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mayorgas/Documents/GitHub/DataProject: Dashboard &amp; Análisis de Datos/"/>
    </mc:Choice>
  </mc:AlternateContent>
  <xr:revisionPtr revIDLastSave="0" documentId="13_ncr:1_{51157C87-86CA-5B44-B8FF-217ECAD82F55}" xr6:coauthVersionLast="47" xr6:coauthVersionMax="47" xr10:uidLastSave="{00000000-0000-0000-0000-000000000000}"/>
  <bookViews>
    <workbookView xWindow="0" yWindow="580" windowWidth="25600" windowHeight="14460" activeTab="2" xr2:uid="{BF6F2F83-B3CC-454A-8616-819BA6D7024D}"/>
  </bookViews>
  <sheets>
    <sheet name="Datos" sheetId="4" r:id="rId1"/>
    <sheet name="Análisis" sheetId="5" r:id="rId2"/>
    <sheet name="Dashboard" sheetId="7" r:id="rId3"/>
  </sheets>
  <definedNames>
    <definedName name="_xlnm._FilterDatabase" localSheetId="0" hidden="1">Datos!$A$1:$W$7977</definedName>
    <definedName name="_xlchart.v5.0" hidden="1">Análisis!$I$16</definedName>
    <definedName name="_xlchart.v5.1" hidden="1">Análisis!$I$17:$I$35</definedName>
    <definedName name="_xlchart.v5.2" hidden="1">Análisis!$J$16</definedName>
    <definedName name="_xlchart.v5.3" hidden="1">Análisis!$J$17:$J$35</definedName>
    <definedName name="SegmentaciónDeDatos_Actividad_Fisica">#N/A</definedName>
    <definedName name="SegmentaciónDeDatos_Consumo_Alcohol">#N/A</definedName>
    <definedName name="SegmentaciónDeDatos_Sexo">#N/A</definedName>
    <definedName name="SegmentaciónDeDatos_Tramo_Edad">#N/A</definedName>
  </definedNames>
  <calcPr calcId="191029"/>
  <pivotCaches>
    <pivotCache cacheId="0" r:id="rId4"/>
    <pivotCache cacheId="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5" l="1" a="1"/>
  <c r="I17" i="5" s="1"/>
  <c r="R22" i="5"/>
  <c r="R21" i="5"/>
  <c r="R20" i="5"/>
  <c r="R19" i="5"/>
  <c r="R18" i="5"/>
  <c r="R17" i="5"/>
  <c r="S17" i="5" l="1"/>
  <c r="S18" i="5"/>
  <c r="S19" i="5"/>
  <c r="S20" i="5"/>
  <c r="S21" i="5"/>
  <c r="S22" i="5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18" i="4" s="1"/>
  <c r="O119" i="4" s="1"/>
  <c r="O120" i="4" s="1"/>
  <c r="O121" i="4" s="1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O257" i="4" s="1"/>
  <c r="O258" i="4" s="1"/>
  <c r="O259" i="4" s="1"/>
  <c r="O260" i="4" s="1"/>
  <c r="O261" i="4" s="1"/>
  <c r="O262" i="4" s="1"/>
  <c r="O263" i="4" s="1"/>
  <c r="O264" i="4" s="1"/>
  <c r="O265" i="4" s="1"/>
  <c r="O266" i="4" s="1"/>
  <c r="O267" i="4" s="1"/>
  <c r="O268" i="4" s="1"/>
  <c r="O269" i="4" s="1"/>
  <c r="O270" i="4" s="1"/>
  <c r="O271" i="4" s="1"/>
  <c r="O272" i="4" s="1"/>
  <c r="O273" i="4" s="1"/>
  <c r="O274" i="4" s="1"/>
  <c r="O275" i="4" s="1"/>
  <c r="O276" i="4" s="1"/>
  <c r="O277" i="4" s="1"/>
  <c r="O278" i="4" s="1"/>
  <c r="O279" i="4" s="1"/>
  <c r="O280" i="4" s="1"/>
  <c r="O281" i="4" s="1"/>
  <c r="O282" i="4" s="1"/>
  <c r="O283" i="4" s="1"/>
  <c r="O284" i="4" s="1"/>
  <c r="O285" i="4" s="1"/>
  <c r="O286" i="4" s="1"/>
  <c r="O287" i="4" s="1"/>
  <c r="O288" i="4" s="1"/>
  <c r="O289" i="4" s="1"/>
  <c r="O290" i="4" s="1"/>
  <c r="O291" i="4" s="1"/>
  <c r="O292" i="4" s="1"/>
  <c r="O293" i="4" s="1"/>
  <c r="O294" i="4" s="1"/>
  <c r="O295" i="4" s="1"/>
  <c r="O296" i="4" s="1"/>
  <c r="O297" i="4" s="1"/>
  <c r="O298" i="4" s="1"/>
  <c r="O299" i="4" s="1"/>
  <c r="O300" i="4" s="1"/>
  <c r="O301" i="4" s="1"/>
  <c r="O302" i="4" s="1"/>
  <c r="O303" i="4" s="1"/>
  <c r="O304" i="4" s="1"/>
  <c r="O305" i="4" s="1"/>
  <c r="O306" i="4" s="1"/>
  <c r="O307" i="4" s="1"/>
  <c r="O308" i="4" s="1"/>
  <c r="O309" i="4" s="1"/>
  <c r="O310" i="4" s="1"/>
  <c r="O311" i="4" s="1"/>
  <c r="O312" i="4" s="1"/>
  <c r="O313" i="4" s="1"/>
  <c r="O314" i="4" s="1"/>
  <c r="O315" i="4" s="1"/>
  <c r="O316" i="4" s="1"/>
  <c r="O317" i="4" s="1"/>
  <c r="O318" i="4" s="1"/>
  <c r="O319" i="4" s="1"/>
  <c r="O320" i="4" s="1"/>
  <c r="O321" i="4" s="1"/>
  <c r="O322" i="4" s="1"/>
  <c r="O323" i="4" s="1"/>
  <c r="O324" i="4" s="1"/>
  <c r="O325" i="4" s="1"/>
  <c r="O326" i="4" s="1"/>
  <c r="O327" i="4" s="1"/>
  <c r="O328" i="4" s="1"/>
  <c r="O329" i="4" s="1"/>
  <c r="O330" i="4" s="1"/>
  <c r="O331" i="4" s="1"/>
  <c r="O332" i="4" s="1"/>
  <c r="O333" i="4" s="1"/>
  <c r="O334" i="4" s="1"/>
  <c r="O335" i="4" s="1"/>
  <c r="O336" i="4" s="1"/>
  <c r="O337" i="4" s="1"/>
  <c r="O338" i="4" s="1"/>
  <c r="O339" i="4" s="1"/>
  <c r="O340" i="4" s="1"/>
  <c r="O341" i="4" s="1"/>
  <c r="O342" i="4" s="1"/>
  <c r="O343" i="4" s="1"/>
  <c r="O344" i="4" s="1"/>
  <c r="O345" i="4" s="1"/>
  <c r="O346" i="4" s="1"/>
  <c r="O347" i="4" s="1"/>
  <c r="O348" i="4" s="1"/>
  <c r="O349" i="4" s="1"/>
  <c r="O350" i="4" s="1"/>
  <c r="O351" i="4" s="1"/>
  <c r="O352" i="4" s="1"/>
  <c r="O353" i="4" s="1"/>
  <c r="O354" i="4" s="1"/>
  <c r="O355" i="4" s="1"/>
  <c r="O356" i="4" s="1"/>
  <c r="O357" i="4" s="1"/>
  <c r="O358" i="4" s="1"/>
  <c r="O359" i="4" s="1"/>
  <c r="O360" i="4" s="1"/>
  <c r="O361" i="4" s="1"/>
  <c r="O362" i="4" s="1"/>
  <c r="O363" i="4" s="1"/>
  <c r="O364" i="4" s="1"/>
  <c r="O365" i="4" s="1"/>
  <c r="O366" i="4" s="1"/>
  <c r="O367" i="4" s="1"/>
  <c r="O368" i="4" s="1"/>
  <c r="O369" i="4" s="1"/>
  <c r="O370" i="4" s="1"/>
  <c r="O371" i="4" s="1"/>
  <c r="O372" i="4" s="1"/>
  <c r="O373" i="4" s="1"/>
  <c r="O374" i="4" s="1"/>
  <c r="O375" i="4" s="1"/>
  <c r="O376" i="4" s="1"/>
  <c r="O377" i="4" s="1"/>
  <c r="O378" i="4" s="1"/>
  <c r="O379" i="4" s="1"/>
  <c r="O380" i="4" s="1"/>
  <c r="O381" i="4" s="1"/>
  <c r="O382" i="4" s="1"/>
  <c r="O383" i="4" s="1"/>
  <c r="O384" i="4" s="1"/>
  <c r="O385" i="4" s="1"/>
  <c r="O386" i="4" s="1"/>
  <c r="O387" i="4" s="1"/>
  <c r="O388" i="4" s="1"/>
  <c r="O389" i="4" s="1"/>
  <c r="O390" i="4" s="1"/>
  <c r="O391" i="4" s="1"/>
  <c r="O392" i="4" s="1"/>
  <c r="O393" i="4" s="1"/>
  <c r="O394" i="4" s="1"/>
  <c r="O395" i="4" s="1"/>
  <c r="O396" i="4" s="1"/>
  <c r="O397" i="4" s="1"/>
  <c r="O398" i="4" s="1"/>
  <c r="O399" i="4" s="1"/>
  <c r="O400" i="4" s="1"/>
  <c r="O401" i="4" s="1"/>
  <c r="O402" i="4" s="1"/>
  <c r="O403" i="4" s="1"/>
  <c r="O404" i="4" s="1"/>
  <c r="O405" i="4" s="1"/>
  <c r="O406" i="4" s="1"/>
  <c r="O407" i="4" s="1"/>
  <c r="O408" i="4" s="1"/>
  <c r="O409" i="4" s="1"/>
  <c r="O410" i="4" s="1"/>
  <c r="O411" i="4" s="1"/>
  <c r="O412" i="4" s="1"/>
  <c r="O413" i="4" s="1"/>
  <c r="O414" i="4" s="1"/>
  <c r="O415" i="4" s="1"/>
  <c r="O416" i="4" s="1"/>
  <c r="O417" i="4" s="1"/>
  <c r="O418" i="4" s="1"/>
  <c r="O419" i="4" s="1"/>
  <c r="O420" i="4" s="1"/>
  <c r="O421" i="4" s="1"/>
  <c r="O422" i="4" s="1"/>
  <c r="O423" i="4" s="1"/>
  <c r="O424" i="4" s="1"/>
  <c r="O425" i="4" s="1"/>
  <c r="O426" i="4" s="1"/>
  <c r="O427" i="4" s="1"/>
  <c r="O428" i="4" s="1"/>
  <c r="O429" i="4" s="1"/>
  <c r="O430" i="4" s="1"/>
  <c r="O431" i="4" s="1"/>
  <c r="O432" i="4" s="1"/>
  <c r="O433" i="4" s="1"/>
  <c r="O434" i="4" s="1"/>
  <c r="O435" i="4" s="1"/>
  <c r="O436" i="4" s="1"/>
  <c r="O437" i="4" s="1"/>
  <c r="O438" i="4" s="1"/>
  <c r="O439" i="4" s="1"/>
  <c r="O440" i="4" s="1"/>
  <c r="O441" i="4" s="1"/>
  <c r="O442" i="4" s="1"/>
  <c r="O443" i="4" s="1"/>
  <c r="O444" i="4" s="1"/>
  <c r="O445" i="4" s="1"/>
  <c r="O446" i="4" s="1"/>
  <c r="O447" i="4" s="1"/>
  <c r="O448" i="4" s="1"/>
  <c r="O449" i="4" s="1"/>
  <c r="O450" i="4" s="1"/>
  <c r="O451" i="4" s="1"/>
  <c r="O452" i="4" s="1"/>
  <c r="O453" i="4" s="1"/>
  <c r="O454" i="4" s="1"/>
  <c r="O455" i="4" s="1"/>
  <c r="O456" i="4" s="1"/>
  <c r="O457" i="4" s="1"/>
  <c r="O458" i="4" s="1"/>
  <c r="O459" i="4" s="1"/>
  <c r="O460" i="4" s="1"/>
  <c r="O461" i="4" s="1"/>
  <c r="O462" i="4" s="1"/>
  <c r="O463" i="4" s="1"/>
  <c r="O464" i="4" s="1"/>
  <c r="O465" i="4" s="1"/>
  <c r="O466" i="4" s="1"/>
  <c r="O467" i="4" s="1"/>
  <c r="O468" i="4" s="1"/>
  <c r="O469" i="4" s="1"/>
  <c r="O470" i="4" s="1"/>
  <c r="O471" i="4" s="1"/>
  <c r="O472" i="4" s="1"/>
  <c r="O473" i="4" s="1"/>
  <c r="O474" i="4" s="1"/>
  <c r="O475" i="4" s="1"/>
  <c r="O476" i="4" s="1"/>
  <c r="O477" i="4" s="1"/>
  <c r="O478" i="4" s="1"/>
  <c r="O479" i="4" s="1"/>
  <c r="O480" i="4" s="1"/>
  <c r="O481" i="4" s="1"/>
  <c r="O482" i="4" s="1"/>
  <c r="O483" i="4" s="1"/>
  <c r="O484" i="4" s="1"/>
  <c r="O485" i="4" s="1"/>
  <c r="O486" i="4" s="1"/>
  <c r="O487" i="4" s="1"/>
  <c r="O488" i="4" s="1"/>
  <c r="O489" i="4" s="1"/>
  <c r="O490" i="4" s="1"/>
  <c r="O491" i="4" s="1"/>
  <c r="O492" i="4" s="1"/>
  <c r="O493" i="4" s="1"/>
  <c r="O494" i="4" s="1"/>
  <c r="O495" i="4" s="1"/>
  <c r="O496" i="4" s="1"/>
  <c r="O497" i="4" s="1"/>
  <c r="O498" i="4" s="1"/>
  <c r="O499" i="4" s="1"/>
  <c r="O500" i="4" s="1"/>
  <c r="O501" i="4" s="1"/>
  <c r="O502" i="4" s="1"/>
  <c r="O503" i="4" s="1"/>
  <c r="O504" i="4" s="1"/>
  <c r="O505" i="4" s="1"/>
  <c r="O506" i="4" s="1"/>
  <c r="O507" i="4" s="1"/>
  <c r="O508" i="4" s="1"/>
  <c r="O509" i="4" s="1"/>
  <c r="O510" i="4" s="1"/>
  <c r="O511" i="4" s="1"/>
  <c r="O512" i="4" s="1"/>
  <c r="O513" i="4" s="1"/>
  <c r="O514" i="4" s="1"/>
  <c r="O515" i="4" s="1"/>
  <c r="O516" i="4" s="1"/>
  <c r="O517" i="4" s="1"/>
  <c r="O518" i="4" s="1"/>
  <c r="O519" i="4" s="1"/>
  <c r="O520" i="4" s="1"/>
  <c r="O521" i="4" s="1"/>
  <c r="O522" i="4" s="1"/>
  <c r="O523" i="4" s="1"/>
  <c r="O524" i="4" s="1"/>
  <c r="O525" i="4" s="1"/>
  <c r="O526" i="4" s="1"/>
  <c r="O527" i="4" s="1"/>
  <c r="O528" i="4" s="1"/>
  <c r="O529" i="4" s="1"/>
  <c r="O530" i="4" s="1"/>
  <c r="O531" i="4" s="1"/>
  <c r="O532" i="4" s="1"/>
  <c r="O533" i="4" s="1"/>
  <c r="O534" i="4" s="1"/>
  <c r="O535" i="4" s="1"/>
  <c r="O536" i="4" s="1"/>
  <c r="O537" i="4" s="1"/>
  <c r="O538" i="4" s="1"/>
  <c r="O539" i="4" s="1"/>
  <c r="O540" i="4" s="1"/>
  <c r="O541" i="4" s="1"/>
  <c r="O542" i="4" s="1"/>
  <c r="O543" i="4" s="1"/>
  <c r="O544" i="4" s="1"/>
  <c r="O545" i="4" s="1"/>
  <c r="O546" i="4" s="1"/>
  <c r="O547" i="4" s="1"/>
  <c r="O548" i="4" s="1"/>
  <c r="O549" i="4" s="1"/>
  <c r="O550" i="4" s="1"/>
  <c r="O551" i="4" s="1"/>
  <c r="O552" i="4" s="1"/>
  <c r="O553" i="4" s="1"/>
  <c r="O554" i="4" s="1"/>
  <c r="O555" i="4" s="1"/>
  <c r="O556" i="4" s="1"/>
  <c r="O557" i="4" s="1"/>
  <c r="O558" i="4" s="1"/>
  <c r="O559" i="4" s="1"/>
  <c r="O560" i="4" s="1"/>
  <c r="O561" i="4" s="1"/>
  <c r="O562" i="4" s="1"/>
  <c r="O563" i="4" s="1"/>
  <c r="O564" i="4" s="1"/>
  <c r="O565" i="4" s="1"/>
  <c r="O566" i="4" s="1"/>
  <c r="O567" i="4" s="1"/>
  <c r="O568" i="4" s="1"/>
  <c r="O569" i="4" s="1"/>
  <c r="O570" i="4" s="1"/>
  <c r="O571" i="4" s="1"/>
  <c r="O572" i="4" s="1"/>
  <c r="O573" i="4" s="1"/>
  <c r="O574" i="4" s="1"/>
  <c r="O575" i="4" s="1"/>
  <c r="O576" i="4" s="1"/>
  <c r="O577" i="4" s="1"/>
  <c r="O578" i="4" s="1"/>
  <c r="O579" i="4" s="1"/>
  <c r="O580" i="4" s="1"/>
  <c r="O581" i="4" s="1"/>
  <c r="O582" i="4" s="1"/>
  <c r="O583" i="4" s="1"/>
  <c r="O584" i="4" s="1"/>
  <c r="O585" i="4" s="1"/>
  <c r="O586" i="4" s="1"/>
  <c r="O587" i="4" s="1"/>
  <c r="O588" i="4" s="1"/>
  <c r="O589" i="4" s="1"/>
  <c r="O590" i="4" s="1"/>
  <c r="O591" i="4" s="1"/>
  <c r="O592" i="4" s="1"/>
  <c r="O593" i="4" s="1"/>
  <c r="O594" i="4" s="1"/>
  <c r="O595" i="4" s="1"/>
  <c r="O596" i="4" s="1"/>
  <c r="O597" i="4" s="1"/>
  <c r="O598" i="4" s="1"/>
  <c r="O599" i="4" s="1"/>
  <c r="O600" i="4" s="1"/>
  <c r="O601" i="4" s="1"/>
  <c r="O602" i="4" s="1"/>
  <c r="O603" i="4" s="1"/>
  <c r="O604" i="4" s="1"/>
  <c r="O605" i="4" s="1"/>
  <c r="O606" i="4" s="1"/>
  <c r="O607" i="4" s="1"/>
  <c r="O608" i="4" s="1"/>
  <c r="O609" i="4" s="1"/>
  <c r="O610" i="4" s="1"/>
  <c r="O611" i="4" s="1"/>
  <c r="O612" i="4" s="1"/>
  <c r="O613" i="4" s="1"/>
  <c r="O614" i="4" s="1"/>
  <c r="O615" i="4" s="1"/>
  <c r="O616" i="4" s="1"/>
  <c r="O617" i="4" s="1"/>
  <c r="O618" i="4" s="1"/>
  <c r="O619" i="4" s="1"/>
  <c r="O620" i="4" s="1"/>
  <c r="O621" i="4" s="1"/>
  <c r="O622" i="4" s="1"/>
  <c r="O623" i="4" s="1"/>
  <c r="O624" i="4" s="1"/>
  <c r="O625" i="4" s="1"/>
  <c r="O626" i="4" s="1"/>
  <c r="O627" i="4" s="1"/>
  <c r="O628" i="4" s="1"/>
  <c r="O629" i="4" s="1"/>
  <c r="O630" i="4" s="1"/>
  <c r="O631" i="4" s="1"/>
  <c r="O632" i="4" s="1"/>
  <c r="O633" i="4" s="1"/>
  <c r="O634" i="4" s="1"/>
  <c r="O635" i="4" s="1"/>
  <c r="O636" i="4" s="1"/>
  <c r="O637" i="4" s="1"/>
  <c r="O638" i="4" s="1"/>
  <c r="O639" i="4" s="1"/>
  <c r="O640" i="4" s="1"/>
  <c r="O641" i="4" s="1"/>
  <c r="O642" i="4" s="1"/>
  <c r="O643" i="4" s="1"/>
  <c r="O644" i="4" s="1"/>
  <c r="O645" i="4" s="1"/>
  <c r="O646" i="4" s="1"/>
  <c r="O647" i="4" s="1"/>
  <c r="O648" i="4" s="1"/>
  <c r="O649" i="4" s="1"/>
  <c r="O650" i="4" s="1"/>
  <c r="O651" i="4" s="1"/>
  <c r="O652" i="4" s="1"/>
  <c r="O653" i="4" s="1"/>
  <c r="O654" i="4" s="1"/>
  <c r="O655" i="4" s="1"/>
  <c r="O656" i="4" s="1"/>
  <c r="O657" i="4" s="1"/>
  <c r="O658" i="4" s="1"/>
  <c r="O659" i="4" s="1"/>
  <c r="O660" i="4" s="1"/>
  <c r="O661" i="4" s="1"/>
  <c r="O662" i="4" s="1"/>
  <c r="O663" i="4" s="1"/>
  <c r="O664" i="4" s="1"/>
  <c r="O665" i="4" s="1"/>
  <c r="O666" i="4" s="1"/>
  <c r="O667" i="4" s="1"/>
  <c r="O668" i="4" s="1"/>
  <c r="O669" i="4" s="1"/>
  <c r="O670" i="4" s="1"/>
  <c r="O671" i="4" s="1"/>
  <c r="O672" i="4" s="1"/>
  <c r="O673" i="4" s="1"/>
  <c r="O674" i="4" s="1"/>
  <c r="O675" i="4" s="1"/>
  <c r="O676" i="4" s="1"/>
  <c r="O677" i="4" s="1"/>
  <c r="O678" i="4" s="1"/>
  <c r="O679" i="4" s="1"/>
  <c r="O680" i="4" s="1"/>
  <c r="O681" i="4" s="1"/>
  <c r="O682" i="4" s="1"/>
  <c r="O683" i="4" s="1"/>
  <c r="O684" i="4" s="1"/>
  <c r="O685" i="4" s="1"/>
  <c r="O686" i="4" s="1"/>
  <c r="O687" i="4" s="1"/>
  <c r="O688" i="4" s="1"/>
  <c r="O689" i="4" s="1"/>
  <c r="O690" i="4" s="1"/>
  <c r="O691" i="4" s="1"/>
  <c r="O692" i="4" s="1"/>
  <c r="O693" i="4" s="1"/>
  <c r="O694" i="4" s="1"/>
  <c r="O695" i="4" s="1"/>
  <c r="O696" i="4" s="1"/>
  <c r="O697" i="4" s="1"/>
  <c r="O698" i="4" s="1"/>
  <c r="O699" i="4" s="1"/>
  <c r="O700" i="4" s="1"/>
  <c r="O701" i="4" s="1"/>
  <c r="O702" i="4" s="1"/>
  <c r="O703" i="4" s="1"/>
  <c r="O704" i="4" s="1"/>
  <c r="O705" i="4" s="1"/>
  <c r="O706" i="4" s="1"/>
  <c r="O707" i="4" s="1"/>
  <c r="O708" i="4" s="1"/>
  <c r="O709" i="4" s="1"/>
  <c r="O710" i="4" s="1"/>
  <c r="O711" i="4" s="1"/>
  <c r="O712" i="4" s="1"/>
  <c r="O713" i="4" s="1"/>
  <c r="O714" i="4" s="1"/>
  <c r="O715" i="4" s="1"/>
  <c r="O716" i="4" s="1"/>
  <c r="O717" i="4" s="1"/>
  <c r="O718" i="4" s="1"/>
  <c r="O719" i="4" s="1"/>
  <c r="O720" i="4" s="1"/>
  <c r="O721" i="4" s="1"/>
  <c r="O722" i="4" s="1"/>
  <c r="O723" i="4" s="1"/>
  <c r="O724" i="4" s="1"/>
  <c r="O725" i="4" s="1"/>
  <c r="O726" i="4" s="1"/>
  <c r="O727" i="4" s="1"/>
  <c r="O728" i="4" s="1"/>
  <c r="O729" i="4" s="1"/>
  <c r="O730" i="4" s="1"/>
  <c r="O731" i="4" s="1"/>
  <c r="O732" i="4" s="1"/>
  <c r="O733" i="4" s="1"/>
  <c r="O734" i="4" s="1"/>
  <c r="O735" i="4" s="1"/>
  <c r="O736" i="4" s="1"/>
  <c r="O737" i="4" s="1"/>
  <c r="O738" i="4" s="1"/>
  <c r="O739" i="4" s="1"/>
  <c r="O740" i="4" s="1"/>
  <c r="O741" i="4" s="1"/>
  <c r="O742" i="4" s="1"/>
  <c r="O743" i="4" s="1"/>
  <c r="O744" i="4" s="1"/>
  <c r="O745" i="4" s="1"/>
  <c r="O746" i="4" s="1"/>
  <c r="O747" i="4" s="1"/>
  <c r="O748" i="4" s="1"/>
  <c r="O749" i="4" s="1"/>
  <c r="O750" i="4" s="1"/>
  <c r="O751" i="4" s="1"/>
  <c r="O752" i="4" s="1"/>
  <c r="O753" i="4" s="1"/>
  <c r="O754" i="4" s="1"/>
  <c r="O755" i="4" s="1"/>
  <c r="O756" i="4" s="1"/>
  <c r="O757" i="4" s="1"/>
  <c r="O758" i="4" s="1"/>
  <c r="O759" i="4" s="1"/>
  <c r="O760" i="4" s="1"/>
  <c r="O761" i="4" s="1"/>
  <c r="O762" i="4" s="1"/>
  <c r="O763" i="4" s="1"/>
  <c r="O764" i="4" s="1"/>
  <c r="O765" i="4" s="1"/>
  <c r="O766" i="4" s="1"/>
  <c r="O767" i="4" s="1"/>
  <c r="O768" i="4" s="1"/>
  <c r="O769" i="4" s="1"/>
  <c r="O770" i="4" s="1"/>
  <c r="O771" i="4" s="1"/>
  <c r="O772" i="4" s="1"/>
  <c r="O773" i="4" s="1"/>
  <c r="O774" i="4" s="1"/>
  <c r="O775" i="4" s="1"/>
  <c r="O776" i="4" s="1"/>
  <c r="O777" i="4" s="1"/>
  <c r="O778" i="4" s="1"/>
  <c r="O779" i="4" s="1"/>
  <c r="O780" i="4" s="1"/>
  <c r="O781" i="4" s="1"/>
  <c r="O782" i="4" s="1"/>
  <c r="O783" i="4" s="1"/>
  <c r="O784" i="4" s="1"/>
  <c r="O785" i="4" s="1"/>
  <c r="O786" i="4" s="1"/>
  <c r="O787" i="4" s="1"/>
  <c r="O788" i="4" s="1"/>
  <c r="O789" i="4" s="1"/>
  <c r="O790" i="4" s="1"/>
  <c r="O791" i="4" s="1"/>
  <c r="O792" i="4" s="1"/>
  <c r="O793" i="4" s="1"/>
  <c r="O794" i="4" s="1"/>
  <c r="O795" i="4" s="1"/>
  <c r="O796" i="4" s="1"/>
  <c r="O797" i="4" s="1"/>
  <c r="O798" i="4" s="1"/>
  <c r="O799" i="4" s="1"/>
  <c r="O800" i="4" s="1"/>
  <c r="O801" i="4" s="1"/>
  <c r="O802" i="4" s="1"/>
  <c r="O803" i="4" s="1"/>
  <c r="O804" i="4" s="1"/>
  <c r="O805" i="4" s="1"/>
  <c r="O806" i="4" s="1"/>
  <c r="O807" i="4" s="1"/>
  <c r="O808" i="4" s="1"/>
  <c r="O809" i="4" s="1"/>
  <c r="O810" i="4" s="1"/>
  <c r="O811" i="4" s="1"/>
  <c r="O812" i="4" s="1"/>
  <c r="O813" i="4" s="1"/>
  <c r="O814" i="4" s="1"/>
  <c r="O815" i="4" s="1"/>
  <c r="O816" i="4" s="1"/>
  <c r="O817" i="4" s="1"/>
  <c r="O818" i="4" s="1"/>
  <c r="O819" i="4" s="1"/>
  <c r="O820" i="4" s="1"/>
  <c r="O821" i="4" s="1"/>
  <c r="O822" i="4" s="1"/>
  <c r="O823" i="4" s="1"/>
  <c r="O824" i="4" s="1"/>
  <c r="O825" i="4" s="1"/>
  <c r="O826" i="4" s="1"/>
  <c r="O827" i="4" s="1"/>
  <c r="O828" i="4" s="1"/>
  <c r="O829" i="4" s="1"/>
  <c r="O830" i="4" s="1"/>
  <c r="O831" i="4" s="1"/>
  <c r="O832" i="4" s="1"/>
  <c r="O833" i="4" s="1"/>
  <c r="O834" i="4" s="1"/>
  <c r="O835" i="4" s="1"/>
  <c r="O836" i="4" s="1"/>
  <c r="O837" i="4" s="1"/>
  <c r="O838" i="4" s="1"/>
  <c r="O839" i="4" s="1"/>
  <c r="O840" i="4" s="1"/>
  <c r="O841" i="4" s="1"/>
  <c r="O842" i="4" s="1"/>
  <c r="O843" i="4" s="1"/>
  <c r="O844" i="4" s="1"/>
  <c r="O845" i="4" s="1"/>
  <c r="O846" i="4" s="1"/>
  <c r="O847" i="4" s="1"/>
  <c r="O848" i="4" s="1"/>
  <c r="O849" i="4" s="1"/>
  <c r="O850" i="4" s="1"/>
  <c r="O851" i="4" s="1"/>
  <c r="O852" i="4" s="1"/>
  <c r="O853" i="4" s="1"/>
  <c r="O854" i="4" s="1"/>
  <c r="O855" i="4" s="1"/>
  <c r="O856" i="4" s="1"/>
  <c r="O857" i="4" s="1"/>
  <c r="O858" i="4" s="1"/>
  <c r="O859" i="4" s="1"/>
  <c r="O860" i="4" s="1"/>
  <c r="O861" i="4" s="1"/>
  <c r="O862" i="4" s="1"/>
  <c r="O863" i="4" s="1"/>
  <c r="O864" i="4" s="1"/>
  <c r="O865" i="4" s="1"/>
  <c r="O866" i="4" s="1"/>
  <c r="O867" i="4" s="1"/>
  <c r="O868" i="4" s="1"/>
  <c r="O869" i="4" s="1"/>
  <c r="O870" i="4" s="1"/>
  <c r="O871" i="4" s="1"/>
  <c r="O872" i="4" s="1"/>
  <c r="O873" i="4" s="1"/>
  <c r="O874" i="4" s="1"/>
  <c r="O875" i="4" s="1"/>
  <c r="O876" i="4" s="1"/>
  <c r="O877" i="4" s="1"/>
  <c r="O878" i="4" s="1"/>
  <c r="O879" i="4" s="1"/>
  <c r="O880" i="4" s="1"/>
  <c r="O881" i="4" s="1"/>
  <c r="O882" i="4" s="1"/>
  <c r="O883" i="4" s="1"/>
  <c r="O884" i="4" s="1"/>
  <c r="O885" i="4" s="1"/>
  <c r="O886" i="4" s="1"/>
  <c r="O887" i="4" s="1"/>
  <c r="O888" i="4" s="1"/>
  <c r="O889" i="4" s="1"/>
  <c r="O890" i="4" s="1"/>
  <c r="O891" i="4" s="1"/>
  <c r="O892" i="4" s="1"/>
  <c r="O893" i="4" s="1"/>
  <c r="O894" i="4" s="1"/>
  <c r="O895" i="4" s="1"/>
  <c r="O896" i="4" s="1"/>
  <c r="O897" i="4" s="1"/>
  <c r="O898" i="4" s="1"/>
  <c r="O899" i="4" s="1"/>
  <c r="O900" i="4" s="1"/>
  <c r="O901" i="4" s="1"/>
  <c r="O902" i="4" s="1"/>
  <c r="O903" i="4" s="1"/>
  <c r="O904" i="4" s="1"/>
  <c r="O905" i="4" s="1"/>
  <c r="O906" i="4" s="1"/>
  <c r="O907" i="4" s="1"/>
  <c r="O908" i="4" s="1"/>
  <c r="O909" i="4" s="1"/>
  <c r="O910" i="4" s="1"/>
  <c r="O911" i="4" s="1"/>
  <c r="O912" i="4" s="1"/>
  <c r="O913" i="4" s="1"/>
  <c r="O914" i="4" s="1"/>
  <c r="O915" i="4" s="1"/>
  <c r="O916" i="4" s="1"/>
  <c r="O917" i="4" s="1"/>
  <c r="O918" i="4" s="1"/>
  <c r="O919" i="4" s="1"/>
  <c r="O920" i="4" s="1"/>
  <c r="O921" i="4" s="1"/>
  <c r="O922" i="4" s="1"/>
  <c r="O923" i="4" s="1"/>
  <c r="O924" i="4" s="1"/>
  <c r="O925" i="4" s="1"/>
  <c r="O926" i="4" s="1"/>
  <c r="O927" i="4" s="1"/>
  <c r="O928" i="4" s="1"/>
  <c r="O929" i="4" s="1"/>
  <c r="O930" i="4" s="1"/>
  <c r="O931" i="4" s="1"/>
  <c r="O932" i="4" s="1"/>
  <c r="O933" i="4" s="1"/>
  <c r="O934" i="4" s="1"/>
  <c r="O935" i="4" s="1"/>
  <c r="O936" i="4" s="1"/>
  <c r="O937" i="4" s="1"/>
  <c r="O938" i="4" s="1"/>
  <c r="O939" i="4" s="1"/>
  <c r="O940" i="4" s="1"/>
  <c r="O941" i="4" s="1"/>
  <c r="O942" i="4" s="1"/>
  <c r="O943" i="4" s="1"/>
  <c r="O944" i="4" s="1"/>
  <c r="O945" i="4" s="1"/>
  <c r="O946" i="4" s="1"/>
  <c r="O947" i="4" s="1"/>
  <c r="O948" i="4" s="1"/>
  <c r="O949" i="4" s="1"/>
  <c r="O950" i="4" s="1"/>
  <c r="O951" i="4" s="1"/>
  <c r="O952" i="4" s="1"/>
  <c r="O953" i="4" s="1"/>
  <c r="O954" i="4" s="1"/>
  <c r="O955" i="4" s="1"/>
  <c r="O956" i="4" s="1"/>
  <c r="O957" i="4" s="1"/>
  <c r="O958" i="4" s="1"/>
  <c r="O959" i="4" s="1"/>
  <c r="O960" i="4" s="1"/>
  <c r="O961" i="4" s="1"/>
  <c r="O962" i="4" s="1"/>
  <c r="O963" i="4" s="1"/>
  <c r="O964" i="4" s="1"/>
  <c r="O965" i="4" s="1"/>
  <c r="O966" i="4" s="1"/>
  <c r="O967" i="4" s="1"/>
  <c r="O968" i="4" s="1"/>
  <c r="O969" i="4" s="1"/>
  <c r="O970" i="4" s="1"/>
  <c r="O971" i="4" s="1"/>
  <c r="O972" i="4" s="1"/>
  <c r="O973" i="4" s="1"/>
  <c r="O974" i="4" s="1"/>
  <c r="O975" i="4" s="1"/>
  <c r="O976" i="4" s="1"/>
  <c r="O977" i="4" s="1"/>
  <c r="O978" i="4" s="1"/>
  <c r="O979" i="4" s="1"/>
  <c r="O980" i="4" s="1"/>
  <c r="O981" i="4" s="1"/>
  <c r="O982" i="4" s="1"/>
  <c r="O983" i="4" s="1"/>
  <c r="O984" i="4" s="1"/>
  <c r="O985" i="4" s="1"/>
  <c r="O986" i="4" s="1"/>
  <c r="O987" i="4" s="1"/>
  <c r="O988" i="4" s="1"/>
  <c r="O989" i="4" s="1"/>
  <c r="O990" i="4" s="1"/>
  <c r="O991" i="4" s="1"/>
  <c r="O992" i="4" s="1"/>
  <c r="O993" i="4" s="1"/>
  <c r="O994" i="4" s="1"/>
  <c r="O995" i="4" s="1"/>
  <c r="O996" i="4" s="1"/>
  <c r="O997" i="4" s="1"/>
  <c r="O998" i="4" s="1"/>
  <c r="O999" i="4" s="1"/>
  <c r="O1000" i="4" s="1"/>
  <c r="O1001" i="4" s="1"/>
  <c r="O1002" i="4" s="1"/>
  <c r="O1003" i="4" s="1"/>
  <c r="O1004" i="4" s="1"/>
  <c r="O1005" i="4" s="1"/>
  <c r="O1006" i="4" s="1"/>
  <c r="O1007" i="4" s="1"/>
  <c r="O1008" i="4" s="1"/>
  <c r="O1009" i="4" s="1"/>
  <c r="O1010" i="4" s="1"/>
  <c r="O1011" i="4" s="1"/>
  <c r="O1012" i="4" s="1"/>
  <c r="O1013" i="4" s="1"/>
  <c r="O1014" i="4" s="1"/>
  <c r="O1015" i="4" s="1"/>
  <c r="O1016" i="4" s="1"/>
  <c r="O1017" i="4" s="1"/>
  <c r="O1018" i="4" s="1"/>
  <c r="O1019" i="4" s="1"/>
  <c r="O1020" i="4" s="1"/>
  <c r="O1021" i="4" s="1"/>
  <c r="O1022" i="4" s="1"/>
  <c r="O1023" i="4" s="1"/>
  <c r="O1024" i="4" s="1"/>
  <c r="O1025" i="4" s="1"/>
  <c r="O1026" i="4" s="1"/>
  <c r="O1027" i="4" s="1"/>
  <c r="O1028" i="4" s="1"/>
  <c r="O1029" i="4" s="1"/>
  <c r="O1030" i="4" s="1"/>
  <c r="O1031" i="4" s="1"/>
  <c r="O1032" i="4" s="1"/>
  <c r="O1033" i="4" s="1"/>
  <c r="O1034" i="4" s="1"/>
  <c r="O1035" i="4" s="1"/>
  <c r="O1036" i="4" s="1"/>
  <c r="O1037" i="4" s="1"/>
  <c r="O1038" i="4" s="1"/>
  <c r="O1039" i="4" s="1"/>
  <c r="O1040" i="4" s="1"/>
  <c r="O1041" i="4" s="1"/>
  <c r="O1042" i="4" s="1"/>
  <c r="O1043" i="4" s="1"/>
  <c r="O1044" i="4" s="1"/>
  <c r="O1045" i="4" s="1"/>
  <c r="O1046" i="4" s="1"/>
  <c r="O1047" i="4" s="1"/>
  <c r="O1048" i="4" s="1"/>
  <c r="O1049" i="4" s="1"/>
  <c r="O1050" i="4" s="1"/>
  <c r="O1051" i="4" s="1"/>
  <c r="O1052" i="4" s="1"/>
  <c r="O1053" i="4" s="1"/>
  <c r="O1054" i="4" s="1"/>
  <c r="O1055" i="4" s="1"/>
  <c r="O1056" i="4" s="1"/>
  <c r="O1057" i="4" s="1"/>
  <c r="O1058" i="4" s="1"/>
  <c r="O1059" i="4" s="1"/>
  <c r="O1060" i="4" s="1"/>
  <c r="O1061" i="4" s="1"/>
  <c r="O1062" i="4" s="1"/>
  <c r="O1063" i="4" s="1"/>
  <c r="O1064" i="4" s="1"/>
  <c r="O1065" i="4" s="1"/>
  <c r="O1066" i="4" s="1"/>
  <c r="O1067" i="4" s="1"/>
  <c r="O1068" i="4" s="1"/>
  <c r="O1069" i="4" s="1"/>
  <c r="O1070" i="4" s="1"/>
  <c r="O1071" i="4" s="1"/>
  <c r="O1072" i="4" s="1"/>
  <c r="O1073" i="4" s="1"/>
  <c r="O1074" i="4" s="1"/>
  <c r="O1075" i="4" s="1"/>
  <c r="O1076" i="4" s="1"/>
  <c r="O1077" i="4" s="1"/>
  <c r="O1078" i="4" s="1"/>
  <c r="O1079" i="4" s="1"/>
  <c r="O1080" i="4" s="1"/>
  <c r="O1081" i="4" s="1"/>
  <c r="O1082" i="4" s="1"/>
  <c r="O1083" i="4" s="1"/>
  <c r="O1084" i="4" s="1"/>
  <c r="O1085" i="4" s="1"/>
  <c r="O1086" i="4" s="1"/>
  <c r="O1087" i="4" s="1"/>
  <c r="O1088" i="4" s="1"/>
  <c r="O1089" i="4" s="1"/>
  <c r="O1090" i="4" s="1"/>
  <c r="O1091" i="4" s="1"/>
  <c r="O1092" i="4" s="1"/>
  <c r="O1093" i="4" s="1"/>
  <c r="O1094" i="4" s="1"/>
  <c r="O1095" i="4" s="1"/>
  <c r="O1096" i="4" s="1"/>
  <c r="O1097" i="4" s="1"/>
  <c r="O1098" i="4" s="1"/>
  <c r="O1099" i="4" s="1"/>
  <c r="O1100" i="4" s="1"/>
  <c r="O1101" i="4" s="1"/>
  <c r="O1102" i="4" s="1"/>
  <c r="O1103" i="4" s="1"/>
  <c r="O1104" i="4" s="1"/>
  <c r="O1105" i="4" s="1"/>
  <c r="O1106" i="4" s="1"/>
  <c r="O1107" i="4" s="1"/>
  <c r="O1108" i="4" s="1"/>
  <c r="O1109" i="4" s="1"/>
  <c r="O1110" i="4" s="1"/>
  <c r="O1111" i="4" s="1"/>
  <c r="O1112" i="4" s="1"/>
  <c r="O1113" i="4" s="1"/>
  <c r="O1114" i="4" s="1"/>
  <c r="O1115" i="4" s="1"/>
  <c r="O1116" i="4" s="1"/>
  <c r="O1117" i="4" s="1"/>
  <c r="O1118" i="4" s="1"/>
  <c r="O1119" i="4" s="1"/>
  <c r="O1120" i="4" s="1"/>
  <c r="O1121" i="4" s="1"/>
  <c r="O1122" i="4" s="1"/>
  <c r="O1123" i="4" s="1"/>
  <c r="O1124" i="4" s="1"/>
  <c r="O1125" i="4" s="1"/>
  <c r="O1126" i="4" s="1"/>
  <c r="O1127" i="4" s="1"/>
  <c r="O1128" i="4" s="1"/>
  <c r="O1129" i="4" s="1"/>
  <c r="O1130" i="4" s="1"/>
  <c r="O1131" i="4" s="1"/>
  <c r="O1132" i="4" s="1"/>
  <c r="O1133" i="4" s="1"/>
  <c r="O1134" i="4" s="1"/>
  <c r="O1135" i="4" s="1"/>
  <c r="O1136" i="4" s="1"/>
  <c r="O1137" i="4" s="1"/>
  <c r="O1138" i="4" s="1"/>
  <c r="O1139" i="4" s="1"/>
  <c r="O1140" i="4" s="1"/>
  <c r="O1141" i="4" s="1"/>
  <c r="O1142" i="4" s="1"/>
  <c r="O1143" i="4" s="1"/>
  <c r="O1144" i="4" s="1"/>
  <c r="O1145" i="4" s="1"/>
  <c r="O1146" i="4" s="1"/>
  <c r="O1147" i="4" s="1"/>
  <c r="O1148" i="4" s="1"/>
  <c r="O1149" i="4" s="1"/>
  <c r="O1150" i="4" s="1"/>
  <c r="O1151" i="4" s="1"/>
  <c r="O1152" i="4" s="1"/>
  <c r="O1153" i="4" s="1"/>
  <c r="O1154" i="4" s="1"/>
  <c r="O1155" i="4" s="1"/>
  <c r="O1156" i="4" s="1"/>
  <c r="O1157" i="4" s="1"/>
  <c r="O1158" i="4" s="1"/>
  <c r="O1159" i="4" s="1"/>
  <c r="O1160" i="4" s="1"/>
  <c r="O1161" i="4" s="1"/>
  <c r="O1162" i="4" s="1"/>
  <c r="O1163" i="4" s="1"/>
  <c r="O1164" i="4" s="1"/>
  <c r="O1165" i="4" s="1"/>
  <c r="O1166" i="4" s="1"/>
  <c r="O1167" i="4" s="1"/>
  <c r="O1168" i="4" s="1"/>
  <c r="O1169" i="4" s="1"/>
  <c r="O1170" i="4" s="1"/>
  <c r="O1171" i="4" s="1"/>
  <c r="O1172" i="4" s="1"/>
  <c r="O1173" i="4" s="1"/>
  <c r="O1174" i="4" s="1"/>
  <c r="O1175" i="4" s="1"/>
  <c r="O1176" i="4" s="1"/>
  <c r="O1177" i="4" s="1"/>
  <c r="O1178" i="4" s="1"/>
  <c r="O1179" i="4" s="1"/>
  <c r="O1180" i="4" s="1"/>
  <c r="O1181" i="4" s="1"/>
  <c r="O1182" i="4" s="1"/>
  <c r="O1183" i="4" s="1"/>
  <c r="O1184" i="4" s="1"/>
  <c r="O1185" i="4" s="1"/>
  <c r="O1186" i="4" s="1"/>
  <c r="O1187" i="4" s="1"/>
  <c r="O1188" i="4" s="1"/>
  <c r="O1189" i="4" s="1"/>
  <c r="O1190" i="4" s="1"/>
  <c r="O1191" i="4" s="1"/>
  <c r="O1192" i="4" s="1"/>
  <c r="O1193" i="4" s="1"/>
  <c r="O1194" i="4" s="1"/>
  <c r="O1195" i="4" s="1"/>
  <c r="O1196" i="4" s="1"/>
  <c r="O1197" i="4" s="1"/>
  <c r="O1198" i="4" s="1"/>
  <c r="O1199" i="4" s="1"/>
  <c r="O1200" i="4" s="1"/>
  <c r="O1201" i="4" s="1"/>
  <c r="O1202" i="4" s="1"/>
  <c r="O1203" i="4" s="1"/>
  <c r="O1204" i="4" s="1"/>
  <c r="O1205" i="4" s="1"/>
  <c r="O1206" i="4" s="1"/>
  <c r="O1207" i="4" s="1"/>
  <c r="O1208" i="4" s="1"/>
  <c r="O1209" i="4" s="1"/>
  <c r="O1210" i="4" s="1"/>
  <c r="O1211" i="4" s="1"/>
  <c r="O1212" i="4" s="1"/>
  <c r="O1213" i="4" s="1"/>
  <c r="O1214" i="4" s="1"/>
  <c r="O1215" i="4" s="1"/>
  <c r="O1216" i="4" s="1"/>
  <c r="O1217" i="4" s="1"/>
  <c r="O1218" i="4" s="1"/>
  <c r="O1219" i="4" s="1"/>
  <c r="O1220" i="4" s="1"/>
  <c r="O1221" i="4" s="1"/>
  <c r="O1222" i="4" s="1"/>
  <c r="O1223" i="4" s="1"/>
  <c r="O1224" i="4" s="1"/>
  <c r="O1225" i="4" s="1"/>
  <c r="O1226" i="4" s="1"/>
  <c r="O1227" i="4" s="1"/>
  <c r="O1228" i="4" s="1"/>
  <c r="O1229" i="4" s="1"/>
  <c r="O1230" i="4" s="1"/>
  <c r="O1231" i="4" s="1"/>
  <c r="O1232" i="4" s="1"/>
  <c r="O1233" i="4" s="1"/>
  <c r="O1234" i="4" s="1"/>
  <c r="O1235" i="4" s="1"/>
  <c r="O1236" i="4" s="1"/>
  <c r="O1237" i="4" s="1"/>
  <c r="O1238" i="4" s="1"/>
  <c r="O1239" i="4" s="1"/>
  <c r="O1240" i="4" s="1"/>
  <c r="O1241" i="4" s="1"/>
  <c r="O1242" i="4" s="1"/>
  <c r="O1243" i="4" s="1"/>
  <c r="O1244" i="4" s="1"/>
  <c r="O1245" i="4" s="1"/>
  <c r="O1246" i="4" s="1"/>
  <c r="O1247" i="4" s="1"/>
  <c r="O1248" i="4" s="1"/>
  <c r="O1249" i="4" s="1"/>
  <c r="O1250" i="4" s="1"/>
  <c r="O1251" i="4" s="1"/>
  <c r="O1252" i="4" s="1"/>
  <c r="O1253" i="4" s="1"/>
  <c r="O1254" i="4" s="1"/>
  <c r="O1255" i="4" s="1"/>
  <c r="O1256" i="4" s="1"/>
  <c r="O1257" i="4" s="1"/>
  <c r="O1258" i="4" s="1"/>
  <c r="O1259" i="4" s="1"/>
  <c r="O1260" i="4" s="1"/>
  <c r="O1261" i="4" s="1"/>
  <c r="O1262" i="4" s="1"/>
  <c r="O1263" i="4" s="1"/>
  <c r="O1264" i="4" s="1"/>
  <c r="O1265" i="4" s="1"/>
  <c r="O1266" i="4" s="1"/>
  <c r="O1267" i="4" s="1"/>
  <c r="O1268" i="4" s="1"/>
  <c r="O1269" i="4" s="1"/>
  <c r="O1270" i="4" s="1"/>
  <c r="O1271" i="4" s="1"/>
  <c r="O1272" i="4" s="1"/>
  <c r="O1273" i="4" s="1"/>
  <c r="O1274" i="4" s="1"/>
  <c r="O1275" i="4" s="1"/>
  <c r="O1276" i="4" s="1"/>
  <c r="O1277" i="4" s="1"/>
  <c r="O1278" i="4" s="1"/>
  <c r="O1279" i="4" s="1"/>
  <c r="O1280" i="4" s="1"/>
  <c r="O1281" i="4" s="1"/>
  <c r="O1282" i="4" s="1"/>
  <c r="O1283" i="4" s="1"/>
  <c r="O1284" i="4" s="1"/>
  <c r="O1285" i="4" s="1"/>
  <c r="O1286" i="4" s="1"/>
  <c r="O1287" i="4" s="1"/>
  <c r="O1288" i="4" s="1"/>
  <c r="O1289" i="4" s="1"/>
  <c r="O1290" i="4" s="1"/>
  <c r="O1291" i="4" s="1"/>
  <c r="O1292" i="4" s="1"/>
  <c r="O1293" i="4" s="1"/>
  <c r="O1294" i="4" s="1"/>
  <c r="O1295" i="4" s="1"/>
  <c r="O1296" i="4" s="1"/>
  <c r="O1297" i="4" s="1"/>
  <c r="O1298" i="4" s="1"/>
  <c r="O1299" i="4" s="1"/>
  <c r="O1300" i="4" s="1"/>
  <c r="O1301" i="4" s="1"/>
  <c r="O1302" i="4" s="1"/>
  <c r="O1303" i="4" s="1"/>
  <c r="O1304" i="4" s="1"/>
  <c r="O1305" i="4" s="1"/>
  <c r="O1306" i="4" s="1"/>
  <c r="O1307" i="4" s="1"/>
  <c r="O1308" i="4" s="1"/>
  <c r="O1309" i="4" s="1"/>
  <c r="O1310" i="4" s="1"/>
  <c r="O1311" i="4" s="1"/>
  <c r="O1312" i="4" s="1"/>
  <c r="O1313" i="4" s="1"/>
  <c r="O1314" i="4" s="1"/>
  <c r="O1315" i="4" s="1"/>
  <c r="O1316" i="4" s="1"/>
  <c r="O1317" i="4" s="1"/>
  <c r="O1318" i="4" s="1"/>
  <c r="O1319" i="4" s="1"/>
  <c r="O1320" i="4" s="1"/>
  <c r="O1321" i="4" s="1"/>
  <c r="O1322" i="4" s="1"/>
  <c r="O1323" i="4" s="1"/>
  <c r="O1324" i="4" s="1"/>
  <c r="O1325" i="4" s="1"/>
  <c r="O1326" i="4" s="1"/>
  <c r="O1327" i="4" s="1"/>
  <c r="O1328" i="4" s="1"/>
  <c r="O1329" i="4" s="1"/>
  <c r="O1330" i="4" s="1"/>
  <c r="O1331" i="4" s="1"/>
  <c r="O1332" i="4" s="1"/>
  <c r="O1333" i="4" s="1"/>
  <c r="O1334" i="4" s="1"/>
  <c r="O1335" i="4" s="1"/>
  <c r="O1336" i="4" s="1"/>
  <c r="O1337" i="4" s="1"/>
  <c r="O1338" i="4" s="1"/>
  <c r="O1339" i="4" s="1"/>
  <c r="O1340" i="4" s="1"/>
  <c r="O1341" i="4" s="1"/>
  <c r="O1342" i="4" s="1"/>
  <c r="O1343" i="4" s="1"/>
  <c r="O1344" i="4" s="1"/>
  <c r="O1345" i="4" s="1"/>
  <c r="O1346" i="4" s="1"/>
  <c r="O1347" i="4" s="1"/>
  <c r="O1348" i="4" s="1"/>
  <c r="O1349" i="4" s="1"/>
  <c r="O1350" i="4" s="1"/>
  <c r="O1351" i="4" s="1"/>
  <c r="O1352" i="4" s="1"/>
  <c r="O1353" i="4" s="1"/>
  <c r="O1354" i="4" s="1"/>
  <c r="O1355" i="4" s="1"/>
  <c r="O1356" i="4" s="1"/>
  <c r="O1357" i="4" s="1"/>
  <c r="O1358" i="4" s="1"/>
  <c r="O1359" i="4" s="1"/>
  <c r="O1360" i="4" s="1"/>
  <c r="O1361" i="4" s="1"/>
  <c r="O1362" i="4" s="1"/>
  <c r="O1363" i="4" s="1"/>
  <c r="O1364" i="4" s="1"/>
  <c r="O1365" i="4" s="1"/>
  <c r="O1366" i="4" s="1"/>
  <c r="O1367" i="4" s="1"/>
  <c r="O1368" i="4" s="1"/>
  <c r="O1369" i="4" s="1"/>
  <c r="O1370" i="4" s="1"/>
  <c r="O1371" i="4" s="1"/>
  <c r="O1372" i="4" s="1"/>
  <c r="O1373" i="4" s="1"/>
  <c r="O1374" i="4" s="1"/>
  <c r="O1375" i="4" s="1"/>
  <c r="O1376" i="4" s="1"/>
  <c r="O1377" i="4" s="1"/>
  <c r="O1378" i="4" s="1"/>
  <c r="O1379" i="4" s="1"/>
  <c r="O1380" i="4" s="1"/>
  <c r="O1381" i="4" s="1"/>
  <c r="O1382" i="4" s="1"/>
  <c r="O1383" i="4" s="1"/>
  <c r="O1384" i="4" s="1"/>
  <c r="O1385" i="4" s="1"/>
  <c r="O1386" i="4" s="1"/>
  <c r="O1387" i="4" s="1"/>
  <c r="O1388" i="4" s="1"/>
  <c r="O1389" i="4" s="1"/>
  <c r="O1390" i="4" s="1"/>
  <c r="O1391" i="4" s="1"/>
  <c r="O1392" i="4" s="1"/>
  <c r="O1393" i="4" s="1"/>
  <c r="O1394" i="4" s="1"/>
  <c r="O1395" i="4" s="1"/>
  <c r="O1396" i="4" s="1"/>
  <c r="O1397" i="4" s="1"/>
  <c r="O1398" i="4" s="1"/>
  <c r="O1399" i="4" s="1"/>
  <c r="O1400" i="4" s="1"/>
  <c r="O1401" i="4" s="1"/>
  <c r="O1402" i="4" s="1"/>
  <c r="O1403" i="4" s="1"/>
  <c r="O1404" i="4" s="1"/>
  <c r="O1405" i="4" s="1"/>
  <c r="O1406" i="4" s="1"/>
  <c r="O1407" i="4" s="1"/>
  <c r="O1408" i="4" s="1"/>
  <c r="O1409" i="4" s="1"/>
  <c r="O1410" i="4" s="1"/>
  <c r="O1411" i="4" s="1"/>
  <c r="O1412" i="4" s="1"/>
  <c r="O1413" i="4" s="1"/>
  <c r="O1414" i="4" s="1"/>
  <c r="O1415" i="4" s="1"/>
  <c r="O1416" i="4" s="1"/>
  <c r="O1417" i="4" s="1"/>
  <c r="O1418" i="4" s="1"/>
  <c r="O1419" i="4" s="1"/>
  <c r="O1420" i="4" s="1"/>
  <c r="O1421" i="4" s="1"/>
  <c r="O1422" i="4" s="1"/>
  <c r="O1423" i="4" s="1"/>
  <c r="O1424" i="4" s="1"/>
  <c r="O1425" i="4" s="1"/>
  <c r="O1426" i="4" s="1"/>
  <c r="O1427" i="4" s="1"/>
  <c r="O1428" i="4" s="1"/>
  <c r="O1429" i="4" s="1"/>
  <c r="O1430" i="4" s="1"/>
  <c r="O1431" i="4" s="1"/>
  <c r="O1432" i="4" s="1"/>
  <c r="O1433" i="4" s="1"/>
  <c r="O1434" i="4" s="1"/>
  <c r="O1435" i="4" s="1"/>
  <c r="O1436" i="4" s="1"/>
  <c r="O1437" i="4" s="1"/>
  <c r="O1438" i="4" s="1"/>
  <c r="O1439" i="4" s="1"/>
  <c r="O1440" i="4" s="1"/>
  <c r="O1441" i="4" s="1"/>
  <c r="O1442" i="4" s="1"/>
  <c r="O1443" i="4" s="1"/>
  <c r="O1444" i="4" s="1"/>
  <c r="O1445" i="4" s="1"/>
  <c r="O1446" i="4" s="1"/>
  <c r="O1447" i="4" s="1"/>
  <c r="O1448" i="4" s="1"/>
  <c r="O1449" i="4" s="1"/>
  <c r="O1450" i="4" s="1"/>
  <c r="O1451" i="4" s="1"/>
  <c r="O1452" i="4" s="1"/>
  <c r="O1453" i="4" s="1"/>
  <c r="O1454" i="4" s="1"/>
  <c r="O1455" i="4" s="1"/>
  <c r="O1456" i="4" s="1"/>
  <c r="O1457" i="4" s="1"/>
  <c r="O1458" i="4" s="1"/>
  <c r="O1459" i="4" s="1"/>
  <c r="O1460" i="4" s="1"/>
  <c r="O1461" i="4" s="1"/>
  <c r="O1462" i="4" s="1"/>
  <c r="O1463" i="4" s="1"/>
  <c r="O1464" i="4" s="1"/>
  <c r="O1465" i="4" s="1"/>
  <c r="O1466" i="4" s="1"/>
  <c r="O1467" i="4" s="1"/>
  <c r="O1468" i="4" s="1"/>
  <c r="O1469" i="4" s="1"/>
  <c r="O1470" i="4" s="1"/>
  <c r="O1471" i="4" s="1"/>
  <c r="O1472" i="4" s="1"/>
  <c r="O1473" i="4" s="1"/>
  <c r="O1474" i="4" s="1"/>
  <c r="O1475" i="4" s="1"/>
  <c r="O1476" i="4" s="1"/>
  <c r="O1477" i="4" s="1"/>
  <c r="O1478" i="4" s="1"/>
  <c r="O1479" i="4" s="1"/>
  <c r="O1480" i="4" s="1"/>
  <c r="O1481" i="4" s="1"/>
  <c r="O1482" i="4" s="1"/>
  <c r="O1483" i="4" s="1"/>
  <c r="O1484" i="4" s="1"/>
  <c r="O1485" i="4" s="1"/>
  <c r="O1486" i="4" s="1"/>
  <c r="O1487" i="4" s="1"/>
  <c r="O1488" i="4" s="1"/>
  <c r="O1489" i="4" s="1"/>
  <c r="O1490" i="4" s="1"/>
  <c r="O1491" i="4" s="1"/>
  <c r="O1492" i="4" s="1"/>
  <c r="O1493" i="4" s="1"/>
  <c r="O1494" i="4" s="1"/>
  <c r="O1495" i="4" s="1"/>
  <c r="O1496" i="4" s="1"/>
  <c r="O1497" i="4" s="1"/>
  <c r="O1498" i="4" s="1"/>
  <c r="O1499" i="4" s="1"/>
  <c r="O1500" i="4" s="1"/>
  <c r="O1501" i="4" s="1"/>
  <c r="O1502" i="4" s="1"/>
  <c r="O1503" i="4" s="1"/>
  <c r="O1504" i="4" s="1"/>
  <c r="O1505" i="4" s="1"/>
  <c r="O1506" i="4" s="1"/>
  <c r="O1507" i="4" s="1"/>
  <c r="O1508" i="4" s="1"/>
  <c r="O1509" i="4" s="1"/>
  <c r="O1510" i="4" s="1"/>
  <c r="O1511" i="4" s="1"/>
  <c r="O1512" i="4" s="1"/>
  <c r="O1513" i="4" s="1"/>
  <c r="O1514" i="4" s="1"/>
  <c r="O1515" i="4" s="1"/>
  <c r="O1516" i="4" s="1"/>
  <c r="O1517" i="4" s="1"/>
  <c r="O1518" i="4" s="1"/>
  <c r="O1519" i="4" s="1"/>
  <c r="O1520" i="4" s="1"/>
  <c r="O1521" i="4" s="1"/>
  <c r="O1522" i="4" s="1"/>
  <c r="O1523" i="4" s="1"/>
  <c r="O1524" i="4" s="1"/>
  <c r="O1525" i="4" s="1"/>
  <c r="O1526" i="4" s="1"/>
  <c r="O1527" i="4" s="1"/>
  <c r="O1528" i="4" s="1"/>
  <c r="O1529" i="4" s="1"/>
  <c r="O1530" i="4" s="1"/>
  <c r="O1531" i="4" s="1"/>
  <c r="O1532" i="4" s="1"/>
  <c r="O1533" i="4" s="1"/>
  <c r="O1534" i="4" s="1"/>
  <c r="O1535" i="4" s="1"/>
  <c r="O1536" i="4" s="1"/>
  <c r="O1537" i="4" s="1"/>
  <c r="O1538" i="4" s="1"/>
  <c r="O1539" i="4" s="1"/>
  <c r="O1540" i="4" s="1"/>
  <c r="O1541" i="4" s="1"/>
  <c r="O1542" i="4" s="1"/>
  <c r="O1543" i="4" s="1"/>
  <c r="O1544" i="4" s="1"/>
  <c r="O1545" i="4" s="1"/>
  <c r="O1546" i="4" s="1"/>
  <c r="O1547" i="4" s="1"/>
  <c r="O1548" i="4" s="1"/>
  <c r="O1549" i="4" s="1"/>
  <c r="O1550" i="4" s="1"/>
  <c r="O1551" i="4" s="1"/>
  <c r="O1552" i="4" s="1"/>
  <c r="O1553" i="4" s="1"/>
  <c r="O1554" i="4" s="1"/>
  <c r="O1555" i="4" s="1"/>
  <c r="O1556" i="4" s="1"/>
  <c r="O1557" i="4" s="1"/>
  <c r="O1558" i="4" s="1"/>
  <c r="O1559" i="4" s="1"/>
  <c r="O1560" i="4" s="1"/>
  <c r="O1561" i="4" s="1"/>
  <c r="O1562" i="4" s="1"/>
  <c r="O1563" i="4" s="1"/>
  <c r="O1564" i="4" s="1"/>
  <c r="O1565" i="4" s="1"/>
  <c r="O1566" i="4" s="1"/>
  <c r="O1567" i="4" s="1"/>
  <c r="O1568" i="4" s="1"/>
  <c r="O1569" i="4" s="1"/>
  <c r="O1570" i="4" s="1"/>
  <c r="O1571" i="4" s="1"/>
  <c r="O1572" i="4" s="1"/>
  <c r="O1573" i="4" s="1"/>
  <c r="O1574" i="4" s="1"/>
  <c r="O1575" i="4" s="1"/>
  <c r="O1576" i="4" s="1"/>
  <c r="O1577" i="4" s="1"/>
  <c r="O1578" i="4" s="1"/>
  <c r="O1579" i="4" s="1"/>
  <c r="O1580" i="4" s="1"/>
  <c r="O1581" i="4" s="1"/>
  <c r="O1582" i="4" s="1"/>
  <c r="O1583" i="4" s="1"/>
  <c r="O1584" i="4" s="1"/>
  <c r="O1585" i="4" s="1"/>
  <c r="O1586" i="4" s="1"/>
  <c r="O1587" i="4" s="1"/>
  <c r="O1588" i="4" s="1"/>
  <c r="O1589" i="4" s="1"/>
  <c r="O1590" i="4" s="1"/>
  <c r="O1591" i="4" s="1"/>
  <c r="O1592" i="4" s="1"/>
  <c r="O1593" i="4" s="1"/>
  <c r="O1594" i="4" s="1"/>
  <c r="O1595" i="4" s="1"/>
  <c r="O1596" i="4" s="1"/>
  <c r="O1597" i="4" s="1"/>
  <c r="O1598" i="4" s="1"/>
  <c r="O1599" i="4" s="1"/>
  <c r="O1600" i="4" s="1"/>
  <c r="O1601" i="4" s="1"/>
  <c r="O1602" i="4" s="1"/>
  <c r="O1603" i="4" s="1"/>
  <c r="O1604" i="4" s="1"/>
  <c r="O1605" i="4" s="1"/>
  <c r="O1606" i="4" s="1"/>
  <c r="O1607" i="4" s="1"/>
  <c r="O1608" i="4" s="1"/>
  <c r="O1609" i="4" s="1"/>
  <c r="O1610" i="4" s="1"/>
  <c r="O1611" i="4" s="1"/>
  <c r="O1612" i="4" s="1"/>
  <c r="O1613" i="4" s="1"/>
  <c r="O1614" i="4" s="1"/>
  <c r="O1615" i="4" s="1"/>
  <c r="O1616" i="4" s="1"/>
  <c r="O1617" i="4" s="1"/>
  <c r="O1618" i="4" s="1"/>
  <c r="O1619" i="4" s="1"/>
  <c r="O1620" i="4" s="1"/>
  <c r="O1621" i="4" s="1"/>
  <c r="O1622" i="4" s="1"/>
  <c r="O1623" i="4" s="1"/>
  <c r="O1624" i="4" s="1"/>
  <c r="O1625" i="4" s="1"/>
  <c r="O1626" i="4" s="1"/>
  <c r="O1627" i="4" s="1"/>
  <c r="O1628" i="4" s="1"/>
  <c r="O1629" i="4" s="1"/>
  <c r="O1630" i="4" s="1"/>
  <c r="O1631" i="4" s="1"/>
  <c r="O1632" i="4" s="1"/>
  <c r="O1633" i="4" s="1"/>
  <c r="O1634" i="4" s="1"/>
  <c r="O1635" i="4" s="1"/>
  <c r="O1636" i="4" s="1"/>
  <c r="O1637" i="4" s="1"/>
  <c r="O1638" i="4" s="1"/>
  <c r="O1639" i="4" s="1"/>
  <c r="O1640" i="4" s="1"/>
  <c r="O1641" i="4" s="1"/>
  <c r="O1642" i="4" s="1"/>
  <c r="O1643" i="4" s="1"/>
  <c r="O1644" i="4" s="1"/>
  <c r="O1645" i="4" s="1"/>
  <c r="O1646" i="4" s="1"/>
  <c r="O1647" i="4" s="1"/>
  <c r="O1648" i="4" s="1"/>
  <c r="O1649" i="4" s="1"/>
  <c r="O1650" i="4" s="1"/>
  <c r="O1651" i="4" s="1"/>
  <c r="O1652" i="4" s="1"/>
  <c r="O1653" i="4" s="1"/>
  <c r="O1654" i="4" s="1"/>
  <c r="O1655" i="4" s="1"/>
  <c r="O1656" i="4" s="1"/>
  <c r="O1657" i="4" s="1"/>
  <c r="O1658" i="4" s="1"/>
  <c r="O1659" i="4" s="1"/>
  <c r="O1660" i="4" s="1"/>
  <c r="O1661" i="4" s="1"/>
  <c r="O1662" i="4" s="1"/>
  <c r="O1663" i="4" s="1"/>
  <c r="O1664" i="4" s="1"/>
  <c r="O1665" i="4" s="1"/>
  <c r="O1666" i="4" s="1"/>
  <c r="O1667" i="4" s="1"/>
  <c r="O1668" i="4" s="1"/>
  <c r="O1669" i="4" s="1"/>
  <c r="O1670" i="4" s="1"/>
  <c r="O1671" i="4" s="1"/>
  <c r="O1672" i="4" s="1"/>
  <c r="O1673" i="4" s="1"/>
  <c r="O1674" i="4" s="1"/>
  <c r="O1675" i="4" s="1"/>
  <c r="O1676" i="4" s="1"/>
  <c r="O1677" i="4" s="1"/>
  <c r="O1678" i="4" s="1"/>
  <c r="O1679" i="4" s="1"/>
  <c r="O1680" i="4" s="1"/>
  <c r="O1681" i="4" s="1"/>
  <c r="O1682" i="4" s="1"/>
  <c r="O1683" i="4" s="1"/>
  <c r="O1684" i="4" s="1"/>
  <c r="O1685" i="4" s="1"/>
  <c r="O1686" i="4" s="1"/>
  <c r="O1687" i="4" s="1"/>
  <c r="O1688" i="4" s="1"/>
  <c r="O1689" i="4" s="1"/>
  <c r="O1690" i="4" s="1"/>
  <c r="O1691" i="4" s="1"/>
  <c r="O1692" i="4" s="1"/>
  <c r="O1693" i="4" s="1"/>
  <c r="O1694" i="4" s="1"/>
  <c r="O1695" i="4" s="1"/>
  <c r="O1696" i="4" s="1"/>
  <c r="O1697" i="4" s="1"/>
  <c r="O1698" i="4" s="1"/>
  <c r="O1699" i="4" s="1"/>
  <c r="O1700" i="4" s="1"/>
  <c r="O1701" i="4" s="1"/>
  <c r="O1702" i="4" s="1"/>
  <c r="O1703" i="4" s="1"/>
  <c r="O1704" i="4" s="1"/>
  <c r="O1705" i="4" s="1"/>
  <c r="O1706" i="4" s="1"/>
  <c r="O1707" i="4" s="1"/>
  <c r="O1708" i="4" s="1"/>
  <c r="O1709" i="4" s="1"/>
  <c r="O1710" i="4" s="1"/>
  <c r="O1711" i="4" s="1"/>
  <c r="O1712" i="4" s="1"/>
  <c r="O1713" i="4" s="1"/>
  <c r="O1714" i="4" s="1"/>
  <c r="O1715" i="4" s="1"/>
  <c r="O1716" i="4" s="1"/>
  <c r="O1717" i="4" s="1"/>
  <c r="O1718" i="4" s="1"/>
  <c r="O1719" i="4" s="1"/>
  <c r="O1720" i="4" s="1"/>
  <c r="O1721" i="4" s="1"/>
  <c r="O1722" i="4" s="1"/>
  <c r="O1723" i="4" s="1"/>
  <c r="O1724" i="4" s="1"/>
  <c r="O1725" i="4" s="1"/>
  <c r="O1726" i="4" s="1"/>
  <c r="O1727" i="4" s="1"/>
  <c r="O1728" i="4" s="1"/>
  <c r="O1729" i="4" s="1"/>
  <c r="O1730" i="4" s="1"/>
  <c r="O1731" i="4" s="1"/>
  <c r="O1732" i="4" s="1"/>
  <c r="O1733" i="4" s="1"/>
  <c r="O1734" i="4" s="1"/>
  <c r="O1735" i="4" s="1"/>
  <c r="O1736" i="4" s="1"/>
  <c r="O1737" i="4" s="1"/>
  <c r="O1738" i="4" s="1"/>
  <c r="O1739" i="4" s="1"/>
  <c r="O1740" i="4" s="1"/>
  <c r="O1741" i="4" s="1"/>
  <c r="O1742" i="4" s="1"/>
  <c r="O1743" i="4" s="1"/>
  <c r="O1744" i="4" s="1"/>
  <c r="O1745" i="4" s="1"/>
  <c r="O1746" i="4" s="1"/>
  <c r="O1747" i="4" s="1"/>
  <c r="O1748" i="4" s="1"/>
  <c r="O1749" i="4" s="1"/>
  <c r="O1750" i="4" s="1"/>
  <c r="O1751" i="4" s="1"/>
  <c r="O1752" i="4" s="1"/>
  <c r="O1753" i="4" s="1"/>
  <c r="O1754" i="4" s="1"/>
  <c r="O1755" i="4" s="1"/>
  <c r="O1756" i="4" s="1"/>
  <c r="O1757" i="4" s="1"/>
  <c r="O1758" i="4" s="1"/>
  <c r="O1759" i="4" s="1"/>
  <c r="O1760" i="4" s="1"/>
  <c r="O1761" i="4" s="1"/>
  <c r="O1762" i="4" s="1"/>
  <c r="O1763" i="4" s="1"/>
  <c r="O1764" i="4" s="1"/>
  <c r="O1765" i="4" s="1"/>
  <c r="O1766" i="4" s="1"/>
  <c r="O1767" i="4" s="1"/>
  <c r="O1768" i="4" s="1"/>
  <c r="O1769" i="4" s="1"/>
  <c r="O1770" i="4" s="1"/>
  <c r="O1771" i="4" s="1"/>
  <c r="O1772" i="4" s="1"/>
  <c r="O1773" i="4" s="1"/>
  <c r="O1774" i="4" s="1"/>
  <c r="O1775" i="4" s="1"/>
  <c r="O1776" i="4" s="1"/>
  <c r="O1777" i="4" s="1"/>
  <c r="O1778" i="4" s="1"/>
  <c r="O1779" i="4" s="1"/>
  <c r="O1780" i="4" s="1"/>
  <c r="O1781" i="4" s="1"/>
  <c r="O1782" i="4" s="1"/>
  <c r="O1783" i="4" s="1"/>
  <c r="O1784" i="4" s="1"/>
  <c r="O1785" i="4" s="1"/>
  <c r="O1786" i="4" s="1"/>
  <c r="O1787" i="4" s="1"/>
  <c r="O1788" i="4" s="1"/>
  <c r="O1789" i="4" s="1"/>
  <c r="O1790" i="4" s="1"/>
  <c r="O1791" i="4" s="1"/>
  <c r="O1792" i="4" s="1"/>
  <c r="O1793" i="4" s="1"/>
  <c r="O1794" i="4" s="1"/>
  <c r="O1795" i="4" s="1"/>
  <c r="O1796" i="4" s="1"/>
  <c r="O1797" i="4" s="1"/>
  <c r="O1798" i="4" s="1"/>
  <c r="O1799" i="4" s="1"/>
  <c r="O1800" i="4" s="1"/>
  <c r="O1801" i="4" s="1"/>
  <c r="O1802" i="4" s="1"/>
  <c r="O1803" i="4" s="1"/>
  <c r="O1804" i="4" s="1"/>
  <c r="O1805" i="4" s="1"/>
  <c r="O1806" i="4" s="1"/>
  <c r="O1807" i="4" s="1"/>
  <c r="O1808" i="4" s="1"/>
  <c r="O1809" i="4" s="1"/>
  <c r="O1810" i="4" s="1"/>
  <c r="O1811" i="4" s="1"/>
  <c r="O1812" i="4" s="1"/>
  <c r="O1813" i="4" s="1"/>
  <c r="O1814" i="4" s="1"/>
  <c r="O1815" i="4" s="1"/>
  <c r="O1816" i="4" s="1"/>
  <c r="O1817" i="4" s="1"/>
  <c r="O1818" i="4" s="1"/>
  <c r="O1819" i="4" s="1"/>
  <c r="O1820" i="4" s="1"/>
  <c r="O1821" i="4" s="1"/>
  <c r="O1822" i="4" s="1"/>
  <c r="O1823" i="4" s="1"/>
  <c r="O1824" i="4" s="1"/>
  <c r="O1825" i="4" s="1"/>
  <c r="O1826" i="4" s="1"/>
  <c r="O1827" i="4" s="1"/>
  <c r="O1828" i="4" s="1"/>
  <c r="O1829" i="4" s="1"/>
  <c r="O1830" i="4" s="1"/>
  <c r="O1831" i="4" s="1"/>
  <c r="O1832" i="4" s="1"/>
  <c r="O1833" i="4" s="1"/>
  <c r="O1834" i="4" s="1"/>
  <c r="O1835" i="4" s="1"/>
  <c r="O1836" i="4" s="1"/>
  <c r="O1837" i="4" s="1"/>
  <c r="O1838" i="4" s="1"/>
  <c r="O1839" i="4" s="1"/>
  <c r="O1840" i="4" s="1"/>
  <c r="O1841" i="4" s="1"/>
  <c r="O1842" i="4" s="1"/>
  <c r="O1843" i="4" s="1"/>
  <c r="O1844" i="4" s="1"/>
  <c r="O1845" i="4" s="1"/>
  <c r="O1846" i="4" s="1"/>
  <c r="O1847" i="4" s="1"/>
  <c r="O1848" i="4" s="1"/>
  <c r="O1849" i="4" s="1"/>
  <c r="O1850" i="4" s="1"/>
  <c r="O1851" i="4" s="1"/>
  <c r="O1852" i="4" s="1"/>
  <c r="O1853" i="4" s="1"/>
  <c r="O1854" i="4" s="1"/>
  <c r="O1855" i="4" s="1"/>
  <c r="O1856" i="4" s="1"/>
  <c r="O1857" i="4" s="1"/>
  <c r="O1858" i="4" s="1"/>
  <c r="O1859" i="4" s="1"/>
  <c r="O1860" i="4" s="1"/>
  <c r="O1861" i="4" s="1"/>
  <c r="O1862" i="4" s="1"/>
  <c r="O1863" i="4" s="1"/>
  <c r="O1864" i="4" s="1"/>
  <c r="O1865" i="4" s="1"/>
  <c r="O1866" i="4" s="1"/>
  <c r="O1867" i="4" s="1"/>
  <c r="O1868" i="4" s="1"/>
  <c r="O1869" i="4" s="1"/>
  <c r="O1870" i="4" s="1"/>
  <c r="O1871" i="4" s="1"/>
  <c r="O1872" i="4" s="1"/>
  <c r="O1873" i="4" s="1"/>
  <c r="O1874" i="4" s="1"/>
  <c r="O1875" i="4" s="1"/>
  <c r="O1876" i="4" s="1"/>
  <c r="O1877" i="4" s="1"/>
  <c r="O1878" i="4" s="1"/>
  <c r="O1879" i="4" s="1"/>
  <c r="O1880" i="4" s="1"/>
  <c r="O1881" i="4" s="1"/>
  <c r="O1882" i="4" s="1"/>
  <c r="O1883" i="4" s="1"/>
  <c r="O1884" i="4" s="1"/>
  <c r="O1885" i="4" s="1"/>
  <c r="O1886" i="4" s="1"/>
  <c r="O1887" i="4" s="1"/>
  <c r="O1888" i="4" s="1"/>
  <c r="O1889" i="4" s="1"/>
  <c r="O1890" i="4" s="1"/>
  <c r="O1891" i="4" s="1"/>
  <c r="O1892" i="4" s="1"/>
  <c r="O1893" i="4" s="1"/>
  <c r="O1894" i="4" s="1"/>
  <c r="O1895" i="4" s="1"/>
  <c r="O1896" i="4" s="1"/>
  <c r="O1897" i="4" s="1"/>
  <c r="O1898" i="4" s="1"/>
  <c r="O1899" i="4" s="1"/>
  <c r="O1900" i="4" s="1"/>
  <c r="O1901" i="4" s="1"/>
  <c r="O1902" i="4" s="1"/>
  <c r="O1903" i="4" s="1"/>
  <c r="O1904" i="4" s="1"/>
  <c r="O1905" i="4" s="1"/>
  <c r="O1906" i="4" s="1"/>
  <c r="O1907" i="4" s="1"/>
  <c r="O1908" i="4" s="1"/>
  <c r="O1909" i="4" s="1"/>
  <c r="O1910" i="4" s="1"/>
  <c r="O1911" i="4" s="1"/>
  <c r="O1912" i="4" s="1"/>
  <c r="O1913" i="4" s="1"/>
  <c r="O1914" i="4" s="1"/>
  <c r="O1915" i="4" s="1"/>
  <c r="O1916" i="4" s="1"/>
  <c r="O1917" i="4" s="1"/>
  <c r="O1918" i="4" s="1"/>
  <c r="O1919" i="4" s="1"/>
  <c r="O1920" i="4" s="1"/>
  <c r="O1921" i="4" s="1"/>
  <c r="O1922" i="4" s="1"/>
  <c r="O1923" i="4" s="1"/>
  <c r="O1924" i="4" s="1"/>
  <c r="O1925" i="4" s="1"/>
  <c r="O1926" i="4" s="1"/>
  <c r="O1927" i="4" s="1"/>
  <c r="O1928" i="4" s="1"/>
  <c r="O1929" i="4" s="1"/>
  <c r="O1930" i="4" s="1"/>
  <c r="O1931" i="4" s="1"/>
  <c r="O1932" i="4" s="1"/>
  <c r="O1933" i="4" s="1"/>
  <c r="O1934" i="4" s="1"/>
  <c r="O1935" i="4" s="1"/>
  <c r="O1936" i="4" s="1"/>
  <c r="O1937" i="4" s="1"/>
  <c r="O1938" i="4" s="1"/>
  <c r="O1939" i="4" s="1"/>
  <c r="O1940" i="4" s="1"/>
  <c r="O1941" i="4" s="1"/>
  <c r="O1942" i="4" s="1"/>
  <c r="O1943" i="4" s="1"/>
  <c r="O1944" i="4" s="1"/>
  <c r="O1945" i="4" s="1"/>
  <c r="O1946" i="4" s="1"/>
  <c r="O1947" i="4" s="1"/>
  <c r="O1948" i="4" s="1"/>
  <c r="O1949" i="4" s="1"/>
  <c r="O1950" i="4" s="1"/>
  <c r="O1951" i="4" s="1"/>
  <c r="O1952" i="4" s="1"/>
  <c r="O1953" i="4" s="1"/>
  <c r="O1954" i="4" s="1"/>
  <c r="O1955" i="4" s="1"/>
  <c r="O1956" i="4" s="1"/>
  <c r="O1957" i="4" s="1"/>
  <c r="O1958" i="4" s="1"/>
  <c r="O1959" i="4" s="1"/>
  <c r="O1960" i="4" s="1"/>
  <c r="O1961" i="4" s="1"/>
  <c r="O1962" i="4" s="1"/>
  <c r="O1963" i="4" s="1"/>
  <c r="O1964" i="4" s="1"/>
  <c r="O1965" i="4" s="1"/>
  <c r="O1966" i="4" s="1"/>
  <c r="O1967" i="4" s="1"/>
  <c r="O1968" i="4" s="1"/>
  <c r="O1969" i="4" s="1"/>
  <c r="O1970" i="4" s="1"/>
  <c r="O1971" i="4" s="1"/>
  <c r="O1972" i="4" s="1"/>
  <c r="O1973" i="4" s="1"/>
  <c r="O1974" i="4" s="1"/>
  <c r="O1975" i="4" s="1"/>
  <c r="O1976" i="4" s="1"/>
  <c r="O1977" i="4" s="1"/>
  <c r="O1978" i="4" s="1"/>
  <c r="O1979" i="4" s="1"/>
  <c r="O1980" i="4" s="1"/>
  <c r="O1981" i="4" s="1"/>
  <c r="O1982" i="4" s="1"/>
  <c r="O1983" i="4" s="1"/>
  <c r="O1984" i="4" s="1"/>
  <c r="O1985" i="4" s="1"/>
  <c r="O1986" i="4" s="1"/>
  <c r="O1987" i="4" s="1"/>
  <c r="O1988" i="4" s="1"/>
  <c r="O1989" i="4" s="1"/>
  <c r="O1990" i="4" s="1"/>
  <c r="O1991" i="4" s="1"/>
  <c r="O1992" i="4" s="1"/>
  <c r="O1993" i="4" s="1"/>
  <c r="O1994" i="4" s="1"/>
  <c r="O1995" i="4" s="1"/>
  <c r="O1996" i="4" s="1"/>
  <c r="O1997" i="4" s="1"/>
  <c r="O1998" i="4" s="1"/>
  <c r="O1999" i="4" s="1"/>
  <c r="O2000" i="4" s="1"/>
  <c r="O2001" i="4" s="1"/>
  <c r="O2002" i="4" s="1"/>
  <c r="O2003" i="4" s="1"/>
  <c r="O2004" i="4" s="1"/>
  <c r="O2005" i="4" s="1"/>
  <c r="O2006" i="4" s="1"/>
  <c r="O2007" i="4" s="1"/>
  <c r="O2008" i="4" s="1"/>
  <c r="O2009" i="4" s="1"/>
  <c r="O2010" i="4" s="1"/>
  <c r="O2011" i="4" s="1"/>
  <c r="O2012" i="4" s="1"/>
  <c r="O2013" i="4" s="1"/>
  <c r="O2014" i="4" s="1"/>
  <c r="O2015" i="4" s="1"/>
  <c r="O2016" i="4" s="1"/>
  <c r="O2017" i="4" s="1"/>
  <c r="O2018" i="4" s="1"/>
  <c r="O2019" i="4" s="1"/>
  <c r="O2020" i="4" s="1"/>
  <c r="O2021" i="4" s="1"/>
  <c r="O2022" i="4" s="1"/>
  <c r="O2023" i="4" s="1"/>
  <c r="O2024" i="4" s="1"/>
  <c r="O2025" i="4" s="1"/>
  <c r="O2026" i="4" s="1"/>
  <c r="O2027" i="4" s="1"/>
  <c r="O2028" i="4" s="1"/>
  <c r="O2029" i="4" s="1"/>
  <c r="O2030" i="4" s="1"/>
  <c r="O2031" i="4" s="1"/>
  <c r="O2032" i="4" s="1"/>
  <c r="O2033" i="4" s="1"/>
  <c r="O2034" i="4" s="1"/>
  <c r="O2035" i="4" s="1"/>
  <c r="O2036" i="4" s="1"/>
  <c r="O2037" i="4" s="1"/>
  <c r="O2038" i="4" s="1"/>
  <c r="O2039" i="4" s="1"/>
  <c r="O2040" i="4" s="1"/>
  <c r="O2041" i="4" s="1"/>
  <c r="O2042" i="4" s="1"/>
  <c r="O2043" i="4" s="1"/>
  <c r="O2044" i="4" s="1"/>
  <c r="O2045" i="4" s="1"/>
  <c r="O2046" i="4" s="1"/>
  <c r="O2047" i="4" s="1"/>
  <c r="O2048" i="4" s="1"/>
  <c r="O2049" i="4" s="1"/>
  <c r="O2050" i="4" s="1"/>
  <c r="O2051" i="4" s="1"/>
  <c r="O2052" i="4" s="1"/>
  <c r="O2053" i="4" s="1"/>
  <c r="O2054" i="4" s="1"/>
  <c r="O2055" i="4" s="1"/>
  <c r="O2056" i="4" s="1"/>
  <c r="O2057" i="4" s="1"/>
  <c r="O2058" i="4" s="1"/>
  <c r="O2059" i="4" s="1"/>
  <c r="O2060" i="4" s="1"/>
  <c r="O2061" i="4" s="1"/>
  <c r="O2062" i="4" s="1"/>
  <c r="O2063" i="4" s="1"/>
  <c r="O2064" i="4" s="1"/>
  <c r="O2065" i="4" s="1"/>
  <c r="O2066" i="4" s="1"/>
  <c r="O2067" i="4" s="1"/>
  <c r="O2068" i="4" s="1"/>
  <c r="O2069" i="4" s="1"/>
  <c r="O2070" i="4" s="1"/>
  <c r="O2071" i="4" s="1"/>
  <c r="O2072" i="4" s="1"/>
  <c r="O2073" i="4" s="1"/>
  <c r="O2074" i="4" s="1"/>
  <c r="O2075" i="4" s="1"/>
  <c r="O2076" i="4" s="1"/>
  <c r="O2077" i="4" s="1"/>
  <c r="O2078" i="4" s="1"/>
  <c r="O2079" i="4" s="1"/>
  <c r="O2080" i="4" s="1"/>
  <c r="O2081" i="4" s="1"/>
  <c r="O2082" i="4" s="1"/>
  <c r="O2083" i="4" s="1"/>
  <c r="O2084" i="4" s="1"/>
  <c r="O2085" i="4" s="1"/>
  <c r="O2086" i="4" s="1"/>
  <c r="O2087" i="4" s="1"/>
  <c r="O2088" i="4" s="1"/>
  <c r="O2089" i="4" s="1"/>
  <c r="O2090" i="4" s="1"/>
  <c r="O2091" i="4" s="1"/>
  <c r="O2092" i="4" s="1"/>
  <c r="O2093" i="4" s="1"/>
  <c r="O2094" i="4" s="1"/>
  <c r="O2095" i="4" s="1"/>
  <c r="O2096" i="4" s="1"/>
  <c r="O2097" i="4" s="1"/>
  <c r="O2098" i="4" s="1"/>
  <c r="O2099" i="4" s="1"/>
  <c r="O2100" i="4" s="1"/>
  <c r="O2101" i="4" s="1"/>
  <c r="O2102" i="4" s="1"/>
  <c r="O2103" i="4" s="1"/>
  <c r="O2104" i="4" s="1"/>
  <c r="O2105" i="4" s="1"/>
  <c r="O2106" i="4" s="1"/>
  <c r="O2107" i="4" s="1"/>
  <c r="O2108" i="4" s="1"/>
  <c r="O2109" i="4" s="1"/>
  <c r="O2110" i="4" s="1"/>
  <c r="O2111" i="4" s="1"/>
  <c r="O2112" i="4" s="1"/>
  <c r="O2113" i="4" s="1"/>
  <c r="O2114" i="4" s="1"/>
  <c r="O2115" i="4" s="1"/>
  <c r="O2116" i="4" s="1"/>
  <c r="O2117" i="4" s="1"/>
  <c r="O2118" i="4" s="1"/>
  <c r="O2119" i="4" s="1"/>
  <c r="O2120" i="4" s="1"/>
  <c r="O2121" i="4" s="1"/>
  <c r="O2122" i="4" s="1"/>
  <c r="O2123" i="4" s="1"/>
  <c r="O2124" i="4" s="1"/>
  <c r="O2125" i="4" s="1"/>
  <c r="O2126" i="4" s="1"/>
  <c r="O2127" i="4" s="1"/>
  <c r="O2128" i="4" s="1"/>
  <c r="O2129" i="4" s="1"/>
  <c r="O2130" i="4" s="1"/>
  <c r="O2131" i="4" s="1"/>
  <c r="O2132" i="4" s="1"/>
  <c r="O2133" i="4" s="1"/>
  <c r="O2134" i="4" s="1"/>
  <c r="O2135" i="4" s="1"/>
  <c r="O2136" i="4" s="1"/>
  <c r="O2137" i="4" s="1"/>
  <c r="O2138" i="4" s="1"/>
  <c r="O2139" i="4" s="1"/>
  <c r="O2140" i="4" s="1"/>
  <c r="O2141" i="4" s="1"/>
  <c r="O2142" i="4" s="1"/>
  <c r="O2143" i="4" s="1"/>
  <c r="O2144" i="4" s="1"/>
  <c r="O2145" i="4" s="1"/>
  <c r="O2146" i="4" s="1"/>
  <c r="O2147" i="4" s="1"/>
  <c r="O2148" i="4" s="1"/>
  <c r="O2149" i="4" s="1"/>
  <c r="O2150" i="4" s="1"/>
  <c r="O2151" i="4" s="1"/>
  <c r="O2152" i="4" s="1"/>
  <c r="O2153" i="4" s="1"/>
  <c r="O2154" i="4" s="1"/>
  <c r="O2155" i="4" s="1"/>
  <c r="O2156" i="4" s="1"/>
  <c r="O2157" i="4" s="1"/>
  <c r="O2158" i="4" s="1"/>
  <c r="O2159" i="4" s="1"/>
  <c r="O2160" i="4" s="1"/>
  <c r="O2161" i="4" s="1"/>
  <c r="O2162" i="4" s="1"/>
  <c r="O2163" i="4" s="1"/>
  <c r="O2164" i="4" s="1"/>
  <c r="O2165" i="4" s="1"/>
  <c r="O2166" i="4" s="1"/>
  <c r="O2167" i="4" s="1"/>
  <c r="O2168" i="4" s="1"/>
  <c r="O2169" i="4" s="1"/>
  <c r="O2170" i="4" s="1"/>
  <c r="O2171" i="4" s="1"/>
  <c r="O2172" i="4" s="1"/>
  <c r="O2173" i="4" s="1"/>
  <c r="O2174" i="4" s="1"/>
  <c r="O2175" i="4" s="1"/>
  <c r="O2176" i="4" s="1"/>
  <c r="O2177" i="4" s="1"/>
  <c r="O2178" i="4" s="1"/>
  <c r="O2179" i="4" s="1"/>
  <c r="O2180" i="4" s="1"/>
  <c r="O2181" i="4" s="1"/>
  <c r="O2182" i="4" s="1"/>
  <c r="O2183" i="4" s="1"/>
  <c r="O2184" i="4" s="1"/>
  <c r="O2185" i="4" s="1"/>
  <c r="O2186" i="4" s="1"/>
  <c r="O2187" i="4" s="1"/>
  <c r="O2188" i="4" s="1"/>
  <c r="O2189" i="4" s="1"/>
  <c r="O2190" i="4" s="1"/>
  <c r="O2191" i="4" s="1"/>
  <c r="O2192" i="4" s="1"/>
  <c r="O2193" i="4" s="1"/>
  <c r="O2194" i="4" s="1"/>
  <c r="O2195" i="4" s="1"/>
  <c r="O2196" i="4" s="1"/>
  <c r="O2197" i="4" s="1"/>
  <c r="O2198" i="4" s="1"/>
  <c r="O2199" i="4" s="1"/>
  <c r="O2200" i="4" s="1"/>
  <c r="O2201" i="4" s="1"/>
  <c r="O2202" i="4" s="1"/>
  <c r="O2203" i="4" s="1"/>
  <c r="O2204" i="4" s="1"/>
  <c r="O2205" i="4" s="1"/>
  <c r="O2206" i="4" s="1"/>
  <c r="O2207" i="4" s="1"/>
  <c r="O2208" i="4" s="1"/>
  <c r="O2209" i="4" s="1"/>
  <c r="O2210" i="4" s="1"/>
  <c r="O2211" i="4" s="1"/>
  <c r="O2212" i="4" s="1"/>
  <c r="O2213" i="4" s="1"/>
  <c r="O2214" i="4" s="1"/>
  <c r="O2215" i="4" s="1"/>
  <c r="O2216" i="4" s="1"/>
  <c r="O2217" i="4" s="1"/>
  <c r="O2218" i="4" s="1"/>
  <c r="O2219" i="4" s="1"/>
  <c r="O2220" i="4" s="1"/>
  <c r="O2221" i="4" s="1"/>
  <c r="O2222" i="4" s="1"/>
  <c r="O2223" i="4" s="1"/>
  <c r="O2224" i="4" s="1"/>
  <c r="O2225" i="4" s="1"/>
  <c r="O2226" i="4" s="1"/>
  <c r="O2227" i="4" s="1"/>
  <c r="O2228" i="4" s="1"/>
  <c r="O2229" i="4" s="1"/>
  <c r="O2230" i="4" s="1"/>
  <c r="O2231" i="4" s="1"/>
  <c r="O2232" i="4" s="1"/>
  <c r="O2233" i="4" s="1"/>
  <c r="O2234" i="4" s="1"/>
  <c r="O2235" i="4" s="1"/>
  <c r="O2236" i="4" s="1"/>
  <c r="O2237" i="4" s="1"/>
  <c r="O2238" i="4" s="1"/>
  <c r="O2239" i="4" s="1"/>
  <c r="O2240" i="4" s="1"/>
  <c r="O2241" i="4" s="1"/>
  <c r="O2242" i="4" s="1"/>
  <c r="O2243" i="4" s="1"/>
  <c r="O2244" i="4" s="1"/>
  <c r="O2245" i="4" s="1"/>
  <c r="O2246" i="4" s="1"/>
  <c r="O2247" i="4" s="1"/>
  <c r="O2248" i="4" s="1"/>
  <c r="O2249" i="4" s="1"/>
  <c r="O2250" i="4" s="1"/>
  <c r="O2251" i="4" s="1"/>
  <c r="O2252" i="4" s="1"/>
  <c r="O2253" i="4" s="1"/>
  <c r="O2254" i="4" s="1"/>
  <c r="O2255" i="4" s="1"/>
  <c r="O2256" i="4" s="1"/>
  <c r="O2257" i="4" s="1"/>
  <c r="O2258" i="4" s="1"/>
  <c r="O2259" i="4" s="1"/>
  <c r="O2260" i="4" s="1"/>
  <c r="O2261" i="4" s="1"/>
  <c r="O2262" i="4" s="1"/>
  <c r="O2263" i="4" s="1"/>
  <c r="O2264" i="4" s="1"/>
  <c r="O2265" i="4" s="1"/>
  <c r="O2266" i="4" s="1"/>
  <c r="O2267" i="4" s="1"/>
  <c r="O2268" i="4" s="1"/>
  <c r="O2269" i="4" s="1"/>
  <c r="O2270" i="4" s="1"/>
  <c r="O2271" i="4" s="1"/>
  <c r="O2272" i="4" s="1"/>
  <c r="O2273" i="4" s="1"/>
  <c r="O2274" i="4" s="1"/>
  <c r="O2275" i="4" s="1"/>
  <c r="O2276" i="4" s="1"/>
  <c r="O2277" i="4" s="1"/>
  <c r="O2278" i="4" s="1"/>
  <c r="O2279" i="4" s="1"/>
  <c r="O2280" i="4" s="1"/>
  <c r="O2281" i="4" s="1"/>
  <c r="O2282" i="4" s="1"/>
  <c r="O2283" i="4" s="1"/>
  <c r="O2284" i="4" s="1"/>
  <c r="O2285" i="4" s="1"/>
  <c r="O2286" i="4" s="1"/>
  <c r="O2287" i="4" s="1"/>
  <c r="O2288" i="4" s="1"/>
  <c r="O2289" i="4" s="1"/>
  <c r="O2290" i="4" s="1"/>
  <c r="O2291" i="4" s="1"/>
  <c r="O2292" i="4" s="1"/>
  <c r="O2293" i="4" s="1"/>
  <c r="O2294" i="4" s="1"/>
  <c r="O2295" i="4" s="1"/>
  <c r="O2296" i="4" s="1"/>
  <c r="O2297" i="4" s="1"/>
  <c r="O2298" i="4" s="1"/>
  <c r="O2299" i="4" s="1"/>
  <c r="O2300" i="4" s="1"/>
  <c r="O2301" i="4" s="1"/>
  <c r="O2302" i="4" s="1"/>
  <c r="O2303" i="4" s="1"/>
  <c r="O2304" i="4" s="1"/>
  <c r="O2305" i="4" s="1"/>
  <c r="O2306" i="4" s="1"/>
  <c r="O2307" i="4" s="1"/>
  <c r="O2308" i="4" s="1"/>
  <c r="O2309" i="4" s="1"/>
  <c r="O2310" i="4" s="1"/>
  <c r="O2311" i="4" s="1"/>
  <c r="O2312" i="4" s="1"/>
  <c r="O2313" i="4" s="1"/>
  <c r="O2314" i="4" s="1"/>
  <c r="O2315" i="4" s="1"/>
  <c r="O2316" i="4" s="1"/>
  <c r="O2317" i="4" s="1"/>
  <c r="O2318" i="4" s="1"/>
  <c r="O2319" i="4" s="1"/>
  <c r="O2320" i="4" s="1"/>
  <c r="O2321" i="4" s="1"/>
  <c r="O2322" i="4" s="1"/>
  <c r="O2323" i="4" s="1"/>
  <c r="O2324" i="4" s="1"/>
  <c r="O2325" i="4" s="1"/>
  <c r="O2326" i="4" s="1"/>
  <c r="O2327" i="4" s="1"/>
  <c r="O2328" i="4" s="1"/>
  <c r="O2329" i="4" s="1"/>
  <c r="O2330" i="4" s="1"/>
  <c r="O2331" i="4" s="1"/>
  <c r="O2332" i="4" s="1"/>
  <c r="O2333" i="4" s="1"/>
  <c r="O2334" i="4" s="1"/>
  <c r="O2335" i="4" s="1"/>
  <c r="O2336" i="4" s="1"/>
  <c r="O2337" i="4" s="1"/>
  <c r="O2338" i="4" s="1"/>
  <c r="O2339" i="4" s="1"/>
  <c r="O2340" i="4" s="1"/>
  <c r="O2341" i="4" s="1"/>
  <c r="O2342" i="4" s="1"/>
  <c r="O2343" i="4" s="1"/>
  <c r="O2344" i="4" s="1"/>
  <c r="O2345" i="4" s="1"/>
  <c r="O2346" i="4" s="1"/>
  <c r="O2347" i="4" s="1"/>
  <c r="O2348" i="4" s="1"/>
  <c r="O2349" i="4" s="1"/>
  <c r="O2350" i="4" s="1"/>
  <c r="O2351" i="4" s="1"/>
  <c r="O2352" i="4" s="1"/>
  <c r="O2353" i="4" s="1"/>
  <c r="O2354" i="4" s="1"/>
  <c r="O2355" i="4" s="1"/>
  <c r="O2356" i="4" s="1"/>
  <c r="O2357" i="4" s="1"/>
  <c r="O2358" i="4" s="1"/>
  <c r="O2359" i="4" s="1"/>
  <c r="O2360" i="4" s="1"/>
  <c r="O2361" i="4" s="1"/>
  <c r="O2362" i="4" s="1"/>
  <c r="O2363" i="4" s="1"/>
  <c r="O2364" i="4" s="1"/>
  <c r="O2365" i="4" s="1"/>
  <c r="O2366" i="4" s="1"/>
  <c r="O2367" i="4" s="1"/>
  <c r="O2368" i="4" s="1"/>
  <c r="O2369" i="4" s="1"/>
  <c r="O2370" i="4" s="1"/>
  <c r="O2371" i="4" s="1"/>
  <c r="O2372" i="4" s="1"/>
  <c r="O2373" i="4" s="1"/>
  <c r="O2374" i="4" s="1"/>
  <c r="O2375" i="4" s="1"/>
  <c r="O2376" i="4" s="1"/>
  <c r="O2377" i="4" s="1"/>
  <c r="O2378" i="4" s="1"/>
  <c r="O2379" i="4" s="1"/>
  <c r="O2380" i="4" s="1"/>
  <c r="O2381" i="4" s="1"/>
  <c r="O2382" i="4" s="1"/>
  <c r="O2383" i="4" s="1"/>
  <c r="O2384" i="4" s="1"/>
  <c r="O2385" i="4" s="1"/>
  <c r="O2386" i="4" s="1"/>
  <c r="O2387" i="4" s="1"/>
  <c r="O2388" i="4" s="1"/>
  <c r="O2389" i="4" s="1"/>
  <c r="O2390" i="4" s="1"/>
  <c r="O2391" i="4" s="1"/>
  <c r="O2392" i="4" s="1"/>
  <c r="O2393" i="4" s="1"/>
  <c r="O2394" i="4" s="1"/>
  <c r="O2395" i="4" s="1"/>
  <c r="O2396" i="4" s="1"/>
  <c r="O2397" i="4" s="1"/>
  <c r="O2398" i="4" s="1"/>
  <c r="O2399" i="4" s="1"/>
  <c r="O2400" i="4" s="1"/>
  <c r="O2401" i="4" s="1"/>
  <c r="O2402" i="4" s="1"/>
  <c r="O2403" i="4" s="1"/>
  <c r="O2404" i="4" s="1"/>
  <c r="O2405" i="4" s="1"/>
  <c r="O2406" i="4" s="1"/>
  <c r="O2407" i="4" s="1"/>
  <c r="O2408" i="4" s="1"/>
  <c r="O2409" i="4" s="1"/>
  <c r="O2410" i="4" s="1"/>
  <c r="O2411" i="4" s="1"/>
  <c r="O2412" i="4" s="1"/>
  <c r="O2413" i="4" s="1"/>
  <c r="O2414" i="4" s="1"/>
  <c r="O2415" i="4" s="1"/>
  <c r="O2416" i="4" s="1"/>
  <c r="O2417" i="4" s="1"/>
  <c r="O2418" i="4" s="1"/>
  <c r="O2419" i="4" s="1"/>
  <c r="O2420" i="4" s="1"/>
  <c r="O2421" i="4" s="1"/>
  <c r="O2422" i="4" s="1"/>
  <c r="O2423" i="4" s="1"/>
  <c r="O2424" i="4" s="1"/>
  <c r="O2425" i="4" s="1"/>
  <c r="O2426" i="4" s="1"/>
  <c r="O2427" i="4" s="1"/>
  <c r="O2428" i="4" s="1"/>
  <c r="O2429" i="4" s="1"/>
  <c r="O2430" i="4" s="1"/>
  <c r="O2431" i="4" s="1"/>
  <c r="O2432" i="4" s="1"/>
  <c r="O2433" i="4" s="1"/>
  <c r="O2434" i="4" s="1"/>
  <c r="O2435" i="4" s="1"/>
  <c r="O2436" i="4" s="1"/>
  <c r="O2437" i="4" s="1"/>
  <c r="O2438" i="4" s="1"/>
  <c r="O2439" i="4" s="1"/>
  <c r="O2440" i="4" s="1"/>
  <c r="O2441" i="4" s="1"/>
  <c r="O2442" i="4" s="1"/>
  <c r="O2443" i="4" s="1"/>
  <c r="O2444" i="4" s="1"/>
  <c r="O2445" i="4" s="1"/>
  <c r="O2446" i="4" s="1"/>
  <c r="O2447" i="4" s="1"/>
  <c r="O2448" i="4" s="1"/>
  <c r="O2449" i="4" s="1"/>
  <c r="O2450" i="4" s="1"/>
  <c r="O2451" i="4" s="1"/>
  <c r="O2452" i="4" s="1"/>
  <c r="O2453" i="4" s="1"/>
  <c r="O2454" i="4" s="1"/>
  <c r="O2455" i="4" s="1"/>
  <c r="O2456" i="4" s="1"/>
  <c r="O2457" i="4" s="1"/>
  <c r="O2458" i="4" s="1"/>
  <c r="O2459" i="4" s="1"/>
  <c r="O2460" i="4" s="1"/>
  <c r="O2461" i="4" s="1"/>
  <c r="O2462" i="4" s="1"/>
  <c r="O2463" i="4" s="1"/>
  <c r="O2464" i="4" s="1"/>
  <c r="O2465" i="4" s="1"/>
  <c r="O2466" i="4" s="1"/>
  <c r="O2467" i="4" s="1"/>
  <c r="O2468" i="4" s="1"/>
  <c r="O2469" i="4" s="1"/>
  <c r="O2470" i="4" s="1"/>
  <c r="O2471" i="4" s="1"/>
  <c r="O2472" i="4" s="1"/>
  <c r="O2473" i="4" s="1"/>
  <c r="O2474" i="4" s="1"/>
  <c r="O2475" i="4" s="1"/>
  <c r="O2476" i="4" s="1"/>
  <c r="O2477" i="4" s="1"/>
  <c r="O2478" i="4" s="1"/>
  <c r="O2479" i="4" s="1"/>
  <c r="O2480" i="4" s="1"/>
  <c r="O2481" i="4" s="1"/>
  <c r="O2482" i="4" s="1"/>
  <c r="O2483" i="4" s="1"/>
  <c r="O2484" i="4" s="1"/>
  <c r="O2485" i="4" s="1"/>
  <c r="O2486" i="4" s="1"/>
  <c r="O2487" i="4" s="1"/>
  <c r="O2488" i="4" s="1"/>
  <c r="O2489" i="4" s="1"/>
  <c r="O2490" i="4" s="1"/>
  <c r="O2491" i="4" s="1"/>
  <c r="O2492" i="4" s="1"/>
  <c r="O2493" i="4" s="1"/>
  <c r="O2494" i="4" s="1"/>
  <c r="O2495" i="4" s="1"/>
  <c r="O2496" i="4" s="1"/>
  <c r="O2497" i="4" s="1"/>
  <c r="O2498" i="4" s="1"/>
  <c r="O2499" i="4" s="1"/>
  <c r="O2500" i="4" s="1"/>
  <c r="O2501" i="4" s="1"/>
  <c r="O2502" i="4" s="1"/>
  <c r="O2503" i="4" s="1"/>
  <c r="O2504" i="4" s="1"/>
  <c r="O2505" i="4" s="1"/>
  <c r="O2506" i="4" s="1"/>
  <c r="O2507" i="4" s="1"/>
  <c r="O2508" i="4" s="1"/>
  <c r="O2509" i="4" s="1"/>
  <c r="O2510" i="4" s="1"/>
  <c r="O2511" i="4" s="1"/>
  <c r="O2512" i="4" s="1"/>
  <c r="O2513" i="4" s="1"/>
  <c r="O2514" i="4" s="1"/>
  <c r="O2515" i="4" s="1"/>
  <c r="O2516" i="4" s="1"/>
  <c r="O2517" i="4" s="1"/>
  <c r="O2518" i="4" s="1"/>
  <c r="O2519" i="4" s="1"/>
  <c r="O2520" i="4" s="1"/>
  <c r="O2521" i="4" s="1"/>
  <c r="O2522" i="4" s="1"/>
  <c r="O2523" i="4" s="1"/>
  <c r="O2524" i="4" s="1"/>
  <c r="O2525" i="4" s="1"/>
  <c r="O2526" i="4" s="1"/>
  <c r="O2527" i="4" s="1"/>
  <c r="O2528" i="4" s="1"/>
  <c r="O2529" i="4" s="1"/>
  <c r="O2530" i="4" s="1"/>
  <c r="O2531" i="4" s="1"/>
  <c r="O2532" i="4" s="1"/>
  <c r="O2533" i="4" s="1"/>
  <c r="O2534" i="4" s="1"/>
  <c r="O2535" i="4" s="1"/>
  <c r="O2536" i="4" s="1"/>
  <c r="O2537" i="4" s="1"/>
  <c r="O2538" i="4" s="1"/>
  <c r="O2539" i="4" s="1"/>
  <c r="O2540" i="4" s="1"/>
  <c r="O2541" i="4" s="1"/>
  <c r="O2542" i="4" s="1"/>
  <c r="O2543" i="4" s="1"/>
  <c r="O2544" i="4" s="1"/>
  <c r="O2545" i="4" s="1"/>
  <c r="O2546" i="4" s="1"/>
  <c r="O2547" i="4" s="1"/>
  <c r="O2548" i="4" s="1"/>
  <c r="O2549" i="4" s="1"/>
  <c r="O2550" i="4" s="1"/>
  <c r="O2551" i="4" s="1"/>
  <c r="O2552" i="4" s="1"/>
  <c r="O2553" i="4" s="1"/>
  <c r="O2554" i="4" s="1"/>
  <c r="O2555" i="4" s="1"/>
  <c r="O2556" i="4" s="1"/>
  <c r="O2557" i="4" s="1"/>
  <c r="O2558" i="4" s="1"/>
  <c r="O2559" i="4" s="1"/>
  <c r="O2560" i="4" s="1"/>
  <c r="O2561" i="4" s="1"/>
  <c r="O2562" i="4" s="1"/>
  <c r="O2563" i="4" s="1"/>
  <c r="O2564" i="4" s="1"/>
  <c r="O2565" i="4" s="1"/>
  <c r="O2566" i="4" s="1"/>
  <c r="O2567" i="4" s="1"/>
  <c r="O2568" i="4" s="1"/>
  <c r="O2569" i="4" s="1"/>
  <c r="O2570" i="4" s="1"/>
  <c r="O2571" i="4" s="1"/>
  <c r="O2572" i="4" s="1"/>
  <c r="O2573" i="4" s="1"/>
  <c r="O2574" i="4" s="1"/>
  <c r="O2575" i="4" s="1"/>
  <c r="O2576" i="4" s="1"/>
  <c r="O2577" i="4" s="1"/>
  <c r="O2578" i="4" s="1"/>
  <c r="O2579" i="4" s="1"/>
  <c r="O2580" i="4" s="1"/>
  <c r="O2581" i="4" s="1"/>
  <c r="O2582" i="4" s="1"/>
  <c r="O2583" i="4" s="1"/>
  <c r="O2584" i="4" s="1"/>
  <c r="O2585" i="4" s="1"/>
  <c r="O2586" i="4" s="1"/>
  <c r="O2587" i="4" s="1"/>
  <c r="O2588" i="4" s="1"/>
  <c r="O2589" i="4" s="1"/>
  <c r="O2590" i="4" s="1"/>
  <c r="O2591" i="4" s="1"/>
  <c r="O2592" i="4" s="1"/>
  <c r="O2593" i="4" s="1"/>
  <c r="O2594" i="4" s="1"/>
  <c r="O2595" i="4" s="1"/>
  <c r="O2596" i="4" s="1"/>
  <c r="O2597" i="4" s="1"/>
  <c r="O2598" i="4" s="1"/>
  <c r="O2599" i="4" s="1"/>
  <c r="O2600" i="4" s="1"/>
  <c r="O2601" i="4" s="1"/>
  <c r="O2602" i="4" s="1"/>
  <c r="O2603" i="4" s="1"/>
  <c r="O2604" i="4" s="1"/>
  <c r="O2605" i="4" s="1"/>
  <c r="O2606" i="4" s="1"/>
  <c r="O2607" i="4" s="1"/>
  <c r="O2608" i="4" s="1"/>
  <c r="O2609" i="4" s="1"/>
  <c r="O2610" i="4" s="1"/>
  <c r="O2611" i="4" s="1"/>
  <c r="O2612" i="4" s="1"/>
  <c r="O2613" i="4" s="1"/>
  <c r="O2614" i="4" s="1"/>
  <c r="O2615" i="4" s="1"/>
  <c r="O2616" i="4" s="1"/>
  <c r="O2617" i="4" s="1"/>
  <c r="O2618" i="4" s="1"/>
  <c r="O2619" i="4" s="1"/>
  <c r="O2620" i="4" s="1"/>
  <c r="O2621" i="4" s="1"/>
  <c r="O2622" i="4" s="1"/>
  <c r="O2623" i="4" s="1"/>
  <c r="O2624" i="4" s="1"/>
  <c r="O2625" i="4" s="1"/>
  <c r="O2626" i="4" s="1"/>
  <c r="O2627" i="4" s="1"/>
  <c r="O2628" i="4" s="1"/>
  <c r="O2629" i="4" s="1"/>
  <c r="O2630" i="4" s="1"/>
  <c r="O2631" i="4" s="1"/>
  <c r="O2632" i="4" s="1"/>
  <c r="O2633" i="4" s="1"/>
  <c r="O2634" i="4" s="1"/>
  <c r="O2635" i="4" s="1"/>
  <c r="O2636" i="4" s="1"/>
  <c r="O2637" i="4" s="1"/>
  <c r="O2638" i="4" s="1"/>
  <c r="O2639" i="4" s="1"/>
  <c r="O2640" i="4" s="1"/>
  <c r="O2641" i="4" s="1"/>
  <c r="O2642" i="4" s="1"/>
  <c r="O2643" i="4" s="1"/>
  <c r="O2644" i="4" s="1"/>
  <c r="O2645" i="4" s="1"/>
  <c r="O2646" i="4" s="1"/>
  <c r="O2647" i="4" s="1"/>
  <c r="O2648" i="4" s="1"/>
  <c r="O2649" i="4" s="1"/>
  <c r="O2650" i="4" s="1"/>
  <c r="O2651" i="4" s="1"/>
  <c r="O2652" i="4" s="1"/>
  <c r="O2653" i="4" s="1"/>
  <c r="O2654" i="4" s="1"/>
  <c r="O2655" i="4" s="1"/>
  <c r="O2656" i="4" s="1"/>
  <c r="O2657" i="4" s="1"/>
  <c r="O2658" i="4" s="1"/>
  <c r="O2659" i="4" s="1"/>
  <c r="O2660" i="4" s="1"/>
  <c r="O2661" i="4" s="1"/>
  <c r="O2662" i="4" s="1"/>
  <c r="O2663" i="4" s="1"/>
  <c r="O2664" i="4" s="1"/>
  <c r="O2665" i="4" s="1"/>
  <c r="O2666" i="4" s="1"/>
  <c r="O2667" i="4" s="1"/>
  <c r="O2668" i="4" s="1"/>
  <c r="O2669" i="4" s="1"/>
  <c r="O2670" i="4" s="1"/>
  <c r="O2671" i="4" s="1"/>
  <c r="O2672" i="4" s="1"/>
  <c r="O2673" i="4" s="1"/>
  <c r="O2674" i="4" s="1"/>
  <c r="O2675" i="4" s="1"/>
  <c r="O2676" i="4" s="1"/>
  <c r="O2677" i="4" s="1"/>
  <c r="O2678" i="4" s="1"/>
  <c r="O2679" i="4" s="1"/>
  <c r="O2680" i="4" s="1"/>
  <c r="O2681" i="4" s="1"/>
  <c r="O2682" i="4" s="1"/>
  <c r="O2683" i="4" s="1"/>
  <c r="O2684" i="4" s="1"/>
  <c r="O2685" i="4" s="1"/>
  <c r="O2686" i="4" s="1"/>
  <c r="O2687" i="4" s="1"/>
  <c r="O2688" i="4" s="1"/>
  <c r="O2689" i="4" s="1"/>
  <c r="O2690" i="4" s="1"/>
  <c r="O2691" i="4" s="1"/>
  <c r="O2692" i="4" s="1"/>
  <c r="O2693" i="4" s="1"/>
  <c r="O2694" i="4" s="1"/>
  <c r="O2695" i="4" s="1"/>
  <c r="O2696" i="4" s="1"/>
  <c r="O2697" i="4" s="1"/>
  <c r="O2698" i="4" s="1"/>
  <c r="O2699" i="4" s="1"/>
  <c r="O2700" i="4" s="1"/>
  <c r="O2701" i="4" s="1"/>
  <c r="O2702" i="4" s="1"/>
  <c r="O2703" i="4" s="1"/>
  <c r="O2704" i="4" s="1"/>
  <c r="O2705" i="4" s="1"/>
  <c r="O2706" i="4" s="1"/>
  <c r="O2707" i="4" s="1"/>
  <c r="O2708" i="4" s="1"/>
  <c r="O2709" i="4" s="1"/>
  <c r="O2710" i="4" s="1"/>
  <c r="O2711" i="4" s="1"/>
  <c r="O2712" i="4" s="1"/>
  <c r="O2713" i="4" s="1"/>
  <c r="O2714" i="4" s="1"/>
  <c r="O2715" i="4" s="1"/>
  <c r="O2716" i="4" s="1"/>
  <c r="O2717" i="4" s="1"/>
  <c r="O2718" i="4" s="1"/>
  <c r="O2719" i="4" s="1"/>
  <c r="O2720" i="4" s="1"/>
  <c r="O2721" i="4" s="1"/>
  <c r="O2722" i="4" s="1"/>
  <c r="O2723" i="4" s="1"/>
  <c r="O2724" i="4" s="1"/>
  <c r="O2725" i="4" s="1"/>
  <c r="O2726" i="4" s="1"/>
  <c r="O2727" i="4" s="1"/>
  <c r="O2728" i="4" s="1"/>
  <c r="O2729" i="4" s="1"/>
  <c r="O2730" i="4" s="1"/>
  <c r="O2731" i="4" s="1"/>
  <c r="O2732" i="4" s="1"/>
  <c r="O2733" i="4" s="1"/>
  <c r="O2734" i="4" s="1"/>
  <c r="O2735" i="4" s="1"/>
  <c r="O2736" i="4" s="1"/>
  <c r="O2737" i="4" s="1"/>
  <c r="O2738" i="4" s="1"/>
  <c r="O2739" i="4" s="1"/>
  <c r="O2740" i="4" s="1"/>
  <c r="O2741" i="4" s="1"/>
  <c r="O2742" i="4" s="1"/>
  <c r="O2743" i="4" s="1"/>
  <c r="O2744" i="4" s="1"/>
  <c r="O2745" i="4" s="1"/>
  <c r="O2746" i="4" s="1"/>
  <c r="O2747" i="4" s="1"/>
  <c r="O2748" i="4" s="1"/>
  <c r="O2749" i="4" s="1"/>
  <c r="O2750" i="4" s="1"/>
  <c r="O2751" i="4" s="1"/>
  <c r="O2752" i="4" s="1"/>
  <c r="O2753" i="4" s="1"/>
  <c r="O2754" i="4" s="1"/>
  <c r="O2755" i="4" s="1"/>
  <c r="O2756" i="4" s="1"/>
  <c r="O2757" i="4" s="1"/>
  <c r="O2758" i="4" s="1"/>
  <c r="O2759" i="4" s="1"/>
  <c r="O2760" i="4" s="1"/>
  <c r="O2761" i="4" s="1"/>
  <c r="O2762" i="4" s="1"/>
  <c r="O2763" i="4" s="1"/>
  <c r="O2764" i="4" s="1"/>
  <c r="O2765" i="4" s="1"/>
  <c r="O2766" i="4" s="1"/>
  <c r="O2767" i="4" s="1"/>
  <c r="O2768" i="4" s="1"/>
  <c r="O2769" i="4" s="1"/>
  <c r="O2770" i="4" s="1"/>
  <c r="O2771" i="4" s="1"/>
  <c r="O2772" i="4" s="1"/>
  <c r="O2773" i="4" s="1"/>
  <c r="O2774" i="4" s="1"/>
  <c r="O2775" i="4" s="1"/>
  <c r="O2776" i="4" s="1"/>
  <c r="O2777" i="4" s="1"/>
  <c r="O2778" i="4" s="1"/>
  <c r="O2779" i="4" s="1"/>
  <c r="O2780" i="4" s="1"/>
  <c r="O2781" i="4" s="1"/>
  <c r="O2782" i="4" s="1"/>
  <c r="O2783" i="4" s="1"/>
  <c r="O2784" i="4" s="1"/>
  <c r="O2785" i="4" s="1"/>
  <c r="O2786" i="4" s="1"/>
  <c r="O2787" i="4" s="1"/>
  <c r="O2788" i="4" s="1"/>
  <c r="O2789" i="4" s="1"/>
  <c r="O2790" i="4" s="1"/>
  <c r="O2791" i="4" s="1"/>
  <c r="O2792" i="4" s="1"/>
  <c r="O2793" i="4" s="1"/>
  <c r="O2794" i="4" s="1"/>
  <c r="O2795" i="4" s="1"/>
  <c r="O2796" i="4" s="1"/>
  <c r="O2797" i="4" s="1"/>
  <c r="O2798" i="4" s="1"/>
  <c r="O2799" i="4" s="1"/>
  <c r="O2800" i="4" s="1"/>
  <c r="O2801" i="4" s="1"/>
  <c r="O2802" i="4" s="1"/>
  <c r="O2803" i="4" s="1"/>
  <c r="O2804" i="4" s="1"/>
  <c r="O2805" i="4" s="1"/>
  <c r="O2806" i="4" s="1"/>
  <c r="O2807" i="4" s="1"/>
  <c r="O2808" i="4" s="1"/>
  <c r="O2809" i="4" s="1"/>
  <c r="O2810" i="4" s="1"/>
  <c r="O2811" i="4" s="1"/>
  <c r="O2812" i="4" s="1"/>
  <c r="O2813" i="4" s="1"/>
  <c r="O2814" i="4" s="1"/>
  <c r="O2815" i="4" s="1"/>
  <c r="O2816" i="4" s="1"/>
  <c r="O2817" i="4" s="1"/>
  <c r="O2818" i="4" s="1"/>
  <c r="O2819" i="4" s="1"/>
  <c r="O2820" i="4" s="1"/>
  <c r="O2821" i="4" s="1"/>
  <c r="O2822" i="4" s="1"/>
  <c r="O2823" i="4" s="1"/>
  <c r="O2824" i="4" s="1"/>
  <c r="O2825" i="4" s="1"/>
  <c r="O2826" i="4" s="1"/>
  <c r="O2827" i="4" s="1"/>
  <c r="O2828" i="4" s="1"/>
  <c r="O2829" i="4" s="1"/>
  <c r="O2830" i="4" s="1"/>
  <c r="O2831" i="4" s="1"/>
  <c r="O2832" i="4" s="1"/>
  <c r="O2833" i="4" s="1"/>
  <c r="O2834" i="4" s="1"/>
  <c r="O2835" i="4" s="1"/>
  <c r="O2836" i="4" s="1"/>
  <c r="O2837" i="4" s="1"/>
  <c r="O2838" i="4" s="1"/>
  <c r="O2839" i="4" s="1"/>
  <c r="O2840" i="4" s="1"/>
  <c r="O2841" i="4" s="1"/>
  <c r="O2842" i="4" s="1"/>
  <c r="O2843" i="4" s="1"/>
  <c r="O2844" i="4" s="1"/>
  <c r="O2845" i="4" s="1"/>
  <c r="O2846" i="4" s="1"/>
  <c r="O2847" i="4" s="1"/>
  <c r="O2848" i="4" s="1"/>
  <c r="O2849" i="4" s="1"/>
  <c r="O2850" i="4" s="1"/>
  <c r="O2851" i="4" s="1"/>
  <c r="O2852" i="4" s="1"/>
  <c r="O2853" i="4" s="1"/>
  <c r="O2854" i="4" s="1"/>
  <c r="O2855" i="4" s="1"/>
  <c r="O2856" i="4" s="1"/>
  <c r="O2857" i="4" s="1"/>
  <c r="O2858" i="4" s="1"/>
  <c r="O2859" i="4" s="1"/>
  <c r="O2860" i="4" s="1"/>
  <c r="O2861" i="4" s="1"/>
  <c r="O2862" i="4" s="1"/>
  <c r="O2863" i="4" s="1"/>
  <c r="O2864" i="4" s="1"/>
  <c r="O2865" i="4" s="1"/>
  <c r="O2866" i="4" s="1"/>
  <c r="O2867" i="4" s="1"/>
  <c r="O2868" i="4" s="1"/>
  <c r="O2869" i="4" s="1"/>
  <c r="O2870" i="4" s="1"/>
  <c r="O2871" i="4" s="1"/>
  <c r="O2872" i="4" s="1"/>
  <c r="O2873" i="4" s="1"/>
  <c r="O2874" i="4" s="1"/>
  <c r="O2875" i="4" s="1"/>
  <c r="O2876" i="4" s="1"/>
  <c r="O2877" i="4" s="1"/>
  <c r="O2878" i="4" s="1"/>
  <c r="O2879" i="4" s="1"/>
  <c r="O2880" i="4" s="1"/>
  <c r="O2881" i="4" s="1"/>
  <c r="O2882" i="4" s="1"/>
  <c r="O2883" i="4" s="1"/>
  <c r="O2884" i="4" s="1"/>
  <c r="O2885" i="4" s="1"/>
  <c r="O2886" i="4" s="1"/>
  <c r="O2887" i="4" s="1"/>
  <c r="O2888" i="4" s="1"/>
  <c r="O2889" i="4" s="1"/>
  <c r="O2890" i="4" s="1"/>
  <c r="O2891" i="4" s="1"/>
  <c r="O2892" i="4" s="1"/>
  <c r="O2893" i="4" s="1"/>
  <c r="O2894" i="4" s="1"/>
  <c r="O2895" i="4" s="1"/>
  <c r="O2896" i="4" s="1"/>
  <c r="O2897" i="4" s="1"/>
  <c r="O2898" i="4" s="1"/>
  <c r="O2899" i="4" s="1"/>
  <c r="O2900" i="4" s="1"/>
  <c r="O2901" i="4" s="1"/>
  <c r="O2902" i="4" s="1"/>
  <c r="O2903" i="4" s="1"/>
  <c r="O2904" i="4" s="1"/>
  <c r="O2905" i="4" s="1"/>
  <c r="O2906" i="4" s="1"/>
  <c r="O2907" i="4" s="1"/>
  <c r="O2908" i="4" s="1"/>
  <c r="O2909" i="4" s="1"/>
  <c r="O2910" i="4" s="1"/>
  <c r="O2911" i="4" s="1"/>
  <c r="O2912" i="4" s="1"/>
  <c r="O2913" i="4" s="1"/>
  <c r="O2914" i="4" s="1"/>
  <c r="O2915" i="4" s="1"/>
  <c r="O2916" i="4" s="1"/>
  <c r="O2917" i="4" s="1"/>
  <c r="O2918" i="4" s="1"/>
  <c r="O2919" i="4" s="1"/>
  <c r="O2920" i="4" s="1"/>
  <c r="O2921" i="4" s="1"/>
  <c r="O2922" i="4" s="1"/>
  <c r="O2923" i="4" s="1"/>
  <c r="O2924" i="4" s="1"/>
  <c r="O2925" i="4" s="1"/>
  <c r="O2926" i="4" s="1"/>
  <c r="O2927" i="4" s="1"/>
  <c r="O2928" i="4" s="1"/>
  <c r="O2929" i="4" s="1"/>
  <c r="O2930" i="4" s="1"/>
  <c r="O2931" i="4" s="1"/>
  <c r="O2932" i="4" s="1"/>
  <c r="O2933" i="4" s="1"/>
  <c r="O2934" i="4" s="1"/>
  <c r="O2935" i="4" s="1"/>
  <c r="O2936" i="4" s="1"/>
  <c r="O2937" i="4" s="1"/>
  <c r="O2938" i="4" s="1"/>
  <c r="O2939" i="4" s="1"/>
  <c r="O2940" i="4" s="1"/>
  <c r="O2941" i="4" s="1"/>
  <c r="O2942" i="4" s="1"/>
  <c r="O2943" i="4" s="1"/>
  <c r="O2944" i="4" s="1"/>
  <c r="O2945" i="4" s="1"/>
  <c r="O2946" i="4" s="1"/>
  <c r="O2947" i="4" s="1"/>
  <c r="O2948" i="4" s="1"/>
  <c r="O2949" i="4" s="1"/>
  <c r="O2950" i="4" s="1"/>
  <c r="O2951" i="4" s="1"/>
  <c r="O2952" i="4" s="1"/>
  <c r="O2953" i="4" s="1"/>
  <c r="O2954" i="4" s="1"/>
  <c r="O2955" i="4" s="1"/>
  <c r="O2956" i="4" s="1"/>
  <c r="O2957" i="4" s="1"/>
  <c r="O2958" i="4" s="1"/>
  <c r="O2959" i="4" s="1"/>
  <c r="O2960" i="4" s="1"/>
  <c r="O2961" i="4" s="1"/>
  <c r="O2962" i="4" s="1"/>
  <c r="O2963" i="4" s="1"/>
  <c r="O2964" i="4" s="1"/>
  <c r="O2965" i="4" s="1"/>
  <c r="O2966" i="4" s="1"/>
  <c r="O2967" i="4" s="1"/>
  <c r="O2968" i="4" s="1"/>
  <c r="O2969" i="4" s="1"/>
  <c r="O2970" i="4" s="1"/>
  <c r="O2971" i="4" s="1"/>
  <c r="O2972" i="4" s="1"/>
  <c r="O2973" i="4" s="1"/>
  <c r="O2974" i="4" s="1"/>
  <c r="O2975" i="4" s="1"/>
  <c r="O2976" i="4" s="1"/>
  <c r="O2977" i="4" s="1"/>
  <c r="O2978" i="4" s="1"/>
  <c r="O2979" i="4" s="1"/>
  <c r="O2980" i="4" s="1"/>
  <c r="O2981" i="4" s="1"/>
  <c r="O2982" i="4" s="1"/>
  <c r="O2983" i="4" s="1"/>
  <c r="O2984" i="4" s="1"/>
  <c r="O2985" i="4" s="1"/>
  <c r="O2986" i="4" s="1"/>
  <c r="O2987" i="4" s="1"/>
  <c r="O2988" i="4" s="1"/>
  <c r="O2989" i="4" s="1"/>
  <c r="O2990" i="4" s="1"/>
  <c r="O2991" i="4" s="1"/>
  <c r="O2992" i="4" s="1"/>
  <c r="O2993" i="4" s="1"/>
  <c r="O2994" i="4" s="1"/>
  <c r="O2995" i="4" s="1"/>
  <c r="O2996" i="4" s="1"/>
  <c r="O2997" i="4" s="1"/>
  <c r="O2998" i="4" s="1"/>
  <c r="O2999" i="4" s="1"/>
  <c r="O3000" i="4" s="1"/>
  <c r="O3001" i="4" s="1"/>
  <c r="O3002" i="4" s="1"/>
  <c r="O3003" i="4" s="1"/>
  <c r="O3004" i="4" s="1"/>
  <c r="O3005" i="4" s="1"/>
  <c r="O3006" i="4" s="1"/>
  <c r="O3007" i="4" s="1"/>
  <c r="O3008" i="4" s="1"/>
  <c r="O3009" i="4" s="1"/>
  <c r="O3010" i="4" s="1"/>
  <c r="O3011" i="4" s="1"/>
  <c r="O3012" i="4" s="1"/>
  <c r="O3013" i="4" s="1"/>
  <c r="O3014" i="4" s="1"/>
  <c r="O3015" i="4" s="1"/>
  <c r="O3016" i="4" s="1"/>
  <c r="O3017" i="4" s="1"/>
  <c r="O3018" i="4" s="1"/>
  <c r="O3019" i="4" s="1"/>
  <c r="O3020" i="4" s="1"/>
  <c r="O3021" i="4" s="1"/>
  <c r="O3022" i="4" s="1"/>
  <c r="O3023" i="4" s="1"/>
  <c r="O3024" i="4" s="1"/>
  <c r="O3025" i="4" s="1"/>
  <c r="O3026" i="4" s="1"/>
  <c r="O3027" i="4" s="1"/>
  <c r="O3028" i="4" s="1"/>
  <c r="O3029" i="4" s="1"/>
  <c r="O3030" i="4" s="1"/>
  <c r="O3031" i="4" s="1"/>
  <c r="O3032" i="4" s="1"/>
  <c r="O3033" i="4" s="1"/>
  <c r="O3034" i="4" s="1"/>
  <c r="O3035" i="4" s="1"/>
  <c r="O3036" i="4" s="1"/>
  <c r="O3037" i="4" s="1"/>
  <c r="O3038" i="4" s="1"/>
  <c r="O3039" i="4" s="1"/>
  <c r="O3040" i="4" s="1"/>
  <c r="O3041" i="4" s="1"/>
  <c r="O3042" i="4" s="1"/>
  <c r="O3043" i="4" s="1"/>
  <c r="O3044" i="4" s="1"/>
  <c r="O3045" i="4" s="1"/>
  <c r="O3046" i="4" s="1"/>
  <c r="O3047" i="4" s="1"/>
  <c r="O3048" i="4" s="1"/>
  <c r="O3049" i="4" s="1"/>
  <c r="O3050" i="4" s="1"/>
  <c r="O3051" i="4" s="1"/>
  <c r="O3052" i="4" s="1"/>
  <c r="O3053" i="4" s="1"/>
  <c r="O3054" i="4" s="1"/>
  <c r="O3055" i="4" s="1"/>
  <c r="O3056" i="4" s="1"/>
  <c r="O3057" i="4" s="1"/>
  <c r="O3058" i="4" s="1"/>
  <c r="O3059" i="4" s="1"/>
  <c r="O3060" i="4" s="1"/>
  <c r="O3061" i="4" s="1"/>
  <c r="O3062" i="4" s="1"/>
  <c r="O3063" i="4" s="1"/>
  <c r="O3064" i="4" s="1"/>
  <c r="O3065" i="4" s="1"/>
  <c r="O3066" i="4" s="1"/>
  <c r="O3067" i="4" s="1"/>
  <c r="O3068" i="4" s="1"/>
  <c r="O3069" i="4" s="1"/>
  <c r="O3070" i="4" s="1"/>
  <c r="O3071" i="4" s="1"/>
  <c r="O3072" i="4" s="1"/>
  <c r="O3073" i="4" s="1"/>
  <c r="O3074" i="4" s="1"/>
  <c r="O3075" i="4" s="1"/>
  <c r="O3076" i="4" s="1"/>
  <c r="O3077" i="4" s="1"/>
  <c r="O3078" i="4" s="1"/>
  <c r="O3079" i="4" s="1"/>
  <c r="O3080" i="4" s="1"/>
  <c r="O3081" i="4" s="1"/>
  <c r="O3082" i="4" s="1"/>
  <c r="O3083" i="4" s="1"/>
  <c r="O3084" i="4" s="1"/>
  <c r="O3085" i="4" s="1"/>
  <c r="O3086" i="4" s="1"/>
  <c r="O3087" i="4" s="1"/>
  <c r="O3088" i="4" s="1"/>
  <c r="O3089" i="4" s="1"/>
  <c r="O3090" i="4" s="1"/>
  <c r="O3091" i="4" s="1"/>
  <c r="O3092" i="4" s="1"/>
  <c r="O3093" i="4" s="1"/>
  <c r="O3094" i="4" s="1"/>
  <c r="O3095" i="4" s="1"/>
  <c r="O3096" i="4" s="1"/>
  <c r="O3097" i="4" s="1"/>
  <c r="O3098" i="4" s="1"/>
  <c r="O3099" i="4" s="1"/>
  <c r="O3100" i="4" s="1"/>
  <c r="O3101" i="4" s="1"/>
  <c r="O3102" i="4" s="1"/>
  <c r="O3103" i="4" s="1"/>
  <c r="O3104" i="4" s="1"/>
  <c r="O3105" i="4" s="1"/>
  <c r="O3106" i="4" s="1"/>
  <c r="O3107" i="4" s="1"/>
  <c r="O3108" i="4" s="1"/>
  <c r="O3109" i="4" s="1"/>
  <c r="O3110" i="4" s="1"/>
  <c r="O3111" i="4" s="1"/>
  <c r="O3112" i="4" s="1"/>
  <c r="O3113" i="4" s="1"/>
  <c r="O3114" i="4" s="1"/>
  <c r="O3115" i="4" s="1"/>
  <c r="O3116" i="4" s="1"/>
  <c r="O3117" i="4" s="1"/>
  <c r="O3118" i="4" s="1"/>
  <c r="O3119" i="4" s="1"/>
  <c r="O3120" i="4" s="1"/>
  <c r="O3121" i="4" s="1"/>
  <c r="O3122" i="4" s="1"/>
  <c r="O3123" i="4" s="1"/>
  <c r="O3124" i="4" s="1"/>
  <c r="O3125" i="4" s="1"/>
  <c r="O3126" i="4" s="1"/>
  <c r="O3127" i="4" s="1"/>
  <c r="O3128" i="4" s="1"/>
  <c r="O3129" i="4" s="1"/>
  <c r="O3130" i="4" s="1"/>
  <c r="O3131" i="4" s="1"/>
  <c r="O3132" i="4" s="1"/>
  <c r="O3133" i="4" s="1"/>
  <c r="O3134" i="4" s="1"/>
  <c r="O3135" i="4" s="1"/>
  <c r="O3136" i="4" s="1"/>
  <c r="O3137" i="4" s="1"/>
  <c r="O3138" i="4" s="1"/>
  <c r="O3139" i="4" s="1"/>
  <c r="O3140" i="4" s="1"/>
  <c r="O3141" i="4" s="1"/>
  <c r="O3142" i="4" s="1"/>
  <c r="O3143" i="4" s="1"/>
  <c r="O3144" i="4" s="1"/>
  <c r="O3145" i="4" s="1"/>
  <c r="O3146" i="4" s="1"/>
  <c r="O3147" i="4" s="1"/>
  <c r="O3148" i="4" s="1"/>
  <c r="O3149" i="4" s="1"/>
  <c r="O3150" i="4" s="1"/>
  <c r="O3151" i="4" s="1"/>
  <c r="O3152" i="4" s="1"/>
  <c r="O3153" i="4" s="1"/>
  <c r="O3154" i="4" s="1"/>
  <c r="O3155" i="4" s="1"/>
  <c r="O3156" i="4" s="1"/>
  <c r="O3157" i="4" s="1"/>
  <c r="O3158" i="4" s="1"/>
  <c r="O3159" i="4" s="1"/>
  <c r="O3160" i="4" s="1"/>
  <c r="O3161" i="4" s="1"/>
  <c r="O3162" i="4" s="1"/>
  <c r="O3163" i="4" s="1"/>
  <c r="O3164" i="4" s="1"/>
  <c r="O3165" i="4" s="1"/>
  <c r="O3166" i="4" s="1"/>
  <c r="O3167" i="4" s="1"/>
  <c r="O3168" i="4" s="1"/>
  <c r="O3169" i="4" s="1"/>
  <c r="O3170" i="4" s="1"/>
  <c r="O3171" i="4" s="1"/>
  <c r="O3172" i="4" s="1"/>
  <c r="O3173" i="4" s="1"/>
  <c r="O3174" i="4" s="1"/>
  <c r="O3175" i="4" s="1"/>
  <c r="O3176" i="4" s="1"/>
  <c r="O3177" i="4" s="1"/>
  <c r="O3178" i="4" s="1"/>
  <c r="O3179" i="4" s="1"/>
  <c r="O3180" i="4" s="1"/>
  <c r="O3181" i="4" s="1"/>
  <c r="O3182" i="4" s="1"/>
  <c r="O3183" i="4" s="1"/>
  <c r="O3184" i="4" s="1"/>
  <c r="O3185" i="4" s="1"/>
  <c r="O3186" i="4" s="1"/>
  <c r="O3187" i="4" s="1"/>
  <c r="O3188" i="4" s="1"/>
  <c r="O3189" i="4" s="1"/>
  <c r="O3190" i="4" s="1"/>
  <c r="O3191" i="4" s="1"/>
  <c r="O3192" i="4" s="1"/>
  <c r="O3193" i="4" s="1"/>
  <c r="O3194" i="4" s="1"/>
  <c r="O3195" i="4" s="1"/>
  <c r="O3196" i="4" s="1"/>
  <c r="O3197" i="4" s="1"/>
  <c r="O3198" i="4" s="1"/>
  <c r="O3199" i="4" s="1"/>
  <c r="O3200" i="4" s="1"/>
  <c r="O3201" i="4" s="1"/>
  <c r="O3202" i="4" s="1"/>
  <c r="O3203" i="4" s="1"/>
  <c r="O3204" i="4" s="1"/>
  <c r="O3205" i="4" s="1"/>
  <c r="O3206" i="4" s="1"/>
  <c r="O3207" i="4" s="1"/>
  <c r="O3208" i="4" s="1"/>
  <c r="O3209" i="4" s="1"/>
  <c r="O3210" i="4" s="1"/>
  <c r="O3211" i="4" s="1"/>
  <c r="O3212" i="4" s="1"/>
  <c r="O3213" i="4" s="1"/>
  <c r="O3214" i="4" s="1"/>
  <c r="O3215" i="4" s="1"/>
  <c r="O3216" i="4" s="1"/>
  <c r="O3217" i="4" s="1"/>
  <c r="O3218" i="4" s="1"/>
  <c r="O3219" i="4" s="1"/>
  <c r="O3220" i="4" s="1"/>
  <c r="O3221" i="4" s="1"/>
  <c r="O3222" i="4" s="1"/>
  <c r="O3223" i="4" s="1"/>
  <c r="O3224" i="4" s="1"/>
  <c r="O3225" i="4" s="1"/>
  <c r="O3226" i="4" s="1"/>
  <c r="O3227" i="4" s="1"/>
  <c r="O3228" i="4" s="1"/>
  <c r="O3229" i="4" s="1"/>
  <c r="O3230" i="4" s="1"/>
  <c r="O3231" i="4" s="1"/>
  <c r="O3232" i="4" s="1"/>
  <c r="O3233" i="4" s="1"/>
  <c r="O3234" i="4" s="1"/>
  <c r="O3235" i="4" s="1"/>
  <c r="O3236" i="4" s="1"/>
  <c r="O3237" i="4" s="1"/>
  <c r="O3238" i="4" s="1"/>
  <c r="O3239" i="4" s="1"/>
  <c r="O3240" i="4" s="1"/>
  <c r="O3241" i="4" s="1"/>
  <c r="O3242" i="4" s="1"/>
  <c r="O3243" i="4" s="1"/>
  <c r="O3244" i="4" s="1"/>
  <c r="O3245" i="4" s="1"/>
  <c r="O3246" i="4" s="1"/>
  <c r="O3247" i="4" s="1"/>
  <c r="O3248" i="4" s="1"/>
  <c r="O3249" i="4" s="1"/>
  <c r="O3250" i="4" s="1"/>
  <c r="O3251" i="4" s="1"/>
  <c r="O3252" i="4" s="1"/>
  <c r="O3253" i="4" s="1"/>
  <c r="O3254" i="4" s="1"/>
  <c r="O3255" i="4" s="1"/>
  <c r="O3256" i="4" s="1"/>
  <c r="O3257" i="4" s="1"/>
  <c r="O3258" i="4" s="1"/>
  <c r="O3259" i="4" s="1"/>
  <c r="O3260" i="4" s="1"/>
  <c r="O3261" i="4" s="1"/>
  <c r="O3262" i="4" s="1"/>
  <c r="O3263" i="4" s="1"/>
  <c r="O3264" i="4" s="1"/>
  <c r="O3265" i="4" s="1"/>
  <c r="O3266" i="4" s="1"/>
  <c r="O3267" i="4" s="1"/>
  <c r="O3268" i="4" s="1"/>
  <c r="O3269" i="4" s="1"/>
  <c r="O3270" i="4" s="1"/>
  <c r="O3271" i="4" s="1"/>
  <c r="O3272" i="4" s="1"/>
  <c r="O3273" i="4" s="1"/>
  <c r="O3274" i="4" s="1"/>
  <c r="O3275" i="4" s="1"/>
  <c r="O3276" i="4" s="1"/>
  <c r="O3277" i="4" s="1"/>
  <c r="O3278" i="4" s="1"/>
  <c r="O3279" i="4" s="1"/>
  <c r="O3280" i="4" s="1"/>
  <c r="O3281" i="4" s="1"/>
  <c r="O3282" i="4" s="1"/>
  <c r="O3283" i="4" s="1"/>
  <c r="O3284" i="4" s="1"/>
  <c r="O3285" i="4" s="1"/>
  <c r="O3286" i="4" s="1"/>
  <c r="O3287" i="4" s="1"/>
  <c r="O3288" i="4" s="1"/>
  <c r="O3289" i="4" s="1"/>
  <c r="O3290" i="4" s="1"/>
  <c r="O3291" i="4" s="1"/>
  <c r="O3292" i="4" s="1"/>
  <c r="O3293" i="4" s="1"/>
  <c r="O3294" i="4" s="1"/>
  <c r="O3295" i="4" s="1"/>
  <c r="O3296" i="4" s="1"/>
  <c r="O3297" i="4" s="1"/>
  <c r="O3298" i="4" s="1"/>
  <c r="O3299" i="4" s="1"/>
  <c r="O3300" i="4" s="1"/>
  <c r="O3301" i="4" s="1"/>
  <c r="O3302" i="4" s="1"/>
  <c r="O3303" i="4" s="1"/>
  <c r="O3304" i="4" s="1"/>
  <c r="O3305" i="4" s="1"/>
  <c r="O3306" i="4" s="1"/>
  <c r="O3307" i="4" s="1"/>
  <c r="O3308" i="4" s="1"/>
  <c r="O3309" i="4" s="1"/>
  <c r="O3310" i="4" s="1"/>
  <c r="O3311" i="4" s="1"/>
  <c r="O3312" i="4" s="1"/>
  <c r="O3313" i="4" s="1"/>
  <c r="O3314" i="4" s="1"/>
  <c r="O3315" i="4" s="1"/>
  <c r="O3316" i="4" s="1"/>
  <c r="O3317" i="4" s="1"/>
  <c r="O3318" i="4" s="1"/>
  <c r="O3319" i="4" s="1"/>
  <c r="O3320" i="4" s="1"/>
  <c r="O3321" i="4" s="1"/>
  <c r="O3322" i="4" s="1"/>
  <c r="O3323" i="4" s="1"/>
  <c r="O3324" i="4" s="1"/>
  <c r="O3325" i="4" s="1"/>
  <c r="O3326" i="4" s="1"/>
  <c r="O3327" i="4" s="1"/>
  <c r="O3328" i="4" s="1"/>
  <c r="O3329" i="4" s="1"/>
  <c r="O3330" i="4" s="1"/>
  <c r="O3331" i="4" s="1"/>
  <c r="O3332" i="4" s="1"/>
  <c r="O3333" i="4" s="1"/>
  <c r="O3334" i="4" s="1"/>
  <c r="O3335" i="4" s="1"/>
  <c r="O3336" i="4" s="1"/>
  <c r="O3337" i="4" s="1"/>
  <c r="O3338" i="4" s="1"/>
  <c r="O3339" i="4" s="1"/>
  <c r="O3340" i="4" s="1"/>
  <c r="O3341" i="4" s="1"/>
  <c r="O3342" i="4" s="1"/>
  <c r="O3343" i="4" s="1"/>
  <c r="O3344" i="4" s="1"/>
  <c r="O3345" i="4" s="1"/>
  <c r="O3346" i="4" s="1"/>
  <c r="O3347" i="4" s="1"/>
  <c r="O3348" i="4" s="1"/>
  <c r="O3349" i="4" s="1"/>
  <c r="O3350" i="4" s="1"/>
  <c r="O3351" i="4" s="1"/>
  <c r="O3352" i="4" s="1"/>
  <c r="O3353" i="4" s="1"/>
  <c r="O3354" i="4" s="1"/>
  <c r="O3355" i="4" s="1"/>
  <c r="O3356" i="4" s="1"/>
  <c r="O3357" i="4" s="1"/>
  <c r="O3358" i="4" s="1"/>
  <c r="O3359" i="4" s="1"/>
  <c r="O3360" i="4" s="1"/>
  <c r="O3361" i="4" s="1"/>
  <c r="O3362" i="4" s="1"/>
  <c r="O3363" i="4" s="1"/>
  <c r="O3364" i="4" s="1"/>
  <c r="O3365" i="4" s="1"/>
  <c r="O3366" i="4" s="1"/>
  <c r="O3367" i="4" s="1"/>
  <c r="O3368" i="4" s="1"/>
  <c r="O3369" i="4" s="1"/>
  <c r="O3370" i="4" s="1"/>
  <c r="O3371" i="4" s="1"/>
  <c r="O3372" i="4" s="1"/>
  <c r="O3373" i="4" s="1"/>
  <c r="O3374" i="4" s="1"/>
  <c r="O3375" i="4" s="1"/>
  <c r="O3376" i="4" s="1"/>
  <c r="O3377" i="4" s="1"/>
  <c r="O3378" i="4" s="1"/>
  <c r="O3379" i="4" s="1"/>
  <c r="O3380" i="4" s="1"/>
  <c r="O3381" i="4" s="1"/>
  <c r="O3382" i="4" s="1"/>
  <c r="O3383" i="4" s="1"/>
  <c r="O3384" i="4" s="1"/>
  <c r="O3385" i="4" s="1"/>
  <c r="O3386" i="4" s="1"/>
  <c r="O3387" i="4" s="1"/>
  <c r="O3388" i="4" s="1"/>
  <c r="O3389" i="4" s="1"/>
  <c r="O3390" i="4" s="1"/>
  <c r="O3391" i="4" s="1"/>
  <c r="O3392" i="4" s="1"/>
  <c r="O3393" i="4" s="1"/>
  <c r="O3394" i="4" s="1"/>
  <c r="O3395" i="4" s="1"/>
  <c r="O3396" i="4" s="1"/>
  <c r="O3397" i="4" s="1"/>
  <c r="O3398" i="4" s="1"/>
  <c r="O3399" i="4" s="1"/>
  <c r="O3400" i="4" s="1"/>
  <c r="O3401" i="4" s="1"/>
  <c r="O3402" i="4" s="1"/>
  <c r="O3403" i="4" s="1"/>
  <c r="O3404" i="4" s="1"/>
  <c r="O3405" i="4" s="1"/>
  <c r="O3406" i="4" s="1"/>
  <c r="O3407" i="4" s="1"/>
  <c r="O3408" i="4" s="1"/>
  <c r="O3409" i="4" s="1"/>
  <c r="O3410" i="4" s="1"/>
  <c r="O3411" i="4" s="1"/>
  <c r="O3412" i="4" s="1"/>
  <c r="O3413" i="4" s="1"/>
  <c r="O3414" i="4" s="1"/>
  <c r="O3415" i="4" s="1"/>
  <c r="O3416" i="4" s="1"/>
  <c r="O3417" i="4" s="1"/>
  <c r="O3418" i="4" s="1"/>
  <c r="O3419" i="4" s="1"/>
  <c r="O3420" i="4" s="1"/>
  <c r="O3421" i="4" s="1"/>
  <c r="O3422" i="4" s="1"/>
  <c r="O3423" i="4" s="1"/>
  <c r="O3424" i="4" s="1"/>
  <c r="O3425" i="4" s="1"/>
  <c r="O3426" i="4" s="1"/>
  <c r="O3427" i="4" s="1"/>
  <c r="O3428" i="4" s="1"/>
  <c r="O3429" i="4" s="1"/>
  <c r="O3430" i="4" s="1"/>
  <c r="O3431" i="4" s="1"/>
  <c r="O3432" i="4" s="1"/>
  <c r="O3433" i="4" s="1"/>
  <c r="O3434" i="4" s="1"/>
  <c r="O3435" i="4" s="1"/>
  <c r="O3436" i="4" s="1"/>
  <c r="O3437" i="4" s="1"/>
  <c r="O3438" i="4" s="1"/>
  <c r="O3439" i="4" s="1"/>
  <c r="O3440" i="4" s="1"/>
  <c r="O3441" i="4" s="1"/>
  <c r="O3442" i="4" s="1"/>
  <c r="O3443" i="4" s="1"/>
  <c r="O3444" i="4" s="1"/>
  <c r="O3445" i="4" s="1"/>
  <c r="O3446" i="4" s="1"/>
  <c r="O3447" i="4" s="1"/>
  <c r="O3448" i="4" s="1"/>
  <c r="O3449" i="4" s="1"/>
  <c r="O3450" i="4" s="1"/>
  <c r="O3451" i="4" s="1"/>
  <c r="O3452" i="4" s="1"/>
  <c r="O3453" i="4" s="1"/>
  <c r="O3454" i="4" s="1"/>
  <c r="O3455" i="4" s="1"/>
  <c r="O3456" i="4" s="1"/>
  <c r="O3457" i="4" s="1"/>
  <c r="O3458" i="4" s="1"/>
  <c r="O3459" i="4" s="1"/>
  <c r="O3460" i="4" s="1"/>
  <c r="O3461" i="4" s="1"/>
  <c r="O3462" i="4" s="1"/>
  <c r="O3463" i="4" s="1"/>
  <c r="O3464" i="4" s="1"/>
  <c r="O3465" i="4" s="1"/>
  <c r="O3466" i="4" s="1"/>
  <c r="O3467" i="4" s="1"/>
  <c r="O3468" i="4" s="1"/>
  <c r="O3469" i="4" s="1"/>
  <c r="O3470" i="4" s="1"/>
  <c r="O3471" i="4" s="1"/>
  <c r="O3472" i="4" s="1"/>
  <c r="O3473" i="4" s="1"/>
  <c r="O3474" i="4" s="1"/>
  <c r="O3475" i="4" s="1"/>
  <c r="O3476" i="4" s="1"/>
  <c r="O3477" i="4" s="1"/>
  <c r="O3478" i="4" s="1"/>
  <c r="O3479" i="4" s="1"/>
  <c r="O3480" i="4" s="1"/>
  <c r="O3481" i="4" s="1"/>
  <c r="O3482" i="4" s="1"/>
  <c r="O3483" i="4" s="1"/>
  <c r="O3484" i="4" s="1"/>
  <c r="O3485" i="4" s="1"/>
  <c r="O3486" i="4" s="1"/>
  <c r="O3487" i="4" s="1"/>
  <c r="O3488" i="4" s="1"/>
  <c r="O3489" i="4" s="1"/>
  <c r="O3490" i="4" s="1"/>
  <c r="O3491" i="4" s="1"/>
  <c r="O3492" i="4" s="1"/>
  <c r="O3493" i="4" s="1"/>
  <c r="O3494" i="4" s="1"/>
  <c r="O3495" i="4" s="1"/>
  <c r="O3496" i="4" s="1"/>
  <c r="O3497" i="4" s="1"/>
  <c r="O3498" i="4" s="1"/>
  <c r="O3499" i="4" s="1"/>
  <c r="O3500" i="4" s="1"/>
  <c r="O3501" i="4" s="1"/>
  <c r="O3502" i="4" s="1"/>
  <c r="O3503" i="4" s="1"/>
  <c r="O3504" i="4" s="1"/>
  <c r="O3505" i="4" s="1"/>
  <c r="O3506" i="4" s="1"/>
  <c r="O3507" i="4" s="1"/>
  <c r="O3508" i="4" s="1"/>
  <c r="O3509" i="4" s="1"/>
  <c r="O3510" i="4" s="1"/>
  <c r="O3511" i="4" s="1"/>
  <c r="O3512" i="4" s="1"/>
  <c r="O3513" i="4" s="1"/>
  <c r="O3514" i="4" s="1"/>
  <c r="O3515" i="4" s="1"/>
  <c r="O3516" i="4" s="1"/>
  <c r="O3517" i="4" s="1"/>
  <c r="O3518" i="4" s="1"/>
  <c r="O3519" i="4" s="1"/>
  <c r="O3520" i="4" s="1"/>
  <c r="O3521" i="4" s="1"/>
  <c r="O3522" i="4" s="1"/>
  <c r="O3523" i="4" s="1"/>
  <c r="O3524" i="4" s="1"/>
  <c r="O3525" i="4" s="1"/>
  <c r="O3526" i="4" s="1"/>
  <c r="O3527" i="4" s="1"/>
  <c r="O3528" i="4" s="1"/>
  <c r="O3529" i="4" s="1"/>
  <c r="O3530" i="4" s="1"/>
  <c r="O3531" i="4" s="1"/>
  <c r="O3532" i="4" s="1"/>
  <c r="O3533" i="4" s="1"/>
  <c r="O3534" i="4" s="1"/>
  <c r="O3535" i="4" s="1"/>
  <c r="O3536" i="4" s="1"/>
  <c r="O3537" i="4" s="1"/>
  <c r="O3538" i="4" s="1"/>
  <c r="O3539" i="4" s="1"/>
  <c r="O3540" i="4" s="1"/>
  <c r="O3541" i="4" s="1"/>
  <c r="O3542" i="4" s="1"/>
  <c r="O3543" i="4" s="1"/>
  <c r="O3544" i="4" s="1"/>
  <c r="O3545" i="4" s="1"/>
  <c r="O3546" i="4" s="1"/>
  <c r="O3547" i="4" s="1"/>
  <c r="O3548" i="4" s="1"/>
  <c r="O3549" i="4" s="1"/>
  <c r="O3550" i="4" s="1"/>
  <c r="O3551" i="4" s="1"/>
  <c r="O3552" i="4" s="1"/>
  <c r="O3553" i="4" s="1"/>
  <c r="O3554" i="4" s="1"/>
  <c r="O3555" i="4" s="1"/>
  <c r="O3556" i="4" s="1"/>
  <c r="O3557" i="4" s="1"/>
  <c r="O3558" i="4" s="1"/>
  <c r="O3559" i="4" s="1"/>
  <c r="O3560" i="4" s="1"/>
  <c r="O3561" i="4" s="1"/>
  <c r="O3562" i="4" s="1"/>
  <c r="O3563" i="4" s="1"/>
  <c r="O3564" i="4" s="1"/>
  <c r="O3565" i="4" s="1"/>
  <c r="O3566" i="4" s="1"/>
  <c r="O3567" i="4" s="1"/>
  <c r="O3568" i="4" s="1"/>
  <c r="O3569" i="4" s="1"/>
  <c r="O3570" i="4" s="1"/>
  <c r="O3571" i="4" s="1"/>
  <c r="O3572" i="4" s="1"/>
  <c r="O3573" i="4" s="1"/>
  <c r="O3574" i="4" s="1"/>
  <c r="O3575" i="4" s="1"/>
  <c r="O3576" i="4" s="1"/>
  <c r="O3577" i="4" s="1"/>
  <c r="O3578" i="4" s="1"/>
  <c r="O3579" i="4" s="1"/>
  <c r="O3580" i="4" s="1"/>
  <c r="O3581" i="4" s="1"/>
  <c r="O3582" i="4" s="1"/>
  <c r="O3583" i="4" s="1"/>
  <c r="O3584" i="4" s="1"/>
  <c r="O3585" i="4" s="1"/>
  <c r="O3586" i="4" s="1"/>
  <c r="O3587" i="4" s="1"/>
  <c r="O3588" i="4" s="1"/>
  <c r="O3589" i="4" s="1"/>
  <c r="O3590" i="4" s="1"/>
  <c r="O3591" i="4" s="1"/>
  <c r="O3592" i="4" s="1"/>
  <c r="O3593" i="4" s="1"/>
  <c r="O3594" i="4" s="1"/>
  <c r="O3595" i="4" s="1"/>
  <c r="O3596" i="4" s="1"/>
  <c r="O3597" i="4" s="1"/>
  <c r="O3598" i="4" s="1"/>
  <c r="O3599" i="4" s="1"/>
  <c r="O3600" i="4" s="1"/>
  <c r="O3601" i="4" s="1"/>
  <c r="O3602" i="4" s="1"/>
  <c r="O3603" i="4" s="1"/>
  <c r="O3604" i="4" s="1"/>
  <c r="O3605" i="4" s="1"/>
  <c r="O3606" i="4" s="1"/>
  <c r="O3607" i="4" s="1"/>
  <c r="O3608" i="4" s="1"/>
  <c r="O3609" i="4" s="1"/>
  <c r="O3610" i="4" s="1"/>
  <c r="O3611" i="4" s="1"/>
  <c r="O3612" i="4" s="1"/>
  <c r="O3613" i="4" s="1"/>
  <c r="O3614" i="4" s="1"/>
  <c r="O3615" i="4" s="1"/>
  <c r="O3616" i="4" s="1"/>
  <c r="O3617" i="4" s="1"/>
  <c r="O3618" i="4" s="1"/>
  <c r="O3619" i="4" s="1"/>
  <c r="O3620" i="4" s="1"/>
  <c r="O3621" i="4" s="1"/>
  <c r="O3622" i="4" s="1"/>
  <c r="O3623" i="4" s="1"/>
  <c r="O3624" i="4" s="1"/>
  <c r="O3625" i="4" s="1"/>
  <c r="O3626" i="4" s="1"/>
  <c r="O3627" i="4" s="1"/>
  <c r="O3628" i="4" s="1"/>
  <c r="O3629" i="4" s="1"/>
  <c r="O3630" i="4" s="1"/>
  <c r="O3631" i="4" s="1"/>
  <c r="O3632" i="4" s="1"/>
  <c r="O3633" i="4" s="1"/>
  <c r="O3634" i="4" s="1"/>
  <c r="O3635" i="4" s="1"/>
  <c r="O3636" i="4" s="1"/>
  <c r="O3637" i="4" s="1"/>
  <c r="O3638" i="4" s="1"/>
  <c r="O3639" i="4" s="1"/>
  <c r="O3640" i="4" s="1"/>
  <c r="O3641" i="4" s="1"/>
  <c r="O3642" i="4" s="1"/>
  <c r="O3643" i="4" s="1"/>
  <c r="O3644" i="4" s="1"/>
  <c r="O3645" i="4" s="1"/>
  <c r="O3646" i="4" s="1"/>
  <c r="O3647" i="4" s="1"/>
  <c r="O3648" i="4" s="1"/>
  <c r="O3649" i="4" s="1"/>
  <c r="O3650" i="4" s="1"/>
  <c r="O3651" i="4" s="1"/>
  <c r="O3652" i="4" s="1"/>
  <c r="O3653" i="4" s="1"/>
  <c r="O3654" i="4" s="1"/>
  <c r="O3655" i="4" s="1"/>
  <c r="O3656" i="4" s="1"/>
  <c r="O3657" i="4" s="1"/>
  <c r="O3658" i="4" s="1"/>
  <c r="O3659" i="4" s="1"/>
  <c r="O3660" i="4" s="1"/>
  <c r="O3661" i="4" s="1"/>
  <c r="O3662" i="4" s="1"/>
  <c r="O3663" i="4" s="1"/>
  <c r="O3664" i="4" s="1"/>
  <c r="O3665" i="4" s="1"/>
  <c r="O3666" i="4" s="1"/>
  <c r="O3667" i="4" s="1"/>
  <c r="O3668" i="4" s="1"/>
  <c r="O3669" i="4" s="1"/>
  <c r="O3670" i="4" s="1"/>
  <c r="O3671" i="4" s="1"/>
  <c r="O3672" i="4" s="1"/>
  <c r="O3673" i="4" s="1"/>
  <c r="O3674" i="4" s="1"/>
  <c r="O3675" i="4" s="1"/>
  <c r="O3676" i="4" s="1"/>
  <c r="O3677" i="4" s="1"/>
  <c r="O3678" i="4" s="1"/>
  <c r="O3679" i="4" s="1"/>
  <c r="O3680" i="4" s="1"/>
  <c r="O3681" i="4" s="1"/>
  <c r="O3682" i="4" s="1"/>
  <c r="O3683" i="4" s="1"/>
  <c r="O3684" i="4" s="1"/>
  <c r="O3685" i="4" s="1"/>
  <c r="O3686" i="4" s="1"/>
  <c r="O3687" i="4" s="1"/>
  <c r="O3688" i="4" s="1"/>
  <c r="O3689" i="4" s="1"/>
  <c r="O3690" i="4" s="1"/>
  <c r="O3691" i="4" s="1"/>
  <c r="O3692" i="4" s="1"/>
  <c r="O3693" i="4" s="1"/>
  <c r="O3694" i="4" s="1"/>
  <c r="O3695" i="4" s="1"/>
  <c r="O3696" i="4" s="1"/>
  <c r="O3697" i="4" s="1"/>
  <c r="O3698" i="4" s="1"/>
  <c r="O3699" i="4" s="1"/>
  <c r="O3700" i="4" s="1"/>
  <c r="O3701" i="4" s="1"/>
  <c r="O3702" i="4" s="1"/>
  <c r="O3703" i="4" s="1"/>
  <c r="O3704" i="4" s="1"/>
  <c r="O3705" i="4" s="1"/>
  <c r="O3706" i="4" s="1"/>
  <c r="O3707" i="4" s="1"/>
  <c r="O3708" i="4" s="1"/>
  <c r="O3709" i="4" s="1"/>
  <c r="O3710" i="4" s="1"/>
  <c r="O3711" i="4" s="1"/>
  <c r="O3712" i="4" s="1"/>
  <c r="O3713" i="4" s="1"/>
  <c r="O3714" i="4" s="1"/>
  <c r="O3715" i="4" s="1"/>
  <c r="O3716" i="4" s="1"/>
  <c r="O3717" i="4" s="1"/>
  <c r="O3718" i="4" s="1"/>
  <c r="O3719" i="4" s="1"/>
  <c r="O3720" i="4" s="1"/>
  <c r="O3721" i="4" s="1"/>
  <c r="O3722" i="4" s="1"/>
  <c r="O3723" i="4" s="1"/>
  <c r="O3724" i="4" s="1"/>
  <c r="O3725" i="4" s="1"/>
  <c r="O3726" i="4" s="1"/>
  <c r="O3727" i="4" s="1"/>
  <c r="O3728" i="4" s="1"/>
  <c r="O3729" i="4" s="1"/>
  <c r="O3730" i="4" s="1"/>
  <c r="O3731" i="4" s="1"/>
  <c r="O3732" i="4" s="1"/>
  <c r="O3733" i="4" s="1"/>
  <c r="O3734" i="4" s="1"/>
  <c r="O3735" i="4" s="1"/>
  <c r="O3736" i="4" s="1"/>
  <c r="O3737" i="4" s="1"/>
  <c r="O3738" i="4" s="1"/>
  <c r="O3739" i="4" s="1"/>
  <c r="O3740" i="4" s="1"/>
  <c r="O3741" i="4" s="1"/>
  <c r="O3742" i="4" s="1"/>
  <c r="O3743" i="4" s="1"/>
  <c r="O3744" i="4" s="1"/>
  <c r="O3745" i="4" s="1"/>
  <c r="O3746" i="4" s="1"/>
  <c r="O3747" i="4" s="1"/>
  <c r="O3748" i="4" s="1"/>
  <c r="O3749" i="4" s="1"/>
  <c r="O3750" i="4" s="1"/>
  <c r="O3751" i="4" s="1"/>
  <c r="O3752" i="4" s="1"/>
  <c r="O3753" i="4" s="1"/>
  <c r="O3754" i="4" s="1"/>
  <c r="O3755" i="4" s="1"/>
  <c r="O3756" i="4" s="1"/>
  <c r="O3757" i="4" s="1"/>
  <c r="O3758" i="4" s="1"/>
  <c r="O3759" i="4" s="1"/>
  <c r="O3760" i="4" s="1"/>
  <c r="O3761" i="4" s="1"/>
  <c r="O3762" i="4" s="1"/>
  <c r="O3763" i="4" s="1"/>
  <c r="O3764" i="4" s="1"/>
  <c r="O3765" i="4" s="1"/>
  <c r="O3766" i="4" s="1"/>
  <c r="O3767" i="4" s="1"/>
  <c r="O3768" i="4" s="1"/>
  <c r="O3769" i="4" s="1"/>
  <c r="O3770" i="4" s="1"/>
  <c r="O3771" i="4" s="1"/>
  <c r="O3772" i="4" s="1"/>
  <c r="O3773" i="4" s="1"/>
  <c r="O3774" i="4" s="1"/>
  <c r="O3775" i="4" s="1"/>
  <c r="O3776" i="4" s="1"/>
  <c r="O3777" i="4" s="1"/>
  <c r="O3778" i="4" s="1"/>
  <c r="O3779" i="4" s="1"/>
  <c r="O3780" i="4" s="1"/>
  <c r="O3781" i="4" s="1"/>
  <c r="O3782" i="4" s="1"/>
  <c r="O3783" i="4" s="1"/>
  <c r="O3784" i="4" s="1"/>
  <c r="O3785" i="4" s="1"/>
  <c r="O3786" i="4" s="1"/>
  <c r="O3787" i="4" s="1"/>
  <c r="O3788" i="4" s="1"/>
  <c r="O3789" i="4" s="1"/>
  <c r="O3790" i="4" s="1"/>
  <c r="O3791" i="4" s="1"/>
  <c r="O3792" i="4" s="1"/>
  <c r="O3793" i="4" s="1"/>
  <c r="O3794" i="4" s="1"/>
  <c r="O3795" i="4" s="1"/>
  <c r="O3796" i="4" s="1"/>
  <c r="O3797" i="4" s="1"/>
  <c r="O3798" i="4" s="1"/>
  <c r="O3799" i="4" s="1"/>
  <c r="O3800" i="4" s="1"/>
  <c r="O3801" i="4" s="1"/>
  <c r="O3802" i="4" s="1"/>
  <c r="O3803" i="4" s="1"/>
  <c r="O3804" i="4" s="1"/>
  <c r="O3805" i="4" s="1"/>
  <c r="O3806" i="4" s="1"/>
  <c r="O3807" i="4" s="1"/>
  <c r="O3808" i="4" s="1"/>
  <c r="O3809" i="4" s="1"/>
  <c r="O3810" i="4" s="1"/>
  <c r="O3811" i="4" s="1"/>
  <c r="O3812" i="4" s="1"/>
  <c r="O3813" i="4" s="1"/>
  <c r="O3814" i="4" s="1"/>
  <c r="O3815" i="4" s="1"/>
  <c r="O3816" i="4" s="1"/>
  <c r="O3817" i="4" s="1"/>
  <c r="O3818" i="4" s="1"/>
  <c r="O3819" i="4" s="1"/>
  <c r="O3820" i="4" s="1"/>
  <c r="O3821" i="4" s="1"/>
  <c r="O3822" i="4" s="1"/>
  <c r="O3823" i="4" s="1"/>
  <c r="O3824" i="4" s="1"/>
  <c r="O3825" i="4" s="1"/>
  <c r="O3826" i="4" s="1"/>
  <c r="O3827" i="4" s="1"/>
  <c r="O3828" i="4" s="1"/>
  <c r="O3829" i="4" s="1"/>
  <c r="O3830" i="4" s="1"/>
  <c r="O3831" i="4" s="1"/>
  <c r="O3832" i="4" s="1"/>
  <c r="O3833" i="4" s="1"/>
  <c r="O3834" i="4" s="1"/>
  <c r="O3835" i="4" s="1"/>
  <c r="O3836" i="4" s="1"/>
  <c r="O3837" i="4" s="1"/>
  <c r="O3838" i="4" s="1"/>
  <c r="O3839" i="4" s="1"/>
  <c r="O3840" i="4" s="1"/>
  <c r="O3841" i="4" s="1"/>
  <c r="O3842" i="4" s="1"/>
  <c r="O3843" i="4" s="1"/>
  <c r="O3844" i="4" s="1"/>
  <c r="O3845" i="4" s="1"/>
  <c r="O3846" i="4" s="1"/>
  <c r="O3847" i="4" s="1"/>
  <c r="O3848" i="4" s="1"/>
  <c r="O3849" i="4" s="1"/>
  <c r="O3850" i="4" s="1"/>
  <c r="O3851" i="4" s="1"/>
  <c r="O3852" i="4" s="1"/>
  <c r="O3853" i="4" s="1"/>
  <c r="O3854" i="4" s="1"/>
  <c r="O3855" i="4" s="1"/>
  <c r="O3856" i="4" s="1"/>
  <c r="O3857" i="4" s="1"/>
  <c r="O3858" i="4" s="1"/>
  <c r="O3859" i="4" s="1"/>
  <c r="O3860" i="4" s="1"/>
  <c r="O3861" i="4" s="1"/>
  <c r="O3862" i="4" s="1"/>
  <c r="O3863" i="4" s="1"/>
  <c r="O3864" i="4" s="1"/>
  <c r="O3865" i="4" s="1"/>
  <c r="O3866" i="4" s="1"/>
  <c r="O3867" i="4" s="1"/>
  <c r="O3868" i="4" s="1"/>
  <c r="O3869" i="4" s="1"/>
  <c r="O3870" i="4" s="1"/>
  <c r="O3871" i="4" s="1"/>
  <c r="O3872" i="4" s="1"/>
  <c r="O3873" i="4" s="1"/>
  <c r="O3874" i="4" s="1"/>
  <c r="O3875" i="4" s="1"/>
  <c r="O3876" i="4" s="1"/>
  <c r="O3877" i="4" s="1"/>
  <c r="O3878" i="4" s="1"/>
  <c r="O3879" i="4" s="1"/>
  <c r="O3880" i="4" s="1"/>
  <c r="O3881" i="4" s="1"/>
  <c r="O3882" i="4" s="1"/>
  <c r="O3883" i="4" s="1"/>
  <c r="O3884" i="4" s="1"/>
  <c r="O3885" i="4" s="1"/>
  <c r="O3886" i="4" s="1"/>
  <c r="O3887" i="4" s="1"/>
  <c r="O3888" i="4" s="1"/>
  <c r="O3889" i="4" s="1"/>
  <c r="O3890" i="4" s="1"/>
  <c r="O3891" i="4" s="1"/>
  <c r="O3892" i="4" s="1"/>
  <c r="O3893" i="4" s="1"/>
  <c r="O3894" i="4" s="1"/>
  <c r="O3895" i="4" s="1"/>
  <c r="O3896" i="4" s="1"/>
  <c r="O3897" i="4" s="1"/>
  <c r="O3898" i="4" s="1"/>
  <c r="O3899" i="4" s="1"/>
  <c r="O3900" i="4" s="1"/>
  <c r="O3901" i="4" s="1"/>
  <c r="O3902" i="4" s="1"/>
  <c r="O3903" i="4" s="1"/>
  <c r="O3904" i="4" s="1"/>
  <c r="O3905" i="4" s="1"/>
  <c r="O3906" i="4" s="1"/>
  <c r="O3907" i="4" s="1"/>
  <c r="O3908" i="4" s="1"/>
  <c r="O3909" i="4" s="1"/>
  <c r="O3910" i="4" s="1"/>
  <c r="O3911" i="4" s="1"/>
  <c r="O3912" i="4" s="1"/>
  <c r="O3913" i="4" s="1"/>
  <c r="O3914" i="4" s="1"/>
  <c r="O3915" i="4" s="1"/>
  <c r="O3916" i="4" s="1"/>
  <c r="O3917" i="4" s="1"/>
  <c r="O3918" i="4" s="1"/>
  <c r="O3919" i="4" s="1"/>
  <c r="O3920" i="4" s="1"/>
  <c r="O3921" i="4" s="1"/>
  <c r="O3922" i="4" s="1"/>
  <c r="O3923" i="4" s="1"/>
  <c r="O3924" i="4" s="1"/>
  <c r="O3925" i="4" s="1"/>
  <c r="O3926" i="4" s="1"/>
  <c r="O3927" i="4" s="1"/>
  <c r="O3928" i="4" s="1"/>
  <c r="O3929" i="4" s="1"/>
  <c r="O3930" i="4" s="1"/>
  <c r="O3931" i="4" s="1"/>
  <c r="O3932" i="4" s="1"/>
  <c r="O3933" i="4" s="1"/>
  <c r="O3934" i="4" s="1"/>
  <c r="O3935" i="4" s="1"/>
  <c r="O3936" i="4" s="1"/>
  <c r="O3937" i="4" s="1"/>
  <c r="O3938" i="4" s="1"/>
  <c r="O3939" i="4" s="1"/>
  <c r="O3940" i="4" s="1"/>
  <c r="O3941" i="4" s="1"/>
  <c r="O3942" i="4" s="1"/>
  <c r="O3943" i="4" s="1"/>
  <c r="O3944" i="4" s="1"/>
  <c r="O3945" i="4" s="1"/>
  <c r="O3946" i="4" s="1"/>
  <c r="O3947" i="4" s="1"/>
  <c r="O3948" i="4" s="1"/>
  <c r="O3949" i="4" s="1"/>
  <c r="O3950" i="4" s="1"/>
  <c r="O3951" i="4" s="1"/>
  <c r="O3952" i="4" s="1"/>
  <c r="O3953" i="4" s="1"/>
  <c r="O3954" i="4" s="1"/>
  <c r="O3955" i="4" s="1"/>
  <c r="O3956" i="4" s="1"/>
  <c r="O3957" i="4" s="1"/>
  <c r="O3958" i="4" s="1"/>
  <c r="O3959" i="4" s="1"/>
  <c r="O3960" i="4" s="1"/>
  <c r="O3961" i="4" s="1"/>
  <c r="O3962" i="4" s="1"/>
  <c r="O3963" i="4" s="1"/>
  <c r="O3964" i="4" s="1"/>
  <c r="O3965" i="4" s="1"/>
  <c r="O3966" i="4" s="1"/>
  <c r="O3967" i="4" s="1"/>
  <c r="O3968" i="4" s="1"/>
  <c r="O3969" i="4" s="1"/>
  <c r="O3970" i="4" s="1"/>
  <c r="O3971" i="4" s="1"/>
  <c r="O3972" i="4" s="1"/>
  <c r="O3973" i="4" s="1"/>
  <c r="O3974" i="4" s="1"/>
  <c r="O3975" i="4" s="1"/>
  <c r="O3976" i="4" s="1"/>
  <c r="O3977" i="4" s="1"/>
  <c r="O3978" i="4" s="1"/>
  <c r="O3979" i="4" s="1"/>
  <c r="O3980" i="4" s="1"/>
  <c r="O3981" i="4" s="1"/>
  <c r="O3982" i="4" s="1"/>
  <c r="O3983" i="4" s="1"/>
  <c r="O3984" i="4" s="1"/>
  <c r="O3985" i="4" s="1"/>
  <c r="O3986" i="4" s="1"/>
  <c r="O3987" i="4" s="1"/>
  <c r="O3988" i="4" s="1"/>
  <c r="O3989" i="4" s="1"/>
  <c r="O3990" i="4" s="1"/>
  <c r="O3991" i="4" s="1"/>
  <c r="O3992" i="4" s="1"/>
  <c r="O3993" i="4" s="1"/>
  <c r="O3994" i="4" s="1"/>
  <c r="O3995" i="4" s="1"/>
  <c r="O3996" i="4" s="1"/>
  <c r="O3997" i="4" s="1"/>
  <c r="O3998" i="4" s="1"/>
  <c r="O3999" i="4" s="1"/>
  <c r="O4000" i="4" s="1"/>
  <c r="O4001" i="4" s="1"/>
  <c r="O4002" i="4" s="1"/>
  <c r="O4003" i="4" s="1"/>
  <c r="O4004" i="4" s="1"/>
  <c r="O4005" i="4" s="1"/>
  <c r="O4006" i="4" s="1"/>
  <c r="O4007" i="4" s="1"/>
  <c r="O4008" i="4" s="1"/>
  <c r="O4009" i="4" s="1"/>
  <c r="O4010" i="4" s="1"/>
  <c r="O4011" i="4" s="1"/>
  <c r="O4012" i="4" s="1"/>
  <c r="O4013" i="4" s="1"/>
  <c r="O4014" i="4" s="1"/>
  <c r="O4015" i="4" s="1"/>
  <c r="O4016" i="4" s="1"/>
  <c r="O4017" i="4" s="1"/>
  <c r="O4018" i="4" s="1"/>
  <c r="O4019" i="4" s="1"/>
  <c r="O4020" i="4" s="1"/>
  <c r="O4021" i="4" s="1"/>
  <c r="O4022" i="4" s="1"/>
  <c r="O4023" i="4" s="1"/>
  <c r="O4024" i="4" s="1"/>
  <c r="O4025" i="4" s="1"/>
  <c r="O4026" i="4" s="1"/>
  <c r="O4027" i="4" s="1"/>
  <c r="O4028" i="4" s="1"/>
  <c r="O4029" i="4" s="1"/>
  <c r="O4030" i="4" s="1"/>
  <c r="O4031" i="4" s="1"/>
  <c r="O4032" i="4" s="1"/>
  <c r="O4033" i="4" s="1"/>
  <c r="O4034" i="4" s="1"/>
  <c r="O4035" i="4" s="1"/>
  <c r="O4036" i="4" s="1"/>
  <c r="O4037" i="4" s="1"/>
  <c r="O4038" i="4" s="1"/>
  <c r="O4039" i="4" s="1"/>
  <c r="O4040" i="4" s="1"/>
  <c r="O4041" i="4" s="1"/>
  <c r="O4042" i="4" s="1"/>
  <c r="O4043" i="4" s="1"/>
  <c r="O4044" i="4" s="1"/>
  <c r="O4045" i="4" s="1"/>
  <c r="O4046" i="4" s="1"/>
  <c r="O4047" i="4" s="1"/>
  <c r="O4048" i="4" s="1"/>
  <c r="O4049" i="4" s="1"/>
  <c r="O4050" i="4" s="1"/>
  <c r="O4051" i="4" s="1"/>
  <c r="O4052" i="4" s="1"/>
  <c r="O4053" i="4" s="1"/>
  <c r="O4054" i="4" s="1"/>
  <c r="O4055" i="4" s="1"/>
  <c r="O4056" i="4" s="1"/>
  <c r="O4057" i="4" s="1"/>
  <c r="O4058" i="4" s="1"/>
  <c r="O4059" i="4" s="1"/>
  <c r="O4060" i="4" s="1"/>
  <c r="O4061" i="4" s="1"/>
  <c r="O4062" i="4" s="1"/>
  <c r="O4063" i="4" s="1"/>
  <c r="O4064" i="4" s="1"/>
  <c r="O4065" i="4" s="1"/>
  <c r="O4066" i="4" s="1"/>
  <c r="O4067" i="4" s="1"/>
  <c r="O4068" i="4" s="1"/>
  <c r="O4069" i="4" s="1"/>
  <c r="O4070" i="4" s="1"/>
  <c r="O4071" i="4" s="1"/>
  <c r="O4072" i="4" s="1"/>
  <c r="O4073" i="4" s="1"/>
  <c r="O4074" i="4" s="1"/>
  <c r="O4075" i="4" s="1"/>
  <c r="O4076" i="4" s="1"/>
  <c r="O4077" i="4" s="1"/>
  <c r="O4078" i="4" s="1"/>
  <c r="O4079" i="4" s="1"/>
  <c r="O4080" i="4" s="1"/>
  <c r="O4081" i="4" s="1"/>
  <c r="O4082" i="4" s="1"/>
  <c r="O4083" i="4" s="1"/>
  <c r="O4084" i="4" s="1"/>
  <c r="O4085" i="4" s="1"/>
  <c r="O4086" i="4" s="1"/>
  <c r="O4087" i="4" s="1"/>
  <c r="O4088" i="4" s="1"/>
  <c r="O4089" i="4" s="1"/>
  <c r="O4090" i="4" s="1"/>
  <c r="O4091" i="4" s="1"/>
  <c r="O4092" i="4" s="1"/>
  <c r="O4093" i="4" s="1"/>
  <c r="O4094" i="4" s="1"/>
  <c r="O4095" i="4" s="1"/>
  <c r="O4096" i="4" s="1"/>
  <c r="O4097" i="4" s="1"/>
  <c r="O4098" i="4" s="1"/>
  <c r="O4099" i="4" s="1"/>
  <c r="O4100" i="4" s="1"/>
  <c r="O4101" i="4" s="1"/>
  <c r="O4102" i="4" s="1"/>
  <c r="O4103" i="4" s="1"/>
  <c r="O4104" i="4" s="1"/>
  <c r="O4105" i="4" s="1"/>
  <c r="O4106" i="4" s="1"/>
  <c r="O4107" i="4" s="1"/>
  <c r="O4108" i="4" s="1"/>
  <c r="O4109" i="4" s="1"/>
  <c r="O4110" i="4" s="1"/>
  <c r="O4111" i="4" s="1"/>
  <c r="O4112" i="4" s="1"/>
  <c r="O4113" i="4" s="1"/>
  <c r="O4114" i="4" s="1"/>
  <c r="O4115" i="4" s="1"/>
  <c r="O4116" i="4" s="1"/>
  <c r="O4117" i="4" s="1"/>
  <c r="O4118" i="4" s="1"/>
  <c r="O4119" i="4" s="1"/>
  <c r="O4120" i="4" s="1"/>
  <c r="O4121" i="4" s="1"/>
  <c r="O4122" i="4" s="1"/>
  <c r="O4123" i="4" s="1"/>
  <c r="O4124" i="4" s="1"/>
  <c r="O4125" i="4" s="1"/>
  <c r="O4126" i="4" s="1"/>
  <c r="O4127" i="4" s="1"/>
  <c r="O4128" i="4" s="1"/>
  <c r="O4129" i="4" s="1"/>
  <c r="O4130" i="4" s="1"/>
  <c r="O4131" i="4" s="1"/>
  <c r="O4132" i="4" s="1"/>
  <c r="O4133" i="4" s="1"/>
  <c r="O4134" i="4" s="1"/>
  <c r="O4135" i="4" s="1"/>
  <c r="O4136" i="4" s="1"/>
  <c r="O4137" i="4" s="1"/>
  <c r="O4138" i="4" s="1"/>
  <c r="O4139" i="4" s="1"/>
  <c r="O4140" i="4" s="1"/>
  <c r="O4141" i="4" s="1"/>
  <c r="O4142" i="4" s="1"/>
  <c r="O4143" i="4" s="1"/>
  <c r="O4144" i="4" s="1"/>
  <c r="O4145" i="4" s="1"/>
  <c r="O4146" i="4" s="1"/>
  <c r="O4147" i="4" s="1"/>
  <c r="O4148" i="4" s="1"/>
  <c r="O4149" i="4" s="1"/>
  <c r="O4150" i="4" s="1"/>
  <c r="O4151" i="4" s="1"/>
  <c r="O4152" i="4" s="1"/>
  <c r="O4153" i="4" s="1"/>
  <c r="O4154" i="4" s="1"/>
  <c r="O4155" i="4" s="1"/>
  <c r="O4156" i="4" s="1"/>
  <c r="O4157" i="4" s="1"/>
  <c r="O4158" i="4" s="1"/>
  <c r="O4159" i="4" s="1"/>
  <c r="O4160" i="4" s="1"/>
  <c r="O4161" i="4" s="1"/>
  <c r="O4162" i="4" s="1"/>
  <c r="O4163" i="4" s="1"/>
  <c r="O4164" i="4" s="1"/>
  <c r="O4165" i="4" s="1"/>
  <c r="O4166" i="4" s="1"/>
  <c r="O4167" i="4" s="1"/>
  <c r="O4168" i="4" s="1"/>
  <c r="O4169" i="4" s="1"/>
  <c r="O4170" i="4" s="1"/>
  <c r="O4171" i="4" s="1"/>
  <c r="O4172" i="4" s="1"/>
  <c r="O4173" i="4" s="1"/>
  <c r="O4174" i="4" s="1"/>
  <c r="O4175" i="4" s="1"/>
  <c r="O4176" i="4" s="1"/>
  <c r="O4177" i="4" s="1"/>
  <c r="O4178" i="4" s="1"/>
  <c r="O4179" i="4" s="1"/>
  <c r="O4180" i="4" s="1"/>
  <c r="O4181" i="4" s="1"/>
  <c r="O4182" i="4" s="1"/>
  <c r="O4183" i="4" s="1"/>
  <c r="O4184" i="4" s="1"/>
  <c r="O4185" i="4" s="1"/>
  <c r="O4186" i="4" s="1"/>
  <c r="O4187" i="4" s="1"/>
  <c r="O4188" i="4" s="1"/>
  <c r="O4189" i="4" s="1"/>
  <c r="O4190" i="4" s="1"/>
  <c r="O4191" i="4" s="1"/>
  <c r="O4192" i="4" s="1"/>
  <c r="O4193" i="4" s="1"/>
  <c r="O4194" i="4" s="1"/>
  <c r="O4195" i="4" s="1"/>
  <c r="O4196" i="4" s="1"/>
  <c r="O4197" i="4" s="1"/>
  <c r="O4198" i="4" s="1"/>
  <c r="O4199" i="4" s="1"/>
  <c r="O4200" i="4" s="1"/>
  <c r="O4201" i="4" s="1"/>
  <c r="O4202" i="4" s="1"/>
  <c r="O4203" i="4" s="1"/>
  <c r="O4204" i="4" s="1"/>
  <c r="O4205" i="4" s="1"/>
  <c r="O4206" i="4" s="1"/>
  <c r="O4207" i="4" s="1"/>
  <c r="O4208" i="4" s="1"/>
  <c r="O4209" i="4" s="1"/>
  <c r="O4210" i="4" s="1"/>
  <c r="O4211" i="4" s="1"/>
  <c r="O4212" i="4" s="1"/>
  <c r="O4213" i="4" s="1"/>
  <c r="O4214" i="4" s="1"/>
  <c r="O4215" i="4" s="1"/>
  <c r="O4216" i="4" s="1"/>
  <c r="O4217" i="4" s="1"/>
  <c r="O4218" i="4" s="1"/>
  <c r="O4219" i="4" s="1"/>
  <c r="O4220" i="4" s="1"/>
  <c r="O4221" i="4" s="1"/>
  <c r="O4222" i="4" s="1"/>
  <c r="O4223" i="4" s="1"/>
  <c r="O4224" i="4" s="1"/>
  <c r="O4225" i="4" s="1"/>
  <c r="O4226" i="4" s="1"/>
  <c r="O4227" i="4" s="1"/>
  <c r="O4228" i="4" s="1"/>
  <c r="O4229" i="4" s="1"/>
  <c r="O4230" i="4" s="1"/>
  <c r="O4231" i="4" s="1"/>
  <c r="O4232" i="4" s="1"/>
  <c r="O4233" i="4" s="1"/>
  <c r="O4234" i="4" s="1"/>
  <c r="O4235" i="4" s="1"/>
  <c r="O4236" i="4" s="1"/>
  <c r="O4237" i="4" s="1"/>
  <c r="O4238" i="4" s="1"/>
  <c r="O4239" i="4" s="1"/>
  <c r="O4240" i="4" s="1"/>
  <c r="O4241" i="4" s="1"/>
  <c r="O4242" i="4" s="1"/>
  <c r="O4243" i="4" s="1"/>
  <c r="O4244" i="4" s="1"/>
  <c r="O4245" i="4" s="1"/>
  <c r="O4246" i="4" s="1"/>
  <c r="O4247" i="4" s="1"/>
  <c r="O4248" i="4" s="1"/>
  <c r="O4249" i="4" s="1"/>
  <c r="O4250" i="4" s="1"/>
  <c r="O4251" i="4" s="1"/>
  <c r="O4252" i="4" s="1"/>
  <c r="O4253" i="4" s="1"/>
  <c r="O4254" i="4" s="1"/>
  <c r="O4255" i="4" s="1"/>
  <c r="O4256" i="4" s="1"/>
  <c r="O4257" i="4" s="1"/>
  <c r="O4258" i="4" s="1"/>
  <c r="O4259" i="4" s="1"/>
  <c r="O4260" i="4" s="1"/>
  <c r="O4261" i="4" s="1"/>
  <c r="O4262" i="4" s="1"/>
  <c r="O4263" i="4" s="1"/>
  <c r="O4264" i="4" s="1"/>
  <c r="O4265" i="4" s="1"/>
  <c r="O4266" i="4" s="1"/>
  <c r="O4267" i="4" s="1"/>
  <c r="O4268" i="4" s="1"/>
  <c r="O4269" i="4" s="1"/>
  <c r="O4270" i="4" s="1"/>
  <c r="O4271" i="4" s="1"/>
  <c r="O4272" i="4" s="1"/>
  <c r="O4273" i="4" s="1"/>
  <c r="O4274" i="4" s="1"/>
  <c r="O4275" i="4" s="1"/>
  <c r="O4276" i="4" s="1"/>
  <c r="O4277" i="4" s="1"/>
  <c r="O4278" i="4" s="1"/>
  <c r="O4279" i="4" s="1"/>
  <c r="O4280" i="4" s="1"/>
  <c r="O4281" i="4" s="1"/>
  <c r="O4282" i="4" s="1"/>
  <c r="O4283" i="4" s="1"/>
  <c r="O4284" i="4" s="1"/>
  <c r="O4285" i="4" s="1"/>
  <c r="O4286" i="4" s="1"/>
  <c r="O4287" i="4" s="1"/>
  <c r="O4288" i="4" s="1"/>
  <c r="O4289" i="4" s="1"/>
  <c r="O4290" i="4" s="1"/>
  <c r="O4291" i="4" s="1"/>
  <c r="O4292" i="4" s="1"/>
  <c r="O4293" i="4" s="1"/>
  <c r="O4294" i="4" s="1"/>
  <c r="O4295" i="4" s="1"/>
  <c r="O4296" i="4" s="1"/>
  <c r="O4297" i="4" s="1"/>
  <c r="O4298" i="4" s="1"/>
  <c r="O4299" i="4" s="1"/>
  <c r="O4300" i="4" s="1"/>
  <c r="O4301" i="4" s="1"/>
  <c r="O4302" i="4" s="1"/>
  <c r="O4303" i="4" s="1"/>
  <c r="O4304" i="4" s="1"/>
  <c r="O4305" i="4" s="1"/>
  <c r="O4306" i="4" s="1"/>
  <c r="O4307" i="4" s="1"/>
  <c r="O4308" i="4" s="1"/>
  <c r="O4309" i="4" s="1"/>
  <c r="O4310" i="4" s="1"/>
  <c r="O4311" i="4" s="1"/>
  <c r="O4312" i="4" s="1"/>
  <c r="O4313" i="4" s="1"/>
  <c r="O4314" i="4" s="1"/>
  <c r="O4315" i="4" s="1"/>
  <c r="O4316" i="4" s="1"/>
  <c r="O4317" i="4" s="1"/>
  <c r="O4318" i="4" s="1"/>
  <c r="O4319" i="4" s="1"/>
  <c r="O4320" i="4" s="1"/>
  <c r="O4321" i="4" s="1"/>
  <c r="O4322" i="4" s="1"/>
  <c r="O4323" i="4" s="1"/>
  <c r="O4324" i="4" s="1"/>
  <c r="O4325" i="4" s="1"/>
  <c r="O4326" i="4" s="1"/>
  <c r="O4327" i="4" s="1"/>
  <c r="O4328" i="4" s="1"/>
  <c r="O4329" i="4" s="1"/>
  <c r="O4330" i="4" s="1"/>
  <c r="O4331" i="4" s="1"/>
  <c r="O4332" i="4" s="1"/>
  <c r="O4333" i="4" s="1"/>
  <c r="O4334" i="4" s="1"/>
  <c r="O4335" i="4" s="1"/>
  <c r="O4336" i="4" s="1"/>
  <c r="O4337" i="4" s="1"/>
  <c r="O4338" i="4" s="1"/>
  <c r="O4339" i="4" s="1"/>
  <c r="O4340" i="4" s="1"/>
  <c r="O4341" i="4" s="1"/>
  <c r="O4342" i="4" s="1"/>
  <c r="O4343" i="4" s="1"/>
  <c r="O4344" i="4" s="1"/>
  <c r="O4345" i="4" s="1"/>
  <c r="O4346" i="4" s="1"/>
  <c r="O4347" i="4" s="1"/>
  <c r="O4348" i="4" s="1"/>
  <c r="O4349" i="4" s="1"/>
  <c r="O4350" i="4" s="1"/>
  <c r="O4351" i="4" s="1"/>
  <c r="O4352" i="4" s="1"/>
  <c r="O4353" i="4" s="1"/>
  <c r="O4354" i="4" s="1"/>
  <c r="O4355" i="4" s="1"/>
  <c r="O4356" i="4" s="1"/>
  <c r="O4357" i="4" s="1"/>
  <c r="O4358" i="4" s="1"/>
  <c r="O4359" i="4" s="1"/>
  <c r="O4360" i="4" s="1"/>
  <c r="O4361" i="4" s="1"/>
  <c r="O4362" i="4" s="1"/>
  <c r="O4363" i="4" s="1"/>
  <c r="O4364" i="4" s="1"/>
  <c r="O4365" i="4" s="1"/>
  <c r="O4366" i="4" s="1"/>
  <c r="O4367" i="4" s="1"/>
  <c r="O4368" i="4" s="1"/>
  <c r="O4369" i="4" s="1"/>
  <c r="O4370" i="4" s="1"/>
  <c r="O4371" i="4" s="1"/>
  <c r="O4372" i="4" s="1"/>
  <c r="O4373" i="4" s="1"/>
  <c r="O4374" i="4" s="1"/>
  <c r="O4375" i="4" s="1"/>
  <c r="O4376" i="4" s="1"/>
  <c r="O4377" i="4" s="1"/>
  <c r="O4378" i="4" s="1"/>
  <c r="O4379" i="4" s="1"/>
  <c r="O4380" i="4" s="1"/>
  <c r="O4381" i="4" s="1"/>
  <c r="O4382" i="4" s="1"/>
  <c r="O4383" i="4" s="1"/>
  <c r="O4384" i="4" s="1"/>
  <c r="O4385" i="4" s="1"/>
  <c r="O4386" i="4" s="1"/>
  <c r="O4387" i="4" s="1"/>
  <c r="O4388" i="4" s="1"/>
  <c r="O4389" i="4" s="1"/>
  <c r="O4390" i="4" s="1"/>
  <c r="O4391" i="4" s="1"/>
  <c r="O4392" i="4" s="1"/>
  <c r="O4393" i="4" s="1"/>
  <c r="O4394" i="4" s="1"/>
  <c r="O4395" i="4" s="1"/>
  <c r="O4396" i="4" s="1"/>
  <c r="O4397" i="4" s="1"/>
  <c r="O4398" i="4" s="1"/>
  <c r="O4399" i="4" s="1"/>
  <c r="O4400" i="4" s="1"/>
  <c r="O4401" i="4" s="1"/>
  <c r="O4402" i="4" s="1"/>
  <c r="O4403" i="4" s="1"/>
  <c r="O4404" i="4" s="1"/>
  <c r="O4405" i="4" s="1"/>
  <c r="O4406" i="4" s="1"/>
  <c r="O4407" i="4" s="1"/>
  <c r="O4408" i="4" s="1"/>
  <c r="O4409" i="4" s="1"/>
  <c r="O4410" i="4" s="1"/>
  <c r="O4411" i="4" s="1"/>
  <c r="O4412" i="4" s="1"/>
  <c r="O4413" i="4" s="1"/>
  <c r="O4414" i="4" s="1"/>
  <c r="O4415" i="4" s="1"/>
  <c r="O4416" i="4" s="1"/>
  <c r="O4417" i="4" s="1"/>
  <c r="O4418" i="4" s="1"/>
  <c r="O4419" i="4" s="1"/>
  <c r="O4420" i="4" s="1"/>
  <c r="O4421" i="4" s="1"/>
  <c r="O4422" i="4" s="1"/>
  <c r="O4423" i="4" s="1"/>
  <c r="O4424" i="4" s="1"/>
  <c r="O4425" i="4" s="1"/>
  <c r="O4426" i="4" s="1"/>
  <c r="O4427" i="4" s="1"/>
  <c r="O4428" i="4" s="1"/>
  <c r="O4429" i="4" s="1"/>
  <c r="O4430" i="4" s="1"/>
  <c r="O4431" i="4" s="1"/>
  <c r="O4432" i="4" s="1"/>
  <c r="O4433" i="4" s="1"/>
  <c r="O4434" i="4" s="1"/>
  <c r="O4435" i="4" s="1"/>
  <c r="O4436" i="4" s="1"/>
  <c r="O4437" i="4" s="1"/>
  <c r="O4438" i="4" s="1"/>
  <c r="O4439" i="4" s="1"/>
  <c r="O4440" i="4" s="1"/>
  <c r="O4441" i="4" s="1"/>
  <c r="O4442" i="4" s="1"/>
  <c r="O4443" i="4" s="1"/>
  <c r="O4444" i="4" s="1"/>
  <c r="O4445" i="4" s="1"/>
  <c r="O4446" i="4" s="1"/>
  <c r="O4447" i="4" s="1"/>
  <c r="O4448" i="4" s="1"/>
  <c r="O4449" i="4" s="1"/>
  <c r="O4450" i="4" s="1"/>
  <c r="O4451" i="4" s="1"/>
  <c r="O4452" i="4" s="1"/>
  <c r="O4453" i="4" s="1"/>
  <c r="O4454" i="4" s="1"/>
  <c r="O4455" i="4" s="1"/>
  <c r="O4456" i="4" s="1"/>
  <c r="O4457" i="4" s="1"/>
  <c r="O4458" i="4" s="1"/>
  <c r="O4459" i="4" s="1"/>
  <c r="O4460" i="4" s="1"/>
  <c r="O4461" i="4" s="1"/>
  <c r="O4462" i="4" s="1"/>
  <c r="O4463" i="4" s="1"/>
  <c r="O4464" i="4" s="1"/>
  <c r="O4465" i="4" s="1"/>
  <c r="O4466" i="4" s="1"/>
  <c r="O4467" i="4" s="1"/>
  <c r="O4468" i="4" s="1"/>
  <c r="O4469" i="4" s="1"/>
  <c r="O4470" i="4" s="1"/>
  <c r="O4471" i="4" s="1"/>
  <c r="O4472" i="4" s="1"/>
  <c r="O4473" i="4" s="1"/>
  <c r="O4474" i="4" s="1"/>
  <c r="O4475" i="4" s="1"/>
  <c r="O4476" i="4" s="1"/>
  <c r="O4477" i="4" s="1"/>
  <c r="O4478" i="4" s="1"/>
  <c r="O4479" i="4" s="1"/>
  <c r="O4480" i="4" s="1"/>
  <c r="O4481" i="4" s="1"/>
  <c r="O4482" i="4" s="1"/>
  <c r="O4483" i="4" s="1"/>
  <c r="O4484" i="4" s="1"/>
  <c r="O4485" i="4" s="1"/>
  <c r="O4486" i="4" s="1"/>
  <c r="O4487" i="4" s="1"/>
  <c r="O4488" i="4" s="1"/>
  <c r="O4489" i="4" s="1"/>
  <c r="O4490" i="4" s="1"/>
  <c r="O4491" i="4" s="1"/>
  <c r="O4492" i="4" s="1"/>
  <c r="O4493" i="4" s="1"/>
  <c r="O4494" i="4" s="1"/>
  <c r="O4495" i="4" s="1"/>
  <c r="O4496" i="4" s="1"/>
  <c r="O4497" i="4" s="1"/>
  <c r="O4498" i="4" s="1"/>
  <c r="O4499" i="4" s="1"/>
  <c r="O4500" i="4" s="1"/>
  <c r="O4501" i="4" s="1"/>
  <c r="O4502" i="4" s="1"/>
  <c r="O4503" i="4" s="1"/>
  <c r="O4504" i="4" s="1"/>
  <c r="O4505" i="4" s="1"/>
  <c r="O4506" i="4" s="1"/>
  <c r="O4507" i="4" s="1"/>
  <c r="O4508" i="4" s="1"/>
  <c r="O4509" i="4" s="1"/>
  <c r="O4510" i="4" s="1"/>
  <c r="O4511" i="4" s="1"/>
  <c r="O4512" i="4" s="1"/>
  <c r="O4513" i="4" s="1"/>
  <c r="O4514" i="4" s="1"/>
  <c r="O4515" i="4" s="1"/>
  <c r="O4516" i="4" s="1"/>
  <c r="O4517" i="4" s="1"/>
  <c r="O4518" i="4" s="1"/>
  <c r="O4519" i="4" s="1"/>
  <c r="O4520" i="4" s="1"/>
  <c r="O4521" i="4" s="1"/>
  <c r="O4522" i="4" s="1"/>
  <c r="O4523" i="4" s="1"/>
  <c r="O4524" i="4" s="1"/>
  <c r="O4525" i="4" s="1"/>
  <c r="O4526" i="4" s="1"/>
  <c r="O4527" i="4" s="1"/>
  <c r="O4528" i="4" s="1"/>
  <c r="O4529" i="4" s="1"/>
  <c r="O4530" i="4" s="1"/>
  <c r="O4531" i="4" s="1"/>
  <c r="O4532" i="4" s="1"/>
  <c r="O4533" i="4" s="1"/>
  <c r="O4534" i="4" s="1"/>
  <c r="O4535" i="4" s="1"/>
  <c r="O4536" i="4" s="1"/>
  <c r="O4537" i="4" s="1"/>
  <c r="O4538" i="4" s="1"/>
  <c r="O4539" i="4" s="1"/>
  <c r="O4540" i="4" s="1"/>
  <c r="O4541" i="4" s="1"/>
  <c r="O4542" i="4" s="1"/>
  <c r="O4543" i="4" s="1"/>
  <c r="O4544" i="4" s="1"/>
  <c r="O4545" i="4" s="1"/>
  <c r="O4546" i="4" s="1"/>
  <c r="O4547" i="4" s="1"/>
  <c r="O4548" i="4" s="1"/>
  <c r="O4549" i="4" s="1"/>
  <c r="O4550" i="4" s="1"/>
  <c r="O4551" i="4" s="1"/>
  <c r="O4552" i="4" s="1"/>
  <c r="O4553" i="4" s="1"/>
  <c r="O4554" i="4" s="1"/>
  <c r="O4555" i="4" s="1"/>
  <c r="O4556" i="4" s="1"/>
  <c r="O4557" i="4" s="1"/>
  <c r="O4558" i="4" s="1"/>
  <c r="O4559" i="4" s="1"/>
  <c r="O4560" i="4" s="1"/>
  <c r="O4561" i="4" s="1"/>
  <c r="O4562" i="4" s="1"/>
  <c r="O4563" i="4" s="1"/>
  <c r="O4564" i="4" s="1"/>
  <c r="O4565" i="4" s="1"/>
  <c r="O4566" i="4" s="1"/>
  <c r="O4567" i="4" s="1"/>
  <c r="O4568" i="4" s="1"/>
  <c r="O4569" i="4" s="1"/>
  <c r="O4570" i="4" s="1"/>
  <c r="O4571" i="4" s="1"/>
  <c r="O4572" i="4" s="1"/>
  <c r="O4573" i="4" s="1"/>
  <c r="O4574" i="4" s="1"/>
  <c r="O4575" i="4" s="1"/>
  <c r="O4576" i="4" s="1"/>
  <c r="O4577" i="4" s="1"/>
  <c r="O4578" i="4" s="1"/>
  <c r="O4579" i="4" s="1"/>
  <c r="O4580" i="4" s="1"/>
  <c r="O4581" i="4" s="1"/>
  <c r="O4582" i="4" s="1"/>
  <c r="O4583" i="4" s="1"/>
  <c r="O4584" i="4" s="1"/>
  <c r="O4585" i="4" s="1"/>
  <c r="O4586" i="4" s="1"/>
  <c r="O4587" i="4" s="1"/>
  <c r="O4588" i="4" s="1"/>
  <c r="O4589" i="4" s="1"/>
  <c r="O4590" i="4" s="1"/>
  <c r="O4591" i="4" s="1"/>
  <c r="O4592" i="4" s="1"/>
  <c r="O4593" i="4" s="1"/>
  <c r="O4594" i="4" s="1"/>
  <c r="O4595" i="4" s="1"/>
  <c r="O4596" i="4" s="1"/>
  <c r="O4597" i="4" s="1"/>
  <c r="O4598" i="4" s="1"/>
  <c r="O4599" i="4" s="1"/>
  <c r="O4600" i="4" s="1"/>
  <c r="O4601" i="4" s="1"/>
  <c r="O4602" i="4" s="1"/>
  <c r="O4603" i="4" s="1"/>
  <c r="O4604" i="4" s="1"/>
  <c r="O4605" i="4" s="1"/>
  <c r="O4606" i="4" s="1"/>
  <c r="O4607" i="4" s="1"/>
  <c r="O4608" i="4" s="1"/>
  <c r="O4609" i="4" s="1"/>
  <c r="O4610" i="4" s="1"/>
  <c r="O4611" i="4" s="1"/>
  <c r="O4612" i="4" s="1"/>
  <c r="O4613" i="4" s="1"/>
  <c r="O4614" i="4" s="1"/>
  <c r="O4615" i="4" s="1"/>
  <c r="O4616" i="4" s="1"/>
  <c r="O4617" i="4" s="1"/>
  <c r="O4618" i="4" s="1"/>
  <c r="O4619" i="4" s="1"/>
  <c r="O4620" i="4" s="1"/>
  <c r="O4621" i="4" s="1"/>
  <c r="O4622" i="4" s="1"/>
  <c r="O4623" i="4" s="1"/>
  <c r="O4624" i="4" s="1"/>
  <c r="O4625" i="4" s="1"/>
  <c r="O4626" i="4" s="1"/>
  <c r="O4627" i="4" s="1"/>
  <c r="O4628" i="4" s="1"/>
  <c r="O4629" i="4" s="1"/>
  <c r="O4630" i="4" s="1"/>
  <c r="O4631" i="4" s="1"/>
  <c r="O4632" i="4" s="1"/>
  <c r="O4633" i="4" s="1"/>
  <c r="O4634" i="4" s="1"/>
  <c r="O4635" i="4" s="1"/>
  <c r="O4636" i="4" s="1"/>
  <c r="O4637" i="4" s="1"/>
  <c r="O4638" i="4" s="1"/>
  <c r="O4639" i="4" s="1"/>
  <c r="O4640" i="4" s="1"/>
  <c r="O4641" i="4" s="1"/>
  <c r="O4642" i="4" s="1"/>
  <c r="O4643" i="4" s="1"/>
  <c r="O4644" i="4" s="1"/>
  <c r="O4645" i="4" s="1"/>
  <c r="O4646" i="4" s="1"/>
  <c r="O4647" i="4" s="1"/>
  <c r="O4648" i="4" s="1"/>
  <c r="O4649" i="4" s="1"/>
  <c r="O4650" i="4" s="1"/>
  <c r="O4651" i="4" s="1"/>
  <c r="O4652" i="4" s="1"/>
  <c r="O4653" i="4" s="1"/>
  <c r="O4654" i="4" s="1"/>
  <c r="O4655" i="4" s="1"/>
  <c r="O4656" i="4" s="1"/>
  <c r="O4657" i="4" s="1"/>
  <c r="O4658" i="4" s="1"/>
  <c r="O4659" i="4" s="1"/>
  <c r="O4660" i="4" s="1"/>
  <c r="O4661" i="4" s="1"/>
  <c r="O4662" i="4" s="1"/>
  <c r="O4663" i="4" s="1"/>
  <c r="O4664" i="4" s="1"/>
  <c r="O4665" i="4" s="1"/>
  <c r="O4666" i="4" s="1"/>
  <c r="O4667" i="4" s="1"/>
  <c r="O4668" i="4" s="1"/>
  <c r="O4669" i="4" s="1"/>
  <c r="O4670" i="4" s="1"/>
  <c r="O4671" i="4" s="1"/>
  <c r="O4672" i="4" s="1"/>
  <c r="O4673" i="4" s="1"/>
  <c r="O4674" i="4" s="1"/>
  <c r="O4675" i="4" s="1"/>
  <c r="O4676" i="4" s="1"/>
  <c r="O4677" i="4" s="1"/>
  <c r="O4678" i="4" s="1"/>
  <c r="O4679" i="4" s="1"/>
  <c r="O4680" i="4" s="1"/>
  <c r="O4681" i="4" s="1"/>
  <c r="O4682" i="4" s="1"/>
  <c r="O4683" i="4" s="1"/>
  <c r="O4684" i="4" s="1"/>
  <c r="O4685" i="4" s="1"/>
  <c r="O4686" i="4" s="1"/>
  <c r="O4687" i="4" s="1"/>
  <c r="O4688" i="4" s="1"/>
  <c r="O4689" i="4" s="1"/>
  <c r="O4690" i="4" s="1"/>
  <c r="O4691" i="4" s="1"/>
  <c r="O4692" i="4" s="1"/>
  <c r="O4693" i="4" s="1"/>
  <c r="O4694" i="4" s="1"/>
  <c r="O4695" i="4" s="1"/>
  <c r="O4696" i="4" s="1"/>
  <c r="O4697" i="4" s="1"/>
  <c r="O4698" i="4" s="1"/>
  <c r="O4699" i="4" s="1"/>
  <c r="O4700" i="4" s="1"/>
  <c r="O4701" i="4" s="1"/>
  <c r="O4702" i="4" s="1"/>
  <c r="O4703" i="4" s="1"/>
  <c r="O4704" i="4" s="1"/>
  <c r="O4705" i="4" s="1"/>
  <c r="O4706" i="4" s="1"/>
  <c r="O4707" i="4" s="1"/>
  <c r="O4708" i="4" s="1"/>
  <c r="O4709" i="4" s="1"/>
  <c r="O4710" i="4" s="1"/>
  <c r="O4711" i="4" s="1"/>
  <c r="O4712" i="4" s="1"/>
  <c r="O4713" i="4" s="1"/>
  <c r="O4714" i="4" s="1"/>
  <c r="O4715" i="4" s="1"/>
  <c r="O4716" i="4" s="1"/>
  <c r="O4717" i="4" s="1"/>
  <c r="O4718" i="4" s="1"/>
  <c r="O4719" i="4" s="1"/>
  <c r="O4720" i="4" s="1"/>
  <c r="O4721" i="4" s="1"/>
  <c r="O4722" i="4" s="1"/>
  <c r="O4723" i="4" s="1"/>
  <c r="O4724" i="4" s="1"/>
  <c r="O4725" i="4" s="1"/>
  <c r="O4726" i="4" s="1"/>
  <c r="O4727" i="4" s="1"/>
  <c r="O4728" i="4" s="1"/>
  <c r="O4729" i="4" s="1"/>
  <c r="O4730" i="4" s="1"/>
  <c r="O4731" i="4" s="1"/>
  <c r="O4732" i="4" s="1"/>
  <c r="O4733" i="4" s="1"/>
  <c r="O4734" i="4" s="1"/>
  <c r="O4735" i="4" s="1"/>
  <c r="O4736" i="4" s="1"/>
  <c r="O4737" i="4" s="1"/>
  <c r="O4738" i="4" s="1"/>
  <c r="O4739" i="4" s="1"/>
  <c r="O4740" i="4" s="1"/>
  <c r="O4741" i="4" s="1"/>
  <c r="O4742" i="4" s="1"/>
  <c r="O4743" i="4" s="1"/>
  <c r="O4744" i="4" s="1"/>
  <c r="O4745" i="4" s="1"/>
  <c r="O4746" i="4" s="1"/>
  <c r="O4747" i="4" s="1"/>
  <c r="O4748" i="4" s="1"/>
  <c r="O4749" i="4" s="1"/>
  <c r="O4750" i="4" s="1"/>
  <c r="O4751" i="4" s="1"/>
  <c r="O4752" i="4" s="1"/>
  <c r="O4753" i="4" s="1"/>
  <c r="O4754" i="4" s="1"/>
  <c r="O4755" i="4" s="1"/>
  <c r="O4756" i="4" s="1"/>
  <c r="O4757" i="4" s="1"/>
  <c r="O4758" i="4" s="1"/>
  <c r="O4759" i="4" s="1"/>
  <c r="O4760" i="4" s="1"/>
  <c r="O4761" i="4" s="1"/>
  <c r="O4762" i="4" s="1"/>
  <c r="O4763" i="4" s="1"/>
  <c r="O4764" i="4" s="1"/>
  <c r="O4765" i="4" s="1"/>
  <c r="O4766" i="4" s="1"/>
  <c r="O4767" i="4" s="1"/>
  <c r="O4768" i="4" s="1"/>
  <c r="O4769" i="4" s="1"/>
  <c r="O4770" i="4" s="1"/>
  <c r="O4771" i="4" s="1"/>
  <c r="O4772" i="4" s="1"/>
  <c r="O4773" i="4" s="1"/>
  <c r="O4774" i="4" s="1"/>
  <c r="O4775" i="4" s="1"/>
  <c r="O4776" i="4" s="1"/>
  <c r="O4777" i="4" s="1"/>
  <c r="O4778" i="4" s="1"/>
  <c r="O4779" i="4" s="1"/>
  <c r="O4780" i="4" s="1"/>
  <c r="O4781" i="4" s="1"/>
  <c r="O4782" i="4" s="1"/>
  <c r="O4783" i="4" s="1"/>
  <c r="O4784" i="4" s="1"/>
  <c r="O4785" i="4" s="1"/>
  <c r="O4786" i="4" s="1"/>
  <c r="O4787" i="4" s="1"/>
  <c r="O4788" i="4" s="1"/>
  <c r="O4789" i="4" s="1"/>
  <c r="O4790" i="4" s="1"/>
  <c r="O4791" i="4" s="1"/>
  <c r="O4792" i="4" s="1"/>
  <c r="O4793" i="4" s="1"/>
  <c r="O4794" i="4" s="1"/>
  <c r="O4795" i="4" s="1"/>
  <c r="O4796" i="4" s="1"/>
  <c r="O4797" i="4" s="1"/>
  <c r="O4798" i="4" s="1"/>
  <c r="O4799" i="4" s="1"/>
  <c r="O4800" i="4" s="1"/>
  <c r="O4801" i="4" s="1"/>
  <c r="O4802" i="4" s="1"/>
  <c r="O4803" i="4" s="1"/>
  <c r="O4804" i="4" s="1"/>
  <c r="O4805" i="4" s="1"/>
  <c r="O4806" i="4" s="1"/>
  <c r="O4807" i="4" s="1"/>
  <c r="O4808" i="4" s="1"/>
  <c r="O4809" i="4" s="1"/>
  <c r="O4810" i="4" s="1"/>
  <c r="O4811" i="4" s="1"/>
  <c r="O4812" i="4" s="1"/>
  <c r="O4813" i="4" s="1"/>
  <c r="O4814" i="4" s="1"/>
  <c r="O4815" i="4" s="1"/>
  <c r="O4816" i="4" s="1"/>
  <c r="O4817" i="4" s="1"/>
  <c r="O4818" i="4" s="1"/>
  <c r="O4819" i="4" s="1"/>
  <c r="O4820" i="4" s="1"/>
  <c r="O4821" i="4" s="1"/>
  <c r="O4822" i="4" s="1"/>
  <c r="O4823" i="4" s="1"/>
  <c r="O4824" i="4" s="1"/>
  <c r="O4825" i="4" s="1"/>
  <c r="O4826" i="4" s="1"/>
  <c r="O4827" i="4" s="1"/>
  <c r="O4828" i="4" s="1"/>
  <c r="O4829" i="4" s="1"/>
  <c r="O4830" i="4" s="1"/>
  <c r="O4831" i="4" s="1"/>
  <c r="O4832" i="4" s="1"/>
  <c r="O4833" i="4" s="1"/>
  <c r="O4834" i="4" s="1"/>
  <c r="O4835" i="4" s="1"/>
  <c r="O4836" i="4" s="1"/>
  <c r="O4837" i="4" s="1"/>
  <c r="O4838" i="4" s="1"/>
  <c r="O4839" i="4" s="1"/>
  <c r="O4840" i="4" s="1"/>
  <c r="O4841" i="4" s="1"/>
  <c r="O4842" i="4" s="1"/>
  <c r="O4843" i="4" s="1"/>
  <c r="O4844" i="4" s="1"/>
  <c r="O4845" i="4" s="1"/>
  <c r="O4846" i="4" s="1"/>
  <c r="O4847" i="4" s="1"/>
  <c r="O4848" i="4" s="1"/>
  <c r="O4849" i="4" s="1"/>
  <c r="O4850" i="4" s="1"/>
  <c r="O4851" i="4" s="1"/>
  <c r="O4852" i="4" s="1"/>
  <c r="O4853" i="4" s="1"/>
  <c r="O4854" i="4" s="1"/>
  <c r="O4855" i="4" s="1"/>
  <c r="O4856" i="4" s="1"/>
  <c r="O4857" i="4" s="1"/>
  <c r="O4858" i="4" s="1"/>
  <c r="O4859" i="4" s="1"/>
  <c r="O4860" i="4" s="1"/>
  <c r="O4861" i="4" s="1"/>
  <c r="O4862" i="4" s="1"/>
  <c r="O4863" i="4" s="1"/>
  <c r="O4864" i="4" s="1"/>
  <c r="O4865" i="4" s="1"/>
  <c r="O4866" i="4" s="1"/>
  <c r="O4867" i="4" s="1"/>
  <c r="O4868" i="4" s="1"/>
  <c r="O4869" i="4" s="1"/>
  <c r="O4870" i="4" s="1"/>
  <c r="O4871" i="4" s="1"/>
  <c r="O4872" i="4" s="1"/>
  <c r="O4873" i="4" s="1"/>
  <c r="O4874" i="4" s="1"/>
  <c r="O4875" i="4" s="1"/>
  <c r="O4876" i="4" s="1"/>
  <c r="O4877" i="4" s="1"/>
  <c r="O4878" i="4" s="1"/>
  <c r="O4879" i="4" s="1"/>
  <c r="O4880" i="4" s="1"/>
  <c r="O4881" i="4" s="1"/>
  <c r="O4882" i="4" s="1"/>
  <c r="O4883" i="4" s="1"/>
  <c r="O4884" i="4" s="1"/>
  <c r="O4885" i="4" s="1"/>
  <c r="O4886" i="4" s="1"/>
  <c r="O4887" i="4" s="1"/>
  <c r="O4888" i="4" s="1"/>
  <c r="O4889" i="4" s="1"/>
  <c r="O4890" i="4" s="1"/>
  <c r="O4891" i="4" s="1"/>
  <c r="O4892" i="4" s="1"/>
  <c r="O4893" i="4" s="1"/>
  <c r="O4894" i="4" s="1"/>
  <c r="O4895" i="4" s="1"/>
  <c r="O4896" i="4" s="1"/>
  <c r="O4897" i="4" s="1"/>
  <c r="O4898" i="4" s="1"/>
  <c r="O4899" i="4" s="1"/>
  <c r="O4900" i="4" s="1"/>
  <c r="O4901" i="4" s="1"/>
  <c r="O4902" i="4" s="1"/>
  <c r="O4903" i="4" s="1"/>
  <c r="O4904" i="4" s="1"/>
  <c r="O4905" i="4" s="1"/>
  <c r="O4906" i="4" s="1"/>
  <c r="O4907" i="4" s="1"/>
  <c r="O4908" i="4" s="1"/>
  <c r="O4909" i="4" s="1"/>
  <c r="O4910" i="4" s="1"/>
  <c r="O4911" i="4" s="1"/>
  <c r="O4912" i="4" s="1"/>
  <c r="O4913" i="4" s="1"/>
  <c r="O4914" i="4" s="1"/>
  <c r="O4915" i="4" s="1"/>
  <c r="O4916" i="4" s="1"/>
  <c r="O4917" i="4" s="1"/>
  <c r="O4918" i="4" s="1"/>
  <c r="O4919" i="4" s="1"/>
  <c r="O4920" i="4" s="1"/>
  <c r="O4921" i="4" s="1"/>
  <c r="O4922" i="4" s="1"/>
  <c r="O4923" i="4" s="1"/>
  <c r="O4924" i="4" s="1"/>
  <c r="O4925" i="4" s="1"/>
  <c r="O4926" i="4" s="1"/>
  <c r="O4927" i="4" s="1"/>
  <c r="O4928" i="4" s="1"/>
  <c r="O4929" i="4" s="1"/>
  <c r="O4930" i="4" s="1"/>
  <c r="O4931" i="4" s="1"/>
  <c r="O4932" i="4" s="1"/>
  <c r="O4933" i="4" s="1"/>
  <c r="O4934" i="4" s="1"/>
  <c r="O4935" i="4" s="1"/>
  <c r="O4936" i="4" s="1"/>
  <c r="O4937" i="4" s="1"/>
  <c r="O4938" i="4" s="1"/>
  <c r="O4939" i="4" s="1"/>
  <c r="O4940" i="4" s="1"/>
  <c r="O4941" i="4" s="1"/>
  <c r="O4942" i="4" s="1"/>
  <c r="O4943" i="4" s="1"/>
  <c r="O4944" i="4" s="1"/>
  <c r="O4945" i="4" s="1"/>
  <c r="O4946" i="4" s="1"/>
  <c r="O4947" i="4" s="1"/>
  <c r="O4948" i="4" s="1"/>
  <c r="O4949" i="4" s="1"/>
  <c r="O4950" i="4" s="1"/>
  <c r="O4951" i="4" s="1"/>
  <c r="O4952" i="4" s="1"/>
  <c r="O4953" i="4" s="1"/>
  <c r="O4954" i="4" s="1"/>
  <c r="O4955" i="4" s="1"/>
  <c r="O4956" i="4" s="1"/>
  <c r="O4957" i="4" s="1"/>
  <c r="O4958" i="4" s="1"/>
  <c r="O4959" i="4" s="1"/>
  <c r="O4960" i="4" s="1"/>
  <c r="O4961" i="4" s="1"/>
  <c r="O4962" i="4" s="1"/>
  <c r="O4963" i="4" s="1"/>
  <c r="O4964" i="4" s="1"/>
  <c r="O4965" i="4" s="1"/>
  <c r="O4966" i="4" s="1"/>
  <c r="O4967" i="4" s="1"/>
  <c r="O4968" i="4" s="1"/>
  <c r="O4969" i="4" s="1"/>
  <c r="O4970" i="4" s="1"/>
  <c r="O4971" i="4" s="1"/>
  <c r="O4972" i="4" s="1"/>
  <c r="O4973" i="4" s="1"/>
  <c r="O4974" i="4" s="1"/>
  <c r="O4975" i="4" s="1"/>
  <c r="O4976" i="4" s="1"/>
  <c r="O4977" i="4" s="1"/>
  <c r="O4978" i="4" s="1"/>
  <c r="O4979" i="4" s="1"/>
  <c r="O4980" i="4" s="1"/>
  <c r="O4981" i="4" s="1"/>
  <c r="O4982" i="4" s="1"/>
  <c r="O4983" i="4" s="1"/>
  <c r="O4984" i="4" s="1"/>
  <c r="O4985" i="4" s="1"/>
  <c r="O4986" i="4" s="1"/>
  <c r="O4987" i="4" s="1"/>
  <c r="O4988" i="4" s="1"/>
  <c r="O4989" i="4" s="1"/>
  <c r="O4990" i="4" s="1"/>
  <c r="O4991" i="4" s="1"/>
  <c r="O4992" i="4" s="1"/>
  <c r="O4993" i="4" s="1"/>
  <c r="O4994" i="4" s="1"/>
  <c r="O4995" i="4" s="1"/>
  <c r="O4996" i="4" s="1"/>
  <c r="O4997" i="4" s="1"/>
  <c r="O4998" i="4" s="1"/>
  <c r="O4999" i="4" s="1"/>
  <c r="O5000" i="4" s="1"/>
  <c r="O5001" i="4" s="1"/>
  <c r="O5002" i="4" s="1"/>
  <c r="O5003" i="4" s="1"/>
  <c r="O5004" i="4" s="1"/>
  <c r="O5005" i="4" s="1"/>
  <c r="O5006" i="4" s="1"/>
  <c r="O5007" i="4" s="1"/>
  <c r="O5008" i="4" s="1"/>
  <c r="O5009" i="4" s="1"/>
  <c r="O5010" i="4" s="1"/>
  <c r="O5011" i="4" s="1"/>
  <c r="O5012" i="4" s="1"/>
  <c r="O5013" i="4" s="1"/>
  <c r="O5014" i="4" s="1"/>
  <c r="O5015" i="4" s="1"/>
  <c r="O5016" i="4" s="1"/>
  <c r="O5017" i="4" s="1"/>
  <c r="O5018" i="4" s="1"/>
  <c r="O5019" i="4" s="1"/>
  <c r="O5020" i="4" s="1"/>
  <c r="O5021" i="4" s="1"/>
  <c r="O5022" i="4" s="1"/>
  <c r="O5023" i="4" s="1"/>
  <c r="O5024" i="4" s="1"/>
  <c r="O5025" i="4" s="1"/>
  <c r="O5026" i="4" s="1"/>
  <c r="O5027" i="4" s="1"/>
  <c r="O5028" i="4" s="1"/>
  <c r="O5029" i="4" s="1"/>
  <c r="O5030" i="4" s="1"/>
  <c r="O5031" i="4" s="1"/>
  <c r="O5032" i="4" s="1"/>
  <c r="O5033" i="4" s="1"/>
  <c r="O5034" i="4" s="1"/>
  <c r="O5035" i="4" s="1"/>
  <c r="O5036" i="4" s="1"/>
  <c r="O5037" i="4" s="1"/>
  <c r="O5038" i="4" s="1"/>
  <c r="O5039" i="4" s="1"/>
  <c r="O5040" i="4" s="1"/>
  <c r="O5041" i="4" s="1"/>
  <c r="O5042" i="4" s="1"/>
  <c r="O5043" i="4" s="1"/>
  <c r="O5044" i="4" s="1"/>
  <c r="O5045" i="4" s="1"/>
  <c r="O5046" i="4" s="1"/>
  <c r="O5047" i="4" s="1"/>
  <c r="O5048" i="4" s="1"/>
  <c r="O5049" i="4" s="1"/>
  <c r="O5050" i="4" s="1"/>
  <c r="O5051" i="4" s="1"/>
  <c r="O5052" i="4" s="1"/>
  <c r="O5053" i="4" s="1"/>
  <c r="O5054" i="4" s="1"/>
  <c r="O5055" i="4" s="1"/>
  <c r="O5056" i="4" s="1"/>
  <c r="O5057" i="4" s="1"/>
  <c r="O5058" i="4" s="1"/>
  <c r="O5059" i="4" s="1"/>
  <c r="O5060" i="4" s="1"/>
  <c r="O5061" i="4" s="1"/>
  <c r="O5062" i="4" s="1"/>
  <c r="O5063" i="4" s="1"/>
  <c r="O5064" i="4" s="1"/>
  <c r="O5065" i="4" s="1"/>
  <c r="O5066" i="4" s="1"/>
  <c r="O5067" i="4" s="1"/>
  <c r="O5068" i="4" s="1"/>
  <c r="O5069" i="4" s="1"/>
  <c r="O5070" i="4" s="1"/>
  <c r="O5071" i="4" s="1"/>
  <c r="O5072" i="4" s="1"/>
  <c r="O5073" i="4" s="1"/>
  <c r="O5074" i="4" s="1"/>
  <c r="O5075" i="4" s="1"/>
  <c r="O5076" i="4" s="1"/>
  <c r="O5077" i="4" s="1"/>
  <c r="O5078" i="4" s="1"/>
  <c r="O5079" i="4" s="1"/>
  <c r="O5080" i="4" s="1"/>
  <c r="O5081" i="4" s="1"/>
  <c r="O5082" i="4" s="1"/>
  <c r="O5083" i="4" s="1"/>
  <c r="O5084" i="4" s="1"/>
  <c r="O5085" i="4" s="1"/>
  <c r="O5086" i="4" s="1"/>
  <c r="O5087" i="4" s="1"/>
  <c r="O5088" i="4" s="1"/>
  <c r="O5089" i="4" s="1"/>
  <c r="O5090" i="4" s="1"/>
  <c r="O5091" i="4" s="1"/>
  <c r="O5092" i="4" s="1"/>
  <c r="O5093" i="4" s="1"/>
  <c r="O5094" i="4" s="1"/>
  <c r="O5095" i="4" s="1"/>
  <c r="O5096" i="4" s="1"/>
  <c r="O5097" i="4" s="1"/>
  <c r="O5098" i="4" s="1"/>
  <c r="O5099" i="4" s="1"/>
  <c r="O5100" i="4" s="1"/>
  <c r="O5101" i="4" s="1"/>
  <c r="O5102" i="4" s="1"/>
  <c r="O5103" i="4" s="1"/>
  <c r="O5104" i="4" s="1"/>
  <c r="O5105" i="4" s="1"/>
  <c r="O5106" i="4" s="1"/>
  <c r="O5107" i="4" s="1"/>
  <c r="O5108" i="4" s="1"/>
  <c r="O5109" i="4" s="1"/>
  <c r="O5110" i="4" s="1"/>
  <c r="O5111" i="4" s="1"/>
  <c r="O5112" i="4" s="1"/>
  <c r="O5113" i="4" s="1"/>
  <c r="O5114" i="4" s="1"/>
  <c r="O5115" i="4" s="1"/>
  <c r="O5116" i="4" s="1"/>
  <c r="O5117" i="4" s="1"/>
  <c r="O5118" i="4" s="1"/>
  <c r="O5119" i="4" s="1"/>
  <c r="O5120" i="4" s="1"/>
  <c r="O5121" i="4" s="1"/>
  <c r="O5122" i="4" s="1"/>
  <c r="O5123" i="4" s="1"/>
  <c r="O5124" i="4" s="1"/>
  <c r="O5125" i="4" s="1"/>
  <c r="O5126" i="4" s="1"/>
  <c r="O5127" i="4" s="1"/>
  <c r="O5128" i="4" s="1"/>
  <c r="O5129" i="4" s="1"/>
  <c r="O5130" i="4" s="1"/>
  <c r="O5131" i="4" s="1"/>
  <c r="O5132" i="4" s="1"/>
  <c r="O5133" i="4" s="1"/>
  <c r="O5134" i="4" s="1"/>
  <c r="O5135" i="4" s="1"/>
  <c r="O5136" i="4" s="1"/>
  <c r="O5137" i="4" s="1"/>
  <c r="O5138" i="4" s="1"/>
  <c r="O5139" i="4" s="1"/>
  <c r="O5140" i="4" s="1"/>
  <c r="O5141" i="4" s="1"/>
  <c r="O5142" i="4" s="1"/>
  <c r="O5143" i="4" s="1"/>
  <c r="O5144" i="4" s="1"/>
  <c r="O5145" i="4" s="1"/>
  <c r="O5146" i="4" s="1"/>
  <c r="O5147" i="4" s="1"/>
  <c r="O5148" i="4" s="1"/>
  <c r="O5149" i="4" s="1"/>
  <c r="O5150" i="4" s="1"/>
  <c r="O5151" i="4" s="1"/>
  <c r="O5152" i="4" s="1"/>
  <c r="O5153" i="4" s="1"/>
  <c r="O5154" i="4" s="1"/>
  <c r="O5155" i="4" s="1"/>
  <c r="O5156" i="4" s="1"/>
  <c r="O5157" i="4" s="1"/>
  <c r="O5158" i="4" s="1"/>
  <c r="O5159" i="4" s="1"/>
  <c r="O5160" i="4" s="1"/>
  <c r="O5161" i="4" s="1"/>
  <c r="O5162" i="4" s="1"/>
  <c r="O5163" i="4" s="1"/>
  <c r="O5164" i="4" s="1"/>
  <c r="O5165" i="4" s="1"/>
  <c r="O5166" i="4" s="1"/>
  <c r="O5167" i="4" s="1"/>
  <c r="O5168" i="4" s="1"/>
  <c r="O5169" i="4" s="1"/>
  <c r="O5170" i="4" s="1"/>
  <c r="O5171" i="4" s="1"/>
  <c r="O5172" i="4" s="1"/>
  <c r="O5173" i="4" s="1"/>
  <c r="O5174" i="4" s="1"/>
  <c r="O5175" i="4" s="1"/>
  <c r="O5176" i="4" s="1"/>
  <c r="O5177" i="4" s="1"/>
  <c r="O5178" i="4" s="1"/>
  <c r="O5179" i="4" s="1"/>
  <c r="O5180" i="4" s="1"/>
  <c r="O5181" i="4" s="1"/>
  <c r="O5182" i="4" s="1"/>
  <c r="O5183" i="4" s="1"/>
  <c r="O5184" i="4" s="1"/>
  <c r="O5185" i="4" s="1"/>
  <c r="O5186" i="4" s="1"/>
  <c r="O5187" i="4" s="1"/>
  <c r="O5188" i="4" s="1"/>
  <c r="O5189" i="4" s="1"/>
  <c r="O5190" i="4" s="1"/>
  <c r="O5191" i="4" s="1"/>
  <c r="O5192" i="4" s="1"/>
  <c r="O5193" i="4" s="1"/>
  <c r="O5194" i="4" s="1"/>
  <c r="O5195" i="4" s="1"/>
  <c r="O5196" i="4" s="1"/>
  <c r="O5197" i="4" s="1"/>
  <c r="O5198" i="4" s="1"/>
  <c r="O5199" i="4" s="1"/>
  <c r="O5200" i="4" s="1"/>
  <c r="O5201" i="4" s="1"/>
  <c r="O5202" i="4" s="1"/>
  <c r="O5203" i="4" s="1"/>
  <c r="O5204" i="4" s="1"/>
  <c r="O5205" i="4" s="1"/>
  <c r="O5206" i="4" s="1"/>
  <c r="O5207" i="4" s="1"/>
  <c r="O5208" i="4" s="1"/>
  <c r="O5209" i="4" s="1"/>
  <c r="O5210" i="4" s="1"/>
  <c r="O5211" i="4" s="1"/>
  <c r="O5212" i="4" s="1"/>
  <c r="O5213" i="4" s="1"/>
  <c r="O5214" i="4" s="1"/>
  <c r="O5215" i="4" s="1"/>
  <c r="O5216" i="4" s="1"/>
  <c r="O5217" i="4" s="1"/>
  <c r="O5218" i="4" s="1"/>
  <c r="O5219" i="4" s="1"/>
  <c r="O5220" i="4" s="1"/>
  <c r="O5221" i="4" s="1"/>
  <c r="O5222" i="4" s="1"/>
  <c r="O5223" i="4" s="1"/>
  <c r="O5224" i="4" s="1"/>
  <c r="O5225" i="4" s="1"/>
  <c r="O5226" i="4" s="1"/>
  <c r="O5227" i="4" s="1"/>
  <c r="O5228" i="4" s="1"/>
  <c r="O5229" i="4" s="1"/>
  <c r="O5230" i="4" s="1"/>
  <c r="O5231" i="4" s="1"/>
  <c r="O5232" i="4" s="1"/>
  <c r="O5233" i="4" s="1"/>
  <c r="O5234" i="4" s="1"/>
  <c r="O5235" i="4" s="1"/>
  <c r="O5236" i="4" s="1"/>
  <c r="O5237" i="4" s="1"/>
  <c r="O5238" i="4" s="1"/>
  <c r="O5239" i="4" s="1"/>
  <c r="O5240" i="4" s="1"/>
  <c r="O5241" i="4" s="1"/>
  <c r="O5242" i="4" s="1"/>
  <c r="O5243" i="4" s="1"/>
  <c r="O5244" i="4" s="1"/>
  <c r="O5245" i="4" s="1"/>
  <c r="O5246" i="4" s="1"/>
  <c r="O5247" i="4" s="1"/>
  <c r="O5248" i="4" s="1"/>
  <c r="O5249" i="4" s="1"/>
  <c r="O5250" i="4" s="1"/>
  <c r="O5251" i="4" s="1"/>
  <c r="O5252" i="4" s="1"/>
  <c r="O5253" i="4" s="1"/>
  <c r="O5254" i="4" s="1"/>
  <c r="O5255" i="4" s="1"/>
  <c r="O5256" i="4" s="1"/>
  <c r="O5257" i="4" s="1"/>
  <c r="O5258" i="4" s="1"/>
  <c r="O5259" i="4" s="1"/>
  <c r="O5260" i="4" s="1"/>
  <c r="O5261" i="4" s="1"/>
  <c r="O5262" i="4" s="1"/>
  <c r="O5263" i="4" s="1"/>
  <c r="O5264" i="4" s="1"/>
  <c r="O5265" i="4" s="1"/>
  <c r="O5266" i="4" s="1"/>
  <c r="O5267" i="4" s="1"/>
  <c r="O5268" i="4" s="1"/>
  <c r="O5269" i="4" s="1"/>
  <c r="O5270" i="4" s="1"/>
  <c r="O5271" i="4" s="1"/>
  <c r="O5272" i="4" s="1"/>
  <c r="O5273" i="4" s="1"/>
  <c r="O5274" i="4" s="1"/>
  <c r="O5275" i="4" s="1"/>
  <c r="O5276" i="4" s="1"/>
  <c r="O5277" i="4" s="1"/>
  <c r="O5278" i="4" s="1"/>
  <c r="O5279" i="4" s="1"/>
  <c r="O5280" i="4" s="1"/>
  <c r="O5281" i="4" s="1"/>
  <c r="O5282" i="4" s="1"/>
  <c r="O5283" i="4" s="1"/>
  <c r="O5284" i="4" s="1"/>
  <c r="O5285" i="4" s="1"/>
  <c r="O5286" i="4" s="1"/>
  <c r="O5287" i="4" s="1"/>
  <c r="O5288" i="4" s="1"/>
  <c r="O5289" i="4" s="1"/>
  <c r="O5290" i="4" s="1"/>
  <c r="O5291" i="4" s="1"/>
  <c r="O5292" i="4" s="1"/>
  <c r="O5293" i="4" s="1"/>
  <c r="O5294" i="4" s="1"/>
  <c r="O5295" i="4" s="1"/>
  <c r="O5296" i="4" s="1"/>
  <c r="O5297" i="4" s="1"/>
  <c r="O5298" i="4" s="1"/>
  <c r="O5299" i="4" s="1"/>
  <c r="O5300" i="4" s="1"/>
  <c r="O5301" i="4" s="1"/>
  <c r="O5302" i="4" s="1"/>
  <c r="O5303" i="4" s="1"/>
  <c r="O5304" i="4" s="1"/>
  <c r="O5305" i="4" s="1"/>
  <c r="O5306" i="4" s="1"/>
  <c r="O5307" i="4" s="1"/>
  <c r="O5308" i="4" s="1"/>
  <c r="O5309" i="4" s="1"/>
  <c r="O5310" i="4" s="1"/>
  <c r="O5311" i="4" s="1"/>
  <c r="O5312" i="4" s="1"/>
  <c r="O5313" i="4" s="1"/>
  <c r="O5314" i="4" s="1"/>
  <c r="O5315" i="4" s="1"/>
  <c r="O5316" i="4" s="1"/>
  <c r="O5317" i="4" s="1"/>
  <c r="O5318" i="4" s="1"/>
  <c r="O5319" i="4" s="1"/>
  <c r="O5320" i="4" s="1"/>
  <c r="O5321" i="4" s="1"/>
  <c r="O5322" i="4" s="1"/>
  <c r="O5323" i="4" s="1"/>
  <c r="O5324" i="4" s="1"/>
  <c r="O5325" i="4" s="1"/>
  <c r="O5326" i="4" s="1"/>
  <c r="O5327" i="4" s="1"/>
  <c r="O5328" i="4" s="1"/>
  <c r="O5329" i="4" s="1"/>
  <c r="O5330" i="4" s="1"/>
  <c r="O5331" i="4" s="1"/>
  <c r="O5332" i="4" s="1"/>
  <c r="O5333" i="4" s="1"/>
  <c r="O5334" i="4" s="1"/>
  <c r="O5335" i="4" s="1"/>
  <c r="O5336" i="4" s="1"/>
  <c r="O5337" i="4" s="1"/>
  <c r="O5338" i="4" s="1"/>
  <c r="O5339" i="4" s="1"/>
  <c r="O5340" i="4" s="1"/>
  <c r="O5341" i="4" s="1"/>
  <c r="O5342" i="4" s="1"/>
  <c r="O5343" i="4" s="1"/>
  <c r="O5344" i="4" s="1"/>
  <c r="O5345" i="4" s="1"/>
  <c r="O5346" i="4" s="1"/>
  <c r="O5347" i="4" s="1"/>
  <c r="O5348" i="4" s="1"/>
  <c r="O5349" i="4" s="1"/>
  <c r="O5350" i="4" s="1"/>
  <c r="O5351" i="4" s="1"/>
  <c r="O5352" i="4" s="1"/>
  <c r="O5353" i="4" s="1"/>
  <c r="O5354" i="4" s="1"/>
  <c r="O5355" i="4" s="1"/>
  <c r="O5356" i="4" s="1"/>
  <c r="O5357" i="4" s="1"/>
  <c r="O5358" i="4" s="1"/>
  <c r="O5359" i="4" s="1"/>
  <c r="O5360" i="4" s="1"/>
  <c r="O5361" i="4" s="1"/>
  <c r="O5362" i="4" s="1"/>
  <c r="O5363" i="4" s="1"/>
  <c r="O5364" i="4" s="1"/>
  <c r="O5365" i="4" s="1"/>
  <c r="O5366" i="4" s="1"/>
  <c r="O5367" i="4" s="1"/>
  <c r="O5368" i="4" s="1"/>
  <c r="O5369" i="4" s="1"/>
  <c r="O5370" i="4" s="1"/>
  <c r="O5371" i="4" s="1"/>
  <c r="O5372" i="4" s="1"/>
  <c r="O5373" i="4" s="1"/>
  <c r="O5374" i="4" s="1"/>
  <c r="O5375" i="4" s="1"/>
  <c r="O5376" i="4" s="1"/>
  <c r="O5377" i="4" s="1"/>
  <c r="O5378" i="4" s="1"/>
  <c r="O5379" i="4" s="1"/>
  <c r="O5380" i="4" s="1"/>
  <c r="O5381" i="4" s="1"/>
  <c r="O5382" i="4" s="1"/>
  <c r="O5383" i="4" s="1"/>
  <c r="O5384" i="4" s="1"/>
  <c r="O5385" i="4" s="1"/>
  <c r="O5386" i="4" s="1"/>
  <c r="O5387" i="4" s="1"/>
  <c r="O5388" i="4" s="1"/>
  <c r="O5389" i="4" s="1"/>
  <c r="O5390" i="4" s="1"/>
  <c r="O5391" i="4" s="1"/>
  <c r="O5392" i="4" s="1"/>
  <c r="O5393" i="4" s="1"/>
  <c r="O5394" i="4" s="1"/>
  <c r="O5395" i="4" s="1"/>
  <c r="O5396" i="4" s="1"/>
  <c r="O5397" i="4" s="1"/>
  <c r="O5398" i="4" s="1"/>
  <c r="O5399" i="4" s="1"/>
  <c r="O5400" i="4" s="1"/>
  <c r="O5401" i="4" s="1"/>
  <c r="O5402" i="4" s="1"/>
  <c r="O5403" i="4" s="1"/>
  <c r="O5404" i="4" s="1"/>
  <c r="O5405" i="4" s="1"/>
  <c r="O5406" i="4" s="1"/>
  <c r="O5407" i="4" s="1"/>
  <c r="O5408" i="4" s="1"/>
  <c r="O5409" i="4" s="1"/>
  <c r="O5410" i="4" s="1"/>
  <c r="O5411" i="4" s="1"/>
  <c r="O5412" i="4" s="1"/>
  <c r="O5413" i="4" s="1"/>
  <c r="O5414" i="4" s="1"/>
  <c r="O5415" i="4" s="1"/>
  <c r="O5416" i="4" s="1"/>
  <c r="O5417" i="4" s="1"/>
  <c r="O5418" i="4" s="1"/>
  <c r="O5419" i="4" s="1"/>
  <c r="O5420" i="4" s="1"/>
  <c r="O5421" i="4" s="1"/>
  <c r="O5422" i="4" s="1"/>
  <c r="O5423" i="4" s="1"/>
  <c r="O5424" i="4" s="1"/>
  <c r="O5425" i="4" s="1"/>
  <c r="O5426" i="4" s="1"/>
  <c r="O5427" i="4" s="1"/>
  <c r="O5428" i="4" s="1"/>
  <c r="O5429" i="4" s="1"/>
  <c r="O5430" i="4" s="1"/>
  <c r="O5431" i="4" s="1"/>
  <c r="O5432" i="4" s="1"/>
  <c r="O5433" i="4" s="1"/>
  <c r="O5434" i="4" s="1"/>
  <c r="O5435" i="4" s="1"/>
  <c r="O5436" i="4" s="1"/>
  <c r="O5437" i="4" s="1"/>
  <c r="O5438" i="4" s="1"/>
  <c r="O5439" i="4" s="1"/>
  <c r="O5440" i="4" s="1"/>
  <c r="O5441" i="4" s="1"/>
  <c r="O5442" i="4" s="1"/>
  <c r="O5443" i="4" s="1"/>
  <c r="O5444" i="4" s="1"/>
  <c r="O5445" i="4" s="1"/>
  <c r="O5446" i="4" s="1"/>
  <c r="O5447" i="4" s="1"/>
  <c r="O5448" i="4" s="1"/>
  <c r="O5449" i="4" s="1"/>
  <c r="O5450" i="4" s="1"/>
  <c r="O5451" i="4" s="1"/>
  <c r="O5452" i="4" s="1"/>
  <c r="O5453" i="4" s="1"/>
  <c r="O5454" i="4" s="1"/>
  <c r="O5455" i="4" s="1"/>
  <c r="O5456" i="4" s="1"/>
  <c r="O5457" i="4" s="1"/>
  <c r="O5458" i="4" s="1"/>
  <c r="O5459" i="4" s="1"/>
  <c r="O5460" i="4" s="1"/>
  <c r="O5461" i="4" s="1"/>
  <c r="O5462" i="4" s="1"/>
  <c r="O5463" i="4" s="1"/>
  <c r="O5464" i="4" s="1"/>
  <c r="O5465" i="4" s="1"/>
  <c r="O5466" i="4" s="1"/>
  <c r="O5467" i="4" s="1"/>
  <c r="O5468" i="4" s="1"/>
  <c r="O5469" i="4" s="1"/>
  <c r="O5470" i="4" s="1"/>
  <c r="O5471" i="4" s="1"/>
  <c r="O5472" i="4" s="1"/>
  <c r="O5473" i="4" s="1"/>
  <c r="O5474" i="4" s="1"/>
  <c r="O5475" i="4" s="1"/>
  <c r="O5476" i="4" s="1"/>
  <c r="O5477" i="4" s="1"/>
  <c r="O5478" i="4" s="1"/>
  <c r="O5479" i="4" s="1"/>
  <c r="O5480" i="4" s="1"/>
  <c r="O5481" i="4" s="1"/>
  <c r="O5482" i="4" s="1"/>
  <c r="O5483" i="4" s="1"/>
  <c r="O5484" i="4" s="1"/>
  <c r="O5485" i="4" s="1"/>
  <c r="O5486" i="4" s="1"/>
  <c r="O5487" i="4" s="1"/>
  <c r="O5488" i="4" s="1"/>
  <c r="O5489" i="4" s="1"/>
  <c r="O5490" i="4" s="1"/>
  <c r="O5491" i="4" s="1"/>
  <c r="O5492" i="4" s="1"/>
  <c r="O5493" i="4" s="1"/>
  <c r="O5494" i="4" s="1"/>
  <c r="O5495" i="4" s="1"/>
  <c r="O5496" i="4" s="1"/>
  <c r="O5497" i="4" s="1"/>
  <c r="O5498" i="4" s="1"/>
  <c r="O5499" i="4" s="1"/>
  <c r="O5500" i="4" s="1"/>
  <c r="O5501" i="4" s="1"/>
  <c r="O5502" i="4" s="1"/>
  <c r="O5503" i="4" s="1"/>
  <c r="O5504" i="4" s="1"/>
  <c r="O5505" i="4" s="1"/>
  <c r="O5506" i="4" s="1"/>
  <c r="O5507" i="4" s="1"/>
  <c r="O5508" i="4" s="1"/>
  <c r="O5509" i="4" s="1"/>
  <c r="O5510" i="4" s="1"/>
  <c r="O5511" i="4" s="1"/>
  <c r="O5512" i="4" s="1"/>
  <c r="O5513" i="4" s="1"/>
  <c r="O5514" i="4" s="1"/>
  <c r="O5515" i="4" s="1"/>
  <c r="O5516" i="4" s="1"/>
  <c r="O5517" i="4" s="1"/>
  <c r="O5518" i="4" s="1"/>
  <c r="O5519" i="4" s="1"/>
  <c r="O5520" i="4" s="1"/>
  <c r="O5521" i="4" s="1"/>
  <c r="O5522" i="4" s="1"/>
  <c r="O5523" i="4" s="1"/>
  <c r="O5524" i="4" s="1"/>
  <c r="O5525" i="4" s="1"/>
  <c r="O5526" i="4" s="1"/>
  <c r="O5527" i="4" s="1"/>
  <c r="O5528" i="4" s="1"/>
  <c r="O5529" i="4" s="1"/>
  <c r="O5530" i="4" s="1"/>
  <c r="O5531" i="4" s="1"/>
  <c r="O5532" i="4" s="1"/>
  <c r="O5533" i="4" s="1"/>
  <c r="O5534" i="4" s="1"/>
  <c r="O5535" i="4" s="1"/>
  <c r="O5536" i="4" s="1"/>
  <c r="O5537" i="4" s="1"/>
  <c r="O5538" i="4" s="1"/>
  <c r="O5539" i="4" s="1"/>
  <c r="O5540" i="4" s="1"/>
  <c r="O5541" i="4" s="1"/>
  <c r="O5542" i="4" s="1"/>
  <c r="O5543" i="4" s="1"/>
  <c r="O5544" i="4" s="1"/>
  <c r="O5545" i="4" s="1"/>
  <c r="O5546" i="4" s="1"/>
  <c r="O5547" i="4" s="1"/>
  <c r="O5548" i="4" s="1"/>
  <c r="O5549" i="4" s="1"/>
  <c r="O5550" i="4" s="1"/>
  <c r="O5551" i="4" s="1"/>
  <c r="O5552" i="4" s="1"/>
  <c r="O5553" i="4" s="1"/>
  <c r="O5554" i="4" s="1"/>
  <c r="O5555" i="4" s="1"/>
  <c r="O5556" i="4" s="1"/>
  <c r="O5557" i="4" s="1"/>
  <c r="O5558" i="4" s="1"/>
  <c r="O5559" i="4" s="1"/>
  <c r="O5560" i="4" s="1"/>
  <c r="O5561" i="4" s="1"/>
  <c r="O5562" i="4" s="1"/>
  <c r="O5563" i="4" s="1"/>
  <c r="O5564" i="4" s="1"/>
  <c r="O5565" i="4" s="1"/>
  <c r="O5566" i="4" s="1"/>
  <c r="O5567" i="4" s="1"/>
  <c r="O5568" i="4" s="1"/>
  <c r="O5569" i="4" s="1"/>
  <c r="O5570" i="4" s="1"/>
  <c r="O5571" i="4" s="1"/>
  <c r="O5572" i="4" s="1"/>
  <c r="O5573" i="4" s="1"/>
  <c r="O5574" i="4" s="1"/>
  <c r="O5575" i="4" s="1"/>
  <c r="O5576" i="4" s="1"/>
  <c r="O5577" i="4" s="1"/>
  <c r="O5578" i="4" s="1"/>
  <c r="O5579" i="4" s="1"/>
  <c r="O5580" i="4" s="1"/>
  <c r="O5581" i="4" s="1"/>
  <c r="O5582" i="4" s="1"/>
  <c r="O5583" i="4" s="1"/>
  <c r="O5584" i="4" s="1"/>
  <c r="O5585" i="4" s="1"/>
  <c r="O5586" i="4" s="1"/>
  <c r="O5587" i="4" s="1"/>
  <c r="O5588" i="4" s="1"/>
  <c r="O5589" i="4" s="1"/>
  <c r="O5590" i="4" s="1"/>
  <c r="O5591" i="4" s="1"/>
  <c r="O5592" i="4" s="1"/>
  <c r="O5593" i="4" s="1"/>
  <c r="O5594" i="4" s="1"/>
  <c r="O5595" i="4" s="1"/>
  <c r="O5596" i="4" s="1"/>
  <c r="O5597" i="4" s="1"/>
  <c r="O5598" i="4" s="1"/>
  <c r="O5599" i="4" s="1"/>
  <c r="O5600" i="4" s="1"/>
  <c r="O5601" i="4" s="1"/>
  <c r="O5602" i="4" s="1"/>
  <c r="O5603" i="4" s="1"/>
  <c r="O5604" i="4" s="1"/>
  <c r="O5605" i="4" s="1"/>
  <c r="O5606" i="4" s="1"/>
  <c r="O5607" i="4" s="1"/>
  <c r="O5608" i="4" s="1"/>
  <c r="O5609" i="4" s="1"/>
  <c r="O5610" i="4" s="1"/>
  <c r="O5611" i="4" s="1"/>
  <c r="O5612" i="4" s="1"/>
  <c r="O5613" i="4" s="1"/>
  <c r="O5614" i="4" s="1"/>
  <c r="O5615" i="4" s="1"/>
  <c r="O5616" i="4" s="1"/>
  <c r="O5617" i="4" s="1"/>
  <c r="O5618" i="4" s="1"/>
  <c r="O5619" i="4" s="1"/>
  <c r="O5620" i="4" s="1"/>
  <c r="O5621" i="4" s="1"/>
  <c r="O5622" i="4" s="1"/>
  <c r="O5623" i="4" s="1"/>
  <c r="O5624" i="4" s="1"/>
  <c r="O5625" i="4" s="1"/>
  <c r="O5626" i="4" s="1"/>
  <c r="O5627" i="4" s="1"/>
  <c r="O5628" i="4" s="1"/>
  <c r="O5629" i="4" s="1"/>
  <c r="O5630" i="4" s="1"/>
  <c r="O5631" i="4" s="1"/>
  <c r="O5632" i="4" s="1"/>
  <c r="O5633" i="4" s="1"/>
  <c r="O5634" i="4" s="1"/>
  <c r="O5635" i="4" s="1"/>
  <c r="O5636" i="4" s="1"/>
  <c r="O5637" i="4" s="1"/>
  <c r="O5638" i="4" s="1"/>
  <c r="O5639" i="4" s="1"/>
  <c r="O5640" i="4" s="1"/>
  <c r="O5641" i="4" s="1"/>
  <c r="O5642" i="4" s="1"/>
  <c r="O5643" i="4" s="1"/>
  <c r="O5644" i="4" s="1"/>
  <c r="O5645" i="4" s="1"/>
  <c r="O5646" i="4" s="1"/>
  <c r="O5647" i="4" s="1"/>
  <c r="O5648" i="4" s="1"/>
  <c r="O5649" i="4" s="1"/>
  <c r="O5650" i="4" s="1"/>
  <c r="O5651" i="4" s="1"/>
  <c r="O5652" i="4" s="1"/>
  <c r="O5653" i="4" s="1"/>
  <c r="O5654" i="4" s="1"/>
  <c r="O5655" i="4" s="1"/>
  <c r="O5656" i="4" s="1"/>
  <c r="O5657" i="4" s="1"/>
  <c r="O5658" i="4" s="1"/>
  <c r="O5659" i="4" s="1"/>
  <c r="O5660" i="4" s="1"/>
  <c r="O5661" i="4" s="1"/>
  <c r="O5662" i="4" s="1"/>
  <c r="O5663" i="4" s="1"/>
  <c r="O5664" i="4" s="1"/>
  <c r="O5665" i="4" s="1"/>
  <c r="O5666" i="4" s="1"/>
  <c r="O5667" i="4" s="1"/>
  <c r="O5668" i="4" s="1"/>
  <c r="O5669" i="4" s="1"/>
  <c r="O5670" i="4" s="1"/>
  <c r="O5671" i="4" s="1"/>
  <c r="O5672" i="4" s="1"/>
  <c r="O5673" i="4" s="1"/>
  <c r="O5674" i="4" s="1"/>
  <c r="O5675" i="4" s="1"/>
  <c r="O5676" i="4" s="1"/>
  <c r="O5677" i="4" s="1"/>
  <c r="O5678" i="4" s="1"/>
  <c r="O5679" i="4" s="1"/>
  <c r="O5680" i="4" s="1"/>
  <c r="O5681" i="4" s="1"/>
  <c r="O5682" i="4" s="1"/>
  <c r="O5683" i="4" s="1"/>
  <c r="O5684" i="4" s="1"/>
  <c r="O5685" i="4" s="1"/>
  <c r="O5686" i="4" s="1"/>
  <c r="O5687" i="4" s="1"/>
  <c r="O5688" i="4" s="1"/>
  <c r="O5689" i="4" s="1"/>
  <c r="O5690" i="4" s="1"/>
  <c r="O5691" i="4" s="1"/>
  <c r="O5692" i="4" s="1"/>
  <c r="O5693" i="4" s="1"/>
  <c r="O5694" i="4" s="1"/>
  <c r="O5695" i="4" s="1"/>
  <c r="O5696" i="4" s="1"/>
  <c r="O5697" i="4" s="1"/>
  <c r="O5698" i="4" s="1"/>
  <c r="O5699" i="4" s="1"/>
  <c r="O5700" i="4" s="1"/>
  <c r="O5701" i="4" s="1"/>
  <c r="O5702" i="4" s="1"/>
  <c r="O5703" i="4" s="1"/>
  <c r="O5704" i="4" s="1"/>
  <c r="O5705" i="4" s="1"/>
  <c r="O5706" i="4" s="1"/>
  <c r="O5707" i="4" s="1"/>
  <c r="O5708" i="4" s="1"/>
  <c r="O5709" i="4" s="1"/>
  <c r="O5710" i="4" s="1"/>
  <c r="O5711" i="4" s="1"/>
  <c r="O5712" i="4" s="1"/>
  <c r="O5713" i="4" s="1"/>
  <c r="O5714" i="4" s="1"/>
  <c r="O5715" i="4" s="1"/>
  <c r="O5716" i="4" s="1"/>
  <c r="O5717" i="4" s="1"/>
  <c r="O5718" i="4" s="1"/>
  <c r="O5719" i="4" s="1"/>
  <c r="O5720" i="4" s="1"/>
  <c r="O5721" i="4" s="1"/>
  <c r="O5722" i="4" s="1"/>
  <c r="O5723" i="4" s="1"/>
  <c r="O5724" i="4" s="1"/>
  <c r="O5725" i="4" s="1"/>
  <c r="O5726" i="4" s="1"/>
  <c r="O5727" i="4" s="1"/>
  <c r="O5728" i="4" s="1"/>
  <c r="O5729" i="4" s="1"/>
  <c r="O5730" i="4" s="1"/>
  <c r="O5731" i="4" s="1"/>
  <c r="O5732" i="4" s="1"/>
  <c r="O5733" i="4" s="1"/>
  <c r="O5734" i="4" s="1"/>
  <c r="O5735" i="4" s="1"/>
  <c r="O5736" i="4" s="1"/>
  <c r="O5737" i="4" s="1"/>
  <c r="O5738" i="4" s="1"/>
  <c r="O5739" i="4" s="1"/>
  <c r="O5740" i="4" s="1"/>
  <c r="O5741" i="4" s="1"/>
  <c r="O5742" i="4" s="1"/>
  <c r="O5743" i="4" s="1"/>
  <c r="O5744" i="4" s="1"/>
  <c r="O5745" i="4" s="1"/>
  <c r="O5746" i="4" s="1"/>
  <c r="O5747" i="4" s="1"/>
  <c r="O5748" i="4" s="1"/>
  <c r="O5749" i="4" s="1"/>
  <c r="O5750" i="4" s="1"/>
  <c r="O5751" i="4" s="1"/>
  <c r="O5752" i="4" s="1"/>
  <c r="O5753" i="4" s="1"/>
  <c r="O5754" i="4" s="1"/>
  <c r="O5755" i="4" s="1"/>
  <c r="O5756" i="4" s="1"/>
  <c r="O5757" i="4" s="1"/>
  <c r="O5758" i="4" s="1"/>
  <c r="O5759" i="4" s="1"/>
  <c r="O5760" i="4" s="1"/>
  <c r="O5761" i="4" s="1"/>
  <c r="O5762" i="4" s="1"/>
  <c r="O5763" i="4" s="1"/>
  <c r="O5764" i="4" s="1"/>
  <c r="O5765" i="4" s="1"/>
  <c r="O5766" i="4" s="1"/>
  <c r="O5767" i="4" s="1"/>
  <c r="O5768" i="4" s="1"/>
  <c r="O5769" i="4" s="1"/>
  <c r="O5770" i="4" s="1"/>
  <c r="O5771" i="4" s="1"/>
  <c r="O5772" i="4" s="1"/>
  <c r="O5773" i="4" s="1"/>
  <c r="O5774" i="4" s="1"/>
  <c r="O5775" i="4" s="1"/>
  <c r="O5776" i="4" s="1"/>
  <c r="O5777" i="4" s="1"/>
  <c r="O5778" i="4" s="1"/>
  <c r="O5779" i="4" s="1"/>
  <c r="O5780" i="4" s="1"/>
  <c r="O5781" i="4" s="1"/>
  <c r="O5782" i="4" s="1"/>
  <c r="O5783" i="4" s="1"/>
  <c r="O5784" i="4" s="1"/>
  <c r="O5785" i="4" s="1"/>
  <c r="O5786" i="4" s="1"/>
  <c r="O5787" i="4" s="1"/>
  <c r="O5788" i="4" s="1"/>
  <c r="O5789" i="4" s="1"/>
  <c r="O5790" i="4" s="1"/>
  <c r="O5791" i="4" s="1"/>
  <c r="O5792" i="4" s="1"/>
  <c r="O5793" i="4" s="1"/>
  <c r="O5794" i="4" s="1"/>
  <c r="O5795" i="4" s="1"/>
  <c r="O5796" i="4" s="1"/>
  <c r="O5797" i="4" s="1"/>
  <c r="O5798" i="4" s="1"/>
  <c r="O5799" i="4" s="1"/>
  <c r="O5800" i="4" s="1"/>
  <c r="O5801" i="4" s="1"/>
  <c r="O5802" i="4" s="1"/>
  <c r="O5803" i="4" s="1"/>
  <c r="O5804" i="4" s="1"/>
  <c r="O5805" i="4" s="1"/>
  <c r="O5806" i="4" s="1"/>
  <c r="O5807" i="4" s="1"/>
  <c r="O5808" i="4" s="1"/>
  <c r="O5809" i="4" s="1"/>
  <c r="O5810" i="4" s="1"/>
  <c r="O5811" i="4" s="1"/>
  <c r="O5812" i="4" s="1"/>
  <c r="O5813" i="4" s="1"/>
  <c r="O5814" i="4" s="1"/>
  <c r="O5815" i="4" s="1"/>
  <c r="O5816" i="4" s="1"/>
  <c r="O5817" i="4" s="1"/>
  <c r="O5818" i="4" s="1"/>
  <c r="O5819" i="4" s="1"/>
  <c r="O5820" i="4" s="1"/>
  <c r="O5821" i="4" s="1"/>
  <c r="O5822" i="4" s="1"/>
  <c r="O5823" i="4" s="1"/>
  <c r="O5824" i="4" s="1"/>
  <c r="O5825" i="4" s="1"/>
  <c r="O5826" i="4" s="1"/>
  <c r="O5827" i="4" s="1"/>
  <c r="O5828" i="4" s="1"/>
  <c r="O5829" i="4" s="1"/>
  <c r="O5830" i="4" s="1"/>
  <c r="O5831" i="4" s="1"/>
  <c r="O5832" i="4" s="1"/>
  <c r="O5833" i="4" s="1"/>
  <c r="O5834" i="4" s="1"/>
  <c r="O5835" i="4" s="1"/>
  <c r="O5836" i="4" s="1"/>
  <c r="O5837" i="4" s="1"/>
  <c r="O5838" i="4" s="1"/>
  <c r="O5839" i="4" s="1"/>
  <c r="O5840" i="4" s="1"/>
  <c r="O5841" i="4" s="1"/>
  <c r="O5842" i="4" s="1"/>
  <c r="O5843" i="4" s="1"/>
  <c r="O5844" i="4" s="1"/>
  <c r="O5845" i="4" s="1"/>
  <c r="O5846" i="4" s="1"/>
  <c r="O5847" i="4" s="1"/>
  <c r="O5848" i="4" s="1"/>
  <c r="O5849" i="4" s="1"/>
  <c r="O5850" i="4" s="1"/>
  <c r="O5851" i="4" s="1"/>
  <c r="O5852" i="4" s="1"/>
  <c r="O5853" i="4" s="1"/>
  <c r="O5854" i="4" s="1"/>
  <c r="O5855" i="4" s="1"/>
  <c r="O5856" i="4" s="1"/>
  <c r="O5857" i="4" s="1"/>
  <c r="O5858" i="4" s="1"/>
  <c r="O5859" i="4" s="1"/>
  <c r="O5860" i="4" s="1"/>
  <c r="O5861" i="4" s="1"/>
  <c r="O5862" i="4" s="1"/>
  <c r="O5863" i="4" s="1"/>
  <c r="O5864" i="4" s="1"/>
  <c r="O5865" i="4" s="1"/>
  <c r="O5866" i="4" s="1"/>
  <c r="O5867" i="4" s="1"/>
  <c r="O5868" i="4" s="1"/>
  <c r="O5869" i="4" s="1"/>
  <c r="O5870" i="4" s="1"/>
  <c r="O5871" i="4" s="1"/>
  <c r="O5872" i="4" s="1"/>
  <c r="O5873" i="4" s="1"/>
  <c r="O5874" i="4" s="1"/>
  <c r="O5875" i="4" s="1"/>
  <c r="O5876" i="4" s="1"/>
  <c r="O5877" i="4" s="1"/>
  <c r="O5878" i="4" s="1"/>
  <c r="O5879" i="4" s="1"/>
  <c r="O5880" i="4" s="1"/>
  <c r="O5881" i="4" s="1"/>
  <c r="O5882" i="4" s="1"/>
  <c r="O5883" i="4" s="1"/>
  <c r="O5884" i="4" s="1"/>
  <c r="O5885" i="4" s="1"/>
  <c r="O5886" i="4" s="1"/>
  <c r="O5887" i="4" s="1"/>
  <c r="O5888" i="4" s="1"/>
  <c r="O5889" i="4" s="1"/>
  <c r="O5890" i="4" s="1"/>
  <c r="O5891" i="4" s="1"/>
  <c r="O5892" i="4" s="1"/>
  <c r="O5893" i="4" s="1"/>
  <c r="O5894" i="4" s="1"/>
  <c r="O5895" i="4" s="1"/>
  <c r="O5896" i="4" s="1"/>
  <c r="O5897" i="4" s="1"/>
  <c r="O5898" i="4" s="1"/>
  <c r="O5899" i="4" s="1"/>
  <c r="O5900" i="4" s="1"/>
  <c r="O5901" i="4" s="1"/>
  <c r="O5902" i="4" s="1"/>
  <c r="O5903" i="4" s="1"/>
  <c r="O5904" i="4" s="1"/>
  <c r="O5905" i="4" s="1"/>
  <c r="O5906" i="4" s="1"/>
  <c r="O5907" i="4" s="1"/>
  <c r="O5908" i="4" s="1"/>
  <c r="O5909" i="4" s="1"/>
  <c r="O5910" i="4" s="1"/>
  <c r="O5911" i="4" s="1"/>
  <c r="O5912" i="4" s="1"/>
  <c r="O5913" i="4" s="1"/>
  <c r="O5914" i="4" s="1"/>
  <c r="O5915" i="4" s="1"/>
  <c r="O5916" i="4" s="1"/>
  <c r="O5917" i="4" s="1"/>
  <c r="O5918" i="4" s="1"/>
  <c r="O5919" i="4" s="1"/>
  <c r="O5920" i="4" s="1"/>
  <c r="O5921" i="4" s="1"/>
  <c r="O5922" i="4" s="1"/>
  <c r="O5923" i="4" s="1"/>
  <c r="O5924" i="4" s="1"/>
  <c r="O5925" i="4" s="1"/>
  <c r="O5926" i="4" s="1"/>
  <c r="O5927" i="4" s="1"/>
  <c r="O5928" i="4" s="1"/>
  <c r="O5929" i="4" s="1"/>
  <c r="O5930" i="4" s="1"/>
  <c r="O5931" i="4" s="1"/>
  <c r="O5932" i="4" s="1"/>
  <c r="O5933" i="4" s="1"/>
  <c r="O5934" i="4" s="1"/>
  <c r="O5935" i="4" s="1"/>
  <c r="O5936" i="4" s="1"/>
  <c r="O5937" i="4" s="1"/>
  <c r="O5938" i="4" s="1"/>
  <c r="O5939" i="4" s="1"/>
  <c r="O5940" i="4" s="1"/>
  <c r="O5941" i="4" s="1"/>
  <c r="O5942" i="4" s="1"/>
  <c r="O5943" i="4" s="1"/>
  <c r="O5944" i="4" s="1"/>
  <c r="O5945" i="4" s="1"/>
  <c r="O5946" i="4" s="1"/>
  <c r="O5947" i="4" s="1"/>
  <c r="O5948" i="4" s="1"/>
  <c r="O5949" i="4" s="1"/>
  <c r="O5950" i="4" s="1"/>
  <c r="O5951" i="4" s="1"/>
  <c r="O5952" i="4" s="1"/>
  <c r="O5953" i="4" s="1"/>
  <c r="O5954" i="4" s="1"/>
  <c r="O5955" i="4" s="1"/>
  <c r="O5956" i="4" s="1"/>
  <c r="O5957" i="4" s="1"/>
  <c r="O5958" i="4" s="1"/>
  <c r="O5959" i="4" s="1"/>
  <c r="O5960" i="4" s="1"/>
  <c r="O5961" i="4" s="1"/>
  <c r="O5962" i="4" s="1"/>
  <c r="O5963" i="4" s="1"/>
  <c r="O5964" i="4" s="1"/>
  <c r="O5965" i="4" s="1"/>
  <c r="O5966" i="4" s="1"/>
  <c r="O5967" i="4" s="1"/>
  <c r="O5968" i="4" s="1"/>
  <c r="O5969" i="4" s="1"/>
  <c r="O5970" i="4" s="1"/>
  <c r="O5971" i="4" s="1"/>
  <c r="O5972" i="4" s="1"/>
  <c r="O5973" i="4" s="1"/>
  <c r="O5974" i="4" s="1"/>
  <c r="O5975" i="4" s="1"/>
  <c r="O5976" i="4" s="1"/>
  <c r="O5977" i="4" s="1"/>
  <c r="O5978" i="4" s="1"/>
  <c r="O5979" i="4" s="1"/>
  <c r="O5980" i="4" s="1"/>
  <c r="O5981" i="4" s="1"/>
  <c r="O5982" i="4" s="1"/>
  <c r="O5983" i="4" s="1"/>
  <c r="O5984" i="4" s="1"/>
  <c r="O5985" i="4" s="1"/>
  <c r="O5986" i="4" s="1"/>
  <c r="O5987" i="4" s="1"/>
  <c r="O5988" i="4" s="1"/>
  <c r="O5989" i="4" s="1"/>
  <c r="O5990" i="4" s="1"/>
  <c r="O5991" i="4" s="1"/>
  <c r="O5992" i="4" s="1"/>
  <c r="O5993" i="4" s="1"/>
  <c r="O5994" i="4" s="1"/>
  <c r="O5995" i="4" s="1"/>
  <c r="O5996" i="4" s="1"/>
  <c r="O5997" i="4" s="1"/>
  <c r="O5998" i="4" s="1"/>
  <c r="O5999" i="4" s="1"/>
  <c r="O6000" i="4" s="1"/>
  <c r="O6001" i="4" s="1"/>
  <c r="O6002" i="4" s="1"/>
  <c r="O6003" i="4" s="1"/>
  <c r="O6004" i="4" s="1"/>
  <c r="O6005" i="4" s="1"/>
  <c r="O6006" i="4" s="1"/>
  <c r="O6007" i="4" s="1"/>
  <c r="O6008" i="4" s="1"/>
  <c r="O6009" i="4" s="1"/>
  <c r="O6010" i="4" s="1"/>
  <c r="O6011" i="4" s="1"/>
  <c r="O6012" i="4" s="1"/>
  <c r="O6013" i="4" s="1"/>
  <c r="O6014" i="4" s="1"/>
  <c r="O6015" i="4" s="1"/>
  <c r="O6016" i="4" s="1"/>
  <c r="O6017" i="4" s="1"/>
  <c r="O6018" i="4" s="1"/>
  <c r="O6019" i="4" s="1"/>
  <c r="O6020" i="4" s="1"/>
  <c r="O6021" i="4" s="1"/>
  <c r="O6022" i="4" s="1"/>
  <c r="O6023" i="4" s="1"/>
  <c r="O6024" i="4" s="1"/>
  <c r="O6025" i="4" s="1"/>
  <c r="O6026" i="4" s="1"/>
  <c r="O6027" i="4" s="1"/>
  <c r="O6028" i="4" s="1"/>
  <c r="O6029" i="4" s="1"/>
  <c r="O6030" i="4" s="1"/>
  <c r="O6031" i="4" s="1"/>
  <c r="O6032" i="4" s="1"/>
  <c r="O6033" i="4" s="1"/>
  <c r="O6034" i="4" s="1"/>
  <c r="O6035" i="4" s="1"/>
  <c r="O6036" i="4" s="1"/>
  <c r="O6037" i="4" s="1"/>
  <c r="O6038" i="4" s="1"/>
  <c r="O6039" i="4" s="1"/>
  <c r="O6040" i="4" s="1"/>
  <c r="O6041" i="4" s="1"/>
  <c r="O6042" i="4" s="1"/>
  <c r="O6043" i="4" s="1"/>
  <c r="O6044" i="4" s="1"/>
  <c r="O6045" i="4" s="1"/>
  <c r="O6046" i="4" s="1"/>
  <c r="O6047" i="4" s="1"/>
  <c r="O6048" i="4" s="1"/>
  <c r="O6049" i="4" s="1"/>
  <c r="O6050" i="4" s="1"/>
  <c r="O6051" i="4" s="1"/>
  <c r="O6052" i="4" s="1"/>
  <c r="O6053" i="4" s="1"/>
  <c r="O6054" i="4" s="1"/>
  <c r="O6055" i="4" s="1"/>
  <c r="O6056" i="4" s="1"/>
  <c r="O6057" i="4" s="1"/>
  <c r="O6058" i="4" s="1"/>
  <c r="O6059" i="4" s="1"/>
  <c r="O6060" i="4" s="1"/>
  <c r="O6061" i="4" s="1"/>
  <c r="O6062" i="4" s="1"/>
  <c r="O6063" i="4" s="1"/>
  <c r="O6064" i="4" s="1"/>
  <c r="O6065" i="4" s="1"/>
  <c r="O6066" i="4" s="1"/>
  <c r="O6067" i="4" s="1"/>
  <c r="O6068" i="4" s="1"/>
  <c r="O6069" i="4" s="1"/>
  <c r="O6070" i="4" s="1"/>
  <c r="O6071" i="4" s="1"/>
  <c r="O6072" i="4" s="1"/>
  <c r="O6073" i="4" s="1"/>
  <c r="O6074" i="4" s="1"/>
  <c r="O6075" i="4" s="1"/>
  <c r="O6076" i="4" s="1"/>
  <c r="O6077" i="4" s="1"/>
  <c r="O6078" i="4" s="1"/>
  <c r="O6079" i="4" s="1"/>
  <c r="O6080" i="4" s="1"/>
  <c r="O6081" i="4" s="1"/>
  <c r="O6082" i="4" s="1"/>
  <c r="O6083" i="4" s="1"/>
  <c r="O6084" i="4" s="1"/>
  <c r="O6085" i="4" s="1"/>
  <c r="O6086" i="4" s="1"/>
  <c r="O6087" i="4" s="1"/>
  <c r="O6088" i="4" s="1"/>
  <c r="O6089" i="4" s="1"/>
  <c r="O6090" i="4" s="1"/>
  <c r="O6091" i="4" s="1"/>
  <c r="O6092" i="4" s="1"/>
  <c r="O6093" i="4" s="1"/>
  <c r="O6094" i="4" s="1"/>
  <c r="O6095" i="4" s="1"/>
  <c r="O6096" i="4" s="1"/>
  <c r="O6097" i="4" s="1"/>
  <c r="O6098" i="4" s="1"/>
  <c r="O6099" i="4" s="1"/>
  <c r="O6100" i="4" s="1"/>
  <c r="O6101" i="4" s="1"/>
  <c r="O6102" i="4" s="1"/>
  <c r="O6103" i="4" s="1"/>
  <c r="O6104" i="4" s="1"/>
  <c r="O6105" i="4" s="1"/>
  <c r="O6106" i="4" s="1"/>
  <c r="O6107" i="4" s="1"/>
  <c r="O6108" i="4" s="1"/>
  <c r="O6109" i="4" s="1"/>
  <c r="O6110" i="4" s="1"/>
  <c r="O6111" i="4" s="1"/>
  <c r="O6112" i="4" s="1"/>
  <c r="O6113" i="4" s="1"/>
  <c r="O6114" i="4" s="1"/>
  <c r="O6115" i="4" s="1"/>
  <c r="O6116" i="4" s="1"/>
  <c r="O6117" i="4" s="1"/>
  <c r="O6118" i="4" s="1"/>
  <c r="O6119" i="4" s="1"/>
  <c r="O6120" i="4" s="1"/>
  <c r="O6121" i="4" s="1"/>
  <c r="O6122" i="4" s="1"/>
  <c r="O6123" i="4" s="1"/>
  <c r="O6124" i="4" s="1"/>
  <c r="O6125" i="4" s="1"/>
  <c r="O6126" i="4" s="1"/>
  <c r="O6127" i="4" s="1"/>
  <c r="O6128" i="4" s="1"/>
  <c r="O6129" i="4" s="1"/>
  <c r="O6130" i="4" s="1"/>
  <c r="O6131" i="4" s="1"/>
  <c r="O6132" i="4" s="1"/>
  <c r="O6133" i="4" s="1"/>
  <c r="O6134" i="4" s="1"/>
  <c r="O6135" i="4" s="1"/>
  <c r="O6136" i="4" s="1"/>
  <c r="O6137" i="4" s="1"/>
  <c r="O6138" i="4" s="1"/>
  <c r="O6139" i="4" s="1"/>
  <c r="O6140" i="4" s="1"/>
  <c r="O6141" i="4" s="1"/>
  <c r="O6142" i="4" s="1"/>
  <c r="O6143" i="4" s="1"/>
  <c r="O6144" i="4" s="1"/>
  <c r="O6145" i="4" s="1"/>
  <c r="O6146" i="4" s="1"/>
  <c r="O6147" i="4" s="1"/>
  <c r="O6148" i="4" s="1"/>
  <c r="O6149" i="4" s="1"/>
  <c r="O6150" i="4" s="1"/>
  <c r="O6151" i="4" s="1"/>
  <c r="O6152" i="4" s="1"/>
  <c r="O6153" i="4" s="1"/>
  <c r="O6154" i="4" s="1"/>
  <c r="O6155" i="4" s="1"/>
  <c r="O6156" i="4" s="1"/>
  <c r="O6157" i="4" s="1"/>
  <c r="O6158" i="4" s="1"/>
  <c r="O6159" i="4" s="1"/>
  <c r="O6160" i="4" s="1"/>
  <c r="O6161" i="4" s="1"/>
  <c r="O6162" i="4" s="1"/>
  <c r="O6163" i="4" s="1"/>
  <c r="O6164" i="4" s="1"/>
  <c r="O6165" i="4" s="1"/>
  <c r="O6166" i="4" s="1"/>
  <c r="O6167" i="4" s="1"/>
  <c r="O6168" i="4" s="1"/>
  <c r="O6169" i="4" s="1"/>
  <c r="O6170" i="4" s="1"/>
  <c r="O6171" i="4" s="1"/>
  <c r="O6172" i="4" s="1"/>
  <c r="O6173" i="4" s="1"/>
  <c r="O6174" i="4" s="1"/>
  <c r="O6175" i="4" s="1"/>
  <c r="O6176" i="4" s="1"/>
  <c r="O6177" i="4" s="1"/>
  <c r="O6178" i="4" s="1"/>
  <c r="O6179" i="4" s="1"/>
  <c r="O6180" i="4" s="1"/>
  <c r="O6181" i="4" s="1"/>
  <c r="O6182" i="4" s="1"/>
  <c r="O6183" i="4" s="1"/>
  <c r="O6184" i="4" s="1"/>
  <c r="O6185" i="4" s="1"/>
  <c r="O6186" i="4" s="1"/>
  <c r="O6187" i="4" s="1"/>
  <c r="O6188" i="4" s="1"/>
  <c r="O6189" i="4" s="1"/>
  <c r="O6190" i="4" s="1"/>
  <c r="O6191" i="4" s="1"/>
  <c r="O6192" i="4" s="1"/>
  <c r="O6193" i="4" s="1"/>
  <c r="O6194" i="4" s="1"/>
  <c r="O6195" i="4" s="1"/>
  <c r="O6196" i="4" s="1"/>
  <c r="O6197" i="4" s="1"/>
  <c r="O6198" i="4" s="1"/>
  <c r="O6199" i="4" s="1"/>
  <c r="O6200" i="4" s="1"/>
  <c r="O6201" i="4" s="1"/>
  <c r="O6202" i="4" s="1"/>
  <c r="O6203" i="4" s="1"/>
  <c r="O6204" i="4" s="1"/>
  <c r="O6205" i="4" s="1"/>
  <c r="O6206" i="4" s="1"/>
  <c r="O6207" i="4" s="1"/>
  <c r="O6208" i="4" s="1"/>
  <c r="O6209" i="4" s="1"/>
  <c r="O6210" i="4" s="1"/>
  <c r="O6211" i="4" s="1"/>
  <c r="O6212" i="4" s="1"/>
  <c r="O6213" i="4" s="1"/>
  <c r="O6214" i="4" s="1"/>
  <c r="O6215" i="4" s="1"/>
  <c r="O6216" i="4" s="1"/>
  <c r="O6217" i="4" s="1"/>
  <c r="O6218" i="4" s="1"/>
  <c r="O6219" i="4" s="1"/>
  <c r="O6220" i="4" s="1"/>
  <c r="O6221" i="4" s="1"/>
  <c r="O6222" i="4" s="1"/>
  <c r="O6223" i="4" s="1"/>
  <c r="O6224" i="4" s="1"/>
  <c r="O6225" i="4" s="1"/>
  <c r="O6226" i="4" s="1"/>
  <c r="O6227" i="4" s="1"/>
  <c r="O6228" i="4" s="1"/>
  <c r="O6229" i="4" s="1"/>
  <c r="O6230" i="4" s="1"/>
  <c r="O6231" i="4" s="1"/>
  <c r="O6232" i="4" s="1"/>
  <c r="O6233" i="4" s="1"/>
  <c r="O6234" i="4" s="1"/>
  <c r="O6235" i="4" s="1"/>
  <c r="O6236" i="4" s="1"/>
  <c r="O6237" i="4" s="1"/>
  <c r="O6238" i="4" s="1"/>
  <c r="O6239" i="4" s="1"/>
  <c r="O6240" i="4" s="1"/>
  <c r="O6241" i="4" s="1"/>
  <c r="O6242" i="4" s="1"/>
  <c r="O6243" i="4" s="1"/>
  <c r="O6244" i="4" s="1"/>
  <c r="O6245" i="4" s="1"/>
  <c r="O6246" i="4" s="1"/>
  <c r="O6247" i="4" s="1"/>
  <c r="O6248" i="4" s="1"/>
  <c r="O6249" i="4" s="1"/>
  <c r="O6250" i="4" s="1"/>
  <c r="O6251" i="4" s="1"/>
  <c r="O6252" i="4" s="1"/>
  <c r="O6253" i="4" s="1"/>
  <c r="O6254" i="4" s="1"/>
  <c r="O6255" i="4" s="1"/>
  <c r="O6256" i="4" s="1"/>
  <c r="O6257" i="4" s="1"/>
  <c r="O6258" i="4" s="1"/>
  <c r="O6259" i="4" s="1"/>
  <c r="O6260" i="4" s="1"/>
  <c r="O6261" i="4" s="1"/>
  <c r="O6262" i="4" s="1"/>
  <c r="O6263" i="4" s="1"/>
  <c r="O6264" i="4" s="1"/>
  <c r="O6265" i="4" s="1"/>
  <c r="O6266" i="4" s="1"/>
  <c r="O6267" i="4" s="1"/>
  <c r="O6268" i="4" s="1"/>
  <c r="O6269" i="4" s="1"/>
  <c r="O6270" i="4" s="1"/>
  <c r="O6271" i="4" s="1"/>
  <c r="O6272" i="4" s="1"/>
  <c r="O6273" i="4" s="1"/>
  <c r="O6274" i="4" s="1"/>
  <c r="O6275" i="4" s="1"/>
  <c r="O6276" i="4" s="1"/>
  <c r="O6277" i="4" s="1"/>
  <c r="O6278" i="4" s="1"/>
  <c r="O6279" i="4" s="1"/>
  <c r="O6280" i="4" s="1"/>
  <c r="O6281" i="4" s="1"/>
  <c r="O6282" i="4" s="1"/>
  <c r="O6283" i="4" s="1"/>
  <c r="O6284" i="4" s="1"/>
  <c r="O6285" i="4" s="1"/>
  <c r="O6286" i="4" s="1"/>
  <c r="O6287" i="4" s="1"/>
  <c r="O6288" i="4" s="1"/>
  <c r="O6289" i="4" s="1"/>
  <c r="O6290" i="4" s="1"/>
  <c r="O6291" i="4" s="1"/>
  <c r="O6292" i="4" s="1"/>
  <c r="O6293" i="4" s="1"/>
  <c r="O6294" i="4" s="1"/>
  <c r="O6295" i="4" s="1"/>
  <c r="O6296" i="4" s="1"/>
  <c r="O6297" i="4" s="1"/>
  <c r="O6298" i="4" s="1"/>
  <c r="O6299" i="4" s="1"/>
  <c r="O6300" i="4" s="1"/>
  <c r="O6301" i="4" s="1"/>
  <c r="O6302" i="4" s="1"/>
  <c r="O6303" i="4" s="1"/>
  <c r="O6304" i="4" s="1"/>
  <c r="O6305" i="4" s="1"/>
  <c r="O6306" i="4" s="1"/>
  <c r="O6307" i="4" s="1"/>
  <c r="O6308" i="4" s="1"/>
  <c r="O6309" i="4" s="1"/>
  <c r="O6310" i="4" s="1"/>
  <c r="O6311" i="4" s="1"/>
  <c r="O6312" i="4" s="1"/>
  <c r="O6313" i="4" s="1"/>
  <c r="O6314" i="4" s="1"/>
  <c r="O6315" i="4" s="1"/>
  <c r="O6316" i="4" s="1"/>
  <c r="O6317" i="4" s="1"/>
  <c r="O6318" i="4" s="1"/>
  <c r="O6319" i="4" s="1"/>
  <c r="O6320" i="4" s="1"/>
  <c r="O6321" i="4" s="1"/>
  <c r="O6322" i="4" s="1"/>
  <c r="O6323" i="4" s="1"/>
  <c r="O6324" i="4" s="1"/>
  <c r="O6325" i="4" s="1"/>
  <c r="O6326" i="4" s="1"/>
  <c r="O6327" i="4" s="1"/>
  <c r="O6328" i="4" s="1"/>
  <c r="O6329" i="4" s="1"/>
  <c r="O6330" i="4" s="1"/>
  <c r="O6331" i="4" s="1"/>
  <c r="O6332" i="4" s="1"/>
  <c r="O6333" i="4" s="1"/>
  <c r="O6334" i="4" s="1"/>
  <c r="O6335" i="4" s="1"/>
  <c r="O6336" i="4" s="1"/>
  <c r="O6337" i="4" s="1"/>
  <c r="O6338" i="4" s="1"/>
  <c r="O6339" i="4" s="1"/>
  <c r="O6340" i="4" s="1"/>
  <c r="O6341" i="4" s="1"/>
  <c r="O6342" i="4" s="1"/>
  <c r="O6343" i="4" s="1"/>
  <c r="O6344" i="4" s="1"/>
  <c r="O6345" i="4" s="1"/>
  <c r="O6346" i="4" s="1"/>
  <c r="O6347" i="4" s="1"/>
  <c r="O6348" i="4" s="1"/>
  <c r="O6349" i="4" s="1"/>
  <c r="O6350" i="4" s="1"/>
  <c r="O6351" i="4" s="1"/>
  <c r="O6352" i="4" s="1"/>
  <c r="O6353" i="4" s="1"/>
  <c r="O6354" i="4" s="1"/>
  <c r="O6355" i="4" s="1"/>
  <c r="O6356" i="4" s="1"/>
  <c r="O6357" i="4" s="1"/>
  <c r="O6358" i="4" s="1"/>
  <c r="O6359" i="4" s="1"/>
  <c r="O6360" i="4" s="1"/>
  <c r="O6361" i="4" s="1"/>
  <c r="O6362" i="4" s="1"/>
  <c r="O6363" i="4" s="1"/>
  <c r="O6364" i="4" s="1"/>
  <c r="O6365" i="4" s="1"/>
  <c r="O6366" i="4" s="1"/>
  <c r="O6367" i="4" s="1"/>
  <c r="O6368" i="4" s="1"/>
  <c r="O6369" i="4" s="1"/>
  <c r="O6370" i="4" s="1"/>
  <c r="O6371" i="4" s="1"/>
  <c r="O6372" i="4" s="1"/>
  <c r="O6373" i="4" s="1"/>
  <c r="O6374" i="4" s="1"/>
  <c r="O6375" i="4" s="1"/>
  <c r="O6376" i="4" s="1"/>
  <c r="O6377" i="4" s="1"/>
  <c r="O6378" i="4" s="1"/>
  <c r="O6379" i="4" s="1"/>
  <c r="O6380" i="4" s="1"/>
  <c r="O6381" i="4" s="1"/>
  <c r="O6382" i="4" s="1"/>
  <c r="O6383" i="4" s="1"/>
  <c r="O6384" i="4" s="1"/>
  <c r="O6385" i="4" s="1"/>
  <c r="O6386" i="4" s="1"/>
  <c r="O6387" i="4" s="1"/>
  <c r="O6388" i="4" s="1"/>
  <c r="O6389" i="4" s="1"/>
  <c r="O6390" i="4" s="1"/>
  <c r="O6391" i="4" s="1"/>
  <c r="O6392" i="4" s="1"/>
  <c r="O6393" i="4" s="1"/>
  <c r="O6394" i="4" s="1"/>
  <c r="O6395" i="4" s="1"/>
  <c r="O6396" i="4" s="1"/>
  <c r="O6397" i="4" s="1"/>
  <c r="O6398" i="4" s="1"/>
  <c r="O6399" i="4" s="1"/>
  <c r="O6400" i="4" s="1"/>
  <c r="O6401" i="4" s="1"/>
  <c r="O6402" i="4" s="1"/>
  <c r="O6403" i="4" s="1"/>
  <c r="O6404" i="4" s="1"/>
  <c r="O6405" i="4" s="1"/>
  <c r="O6406" i="4" s="1"/>
  <c r="O6407" i="4" s="1"/>
  <c r="O6408" i="4" s="1"/>
  <c r="O6409" i="4" s="1"/>
  <c r="O6410" i="4" s="1"/>
  <c r="O6411" i="4" s="1"/>
  <c r="O6412" i="4" s="1"/>
  <c r="O6413" i="4" s="1"/>
  <c r="O6414" i="4" s="1"/>
  <c r="O6415" i="4" s="1"/>
  <c r="O6416" i="4" s="1"/>
  <c r="O6417" i="4" s="1"/>
  <c r="O6418" i="4" s="1"/>
  <c r="O6419" i="4" s="1"/>
  <c r="O6420" i="4" s="1"/>
  <c r="O6421" i="4" s="1"/>
  <c r="O6422" i="4" s="1"/>
  <c r="O6423" i="4" s="1"/>
  <c r="O6424" i="4" s="1"/>
  <c r="O6425" i="4" s="1"/>
  <c r="O6426" i="4" s="1"/>
  <c r="O6427" i="4" s="1"/>
  <c r="O6428" i="4" s="1"/>
  <c r="O6429" i="4" s="1"/>
  <c r="O6430" i="4" s="1"/>
  <c r="O6431" i="4" s="1"/>
  <c r="O6432" i="4" s="1"/>
  <c r="O6433" i="4" s="1"/>
  <c r="O6434" i="4" s="1"/>
  <c r="O6435" i="4" s="1"/>
  <c r="O6436" i="4" s="1"/>
  <c r="O6437" i="4" s="1"/>
  <c r="O6438" i="4" s="1"/>
  <c r="O6439" i="4" s="1"/>
  <c r="O6440" i="4" s="1"/>
  <c r="O6441" i="4" s="1"/>
  <c r="O6442" i="4" s="1"/>
  <c r="O6443" i="4" s="1"/>
  <c r="O6444" i="4" s="1"/>
  <c r="O6445" i="4" s="1"/>
  <c r="O6446" i="4" s="1"/>
  <c r="O6447" i="4" s="1"/>
  <c r="O6448" i="4" s="1"/>
  <c r="O6449" i="4" s="1"/>
  <c r="O6450" i="4" s="1"/>
  <c r="O6451" i="4" s="1"/>
  <c r="O6452" i="4" s="1"/>
  <c r="O6453" i="4" s="1"/>
  <c r="O6454" i="4" s="1"/>
  <c r="O6455" i="4" s="1"/>
  <c r="O6456" i="4" s="1"/>
  <c r="O6457" i="4" s="1"/>
  <c r="O6458" i="4" s="1"/>
  <c r="O6459" i="4" s="1"/>
  <c r="O6460" i="4" s="1"/>
  <c r="O6461" i="4" s="1"/>
  <c r="O6462" i="4" s="1"/>
  <c r="O6463" i="4" s="1"/>
  <c r="O6464" i="4" s="1"/>
  <c r="O6465" i="4" s="1"/>
  <c r="O6466" i="4" s="1"/>
  <c r="O6467" i="4" s="1"/>
  <c r="O6468" i="4" s="1"/>
  <c r="O6469" i="4" s="1"/>
  <c r="O6470" i="4" s="1"/>
  <c r="O6471" i="4" s="1"/>
  <c r="O6472" i="4" s="1"/>
  <c r="O6473" i="4" s="1"/>
  <c r="O6474" i="4" s="1"/>
  <c r="O6475" i="4" s="1"/>
  <c r="O6476" i="4" s="1"/>
  <c r="O6477" i="4" s="1"/>
  <c r="O6478" i="4" s="1"/>
  <c r="O6479" i="4" s="1"/>
  <c r="O6480" i="4" s="1"/>
  <c r="O6481" i="4" s="1"/>
  <c r="O6482" i="4" s="1"/>
  <c r="O6483" i="4" s="1"/>
  <c r="O6484" i="4" s="1"/>
  <c r="O6485" i="4" s="1"/>
  <c r="O6486" i="4" s="1"/>
  <c r="O6487" i="4" s="1"/>
  <c r="O6488" i="4" s="1"/>
  <c r="O6489" i="4" s="1"/>
  <c r="O6490" i="4" s="1"/>
  <c r="O6491" i="4" s="1"/>
  <c r="O6492" i="4" s="1"/>
  <c r="O6493" i="4" s="1"/>
  <c r="O6494" i="4" s="1"/>
  <c r="O6495" i="4" s="1"/>
  <c r="O6496" i="4" s="1"/>
  <c r="O6497" i="4" s="1"/>
  <c r="O6498" i="4" s="1"/>
  <c r="O6499" i="4" s="1"/>
  <c r="O6500" i="4" s="1"/>
  <c r="O6501" i="4" s="1"/>
  <c r="O6502" i="4" s="1"/>
  <c r="O6503" i="4" s="1"/>
  <c r="O6504" i="4" s="1"/>
  <c r="O6505" i="4" s="1"/>
  <c r="O6506" i="4" s="1"/>
  <c r="O6507" i="4" s="1"/>
  <c r="O6508" i="4" s="1"/>
  <c r="O6509" i="4" s="1"/>
  <c r="O6510" i="4" s="1"/>
  <c r="O6511" i="4" s="1"/>
  <c r="O6512" i="4" s="1"/>
  <c r="O6513" i="4" s="1"/>
  <c r="O6514" i="4" s="1"/>
  <c r="O6515" i="4" s="1"/>
  <c r="O6516" i="4" s="1"/>
  <c r="O6517" i="4" s="1"/>
  <c r="O6518" i="4" s="1"/>
  <c r="O6519" i="4" s="1"/>
  <c r="O6520" i="4" s="1"/>
  <c r="O6521" i="4" s="1"/>
  <c r="O6522" i="4" s="1"/>
  <c r="O6523" i="4" s="1"/>
  <c r="O6524" i="4" s="1"/>
  <c r="O6525" i="4" s="1"/>
  <c r="O6526" i="4" s="1"/>
  <c r="O6527" i="4" s="1"/>
  <c r="O6528" i="4" s="1"/>
  <c r="O6529" i="4" s="1"/>
  <c r="O6530" i="4" s="1"/>
  <c r="O6531" i="4" s="1"/>
  <c r="O6532" i="4" s="1"/>
  <c r="O6533" i="4" s="1"/>
  <c r="O6534" i="4" s="1"/>
  <c r="O6535" i="4" s="1"/>
  <c r="O6536" i="4" s="1"/>
  <c r="O6537" i="4" s="1"/>
  <c r="O6538" i="4" s="1"/>
  <c r="O6539" i="4" s="1"/>
  <c r="O6540" i="4" s="1"/>
  <c r="O6541" i="4" s="1"/>
  <c r="O6542" i="4" s="1"/>
  <c r="O6543" i="4" s="1"/>
  <c r="O6544" i="4" s="1"/>
  <c r="O6545" i="4" s="1"/>
  <c r="O6546" i="4" s="1"/>
  <c r="O6547" i="4" s="1"/>
  <c r="O6548" i="4" s="1"/>
  <c r="O6549" i="4" s="1"/>
  <c r="O6550" i="4" s="1"/>
  <c r="O6551" i="4" s="1"/>
  <c r="O6552" i="4" s="1"/>
  <c r="O6553" i="4" s="1"/>
  <c r="O6554" i="4" s="1"/>
  <c r="O6555" i="4" s="1"/>
  <c r="O6556" i="4" s="1"/>
  <c r="O6557" i="4" s="1"/>
  <c r="O6558" i="4" s="1"/>
  <c r="O6559" i="4" s="1"/>
  <c r="O6560" i="4" s="1"/>
  <c r="O6561" i="4" s="1"/>
  <c r="O6562" i="4" s="1"/>
  <c r="O6563" i="4" s="1"/>
  <c r="O6564" i="4" s="1"/>
  <c r="O6565" i="4" s="1"/>
  <c r="O6566" i="4" s="1"/>
  <c r="O6567" i="4" s="1"/>
  <c r="O6568" i="4" s="1"/>
  <c r="O6569" i="4" s="1"/>
  <c r="O6570" i="4" s="1"/>
  <c r="O6571" i="4" s="1"/>
  <c r="O6572" i="4" s="1"/>
  <c r="O6573" i="4" s="1"/>
  <c r="O6574" i="4" s="1"/>
  <c r="O6575" i="4" s="1"/>
  <c r="O6576" i="4" s="1"/>
  <c r="O6577" i="4" s="1"/>
  <c r="O6578" i="4" s="1"/>
  <c r="O6579" i="4" s="1"/>
  <c r="O6580" i="4" s="1"/>
  <c r="O6581" i="4" s="1"/>
  <c r="O6582" i="4" s="1"/>
  <c r="O6583" i="4" s="1"/>
  <c r="O6584" i="4" s="1"/>
  <c r="O6585" i="4" s="1"/>
  <c r="O6586" i="4" s="1"/>
  <c r="O6587" i="4" s="1"/>
  <c r="O6588" i="4" s="1"/>
  <c r="O6589" i="4" s="1"/>
  <c r="O6590" i="4" s="1"/>
  <c r="O6591" i="4" s="1"/>
  <c r="O6592" i="4" s="1"/>
  <c r="O6593" i="4" s="1"/>
  <c r="O6594" i="4" s="1"/>
  <c r="O6595" i="4" s="1"/>
  <c r="O6596" i="4" s="1"/>
  <c r="O6597" i="4" s="1"/>
  <c r="O6598" i="4" s="1"/>
  <c r="O6599" i="4" s="1"/>
  <c r="O6600" i="4" s="1"/>
  <c r="O6601" i="4" s="1"/>
  <c r="O6602" i="4" s="1"/>
  <c r="O6603" i="4" s="1"/>
  <c r="O6604" i="4" s="1"/>
  <c r="O6605" i="4" s="1"/>
  <c r="O6606" i="4" s="1"/>
  <c r="O6607" i="4" s="1"/>
  <c r="O6608" i="4" s="1"/>
  <c r="O6609" i="4" s="1"/>
  <c r="O6610" i="4" s="1"/>
  <c r="O6611" i="4" s="1"/>
  <c r="O6612" i="4" s="1"/>
  <c r="O6613" i="4" s="1"/>
  <c r="O6614" i="4" s="1"/>
  <c r="O6615" i="4" s="1"/>
  <c r="O6616" i="4" s="1"/>
  <c r="O6617" i="4" s="1"/>
  <c r="O6618" i="4" s="1"/>
  <c r="O6619" i="4" s="1"/>
  <c r="O6620" i="4" s="1"/>
  <c r="O6621" i="4" s="1"/>
  <c r="O6622" i="4" s="1"/>
  <c r="O6623" i="4" s="1"/>
  <c r="O6624" i="4" s="1"/>
  <c r="O6625" i="4" s="1"/>
  <c r="O6626" i="4" s="1"/>
  <c r="O6627" i="4" s="1"/>
  <c r="O6628" i="4" s="1"/>
  <c r="O6629" i="4" s="1"/>
  <c r="O6630" i="4" s="1"/>
  <c r="O6631" i="4" s="1"/>
  <c r="O6632" i="4" s="1"/>
  <c r="O6633" i="4" s="1"/>
  <c r="O6634" i="4" s="1"/>
  <c r="O6635" i="4" s="1"/>
  <c r="O6636" i="4" s="1"/>
  <c r="O6637" i="4" s="1"/>
  <c r="O6638" i="4" s="1"/>
  <c r="O6639" i="4" s="1"/>
  <c r="O6640" i="4" s="1"/>
  <c r="O6641" i="4" s="1"/>
  <c r="O6642" i="4" s="1"/>
  <c r="O6643" i="4" s="1"/>
  <c r="O6644" i="4" s="1"/>
  <c r="O6645" i="4" s="1"/>
  <c r="O6646" i="4" s="1"/>
  <c r="O6647" i="4" s="1"/>
  <c r="O6648" i="4" s="1"/>
  <c r="O6649" i="4" s="1"/>
  <c r="O6650" i="4" s="1"/>
  <c r="O6651" i="4" s="1"/>
  <c r="O6652" i="4" s="1"/>
  <c r="O6653" i="4" s="1"/>
  <c r="O6654" i="4" s="1"/>
  <c r="O6655" i="4" s="1"/>
  <c r="O6656" i="4" s="1"/>
  <c r="O6657" i="4" s="1"/>
  <c r="O6658" i="4" s="1"/>
  <c r="O6659" i="4" s="1"/>
  <c r="O6660" i="4" s="1"/>
  <c r="O6661" i="4" s="1"/>
  <c r="O6662" i="4" s="1"/>
  <c r="O6663" i="4" s="1"/>
  <c r="O6664" i="4" s="1"/>
  <c r="O6665" i="4" s="1"/>
  <c r="O6666" i="4" s="1"/>
  <c r="O6667" i="4" s="1"/>
  <c r="O6668" i="4" s="1"/>
  <c r="O6669" i="4" s="1"/>
  <c r="O6670" i="4" s="1"/>
  <c r="O6671" i="4" s="1"/>
  <c r="O6672" i="4" s="1"/>
  <c r="O6673" i="4" s="1"/>
  <c r="O6674" i="4" s="1"/>
  <c r="O6675" i="4" s="1"/>
  <c r="O6676" i="4" s="1"/>
  <c r="O6677" i="4" s="1"/>
  <c r="O6678" i="4" s="1"/>
  <c r="O6679" i="4" s="1"/>
  <c r="O6680" i="4" s="1"/>
  <c r="O6681" i="4" s="1"/>
  <c r="O6682" i="4" s="1"/>
  <c r="O6683" i="4" s="1"/>
  <c r="O6684" i="4" s="1"/>
  <c r="O6685" i="4" s="1"/>
  <c r="O6686" i="4" s="1"/>
  <c r="O6687" i="4" s="1"/>
  <c r="O6688" i="4" s="1"/>
  <c r="O6689" i="4" s="1"/>
  <c r="O6690" i="4" s="1"/>
  <c r="O6691" i="4" s="1"/>
  <c r="O6692" i="4" s="1"/>
  <c r="O6693" i="4" s="1"/>
  <c r="O6694" i="4" s="1"/>
  <c r="O6695" i="4" s="1"/>
  <c r="O6696" i="4" s="1"/>
  <c r="O6697" i="4" s="1"/>
  <c r="O6698" i="4" s="1"/>
  <c r="O6699" i="4" s="1"/>
  <c r="O6700" i="4" s="1"/>
  <c r="O6701" i="4" s="1"/>
  <c r="O6702" i="4" s="1"/>
  <c r="O6703" i="4" s="1"/>
  <c r="O6704" i="4" s="1"/>
  <c r="O6705" i="4" s="1"/>
  <c r="O6706" i="4" s="1"/>
  <c r="O6707" i="4" s="1"/>
  <c r="O6708" i="4" s="1"/>
  <c r="O6709" i="4" s="1"/>
  <c r="O6710" i="4" s="1"/>
  <c r="O6711" i="4" s="1"/>
  <c r="O6712" i="4" s="1"/>
  <c r="O6713" i="4" s="1"/>
  <c r="O6714" i="4" s="1"/>
  <c r="O6715" i="4" s="1"/>
  <c r="O6716" i="4" s="1"/>
  <c r="O6717" i="4" s="1"/>
  <c r="O6718" i="4" s="1"/>
  <c r="O6719" i="4" s="1"/>
  <c r="O6720" i="4" s="1"/>
  <c r="O6721" i="4" s="1"/>
  <c r="O6722" i="4" s="1"/>
  <c r="O6723" i="4" s="1"/>
  <c r="O6724" i="4" s="1"/>
  <c r="O6725" i="4" s="1"/>
  <c r="O6726" i="4" s="1"/>
  <c r="O6727" i="4" s="1"/>
  <c r="O6728" i="4" s="1"/>
  <c r="O6729" i="4" s="1"/>
  <c r="O6730" i="4" s="1"/>
  <c r="O6731" i="4" s="1"/>
  <c r="O6732" i="4" s="1"/>
  <c r="O6733" i="4" s="1"/>
  <c r="O6734" i="4" s="1"/>
  <c r="O6735" i="4" s="1"/>
  <c r="O6736" i="4" s="1"/>
  <c r="O6737" i="4" s="1"/>
  <c r="O6738" i="4" s="1"/>
  <c r="O6739" i="4" s="1"/>
  <c r="O6740" i="4" s="1"/>
  <c r="O6741" i="4" s="1"/>
  <c r="O6742" i="4" s="1"/>
  <c r="O6743" i="4" s="1"/>
  <c r="O6744" i="4" s="1"/>
  <c r="O6745" i="4" s="1"/>
  <c r="O6746" i="4" s="1"/>
  <c r="O6747" i="4" s="1"/>
  <c r="O6748" i="4" s="1"/>
  <c r="O6749" i="4" s="1"/>
  <c r="O6750" i="4" s="1"/>
  <c r="O6751" i="4" s="1"/>
  <c r="O6752" i="4" s="1"/>
  <c r="O6753" i="4" s="1"/>
  <c r="O6754" i="4" s="1"/>
  <c r="O6755" i="4" s="1"/>
  <c r="O6756" i="4" s="1"/>
  <c r="O6757" i="4" s="1"/>
  <c r="O6758" i="4" s="1"/>
  <c r="O6759" i="4" s="1"/>
  <c r="O6760" i="4" s="1"/>
  <c r="O6761" i="4" s="1"/>
  <c r="O6762" i="4" s="1"/>
  <c r="O6763" i="4" s="1"/>
  <c r="O6764" i="4" s="1"/>
  <c r="O6765" i="4" s="1"/>
  <c r="O6766" i="4" s="1"/>
  <c r="O6767" i="4" s="1"/>
  <c r="O6768" i="4" s="1"/>
  <c r="O6769" i="4" s="1"/>
  <c r="O6770" i="4" s="1"/>
  <c r="O6771" i="4" s="1"/>
  <c r="O6772" i="4" s="1"/>
  <c r="O6773" i="4" s="1"/>
  <c r="O6774" i="4" s="1"/>
  <c r="O6775" i="4" s="1"/>
  <c r="O6776" i="4" s="1"/>
  <c r="O6777" i="4" s="1"/>
  <c r="O6778" i="4" s="1"/>
  <c r="O6779" i="4" s="1"/>
  <c r="O6780" i="4" s="1"/>
  <c r="O6781" i="4" s="1"/>
  <c r="O6782" i="4" s="1"/>
  <c r="O6783" i="4" s="1"/>
  <c r="O6784" i="4" s="1"/>
  <c r="O6785" i="4" s="1"/>
  <c r="O6786" i="4" s="1"/>
  <c r="O6787" i="4" s="1"/>
  <c r="O6788" i="4" s="1"/>
  <c r="O6789" i="4" s="1"/>
  <c r="O6790" i="4" s="1"/>
  <c r="O6791" i="4" s="1"/>
  <c r="O6792" i="4" s="1"/>
  <c r="O6793" i="4" s="1"/>
  <c r="O6794" i="4" s="1"/>
  <c r="O6795" i="4" s="1"/>
  <c r="O6796" i="4" s="1"/>
  <c r="O6797" i="4" s="1"/>
  <c r="O6798" i="4" s="1"/>
  <c r="O6799" i="4" s="1"/>
  <c r="O6800" i="4" s="1"/>
  <c r="O6801" i="4" s="1"/>
  <c r="O6802" i="4" s="1"/>
  <c r="O6803" i="4" s="1"/>
  <c r="O6804" i="4" s="1"/>
  <c r="O6805" i="4" s="1"/>
  <c r="O6806" i="4" s="1"/>
  <c r="O6807" i="4" s="1"/>
  <c r="O6808" i="4" s="1"/>
  <c r="O6809" i="4" s="1"/>
  <c r="O6810" i="4" s="1"/>
  <c r="O6811" i="4" s="1"/>
  <c r="O6812" i="4" s="1"/>
  <c r="O6813" i="4" s="1"/>
  <c r="O6814" i="4" s="1"/>
  <c r="O6815" i="4" s="1"/>
  <c r="O6816" i="4" s="1"/>
  <c r="O6817" i="4" s="1"/>
  <c r="O6818" i="4" s="1"/>
  <c r="O6819" i="4" s="1"/>
  <c r="O6820" i="4" s="1"/>
  <c r="O6821" i="4" s="1"/>
  <c r="O6822" i="4" s="1"/>
  <c r="O6823" i="4" s="1"/>
  <c r="O6824" i="4" s="1"/>
  <c r="O6825" i="4" s="1"/>
  <c r="O6826" i="4" s="1"/>
  <c r="O6827" i="4" s="1"/>
  <c r="O6828" i="4" s="1"/>
  <c r="O6829" i="4" s="1"/>
  <c r="O6830" i="4" s="1"/>
  <c r="O6831" i="4" s="1"/>
  <c r="O6832" i="4" s="1"/>
  <c r="O6833" i="4" s="1"/>
  <c r="O6834" i="4" s="1"/>
  <c r="O6835" i="4" s="1"/>
  <c r="O6836" i="4" s="1"/>
  <c r="O6837" i="4" s="1"/>
  <c r="O6838" i="4" s="1"/>
  <c r="O6839" i="4" s="1"/>
  <c r="O6840" i="4" s="1"/>
  <c r="O6841" i="4" s="1"/>
  <c r="O6842" i="4" s="1"/>
  <c r="O6843" i="4" s="1"/>
  <c r="O6844" i="4" s="1"/>
  <c r="O6845" i="4" s="1"/>
  <c r="O6846" i="4" s="1"/>
  <c r="O6847" i="4" s="1"/>
  <c r="O6848" i="4" s="1"/>
  <c r="O6849" i="4" s="1"/>
  <c r="O6850" i="4" s="1"/>
  <c r="O6851" i="4" s="1"/>
  <c r="O6852" i="4" s="1"/>
  <c r="O6853" i="4" s="1"/>
  <c r="O6854" i="4" s="1"/>
  <c r="O6855" i="4" s="1"/>
  <c r="O6856" i="4" s="1"/>
  <c r="O6857" i="4" s="1"/>
  <c r="O6858" i="4" s="1"/>
  <c r="O6859" i="4" s="1"/>
  <c r="O6860" i="4" s="1"/>
  <c r="O6861" i="4" s="1"/>
  <c r="O6862" i="4" s="1"/>
  <c r="O6863" i="4" s="1"/>
  <c r="O6864" i="4" s="1"/>
  <c r="O6865" i="4" s="1"/>
  <c r="O6866" i="4" s="1"/>
  <c r="O6867" i="4" s="1"/>
  <c r="O6868" i="4" s="1"/>
  <c r="O6869" i="4" s="1"/>
  <c r="O6870" i="4" s="1"/>
  <c r="O6871" i="4" s="1"/>
  <c r="O6872" i="4" s="1"/>
  <c r="O6873" i="4" s="1"/>
  <c r="O6874" i="4" s="1"/>
  <c r="O6875" i="4" s="1"/>
  <c r="O6876" i="4" s="1"/>
  <c r="O6877" i="4" s="1"/>
  <c r="O6878" i="4" s="1"/>
  <c r="O6879" i="4" s="1"/>
  <c r="O6880" i="4" s="1"/>
  <c r="O6881" i="4" s="1"/>
  <c r="O6882" i="4" s="1"/>
  <c r="O6883" i="4" s="1"/>
  <c r="O6884" i="4" s="1"/>
  <c r="O6885" i="4" s="1"/>
  <c r="O6886" i="4" s="1"/>
  <c r="O6887" i="4" s="1"/>
  <c r="O6888" i="4" s="1"/>
  <c r="O6889" i="4" s="1"/>
  <c r="O6890" i="4" s="1"/>
  <c r="O6891" i="4" s="1"/>
  <c r="O6892" i="4" s="1"/>
  <c r="O6893" i="4" s="1"/>
  <c r="O6894" i="4" s="1"/>
  <c r="O6895" i="4" s="1"/>
  <c r="O6896" i="4" s="1"/>
  <c r="O6897" i="4" s="1"/>
  <c r="O6898" i="4" s="1"/>
  <c r="O6899" i="4" s="1"/>
  <c r="O6900" i="4" s="1"/>
  <c r="O6901" i="4" s="1"/>
  <c r="O6902" i="4" s="1"/>
  <c r="O6903" i="4" s="1"/>
  <c r="O6904" i="4" s="1"/>
  <c r="O6905" i="4" s="1"/>
  <c r="O6906" i="4" s="1"/>
  <c r="O6907" i="4" s="1"/>
  <c r="O6908" i="4" s="1"/>
  <c r="O6909" i="4" s="1"/>
  <c r="O6910" i="4" s="1"/>
  <c r="O6911" i="4" s="1"/>
  <c r="O6912" i="4" s="1"/>
  <c r="O6913" i="4" s="1"/>
  <c r="O6914" i="4" s="1"/>
  <c r="O6915" i="4" s="1"/>
  <c r="O6916" i="4" s="1"/>
  <c r="O6917" i="4" s="1"/>
  <c r="O6918" i="4" s="1"/>
  <c r="O6919" i="4" s="1"/>
  <c r="O6920" i="4" s="1"/>
  <c r="O6921" i="4" s="1"/>
  <c r="O6922" i="4" s="1"/>
  <c r="O6923" i="4" s="1"/>
  <c r="O6924" i="4" s="1"/>
  <c r="O6925" i="4" s="1"/>
  <c r="O6926" i="4" s="1"/>
  <c r="O6927" i="4" s="1"/>
  <c r="O6928" i="4" s="1"/>
  <c r="O6929" i="4" s="1"/>
  <c r="O6930" i="4" s="1"/>
  <c r="O6931" i="4" s="1"/>
  <c r="O6932" i="4" s="1"/>
  <c r="O6933" i="4" s="1"/>
  <c r="O6934" i="4" s="1"/>
  <c r="O6935" i="4" s="1"/>
  <c r="O6936" i="4" s="1"/>
  <c r="O6937" i="4" s="1"/>
  <c r="O6938" i="4" s="1"/>
  <c r="O6939" i="4" s="1"/>
  <c r="O6940" i="4" s="1"/>
  <c r="O6941" i="4" s="1"/>
  <c r="O6942" i="4" s="1"/>
  <c r="O6943" i="4" s="1"/>
  <c r="O6944" i="4" s="1"/>
  <c r="O6945" i="4" s="1"/>
  <c r="O6946" i="4" s="1"/>
  <c r="O6947" i="4" s="1"/>
  <c r="O6948" i="4" s="1"/>
  <c r="O6949" i="4" s="1"/>
  <c r="O6950" i="4" s="1"/>
  <c r="O6951" i="4" s="1"/>
  <c r="O6952" i="4" s="1"/>
  <c r="O6953" i="4" s="1"/>
  <c r="O6954" i="4" s="1"/>
  <c r="O6955" i="4" s="1"/>
  <c r="O6956" i="4" s="1"/>
  <c r="O6957" i="4" s="1"/>
  <c r="O6958" i="4" s="1"/>
  <c r="O6959" i="4" s="1"/>
  <c r="O6960" i="4" s="1"/>
  <c r="O6961" i="4" s="1"/>
  <c r="O6962" i="4" s="1"/>
  <c r="O6963" i="4" s="1"/>
  <c r="O6964" i="4" s="1"/>
  <c r="O6965" i="4" s="1"/>
  <c r="O6966" i="4" s="1"/>
  <c r="O6967" i="4" s="1"/>
  <c r="O6968" i="4" s="1"/>
  <c r="O6969" i="4" s="1"/>
  <c r="O6970" i="4" s="1"/>
  <c r="O6971" i="4" s="1"/>
  <c r="O6972" i="4" s="1"/>
  <c r="O6973" i="4" s="1"/>
  <c r="O6974" i="4" s="1"/>
  <c r="O6975" i="4" s="1"/>
  <c r="O6976" i="4" s="1"/>
  <c r="O6977" i="4" s="1"/>
  <c r="O6978" i="4" s="1"/>
  <c r="O6979" i="4" s="1"/>
  <c r="O6980" i="4" s="1"/>
  <c r="O6981" i="4" s="1"/>
  <c r="O6982" i="4" s="1"/>
  <c r="O6983" i="4" s="1"/>
  <c r="O6984" i="4" s="1"/>
  <c r="O6985" i="4" s="1"/>
  <c r="O6986" i="4" s="1"/>
  <c r="O6987" i="4" s="1"/>
  <c r="O6988" i="4" s="1"/>
  <c r="O6989" i="4" s="1"/>
  <c r="O6990" i="4" s="1"/>
  <c r="O6991" i="4" s="1"/>
  <c r="O6992" i="4" s="1"/>
  <c r="O6993" i="4" s="1"/>
  <c r="O6994" i="4" s="1"/>
  <c r="O6995" i="4" s="1"/>
  <c r="O6996" i="4" s="1"/>
  <c r="O6997" i="4" s="1"/>
  <c r="O6998" i="4" s="1"/>
  <c r="O6999" i="4" s="1"/>
  <c r="O7000" i="4" s="1"/>
  <c r="O7001" i="4" s="1"/>
  <c r="O7002" i="4" s="1"/>
  <c r="O7003" i="4" s="1"/>
  <c r="O7004" i="4" s="1"/>
  <c r="O7005" i="4" s="1"/>
  <c r="O7006" i="4" s="1"/>
  <c r="O7007" i="4" s="1"/>
  <c r="O7008" i="4" s="1"/>
  <c r="O7009" i="4" s="1"/>
  <c r="O7010" i="4" s="1"/>
  <c r="O7011" i="4" s="1"/>
  <c r="O7012" i="4" s="1"/>
  <c r="O7013" i="4" s="1"/>
  <c r="O7014" i="4" s="1"/>
  <c r="O7015" i="4" s="1"/>
  <c r="O7016" i="4" s="1"/>
  <c r="O7017" i="4" s="1"/>
  <c r="O7018" i="4" s="1"/>
  <c r="O7019" i="4" s="1"/>
  <c r="O7020" i="4" s="1"/>
  <c r="O7021" i="4" s="1"/>
  <c r="O7022" i="4" s="1"/>
  <c r="O7023" i="4" s="1"/>
  <c r="O7024" i="4" s="1"/>
  <c r="O7025" i="4" s="1"/>
  <c r="O7026" i="4" s="1"/>
  <c r="O7027" i="4" s="1"/>
  <c r="O7028" i="4" s="1"/>
  <c r="O7029" i="4" s="1"/>
  <c r="O7030" i="4" s="1"/>
  <c r="O7031" i="4" s="1"/>
  <c r="O7032" i="4" s="1"/>
  <c r="O7033" i="4" s="1"/>
  <c r="O7034" i="4" s="1"/>
  <c r="O7035" i="4" s="1"/>
  <c r="O7036" i="4" s="1"/>
  <c r="O7037" i="4" s="1"/>
  <c r="O7038" i="4" s="1"/>
  <c r="O7039" i="4" s="1"/>
  <c r="O7040" i="4" s="1"/>
  <c r="O7041" i="4" s="1"/>
  <c r="O7042" i="4" s="1"/>
  <c r="O7043" i="4" s="1"/>
  <c r="O7044" i="4" s="1"/>
  <c r="O7045" i="4" s="1"/>
  <c r="O7046" i="4" s="1"/>
  <c r="O7047" i="4" s="1"/>
  <c r="O7048" i="4" s="1"/>
  <c r="O7049" i="4" s="1"/>
  <c r="O7050" i="4" s="1"/>
  <c r="O7051" i="4" s="1"/>
  <c r="O7052" i="4" s="1"/>
  <c r="O7053" i="4" s="1"/>
  <c r="O7054" i="4" s="1"/>
  <c r="O7055" i="4" s="1"/>
  <c r="O7056" i="4" s="1"/>
  <c r="O7057" i="4" s="1"/>
  <c r="O7058" i="4" s="1"/>
  <c r="O7059" i="4" s="1"/>
  <c r="O7060" i="4" s="1"/>
  <c r="O7061" i="4" s="1"/>
  <c r="O7062" i="4" s="1"/>
  <c r="O7063" i="4" s="1"/>
  <c r="O7064" i="4" s="1"/>
  <c r="O7065" i="4" s="1"/>
  <c r="O7066" i="4" s="1"/>
  <c r="O7067" i="4" s="1"/>
  <c r="O7068" i="4" s="1"/>
  <c r="O7069" i="4" s="1"/>
  <c r="O7070" i="4" s="1"/>
  <c r="O7071" i="4" s="1"/>
  <c r="O7072" i="4" s="1"/>
  <c r="O7073" i="4" s="1"/>
  <c r="O7074" i="4" s="1"/>
  <c r="O7075" i="4" s="1"/>
  <c r="O7076" i="4" s="1"/>
  <c r="O7077" i="4" s="1"/>
  <c r="O7078" i="4" s="1"/>
  <c r="O7079" i="4" s="1"/>
  <c r="O7080" i="4" s="1"/>
  <c r="O7081" i="4" s="1"/>
  <c r="O7082" i="4" s="1"/>
  <c r="O7083" i="4" s="1"/>
  <c r="O7084" i="4" s="1"/>
  <c r="O7085" i="4" s="1"/>
  <c r="O7086" i="4" s="1"/>
  <c r="O7087" i="4" s="1"/>
  <c r="O7088" i="4" s="1"/>
  <c r="O7089" i="4" s="1"/>
  <c r="O7090" i="4" s="1"/>
  <c r="O7091" i="4" s="1"/>
  <c r="O7092" i="4" s="1"/>
  <c r="O7093" i="4" s="1"/>
  <c r="O7094" i="4" s="1"/>
  <c r="O7095" i="4" s="1"/>
  <c r="O7096" i="4" s="1"/>
  <c r="O7097" i="4" s="1"/>
  <c r="O7098" i="4" s="1"/>
  <c r="O7099" i="4" s="1"/>
  <c r="O7100" i="4" s="1"/>
  <c r="O7101" i="4" s="1"/>
  <c r="O7102" i="4" s="1"/>
  <c r="O7103" i="4" s="1"/>
  <c r="O7104" i="4" s="1"/>
  <c r="O7105" i="4" s="1"/>
  <c r="O7106" i="4" s="1"/>
  <c r="O7107" i="4" s="1"/>
  <c r="O7108" i="4" s="1"/>
  <c r="O7109" i="4" s="1"/>
  <c r="O7110" i="4" s="1"/>
  <c r="O7111" i="4" s="1"/>
  <c r="O7112" i="4" s="1"/>
  <c r="O7113" i="4" s="1"/>
  <c r="O7114" i="4" s="1"/>
  <c r="O7115" i="4" s="1"/>
  <c r="O7116" i="4" s="1"/>
  <c r="O7117" i="4" s="1"/>
  <c r="O7118" i="4" s="1"/>
  <c r="O7119" i="4" s="1"/>
  <c r="O7120" i="4" s="1"/>
  <c r="O7121" i="4" s="1"/>
  <c r="O7122" i="4" s="1"/>
  <c r="O7123" i="4" s="1"/>
  <c r="O7124" i="4" s="1"/>
  <c r="O7125" i="4" s="1"/>
  <c r="O7126" i="4" s="1"/>
  <c r="O7127" i="4" s="1"/>
  <c r="O7128" i="4" s="1"/>
  <c r="O7129" i="4" s="1"/>
  <c r="O7130" i="4" s="1"/>
  <c r="O7131" i="4" s="1"/>
  <c r="O7132" i="4" s="1"/>
  <c r="O7133" i="4" s="1"/>
  <c r="O7134" i="4" s="1"/>
  <c r="O7135" i="4" s="1"/>
  <c r="O7136" i="4" s="1"/>
  <c r="O7137" i="4" s="1"/>
  <c r="O7138" i="4" s="1"/>
  <c r="O7139" i="4" s="1"/>
  <c r="O7140" i="4" s="1"/>
  <c r="O7141" i="4" s="1"/>
  <c r="O7142" i="4" s="1"/>
  <c r="O7143" i="4" s="1"/>
  <c r="O7144" i="4" s="1"/>
  <c r="O7145" i="4" s="1"/>
  <c r="O7146" i="4" s="1"/>
  <c r="O7147" i="4" s="1"/>
  <c r="O7148" i="4" s="1"/>
  <c r="O7149" i="4" s="1"/>
  <c r="O7150" i="4" s="1"/>
  <c r="O7151" i="4" s="1"/>
  <c r="O7152" i="4" s="1"/>
  <c r="O7153" i="4" s="1"/>
  <c r="O7154" i="4" s="1"/>
  <c r="O7155" i="4" s="1"/>
  <c r="O7156" i="4" s="1"/>
  <c r="O7157" i="4" s="1"/>
  <c r="O7158" i="4" s="1"/>
  <c r="O7159" i="4" s="1"/>
  <c r="O7160" i="4" s="1"/>
  <c r="O7161" i="4" s="1"/>
  <c r="O7162" i="4" s="1"/>
  <c r="O7163" i="4" s="1"/>
  <c r="O7164" i="4" s="1"/>
  <c r="O7165" i="4" s="1"/>
  <c r="O7166" i="4" s="1"/>
  <c r="O7167" i="4" s="1"/>
  <c r="O7168" i="4" s="1"/>
  <c r="O7169" i="4" s="1"/>
  <c r="O7170" i="4" s="1"/>
  <c r="O7171" i="4" s="1"/>
  <c r="O7172" i="4" s="1"/>
  <c r="O7173" i="4" s="1"/>
  <c r="O7174" i="4" s="1"/>
  <c r="O7175" i="4" s="1"/>
  <c r="O7176" i="4" s="1"/>
  <c r="O7177" i="4" s="1"/>
  <c r="O7178" i="4" s="1"/>
  <c r="O7179" i="4" s="1"/>
  <c r="O7180" i="4" s="1"/>
  <c r="O7181" i="4" s="1"/>
  <c r="O7182" i="4" s="1"/>
  <c r="O7183" i="4" s="1"/>
  <c r="O7184" i="4" s="1"/>
  <c r="O7185" i="4" s="1"/>
  <c r="O7186" i="4" s="1"/>
  <c r="O7187" i="4" s="1"/>
  <c r="O7188" i="4" s="1"/>
  <c r="O7189" i="4" s="1"/>
  <c r="O7190" i="4" s="1"/>
  <c r="O7191" i="4" s="1"/>
  <c r="O7192" i="4" s="1"/>
  <c r="O7193" i="4" s="1"/>
  <c r="O7194" i="4" s="1"/>
  <c r="O7195" i="4" s="1"/>
  <c r="O7196" i="4" s="1"/>
  <c r="O7197" i="4" s="1"/>
  <c r="O7198" i="4" s="1"/>
  <c r="O7199" i="4" s="1"/>
  <c r="O7200" i="4" s="1"/>
  <c r="O7201" i="4" s="1"/>
  <c r="O7202" i="4" s="1"/>
  <c r="O7203" i="4" s="1"/>
  <c r="O7204" i="4" s="1"/>
  <c r="O7205" i="4" s="1"/>
  <c r="O7206" i="4" s="1"/>
  <c r="O7207" i="4" s="1"/>
  <c r="O7208" i="4" s="1"/>
  <c r="O7209" i="4" s="1"/>
  <c r="O7210" i="4" s="1"/>
  <c r="O7211" i="4" s="1"/>
  <c r="O7212" i="4" s="1"/>
  <c r="O7213" i="4" s="1"/>
  <c r="O7214" i="4" s="1"/>
  <c r="O7215" i="4" s="1"/>
  <c r="O7216" i="4" s="1"/>
  <c r="O7217" i="4" s="1"/>
  <c r="O7218" i="4" s="1"/>
  <c r="O7219" i="4" s="1"/>
  <c r="O7220" i="4" s="1"/>
  <c r="O7221" i="4" s="1"/>
  <c r="O7222" i="4" s="1"/>
  <c r="O7223" i="4" s="1"/>
  <c r="O7224" i="4" s="1"/>
  <c r="O7225" i="4" s="1"/>
  <c r="O7226" i="4" s="1"/>
  <c r="O7227" i="4" s="1"/>
  <c r="O7228" i="4" s="1"/>
  <c r="O7229" i="4" s="1"/>
  <c r="O7230" i="4" s="1"/>
  <c r="O7231" i="4" s="1"/>
  <c r="O7232" i="4" s="1"/>
  <c r="O7233" i="4" s="1"/>
  <c r="O7234" i="4" s="1"/>
  <c r="O7235" i="4" s="1"/>
  <c r="O7236" i="4" s="1"/>
  <c r="O7237" i="4" s="1"/>
  <c r="O7238" i="4" s="1"/>
  <c r="O7239" i="4" s="1"/>
  <c r="O7240" i="4" s="1"/>
  <c r="O7241" i="4" s="1"/>
  <c r="O7242" i="4" s="1"/>
  <c r="O7243" i="4" s="1"/>
  <c r="O7244" i="4" s="1"/>
  <c r="O7245" i="4" s="1"/>
  <c r="O7246" i="4" s="1"/>
  <c r="O7247" i="4" s="1"/>
  <c r="O7248" i="4" s="1"/>
  <c r="O7249" i="4" s="1"/>
  <c r="O7250" i="4" s="1"/>
  <c r="O7251" i="4" s="1"/>
  <c r="O7252" i="4" s="1"/>
  <c r="O7253" i="4" s="1"/>
  <c r="O7254" i="4" s="1"/>
  <c r="O7255" i="4" s="1"/>
  <c r="O7256" i="4" s="1"/>
  <c r="O7257" i="4" s="1"/>
  <c r="O7258" i="4" s="1"/>
  <c r="O7259" i="4" s="1"/>
  <c r="O7260" i="4" s="1"/>
  <c r="O7261" i="4" s="1"/>
  <c r="O7262" i="4" s="1"/>
  <c r="O7263" i="4" s="1"/>
  <c r="O7264" i="4" s="1"/>
  <c r="O7265" i="4" s="1"/>
  <c r="O7266" i="4" s="1"/>
  <c r="O7267" i="4" s="1"/>
  <c r="O7268" i="4" s="1"/>
  <c r="O7269" i="4" s="1"/>
  <c r="O7270" i="4" s="1"/>
  <c r="O7271" i="4" s="1"/>
  <c r="O7272" i="4" s="1"/>
  <c r="O7273" i="4" s="1"/>
  <c r="O7274" i="4" s="1"/>
  <c r="O7275" i="4" s="1"/>
  <c r="O7276" i="4" s="1"/>
  <c r="O7277" i="4" s="1"/>
  <c r="O7278" i="4" s="1"/>
  <c r="O7279" i="4" s="1"/>
  <c r="O7280" i="4" s="1"/>
  <c r="O7281" i="4" s="1"/>
  <c r="O7282" i="4" s="1"/>
  <c r="O7283" i="4" s="1"/>
  <c r="O7284" i="4" s="1"/>
  <c r="O7285" i="4" s="1"/>
  <c r="O7286" i="4" s="1"/>
  <c r="O7287" i="4" s="1"/>
  <c r="O7288" i="4" s="1"/>
  <c r="O7289" i="4" s="1"/>
  <c r="O7290" i="4" s="1"/>
  <c r="O7291" i="4" s="1"/>
  <c r="O7292" i="4" s="1"/>
  <c r="O7293" i="4" s="1"/>
  <c r="O7294" i="4" s="1"/>
  <c r="O7295" i="4" s="1"/>
  <c r="O7296" i="4" s="1"/>
  <c r="O7297" i="4" s="1"/>
  <c r="O7298" i="4" s="1"/>
  <c r="O7299" i="4" s="1"/>
  <c r="O7300" i="4" s="1"/>
  <c r="O7301" i="4" s="1"/>
  <c r="O7302" i="4" s="1"/>
  <c r="O7303" i="4" s="1"/>
  <c r="O7304" i="4" s="1"/>
  <c r="O7305" i="4" s="1"/>
  <c r="O7306" i="4" s="1"/>
  <c r="O7307" i="4" s="1"/>
  <c r="O7308" i="4" s="1"/>
  <c r="O7309" i="4" s="1"/>
  <c r="O7310" i="4" s="1"/>
  <c r="O7311" i="4" s="1"/>
  <c r="O7312" i="4" s="1"/>
  <c r="O7313" i="4" s="1"/>
  <c r="O7314" i="4" s="1"/>
  <c r="O7315" i="4" s="1"/>
  <c r="O7316" i="4" s="1"/>
  <c r="O7317" i="4" s="1"/>
  <c r="O7318" i="4" s="1"/>
  <c r="O7319" i="4" s="1"/>
  <c r="O7320" i="4" s="1"/>
  <c r="O7321" i="4" s="1"/>
  <c r="O7322" i="4" s="1"/>
  <c r="O7323" i="4" s="1"/>
  <c r="O7324" i="4" s="1"/>
  <c r="O7325" i="4" s="1"/>
  <c r="O7326" i="4" s="1"/>
  <c r="O7327" i="4" s="1"/>
  <c r="O7328" i="4" s="1"/>
  <c r="O7329" i="4" s="1"/>
  <c r="O7330" i="4" s="1"/>
  <c r="O7331" i="4" s="1"/>
  <c r="O7332" i="4" s="1"/>
  <c r="O7333" i="4" s="1"/>
  <c r="O7334" i="4" s="1"/>
  <c r="O7335" i="4" s="1"/>
  <c r="O7336" i="4" s="1"/>
  <c r="O7337" i="4" s="1"/>
  <c r="O7338" i="4" s="1"/>
  <c r="O7339" i="4" s="1"/>
  <c r="O7340" i="4" s="1"/>
  <c r="O7341" i="4" s="1"/>
  <c r="O7342" i="4" s="1"/>
  <c r="O7343" i="4" s="1"/>
  <c r="O7344" i="4" s="1"/>
  <c r="O7345" i="4" s="1"/>
  <c r="O7346" i="4" s="1"/>
  <c r="O7347" i="4" s="1"/>
  <c r="O7348" i="4" s="1"/>
  <c r="O7349" i="4" s="1"/>
  <c r="O7350" i="4" s="1"/>
  <c r="O7351" i="4" s="1"/>
  <c r="O7352" i="4" s="1"/>
  <c r="O7353" i="4" s="1"/>
  <c r="O7354" i="4" s="1"/>
  <c r="O7355" i="4" s="1"/>
  <c r="O7356" i="4" s="1"/>
  <c r="O7357" i="4" s="1"/>
  <c r="O7358" i="4" s="1"/>
  <c r="O7359" i="4" s="1"/>
  <c r="O7360" i="4" s="1"/>
  <c r="O7361" i="4" s="1"/>
  <c r="O7362" i="4" s="1"/>
  <c r="O7363" i="4" s="1"/>
  <c r="O7364" i="4" s="1"/>
  <c r="O7365" i="4" s="1"/>
  <c r="O7366" i="4" s="1"/>
  <c r="O7367" i="4" s="1"/>
  <c r="O7368" i="4" s="1"/>
  <c r="O7369" i="4" s="1"/>
  <c r="O7370" i="4" s="1"/>
  <c r="O7371" i="4" s="1"/>
  <c r="O7372" i="4" s="1"/>
  <c r="O7373" i="4" s="1"/>
  <c r="O7374" i="4" s="1"/>
  <c r="O7375" i="4" s="1"/>
  <c r="O7376" i="4" s="1"/>
  <c r="O7377" i="4" s="1"/>
  <c r="O7378" i="4" s="1"/>
  <c r="O7379" i="4" s="1"/>
  <c r="O7380" i="4" s="1"/>
  <c r="O7381" i="4" s="1"/>
  <c r="O7382" i="4" s="1"/>
  <c r="O7383" i="4" s="1"/>
  <c r="O7384" i="4" s="1"/>
  <c r="O7385" i="4" s="1"/>
  <c r="O7386" i="4" s="1"/>
  <c r="O7387" i="4" s="1"/>
  <c r="O7388" i="4" s="1"/>
  <c r="O7389" i="4" s="1"/>
  <c r="O7390" i="4" s="1"/>
  <c r="O7391" i="4" s="1"/>
  <c r="O7392" i="4" s="1"/>
  <c r="O7393" i="4" s="1"/>
  <c r="O7394" i="4" s="1"/>
  <c r="O7395" i="4" s="1"/>
  <c r="O7396" i="4" s="1"/>
  <c r="O7397" i="4" s="1"/>
  <c r="O7398" i="4" s="1"/>
  <c r="O7399" i="4" s="1"/>
  <c r="O7400" i="4" s="1"/>
  <c r="O7401" i="4" s="1"/>
  <c r="O7402" i="4" s="1"/>
  <c r="O7403" i="4" s="1"/>
  <c r="O7404" i="4" s="1"/>
  <c r="O7405" i="4" s="1"/>
  <c r="O7406" i="4" s="1"/>
  <c r="O7407" i="4" s="1"/>
  <c r="O7408" i="4" s="1"/>
  <c r="O7409" i="4" s="1"/>
  <c r="O7410" i="4" s="1"/>
  <c r="O7411" i="4" s="1"/>
  <c r="O7412" i="4" s="1"/>
  <c r="O7413" i="4" s="1"/>
  <c r="O7414" i="4" s="1"/>
  <c r="O7415" i="4" s="1"/>
  <c r="O7416" i="4" s="1"/>
  <c r="O7417" i="4" s="1"/>
  <c r="O7418" i="4" s="1"/>
  <c r="O7419" i="4" s="1"/>
  <c r="O7420" i="4" s="1"/>
  <c r="O7421" i="4" s="1"/>
  <c r="O7422" i="4" s="1"/>
  <c r="O7423" i="4" s="1"/>
  <c r="O7424" i="4" s="1"/>
  <c r="O7425" i="4" s="1"/>
  <c r="O7426" i="4" s="1"/>
  <c r="O7427" i="4" s="1"/>
  <c r="O7428" i="4" s="1"/>
  <c r="O7429" i="4" s="1"/>
  <c r="O7430" i="4" s="1"/>
  <c r="O7431" i="4" s="1"/>
  <c r="O7432" i="4" s="1"/>
  <c r="O7433" i="4" s="1"/>
  <c r="O7434" i="4" s="1"/>
  <c r="O7435" i="4" s="1"/>
  <c r="O7436" i="4" s="1"/>
  <c r="O7437" i="4" s="1"/>
  <c r="O7438" i="4" s="1"/>
  <c r="O7439" i="4" s="1"/>
  <c r="O7440" i="4" s="1"/>
  <c r="O7441" i="4" s="1"/>
  <c r="O7442" i="4" s="1"/>
  <c r="O7443" i="4" s="1"/>
  <c r="O7444" i="4" s="1"/>
  <c r="O7445" i="4" s="1"/>
  <c r="O7446" i="4" s="1"/>
  <c r="O7447" i="4" s="1"/>
  <c r="O7448" i="4" s="1"/>
  <c r="O7449" i="4" s="1"/>
  <c r="O7450" i="4" s="1"/>
  <c r="O7451" i="4" s="1"/>
  <c r="O7452" i="4" s="1"/>
  <c r="O7453" i="4" s="1"/>
  <c r="O7454" i="4" s="1"/>
  <c r="O7455" i="4" s="1"/>
  <c r="O7456" i="4" s="1"/>
  <c r="O7457" i="4" s="1"/>
  <c r="O7458" i="4" s="1"/>
  <c r="O7459" i="4" s="1"/>
  <c r="O7460" i="4" s="1"/>
  <c r="O7461" i="4" s="1"/>
  <c r="O7462" i="4" s="1"/>
  <c r="O7463" i="4" s="1"/>
  <c r="O7464" i="4" s="1"/>
  <c r="O7465" i="4" s="1"/>
  <c r="O7466" i="4" s="1"/>
  <c r="O7467" i="4" s="1"/>
  <c r="O7468" i="4" s="1"/>
  <c r="O7469" i="4" s="1"/>
  <c r="O7470" i="4" s="1"/>
  <c r="O7471" i="4" s="1"/>
  <c r="O7472" i="4" s="1"/>
  <c r="O7473" i="4" s="1"/>
  <c r="O7474" i="4" s="1"/>
  <c r="O7475" i="4" s="1"/>
  <c r="O7476" i="4" s="1"/>
  <c r="O7477" i="4" s="1"/>
  <c r="O7478" i="4" s="1"/>
  <c r="O7479" i="4" s="1"/>
  <c r="O7480" i="4" s="1"/>
  <c r="O7481" i="4" s="1"/>
  <c r="O7482" i="4" s="1"/>
  <c r="O7483" i="4" s="1"/>
  <c r="O7484" i="4" s="1"/>
  <c r="O7485" i="4" s="1"/>
  <c r="O7486" i="4" s="1"/>
  <c r="O7487" i="4" s="1"/>
  <c r="O7488" i="4" s="1"/>
  <c r="O7489" i="4" s="1"/>
  <c r="O7490" i="4" s="1"/>
  <c r="O7491" i="4" s="1"/>
  <c r="O7492" i="4" s="1"/>
  <c r="O7493" i="4" s="1"/>
  <c r="O7494" i="4" s="1"/>
  <c r="O7495" i="4" s="1"/>
  <c r="O7496" i="4" s="1"/>
  <c r="O7497" i="4" s="1"/>
  <c r="O7498" i="4" s="1"/>
  <c r="O7499" i="4" s="1"/>
  <c r="O7500" i="4" s="1"/>
  <c r="O7501" i="4" s="1"/>
  <c r="O7502" i="4" s="1"/>
  <c r="O7503" i="4" s="1"/>
  <c r="O7504" i="4" s="1"/>
  <c r="O7505" i="4" s="1"/>
  <c r="O7506" i="4" s="1"/>
  <c r="O7507" i="4" s="1"/>
  <c r="O7508" i="4" s="1"/>
  <c r="O7509" i="4" s="1"/>
  <c r="O7510" i="4" s="1"/>
  <c r="O7511" i="4" s="1"/>
  <c r="O7512" i="4" s="1"/>
  <c r="O7513" i="4" s="1"/>
  <c r="O7514" i="4" s="1"/>
  <c r="O7515" i="4" s="1"/>
  <c r="O7516" i="4" s="1"/>
  <c r="O7517" i="4" s="1"/>
  <c r="O7518" i="4" s="1"/>
  <c r="O7519" i="4" s="1"/>
  <c r="O7520" i="4" s="1"/>
  <c r="O7521" i="4" s="1"/>
  <c r="O7522" i="4" s="1"/>
  <c r="O7523" i="4" s="1"/>
  <c r="O7524" i="4" s="1"/>
  <c r="O7525" i="4" s="1"/>
  <c r="O7526" i="4" s="1"/>
  <c r="O7527" i="4" s="1"/>
  <c r="O7528" i="4" s="1"/>
  <c r="O7529" i="4" s="1"/>
  <c r="O7530" i="4" s="1"/>
  <c r="O7531" i="4" s="1"/>
  <c r="O7532" i="4" s="1"/>
  <c r="O7533" i="4" s="1"/>
  <c r="O7534" i="4" s="1"/>
  <c r="O7535" i="4" s="1"/>
  <c r="O7536" i="4" s="1"/>
  <c r="O7537" i="4" s="1"/>
  <c r="O7538" i="4" s="1"/>
  <c r="O7539" i="4" s="1"/>
  <c r="O7540" i="4" s="1"/>
  <c r="O7541" i="4" s="1"/>
  <c r="O7542" i="4" s="1"/>
  <c r="O7543" i="4" s="1"/>
  <c r="O7544" i="4" s="1"/>
  <c r="O7545" i="4" s="1"/>
  <c r="O7546" i="4" s="1"/>
  <c r="O7547" i="4" s="1"/>
  <c r="O7548" i="4" s="1"/>
  <c r="O7549" i="4" s="1"/>
  <c r="O7550" i="4" s="1"/>
  <c r="O7551" i="4" s="1"/>
  <c r="O7552" i="4" s="1"/>
  <c r="O7553" i="4" s="1"/>
  <c r="O7554" i="4" s="1"/>
  <c r="O7555" i="4" s="1"/>
  <c r="O7556" i="4" s="1"/>
  <c r="O7557" i="4" s="1"/>
  <c r="O7558" i="4" s="1"/>
  <c r="O7559" i="4" s="1"/>
  <c r="O7560" i="4" s="1"/>
  <c r="O7561" i="4" s="1"/>
  <c r="O7562" i="4" s="1"/>
  <c r="O7563" i="4" s="1"/>
  <c r="O7564" i="4" s="1"/>
  <c r="O7565" i="4" s="1"/>
  <c r="O7566" i="4" s="1"/>
  <c r="O7567" i="4" s="1"/>
  <c r="O7568" i="4" s="1"/>
  <c r="O7569" i="4" s="1"/>
  <c r="O7570" i="4" s="1"/>
  <c r="O7571" i="4" s="1"/>
  <c r="O7572" i="4" s="1"/>
  <c r="O7573" i="4" s="1"/>
  <c r="O7574" i="4" s="1"/>
  <c r="O7575" i="4" s="1"/>
  <c r="O7576" i="4" s="1"/>
  <c r="O7577" i="4" s="1"/>
  <c r="O7578" i="4" s="1"/>
  <c r="O7579" i="4" s="1"/>
  <c r="O7580" i="4" s="1"/>
  <c r="O7581" i="4" s="1"/>
  <c r="O7582" i="4" s="1"/>
  <c r="O7583" i="4" s="1"/>
  <c r="O7584" i="4" s="1"/>
  <c r="O7585" i="4" s="1"/>
  <c r="O7586" i="4" s="1"/>
  <c r="O7587" i="4" s="1"/>
  <c r="O7588" i="4" s="1"/>
  <c r="O7589" i="4" s="1"/>
  <c r="O7590" i="4" s="1"/>
  <c r="O7591" i="4" s="1"/>
  <c r="O7592" i="4" s="1"/>
  <c r="O7593" i="4" s="1"/>
  <c r="O7594" i="4" s="1"/>
  <c r="O7595" i="4" s="1"/>
  <c r="O7596" i="4" s="1"/>
  <c r="O7597" i="4" s="1"/>
  <c r="O7598" i="4" s="1"/>
  <c r="O7599" i="4" s="1"/>
  <c r="O7600" i="4" s="1"/>
  <c r="O7601" i="4" s="1"/>
  <c r="O7602" i="4" s="1"/>
  <c r="O7603" i="4" s="1"/>
  <c r="O7604" i="4" s="1"/>
  <c r="O7605" i="4" s="1"/>
  <c r="O7606" i="4" s="1"/>
  <c r="O7607" i="4" s="1"/>
  <c r="O7608" i="4" s="1"/>
  <c r="O7609" i="4" s="1"/>
  <c r="O7610" i="4" s="1"/>
  <c r="O7611" i="4" s="1"/>
  <c r="O7612" i="4" s="1"/>
  <c r="O7613" i="4" s="1"/>
  <c r="O7614" i="4" s="1"/>
  <c r="O7615" i="4" s="1"/>
  <c r="O7616" i="4" s="1"/>
  <c r="O7617" i="4" s="1"/>
  <c r="O7618" i="4" s="1"/>
  <c r="O7619" i="4" s="1"/>
  <c r="O7620" i="4" s="1"/>
  <c r="O7621" i="4" s="1"/>
  <c r="O7622" i="4" s="1"/>
  <c r="O7623" i="4" s="1"/>
  <c r="O7624" i="4" s="1"/>
  <c r="O7625" i="4" s="1"/>
  <c r="O7626" i="4" s="1"/>
  <c r="O7627" i="4" s="1"/>
  <c r="O7628" i="4" s="1"/>
  <c r="O7629" i="4" s="1"/>
  <c r="O7630" i="4" s="1"/>
  <c r="O7631" i="4" s="1"/>
  <c r="O7632" i="4" s="1"/>
  <c r="O7633" i="4" s="1"/>
  <c r="O7634" i="4" s="1"/>
  <c r="O7635" i="4" s="1"/>
  <c r="O7636" i="4" s="1"/>
  <c r="O7637" i="4" s="1"/>
  <c r="O7638" i="4" s="1"/>
  <c r="O7639" i="4" s="1"/>
  <c r="O7640" i="4" s="1"/>
  <c r="O7641" i="4" s="1"/>
  <c r="O7642" i="4" s="1"/>
  <c r="O7643" i="4" s="1"/>
  <c r="O7644" i="4" s="1"/>
  <c r="O7645" i="4" s="1"/>
  <c r="O7646" i="4" s="1"/>
  <c r="O7647" i="4" s="1"/>
  <c r="O7648" i="4" s="1"/>
  <c r="O7649" i="4" s="1"/>
  <c r="O7650" i="4" s="1"/>
  <c r="O7651" i="4" s="1"/>
  <c r="O7652" i="4" s="1"/>
  <c r="O7653" i="4" s="1"/>
  <c r="O7654" i="4" s="1"/>
  <c r="O7655" i="4" s="1"/>
  <c r="O7656" i="4" s="1"/>
  <c r="O7657" i="4" s="1"/>
  <c r="O7658" i="4" s="1"/>
  <c r="O7659" i="4" s="1"/>
  <c r="O7660" i="4" s="1"/>
  <c r="O7661" i="4" s="1"/>
  <c r="O7662" i="4" s="1"/>
  <c r="O7663" i="4" s="1"/>
  <c r="O7664" i="4" s="1"/>
  <c r="O7665" i="4" s="1"/>
  <c r="O7666" i="4" s="1"/>
  <c r="O7667" i="4" s="1"/>
  <c r="O7668" i="4" s="1"/>
  <c r="O7669" i="4" s="1"/>
  <c r="O7670" i="4" s="1"/>
  <c r="O7671" i="4" s="1"/>
  <c r="O7672" i="4" s="1"/>
  <c r="O7673" i="4" s="1"/>
  <c r="O7674" i="4" s="1"/>
  <c r="O7675" i="4" s="1"/>
  <c r="O7676" i="4" s="1"/>
  <c r="O7677" i="4" s="1"/>
  <c r="O7678" i="4" s="1"/>
  <c r="O7679" i="4" s="1"/>
  <c r="O7680" i="4" s="1"/>
  <c r="O7681" i="4" s="1"/>
  <c r="O7682" i="4" s="1"/>
  <c r="O7683" i="4" s="1"/>
  <c r="O7684" i="4" s="1"/>
  <c r="O7685" i="4" s="1"/>
  <c r="O7686" i="4" s="1"/>
  <c r="O7687" i="4" s="1"/>
  <c r="O7688" i="4" s="1"/>
  <c r="O7689" i="4" s="1"/>
  <c r="O7690" i="4" s="1"/>
  <c r="O7691" i="4" s="1"/>
  <c r="O7692" i="4" s="1"/>
  <c r="O7693" i="4" s="1"/>
  <c r="O7694" i="4" s="1"/>
  <c r="O7695" i="4" s="1"/>
  <c r="O7696" i="4" s="1"/>
  <c r="O7697" i="4" s="1"/>
  <c r="O7698" i="4" s="1"/>
  <c r="O7699" i="4" s="1"/>
  <c r="O7700" i="4" s="1"/>
  <c r="O7701" i="4" s="1"/>
  <c r="O7702" i="4" s="1"/>
  <c r="O7703" i="4" s="1"/>
  <c r="O7704" i="4" s="1"/>
  <c r="O7705" i="4" s="1"/>
  <c r="O7706" i="4" s="1"/>
  <c r="O7707" i="4" s="1"/>
  <c r="O7708" i="4" s="1"/>
  <c r="O7709" i="4" s="1"/>
  <c r="O7710" i="4" s="1"/>
  <c r="O7711" i="4" s="1"/>
  <c r="O7712" i="4" s="1"/>
  <c r="O7713" i="4" s="1"/>
  <c r="O7714" i="4" s="1"/>
  <c r="O7715" i="4" s="1"/>
  <c r="O7716" i="4" s="1"/>
  <c r="O7717" i="4" s="1"/>
  <c r="O7718" i="4" s="1"/>
  <c r="O7719" i="4" s="1"/>
  <c r="O7720" i="4" s="1"/>
  <c r="O7721" i="4" s="1"/>
  <c r="O7722" i="4" s="1"/>
  <c r="O7723" i="4" s="1"/>
  <c r="O7724" i="4" s="1"/>
  <c r="O7725" i="4" s="1"/>
  <c r="O7726" i="4" s="1"/>
  <c r="O7727" i="4" s="1"/>
  <c r="O7728" i="4" s="1"/>
  <c r="O7729" i="4" s="1"/>
  <c r="O7730" i="4" s="1"/>
  <c r="O7731" i="4" s="1"/>
  <c r="O7732" i="4" s="1"/>
  <c r="O7733" i="4" s="1"/>
  <c r="O7734" i="4" s="1"/>
  <c r="O7735" i="4" s="1"/>
  <c r="O7736" i="4" s="1"/>
  <c r="O7737" i="4" s="1"/>
  <c r="O7738" i="4" s="1"/>
  <c r="O7739" i="4" s="1"/>
  <c r="O7740" i="4" s="1"/>
  <c r="O7741" i="4" s="1"/>
  <c r="O7742" i="4" s="1"/>
  <c r="O7743" i="4" s="1"/>
  <c r="O7744" i="4" s="1"/>
  <c r="O7745" i="4" s="1"/>
  <c r="O7746" i="4" s="1"/>
  <c r="O7747" i="4" s="1"/>
  <c r="O7748" i="4" s="1"/>
  <c r="O7749" i="4" s="1"/>
  <c r="O7750" i="4" s="1"/>
  <c r="O7751" i="4" s="1"/>
  <c r="O7752" i="4" s="1"/>
  <c r="O7753" i="4" s="1"/>
  <c r="O7754" i="4" s="1"/>
  <c r="O7755" i="4" s="1"/>
  <c r="O7756" i="4" s="1"/>
  <c r="O7757" i="4" s="1"/>
  <c r="O7758" i="4" s="1"/>
  <c r="O7759" i="4" s="1"/>
  <c r="O7760" i="4" s="1"/>
  <c r="O7761" i="4" s="1"/>
  <c r="O7762" i="4" s="1"/>
  <c r="O7763" i="4" s="1"/>
  <c r="O7764" i="4" s="1"/>
  <c r="O7765" i="4" s="1"/>
  <c r="O7766" i="4" s="1"/>
  <c r="O7767" i="4" s="1"/>
  <c r="O7768" i="4" s="1"/>
  <c r="O7769" i="4" s="1"/>
  <c r="O7770" i="4" s="1"/>
  <c r="O7771" i="4" s="1"/>
  <c r="O7772" i="4" s="1"/>
  <c r="O7773" i="4" s="1"/>
  <c r="O7774" i="4" s="1"/>
  <c r="O7775" i="4" s="1"/>
  <c r="O7776" i="4" s="1"/>
  <c r="O7777" i="4" s="1"/>
  <c r="O7778" i="4" s="1"/>
  <c r="O7779" i="4" s="1"/>
  <c r="O7780" i="4" s="1"/>
  <c r="O7781" i="4" s="1"/>
  <c r="O7782" i="4" s="1"/>
  <c r="O7783" i="4" s="1"/>
  <c r="O7784" i="4" s="1"/>
  <c r="O7785" i="4" s="1"/>
  <c r="O7786" i="4" s="1"/>
  <c r="O7787" i="4" s="1"/>
  <c r="O7788" i="4" s="1"/>
  <c r="O7789" i="4" s="1"/>
  <c r="O7790" i="4" s="1"/>
  <c r="O7791" i="4" s="1"/>
  <c r="O7792" i="4" s="1"/>
  <c r="O7793" i="4" s="1"/>
  <c r="O7794" i="4" s="1"/>
  <c r="O7795" i="4" s="1"/>
  <c r="O7796" i="4" s="1"/>
  <c r="O7797" i="4" s="1"/>
  <c r="O7798" i="4" s="1"/>
  <c r="O7799" i="4" s="1"/>
  <c r="O7800" i="4" s="1"/>
  <c r="O7801" i="4" s="1"/>
  <c r="O7802" i="4" s="1"/>
  <c r="O7803" i="4" s="1"/>
  <c r="O7804" i="4" s="1"/>
  <c r="O7805" i="4" s="1"/>
  <c r="O7806" i="4" s="1"/>
  <c r="O7807" i="4" s="1"/>
  <c r="O7808" i="4" s="1"/>
  <c r="O7809" i="4" s="1"/>
  <c r="O7810" i="4" s="1"/>
  <c r="O7811" i="4" s="1"/>
  <c r="O7812" i="4" s="1"/>
  <c r="O7813" i="4" s="1"/>
  <c r="O7814" i="4" s="1"/>
  <c r="O7815" i="4" s="1"/>
  <c r="O7816" i="4" s="1"/>
  <c r="O7817" i="4" s="1"/>
  <c r="O7818" i="4" s="1"/>
  <c r="O7819" i="4" s="1"/>
  <c r="O7820" i="4" s="1"/>
  <c r="O7821" i="4" s="1"/>
  <c r="O7822" i="4" s="1"/>
  <c r="O7823" i="4" s="1"/>
  <c r="O7824" i="4" s="1"/>
  <c r="O7825" i="4" s="1"/>
  <c r="O7826" i="4" s="1"/>
  <c r="O7827" i="4" s="1"/>
  <c r="O7828" i="4" s="1"/>
  <c r="O7829" i="4" s="1"/>
  <c r="O7830" i="4" s="1"/>
  <c r="O7831" i="4" s="1"/>
  <c r="O7832" i="4" s="1"/>
  <c r="O7833" i="4" s="1"/>
  <c r="O7834" i="4" s="1"/>
  <c r="O7835" i="4" s="1"/>
  <c r="O7836" i="4" s="1"/>
  <c r="O7837" i="4" s="1"/>
  <c r="O7838" i="4" s="1"/>
  <c r="O7839" i="4" s="1"/>
  <c r="O7840" i="4" s="1"/>
  <c r="O7841" i="4" s="1"/>
  <c r="O7842" i="4" s="1"/>
  <c r="O7843" i="4" s="1"/>
  <c r="O7844" i="4" s="1"/>
  <c r="O7845" i="4" s="1"/>
  <c r="O7846" i="4" s="1"/>
  <c r="O7847" i="4" s="1"/>
  <c r="O7848" i="4" s="1"/>
  <c r="O7849" i="4" s="1"/>
  <c r="O7850" i="4" s="1"/>
  <c r="O7851" i="4" s="1"/>
  <c r="O7852" i="4" s="1"/>
  <c r="O7853" i="4" s="1"/>
  <c r="O7854" i="4" s="1"/>
  <c r="O7855" i="4" s="1"/>
  <c r="O7856" i="4" s="1"/>
  <c r="O7857" i="4" s="1"/>
  <c r="O7858" i="4" s="1"/>
  <c r="O7859" i="4" s="1"/>
  <c r="O7860" i="4" s="1"/>
  <c r="O7861" i="4" s="1"/>
  <c r="O7862" i="4" s="1"/>
  <c r="O7863" i="4" s="1"/>
  <c r="O7864" i="4" s="1"/>
  <c r="O7865" i="4" s="1"/>
  <c r="O7866" i="4" s="1"/>
  <c r="O7867" i="4" s="1"/>
  <c r="O7868" i="4" s="1"/>
  <c r="O7869" i="4" s="1"/>
  <c r="O7870" i="4" s="1"/>
  <c r="O7871" i="4" s="1"/>
  <c r="O7872" i="4" s="1"/>
  <c r="O7873" i="4" s="1"/>
  <c r="O7874" i="4" s="1"/>
  <c r="O7875" i="4" s="1"/>
  <c r="O7876" i="4" s="1"/>
  <c r="O7877" i="4" s="1"/>
  <c r="O7878" i="4" s="1"/>
  <c r="O7879" i="4" s="1"/>
  <c r="O7880" i="4" s="1"/>
  <c r="O7881" i="4" s="1"/>
  <c r="O7882" i="4" s="1"/>
  <c r="O7883" i="4" s="1"/>
  <c r="O7884" i="4" s="1"/>
  <c r="O7885" i="4" s="1"/>
  <c r="O7886" i="4" s="1"/>
  <c r="O7887" i="4" s="1"/>
  <c r="O7888" i="4" s="1"/>
  <c r="O7889" i="4" s="1"/>
  <c r="O7890" i="4" s="1"/>
  <c r="O7891" i="4" s="1"/>
  <c r="O7892" i="4" s="1"/>
  <c r="O7893" i="4" s="1"/>
  <c r="O7894" i="4" s="1"/>
  <c r="O7895" i="4" s="1"/>
  <c r="O7896" i="4" s="1"/>
  <c r="O7897" i="4" s="1"/>
  <c r="O7898" i="4" s="1"/>
  <c r="O7899" i="4" s="1"/>
  <c r="O7900" i="4" s="1"/>
  <c r="O7901" i="4" s="1"/>
  <c r="O7902" i="4" s="1"/>
  <c r="O7903" i="4" s="1"/>
  <c r="O7904" i="4" s="1"/>
  <c r="O7905" i="4" s="1"/>
  <c r="O7906" i="4" s="1"/>
  <c r="O7907" i="4" s="1"/>
  <c r="O7908" i="4" s="1"/>
  <c r="O7909" i="4" s="1"/>
  <c r="O7910" i="4" s="1"/>
  <c r="O7911" i="4" s="1"/>
  <c r="O7912" i="4" s="1"/>
  <c r="O7913" i="4" s="1"/>
  <c r="O7914" i="4" s="1"/>
  <c r="O7915" i="4" s="1"/>
  <c r="O7916" i="4" s="1"/>
  <c r="O7917" i="4" s="1"/>
  <c r="O7918" i="4" s="1"/>
  <c r="O7919" i="4" s="1"/>
  <c r="O7920" i="4" s="1"/>
  <c r="O7921" i="4" s="1"/>
  <c r="O7922" i="4" s="1"/>
  <c r="O7923" i="4" s="1"/>
  <c r="O7924" i="4" s="1"/>
  <c r="O7925" i="4" s="1"/>
  <c r="O7926" i="4" s="1"/>
  <c r="O7927" i="4" s="1"/>
  <c r="O7928" i="4" s="1"/>
  <c r="O7929" i="4" s="1"/>
  <c r="O7930" i="4" s="1"/>
  <c r="O7931" i="4" s="1"/>
  <c r="O7932" i="4" s="1"/>
  <c r="O7933" i="4" s="1"/>
  <c r="O7934" i="4" s="1"/>
  <c r="O7935" i="4" s="1"/>
  <c r="O7936" i="4" s="1"/>
  <c r="O7937" i="4" s="1"/>
  <c r="O7938" i="4" s="1"/>
  <c r="O7939" i="4" s="1"/>
  <c r="O7940" i="4" s="1"/>
  <c r="O7941" i="4" s="1"/>
  <c r="O7942" i="4" s="1"/>
  <c r="O7943" i="4" s="1"/>
  <c r="O7944" i="4" s="1"/>
  <c r="O7945" i="4" s="1"/>
  <c r="O7946" i="4" s="1"/>
  <c r="O7947" i="4" s="1"/>
  <c r="O7948" i="4" s="1"/>
  <c r="O7949" i="4" s="1"/>
  <c r="O7950" i="4" s="1"/>
  <c r="O7951" i="4" s="1"/>
  <c r="O7952" i="4" s="1"/>
  <c r="O7953" i="4" s="1"/>
  <c r="O7954" i="4" s="1"/>
  <c r="O7955" i="4" s="1"/>
  <c r="O7956" i="4" s="1"/>
  <c r="O7957" i="4" s="1"/>
  <c r="O7958" i="4" s="1"/>
  <c r="O7959" i="4" s="1"/>
  <c r="O7960" i="4" s="1"/>
  <c r="O7961" i="4" s="1"/>
  <c r="O7962" i="4" s="1"/>
  <c r="O7963" i="4" s="1"/>
  <c r="O7964" i="4" s="1"/>
  <c r="O7965" i="4" s="1"/>
  <c r="O7966" i="4" s="1"/>
  <c r="O7967" i="4" s="1"/>
  <c r="O7968" i="4" s="1"/>
  <c r="O7969" i="4" s="1"/>
  <c r="O7970" i="4" s="1"/>
  <c r="O7971" i="4" s="1"/>
  <c r="O7972" i="4" s="1"/>
  <c r="O7973" i="4" s="1"/>
  <c r="O7974" i="4" s="1"/>
  <c r="O7975" i="4" s="1"/>
  <c r="O7976" i="4" s="1"/>
  <c r="O7977" i="4" s="1"/>
  <c r="T8" i="4"/>
  <c r="P2804" i="4"/>
  <c r="K2649" i="4"/>
  <c r="N2649" i="4" s="1"/>
  <c r="L5453" i="4"/>
  <c r="K5453" i="4" s="1"/>
  <c r="N5453" i="4" s="1"/>
  <c r="L5406" i="4"/>
  <c r="K5406" i="4" s="1"/>
  <c r="N5406" i="4" s="1"/>
  <c r="L2324" i="4"/>
  <c r="K2324" i="4" s="1"/>
  <c r="N2324" i="4" s="1"/>
  <c r="L5489" i="4"/>
  <c r="K5489" i="4" s="1"/>
  <c r="N5489" i="4" s="1"/>
  <c r="L4406" i="4"/>
  <c r="K4406" i="4" s="1"/>
  <c r="N4406" i="4" s="1"/>
  <c r="L2027" i="4"/>
  <c r="K2027" i="4" s="1"/>
  <c r="N2027" i="4" s="1"/>
  <c r="L7261" i="4"/>
  <c r="K7261" i="4" s="1"/>
  <c r="N7261" i="4" s="1"/>
  <c r="L2963" i="4"/>
  <c r="K2963" i="4" s="1"/>
  <c r="N2963" i="4" s="1"/>
  <c r="L1619" i="4"/>
  <c r="K1619" i="4" s="1"/>
  <c r="N1619" i="4" s="1"/>
  <c r="L6481" i="4"/>
  <c r="K6481" i="4" s="1"/>
  <c r="N6481" i="4" s="1"/>
  <c r="L4513" i="4"/>
  <c r="K4513" i="4" s="1"/>
  <c r="N4513" i="4" s="1"/>
  <c r="L535" i="4"/>
  <c r="K535" i="4" s="1"/>
  <c r="N535" i="4" s="1"/>
  <c r="L7550" i="4"/>
  <c r="K7550" i="4" s="1"/>
  <c r="N7550" i="4" s="1"/>
  <c r="L5037" i="4"/>
  <c r="K5037" i="4" s="1"/>
  <c r="N5037" i="4" s="1"/>
  <c r="L431" i="4"/>
  <c r="K431" i="4" s="1"/>
  <c r="N431" i="4" s="1"/>
  <c r="L6990" i="4"/>
  <c r="K6990" i="4" s="1"/>
  <c r="N6990" i="4" s="1"/>
  <c r="L2807" i="4"/>
  <c r="K2807" i="4" s="1"/>
  <c r="N2807" i="4" s="1"/>
  <c r="L243" i="4"/>
  <c r="K243" i="4" s="1"/>
  <c r="N243" i="4" s="1"/>
  <c r="L5712" i="4"/>
  <c r="K5712" i="4" s="1"/>
  <c r="N5712" i="4" s="1"/>
  <c r="L6555" i="4"/>
  <c r="K6555" i="4" s="1"/>
  <c r="N6555" i="4" s="1"/>
  <c r="L2819" i="4"/>
  <c r="K2819" i="4" s="1"/>
  <c r="N2819" i="4" s="1"/>
  <c r="L5676" i="4"/>
  <c r="K5676" i="4" s="1"/>
  <c r="N5676" i="4" s="1"/>
  <c r="L7616" i="4"/>
  <c r="K7616" i="4" s="1"/>
  <c r="N7616" i="4" s="1"/>
  <c r="L5418" i="4"/>
  <c r="K5418" i="4" s="1"/>
  <c r="N5418" i="4" s="1"/>
  <c r="L7708" i="4"/>
  <c r="K7708" i="4" s="1"/>
  <c r="N7708" i="4" s="1"/>
  <c r="L494" i="4"/>
  <c r="K494" i="4" s="1"/>
  <c r="N494" i="4" s="1"/>
  <c r="L6687" i="4"/>
  <c r="K6687" i="4" s="1"/>
  <c r="N6687" i="4" s="1"/>
  <c r="L7066" i="4"/>
  <c r="K7066" i="4" s="1"/>
  <c r="N7066" i="4" s="1"/>
  <c r="L6878" i="4"/>
  <c r="K6878" i="4" s="1"/>
  <c r="N6878" i="4" s="1"/>
  <c r="L4641" i="4"/>
  <c r="K4641" i="4" s="1"/>
  <c r="N4641" i="4" s="1"/>
  <c r="L2545" i="4"/>
  <c r="K2545" i="4" s="1"/>
  <c r="N2545" i="4" s="1"/>
  <c r="L5804" i="4"/>
  <c r="K5804" i="4" s="1"/>
  <c r="N5804" i="4" s="1"/>
  <c r="L2370" i="4"/>
  <c r="K2370" i="4" s="1"/>
  <c r="N2370" i="4" s="1"/>
  <c r="L7120" i="4"/>
  <c r="K7120" i="4" s="1"/>
  <c r="N7120" i="4" s="1"/>
  <c r="L3187" i="4"/>
  <c r="K3187" i="4" s="1"/>
  <c r="N3187" i="4" s="1"/>
  <c r="L5119" i="4"/>
  <c r="K5119" i="4" s="1"/>
  <c r="N5119" i="4" s="1"/>
  <c r="L5051" i="4"/>
  <c r="K5051" i="4" s="1"/>
  <c r="N5051" i="4" s="1"/>
  <c r="L6336" i="4"/>
  <c r="K6336" i="4" s="1"/>
  <c r="N6336" i="4" s="1"/>
  <c r="L5638" i="4"/>
  <c r="K5638" i="4" s="1"/>
  <c r="N5638" i="4" s="1"/>
  <c r="L3389" i="4"/>
  <c r="K3389" i="4" s="1"/>
  <c r="N3389" i="4" s="1"/>
  <c r="L2505" i="4"/>
  <c r="K2505" i="4" s="1"/>
  <c r="N2505" i="4" s="1"/>
  <c r="L3460" i="4"/>
  <c r="K3460" i="4" s="1"/>
  <c r="N3460" i="4" s="1"/>
  <c r="L1888" i="4"/>
  <c r="K1888" i="4" s="1"/>
  <c r="N1888" i="4" s="1"/>
  <c r="L2463" i="4"/>
  <c r="K2463" i="4" s="1"/>
  <c r="N2463" i="4" s="1"/>
  <c r="L3196" i="4"/>
  <c r="K3196" i="4" s="1"/>
  <c r="N3196" i="4" s="1"/>
  <c r="L5188" i="4"/>
  <c r="K5188" i="4" s="1"/>
  <c r="N5188" i="4" s="1"/>
  <c r="L798" i="4"/>
  <c r="K798" i="4" s="1"/>
  <c r="N798" i="4" s="1"/>
  <c r="L4776" i="4"/>
  <c r="K4776" i="4" s="1"/>
  <c r="N4776" i="4" s="1"/>
  <c r="L6577" i="4"/>
  <c r="K6577" i="4" s="1"/>
  <c r="N6577" i="4" s="1"/>
  <c r="L3525" i="4"/>
  <c r="K3525" i="4" s="1"/>
  <c r="N3525" i="4" s="1"/>
  <c r="L4554" i="4"/>
  <c r="K4554" i="4" s="1"/>
  <c r="N4554" i="4" s="1"/>
  <c r="L229" i="4"/>
  <c r="K229" i="4" s="1"/>
  <c r="N229" i="4" s="1"/>
  <c r="L5459" i="4"/>
  <c r="K5459" i="4" s="1"/>
  <c r="N5459" i="4" s="1"/>
  <c r="L345" i="4"/>
  <c r="K345" i="4" s="1"/>
  <c r="N345" i="4" s="1"/>
  <c r="L1097" i="4"/>
  <c r="K1097" i="4" s="1"/>
  <c r="N1097" i="4" s="1"/>
  <c r="L4949" i="4"/>
  <c r="K4949" i="4" s="1"/>
  <c r="N4949" i="4" s="1"/>
  <c r="L7245" i="4"/>
  <c r="K7245" i="4" s="1"/>
  <c r="N7245" i="4" s="1"/>
  <c r="L4129" i="4"/>
  <c r="K4129" i="4" s="1"/>
  <c r="N4129" i="4" s="1"/>
  <c r="L5261" i="4"/>
  <c r="K5261" i="4" s="1"/>
  <c r="N5261" i="4" s="1"/>
  <c r="L6683" i="4"/>
  <c r="K6683" i="4" s="1"/>
  <c r="N6683" i="4" s="1"/>
  <c r="L6838" i="4"/>
  <c r="K6838" i="4" s="1"/>
  <c r="N6838" i="4" s="1"/>
  <c r="L6103" i="4"/>
  <c r="K6103" i="4" s="1"/>
  <c r="N6103" i="4" s="1"/>
  <c r="L548" i="4"/>
  <c r="K548" i="4" s="1"/>
  <c r="N548" i="4" s="1"/>
  <c r="L570" i="4"/>
  <c r="K570" i="4" s="1"/>
  <c r="N570" i="4" s="1"/>
  <c r="L773" i="4"/>
  <c r="K773" i="4" s="1"/>
  <c r="N773" i="4" s="1"/>
  <c r="L3517" i="4"/>
  <c r="K3517" i="4" s="1"/>
  <c r="N3517" i="4" s="1"/>
  <c r="L616" i="4"/>
  <c r="K616" i="4" s="1"/>
  <c r="N616" i="4" s="1"/>
  <c r="L3402" i="4"/>
  <c r="K3402" i="4" s="1"/>
  <c r="N3402" i="4" s="1"/>
  <c r="L2172" i="4"/>
  <c r="K2172" i="4" s="1"/>
  <c r="N2172" i="4" s="1"/>
  <c r="L2856" i="4"/>
  <c r="K2856" i="4" s="1"/>
  <c r="N2856" i="4" s="1"/>
  <c r="L4982" i="4"/>
  <c r="K4982" i="4" s="1"/>
  <c r="N4982" i="4" s="1"/>
  <c r="L6541" i="4"/>
  <c r="K6541" i="4" s="1"/>
  <c r="N6541" i="4" s="1"/>
  <c r="L2261" i="4"/>
  <c r="K2261" i="4" s="1"/>
  <c r="N2261" i="4" s="1"/>
  <c r="L5521" i="4"/>
  <c r="K5521" i="4" s="1"/>
  <c r="N5521" i="4" s="1"/>
  <c r="L3910" i="4"/>
  <c r="K3910" i="4" s="1"/>
  <c r="N3910" i="4" s="1"/>
  <c r="L4000" i="4"/>
  <c r="K4000" i="4" s="1"/>
  <c r="N4000" i="4" s="1"/>
  <c r="L3395" i="4"/>
  <c r="K3395" i="4" s="1"/>
  <c r="N3395" i="4" s="1"/>
  <c r="L6498" i="4"/>
  <c r="K6498" i="4" s="1"/>
  <c r="N6498" i="4" s="1"/>
  <c r="L1897" i="4"/>
  <c r="K1897" i="4" s="1"/>
  <c r="N1897" i="4" s="1"/>
  <c r="L553" i="4"/>
  <c r="K553" i="4" s="1"/>
  <c r="N553" i="4" s="1"/>
  <c r="L3511" i="4"/>
  <c r="K3511" i="4" s="1"/>
  <c r="N3511" i="4" s="1"/>
  <c r="L3805" i="4"/>
  <c r="K3805" i="4" s="1"/>
  <c r="N3805" i="4" s="1"/>
  <c r="L7337" i="4"/>
  <c r="K7337" i="4" s="1"/>
  <c r="N7337" i="4" s="1"/>
  <c r="L1341" i="4"/>
  <c r="K1341" i="4" s="1"/>
  <c r="N1341" i="4" s="1"/>
  <c r="L5294" i="4"/>
  <c r="K5294" i="4" s="1"/>
  <c r="N5294" i="4" s="1"/>
  <c r="L1595" i="4"/>
  <c r="K1595" i="4" s="1"/>
  <c r="N1595" i="4" s="1"/>
  <c r="L878" i="4"/>
  <c r="K878" i="4" s="1"/>
  <c r="N878" i="4" s="1"/>
  <c r="L253" i="4"/>
  <c r="K253" i="4" s="1"/>
  <c r="N253" i="4" s="1"/>
  <c r="L5591" i="4"/>
  <c r="K5591" i="4" s="1"/>
  <c r="N5591" i="4" s="1"/>
  <c r="L358" i="4"/>
  <c r="K358" i="4" s="1"/>
  <c r="N358" i="4" s="1"/>
  <c r="L4139" i="4"/>
  <c r="K4139" i="4" s="1"/>
  <c r="N4139" i="4" s="1"/>
  <c r="L3457" i="4"/>
  <c r="K3457" i="4" s="1"/>
  <c r="N3457" i="4" s="1"/>
  <c r="L5252" i="4"/>
  <c r="K5252" i="4" s="1"/>
  <c r="N5252" i="4" s="1"/>
  <c r="L5572" i="4"/>
  <c r="K5572" i="4" s="1"/>
  <c r="N5572" i="4" s="1"/>
  <c r="L1889" i="4"/>
  <c r="K1889" i="4" s="1"/>
  <c r="N1889" i="4" s="1"/>
  <c r="L7510" i="4"/>
  <c r="K7510" i="4" s="1"/>
  <c r="N7510" i="4" s="1"/>
  <c r="L1966" i="4"/>
  <c r="K1966" i="4" s="1"/>
  <c r="N1966" i="4" s="1"/>
  <c r="L1696" i="4"/>
  <c r="K1696" i="4" s="1"/>
  <c r="N1696" i="4" s="1"/>
  <c r="L183" i="4"/>
  <c r="K183" i="4" s="1"/>
  <c r="N183" i="4" s="1"/>
  <c r="L5673" i="4"/>
  <c r="K5673" i="4" s="1"/>
  <c r="N5673" i="4" s="1"/>
  <c r="L2412" i="4"/>
  <c r="K2412" i="4" s="1"/>
  <c r="N2412" i="4" s="1"/>
  <c r="L5653" i="4"/>
  <c r="K5653" i="4" s="1"/>
  <c r="N5653" i="4" s="1"/>
  <c r="L2105" i="4"/>
  <c r="K2105" i="4" s="1"/>
  <c r="N2105" i="4" s="1"/>
  <c r="L1845" i="4"/>
  <c r="K1845" i="4" s="1"/>
  <c r="N1845" i="4" s="1"/>
  <c r="L3652" i="4"/>
  <c r="K3652" i="4" s="1"/>
  <c r="N3652" i="4" s="1"/>
  <c r="L1183" i="4"/>
  <c r="K1183" i="4" s="1"/>
  <c r="N1183" i="4" s="1"/>
  <c r="L988" i="4"/>
  <c r="K988" i="4" s="1"/>
  <c r="N988" i="4" s="1"/>
  <c r="L4407" i="4"/>
  <c r="K4407" i="4" s="1"/>
  <c r="N4407" i="4" s="1"/>
  <c r="L3709" i="4"/>
  <c r="K3709" i="4" s="1"/>
  <c r="N3709" i="4" s="1"/>
  <c r="L5890" i="4"/>
  <c r="K5890" i="4" s="1"/>
  <c r="N5890" i="4" s="1"/>
  <c r="L2534" i="4"/>
  <c r="K2534" i="4" s="1"/>
  <c r="N2534" i="4" s="1"/>
  <c r="L5390" i="4"/>
  <c r="K5390" i="4" s="1"/>
  <c r="N5390" i="4" s="1"/>
  <c r="L4036" i="4"/>
  <c r="K4036" i="4" s="1"/>
  <c r="N4036" i="4" s="1"/>
  <c r="L5946" i="4"/>
  <c r="K5946" i="4" s="1"/>
  <c r="N5946" i="4" s="1"/>
  <c r="L904" i="4"/>
  <c r="K904" i="4" s="1"/>
  <c r="N904" i="4" s="1"/>
  <c r="L1136" i="4"/>
  <c r="K1136" i="4" s="1"/>
  <c r="N1136" i="4" s="1"/>
  <c r="L2509" i="4"/>
  <c r="K2509" i="4" s="1"/>
  <c r="N2509" i="4" s="1"/>
  <c r="L3590" i="4"/>
  <c r="K3590" i="4" s="1"/>
  <c r="N3590" i="4" s="1"/>
  <c r="L1859" i="4"/>
  <c r="K1859" i="4" s="1"/>
  <c r="N1859" i="4" s="1"/>
  <c r="L5302" i="4"/>
  <c r="K5302" i="4" s="1"/>
  <c r="N5302" i="4" s="1"/>
  <c r="L5264" i="4"/>
  <c r="K5264" i="4" s="1"/>
  <c r="N5264" i="4" s="1"/>
  <c r="L6267" i="4"/>
  <c r="K6267" i="4" s="1"/>
  <c r="N6267" i="4" s="1"/>
  <c r="L4348" i="4"/>
  <c r="K4348" i="4" s="1"/>
  <c r="N4348" i="4" s="1"/>
  <c r="L6599" i="4"/>
  <c r="K6599" i="4" s="1"/>
  <c r="N6599" i="4" s="1"/>
  <c r="L3708" i="4"/>
  <c r="K3708" i="4" s="1"/>
  <c r="N3708" i="4" s="1"/>
  <c r="L48" i="4"/>
  <c r="K48" i="4" s="1"/>
  <c r="N48" i="4" s="1"/>
  <c r="L7639" i="4"/>
  <c r="K7639" i="4" s="1"/>
  <c r="N7639" i="4" s="1"/>
  <c r="L5882" i="4"/>
  <c r="K5882" i="4" s="1"/>
  <c r="N5882" i="4" s="1"/>
  <c r="L1025" i="4"/>
  <c r="K1025" i="4" s="1"/>
  <c r="N1025" i="4" s="1"/>
  <c r="L4059" i="4"/>
  <c r="K4059" i="4" s="1"/>
  <c r="N4059" i="4" s="1"/>
  <c r="L2489" i="4"/>
  <c r="K2489" i="4" s="1"/>
  <c r="N2489" i="4" s="1"/>
  <c r="L4724" i="4"/>
  <c r="K4724" i="4" s="1"/>
  <c r="N4724" i="4" s="1"/>
  <c r="L5332" i="4"/>
  <c r="K5332" i="4" s="1"/>
  <c r="N5332" i="4" s="1"/>
  <c r="L3075" i="4"/>
  <c r="K3075" i="4" s="1"/>
  <c r="N3075" i="4" s="1"/>
  <c r="L5170" i="4"/>
  <c r="K5170" i="4" s="1"/>
  <c r="N5170" i="4" s="1"/>
  <c r="L6872" i="4"/>
  <c r="K6872" i="4" s="1"/>
  <c r="N6872" i="4" s="1"/>
  <c r="L546" i="4"/>
  <c r="K546" i="4" s="1"/>
  <c r="N546" i="4" s="1"/>
  <c r="L2136" i="4"/>
  <c r="K2136" i="4" s="1"/>
  <c r="N2136" i="4" s="1"/>
  <c r="L1820" i="4"/>
  <c r="K1820" i="4" s="1"/>
  <c r="N1820" i="4" s="1"/>
  <c r="L6290" i="4"/>
  <c r="K6290" i="4" s="1"/>
  <c r="N6290" i="4" s="1"/>
  <c r="L6480" i="4"/>
  <c r="K6480" i="4" s="1"/>
  <c r="N6480" i="4" s="1"/>
  <c r="L5849" i="4"/>
  <c r="K5849" i="4" s="1"/>
  <c r="N5849" i="4" s="1"/>
  <c r="L1488" i="4"/>
  <c r="K1488" i="4" s="1"/>
  <c r="N1488" i="4" s="1"/>
  <c r="L7291" i="4"/>
  <c r="K7291" i="4" s="1"/>
  <c r="N7291" i="4" s="1"/>
  <c r="L6861" i="4"/>
  <c r="K6861" i="4" s="1"/>
  <c r="N6861" i="4" s="1"/>
  <c r="L3501" i="4"/>
  <c r="K3501" i="4" s="1"/>
  <c r="N3501" i="4" s="1"/>
  <c r="L3565" i="4"/>
  <c r="K3565" i="4" s="1"/>
  <c r="N3565" i="4" s="1"/>
  <c r="L1761" i="4"/>
  <c r="K1761" i="4" s="1"/>
  <c r="N1761" i="4" s="1"/>
  <c r="L6210" i="4"/>
  <c r="K6210" i="4" s="1"/>
  <c r="N6210" i="4" s="1"/>
  <c r="L3065" i="4"/>
  <c r="K3065" i="4" s="1"/>
  <c r="N3065" i="4" s="1"/>
  <c r="L3341" i="4"/>
  <c r="K3341" i="4" s="1"/>
  <c r="N3341" i="4" s="1"/>
  <c r="L6321" i="4"/>
  <c r="K6321" i="4" s="1"/>
  <c r="N6321" i="4" s="1"/>
  <c r="L6358" i="4"/>
  <c r="K6358" i="4" s="1"/>
  <c r="N6358" i="4" s="1"/>
  <c r="L483" i="4"/>
  <c r="K483" i="4" s="1"/>
  <c r="N483" i="4" s="1"/>
  <c r="L4220" i="4"/>
  <c r="K4220" i="4" s="1"/>
  <c r="N4220" i="4" s="1"/>
  <c r="L967" i="4"/>
  <c r="K967" i="4" s="1"/>
  <c r="N967" i="4" s="1"/>
  <c r="L5667" i="4"/>
  <c r="K5667" i="4" s="1"/>
  <c r="N5667" i="4" s="1"/>
  <c r="L2936" i="4"/>
  <c r="K2936" i="4" s="1"/>
  <c r="N2936" i="4" s="1"/>
  <c r="L248" i="4"/>
  <c r="K248" i="4" s="1"/>
  <c r="N248" i="4" s="1"/>
  <c r="L4596" i="4"/>
  <c r="K4596" i="4" s="1"/>
  <c r="N4596" i="4" s="1"/>
  <c r="L5846" i="4"/>
  <c r="K5846" i="4" s="1"/>
  <c r="N5846" i="4" s="1"/>
  <c r="L5132" i="4"/>
  <c r="K5132" i="4" s="1"/>
  <c r="N5132" i="4" s="1"/>
  <c r="L2787" i="4"/>
  <c r="K2787" i="4" s="1"/>
  <c r="N2787" i="4" s="1"/>
  <c r="L7973" i="4"/>
  <c r="K7973" i="4" s="1"/>
  <c r="N7973" i="4" s="1"/>
  <c r="L4746" i="4"/>
  <c r="K4746" i="4" s="1"/>
  <c r="N4746" i="4" s="1"/>
  <c r="L5892" i="4"/>
  <c r="K5892" i="4" s="1"/>
  <c r="N5892" i="4" s="1"/>
  <c r="L4009" i="4"/>
  <c r="K4009" i="4" s="1"/>
  <c r="N4009" i="4" s="1"/>
  <c r="L2481" i="4"/>
  <c r="K2481" i="4" s="1"/>
  <c r="N2481" i="4" s="1"/>
  <c r="L2517" i="4"/>
  <c r="K2517" i="4" s="1"/>
  <c r="N2517" i="4" s="1"/>
  <c r="L22" i="4"/>
  <c r="K22" i="4" s="1"/>
  <c r="N22" i="4" s="1"/>
  <c r="L4034" i="4"/>
  <c r="K4034" i="4" s="1"/>
  <c r="N4034" i="4" s="1"/>
  <c r="L4427" i="4"/>
  <c r="K4427" i="4" s="1"/>
  <c r="N4427" i="4" s="1"/>
  <c r="L1187" i="4"/>
  <c r="K1187" i="4" s="1"/>
  <c r="N1187" i="4" s="1"/>
  <c r="L6736" i="4"/>
  <c r="K6736" i="4" s="1"/>
  <c r="N6736" i="4" s="1"/>
  <c r="L3534" i="4"/>
  <c r="K3534" i="4" s="1"/>
  <c r="N3534" i="4" s="1"/>
  <c r="L38" i="4"/>
  <c r="K38" i="4" s="1"/>
  <c r="N38" i="4" s="1"/>
  <c r="L4022" i="4"/>
  <c r="K4022" i="4" s="1"/>
  <c r="N4022" i="4" s="1"/>
  <c r="L3803" i="4"/>
  <c r="K3803" i="4" s="1"/>
  <c r="N3803" i="4" s="1"/>
  <c r="L5746" i="4"/>
  <c r="K5746" i="4" s="1"/>
  <c r="N5746" i="4" s="1"/>
  <c r="L5897" i="4"/>
  <c r="K5897" i="4" s="1"/>
  <c r="N5897" i="4" s="1"/>
  <c r="L657" i="4"/>
  <c r="K657" i="4" s="1"/>
  <c r="N657" i="4" s="1"/>
  <c r="L3788" i="4"/>
  <c r="K3788" i="4" s="1"/>
  <c r="N3788" i="4" s="1"/>
  <c r="L3396" i="4"/>
  <c r="K3396" i="4" s="1"/>
  <c r="N3396" i="4" s="1"/>
  <c r="L27" i="4"/>
  <c r="K27" i="4" s="1"/>
  <c r="N27" i="4" s="1"/>
  <c r="L7108" i="4"/>
  <c r="K7108" i="4" s="1"/>
  <c r="N7108" i="4" s="1"/>
  <c r="L872" i="4"/>
  <c r="K872" i="4" s="1"/>
  <c r="N872" i="4" s="1"/>
  <c r="L3343" i="4"/>
  <c r="K3343" i="4" s="1"/>
  <c r="N3343" i="4" s="1"/>
  <c r="L7453" i="4"/>
  <c r="K7453" i="4" s="1"/>
  <c r="N7453" i="4" s="1"/>
  <c r="L5298" i="4"/>
  <c r="K5298" i="4" s="1"/>
  <c r="N5298" i="4" s="1"/>
  <c r="L124" i="4"/>
  <c r="K124" i="4" s="1"/>
  <c r="N124" i="4" s="1"/>
  <c r="L4861" i="4"/>
  <c r="K4861" i="4" s="1"/>
  <c r="N4861" i="4" s="1"/>
  <c r="L3458" i="4"/>
  <c r="K3458" i="4" s="1"/>
  <c r="N3458" i="4" s="1"/>
  <c r="L6973" i="4"/>
  <c r="K6973" i="4" s="1"/>
  <c r="N6973" i="4" s="1"/>
  <c r="L2560" i="4"/>
  <c r="K2560" i="4" s="1"/>
  <c r="N2560" i="4" s="1"/>
  <c r="L4896" i="4"/>
  <c r="K4896" i="4" s="1"/>
  <c r="N4896" i="4" s="1"/>
  <c r="L4854" i="4"/>
  <c r="K4854" i="4" s="1"/>
  <c r="N4854" i="4" s="1"/>
  <c r="L4484" i="4"/>
  <c r="K4484" i="4" s="1"/>
  <c r="N4484" i="4" s="1"/>
  <c r="L5383" i="4"/>
  <c r="K5383" i="4" s="1"/>
  <c r="N5383" i="4" s="1"/>
  <c r="L3207" i="4"/>
  <c r="K3207" i="4" s="1"/>
  <c r="N3207" i="4" s="1"/>
  <c r="L7666" i="4"/>
  <c r="K7666" i="4" s="1"/>
  <c r="N7666" i="4" s="1"/>
  <c r="L6288" i="4"/>
  <c r="K6288" i="4" s="1"/>
  <c r="N6288" i="4" s="1"/>
  <c r="L1415" i="4"/>
  <c r="K1415" i="4" s="1"/>
  <c r="N1415" i="4" s="1"/>
  <c r="L541" i="4"/>
  <c r="K541" i="4" s="1"/>
  <c r="N541" i="4" s="1"/>
  <c r="L2513" i="4"/>
  <c r="K2513" i="4" s="1"/>
  <c r="N2513" i="4" s="1"/>
  <c r="L2220" i="4"/>
  <c r="K2220" i="4" s="1"/>
  <c r="N2220" i="4" s="1"/>
  <c r="L5847" i="4"/>
  <c r="K5847" i="4" s="1"/>
  <c r="N5847" i="4" s="1"/>
  <c r="L322" i="4"/>
  <c r="K322" i="4" s="1"/>
  <c r="N322" i="4" s="1"/>
  <c r="L4366" i="4"/>
  <c r="K4366" i="4" s="1"/>
  <c r="N4366" i="4" s="1"/>
  <c r="L5064" i="4"/>
  <c r="K5064" i="4" s="1"/>
  <c r="N5064" i="4" s="1"/>
  <c r="L605" i="4"/>
  <c r="K605" i="4" s="1"/>
  <c r="N605" i="4" s="1"/>
  <c r="L5440" i="4"/>
  <c r="K5440" i="4" s="1"/>
  <c r="N5440" i="4" s="1"/>
  <c r="L4593" i="4"/>
  <c r="K4593" i="4" s="1"/>
  <c r="N4593" i="4" s="1"/>
  <c r="L1478" i="4"/>
  <c r="K1478" i="4" s="1"/>
  <c r="N1478" i="4" s="1"/>
  <c r="L5900" i="4"/>
  <c r="K5900" i="4" s="1"/>
  <c r="N5900" i="4" s="1"/>
  <c r="L5439" i="4"/>
  <c r="K5439" i="4" s="1"/>
  <c r="N5439" i="4" s="1"/>
  <c r="L2475" i="4"/>
  <c r="K2475" i="4" s="1"/>
  <c r="N2475" i="4" s="1"/>
  <c r="L159" i="4"/>
  <c r="K159" i="4" s="1"/>
  <c r="N159" i="4" s="1"/>
  <c r="L5885" i="4"/>
  <c r="K5885" i="4" s="1"/>
  <c r="N5885" i="4" s="1"/>
  <c r="L7048" i="4"/>
  <c r="K7048" i="4" s="1"/>
  <c r="N7048" i="4" s="1"/>
  <c r="L1921" i="4"/>
  <c r="K1921" i="4" s="1"/>
  <c r="N1921" i="4" s="1"/>
  <c r="L3226" i="4"/>
  <c r="K3226" i="4" s="1"/>
  <c r="N3226" i="4" s="1"/>
  <c r="L6096" i="4"/>
  <c r="K6096" i="4" s="1"/>
  <c r="N6096" i="4" s="1"/>
  <c r="L1876" i="4"/>
  <c r="K1876" i="4" s="1"/>
  <c r="N1876" i="4" s="1"/>
  <c r="L4901" i="4"/>
  <c r="K4901" i="4" s="1"/>
  <c r="N4901" i="4" s="1"/>
  <c r="L4639" i="4"/>
  <c r="K4639" i="4" s="1"/>
  <c r="N4639" i="4" s="1"/>
  <c r="L3174" i="4"/>
  <c r="K3174" i="4" s="1"/>
  <c r="N3174" i="4" s="1"/>
  <c r="L2834" i="4"/>
  <c r="K2834" i="4" s="1"/>
  <c r="N2834" i="4" s="1"/>
  <c r="L6159" i="4"/>
  <c r="K6159" i="4" s="1"/>
  <c r="N6159" i="4" s="1"/>
  <c r="L1509" i="4"/>
  <c r="K1509" i="4" s="1"/>
  <c r="N1509" i="4" s="1"/>
  <c r="L7761" i="4"/>
  <c r="K7761" i="4" s="1"/>
  <c r="N7761" i="4" s="1"/>
  <c r="L968" i="4"/>
  <c r="K968" i="4" s="1"/>
  <c r="N968" i="4" s="1"/>
  <c r="L6320" i="4"/>
  <c r="K6320" i="4" s="1"/>
  <c r="N6320" i="4" s="1"/>
  <c r="L4530" i="4"/>
  <c r="K4530" i="4" s="1"/>
  <c r="N4530" i="4" s="1"/>
  <c r="L1815" i="4"/>
  <c r="K1815" i="4" s="1"/>
  <c r="N1815" i="4" s="1"/>
  <c r="L7374" i="4"/>
  <c r="K7374" i="4" s="1"/>
  <c r="N7374" i="4" s="1"/>
  <c r="L1004" i="4"/>
  <c r="K1004" i="4" s="1"/>
  <c r="N1004" i="4" s="1"/>
  <c r="L5144" i="4"/>
  <c r="K5144" i="4" s="1"/>
  <c r="N5144" i="4" s="1"/>
  <c r="L2516" i="4"/>
  <c r="K2516" i="4" s="1"/>
  <c r="N2516" i="4" s="1"/>
  <c r="L1144" i="4"/>
  <c r="K1144" i="4" s="1"/>
  <c r="N1144" i="4" s="1"/>
  <c r="L2460" i="4"/>
  <c r="K2460" i="4" s="1"/>
  <c r="N2460" i="4" s="1"/>
  <c r="L6764" i="4"/>
  <c r="K6764" i="4" s="1"/>
  <c r="N6764" i="4" s="1"/>
  <c r="L4251" i="4"/>
  <c r="K4251" i="4" s="1"/>
  <c r="N4251" i="4" s="1"/>
  <c r="L889" i="4"/>
  <c r="K889" i="4" s="1"/>
  <c r="N889" i="4" s="1"/>
  <c r="L3339" i="4"/>
  <c r="K3339" i="4" s="1"/>
  <c r="N3339" i="4" s="1"/>
  <c r="L3696" i="4"/>
  <c r="K3696" i="4" s="1"/>
  <c r="N3696" i="4" s="1"/>
  <c r="L4102" i="4"/>
  <c r="K4102" i="4" s="1"/>
  <c r="N4102" i="4" s="1"/>
  <c r="L5208" i="4"/>
  <c r="K5208" i="4" s="1"/>
  <c r="N5208" i="4" s="1"/>
  <c r="L5249" i="4"/>
  <c r="K5249" i="4" s="1"/>
  <c r="N5249" i="4" s="1"/>
  <c r="L1928" i="4"/>
  <c r="K1928" i="4" s="1"/>
  <c r="N1928" i="4" s="1"/>
  <c r="L5837" i="4"/>
  <c r="K5837" i="4" s="1"/>
  <c r="N5837" i="4" s="1"/>
  <c r="L6403" i="4"/>
  <c r="K6403" i="4" s="1"/>
  <c r="N6403" i="4" s="1"/>
  <c r="L6751" i="4"/>
  <c r="K6751" i="4" s="1"/>
  <c r="N6751" i="4" s="1"/>
  <c r="L2196" i="4"/>
  <c r="K2196" i="4" s="1"/>
  <c r="N2196" i="4" s="1"/>
  <c r="L5115" i="4"/>
  <c r="K5115" i="4" s="1"/>
  <c r="N5115" i="4" s="1"/>
  <c r="L4158" i="4"/>
  <c r="K4158" i="4" s="1"/>
  <c r="N4158" i="4" s="1"/>
  <c r="L4544" i="4"/>
  <c r="K4544" i="4" s="1"/>
  <c r="N4544" i="4" s="1"/>
  <c r="L2806" i="4"/>
  <c r="K2806" i="4" s="1"/>
  <c r="N2806" i="4" s="1"/>
  <c r="L4662" i="4"/>
  <c r="K4662" i="4" s="1"/>
  <c r="N4662" i="4" s="1"/>
  <c r="L4978" i="4"/>
  <c r="K4978" i="4" s="1"/>
  <c r="N4978" i="4" s="1"/>
  <c r="L3893" i="4"/>
  <c r="K3893" i="4" s="1"/>
  <c r="N3893" i="4" s="1"/>
  <c r="L5449" i="4"/>
  <c r="K5449" i="4" s="1"/>
  <c r="N5449" i="4" s="1"/>
  <c r="L3102" i="4"/>
  <c r="K3102" i="4" s="1"/>
  <c r="N3102" i="4" s="1"/>
  <c r="L2718" i="4"/>
  <c r="K2718" i="4" s="1"/>
  <c r="N2718" i="4" s="1"/>
  <c r="L3148" i="4"/>
  <c r="K3148" i="4" s="1"/>
  <c r="N3148" i="4" s="1"/>
  <c r="L5107" i="4"/>
  <c r="K5107" i="4" s="1"/>
  <c r="N5107" i="4" s="1"/>
  <c r="L5538" i="4"/>
  <c r="K5538" i="4" s="1"/>
  <c r="N5538" i="4" s="1"/>
  <c r="L388" i="4"/>
  <c r="K388" i="4" s="1"/>
  <c r="N388" i="4" s="1"/>
  <c r="L3165" i="4"/>
  <c r="K3165" i="4" s="1"/>
  <c r="N3165" i="4" s="1"/>
  <c r="L1565" i="4"/>
  <c r="K1565" i="4" s="1"/>
  <c r="N1565" i="4" s="1"/>
  <c r="L1868" i="4"/>
  <c r="K1868" i="4" s="1"/>
  <c r="N1868" i="4" s="1"/>
  <c r="L4759" i="4"/>
  <c r="K4759" i="4" s="1"/>
  <c r="N4759" i="4" s="1"/>
  <c r="L4799" i="4"/>
  <c r="K4799" i="4" s="1"/>
  <c r="N4799" i="4" s="1"/>
  <c r="L6134" i="4"/>
  <c r="K6134" i="4" s="1"/>
  <c r="N6134" i="4" s="1"/>
  <c r="L51" i="4"/>
  <c r="K51" i="4" s="1"/>
  <c r="N51" i="4" s="1"/>
  <c r="L1902" i="4"/>
  <c r="K1902" i="4" s="1"/>
  <c r="N1902" i="4" s="1"/>
  <c r="L471" i="4"/>
  <c r="K471" i="4" s="1"/>
  <c r="N471" i="4" s="1"/>
  <c r="L3770" i="4"/>
  <c r="K3770" i="4" s="1"/>
  <c r="N3770" i="4" s="1"/>
  <c r="L7644" i="4"/>
  <c r="K7644" i="4" s="1"/>
  <c r="N7644" i="4" s="1"/>
  <c r="L1568" i="4"/>
  <c r="K1568" i="4" s="1"/>
  <c r="N1568" i="4" s="1"/>
  <c r="L4543" i="4"/>
  <c r="K4543" i="4" s="1"/>
  <c r="N4543" i="4" s="1"/>
  <c r="L2500" i="4"/>
  <c r="K2500" i="4" s="1"/>
  <c r="N2500" i="4" s="1"/>
  <c r="L2506" i="4"/>
  <c r="K2506" i="4" s="1"/>
  <c r="N2506" i="4" s="1"/>
  <c r="L964" i="4"/>
  <c r="K964" i="4" s="1"/>
  <c r="N964" i="4" s="1"/>
  <c r="L6010" i="4"/>
  <c r="K6010" i="4" s="1"/>
  <c r="N6010" i="4" s="1"/>
  <c r="L3690" i="4"/>
  <c r="K3690" i="4" s="1"/>
  <c r="N3690" i="4" s="1"/>
  <c r="L5183" i="4"/>
  <c r="K5183" i="4" s="1"/>
  <c r="N5183" i="4" s="1"/>
  <c r="L930" i="4"/>
  <c r="K930" i="4" s="1"/>
  <c r="N930" i="4" s="1"/>
  <c r="L5071" i="4"/>
  <c r="K5071" i="4" s="1"/>
  <c r="N5071" i="4" s="1"/>
  <c r="L2800" i="4"/>
  <c r="K2800" i="4" s="1"/>
  <c r="N2800" i="4" s="1"/>
  <c r="L6439" i="4"/>
  <c r="K6439" i="4" s="1"/>
  <c r="N6439" i="4" s="1"/>
  <c r="L7127" i="4"/>
  <c r="K7127" i="4" s="1"/>
  <c r="N7127" i="4" s="1"/>
  <c r="L7459" i="4"/>
  <c r="K7459" i="4" s="1"/>
  <c r="N7459" i="4" s="1"/>
  <c r="L7891" i="4"/>
  <c r="K7891" i="4" s="1"/>
  <c r="N7891" i="4" s="1"/>
  <c r="L3580" i="4"/>
  <c r="K3580" i="4" s="1"/>
  <c r="N3580" i="4" s="1"/>
  <c r="L3116" i="4"/>
  <c r="K3116" i="4" s="1"/>
  <c r="N3116" i="4" s="1"/>
  <c r="L519" i="4"/>
  <c r="K519" i="4" s="1"/>
  <c r="N519" i="4" s="1"/>
  <c r="L5730" i="4"/>
  <c r="K5730" i="4" s="1"/>
  <c r="N5730" i="4" s="1"/>
  <c r="L4580" i="4"/>
  <c r="K4580" i="4" s="1"/>
  <c r="N4580" i="4" s="1"/>
  <c r="L5522" i="4"/>
  <c r="K5522" i="4" s="1"/>
  <c r="N5522" i="4" s="1"/>
  <c r="L3688" i="4"/>
  <c r="K3688" i="4" s="1"/>
  <c r="N3688" i="4" s="1"/>
  <c r="L4031" i="4"/>
  <c r="K4031" i="4" s="1"/>
  <c r="N4031" i="4" s="1"/>
  <c r="L4808" i="4"/>
  <c r="K4808" i="4" s="1"/>
  <c r="N4808" i="4" s="1"/>
  <c r="L6763" i="4"/>
  <c r="K6763" i="4" s="1"/>
  <c r="N6763" i="4" s="1"/>
  <c r="L3755" i="4"/>
  <c r="K3755" i="4" s="1"/>
  <c r="N3755" i="4" s="1"/>
  <c r="L2038" i="4"/>
  <c r="K2038" i="4" s="1"/>
  <c r="N2038" i="4" s="1"/>
  <c r="L3804" i="4"/>
  <c r="K3804" i="4" s="1"/>
  <c r="N3804" i="4" s="1"/>
  <c r="L4080" i="4"/>
  <c r="K4080" i="4" s="1"/>
  <c r="N4080" i="4" s="1"/>
  <c r="L2750" i="4"/>
  <c r="K2750" i="4" s="1"/>
  <c r="N2750" i="4" s="1"/>
  <c r="L577" i="4"/>
  <c r="K577" i="4" s="1"/>
  <c r="N577" i="4" s="1"/>
  <c r="L5295" i="4"/>
  <c r="K5295" i="4" s="1"/>
  <c r="N5295" i="4" s="1"/>
  <c r="L5068" i="4"/>
  <c r="K5068" i="4" s="1"/>
  <c r="N5068" i="4" s="1"/>
  <c r="L1798" i="4"/>
  <c r="K1798" i="4" s="1"/>
  <c r="N1798" i="4" s="1"/>
  <c r="L5157" i="4"/>
  <c r="K5157" i="4" s="1"/>
  <c r="N5157" i="4" s="1"/>
  <c r="L3855" i="4"/>
  <c r="K3855" i="4" s="1"/>
  <c r="N3855" i="4" s="1"/>
  <c r="L3210" i="4"/>
  <c r="K3210" i="4" s="1"/>
  <c r="N3210" i="4" s="1"/>
  <c r="L7009" i="4"/>
  <c r="K7009" i="4" s="1"/>
  <c r="N7009" i="4" s="1"/>
  <c r="L4873" i="4"/>
  <c r="K4873" i="4" s="1"/>
  <c r="N4873" i="4" s="1"/>
  <c r="L1997" i="4"/>
  <c r="K1997" i="4" s="1"/>
  <c r="N1997" i="4" s="1"/>
  <c r="L7618" i="4"/>
  <c r="K7618" i="4" s="1"/>
  <c r="N7618" i="4" s="1"/>
  <c r="L5425" i="4"/>
  <c r="K5425" i="4" s="1"/>
  <c r="N5425" i="4" s="1"/>
  <c r="L5447" i="4"/>
  <c r="K5447" i="4" s="1"/>
  <c r="N5447" i="4" s="1"/>
  <c r="L5644" i="4"/>
  <c r="K5644" i="4" s="1"/>
  <c r="N5644" i="4" s="1"/>
  <c r="L2887" i="4"/>
  <c r="K2887" i="4" s="1"/>
  <c r="N2887" i="4" s="1"/>
  <c r="L5948" i="4"/>
  <c r="K5948" i="4" s="1"/>
  <c r="N5948" i="4" s="1"/>
  <c r="L7388" i="4"/>
  <c r="K7388" i="4" s="1"/>
  <c r="N7388" i="4" s="1"/>
  <c r="L4265" i="4"/>
  <c r="K4265" i="4" s="1"/>
  <c r="N4265" i="4" s="1"/>
  <c r="L1972" i="4"/>
  <c r="K1972" i="4" s="1"/>
  <c r="N1972" i="4" s="1"/>
  <c r="L5387" i="4"/>
  <c r="K5387" i="4" s="1"/>
  <c r="N5387" i="4" s="1"/>
  <c r="L6627" i="4"/>
  <c r="K6627" i="4" s="1"/>
  <c r="N6627" i="4" s="1"/>
  <c r="L5495" i="4"/>
  <c r="K5495" i="4" s="1"/>
  <c r="N5495" i="4" s="1"/>
  <c r="L1437" i="4"/>
  <c r="K1437" i="4" s="1"/>
  <c r="N1437" i="4" s="1"/>
  <c r="L1430" i="4"/>
  <c r="K1430" i="4" s="1"/>
  <c r="N1430" i="4" s="1"/>
  <c r="L4875" i="4"/>
  <c r="K4875" i="4" s="1"/>
  <c r="N4875" i="4" s="1"/>
  <c r="L5546" i="4"/>
  <c r="K5546" i="4" s="1"/>
  <c r="N5546" i="4" s="1"/>
  <c r="L5386" i="4"/>
  <c r="K5386" i="4" s="1"/>
  <c r="N5386" i="4" s="1"/>
  <c r="L3958" i="4"/>
  <c r="K3958" i="4" s="1"/>
  <c r="N3958" i="4" s="1"/>
  <c r="L1899" i="4"/>
  <c r="K1899" i="4" s="1"/>
  <c r="N1899" i="4" s="1"/>
  <c r="L3946" i="4"/>
  <c r="K3946" i="4" s="1"/>
  <c r="N3946" i="4" s="1"/>
  <c r="L2326" i="4"/>
  <c r="K2326" i="4" s="1"/>
  <c r="N2326" i="4" s="1"/>
  <c r="L3628" i="4"/>
  <c r="K3628" i="4" s="1"/>
  <c r="N3628" i="4" s="1"/>
  <c r="L4910" i="4"/>
  <c r="K4910" i="4" s="1"/>
  <c r="N4910" i="4" s="1"/>
  <c r="L5813" i="4"/>
  <c r="K5813" i="4" s="1"/>
  <c r="N5813" i="4" s="1"/>
  <c r="L6245" i="4"/>
  <c r="K6245" i="4" s="1"/>
  <c r="N6245" i="4" s="1"/>
  <c r="L2069" i="4"/>
  <c r="K2069" i="4" s="1"/>
  <c r="N2069" i="4" s="1"/>
  <c r="L2661" i="4"/>
  <c r="K2661" i="4" s="1"/>
  <c r="N2661" i="4" s="1"/>
  <c r="L835" i="4"/>
  <c r="K835" i="4" s="1"/>
  <c r="N835" i="4" s="1"/>
  <c r="L6385" i="4"/>
  <c r="K6385" i="4" s="1"/>
  <c r="N6385" i="4" s="1"/>
  <c r="L3296" i="4"/>
  <c r="K3296" i="4" s="1"/>
  <c r="N3296" i="4" s="1"/>
  <c r="L3223" i="4"/>
  <c r="K3223" i="4" s="1"/>
  <c r="N3223" i="4" s="1"/>
  <c r="L4844" i="4"/>
  <c r="K4844" i="4" s="1"/>
  <c r="N4844" i="4" s="1"/>
  <c r="L5807" i="4"/>
  <c r="K5807" i="4" s="1"/>
  <c r="N5807" i="4" s="1"/>
  <c r="L2387" i="4"/>
  <c r="K2387" i="4" s="1"/>
  <c r="N2387" i="4" s="1"/>
  <c r="L1984" i="4"/>
  <c r="K1984" i="4" s="1"/>
  <c r="N1984" i="4" s="1"/>
  <c r="L6784" i="4"/>
  <c r="K6784" i="4" s="1"/>
  <c r="N6784" i="4" s="1"/>
  <c r="L296" i="4"/>
  <c r="K296" i="4" s="1"/>
  <c r="N296" i="4" s="1"/>
  <c r="L5686" i="4"/>
  <c r="K5686" i="4" s="1"/>
  <c r="N5686" i="4" s="1"/>
  <c r="L7289" i="4"/>
  <c r="K7289" i="4" s="1"/>
  <c r="N7289" i="4" s="1"/>
  <c r="L5560" i="4"/>
  <c r="K5560" i="4" s="1"/>
  <c r="N5560" i="4" s="1"/>
  <c r="L4113" i="4"/>
  <c r="K4113" i="4" s="1"/>
  <c r="N4113" i="4" s="1"/>
  <c r="L3041" i="4"/>
  <c r="K3041" i="4" s="1"/>
  <c r="N3041" i="4" s="1"/>
  <c r="L3286" i="4"/>
  <c r="K3286" i="4" s="1"/>
  <c r="N3286" i="4" s="1"/>
  <c r="L1270" i="4"/>
  <c r="K1270" i="4" s="1"/>
  <c r="N1270" i="4" s="1"/>
  <c r="L956" i="4"/>
  <c r="K956" i="4" s="1"/>
  <c r="N956" i="4" s="1"/>
  <c r="L1197" i="4"/>
  <c r="K1197" i="4" s="1"/>
  <c r="N1197" i="4" s="1"/>
  <c r="L3001" i="4"/>
  <c r="K3001" i="4" s="1"/>
  <c r="N3001" i="4" s="1"/>
  <c r="L5973" i="4"/>
  <c r="K5973" i="4" s="1"/>
  <c r="N5973" i="4" s="1"/>
  <c r="L2193" i="4"/>
  <c r="K2193" i="4" s="1"/>
  <c r="N2193" i="4" s="1"/>
  <c r="L4010" i="4"/>
  <c r="K4010" i="4" s="1"/>
  <c r="N4010" i="4" s="1"/>
  <c r="L590" i="4"/>
  <c r="K590" i="4" s="1"/>
  <c r="N590" i="4" s="1"/>
  <c r="L668" i="4"/>
  <c r="K668" i="4" s="1"/>
  <c r="N668" i="4" s="1"/>
  <c r="L4046" i="4"/>
  <c r="K4046" i="4" s="1"/>
  <c r="N4046" i="4" s="1"/>
  <c r="L2881" i="4"/>
  <c r="K2881" i="4" s="1"/>
  <c r="N2881" i="4" s="1"/>
  <c r="L2768" i="4"/>
  <c r="K2768" i="4" s="1"/>
  <c r="N2768" i="4" s="1"/>
  <c r="L2741" i="4"/>
  <c r="K2741" i="4" s="1"/>
  <c r="N2741" i="4" s="1"/>
  <c r="L2095" i="4"/>
  <c r="K2095" i="4" s="1"/>
  <c r="N2095" i="4" s="1"/>
  <c r="L2753" i="4"/>
  <c r="K2753" i="4" s="1"/>
  <c r="N2753" i="4" s="1"/>
  <c r="L1549" i="4"/>
  <c r="K1549" i="4" s="1"/>
  <c r="N1549" i="4" s="1"/>
  <c r="L1980" i="4"/>
  <c r="K1980" i="4" s="1"/>
  <c r="N1980" i="4" s="1"/>
  <c r="L6697" i="4"/>
  <c r="K6697" i="4" s="1"/>
  <c r="N6697" i="4" s="1"/>
  <c r="L3747" i="4"/>
  <c r="K3747" i="4" s="1"/>
  <c r="N3747" i="4" s="1"/>
  <c r="L1643" i="4"/>
  <c r="K1643" i="4" s="1"/>
  <c r="N1643" i="4" s="1"/>
  <c r="L2403" i="4"/>
  <c r="K2403" i="4" s="1"/>
  <c r="N2403" i="4" s="1"/>
  <c r="L4764" i="4"/>
  <c r="K4764" i="4" s="1"/>
  <c r="N4764" i="4" s="1"/>
  <c r="L2731" i="4"/>
  <c r="K2731" i="4" s="1"/>
  <c r="N2731" i="4" s="1"/>
  <c r="L104" i="4"/>
  <c r="K104" i="4" s="1"/>
  <c r="N104" i="4" s="1"/>
  <c r="L5874" i="4"/>
  <c r="K5874" i="4" s="1"/>
  <c r="N5874" i="4" s="1"/>
  <c r="L4326" i="4"/>
  <c r="K4326" i="4" s="1"/>
  <c r="N4326" i="4" s="1"/>
  <c r="L4068" i="4"/>
  <c r="K4068" i="4" s="1"/>
  <c r="N4068" i="4" s="1"/>
  <c r="L5342" i="4"/>
  <c r="K5342" i="4" s="1"/>
  <c r="N5342" i="4" s="1"/>
  <c r="L4682" i="4"/>
  <c r="K4682" i="4" s="1"/>
  <c r="N4682" i="4" s="1"/>
  <c r="L908" i="4"/>
  <c r="K908" i="4" s="1"/>
  <c r="N908" i="4" s="1"/>
  <c r="L809" i="4"/>
  <c r="K809" i="4" s="1"/>
  <c r="N809" i="4" s="1"/>
  <c r="L4436" i="4"/>
  <c r="K4436" i="4" s="1"/>
  <c r="N4436" i="4" s="1"/>
  <c r="L205" i="4"/>
  <c r="K205" i="4" s="1"/>
  <c r="N205" i="4" s="1"/>
  <c r="L197" i="4"/>
  <c r="K197" i="4" s="1"/>
  <c r="N197" i="4" s="1"/>
  <c r="L2897" i="4"/>
  <c r="K2897" i="4" s="1"/>
  <c r="N2897" i="4" s="1"/>
  <c r="L4491" i="4"/>
  <c r="K4491" i="4" s="1"/>
  <c r="N4491" i="4" s="1"/>
  <c r="L1891" i="4"/>
  <c r="K1891" i="4" s="1"/>
  <c r="N1891" i="4" s="1"/>
  <c r="L3189" i="4"/>
  <c r="K3189" i="4" s="1"/>
  <c r="N3189" i="4" s="1"/>
  <c r="L3519" i="4"/>
  <c r="K3519" i="4" s="1"/>
  <c r="N3519" i="4" s="1"/>
  <c r="L3891" i="4"/>
  <c r="K3891" i="4" s="1"/>
  <c r="N3891" i="4" s="1"/>
  <c r="L2681" i="4"/>
  <c r="K2681" i="4" s="1"/>
  <c r="N2681" i="4" s="1"/>
  <c r="L7230" i="4"/>
  <c r="K7230" i="4" s="1"/>
  <c r="N7230" i="4" s="1"/>
  <c r="L4477" i="4"/>
  <c r="K4477" i="4" s="1"/>
  <c r="N4477" i="4" s="1"/>
  <c r="L4711" i="4"/>
  <c r="K4711" i="4" s="1"/>
  <c r="N4711" i="4" s="1"/>
  <c r="L1553" i="4"/>
  <c r="K1553" i="4" s="1"/>
  <c r="N1553" i="4" s="1"/>
  <c r="L5408" i="4"/>
  <c r="K5408" i="4" s="1"/>
  <c r="N5408" i="4" s="1"/>
  <c r="L2466" i="4"/>
  <c r="K2466" i="4" s="1"/>
  <c r="N2466" i="4" s="1"/>
  <c r="L4500" i="4"/>
  <c r="K4500" i="4" s="1"/>
  <c r="N4500" i="4" s="1"/>
  <c r="L2716" i="4"/>
  <c r="K2716" i="4" s="1"/>
  <c r="N2716" i="4" s="1"/>
  <c r="L2185" i="4"/>
  <c r="K2185" i="4" s="1"/>
  <c r="N2185" i="4" s="1"/>
  <c r="L6691" i="4"/>
  <c r="K6691" i="4" s="1"/>
  <c r="N6691" i="4" s="1"/>
  <c r="L2235" i="4"/>
  <c r="K2235" i="4" s="1"/>
  <c r="N2235" i="4" s="1"/>
  <c r="L4973" i="4"/>
  <c r="K4973" i="4" s="1"/>
  <c r="N4973" i="4" s="1"/>
  <c r="L5096" i="4"/>
  <c r="K5096" i="4" s="1"/>
  <c r="N5096" i="4" s="1"/>
  <c r="L2291" i="4"/>
  <c r="K2291" i="4" s="1"/>
  <c r="N2291" i="4" s="1"/>
  <c r="L1257" i="4"/>
  <c r="K1257" i="4" s="1"/>
  <c r="N1257" i="4" s="1"/>
  <c r="L1441" i="4"/>
  <c r="K1441" i="4" s="1"/>
  <c r="N1441" i="4" s="1"/>
  <c r="L3179" i="4"/>
  <c r="K3179" i="4" s="1"/>
  <c r="N3179" i="4" s="1"/>
  <c r="L2524" i="4"/>
  <c r="K2524" i="4" s="1"/>
  <c r="N2524" i="4" s="1"/>
  <c r="L5681" i="4"/>
  <c r="K5681" i="4" s="1"/>
  <c r="N5681" i="4" s="1"/>
  <c r="L6133" i="4"/>
  <c r="K6133" i="4" s="1"/>
  <c r="N6133" i="4" s="1"/>
  <c r="L6026" i="4"/>
  <c r="K6026" i="4" s="1"/>
  <c r="N6026" i="4" s="1"/>
  <c r="L1602" i="4"/>
  <c r="K1602" i="4" s="1"/>
  <c r="N1602" i="4" s="1"/>
  <c r="L3311" i="4"/>
  <c r="K3311" i="4" s="1"/>
  <c r="N3311" i="4" s="1"/>
  <c r="L5873" i="4"/>
  <c r="K5873" i="4" s="1"/>
  <c r="N5873" i="4" s="1"/>
  <c r="L2415" i="4"/>
  <c r="K2415" i="4" s="1"/>
  <c r="N2415" i="4" s="1"/>
  <c r="L5561" i="4"/>
  <c r="K5561" i="4" s="1"/>
  <c r="N5561" i="4" s="1"/>
  <c r="L7753" i="4"/>
  <c r="K7753" i="4" s="1"/>
  <c r="N7753" i="4" s="1"/>
  <c r="L96" i="4"/>
  <c r="K96" i="4" s="1"/>
  <c r="N96" i="4" s="1"/>
  <c r="L5601" i="4"/>
  <c r="K5601" i="4" s="1"/>
  <c r="N5601" i="4" s="1"/>
  <c r="L7332" i="4"/>
  <c r="K7332" i="4" s="1"/>
  <c r="N7332" i="4" s="1"/>
  <c r="L4913" i="4"/>
  <c r="K4913" i="4" s="1"/>
  <c r="N4913" i="4" s="1"/>
  <c r="L7212" i="4"/>
  <c r="K7212" i="4" s="1"/>
  <c r="N7212" i="4" s="1"/>
  <c r="L5859" i="4"/>
  <c r="K5859" i="4" s="1"/>
  <c r="N5859" i="4" s="1"/>
  <c r="L5432" i="4"/>
  <c r="K5432" i="4" s="1"/>
  <c r="N5432" i="4" s="1"/>
  <c r="L5444" i="4"/>
  <c r="K5444" i="4" s="1"/>
  <c r="N5444" i="4" s="1"/>
  <c r="L4221" i="4"/>
  <c r="K4221" i="4" s="1"/>
  <c r="N4221" i="4" s="1"/>
  <c r="L1288" i="4"/>
  <c r="K1288" i="4" s="1"/>
  <c r="N1288" i="4" s="1"/>
  <c r="L356" i="4"/>
  <c r="K356" i="4" s="1"/>
  <c r="N356" i="4" s="1"/>
  <c r="L4426" i="4"/>
  <c r="K4426" i="4" s="1"/>
  <c r="N4426" i="4" s="1"/>
  <c r="L1642" i="4"/>
  <c r="K1642" i="4" s="1"/>
  <c r="N1642" i="4" s="1"/>
  <c r="L1954" i="4"/>
  <c r="K1954" i="4" s="1"/>
  <c r="N1954" i="4" s="1"/>
  <c r="L7093" i="4"/>
  <c r="K7093" i="4" s="1"/>
  <c r="N7093" i="4" s="1"/>
  <c r="L1185" i="4"/>
  <c r="K1185" i="4" s="1"/>
  <c r="N1185" i="4" s="1"/>
  <c r="L3309" i="4"/>
  <c r="K3309" i="4" s="1"/>
  <c r="N3309" i="4" s="1"/>
  <c r="L5394" i="4"/>
  <c r="K5394" i="4" s="1"/>
  <c r="N5394" i="4" s="1"/>
  <c r="L5820" i="4"/>
  <c r="K5820" i="4" s="1"/>
  <c r="N5820" i="4" s="1"/>
  <c r="L5040" i="4"/>
  <c r="K5040" i="4" s="1"/>
  <c r="N5040" i="4" s="1"/>
  <c r="L7046" i="4"/>
  <c r="K7046" i="4" s="1"/>
  <c r="N7046" i="4" s="1"/>
  <c r="L5511" i="4"/>
  <c r="K5511" i="4" s="1"/>
  <c r="N5511" i="4" s="1"/>
  <c r="L4726" i="4"/>
  <c r="K4726" i="4" s="1"/>
  <c r="N4726" i="4" s="1"/>
  <c r="L3653" i="4"/>
  <c r="K3653" i="4" s="1"/>
  <c r="N3653" i="4" s="1"/>
  <c r="L6425" i="4"/>
  <c r="K6425" i="4" s="1"/>
  <c r="N6425" i="4" s="1"/>
  <c r="L7526" i="4"/>
  <c r="K7526" i="4" s="1"/>
  <c r="N7526" i="4" s="1"/>
  <c r="L5502" i="4"/>
  <c r="K5502" i="4" s="1"/>
  <c r="N5502" i="4" s="1"/>
  <c r="L1069" i="4"/>
  <c r="K1069" i="4" s="1"/>
  <c r="N1069" i="4" s="1"/>
  <c r="L3263" i="4"/>
  <c r="K3263" i="4" s="1"/>
  <c r="N3263" i="4" s="1"/>
  <c r="L3045" i="4"/>
  <c r="K3045" i="4" s="1"/>
  <c r="N3045" i="4" s="1"/>
  <c r="L2187" i="4"/>
  <c r="K2187" i="4" s="1"/>
  <c r="N2187" i="4" s="1"/>
  <c r="L3149" i="4"/>
  <c r="K3149" i="4" s="1"/>
  <c r="N3149" i="4" s="1"/>
  <c r="L6289" i="4"/>
  <c r="K6289" i="4" s="1"/>
  <c r="N6289" i="4" s="1"/>
  <c r="L2785" i="4"/>
  <c r="K2785" i="4" s="1"/>
  <c r="N2785" i="4" s="1"/>
  <c r="L7236" i="4"/>
  <c r="K7236" i="4" s="1"/>
  <c r="N7236" i="4" s="1"/>
  <c r="L4722" i="4"/>
  <c r="K4722" i="4" s="1"/>
  <c r="N4722" i="4" s="1"/>
  <c r="L5788" i="4"/>
  <c r="K5788" i="4" s="1"/>
  <c r="N5788" i="4" s="1"/>
  <c r="L1616" i="4"/>
  <c r="K1616" i="4" s="1"/>
  <c r="N1616" i="4" s="1"/>
  <c r="L3068" i="4"/>
  <c r="K3068" i="4" s="1"/>
  <c r="N3068" i="4" s="1"/>
  <c r="L5964" i="4"/>
  <c r="K5964" i="4" s="1"/>
  <c r="N5964" i="4" s="1"/>
  <c r="L5464" i="4"/>
  <c r="K5464" i="4" s="1"/>
  <c r="N5464" i="4" s="1"/>
  <c r="L6820" i="4"/>
  <c r="K6820" i="4" s="1"/>
  <c r="N6820" i="4" s="1"/>
  <c r="L1861" i="4"/>
  <c r="K1861" i="4" s="1"/>
  <c r="N1861" i="4" s="1"/>
  <c r="L7039" i="4"/>
  <c r="K7039" i="4" s="1"/>
  <c r="N7039" i="4" s="1"/>
  <c r="L3503" i="4"/>
  <c r="K3503" i="4" s="1"/>
  <c r="N3503" i="4" s="1"/>
  <c r="L7472" i="4"/>
  <c r="K7472" i="4" s="1"/>
  <c r="N7472" i="4" s="1"/>
  <c r="L6357" i="4"/>
  <c r="K6357" i="4" s="1"/>
  <c r="N6357" i="4" s="1"/>
  <c r="L3014" i="4"/>
  <c r="K3014" i="4" s="1"/>
  <c r="N3014" i="4" s="1"/>
  <c r="L4385" i="4"/>
  <c r="K4385" i="4" s="1"/>
  <c r="N4385" i="4" s="1"/>
  <c r="L2855" i="4"/>
  <c r="K2855" i="4" s="1"/>
  <c r="N2855" i="4" s="1"/>
  <c r="L3243" i="4"/>
  <c r="K3243" i="4" s="1"/>
  <c r="N3243" i="4" s="1"/>
  <c r="L5487" i="4"/>
  <c r="K5487" i="4" s="1"/>
  <c r="N5487" i="4" s="1"/>
  <c r="L5149" i="4"/>
  <c r="K5149" i="4" s="1"/>
  <c r="N5149" i="4" s="1"/>
  <c r="L5959" i="4"/>
  <c r="K5959" i="4" s="1"/>
  <c r="N5959" i="4" s="1"/>
  <c r="L7693" i="4"/>
  <c r="K7693" i="4" s="1"/>
  <c r="N7693" i="4" s="1"/>
  <c r="L213" i="4"/>
  <c r="K213" i="4" s="1"/>
  <c r="N213" i="4" s="1"/>
  <c r="L4597" i="4"/>
  <c r="K4597" i="4" s="1"/>
  <c r="N4597" i="4" s="1"/>
  <c r="L3292" i="4"/>
  <c r="K3292" i="4" s="1"/>
  <c r="N3292" i="4" s="1"/>
  <c r="L5816" i="4"/>
  <c r="K5816" i="4" s="1"/>
  <c r="N5816" i="4" s="1"/>
  <c r="L656" i="4"/>
  <c r="K656" i="4" s="1"/>
  <c r="N656" i="4" s="1"/>
  <c r="L5824" i="4"/>
  <c r="K5824" i="4" s="1"/>
  <c r="N5824" i="4" s="1"/>
  <c r="L1597" i="4"/>
  <c r="K1597" i="4" s="1"/>
  <c r="N1597" i="4" s="1"/>
  <c r="L4320" i="4"/>
  <c r="K4320" i="4" s="1"/>
  <c r="N4320" i="4" s="1"/>
  <c r="L7112" i="4"/>
  <c r="K7112" i="4" s="1"/>
  <c r="N7112" i="4" s="1"/>
  <c r="L673" i="4"/>
  <c r="K673" i="4" s="1"/>
  <c r="N673" i="4" s="1"/>
  <c r="L6972" i="4"/>
  <c r="K6972" i="4" s="1"/>
  <c r="N6972" i="4" s="1"/>
  <c r="L5933" i="4"/>
  <c r="K5933" i="4" s="1"/>
  <c r="N5933" i="4" s="1"/>
  <c r="L2755" i="4"/>
  <c r="K2755" i="4" s="1"/>
  <c r="N2755" i="4" s="1"/>
  <c r="L2329" i="4"/>
  <c r="K2329" i="4" s="1"/>
  <c r="N2329" i="4" s="1"/>
  <c r="L3598" i="4"/>
  <c r="K3598" i="4" s="1"/>
  <c r="N3598" i="4" s="1"/>
  <c r="L2991" i="4"/>
  <c r="K2991" i="4" s="1"/>
  <c r="N2991" i="4" s="1"/>
  <c r="L6895" i="4"/>
  <c r="K6895" i="4" s="1"/>
  <c r="N6895" i="4" s="1"/>
  <c r="L6624" i="4"/>
  <c r="K6624" i="4" s="1"/>
  <c r="N6624" i="4" s="1"/>
  <c r="L6244" i="4"/>
  <c r="K6244" i="4" s="1"/>
  <c r="N6244" i="4" s="1"/>
  <c r="L2336" i="4"/>
  <c r="K2336" i="4" s="1"/>
  <c r="N2336" i="4" s="1"/>
  <c r="L6976" i="4"/>
  <c r="K6976" i="4" s="1"/>
  <c r="N6976" i="4" s="1"/>
  <c r="L3180" i="4"/>
  <c r="K3180" i="4" s="1"/>
  <c r="N3180" i="4" s="1"/>
  <c r="L1419" i="4"/>
  <c r="K1419" i="4" s="1"/>
  <c r="N1419" i="4" s="1"/>
  <c r="L5617" i="4"/>
  <c r="K5617" i="4" s="1"/>
  <c r="N5617" i="4" s="1"/>
  <c r="L4091" i="4"/>
  <c r="K4091" i="4" s="1"/>
  <c r="N4091" i="4" s="1"/>
  <c r="L7855" i="4"/>
  <c r="K7855" i="4" s="1"/>
  <c r="N7855" i="4" s="1"/>
  <c r="L6380" i="4"/>
  <c r="K6380" i="4" s="1"/>
  <c r="N6380" i="4" s="1"/>
  <c r="L6522" i="4"/>
  <c r="K6522" i="4" s="1"/>
  <c r="N6522" i="4" s="1"/>
  <c r="L4238" i="4"/>
  <c r="K4238" i="4" s="1"/>
  <c r="N4238" i="4" s="1"/>
  <c r="L4860" i="4"/>
  <c r="K4860" i="4" s="1"/>
  <c r="N4860" i="4" s="1"/>
  <c r="L7486" i="4"/>
  <c r="K7486" i="4" s="1"/>
  <c r="N7486" i="4" s="1"/>
  <c r="L802" i="4"/>
  <c r="K802" i="4" s="1"/>
  <c r="N802" i="4" s="1"/>
  <c r="L7606" i="4"/>
  <c r="K7606" i="4" s="1"/>
  <c r="N7606" i="4" s="1"/>
  <c r="L24" i="4"/>
  <c r="K24" i="4" s="1"/>
  <c r="N24" i="4" s="1"/>
  <c r="L3245" i="4"/>
  <c r="K3245" i="4" s="1"/>
  <c r="N3245" i="4" s="1"/>
  <c r="L6503" i="4"/>
  <c r="K6503" i="4" s="1"/>
  <c r="N6503" i="4" s="1"/>
  <c r="L4233" i="4"/>
  <c r="K4233" i="4" s="1"/>
  <c r="N4233" i="4" s="1"/>
  <c r="L2793" i="4"/>
  <c r="K2793" i="4" s="1"/>
  <c r="N2793" i="4" s="1"/>
  <c r="L795" i="4"/>
  <c r="K795" i="4" s="1"/>
  <c r="N795" i="4" s="1"/>
  <c r="L2870" i="4"/>
  <c r="K2870" i="4" s="1"/>
  <c r="N2870" i="4" s="1"/>
  <c r="L4226" i="4"/>
  <c r="K4226" i="4" s="1"/>
  <c r="N4226" i="4" s="1"/>
  <c r="L3739" i="4"/>
  <c r="K3739" i="4" s="1"/>
  <c r="N3739" i="4" s="1"/>
  <c r="L4362" i="4"/>
  <c r="K4362" i="4" s="1"/>
  <c r="N4362" i="4" s="1"/>
  <c r="L373" i="4"/>
  <c r="K373" i="4" s="1"/>
  <c r="N373" i="4" s="1"/>
  <c r="L1356" i="4"/>
  <c r="K1356" i="4" s="1"/>
  <c r="N1356" i="4" s="1"/>
  <c r="L453" i="4"/>
  <c r="K453" i="4" s="1"/>
  <c r="N453" i="4" s="1"/>
  <c r="L1423" i="4"/>
  <c r="K1423" i="4" s="1"/>
  <c r="N1423" i="4" s="1"/>
  <c r="L3145" i="4"/>
  <c r="K3145" i="4" s="1"/>
  <c r="N3145" i="4" s="1"/>
  <c r="L4021" i="4"/>
  <c r="K4021" i="4" s="1"/>
  <c r="N4021" i="4" s="1"/>
  <c r="L6300" i="4"/>
  <c r="K6300" i="4" s="1"/>
  <c r="N6300" i="4" s="1"/>
  <c r="L6203" i="4"/>
  <c r="K6203" i="4" s="1"/>
  <c r="N6203" i="4" s="1"/>
  <c r="L5576" i="4"/>
  <c r="K5576" i="4" s="1"/>
  <c r="N5576" i="4" s="1"/>
  <c r="L5148" i="4"/>
  <c r="K5148" i="4" s="1"/>
  <c r="N5148" i="4" s="1"/>
  <c r="L6012" i="4"/>
  <c r="K6012" i="4" s="1"/>
  <c r="N6012" i="4" s="1"/>
  <c r="L7371" i="4"/>
  <c r="K7371" i="4" s="1"/>
  <c r="N7371" i="4" s="1"/>
  <c r="L5586" i="4"/>
  <c r="K5586" i="4" s="1"/>
  <c r="N5586" i="4" s="1"/>
  <c r="L7047" i="4"/>
  <c r="K7047" i="4" s="1"/>
  <c r="N7047" i="4" s="1"/>
  <c r="L4812" i="4"/>
  <c r="K4812" i="4" s="1"/>
  <c r="N4812" i="4" s="1"/>
  <c r="L2373" i="4"/>
  <c r="K2373" i="4" s="1"/>
  <c r="N2373" i="4" s="1"/>
  <c r="L6965" i="4"/>
  <c r="K6965" i="4" s="1"/>
  <c r="N6965" i="4" s="1"/>
  <c r="L6483" i="4"/>
  <c r="K6483" i="4" s="1"/>
  <c r="N6483" i="4" s="1"/>
  <c r="L7448" i="4"/>
  <c r="K7448" i="4" s="1"/>
  <c r="N7448" i="4" s="1"/>
  <c r="L3890" i="4"/>
  <c r="K3890" i="4" s="1"/>
  <c r="N3890" i="4" s="1"/>
  <c r="L6815" i="4"/>
  <c r="K6815" i="4" s="1"/>
  <c r="N6815" i="4" s="1"/>
  <c r="L6052" i="4"/>
  <c r="K6052" i="4" s="1"/>
  <c r="N6052" i="4" s="1"/>
  <c r="L2062" i="4"/>
  <c r="K2062" i="4" s="1"/>
  <c r="N2062" i="4" s="1"/>
  <c r="L1275" i="4"/>
  <c r="K1275" i="4" s="1"/>
  <c r="N1275" i="4" s="1"/>
  <c r="L4370" i="4"/>
  <c r="K4370" i="4" s="1"/>
  <c r="N4370" i="4" s="1"/>
  <c r="L6512" i="4"/>
  <c r="K6512" i="4" s="1"/>
  <c r="N6512" i="4" s="1"/>
  <c r="L6044" i="4"/>
  <c r="K6044" i="4" s="1"/>
  <c r="N6044" i="4" s="1"/>
  <c r="L776" i="4"/>
  <c r="K776" i="4" s="1"/>
  <c r="N776" i="4" s="1"/>
  <c r="L1832" i="4"/>
  <c r="K1832" i="4" s="1"/>
  <c r="N1832" i="4" s="1"/>
  <c r="L2087" i="4"/>
  <c r="K2087" i="4" s="1"/>
  <c r="N2087" i="4" s="1"/>
  <c r="L6442" i="4"/>
  <c r="K6442" i="4" s="1"/>
  <c r="N6442" i="4" s="1"/>
  <c r="L3244" i="4"/>
  <c r="K3244" i="4" s="1"/>
  <c r="N3244" i="4" s="1"/>
  <c r="L258" i="4"/>
  <c r="K258" i="4" s="1"/>
  <c r="N258" i="4" s="1"/>
  <c r="L7447" i="4"/>
  <c r="K7447" i="4" s="1"/>
  <c r="N7447" i="4" s="1"/>
  <c r="L537" i="4"/>
  <c r="K537" i="4" s="1"/>
  <c r="N537" i="4" s="1"/>
  <c r="L4534" i="4"/>
  <c r="K4534" i="4" s="1"/>
  <c r="N4534" i="4" s="1"/>
  <c r="L1380" i="4"/>
  <c r="K1380" i="4" s="1"/>
  <c r="N1380" i="4" s="1"/>
  <c r="L703" i="4"/>
  <c r="K703" i="4" s="1"/>
  <c r="N703" i="4" s="1"/>
  <c r="L1299" i="4"/>
  <c r="K1299" i="4" s="1"/>
  <c r="N1299" i="4" s="1"/>
  <c r="L3966" i="4"/>
  <c r="K3966" i="4" s="1"/>
  <c r="N3966" i="4" s="1"/>
  <c r="L5219" i="4"/>
  <c r="K5219" i="4" s="1"/>
  <c r="N5219" i="4" s="1"/>
  <c r="L3390" i="4"/>
  <c r="K3390" i="4" s="1"/>
  <c r="N3390" i="4" s="1"/>
  <c r="L4577" i="4"/>
  <c r="K4577" i="4" s="1"/>
  <c r="N4577" i="4" s="1"/>
  <c r="L502" i="4"/>
  <c r="K502" i="4" s="1"/>
  <c r="N502" i="4" s="1"/>
  <c r="L5086" i="4"/>
  <c r="K5086" i="4" s="1"/>
  <c r="N5086" i="4" s="1"/>
  <c r="L5000" i="4"/>
  <c r="K5000" i="4" s="1"/>
  <c r="N5000" i="4" s="1"/>
  <c r="L71" i="4"/>
  <c r="K71" i="4" s="1"/>
  <c r="N71" i="4" s="1"/>
  <c r="L4669" i="4"/>
  <c r="K4669" i="4" s="1"/>
  <c r="N4669" i="4" s="1"/>
  <c r="L4816" i="4"/>
  <c r="K4816" i="4" s="1"/>
  <c r="N4816" i="4" s="1"/>
  <c r="L1120" i="4"/>
  <c r="K1120" i="4" s="1"/>
  <c r="N1120" i="4" s="1"/>
  <c r="L3347" i="4"/>
  <c r="K3347" i="4" s="1"/>
  <c r="N3347" i="4" s="1"/>
  <c r="L6219" i="4"/>
  <c r="K6219" i="4" s="1"/>
  <c r="N6219" i="4" s="1"/>
  <c r="L3575" i="4"/>
  <c r="K3575" i="4" s="1"/>
  <c r="N3575" i="4" s="1"/>
  <c r="L3801" i="4"/>
  <c r="K3801" i="4" s="1"/>
  <c r="N3801" i="4" s="1"/>
  <c r="L2902" i="4"/>
  <c r="K2902" i="4" s="1"/>
  <c r="N2902" i="4" s="1"/>
  <c r="L674" i="4"/>
  <c r="K674" i="4" s="1"/>
  <c r="N674" i="4" s="1"/>
  <c r="L7696" i="4"/>
  <c r="K7696" i="4" s="1"/>
  <c r="N7696" i="4" s="1"/>
  <c r="L2205" i="4"/>
  <c r="K2205" i="4" s="1"/>
  <c r="N2205" i="4" s="1"/>
  <c r="L2467" i="4"/>
  <c r="K2467" i="4" s="1"/>
  <c r="N2467" i="4" s="1"/>
  <c r="L3499" i="4"/>
  <c r="K3499" i="4" s="1"/>
  <c r="N3499" i="4" s="1"/>
  <c r="L2401" i="4"/>
  <c r="K2401" i="4" s="1"/>
  <c r="N2401" i="4" s="1"/>
  <c r="L5340" i="4"/>
  <c r="K5340" i="4" s="1"/>
  <c r="N5340" i="4" s="1"/>
  <c r="L1173" i="4"/>
  <c r="K1173" i="4" s="1"/>
  <c r="N1173" i="4" s="1"/>
  <c r="L3877" i="4"/>
  <c r="K3877" i="4" s="1"/>
  <c r="N3877" i="4" s="1"/>
  <c r="L7640" i="4"/>
  <c r="K7640" i="4" s="1"/>
  <c r="N7640" i="4" s="1"/>
  <c r="L2825" i="4"/>
  <c r="K2825" i="4" s="1"/>
  <c r="N2825" i="4" s="1"/>
  <c r="L3555" i="4"/>
  <c r="K3555" i="4" s="1"/>
  <c r="N3555" i="4" s="1"/>
  <c r="L2710" i="4"/>
  <c r="K2710" i="4" s="1"/>
  <c r="N2710" i="4" s="1"/>
  <c r="L3297" i="4"/>
  <c r="K3297" i="4" s="1"/>
  <c r="N3297" i="4" s="1"/>
  <c r="L6623" i="4"/>
  <c r="K6623" i="4" s="1"/>
  <c r="N6623" i="4" s="1"/>
  <c r="L6651" i="4"/>
  <c r="K6651" i="4" s="1"/>
  <c r="N6651" i="4" s="1"/>
  <c r="L5966" i="4"/>
  <c r="K5966" i="4" s="1"/>
  <c r="N5966" i="4" s="1"/>
  <c r="L5010" i="4"/>
  <c r="K5010" i="4" s="1"/>
  <c r="N5010" i="4" s="1"/>
  <c r="L1331" i="4"/>
  <c r="K1331" i="4" s="1"/>
  <c r="N1331" i="4" s="1"/>
  <c r="L2629" i="4"/>
  <c r="K2629" i="4" s="1"/>
  <c r="N2629" i="4" s="1"/>
  <c r="L1054" i="4"/>
  <c r="K1054" i="4" s="1"/>
  <c r="N1054" i="4" s="1"/>
  <c r="L4005" i="4"/>
  <c r="K4005" i="4" s="1"/>
  <c r="N4005" i="4" s="1"/>
  <c r="L7323" i="4"/>
  <c r="K7323" i="4" s="1"/>
  <c r="N7323" i="4" s="1"/>
  <c r="L2221" i="4"/>
  <c r="K2221" i="4" s="1"/>
  <c r="N2221" i="4" s="1"/>
  <c r="L166" i="4"/>
  <c r="K166" i="4" s="1"/>
  <c r="N166" i="4" s="1"/>
  <c r="L3121" i="4"/>
  <c r="K3121" i="4" s="1"/>
  <c r="N3121" i="4" s="1"/>
  <c r="L5331" i="4"/>
  <c r="K5331" i="4" s="1"/>
  <c r="N5331" i="4" s="1"/>
  <c r="L2119" i="4"/>
  <c r="K2119" i="4" s="1"/>
  <c r="N2119" i="4" s="1"/>
  <c r="L7900" i="4"/>
  <c r="K7900" i="4" s="1"/>
  <c r="N7900" i="4" s="1"/>
  <c r="L3527" i="4"/>
  <c r="K3527" i="4" s="1"/>
  <c r="N3527" i="4" s="1"/>
  <c r="L2258" i="4"/>
  <c r="K2258" i="4" s="1"/>
  <c r="N2258" i="4" s="1"/>
  <c r="L61" i="4"/>
  <c r="K61" i="4" s="1"/>
  <c r="N61" i="4" s="1"/>
  <c r="L1670" i="4"/>
  <c r="K1670" i="4" s="1"/>
  <c r="N1670" i="4" s="1"/>
  <c r="L3453" i="4"/>
  <c r="K3453" i="4" s="1"/>
  <c r="N3453" i="4" s="1"/>
  <c r="L6999" i="4"/>
  <c r="K6999" i="4" s="1"/>
  <c r="N6999" i="4" s="1"/>
  <c r="L4557" i="4"/>
  <c r="K4557" i="4" s="1"/>
  <c r="N4557" i="4" s="1"/>
  <c r="L6946" i="4"/>
  <c r="K6946" i="4" s="1"/>
  <c r="N6946" i="4" s="1"/>
  <c r="L5921" i="4"/>
  <c r="K5921" i="4" s="1"/>
  <c r="N5921" i="4" s="1"/>
  <c r="L4926" i="4"/>
  <c r="K4926" i="4" s="1"/>
  <c r="N4926" i="4" s="1"/>
  <c r="L4463" i="4"/>
  <c r="K4463" i="4" s="1"/>
  <c r="N4463" i="4" s="1"/>
  <c r="L5674" i="4"/>
  <c r="K5674" i="4" s="1"/>
  <c r="N5674" i="4" s="1"/>
  <c r="L2700" i="4"/>
  <c r="K2700" i="4" s="1"/>
  <c r="N2700" i="4" s="1"/>
  <c r="L1700" i="4"/>
  <c r="K1700" i="4" s="1"/>
  <c r="N1700" i="4" s="1"/>
  <c r="L314" i="4"/>
  <c r="K314" i="4" s="1"/>
  <c r="N314" i="4" s="1"/>
  <c r="L6652" i="4"/>
  <c r="K6652" i="4" s="1"/>
  <c r="N6652" i="4" s="1"/>
  <c r="L4114" i="4"/>
  <c r="K4114" i="4" s="1"/>
  <c r="N4114" i="4" s="1"/>
  <c r="L2693" i="4"/>
  <c r="K2693" i="4" s="1"/>
  <c r="N2693" i="4" s="1"/>
  <c r="L5028" i="4"/>
  <c r="K5028" i="4" s="1"/>
  <c r="N5028" i="4" s="1"/>
  <c r="L1620" i="4"/>
  <c r="K1620" i="4" s="1"/>
  <c r="N1620" i="4" s="1"/>
  <c r="L1042" i="4"/>
  <c r="K1042" i="4" s="1"/>
  <c r="N1042" i="4" s="1"/>
  <c r="L3542" i="4"/>
  <c r="K3542" i="4" s="1"/>
  <c r="N3542" i="4" s="1"/>
  <c r="L1153" i="4"/>
  <c r="K1153" i="4" s="1"/>
  <c r="N1153" i="4" s="1"/>
  <c r="L5955" i="4"/>
  <c r="K5955" i="4" s="1"/>
  <c r="N5955" i="4" s="1"/>
  <c r="L2811" i="4"/>
  <c r="K2811" i="4" s="1"/>
  <c r="N2811" i="4" s="1"/>
  <c r="L1221" i="4"/>
  <c r="K1221" i="4" s="1"/>
  <c r="N1221" i="4" s="1"/>
  <c r="L3605" i="4"/>
  <c r="K3605" i="4" s="1"/>
  <c r="N3605" i="4" s="1"/>
  <c r="L5755" i="4"/>
  <c r="K5755" i="4" s="1"/>
  <c r="N5755" i="4" s="1"/>
  <c r="L5902" i="4"/>
  <c r="K5902" i="4" s="1"/>
  <c r="N5902" i="4" s="1"/>
  <c r="L1936" i="4"/>
  <c r="K1936" i="4" s="1"/>
  <c r="N1936" i="4" s="1"/>
  <c r="L3342" i="4"/>
  <c r="K3342" i="4" s="1"/>
  <c r="N3342" i="4" s="1"/>
  <c r="L4505" i="4"/>
  <c r="K4505" i="4" s="1"/>
  <c r="N4505" i="4" s="1"/>
  <c r="L7312" i="4"/>
  <c r="K7312" i="4" s="1"/>
  <c r="N7312" i="4" s="1"/>
  <c r="L3034" i="4"/>
  <c r="K3034" i="4" s="1"/>
  <c r="N3034" i="4" s="1"/>
  <c r="L1755" i="4"/>
  <c r="K1755" i="4" s="1"/>
  <c r="N1755" i="4" s="1"/>
  <c r="L3782" i="4"/>
  <c r="K3782" i="4" s="1"/>
  <c r="N3782" i="4" s="1"/>
  <c r="L5399" i="4"/>
  <c r="K5399" i="4" s="1"/>
  <c r="N5399" i="4" s="1"/>
  <c r="L3459" i="4"/>
  <c r="K3459" i="4" s="1"/>
  <c r="N3459" i="4" s="1"/>
  <c r="L660" i="4"/>
  <c r="K660" i="4" s="1"/>
  <c r="N660" i="4" s="1"/>
  <c r="L108" i="4"/>
  <c r="K108" i="4" s="1"/>
  <c r="N108" i="4" s="1"/>
  <c r="L4670" i="4"/>
  <c r="K4670" i="4" s="1"/>
  <c r="N4670" i="4" s="1"/>
  <c r="L5191" i="4"/>
  <c r="K5191" i="4" s="1"/>
  <c r="N5191" i="4" s="1"/>
  <c r="L2765" i="4"/>
  <c r="K2765" i="4" s="1"/>
  <c r="N2765" i="4" s="1"/>
  <c r="L6848" i="4"/>
  <c r="K6848" i="4" s="1"/>
  <c r="N6848" i="4" s="1"/>
  <c r="L6471" i="4"/>
  <c r="K6471" i="4" s="1"/>
  <c r="N6471" i="4" s="1"/>
  <c r="L3796" i="4"/>
  <c r="K3796" i="4" s="1"/>
  <c r="N3796" i="4" s="1"/>
  <c r="L1848" i="4"/>
  <c r="K1848" i="4" s="1"/>
  <c r="N1848" i="4" s="1"/>
  <c r="L5772" i="4"/>
  <c r="K5772" i="4" s="1"/>
  <c r="N5772" i="4" s="1"/>
  <c r="L4571" i="4"/>
  <c r="K4571" i="4" s="1"/>
  <c r="N4571" i="4" s="1"/>
  <c r="L980" i="4"/>
  <c r="K980" i="4" s="1"/>
  <c r="N980" i="4" s="1"/>
  <c r="L5982" i="4"/>
  <c r="K5982" i="4" s="1"/>
  <c r="N5982" i="4" s="1"/>
  <c r="L2831" i="4"/>
  <c r="K2831" i="4" s="1"/>
  <c r="N2831" i="4" s="1"/>
  <c r="L3748" i="4"/>
  <c r="K3748" i="4" s="1"/>
  <c r="N3748" i="4" s="1"/>
  <c r="L1292" i="4"/>
  <c r="K1292" i="4" s="1"/>
  <c r="N1292" i="4" s="1"/>
  <c r="L993" i="4"/>
  <c r="K993" i="4" s="1"/>
  <c r="N993" i="4" s="1"/>
  <c r="L3760" i="4"/>
  <c r="K3760" i="4" s="1"/>
  <c r="N3760" i="4" s="1"/>
  <c r="L4284" i="4"/>
  <c r="K4284" i="4" s="1"/>
  <c r="N4284" i="4" s="1"/>
  <c r="L2853" i="4"/>
  <c r="K2853" i="4" s="1"/>
  <c r="N2853" i="4" s="1"/>
  <c r="L2142" i="4"/>
  <c r="K2142" i="4" s="1"/>
  <c r="N2142" i="4" s="1"/>
  <c r="L18" i="4"/>
  <c r="K18" i="4" s="1"/>
  <c r="N18" i="4" s="1"/>
  <c r="L5289" i="4"/>
  <c r="K5289" i="4" s="1"/>
  <c r="N5289" i="4" s="1"/>
  <c r="L2978" i="4"/>
  <c r="K2978" i="4" s="1"/>
  <c r="N2978" i="4" s="1"/>
  <c r="L7169" i="4"/>
  <c r="K7169" i="4" s="1"/>
  <c r="N7169" i="4" s="1"/>
  <c r="L5635" i="4"/>
  <c r="K5635" i="4" s="1"/>
  <c r="N5635" i="4" s="1"/>
  <c r="L5140" i="4"/>
  <c r="K5140" i="4" s="1"/>
  <c r="N5140" i="4" s="1"/>
  <c r="L4817" i="4"/>
  <c r="K4817" i="4" s="1"/>
  <c r="N4817" i="4" s="1"/>
  <c r="L7007" i="4"/>
  <c r="K7007" i="4" s="1"/>
  <c r="N7007" i="4" s="1"/>
  <c r="L4416" i="4"/>
  <c r="K4416" i="4" s="1"/>
  <c r="N4416" i="4" s="1"/>
  <c r="L3106" i="4"/>
  <c r="K3106" i="4" s="1"/>
  <c r="N3106" i="4" s="1"/>
  <c r="L7959" i="4"/>
  <c r="K7959" i="4" s="1"/>
  <c r="N7959" i="4" s="1"/>
  <c r="L2739" i="4"/>
  <c r="K2739" i="4" s="1"/>
  <c r="N2739" i="4" s="1"/>
  <c r="L4753" i="4"/>
  <c r="K4753" i="4" s="1"/>
  <c r="N4753" i="4" s="1"/>
  <c r="L4789" i="4"/>
  <c r="K4789" i="4" s="1"/>
  <c r="N4789" i="4" s="1"/>
  <c r="L4792" i="4"/>
  <c r="K4792" i="4" s="1"/>
  <c r="N4792" i="4" s="1"/>
  <c r="L3576" i="4"/>
  <c r="K3576" i="4" s="1"/>
  <c r="N3576" i="4" s="1"/>
  <c r="L2234" i="4"/>
  <c r="K2234" i="4" s="1"/>
  <c r="N2234" i="4" s="1"/>
  <c r="L4652" i="4"/>
  <c r="K4652" i="4" s="1"/>
  <c r="N4652" i="4" s="1"/>
  <c r="L7514" i="4"/>
  <c r="K7514" i="4" s="1"/>
  <c r="N7514" i="4" s="1"/>
  <c r="L7180" i="4"/>
  <c r="K7180" i="4" s="1"/>
  <c r="N7180" i="4" s="1"/>
  <c r="L499" i="4"/>
  <c r="K499" i="4" s="1"/>
  <c r="N499" i="4" s="1"/>
  <c r="L6812" i="4"/>
  <c r="K6812" i="4" s="1"/>
  <c r="N6812" i="4" s="1"/>
  <c r="L1665" i="4"/>
  <c r="K1665" i="4" s="1"/>
  <c r="N1665" i="4" s="1"/>
  <c r="L1923" i="4"/>
  <c r="K1923" i="4" s="1"/>
  <c r="N1923" i="4" s="1"/>
  <c r="L3088" i="4"/>
  <c r="K3088" i="4" s="1"/>
  <c r="N3088" i="4" s="1"/>
  <c r="L7718" i="4"/>
  <c r="K7718" i="4" s="1"/>
  <c r="N7718" i="4" s="1"/>
  <c r="L6175" i="4"/>
  <c r="K6175" i="4" s="1"/>
  <c r="N6175" i="4" s="1"/>
  <c r="L3361" i="4"/>
  <c r="K3361" i="4" s="1"/>
  <c r="N3361" i="4" s="1"/>
  <c r="L2462" i="4"/>
  <c r="K2462" i="4" s="1"/>
  <c r="N2462" i="4" s="1"/>
  <c r="L2450" i="4"/>
  <c r="K2450" i="4" s="1"/>
  <c r="N2450" i="4" s="1"/>
  <c r="L4532" i="4"/>
  <c r="K4532" i="4" s="1"/>
  <c r="N4532" i="4" s="1"/>
  <c r="L665" i="4"/>
  <c r="K665" i="4" s="1"/>
  <c r="N665" i="4" s="1"/>
  <c r="L4475" i="4"/>
  <c r="K4475" i="4" s="1"/>
  <c r="N4475" i="4" s="1"/>
  <c r="L1154" i="4"/>
  <c r="K1154" i="4" s="1"/>
  <c r="N1154" i="4" s="1"/>
  <c r="L1178" i="4"/>
  <c r="K1178" i="4" s="1"/>
  <c r="N1178" i="4" s="1"/>
  <c r="L1177" i="4"/>
  <c r="K1177" i="4" s="1"/>
  <c r="N1177" i="4" s="1"/>
  <c r="L1887" i="4"/>
  <c r="K1887" i="4" s="1"/>
  <c r="N1887" i="4" s="1"/>
  <c r="L2530" i="4"/>
  <c r="K2530" i="4" s="1"/>
  <c r="N2530" i="4" s="1"/>
  <c r="L6089" i="4"/>
  <c r="K6089" i="4" s="1"/>
  <c r="N6089" i="4" s="1"/>
  <c r="L5818" i="4"/>
  <c r="K5818" i="4" s="1"/>
  <c r="N5818" i="4" s="1"/>
  <c r="L4906" i="4"/>
  <c r="K4906" i="4" s="1"/>
  <c r="N4906" i="4" s="1"/>
  <c r="L1414" i="4"/>
  <c r="K1414" i="4" s="1"/>
  <c r="N1414" i="4" s="1"/>
  <c r="L2966" i="4"/>
  <c r="K2966" i="4" s="1"/>
  <c r="N2966" i="4" s="1"/>
  <c r="L5486" i="4"/>
  <c r="K5486" i="4" s="1"/>
  <c r="N5486" i="4" s="1"/>
  <c r="L4076" i="4"/>
  <c r="K4076" i="4" s="1"/>
  <c r="N4076" i="4" s="1"/>
  <c r="L3831" i="4"/>
  <c r="K3831" i="4" s="1"/>
  <c r="N3831" i="4" s="1"/>
  <c r="L4968" i="4"/>
  <c r="K4968" i="4" s="1"/>
  <c r="N4968" i="4" s="1"/>
  <c r="L7600" i="4"/>
  <c r="K7600" i="4" s="1"/>
  <c r="N7600" i="4" s="1"/>
  <c r="L7335" i="4"/>
  <c r="K7335" i="4" s="1"/>
  <c r="N7335" i="4" s="1"/>
  <c r="L532" i="4"/>
  <c r="K532" i="4" s="1"/>
  <c r="N532" i="4" s="1"/>
  <c r="L3429" i="4"/>
  <c r="K3429" i="4" s="1"/>
  <c r="N3429" i="4" s="1"/>
  <c r="L4397" i="4"/>
  <c r="K4397" i="4" s="1"/>
  <c r="N4397" i="4" s="1"/>
  <c r="L3054" i="4"/>
  <c r="K3054" i="4" s="1"/>
  <c r="N3054" i="4" s="1"/>
  <c r="L2563" i="4"/>
  <c r="K2563" i="4" s="1"/>
  <c r="N2563" i="4" s="1"/>
  <c r="L4328" i="4"/>
  <c r="K4328" i="4" s="1"/>
  <c r="N4328" i="4" s="1"/>
  <c r="L5405" i="4"/>
  <c r="K5405" i="4" s="1"/>
  <c r="N5405" i="4" s="1"/>
  <c r="L7829" i="4"/>
  <c r="K7829" i="4" s="1"/>
  <c r="N7829" i="4" s="1"/>
  <c r="L1053" i="4"/>
  <c r="K1053" i="4" s="1"/>
  <c r="N1053" i="4" s="1"/>
  <c r="L5438" i="4"/>
  <c r="K5438" i="4" s="1"/>
  <c r="N5438" i="4" s="1"/>
  <c r="L5734" i="4"/>
  <c r="K5734" i="4" s="1"/>
  <c r="N5734" i="4" s="1"/>
  <c r="L2133" i="4"/>
  <c r="K2133" i="4" s="1"/>
  <c r="N2133" i="4" s="1"/>
  <c r="L7509" i="4"/>
  <c r="K7509" i="4" s="1"/>
  <c r="N7509" i="4" s="1"/>
  <c r="L6273" i="4"/>
  <c r="K6273" i="4" s="1"/>
  <c r="N6273" i="4" s="1"/>
  <c r="L4215" i="4"/>
  <c r="K4215" i="4" s="1"/>
  <c r="N4215" i="4" s="1"/>
  <c r="L4095" i="4"/>
  <c r="K4095" i="4" s="1"/>
  <c r="N4095" i="4" s="1"/>
  <c r="L4996" i="4"/>
  <c r="K4996" i="4" s="1"/>
  <c r="N4996" i="4" s="1"/>
  <c r="L327" i="4"/>
  <c r="K327" i="4" s="1"/>
  <c r="N327" i="4" s="1"/>
  <c r="L961" i="4"/>
  <c r="K961" i="4" s="1"/>
  <c r="N961" i="4" s="1"/>
  <c r="R2684" i="4"/>
  <c r="L3463" i="4"/>
  <c r="K3463" i="4" s="1"/>
  <c r="N3463" i="4" s="1"/>
  <c r="L5129" i="4"/>
  <c r="K5129" i="4" s="1"/>
  <c r="N5129" i="4" s="1"/>
  <c r="L850" i="4"/>
  <c r="K850" i="4" s="1"/>
  <c r="N850" i="4" s="1"/>
  <c r="L85" i="4"/>
  <c r="K85" i="4" s="1"/>
  <c r="N85" i="4" s="1"/>
  <c r="L2588" i="4"/>
  <c r="K2588" i="4" s="1"/>
  <c r="N2588" i="4" s="1"/>
  <c r="L5178" i="4"/>
  <c r="K5178" i="4" s="1"/>
  <c r="N5178" i="4" s="1"/>
  <c r="L1428" i="4"/>
  <c r="K1428" i="4" s="1"/>
  <c r="N1428" i="4" s="1"/>
  <c r="L3256" i="4"/>
  <c r="K3256" i="4" s="1"/>
  <c r="N3256" i="4" s="1"/>
  <c r="L5643" i="4"/>
  <c r="K5643" i="4" s="1"/>
  <c r="N5643" i="4" s="1"/>
  <c r="L4855" i="4"/>
  <c r="K4855" i="4" s="1"/>
  <c r="N4855" i="4" s="1"/>
  <c r="L4061" i="4"/>
  <c r="K4061" i="4" s="1"/>
  <c r="N4061" i="4" s="1"/>
  <c r="L3448" i="4"/>
  <c r="K3448" i="4" s="1"/>
  <c r="N3448" i="4" s="1"/>
  <c r="L6914" i="4"/>
  <c r="K6914" i="4" s="1"/>
  <c r="N6914" i="4" s="1"/>
  <c r="L2224" i="4"/>
  <c r="K2224" i="4" s="1"/>
  <c r="N2224" i="4" s="1"/>
  <c r="L4731" i="4"/>
  <c r="K4731" i="4" s="1"/>
  <c r="N4731" i="4" s="1"/>
  <c r="L4146" i="4"/>
  <c r="K4146" i="4" s="1"/>
  <c r="N4146" i="4" s="1"/>
  <c r="L383" i="4"/>
  <c r="K383" i="4" s="1"/>
  <c r="N383" i="4" s="1"/>
  <c r="L4932" i="4"/>
  <c r="K4932" i="4" s="1"/>
  <c r="N4932" i="4" s="1"/>
  <c r="L2023" i="4"/>
  <c r="K2023" i="4" s="1"/>
  <c r="N2023" i="4" s="1"/>
  <c r="L5030" i="4"/>
  <c r="K5030" i="4" s="1"/>
  <c r="N5030" i="4" s="1"/>
  <c r="L2436" i="4"/>
  <c r="K2436" i="4" s="1"/>
  <c r="N2436" i="4" s="1"/>
  <c r="L1132" i="4"/>
  <c r="K1132" i="4" s="1"/>
  <c r="N1132" i="4" s="1"/>
  <c r="L2684" i="4"/>
  <c r="K2684" i="4" s="1"/>
  <c r="N2684" i="4" s="1"/>
  <c r="L209" i="4"/>
  <c r="K209" i="4" s="1"/>
  <c r="N209" i="4" s="1"/>
  <c r="L2836" i="4"/>
  <c r="K2836" i="4" s="1"/>
  <c r="N2836" i="4" s="1"/>
  <c r="L5684" i="4"/>
  <c r="K5684" i="4" s="1"/>
  <c r="N5684" i="4" s="1"/>
  <c r="L2584" i="4"/>
  <c r="K2584" i="4" s="1"/>
  <c r="N2584" i="4" s="1"/>
  <c r="L7906" i="4"/>
  <c r="K7906" i="4" s="1"/>
  <c r="N7906" i="4" s="1"/>
  <c r="L1722" i="4"/>
  <c r="K1722" i="4" s="1"/>
  <c r="N1722" i="4" s="1"/>
  <c r="L4434" i="4"/>
  <c r="K4434" i="4" s="1"/>
  <c r="N4434" i="4" s="1"/>
  <c r="L1096" i="4"/>
  <c r="K1096" i="4" s="1"/>
  <c r="N1096" i="4" s="1"/>
  <c r="L7561" i="4"/>
  <c r="K7561" i="4" s="1"/>
  <c r="N7561" i="4" s="1"/>
  <c r="L6278" i="4"/>
  <c r="K6278" i="4" s="1"/>
  <c r="N6278" i="4" s="1"/>
  <c r="L779" i="4"/>
  <c r="K779" i="4" s="1"/>
  <c r="N779" i="4" s="1"/>
  <c r="L4734" i="4"/>
  <c r="K4734" i="4" s="1"/>
  <c r="N4734" i="4" s="1"/>
  <c r="L7715" i="4"/>
  <c r="K7715" i="4" s="1"/>
  <c r="N7715" i="4" s="1"/>
  <c r="L5520" i="4"/>
  <c r="K5520" i="4" s="1"/>
  <c r="N5520" i="4" s="1"/>
  <c r="L6" i="4"/>
  <c r="K6" i="4" s="1"/>
  <c r="N6" i="4" s="1"/>
  <c r="L5677" i="4"/>
  <c r="K5677" i="4" s="1"/>
  <c r="N5677" i="4" s="1"/>
  <c r="L6497" i="4"/>
  <c r="K6497" i="4" s="1"/>
  <c r="N6497" i="4" s="1"/>
  <c r="L7189" i="4"/>
  <c r="K7189" i="4" s="1"/>
  <c r="N7189" i="4" s="1"/>
  <c r="L6830" i="4"/>
  <c r="K6830" i="4" s="1"/>
  <c r="N6830" i="4" s="1"/>
  <c r="L1720" i="4"/>
  <c r="K1720" i="4" s="1"/>
  <c r="N1720" i="4" s="1"/>
  <c r="L7586" i="4"/>
  <c r="K7586" i="4" s="1"/>
  <c r="N7586" i="4" s="1"/>
  <c r="L7851" i="4"/>
  <c r="K7851" i="4" s="1"/>
  <c r="N7851" i="4" s="1"/>
  <c r="L1818" i="4"/>
  <c r="K1818" i="4" s="1"/>
  <c r="N1818" i="4" s="1"/>
  <c r="L1528" i="4"/>
  <c r="K1528" i="4" s="1"/>
  <c r="N1528" i="4" s="1"/>
  <c r="L682" i="4"/>
  <c r="K682" i="4" s="1"/>
  <c r="N682" i="4" s="1"/>
  <c r="L6592" i="4"/>
  <c r="K6592" i="4" s="1"/>
  <c r="N6592" i="4" s="1"/>
  <c r="L6182" i="4"/>
  <c r="K6182" i="4" s="1"/>
  <c r="N6182" i="4" s="1"/>
  <c r="L1664" i="4"/>
  <c r="K1664" i="4" s="1"/>
  <c r="N1664" i="4" s="1"/>
  <c r="L2358" i="4"/>
  <c r="K2358" i="4" s="1"/>
  <c r="N2358" i="4" s="1"/>
  <c r="L1006" i="4"/>
  <c r="K1006" i="4" s="1"/>
  <c r="N1006" i="4" s="1"/>
  <c r="L7434" i="4"/>
  <c r="K7434" i="4" s="1"/>
  <c r="N7434" i="4" s="1"/>
  <c r="L7379" i="4"/>
  <c r="K7379" i="4" s="1"/>
  <c r="N7379" i="4" s="1"/>
  <c r="L1846" i="4"/>
  <c r="K1846" i="4" s="1"/>
  <c r="N1846" i="4" s="1"/>
  <c r="L1116" i="4"/>
  <c r="K1116" i="4" s="1"/>
  <c r="N1116" i="4" s="1"/>
  <c r="L7558" i="4"/>
  <c r="K7558" i="4" s="1"/>
  <c r="N7558" i="4" s="1"/>
  <c r="L3240" i="4"/>
  <c r="K3240" i="4" s="1"/>
  <c r="N3240" i="4" s="1"/>
  <c r="L5223" i="4"/>
  <c r="K5223" i="4" s="1"/>
  <c r="N5223" i="4" s="1"/>
  <c r="L3267" i="4"/>
  <c r="K3267" i="4" s="1"/>
  <c r="N3267" i="4" s="1"/>
  <c r="L2916" i="4"/>
  <c r="K2916" i="4" s="1"/>
  <c r="N2916" i="4" s="1"/>
  <c r="L2752" i="4"/>
  <c r="K2752" i="4" s="1"/>
  <c r="N2752" i="4" s="1"/>
  <c r="L1434" i="4"/>
  <c r="K1434" i="4" s="1"/>
  <c r="N1434" i="4" s="1"/>
  <c r="L747" i="4"/>
  <c r="K747" i="4" s="1"/>
  <c r="N747" i="4" s="1"/>
  <c r="L6886" i="4"/>
  <c r="K6886" i="4" s="1"/>
  <c r="N6886" i="4" s="1"/>
  <c r="L3611" i="4"/>
  <c r="K3611" i="4" s="1"/>
  <c r="N3611" i="4" s="1"/>
  <c r="L5312" i="4"/>
  <c r="K5312" i="4" s="1"/>
  <c r="N5312" i="4" s="1"/>
  <c r="L3162" i="4"/>
  <c r="K3162" i="4" s="1"/>
  <c r="N3162" i="4" s="1"/>
  <c r="L5752" i="4"/>
  <c r="K5752" i="4" s="1"/>
  <c r="N5752" i="4" s="1"/>
  <c r="L7716" i="4"/>
  <c r="K7716" i="4" s="1"/>
  <c r="N7716" i="4" s="1"/>
  <c r="L891" i="4"/>
  <c r="K891" i="4" s="1"/>
  <c r="N891" i="4" s="1"/>
  <c r="L5781" i="4"/>
  <c r="K5781" i="4" s="1"/>
  <c r="N5781" i="4" s="1"/>
  <c r="L7533" i="4"/>
  <c r="K7533" i="4" s="1"/>
  <c r="N7533" i="4" s="1"/>
  <c r="L2901" i="4"/>
  <c r="K2901" i="4" s="1"/>
  <c r="N2901" i="4" s="1"/>
  <c r="L7071" i="4"/>
  <c r="K7071" i="4" s="1"/>
  <c r="N7071" i="4" s="1"/>
  <c r="L614" i="4"/>
  <c r="K614" i="4" s="1"/>
  <c r="N614" i="4" s="1"/>
  <c r="L6450" i="4"/>
  <c r="K6450" i="4" s="1"/>
  <c r="N6450" i="4" s="1"/>
  <c r="L3601" i="4"/>
  <c r="K3601" i="4" s="1"/>
  <c r="N3601" i="4" s="1"/>
  <c r="L3090" i="4"/>
  <c r="K3090" i="4" s="1"/>
  <c r="N3090" i="4" s="1"/>
  <c r="L5895" i="4"/>
  <c r="K5895" i="4" s="1"/>
  <c r="N5895" i="4" s="1"/>
  <c r="L1378" i="4"/>
  <c r="K1378" i="4" s="1"/>
  <c r="N1378" i="4" s="1"/>
  <c r="L7186" i="4"/>
  <c r="K7186" i="4" s="1"/>
  <c r="N7186" i="4" s="1"/>
  <c r="L3822" i="4"/>
  <c r="K3822" i="4" s="1"/>
  <c r="N3822" i="4" s="1"/>
  <c r="L6666" i="4"/>
  <c r="K6666" i="4" s="1"/>
  <c r="N6666" i="4" s="1"/>
  <c r="L6670" i="4"/>
  <c r="K6670" i="4" s="1"/>
  <c r="N6670" i="4" s="1"/>
  <c r="L7237" i="4"/>
  <c r="K7237" i="4" s="1"/>
  <c r="N7237" i="4" s="1"/>
  <c r="L7341" i="4"/>
  <c r="K7341" i="4" s="1"/>
  <c r="N7341" i="4" s="1"/>
  <c r="L1190" i="4"/>
  <c r="K1190" i="4" s="1"/>
  <c r="N1190" i="4" s="1"/>
  <c r="L7094" i="4"/>
  <c r="K7094" i="4" s="1"/>
  <c r="N7094" i="4" s="1"/>
  <c r="L1043" i="4"/>
  <c r="K1043" i="4" s="1"/>
  <c r="N1043" i="4" s="1"/>
  <c r="L7839" i="4"/>
  <c r="K7839" i="4" s="1"/>
  <c r="N7839" i="4" s="1"/>
  <c r="L1443" i="4"/>
  <c r="K1443" i="4" s="1"/>
  <c r="N1443" i="4" s="1"/>
  <c r="L5335" i="4"/>
  <c r="K5335" i="4" s="1"/>
  <c r="N5335" i="4" s="1"/>
  <c r="L4787" i="4"/>
  <c r="K4787" i="4" s="1"/>
  <c r="N4787" i="4" s="1"/>
  <c r="L3290" i="4"/>
  <c r="K3290" i="4" s="1"/>
  <c r="N3290" i="4" s="1"/>
  <c r="L4879" i="4"/>
  <c r="K4879" i="4" s="1"/>
  <c r="N4879" i="4" s="1"/>
  <c r="L6029" i="4"/>
  <c r="K6029" i="4" s="1"/>
  <c r="N6029" i="4" s="1"/>
  <c r="L5924" i="4"/>
  <c r="K5924" i="4" s="1"/>
  <c r="N5924" i="4" s="1"/>
  <c r="L441" i="4"/>
  <c r="K441" i="4" s="1"/>
  <c r="N441" i="4" s="1"/>
  <c r="L7617" i="4"/>
  <c r="K7617" i="4" s="1"/>
  <c r="N7617" i="4" s="1"/>
  <c r="L4079" i="4"/>
  <c r="K4079" i="4" s="1"/>
  <c r="N4079" i="4" s="1"/>
  <c r="L4668" i="4"/>
  <c r="K4668" i="4" s="1"/>
  <c r="N4668" i="4" s="1"/>
  <c r="L4549" i="4"/>
  <c r="K4549" i="4" s="1"/>
  <c r="N4549" i="4" s="1"/>
  <c r="L155" i="4"/>
  <c r="K155" i="4" s="1"/>
  <c r="N155" i="4" s="1"/>
  <c r="L7792" i="4"/>
  <c r="K7792" i="4" s="1"/>
  <c r="N7792" i="4" s="1"/>
  <c r="L409" i="4"/>
  <c r="K409" i="4" s="1"/>
  <c r="N409" i="4" s="1"/>
  <c r="L5852" i="4"/>
  <c r="K5852" i="4" s="1"/>
  <c r="N5852" i="4" s="1"/>
  <c r="L549" i="4"/>
  <c r="K549" i="4" s="1"/>
  <c r="N549" i="4" s="1"/>
  <c r="L5422" i="4"/>
  <c r="K5422" i="4" s="1"/>
  <c r="N5422" i="4" s="1"/>
  <c r="L1581" i="4"/>
  <c r="K1581" i="4" s="1"/>
  <c r="N1581" i="4" s="1"/>
  <c r="L7359" i="4"/>
  <c r="K7359" i="4" s="1"/>
  <c r="N7359" i="4" s="1"/>
  <c r="L64" i="4"/>
  <c r="K64" i="4" s="1"/>
  <c r="N64" i="4" s="1"/>
  <c r="L1769" i="4"/>
  <c r="K1769" i="4" s="1"/>
  <c r="N1769" i="4" s="1"/>
  <c r="L786" i="4"/>
  <c r="K786" i="4" s="1"/>
  <c r="N786" i="4" s="1"/>
  <c r="L6190" i="4"/>
  <c r="K6190" i="4" s="1"/>
  <c r="N6190" i="4" s="1"/>
  <c r="L5517" i="4"/>
  <c r="K5517" i="4" s="1"/>
  <c r="N5517" i="4" s="1"/>
  <c r="L1085" i="4"/>
  <c r="K1085" i="4" s="1"/>
  <c r="N1085" i="4" s="1"/>
  <c r="L4438" i="4"/>
  <c r="K4438" i="4" s="1"/>
  <c r="N4438" i="4" s="1"/>
  <c r="L1650" i="4"/>
  <c r="K1650" i="4" s="1"/>
  <c r="N1650" i="4" s="1"/>
  <c r="L7313" i="4"/>
  <c r="K7313" i="4" s="1"/>
  <c r="N7313" i="4" s="1"/>
  <c r="L2715" i="4"/>
  <c r="K2715" i="4" s="1"/>
  <c r="N2715" i="4" s="1"/>
  <c r="L2623" i="4"/>
  <c r="K2623" i="4" s="1"/>
  <c r="N2623" i="4" s="1"/>
  <c r="L5359" i="4"/>
  <c r="K5359" i="4" s="1"/>
  <c r="N5359" i="4" s="1"/>
  <c r="L4108" i="4"/>
  <c r="K4108" i="4" s="1"/>
  <c r="N4108" i="4" s="1"/>
  <c r="L1865" i="4"/>
  <c r="K1865" i="4" s="1"/>
  <c r="N1865" i="4" s="1"/>
  <c r="L5793" i="4"/>
  <c r="K5793" i="4" s="1"/>
  <c r="N5793" i="4" s="1"/>
  <c r="L763" i="4"/>
  <c r="K763" i="4" s="1"/>
  <c r="N763" i="4" s="1"/>
  <c r="L189" i="4"/>
  <c r="K189" i="4" s="1"/>
  <c r="N189" i="4" s="1"/>
  <c r="L1995" i="4"/>
  <c r="K1995" i="4" s="1"/>
  <c r="N1995" i="4" s="1"/>
  <c r="L4824" i="4"/>
  <c r="K4824" i="4" s="1"/>
  <c r="N4824" i="4" s="1"/>
  <c r="L4143" i="4"/>
  <c r="K4143" i="4" s="1"/>
  <c r="N4143" i="4" s="1"/>
  <c r="L3670" i="4"/>
  <c r="K3670" i="4" s="1"/>
  <c r="N3670" i="4" s="1"/>
  <c r="L7181" i="4"/>
  <c r="K7181" i="4" s="1"/>
  <c r="N7181" i="4" s="1"/>
  <c r="L6816" i="4"/>
  <c r="K6816" i="4" s="1"/>
  <c r="N6816" i="4" s="1"/>
  <c r="L2189" i="4"/>
  <c r="K2189" i="4" s="1"/>
  <c r="N2189" i="4" s="1"/>
  <c r="L5749" i="4"/>
  <c r="K5749" i="4" s="1"/>
  <c r="N5749" i="4" s="1"/>
  <c r="L147" i="4"/>
  <c r="K147" i="4" s="1"/>
  <c r="N147" i="4" s="1"/>
  <c r="L3582" i="4"/>
  <c r="K3582" i="4" s="1"/>
  <c r="N3582" i="4" s="1"/>
  <c r="L1262" i="4"/>
  <c r="K1262" i="4" s="1"/>
  <c r="N1262" i="4" s="1"/>
  <c r="L6803" i="4"/>
  <c r="K6803" i="4" s="1"/>
  <c r="N6803" i="4" s="1"/>
  <c r="L2206" i="4"/>
  <c r="K2206" i="4" s="1"/>
  <c r="N2206" i="4" s="1"/>
  <c r="L5125" i="4"/>
  <c r="K5125" i="4" s="1"/>
  <c r="N5125" i="4" s="1"/>
  <c r="L4393" i="4"/>
  <c r="K4393" i="4" s="1"/>
  <c r="N4393" i="4" s="1"/>
  <c r="L6000" i="4"/>
  <c r="K6000" i="4" s="1"/>
  <c r="N6000" i="4" s="1"/>
  <c r="L4276" i="4"/>
  <c r="K4276" i="4" s="1"/>
  <c r="N4276" i="4" s="1"/>
  <c r="L1811" i="4"/>
  <c r="K1811" i="4" s="1"/>
  <c r="N1811" i="4" s="1"/>
  <c r="L3634" i="4"/>
  <c r="K3634" i="4" s="1"/>
  <c r="N3634" i="4" s="1"/>
  <c r="L3644" i="4"/>
  <c r="K3644" i="4" s="1"/>
  <c r="N3644" i="4" s="1"/>
  <c r="L4460" i="4"/>
  <c r="K4460" i="4" s="1"/>
  <c r="N4460" i="4" s="1"/>
  <c r="L360" i="4"/>
  <c r="K360" i="4" s="1"/>
  <c r="N360" i="4" s="1"/>
  <c r="L4263" i="4"/>
  <c r="K4263" i="4" s="1"/>
  <c r="N4263" i="4" s="1"/>
  <c r="L675" i="4"/>
  <c r="K675" i="4" s="1"/>
  <c r="N675" i="4" s="1"/>
  <c r="L2041" i="4"/>
  <c r="K2041" i="4" s="1"/>
  <c r="N2041" i="4" s="1"/>
  <c r="L2671" i="4"/>
  <c r="K2671" i="4" s="1"/>
  <c r="N2671" i="4" s="1"/>
  <c r="L7788" i="4"/>
  <c r="K7788" i="4" s="1"/>
  <c r="N7788" i="4" s="1"/>
  <c r="L7921" i="4"/>
  <c r="K7921" i="4" s="1"/>
  <c r="N7921" i="4" s="1"/>
  <c r="L2212" i="4"/>
  <c r="K2212" i="4" s="1"/>
  <c r="N2212" i="4" s="1"/>
  <c r="L6903" i="4"/>
  <c r="K6903" i="4" s="1"/>
  <c r="N6903" i="4" s="1"/>
  <c r="L1590" i="4"/>
  <c r="K1590" i="4" s="1"/>
  <c r="N1590" i="4" s="1"/>
  <c r="L3900" i="4"/>
  <c r="K3900" i="4" s="1"/>
  <c r="N3900" i="4" s="1"/>
  <c r="L1608" i="4"/>
  <c r="K1608" i="4" s="1"/>
  <c r="N1608" i="4" s="1"/>
  <c r="L3528" i="4"/>
  <c r="K3528" i="4" s="1"/>
  <c r="N3528" i="4" s="1"/>
  <c r="L3340" i="4"/>
  <c r="K3340" i="4" s="1"/>
  <c r="N3340" i="4" s="1"/>
  <c r="L4148" i="4"/>
  <c r="K4148" i="4" s="1"/>
  <c r="N4148" i="4" s="1"/>
  <c r="L5391" i="4"/>
  <c r="K5391" i="4" s="1"/>
  <c r="N5391" i="4" s="1"/>
  <c r="L6109" i="4"/>
  <c r="K6109" i="4" s="1"/>
  <c r="N6109" i="4" s="1"/>
  <c r="L2744" i="4"/>
  <c r="K2744" i="4" s="1"/>
  <c r="N2744" i="4" s="1"/>
  <c r="L1940" i="4"/>
  <c r="K1940" i="4" s="1"/>
  <c r="N1940" i="4" s="1"/>
  <c r="L6696" i="4"/>
  <c r="K6696" i="4" s="1"/>
  <c r="N6696" i="4" s="1"/>
  <c r="L2873" i="4"/>
  <c r="K2873" i="4" s="1"/>
  <c r="N2873" i="4" s="1"/>
  <c r="L7271" i="4"/>
  <c r="K7271" i="4" s="1"/>
  <c r="N7271" i="4" s="1"/>
  <c r="L6226" i="4"/>
  <c r="K6226" i="4" s="1"/>
  <c r="N6226" i="4" s="1"/>
  <c r="L3762" i="4"/>
  <c r="K3762" i="4" s="1"/>
  <c r="N3762" i="4" s="1"/>
  <c r="L4283" i="4"/>
  <c r="K4283" i="4" s="1"/>
  <c r="N4283" i="4" s="1"/>
  <c r="L7439" i="4"/>
  <c r="K7439" i="4" s="1"/>
  <c r="N7439" i="4" s="1"/>
  <c r="L6115" i="4"/>
  <c r="K6115" i="4" s="1"/>
  <c r="N6115" i="4" s="1"/>
  <c r="L1301" i="4"/>
  <c r="K1301" i="4" s="1"/>
  <c r="N1301" i="4" s="1"/>
  <c r="L3665" i="4"/>
  <c r="K3665" i="4" s="1"/>
  <c r="N3665" i="4" s="1"/>
  <c r="L6072" i="4"/>
  <c r="K6072" i="4" s="1"/>
  <c r="N6072" i="4" s="1"/>
  <c r="L1195" i="4"/>
  <c r="K1195" i="4" s="1"/>
  <c r="N1195" i="4" s="1"/>
  <c r="L1933" i="4"/>
  <c r="K1933" i="4" s="1"/>
  <c r="N1933" i="4" s="1"/>
  <c r="L6408" i="4"/>
  <c r="K6408" i="4" s="1"/>
  <c r="N6408" i="4" s="1"/>
  <c r="L700" i="4"/>
  <c r="K700" i="4" s="1"/>
  <c r="N700" i="4" s="1"/>
  <c r="L522" i="4"/>
  <c r="K522" i="4" s="1"/>
  <c r="N522" i="4" s="1"/>
  <c r="L5043" i="4"/>
  <c r="K5043" i="4" s="1"/>
  <c r="N5043" i="4" s="1"/>
  <c r="L5903" i="4"/>
  <c r="K5903" i="4" s="1"/>
  <c r="N5903" i="4" s="1"/>
  <c r="L950" i="4"/>
  <c r="K950" i="4" s="1"/>
  <c r="N950" i="4" s="1"/>
  <c r="L4110" i="4"/>
  <c r="K4110" i="4" s="1"/>
  <c r="N4110" i="4" s="1"/>
  <c r="L6282" i="4"/>
  <c r="K6282" i="4" s="1"/>
  <c r="N6282" i="4" s="1"/>
  <c r="L6466" i="4"/>
  <c r="K6466" i="4" s="1"/>
  <c r="N6466" i="4" s="1"/>
  <c r="L2659" i="4"/>
  <c r="K2659" i="4" s="1"/>
  <c r="N2659" i="4" s="1"/>
  <c r="L5995" i="4"/>
  <c r="K5995" i="4" s="1"/>
  <c r="N5995" i="4" s="1"/>
  <c r="L3572" i="4"/>
  <c r="K3572" i="4" s="1"/>
  <c r="N3572" i="4" s="1"/>
  <c r="L2758" i="4"/>
  <c r="K2758" i="4" s="1"/>
  <c r="N2758" i="4" s="1"/>
  <c r="L7802" i="4"/>
  <c r="K7802" i="4" s="1"/>
  <c r="N7802" i="4" s="1"/>
  <c r="L3399" i="4"/>
  <c r="K3399" i="4" s="1"/>
  <c r="N3399" i="4" s="1"/>
  <c r="L3435" i="4"/>
  <c r="K3435" i="4" s="1"/>
  <c r="N3435" i="4" s="1"/>
  <c r="L852" i="4"/>
  <c r="K852" i="4" s="1"/>
  <c r="N852" i="4" s="1"/>
  <c r="L6326" i="4"/>
  <c r="K6326" i="4" s="1"/>
  <c r="N6326" i="4" s="1"/>
  <c r="L3222" i="4"/>
  <c r="K3222" i="4" s="1"/>
  <c r="N3222" i="4" s="1"/>
  <c r="L4795" i="4"/>
  <c r="K4795" i="4" s="1"/>
  <c r="N4795" i="4" s="1"/>
  <c r="L4345" i="4"/>
  <c r="K4345" i="4" s="1"/>
  <c r="N4345" i="4" s="1"/>
  <c r="L492" i="4"/>
  <c r="K492" i="4" s="1"/>
  <c r="N492" i="4" s="1"/>
  <c r="L4468" i="4"/>
  <c r="K4468" i="4" s="1"/>
  <c r="N4468" i="4" s="1"/>
  <c r="L3906" i="4"/>
  <c r="K3906" i="4" s="1"/>
  <c r="N3906" i="4" s="1"/>
  <c r="L2784" i="4"/>
  <c r="K2784" i="4" s="1"/>
  <c r="N2784" i="4" s="1"/>
  <c r="L1609" i="4"/>
  <c r="K1609" i="4" s="1"/>
  <c r="N1609" i="4" s="1"/>
  <c r="L7676" i="4"/>
  <c r="K7676" i="4" s="1"/>
  <c r="N7676" i="4" s="1"/>
  <c r="L1988" i="4"/>
  <c r="K1988" i="4" s="1"/>
  <c r="N1988" i="4" s="1"/>
  <c r="L7663" i="4"/>
  <c r="K7663" i="4" s="1"/>
  <c r="N7663" i="4" s="1"/>
  <c r="L4268" i="4"/>
  <c r="K4268" i="4" s="1"/>
  <c r="N4268" i="4" s="1"/>
  <c r="L3647" i="4"/>
  <c r="K3647" i="4" s="1"/>
  <c r="N3647" i="4" s="1"/>
  <c r="L6786" i="4"/>
  <c r="K6786" i="4" s="1"/>
  <c r="N6786" i="4" s="1"/>
  <c r="L3028" i="4"/>
  <c r="K3028" i="4" s="1"/>
  <c r="N3028" i="4" s="1"/>
  <c r="L398" i="4"/>
  <c r="K398" i="4" s="1"/>
  <c r="N398" i="4" s="1"/>
  <c r="L1388" i="4"/>
  <c r="K1388" i="4" s="1"/>
  <c r="N1388" i="4" s="1"/>
  <c r="L524" i="4"/>
  <c r="K524" i="4" s="1"/>
  <c r="N524" i="4" s="1"/>
  <c r="L1440" i="4"/>
  <c r="K1440" i="4" s="1"/>
  <c r="N1440" i="4" s="1"/>
  <c r="L6542" i="4"/>
  <c r="K6542" i="4" s="1"/>
  <c r="N6542" i="4" s="1"/>
  <c r="L6275" i="4"/>
  <c r="K6275" i="4" s="1"/>
  <c r="N6275" i="4" s="1"/>
  <c r="L5910" i="4"/>
  <c r="K5910" i="4" s="1"/>
  <c r="N5910" i="4" s="1"/>
  <c r="L2574" i="4"/>
  <c r="K2574" i="4" s="1"/>
  <c r="N2574" i="4" s="1"/>
  <c r="L2982" i="4"/>
  <c r="K2982" i="4" s="1"/>
  <c r="N2982" i="4" s="1"/>
  <c r="L4830" i="4"/>
  <c r="K4830" i="4" s="1"/>
  <c r="N4830" i="4" s="1"/>
  <c r="L6765" i="4"/>
  <c r="K6765" i="4" s="1"/>
  <c r="N6765" i="4" s="1"/>
  <c r="L60" i="4"/>
  <c r="K60" i="4" s="1"/>
  <c r="N60" i="4" s="1"/>
  <c r="L4891" i="4"/>
  <c r="K4891" i="4" s="1"/>
  <c r="N4891" i="4" s="1"/>
  <c r="L4784" i="4"/>
  <c r="K4784" i="4" s="1"/>
  <c r="N4784" i="4" s="1"/>
  <c r="L7729" i="4"/>
  <c r="K7729" i="4" s="1"/>
  <c r="N7729" i="4" s="1"/>
  <c r="L1150" i="4"/>
  <c r="K1150" i="4" s="1"/>
  <c r="N1150" i="4" s="1"/>
  <c r="L5117" i="4"/>
  <c r="K5117" i="4" s="1"/>
  <c r="N5117" i="4" s="1"/>
  <c r="L6069" i="4"/>
  <c r="K6069" i="4" s="1"/>
  <c r="N6069" i="4" s="1"/>
  <c r="L3761" i="4"/>
  <c r="K3761" i="4" s="1"/>
  <c r="N3761" i="4" s="1"/>
  <c r="L1546" i="4"/>
  <c r="K1546" i="4" s="1"/>
  <c r="N1546" i="4" s="1"/>
  <c r="L7648" i="4"/>
  <c r="K7648" i="4" s="1"/>
  <c r="N7648" i="4" s="1"/>
  <c r="L4565" i="4"/>
  <c r="K4565" i="4" s="1"/>
  <c r="N4565" i="4" s="1"/>
  <c r="L6502" i="4"/>
  <c r="K6502" i="4" s="1"/>
  <c r="N6502" i="4" s="1"/>
  <c r="L5480" i="4"/>
  <c r="K5480" i="4" s="1"/>
  <c r="N5480" i="4" s="1"/>
  <c r="L3185" i="4"/>
  <c r="K3185" i="4" s="1"/>
  <c r="N3185" i="4" s="1"/>
  <c r="L5570" i="4"/>
  <c r="K5570" i="4" s="1"/>
  <c r="N5570" i="4" s="1"/>
  <c r="L7607" i="4"/>
  <c r="K7607" i="4" s="1"/>
  <c r="N7607" i="4" s="1"/>
  <c r="L7352" i="4"/>
  <c r="K7352" i="4" s="1"/>
  <c r="N7352" i="4" s="1"/>
  <c r="L4280" i="4"/>
  <c r="K4280" i="4" s="1"/>
  <c r="N4280" i="4" s="1"/>
  <c r="L4204" i="4"/>
  <c r="K4204" i="4" s="1"/>
  <c r="N4204" i="4" s="1"/>
  <c r="L3564" i="4"/>
  <c r="K3564" i="4" s="1"/>
  <c r="N3564" i="4" s="1"/>
  <c r="L4417" i="4"/>
  <c r="K4417" i="4" s="1"/>
  <c r="N4417" i="4" s="1"/>
  <c r="L6864" i="4"/>
  <c r="K6864" i="4" s="1"/>
  <c r="N6864" i="4" s="1"/>
  <c r="L4051" i="4"/>
  <c r="K4051" i="4" s="1"/>
  <c r="N4051" i="4" s="1"/>
  <c r="L3154" i="4"/>
  <c r="K3154" i="4" s="1"/>
  <c r="N3154" i="4" s="1"/>
  <c r="L1632" i="4"/>
  <c r="K1632" i="4" s="1"/>
  <c r="N1632" i="4" s="1"/>
  <c r="L6807" i="4"/>
  <c r="K6807" i="4" s="1"/>
  <c r="N6807" i="4" s="1"/>
  <c r="L1516" i="4"/>
  <c r="K1516" i="4" s="1"/>
  <c r="N1516" i="4" s="1"/>
  <c r="L2037" i="4"/>
  <c r="K2037" i="4" s="1"/>
  <c r="N2037" i="4" s="1"/>
  <c r="L7197" i="4"/>
  <c r="K7197" i="4" s="1"/>
  <c r="N7197" i="4" s="1"/>
  <c r="L7627" i="4"/>
  <c r="K7627" i="4" s="1"/>
  <c r="N7627" i="4" s="1"/>
  <c r="L2653" i="4"/>
  <c r="K2653" i="4" s="1"/>
  <c r="N2653" i="4" s="1"/>
  <c r="L6844" i="4"/>
  <c r="K6844" i="4" s="1"/>
  <c r="N6844" i="4" s="1"/>
  <c r="L3382" i="4"/>
  <c r="K3382" i="4" s="1"/>
  <c r="N3382" i="4" s="1"/>
  <c r="L7961" i="4"/>
  <c r="K7961" i="4" s="1"/>
  <c r="N7961" i="4" s="1"/>
  <c r="L2526" i="4"/>
  <c r="K2526" i="4" s="1"/>
  <c r="N2526" i="4" s="1"/>
  <c r="L458" i="4"/>
  <c r="K458" i="4" s="1"/>
  <c r="N458" i="4" s="1"/>
  <c r="L1854" i="4"/>
  <c r="K1854" i="4" s="1"/>
  <c r="N1854" i="4" s="1"/>
  <c r="L1349" i="4"/>
  <c r="K1349" i="4" s="1"/>
  <c r="N1349" i="4" s="1"/>
  <c r="L2551" i="4"/>
  <c r="K2551" i="4" s="1"/>
  <c r="N2551" i="4" s="1"/>
  <c r="L1074" i="4"/>
  <c r="K1074" i="4" s="1"/>
  <c r="N1074" i="4" s="1"/>
  <c r="L432" i="4"/>
  <c r="K432" i="4" s="1"/>
  <c r="N432" i="4" s="1"/>
  <c r="L7789" i="4"/>
  <c r="K7789" i="4" s="1"/>
  <c r="N7789" i="4" s="1"/>
  <c r="L3531" i="4"/>
  <c r="K3531" i="4" s="1"/>
  <c r="N3531" i="4" s="1"/>
  <c r="L5988" i="4"/>
  <c r="K5988" i="4" s="1"/>
  <c r="N5988" i="4" s="1"/>
  <c r="L4583" i="4"/>
  <c r="K4583" i="4" s="1"/>
  <c r="N4583" i="4" s="1"/>
  <c r="L2457" i="4"/>
  <c r="K2457" i="4" s="1"/>
  <c r="N2457" i="4" s="1"/>
  <c r="L7559" i="4"/>
  <c r="K7559" i="4" s="1"/>
  <c r="N7559" i="4" s="1"/>
  <c r="L3614" i="4"/>
  <c r="K3614" i="4" s="1"/>
  <c r="N3614" i="4" s="1"/>
  <c r="L5268" i="4"/>
  <c r="K5268" i="4" s="1"/>
  <c r="N5268" i="4" s="1"/>
  <c r="L6248" i="4"/>
  <c r="K6248" i="4" s="1"/>
  <c r="N6248" i="4" s="1"/>
  <c r="L5869" i="4"/>
  <c r="K5869" i="4" s="1"/>
  <c r="N5869" i="4" s="1"/>
  <c r="L918" i="4"/>
  <c r="K918" i="4" s="1"/>
  <c r="N918" i="4" s="1"/>
  <c r="L1765" i="4"/>
  <c r="K1765" i="4" s="1"/>
  <c r="N1765" i="4" s="1"/>
  <c r="L1830" i="4"/>
  <c r="K1830" i="4" s="1"/>
  <c r="N1830" i="4" s="1"/>
  <c r="L4649" i="4"/>
  <c r="K4649" i="4" s="1"/>
  <c r="N4649" i="4" s="1"/>
  <c r="L6415" i="4"/>
  <c r="K6415" i="4" s="1"/>
  <c r="N6415" i="4" s="1"/>
  <c r="L2985" i="4"/>
  <c r="K2985" i="4" s="1"/>
  <c r="N2985" i="4" s="1"/>
  <c r="L593" i="4"/>
  <c r="K593" i="4" s="1"/>
  <c r="N593" i="4" s="1"/>
  <c r="L4599" i="4"/>
  <c r="K4599" i="4" s="1"/>
  <c r="N4599" i="4" s="1"/>
  <c r="L4254" i="4"/>
  <c r="K4254" i="4" s="1"/>
  <c r="N4254" i="4" s="1"/>
  <c r="L3673" i="4"/>
  <c r="K3673" i="4" s="1"/>
  <c r="N3673" i="4" s="1"/>
  <c r="L2531" i="4"/>
  <c r="K2531" i="4" s="1"/>
  <c r="N2531" i="4" s="1"/>
  <c r="L7619" i="4"/>
  <c r="K7619" i="4" s="1"/>
  <c r="N7619" i="4" s="1"/>
  <c r="L1671" i="4"/>
  <c r="K1671" i="4" s="1"/>
  <c r="N1671" i="4" s="1"/>
  <c r="L6605" i="4"/>
  <c r="K6605" i="4" s="1"/>
  <c r="N6605" i="4" s="1"/>
  <c r="L4578" i="4"/>
  <c r="K4578" i="4" s="1"/>
  <c r="N4578" i="4" s="1"/>
  <c r="L5598" i="4"/>
  <c r="K5598" i="4" s="1"/>
  <c r="N5598" i="4" s="1"/>
  <c r="L285" i="4"/>
  <c r="K285" i="4" s="1"/>
  <c r="N285" i="4" s="1"/>
  <c r="L2587" i="4"/>
  <c r="K2587" i="4" s="1"/>
  <c r="N2587" i="4" s="1"/>
  <c r="L474" i="4"/>
  <c r="K474" i="4" s="1"/>
  <c r="N474" i="4" s="1"/>
  <c r="L7784" i="4"/>
  <c r="K7784" i="4" s="1"/>
  <c r="N7784" i="4" s="1"/>
  <c r="L1180" i="4"/>
  <c r="K1180" i="4" s="1"/>
  <c r="N1180" i="4" s="1"/>
  <c r="L338" i="4"/>
  <c r="K338" i="4" s="1"/>
  <c r="N338" i="4" s="1"/>
  <c r="L4116" i="4"/>
  <c r="K4116" i="4" s="1"/>
  <c r="N4116" i="4" s="1"/>
  <c r="L6238" i="4"/>
  <c r="K6238" i="4" s="1"/>
  <c r="N6238" i="4" s="1"/>
  <c r="L5880" i="4"/>
  <c r="K5880" i="4" s="1"/>
  <c r="N5880" i="4" s="1"/>
  <c r="L1714" i="4"/>
  <c r="K1714" i="4" s="1"/>
  <c r="N1714" i="4" s="1"/>
  <c r="L2725" i="4"/>
  <c r="K2725" i="4" s="1"/>
  <c r="N2725" i="4" s="1"/>
  <c r="L7604" i="4"/>
  <c r="K7604" i="4" s="1"/>
  <c r="N7604" i="4" s="1"/>
  <c r="L2414" i="4"/>
  <c r="K2414" i="4" s="1"/>
  <c r="N2414" i="4" s="1"/>
  <c r="L3697" i="4"/>
  <c r="K3697" i="4" s="1"/>
  <c r="N3697" i="4" s="1"/>
  <c r="L6377" i="4"/>
  <c r="K6377" i="4" s="1"/>
  <c r="N6377" i="4" s="1"/>
  <c r="L3261" i="4"/>
  <c r="K3261" i="4" s="1"/>
  <c r="N3261" i="4" s="1"/>
  <c r="L573" i="4"/>
  <c r="K573" i="4" s="1"/>
  <c r="N573" i="4" s="1"/>
  <c r="L7702" i="4"/>
  <c r="K7702" i="4" s="1"/>
  <c r="N7702" i="4" s="1"/>
  <c r="L386" i="4"/>
  <c r="K386" i="4" s="1"/>
  <c r="N386" i="4" s="1"/>
  <c r="L826" i="4"/>
  <c r="K826" i="4" s="1"/>
  <c r="N826" i="4" s="1"/>
  <c r="L2376" i="4"/>
  <c r="K2376" i="4" s="1"/>
  <c r="N2376" i="4" s="1"/>
  <c r="L1890" i="4"/>
  <c r="K1890" i="4" s="1"/>
  <c r="N1890" i="4" s="1"/>
  <c r="L5736" i="4"/>
  <c r="K5736" i="4" s="1"/>
  <c r="N5736" i="4" s="1"/>
  <c r="L7907" i="4"/>
  <c r="K7907" i="4" s="1"/>
  <c r="N7907" i="4" s="1"/>
  <c r="L6935" i="4"/>
  <c r="K6935" i="4" s="1"/>
  <c r="N6935" i="4" s="1"/>
  <c r="L2372" i="4"/>
  <c r="K2372" i="4" s="1"/>
  <c r="N2372" i="4" s="1"/>
  <c r="L6906" i="4"/>
  <c r="K6906" i="4" s="1"/>
  <c r="N6906" i="4" s="1"/>
  <c r="L5695" i="4"/>
  <c r="K5695" i="4" s="1"/>
  <c r="N5695" i="4" s="1"/>
  <c r="L4319" i="4"/>
  <c r="K4319" i="4" s="1"/>
  <c r="N4319" i="4" s="1"/>
  <c r="L5577" i="4"/>
  <c r="K5577" i="4" s="1"/>
  <c r="N5577" i="4" s="1"/>
  <c r="L135" i="4"/>
  <c r="K135" i="4" s="1"/>
  <c r="N135" i="4" s="1"/>
  <c r="L6549" i="4"/>
  <c r="K6549" i="4" s="1"/>
  <c r="N6549" i="4" s="1"/>
  <c r="L3105" i="4"/>
  <c r="K3105" i="4" s="1"/>
  <c r="N3105" i="4" s="1"/>
  <c r="L5543" i="4"/>
  <c r="K5543" i="4" s="1"/>
  <c r="N5543" i="4" s="1"/>
  <c r="L7641" i="4"/>
  <c r="K7641" i="4" s="1"/>
  <c r="N7641" i="4" s="1"/>
  <c r="L677" i="4"/>
  <c r="K677" i="4" s="1"/>
  <c r="N677" i="4" s="1"/>
  <c r="L780" i="4"/>
  <c r="K780" i="4" s="1"/>
  <c r="N780" i="4" s="1"/>
  <c r="L1973" i="4"/>
  <c r="K1973" i="4" s="1"/>
  <c r="N1973" i="4" s="1"/>
  <c r="L2141" i="4"/>
  <c r="K2141" i="4" s="1"/>
  <c r="N2141" i="4" s="1"/>
  <c r="L2201" i="4"/>
  <c r="K2201" i="4" s="1"/>
  <c r="N2201" i="4" s="1"/>
  <c r="L1323" i="4"/>
  <c r="K1323" i="4" s="1"/>
  <c r="N1323" i="4" s="1"/>
  <c r="L2521" i="4"/>
  <c r="K2521" i="4" s="1"/>
  <c r="N2521" i="4" s="1"/>
  <c r="L3126" i="4"/>
  <c r="K3126" i="4" s="1"/>
  <c r="N3126" i="4" s="1"/>
  <c r="L5434" i="4"/>
  <c r="K5434" i="4" s="1"/>
  <c r="N5434" i="4" s="1"/>
  <c r="L2987" i="4"/>
  <c r="K2987" i="4" s="1"/>
  <c r="N2987" i="4" s="1"/>
  <c r="L2173" i="4"/>
  <c r="K2173" i="4" s="1"/>
  <c r="N2173" i="4" s="1"/>
  <c r="L7511" i="4"/>
  <c r="K7511" i="4" s="1"/>
  <c r="N7511" i="4" s="1"/>
  <c r="L1783" i="4"/>
  <c r="K1783" i="4" s="1"/>
  <c r="N1783" i="4" s="1"/>
  <c r="L2951" i="4"/>
  <c r="K2951" i="4" s="1"/>
  <c r="N2951" i="4" s="1"/>
  <c r="L7894" i="4"/>
  <c r="K7894" i="4" s="1"/>
  <c r="N7894" i="4" s="1"/>
  <c r="L4252" i="4"/>
  <c r="K4252" i="4" s="1"/>
  <c r="N4252" i="4" s="1"/>
  <c r="L7879" i="4"/>
  <c r="K7879" i="4" s="1"/>
  <c r="N7879" i="4" s="1"/>
  <c r="L2712" i="4"/>
  <c r="K2712" i="4" s="1"/>
  <c r="N2712" i="4" s="1"/>
  <c r="L5437" i="4"/>
  <c r="K5437" i="4" s="1"/>
  <c r="N5437" i="4" s="1"/>
  <c r="L6197" i="4"/>
  <c r="K6197" i="4" s="1"/>
  <c r="N6197" i="4" s="1"/>
  <c r="L6739" i="4"/>
  <c r="K6739" i="4" s="1"/>
  <c r="N6739" i="4" s="1"/>
  <c r="L3253" i="4"/>
  <c r="K3253" i="4" s="1"/>
  <c r="N3253" i="4" s="1"/>
  <c r="L1742" i="4"/>
  <c r="K1742" i="4" s="1"/>
  <c r="N1742" i="4" s="1"/>
  <c r="L2251" i="4"/>
  <c r="K2251" i="4" s="1"/>
  <c r="N2251" i="4" s="1"/>
  <c r="L5993" i="4"/>
  <c r="K5993" i="4" s="1"/>
  <c r="N5993" i="4" s="1"/>
  <c r="L3122" i="4"/>
  <c r="K3122" i="4" s="1"/>
  <c r="N3122" i="4" s="1"/>
  <c r="L738" i="4"/>
  <c r="K738" i="4" s="1"/>
  <c r="N738" i="4" s="1"/>
  <c r="L1785" i="4"/>
  <c r="K1785" i="4" s="1"/>
  <c r="N1785" i="4" s="1"/>
  <c r="L4216" i="4"/>
  <c r="K4216" i="4" s="1"/>
  <c r="N4216" i="4" s="1"/>
  <c r="L6476" i="4"/>
  <c r="K6476" i="4" s="1"/>
  <c r="N6476" i="4" s="1"/>
  <c r="L4582" i="4"/>
  <c r="K4582" i="4" s="1"/>
  <c r="N4582" i="4" s="1"/>
  <c r="L80" i="4"/>
  <c r="K80" i="4" s="1"/>
  <c r="N80" i="4" s="1"/>
  <c r="L1376" i="4"/>
  <c r="K1376" i="4" s="1"/>
  <c r="N1376" i="4" s="1"/>
  <c r="L214" i="4"/>
  <c r="K214" i="4" s="1"/>
  <c r="N214" i="4" s="1"/>
  <c r="L426" i="4"/>
  <c r="K426" i="4" s="1"/>
  <c r="N426" i="4" s="1"/>
  <c r="L125" i="4"/>
  <c r="K125" i="4" s="1"/>
  <c r="N125" i="4" s="1"/>
  <c r="L5402" i="4"/>
  <c r="K5402" i="4" s="1"/>
  <c r="N5402" i="4" s="1"/>
  <c r="L7392" i="4"/>
  <c r="K7392" i="4" s="1"/>
  <c r="N7392" i="4" s="1"/>
  <c r="L6308" i="4"/>
  <c r="K6308" i="4" s="1"/>
  <c r="N6308" i="4" s="1"/>
  <c r="L1880" i="4"/>
  <c r="K1880" i="4" s="1"/>
  <c r="N1880" i="4" s="1"/>
  <c r="L318" i="4"/>
  <c r="K318" i="4" s="1"/>
  <c r="N318" i="4" s="1"/>
  <c r="L4954" i="4"/>
  <c r="K4954" i="4" s="1"/>
  <c r="N4954" i="4" s="1"/>
  <c r="L727" i="4"/>
  <c r="K727" i="4" s="1"/>
  <c r="N727" i="4" s="1"/>
  <c r="L2333" i="4"/>
  <c r="K2333" i="4" s="1"/>
  <c r="N2333" i="4" s="1"/>
  <c r="L667" i="4"/>
  <c r="K667" i="4" s="1"/>
  <c r="N667" i="4" s="1"/>
  <c r="L6123" i="4"/>
  <c r="K6123" i="4" s="1"/>
  <c r="N6123" i="4" s="1"/>
  <c r="L785" i="4"/>
  <c r="K785" i="4" s="1"/>
  <c r="N785" i="4" s="1"/>
  <c r="L6883" i="4"/>
  <c r="K6883" i="4" s="1"/>
  <c r="N6883" i="4" s="1"/>
  <c r="L498" i="4"/>
  <c r="K498" i="4" s="1"/>
  <c r="N498" i="4" s="1"/>
  <c r="L5251" i="4"/>
  <c r="K5251" i="4" s="1"/>
  <c r="N5251" i="4" s="1"/>
  <c r="L2353" i="4"/>
  <c r="K2353" i="4" s="1"/>
  <c r="N2353" i="4" s="1"/>
  <c r="L50" i="4"/>
  <c r="K50" i="4" s="1"/>
  <c r="N50" i="4" s="1"/>
  <c r="L6060" i="4"/>
  <c r="K6060" i="4" s="1"/>
  <c r="N6060" i="4" s="1"/>
  <c r="L5566" i="4"/>
  <c r="K5566" i="4" s="1"/>
  <c r="N5566" i="4" s="1"/>
  <c r="L428" i="4"/>
  <c r="K428" i="4" s="1"/>
  <c r="N428" i="4" s="1"/>
  <c r="L1196" i="4"/>
  <c r="K1196" i="4" s="1"/>
  <c r="N1196" i="4" s="1"/>
  <c r="L3754" i="4"/>
  <c r="K3754" i="4" s="1"/>
  <c r="N3754" i="4" s="1"/>
  <c r="L6747" i="4"/>
  <c r="K6747" i="4" s="1"/>
  <c r="N6747" i="4" s="1"/>
  <c r="L7190" i="4"/>
  <c r="K7190" i="4" s="1"/>
  <c r="N7190" i="4" s="1"/>
  <c r="L5740" i="4"/>
  <c r="K5740" i="4" s="1"/>
  <c r="N5740" i="4" s="1"/>
  <c r="L6034" i="4"/>
  <c r="K6034" i="4" s="1"/>
  <c r="N6034" i="4" s="1"/>
  <c r="L5666" i="4"/>
  <c r="K5666" i="4" s="1"/>
  <c r="N5666" i="4" s="1"/>
  <c r="L6837" i="4"/>
  <c r="K6837" i="4" s="1"/>
  <c r="N6837" i="4" s="1"/>
  <c r="L7001" i="4"/>
  <c r="K7001" i="4" s="1"/>
  <c r="N7001" i="4" s="1"/>
  <c r="L1149" i="4"/>
  <c r="K1149" i="4" s="1"/>
  <c r="N1149" i="4" s="1"/>
  <c r="L4400" i="4"/>
  <c r="K4400" i="4" s="1"/>
  <c r="N4400" i="4" s="1"/>
  <c r="L4916" i="4"/>
  <c r="K4916" i="4" s="1"/>
  <c r="N4916" i="4" s="1"/>
  <c r="L6782" i="4"/>
  <c r="K6782" i="4" s="1"/>
  <c r="N6782" i="4" s="1"/>
  <c r="L2056" i="4"/>
  <c r="K2056" i="4" s="1"/>
  <c r="N2056" i="4" s="1"/>
  <c r="L6771" i="4"/>
  <c r="K6771" i="4" s="1"/>
  <c r="N6771" i="4" s="1"/>
  <c r="L5349" i="4"/>
  <c r="K5349" i="4" s="1"/>
  <c r="N5349" i="4" s="1"/>
  <c r="L7926" i="4"/>
  <c r="K7926" i="4" s="1"/>
  <c r="N7926" i="4" s="1"/>
  <c r="L1176" i="4"/>
  <c r="K1176" i="4" s="1"/>
  <c r="N1176" i="4" s="1"/>
  <c r="L3677" i="4"/>
  <c r="K3677" i="4" s="1"/>
  <c r="N3677" i="4" s="1"/>
  <c r="L1945" i="4"/>
  <c r="K1945" i="4" s="1"/>
  <c r="N1945" i="4" s="1"/>
  <c r="L5243" i="4"/>
  <c r="K5243" i="4" s="1"/>
  <c r="N5243" i="4" s="1"/>
  <c r="L3767" i="4"/>
  <c r="K3767" i="4" s="1"/>
  <c r="N3767" i="4" s="1"/>
  <c r="L6424" i="4"/>
  <c r="K6424" i="4" s="1"/>
  <c r="N6424" i="4" s="1"/>
  <c r="L4250" i="4"/>
  <c r="K4250" i="4" s="1"/>
  <c r="N4250" i="4" s="1"/>
  <c r="L5494" i="4"/>
  <c r="K5494" i="4" s="1"/>
  <c r="N5494" i="4" s="1"/>
  <c r="L586" i="4"/>
  <c r="K586" i="4" s="1"/>
  <c r="N586" i="4" s="1"/>
  <c r="L5805" i="4"/>
  <c r="K5805" i="4" s="1"/>
  <c r="N5805" i="4" s="1"/>
  <c r="L6157" i="4"/>
  <c r="K6157" i="4" s="1"/>
  <c r="N6157" i="4" s="1"/>
  <c r="L2939" i="4"/>
  <c r="K2939" i="4" s="1"/>
  <c r="N2939" i="4" s="1"/>
  <c r="L7308" i="4"/>
  <c r="K7308" i="4" s="1"/>
  <c r="N7308" i="4" s="1"/>
  <c r="L7914" i="4"/>
  <c r="K7914" i="4" s="1"/>
  <c r="N7914" i="4" s="1"/>
  <c r="L3391" i="4"/>
  <c r="K3391" i="4" s="1"/>
  <c r="N3391" i="4" s="1"/>
  <c r="L5563" i="4"/>
  <c r="K5563" i="4" s="1"/>
  <c r="N5563" i="4" s="1"/>
  <c r="L2108" i="4"/>
  <c r="K2108" i="4" s="1"/>
  <c r="N2108" i="4" s="1"/>
  <c r="L4699" i="4"/>
  <c r="K4699" i="4" s="1"/>
  <c r="N4699" i="4" s="1"/>
  <c r="L6446" i="4"/>
  <c r="K6446" i="4" s="1"/>
  <c r="N6446" i="4" s="1"/>
  <c r="L1092" i="4"/>
  <c r="K1092" i="4" s="1"/>
  <c r="N1092" i="4" s="1"/>
  <c r="L713" i="4"/>
  <c r="K713" i="4" s="1"/>
  <c r="N713" i="4" s="1"/>
  <c r="L2214" i="4"/>
  <c r="K2214" i="4" s="1"/>
  <c r="N2214" i="4" s="1"/>
  <c r="L1810" i="4"/>
  <c r="K1810" i="4" s="1"/>
  <c r="N1810" i="4" s="1"/>
  <c r="L7646" i="4"/>
  <c r="K7646" i="4" s="1"/>
  <c r="N7646" i="4" s="1"/>
  <c r="L654" i="4"/>
  <c r="K654" i="4" s="1"/>
  <c r="N654" i="4" s="1"/>
  <c r="L2608" i="4"/>
  <c r="K2608" i="4" s="1"/>
  <c r="N2608" i="4" s="1"/>
  <c r="L5687" i="4"/>
  <c r="K5687" i="4" s="1"/>
  <c r="N5687" i="4" s="1"/>
  <c r="L6801" i="4"/>
  <c r="K6801" i="4" s="1"/>
  <c r="N6801" i="4" s="1"/>
  <c r="L860" i="4"/>
  <c r="K860" i="4" s="1"/>
  <c r="N860" i="4" s="1"/>
  <c r="L4197" i="4"/>
  <c r="K4197" i="4" s="1"/>
  <c r="N4197" i="4" s="1"/>
  <c r="L7324" i="4"/>
  <c r="K7324" i="4" s="1"/>
  <c r="N7324" i="4" s="1"/>
  <c r="L7049" i="4"/>
  <c r="K7049" i="4" s="1"/>
  <c r="N7049" i="4" s="1"/>
  <c r="L1070" i="4"/>
  <c r="K1070" i="4" s="1"/>
  <c r="N1070" i="4" s="1"/>
  <c r="L4640" i="4"/>
  <c r="K4640" i="4" s="1"/>
  <c r="N4640" i="4" s="1"/>
  <c r="L6252" i="4"/>
  <c r="K6252" i="4" s="1"/>
  <c r="N6252" i="4" s="1"/>
  <c r="L6187" i="4"/>
  <c r="K6187" i="4" s="1"/>
  <c r="N6187" i="4" s="1"/>
  <c r="L6225" i="4"/>
  <c r="K6225" i="4" s="1"/>
  <c r="N6225" i="4" s="1"/>
  <c r="L6467" i="4"/>
  <c r="K6467" i="4" s="1"/>
  <c r="N6467" i="4" s="1"/>
  <c r="L939" i="4"/>
  <c r="K939" i="4" s="1"/>
  <c r="N939" i="4" s="1"/>
  <c r="L6582" i="4"/>
  <c r="K6582" i="4" s="1"/>
  <c r="N6582" i="4" s="1"/>
  <c r="L3033" i="4"/>
  <c r="K3033" i="4" s="1"/>
  <c r="N3033" i="4" s="1"/>
  <c r="L2129" i="4"/>
  <c r="K2129" i="4" s="1"/>
  <c r="N2129" i="4" s="1"/>
  <c r="L6104" i="4"/>
  <c r="K6104" i="4" s="1"/>
  <c r="N6104" i="4" s="1"/>
  <c r="L7414" i="4"/>
  <c r="K7414" i="4" s="1"/>
  <c r="N7414" i="4" s="1"/>
  <c r="L4794" i="4"/>
  <c r="K4794" i="4" s="1"/>
  <c r="N4794" i="4" s="1"/>
  <c r="L5309" i="4"/>
  <c r="K5309" i="4" s="1"/>
  <c r="N5309" i="4" s="1"/>
  <c r="L6473" i="4"/>
  <c r="K6473" i="4" s="1"/>
  <c r="N6473" i="4" s="1"/>
  <c r="L5958" i="4"/>
  <c r="K5958" i="4" s="1"/>
  <c r="N5958" i="4" s="1"/>
  <c r="L1989" i="4"/>
  <c r="K1989" i="4" s="1"/>
  <c r="N1989" i="4" s="1"/>
  <c r="L4384" i="4"/>
  <c r="K4384" i="4" s="1"/>
  <c r="N4384" i="4" s="1"/>
  <c r="L456" i="4"/>
  <c r="K456" i="4" s="1"/>
  <c r="N456" i="4" s="1"/>
  <c r="L7523" i="4"/>
  <c r="K7523" i="4" s="1"/>
  <c r="N7523" i="4" s="1"/>
  <c r="L3790" i="4"/>
  <c r="K3790" i="4" s="1"/>
  <c r="N3790" i="4" s="1"/>
  <c r="L7772" i="4"/>
  <c r="K7772" i="4" s="1"/>
  <c r="N7772" i="4" s="1"/>
  <c r="L3779" i="4"/>
  <c r="K3779" i="4" s="1"/>
  <c r="N3779" i="4" s="1"/>
  <c r="L6557" i="4"/>
  <c r="K6557" i="4" s="1"/>
  <c r="N6557" i="4" s="1"/>
  <c r="L5018" i="4"/>
  <c r="K5018" i="4" s="1"/>
  <c r="N5018" i="4" s="1"/>
  <c r="L6247" i="4"/>
  <c r="K6247" i="4" s="1"/>
  <c r="N6247" i="4" s="1"/>
  <c r="L7067" i="4"/>
  <c r="K7067" i="4" s="1"/>
  <c r="N7067" i="4" s="1"/>
  <c r="L6781" i="4"/>
  <c r="K6781" i="4" s="1"/>
  <c r="N6781" i="4" s="1"/>
  <c r="L1095" i="4"/>
  <c r="K1095" i="4" s="1"/>
  <c r="N1095" i="4" s="1"/>
  <c r="L1219" i="4"/>
  <c r="K1219" i="4" s="1"/>
  <c r="N1219" i="4" s="1"/>
  <c r="L3050" i="4"/>
  <c r="K3050" i="4" s="1"/>
  <c r="N3050" i="4" s="1"/>
  <c r="L7300" i="4"/>
  <c r="K7300" i="4" s="1"/>
  <c r="N7300" i="4" s="1"/>
  <c r="L2599" i="4"/>
  <c r="K2599" i="4" s="1"/>
  <c r="N2599" i="4" s="1"/>
  <c r="L7060" i="4"/>
  <c r="K7060" i="4" s="1"/>
  <c r="N7060" i="4" s="1"/>
  <c r="L7548" i="4"/>
  <c r="K7548" i="4" s="1"/>
  <c r="N7548" i="4" s="1"/>
  <c r="L6673" i="4"/>
  <c r="K6673" i="4" s="1"/>
  <c r="N6673" i="4" s="1"/>
  <c r="L2841" i="4"/>
  <c r="K2841" i="4" s="1"/>
  <c r="N2841" i="4" s="1"/>
  <c r="L5626" i="4"/>
  <c r="K5626" i="4" s="1"/>
  <c r="N5626" i="4" s="1"/>
  <c r="L2938" i="4"/>
  <c r="K2938" i="4" s="1"/>
  <c r="N2938" i="4" s="1"/>
  <c r="L3313" i="4"/>
  <c r="K3313" i="4" s="1"/>
  <c r="N3313" i="4" s="1"/>
  <c r="L1362" i="4"/>
  <c r="K1362" i="4" s="1"/>
  <c r="N1362" i="4" s="1"/>
  <c r="L4042" i="4"/>
  <c r="K4042" i="4" s="1"/>
  <c r="N4042" i="4" s="1"/>
  <c r="L912" i="4"/>
  <c r="K912" i="4" s="1"/>
  <c r="N912" i="4" s="1"/>
  <c r="L489" i="4"/>
  <c r="K489" i="4" s="1"/>
  <c r="N489" i="4" s="1"/>
  <c r="L1342" i="4"/>
  <c r="K1342" i="4" s="1"/>
  <c r="N1342" i="4" s="1"/>
  <c r="L1192" i="4"/>
  <c r="K1192" i="4" s="1"/>
  <c r="N1192" i="4" s="1"/>
  <c r="L4447" i="4"/>
  <c r="K4447" i="4" s="1"/>
  <c r="N4447" i="4" s="1"/>
  <c r="L1971" i="4"/>
  <c r="K1971" i="4" s="1"/>
  <c r="N1971" i="4" s="1"/>
  <c r="L6180" i="4"/>
  <c r="K6180" i="4" s="1"/>
  <c r="N6180" i="4" s="1"/>
  <c r="L7919" i="4"/>
  <c r="K7919" i="4" s="1"/>
  <c r="N7919" i="4" s="1"/>
  <c r="L7041" i="4"/>
  <c r="K7041" i="4" s="1"/>
  <c r="N7041" i="4" s="1"/>
  <c r="L6863" i="4"/>
  <c r="K6863" i="4" s="1"/>
  <c r="N6863" i="4" s="1"/>
  <c r="L2190" i="4"/>
  <c r="K2190" i="4" s="1"/>
  <c r="N2190" i="4" s="1"/>
  <c r="L529" i="4"/>
  <c r="K529" i="4" s="1"/>
  <c r="N529" i="4" s="1"/>
  <c r="L6943" i="4"/>
  <c r="K6943" i="4" s="1"/>
  <c r="N6943" i="4" s="1"/>
  <c r="L5206" i="4"/>
  <c r="K5206" i="4" s="1"/>
  <c r="N5206" i="4" s="1"/>
  <c r="L5870" i="4"/>
  <c r="K5870" i="4" s="1"/>
  <c r="N5870" i="4" s="1"/>
  <c r="L3916" i="4"/>
  <c r="K3916" i="4" s="1"/>
  <c r="N3916" i="4" s="1"/>
  <c r="L731" i="4"/>
  <c r="K731" i="4" s="1"/>
  <c r="N731" i="4" s="1"/>
  <c r="L7844" i="4"/>
  <c r="K7844" i="4" s="1"/>
  <c r="N7844" i="4" s="1"/>
  <c r="L3282" i="4"/>
  <c r="K3282" i="4" s="1"/>
  <c r="N3282" i="4" s="1"/>
  <c r="L5311" i="4"/>
  <c r="K5311" i="4" s="1"/>
  <c r="N5311" i="4" s="1"/>
  <c r="L5150" i="4"/>
  <c r="K5150" i="4" s="1"/>
  <c r="N5150" i="4" s="1"/>
  <c r="L5118" i="4"/>
  <c r="K5118" i="4" s="1"/>
  <c r="N5118" i="4" s="1"/>
  <c r="L4556" i="4"/>
  <c r="K4556" i="4" s="1"/>
  <c r="N4556" i="4" s="1"/>
  <c r="L5078" i="4"/>
  <c r="K5078" i="4" s="1"/>
  <c r="N5078" i="4" s="1"/>
  <c r="L6043" i="4"/>
  <c r="K6043" i="4" s="1"/>
  <c r="N6043" i="4" s="1"/>
  <c r="L5404" i="4"/>
  <c r="K5404" i="4" s="1"/>
  <c r="N5404" i="4" s="1"/>
  <c r="L1730" i="4"/>
  <c r="K1730" i="4" s="1"/>
  <c r="N1730" i="4" s="1"/>
  <c r="L3722" i="4"/>
  <c r="K3722" i="4" s="1"/>
  <c r="N3722" i="4" s="1"/>
  <c r="L2988" i="4"/>
  <c r="K2988" i="4" s="1"/>
  <c r="N2988" i="4" s="1"/>
  <c r="L626" i="4"/>
  <c r="K626" i="4" s="1"/>
  <c r="N626" i="4" s="1"/>
  <c r="L6525" i="4"/>
  <c r="K6525" i="4" s="1"/>
  <c r="N6525" i="4" s="1"/>
  <c r="L4327" i="4"/>
  <c r="K4327" i="4" s="1"/>
  <c r="N4327" i="4" s="1"/>
  <c r="L4988" i="4"/>
  <c r="K4988" i="4" s="1"/>
  <c r="N4988" i="4" s="1"/>
  <c r="L4740" i="4"/>
  <c r="K4740" i="4" s="1"/>
  <c r="N4740" i="4" s="1"/>
  <c r="L3351" i="4"/>
  <c r="K3351" i="4" s="1"/>
  <c r="N3351" i="4" s="1"/>
  <c r="L2392" i="4"/>
  <c r="K2392" i="4" s="1"/>
  <c r="N2392" i="4" s="1"/>
  <c r="L2772" i="4"/>
  <c r="K2772" i="4" s="1"/>
  <c r="N2772" i="4" s="1"/>
  <c r="L854" i="4"/>
  <c r="K854" i="4" s="1"/>
  <c r="N854" i="4" s="1"/>
  <c r="L457" i="4"/>
  <c r="K457" i="4" s="1"/>
  <c r="N457" i="4" s="1"/>
  <c r="L5058" i="4"/>
  <c r="K5058" i="4" s="1"/>
  <c r="N5058" i="4" s="1"/>
  <c r="L1174" i="4"/>
  <c r="K1174" i="4" s="1"/>
  <c r="N1174" i="4" s="1"/>
  <c r="L2708" i="4"/>
  <c r="K2708" i="4" s="1"/>
  <c r="N2708" i="4" s="1"/>
  <c r="L6363" i="4"/>
  <c r="K6363" i="4" s="1"/>
  <c r="N6363" i="4" s="1"/>
  <c r="L2630" i="4"/>
  <c r="K2630" i="4" s="1"/>
  <c r="N2630" i="4" s="1"/>
  <c r="L6299" i="4"/>
  <c r="K6299" i="4" s="1"/>
  <c r="N6299" i="4" s="1"/>
  <c r="L3578" i="4"/>
  <c r="K3578" i="4" s="1"/>
  <c r="N3578" i="4" s="1"/>
  <c r="L4566" i="4"/>
  <c r="K4566" i="4" s="1"/>
  <c r="N4566" i="4" s="1"/>
  <c r="L1300" i="4"/>
  <c r="K1300" i="4" s="1"/>
  <c r="N1300" i="4" s="1"/>
  <c r="L6501" i="4"/>
  <c r="K6501" i="4" s="1"/>
  <c r="N6501" i="4" s="1"/>
  <c r="L5237" i="4"/>
  <c r="K5237" i="4" s="1"/>
  <c r="N5237" i="4" s="1"/>
  <c r="L2636" i="4"/>
  <c r="K2636" i="4" s="1"/>
  <c r="N2636" i="4" s="1"/>
  <c r="L2044" i="4"/>
  <c r="K2044" i="4" s="1"/>
  <c r="N2044" i="4" s="1"/>
  <c r="L3536" i="4"/>
  <c r="K3536" i="4" s="1"/>
  <c r="N3536" i="4" s="1"/>
  <c r="L2633" i="4"/>
  <c r="K2633" i="4" s="1"/>
  <c r="N2633" i="4" s="1"/>
  <c r="L3273" i="4"/>
  <c r="K3273" i="4" s="1"/>
  <c r="N3273" i="4" s="1"/>
  <c r="L653" i="4"/>
  <c r="K653" i="4" s="1"/>
  <c r="N653" i="4" s="1"/>
  <c r="L2510" i="4"/>
  <c r="K2510" i="4" s="1"/>
  <c r="N2510" i="4" s="1"/>
  <c r="L5706" i="4"/>
  <c r="K5706" i="4" s="1"/>
  <c r="N5706" i="4" s="1"/>
  <c r="L5379" i="4"/>
  <c r="K5379" i="4" s="1"/>
  <c r="N5379" i="4" s="1"/>
  <c r="L3291" i="4"/>
  <c r="K3291" i="4" s="1"/>
  <c r="N3291" i="4" s="1"/>
  <c r="L3752" i="4"/>
  <c r="K3752" i="4" s="1"/>
  <c r="N3752" i="4" s="1"/>
  <c r="L6579" i="4"/>
  <c r="K6579" i="4" s="1"/>
  <c r="N6579" i="4" s="1"/>
  <c r="L427" i="4"/>
  <c r="K427" i="4" s="1"/>
  <c r="N427" i="4" s="1"/>
  <c r="L5639" i="4"/>
  <c r="K5639" i="4" s="1"/>
  <c r="N5639" i="4" s="1"/>
  <c r="L3508" i="4"/>
  <c r="K3508" i="4" s="1"/>
  <c r="N3508" i="4" s="1"/>
  <c r="L4062" i="4"/>
  <c r="K4062" i="4" s="1"/>
  <c r="N4062" i="4" s="1"/>
  <c r="L3152" i="4"/>
  <c r="K3152" i="4" s="1"/>
  <c r="N3152" i="4" s="1"/>
  <c r="L3876" i="4"/>
  <c r="K3876" i="4" s="1"/>
  <c r="N3876" i="4" s="1"/>
  <c r="L5612" i="4"/>
  <c r="K5612" i="4" s="1"/>
  <c r="N5612" i="4" s="1"/>
  <c r="L6986" i="4"/>
  <c r="K6986" i="4" s="1"/>
  <c r="N6986" i="4" s="1"/>
  <c r="L982" i="4"/>
  <c r="K982" i="4" s="1"/>
  <c r="N982" i="4" s="1"/>
  <c r="L2816" i="4"/>
  <c r="K2816" i="4" s="1"/>
  <c r="N2816" i="4" s="1"/>
  <c r="L2791" i="4"/>
  <c r="K2791" i="4" s="1"/>
  <c r="N2791" i="4" s="1"/>
  <c r="L6071" i="4"/>
  <c r="K6071" i="4" s="1"/>
  <c r="N6071" i="4" s="1"/>
  <c r="L1402" i="4"/>
  <c r="K1402" i="4" s="1"/>
  <c r="N1402" i="4" s="1"/>
  <c r="L7778" i="4"/>
  <c r="K7778" i="4" s="1"/>
  <c r="N7778" i="4" s="1"/>
  <c r="L5842" i="4"/>
  <c r="K5842" i="4" s="1"/>
  <c r="N5842" i="4" s="1"/>
  <c r="L2008" i="4"/>
  <c r="K2008" i="4" s="1"/>
  <c r="N2008" i="4" s="1"/>
  <c r="L2309" i="4"/>
  <c r="K2309" i="4" s="1"/>
  <c r="N2309" i="4" s="1"/>
  <c r="L1447" i="4"/>
  <c r="K1447" i="4" s="1"/>
  <c r="N1447" i="4" s="1"/>
  <c r="L3446" i="4"/>
  <c r="K3446" i="4" s="1"/>
  <c r="N3446" i="4" s="1"/>
  <c r="L3848" i="4"/>
  <c r="K3848" i="4" s="1"/>
  <c r="N3848" i="4" s="1"/>
  <c r="L4984" i="4"/>
  <c r="K4984" i="4" s="1"/>
  <c r="N4984" i="4" s="1"/>
  <c r="L2179" i="4"/>
  <c r="K2179" i="4" s="1"/>
  <c r="N2179" i="4" s="1"/>
  <c r="L1870" i="4"/>
  <c r="K1870" i="4" s="1"/>
  <c r="N1870" i="4" s="1"/>
  <c r="L3089" i="4"/>
  <c r="K3089" i="4" s="1"/>
  <c r="N3089" i="4" s="1"/>
  <c r="L760" i="4"/>
  <c r="K760" i="4" s="1"/>
  <c r="N760" i="4" s="1"/>
  <c r="L6860" i="4"/>
  <c r="K6860" i="4" s="1"/>
  <c r="N6860" i="4" s="1"/>
  <c r="L2378" i="4"/>
  <c r="K2378" i="4" s="1"/>
  <c r="N2378" i="4" s="1"/>
  <c r="L4499" i="4"/>
  <c r="K4499" i="4" s="1"/>
  <c r="N4499" i="4" s="1"/>
  <c r="L7142" i="4"/>
  <c r="K7142" i="4" s="1"/>
  <c r="N7142" i="4" s="1"/>
  <c r="L305" i="4"/>
  <c r="K305" i="4" s="1"/>
  <c r="N305" i="4" s="1"/>
  <c r="L354" i="4"/>
  <c r="K354" i="4" s="1"/>
  <c r="N354" i="4" s="1"/>
  <c r="L6714" i="4"/>
  <c r="K6714" i="4" s="1"/>
  <c r="N6714" i="4" s="1"/>
  <c r="L7424" i="4"/>
  <c r="K7424" i="4" s="1"/>
  <c r="N7424" i="4" s="1"/>
  <c r="L2494" i="4"/>
  <c r="K2494" i="4" s="1"/>
  <c r="N2494" i="4" s="1"/>
  <c r="L7692" i="4"/>
  <c r="K7692" i="4" s="1"/>
  <c r="N7692" i="4" s="1"/>
  <c r="L2615" i="4"/>
  <c r="K2615" i="4" s="1"/>
  <c r="N2615" i="4" s="1"/>
  <c r="L6527" i="4"/>
  <c r="K6527" i="4" s="1"/>
  <c r="N6527" i="4" s="1"/>
  <c r="L1189" i="4"/>
  <c r="K1189" i="4" s="1"/>
  <c r="N1189" i="4" s="1"/>
  <c r="L2931" i="4"/>
  <c r="K2931" i="4" s="1"/>
  <c r="N2931" i="4" s="1"/>
  <c r="L1812" i="4"/>
  <c r="K1812" i="4" s="1"/>
  <c r="N1812" i="4" s="1"/>
  <c r="L1740" i="4"/>
  <c r="K1740" i="4" s="1"/>
  <c r="N1740" i="4" s="1"/>
  <c r="L2950" i="4"/>
  <c r="K2950" i="4" s="1"/>
  <c r="N2950" i="4" s="1"/>
  <c r="L2239" i="4"/>
  <c r="K2239" i="4" s="1"/>
  <c r="N2239" i="4" s="1"/>
  <c r="L887" i="4"/>
  <c r="K887" i="4" s="1"/>
  <c r="N887" i="4" s="1"/>
  <c r="L4261" i="4"/>
  <c r="K4261" i="4" s="1"/>
  <c r="N4261" i="4" s="1"/>
  <c r="L4306" i="4"/>
  <c r="K4306" i="4" s="1"/>
  <c r="N4306" i="4" s="1"/>
  <c r="L4626" i="4"/>
  <c r="K4626" i="4" s="1"/>
  <c r="N4626" i="4" s="1"/>
  <c r="L2271" i="4"/>
  <c r="K2271" i="4" s="1"/>
  <c r="N2271" i="4" s="1"/>
  <c r="L6099" i="4"/>
  <c r="K6099" i="4" s="1"/>
  <c r="N6099" i="4" s="1"/>
  <c r="L7564" i="4"/>
  <c r="K7564" i="4" s="1"/>
  <c r="N7564" i="4" s="1"/>
  <c r="L2151" i="4"/>
  <c r="K2151" i="4" s="1"/>
  <c r="N2151" i="4" s="1"/>
  <c r="L6388" i="4"/>
  <c r="K6388" i="4" s="1"/>
  <c r="N6388" i="4" s="1"/>
  <c r="L3072" i="4"/>
  <c r="K3072" i="4" s="1"/>
  <c r="N3072" i="4" s="1"/>
  <c r="L6269" i="4"/>
  <c r="K6269" i="4" s="1"/>
  <c r="N6269" i="4" s="1"/>
  <c r="L7479" i="4"/>
  <c r="K7479" i="4" s="1"/>
  <c r="N7479" i="4" s="1"/>
  <c r="L3451" i="4"/>
  <c r="K3451" i="4" s="1"/>
  <c r="N3451" i="4" s="1"/>
  <c r="L5588" i="4"/>
  <c r="K5588" i="4" s="1"/>
  <c r="N5588" i="4" s="1"/>
  <c r="L1819" i="4"/>
  <c r="K1819" i="4" s="1"/>
  <c r="N1819" i="4" s="1"/>
  <c r="L2169" i="4"/>
  <c r="K2169" i="4" s="1"/>
  <c r="N2169" i="4" s="1"/>
  <c r="L3602" i="4"/>
  <c r="K3602" i="4" s="1"/>
  <c r="N3602" i="4" s="1"/>
  <c r="L2247" i="4"/>
  <c r="K2247" i="4" s="1"/>
  <c r="N2247" i="4" s="1"/>
  <c r="L1585" i="4"/>
  <c r="K1585" i="4" s="1"/>
  <c r="N1585" i="4" s="1"/>
  <c r="L156" i="4"/>
  <c r="K156" i="4" s="1"/>
  <c r="N156" i="4" s="1"/>
  <c r="L6547" i="4"/>
  <c r="K6547" i="4" s="1"/>
  <c r="N6547" i="4" s="1"/>
  <c r="L3716" i="4"/>
  <c r="K3716" i="4" s="1"/>
  <c r="N3716" i="4" s="1"/>
  <c r="L4305" i="4"/>
  <c r="K4305" i="4" s="1"/>
  <c r="N4305" i="4" s="1"/>
  <c r="L3661" i="4"/>
  <c r="K3661" i="4" s="1"/>
  <c r="N3661" i="4" s="1"/>
  <c r="L679" i="4"/>
  <c r="K679" i="4" s="1"/>
  <c r="N679" i="4" s="1"/>
  <c r="L482" i="4"/>
  <c r="K482" i="4" s="1"/>
  <c r="N482" i="4" s="1"/>
  <c r="L7050" i="4"/>
  <c r="K7050" i="4" s="1"/>
  <c r="N7050" i="4" s="1"/>
  <c r="L1893" i="4"/>
  <c r="K1893" i="4" s="1"/>
  <c r="N1893" i="4" s="1"/>
  <c r="L1555" i="4"/>
  <c r="K1555" i="4" s="1"/>
  <c r="N1555" i="4" s="1"/>
  <c r="L1409" i="4"/>
  <c r="K1409" i="4" s="1"/>
  <c r="N1409" i="4" s="1"/>
  <c r="L3714" i="4"/>
  <c r="K3714" i="4" s="1"/>
  <c r="N3714" i="4" s="1"/>
  <c r="L2249" i="4"/>
  <c r="K2249" i="4" s="1"/>
  <c r="N2249" i="4" s="1"/>
  <c r="L6242" i="4"/>
  <c r="K6242" i="4" s="1"/>
  <c r="N6242" i="4" s="1"/>
  <c r="L7435" i="4"/>
  <c r="K7435" i="4" s="1"/>
  <c r="N7435" i="4" s="1"/>
  <c r="L7875" i="4"/>
  <c r="K7875" i="4" s="1"/>
  <c r="N7875" i="4" s="1"/>
  <c r="L1965" i="4"/>
  <c r="K1965" i="4" s="1"/>
  <c r="N1965" i="4" s="1"/>
  <c r="L2532" i="4"/>
  <c r="K2532" i="4" s="1"/>
  <c r="N2532" i="4" s="1"/>
  <c r="L5421" i="4"/>
  <c r="K5421" i="4" s="1"/>
  <c r="N5421" i="4" s="1"/>
  <c r="L880" i="4"/>
  <c r="K880" i="4" s="1"/>
  <c r="N880" i="4" s="1"/>
  <c r="L2989" i="4"/>
  <c r="K2989" i="4" s="1"/>
  <c r="N2989" i="4" s="1"/>
  <c r="L6237" i="4"/>
  <c r="K6237" i="4" s="1"/>
  <c r="N6237" i="4" s="1"/>
  <c r="L5656" i="4"/>
  <c r="K5656" i="4" s="1"/>
  <c r="N5656" i="4" s="1"/>
  <c r="L576" i="4"/>
  <c r="K576" i="4" s="1"/>
  <c r="N576" i="4" s="1"/>
  <c r="L1813" i="4"/>
  <c r="K1813" i="4" s="1"/>
  <c r="N1813" i="4" s="1"/>
  <c r="L5266" i="4"/>
  <c r="K5266" i="4" s="1"/>
  <c r="N5266" i="4" s="1"/>
  <c r="L5500" i="4"/>
  <c r="K5500" i="4" s="1"/>
  <c r="N5500" i="4" s="1"/>
  <c r="L3043" i="4"/>
  <c r="K3043" i="4" s="1"/>
  <c r="N3043" i="4" s="1"/>
  <c r="L5034" i="4"/>
  <c r="K5034" i="4" s="1"/>
  <c r="N5034" i="4" s="1"/>
  <c r="L2299" i="4"/>
  <c r="K2299" i="4" s="1"/>
  <c r="N2299" i="4" s="1"/>
  <c r="L5754" i="4"/>
  <c r="K5754" i="4" s="1"/>
  <c r="N5754" i="4" s="1"/>
  <c r="L4028" i="4"/>
  <c r="K4028" i="4" s="1"/>
  <c r="N4028" i="4" s="1"/>
  <c r="L680" i="4"/>
  <c r="K680" i="4" s="1"/>
  <c r="N680" i="4" s="1"/>
  <c r="L1900" i="4"/>
  <c r="K1900" i="4" s="1"/>
  <c r="N1900" i="4" s="1"/>
  <c r="L3913" i="4"/>
  <c r="K3913" i="4" s="1"/>
  <c r="N3913" i="4" s="1"/>
  <c r="L2057" i="4"/>
  <c r="K2057" i="4" s="1"/>
  <c r="N2057" i="4" s="1"/>
  <c r="L4934" i="4"/>
  <c r="K4934" i="4" s="1"/>
  <c r="N4934" i="4" s="1"/>
  <c r="L5218" i="4"/>
  <c r="K5218" i="4" s="1"/>
  <c r="N5218" i="4" s="1"/>
  <c r="L6283" i="4"/>
  <c r="K6283" i="4" s="1"/>
  <c r="N6283" i="4" s="1"/>
  <c r="L1408" i="4"/>
  <c r="K1408" i="4" s="1"/>
  <c r="N1408" i="4" s="1"/>
  <c r="L6492" i="4"/>
  <c r="K6492" i="4" s="1"/>
  <c r="N6492" i="4" s="1"/>
  <c r="L3656" i="4"/>
  <c r="K3656" i="4" s="1"/>
  <c r="N3656" i="4" s="1"/>
  <c r="L2790" i="4"/>
  <c r="K2790" i="4" s="1"/>
  <c r="N2790" i="4" s="1"/>
  <c r="L287" i="4"/>
  <c r="K287" i="4" s="1"/>
  <c r="N287" i="4" s="1"/>
  <c r="L7471" i="4"/>
  <c r="K7471" i="4" s="1"/>
  <c r="N7471" i="4" s="1"/>
  <c r="L444" i="4"/>
  <c r="K444" i="4" s="1"/>
  <c r="N444" i="4" s="1"/>
  <c r="L2018" i="4"/>
  <c r="K2018" i="4" s="1"/>
  <c r="N2018" i="4" s="1"/>
  <c r="L6435" i="4"/>
  <c r="K6435" i="4" s="1"/>
  <c r="N6435" i="4" s="1"/>
  <c r="L1930" i="4"/>
  <c r="K1930" i="4" s="1"/>
  <c r="N1930" i="4" s="1"/>
  <c r="L5698" i="4"/>
  <c r="K5698" i="4" s="1"/>
  <c r="N5698" i="4" s="1"/>
  <c r="L4457" i="4"/>
  <c r="K4457" i="4" s="1"/>
  <c r="N4457" i="4" s="1"/>
  <c r="L4184" i="4"/>
  <c r="K4184" i="4" s="1"/>
  <c r="N4184" i="4" s="1"/>
  <c r="L7884" i="4"/>
  <c r="K7884" i="4" s="1"/>
  <c r="N7884" i="4" s="1"/>
  <c r="L6546" i="4"/>
  <c r="K6546" i="4" s="1"/>
  <c r="N6546" i="4" s="1"/>
  <c r="L5228" i="4"/>
  <c r="K5228" i="4" s="1"/>
  <c r="N5228" i="4" s="1"/>
  <c r="L5326" i="4"/>
  <c r="K5326" i="4" s="1"/>
  <c r="N5326" i="4" s="1"/>
  <c r="L3036" i="4"/>
  <c r="K3036" i="4" s="1"/>
  <c r="N3036" i="4" s="1"/>
  <c r="L1047" i="4"/>
  <c r="K1047" i="4" s="1"/>
  <c r="N1047" i="4" s="1"/>
  <c r="L5017" i="4"/>
  <c r="K5017" i="4" s="1"/>
  <c r="N5017" i="4" s="1"/>
  <c r="L5045" i="4"/>
  <c r="K5045" i="4" s="1"/>
  <c r="N5045" i="4" s="1"/>
  <c r="L5744" i="4"/>
  <c r="K5744" i="4" s="1"/>
  <c r="N5744" i="4" s="1"/>
  <c r="L3008" i="4"/>
  <c r="K3008" i="4" s="1"/>
  <c r="N3008" i="4" s="1"/>
  <c r="L1264" i="4"/>
  <c r="K1264" i="4" s="1"/>
  <c r="N1264" i="4" s="1"/>
  <c r="L2067" i="4"/>
  <c r="K2067" i="4" s="1"/>
  <c r="N2067" i="4" s="1"/>
  <c r="L636" i="4"/>
  <c r="K636" i="4" s="1"/>
  <c r="N636" i="4" s="1"/>
  <c r="L4780" i="4"/>
  <c r="K4780" i="4" s="1"/>
  <c r="N4780" i="4" s="1"/>
  <c r="L705" i="4"/>
  <c r="K705" i="4" s="1"/>
  <c r="N705" i="4" s="1"/>
  <c r="L7593" i="4"/>
  <c r="K7593" i="4" s="1"/>
  <c r="N7593" i="4" s="1"/>
  <c r="L671" i="4"/>
  <c r="K671" i="4" s="1"/>
  <c r="N671" i="4" s="1"/>
  <c r="L568" i="4"/>
  <c r="K568" i="4" s="1"/>
  <c r="N568" i="4" s="1"/>
  <c r="L4856" i="4"/>
  <c r="K4856" i="4" s="1"/>
  <c r="N4856" i="4" s="1"/>
  <c r="L1014" i="4"/>
  <c r="K1014" i="4" s="1"/>
  <c r="N1014" i="4" s="1"/>
  <c r="L4419" i="4"/>
  <c r="K4419" i="4" s="1"/>
  <c r="N4419" i="4" s="1"/>
  <c r="L4987" i="4"/>
  <c r="K4987" i="4" s="1"/>
  <c r="N4987" i="4" s="1"/>
  <c r="L379" i="4"/>
  <c r="K379" i="4" s="1"/>
  <c r="N379" i="4" s="1"/>
  <c r="L1170" i="4"/>
  <c r="K1170" i="4" s="1"/>
  <c r="N1170" i="4" s="1"/>
  <c r="L7277" i="4"/>
  <c r="K7277" i="4" s="1"/>
  <c r="N7277" i="4" s="1"/>
  <c r="L1145" i="4"/>
  <c r="K1145" i="4" s="1"/>
  <c r="N1145" i="4" s="1"/>
  <c r="L2275" i="4"/>
  <c r="K2275" i="4" s="1"/>
  <c r="N2275" i="4" s="1"/>
  <c r="L2337" i="4"/>
  <c r="K2337" i="4" s="1"/>
  <c r="N2337" i="4" s="1"/>
  <c r="L6340" i="4"/>
  <c r="K6340" i="4" s="1"/>
  <c r="N6340" i="4" s="1"/>
  <c r="L4769" i="4"/>
  <c r="K4769" i="4" s="1"/>
  <c r="N4769" i="4" s="1"/>
  <c r="L1212" i="4"/>
  <c r="K1212" i="4" s="1"/>
  <c r="N1212" i="4" s="1"/>
  <c r="L2891" i="4"/>
  <c r="K2891" i="4" s="1"/>
  <c r="N2891" i="4" s="1"/>
  <c r="L3483" i="4"/>
  <c r="K3483" i="4" s="1"/>
  <c r="N3483" i="4" s="1"/>
  <c r="L178" i="4"/>
  <c r="K178" i="4" s="1"/>
  <c r="N178" i="4" s="1"/>
  <c r="L3774" i="4"/>
  <c r="K3774" i="4" s="1"/>
  <c r="N3774" i="4" s="1"/>
  <c r="L6601" i="4"/>
  <c r="K6601" i="4" s="1"/>
  <c r="N6601" i="4" s="1"/>
  <c r="L2421" i="4"/>
  <c r="K2421" i="4" s="1"/>
  <c r="N2421" i="4" s="1"/>
  <c r="L6612" i="4"/>
  <c r="K6612" i="4" s="1"/>
  <c r="N6612" i="4" s="1"/>
  <c r="L6961" i="4"/>
  <c r="K6961" i="4" s="1"/>
  <c r="N6961" i="4" s="1"/>
  <c r="L5230" i="4"/>
  <c r="K5230" i="4" s="1"/>
  <c r="N5230" i="4" s="1"/>
  <c r="L6033" i="4"/>
  <c r="K6033" i="4" s="1"/>
  <c r="N6033" i="4" s="1"/>
  <c r="L1932" i="4"/>
  <c r="K1932" i="4" s="1"/>
  <c r="N1932" i="4" s="1"/>
  <c r="L2689" i="4"/>
  <c r="K2689" i="4" s="1"/>
  <c r="N2689" i="4" s="1"/>
  <c r="L716" i="4"/>
  <c r="K716" i="4" s="1"/>
  <c r="N716" i="4" s="1"/>
  <c r="L6562" i="4"/>
  <c r="K6562" i="4" s="1"/>
  <c r="N6562" i="4" s="1"/>
  <c r="L2305" i="4"/>
  <c r="K2305" i="4" s="1"/>
  <c r="N2305" i="4" s="1"/>
  <c r="L937" i="4"/>
  <c r="K937" i="4" s="1"/>
  <c r="N937" i="4" s="1"/>
  <c r="L5901" i="4"/>
  <c r="K5901" i="4" s="1"/>
  <c r="N5901" i="4" s="1"/>
  <c r="L1797" i="4"/>
  <c r="K1797" i="4" s="1"/>
  <c r="N1797" i="4" s="1"/>
  <c r="L7758" i="4"/>
  <c r="K7758" i="4" s="1"/>
  <c r="N7758" i="4" s="1"/>
  <c r="L5920" i="4"/>
  <c r="K5920" i="4" s="1"/>
  <c r="N5920" i="4" s="1"/>
  <c r="L5705" i="4"/>
  <c r="K5705" i="4" s="1"/>
  <c r="N5705" i="4" s="1"/>
  <c r="L2211" i="4"/>
  <c r="K2211" i="4" s="1"/>
  <c r="N2211" i="4" s="1"/>
  <c r="L6677" i="4"/>
  <c r="K6677" i="4" s="1"/>
  <c r="N6677" i="4" s="1"/>
  <c r="L389" i="4"/>
  <c r="K389" i="4" s="1"/>
  <c r="N389" i="4" s="1"/>
  <c r="L6713" i="4"/>
  <c r="K6713" i="4" s="1"/>
  <c r="N6713" i="4" s="1"/>
  <c r="L5056" i="4"/>
  <c r="K5056" i="4" s="1"/>
  <c r="N5056" i="4" s="1"/>
  <c r="L2980" i="4"/>
  <c r="K2980" i="4" s="1"/>
  <c r="N2980" i="4" s="1"/>
  <c r="L4542" i="4"/>
  <c r="K4542" i="4" s="1"/>
  <c r="N4542" i="4" s="1"/>
  <c r="L4259" i="4"/>
  <c r="K4259" i="4" s="1"/>
  <c r="N4259" i="4" s="1"/>
  <c r="L3993" i="4"/>
  <c r="K3993" i="4" s="1"/>
  <c r="N3993" i="4" s="1"/>
  <c r="L1368" i="4"/>
  <c r="K1368" i="4" s="1"/>
  <c r="N1368" i="4" s="1"/>
  <c r="L1200" i="4"/>
  <c r="K1200" i="4" s="1"/>
  <c r="N1200" i="4" s="1"/>
  <c r="L4382" i="4"/>
  <c r="K4382" i="4" s="1"/>
  <c r="N4382" i="4" s="1"/>
  <c r="L4288" i="4"/>
  <c r="K4288" i="4" s="1"/>
  <c r="N4288" i="4" s="1"/>
  <c r="L3629" i="4"/>
  <c r="K3629" i="4" s="1"/>
  <c r="N3629" i="4" s="1"/>
  <c r="L6790" i="4"/>
  <c r="K6790" i="4" s="1"/>
  <c r="N6790" i="4" s="1"/>
  <c r="L6545" i="4"/>
  <c r="K6545" i="4" s="1"/>
  <c r="N6545" i="4" s="1"/>
  <c r="L3419" i="4"/>
  <c r="K3419" i="4" s="1"/>
  <c r="N3419" i="4" s="1"/>
  <c r="L2956" i="4"/>
  <c r="K2956" i="4" s="1"/>
  <c r="N2956" i="4" s="1"/>
  <c r="L6959" i="4"/>
  <c r="K6959" i="4" s="1"/>
  <c r="N6959" i="4" s="1"/>
  <c r="L310" i="4"/>
  <c r="K310" i="4" s="1"/>
  <c r="N310" i="4" s="1"/>
  <c r="L5014" i="4"/>
  <c r="K5014" i="4" s="1"/>
  <c r="N5014" i="4" s="1"/>
  <c r="L2674" i="4"/>
  <c r="K2674" i="4" s="1"/>
  <c r="N2674" i="4" s="1"/>
  <c r="L505" i="4"/>
  <c r="K505" i="4" s="1"/>
  <c r="N505" i="4" s="1"/>
  <c r="L5378" i="4"/>
  <c r="K5378" i="4" s="1"/>
  <c r="N5378" i="4" s="1"/>
  <c r="L394" i="4"/>
  <c r="K394" i="4" s="1"/>
  <c r="N394" i="4" s="1"/>
  <c r="L5565" i="4"/>
  <c r="K5565" i="4" s="1"/>
  <c r="N5565" i="4" s="1"/>
  <c r="L5241" i="4"/>
  <c r="K5241" i="4" s="1"/>
  <c r="N5241" i="4" s="1"/>
  <c r="L6011" i="4"/>
  <c r="K6011" i="4" s="1"/>
  <c r="N6011" i="4" s="1"/>
  <c r="L5809" i="4"/>
  <c r="K5809" i="4" s="1"/>
  <c r="N5809" i="4" s="1"/>
  <c r="L6716" i="4"/>
  <c r="K6716" i="4" s="1"/>
  <c r="N6716" i="4" s="1"/>
  <c r="L5629" i="4"/>
  <c r="K5629" i="4" s="1"/>
  <c r="N5629" i="4" s="1"/>
  <c r="L6924" i="4"/>
  <c r="K6924" i="4" s="1"/>
  <c r="N6924" i="4" s="1"/>
  <c r="L7398" i="4"/>
  <c r="K7398" i="4" s="1"/>
  <c r="N7398" i="4" s="1"/>
  <c r="L6939" i="4"/>
  <c r="K6939" i="4" s="1"/>
  <c r="N6939" i="4" s="1"/>
  <c r="L4960" i="4"/>
  <c r="K4960" i="4" s="1"/>
  <c r="N4960" i="4" s="1"/>
  <c r="L5905" i="4"/>
  <c r="K5905" i="4" s="1"/>
  <c r="N5905" i="4" s="1"/>
  <c r="L6046" i="4"/>
  <c r="K6046" i="4" s="1"/>
  <c r="N6046" i="4" s="1"/>
  <c r="L3456" i="4"/>
  <c r="K3456" i="4" s="1"/>
  <c r="N3456" i="4" s="1"/>
  <c r="L414" i="4"/>
  <c r="K414" i="4" s="1"/>
  <c r="N414" i="4" s="1"/>
  <c r="L4651" i="4"/>
  <c r="K4651" i="4" s="1"/>
  <c r="N4651" i="4" s="1"/>
  <c r="L6427" i="4"/>
  <c r="K6427" i="4" s="1"/>
  <c r="N6427" i="4" s="1"/>
  <c r="L7574" i="4"/>
  <c r="K7574" i="4" s="1"/>
  <c r="N7574" i="4" s="1"/>
  <c r="L7630" i="4"/>
  <c r="K7630" i="4" s="1"/>
  <c r="N7630" i="4" s="1"/>
  <c r="L7057" i="4"/>
  <c r="K7057" i="4" s="1"/>
  <c r="N7057" i="4" s="1"/>
  <c r="L7268" i="4"/>
  <c r="K7268" i="4" s="1"/>
  <c r="N7268" i="4" s="1"/>
  <c r="L756" i="4"/>
  <c r="K756" i="4" s="1"/>
  <c r="N756" i="4" s="1"/>
  <c r="L1920" i="4"/>
  <c r="K1920" i="4" s="1"/>
  <c r="N1920" i="4" s="1"/>
  <c r="L1924" i="4"/>
  <c r="K1924" i="4" s="1"/>
  <c r="N1924" i="4" s="1"/>
  <c r="L5306" i="4"/>
  <c r="K5306" i="4" s="1"/>
  <c r="N5306" i="4" s="1"/>
  <c r="L207" i="4"/>
  <c r="K207" i="4" s="1"/>
  <c r="N207" i="4" s="1"/>
  <c r="L4691" i="4"/>
  <c r="K4691" i="4" s="1"/>
  <c r="N4691" i="4" s="1"/>
  <c r="L2397" i="4"/>
  <c r="K2397" i="4" s="1"/>
  <c r="N2397" i="4" s="1"/>
  <c r="L5260" i="4"/>
  <c r="K5260" i="4" s="1"/>
  <c r="N5260" i="4" s="1"/>
  <c r="L3743" i="4"/>
  <c r="K3743" i="4" s="1"/>
  <c r="N3743" i="4" s="1"/>
  <c r="L2077" i="4"/>
  <c r="K2077" i="4" s="1"/>
  <c r="N2077" i="4" s="1"/>
  <c r="L2706" i="4"/>
  <c r="K2706" i="4" s="1"/>
  <c r="N2706" i="4" s="1"/>
  <c r="L6493" i="4"/>
  <c r="K6493" i="4" s="1"/>
  <c r="N6493" i="4" s="1"/>
  <c r="L7522" i="4"/>
  <c r="K7522" i="4" s="1"/>
  <c r="N7522" i="4" s="1"/>
  <c r="L6951" i="4"/>
  <c r="K6951" i="4" s="1"/>
  <c r="N6951" i="4" s="1"/>
  <c r="L5247" i="4"/>
  <c r="K5247" i="4" s="1"/>
  <c r="N5247" i="4" s="1"/>
  <c r="L6734" i="4"/>
  <c r="K6734" i="4" s="1"/>
  <c r="N6734" i="4" s="1"/>
  <c r="L3205" i="4"/>
  <c r="K3205" i="4" s="1"/>
  <c r="N3205" i="4" s="1"/>
  <c r="L3371" i="4"/>
  <c r="K3371" i="4" s="1"/>
  <c r="N3371" i="4" s="1"/>
  <c r="L1547" i="4"/>
  <c r="K1547" i="4" s="1"/>
  <c r="N1547" i="4" s="1"/>
  <c r="L3184" i="4"/>
  <c r="K3184" i="4" s="1"/>
  <c r="N3184" i="4" s="1"/>
  <c r="L1746" i="4"/>
  <c r="K1746" i="4" s="1"/>
  <c r="N1746" i="4" s="1"/>
  <c r="L3472" i="4"/>
  <c r="K3472" i="4" s="1"/>
  <c r="N3472" i="4" s="1"/>
  <c r="L3069" i="4"/>
  <c r="K3069" i="4" s="1"/>
  <c r="N3069" i="4" s="1"/>
  <c r="L1372" i="4"/>
  <c r="K1372" i="4" s="1"/>
  <c r="N1372" i="4" s="1"/>
  <c r="L1688" i="4"/>
  <c r="K1688" i="4" s="1"/>
  <c r="N1688" i="4" s="1"/>
  <c r="L5162" i="4"/>
  <c r="K5162" i="4" s="1"/>
  <c r="N5162" i="4" s="1"/>
  <c r="L3414" i="4"/>
  <c r="K3414" i="4" s="1"/>
  <c r="N3414" i="4" s="1"/>
  <c r="L2359" i="4"/>
  <c r="K2359" i="4" s="1"/>
  <c r="N2359" i="4" s="1"/>
  <c r="L3892" i="4"/>
  <c r="K3892" i="4" s="1"/>
  <c r="N3892" i="4" s="1"/>
  <c r="L4890" i="4"/>
  <c r="K4890" i="4" s="1"/>
  <c r="N4890" i="4" s="1"/>
  <c r="L5534" i="4"/>
  <c r="K5534" i="4" s="1"/>
  <c r="N5534" i="4" s="1"/>
  <c r="L876" i="4"/>
  <c r="K876" i="4" s="1"/>
  <c r="N876" i="4" s="1"/>
  <c r="L6100" i="4"/>
  <c r="K6100" i="4" s="1"/>
  <c r="N6100" i="4" s="1"/>
  <c r="L6369" i="4"/>
  <c r="K6369" i="4" s="1"/>
  <c r="N6369" i="4" s="1"/>
  <c r="L2331" i="4"/>
  <c r="K2331" i="4" s="1"/>
  <c r="N2331" i="4" s="1"/>
  <c r="L5102" i="4"/>
  <c r="K5102" i="4" s="1"/>
  <c r="N5102" i="4" s="1"/>
  <c r="L3287" i="4"/>
  <c r="K3287" i="4" s="1"/>
  <c r="N3287" i="4" s="1"/>
  <c r="L2413" i="4"/>
  <c r="K2413" i="4" s="1"/>
  <c r="N2413" i="4" s="1"/>
  <c r="L6650" i="4"/>
  <c r="K6650" i="4" s="1"/>
  <c r="N6650" i="4" s="1"/>
  <c r="L2229" i="4"/>
  <c r="K2229" i="4" s="1"/>
  <c r="N2229" i="4" s="1"/>
  <c r="L6856" i="4"/>
  <c r="K6856" i="4" s="1"/>
  <c r="N6856" i="4" s="1"/>
  <c r="L7494" i="4"/>
  <c r="K7494" i="4" s="1"/>
  <c r="N7494" i="4" s="1"/>
  <c r="L3799" i="4"/>
  <c r="K3799" i="4" s="1"/>
  <c r="N3799" i="4" s="1"/>
  <c r="L14" i="4"/>
  <c r="K14" i="4" s="1"/>
  <c r="N14" i="4" s="1"/>
  <c r="L2086" i="4"/>
  <c r="K2086" i="4" s="1"/>
  <c r="N2086" i="4" s="1"/>
  <c r="L3454" i="4"/>
  <c r="K3454" i="4" s="1"/>
  <c r="N3454" i="4" s="1"/>
  <c r="L1000" i="4"/>
  <c r="K1000" i="4" s="1"/>
  <c r="N1000" i="4" s="1"/>
  <c r="L1814" i="4"/>
  <c r="K1814" i="4" s="1"/>
  <c r="N1814" i="4" s="1"/>
  <c r="L5935" i="4"/>
  <c r="K5935" i="4" s="1"/>
  <c r="N5935" i="4" s="1"/>
  <c r="L7306" i="4"/>
  <c r="K7306" i="4" s="1"/>
  <c r="N7306" i="4" s="1"/>
  <c r="L5478" i="4"/>
  <c r="K5478" i="4" s="1"/>
  <c r="N5478" i="4" s="1"/>
  <c r="L6548" i="4"/>
  <c r="K6548" i="4" s="1"/>
  <c r="N6548" i="4" s="1"/>
  <c r="L5233" i="4"/>
  <c r="K5233" i="4" s="1"/>
  <c r="N5233" i="4" s="1"/>
  <c r="L6056" i="4"/>
  <c r="K6056" i="4" s="1"/>
  <c r="N6056" i="4" s="1"/>
  <c r="L5621" i="4"/>
  <c r="K5621" i="4" s="1"/>
  <c r="N5621" i="4" s="1"/>
  <c r="L7105" i="4"/>
  <c r="K7105" i="4" s="1"/>
  <c r="N7105" i="4" s="1"/>
  <c r="L2264" i="4"/>
  <c r="K2264" i="4" s="1"/>
  <c r="N2264" i="4" s="1"/>
  <c r="L7551" i="4"/>
  <c r="K7551" i="4" s="1"/>
  <c r="N7551" i="4" s="1"/>
  <c r="L5942" i="4"/>
  <c r="K5942" i="4" s="1"/>
  <c r="N5942" i="4" s="1"/>
  <c r="L4900" i="4"/>
  <c r="K4900" i="4" s="1"/>
  <c r="N4900" i="4" s="1"/>
  <c r="L5992" i="4"/>
  <c r="K5992" i="4" s="1"/>
  <c r="N5992" i="4" s="1"/>
  <c r="L4846" i="4"/>
  <c r="K4846" i="4" s="1"/>
  <c r="N4846" i="4" s="1"/>
  <c r="L1164" i="4"/>
  <c r="K1164" i="4" s="1"/>
  <c r="N1164" i="4" s="1"/>
  <c r="L4997" i="4"/>
  <c r="K4997" i="4" s="1"/>
  <c r="N4997" i="4" s="1"/>
  <c r="L1432" i="4"/>
  <c r="K1432" i="4" s="1"/>
  <c r="N1432" i="4" s="1"/>
  <c r="L5985" i="4"/>
  <c r="K5985" i="4" s="1"/>
  <c r="N5985" i="4" s="1"/>
  <c r="L5785" i="4"/>
  <c r="K5785" i="4" s="1"/>
  <c r="N5785" i="4" s="1"/>
  <c r="L1152" i="4"/>
  <c r="K1152" i="4" s="1"/>
  <c r="N1152" i="4" s="1"/>
  <c r="L899" i="4"/>
  <c r="K899" i="4" s="1"/>
  <c r="N899" i="4" s="1"/>
  <c r="L6036" i="4"/>
  <c r="K6036" i="4" s="1"/>
  <c r="N6036" i="4" s="1"/>
  <c r="L1223" i="4"/>
  <c r="K1223" i="4" s="1"/>
  <c r="N1223" i="4" s="1"/>
  <c r="L846" i="4"/>
  <c r="K846" i="4" s="1"/>
  <c r="N846" i="4" s="1"/>
  <c r="L3965" i="4"/>
  <c r="K3965" i="4" s="1"/>
  <c r="N3965" i="4" s="1"/>
  <c r="L4735" i="4"/>
  <c r="K4735" i="4" s="1"/>
  <c r="N4735" i="4" s="1"/>
  <c r="L3679" i="4"/>
  <c r="K3679" i="4" s="1"/>
  <c r="N3679" i="4" s="1"/>
  <c r="L3840" i="4"/>
  <c r="K3840" i="4" s="1"/>
  <c r="N3840" i="4" s="1"/>
  <c r="L7021" i="4"/>
  <c r="K7021" i="4" s="1"/>
  <c r="N7021" i="4" s="1"/>
  <c r="L1199" i="4"/>
  <c r="K1199" i="4" s="1"/>
  <c r="N1199" i="4" s="1"/>
  <c r="L6663" i="4"/>
  <c r="K6663" i="4" s="1"/>
  <c r="N6663" i="4" s="1"/>
  <c r="L5936" i="4"/>
  <c r="K5936" i="4" s="1"/>
  <c r="N5936" i="4" s="1"/>
  <c r="L2869" i="4"/>
  <c r="K2869" i="4" s="1"/>
  <c r="N2869" i="4" s="1"/>
  <c r="L2486" i="4"/>
  <c r="K2486" i="4" s="1"/>
  <c r="N2486" i="4" s="1"/>
  <c r="L7226" i="4"/>
  <c r="K7226" i="4" s="1"/>
  <c r="N7226" i="4" s="1"/>
  <c r="L1267" i="4"/>
  <c r="K1267" i="4" s="1"/>
  <c r="N1267" i="4" s="1"/>
  <c r="L3518" i="4"/>
  <c r="K3518" i="4" s="1"/>
  <c r="N3518" i="4" s="1"/>
  <c r="L5889" i="4"/>
  <c r="K5889" i="4" s="1"/>
  <c r="N5889" i="4" s="1"/>
  <c r="L6386" i="4"/>
  <c r="K6386" i="4" s="1"/>
  <c r="N6386" i="4" s="1"/>
  <c r="L5551" i="4"/>
  <c r="K5551" i="4" s="1"/>
  <c r="N5551" i="4" s="1"/>
  <c r="L6078" i="4"/>
  <c r="K6078" i="4" s="1"/>
  <c r="N6078" i="4" s="1"/>
  <c r="L2396" i="4"/>
  <c r="K2396" i="4" s="1"/>
  <c r="N2396" i="4" s="1"/>
  <c r="L2561" i="4"/>
  <c r="K2561" i="4" s="1"/>
  <c r="N2561" i="4" s="1"/>
  <c r="L3872" i="4"/>
  <c r="K3872" i="4" s="1"/>
  <c r="N3872" i="4" s="1"/>
  <c r="L4832" i="4"/>
  <c r="K4832" i="4" s="1"/>
  <c r="N4832" i="4" s="1"/>
  <c r="L4924" i="4"/>
  <c r="K4924" i="4" s="1"/>
  <c r="N4924" i="4" s="1"/>
  <c r="L717" i="4"/>
  <c r="K717" i="4" s="1"/>
  <c r="N717" i="4" s="1"/>
  <c r="L3081" i="4"/>
  <c r="K3081" i="4" s="1"/>
  <c r="N3081" i="4" s="1"/>
  <c r="L2705" i="4"/>
  <c r="K2705" i="4" s="1"/>
  <c r="N2705" i="4" s="1"/>
  <c r="L6367" i="4"/>
  <c r="K6367" i="4" s="1"/>
  <c r="N6367" i="4" s="1"/>
  <c r="L2822" i="4"/>
  <c r="K2822" i="4" s="1"/>
  <c r="N2822" i="4" s="1"/>
  <c r="L2571" i="4"/>
  <c r="K2571" i="4" s="1"/>
  <c r="N2571" i="4" s="1"/>
  <c r="L5806" i="4"/>
  <c r="K5806" i="4" s="1"/>
  <c r="N5806" i="4" s="1"/>
  <c r="L7052" i="4"/>
  <c r="K7052" i="4" s="1"/>
  <c r="N7052" i="4" s="1"/>
  <c r="L3337" i="4"/>
  <c r="K3337" i="4" s="1"/>
  <c r="N3337" i="4" s="1"/>
  <c r="L216" i="4"/>
  <c r="K216" i="4" s="1"/>
  <c r="N216" i="4" s="1"/>
  <c r="L5603" i="4"/>
  <c r="K5603" i="4" s="1"/>
  <c r="N5603" i="4" s="1"/>
  <c r="L1369" i="4"/>
  <c r="K1369" i="4" s="1"/>
  <c r="N1369" i="4" s="1"/>
  <c r="L10" i="4"/>
  <c r="K10" i="4" s="1"/>
  <c r="N10" i="4" s="1"/>
  <c r="L4946" i="4"/>
  <c r="K4946" i="4" s="1"/>
  <c r="N4946" i="4" s="1"/>
  <c r="L3860" i="4"/>
  <c r="K3860" i="4" s="1"/>
  <c r="N3860" i="4" s="1"/>
  <c r="L1205" i="4"/>
  <c r="K1205" i="4" s="1"/>
  <c r="N1205" i="4" s="1"/>
  <c r="L2749" i="4"/>
  <c r="K2749" i="4" s="1"/>
  <c r="N2749" i="4" s="1"/>
  <c r="L5801" i="4"/>
  <c r="K5801" i="4" s="1"/>
  <c r="N5801" i="4" s="1"/>
  <c r="L4272" i="4"/>
  <c r="K4272" i="4" s="1"/>
  <c r="N4272" i="4" s="1"/>
  <c r="L4367" i="4"/>
  <c r="K4367" i="4" s="1"/>
  <c r="N4367" i="4" s="1"/>
  <c r="L1977" i="4"/>
  <c r="K1977" i="4" s="1"/>
  <c r="N1977" i="4" s="1"/>
  <c r="L4677" i="4"/>
  <c r="K4677" i="4" s="1"/>
  <c r="N4677" i="4" s="1"/>
  <c r="L1943" i="4"/>
  <c r="K1943" i="4" s="1"/>
  <c r="N1943" i="4" s="1"/>
  <c r="L2405" i="4"/>
  <c r="K2405" i="4" s="1"/>
  <c r="N2405" i="4" s="1"/>
  <c r="L919" i="4"/>
  <c r="K919" i="4" s="1"/>
  <c r="N919" i="4" s="1"/>
  <c r="L5745" i="4"/>
  <c r="K5745" i="4" s="1"/>
  <c r="N5745" i="4" s="1"/>
  <c r="L5381" i="4"/>
  <c r="K5381" i="4" s="1"/>
  <c r="N5381" i="4" s="1"/>
  <c r="L2678" i="4"/>
  <c r="K2678" i="4" s="1"/>
  <c r="N2678" i="4" s="1"/>
  <c r="L5927" i="4"/>
  <c r="K5927" i="4" s="1"/>
  <c r="N5927" i="4" s="1"/>
  <c r="L4796" i="4"/>
  <c r="K4796" i="4" s="1"/>
  <c r="N4796" i="4" s="1"/>
  <c r="L6902" i="4"/>
  <c r="K6902" i="4" s="1"/>
  <c r="N6902" i="4" s="1"/>
  <c r="L1235" i="4"/>
  <c r="K1235" i="4" s="1"/>
  <c r="N1235" i="4" s="1"/>
  <c r="L6437" i="4"/>
  <c r="K6437" i="4" s="1"/>
  <c r="N6437" i="4" s="1"/>
  <c r="L6682" i="4"/>
  <c r="K6682" i="4" s="1"/>
  <c r="N6682" i="4" s="1"/>
  <c r="L851" i="4"/>
  <c r="K851" i="4" s="1"/>
  <c r="N851" i="4" s="1"/>
  <c r="L1030" i="4"/>
  <c r="K1030" i="4" s="1"/>
  <c r="N1030" i="4" s="1"/>
  <c r="L39" i="4"/>
  <c r="K39" i="4" s="1"/>
  <c r="N39" i="4" s="1"/>
  <c r="L2000" i="4"/>
  <c r="K2000" i="4" s="1"/>
  <c r="N2000" i="4" s="1"/>
  <c r="L1494" i="4"/>
  <c r="K1494" i="4" s="1"/>
  <c r="N1494" i="4" s="1"/>
  <c r="L3581" i="4"/>
  <c r="K3581" i="4" s="1"/>
  <c r="N3581" i="4" s="1"/>
  <c r="L3847" i="4"/>
  <c r="K3847" i="4" s="1"/>
  <c r="N3847" i="4" s="1"/>
  <c r="L6379" i="4"/>
  <c r="K6379" i="4" s="1"/>
  <c r="N6379" i="4" s="1"/>
  <c r="L2407" i="4"/>
  <c r="K2407" i="4" s="1"/>
  <c r="N2407" i="4" s="1"/>
  <c r="L7225" i="4"/>
  <c r="K7225" i="4" s="1"/>
  <c r="N7225" i="4" s="1"/>
  <c r="L1707" i="4"/>
  <c r="K1707" i="4" s="1"/>
  <c r="N1707" i="4" s="1"/>
  <c r="L1779" i="4"/>
  <c r="K1779" i="4" s="1"/>
  <c r="N1779" i="4" s="1"/>
  <c r="L6804" i="4"/>
  <c r="K6804" i="4" s="1"/>
  <c r="N6804" i="4" s="1"/>
  <c r="L7022" i="4"/>
  <c r="K7022" i="4" s="1"/>
  <c r="N7022" i="4" s="1"/>
  <c r="L7632" i="4"/>
  <c r="K7632" i="4" s="1"/>
  <c r="N7632" i="4" s="1"/>
  <c r="L1027" i="4"/>
  <c r="K1027" i="4" s="1"/>
  <c r="N1027" i="4" s="1"/>
  <c r="L1866" i="4"/>
  <c r="K1866" i="4" s="1"/>
  <c r="N1866" i="4" s="1"/>
  <c r="L1213" i="4"/>
  <c r="K1213" i="4" s="1"/>
  <c r="N1213" i="4" s="1"/>
  <c r="L4255" i="4"/>
  <c r="K4255" i="4" s="1"/>
  <c r="N4255" i="4" s="1"/>
  <c r="L3349" i="4"/>
  <c r="K3349" i="4" s="1"/>
  <c r="N3349" i="4" s="1"/>
  <c r="L5720" i="4"/>
  <c r="K5720" i="4" s="1"/>
  <c r="N5720" i="4" s="1"/>
  <c r="L5031" i="4"/>
  <c r="K5031" i="4" s="1"/>
  <c r="N5031" i="4" s="1"/>
  <c r="L43" i="4"/>
  <c r="K43" i="4" s="1"/>
  <c r="N43" i="4" s="1"/>
  <c r="L7887" i="4"/>
  <c r="K7887" i="4" s="1"/>
  <c r="N7887" i="4" s="1"/>
  <c r="L7436" i="4"/>
  <c r="K7436" i="4" s="1"/>
  <c r="N7436" i="4" s="1"/>
  <c r="L4773" i="4"/>
  <c r="K4773" i="4" s="1"/>
  <c r="N4773" i="4" s="1"/>
  <c r="L57" i="4"/>
  <c r="K57" i="4" s="1"/>
  <c r="N57" i="4" s="1"/>
  <c r="L113" i="4"/>
  <c r="K113" i="4" s="1"/>
  <c r="N113" i="4" s="1"/>
  <c r="L4155" i="4"/>
  <c r="K4155" i="4" s="1"/>
  <c r="N4155" i="4" s="1"/>
  <c r="L3664" i="4"/>
  <c r="K3664" i="4" s="1"/>
  <c r="N3664" i="4" s="1"/>
  <c r="L7699" i="4"/>
  <c r="K7699" i="4" s="1"/>
  <c r="N7699" i="4" s="1"/>
  <c r="L7430" i="4"/>
  <c r="K7430" i="4" s="1"/>
  <c r="N7430" i="4" s="1"/>
  <c r="L997" i="4"/>
  <c r="K997" i="4" s="1"/>
  <c r="N997" i="4" s="1"/>
  <c r="L5127" i="4"/>
  <c r="K5127" i="4" s="1"/>
  <c r="N5127" i="4" s="1"/>
  <c r="L4825" i="4"/>
  <c r="K4825" i="4" s="1"/>
  <c r="N4825" i="4" s="1"/>
  <c r="L7752" i="4"/>
  <c r="K7752" i="4" s="1"/>
  <c r="N7752" i="4" s="1"/>
  <c r="L7029" i="4"/>
  <c r="K7029" i="4" s="1"/>
  <c r="N7029" i="4" s="1"/>
  <c r="L2241" i="4"/>
  <c r="K2241" i="4" s="1"/>
  <c r="N2241" i="4" s="1"/>
  <c r="L1463" i="4"/>
  <c r="K1463" i="4" s="1"/>
  <c r="N1463" i="4" s="1"/>
  <c r="L5878" i="4"/>
  <c r="K5878" i="4" s="1"/>
  <c r="N5878" i="4" s="1"/>
  <c r="L7842" i="4"/>
  <c r="K7842" i="4" s="1"/>
  <c r="N7842" i="4" s="1"/>
  <c r="L881" i="4"/>
  <c r="K881" i="4" s="1"/>
  <c r="N881" i="4" s="1"/>
  <c r="L7209" i="4"/>
  <c r="K7209" i="4" s="1"/>
  <c r="N7209" i="4" s="1"/>
  <c r="L1967" i="4"/>
  <c r="K1967" i="4" s="1"/>
  <c r="N1967" i="4" s="1"/>
  <c r="L4630" i="4"/>
  <c r="K4630" i="4" s="1"/>
  <c r="N4630" i="4" s="1"/>
  <c r="L1003" i="4"/>
  <c r="K1003" i="4" s="1"/>
  <c r="N1003" i="4" s="1"/>
  <c r="L4450" i="4"/>
  <c r="K4450" i="4" s="1"/>
  <c r="N4450" i="4" s="1"/>
  <c r="L5875" i="4"/>
  <c r="K5875" i="4" s="1"/>
  <c r="N5875" i="4" s="1"/>
  <c r="L5613" i="4"/>
  <c r="K5613" i="4" s="1"/>
  <c r="N5613" i="4" s="1"/>
  <c r="L3198" i="4"/>
  <c r="K3198" i="4" s="1"/>
  <c r="N3198" i="4" s="1"/>
  <c r="L4564" i="4"/>
  <c r="K4564" i="4" s="1"/>
  <c r="N4564" i="4" s="1"/>
  <c r="L3833" i="4"/>
  <c r="K3833" i="4" s="1"/>
  <c r="N3833" i="4" s="1"/>
  <c r="L5518" i="4"/>
  <c r="K5518" i="4" s="1"/>
  <c r="N5518" i="4" s="1"/>
  <c r="L6832" i="4"/>
  <c r="K6832" i="4" s="1"/>
  <c r="N6832" i="4" s="1"/>
  <c r="L437" i="4"/>
  <c r="K437" i="4" s="1"/>
  <c r="N437" i="4" s="1"/>
  <c r="L2174" i="4"/>
  <c r="K2174" i="4" s="1"/>
  <c r="N2174" i="4" s="1"/>
  <c r="L5879" i="4"/>
  <c r="K5879" i="4" s="1"/>
  <c r="N5879" i="4" s="1"/>
  <c r="L2525" i="4"/>
  <c r="K2525" i="4" s="1"/>
  <c r="N2525" i="4" s="1"/>
  <c r="L1901" i="4"/>
  <c r="K1901" i="4" s="1"/>
  <c r="N1901" i="4" s="1"/>
  <c r="L3522" i="4"/>
  <c r="K3522" i="4" s="1"/>
  <c r="N3522" i="4" s="1"/>
  <c r="L2225" i="4"/>
  <c r="K2225" i="4" s="1"/>
  <c r="N2225" i="4" s="1"/>
  <c r="L6806" i="4"/>
  <c r="K6806" i="4" s="1"/>
  <c r="N6806" i="4" s="1"/>
  <c r="L448" i="4"/>
  <c r="K448" i="4" s="1"/>
  <c r="N448" i="4" s="1"/>
  <c r="L7145" i="4"/>
  <c r="K7145" i="4" s="1"/>
  <c r="N7145" i="4" s="1"/>
  <c r="L7477" i="4"/>
  <c r="K7477" i="4" s="1"/>
  <c r="N7477" i="4" s="1"/>
  <c r="L3990" i="4"/>
  <c r="K3990" i="4" s="1"/>
  <c r="N3990" i="4" s="1"/>
  <c r="L7589" i="4"/>
  <c r="K7589" i="4" s="1"/>
  <c r="N7589" i="4" s="1"/>
  <c r="L238" i="4"/>
  <c r="K238" i="4" s="1"/>
  <c r="N238" i="4" s="1"/>
  <c r="L7182" i="4"/>
  <c r="K7182" i="4" s="1"/>
  <c r="N7182" i="4" s="1"/>
  <c r="L7795" i="4"/>
  <c r="K7795" i="4" s="1"/>
  <c r="N7795" i="4" s="1"/>
  <c r="L649" i="4"/>
  <c r="K649" i="4" s="1"/>
  <c r="N649" i="4" s="1"/>
  <c r="L5451" i="4"/>
  <c r="K5451" i="4" s="1"/>
  <c r="N5451" i="4" s="1"/>
  <c r="L1916" i="4"/>
  <c r="K1916" i="4" s="1"/>
  <c r="N1916" i="4" s="1"/>
  <c r="L3490" i="4"/>
  <c r="K3490" i="4" s="1"/>
  <c r="N3490" i="4" s="1"/>
  <c r="L6280" i="4"/>
  <c r="K6280" i="4" s="1"/>
  <c r="N6280" i="4" s="1"/>
  <c r="L2170" i="4"/>
  <c r="K2170" i="4" s="1"/>
  <c r="N2170" i="4" s="1"/>
  <c r="L3704" i="4"/>
  <c r="K3704" i="4" s="1"/>
  <c r="N3704" i="4" s="1"/>
  <c r="L1293" i="4"/>
  <c r="K1293" i="4" s="1"/>
  <c r="N1293" i="4" s="1"/>
  <c r="L6813" i="4"/>
  <c r="K6813" i="4" s="1"/>
  <c r="N6813" i="4" s="1"/>
  <c r="L4357" i="4"/>
  <c r="K4357" i="4" s="1"/>
  <c r="N4357" i="4" s="1"/>
  <c r="L1252" i="4"/>
  <c r="K1252" i="4" s="1"/>
  <c r="N1252" i="4" s="1"/>
  <c r="L3409" i="4"/>
  <c r="K3409" i="4" s="1"/>
  <c r="N3409" i="4" s="1"/>
  <c r="L4521" i="4"/>
  <c r="K4521" i="4" s="1"/>
  <c r="N4521" i="4" s="1"/>
  <c r="L5022" i="4"/>
  <c r="K5022" i="4" s="1"/>
  <c r="N5022" i="4" s="1"/>
  <c r="L1719" i="4"/>
  <c r="K1719" i="4" s="1"/>
  <c r="N1719" i="4" s="1"/>
  <c r="L3749" i="4"/>
  <c r="K3749" i="4" s="1"/>
  <c r="N3749" i="4" s="1"/>
  <c r="L7321" i="4"/>
  <c r="K7321" i="4" s="1"/>
  <c r="N7321" i="4" s="1"/>
  <c r="L2737" i="4"/>
  <c r="K2737" i="4" s="1"/>
  <c r="N2737" i="4" s="1"/>
  <c r="L1165" i="4"/>
  <c r="K1165" i="4" s="1"/>
  <c r="N1165" i="4" s="1"/>
  <c r="L4619" i="4"/>
  <c r="K4619" i="4" s="1"/>
  <c r="N4619" i="4" s="1"/>
  <c r="L1083" i="4"/>
  <c r="K1083" i="4" s="1"/>
  <c r="N1083" i="4" s="1"/>
  <c r="L4809" i="4"/>
  <c r="K4809" i="4" s="1"/>
  <c r="N4809" i="4" s="1"/>
  <c r="L7575" i="4"/>
  <c r="K7575" i="4" s="1"/>
  <c r="N7575" i="4" s="1"/>
  <c r="L283" i="4"/>
  <c r="K283" i="4" s="1"/>
  <c r="N283" i="4" s="1"/>
  <c r="L271" i="4"/>
  <c r="K271" i="4" s="1"/>
  <c r="N271" i="4" s="1"/>
  <c r="L2061" i="4"/>
  <c r="K2061" i="4" s="1"/>
  <c r="N2061" i="4" s="1"/>
  <c r="L4970" i="4"/>
  <c r="K4970" i="4" s="1"/>
  <c r="N4970" i="4" s="1"/>
  <c r="L6087" i="4"/>
  <c r="K6087" i="4" s="1"/>
  <c r="N6087" i="4" s="1"/>
  <c r="L7766" i="4"/>
  <c r="K7766" i="4" s="1"/>
  <c r="N7766" i="4" s="1"/>
  <c r="L6602" i="4"/>
  <c r="K6602" i="4" s="1"/>
  <c r="N6602" i="4" s="1"/>
  <c r="L4309" i="4"/>
  <c r="K4309" i="4" s="1"/>
  <c r="N4309" i="4" s="1"/>
  <c r="L1175" i="4"/>
  <c r="K1175" i="4" s="1"/>
  <c r="N1175" i="4" s="1"/>
  <c r="L1363" i="4"/>
  <c r="K1363" i="4" s="1"/>
  <c r="N1363" i="4" s="1"/>
  <c r="L4217" i="4"/>
  <c r="K4217" i="4" s="1"/>
  <c r="N4217" i="4" s="1"/>
  <c r="L5916" i="4"/>
  <c r="K5916" i="4" s="1"/>
  <c r="N5916" i="4" s="1"/>
  <c r="L4025" i="4"/>
  <c r="K4025" i="4" s="1"/>
  <c r="N4025" i="4" s="1"/>
  <c r="L3249" i="4"/>
  <c r="K3249" i="4" s="1"/>
  <c r="N3249" i="4" s="1"/>
  <c r="L3529" i="4"/>
  <c r="K3529" i="4" s="1"/>
  <c r="N3529" i="4" s="1"/>
  <c r="L886" i="4"/>
  <c r="K886" i="4" s="1"/>
  <c r="N886" i="4" s="1"/>
  <c r="L1935" i="4"/>
  <c r="K1935" i="4" s="1"/>
  <c r="N1935" i="4" s="1"/>
  <c r="L3095" i="4"/>
  <c r="K3095" i="4" s="1"/>
  <c r="N3095" i="4" s="1"/>
  <c r="L5836" i="4"/>
  <c r="K5836" i="4" s="1"/>
  <c r="N5836" i="4" s="1"/>
  <c r="L5053" i="4"/>
  <c r="K5053" i="4" s="1"/>
  <c r="N5053" i="4" s="1"/>
  <c r="L830" i="4"/>
  <c r="K830" i="4" s="1"/>
  <c r="N830" i="4" s="1"/>
  <c r="L638" i="4"/>
  <c r="K638" i="4" s="1"/>
  <c r="N638" i="4" s="1"/>
  <c r="L5154" i="4"/>
  <c r="K5154" i="4" s="1"/>
  <c r="N5154" i="4" s="1"/>
  <c r="L2976" i="4"/>
  <c r="K2976" i="4" s="1"/>
  <c r="N2976" i="4" s="1"/>
  <c r="L7848" i="4"/>
  <c r="K7848" i="4" s="1"/>
  <c r="N7848" i="4" s="1"/>
  <c r="L7734" i="4"/>
  <c r="K7734" i="4" s="1"/>
  <c r="N7734" i="4" s="1"/>
  <c r="L7235" i="4"/>
  <c r="K7235" i="4" s="1"/>
  <c r="N7235" i="4" s="1"/>
  <c r="L1311" i="4"/>
  <c r="K1311" i="4" s="1"/>
  <c r="N1311" i="4" s="1"/>
  <c r="L6461" i="4"/>
  <c r="K6461" i="4" s="1"/>
  <c r="N6461" i="4" s="1"/>
  <c r="L1126" i="4"/>
  <c r="K1126" i="4" s="1"/>
  <c r="N1126" i="4" s="1"/>
  <c r="L6834" i="4"/>
  <c r="K6834" i="4" s="1"/>
  <c r="N6834" i="4" s="1"/>
  <c r="L6319" i="4"/>
  <c r="K6319" i="4" s="1"/>
  <c r="N6319" i="4" s="1"/>
  <c r="L2222" i="4"/>
  <c r="K2222" i="4" s="1"/>
  <c r="N2222" i="4" s="1"/>
  <c r="L6131" i="4"/>
  <c r="K6131" i="4" s="1"/>
  <c r="N6131" i="4" s="1"/>
  <c r="L1224" i="4"/>
  <c r="K1224" i="4" s="1"/>
  <c r="N1224" i="4" s="1"/>
  <c r="L1911" i="4"/>
  <c r="K1911" i="4" s="1"/>
  <c r="N1911" i="4" s="1"/>
  <c r="L582" i="4"/>
  <c r="K582" i="4" s="1"/>
  <c r="N582" i="4" s="1"/>
  <c r="L3816" i="4"/>
  <c r="K3816" i="4" s="1"/>
  <c r="N3816" i="4" s="1"/>
  <c r="L3495" i="4"/>
  <c r="K3495" i="4" s="1"/>
  <c r="N3495" i="4" s="1"/>
  <c r="L3283" i="4"/>
  <c r="K3283" i="4" s="1"/>
  <c r="N3283" i="4" s="1"/>
  <c r="L7348" i="4"/>
  <c r="K7348" i="4" s="1"/>
  <c r="N7348" i="4" s="1"/>
  <c r="L3750" i="4"/>
  <c r="K3750" i="4" s="1"/>
  <c r="N3750" i="4" s="1"/>
  <c r="L4992" i="4"/>
  <c r="K4992" i="4" s="1"/>
  <c r="N4992" i="4" s="1"/>
  <c r="L1358" i="4"/>
  <c r="K1358" i="4" s="1"/>
  <c r="N1358" i="4" s="1"/>
  <c r="L2839" i="4"/>
  <c r="K2839" i="4" s="1"/>
  <c r="N2839" i="4" s="1"/>
  <c r="L4486" i="4"/>
  <c r="K4486" i="4" s="1"/>
  <c r="N4486" i="4" s="1"/>
  <c r="L539" i="4"/>
  <c r="K539" i="4" s="1"/>
  <c r="N539" i="4" s="1"/>
  <c r="L2523" i="4"/>
  <c r="K2523" i="4" s="1"/>
  <c r="N2523" i="4" s="1"/>
  <c r="L1994" i="4"/>
  <c r="K1994" i="4" s="1"/>
  <c r="N1994" i="4" s="1"/>
  <c r="L2257" i="4"/>
  <c r="K2257" i="4" s="1"/>
  <c r="N2257" i="4" s="1"/>
  <c r="L2125" i="4"/>
  <c r="K2125" i="4" s="1"/>
  <c r="N2125" i="4" s="1"/>
  <c r="L2808" i="4"/>
  <c r="K2808" i="4" s="1"/>
  <c r="N2808" i="4" s="1"/>
  <c r="L3086" i="4"/>
  <c r="K3086" i="4" s="1"/>
  <c r="N3086" i="4" s="1"/>
  <c r="L1118" i="4"/>
  <c r="K1118" i="4" s="1"/>
  <c r="N1118" i="4" s="1"/>
  <c r="L5258" i="4"/>
  <c r="K5258" i="4" s="1"/>
  <c r="N5258" i="4" s="1"/>
  <c r="L3468" i="4"/>
  <c r="K3468" i="4" s="1"/>
  <c r="N3468" i="4" s="1"/>
  <c r="L3131" i="4"/>
  <c r="K3131" i="4" s="1"/>
  <c r="N3131" i="4" s="1"/>
  <c r="L5376" i="4"/>
  <c r="K5376" i="4" s="1"/>
  <c r="N5376" i="4" s="1"/>
  <c r="L3567" i="4"/>
  <c r="K3567" i="4" s="1"/>
  <c r="N3567" i="4" s="1"/>
  <c r="L2603" i="4"/>
  <c r="K2603" i="4" s="1"/>
  <c r="N2603" i="4" s="1"/>
  <c r="L5915" i="4"/>
  <c r="K5915" i="4" s="1"/>
  <c r="N5915" i="4" s="1"/>
  <c r="L4801" i="4"/>
  <c r="K4801" i="4" s="1"/>
  <c r="N4801" i="4" s="1"/>
  <c r="L7896" i="4"/>
  <c r="K7896" i="4" s="1"/>
  <c r="N7896" i="4" s="1"/>
  <c r="L6761" i="4"/>
  <c r="K6761" i="4" s="1"/>
  <c r="N6761" i="4" s="1"/>
  <c r="L2103" i="4"/>
  <c r="K2103" i="4" s="1"/>
  <c r="N2103" i="4" s="1"/>
  <c r="L5304" i="4"/>
  <c r="K5304" i="4" s="1"/>
  <c r="N5304" i="4" s="1"/>
  <c r="L4852" i="4"/>
  <c r="K4852" i="4" s="1"/>
  <c r="N4852" i="4" s="1"/>
  <c r="L6899" i="4"/>
  <c r="K6899" i="4" s="1"/>
  <c r="N6899" i="4" s="1"/>
  <c r="L2483" i="4"/>
  <c r="K2483" i="4" s="1"/>
  <c r="N2483" i="4" s="1"/>
  <c r="L3293" i="4"/>
  <c r="K3293" i="4" s="1"/>
  <c r="N3293" i="4" s="1"/>
  <c r="L1261" i="4"/>
  <c r="K1261" i="4" s="1"/>
  <c r="N1261" i="4" s="1"/>
  <c r="L7541" i="4"/>
  <c r="K7541" i="4" s="1"/>
  <c r="N7541" i="4" s="1"/>
  <c r="L6116" i="4"/>
  <c r="K6116" i="4" s="1"/>
  <c r="N6116" i="4" s="1"/>
  <c r="L2679" i="4"/>
  <c r="K2679" i="4" s="1"/>
  <c r="N2679" i="4" s="1"/>
  <c r="L3859" i="4"/>
  <c r="K3859" i="4" s="1"/>
  <c r="N3859" i="4" s="1"/>
  <c r="L4246" i="4"/>
  <c r="K4246" i="4" s="1"/>
  <c r="N4246" i="4" s="1"/>
  <c r="L7342" i="4"/>
  <c r="K7342" i="4" s="1"/>
  <c r="N7342" i="4" s="1"/>
  <c r="L4131" i="4"/>
  <c r="K4131" i="4" s="1"/>
  <c r="N4131" i="4" s="1"/>
  <c r="L4007" i="4"/>
  <c r="K4007" i="4" s="1"/>
  <c r="N4007" i="4" s="1"/>
  <c r="L7910" i="4"/>
  <c r="K7910" i="4" s="1"/>
  <c r="N7910" i="4" s="1"/>
  <c r="L7194" i="4"/>
  <c r="K7194" i="4" s="1"/>
  <c r="N7194" i="4" s="1"/>
  <c r="L2780" i="4"/>
  <c r="K2780" i="4" s="1"/>
  <c r="N2780" i="4" s="1"/>
  <c r="L4071" i="4"/>
  <c r="K4071" i="4" s="1"/>
  <c r="N4071" i="4" s="1"/>
  <c r="L874" i="4"/>
  <c r="K874" i="4" s="1"/>
  <c r="N874" i="4" s="1"/>
  <c r="L1169" i="4"/>
  <c r="K1169" i="4" s="1"/>
  <c r="N1169" i="4" s="1"/>
  <c r="L6890" i="4"/>
  <c r="K6890" i="4" s="1"/>
  <c r="N6890" i="4" s="1"/>
  <c r="L4956" i="4"/>
  <c r="K4956" i="4" s="1"/>
  <c r="N4956" i="4" s="1"/>
  <c r="L3539" i="4"/>
  <c r="K3539" i="4" s="1"/>
  <c r="N3539" i="4" s="1"/>
  <c r="L4869" i="4"/>
  <c r="K4869" i="4" s="1"/>
  <c r="N4869" i="4" s="1"/>
  <c r="L4763" i="4"/>
  <c r="K4763" i="4" s="1"/>
  <c r="N4763" i="4" s="1"/>
  <c r="L2484" i="4"/>
  <c r="K2484" i="4" s="1"/>
  <c r="N2484" i="4" s="1"/>
  <c r="L2933" i="4"/>
  <c r="K2933" i="4" s="1"/>
  <c r="N2933" i="4" s="1"/>
  <c r="L3719" i="4"/>
  <c r="K3719" i="4" s="1"/>
  <c r="N3719" i="4" s="1"/>
  <c r="L6540" i="4"/>
  <c r="K6540" i="4" s="1"/>
  <c r="N6540" i="4" s="1"/>
  <c r="L7124" i="4"/>
  <c r="K7124" i="4" s="1"/>
  <c r="N7124" i="4" s="1"/>
  <c r="L3178" i="4"/>
  <c r="K3178" i="4" s="1"/>
  <c r="N3178" i="4" s="1"/>
  <c r="L895" i="4"/>
  <c r="K895" i="4" s="1"/>
  <c r="N895" i="4" s="1"/>
  <c r="L714" i="4"/>
  <c r="K714" i="4" s="1"/>
  <c r="N714" i="4" s="1"/>
  <c r="L3360" i="4"/>
  <c r="K3360" i="4" s="1"/>
  <c r="N3360" i="4" s="1"/>
  <c r="L6153" i="4"/>
  <c r="K6153" i="4" s="1"/>
  <c r="N6153" i="4" s="1"/>
  <c r="L2577" i="4"/>
  <c r="K2577" i="4" s="1"/>
  <c r="N2577" i="4" s="1"/>
  <c r="L1371" i="4"/>
  <c r="K1371" i="4" s="1"/>
  <c r="N1371" i="4" s="1"/>
  <c r="L5373" i="4"/>
  <c r="K5373" i="4" s="1"/>
  <c r="N5373" i="4" s="1"/>
  <c r="L1065" i="4"/>
  <c r="K1065" i="4" s="1"/>
  <c r="N1065" i="4" s="1"/>
  <c r="L5775" i="4"/>
  <c r="K5775" i="4" s="1"/>
  <c r="N5775" i="4" s="1"/>
  <c r="L3968" i="4"/>
  <c r="K3968" i="4" s="1"/>
  <c r="N3968" i="4" s="1"/>
  <c r="L6457" i="4"/>
  <c r="K6457" i="4" s="1"/>
  <c r="N6457" i="4" s="1"/>
  <c r="L4756" i="4"/>
  <c r="K4756" i="4" s="1"/>
  <c r="N4756" i="4" s="1"/>
  <c r="L6622" i="4"/>
  <c r="K6622" i="4" s="1"/>
  <c r="N6622" i="4" s="1"/>
  <c r="L53" i="4"/>
  <c r="K53" i="4" s="1"/>
  <c r="N53" i="4" s="1"/>
  <c r="L1802" i="4"/>
  <c r="K1802" i="4" s="1"/>
  <c r="N1802" i="4" s="1"/>
  <c r="L5828" i="4"/>
  <c r="K5828" i="4" s="1"/>
  <c r="N5828" i="4" s="1"/>
  <c r="L2935" i="4"/>
  <c r="K2935" i="4" s="1"/>
  <c r="N2935" i="4" s="1"/>
  <c r="L3312" i="4"/>
  <c r="K3312" i="4" s="1"/>
  <c r="N3312" i="4" s="1"/>
  <c r="L7886" i="4"/>
  <c r="K7886" i="4" s="1"/>
  <c r="N7886" i="4" s="1"/>
  <c r="L3288" i="4"/>
  <c r="K3288" i="4" s="1"/>
  <c r="N3288" i="4" s="1"/>
  <c r="L7344" i="4"/>
  <c r="K7344" i="4" s="1"/>
  <c r="N7344" i="4" s="1"/>
  <c r="L4258" i="4"/>
  <c r="K4258" i="4" s="1"/>
  <c r="N4258" i="4" s="1"/>
  <c r="L4516" i="4"/>
  <c r="K4516" i="4" s="1"/>
  <c r="N4516" i="4" s="1"/>
  <c r="L6015" i="4"/>
  <c r="K6015" i="4" s="1"/>
  <c r="N6015" i="4" s="1"/>
  <c r="L3781" i="4"/>
  <c r="K3781" i="4" s="1"/>
  <c r="N3781" i="4" s="1"/>
  <c r="L6494" i="4"/>
  <c r="K6494" i="4" s="1"/>
  <c r="N6494" i="4" s="1"/>
  <c r="L2761" i="4"/>
  <c r="K2761" i="4" s="1"/>
  <c r="N2761" i="4" s="1"/>
  <c r="L893" i="4"/>
  <c r="K893" i="4" s="1"/>
  <c r="N893" i="4" s="1"/>
  <c r="L1681" i="4"/>
  <c r="K1681" i="4" s="1"/>
  <c r="N1681" i="4" s="1"/>
  <c r="L6186" i="4"/>
  <c r="K6186" i="4" s="1"/>
  <c r="N6186" i="4" s="1"/>
  <c r="L6900" i="4"/>
  <c r="K6900" i="4" s="1"/>
  <c r="N6900" i="4" s="1"/>
  <c r="L5172" i="4"/>
  <c r="K5172" i="4" s="1"/>
  <c r="N5172" i="4" s="1"/>
  <c r="L3660" i="4"/>
  <c r="K3660" i="4" s="1"/>
  <c r="N3660" i="4" s="1"/>
  <c r="L249" i="4"/>
  <c r="K249" i="4" s="1"/>
  <c r="N249" i="4" s="1"/>
  <c r="L5830" i="4"/>
  <c r="K5830" i="4" s="1"/>
  <c r="N5830" i="4" s="1"/>
  <c r="L5984" i="4"/>
  <c r="K5984" i="4" s="1"/>
  <c r="N5984" i="4" s="1"/>
  <c r="L3214" i="4"/>
  <c r="K3214" i="4" s="1"/>
  <c r="N3214" i="4" s="1"/>
  <c r="L2778" i="4"/>
  <c r="K2778" i="4" s="1"/>
  <c r="N2778" i="4" s="1"/>
  <c r="L212" i="4"/>
  <c r="K212" i="4" s="1"/>
  <c r="N212" i="4" s="1"/>
  <c r="L5472" i="4"/>
  <c r="K5472" i="4" s="1"/>
  <c r="N5472" i="4" s="1"/>
  <c r="L6749" i="4"/>
  <c r="K6749" i="4" s="1"/>
  <c r="N6749" i="4" s="1"/>
  <c r="L1853" i="4"/>
  <c r="K1853" i="4" s="1"/>
  <c r="N1853" i="4" s="1"/>
  <c r="L2130" i="4"/>
  <c r="K2130" i="4" s="1"/>
  <c r="N2130" i="4" s="1"/>
  <c r="L5780" i="4"/>
  <c r="K5780" i="4" s="1"/>
  <c r="N5780" i="4" s="1"/>
  <c r="L7538" i="4"/>
  <c r="K7538" i="4" s="1"/>
  <c r="N7538" i="4" s="1"/>
  <c r="L2777" i="4"/>
  <c r="K2777" i="4" s="1"/>
  <c r="N2777" i="4" s="1"/>
  <c r="L1107" i="4"/>
  <c r="K1107" i="4" s="1"/>
  <c r="N1107" i="4" s="1"/>
  <c r="L7706" i="4"/>
  <c r="K7706" i="4" s="1"/>
  <c r="N7706" i="4" s="1"/>
  <c r="L2553" i="4"/>
  <c r="K2553" i="4" s="1"/>
  <c r="N2553" i="4" s="1"/>
  <c r="L1505" i="4"/>
  <c r="K1505" i="4" s="1"/>
  <c r="N1505" i="4" s="1"/>
  <c r="L1544" i="4"/>
  <c r="K1544" i="4" s="1"/>
  <c r="N1544" i="4" s="1"/>
  <c r="L7539" i="4"/>
  <c r="K7539" i="4" s="1"/>
  <c r="N7539" i="4" s="1"/>
  <c r="L6720" i="4"/>
  <c r="K6720" i="4" s="1"/>
  <c r="N6720" i="4" s="1"/>
  <c r="L2099" i="4"/>
  <c r="K2099" i="4" s="1"/>
  <c r="N2099" i="4" s="1"/>
  <c r="L4422" i="4"/>
  <c r="K4422" i="4" s="1"/>
  <c r="N4422" i="4" s="1"/>
  <c r="L1305" i="4"/>
  <c r="K1305" i="4" s="1"/>
  <c r="N1305" i="4" s="1"/>
  <c r="L7826" i="4"/>
  <c r="K7826" i="4" s="1"/>
  <c r="N7826" i="4" s="1"/>
  <c r="L419" i="4"/>
  <c r="K419" i="4" s="1"/>
  <c r="N419" i="4" s="1"/>
  <c r="L5317" i="4"/>
  <c r="K5317" i="4" s="1"/>
  <c r="N5317" i="4" s="1"/>
  <c r="L3211" i="4"/>
  <c r="K3211" i="4" s="1"/>
  <c r="N3211" i="4" s="1"/>
  <c r="L622" i="4"/>
  <c r="K622" i="4" s="1"/>
  <c r="N622" i="4" s="1"/>
  <c r="L7775" i="4"/>
  <c r="K7775" i="4" s="1"/>
  <c r="N7775" i="4" s="1"/>
  <c r="L6354" i="4"/>
  <c r="K6354" i="4" s="1"/>
  <c r="N6354" i="4" s="1"/>
  <c r="L2967" i="4"/>
  <c r="K2967" i="4" s="1"/>
  <c r="N2967" i="4" s="1"/>
  <c r="L4572" i="4"/>
  <c r="K4572" i="4" s="1"/>
  <c r="N4572" i="4" s="1"/>
  <c r="L6839" i="4"/>
  <c r="K6839" i="4" s="1"/>
  <c r="N6839" i="4" s="1"/>
  <c r="L1909" i="4"/>
  <c r="K1909" i="4" s="1"/>
  <c r="N1909" i="4" s="1"/>
  <c r="L2226" i="4"/>
  <c r="K2226" i="4" s="1"/>
  <c r="N2226" i="4" s="1"/>
  <c r="L2518" i="4"/>
  <c r="K2518" i="4" s="1"/>
  <c r="N2518" i="4" s="1"/>
  <c r="L3693" i="4"/>
  <c r="K3693" i="4" s="1"/>
  <c r="N3693" i="4" s="1"/>
  <c r="L3186" i="4"/>
  <c r="K3186" i="4" s="1"/>
  <c r="N3186" i="4" s="1"/>
  <c r="L1435" i="4"/>
  <c r="K1435" i="4" s="1"/>
  <c r="N1435" i="4" s="1"/>
  <c r="L5619" i="4"/>
  <c r="K5619" i="4" s="1"/>
  <c r="N5619" i="4" s="1"/>
  <c r="L7867" i="4"/>
  <c r="K7867" i="4" s="1"/>
  <c r="N7867" i="4" s="1"/>
  <c r="L765" i="4"/>
  <c r="K765" i="4" s="1"/>
  <c r="N765" i="4" s="1"/>
  <c r="L3496" i="4"/>
  <c r="K3496" i="4" s="1"/>
  <c r="N3496" i="4" s="1"/>
  <c r="L1343" i="4"/>
  <c r="K1343" i="4" s="1"/>
  <c r="N1343" i="4" s="1"/>
  <c r="L3863" i="4"/>
  <c r="K3863" i="4" s="1"/>
  <c r="N3863" i="4" s="1"/>
  <c r="L1110" i="4"/>
  <c r="K1110" i="4" s="1"/>
  <c r="N1110" i="4" s="1"/>
  <c r="L828" i="4"/>
  <c r="K828" i="4" s="1"/>
  <c r="N828" i="4" s="1"/>
  <c r="L5104" i="4"/>
  <c r="K5104" i="4" s="1"/>
  <c r="N5104" i="4" s="1"/>
  <c r="L5583" i="4"/>
  <c r="K5583" i="4" s="1"/>
  <c r="N5583" i="4" s="1"/>
  <c r="L1348" i="4"/>
  <c r="K1348" i="4" s="1"/>
  <c r="N1348" i="4" s="1"/>
  <c r="L4570" i="4"/>
  <c r="K4570" i="4" s="1"/>
  <c r="N4570" i="4" s="1"/>
  <c r="L7395" i="4"/>
  <c r="K7395" i="4" s="1"/>
  <c r="N7395" i="4" s="1"/>
  <c r="L7652" i="4"/>
  <c r="K7652" i="4" s="1"/>
  <c r="N7652" i="4" s="1"/>
  <c r="L3328" i="4"/>
  <c r="K3328" i="4" s="1"/>
  <c r="N3328" i="4" s="1"/>
  <c r="L1731" i="4"/>
  <c r="K1731" i="4" s="1"/>
  <c r="N1731" i="4" s="1"/>
  <c r="L4423" i="4"/>
  <c r="K4423" i="4" s="1"/>
  <c r="N4423" i="4" s="1"/>
  <c r="L3989" i="4"/>
  <c r="K3989" i="4" s="1"/>
  <c r="N3989" i="4" s="1"/>
  <c r="L5147" i="4"/>
  <c r="K5147" i="4" s="1"/>
  <c r="N5147" i="4" s="1"/>
  <c r="L5803" i="4"/>
  <c r="K5803" i="4" s="1"/>
  <c r="N5803" i="4" s="1"/>
  <c r="L6342" i="4"/>
  <c r="K6342" i="4" s="1"/>
  <c r="N6342" i="4" s="1"/>
  <c r="L7732" i="4"/>
  <c r="K7732" i="4" s="1"/>
  <c r="N7732" i="4" s="1"/>
  <c r="L1246" i="4"/>
  <c r="K1246" i="4" s="1"/>
  <c r="N1246" i="4" s="1"/>
  <c r="L5235" i="4"/>
  <c r="K5235" i="4" s="1"/>
  <c r="N5235" i="4" s="1"/>
  <c r="L941" i="4"/>
  <c r="K941" i="4" s="1"/>
  <c r="N941" i="4" s="1"/>
  <c r="L3469" i="4"/>
  <c r="K3469" i="4" s="1"/>
  <c r="N3469" i="4" s="1"/>
  <c r="L7689" i="4"/>
  <c r="K7689" i="4" s="1"/>
  <c r="N7689" i="4" s="1"/>
  <c r="L2854" i="4"/>
  <c r="K2854" i="4" s="1"/>
  <c r="N2854" i="4" s="1"/>
  <c r="L3304" i="4"/>
  <c r="K3304" i="4" s="1"/>
  <c r="N3304" i="4" s="1"/>
  <c r="L4479" i="4"/>
  <c r="K4479" i="4" s="1"/>
  <c r="N4479" i="4" s="1"/>
  <c r="L6160" i="4"/>
  <c r="K6160" i="4" s="1"/>
  <c r="N6160" i="4" s="1"/>
  <c r="L5074" i="4"/>
  <c r="K5074" i="4" s="1"/>
  <c r="N5074" i="4" s="1"/>
  <c r="L7076" i="4"/>
  <c r="K7076" i="4" s="1"/>
  <c r="N7076" i="4" s="1"/>
  <c r="L2865" i="4"/>
  <c r="K2865" i="4" s="1"/>
  <c r="N2865" i="4" s="1"/>
  <c r="L6887" i="4"/>
  <c r="K6887" i="4" s="1"/>
  <c r="N6887" i="4" s="1"/>
  <c r="L3625" i="4"/>
  <c r="K3625" i="4" s="1"/>
  <c r="N3625" i="4" s="1"/>
  <c r="L862" i="4"/>
  <c r="K862" i="4" s="1"/>
  <c r="N862" i="4" s="1"/>
  <c r="L5710" i="4"/>
  <c r="K5710" i="4" s="1"/>
  <c r="N5710" i="4" s="1"/>
  <c r="L4467" i="4"/>
  <c r="K4467" i="4" s="1"/>
  <c r="N4467" i="4" s="1"/>
  <c r="L6836" i="4"/>
  <c r="K6836" i="4" s="1"/>
  <c r="N6836" i="4" s="1"/>
  <c r="L3730" i="4"/>
  <c r="K3730" i="4" s="1"/>
  <c r="N3730" i="4" s="1"/>
  <c r="L6306" i="4"/>
  <c r="K6306" i="4" s="1"/>
  <c r="N6306" i="4" s="1"/>
  <c r="L2782" i="4"/>
  <c r="K2782" i="4" s="1"/>
  <c r="N2782" i="4" s="1"/>
  <c r="L6445" i="4"/>
  <c r="K6445" i="4" s="1"/>
  <c r="N6445" i="4" s="1"/>
  <c r="L3380" i="4"/>
  <c r="K3380" i="4" s="1"/>
  <c r="N3380" i="4" s="1"/>
  <c r="L6376" i="4"/>
  <c r="K6376" i="4" s="1"/>
  <c r="N6376" i="4" s="1"/>
  <c r="L4971" i="4"/>
  <c r="K4971" i="4" s="1"/>
  <c r="N4971" i="4" s="1"/>
  <c r="L7569" i="4"/>
  <c r="K7569" i="4" s="1"/>
  <c r="N7569" i="4" s="1"/>
  <c r="L3931" i="4"/>
  <c r="K3931" i="4" s="1"/>
  <c r="N3931" i="4" s="1"/>
  <c r="L5005" i="4"/>
  <c r="K5005" i="4" s="1"/>
  <c r="N5005" i="4" s="1"/>
  <c r="L6054" i="4"/>
  <c r="K6054" i="4" s="1"/>
  <c r="N6054" i="4" s="1"/>
  <c r="L7019" i="4"/>
  <c r="K7019" i="4" s="1"/>
  <c r="N7019" i="4" s="1"/>
  <c r="L5049" i="4"/>
  <c r="K5049" i="4" s="1"/>
  <c r="N5049" i="4" s="1"/>
  <c r="L4188" i="4"/>
  <c r="K4188" i="4" s="1"/>
  <c r="N4188" i="4" s="1"/>
  <c r="L5815" i="4"/>
  <c r="K5815" i="4" s="1"/>
  <c r="N5815" i="4" s="1"/>
  <c r="L3742" i="4"/>
  <c r="K3742" i="4" s="1"/>
  <c r="N3742" i="4" s="1"/>
  <c r="L5180" i="4"/>
  <c r="K5180" i="4" s="1"/>
  <c r="N5180" i="4" s="1"/>
  <c r="L3195" i="4"/>
  <c r="K3195" i="4" s="1"/>
  <c r="N3195" i="4" s="1"/>
  <c r="L1834" i="4"/>
  <c r="K1834" i="4" s="1"/>
  <c r="N1834" i="4" s="1"/>
  <c r="L3408" i="4"/>
  <c r="K3408" i="4" s="1"/>
  <c r="N3408" i="4" s="1"/>
  <c r="L1689" i="4"/>
  <c r="K1689" i="4" s="1"/>
  <c r="N1689" i="4" s="1"/>
  <c r="L2066" i="4"/>
  <c r="K2066" i="4" s="1"/>
  <c r="N2066" i="4" s="1"/>
  <c r="L350" i="4"/>
  <c r="K350" i="4" s="1"/>
  <c r="N350" i="4" s="1"/>
  <c r="L5683" i="4"/>
  <c r="K5683" i="4" s="1"/>
  <c r="N5683" i="4" s="1"/>
  <c r="L5322" i="4"/>
  <c r="K5322" i="4" s="1"/>
  <c r="N5322" i="4" s="1"/>
  <c r="L7751" i="4"/>
  <c r="K7751" i="4" s="1"/>
  <c r="N7751" i="4" s="1"/>
  <c r="L4138" i="4"/>
  <c r="K4138" i="4" s="1"/>
  <c r="N4138" i="4" s="1"/>
  <c r="L4903" i="4"/>
  <c r="K4903" i="4" s="1"/>
  <c r="N4903" i="4" s="1"/>
  <c r="L3344" i="4"/>
  <c r="K3344" i="4" s="1"/>
  <c r="N3344" i="4" s="1"/>
  <c r="L7965" i="4"/>
  <c r="K7965" i="4" s="1"/>
  <c r="N7965" i="4" s="1"/>
  <c r="L2050" i="4"/>
  <c r="K2050" i="4" s="1"/>
  <c r="N2050" i="4" s="1"/>
  <c r="L2650" i="4"/>
  <c r="K2650" i="4" s="1"/>
  <c r="N2650" i="4" s="1"/>
  <c r="L3901" i="4"/>
  <c r="K3901" i="4" s="1"/>
  <c r="N3901" i="4" s="1"/>
  <c r="L4373" i="4"/>
  <c r="K4373" i="4" s="1"/>
  <c r="N4373" i="4" s="1"/>
  <c r="L983" i="4"/>
  <c r="K983" i="4" s="1"/>
  <c r="N983" i="4" s="1"/>
  <c r="L2400" i="4"/>
  <c r="K2400" i="4" s="1"/>
  <c r="N2400" i="4" s="1"/>
  <c r="L836" i="4"/>
  <c r="K836" i="4" s="1"/>
  <c r="N836" i="4" s="1"/>
  <c r="L5991" i="4"/>
  <c r="K5991" i="4" s="1"/>
  <c r="N5991" i="4" s="1"/>
  <c r="L5274" i="4"/>
  <c r="K5274" i="4" s="1"/>
  <c r="N5274" i="4" s="1"/>
  <c r="L792" i="4"/>
  <c r="K792" i="4" s="1"/>
  <c r="N792" i="4" s="1"/>
  <c r="L7419" i="4"/>
  <c r="K7419" i="4" s="1"/>
  <c r="N7419" i="4" s="1"/>
  <c r="L1011" i="4"/>
  <c r="K1011" i="4" s="1"/>
  <c r="N1011" i="4" s="1"/>
  <c r="L407" i="4"/>
  <c r="K407" i="4" s="1"/>
  <c r="N407" i="4" s="1"/>
  <c r="L4089" i="4"/>
  <c r="K4089" i="4" s="1"/>
  <c r="N4089" i="4" s="1"/>
  <c r="L5739" i="4"/>
  <c r="K5739" i="4" s="1"/>
  <c r="N5739" i="4" s="1"/>
  <c r="L4033" i="4"/>
  <c r="K4033" i="4" s="1"/>
  <c r="N4033" i="4" s="1"/>
  <c r="L4847" i="4"/>
  <c r="K4847" i="4" s="1"/>
  <c r="N4847" i="4" s="1"/>
  <c r="L3370" i="4"/>
  <c r="K3370" i="4" s="1"/>
  <c r="N3370" i="4" s="1"/>
  <c r="L3169" i="4"/>
  <c r="K3169" i="4" s="1"/>
  <c r="N3169" i="4" s="1"/>
  <c r="L6164" i="4"/>
  <c r="K6164" i="4" s="1"/>
  <c r="N6164" i="4" s="1"/>
  <c r="L4431" i="4"/>
  <c r="K4431" i="4" s="1"/>
  <c r="N4431" i="4" s="1"/>
  <c r="L2339" i="4"/>
  <c r="K2339" i="4" s="1"/>
  <c r="N2339" i="4" s="1"/>
  <c r="L4289" i="4"/>
  <c r="K4289" i="4" s="1"/>
  <c r="N4289" i="4" s="1"/>
  <c r="L6574" i="4"/>
  <c r="K6574" i="4" s="1"/>
  <c r="N6574" i="4" s="1"/>
  <c r="L1611" i="4"/>
  <c r="K1611" i="4" s="1"/>
  <c r="N1611" i="4" s="1"/>
  <c r="L6241" i="4"/>
  <c r="K6241" i="4" s="1"/>
  <c r="N6241" i="4" s="1"/>
  <c r="L4334" i="4"/>
  <c r="K4334" i="4" s="1"/>
  <c r="N4334" i="4" s="1"/>
  <c r="L6049" i="4"/>
  <c r="K6049" i="4" s="1"/>
  <c r="N6049" i="4" s="1"/>
  <c r="L2104" i="4"/>
  <c r="K2104" i="4" s="1"/>
  <c r="N2104" i="4" s="1"/>
  <c r="L3684" i="4"/>
  <c r="K3684" i="4" s="1"/>
  <c r="N3684" i="4" s="1"/>
  <c r="L3357" i="4"/>
  <c r="K3357" i="4" s="1"/>
  <c r="N3357" i="4" s="1"/>
  <c r="L2377" i="4"/>
  <c r="K2377" i="4" s="1"/>
  <c r="N2377" i="4" s="1"/>
  <c r="L13" i="4"/>
  <c r="K13" i="4" s="1"/>
  <c r="N13" i="4" s="1"/>
  <c r="L7161" i="4"/>
  <c r="K7161" i="4" s="1"/>
  <c r="N7161" i="4" s="1"/>
  <c r="L7916" i="4"/>
  <c r="K7916" i="4" s="1"/>
  <c r="N7916" i="4" s="1"/>
  <c r="L4963" i="4"/>
  <c r="K4963" i="4" s="1"/>
  <c r="N4963" i="4" s="1"/>
  <c r="L6212" i="4"/>
  <c r="K6212" i="4" s="1"/>
  <c r="N6212" i="4" s="1"/>
  <c r="L871" i="4"/>
  <c r="K871" i="4" s="1"/>
  <c r="N871" i="4" s="1"/>
  <c r="L6715" i="4"/>
  <c r="K6715" i="4" s="1"/>
  <c r="N6715" i="4" s="1"/>
  <c r="L1181" i="4"/>
  <c r="K1181" i="4" s="1"/>
  <c r="N1181" i="4" s="1"/>
  <c r="L6636" i="4"/>
  <c r="K6636" i="4" s="1"/>
  <c r="N6636" i="4" s="1"/>
  <c r="L2641" i="4"/>
  <c r="K2641" i="4" s="1"/>
  <c r="N2641" i="4" s="1"/>
  <c r="L3700" i="4"/>
  <c r="K3700" i="4" s="1"/>
  <c r="N3700" i="4" s="1"/>
  <c r="L316" i="4"/>
  <c r="K316" i="4" s="1"/>
  <c r="N316" i="4" s="1"/>
  <c r="L5596" i="4"/>
  <c r="K5596" i="4" s="1"/>
  <c r="N5596" i="4" s="1"/>
  <c r="L3407" i="4"/>
  <c r="K3407" i="4" s="1"/>
  <c r="N3407" i="4" s="1"/>
  <c r="L7303" i="4"/>
  <c r="K7303" i="4" s="1"/>
  <c r="N7303" i="4" s="1"/>
  <c r="L5436" i="4"/>
  <c r="K5436" i="4" s="1"/>
  <c r="N5436" i="4" s="1"/>
  <c r="L6227" i="4"/>
  <c r="K6227" i="4" s="1"/>
  <c r="N6227" i="4" s="1"/>
  <c r="L935" i="4"/>
  <c r="K935" i="4" s="1"/>
  <c r="N935" i="4" s="1"/>
  <c r="L4300" i="4"/>
  <c r="K4300" i="4" s="1"/>
  <c r="N4300" i="4" s="1"/>
  <c r="L6108" i="4"/>
  <c r="K6108" i="4" s="1"/>
  <c r="N6108" i="4" s="1"/>
  <c r="L1398" i="4"/>
  <c r="K1398" i="4" s="1"/>
  <c r="N1398" i="4" s="1"/>
  <c r="L3022" i="4"/>
  <c r="K3022" i="4" s="1"/>
  <c r="N3022" i="4" s="1"/>
  <c r="L7345" i="4"/>
  <c r="K7345" i="4" s="1"/>
  <c r="N7345" i="4" s="1"/>
  <c r="L349" i="4"/>
  <c r="K349" i="4" s="1"/>
  <c r="N349" i="4" s="1"/>
  <c r="L6595" i="4"/>
  <c r="K6595" i="4" s="1"/>
  <c r="N6595" i="4" s="1"/>
  <c r="L3948" i="4"/>
  <c r="K3948" i="4" s="1"/>
  <c r="N3948" i="4" s="1"/>
  <c r="L6728" i="4"/>
  <c r="K6728" i="4" s="1"/>
  <c r="N6728" i="4" s="1"/>
  <c r="L269" i="4"/>
  <c r="K269" i="4" s="1"/>
  <c r="N269" i="4" s="1"/>
  <c r="L1230" i="4"/>
  <c r="K1230" i="4" s="1"/>
  <c r="N1230" i="4" s="1"/>
  <c r="L6081" i="4"/>
  <c r="K6081" i="4" s="1"/>
  <c r="N6081" i="4" s="1"/>
  <c r="L2740" i="4"/>
  <c r="K2740" i="4" s="1"/>
  <c r="N2740" i="4" s="1"/>
  <c r="L4528" i="4"/>
  <c r="K4528" i="4" s="1"/>
  <c r="N4528" i="4" s="1"/>
  <c r="L6748" i="4"/>
  <c r="K6748" i="4" s="1"/>
  <c r="N6748" i="4" s="1"/>
  <c r="L1444" i="4"/>
  <c r="K1444" i="4" s="1"/>
  <c r="N1444" i="4" s="1"/>
  <c r="L2297" i="4"/>
  <c r="K2297" i="4" s="1"/>
  <c r="N2297" i="4" s="1"/>
  <c r="L1354" i="4"/>
  <c r="K1354" i="4" s="1"/>
  <c r="N1354" i="4" s="1"/>
  <c r="L3117" i="4"/>
  <c r="K3117" i="4" s="1"/>
  <c r="N3117" i="4" s="1"/>
  <c r="L1918" i="4"/>
  <c r="K1918" i="4" s="1"/>
  <c r="N1918" i="4" s="1"/>
  <c r="L1234" i="4"/>
  <c r="K1234" i="4" s="1"/>
  <c r="N1234" i="4" s="1"/>
  <c r="L5986" i="4"/>
  <c r="K5986" i="4" s="1"/>
  <c r="N5986" i="4" s="1"/>
  <c r="L5867" i="4"/>
  <c r="K5867" i="4" s="1"/>
  <c r="N5867" i="4" s="1"/>
  <c r="L4648" i="4"/>
  <c r="K4648" i="4" s="1"/>
  <c r="N4648" i="4" s="1"/>
  <c r="L897" i="4"/>
  <c r="K897" i="4" s="1"/>
  <c r="N897" i="4" s="1"/>
  <c r="L4048" i="4"/>
  <c r="K4048" i="4" s="1"/>
  <c r="N4048" i="4" s="1"/>
  <c r="L3772" i="4"/>
  <c r="K3772" i="4" s="1"/>
  <c r="N3772" i="4" s="1"/>
  <c r="L3275" i="4"/>
  <c r="K3275" i="4" s="1"/>
  <c r="N3275" i="4" s="1"/>
  <c r="L7378" i="4"/>
  <c r="K7378" i="4" s="1"/>
  <c r="N7378" i="4" s="1"/>
  <c r="L6217" i="4"/>
  <c r="K6217" i="4" s="1"/>
  <c r="N6217" i="4" s="1"/>
  <c r="L5088" i="4"/>
  <c r="K5088" i="4" s="1"/>
  <c r="N5088" i="4" s="1"/>
  <c r="L5203" i="4"/>
  <c r="K5203" i="4" s="1"/>
  <c r="N5203" i="4" s="1"/>
  <c r="L651" i="4"/>
  <c r="K651" i="4" s="1"/>
  <c r="N651" i="4" s="1"/>
  <c r="L4488" i="4"/>
  <c r="K4488" i="4" s="1"/>
  <c r="N4488" i="4" s="1"/>
  <c r="L2721" i="4"/>
  <c r="K2721" i="4" s="1"/>
  <c r="N2721" i="4" s="1"/>
  <c r="L3963" i="4"/>
  <c r="K3963" i="4" s="1"/>
  <c r="N3963" i="4" s="1"/>
  <c r="L1520" i="4"/>
  <c r="K1520" i="4" s="1"/>
  <c r="N1520" i="4" s="1"/>
  <c r="L5747" i="4"/>
  <c r="K5747" i="4" s="1"/>
  <c r="N5747" i="4" s="1"/>
  <c r="L6344" i="4"/>
  <c r="K6344" i="4" s="1"/>
  <c r="N6344" i="4" s="1"/>
  <c r="L1990" i="4"/>
  <c r="K1990" i="4" s="1"/>
  <c r="N1990" i="4" s="1"/>
  <c r="L7577" i="4"/>
  <c r="K7577" i="4" s="1"/>
  <c r="N7577" i="4" s="1"/>
  <c r="L7944" i="4"/>
  <c r="K7944" i="4" s="1"/>
  <c r="N7944" i="4" s="1"/>
  <c r="L1330" i="4"/>
  <c r="K1330" i="4" s="1"/>
  <c r="N1330" i="4" s="1"/>
  <c r="L6611" i="4"/>
  <c r="K6611" i="4" s="1"/>
  <c r="N6611" i="4" s="1"/>
  <c r="L434" i="4"/>
  <c r="K434" i="4" s="1"/>
  <c r="N434" i="4" s="1"/>
  <c r="L2707" i="4"/>
  <c r="K2707" i="4" s="1"/>
  <c r="N2707" i="4" s="1"/>
  <c r="L790" i="4"/>
  <c r="K790" i="4" s="1"/>
  <c r="N790" i="4" s="1"/>
  <c r="L4337" i="4"/>
  <c r="K4337" i="4" s="1"/>
  <c r="N4337" i="4" s="1"/>
  <c r="L6679" i="4"/>
  <c r="K6679" i="4" s="1"/>
  <c r="N6679" i="4" s="1"/>
  <c r="L7595" i="4"/>
  <c r="K7595" i="4" s="1"/>
  <c r="N7595" i="4" s="1"/>
  <c r="L2219" i="4"/>
  <c r="K2219" i="4" s="1"/>
  <c r="N2219" i="4" s="1"/>
  <c r="L7635" i="4"/>
  <c r="K7635" i="4" s="1"/>
  <c r="N7635" i="4" s="1"/>
  <c r="L7162" i="4"/>
  <c r="K7162" i="4" s="1"/>
  <c r="N7162" i="4" s="1"/>
  <c r="L2248" i="4"/>
  <c r="K2248" i="4" s="1"/>
  <c r="N2248" i="4" s="1"/>
  <c r="L1883" i="4"/>
  <c r="K1883" i="4" s="1"/>
  <c r="N1883" i="4" s="1"/>
  <c r="L233" i="4"/>
  <c r="K233" i="4" s="1"/>
  <c r="N233" i="4" s="1"/>
  <c r="L3936" i="4"/>
  <c r="K3936" i="4" s="1"/>
  <c r="N3936" i="4" s="1"/>
  <c r="L4962" i="4"/>
  <c r="K4962" i="4" s="1"/>
  <c r="N4962" i="4" s="1"/>
  <c r="L7474" i="4"/>
  <c r="K7474" i="4" s="1"/>
  <c r="N7474" i="4" s="1"/>
  <c r="L5503" i="4"/>
  <c r="K5503" i="4" s="1"/>
  <c r="N5503" i="4" s="1"/>
  <c r="L5097" i="4"/>
  <c r="K5097" i="4" s="1"/>
  <c r="N5097" i="4" s="1"/>
  <c r="L6741" i="4"/>
  <c r="K6741" i="4" s="1"/>
  <c r="N6741" i="4" s="1"/>
  <c r="L6261" i="4"/>
  <c r="K6261" i="4" s="1"/>
  <c r="N6261" i="4" s="1"/>
  <c r="L84" i="4"/>
  <c r="K84" i="4" s="1"/>
  <c r="N84" i="4" s="1"/>
  <c r="L7148" i="4"/>
  <c r="K7148" i="4" s="1"/>
  <c r="N7148" i="4" s="1"/>
  <c r="L3192" i="4"/>
  <c r="K3192" i="4" s="1"/>
  <c r="N3192" i="4" s="1"/>
  <c r="L563" i="4"/>
  <c r="K563" i="4" s="1"/>
  <c r="N563" i="4" s="1"/>
  <c r="L2117" i="4"/>
  <c r="K2117" i="4" s="1"/>
  <c r="N2117" i="4" s="1"/>
  <c r="L5246" i="4"/>
  <c r="K5246" i="4" s="1"/>
  <c r="N5246" i="4" s="1"/>
  <c r="L7385" i="4"/>
  <c r="K7385" i="4" s="1"/>
  <c r="N7385" i="4" s="1"/>
  <c r="L7010" i="4"/>
  <c r="K7010" i="4" s="1"/>
  <c r="N7010" i="4" s="1"/>
  <c r="L4180" i="4"/>
  <c r="K4180" i="4" s="1"/>
  <c r="N4180" i="4" s="1"/>
  <c r="L2764" i="4"/>
  <c r="K2764" i="4" s="1"/>
  <c r="N2764" i="4" s="1"/>
  <c r="L7659" i="4"/>
  <c r="K7659" i="4" s="1"/>
  <c r="N7659" i="4" s="1"/>
  <c r="L3766" i="4"/>
  <c r="K3766" i="4" s="1"/>
  <c r="N3766" i="4" s="1"/>
  <c r="L5224" i="4"/>
  <c r="K5224" i="4" s="1"/>
  <c r="N5224" i="4" s="1"/>
  <c r="L4644" i="4"/>
  <c r="K4644" i="4" s="1"/>
  <c r="N4644" i="4" s="1"/>
  <c r="L2294" i="4"/>
  <c r="K2294" i="4" s="1"/>
  <c r="N2294" i="4" s="1"/>
  <c r="L1694" i="4"/>
  <c r="K1694" i="4" s="1"/>
  <c r="N1694" i="4" s="1"/>
  <c r="L801" i="4"/>
  <c r="K801" i="4" s="1"/>
  <c r="N801" i="4" s="1"/>
  <c r="L7797" i="4"/>
  <c r="K7797" i="4" s="1"/>
  <c r="N7797" i="4" s="1"/>
  <c r="L7412" i="4"/>
  <c r="K7412" i="4" s="1"/>
  <c r="N7412" i="4" s="1"/>
  <c r="L6233" i="4"/>
  <c r="K6233" i="4" s="1"/>
  <c r="N6233" i="4" s="1"/>
  <c r="L6028" i="4"/>
  <c r="K6028" i="4" s="1"/>
  <c r="N6028" i="4" s="1"/>
  <c r="L6303" i="4"/>
  <c r="K6303" i="4" s="1"/>
  <c r="N6303" i="4" s="1"/>
  <c r="L6083" i="4"/>
  <c r="K6083" i="4" s="1"/>
  <c r="N6083" i="4" s="1"/>
  <c r="L805" i="4"/>
  <c r="K805" i="4" s="1"/>
  <c r="N805" i="4" s="1"/>
  <c r="L3218" i="4"/>
  <c r="K3218" i="4" s="1"/>
  <c r="N3218" i="4" s="1"/>
  <c r="L3768" i="4"/>
  <c r="K3768" i="4" s="1"/>
  <c r="N3768" i="4" s="1"/>
  <c r="L1702" i="4"/>
  <c r="K1702" i="4" s="1"/>
  <c r="N1702" i="4" s="1"/>
  <c r="L3359" i="4"/>
  <c r="K3359" i="4" s="1"/>
  <c r="N3359" i="4" s="1"/>
  <c r="L4585" i="4"/>
  <c r="K4585" i="4" s="1"/>
  <c r="N4585" i="4" s="1"/>
  <c r="L2685" i="4"/>
  <c r="K2685" i="4" s="1"/>
  <c r="N2685" i="4" s="1"/>
  <c r="L885" i="4"/>
  <c r="K885" i="4" s="1"/>
  <c r="N885" i="4" s="1"/>
  <c r="L7104" i="4"/>
  <c r="K7104" i="4" s="1"/>
  <c r="N7104" i="4" s="1"/>
  <c r="L2461" i="4"/>
  <c r="K2461" i="4" s="1"/>
  <c r="N2461" i="4" s="1"/>
  <c r="L3618" i="4"/>
  <c r="K3618" i="4" s="1"/>
  <c r="N3618" i="4" s="1"/>
  <c r="L3352" i="4"/>
  <c r="K3352" i="4" s="1"/>
  <c r="N3352" i="4" s="1"/>
  <c r="L1023" i="4"/>
  <c r="K1023" i="4" s="1"/>
  <c r="N1023" i="4" s="1"/>
  <c r="L3845" i="4"/>
  <c r="K3845" i="4" s="1"/>
  <c r="N3845" i="4" s="1"/>
  <c r="L5380" i="4"/>
  <c r="K5380" i="4" s="1"/>
  <c r="N5380" i="4" s="1"/>
  <c r="L4880" i="4"/>
  <c r="K4880" i="4" s="1"/>
  <c r="N4880" i="4" s="1"/>
  <c r="L20" i="4"/>
  <c r="K20" i="4" s="1"/>
  <c r="N20" i="4" s="1"/>
  <c r="L2821" i="4"/>
  <c r="K2821" i="4" s="1"/>
  <c r="N2821" i="4" s="1"/>
  <c r="L4038" i="4"/>
  <c r="K4038" i="4" s="1"/>
  <c r="N4038" i="4" s="1"/>
  <c r="L4712" i="4"/>
  <c r="K4712" i="4" s="1"/>
  <c r="N4712" i="4" s="1"/>
  <c r="L5291" i="4"/>
  <c r="K5291" i="4" s="1"/>
  <c r="N5291" i="4" s="1"/>
  <c r="L2263" i="4"/>
  <c r="K2263" i="4" s="1"/>
  <c r="N2263" i="4" s="1"/>
  <c r="L5840" i="4"/>
  <c r="K5840" i="4" s="1"/>
  <c r="N5840" i="4" s="1"/>
  <c r="L2426" i="4"/>
  <c r="K2426" i="4" s="1"/>
  <c r="N2426" i="4" s="1"/>
  <c r="L5200" i="4"/>
  <c r="K5200" i="4" s="1"/>
  <c r="N5200" i="4" s="1"/>
  <c r="L1007" i="4"/>
  <c r="K1007" i="4" s="1"/>
  <c r="N1007" i="4" s="1"/>
  <c r="L2886" i="4"/>
  <c r="K2886" i="4" s="1"/>
  <c r="N2886" i="4" s="1"/>
  <c r="L3000" i="4"/>
  <c r="K3000" i="4" s="1"/>
  <c r="N3000" i="4" s="1"/>
  <c r="L5542" i="4"/>
  <c r="K5542" i="4" s="1"/>
  <c r="N5542" i="4" s="1"/>
  <c r="L6727" i="4"/>
  <c r="K6727" i="4" s="1"/>
  <c r="N6727" i="4" s="1"/>
  <c r="L321" i="4"/>
  <c r="K321" i="4" s="1"/>
  <c r="N321" i="4" s="1"/>
  <c r="L6689" i="4"/>
  <c r="K6689" i="4" s="1"/>
  <c r="N6689" i="4" s="1"/>
  <c r="L1531" i="4"/>
  <c r="K1531" i="4" s="1"/>
  <c r="N1531" i="4" s="1"/>
  <c r="L4551" i="4"/>
  <c r="K4551" i="4" s="1"/>
  <c r="N4551" i="4" s="1"/>
  <c r="L3443" i="4"/>
  <c r="K3443" i="4" s="1"/>
  <c r="N3443" i="4" s="1"/>
  <c r="L4567" i="4"/>
  <c r="K4567" i="4" s="1"/>
  <c r="N4567" i="4" s="1"/>
  <c r="L5397" i="4"/>
  <c r="K5397" i="4" s="1"/>
  <c r="N5397" i="4" s="1"/>
  <c r="L4162" i="4"/>
  <c r="K4162" i="4" s="1"/>
  <c r="N4162" i="4" s="1"/>
  <c r="L7739" i="4"/>
  <c r="K7739" i="4" s="1"/>
  <c r="N7739" i="4" s="1"/>
  <c r="L5328" i="4"/>
  <c r="K5328" i="4" s="1"/>
  <c r="N5328" i="4" s="1"/>
  <c r="L5532" i="4"/>
  <c r="K5532" i="4" s="1"/>
  <c r="N5532" i="4" s="1"/>
  <c r="L4702" i="4"/>
  <c r="K4702" i="4" s="1"/>
  <c r="N4702" i="4" s="1"/>
  <c r="L4858" i="4"/>
  <c r="K4858" i="4" s="1"/>
  <c r="N4858" i="4" s="1"/>
  <c r="L7723" i="4"/>
  <c r="K7723" i="4" s="1"/>
  <c r="N7723" i="4" s="1"/>
  <c r="L4175" i="4"/>
  <c r="K4175" i="4" s="1"/>
  <c r="N4175" i="4" s="1"/>
  <c r="L5346" i="4"/>
  <c r="K5346" i="4" s="1"/>
  <c r="N5346" i="4" s="1"/>
  <c r="L4128" i="4"/>
  <c r="K4128" i="4" s="1"/>
  <c r="N4128" i="4" s="1"/>
  <c r="L7318" i="4"/>
  <c r="K7318" i="4" s="1"/>
  <c r="N7318" i="4" s="1"/>
  <c r="L4350" i="4"/>
  <c r="K4350" i="4" s="1"/>
  <c r="N4350" i="4" s="1"/>
  <c r="L2925" i="4"/>
  <c r="K2925" i="4" s="1"/>
  <c r="N2925" i="4" s="1"/>
  <c r="L2647" i="4"/>
  <c r="K2647" i="4" s="1"/>
  <c r="N2647" i="4" s="1"/>
  <c r="L1946" i="4"/>
  <c r="K1946" i="4" s="1"/>
  <c r="N1946" i="4" s="1"/>
  <c r="L7252" i="4"/>
  <c r="K7252" i="4" s="1"/>
  <c r="N7252" i="4" s="1"/>
  <c r="L1254" i="4"/>
  <c r="K1254" i="4" s="1"/>
  <c r="N1254" i="4" s="1"/>
  <c r="L947" i="4"/>
  <c r="K947" i="4" s="1"/>
  <c r="N947" i="4" s="1"/>
  <c r="L7081" i="4"/>
  <c r="K7081" i="4" s="1"/>
  <c r="N7081" i="4" s="1"/>
  <c r="L1108" i="4"/>
  <c r="K1108" i="4" s="1"/>
  <c r="N1108" i="4" s="1"/>
  <c r="L6346" i="4"/>
  <c r="K6346" i="4" s="1"/>
  <c r="N6346" i="4" s="1"/>
  <c r="L4736" i="4"/>
  <c r="K4736" i="4" s="1"/>
  <c r="N4736" i="4" s="1"/>
  <c r="L4485" i="4"/>
  <c r="K4485" i="4" s="1"/>
  <c r="N4485" i="4" s="1"/>
  <c r="L2824" i="4"/>
  <c r="K2824" i="4" s="1"/>
  <c r="N2824" i="4" s="1"/>
  <c r="L5142" i="4"/>
  <c r="K5142" i="4" s="1"/>
  <c r="N5142" i="4" s="1"/>
  <c r="L4029" i="4"/>
  <c r="K4029" i="4" s="1"/>
  <c r="N4029" i="4" s="1"/>
  <c r="L5315" i="4"/>
  <c r="K5315" i="4" s="1"/>
  <c r="N5315" i="4" s="1"/>
  <c r="L1340" i="4"/>
  <c r="K1340" i="4" s="1"/>
  <c r="N1340" i="4" s="1"/>
  <c r="L1439" i="4"/>
  <c r="K1439" i="4" s="1"/>
  <c r="N1439" i="4" s="1"/>
  <c r="L4685" i="4"/>
  <c r="K4685" i="4" s="1"/>
  <c r="N4685" i="4" s="1"/>
  <c r="L3824" i="4"/>
  <c r="K3824" i="4" s="1"/>
  <c r="N3824" i="4" s="1"/>
  <c r="L4781" i="4"/>
  <c r="K4781" i="4" s="1"/>
  <c r="N4781" i="4" s="1"/>
  <c r="L6013" i="4"/>
  <c r="K6013" i="4" s="1"/>
  <c r="N6013" i="4" s="1"/>
  <c r="L5668" i="4"/>
  <c r="K5668" i="4" s="1"/>
  <c r="N5668" i="4" s="1"/>
  <c r="L5446" i="4"/>
  <c r="K5446" i="4" s="1"/>
  <c r="N5446" i="4" s="1"/>
  <c r="L2843" i="4"/>
  <c r="K2843" i="4" s="1"/>
  <c r="N2843" i="4" s="1"/>
  <c r="L4241" i="4"/>
  <c r="K4241" i="4" s="1"/>
  <c r="N4241" i="4" s="1"/>
  <c r="L1948" i="4"/>
  <c r="K1948" i="4" s="1"/>
  <c r="N1948" i="4" s="1"/>
  <c r="L1586" i="4"/>
  <c r="K1586" i="4" s="1"/>
  <c r="N1586" i="4" s="1"/>
  <c r="L1477" i="4"/>
  <c r="K1477" i="4" s="1"/>
  <c r="N1477" i="4" s="1"/>
  <c r="L2889" i="4"/>
  <c r="K2889" i="4" s="1"/>
  <c r="N2889" i="4" s="1"/>
  <c r="L1117" i="4"/>
  <c r="K1117" i="4" s="1"/>
  <c r="N1117" i="4" s="1"/>
  <c r="L6019" i="4"/>
  <c r="K6019" i="4" s="1"/>
  <c r="N6019" i="4" s="1"/>
  <c r="L1184" i="4"/>
  <c r="K1184" i="4" s="1"/>
  <c r="N1184" i="4" s="1"/>
  <c r="L3330" i="4"/>
  <c r="K3330" i="4" s="1"/>
  <c r="N3330" i="4" s="1"/>
  <c r="L6604" i="4"/>
  <c r="K6604" i="4" s="1"/>
  <c r="N6604" i="4" s="1"/>
  <c r="L5445" i="4"/>
  <c r="K5445" i="4" s="1"/>
  <c r="N5445" i="4" s="1"/>
  <c r="L5672" i="4"/>
  <c r="K5672" i="4" s="1"/>
  <c r="N5672" i="4" s="1"/>
  <c r="L3976" i="4"/>
  <c r="K3976" i="4" s="1"/>
  <c r="N3976" i="4" s="1"/>
  <c r="L6563" i="4"/>
  <c r="K6563" i="4" s="1"/>
  <c r="N6563" i="4" s="1"/>
  <c r="L6304" i="4"/>
  <c r="K6304" i="4" s="1"/>
  <c r="N6304" i="4" s="1"/>
  <c r="L4018" i="4"/>
  <c r="K4018" i="4" s="1"/>
  <c r="N4018" i="4" s="1"/>
  <c r="L4344" i="4"/>
  <c r="K4344" i="4" s="1"/>
  <c r="N4344" i="4" s="1"/>
  <c r="L7147" i="4"/>
  <c r="K7147" i="4" s="1"/>
  <c r="N7147" i="4" s="1"/>
  <c r="L7302" i="4"/>
  <c r="K7302" i="4" s="1"/>
  <c r="N7302" i="4" s="1"/>
  <c r="L7843" i="4"/>
  <c r="K7843" i="4" s="1"/>
  <c r="N7843" i="4" s="1"/>
  <c r="L1389" i="4"/>
  <c r="K1389" i="4" s="1"/>
  <c r="N1389" i="4" s="1"/>
  <c r="L6333" i="4"/>
  <c r="K6333" i="4" s="1"/>
  <c r="N6333" i="4" s="1"/>
  <c r="L3383" i="4"/>
  <c r="K3383" i="4" s="1"/>
  <c r="N3383" i="4" s="1"/>
  <c r="L311" i="4"/>
  <c r="K311" i="4" s="1"/>
  <c r="N311" i="4" s="1"/>
  <c r="L1214" i="4"/>
  <c r="K1214" i="4" s="1"/>
  <c r="N1214" i="4" s="1"/>
  <c r="L6140" i="4"/>
  <c r="K6140" i="4" s="1"/>
  <c r="N6140" i="4" s="1"/>
  <c r="L5008" i="4"/>
  <c r="K5008" i="4" s="1"/>
  <c r="N5008" i="4" s="1"/>
  <c r="L6938" i="4"/>
  <c r="K6938" i="4" s="1"/>
  <c r="N6938" i="4" s="1"/>
  <c r="L41" i="4"/>
  <c r="K41" i="4" s="1"/>
  <c r="N41" i="4" s="1"/>
  <c r="L4094" i="4"/>
  <c r="K4094" i="4" s="1"/>
  <c r="N4094" i="4" s="1"/>
  <c r="L3552" i="4"/>
  <c r="K3552" i="4" s="1"/>
  <c r="N3552" i="4" s="1"/>
  <c r="L7464" i="4"/>
  <c r="K7464" i="4" s="1"/>
  <c r="N7464" i="4" s="1"/>
  <c r="L1604" i="4"/>
  <c r="K1604" i="4" s="1"/>
  <c r="N1604" i="4" s="1"/>
  <c r="L2612" i="4"/>
  <c r="K2612" i="4" s="1"/>
  <c r="N2612" i="4" s="1"/>
  <c r="L7903" i="4"/>
  <c r="K7903" i="4" s="1"/>
  <c r="N7903" i="4" s="1"/>
  <c r="L3854" i="4"/>
  <c r="K3854" i="4" s="1"/>
  <c r="N3854" i="4" s="1"/>
  <c r="L7259" i="4"/>
  <c r="K7259" i="4" s="1"/>
  <c r="N7259" i="4" s="1"/>
  <c r="L4497" i="4"/>
  <c r="K4497" i="4" s="1"/>
  <c r="N4497" i="4" s="1"/>
  <c r="L4392" i="4"/>
  <c r="K4392" i="4" s="1"/>
  <c r="N4392" i="4" s="1"/>
  <c r="L2237" i="4"/>
  <c r="K2237" i="4" s="1"/>
  <c r="N2237" i="4" s="1"/>
  <c r="L3112" i="4"/>
  <c r="K3112" i="4" s="1"/>
  <c r="N3112" i="4" s="1"/>
  <c r="L2109" i="4"/>
  <c r="K2109" i="4" s="1"/>
  <c r="N2109" i="4" s="1"/>
  <c r="L7507" i="4"/>
  <c r="K7507" i="4" s="1"/>
  <c r="N7507" i="4" s="1"/>
  <c r="L2520" i="4"/>
  <c r="K2520" i="4" s="1"/>
  <c r="N2520" i="4" s="1"/>
  <c r="L3030" i="4"/>
  <c r="K3030" i="4" s="1"/>
  <c r="N3030" i="4" s="1"/>
  <c r="L5618" i="4"/>
  <c r="K5618" i="4" s="1"/>
  <c r="N5618" i="4" s="1"/>
  <c r="L5541" i="4"/>
  <c r="K5541" i="4" s="1"/>
  <c r="N5541" i="4" s="1"/>
  <c r="L332" i="4"/>
  <c r="K332" i="4" s="1"/>
  <c r="N332" i="4" s="1"/>
  <c r="L2371" i="4"/>
  <c r="K2371" i="4" s="1"/>
  <c r="N2371" i="4" s="1"/>
  <c r="L3789" i="4"/>
  <c r="K3789" i="4" s="1"/>
  <c r="N3789" i="4" s="1"/>
  <c r="L7631" i="4"/>
  <c r="K7631" i="4" s="1"/>
  <c r="N7631" i="4" s="1"/>
  <c r="L7668" i="4"/>
  <c r="K7668" i="4" s="1"/>
  <c r="N7668" i="4" s="1"/>
  <c r="L6220" i="4"/>
  <c r="K6220" i="4" s="1"/>
  <c r="N6220" i="4" s="1"/>
  <c r="L4086" i="4"/>
  <c r="K4086" i="4" s="1"/>
  <c r="N4086" i="4" s="1"/>
  <c r="L4494" i="4"/>
  <c r="K4494" i="4" s="1"/>
  <c r="N4494" i="4" s="1"/>
  <c r="L4535" i="4"/>
  <c r="K4535" i="4" s="1"/>
  <c r="N4535" i="4" s="1"/>
  <c r="L566" i="4"/>
  <c r="K566" i="4" s="1"/>
  <c r="N566" i="4" s="1"/>
  <c r="L2858" i="4"/>
  <c r="K2858" i="4" s="1"/>
  <c r="N2858" i="4" s="1"/>
  <c r="L5025" i="4"/>
  <c r="K5025" i="4" s="1"/>
  <c r="N5025" i="4" s="1"/>
  <c r="L1501" i="4"/>
  <c r="K1501" i="4" s="1"/>
  <c r="N1501" i="4" s="1"/>
  <c r="L7370" i="4"/>
  <c r="K7370" i="4" s="1"/>
  <c r="N7370" i="4" s="1"/>
  <c r="L3379" i="4"/>
  <c r="K3379" i="4" s="1"/>
  <c r="N3379" i="4" s="1"/>
  <c r="L4090" i="4"/>
  <c r="K4090" i="4" s="1"/>
  <c r="N4090" i="4" s="1"/>
  <c r="L291" i="4"/>
  <c r="K291" i="4" s="1"/>
  <c r="N291" i="4" s="1"/>
  <c r="L3358" i="4"/>
  <c r="K3358" i="4" s="1"/>
  <c r="N3358" i="4" s="1"/>
  <c r="L3366" i="4"/>
  <c r="K3366" i="4" s="1"/>
  <c r="N3366" i="4" s="1"/>
  <c r="L3172" i="4"/>
  <c r="K3172" i="4" s="1"/>
  <c r="N3172" i="4" s="1"/>
  <c r="L617" i="4"/>
  <c r="K617" i="4" s="1"/>
  <c r="N617" i="4" s="1"/>
  <c r="L6945" i="4"/>
  <c r="K6945" i="4" s="1"/>
  <c r="N6945" i="4" s="1"/>
  <c r="L1732" i="4"/>
  <c r="K1732" i="4" s="1"/>
  <c r="N1732" i="4" s="1"/>
  <c r="L7411" i="4"/>
  <c r="K7411" i="4" s="1"/>
  <c r="N7411" i="4" s="1"/>
  <c r="L542" i="4"/>
  <c r="K542" i="4" s="1"/>
  <c r="N542" i="4" s="1"/>
  <c r="L7625" i="4"/>
  <c r="K7625" i="4" s="1"/>
  <c r="N7625" i="4" s="1"/>
  <c r="L2175" i="4"/>
  <c r="K2175" i="4" s="1"/>
  <c r="N2175" i="4" s="1"/>
  <c r="L1692" i="4"/>
  <c r="K1692" i="4" s="1"/>
  <c r="N1692" i="4" s="1"/>
  <c r="L3251" i="4"/>
  <c r="K3251" i="4" s="1"/>
  <c r="N3251" i="4" s="1"/>
  <c r="L6817" i="4"/>
  <c r="K6817" i="4" s="1"/>
  <c r="N6817" i="4" s="1"/>
  <c r="L6842" i="4"/>
  <c r="K6842" i="4" s="1"/>
  <c r="N6842" i="4" s="1"/>
  <c r="L6792" i="4"/>
  <c r="K6792" i="4" s="1"/>
  <c r="N6792" i="4" s="1"/>
  <c r="L599" i="4"/>
  <c r="K599" i="4" s="1"/>
  <c r="N599" i="4" s="1"/>
  <c r="L3669" i="4"/>
  <c r="K3669" i="4" s="1"/>
  <c r="N3669" i="4" s="1"/>
  <c r="L2859" i="4"/>
  <c r="K2859" i="4" s="1"/>
  <c r="N2859" i="4" s="1"/>
  <c r="L4994" i="4"/>
  <c r="K4994" i="4" s="1"/>
  <c r="N4994" i="4" s="1"/>
  <c r="L2149" i="4"/>
  <c r="K2149" i="4" s="1"/>
  <c r="N2149" i="4" s="1"/>
  <c r="L1658" i="4"/>
  <c r="K1658" i="4" s="1"/>
  <c r="N1658" i="4" s="1"/>
  <c r="L3944" i="4"/>
  <c r="K3944" i="4" s="1"/>
  <c r="N3944" i="4" s="1"/>
  <c r="L1041" i="4"/>
  <c r="K1041" i="4" s="1"/>
  <c r="N1041" i="4" s="1"/>
  <c r="L7728" i="4"/>
  <c r="K7728" i="4" s="1"/>
  <c r="N7728" i="4" s="1"/>
  <c r="L6732" i="4"/>
  <c r="K6732" i="4" s="1"/>
  <c r="N6732" i="4" s="1"/>
  <c r="L1712" i="4"/>
  <c r="K1712" i="4" s="1"/>
  <c r="N1712" i="4" s="1"/>
  <c r="L5475" i="4"/>
  <c r="K5475" i="4" s="1"/>
  <c r="N5475" i="4" s="1"/>
  <c r="L3657" i="4"/>
  <c r="K3657" i="4" s="1"/>
  <c r="N3657" i="4" s="1"/>
  <c r="L2665" i="4"/>
  <c r="K2665" i="4" s="1"/>
  <c r="N2665" i="4" s="1"/>
  <c r="L6433" i="4"/>
  <c r="K6433" i="4" s="1"/>
  <c r="N6433" i="4" s="1"/>
  <c r="L7040" i="4"/>
  <c r="K7040" i="4" s="1"/>
  <c r="N7040" i="4" s="1"/>
  <c r="L2033" i="4"/>
  <c r="K2033" i="4" s="1"/>
  <c r="N2033" i="4" s="1"/>
  <c r="L1955" i="4"/>
  <c r="K1955" i="4" s="1"/>
  <c r="N1955" i="4" s="1"/>
  <c r="L5660" i="4"/>
  <c r="K5660" i="4" s="1"/>
  <c r="N5660" i="4" s="1"/>
  <c r="L820" i="4"/>
  <c r="K820" i="4" s="1"/>
  <c r="N820" i="4" s="1"/>
  <c r="L3720" i="4"/>
  <c r="K3720" i="4" s="1"/>
  <c r="N3720" i="4" s="1"/>
  <c r="L160" i="4"/>
  <c r="K160" i="4" s="1"/>
  <c r="N160" i="4" s="1"/>
  <c r="L466" i="4"/>
  <c r="K466" i="4" s="1"/>
  <c r="N466" i="4" s="1"/>
  <c r="L1518" i="4"/>
  <c r="K1518" i="4" s="1"/>
  <c r="N1518" i="4" s="1"/>
  <c r="L1957" i="4"/>
  <c r="K1957" i="4" s="1"/>
  <c r="N1957" i="4" s="1"/>
  <c r="L6215" i="4"/>
  <c r="K6215" i="4" s="1"/>
  <c r="N6215" i="4" s="1"/>
  <c r="L7429" i="4"/>
  <c r="K7429" i="4" s="1"/>
  <c r="N7429" i="4" s="1"/>
  <c r="L926" i="4"/>
  <c r="K926" i="4" s="1"/>
  <c r="N926" i="4" s="1"/>
  <c r="L5257" i="4"/>
  <c r="K5257" i="4" s="1"/>
  <c r="N5257" i="4" s="1"/>
  <c r="L3834" i="4"/>
  <c r="K3834" i="4" s="1"/>
  <c r="N3834" i="4" s="1"/>
  <c r="L5272" i="4"/>
  <c r="K5272" i="4" s="1"/>
  <c r="N5272" i="4" s="1"/>
  <c r="L4829" i="4"/>
  <c r="K4829" i="4" s="1"/>
  <c r="N4829" i="4" s="1"/>
  <c r="L377" i="4"/>
  <c r="K377" i="4" s="1"/>
  <c r="N377" i="4" s="1"/>
  <c r="L6265" i="4"/>
  <c r="K6265" i="4" s="1"/>
  <c r="N6265" i="4" s="1"/>
  <c r="L2420" i="4"/>
  <c r="K2420" i="4" s="1"/>
  <c r="N2420" i="4" s="1"/>
  <c r="L4707" i="4"/>
  <c r="K4707" i="4" s="1"/>
  <c r="N4707" i="4" s="1"/>
  <c r="L4287" i="4"/>
  <c r="K4287" i="4" s="1"/>
  <c r="N4287" i="4" s="1"/>
  <c r="L337" i="4"/>
  <c r="K337" i="4" s="1"/>
  <c r="N337" i="4" s="1"/>
  <c r="L1705" i="4"/>
  <c r="K1705" i="4" s="1"/>
  <c r="N1705" i="4" s="1"/>
  <c r="L6206" i="4"/>
  <c r="K6206" i="4" s="1"/>
  <c r="N6206" i="4" s="1"/>
  <c r="L7781" i="4"/>
  <c r="K7781" i="4" s="1"/>
  <c r="N7781" i="4" s="1"/>
  <c r="L364" i="4"/>
  <c r="K364" i="4" s="1"/>
  <c r="N364" i="4" s="1"/>
  <c r="L4972" i="4"/>
  <c r="K4972" i="4" s="1"/>
  <c r="N4972" i="4" s="1"/>
  <c r="L110" i="4"/>
  <c r="K110" i="4" s="1"/>
  <c r="N110" i="4" s="1"/>
  <c r="L4541" i="4"/>
  <c r="K4541" i="4" s="1"/>
  <c r="N4541" i="4" s="1"/>
  <c r="L567" i="4"/>
  <c r="K567" i="4" s="1"/>
  <c r="N567" i="4" s="1"/>
  <c r="L2419" i="4"/>
  <c r="K2419" i="4" s="1"/>
  <c r="N2419" i="4" s="1"/>
  <c r="L2786" i="4"/>
  <c r="K2786" i="4" s="1"/>
  <c r="N2786" i="4" s="1"/>
  <c r="L4653" i="4"/>
  <c r="K4653" i="4" s="1"/>
  <c r="N4653" i="4" s="1"/>
  <c r="L6884" i="4"/>
  <c r="K6884" i="4" s="1"/>
  <c r="N6884" i="4" s="1"/>
  <c r="L7091" i="4"/>
  <c r="K7091" i="4" s="1"/>
  <c r="N7091" i="4" s="1"/>
  <c r="L6193" i="4"/>
  <c r="K6193" i="4" s="1"/>
  <c r="N6193" i="4" s="1"/>
  <c r="L40" i="4"/>
  <c r="K40" i="4" s="1"/>
  <c r="N40" i="4" s="1"/>
  <c r="L7263" i="4"/>
  <c r="K7263" i="4" s="1"/>
  <c r="N7263" i="4" s="1"/>
  <c r="L7350" i="4"/>
  <c r="K7350" i="4" s="1"/>
  <c r="N7350" i="4" s="1"/>
  <c r="L7821" i="4"/>
  <c r="K7821" i="4" s="1"/>
  <c r="N7821" i="4" s="1"/>
  <c r="L3362" i="4"/>
  <c r="K3362" i="4" s="1"/>
  <c r="N3362" i="4" s="1"/>
  <c r="L120" i="4"/>
  <c r="K120" i="4" s="1"/>
  <c r="N120" i="4" s="1"/>
  <c r="L3980" i="4"/>
  <c r="K3980" i="4" s="1"/>
  <c r="N3980" i="4" s="1"/>
  <c r="L827" i="4"/>
  <c r="K827" i="4" s="1"/>
  <c r="N827" i="4" s="1"/>
  <c r="L3574" i="4"/>
  <c r="K3574" i="4" s="1"/>
  <c r="N3574" i="4" s="1"/>
  <c r="L4995" i="4"/>
  <c r="K4995" i="4" s="1"/>
  <c r="N4995" i="4" s="1"/>
  <c r="L7521" i="4"/>
  <c r="K7521" i="4" s="1"/>
  <c r="N7521" i="4" s="1"/>
  <c r="L772" i="4"/>
  <c r="K772" i="4" s="1"/>
  <c r="N772" i="4" s="1"/>
  <c r="L2773" i="4"/>
  <c r="K2773" i="4" s="1"/>
  <c r="N2773" i="4" s="1"/>
  <c r="L5284" i="4"/>
  <c r="K5284" i="4" s="1"/>
  <c r="N5284" i="4" s="1"/>
  <c r="L1639" i="4"/>
  <c r="K1639" i="4" s="1"/>
  <c r="N1639" i="4" s="1"/>
  <c r="L52" i="4"/>
  <c r="K52" i="4" s="1"/>
  <c r="N52" i="4" s="1"/>
  <c r="L693" i="4"/>
  <c r="K693" i="4" s="1"/>
  <c r="N693" i="4" s="1"/>
  <c r="L6458" i="4"/>
  <c r="K6458" i="4" s="1"/>
  <c r="N6458" i="4" s="1"/>
  <c r="L1748" i="4"/>
  <c r="K1748" i="4" s="1"/>
  <c r="N1748" i="4" s="1"/>
  <c r="L1898" i="4"/>
  <c r="K1898" i="4" s="1"/>
  <c r="N1898" i="4" s="1"/>
  <c r="L415" i="4"/>
  <c r="K415" i="4" s="1"/>
  <c r="N415" i="4" s="1"/>
  <c r="L5412" i="4"/>
  <c r="K5412" i="4" s="1"/>
  <c r="N5412" i="4" s="1"/>
  <c r="L903" i="4"/>
  <c r="K903" i="4" s="1"/>
  <c r="N903" i="4" s="1"/>
  <c r="L1029" i="4"/>
  <c r="K1029" i="4" s="1"/>
  <c r="N1029" i="4" s="1"/>
  <c r="L4643" i="4"/>
  <c r="K4643" i="4" s="1"/>
  <c r="N4643" i="4" s="1"/>
  <c r="L451" i="4"/>
  <c r="K451" i="4" s="1"/>
  <c r="N451" i="4" s="1"/>
  <c r="L520" i="4"/>
  <c r="K520" i="4" s="1"/>
  <c r="N520" i="4" s="1"/>
  <c r="L3129" i="4"/>
  <c r="K3129" i="4" s="1"/>
  <c r="N3129" i="4" s="1"/>
  <c r="L3011" i="4"/>
  <c r="K3011" i="4" s="1"/>
  <c r="N3011" i="4" s="1"/>
  <c r="L5108" i="4"/>
  <c r="K5108" i="4" s="1"/>
  <c r="N5108" i="4" s="1"/>
  <c r="L6800" i="4"/>
  <c r="K6800" i="4" s="1"/>
  <c r="N6800" i="4" s="1"/>
  <c r="L5192" i="4"/>
  <c r="K5192" i="4" s="1"/>
  <c r="N5192" i="4" s="1"/>
  <c r="L4278" i="4"/>
  <c r="K4278" i="4" s="1"/>
  <c r="N4278" i="4" s="1"/>
  <c r="L1104" i="4"/>
  <c r="K1104" i="4" s="1"/>
  <c r="N1104" i="4" s="1"/>
  <c r="L5715" i="4"/>
  <c r="K5715" i="4" s="1"/>
  <c r="N5715" i="4" s="1"/>
  <c r="L5640" i="4"/>
  <c r="K5640" i="4" s="1"/>
  <c r="N5640" i="4" s="1"/>
  <c r="L4586" i="4"/>
  <c r="K4586" i="4" s="1"/>
  <c r="N4586" i="4" s="1"/>
  <c r="L6510" i="4"/>
  <c r="K6510" i="4" s="1"/>
  <c r="N6510" i="4" s="1"/>
  <c r="L4729" i="4"/>
  <c r="K4729" i="4" s="1"/>
  <c r="N4729" i="4" s="1"/>
  <c r="L3950" i="4"/>
  <c r="K3950" i="4" s="1"/>
  <c r="N3950" i="4" s="1"/>
  <c r="L995" i="4"/>
  <c r="K995" i="4" s="1"/>
  <c r="N995" i="4" s="1"/>
  <c r="L5222" i="4"/>
  <c r="K5222" i="4" s="1"/>
  <c r="N5222" i="4" s="1"/>
  <c r="L2549" i="4"/>
  <c r="K2549" i="4" s="1"/>
  <c r="N2549" i="4" s="1"/>
  <c r="L6394" i="4"/>
  <c r="K6394" i="4" s="1"/>
  <c r="N6394" i="4" s="1"/>
  <c r="L518" i="4"/>
  <c r="K518" i="4" s="1"/>
  <c r="N518" i="4" s="1"/>
  <c r="L7493" i="4"/>
  <c r="K7493" i="4" s="1"/>
  <c r="N7493" i="4" s="1"/>
  <c r="L2199" i="4"/>
  <c r="K2199" i="4" s="1"/>
  <c r="N2199" i="4" s="1"/>
  <c r="L2544" i="4"/>
  <c r="K2544" i="4" s="1"/>
  <c r="N2544" i="4" s="1"/>
  <c r="L429" i="4"/>
  <c r="K429" i="4" s="1"/>
  <c r="N429" i="4" s="1"/>
  <c r="L1862" i="4"/>
  <c r="K1862" i="4" s="1"/>
  <c r="N1862" i="4" s="1"/>
  <c r="L744" i="4"/>
  <c r="K744" i="4" s="1"/>
  <c r="N744" i="4" s="1"/>
  <c r="L7796" i="4"/>
  <c r="K7796" i="4" s="1"/>
  <c r="N7796" i="4" s="1"/>
  <c r="L7333" i="4"/>
  <c r="K7333" i="4" s="1"/>
  <c r="N7333" i="4" s="1"/>
  <c r="L6921" i="4"/>
  <c r="K6921" i="4" s="1"/>
  <c r="N6921" i="4" s="1"/>
  <c r="L4027" i="4"/>
  <c r="K4027" i="4" s="1"/>
  <c r="N4027" i="4" s="1"/>
  <c r="L7750" i="4"/>
  <c r="K7750" i="4" s="1"/>
  <c r="N7750" i="4" s="1"/>
  <c r="L743" i="4"/>
  <c r="K743" i="4" s="1"/>
  <c r="N743" i="4" s="1"/>
  <c r="L720" i="4"/>
  <c r="K720" i="4" s="1"/>
  <c r="N720" i="4" s="1"/>
  <c r="L6105" i="4"/>
  <c r="K6105" i="4" s="1"/>
  <c r="N6105" i="4" s="1"/>
  <c r="L6456" i="4"/>
  <c r="K6456" i="4" s="1"/>
  <c r="N6456" i="4" s="1"/>
  <c r="L4698" i="4"/>
  <c r="K4698" i="4" s="1"/>
  <c r="N4698" i="4" s="1"/>
  <c r="L7924" i="4"/>
  <c r="K7924" i="4" s="1"/>
  <c r="N7924" i="4" s="1"/>
  <c r="L150" i="4"/>
  <c r="K150" i="4" s="1"/>
  <c r="N150" i="4" s="1"/>
  <c r="L2872" i="4"/>
  <c r="K2872" i="4" s="1"/>
  <c r="N2872" i="4" s="1"/>
  <c r="L7783" i="4"/>
  <c r="K7783" i="4" s="1"/>
  <c r="N7783" i="4" s="1"/>
  <c r="L6137" i="4"/>
  <c r="K6137" i="4" s="1"/>
  <c r="N6137" i="4" s="1"/>
  <c r="L3277" i="4"/>
  <c r="K3277" i="4" s="1"/>
  <c r="N3277" i="4" s="1"/>
  <c r="L6438" i="4"/>
  <c r="K6438" i="4" s="1"/>
  <c r="N6438" i="4" s="1"/>
  <c r="L1969" i="4"/>
  <c r="K1969" i="4" s="1"/>
  <c r="N1969" i="4" s="1"/>
  <c r="L7902" i="4"/>
  <c r="K7902" i="4" s="1"/>
  <c r="N7902" i="4" s="1"/>
  <c r="L2797" i="4"/>
  <c r="K2797" i="4" s="1"/>
  <c r="N2797" i="4" s="1"/>
  <c r="L3904" i="4"/>
  <c r="K3904" i="4" s="1"/>
  <c r="N3904" i="4" s="1"/>
  <c r="L4672" i="4"/>
  <c r="K4672" i="4" s="1"/>
  <c r="N4672" i="4" s="1"/>
  <c r="L4540" i="4"/>
  <c r="K4540" i="4" s="1"/>
  <c r="N4540" i="4" s="1"/>
  <c r="L7960" i="4"/>
  <c r="K7960" i="4" s="1"/>
  <c r="N7960" i="4" s="1"/>
  <c r="L3295" i="4"/>
  <c r="K3295" i="4" s="1"/>
  <c r="N3295" i="4" s="1"/>
  <c r="L4415" i="4"/>
  <c r="K4415" i="4" s="1"/>
  <c r="N4415" i="4" s="1"/>
  <c r="L934" i="4"/>
  <c r="K934" i="4" s="1"/>
  <c r="N934" i="4" s="1"/>
  <c r="L6947" i="4"/>
  <c r="K6947" i="4" s="1"/>
  <c r="N6947" i="4" s="1"/>
  <c r="L6537" i="4"/>
  <c r="K6537" i="4" s="1"/>
  <c r="N6537" i="4" s="1"/>
  <c r="L362" i="4"/>
  <c r="K362" i="4" s="1"/>
  <c r="N362" i="4" s="1"/>
  <c r="L4717" i="4"/>
  <c r="K4717" i="4" s="1"/>
  <c r="N4717" i="4" s="1"/>
  <c r="L1109" i="4"/>
  <c r="K1109" i="4" s="1"/>
  <c r="N1109" i="4" s="1"/>
  <c r="L226" i="4"/>
  <c r="K226" i="4" s="1"/>
  <c r="N226" i="4" s="1"/>
  <c r="L4899" i="4"/>
  <c r="K4899" i="4" s="1"/>
  <c r="N4899" i="4" s="1"/>
  <c r="L2438" i="4"/>
  <c r="K2438" i="4" s="1"/>
  <c r="N2438" i="4" s="1"/>
  <c r="L5692" i="4"/>
  <c r="K5692" i="4" s="1"/>
  <c r="N5692" i="4" s="1"/>
  <c r="L5112" i="4"/>
  <c r="K5112" i="4" s="1"/>
  <c r="N5112" i="4" s="1"/>
  <c r="L1499" i="4"/>
  <c r="K1499" i="4" s="1"/>
  <c r="N1499" i="4" s="1"/>
  <c r="L1128" i="4"/>
  <c r="K1128" i="4" s="1"/>
  <c r="N1128" i="4" s="1"/>
  <c r="L6543" i="4"/>
  <c r="K6543" i="4" s="1"/>
  <c r="N6543" i="4" s="1"/>
  <c r="L1826" i="4"/>
  <c r="K1826" i="4" s="1"/>
  <c r="N1826" i="4" s="1"/>
  <c r="L2304" i="4"/>
  <c r="K2304" i="4" s="1"/>
  <c r="N2304" i="4" s="1"/>
  <c r="L1315" i="4"/>
  <c r="K1315" i="4" s="1"/>
  <c r="N1315" i="4" s="1"/>
  <c r="L883" i="4"/>
  <c r="K883" i="4" s="1"/>
  <c r="N883" i="4" s="1"/>
  <c r="L4266" i="4"/>
  <c r="K4266" i="4" s="1"/>
  <c r="N4266" i="4" s="1"/>
  <c r="L1852" i="4"/>
  <c r="K1852" i="4" s="1"/>
  <c r="N1852" i="4" s="1"/>
  <c r="L6608" i="4"/>
  <c r="K6608" i="4" s="1"/>
  <c r="N6608" i="4" s="1"/>
  <c r="L1329" i="4"/>
  <c r="K1329" i="4" s="1"/>
  <c r="N1329" i="4" s="1"/>
  <c r="L2860" i="4"/>
  <c r="K2860" i="4" s="1"/>
  <c r="N2860" i="4" s="1"/>
  <c r="L3421" i="4"/>
  <c r="K3421" i="4" s="1"/>
  <c r="N3421" i="4" s="1"/>
  <c r="L1540" i="4"/>
  <c r="K1540" i="4" s="1"/>
  <c r="N1540" i="4" s="1"/>
  <c r="L3940" i="4"/>
  <c r="K3940" i="4" s="1"/>
  <c r="N3940" i="4" s="1"/>
  <c r="L6285" i="4"/>
  <c r="K6285" i="4" s="1"/>
  <c r="N6285" i="4" s="1"/>
  <c r="L699" i="4"/>
  <c r="K699" i="4" s="1"/>
  <c r="N699" i="4" s="1"/>
  <c r="L4301" i="4"/>
  <c r="K4301" i="4" s="1"/>
  <c r="N4301" i="4" s="1"/>
  <c r="L7911" i="4"/>
  <c r="K7911" i="4" s="1"/>
  <c r="N7911" i="4" s="1"/>
  <c r="L5843" i="4"/>
  <c r="K5843" i="4" s="1"/>
  <c r="N5843" i="4" s="1"/>
  <c r="L4887" i="4"/>
  <c r="K4887" i="4" s="1"/>
  <c r="N4887" i="4" s="1"/>
  <c r="L3423" i="4"/>
  <c r="K3423" i="4" s="1"/>
  <c r="N3423" i="4" s="1"/>
  <c r="L4757" i="4"/>
  <c r="K4757" i="4" s="1"/>
  <c r="N4757" i="4" s="1"/>
  <c r="L7320" i="4"/>
  <c r="K7320" i="4" s="1"/>
  <c r="N7320" i="4" s="1"/>
  <c r="L5808" i="4"/>
  <c r="K5808" i="4" s="1"/>
  <c r="N5808" i="4" s="1"/>
  <c r="L758" i="4"/>
  <c r="K758" i="4" s="1"/>
  <c r="N758" i="4" s="1"/>
  <c r="L7806" i="4"/>
  <c r="K7806" i="4" s="1"/>
  <c r="N7806" i="4" s="1"/>
  <c r="L7814" i="4"/>
  <c r="K7814" i="4" s="1"/>
  <c r="N7814" i="4" s="1"/>
  <c r="L5611" i="4"/>
  <c r="K5611" i="4" s="1"/>
  <c r="N5611" i="4" s="1"/>
  <c r="L4253" i="4"/>
  <c r="K4253" i="4" s="1"/>
  <c r="N4253" i="4" s="1"/>
  <c r="L1636" i="4"/>
  <c r="K1636" i="4" s="1"/>
  <c r="N1636" i="4" s="1"/>
  <c r="L294" i="4"/>
  <c r="K294" i="4" s="1"/>
  <c r="N294" i="4" s="1"/>
  <c r="L2507" i="4"/>
  <c r="K2507" i="4" s="1"/>
  <c r="N2507" i="4" s="1"/>
  <c r="L280" i="4"/>
  <c r="K280" i="4" s="1"/>
  <c r="N280" i="4" s="1"/>
  <c r="L5972" i="4"/>
  <c r="K5972" i="4" s="1"/>
  <c r="N5972" i="4" s="1"/>
  <c r="L2733" i="4"/>
  <c r="K2733" i="4" s="1"/>
  <c r="N2733" i="4" s="1"/>
  <c r="L3607" i="4"/>
  <c r="K3607" i="4" s="1"/>
  <c r="N3607" i="4" s="1"/>
  <c r="L2492" i="4"/>
  <c r="K2492" i="4" s="1"/>
  <c r="N2492" i="4" s="1"/>
  <c r="L2347" i="4"/>
  <c r="K2347" i="4" s="1"/>
  <c r="N2347" i="4" s="1"/>
  <c r="L4636" i="4"/>
  <c r="K4636" i="4" s="1"/>
  <c r="N4636" i="4" s="1"/>
  <c r="L6854" i="4"/>
  <c r="K6854" i="4" s="1"/>
  <c r="N6854" i="4" s="1"/>
  <c r="L265" i="4"/>
  <c r="K265" i="4" s="1"/>
  <c r="N265" i="4" s="1"/>
  <c r="L5171" i="4"/>
  <c r="K5171" i="4" s="1"/>
  <c r="N5171" i="4" s="1"/>
  <c r="L7945" i="4"/>
  <c r="K7945" i="4" s="1"/>
  <c r="N7945" i="4" s="1"/>
  <c r="L3024" i="4"/>
  <c r="K3024" i="4" s="1"/>
  <c r="N3024" i="4" s="1"/>
  <c r="L3426" i="4"/>
  <c r="K3426" i="4" s="1"/>
  <c r="N3426" i="4" s="1"/>
  <c r="L2868" i="4"/>
  <c r="K2868" i="4" s="1"/>
  <c r="N2868" i="4" s="1"/>
  <c r="L3612" i="4"/>
  <c r="K3612" i="4" s="1"/>
  <c r="N3612" i="4" s="1"/>
  <c r="L3040" i="4"/>
  <c r="K3040" i="4" s="1"/>
  <c r="N3040" i="4" s="1"/>
  <c r="L5442" i="4"/>
  <c r="K5442" i="4" s="1"/>
  <c r="N5442" i="4" s="1"/>
  <c r="L2894" i="4"/>
  <c r="K2894" i="4" s="1"/>
  <c r="N2894" i="4" s="1"/>
  <c r="L2880" i="4"/>
  <c r="K2880" i="4" s="1"/>
  <c r="N2880" i="4" s="1"/>
  <c r="L686" i="4"/>
  <c r="K686" i="4" s="1"/>
  <c r="N686" i="4" s="1"/>
  <c r="L7838" i="4"/>
  <c r="K7838" i="4" s="1"/>
  <c r="N7838" i="4" s="1"/>
  <c r="L2016" i="4"/>
  <c r="K2016" i="4" s="1"/>
  <c r="N2016" i="4" s="1"/>
  <c r="L6588" i="4"/>
  <c r="K6588" i="4" s="1"/>
  <c r="N6588" i="4" s="1"/>
  <c r="L3865" i="4"/>
  <c r="K3865" i="4" s="1"/>
  <c r="N3865" i="4" s="1"/>
  <c r="L5073" i="4"/>
  <c r="K5073" i="4" s="1"/>
  <c r="N5073" i="4" s="1"/>
  <c r="L4030" i="4"/>
  <c r="K4030" i="4" s="1"/>
  <c r="N4030" i="4" s="1"/>
  <c r="L4224" i="4"/>
  <c r="K4224" i="4" s="1"/>
  <c r="N4224" i="4" s="1"/>
  <c r="L2692" i="4"/>
  <c r="K2692" i="4" s="1"/>
  <c r="N2692" i="4" s="1"/>
  <c r="L3509" i="4"/>
  <c r="K3509" i="4" s="1"/>
  <c r="N3509" i="4" s="1"/>
  <c r="L454" i="4"/>
  <c r="K454" i="4" s="1"/>
  <c r="N454" i="4" s="1"/>
  <c r="L78" i="4"/>
  <c r="K78" i="4" s="1"/>
  <c r="N78" i="4" s="1"/>
  <c r="L1232" i="4"/>
  <c r="K1232" i="4" s="1"/>
  <c r="N1232" i="4" s="1"/>
  <c r="L6554" i="4"/>
  <c r="K6554" i="4" s="1"/>
  <c r="N6554" i="4" s="1"/>
  <c r="L7809" i="4"/>
  <c r="K7809" i="4" s="1"/>
  <c r="N7809" i="4" s="1"/>
  <c r="L5912" i="4"/>
  <c r="K5912" i="4" s="1"/>
  <c r="N5912" i="4" s="1"/>
  <c r="L7217" i="4"/>
  <c r="K7217" i="4" s="1"/>
  <c r="N7217" i="4" s="1"/>
  <c r="L6120" i="4"/>
  <c r="K6120" i="4" s="1"/>
  <c r="N6120" i="4" s="1"/>
  <c r="L220" i="4"/>
  <c r="K220" i="4" s="1"/>
  <c r="N220" i="4" s="1"/>
  <c r="L6002" i="4"/>
  <c r="K6002" i="4" s="1"/>
  <c r="N6002" i="4" s="1"/>
  <c r="L4099" i="4"/>
  <c r="K4099" i="4" s="1"/>
  <c r="N4099" i="4" s="1"/>
  <c r="L3998" i="4"/>
  <c r="K3998" i="4" s="1"/>
  <c r="N3998" i="4" s="1"/>
  <c r="L740" i="4"/>
  <c r="K740" i="4" s="1"/>
  <c r="N740" i="4" s="1"/>
  <c r="L2663" i="4"/>
  <c r="K2663" i="4" s="1"/>
  <c r="N2663" i="4" s="1"/>
  <c r="L247" i="4"/>
  <c r="K247" i="4" s="1"/>
  <c r="N247" i="4" s="1"/>
  <c r="L6079" i="4"/>
  <c r="K6079" i="4" s="1"/>
  <c r="N6079" i="4" s="1"/>
  <c r="L2335" i="4"/>
  <c r="K2335" i="4" s="1"/>
  <c r="N2335" i="4" s="1"/>
  <c r="L1789" i="4"/>
  <c r="K1789" i="4" s="1"/>
  <c r="N1789" i="4" s="1"/>
  <c r="L5604" i="4"/>
  <c r="K5604" i="4" s="1"/>
  <c r="N5604" i="4" s="1"/>
  <c r="L7347" i="4"/>
  <c r="K7347" i="4" s="1"/>
  <c r="N7347" i="4" s="1"/>
  <c r="L3556" i="4"/>
  <c r="K3556" i="4" s="1"/>
  <c r="N3556" i="4" s="1"/>
  <c r="L5273" i="4"/>
  <c r="K5273" i="4" s="1"/>
  <c r="N5273" i="4" s="1"/>
  <c r="L3333" i="4"/>
  <c r="K3333" i="4" s="1"/>
  <c r="N3333" i="4" s="1"/>
  <c r="L5259" i="4"/>
  <c r="K5259" i="4" s="1"/>
  <c r="N5259" i="4" s="1"/>
  <c r="L6149" i="4"/>
  <c r="K6149" i="4" s="1"/>
  <c r="N6149" i="4" s="1"/>
  <c r="L4106" i="4"/>
  <c r="K4106" i="4" s="1"/>
  <c r="N4106" i="4" s="1"/>
  <c r="L2433" i="4"/>
  <c r="K2433" i="4" s="1"/>
  <c r="N2433" i="4" s="1"/>
  <c r="L1792" i="4"/>
  <c r="K1792" i="4" s="1"/>
  <c r="N1792" i="4" s="1"/>
  <c r="L1091" i="4"/>
  <c r="K1091" i="4" s="1"/>
  <c r="N1091" i="4" s="1"/>
  <c r="L1193" i="4"/>
  <c r="K1193" i="4" s="1"/>
  <c r="N1193" i="4" s="1"/>
  <c r="L5337" i="4"/>
  <c r="K5337" i="4" s="1"/>
  <c r="N5337" i="4" s="1"/>
  <c r="L4704" i="4"/>
  <c r="K4704" i="4" s="1"/>
  <c r="N4704" i="4" s="1"/>
  <c r="L7219" i="4"/>
  <c r="K7219" i="4" s="1"/>
  <c r="N7219" i="4" s="1"/>
  <c r="L417" i="4"/>
  <c r="K417" i="4" s="1"/>
  <c r="N417" i="4" s="1"/>
  <c r="L3678" i="4"/>
  <c r="K3678" i="4" s="1"/>
  <c r="N3678" i="4" s="1"/>
  <c r="L2386" i="4"/>
  <c r="K2386" i="4" s="1"/>
  <c r="N2386" i="4" s="1"/>
  <c r="L7425" i="4"/>
  <c r="K7425" i="4" s="1"/>
  <c r="N7425" i="4" s="1"/>
  <c r="L1296" i="4"/>
  <c r="K1296" i="4" s="1"/>
  <c r="N1296" i="4" s="1"/>
  <c r="L1580" i="4"/>
  <c r="K1580" i="4" s="1"/>
  <c r="N1580" i="4" s="1"/>
  <c r="L5324" i="4"/>
  <c r="K5324" i="4" s="1"/>
  <c r="N5324" i="4" s="1"/>
  <c r="L7085" i="4"/>
  <c r="K7085" i="4" s="1"/>
  <c r="N7085" i="4" s="1"/>
  <c r="L5403" i="4"/>
  <c r="K5403" i="4" s="1"/>
  <c r="N5403" i="4" s="1"/>
  <c r="L4758" i="4"/>
  <c r="K4758" i="4" s="1"/>
  <c r="N4758" i="4" s="1"/>
  <c r="L6536" i="4"/>
  <c r="K6536" i="4" s="1"/>
  <c r="N6536" i="4" s="1"/>
  <c r="L7432" i="4"/>
  <c r="K7432" i="4" s="1"/>
  <c r="N7432" i="4" s="1"/>
  <c r="L6867" i="4"/>
  <c r="K6867" i="4" s="1"/>
  <c r="N6867" i="4" s="1"/>
  <c r="L5967" i="4"/>
  <c r="K5967" i="4" s="1"/>
  <c r="N5967" i="4" s="1"/>
  <c r="L1603" i="4"/>
  <c r="K1603" i="4" s="1"/>
  <c r="N1603" i="4" s="1"/>
  <c r="L1417" i="4"/>
  <c r="K1417" i="4" s="1"/>
  <c r="N1417" i="4" s="1"/>
  <c r="L7730" i="4"/>
  <c r="K7730" i="4" s="1"/>
  <c r="N7730" i="4" s="1"/>
  <c r="L5091" i="4"/>
  <c r="K5091" i="4" s="1"/>
  <c r="N5091" i="4" s="1"/>
  <c r="L574" i="4"/>
  <c r="K574" i="4" s="1"/>
  <c r="N574" i="4" s="1"/>
  <c r="L5741" i="4"/>
  <c r="K5741" i="4" s="1"/>
  <c r="N5741" i="4" s="1"/>
  <c r="L3262" i="4"/>
  <c r="K3262" i="4" s="1"/>
  <c r="N3262" i="4" s="1"/>
  <c r="L7218" i="4"/>
  <c r="K7218" i="4" s="1"/>
  <c r="N7218" i="4" s="1"/>
  <c r="L4330" i="4"/>
  <c r="K4330" i="4" s="1"/>
  <c r="N4330" i="4" s="1"/>
  <c r="L5481" i="4"/>
  <c r="K5481" i="4" s="1"/>
  <c r="N5481" i="4" s="1"/>
  <c r="L842" i="4"/>
  <c r="K842" i="4" s="1"/>
  <c r="N842" i="4" s="1"/>
  <c r="L1875" i="4"/>
  <c r="K1875" i="4" s="1"/>
  <c r="N1875" i="4" s="1"/>
  <c r="L4465" i="4"/>
  <c r="K4465" i="4" s="1"/>
  <c r="N4465" i="4" s="1"/>
  <c r="L2875" i="4"/>
  <c r="K2875" i="4" s="1"/>
  <c r="N2875" i="4" s="1"/>
  <c r="L2096" i="4"/>
  <c r="K2096" i="4" s="1"/>
  <c r="N2096" i="4" s="1"/>
  <c r="L2932" i="4"/>
  <c r="K2932" i="4" s="1"/>
  <c r="N2932" i="4" s="1"/>
  <c r="L1114" i="4"/>
  <c r="K1114" i="4" s="1"/>
  <c r="N1114" i="4" s="1"/>
  <c r="L4145" i="4"/>
  <c r="K4145" i="4" s="1"/>
  <c r="N4145" i="4" s="1"/>
  <c r="L267" i="4"/>
  <c r="K267" i="4" s="1"/>
  <c r="N267" i="4" s="1"/>
  <c r="L5305" i="4"/>
  <c r="K5305" i="4" s="1"/>
  <c r="N5305" i="4" s="1"/>
  <c r="L1203" i="4"/>
  <c r="K1203" i="4" s="1"/>
  <c r="N1203" i="4" s="1"/>
  <c r="L7157" i="4"/>
  <c r="K7157" i="4" s="1"/>
  <c r="N7157" i="4" s="1"/>
  <c r="L2315" i="4"/>
  <c r="K2315" i="4" s="1"/>
  <c r="N2315" i="4" s="1"/>
  <c r="L6195" i="4"/>
  <c r="K6195" i="4" s="1"/>
  <c r="N6195" i="4" s="1"/>
  <c r="L2568" i="4"/>
  <c r="K2568" i="4" s="1"/>
  <c r="N2568" i="4" s="1"/>
  <c r="L114" i="4"/>
  <c r="K114" i="4" s="1"/>
  <c r="N114" i="4" s="1"/>
  <c r="L7137" i="4"/>
  <c r="K7137" i="4" s="1"/>
  <c r="N7137" i="4" s="1"/>
  <c r="L6041" i="4"/>
  <c r="K6041" i="4" s="1"/>
  <c r="N6041" i="4" s="1"/>
  <c r="L1337" i="4"/>
  <c r="K1337" i="4" s="1"/>
  <c r="N1337" i="4" s="1"/>
  <c r="L3842" i="4"/>
  <c r="K3842" i="4" s="1"/>
  <c r="N3842" i="4" s="1"/>
  <c r="L2533" i="4"/>
  <c r="K2533" i="4" s="1"/>
  <c r="N2533" i="4" s="1"/>
  <c r="L6676" i="4"/>
  <c r="K6676" i="4" s="1"/>
  <c r="N6676" i="4" s="1"/>
  <c r="L7580" i="4"/>
  <c r="K7580" i="4" s="1"/>
  <c r="N7580" i="4" s="1"/>
  <c r="L2111" i="4"/>
  <c r="K2111" i="4" s="1"/>
  <c r="N2111" i="4" s="1"/>
  <c r="L7882" i="4"/>
  <c r="K7882" i="4" s="1"/>
  <c r="N7882" i="4" s="1"/>
  <c r="L5631" i="4"/>
  <c r="K5631" i="4" s="1"/>
  <c r="N5631" i="4" s="1"/>
  <c r="L6738" i="4"/>
  <c r="K6738" i="4" s="1"/>
  <c r="N6738" i="4" s="1"/>
  <c r="L3107" i="4"/>
  <c r="K3107" i="4" s="1"/>
  <c r="N3107" i="4" s="1"/>
  <c r="L2395" i="4"/>
  <c r="K2395" i="4" s="1"/>
  <c r="N2395" i="4" s="1"/>
  <c r="L3444" i="4"/>
  <c r="K3444" i="4" s="1"/>
  <c r="N3444" i="4" s="1"/>
  <c r="L450" i="4"/>
  <c r="K450" i="4" s="1"/>
  <c r="N450" i="4" s="1"/>
  <c r="L2695" i="4"/>
  <c r="K2695" i="4" s="1"/>
  <c r="N2695" i="4" s="1"/>
  <c r="L588" i="4"/>
  <c r="K588" i="4" s="1"/>
  <c r="N588" i="4" s="1"/>
  <c r="L2893" i="4"/>
  <c r="K2893" i="4" s="1"/>
  <c r="N2893" i="4" s="1"/>
  <c r="L1519" i="4"/>
  <c r="K1519" i="4" s="1"/>
  <c r="N1519" i="4" s="1"/>
  <c r="L4196" i="4"/>
  <c r="K4196" i="4" s="1"/>
  <c r="N4196" i="4" s="1"/>
  <c r="L4894" i="4"/>
  <c r="K4894" i="4" s="1"/>
  <c r="N4894" i="4" s="1"/>
  <c r="L5595" i="4"/>
  <c r="K5595" i="4" s="1"/>
  <c r="N5595" i="4" s="1"/>
  <c r="L5105" i="4"/>
  <c r="K5105" i="4" s="1"/>
  <c r="N5105" i="4" s="1"/>
  <c r="L7130" i="4"/>
  <c r="K7130" i="4" s="1"/>
  <c r="N7130" i="4" s="1"/>
  <c r="L4474" i="4"/>
  <c r="K4474" i="4" s="1"/>
  <c r="N4474" i="4" s="1"/>
  <c r="L6632" i="4"/>
  <c r="K6632" i="4" s="1"/>
  <c r="N6632" i="4" s="1"/>
  <c r="L2906" i="4"/>
  <c r="K2906" i="4" s="1"/>
  <c r="N2906" i="4" s="1"/>
  <c r="L5067" i="4"/>
  <c r="K5067" i="4" s="1"/>
  <c r="N5067" i="4" s="1"/>
  <c r="L766" i="4"/>
  <c r="K766" i="4" s="1"/>
  <c r="N766" i="4" s="1"/>
  <c r="L7710" i="4"/>
  <c r="K7710" i="4" s="1"/>
  <c r="N7710" i="4" s="1"/>
  <c r="L2058" i="4"/>
  <c r="K2058" i="4" s="1"/>
  <c r="N2058" i="4" s="1"/>
  <c r="L1484" i="4"/>
  <c r="K1484" i="4" s="1"/>
  <c r="N1484" i="4" s="1"/>
  <c r="L2361" i="4"/>
  <c r="K2361" i="4" s="1"/>
  <c r="N2361" i="4" s="1"/>
  <c r="L4555" i="4"/>
  <c r="K4555" i="4" s="1"/>
  <c r="N4555" i="4" s="1"/>
  <c r="L6281" i="4"/>
  <c r="K6281" i="4" s="1"/>
  <c r="N6281" i="4" s="1"/>
  <c r="L2944" i="4"/>
  <c r="K2944" i="4" s="1"/>
  <c r="N2944" i="4" s="1"/>
  <c r="L2406" i="4"/>
  <c r="K2406" i="4" s="1"/>
  <c r="N2406" i="4" s="1"/>
  <c r="L6009" i="4"/>
  <c r="K6009" i="4" s="1"/>
  <c r="N6009" i="4" s="1"/>
  <c r="L5690" i="4"/>
  <c r="K5690" i="4" s="1"/>
  <c r="N5690" i="4" s="1"/>
  <c r="L7110" i="4"/>
  <c r="K7110" i="4" s="1"/>
  <c r="N7110" i="4" s="1"/>
  <c r="L1637" i="4"/>
  <c r="K1637" i="4" s="1"/>
  <c r="N1637" i="4" s="1"/>
  <c r="L938" i="4"/>
  <c r="K938" i="4" s="1"/>
  <c r="N938" i="4" s="1"/>
  <c r="L1474" i="4"/>
  <c r="K1474" i="4" s="1"/>
  <c r="N1474" i="4" s="1"/>
  <c r="L831" i="4"/>
  <c r="K831" i="4" s="1"/>
  <c r="N831" i="4" s="1"/>
  <c r="L7172" i="4"/>
  <c r="K7172" i="4" s="1"/>
  <c r="N7172" i="4" s="1"/>
  <c r="L1081" i="4"/>
  <c r="K1081" i="4" s="1"/>
  <c r="N1081" i="4" s="1"/>
  <c r="L116" i="4"/>
  <c r="K116" i="4" s="1"/>
  <c r="N116" i="4" s="1"/>
  <c r="L5" i="4"/>
  <c r="K5" i="4" s="1"/>
  <c r="N5" i="4" s="1"/>
  <c r="L5669" i="4"/>
  <c r="K5669" i="4" s="1"/>
  <c r="N5669" i="4" s="1"/>
  <c r="L1098" i="4"/>
  <c r="K1098" i="4" s="1"/>
  <c r="N1098" i="4" s="1"/>
  <c r="L3336" i="4"/>
  <c r="K3336" i="4" s="1"/>
  <c r="N3336" i="4" s="1"/>
  <c r="L5166" i="4"/>
  <c r="K5166" i="4" s="1"/>
  <c r="N5166" i="4" s="1"/>
  <c r="L694" i="4"/>
  <c r="K694" i="4" s="1"/>
  <c r="N694" i="4" s="1"/>
  <c r="L6482" i="4"/>
  <c r="K6482" i="4" s="1"/>
  <c r="N6482" i="4" s="1"/>
  <c r="L1744" i="4"/>
  <c r="K1744" i="4" s="1"/>
  <c r="N1744" i="4" s="1"/>
  <c r="L2642" i="4"/>
  <c r="K2642" i="4" s="1"/>
  <c r="N2642" i="4" s="1"/>
  <c r="L7913" i="4"/>
  <c r="K7913" i="4" s="1"/>
  <c r="N7913" i="4" s="1"/>
  <c r="L6584" i="4"/>
  <c r="K6584" i="4" s="1"/>
  <c r="N6584" i="4" s="1"/>
  <c r="L107" i="4"/>
  <c r="K107" i="4" s="1"/>
  <c r="N107" i="4" s="1"/>
  <c r="L4770" i="4"/>
  <c r="K4770" i="4" s="1"/>
  <c r="N4770" i="4" s="1"/>
  <c r="L7082" i="4"/>
  <c r="K7082" i="4" s="1"/>
  <c r="N7082" i="4" s="1"/>
  <c r="L6499" i="4"/>
  <c r="K6499" i="4" s="1"/>
  <c r="N6499" i="4" s="1"/>
  <c r="L4701" i="4"/>
  <c r="K4701" i="4" s="1"/>
  <c r="N4701" i="4" s="1"/>
  <c r="L4681" i="4"/>
  <c r="K4681" i="4" s="1"/>
  <c r="N4681" i="4" s="1"/>
  <c r="L4547" i="4"/>
  <c r="K4547" i="4" s="1"/>
  <c r="N4547" i="4" s="1"/>
  <c r="L1451" i="4"/>
  <c r="K1451" i="4" s="1"/>
  <c r="N1451" i="4" s="1"/>
  <c r="L3484" i="4"/>
  <c r="K3484" i="4" s="1"/>
  <c r="N3484" i="4" s="1"/>
  <c r="L579" i="4"/>
  <c r="K579" i="4" s="1"/>
  <c r="N579" i="4" s="1"/>
  <c r="L7812" i="4"/>
  <c r="K7812" i="4" s="1"/>
  <c r="N7812" i="4" s="1"/>
  <c r="L4739" i="4"/>
  <c r="K4739" i="4" s="1"/>
  <c r="N4739" i="4" s="1"/>
  <c r="L6173" i="4"/>
  <c r="K6173" i="4" s="1"/>
  <c r="N6173" i="4" s="1"/>
  <c r="L4074" i="4"/>
  <c r="K4074" i="4" s="1"/>
  <c r="N4074" i="4" s="1"/>
  <c r="L2799" i="4"/>
  <c r="K2799" i="4" s="1"/>
  <c r="N2799" i="4" s="1"/>
  <c r="L3514" i="4"/>
  <c r="K3514" i="4" s="1"/>
  <c r="N3514" i="4" s="1"/>
  <c r="L7024" i="4"/>
  <c r="K7024" i="4" s="1"/>
  <c r="N7024" i="4" s="1"/>
  <c r="L1134" i="4"/>
  <c r="K1134" i="4" s="1"/>
  <c r="N1134" i="4" s="1"/>
  <c r="L7358" i="4"/>
  <c r="K7358" i="4" s="1"/>
  <c r="N7358" i="4" s="1"/>
  <c r="L1594" i="4"/>
  <c r="K1594" i="4" s="1"/>
  <c r="N1594" i="4" s="1"/>
  <c r="L3281" i="4"/>
  <c r="K3281" i="4" s="1"/>
  <c r="N3281" i="4" s="1"/>
  <c r="L6891" i="4"/>
  <c r="K6891" i="4" s="1"/>
  <c r="N6891" i="4" s="1"/>
  <c r="L4083" i="4"/>
  <c r="K4083" i="4" s="1"/>
  <c r="N4083" i="4" s="1"/>
  <c r="L1017" i="4"/>
  <c r="K1017" i="4" s="1"/>
  <c r="N1017" i="4" s="1"/>
  <c r="L1048" i="4"/>
  <c r="K1048" i="4" s="1"/>
  <c r="N1048" i="4" s="1"/>
  <c r="L128" i="4"/>
  <c r="K128" i="4" s="1"/>
  <c r="N128" i="4" s="1"/>
  <c r="L3866" i="4"/>
  <c r="K3866" i="4" s="1"/>
  <c r="N3866" i="4" s="1"/>
  <c r="L175" i="4"/>
  <c r="K175" i="4" s="1"/>
  <c r="N175" i="4" s="1"/>
  <c r="L3933" i="4"/>
  <c r="K3933" i="4" s="1"/>
  <c r="N3933" i="4" s="1"/>
  <c r="L5413" i="4"/>
  <c r="K5413" i="4" s="1"/>
  <c r="N5413" i="4" s="1"/>
  <c r="L3111" i="4"/>
  <c r="K3111" i="4" s="1"/>
  <c r="N3111" i="4" s="1"/>
  <c r="L6163" i="4"/>
  <c r="K6163" i="4" s="1"/>
  <c r="N6163" i="4" s="1"/>
  <c r="L7628" i="4"/>
  <c r="K7628" i="4" s="1"/>
  <c r="N7628" i="4" s="1"/>
  <c r="L4727" i="4"/>
  <c r="K4727" i="4" s="1"/>
  <c r="N4727" i="4" s="1"/>
  <c r="L3825" i="4"/>
  <c r="K3825" i="4" s="1"/>
  <c r="N3825" i="4" s="1"/>
  <c r="L1655" i="4"/>
  <c r="K1655" i="4" s="1"/>
  <c r="N1655" i="4" s="1"/>
  <c r="L25" i="4"/>
  <c r="K25" i="4" s="1"/>
  <c r="N25" i="4" s="1"/>
  <c r="L4635" i="4"/>
  <c r="K4635" i="4" s="1"/>
  <c r="N4635" i="4" s="1"/>
  <c r="L6657" i="4"/>
  <c r="K6657" i="4" s="1"/>
  <c r="N6657" i="4" s="1"/>
  <c r="L1370" i="4"/>
  <c r="K1370" i="4" s="1"/>
  <c r="N1370" i="4" s="1"/>
  <c r="L1360" i="4"/>
  <c r="K1360" i="4" s="1"/>
  <c r="N1360" i="4" s="1"/>
  <c r="L5234" i="4"/>
  <c r="K5234" i="4" s="1"/>
  <c r="N5234" i="4" s="1"/>
  <c r="L4688" i="4"/>
  <c r="K4688" i="4" s="1"/>
  <c r="N4688" i="4" s="1"/>
  <c r="L3197" i="4"/>
  <c r="K3197" i="4" s="1"/>
  <c r="N3197" i="4" s="1"/>
  <c r="L4520" i="4"/>
  <c r="K4520" i="4" s="1"/>
  <c r="N4520" i="4" s="1"/>
  <c r="L849" i="4"/>
  <c r="K849" i="4" s="1"/>
  <c r="N849" i="4" s="1"/>
  <c r="L7384" i="4"/>
  <c r="K7384" i="4" s="1"/>
  <c r="N7384" i="4" s="1"/>
  <c r="L4545" i="4"/>
  <c r="K4545" i="4" s="1"/>
  <c r="N4545" i="4" s="1"/>
  <c r="L833" i="4"/>
  <c r="K833" i="4" s="1"/>
  <c r="N833" i="4" s="1"/>
  <c r="L1652" i="4"/>
  <c r="K1652" i="4" s="1"/>
  <c r="N1652" i="4" s="1"/>
  <c r="L5179" i="4"/>
  <c r="K5179" i="4" s="1"/>
  <c r="N5179" i="4" s="1"/>
  <c r="L1464" i="4"/>
  <c r="K1464" i="4" s="1"/>
  <c r="N1464" i="4" s="1"/>
  <c r="L1606" i="4"/>
  <c r="K1606" i="4" s="1"/>
  <c r="N1606" i="4" s="1"/>
  <c r="L998" i="4"/>
  <c r="K998" i="4" s="1"/>
  <c r="N998" i="4" s="1"/>
  <c r="L2154" i="4"/>
  <c r="K2154" i="4" s="1"/>
  <c r="N2154" i="4" s="1"/>
  <c r="L98" i="4"/>
  <c r="K98" i="4" s="1"/>
  <c r="N98" i="4" s="1"/>
  <c r="L2626" i="4"/>
  <c r="K2626" i="4" s="1"/>
  <c r="N2626" i="4" s="1"/>
  <c r="L6347" i="4"/>
  <c r="K6347" i="4" s="1"/>
  <c r="N6347" i="4" s="1"/>
  <c r="L6375" i="4"/>
  <c r="K6375" i="4" s="1"/>
  <c r="N6375" i="4" s="1"/>
  <c r="L4439" i="4"/>
  <c r="K4439" i="4" s="1"/>
  <c r="N4439" i="4" s="1"/>
  <c r="L1426" i="4"/>
  <c r="K1426" i="4" s="1"/>
  <c r="N1426" i="4" s="1"/>
  <c r="L3999" i="4"/>
  <c r="K3999" i="4" s="1"/>
  <c r="N3999" i="4" s="1"/>
  <c r="L7948" i="4"/>
  <c r="K7948" i="4" s="1"/>
  <c r="N7948" i="4" s="1"/>
  <c r="L3016" i="4"/>
  <c r="K3016" i="4" s="1"/>
  <c r="N3016" i="4" s="1"/>
  <c r="L6239" i="4"/>
  <c r="K6239" i="4" s="1"/>
  <c r="N6239" i="4" s="1"/>
  <c r="L3857" i="4"/>
  <c r="K3857" i="4" s="1"/>
  <c r="N3857" i="4" s="1"/>
  <c r="L4959" i="4"/>
  <c r="K4959" i="4" s="1"/>
  <c r="N4959" i="4" s="1"/>
  <c r="L3232" i="4"/>
  <c r="K3232" i="4" s="1"/>
  <c r="N3232" i="4" s="1"/>
  <c r="L4848" i="4"/>
  <c r="K4848" i="4" s="1"/>
  <c r="N4848" i="4" s="1"/>
  <c r="L1324" i="4"/>
  <c r="K1324" i="4" s="1"/>
  <c r="N1324" i="4" s="1"/>
  <c r="L3323" i="4"/>
  <c r="K3323" i="4" s="1"/>
  <c r="N3323" i="4" s="1"/>
  <c r="L6460" i="4"/>
  <c r="K6460" i="4" s="1"/>
  <c r="N6460" i="4" s="1"/>
  <c r="L242" i="4"/>
  <c r="K242" i="4" s="1"/>
  <c r="N242" i="4" s="1"/>
  <c r="L7685" i="4"/>
  <c r="K7685" i="4" s="1"/>
  <c r="N7685" i="4" s="1"/>
  <c r="L4117" i="4"/>
  <c r="K4117" i="4" s="1"/>
  <c r="N4117" i="4" s="1"/>
  <c r="L7223" i="4"/>
  <c r="K7223" i="4" s="1"/>
  <c r="N7223" i="4" s="1"/>
  <c r="L3769" i="4"/>
  <c r="K3769" i="4" s="1"/>
  <c r="N3769" i="4" s="1"/>
  <c r="L4349" i="4"/>
  <c r="K4349" i="4" s="1"/>
  <c r="N4349" i="4" s="1"/>
  <c r="L1485" i="4"/>
  <c r="K1485" i="4" s="1"/>
  <c r="N1485" i="4" s="1"/>
  <c r="L2522" i="4"/>
  <c r="K2522" i="4" s="1"/>
  <c r="N2522" i="4" s="1"/>
  <c r="L5013" i="4"/>
  <c r="K5013" i="4" s="1"/>
  <c r="N5013" i="4" s="1"/>
  <c r="L5913" i="4"/>
  <c r="K5913" i="4" s="1"/>
  <c r="N5913" i="4" s="1"/>
  <c r="L1857" i="4"/>
  <c r="K1857" i="4" s="1"/>
  <c r="N1857" i="4" s="1"/>
  <c r="L2443" i="4"/>
  <c r="K2443" i="4" s="1"/>
  <c r="N2443" i="4" s="1"/>
  <c r="L1527" i="4"/>
  <c r="K1527" i="4" s="1"/>
  <c r="N1527" i="4" s="1"/>
  <c r="L1624" i="4"/>
  <c r="K1624" i="4" s="1"/>
  <c r="N1624" i="4" s="1"/>
  <c r="L1625" i="4"/>
  <c r="K1625" i="4" s="1"/>
  <c r="N1625" i="4" s="1"/>
  <c r="L4642" i="4"/>
  <c r="K4642" i="4" s="1"/>
  <c r="N4642" i="4" s="1"/>
  <c r="L4" i="4"/>
  <c r="K4" i="4" s="1"/>
  <c r="N4" i="4" s="1"/>
  <c r="L6147" i="4"/>
  <c r="K6147" i="4" s="1"/>
  <c r="N6147" i="4" s="1"/>
  <c r="L1756" i="4"/>
  <c r="K1756" i="4" s="1"/>
  <c r="N1756" i="4" s="1"/>
  <c r="L4286" i="4"/>
  <c r="K4286" i="4" s="1"/>
  <c r="N4286" i="4" s="1"/>
  <c r="L6419" i="4"/>
  <c r="K6419" i="4" s="1"/>
  <c r="N6419" i="4" s="1"/>
  <c r="L2448" i="4"/>
  <c r="K2448" i="4" s="1"/>
  <c r="N2448" i="4" s="1"/>
  <c r="L4693" i="4"/>
  <c r="K4693" i="4" s="1"/>
  <c r="N4693" i="4" s="1"/>
  <c r="L2515" i="4"/>
  <c r="K2515" i="4" s="1"/>
  <c r="N2515" i="4" s="1"/>
  <c r="L4539" i="4"/>
  <c r="K4539" i="4" s="1"/>
  <c r="N4539" i="4" s="1"/>
  <c r="L7005" i="4"/>
  <c r="K7005" i="4" s="1"/>
  <c r="N7005" i="4" s="1"/>
  <c r="L6882" i="4"/>
  <c r="K6882" i="4" s="1"/>
  <c r="N6882" i="4" s="1"/>
  <c r="L2687" i="4"/>
  <c r="K2687" i="4" s="1"/>
  <c r="N2687" i="4" s="1"/>
  <c r="L959" i="4"/>
  <c r="K959" i="4" s="1"/>
  <c r="N959" i="4" s="1"/>
  <c r="L1904" i="4"/>
  <c r="K1904" i="4" s="1"/>
  <c r="N1904" i="4" s="1"/>
  <c r="L2165" i="4"/>
  <c r="K2165" i="4" s="1"/>
  <c r="N2165" i="4" s="1"/>
  <c r="L2157" i="4"/>
  <c r="K2157" i="4" s="1"/>
  <c r="N2157" i="4" s="1"/>
  <c r="L6823" i="4"/>
  <c r="K6823" i="4" s="1"/>
  <c r="N6823" i="4" s="1"/>
  <c r="L7774" i="4"/>
  <c r="K7774" i="4" s="1"/>
  <c r="N7774" i="4" s="1"/>
  <c r="L2613" i="4"/>
  <c r="K2613" i="4" s="1"/>
  <c r="N2613" i="4" s="1"/>
  <c r="L5361" i="4"/>
  <c r="K5361" i="4" s="1"/>
  <c r="N5361" i="4" s="1"/>
  <c r="L7483" i="4"/>
  <c r="K7483" i="4" s="1"/>
  <c r="N7483" i="4" s="1"/>
  <c r="L2602" i="4"/>
  <c r="K2602" i="4" s="1"/>
  <c r="N2602" i="4" s="1"/>
  <c r="L1839" i="4"/>
  <c r="K1839" i="4" s="1"/>
  <c r="N1839" i="4" s="1"/>
  <c r="L610" i="4"/>
  <c r="K610" i="4" s="1"/>
  <c r="N610" i="4" s="1"/>
  <c r="L6793" i="4"/>
  <c r="K6793" i="4" s="1"/>
  <c r="N6793" i="4" s="1"/>
  <c r="L7893" i="4"/>
  <c r="K7893" i="4" s="1"/>
  <c r="N7893" i="4" s="1"/>
  <c r="L845" i="4"/>
  <c r="K845" i="4" s="1"/>
  <c r="N845" i="4" s="1"/>
  <c r="L4496" i="4"/>
  <c r="K4496" i="4" s="1"/>
  <c r="N4496" i="4" s="1"/>
  <c r="L4529" i="4"/>
  <c r="K4529" i="4" s="1"/>
  <c r="N4529" i="4" s="1"/>
  <c r="L100" i="4"/>
  <c r="K100" i="4" s="1"/>
  <c r="N100" i="4" s="1"/>
  <c r="L4466" i="4"/>
  <c r="K4466" i="4" s="1"/>
  <c r="N4466" i="4" s="1"/>
  <c r="L1584" i="4"/>
  <c r="K1584" i="4" s="1"/>
  <c r="N1584" i="4" s="1"/>
  <c r="L6107" i="4"/>
  <c r="K6107" i="4" s="1"/>
  <c r="N6107" i="4" s="1"/>
  <c r="L4169" i="4"/>
  <c r="K4169" i="4" s="1"/>
  <c r="N4169" i="4" s="1"/>
  <c r="L748" i="4"/>
  <c r="K748" i="4" s="1"/>
  <c r="N748" i="4" s="1"/>
  <c r="L1776" i="4"/>
  <c r="K1776" i="4" s="1"/>
  <c r="N1776" i="4" s="1"/>
  <c r="L4262" i="4"/>
  <c r="K4262" i="4" s="1"/>
  <c r="N4262" i="4" s="1"/>
  <c r="L2640" i="4"/>
  <c r="K2640" i="4" s="1"/>
  <c r="N2640" i="4" s="1"/>
  <c r="L4472" i="4"/>
  <c r="K4472" i="4" s="1"/>
  <c r="N4472" i="4" s="1"/>
  <c r="L3465" i="4"/>
  <c r="K3465" i="4" s="1"/>
  <c r="N3465" i="4" s="1"/>
  <c r="L1631" i="4"/>
  <c r="K1631" i="4" s="1"/>
  <c r="N1631" i="4" s="1"/>
  <c r="L6311" i="4"/>
  <c r="K6311" i="4" s="1"/>
  <c r="N6311" i="4" s="1"/>
  <c r="L6675" i="4"/>
  <c r="K6675" i="4" s="1"/>
  <c r="N6675" i="4" s="1"/>
  <c r="L5547" i="4"/>
  <c r="K5547" i="4" s="1"/>
  <c r="N5547" i="4" s="1"/>
  <c r="L7581" i="4"/>
  <c r="K7581" i="4" s="1"/>
  <c r="N7581" i="4" s="1"/>
  <c r="L1194" i="4"/>
  <c r="K1194" i="4" s="1"/>
  <c r="N1194" i="4" s="1"/>
  <c r="L7614" i="4"/>
  <c r="K7614" i="4" s="1"/>
  <c r="N7614" i="4" s="1"/>
  <c r="L4325" i="4"/>
  <c r="K4325" i="4" s="1"/>
  <c r="N4325" i="4" s="1"/>
  <c r="L2254" i="4"/>
  <c r="K2254" i="4" s="1"/>
  <c r="N2254" i="4" s="1"/>
  <c r="L3549" i="4"/>
  <c r="K3549" i="4" s="1"/>
  <c r="N3549" i="4" s="1"/>
  <c r="L1823" i="4"/>
  <c r="K1823" i="4" s="1"/>
  <c r="N1823" i="4" s="1"/>
  <c r="L511" i="4"/>
  <c r="K511" i="4" s="1"/>
  <c r="N511" i="4" s="1"/>
  <c r="L3687" i="4"/>
  <c r="K3687" i="4" s="1"/>
  <c r="N3687" i="4" s="1"/>
  <c r="L3063" i="4"/>
  <c r="K3063" i="4" s="1"/>
  <c r="N3063" i="4" s="1"/>
  <c r="L3666" i="4"/>
  <c r="K3666" i="4" s="1"/>
  <c r="N3666" i="4" s="1"/>
  <c r="L7475" i="4"/>
  <c r="K7475" i="4" s="1"/>
  <c r="N7475" i="4" s="1"/>
  <c r="L3078" i="4"/>
  <c r="K3078" i="4" s="1"/>
  <c r="N3078" i="4" s="1"/>
  <c r="L3052" i="4"/>
  <c r="K3052" i="4" s="1"/>
  <c r="N3052" i="4" s="1"/>
  <c r="L787" i="4"/>
  <c r="K787" i="4" s="1"/>
  <c r="N787" i="4" s="1"/>
  <c r="L1063" i="4"/>
  <c r="K1063" i="4" s="1"/>
  <c r="N1063" i="4" s="1"/>
  <c r="L6086" i="4"/>
  <c r="K6086" i="4" s="1"/>
  <c r="N6086" i="4" s="1"/>
  <c r="L3445" i="4"/>
  <c r="K3445" i="4" s="1"/>
  <c r="N3445" i="4" s="1"/>
  <c r="L6274" i="4"/>
  <c r="K6274" i="4" s="1"/>
  <c r="N6274" i="4" s="1"/>
  <c r="L5338" i="4"/>
  <c r="K5338" i="4" s="1"/>
  <c r="N5338" i="4" s="1"/>
  <c r="L2783" i="4"/>
  <c r="K2783" i="4" s="1"/>
  <c r="N2783" i="4" s="1"/>
  <c r="L4506" i="4"/>
  <c r="K4506" i="4" s="1"/>
  <c r="N4506" i="4" s="1"/>
  <c r="L4828" i="4"/>
  <c r="K4828" i="4" s="1"/>
  <c r="N4828" i="4" s="1"/>
  <c r="L3858" i="4"/>
  <c r="K3858" i="4" s="1"/>
  <c r="N3858" i="4" s="1"/>
  <c r="L2940" i="4"/>
  <c r="K2940" i="4" s="1"/>
  <c r="N2940" i="4" s="1"/>
  <c r="L2283" i="4"/>
  <c r="K2283" i="4" s="1"/>
  <c r="N2283" i="4" s="1"/>
  <c r="L7571" i="4"/>
  <c r="K7571" i="4" s="1"/>
  <c r="N7571" i="4" s="1"/>
  <c r="L5523" i="4"/>
  <c r="K5523" i="4" s="1"/>
  <c r="N5523" i="4" s="1"/>
  <c r="L3718" i="4"/>
  <c r="K3718" i="4" s="1"/>
  <c r="N3718" i="4" s="1"/>
  <c r="L353" i="4"/>
  <c r="K353" i="4" s="1"/>
  <c r="N353" i="4" s="1"/>
  <c r="L5019" i="4"/>
  <c r="K5019" i="4" s="1"/>
  <c r="N5019" i="4" s="1"/>
  <c r="L1397" i="4"/>
  <c r="K1397" i="4" s="1"/>
  <c r="N1397" i="4" s="1"/>
  <c r="L222" i="4"/>
  <c r="K222" i="4" s="1"/>
  <c r="N222" i="4" s="1"/>
  <c r="L536" i="4"/>
  <c r="K536" i="4" s="1"/>
  <c r="N536" i="4" s="1"/>
  <c r="L2673" i="4"/>
  <c r="K2673" i="4" s="1"/>
  <c r="N2673" i="4" s="1"/>
  <c r="L1915" i="4"/>
  <c r="K1915" i="4" s="1"/>
  <c r="N1915" i="4" s="1"/>
  <c r="L7544" i="4"/>
  <c r="K7544" i="4" s="1"/>
  <c r="N7544" i="4" s="1"/>
  <c r="L2842" i="4"/>
  <c r="K2842" i="4" s="1"/>
  <c r="N2842" i="4" s="1"/>
  <c r="L5139" i="4"/>
  <c r="K5139" i="4" s="1"/>
  <c r="N5139" i="4" s="1"/>
  <c r="L2598" i="4"/>
  <c r="K2598" i="4" s="1"/>
  <c r="N2598" i="4" s="1"/>
  <c r="L578" i="4"/>
  <c r="K578" i="4" s="1"/>
  <c r="N578" i="4" s="1"/>
  <c r="L4187" i="4"/>
  <c r="K4187" i="4" s="1"/>
  <c r="N4187" i="4" s="1"/>
  <c r="L7456" i="4"/>
  <c r="K7456" i="4" s="1"/>
  <c r="N7456" i="4" s="1"/>
  <c r="L162" i="4"/>
  <c r="K162" i="4" s="1"/>
  <c r="N162" i="4" s="1"/>
  <c r="L5055" i="4"/>
  <c r="K5055" i="4" s="1"/>
  <c r="N5055" i="4" s="1"/>
  <c r="L793" i="4"/>
  <c r="K793" i="4" s="1"/>
  <c r="N793" i="4" s="1"/>
  <c r="L4425" i="4"/>
  <c r="K4425" i="4" s="1"/>
  <c r="N4425" i="4" s="1"/>
  <c r="L1481" i="4"/>
  <c r="K1481" i="4" s="1"/>
  <c r="N1481" i="4" s="1"/>
  <c r="L4395" i="4"/>
  <c r="K4395" i="4" s="1"/>
  <c r="N4395" i="4" s="1"/>
  <c r="L2845" i="4"/>
  <c r="K2845" i="4" s="1"/>
  <c r="N2845" i="4" s="1"/>
  <c r="L3449" i="4"/>
  <c r="K3449" i="4" s="1"/>
  <c r="N3449" i="4" s="1"/>
  <c r="L1713" i="4"/>
  <c r="K1713" i="4" s="1"/>
  <c r="N1713" i="4" s="1"/>
  <c r="L4377" i="4"/>
  <c r="K4377" i="4" s="1"/>
  <c r="N4377" i="4" s="1"/>
  <c r="L6422" i="4"/>
  <c r="K6422" i="4" s="1"/>
  <c r="N6422" i="4" s="1"/>
  <c r="L2632" i="4"/>
  <c r="K2632" i="4" s="1"/>
  <c r="N2632" i="4" s="1"/>
  <c r="L6443" i="4"/>
  <c r="K6443" i="4" s="1"/>
  <c r="N6443" i="4" s="1"/>
  <c r="L4043" i="4"/>
  <c r="K4043" i="4" s="1"/>
  <c r="N4043" i="4" s="1"/>
  <c r="L5876" i="4"/>
  <c r="K5876" i="4" s="1"/>
  <c r="N5876" i="4" s="1"/>
  <c r="L6776" i="4"/>
  <c r="K6776" i="4" s="1"/>
  <c r="N6776" i="4" s="1"/>
  <c r="L4493" i="4"/>
  <c r="K4493" i="4" s="1"/>
  <c r="N4493" i="4" s="1"/>
  <c r="L2216" i="4"/>
  <c r="K2216" i="4" s="1"/>
  <c r="N2216" i="4" s="1"/>
  <c r="L5823" i="4"/>
  <c r="K5823" i="4" s="1"/>
  <c r="N5823" i="4" s="1"/>
  <c r="L5351" i="4"/>
  <c r="K5351" i="4" s="1"/>
  <c r="N5351" i="4" s="1"/>
  <c r="L4684" i="4"/>
  <c r="K4684" i="4" s="1"/>
  <c r="N4684" i="4" s="1"/>
  <c r="L6065" i="4"/>
  <c r="K6065" i="4" s="1"/>
  <c r="N6065" i="4" s="1"/>
  <c r="L2849" i="4"/>
  <c r="K2849" i="4" s="1"/>
  <c r="N2849" i="4" s="1"/>
  <c r="L5822" i="4"/>
  <c r="K5822" i="4" s="1"/>
  <c r="N5822" i="4" s="1"/>
  <c r="L3015" i="4"/>
  <c r="K3015" i="4" s="1"/>
  <c r="N3015" i="4" s="1"/>
  <c r="L3064" i="4"/>
  <c r="K3064" i="4" s="1"/>
  <c r="N3064" i="4" s="1"/>
  <c r="L1051" i="4"/>
  <c r="K1051" i="4" s="1"/>
  <c r="N1051" i="4" s="1"/>
  <c r="L6284" i="4"/>
  <c r="K6284" i="4" s="1"/>
  <c r="N6284" i="4" s="1"/>
  <c r="L4157" i="4"/>
  <c r="K4157" i="4" s="1"/>
  <c r="N4157" i="4" s="1"/>
  <c r="L5484" i="4"/>
  <c r="K5484" i="4" s="1"/>
  <c r="N5484" i="4" s="1"/>
  <c r="L177" i="4"/>
  <c r="K177" i="4" s="1"/>
  <c r="N177" i="4" s="1"/>
  <c r="L1504" i="4"/>
  <c r="K1504" i="4" s="1"/>
  <c r="N1504" i="4" s="1"/>
  <c r="L3160" i="4"/>
  <c r="K3160" i="4" s="1"/>
  <c r="N3160" i="4" s="1"/>
  <c r="L3276" i="4"/>
  <c r="K3276" i="4" s="1"/>
  <c r="N3276" i="4" s="1"/>
  <c r="L5242" i="4"/>
  <c r="K5242" i="4" s="1"/>
  <c r="N5242" i="4" s="1"/>
  <c r="L5366" i="4"/>
  <c r="K5366" i="4" s="1"/>
  <c r="N5366" i="4" s="1"/>
  <c r="L5760" i="4"/>
  <c r="K5760" i="4" s="1"/>
  <c r="N5760" i="4" s="1"/>
  <c r="L969" i="4"/>
  <c r="K969" i="4" s="1"/>
  <c r="N969" i="4" s="1"/>
  <c r="L7810" i="4"/>
  <c r="K7810" i="4" s="1"/>
  <c r="N7810" i="4" s="1"/>
  <c r="L4481" i="4"/>
  <c r="K4481" i="4" s="1"/>
  <c r="N4481" i="4" s="1"/>
  <c r="L6648" i="4"/>
  <c r="K6648" i="4" s="1"/>
  <c r="N6648" i="4" s="1"/>
  <c r="L2745" i="4"/>
  <c r="K2745" i="4" s="1"/>
  <c r="N2745" i="4" s="1"/>
  <c r="L6277" i="4"/>
  <c r="K6277" i="4" s="1"/>
  <c r="N6277" i="4" s="1"/>
  <c r="L7077" i="4"/>
  <c r="K7077" i="4" s="1"/>
  <c r="N7077" i="4" s="1"/>
  <c r="L4478" i="4"/>
  <c r="K4478" i="4" s="1"/>
  <c r="N4478" i="4" s="1"/>
  <c r="L91" i="4"/>
  <c r="K91" i="4" s="1"/>
  <c r="N91" i="4" s="1"/>
  <c r="L5368" i="4"/>
  <c r="K5368" i="4" s="1"/>
  <c r="N5368" i="4" s="1"/>
  <c r="L559" i="4"/>
  <c r="K559" i="4" s="1"/>
  <c r="N559" i="4" s="1"/>
  <c r="L4957" i="4"/>
  <c r="K4957" i="4" s="1"/>
  <c r="N4957" i="4" s="1"/>
  <c r="L3942" i="4"/>
  <c r="K3942" i="4" s="1"/>
  <c r="N3942" i="4" s="1"/>
  <c r="L4815" i="4"/>
  <c r="K4815" i="4" s="1"/>
  <c r="N4815" i="4" s="1"/>
  <c r="L3255" i="4"/>
  <c r="K3255" i="4" s="1"/>
  <c r="N3255" i="4" s="1"/>
  <c r="L7588" i="4"/>
  <c r="K7588" i="4" s="1"/>
  <c r="N7588" i="4" s="1"/>
  <c r="L5054" i="4"/>
  <c r="K5054" i="4" s="1"/>
  <c r="N5054" i="4" s="1"/>
  <c r="L7856" i="4"/>
  <c r="K7856" i="4" s="1"/>
  <c r="N7856" i="4" s="1"/>
  <c r="L7680" i="4"/>
  <c r="K7680" i="4" s="1"/>
  <c r="N7680" i="4" s="1"/>
  <c r="L869" i="4"/>
  <c r="K869" i="4" s="1"/>
  <c r="N869" i="4" s="1"/>
  <c r="L2282" i="4"/>
  <c r="K2282" i="4" s="1"/>
  <c r="N2282" i="4" s="1"/>
  <c r="L1673" i="4"/>
  <c r="K1673" i="4" s="1"/>
  <c r="N1673" i="4" s="1"/>
  <c r="L6565" i="4"/>
  <c r="K6565" i="4" s="1"/>
  <c r="N6565" i="4" s="1"/>
  <c r="L4483" i="4"/>
  <c r="K4483" i="4" s="1"/>
  <c r="N4483" i="4" s="1"/>
  <c r="L1129" i="4"/>
  <c r="K1129" i="4" s="1"/>
  <c r="N1129" i="4" s="1"/>
  <c r="L5488" i="4"/>
  <c r="K5488" i="4" s="1"/>
  <c r="N5488" i="4" s="1"/>
  <c r="L7506" i="4"/>
  <c r="K7506" i="4" s="1"/>
  <c r="N7506" i="4" s="1"/>
  <c r="L1827" i="4"/>
  <c r="K1827" i="4" s="1"/>
  <c r="N1827" i="4" s="1"/>
  <c r="L6405" i="4"/>
  <c r="K6405" i="4" s="1"/>
  <c r="N6405" i="4" s="1"/>
  <c r="L7954" i="4"/>
  <c r="K7954" i="4" s="1"/>
  <c r="N7954" i="4" s="1"/>
  <c r="L2398" i="4"/>
  <c r="K2398" i="4" s="1"/>
  <c r="N2398" i="4" s="1"/>
  <c r="L4752" i="4"/>
  <c r="K4752" i="4" s="1"/>
  <c r="N4752" i="4" s="1"/>
  <c r="L5965" i="4"/>
  <c r="K5965" i="4" s="1"/>
  <c r="N5965" i="4" s="1"/>
  <c r="L3167" i="4"/>
  <c r="K3167" i="4" s="1"/>
  <c r="N3167" i="4" s="1"/>
  <c r="L6205" i="4"/>
  <c r="K6205" i="4" s="1"/>
  <c r="N6205" i="4" s="1"/>
  <c r="L1767" i="4"/>
  <c r="K1767" i="4" s="1"/>
  <c r="N1767" i="4" s="1"/>
  <c r="L6795" i="4"/>
  <c r="K6795" i="4" s="1"/>
  <c r="N6795" i="4" s="1"/>
  <c r="L2847" i="4"/>
  <c r="K2847" i="4" s="1"/>
  <c r="N2847" i="4" s="1"/>
  <c r="L5006" i="4"/>
  <c r="K5006" i="4" s="1"/>
  <c r="N5006" i="4" s="1"/>
  <c r="L4857" i="4"/>
  <c r="K4857" i="4" s="1"/>
  <c r="N4857" i="4" s="1"/>
  <c r="L4749" i="4"/>
  <c r="K4749" i="4" s="1"/>
  <c r="N4749" i="4" s="1"/>
  <c r="L2198" i="4"/>
  <c r="K2198" i="4" s="1"/>
  <c r="N2198" i="4" s="1"/>
  <c r="L4581" i="4"/>
  <c r="K4581" i="4" s="1"/>
  <c r="N4581" i="4" s="1"/>
  <c r="L418" i="4"/>
  <c r="K418" i="4" s="1"/>
  <c r="N418" i="4" s="1"/>
  <c r="L2240" i="4"/>
  <c r="K2240" i="4" s="1"/>
  <c r="N2240" i="4" s="1"/>
  <c r="L924" i="4"/>
  <c r="K924" i="4" s="1"/>
  <c r="N924" i="4" s="1"/>
  <c r="L927" i="4"/>
  <c r="K927" i="4" s="1"/>
  <c r="N927" i="4" s="1"/>
  <c r="L1937" i="4"/>
  <c r="K1937" i="4" s="1"/>
  <c r="N1937" i="4" s="1"/>
  <c r="L4282" i="4"/>
  <c r="K4282" i="4" s="1"/>
  <c r="N4282" i="4" s="1"/>
  <c r="L88" i="4"/>
  <c r="K88" i="4" s="1"/>
  <c r="N88" i="4" s="1"/>
  <c r="L6411" i="4"/>
  <c r="K6411" i="4" s="1"/>
  <c r="N6411" i="4" s="1"/>
  <c r="L359" i="4"/>
  <c r="K359" i="4" s="1"/>
  <c r="N359" i="4" s="1"/>
  <c r="L5047" i="4"/>
  <c r="K5047" i="4" s="1"/>
  <c r="N5047" i="4" s="1"/>
  <c r="L4610" i="4"/>
  <c r="K4610" i="4" s="1"/>
  <c r="N4610" i="4" s="1"/>
  <c r="L2053" i="4"/>
  <c r="K2053" i="4" s="1"/>
  <c r="N2053" i="4" s="1"/>
  <c r="L659" i="4"/>
  <c r="K659" i="4" s="1"/>
  <c r="N659" i="4" s="1"/>
  <c r="L5044" i="4"/>
  <c r="K5044" i="4" s="1"/>
  <c r="N5044" i="4" s="1"/>
  <c r="L4100" i="4"/>
  <c r="K4100" i="4" s="1"/>
  <c r="N4100" i="4" s="1"/>
  <c r="L4676" i="4"/>
  <c r="K4676" i="4" s="1"/>
  <c r="N4676" i="4" s="1"/>
  <c r="L4115" i="4"/>
  <c r="K4115" i="4" s="1"/>
  <c r="N4115" i="4" s="1"/>
  <c r="L7319" i="4"/>
  <c r="K7319" i="4" s="1"/>
  <c r="N7319" i="4" s="1"/>
  <c r="L4775" i="4"/>
  <c r="K4775" i="4" s="1"/>
  <c r="N4775" i="4" s="1"/>
  <c r="L5829" i="4"/>
  <c r="K5829" i="4" s="1"/>
  <c r="N5829" i="4" s="1"/>
  <c r="L6927" i="4"/>
  <c r="K6927" i="4" s="1"/>
  <c r="N6927" i="4" s="1"/>
  <c r="L7380" i="4"/>
  <c r="K7380" i="4" s="1"/>
  <c r="N7380" i="4" s="1"/>
  <c r="L476" i="4"/>
  <c r="K476" i="4" s="1"/>
  <c r="N476" i="4" s="1"/>
  <c r="L7932" i="4"/>
  <c r="K7932" i="4" s="1"/>
  <c r="N7932" i="4" s="1"/>
  <c r="L5796" i="4"/>
  <c r="K5796" i="4" s="1"/>
  <c r="N5796" i="4" s="1"/>
  <c r="L6022" i="4"/>
  <c r="K6022" i="4" s="1"/>
  <c r="N6022" i="4" s="1"/>
  <c r="L6929" i="4"/>
  <c r="K6929" i="4" s="1"/>
  <c r="N6929" i="4" s="1"/>
  <c r="L149" i="4"/>
  <c r="K149" i="4" s="1"/>
  <c r="N149" i="4" s="1"/>
  <c r="L5976" i="4"/>
  <c r="K5976" i="4" s="1"/>
  <c r="N5976" i="4" s="1"/>
  <c r="L1598" i="4"/>
  <c r="K1598" i="4" s="1"/>
  <c r="N1598" i="4" s="1"/>
  <c r="L2735" i="4"/>
  <c r="K2735" i="4" s="1"/>
  <c r="N2735" i="4" s="1"/>
  <c r="L6421" i="4"/>
  <c r="K6421" i="4" s="1"/>
  <c r="N6421" i="4" s="1"/>
  <c r="L5468" i="4"/>
  <c r="K5468" i="4" s="1"/>
  <c r="N5468" i="4" s="1"/>
  <c r="L3878" i="4"/>
  <c r="K3878" i="4" s="1"/>
  <c r="N3878" i="4" s="1"/>
  <c r="L5193" i="4"/>
  <c r="K5193" i="4" s="1"/>
  <c r="N5193" i="4" s="1"/>
  <c r="L7866" i="4"/>
  <c r="K7866" i="4" s="1"/>
  <c r="N7866" i="4" s="1"/>
  <c r="L4503" i="4"/>
  <c r="K4503" i="4" s="1"/>
  <c r="N4503" i="4" s="1"/>
  <c r="L2619" i="4"/>
  <c r="K2619" i="4" s="1"/>
  <c r="N2619" i="4" s="1"/>
  <c r="L6230" i="4"/>
  <c r="K6230" i="4" s="1"/>
  <c r="N6230" i="4" s="1"/>
  <c r="L5116" i="4"/>
  <c r="K5116" i="4" s="1"/>
  <c r="N5116" i="4" s="1"/>
  <c r="L7688" i="4"/>
  <c r="K7688" i="4" s="1"/>
  <c r="N7688" i="4" s="1"/>
  <c r="L6591" i="4"/>
  <c r="K6591" i="4" s="1"/>
  <c r="N6591" i="4" s="1"/>
  <c r="L1683" i="4"/>
  <c r="K1683" i="4" s="1"/>
  <c r="N1683" i="4" s="1"/>
  <c r="L4615" i="4"/>
  <c r="K4615" i="4" s="1"/>
  <c r="N4615" i="4" s="1"/>
  <c r="L3462" i="4"/>
  <c r="K3462" i="4" s="1"/>
  <c r="N3462" i="4" s="1"/>
  <c r="L5462" i="4"/>
  <c r="K5462" i="4" s="1"/>
  <c r="N5462" i="4" s="1"/>
  <c r="L3466" i="4"/>
  <c r="K3466" i="4" s="1"/>
  <c r="N3466" i="4" s="1"/>
  <c r="L309" i="4"/>
  <c r="K309" i="4" s="1"/>
  <c r="N309" i="4" s="1"/>
  <c r="L600" i="4"/>
  <c r="K600" i="4" s="1"/>
  <c r="N600" i="4" s="1"/>
  <c r="L3058" i="4"/>
  <c r="K3058" i="4" s="1"/>
  <c r="N3058" i="4" s="1"/>
  <c r="L6266" i="4"/>
  <c r="K6266" i="4" s="1"/>
  <c r="N6266" i="4" s="1"/>
  <c r="L6791" i="4"/>
  <c r="K6791" i="4" s="1"/>
  <c r="N6791" i="4" s="1"/>
  <c r="L3032" i="4"/>
  <c r="K3032" i="4" s="1"/>
  <c r="N3032" i="4" s="1"/>
  <c r="L6661" i="4"/>
  <c r="K6661" i="4" s="1"/>
  <c r="N6661" i="4" s="1"/>
  <c r="L6378" i="4"/>
  <c r="K6378" i="4" s="1"/>
  <c r="N6378" i="4" s="1"/>
  <c r="L2442" i="4"/>
  <c r="K2442" i="4" s="1"/>
  <c r="N2442" i="4" s="1"/>
  <c r="L7059" i="4"/>
  <c r="K7059" i="4" s="1"/>
  <c r="N7059" i="4" s="1"/>
  <c r="L7403" i="4"/>
  <c r="K7403" i="4" s="1"/>
  <c r="N7403" i="4" s="1"/>
  <c r="L4118" i="4"/>
  <c r="K4118" i="4" s="1"/>
  <c r="N4118" i="4" s="1"/>
  <c r="L6910" i="4"/>
  <c r="K6910" i="4" s="1"/>
  <c r="N6910" i="4" s="1"/>
  <c r="L5906" i="4"/>
  <c r="K5906" i="4" s="1"/>
  <c r="N5906" i="4" s="1"/>
  <c r="L6614" i="4"/>
  <c r="K6614" i="4" s="1"/>
  <c r="N6614" i="4" s="1"/>
  <c r="L1502" i="4"/>
  <c r="K1502" i="4" s="1"/>
  <c r="N1502" i="4" s="1"/>
  <c r="L6560" i="4"/>
  <c r="K6560" i="4" s="1"/>
  <c r="N6560" i="4" s="1"/>
  <c r="L3384" i="4"/>
  <c r="K3384" i="4" s="1"/>
  <c r="N3384" i="4" s="1"/>
  <c r="L2998" i="4"/>
  <c r="K2998" i="4" s="1"/>
  <c r="N2998" i="4" s="1"/>
  <c r="L7028" i="4"/>
  <c r="K7028" i="4" s="1"/>
  <c r="N7028" i="4" s="1"/>
  <c r="L6489" i="4"/>
  <c r="K6489" i="4" s="1"/>
  <c r="N6489" i="4" s="1"/>
  <c r="L3417" i="4"/>
  <c r="K3417" i="4" s="1"/>
  <c r="N3417" i="4" s="1"/>
  <c r="L4396" i="4"/>
  <c r="K4396" i="4" s="1"/>
  <c r="N4396" i="4" s="1"/>
  <c r="L2276" i="4"/>
  <c r="K2276" i="4" s="1"/>
  <c r="N2276" i="4" s="1"/>
  <c r="L1999" i="4"/>
  <c r="K1999" i="4" s="1"/>
  <c r="N1999" i="4" s="1"/>
  <c r="L4622" i="4"/>
  <c r="K4622" i="4" s="1"/>
  <c r="N4622" i="4" s="1"/>
  <c r="L2912" i="4"/>
  <c r="K2912" i="4" s="1"/>
  <c r="N2912" i="4" s="1"/>
  <c r="L2662" i="4"/>
  <c r="K2662" i="4" s="1"/>
  <c r="N2662" i="4" s="1"/>
  <c r="L4442" i="4"/>
  <c r="K4442" i="4" s="1"/>
  <c r="N4442" i="4" s="1"/>
  <c r="L5410" i="4"/>
  <c r="K5410" i="4" s="1"/>
  <c r="N5410" i="4" s="1"/>
  <c r="L292" i="4"/>
  <c r="K292" i="4" s="1"/>
  <c r="N292" i="4" s="1"/>
  <c r="L1633" i="4"/>
  <c r="K1633" i="4" s="1"/>
  <c r="N1633" i="4" s="1"/>
  <c r="L7670" i="4"/>
  <c r="K7670" i="4" s="1"/>
  <c r="N7670" i="4" s="1"/>
  <c r="L6678" i="4"/>
  <c r="K6678" i="4" s="1"/>
  <c r="N6678" i="4" s="1"/>
  <c r="L625" i="4"/>
  <c r="K625" i="4" s="1"/>
  <c r="N625" i="4" s="1"/>
  <c r="L4841" i="4"/>
  <c r="K4841" i="4" s="1"/>
  <c r="N4841" i="4" s="1"/>
  <c r="L7314" i="4"/>
  <c r="K7314" i="4" s="1"/>
  <c r="N7314" i="4" s="1"/>
  <c r="L4338" i="4"/>
  <c r="K4338" i="4" s="1"/>
  <c r="N4338" i="4" s="1"/>
  <c r="L6528" i="4"/>
  <c r="K6528" i="4" s="1"/>
  <c r="N6528" i="4" s="1"/>
  <c r="L385" i="4"/>
  <c r="K385" i="4" s="1"/>
  <c r="N385" i="4" s="1"/>
  <c r="L1828" i="4"/>
  <c r="K1828" i="4" s="1"/>
  <c r="N1828" i="4" s="1"/>
  <c r="L3606" i="4"/>
  <c r="K3606" i="4" s="1"/>
  <c r="N3606" i="4" s="1"/>
  <c r="L5779" i="4"/>
  <c r="K5779" i="4" s="1"/>
  <c r="N5779" i="4" s="1"/>
  <c r="L1649" i="4"/>
  <c r="K1649" i="4" s="1"/>
  <c r="N1649" i="4" s="1"/>
  <c r="L1588" i="4"/>
  <c r="K1588" i="4" s="1"/>
  <c r="N1588" i="4" s="1"/>
  <c r="L5786" i="4"/>
  <c r="K5786" i="4" s="1"/>
  <c r="N5786" i="4" s="1"/>
  <c r="L5095" i="4"/>
  <c r="K5095" i="4" s="1"/>
  <c r="N5095" i="4" s="1"/>
  <c r="L6148" i="4"/>
  <c r="K6148" i="4" s="1"/>
  <c r="N6148" i="4" s="1"/>
  <c r="L3850" i="4"/>
  <c r="K3850" i="4" s="1"/>
  <c r="N3850" i="4" s="1"/>
  <c r="L4156" i="4"/>
  <c r="K4156" i="4" s="1"/>
  <c r="N4156" i="4" s="1"/>
  <c r="L6364" i="4"/>
  <c r="K6364" i="4" s="1"/>
  <c r="N6364" i="4" s="1"/>
  <c r="L3726" i="4"/>
  <c r="K3726" i="4" s="1"/>
  <c r="N3726" i="4" s="1"/>
  <c r="L4066" i="4"/>
  <c r="K4066" i="4" s="1"/>
  <c r="N4066" i="4" s="1"/>
  <c r="L2182" i="4"/>
  <c r="K2182" i="4" s="1"/>
  <c r="N2182" i="4" s="1"/>
  <c r="L2885" i="4"/>
  <c r="K2885" i="4" s="1"/>
  <c r="N2885" i="4" s="1"/>
  <c r="L3596" i="4"/>
  <c r="K3596" i="4" s="1"/>
  <c r="N3596" i="4" s="1"/>
  <c r="L2171" i="4"/>
  <c r="K2171" i="4" s="1"/>
  <c r="N2171" i="4" s="1"/>
  <c r="L6920" i="4"/>
  <c r="K6920" i="4" s="1"/>
  <c r="N6920" i="4" s="1"/>
  <c r="L6594" i="4"/>
  <c r="K6594" i="4" s="1"/>
  <c r="N6594" i="4" s="1"/>
  <c r="L1290" i="4"/>
  <c r="K1290" i="4" s="1"/>
  <c r="N1290" i="4" s="1"/>
  <c r="L4308" i="4"/>
  <c r="K4308" i="4" s="1"/>
  <c r="N4308" i="4" s="1"/>
  <c r="L5751" i="4"/>
  <c r="K5751" i="4" s="1"/>
  <c r="N5751" i="4" s="1"/>
  <c r="L615" i="4"/>
  <c r="K615" i="4" s="1"/>
  <c r="N615" i="4" s="1"/>
  <c r="L2625" i="4"/>
  <c r="K2625" i="4" s="1"/>
  <c r="N2625" i="4" s="1"/>
  <c r="L6091" i="4"/>
  <c r="K6091" i="4" s="1"/>
  <c r="N6091" i="4" s="1"/>
  <c r="L82" i="4"/>
  <c r="K82" i="4" s="1"/>
  <c r="N82" i="4" s="1"/>
  <c r="L4234" i="4"/>
  <c r="K4234" i="4" s="1"/>
  <c r="N4234" i="4" s="1"/>
  <c r="L3821" i="4"/>
  <c r="K3821" i="4" s="1"/>
  <c r="N3821" i="4" s="1"/>
  <c r="L5279" i="4"/>
  <c r="K5279" i="4" s="1"/>
  <c r="N5279" i="4" s="1"/>
  <c r="L2303" i="4"/>
  <c r="K2303" i="4" s="1"/>
  <c r="N2303" i="4" s="1"/>
  <c r="L5943" i="4"/>
  <c r="K5943" i="4" s="1"/>
  <c r="N5943" i="4" s="1"/>
  <c r="L729" i="4"/>
  <c r="K729" i="4" s="1"/>
  <c r="N729" i="4" s="1"/>
  <c r="L6971" i="4"/>
  <c r="K6971" i="4" s="1"/>
  <c r="N6971" i="4" s="1"/>
  <c r="L6629" i="4"/>
  <c r="K6629" i="4" s="1"/>
  <c r="N6629" i="4" s="1"/>
  <c r="L4232" i="4"/>
  <c r="K4232" i="4" s="1"/>
  <c r="N4232" i="4" s="1"/>
  <c r="L2064" i="4"/>
  <c r="K2064" i="4" s="1"/>
  <c r="N2064" i="4" s="1"/>
  <c r="L4821" i="4"/>
  <c r="K4821" i="4" s="1"/>
  <c r="N4821" i="4" s="1"/>
  <c r="L5287" i="4"/>
  <c r="K5287" i="4" s="1"/>
  <c r="N5287" i="4" s="1"/>
  <c r="L469" i="4"/>
  <c r="K469" i="4" s="1"/>
  <c r="N469" i="4" s="1"/>
  <c r="L1944" i="4"/>
  <c r="K1944" i="4" s="1"/>
  <c r="N1944" i="4" s="1"/>
  <c r="L7654" i="4"/>
  <c r="K7654" i="4" s="1"/>
  <c r="N7654" i="4" s="1"/>
  <c r="L6564" i="4"/>
  <c r="K6564" i="4" s="1"/>
  <c r="N6564" i="4" s="1"/>
  <c r="L500" i="4"/>
  <c r="K500" i="4" s="1"/>
  <c r="N500" i="4" s="1"/>
  <c r="L69" i="4"/>
  <c r="K69" i="4" s="1"/>
  <c r="N69" i="4" s="1"/>
  <c r="L5594" i="4"/>
  <c r="K5594" i="4" s="1"/>
  <c r="N5594" i="4" s="1"/>
  <c r="L5918" i="4"/>
  <c r="K5918" i="4" s="1"/>
  <c r="N5918" i="4" s="1"/>
  <c r="L2148" i="4"/>
  <c r="K2148" i="4" s="1"/>
  <c r="N2148" i="4" s="1"/>
  <c r="L7090" i="4"/>
  <c r="K7090" i="4" s="1"/>
  <c r="N7090" i="4" s="1"/>
  <c r="L49" i="4"/>
  <c r="K49" i="4" s="1"/>
  <c r="N49" i="4" s="1"/>
  <c r="L1357" i="4"/>
  <c r="K1357" i="4" s="1"/>
  <c r="N1357" i="4" s="1"/>
  <c r="L1844" i="4"/>
  <c r="K1844" i="4" s="1"/>
  <c r="N1844" i="4" s="1"/>
  <c r="L1367" i="4"/>
  <c r="K1367" i="4" s="1"/>
  <c r="N1367" i="4" s="1"/>
  <c r="L5864" i="4"/>
  <c r="K5864" i="4" s="1"/>
  <c r="N5864" i="4" s="1"/>
  <c r="L1431" i="4"/>
  <c r="K1431" i="4" s="1"/>
  <c r="N1431" i="4" s="1"/>
  <c r="L3440" i="4"/>
  <c r="K3440" i="4" s="1"/>
  <c r="N3440" i="4" s="1"/>
  <c r="L138" i="4"/>
  <c r="K138" i="4" s="1"/>
  <c r="N138" i="4" s="1"/>
  <c r="L1894" i="4"/>
  <c r="K1894" i="4" s="1"/>
  <c r="N1894" i="4" s="1"/>
  <c r="L4523" i="4"/>
  <c r="K4523" i="4" s="1"/>
  <c r="N4523" i="4" s="1"/>
  <c r="L1605" i="4"/>
  <c r="K1605" i="4" s="1"/>
  <c r="N1605" i="4" s="1"/>
  <c r="L58" i="4"/>
  <c r="K58" i="4" s="1"/>
  <c r="N58" i="4" s="1"/>
  <c r="L1778" i="4"/>
  <c r="K1778" i="4" s="1"/>
  <c r="N1778" i="4" s="1"/>
  <c r="L3615" i="4"/>
  <c r="K3615" i="4" s="1"/>
  <c r="N3615" i="4" s="1"/>
  <c r="L6822" i="4"/>
  <c r="K6822" i="4" s="1"/>
  <c r="N6822" i="4" s="1"/>
  <c r="L1476" i="4"/>
  <c r="K1476" i="4" s="1"/>
  <c r="N1476" i="4" s="1"/>
  <c r="L2107" i="4"/>
  <c r="K2107" i="4" s="1"/>
  <c r="N2107" i="4" s="1"/>
  <c r="L3467" i="4"/>
  <c r="K3467" i="4" s="1"/>
  <c r="N3467" i="4" s="1"/>
  <c r="L1524" i="4"/>
  <c r="K1524" i="4" s="1"/>
  <c r="N1524" i="4" s="1"/>
  <c r="L4882" i="4"/>
  <c r="K4882" i="4" s="1"/>
  <c r="N4882" i="4" s="1"/>
  <c r="L4851" i="4"/>
  <c r="K4851" i="4" s="1"/>
  <c r="N4851" i="4" s="1"/>
  <c r="L1050" i="4"/>
  <c r="K1050" i="4" s="1"/>
  <c r="N1050" i="4" s="1"/>
  <c r="L1139" i="4"/>
  <c r="K1139" i="4" s="1"/>
  <c r="N1139" i="4" s="1"/>
  <c r="L3710" i="4"/>
  <c r="K3710" i="4" s="1"/>
  <c r="N3710" i="4" s="1"/>
  <c r="L7737" i="4"/>
  <c r="K7737" i="4" s="1"/>
  <c r="N7737" i="4" s="1"/>
  <c r="L5632" i="4"/>
  <c r="K5632" i="4" s="1"/>
  <c r="N5632" i="4" s="1"/>
  <c r="L2233" i="4"/>
  <c r="K2233" i="4" s="1"/>
  <c r="N2233" i="4" s="1"/>
  <c r="L5844" i="4"/>
  <c r="K5844" i="4" s="1"/>
  <c r="N5844" i="4" s="1"/>
  <c r="L2252" i="4"/>
  <c r="K2252" i="4" s="1"/>
  <c r="N2252" i="4" s="1"/>
  <c r="L5155" i="4"/>
  <c r="K5155" i="4" s="1"/>
  <c r="N5155" i="4" s="1"/>
  <c r="L4368" i="4"/>
  <c r="K4368" i="4" s="1"/>
  <c r="N4368" i="4" s="1"/>
  <c r="L2726" i="4"/>
  <c r="K2726" i="4" s="1"/>
  <c r="N2726" i="4" s="1"/>
  <c r="L7747" i="4"/>
  <c r="K7747" i="4" s="1"/>
  <c r="N7747" i="4" s="1"/>
  <c r="L1621" i="4"/>
  <c r="K1621" i="4" s="1"/>
  <c r="N1621" i="4" s="1"/>
  <c r="L6840" i="4"/>
  <c r="K6840" i="4" s="1"/>
  <c r="N6840" i="4" s="1"/>
  <c r="L7495" i="4"/>
  <c r="K7495" i="4" s="1"/>
  <c r="N7495" i="4" s="1"/>
  <c r="L7807" i="4"/>
  <c r="K7807" i="4" s="1"/>
  <c r="N7807" i="4" s="1"/>
  <c r="L2065" i="4"/>
  <c r="K2065" i="4" s="1"/>
  <c r="N2065" i="4" s="1"/>
  <c r="L2504" i="4"/>
  <c r="K2504" i="4" s="1"/>
  <c r="N2504" i="4" s="1"/>
  <c r="L4098" i="4"/>
  <c r="K4098" i="4" s="1"/>
  <c r="N4098" i="4" s="1"/>
  <c r="L2535" i="4"/>
  <c r="K2535" i="4" s="1"/>
  <c r="N2535" i="4" s="1"/>
  <c r="L2714" i="4"/>
  <c r="K2714" i="4" s="1"/>
  <c r="N2714" i="4" s="1"/>
  <c r="L5877" i="4"/>
  <c r="K5877" i="4" s="1"/>
  <c r="N5877" i="4" s="1"/>
  <c r="L7045" i="4"/>
  <c r="K7045" i="4" s="1"/>
  <c r="N7045" i="4" s="1"/>
  <c r="L7901" i="4"/>
  <c r="K7901" i="4" s="1"/>
  <c r="N7901" i="4" s="1"/>
  <c r="L3228" i="4"/>
  <c r="K3228" i="4" s="1"/>
  <c r="N3228" i="4" s="1"/>
  <c r="L4715" i="4"/>
  <c r="K4715" i="4" s="1"/>
  <c r="N4715" i="4" s="1"/>
  <c r="L5153" i="4"/>
  <c r="K5153" i="4" s="1"/>
  <c r="N5153" i="4" s="1"/>
  <c r="L1693" i="4"/>
  <c r="K1693" i="4" s="1"/>
  <c r="N1693" i="4" s="1"/>
  <c r="L7552" i="4"/>
  <c r="K7552" i="4" s="1"/>
  <c r="N7552" i="4" s="1"/>
  <c r="L6621" i="4"/>
  <c r="K6621" i="4" s="1"/>
  <c r="N6621" i="4" s="1"/>
  <c r="L905" i="4"/>
  <c r="K905" i="4" s="1"/>
  <c r="N905" i="4" s="1"/>
  <c r="L3350" i="4"/>
  <c r="K3350" i="4" s="1"/>
  <c r="N3350" i="4" s="1"/>
  <c r="L5131" i="4"/>
  <c r="K5131" i="4" s="1"/>
  <c r="N5131" i="4" s="1"/>
  <c r="L4424" i="4"/>
  <c r="K4424" i="4" s="1"/>
  <c r="N4424" i="4" s="1"/>
  <c r="L6550" i="4"/>
  <c r="K6550" i="4" s="1"/>
  <c r="N6550" i="4" s="1"/>
  <c r="L1056" i="4"/>
  <c r="K1056" i="4" s="1"/>
  <c r="N1056" i="4" s="1"/>
  <c r="L6101" i="4"/>
  <c r="K6101" i="4" s="1"/>
  <c r="N6101" i="4" s="1"/>
  <c r="L2616" i="4"/>
  <c r="K2616" i="4" s="1"/>
  <c r="N2616" i="4" s="1"/>
  <c r="L7158" i="4"/>
  <c r="K7158" i="4" s="1"/>
  <c r="N7158" i="4" s="1"/>
  <c r="L6313" i="4"/>
  <c r="K6313" i="4" s="1"/>
  <c r="N6313" i="4" s="1"/>
  <c r="L5789" i="4"/>
  <c r="K5789" i="4" s="1"/>
  <c r="N5789" i="4" s="1"/>
  <c r="L6685" i="4"/>
  <c r="K6685" i="4" s="1"/>
  <c r="N6685" i="4" s="1"/>
  <c r="L5039" i="4"/>
  <c r="K5039" i="4" s="1"/>
  <c r="N5039" i="4" s="1"/>
  <c r="L4895" i="4"/>
  <c r="K4895" i="4" s="1"/>
  <c r="N4895" i="4" s="1"/>
  <c r="L1795" i="4"/>
  <c r="K1795" i="4" s="1"/>
  <c r="N1795" i="4" s="1"/>
  <c r="L7946" i="4"/>
  <c r="K7946" i="4" s="1"/>
  <c r="N7946" i="4" s="1"/>
  <c r="L5872" i="4"/>
  <c r="K5872" i="4" s="1"/>
  <c r="N5872" i="4" s="1"/>
  <c r="L7468" i="4"/>
  <c r="K7468" i="4" s="1"/>
  <c r="N7468" i="4" s="1"/>
  <c r="L3147" i="4"/>
  <c r="K3147" i="4" s="1"/>
  <c r="N3147" i="4" s="1"/>
  <c r="L1803" i="4"/>
  <c r="K1803" i="4" s="1"/>
  <c r="N1803" i="4" s="1"/>
  <c r="L3348" i="4"/>
  <c r="K3348" i="4" s="1"/>
  <c r="N3348" i="4" s="1"/>
  <c r="L4471" i="4"/>
  <c r="K4471" i="4" s="1"/>
  <c r="N4471" i="4" s="1"/>
  <c r="L6146" i="4"/>
  <c r="K6146" i="4" s="1"/>
  <c r="N6146" i="4" s="1"/>
  <c r="L6769" i="4"/>
  <c r="K6769" i="4" s="1"/>
  <c r="N6769" i="4" s="1"/>
  <c r="L1147" i="4"/>
  <c r="K1147" i="4" s="1"/>
  <c r="N1147" i="4" s="1"/>
  <c r="L2434" i="4"/>
  <c r="K2434" i="4" s="1"/>
  <c r="N2434" i="4" s="1"/>
  <c r="L5430" i="4"/>
  <c r="K5430" i="4" s="1"/>
  <c r="N5430" i="4" s="1"/>
  <c r="L1829" i="4"/>
  <c r="K1829" i="4" s="1"/>
  <c r="N1829" i="4" s="1"/>
  <c r="L7499" i="4"/>
  <c r="K7499" i="4" s="1"/>
  <c r="N7499" i="4" s="1"/>
  <c r="L672" i="4"/>
  <c r="K672" i="4" s="1"/>
  <c r="N672" i="4" s="1"/>
  <c r="L1206" i="4"/>
  <c r="K1206" i="4" s="1"/>
  <c r="N1206" i="4" s="1"/>
  <c r="L1172" i="4"/>
  <c r="K1172" i="4" s="1"/>
  <c r="N1172" i="4" s="1"/>
  <c r="L3109" i="4"/>
  <c r="K3109" i="4" s="1"/>
  <c r="N3109" i="4" s="1"/>
  <c r="L5697" i="4"/>
  <c r="K5697" i="4" s="1"/>
  <c r="N5697" i="4" s="1"/>
  <c r="L7623" i="4"/>
  <c r="K7623" i="4" s="1"/>
  <c r="N7623" i="4" s="1"/>
  <c r="L3019" i="4"/>
  <c r="K3019" i="4" s="1"/>
  <c r="N3019" i="4" s="1"/>
  <c r="L5951" i="4"/>
  <c r="K5951" i="4" s="1"/>
  <c r="N5951" i="4" s="1"/>
  <c r="L986" i="4"/>
  <c r="K986" i="4" s="1"/>
  <c r="N986" i="4" s="1"/>
  <c r="L1975" i="4"/>
  <c r="K1975" i="4" s="1"/>
  <c r="N1975" i="4" s="1"/>
  <c r="L6654" i="4"/>
  <c r="K6654" i="4" s="1"/>
  <c r="N6654" i="4" s="1"/>
  <c r="L3494" i="4"/>
  <c r="K3494" i="4" s="1"/>
  <c r="N3494" i="4" s="1"/>
  <c r="L5833" i="4"/>
  <c r="K5833" i="4" s="1"/>
  <c r="N5833" i="4" s="1"/>
  <c r="L2634" i="4"/>
  <c r="K2634" i="4" s="1"/>
  <c r="N2634" i="4" s="1"/>
  <c r="L2314" i="4"/>
  <c r="K2314" i="4" s="1"/>
  <c r="N2314" i="4" s="1"/>
  <c r="L2482" i="4"/>
  <c r="K2482" i="4" s="1"/>
  <c r="N2482" i="4" s="1"/>
  <c r="L736" i="4"/>
  <c r="K736" i="4" s="1"/>
  <c r="N736" i="4" s="1"/>
  <c r="L702" i="4"/>
  <c r="K702" i="4" s="1"/>
  <c r="N702" i="4" s="1"/>
  <c r="L7416" i="4"/>
  <c r="K7416" i="4" s="1"/>
  <c r="N7416" i="4" s="1"/>
  <c r="L1113" i="4"/>
  <c r="K1113" i="4" s="1"/>
  <c r="N1113" i="4" s="1"/>
  <c r="L7942" i="4"/>
  <c r="K7942" i="4" s="1"/>
  <c r="N7942" i="4" s="1"/>
  <c r="L7655" i="4"/>
  <c r="K7655" i="4" s="1"/>
  <c r="N7655" i="4" s="1"/>
  <c r="L2582" i="4"/>
  <c r="K2582" i="4" s="1"/>
  <c r="N2582" i="4" s="1"/>
  <c r="L2369" i="4"/>
  <c r="K2369" i="4" s="1"/>
  <c r="N2369" i="4" s="1"/>
  <c r="L608" i="4"/>
  <c r="K608" i="4" s="1"/>
  <c r="N608" i="4" s="1"/>
  <c r="L3662" i="4"/>
  <c r="K3662" i="4" s="1"/>
  <c r="N3662" i="4" s="1"/>
  <c r="L6231" i="4"/>
  <c r="K6231" i="4" s="1"/>
  <c r="N6231" i="4" s="1"/>
  <c r="L4638" i="4"/>
  <c r="K4638" i="4" s="1"/>
  <c r="N4638" i="4" s="1"/>
  <c r="L4631" i="4"/>
  <c r="K4631" i="4" s="1"/>
  <c r="N4631" i="4" s="1"/>
  <c r="L3937" i="4"/>
  <c r="K3937" i="4" s="1"/>
  <c r="N3937" i="4" s="1"/>
  <c r="L629" i="4"/>
  <c r="K629" i="4" s="1"/>
  <c r="N629" i="4" s="1"/>
  <c r="L5375" i="4"/>
  <c r="K5375" i="4" s="1"/>
  <c r="N5375" i="4" s="1"/>
  <c r="L6894" i="4"/>
  <c r="K6894" i="4" s="1"/>
  <c r="N6894" i="4" s="1"/>
  <c r="L2005" i="4"/>
  <c r="K2005" i="4" s="1"/>
  <c r="N2005" i="4" s="1"/>
  <c r="L6171" i="4"/>
  <c r="K6171" i="4" s="1"/>
  <c r="N6171" i="4" s="1"/>
  <c r="L2120" i="4"/>
  <c r="K2120" i="4" s="1"/>
  <c r="N2120" i="4" s="1"/>
  <c r="L3314" i="4"/>
  <c r="K3314" i="4" s="1"/>
  <c r="N3314" i="4" s="1"/>
  <c r="L6199" i="4"/>
  <c r="K6199" i="4" s="1"/>
  <c r="N6199" i="4" s="1"/>
  <c r="L5863" i="4"/>
  <c r="K5863" i="4" s="1"/>
  <c r="N5863" i="4" s="1"/>
  <c r="L3886" i="4"/>
  <c r="K3886" i="4" s="1"/>
  <c r="N3886" i="4" s="1"/>
  <c r="L137" i="4"/>
  <c r="K137" i="4" s="1"/>
  <c r="N137" i="4" s="1"/>
  <c r="L4785" i="4"/>
  <c r="K4785" i="4" s="1"/>
  <c r="N4785" i="4" s="1"/>
  <c r="L6970" i="4"/>
  <c r="K6970" i="4" s="1"/>
  <c r="N6970" i="4" s="1"/>
  <c r="L395" i="4"/>
  <c r="K395" i="4" s="1"/>
  <c r="N395" i="4" s="1"/>
  <c r="L5069" i="4"/>
  <c r="K5069" i="4" s="1"/>
  <c r="N5069" i="4" s="1"/>
  <c r="L2236" i="4"/>
  <c r="K2236" i="4" s="1"/>
  <c r="N2236" i="4" s="1"/>
  <c r="L5871" i="4"/>
  <c r="K5871" i="4" s="1"/>
  <c r="N5871" i="4" s="1"/>
  <c r="L6350" i="4"/>
  <c r="K6350" i="4" s="1"/>
  <c r="N6350" i="4" s="1"/>
  <c r="L6428" i="4"/>
  <c r="K6428" i="4" s="1"/>
  <c r="N6428" i="4" s="1"/>
  <c r="L624" i="4"/>
  <c r="K624" i="4" s="1"/>
  <c r="N624" i="4" s="1"/>
  <c r="L4774" i="4"/>
  <c r="K4774" i="4" s="1"/>
  <c r="N4774" i="4" s="1"/>
  <c r="L6744" i="4"/>
  <c r="K6744" i="4" s="1"/>
  <c r="N6744" i="4" s="1"/>
  <c r="L1529" i="4"/>
  <c r="K1529" i="4" s="1"/>
  <c r="N1529" i="4" s="1"/>
  <c r="L5308" i="4"/>
  <c r="K5308" i="4" s="1"/>
  <c r="N5308" i="4" s="1"/>
  <c r="L1638" i="4"/>
  <c r="K1638" i="4" s="1"/>
  <c r="N1638" i="4" s="1"/>
  <c r="L4225" i="4"/>
  <c r="K4225" i="4" s="1"/>
  <c r="N4225" i="4" s="1"/>
  <c r="L5742" i="4"/>
  <c r="K5742" i="4" s="1"/>
  <c r="N5742" i="4" s="1"/>
  <c r="L372" i="4"/>
  <c r="K372" i="4" s="1"/>
  <c r="N372" i="4" s="1"/>
  <c r="L7513" i="4"/>
  <c r="K7513" i="4" s="1"/>
  <c r="N7513" i="4" s="1"/>
  <c r="L4390" i="4"/>
  <c r="K4390" i="4" s="1"/>
  <c r="N4390" i="4" s="1"/>
  <c r="L7149" i="4"/>
  <c r="K7149" i="4" s="1"/>
  <c r="N7149" i="4" s="1"/>
  <c r="L4257" i="4"/>
  <c r="K4257" i="4" s="1"/>
  <c r="N4257" i="4" s="1"/>
  <c r="L7705" i="4"/>
  <c r="K7705" i="4" s="1"/>
  <c r="N7705" i="4" s="1"/>
  <c r="L2771" i="4"/>
  <c r="K2771" i="4" s="1"/>
  <c r="N2771" i="4" s="1"/>
  <c r="L5455" i="4"/>
  <c r="K5455" i="4" s="1"/>
  <c r="N5455" i="4" s="1"/>
  <c r="L7968" i="4"/>
  <c r="K7968" i="4" s="1"/>
  <c r="N7968" i="4" s="1"/>
  <c r="L5971" i="4"/>
  <c r="K5971" i="4" s="1"/>
  <c r="N5971" i="4" s="1"/>
  <c r="L1060" i="4"/>
  <c r="K1060" i="4" s="1"/>
  <c r="N1060" i="4" s="1"/>
  <c r="L7719" i="4"/>
  <c r="K7719" i="4" s="1"/>
  <c r="N7719" i="4" s="1"/>
  <c r="L391" i="4"/>
  <c r="K391" i="4" s="1"/>
  <c r="N391" i="4" s="1"/>
  <c r="L1157" i="4"/>
  <c r="K1157" i="4" s="1"/>
  <c r="N1157" i="4" s="1"/>
  <c r="L7546" i="4"/>
  <c r="K7546" i="4" s="1"/>
  <c r="N7546" i="4" s="1"/>
  <c r="L6004" i="4"/>
  <c r="K6004" i="4" s="1"/>
  <c r="N6004" i="4" s="1"/>
  <c r="L3493" i="4"/>
  <c r="K3493" i="4" s="1"/>
  <c r="N3493" i="4" s="1"/>
  <c r="L1542" i="4"/>
  <c r="K1542" i="4" s="1"/>
  <c r="N1542" i="4" s="1"/>
  <c r="L4194" i="4"/>
  <c r="K4194" i="4" s="1"/>
  <c r="N4194" i="4" s="1"/>
  <c r="L7058" i="4"/>
  <c r="K7058" i="4" s="1"/>
  <c r="N7058" i="4" s="1"/>
  <c r="L339" i="4"/>
  <c r="K339" i="4" s="1"/>
  <c r="N339" i="4" s="1"/>
  <c r="L6690" i="4"/>
  <c r="K6690" i="4" s="1"/>
  <c r="N6690" i="4" s="1"/>
  <c r="L4884" i="4"/>
  <c r="K4884" i="4" s="1"/>
  <c r="N4884" i="4" s="1"/>
  <c r="L7746" i="4"/>
  <c r="K7746" i="4" s="1"/>
  <c r="N7746" i="4" s="1"/>
  <c r="L1105" i="4"/>
  <c r="K1105" i="4" s="1"/>
  <c r="N1105" i="4" s="1"/>
  <c r="L1404" i="4"/>
  <c r="K1404" i="4" s="1"/>
  <c r="N1404" i="4" s="1"/>
  <c r="L257" i="4"/>
  <c r="K257" i="4" s="1"/>
  <c r="N257" i="4" s="1"/>
  <c r="L1277" i="4"/>
  <c r="K1277" i="4" s="1"/>
  <c r="N1277" i="4" s="1"/>
  <c r="L2743" i="4"/>
  <c r="K2743" i="4" s="1"/>
  <c r="N2743" i="4" s="1"/>
  <c r="L3381" i="4"/>
  <c r="K3381" i="4" s="1"/>
  <c r="N3381" i="4" s="1"/>
  <c r="L2827" i="4"/>
  <c r="K2827" i="4" s="1"/>
  <c r="N2827" i="4" s="1"/>
  <c r="L2904" i="4"/>
  <c r="K2904" i="4" s="1"/>
  <c r="N2904" i="4" s="1"/>
  <c r="L3163" i="4"/>
  <c r="K3163" i="4" s="1"/>
  <c r="N3163" i="4" s="1"/>
  <c r="L1676" i="4"/>
  <c r="K1676" i="4" s="1"/>
  <c r="N1676" i="4" s="1"/>
  <c r="L4464" i="4"/>
  <c r="K4464" i="4" s="1"/>
  <c r="N4464" i="4" s="1"/>
  <c r="L1774" i="4"/>
  <c r="K1774" i="4" s="1"/>
  <c r="N1774" i="4" s="1"/>
  <c r="L4938" i="4"/>
  <c r="K4938" i="4" s="1"/>
  <c r="N4938" i="4" s="1"/>
  <c r="L2638" i="4"/>
  <c r="K2638" i="4" s="1"/>
  <c r="N2638" i="4" s="1"/>
  <c r="L5113" i="4"/>
  <c r="K5113" i="4" s="1"/>
  <c r="N5113" i="4" s="1"/>
  <c r="L2972" i="4"/>
  <c r="K2972" i="4" s="1"/>
  <c r="N2972" i="4" s="1"/>
  <c r="L990" i="4"/>
  <c r="K990" i="4" s="1"/>
  <c r="N990" i="4" s="1"/>
  <c r="L7859" i="4"/>
  <c r="K7859" i="4" s="1"/>
  <c r="N7859" i="4" s="1"/>
  <c r="L1537" i="4"/>
  <c r="K1537" i="4" s="1"/>
  <c r="N1537" i="4" s="1"/>
  <c r="L289" i="4"/>
  <c r="K289" i="4" s="1"/>
  <c r="N289" i="4" s="1"/>
  <c r="L5562" i="4"/>
  <c r="K5562" i="4" s="1"/>
  <c r="N5562" i="4" s="1"/>
  <c r="L2683" i="4"/>
  <c r="K2683" i="4" s="1"/>
  <c r="N2683" i="4" s="1"/>
  <c r="L1127" i="4"/>
  <c r="K1127" i="4" s="1"/>
  <c r="N1127" i="4" s="1"/>
  <c r="L4207" i="4"/>
  <c r="K4207" i="4" s="1"/>
  <c r="N4207" i="4" s="1"/>
  <c r="L3864" i="4"/>
  <c r="K3864" i="4" s="1"/>
  <c r="N3864" i="4" s="1"/>
  <c r="L2812" i="4"/>
  <c r="K2812" i="4" s="1"/>
  <c r="N2812" i="4" s="1"/>
  <c r="L7128" i="4"/>
  <c r="K7128" i="4" s="1"/>
  <c r="N7128" i="4" s="1"/>
  <c r="L5956" i="4"/>
  <c r="K5956" i="4" s="1"/>
  <c r="N5956" i="4" s="1"/>
  <c r="L5931" i="4"/>
  <c r="K5931" i="4" s="1"/>
  <c r="N5931" i="4" s="1"/>
  <c r="L7285" i="4"/>
  <c r="K7285" i="4" s="1"/>
  <c r="N7285" i="4" s="1"/>
  <c r="L7492" i="4"/>
  <c r="K7492" i="4" s="1"/>
  <c r="N7492" i="4" s="1"/>
  <c r="L6796" i="4"/>
  <c r="K6796" i="4" s="1"/>
  <c r="N6796" i="4" s="1"/>
  <c r="L1914" i="4"/>
  <c r="K1914" i="4" s="1"/>
  <c r="N1914" i="4" s="1"/>
  <c r="L4228" i="4"/>
  <c r="K4228" i="4" s="1"/>
  <c r="N4228" i="4" s="1"/>
  <c r="L4705" i="4"/>
  <c r="K4705" i="4" s="1"/>
  <c r="N4705" i="4" s="1"/>
  <c r="L2145" i="4"/>
  <c r="K2145" i="4" s="1"/>
  <c r="N2145" i="4" s="1"/>
  <c r="L1161" i="4"/>
  <c r="K1161" i="4" s="1"/>
  <c r="N1161" i="4" s="1"/>
  <c r="L3272" i="4"/>
  <c r="K3272" i="4" s="1"/>
  <c r="N3272" i="4" s="1"/>
  <c r="L2699" i="4"/>
  <c r="K2699" i="4" s="1"/>
  <c r="N2699" i="4" s="1"/>
  <c r="L5997" i="4"/>
  <c r="K5997" i="4" s="1"/>
  <c r="N5997" i="4" s="1"/>
  <c r="L4834" i="4"/>
  <c r="K4834" i="4" s="1"/>
  <c r="N4834" i="4" s="1"/>
  <c r="L4430" i="4"/>
  <c r="K4430" i="4" s="1"/>
  <c r="N4430" i="4" s="1"/>
  <c r="L6835" i="4"/>
  <c r="K6835" i="4" s="1"/>
  <c r="N6835" i="4" s="1"/>
  <c r="L121" i="4"/>
  <c r="K121" i="4" s="1"/>
  <c r="N121" i="4" s="1"/>
  <c r="L6669" i="4"/>
  <c r="K6669" i="4" s="1"/>
  <c r="N6669" i="4" s="1"/>
  <c r="L2070" i="4"/>
  <c r="K2070" i="4" s="1"/>
  <c r="N2070" i="4" s="1"/>
  <c r="L7969" i="4"/>
  <c r="K7969" i="4" s="1"/>
  <c r="N7969" i="4" s="1"/>
  <c r="L2488" i="4"/>
  <c r="K2488" i="4" s="1"/>
  <c r="N2488" i="4" s="1"/>
  <c r="L1934" i="4"/>
  <c r="K1934" i="4" s="1"/>
  <c r="N1934" i="4" s="1"/>
  <c r="L5126" i="4"/>
  <c r="K5126" i="4" s="1"/>
  <c r="N5126" i="4" s="1"/>
  <c r="L1148" i="4"/>
  <c r="K1148" i="4" s="1"/>
  <c r="N1148" i="4" s="1"/>
  <c r="L6059" i="4"/>
  <c r="K6059" i="4" s="1"/>
  <c r="N6059" i="4" s="1"/>
  <c r="L6593" i="4"/>
  <c r="K6593" i="4" s="1"/>
  <c r="N6593" i="4" s="1"/>
  <c r="L5288" i="4"/>
  <c r="K5288" i="4" s="1"/>
  <c r="N5288" i="4" s="1"/>
  <c r="L1666" i="4"/>
  <c r="K1666" i="4" s="1"/>
  <c r="N1666" i="4" s="1"/>
  <c r="L1058" i="4"/>
  <c r="K1058" i="4" s="1"/>
  <c r="N1058" i="4" s="1"/>
  <c r="L3442" i="4"/>
  <c r="K3442" i="4" s="1"/>
  <c r="N3442" i="4" s="1"/>
  <c r="L1855" i="4"/>
  <c r="K1855" i="4" s="1"/>
  <c r="N1855" i="4" s="1"/>
  <c r="L4211" i="4"/>
  <c r="K4211" i="4" s="1"/>
  <c r="N4211" i="4" s="1"/>
  <c r="L3066" i="4"/>
  <c r="K3066" i="4" s="1"/>
  <c r="N3066" i="4" s="1"/>
  <c r="L1663" i="4"/>
  <c r="K1663" i="4" s="1"/>
  <c r="N1663" i="4" s="1"/>
  <c r="L2349" i="4"/>
  <c r="K2349" i="4" s="1"/>
  <c r="N2349" i="4" s="1"/>
  <c r="L896" i="4"/>
  <c r="K896" i="4" s="1"/>
  <c r="N896" i="4" s="1"/>
  <c r="L4647" i="4"/>
  <c r="K4647" i="4" s="1"/>
  <c r="N4647" i="4" s="1"/>
  <c r="L4126" i="4"/>
  <c r="K4126" i="4" s="1"/>
  <c r="N4126" i="4" s="1"/>
  <c r="L3300" i="4"/>
  <c r="K3300" i="4" s="1"/>
  <c r="N3300" i="4" s="1"/>
  <c r="L979" i="4"/>
  <c r="K979" i="4" s="1"/>
  <c r="N979" i="4" s="1"/>
  <c r="L5265" i="4"/>
  <c r="K5265" i="4" s="1"/>
  <c r="N5265" i="4" s="1"/>
  <c r="L217" i="4"/>
  <c r="K217" i="4" s="1"/>
  <c r="N217" i="4" s="1"/>
  <c r="L2813" i="4"/>
  <c r="K2813" i="4" s="1"/>
  <c r="N2813" i="4" s="1"/>
  <c r="L6136" i="4"/>
  <c r="K6136" i="4" s="1"/>
  <c r="N6136" i="4" s="1"/>
  <c r="L2101" i="4"/>
  <c r="K2101" i="4" s="1"/>
  <c r="N2101" i="4" s="1"/>
  <c r="L6472" i="4"/>
  <c r="K6472" i="4" s="1"/>
  <c r="N6472" i="4" s="1"/>
  <c r="L3478" i="4"/>
  <c r="K3478" i="4" s="1"/>
  <c r="N3478" i="4" s="1"/>
  <c r="L6818" i="4"/>
  <c r="K6818" i="4" s="1"/>
  <c r="N6818" i="4" s="1"/>
  <c r="L5083" i="4"/>
  <c r="K5083" i="4" s="1"/>
  <c r="N5083" i="4" s="1"/>
  <c r="L7790" i="4"/>
  <c r="K7790" i="4" s="1"/>
  <c r="N7790" i="4" s="1"/>
  <c r="L5987" i="4"/>
  <c r="K5987" i="4" s="1"/>
  <c r="N5987" i="4" s="1"/>
  <c r="L2054" i="4"/>
  <c r="K2054" i="4" s="1"/>
  <c r="N2054" i="4" s="1"/>
  <c r="L6526" i="4"/>
  <c r="K6526" i="4" s="1"/>
  <c r="N6526" i="4" s="1"/>
  <c r="L1523" i="4"/>
  <c r="K1523" i="4" s="1"/>
  <c r="N1523" i="4" s="1"/>
  <c r="L1121" i="4"/>
  <c r="K1121" i="4" s="1"/>
  <c r="N1121" i="4" s="1"/>
  <c r="L5186" i="4"/>
  <c r="K5186" i="4" s="1"/>
  <c r="N5186" i="4" s="1"/>
  <c r="L1217" i="4"/>
  <c r="K1217" i="4" s="1"/>
  <c r="N1217" i="4" s="1"/>
  <c r="L5530" i="4"/>
  <c r="K5530" i="4" s="1"/>
  <c r="N5530" i="4" s="1"/>
  <c r="L3651" i="4"/>
  <c r="K3651" i="4" s="1"/>
  <c r="N3651" i="4" s="1"/>
  <c r="L3168" i="4"/>
  <c r="K3168" i="4" s="1"/>
  <c r="N3168" i="4" s="1"/>
  <c r="L7334" i="4"/>
  <c r="K7334" i="4" s="1"/>
  <c r="N7334" i="4" s="1"/>
  <c r="L7122" i="4"/>
  <c r="K7122" i="4" s="1"/>
  <c r="N7122" i="4" s="1"/>
  <c r="L3765" i="4"/>
  <c r="K3765" i="4" s="1"/>
  <c r="N3765" i="4" s="1"/>
  <c r="L1896" i="4"/>
  <c r="K1896" i="4" s="1"/>
  <c r="N1896" i="4" s="1"/>
  <c r="L1312" i="4"/>
  <c r="K1312" i="4" s="1"/>
  <c r="N1312" i="4" s="1"/>
  <c r="L5990" i="4"/>
  <c r="K5990" i="4" s="1"/>
  <c r="N5990" i="4" s="1"/>
  <c r="L4270" i="4"/>
  <c r="K4270" i="4" s="1"/>
  <c r="N4270" i="4" s="1"/>
  <c r="L3953" i="4"/>
  <c r="K3953" i="4" s="1"/>
  <c r="N3953" i="4" s="1"/>
  <c r="L6276" i="4"/>
  <c r="K6276" i="4" s="1"/>
  <c r="N6276" i="4" s="1"/>
  <c r="L1269" i="4"/>
  <c r="K1269" i="4" s="1"/>
  <c r="N1269" i="4" s="1"/>
  <c r="L5077" i="4"/>
  <c r="K5077" i="4" s="1"/>
  <c r="N5077" i="4" s="1"/>
  <c r="L2952" i="4"/>
  <c r="K2952" i="4" s="1"/>
  <c r="N2952" i="4" s="1"/>
  <c r="L2477" i="4"/>
  <c r="K2477" i="4" s="1"/>
  <c r="N2477" i="4" s="1"/>
  <c r="L2184" i="4"/>
  <c r="K2184" i="4" s="1"/>
  <c r="N2184" i="4" s="1"/>
  <c r="L7720" i="4"/>
  <c r="K7720" i="4" s="1"/>
  <c r="N7720" i="4" s="1"/>
  <c r="L208" i="4"/>
  <c r="K208" i="4" s="1"/>
  <c r="N208" i="4" s="1"/>
  <c r="L741" i="4"/>
  <c r="K741" i="4" s="1"/>
  <c r="N741" i="4" s="1"/>
  <c r="L2759" i="4"/>
  <c r="K2759" i="4" s="1"/>
  <c r="N2759" i="4" s="1"/>
  <c r="L7361" i="4"/>
  <c r="K7361" i="4" s="1"/>
  <c r="N7361" i="4" s="1"/>
  <c r="L2498" i="4"/>
  <c r="K2498" i="4" s="1"/>
  <c r="N2498" i="4" s="1"/>
  <c r="L4189" i="4"/>
  <c r="K4189" i="4" s="1"/>
  <c r="N4189" i="4" s="1"/>
  <c r="L5630" i="4"/>
  <c r="K5630" i="4" s="1"/>
  <c r="N5630" i="4" s="1"/>
  <c r="L7825" i="4"/>
  <c r="K7825" i="4" s="1"/>
  <c r="N7825" i="4" s="1"/>
  <c r="L5164" i="4"/>
  <c r="K5164" i="4" s="1"/>
  <c r="N5164" i="4" s="1"/>
  <c r="L4716" i="4"/>
  <c r="K4716" i="4" s="1"/>
  <c r="N4716" i="4" s="1"/>
  <c r="L230" i="4"/>
  <c r="K230" i="4" s="1"/>
  <c r="N230" i="4" s="1"/>
  <c r="L6322" i="4"/>
  <c r="K6322" i="4" s="1"/>
  <c r="N6322" i="4" s="1"/>
  <c r="L3026" i="4"/>
  <c r="K3026" i="4" s="1"/>
  <c r="N3026" i="4" s="1"/>
  <c r="L5694" i="4"/>
  <c r="K5694" i="4" s="1"/>
  <c r="N5694" i="4" s="1"/>
  <c r="L4518" i="4"/>
  <c r="K4518" i="4" s="1"/>
  <c r="N4518" i="4" s="1"/>
  <c r="L6639" i="4"/>
  <c r="K6639" i="4" s="1"/>
  <c r="N6639" i="4" s="1"/>
  <c r="L1607" i="4"/>
  <c r="K1607" i="4" s="1"/>
  <c r="N1607" i="4" s="1"/>
  <c r="L788" i="4"/>
  <c r="K788" i="4" s="1"/>
  <c r="N788" i="4" s="1"/>
  <c r="L2444" i="4"/>
  <c r="K2444" i="4" s="1"/>
  <c r="N2444" i="4" s="1"/>
  <c r="L7741" i="4"/>
  <c r="K7741" i="4" s="1"/>
  <c r="N7741" i="4" s="1"/>
  <c r="L1403" i="4"/>
  <c r="K1403" i="4" s="1"/>
  <c r="N1403" i="4" s="1"/>
  <c r="L3867" i="4"/>
  <c r="K3867" i="4" s="1"/>
  <c r="N3867" i="4" s="1"/>
  <c r="L4134" i="4"/>
  <c r="K4134" i="4" s="1"/>
  <c r="N4134" i="4" s="1"/>
  <c r="L5723" i="4"/>
  <c r="K5723" i="4" s="1"/>
  <c r="N5723" i="4" s="1"/>
  <c r="L7233" i="4"/>
  <c r="K7233" i="4" s="1"/>
  <c r="N7233" i="4" s="1"/>
  <c r="L5545" i="4"/>
  <c r="K5545" i="4" s="1"/>
  <c r="N5545" i="4" s="1"/>
  <c r="L5076" i="4"/>
  <c r="K5076" i="4" s="1"/>
  <c r="N5076" i="4" s="1"/>
  <c r="L2084" i="4"/>
  <c r="K2084" i="4" s="1"/>
  <c r="N2084" i="4" s="1"/>
  <c r="L4294" i="4"/>
  <c r="K4294" i="4" s="1"/>
  <c r="N4294" i="4" s="1"/>
  <c r="L6799" i="4"/>
  <c r="K6799" i="4" s="1"/>
  <c r="N6799" i="4" s="1"/>
  <c r="L2730" i="4"/>
  <c r="K2730" i="4" s="1"/>
  <c r="N2730" i="4" s="1"/>
  <c r="L145" i="4"/>
  <c r="K145" i="4" s="1"/>
  <c r="N145" i="4" s="1"/>
  <c r="L6517" i="4"/>
  <c r="K6517" i="4" s="1"/>
  <c r="N6517" i="4" s="1"/>
  <c r="L1726" i="4"/>
  <c r="K1726" i="4" s="1"/>
  <c r="N1726" i="4" s="1"/>
  <c r="L3676" i="4"/>
  <c r="K3676" i="4" s="1"/>
  <c r="N3676" i="4" s="1"/>
  <c r="L5300" i="4"/>
  <c r="K5300" i="4" s="1"/>
  <c r="N5300" i="4" s="1"/>
  <c r="L2911" i="4"/>
  <c r="K2911" i="4" s="1"/>
  <c r="N2911" i="4" s="1"/>
  <c r="L5065" i="4"/>
  <c r="K5065" i="4" s="1"/>
  <c r="N5065" i="4" s="1"/>
  <c r="L5393" i="4"/>
  <c r="K5393" i="4" s="1"/>
  <c r="N5393" i="4" s="1"/>
  <c r="L4618" i="4"/>
  <c r="K4618" i="4" s="1"/>
  <c r="N4618" i="4" s="1"/>
  <c r="L4802" i="4"/>
  <c r="K4802" i="4" s="1"/>
  <c r="N4802" i="4" s="1"/>
  <c r="L303" i="4"/>
  <c r="K303" i="4" s="1"/>
  <c r="N303" i="4" s="1"/>
  <c r="L3260" i="4"/>
  <c r="K3260" i="4" s="1"/>
  <c r="N3260" i="4" s="1"/>
  <c r="L6534" i="4"/>
  <c r="K6534" i="4" s="1"/>
  <c r="N6534" i="4" s="1"/>
  <c r="L6459" i="4"/>
  <c r="K6459" i="4" s="1"/>
  <c r="N6459" i="4" s="1"/>
  <c r="L6407" i="4"/>
  <c r="K6407" i="4" s="1"/>
  <c r="N6407" i="4" s="1"/>
  <c r="L5420" i="4"/>
  <c r="K5420" i="4" s="1"/>
  <c r="N5420" i="4" s="1"/>
  <c r="L6533" i="4"/>
  <c r="K6533" i="4" s="1"/>
  <c r="N6533" i="4" s="1"/>
  <c r="L425" i="4"/>
  <c r="K425" i="4" s="1"/>
  <c r="N425" i="4" s="1"/>
  <c r="L4229" i="4"/>
  <c r="K4229" i="4" s="1"/>
  <c r="N4229" i="4" s="1"/>
  <c r="L7171" i="4"/>
  <c r="K7171" i="4" s="1"/>
  <c r="N7171" i="4" s="1"/>
  <c r="L7712" i="4"/>
  <c r="K7712" i="4" s="1"/>
  <c r="N7712" i="4" s="1"/>
  <c r="L2474" i="4"/>
  <c r="K2474" i="4" s="1"/>
  <c r="N2474" i="4" s="1"/>
  <c r="L3151" i="4"/>
  <c r="K3151" i="4" s="1"/>
  <c r="N3151" i="4" s="1"/>
  <c r="L1239" i="4"/>
  <c r="K1239" i="4" s="1"/>
  <c r="N1239" i="4" s="1"/>
  <c r="L1729" i="4"/>
  <c r="K1729" i="4" s="1"/>
  <c r="N1729" i="4" s="1"/>
  <c r="L2953" i="4"/>
  <c r="K2953" i="4" s="1"/>
  <c r="N2953" i="4" s="1"/>
  <c r="L2080" i="4"/>
  <c r="K2080" i="4" s="1"/>
  <c r="N2080" i="4" s="1"/>
  <c r="L1787" i="4"/>
  <c r="K1787" i="4" s="1"/>
  <c r="N1787" i="4" s="1"/>
  <c r="L1558" i="4"/>
  <c r="K1558" i="4" s="1"/>
  <c r="N1558" i="4" s="1"/>
  <c r="L4999" i="4"/>
  <c r="K4999" i="4" s="1"/>
  <c r="N4999" i="4" s="1"/>
  <c r="L6070" i="4"/>
  <c r="K6070" i="4" s="1"/>
  <c r="N6070" i="4" s="1"/>
  <c r="L7745" i="4"/>
  <c r="K7745" i="4" s="1"/>
  <c r="N7745" i="4" s="1"/>
  <c r="L3689" i="4"/>
  <c r="K3689" i="4" s="1"/>
  <c r="N3689" i="4" s="1"/>
  <c r="L7440" i="4"/>
  <c r="K7440" i="4" s="1"/>
  <c r="N7440" i="4" s="1"/>
  <c r="L4293" i="4"/>
  <c r="K4293" i="4" s="1"/>
  <c r="N4293" i="4" s="1"/>
  <c r="L7721" i="4"/>
  <c r="K7721" i="4" s="1"/>
  <c r="N7721" i="4" s="1"/>
  <c r="L6919" i="4"/>
  <c r="K6919" i="4" s="1"/>
  <c r="N6919" i="4" s="1"/>
  <c r="L1215" i="4"/>
  <c r="K1215" i="4" s="1"/>
  <c r="N1215" i="4" s="1"/>
  <c r="L7711" i="4"/>
  <c r="K7711" i="4" s="1"/>
  <c r="N7711" i="4" s="1"/>
  <c r="L3137" i="4"/>
  <c r="K3137" i="4" s="1"/>
  <c r="N3137" i="4" s="1"/>
  <c r="L1733" i="4"/>
  <c r="K1733" i="4" s="1"/>
  <c r="N1733" i="4" s="1"/>
  <c r="L171" i="4"/>
  <c r="K171" i="4" s="1"/>
  <c r="N171" i="4" s="1"/>
  <c r="L2776" i="4"/>
  <c r="K2776" i="4" s="1"/>
  <c r="N2776" i="4" s="1"/>
  <c r="L917" i="4"/>
  <c r="K917" i="4" s="1"/>
  <c r="N917" i="4" s="1"/>
  <c r="L3235" i="4"/>
  <c r="K3235" i="4" s="1"/>
  <c r="N3235" i="4" s="1"/>
  <c r="L7000" i="4"/>
  <c r="K7000" i="4" s="1"/>
  <c r="N7000" i="4" s="1"/>
  <c r="L3124" i="4"/>
  <c r="K3124" i="4" s="1"/>
  <c r="N3124" i="4" s="1"/>
  <c r="L2724" i="4"/>
  <c r="K2724" i="4" s="1"/>
  <c r="N2724" i="4" s="1"/>
  <c r="L7298" i="4"/>
  <c r="K7298" i="4" s="1"/>
  <c r="N7298" i="4" s="1"/>
  <c r="L592" i="4"/>
  <c r="K592" i="4" s="1"/>
  <c r="N592" i="4" s="1"/>
  <c r="L4120" i="4"/>
  <c r="K4120" i="4" s="1"/>
  <c r="N4120" i="4" s="1"/>
  <c r="L6208" i="4"/>
  <c r="K6208" i="4" s="1"/>
  <c r="N6208" i="4" s="1"/>
  <c r="L6865" i="4"/>
  <c r="K6865" i="4" s="1"/>
  <c r="N6865" i="4" s="1"/>
  <c r="L4405" i="4"/>
  <c r="K4405" i="4" s="1"/>
  <c r="N4405" i="4" s="1"/>
  <c r="L4413" i="4"/>
  <c r="K4413" i="4" s="1"/>
  <c r="N4413" i="4" s="1"/>
  <c r="L1526" i="4"/>
  <c r="K1526" i="4" s="1"/>
  <c r="N1526" i="4" s="1"/>
  <c r="L5682" i="4"/>
  <c r="K5682" i="4" s="1"/>
  <c r="N5682" i="4" s="1"/>
  <c r="L4161" i="4"/>
  <c r="K4161" i="4" s="1"/>
  <c r="N4161" i="4" s="1"/>
  <c r="L3721" i="4"/>
  <c r="K3721" i="4" s="1"/>
  <c r="N3721" i="4" s="1"/>
  <c r="L1825" i="4"/>
  <c r="K1825" i="4" s="1"/>
  <c r="N1825" i="4" s="1"/>
  <c r="L3265" i="4"/>
  <c r="K3265" i="4" s="1"/>
  <c r="N3265" i="4" s="1"/>
  <c r="L5269" i="4"/>
  <c r="K5269" i="4" s="1"/>
  <c r="N5269" i="4" s="1"/>
  <c r="L6637" i="4"/>
  <c r="K6637" i="4" s="1"/>
  <c r="N6637" i="4" s="1"/>
  <c r="L1207" i="4"/>
  <c r="K1207" i="4" s="1"/>
  <c r="N1207" i="4" s="1"/>
  <c r="L6112" i="4"/>
  <c r="K6112" i="4" s="1"/>
  <c r="N6112" i="4" s="1"/>
  <c r="L3941" i="4"/>
  <c r="K3941" i="4" s="1"/>
  <c r="N3941" i="4" s="1"/>
  <c r="L7529" i="4"/>
  <c r="K7529" i="4" s="1"/>
  <c r="N7529" i="4" s="1"/>
  <c r="L544" i="4"/>
  <c r="K544" i="4" s="1"/>
  <c r="N544" i="4" s="1"/>
  <c r="L7404" i="4"/>
  <c r="K7404" i="4" s="1"/>
  <c r="N7404" i="4" s="1"/>
  <c r="L7253" i="4"/>
  <c r="K7253" i="4" s="1"/>
  <c r="N7253" i="4" s="1"/>
  <c r="L7408" i="4"/>
  <c r="K7408" i="4" s="1"/>
  <c r="N7408" i="4" s="1"/>
  <c r="L2168" i="4"/>
  <c r="K2168" i="4" s="1"/>
  <c r="N2168" i="4" s="1"/>
  <c r="L3203" i="4"/>
  <c r="K3203" i="4" s="1"/>
  <c r="N3203" i="4" s="1"/>
  <c r="L1133" i="4"/>
  <c r="K1133" i="4" s="1"/>
  <c r="N1133" i="4" s="1"/>
  <c r="L3397" i="4"/>
  <c r="K3397" i="4" s="1"/>
  <c r="N3397" i="4" s="1"/>
  <c r="L6569" i="4"/>
  <c r="K6569" i="4" s="1"/>
  <c r="N6569" i="4" s="1"/>
  <c r="L2147" i="4"/>
  <c r="K2147" i="4" s="1"/>
  <c r="N2147" i="4" s="1"/>
  <c r="L2852" i="4"/>
  <c r="K2852" i="4" s="1"/>
  <c r="N2852" i="4" s="1"/>
  <c r="L6742" i="4"/>
  <c r="K6742" i="4" s="1"/>
  <c r="N6742" i="4" s="1"/>
  <c r="L6524" i="4"/>
  <c r="K6524" i="4" s="1"/>
  <c r="N6524" i="4" s="1"/>
  <c r="L4655" i="4"/>
  <c r="K4655" i="4" s="1"/>
  <c r="N4655" i="4" s="1"/>
  <c r="L5636" i="4"/>
  <c r="K5636" i="4" s="1"/>
  <c r="N5636" i="4" s="1"/>
  <c r="L3013" i="4"/>
  <c r="K3013" i="4" s="1"/>
  <c r="N3013" i="4" s="1"/>
  <c r="L6353" i="4"/>
  <c r="K6353" i="4" s="1"/>
  <c r="N6353" i="4" s="1"/>
  <c r="L5658" i="4"/>
  <c r="K5658" i="4" s="1"/>
  <c r="N5658" i="4" s="1"/>
  <c r="L2540" i="4"/>
  <c r="K2540" i="4" s="1"/>
  <c r="N2540" i="4" s="1"/>
  <c r="L2471" i="4"/>
  <c r="K2471" i="4" s="1"/>
  <c r="N2471" i="4" s="1"/>
  <c r="L6615" i="4"/>
  <c r="K6615" i="4" s="1"/>
  <c r="N6615" i="4" s="1"/>
  <c r="L4607" i="4"/>
  <c r="K4607" i="4" s="1"/>
  <c r="N4607" i="4" s="1"/>
  <c r="L1344" i="4"/>
  <c r="K1344" i="4" s="1"/>
  <c r="N1344" i="4" s="1"/>
  <c r="L4738" i="4"/>
  <c r="K4738" i="4" s="1"/>
  <c r="N4738" i="4" s="1"/>
  <c r="L6176" i="4"/>
  <c r="K6176" i="4" s="1"/>
  <c r="N6176" i="4" s="1"/>
  <c r="L5060" i="4"/>
  <c r="K5060" i="4" s="1"/>
  <c r="N5060" i="4" s="1"/>
  <c r="L6185" i="4"/>
  <c r="K6185" i="4" s="1"/>
  <c r="N6185" i="4" s="1"/>
  <c r="L7299" i="4"/>
  <c r="K7299" i="4" s="1"/>
  <c r="N7299" i="4" s="1"/>
  <c r="L3305" i="4"/>
  <c r="K3305" i="4" s="1"/>
  <c r="N3305" i="4" s="1"/>
  <c r="L3783" i="4"/>
  <c r="K3783" i="4" s="1"/>
  <c r="N3783" i="4" s="1"/>
  <c r="L2814" i="4"/>
  <c r="K2814" i="4" s="1"/>
  <c r="N2814" i="4" s="1"/>
  <c r="L317" i="4"/>
  <c r="K317" i="4" s="1"/>
  <c r="N317" i="4" s="1"/>
  <c r="L7107" i="4"/>
  <c r="K7107" i="4" s="1"/>
  <c r="N7107" i="4" s="1"/>
  <c r="L5703" i="4"/>
  <c r="K5703" i="4" s="1"/>
  <c r="N5703" i="4" s="1"/>
  <c r="L2081" i="4"/>
  <c r="K2081" i="4" s="1"/>
  <c r="N2081" i="4" s="1"/>
  <c r="L3227" i="4"/>
  <c r="K3227" i="4" s="1"/>
  <c r="N3227" i="4" s="1"/>
  <c r="L1086" i="4"/>
  <c r="K1086" i="4" s="1"/>
  <c r="N1086" i="4" s="1"/>
  <c r="L545" i="4"/>
  <c r="K545" i="4" s="1"/>
  <c r="N545" i="4" s="1"/>
  <c r="L7123" i="4"/>
  <c r="K7123" i="4" s="1"/>
  <c r="N7123" i="4" s="1"/>
  <c r="L5327" i="4"/>
  <c r="K5327" i="4" s="1"/>
  <c r="N5327" i="4" s="1"/>
  <c r="L2770" i="4"/>
  <c r="K2770" i="4" s="1"/>
  <c r="N2770" i="4" s="1"/>
  <c r="L4101" i="4"/>
  <c r="K4101" i="4" s="1"/>
  <c r="N4101" i="4" s="1"/>
  <c r="L5860" i="4"/>
  <c r="K5860" i="4" s="1"/>
  <c r="N5860" i="4" s="1"/>
  <c r="L630" i="4"/>
  <c r="K630" i="4" s="1"/>
  <c r="N630" i="4" s="1"/>
  <c r="L3132" i="4"/>
  <c r="K3132" i="4" s="1"/>
  <c r="N3132" i="4" s="1"/>
  <c r="L47" i="4"/>
  <c r="K47" i="4" s="1"/>
  <c r="N47" i="4" s="1"/>
  <c r="L4067" i="4"/>
  <c r="K4067" i="4" s="1"/>
  <c r="N4067" i="4" s="1"/>
  <c r="L2994" i="4"/>
  <c r="K2994" i="4" s="1"/>
  <c r="N2994" i="4" s="1"/>
  <c r="L1231" i="4"/>
  <c r="K1231" i="4" s="1"/>
  <c r="N1231" i="4" s="1"/>
  <c r="L169" i="4"/>
  <c r="K169" i="4" s="1"/>
  <c r="N169" i="4" s="1"/>
  <c r="L7438" i="4"/>
  <c r="K7438" i="4" s="1"/>
  <c r="N7438" i="4" s="1"/>
  <c r="L5945" i="4"/>
  <c r="K5945" i="4" s="1"/>
  <c r="N5945" i="4" s="1"/>
  <c r="L5707" i="4"/>
  <c r="K5707" i="4" s="1"/>
  <c r="N5707" i="4" s="1"/>
  <c r="L782" i="4"/>
  <c r="K782" i="4" s="1"/>
  <c r="N782" i="4" s="1"/>
  <c r="L565" i="4"/>
  <c r="K565" i="4" s="1"/>
  <c r="N565" i="4" s="1"/>
  <c r="L2844" i="4"/>
  <c r="K2844" i="4" s="1"/>
  <c r="N2844" i="4" s="1"/>
  <c r="L1450" i="4"/>
  <c r="K1450" i="4" s="1"/>
  <c r="N1450" i="4" s="1"/>
  <c r="L46" i="4"/>
  <c r="K46" i="4" s="1"/>
  <c r="N46" i="4" s="1"/>
  <c r="L3585" i="4"/>
  <c r="K3585" i="4" s="1"/>
  <c r="N3585" i="4" s="1"/>
  <c r="L2583" i="4"/>
  <c r="K2583" i="4" s="1"/>
  <c r="N2583" i="4" s="1"/>
  <c r="L1807" i="4"/>
  <c r="K1807" i="4" s="1"/>
  <c r="N1807" i="4" s="1"/>
  <c r="L1794" i="4"/>
  <c r="K1794" i="4" s="1"/>
  <c r="N1794" i="4" s="1"/>
  <c r="L3763" i="4"/>
  <c r="K3763" i="4" s="1"/>
  <c r="N3763" i="4" s="1"/>
  <c r="L3604" i="4"/>
  <c r="K3604" i="4" s="1"/>
  <c r="N3604" i="4" s="1"/>
  <c r="L2330" i="4"/>
  <c r="K2330" i="4" s="1"/>
  <c r="N2330" i="4" s="1"/>
  <c r="L5271" i="4"/>
  <c r="K5271" i="4" s="1"/>
  <c r="N5271" i="4" s="1"/>
  <c r="L5160" i="4"/>
  <c r="K5160" i="4" s="1"/>
  <c r="N5160" i="4" s="1"/>
  <c r="L7386" i="4"/>
  <c r="K7386" i="4" s="1"/>
  <c r="N7386" i="4" s="1"/>
  <c r="L4444" i="4"/>
  <c r="K4444" i="4" s="1"/>
  <c r="N4444" i="4" s="1"/>
  <c r="L3672" i="4"/>
  <c r="K3672" i="4" s="1"/>
  <c r="N3672" i="4" s="1"/>
  <c r="L5165" i="4"/>
  <c r="K5165" i="4" s="1"/>
  <c r="N5165" i="4" s="1"/>
  <c r="L601" i="4"/>
  <c r="K601" i="4" s="1"/>
  <c r="N601" i="4" s="1"/>
  <c r="L2984" i="4"/>
  <c r="K2984" i="4" s="1"/>
  <c r="N2984" i="4" s="1"/>
  <c r="L1922" i="4"/>
  <c r="K1922" i="4" s="1"/>
  <c r="N1922" i="4" s="1"/>
  <c r="L4124" i="4"/>
  <c r="K4124" i="4" s="1"/>
  <c r="N4124" i="4" s="1"/>
  <c r="L4800" i="4"/>
  <c r="K4800" i="4" s="1"/>
  <c r="N4800" i="4" s="1"/>
  <c r="L7286" i="4"/>
  <c r="K7286" i="4" s="1"/>
  <c r="N7286" i="4" s="1"/>
  <c r="L5831" i="4"/>
  <c r="K5831" i="4" s="1"/>
  <c r="N5831" i="4" s="1"/>
  <c r="L2499" i="4"/>
  <c r="K2499" i="4" s="1"/>
  <c r="N2499" i="4" s="1"/>
  <c r="L151" i="4"/>
  <c r="K151" i="4" s="1"/>
  <c r="N151" i="4" s="1"/>
  <c r="L6048" i="4"/>
  <c r="K6048" i="4" s="1"/>
  <c r="N6048" i="4" s="1"/>
  <c r="L2905" i="4"/>
  <c r="K2905" i="4" s="1"/>
  <c r="N2905" i="4" s="1"/>
  <c r="L1383" i="4"/>
  <c r="K1383" i="4" s="1"/>
  <c r="N1383" i="4" s="1"/>
  <c r="L4939" i="4"/>
  <c r="K4939" i="4" s="1"/>
  <c r="N4939" i="4" s="1"/>
  <c r="L4935" i="4"/>
  <c r="K4935" i="4" s="1"/>
  <c r="N4935" i="4" s="1"/>
  <c r="L1960" i="4"/>
  <c r="K1960" i="4" s="1"/>
  <c r="N1960" i="4" s="1"/>
  <c r="L3823" i="4"/>
  <c r="K3823" i="4" s="1"/>
  <c r="N3823" i="4" s="1"/>
  <c r="L5858" i="4"/>
  <c r="K5858" i="4" s="1"/>
  <c r="N5858" i="4" s="1"/>
  <c r="L7240" i="4"/>
  <c r="K7240" i="4" s="1"/>
  <c r="N7240" i="4" s="1"/>
  <c r="L7964" i="4"/>
  <c r="K7964" i="4" s="1"/>
  <c r="N7964" i="4" s="1"/>
  <c r="L4527" i="4"/>
  <c r="K4527" i="4" s="1"/>
  <c r="N4527" i="4" s="1"/>
  <c r="L5098" i="4"/>
  <c r="K5098" i="4" s="1"/>
  <c r="N5098" i="4" s="1"/>
  <c r="L3012" i="4"/>
  <c r="K3012" i="4" s="1"/>
  <c r="N3012" i="4" s="1"/>
  <c r="L7210" i="4"/>
  <c r="K7210" i="4" s="1"/>
  <c r="N7210" i="4" s="1"/>
  <c r="L4922" i="4"/>
  <c r="K4922" i="4" s="1"/>
  <c r="N4922" i="4" s="1"/>
  <c r="L6092" i="4"/>
  <c r="K6092" i="4" s="1"/>
  <c r="N6092" i="4" s="1"/>
  <c r="L4296" i="4"/>
  <c r="K4296" i="4" s="1"/>
  <c r="N4296" i="4" s="1"/>
  <c r="L90" i="4"/>
  <c r="K90" i="4" s="1"/>
  <c r="N90" i="4" s="1"/>
  <c r="L67" i="4"/>
  <c r="K67" i="4" s="1"/>
  <c r="N67" i="4" s="1"/>
  <c r="L940" i="4"/>
  <c r="K940" i="4" s="1"/>
  <c r="N940" i="4" s="1"/>
  <c r="L188" i="4"/>
  <c r="K188" i="4" s="1"/>
  <c r="N188" i="4" s="1"/>
  <c r="L646" i="4"/>
  <c r="K646" i="4" s="1"/>
  <c r="N646" i="4" s="1"/>
  <c r="L1566" i="4"/>
  <c r="K1566" i="4" s="1"/>
  <c r="N1566" i="4" s="1"/>
  <c r="L6287" i="4"/>
  <c r="K6287" i="4" s="1"/>
  <c r="N6287" i="4" s="1"/>
  <c r="L1835" i="4"/>
  <c r="K1835" i="4" s="1"/>
  <c r="N1835" i="4" s="1"/>
  <c r="L1366" i="4"/>
  <c r="K1366" i="4" s="1"/>
  <c r="N1366" i="4" s="1"/>
  <c r="L7535" i="4"/>
  <c r="K7535" i="4" s="1"/>
  <c r="N7535" i="4" s="1"/>
  <c r="L1543" i="4"/>
  <c r="K1543" i="4" s="1"/>
  <c r="N1543" i="4" s="1"/>
  <c r="L6014" i="4"/>
  <c r="K6014" i="4" s="1"/>
  <c r="N6014" i="4" s="1"/>
  <c r="L3723" i="4"/>
  <c r="K3723" i="4" s="1"/>
  <c r="N3723" i="4" s="1"/>
  <c r="L7794" i="4"/>
  <c r="K7794" i="4" s="1"/>
  <c r="N7794" i="4" s="1"/>
  <c r="L131" i="4"/>
  <c r="K131" i="4" s="1"/>
  <c r="N131" i="4" s="1"/>
  <c r="L5270" i="4"/>
  <c r="K5270" i="4" s="1"/>
  <c r="N5270" i="4" s="1"/>
  <c r="L4745" i="4"/>
  <c r="K4745" i="4" s="1"/>
  <c r="N4745" i="4" s="1"/>
  <c r="L126" i="4"/>
  <c r="K126" i="4" s="1"/>
  <c r="N126" i="4" s="1"/>
  <c r="L5232" i="4"/>
  <c r="K5232" i="4" s="1"/>
  <c r="N5232" i="4" s="1"/>
  <c r="L3455" i="4"/>
  <c r="K3455" i="4" s="1"/>
  <c r="N3455" i="4" s="1"/>
  <c r="L6214" i="4"/>
  <c r="K6214" i="4" s="1"/>
  <c r="N6214" i="4" s="1"/>
  <c r="L1295" i="4"/>
  <c r="K1295" i="4" s="1"/>
  <c r="N1295" i="4" s="1"/>
  <c r="L5385" i="4"/>
  <c r="K5385" i="4" s="1"/>
  <c r="N5385" i="4" s="1"/>
  <c r="L6254" i="4"/>
  <c r="K6254" i="4" s="1"/>
  <c r="N6254" i="4" s="1"/>
  <c r="L1211" i="4"/>
  <c r="K1211" i="4" s="1"/>
  <c r="N1211" i="4" s="1"/>
  <c r="L7064" i="4"/>
  <c r="K7064" i="4" s="1"/>
  <c r="N7064" i="4" s="1"/>
  <c r="L7740" i="4"/>
  <c r="K7740" i="4" s="1"/>
  <c r="N7740" i="4" s="1"/>
  <c r="L3059" i="4"/>
  <c r="K3059" i="4" s="1"/>
  <c r="N3059" i="4" s="1"/>
  <c r="L7248" i="4"/>
  <c r="K7248" i="4" s="1"/>
  <c r="N7248" i="4" s="1"/>
  <c r="L1186" i="4"/>
  <c r="K1186" i="4" s="1"/>
  <c r="N1186" i="4" s="1"/>
  <c r="L6702" i="4"/>
  <c r="K6702" i="4" s="1"/>
  <c r="N6702" i="4" s="1"/>
  <c r="L2083" i="4"/>
  <c r="K2083" i="4" s="1"/>
  <c r="N2083" i="4" s="1"/>
  <c r="L1978" i="4"/>
  <c r="K1978" i="4" s="1"/>
  <c r="N1978" i="4" s="1"/>
  <c r="L1076" i="4"/>
  <c r="K1076" i="4" s="1"/>
  <c r="N1076" i="4" s="1"/>
  <c r="L281" i="4"/>
  <c r="K281" i="4" s="1"/>
  <c r="N281" i="4" s="1"/>
  <c r="L4096" i="4"/>
  <c r="K4096" i="4" s="1"/>
  <c r="N4096" i="4" s="1"/>
  <c r="L3004" i="4"/>
  <c r="K3004" i="4" s="1"/>
  <c r="N3004" i="4" s="1"/>
  <c r="L6156" i="4"/>
  <c r="K6156" i="4" s="1"/>
  <c r="N6156" i="4" s="1"/>
  <c r="L685" i="4"/>
  <c r="K685" i="4" s="1"/>
  <c r="N685" i="4" s="1"/>
  <c r="L5197" i="4"/>
  <c r="K5197" i="4" s="1"/>
  <c r="N5197" i="4" s="1"/>
  <c r="L4084" i="4"/>
  <c r="K4084" i="4" s="1"/>
  <c r="N4084" i="4" s="1"/>
  <c r="L602" i="4"/>
  <c r="K602" i="4" s="1"/>
  <c r="N602" i="4" s="1"/>
  <c r="L2546" i="4"/>
  <c r="K2546" i="4" s="1"/>
  <c r="N2546" i="4" s="1"/>
  <c r="L501" i="4"/>
  <c r="K501" i="4" s="1"/>
  <c r="N501" i="4" s="1"/>
  <c r="L6888" i="4"/>
  <c r="K6888" i="4" s="1"/>
  <c r="N6888" i="4" s="1"/>
  <c r="L1986" i="4"/>
  <c r="K1986" i="4" s="1"/>
  <c r="N1986" i="4" s="1"/>
  <c r="L3809" i="4"/>
  <c r="K3809" i="4" s="1"/>
  <c r="N3809" i="4" s="1"/>
  <c r="L3157" i="4"/>
  <c r="K3157" i="4" s="1"/>
  <c r="N3157" i="4" s="1"/>
  <c r="L5756" i="4"/>
  <c r="K5756" i="4" s="1"/>
  <c r="N5756" i="4" s="1"/>
  <c r="L2942" i="4"/>
  <c r="K2942" i="4" s="1"/>
  <c r="N2942" i="4" s="1"/>
  <c r="L443" i="4"/>
  <c r="K443" i="4" s="1"/>
  <c r="N443" i="4" s="1"/>
  <c r="L2362" i="4"/>
  <c r="K2362" i="4" s="1"/>
  <c r="N2362" i="4" s="1"/>
  <c r="L1968" i="4"/>
  <c r="K1968" i="4" s="1"/>
  <c r="N1968" i="4" s="1"/>
  <c r="L5709" i="4"/>
  <c r="K5709" i="4" s="1"/>
  <c r="N5709" i="4" s="1"/>
  <c r="L3952" i="4"/>
  <c r="K3952" i="4" s="1"/>
  <c r="N3952" i="4" s="1"/>
  <c r="L1708" i="4"/>
  <c r="K1708" i="4" s="1"/>
  <c r="N1708" i="4" s="1"/>
  <c r="L6392" i="4"/>
  <c r="K6392" i="4" s="1"/>
  <c r="N6392" i="4" s="1"/>
  <c r="L7331" i="4"/>
  <c r="K7331" i="4" s="1"/>
  <c r="N7331" i="4" s="1"/>
  <c r="L3071" i="4"/>
  <c r="K3071" i="4" s="1"/>
  <c r="N3071" i="4" s="1"/>
  <c r="L2029" i="4"/>
  <c r="K2029" i="4" s="1"/>
  <c r="N2029" i="4" s="1"/>
  <c r="L2223" i="4"/>
  <c r="K2223" i="4" s="1"/>
  <c r="N2223" i="4" s="1"/>
  <c r="L7776" i="4"/>
  <c r="K7776" i="4" s="1"/>
  <c r="N7776" i="4" s="1"/>
  <c r="L1049" i="4"/>
  <c r="K1049" i="4" s="1"/>
  <c r="N1049" i="4" s="1"/>
  <c r="L140" i="4"/>
  <c r="K140" i="4" s="1"/>
  <c r="N140" i="4" s="1"/>
  <c r="L4176" i="4"/>
  <c r="K4176" i="4" s="1"/>
  <c r="N4176" i="4" s="1"/>
  <c r="L3082" i="4"/>
  <c r="K3082" i="4" s="1"/>
  <c r="N3082" i="4" s="1"/>
  <c r="L7246" i="4"/>
  <c r="K7246" i="4" s="1"/>
  <c r="N7246" i="4" s="1"/>
  <c r="L5024" i="4"/>
  <c r="K5024" i="4" s="1"/>
  <c r="N5024" i="4" s="1"/>
  <c r="L3492" i="4"/>
  <c r="K3492" i="4" s="1"/>
  <c r="N3492" i="4" s="1"/>
  <c r="L7629" i="4"/>
  <c r="K7629" i="4" s="1"/>
  <c r="N7629" i="4" s="1"/>
  <c r="L2382" i="4"/>
  <c r="K2382" i="4" s="1"/>
  <c r="N2382" i="4" s="1"/>
  <c r="L6644" i="4"/>
  <c r="K6644" i="4" s="1"/>
  <c r="N6644" i="4" s="1"/>
  <c r="L5923" i="4"/>
  <c r="K5923" i="4" s="1"/>
  <c r="N5923" i="4" s="1"/>
  <c r="L4989" i="4"/>
  <c r="K4989" i="4" s="1"/>
  <c r="N4989" i="4" s="1"/>
  <c r="L7202" i="4"/>
  <c r="K7202" i="4" s="1"/>
  <c r="N7202" i="4" s="1"/>
  <c r="L945" i="4"/>
  <c r="K945" i="4" s="1"/>
  <c r="N945" i="4" s="1"/>
  <c r="L2720" i="4"/>
  <c r="K2720" i="4" s="1"/>
  <c r="N2720" i="4" s="1"/>
  <c r="L1850" i="4"/>
  <c r="K1850" i="4" s="1"/>
  <c r="N1850" i="4" s="1"/>
  <c r="L7185" i="4"/>
  <c r="K7185" i="4" s="1"/>
  <c r="N7185" i="4" s="1"/>
  <c r="L1442" i="4"/>
  <c r="K1442" i="4" s="1"/>
  <c r="N1442" i="4" s="1"/>
  <c r="L4482" i="4"/>
  <c r="K4482" i="4" s="1"/>
  <c r="N4482" i="4" s="1"/>
  <c r="L7387" i="4"/>
  <c r="K7387" i="4" s="1"/>
  <c r="N7387" i="4" s="1"/>
  <c r="L5479" i="4"/>
  <c r="K5479" i="4" s="1"/>
  <c r="N5479" i="4" s="1"/>
  <c r="L764" i="4"/>
  <c r="K764" i="4" s="1"/>
  <c r="N764" i="4" s="1"/>
  <c r="L4343" i="4"/>
  <c r="K4343" i="4" s="1"/>
  <c r="N4343" i="4" s="1"/>
  <c r="L1314" i="4"/>
  <c r="K1314" i="4" s="1"/>
  <c r="N1314" i="4" s="1"/>
  <c r="L5861" i="4"/>
  <c r="K5861" i="4" s="1"/>
  <c r="N5861" i="4" s="1"/>
  <c r="L6223" i="4"/>
  <c r="K6223" i="4" s="1"/>
  <c r="N6223" i="4" s="1"/>
  <c r="L1268" i="4"/>
  <c r="K1268" i="4" s="1"/>
  <c r="N1268" i="4" s="1"/>
  <c r="L3795" i="4"/>
  <c r="K3795" i="4" s="1"/>
  <c r="N3795" i="4" s="1"/>
  <c r="L3706" i="4"/>
  <c r="K3706" i="4" s="1"/>
  <c r="N3706" i="4" s="1"/>
  <c r="L2188" i="4"/>
  <c r="K2188" i="4" s="1"/>
  <c r="N2188" i="4" s="1"/>
  <c r="L1759" i="4"/>
  <c r="K1759" i="4" s="1"/>
  <c r="N1759" i="4" s="1"/>
  <c r="L2995" i="4"/>
  <c r="K2995" i="4" s="1"/>
  <c r="N2995" i="4" s="1"/>
  <c r="L6209" i="4"/>
  <c r="K6209" i="4" s="1"/>
  <c r="N6209" i="4" s="1"/>
  <c r="L6705" i="4"/>
  <c r="K6705" i="4" s="1"/>
  <c r="N6705" i="4" s="1"/>
  <c r="L7579" i="4"/>
  <c r="K7579" i="4" s="1"/>
  <c r="N7579" i="4" s="1"/>
  <c r="L7106" i="4"/>
  <c r="K7106" i="4" s="1"/>
  <c r="N7106" i="4" s="1"/>
  <c r="L692" i="4"/>
  <c r="K692" i="4" s="1"/>
  <c r="N692" i="4" s="1"/>
  <c r="L1539" i="4"/>
  <c r="K1539" i="4" s="1"/>
  <c r="N1539" i="4" s="1"/>
  <c r="L734" i="4"/>
  <c r="K734" i="4" s="1"/>
  <c r="N734" i="4" s="1"/>
  <c r="L1036" i="4"/>
  <c r="K1036" i="4" s="1"/>
  <c r="N1036" i="4" s="1"/>
  <c r="L5689" i="4"/>
  <c r="K5689" i="4" s="1"/>
  <c r="N5689" i="4" s="1"/>
  <c r="L5092" i="4"/>
  <c r="K5092" i="4" s="1"/>
  <c r="N5092" i="4" s="1"/>
  <c r="L4964" i="4"/>
  <c r="K4964" i="4" s="1"/>
  <c r="N4964" i="4" s="1"/>
  <c r="L1285" i="4"/>
  <c r="K1285" i="4" s="1"/>
  <c r="N1285" i="4" s="1"/>
  <c r="L6642" i="4"/>
  <c r="K6642" i="4" s="1"/>
  <c r="N6642" i="4" s="1"/>
  <c r="L3356" i="4"/>
  <c r="K3356" i="4" s="1"/>
  <c r="N3356" i="4" s="1"/>
  <c r="L4637" i="4"/>
  <c r="K4637" i="4" s="1"/>
  <c r="N4637" i="4" s="1"/>
  <c r="L7" i="4"/>
  <c r="K7" i="4" s="1"/>
  <c r="N7" i="4" s="1"/>
  <c r="L6504" i="4"/>
  <c r="K6504" i="4" s="1"/>
  <c r="N6504" i="4" s="1"/>
  <c r="L1033" i="4"/>
  <c r="K1033" i="4" s="1"/>
  <c r="N1033" i="4" s="1"/>
  <c r="L7087" i="4"/>
  <c r="K7087" i="4" s="1"/>
  <c r="N7087" i="4" s="1"/>
  <c r="L2009" i="4"/>
  <c r="K2009" i="4" s="1"/>
  <c r="N2009" i="4" s="1"/>
  <c r="L5364" i="4"/>
  <c r="K5364" i="4" s="1"/>
  <c r="N5364" i="4" s="1"/>
  <c r="L4456" i="4"/>
  <c r="K4456" i="4" s="1"/>
  <c r="N4456" i="4" s="1"/>
  <c r="L3373" i="4"/>
  <c r="K3373" i="4" s="1"/>
  <c r="N3373" i="4" s="1"/>
  <c r="L1824" i="4"/>
  <c r="K1824" i="4" s="1"/>
  <c r="N1824" i="4" s="1"/>
  <c r="L5429" i="4"/>
  <c r="K5429" i="4" s="1"/>
  <c r="N5429" i="4" s="1"/>
  <c r="L6745" i="4"/>
  <c r="K6745" i="4" s="1"/>
  <c r="N6745" i="4" s="1"/>
  <c r="L1416" i="4"/>
  <c r="K1416" i="4" s="1"/>
  <c r="N1416" i="4" s="1"/>
  <c r="L4768" i="4"/>
  <c r="K4768" i="4" s="1"/>
  <c r="N4768" i="4" s="1"/>
  <c r="L7143" i="4"/>
  <c r="K7143" i="4" s="1"/>
  <c r="N7143" i="4" s="1"/>
  <c r="L203" i="4"/>
  <c r="K203" i="4" s="1"/>
  <c r="N203" i="4" s="1"/>
  <c r="L915" i="4"/>
  <c r="K915" i="4" s="1"/>
  <c r="N915" i="4" s="1"/>
  <c r="L433" i="4"/>
  <c r="K433" i="4" s="1"/>
  <c r="N433" i="4" s="1"/>
  <c r="L550" i="4"/>
  <c r="K550" i="4" s="1"/>
  <c r="N550" i="4" s="1"/>
  <c r="L1711" i="4"/>
  <c r="K1711" i="4" s="1"/>
  <c r="N1711" i="4" s="1"/>
  <c r="L5914" i="4"/>
  <c r="K5914" i="4" s="1"/>
  <c r="N5914" i="4" s="1"/>
  <c r="L2085" i="4"/>
  <c r="K2085" i="4" s="1"/>
  <c r="N2085" i="4" s="1"/>
  <c r="L6598" i="4"/>
  <c r="K6598" i="4" s="1"/>
  <c r="N6598" i="4" s="1"/>
  <c r="L1962" i="4"/>
  <c r="K1962" i="4" s="1"/>
  <c r="N1962" i="4" s="1"/>
  <c r="L1903" i="4"/>
  <c r="K1903" i="4" s="1"/>
  <c r="N1903" i="4" s="1"/>
  <c r="L7727" i="4"/>
  <c r="K7727" i="4" s="1"/>
  <c r="N7727" i="4" s="1"/>
  <c r="L555" i="4"/>
  <c r="K555" i="4" s="1"/>
  <c r="N555" i="4" s="1"/>
  <c r="L987" i="4"/>
  <c r="K987" i="4" s="1"/>
  <c r="N987" i="4" s="1"/>
  <c r="L4576" i="4"/>
  <c r="K4576" i="4" s="1"/>
  <c r="N4576" i="4" s="1"/>
  <c r="L1817" i="4"/>
  <c r="K1817" i="4" s="1"/>
  <c r="N1817" i="4" s="1"/>
  <c r="L7357" i="4"/>
  <c r="K7357" i="4" s="1"/>
  <c r="N7357" i="4" s="1"/>
  <c r="L4081" i="4"/>
  <c r="K4081" i="4" s="1"/>
  <c r="N4081" i="4" s="1"/>
  <c r="L6400" i="4"/>
  <c r="K6400" i="4" s="1"/>
  <c r="N6400" i="4" s="1"/>
  <c r="L7876" i="4"/>
  <c r="K7876" i="4" s="1"/>
  <c r="N7876" i="4" s="1"/>
  <c r="L5567" i="4"/>
  <c r="K5567" i="4" s="1"/>
  <c r="N5567" i="4" s="1"/>
  <c r="L4058" i="4"/>
  <c r="K4058" i="4" s="1"/>
  <c r="N4058" i="4" s="1"/>
  <c r="L5407" i="4"/>
  <c r="K5407" i="4" s="1"/>
  <c r="N5407" i="4" s="1"/>
  <c r="L6005" i="4"/>
  <c r="K6005" i="4" s="1"/>
  <c r="N6005" i="4" s="1"/>
  <c r="L1961" i="4"/>
  <c r="K1961" i="4" s="1"/>
  <c r="N1961" i="4" s="1"/>
  <c r="L4524" i="4"/>
  <c r="K4524" i="4" s="1"/>
  <c r="N4524" i="4" s="1"/>
  <c r="L4881" i="4"/>
  <c r="K4881" i="4" s="1"/>
  <c r="N4881" i="4" s="1"/>
  <c r="L6699" i="4"/>
  <c r="K6699" i="4" s="1"/>
  <c r="N6699" i="4" s="1"/>
  <c r="L1162" i="4"/>
  <c r="K1162" i="4" s="1"/>
  <c r="N1162" i="4" s="1"/>
  <c r="L3737" i="4"/>
  <c r="K3737" i="4" s="1"/>
  <c r="N3737" i="4" s="1"/>
  <c r="L4923" i="4"/>
  <c r="K4923" i="4" s="1"/>
  <c r="N4923" i="4" s="1"/>
  <c r="L1160" i="4"/>
  <c r="K1160" i="4" s="1"/>
  <c r="N1160" i="4" s="1"/>
  <c r="L892" i="4"/>
  <c r="K892" i="4" s="1"/>
  <c r="N892" i="4" s="1"/>
  <c r="L6656" i="4"/>
  <c r="K6656" i="4" s="1"/>
  <c r="N6656" i="4" s="1"/>
  <c r="L6391" i="4"/>
  <c r="K6391" i="4" s="1"/>
  <c r="N6391" i="4" s="1"/>
  <c r="L735" i="4"/>
  <c r="K735" i="4" s="1"/>
  <c r="N735" i="4" s="1"/>
  <c r="L4088" i="4"/>
  <c r="K4088" i="4" s="1"/>
  <c r="N4088" i="4" s="1"/>
  <c r="L906" i="4"/>
  <c r="K906" i="4" s="1"/>
  <c r="N906" i="4" s="1"/>
  <c r="L7557" i="4"/>
  <c r="K7557" i="4" s="1"/>
  <c r="N7557" i="4" s="1"/>
  <c r="L7126" i="4"/>
  <c r="K7126" i="4" s="1"/>
  <c r="N7126" i="4" s="1"/>
  <c r="L5244" i="4"/>
  <c r="K5244" i="4" s="1"/>
  <c r="N5244" i="4" s="1"/>
  <c r="L2997" i="4"/>
  <c r="K2997" i="4" s="1"/>
  <c r="N2997" i="4" s="1"/>
  <c r="L7967" i="4"/>
  <c r="K7967" i="4" s="1"/>
  <c r="N7967" i="4" s="1"/>
  <c r="L1394" i="4"/>
  <c r="K1394" i="4" s="1"/>
  <c r="N1394" i="4" s="1"/>
  <c r="L6737" i="4"/>
  <c r="K6737" i="4" s="1"/>
  <c r="N6737" i="4" s="1"/>
  <c r="L7305" i="4"/>
  <c r="K7305" i="4" s="1"/>
  <c r="N7305" i="4" s="1"/>
  <c r="L4398" i="4"/>
  <c r="K4398" i="4" s="1"/>
  <c r="N4398" i="4" s="1"/>
  <c r="L5812" i="4"/>
  <c r="K5812" i="4" s="1"/>
  <c r="N5812" i="4" s="1"/>
  <c r="L6846" i="4"/>
  <c r="K6846" i="4" s="1"/>
  <c r="N6846" i="4" s="1"/>
  <c r="L6038" i="4"/>
  <c r="K6038" i="4" s="1"/>
  <c r="N6038" i="4" s="1"/>
  <c r="L261" i="4"/>
  <c r="K261" i="4" s="1"/>
  <c r="N261" i="4" s="1"/>
  <c r="L1491" i="4"/>
  <c r="K1491" i="4" s="1"/>
  <c r="N1491" i="4" s="1"/>
  <c r="L4574" i="4"/>
  <c r="K4574" i="4" s="1"/>
  <c r="N4574" i="4" s="1"/>
  <c r="L1287" i="4"/>
  <c r="K1287" i="4" s="1"/>
  <c r="N1287" i="4" s="1"/>
  <c r="L1766" i="4"/>
  <c r="K1766" i="4" s="1"/>
  <c r="N1766" i="4" s="1"/>
  <c r="L3870" i="4"/>
  <c r="K3870" i="4" s="1"/>
  <c r="N3870" i="4" s="1"/>
  <c r="L7008" i="4"/>
  <c r="K7008" i="4" s="1"/>
  <c r="N7008" i="4" s="1"/>
  <c r="L4665" i="4"/>
  <c r="K4665" i="4" s="1"/>
  <c r="N4665" i="4" s="1"/>
  <c r="L2007" i="4"/>
  <c r="K2007" i="4" s="1"/>
  <c r="N2007" i="4" s="1"/>
  <c r="L2310" i="4"/>
  <c r="K2310" i="4" s="1"/>
  <c r="N2310" i="4" s="1"/>
  <c r="L2453" i="4"/>
  <c r="K2453" i="4" s="1"/>
  <c r="N2453" i="4" s="1"/>
  <c r="L4440" i="4"/>
  <c r="K4440" i="4" s="1"/>
  <c r="N4440" i="4" s="1"/>
  <c r="L704" i="4"/>
  <c r="K704" i="4" s="1"/>
  <c r="N704" i="4" s="1"/>
  <c r="L2801" i="4"/>
  <c r="K2801" i="4" s="1"/>
  <c r="N2801" i="4" s="1"/>
  <c r="L1610" i="4"/>
  <c r="K1610" i="4" s="1"/>
  <c r="N1610" i="4" s="1"/>
  <c r="L3294" i="4"/>
  <c r="K3294" i="4" s="1"/>
  <c r="N3294" i="4" s="1"/>
  <c r="L7785" i="4"/>
  <c r="K7785" i="4" s="1"/>
  <c r="N7785" i="4" s="1"/>
  <c r="L7003" i="4"/>
  <c r="K7003" i="4" s="1"/>
  <c r="N7003" i="4" s="1"/>
  <c r="L12" i="4"/>
  <c r="K12" i="4" s="1"/>
  <c r="N12" i="4" s="1"/>
  <c r="L1410" i="4"/>
  <c r="K1410" i="4" s="1"/>
  <c r="N1410" i="4" s="1"/>
  <c r="L4065" i="4"/>
  <c r="K4065" i="4" s="1"/>
  <c r="N4065" i="4" s="1"/>
  <c r="L3599" i="4"/>
  <c r="K3599" i="4" s="1"/>
  <c r="N3599" i="4" s="1"/>
  <c r="L6681" i="4"/>
  <c r="K6681" i="4" s="1"/>
  <c r="N6681" i="4" s="1"/>
  <c r="L2383" i="4"/>
  <c r="K2383" i="4" s="1"/>
  <c r="N2383" i="4" s="1"/>
  <c r="L343" i="4"/>
  <c r="K343" i="4" s="1"/>
  <c r="N343" i="4" s="1"/>
  <c r="L7869" i="4"/>
  <c r="K7869" i="4" s="1"/>
  <c r="N7869" i="4" s="1"/>
  <c r="L4247" i="4"/>
  <c r="K4247" i="4" s="1"/>
  <c r="N4247" i="4" s="1"/>
  <c r="L4594" i="4"/>
  <c r="K4594" i="4" s="1"/>
  <c r="N4594" i="4" s="1"/>
  <c r="L2763" i="4"/>
  <c r="K2763" i="4" s="1"/>
  <c r="N2763" i="4" s="1"/>
  <c r="L2473" i="4"/>
  <c r="K2473" i="4" s="1"/>
  <c r="N2473" i="4" s="1"/>
  <c r="L3229" i="4"/>
  <c r="K3229" i="4" s="1"/>
  <c r="N3229" i="4" s="1"/>
  <c r="L1284" i="4"/>
  <c r="K1284" i="4" s="1"/>
  <c r="N1284" i="4" s="1"/>
  <c r="L6194" i="4"/>
  <c r="K6194" i="4" s="1"/>
  <c r="N6194" i="4" s="1"/>
  <c r="L3826" i="4"/>
  <c r="K3826" i="4" s="1"/>
  <c r="N3826" i="4" s="1"/>
  <c r="L6339" i="4"/>
  <c r="K6339" i="4" s="1"/>
  <c r="N6339" i="4" s="1"/>
  <c r="L6814" i="4"/>
  <c r="K6814" i="4" s="1"/>
  <c r="N6814" i="4" s="1"/>
  <c r="L920" i="4"/>
  <c r="K920" i="4" s="1"/>
  <c r="N920" i="4" s="1"/>
  <c r="L6330" i="4"/>
  <c r="K6330" i="4" s="1"/>
  <c r="N6330" i="4" s="1"/>
  <c r="L1725" i="4"/>
  <c r="K1725" i="4" s="1"/>
  <c r="N1725" i="4" s="1"/>
  <c r="L4782" i="4"/>
  <c r="K4782" i="4" s="1"/>
  <c r="N4782" i="4" s="1"/>
  <c r="L153" i="4"/>
  <c r="K153" i="4" s="1"/>
  <c r="N153" i="4" s="1"/>
  <c r="L7682" i="4"/>
  <c r="K7682" i="4" s="1"/>
  <c r="N7682" i="4" s="1"/>
  <c r="L406" i="4"/>
  <c r="K406" i="4" s="1"/>
  <c r="N406" i="4" s="1"/>
  <c r="L6686" i="4"/>
  <c r="K6686" i="4" s="1"/>
  <c r="N6686" i="4" s="1"/>
  <c r="L5490" i="4"/>
  <c r="K5490" i="4" s="1"/>
  <c r="N5490" i="4" s="1"/>
  <c r="L5525" i="4"/>
  <c r="K5525" i="4" s="1"/>
  <c r="N5525" i="4" s="1"/>
  <c r="L770" i="4"/>
  <c r="K770" i="4" s="1"/>
  <c r="N770" i="4" s="1"/>
  <c r="L6016" i="4"/>
  <c r="K6016" i="4" s="1"/>
  <c r="N6016" i="4" s="1"/>
  <c r="L7418" i="4"/>
  <c r="K7418" i="4" s="1"/>
  <c r="N7418" i="4" s="1"/>
  <c r="L6412" i="4"/>
  <c r="K6412" i="4" s="1"/>
  <c r="N6412" i="4" s="1"/>
  <c r="L4608" i="4"/>
  <c r="K4608" i="4" s="1"/>
  <c r="N4608" i="4" s="1"/>
  <c r="L1382" i="4"/>
  <c r="K1382" i="4" s="1"/>
  <c r="N1382" i="4" s="1"/>
  <c r="L6843" i="4"/>
  <c r="K6843" i="4" s="1"/>
  <c r="N6843" i="4" s="1"/>
  <c r="L2593" i="4"/>
  <c r="K2593" i="4" s="1"/>
  <c r="N2593" i="4" s="1"/>
  <c r="L5537" i="4"/>
  <c r="K5537" i="4" s="1"/>
  <c r="N5537" i="4" s="1"/>
  <c r="L2122" i="4"/>
  <c r="K2122" i="4" s="1"/>
  <c r="N2122" i="4" s="1"/>
  <c r="L4588" i="4"/>
  <c r="K4588" i="4" s="1"/>
  <c r="N4588" i="4" s="1"/>
  <c r="L1182" i="4"/>
  <c r="K1182" i="4" s="1"/>
  <c r="N1182" i="4" s="1"/>
  <c r="L4604" i="4"/>
  <c r="K4604" i="4" s="1"/>
  <c r="N4604" i="4" s="1"/>
  <c r="L7777" i="4"/>
  <c r="K7777" i="4" s="1"/>
  <c r="N7777" i="4" s="1"/>
  <c r="L5466" i="4"/>
  <c r="K5466" i="4" s="1"/>
  <c r="N5466" i="4" s="1"/>
  <c r="L6930" i="4"/>
  <c r="K6930" i="4" s="1"/>
  <c r="N6930" i="4" s="1"/>
  <c r="L3869" i="4"/>
  <c r="K3869" i="4" s="1"/>
  <c r="N3869" i="4" s="1"/>
  <c r="L7585" i="4"/>
  <c r="K7585" i="4" s="1"/>
  <c r="N7585" i="4" s="1"/>
  <c r="L7568" i="4"/>
  <c r="K7568" i="4" s="1"/>
  <c r="N7568" i="4" s="1"/>
  <c r="L1241" i="4"/>
  <c r="K1241" i="4" s="1"/>
  <c r="N1241" i="4" s="1"/>
  <c r="L5042" i="4"/>
  <c r="K5042" i="4" s="1"/>
  <c r="N5042" i="4" s="1"/>
  <c r="L7674" i="4"/>
  <c r="K7674" i="4" s="1"/>
  <c r="N7674" i="4" s="1"/>
  <c r="L5602" i="4"/>
  <c r="K5602" i="4" s="1"/>
  <c r="N5602" i="4" s="1"/>
  <c r="L1188" i="4"/>
  <c r="K1188" i="4" s="1"/>
  <c r="N1188" i="4" s="1"/>
  <c r="L5533" i="4"/>
  <c r="K5533" i="4" s="1"/>
  <c r="N5533" i="4" s="1"/>
  <c r="L7410" i="4"/>
  <c r="K7410" i="4" s="1"/>
  <c r="N7410" i="4" s="1"/>
  <c r="L3561" i="4"/>
  <c r="K3561" i="4" s="1"/>
  <c r="N3561" i="4" s="1"/>
  <c r="L797" i="4"/>
  <c r="K797" i="4" s="1"/>
  <c r="N797" i="4" s="1"/>
  <c r="L2727" i="4"/>
  <c r="K2727" i="4" s="1"/>
  <c r="N2727" i="4" s="1"/>
  <c r="L2496" i="4"/>
  <c r="K2496" i="4" s="1"/>
  <c r="N2496" i="4" s="1"/>
  <c r="L2472" i="4"/>
  <c r="K2472" i="4" s="1"/>
  <c r="N2472" i="4" s="1"/>
  <c r="L1377" i="4"/>
  <c r="K1377" i="4" s="1"/>
  <c r="N1377" i="4" s="1"/>
  <c r="L824" i="4"/>
  <c r="K824" i="4" s="1"/>
  <c r="N824" i="4" s="1"/>
  <c r="L6626" i="4"/>
  <c r="K6626" i="4" s="1"/>
  <c r="N6626" i="4" s="1"/>
  <c r="L3231" i="4"/>
  <c r="K3231" i="4" s="1"/>
  <c r="N3231" i="4" s="1"/>
  <c r="L4501" i="4"/>
  <c r="K4501" i="4" s="1"/>
  <c r="N4501" i="4" s="1"/>
  <c r="L5979" i="4"/>
  <c r="K5979" i="4" s="1"/>
  <c r="N5979" i="4" s="1"/>
  <c r="L4525" i="4"/>
  <c r="K4525" i="4" s="1"/>
  <c r="N4525" i="4" s="1"/>
  <c r="L2943" i="4"/>
  <c r="K2943" i="4" s="1"/>
  <c r="N2943" i="4" s="1"/>
  <c r="L4961" i="4"/>
  <c r="K4961" i="4" s="1"/>
  <c r="N4961" i="4" s="1"/>
  <c r="L2012" i="4"/>
  <c r="K2012" i="4" s="1"/>
  <c r="N2012" i="4" s="1"/>
  <c r="L3268" i="4"/>
  <c r="K3268" i="4" s="1"/>
  <c r="N3268" i="4" s="1"/>
  <c r="L543" i="4"/>
  <c r="K543" i="4" s="1"/>
  <c r="N543" i="4" s="1"/>
  <c r="L1735" i="4"/>
  <c r="K1735" i="4" s="1"/>
  <c r="N1735" i="4" s="1"/>
  <c r="L4040" i="4"/>
  <c r="K4040" i="4" s="1"/>
  <c r="N4040" i="4" s="1"/>
  <c r="L6263" i="4"/>
  <c r="K6263" i="4" s="1"/>
  <c r="N6263" i="4" s="1"/>
  <c r="L4983" i="4"/>
  <c r="K4983" i="4" s="1"/>
  <c r="N4983" i="4" s="1"/>
  <c r="L2572" i="4"/>
  <c r="K2572" i="4" s="1"/>
  <c r="N2572" i="4" s="1"/>
  <c r="L3237" i="4"/>
  <c r="K3237" i="4" s="1"/>
  <c r="N3237" i="4" s="1"/>
  <c r="L119" i="4"/>
  <c r="K119" i="4" s="1"/>
  <c r="N119" i="4" s="1"/>
  <c r="L6559" i="4"/>
  <c r="K6559" i="4" s="1"/>
  <c r="N6559" i="4" s="1"/>
  <c r="L2091" i="4"/>
  <c r="K2091" i="4" s="1"/>
  <c r="N2091" i="4" s="1"/>
  <c r="L4044" i="4"/>
  <c r="K4044" i="4" s="1"/>
  <c r="N4044" i="4" s="1"/>
  <c r="L5046" i="4"/>
  <c r="K5046" i="4" s="1"/>
  <c r="N5046" i="4" s="1"/>
  <c r="L4142" i="4"/>
  <c r="K4142" i="4" s="1"/>
  <c r="N4142" i="4" s="1"/>
  <c r="L6211" i="4"/>
  <c r="K6211" i="4" s="1"/>
  <c r="N6211" i="4" s="1"/>
  <c r="L5590" i="4"/>
  <c r="K5590" i="4" s="1"/>
  <c r="N5590" i="4" s="1"/>
  <c r="L4664" i="4"/>
  <c r="K4664" i="4" s="1"/>
  <c r="N4664" i="4" s="1"/>
  <c r="L6216" i="4"/>
  <c r="K6216" i="4" s="1"/>
  <c r="N6216" i="4" s="1"/>
  <c r="L2962" i="4"/>
  <c r="K2962" i="4" s="1"/>
  <c r="N2962" i="4" s="1"/>
  <c r="L6088" i="4"/>
  <c r="K6088" i="4" s="1"/>
  <c r="N6088" i="4" s="1"/>
  <c r="L4750" i="4"/>
  <c r="K4750" i="4" s="1"/>
  <c r="N4750" i="4" s="1"/>
  <c r="L929" i="4"/>
  <c r="K929" i="4" s="1"/>
  <c r="N929" i="4" s="1"/>
  <c r="L5419" i="4"/>
  <c r="K5419" i="4" s="1"/>
  <c r="N5419" i="4" s="1"/>
  <c r="L4617" i="4"/>
  <c r="K4617" i="4" s="1"/>
  <c r="N4617" i="4" s="1"/>
  <c r="L858" i="4"/>
  <c r="K858" i="4" s="1"/>
  <c r="N858" i="4" s="1"/>
  <c r="L4026" i="4"/>
  <c r="K4026" i="4" s="1"/>
  <c r="N4026" i="4" s="1"/>
  <c r="L496" i="4"/>
  <c r="K496" i="4" s="1"/>
  <c r="N496" i="4" s="1"/>
  <c r="L4950" i="4"/>
  <c r="K4950" i="4" s="1"/>
  <c r="N4950" i="4" s="1"/>
  <c r="L73" i="4"/>
  <c r="K73" i="4" s="1"/>
  <c r="N73" i="4" s="1"/>
  <c r="L4831" i="4"/>
  <c r="K4831" i="4" s="1"/>
  <c r="N4831" i="4" s="1"/>
  <c r="L1209" i="4"/>
  <c r="K1209" i="4" s="1"/>
  <c r="N1209" i="4" s="1"/>
  <c r="L2965" i="4"/>
  <c r="K2965" i="4" s="1"/>
  <c r="N2965" i="4" s="1"/>
  <c r="L7232" i="4"/>
  <c r="K7232" i="4" s="1"/>
  <c r="N7232" i="4" s="1"/>
  <c r="L7543" i="4"/>
  <c r="K7543" i="4" s="1"/>
  <c r="N7543" i="4" s="1"/>
  <c r="L2600" i="4"/>
  <c r="K2600" i="4" s="1"/>
  <c r="N2600" i="4" s="1"/>
  <c r="L290" i="4"/>
  <c r="K290" i="4" s="1"/>
  <c r="N290" i="4" s="1"/>
  <c r="L2676" i="4"/>
  <c r="K2676" i="4" s="1"/>
  <c r="N2676" i="4" s="1"/>
  <c r="L4531" i="4"/>
  <c r="K4531" i="4" s="1"/>
  <c r="N4531" i="4" s="1"/>
  <c r="L352" i="4"/>
  <c r="K352" i="4" s="1"/>
  <c r="N352" i="4" s="1"/>
  <c r="L759" i="4"/>
  <c r="K759" i="4" s="1"/>
  <c r="N759" i="4" s="1"/>
  <c r="L3785" i="4"/>
  <c r="K3785" i="4" s="1"/>
  <c r="N3785" i="4" s="1"/>
  <c r="L5134" i="4"/>
  <c r="K5134" i="4" s="1"/>
  <c r="N5134" i="4" s="1"/>
  <c r="L1871" i="4"/>
  <c r="K1871" i="4" s="1"/>
  <c r="N1871" i="4" s="1"/>
  <c r="L6901" i="4"/>
  <c r="K6901" i="4" s="1"/>
  <c r="N6901" i="4" s="1"/>
  <c r="L1433" i="4"/>
  <c r="K1433" i="4" s="1"/>
  <c r="N1433" i="4" s="1"/>
  <c r="L6825" i="4"/>
  <c r="K6825" i="4" s="1"/>
  <c r="N6825" i="4" s="1"/>
  <c r="L4182" i="4"/>
  <c r="K4182" i="4" s="1"/>
  <c r="N4182" i="4" s="1"/>
  <c r="L3053" i="4"/>
  <c r="K3053" i="4" s="1"/>
  <c r="N3053" i="4" s="1"/>
  <c r="L7587" i="4"/>
  <c r="K7587" i="4" s="1"/>
  <c r="N7587" i="4" s="1"/>
  <c r="L2210" i="4"/>
  <c r="K2210" i="4" s="1"/>
  <c r="N2210" i="4" s="1"/>
  <c r="L6025" i="4"/>
  <c r="K6025" i="4" s="1"/>
  <c r="N6025" i="4" s="1"/>
  <c r="L7184" i="4"/>
  <c r="K7184" i="4" s="1"/>
  <c r="N7184" i="4" s="1"/>
  <c r="L2480" i="4"/>
  <c r="K2480" i="4" s="1"/>
  <c r="N2480" i="4" s="1"/>
  <c r="L3513" i="4"/>
  <c r="K3513" i="4" s="1"/>
  <c r="N3513" i="4" s="1"/>
  <c r="L7858" i="4"/>
  <c r="K7858" i="4" s="1"/>
  <c r="N7858" i="4" s="1"/>
  <c r="L4360" i="4"/>
  <c r="K4360" i="4" s="1"/>
  <c r="N4360" i="4" s="1"/>
  <c r="L404" i="4"/>
  <c r="K404" i="4" s="1"/>
  <c r="N404" i="4" s="1"/>
  <c r="L262" i="4"/>
  <c r="K262" i="4" s="1"/>
  <c r="N262" i="4" s="1"/>
  <c r="L1618" i="4"/>
  <c r="K1618" i="4" s="1"/>
  <c r="N1618" i="4" s="1"/>
  <c r="L4239" i="4"/>
  <c r="K4239" i="4" s="1"/>
  <c r="N4239" i="4" s="1"/>
  <c r="L3938" i="4"/>
  <c r="K3938" i="4" s="1"/>
  <c r="N3938" i="4" s="1"/>
  <c r="L6262" i="4"/>
  <c r="K6262" i="4" s="1"/>
  <c r="N6262" i="4" s="1"/>
  <c r="L1669" i="4"/>
  <c r="K1669" i="4" s="1"/>
  <c r="N1669" i="4" s="1"/>
  <c r="L4432" i="4"/>
  <c r="K4432" i="4" s="1"/>
  <c r="N4432" i="4" s="1"/>
  <c r="L4944" i="4"/>
  <c r="K4944" i="4" s="1"/>
  <c r="N4944" i="4" s="1"/>
  <c r="L4587" i="4"/>
  <c r="K4587" i="4" s="1"/>
  <c r="N4587" i="4" s="1"/>
  <c r="L4299" i="4"/>
  <c r="K4299" i="4" s="1"/>
  <c r="N4299" i="4" s="1"/>
  <c r="L7200" i="4"/>
  <c r="K7200" i="4" s="1"/>
  <c r="N7200" i="4" s="1"/>
  <c r="L5101" i="4"/>
  <c r="K5101" i="4" s="1"/>
  <c r="N5101" i="4" s="1"/>
  <c r="L974" i="4"/>
  <c r="K974" i="4" s="1"/>
  <c r="N974" i="4" s="1"/>
  <c r="L7272" i="4"/>
  <c r="K7272" i="4" s="1"/>
  <c r="N7272" i="4" s="1"/>
  <c r="L74" i="4"/>
  <c r="K74" i="4" s="1"/>
  <c r="N74" i="4" s="1"/>
  <c r="L6315" i="4"/>
  <c r="K6315" i="4" s="1"/>
  <c r="N6315" i="4" s="1"/>
  <c r="L7401" i="4"/>
  <c r="K7401" i="4" s="1"/>
  <c r="N7401" i="4" s="1"/>
  <c r="L3955" i="4"/>
  <c r="K3955" i="4" s="1"/>
  <c r="N3955" i="4" s="1"/>
  <c r="L7611" i="4"/>
  <c r="K7611" i="4" s="1"/>
  <c r="N7611" i="4" s="1"/>
  <c r="L768" i="4"/>
  <c r="K768" i="4" s="1"/>
  <c r="N768" i="4" s="1"/>
  <c r="L7684" i="4"/>
  <c r="K7684" i="4" s="1"/>
  <c r="N7684" i="4" s="1"/>
  <c r="L589" i="4"/>
  <c r="K589" i="4" s="1"/>
  <c r="N589" i="4" s="1"/>
  <c r="L5344" i="4"/>
  <c r="K5344" i="4" s="1"/>
  <c r="N5344" i="4" s="1"/>
  <c r="L7975" i="4"/>
  <c r="K7975" i="4" s="1"/>
  <c r="N7975" i="4" s="1"/>
  <c r="L1100" i="4"/>
  <c r="K1100" i="4" s="1"/>
  <c r="N1100" i="4" s="1"/>
  <c r="L2366" i="4"/>
  <c r="K2366" i="4" s="1"/>
  <c r="N2366" i="4" s="1"/>
  <c r="L5718" i="4"/>
  <c r="K5718" i="4" s="1"/>
  <c r="N5718" i="4" s="1"/>
  <c r="L757" i="4"/>
  <c r="K757" i="4" s="1"/>
  <c r="N757" i="4" s="1"/>
  <c r="L4862" i="4"/>
  <c r="K4862" i="4" s="1"/>
  <c r="N4862" i="4" s="1"/>
  <c r="L2983" i="4"/>
  <c r="K2983" i="4" s="1"/>
  <c r="N2983" i="4" s="1"/>
  <c r="L3879" i="4"/>
  <c r="K3879" i="4" s="1"/>
  <c r="N3879" i="4" s="1"/>
  <c r="L3007" i="4"/>
  <c r="K3007" i="4" s="1"/>
  <c r="N3007" i="4" s="1"/>
  <c r="L7626" i="4"/>
  <c r="K7626" i="4" s="1"/>
  <c r="N7626" i="4" s="1"/>
  <c r="L2158" i="4"/>
  <c r="K2158" i="4" s="1"/>
  <c r="N2158" i="4" s="1"/>
  <c r="L240" i="4"/>
  <c r="K240" i="4" s="1"/>
  <c r="N240" i="4" s="1"/>
  <c r="L455" i="4"/>
  <c r="K455" i="4" s="1"/>
  <c r="N455" i="4" s="1"/>
  <c r="L5189" i="4"/>
  <c r="K5189" i="4" s="1"/>
  <c r="N5189" i="4" s="1"/>
  <c r="L3817" i="4"/>
  <c r="K3817" i="4" s="1"/>
  <c r="N3817" i="4" s="1"/>
  <c r="L4183" i="4"/>
  <c r="K4183" i="4" s="1"/>
  <c r="N4183" i="4" s="1"/>
  <c r="L5229" i="4"/>
  <c r="K5229" i="4" s="1"/>
  <c r="N5229" i="4" s="1"/>
  <c r="L3959" i="4"/>
  <c r="K3959" i="4" s="1"/>
  <c r="N3959" i="4" s="1"/>
  <c r="L6573" i="4"/>
  <c r="K6573" i="4" s="1"/>
  <c r="N6573" i="4" s="1"/>
  <c r="L1561" i="4"/>
  <c r="K1561" i="4" s="1"/>
  <c r="N1561" i="4" s="1"/>
  <c r="L1034" i="4"/>
  <c r="K1034" i="4" s="1"/>
  <c r="N1034" i="4" s="1"/>
  <c r="L154" i="4"/>
  <c r="K154" i="4" s="1"/>
  <c r="N154" i="4" s="1"/>
  <c r="L1335" i="4"/>
  <c r="K1335" i="4" s="1"/>
  <c r="N1335" i="4" s="1"/>
  <c r="L670" i="4"/>
  <c r="K670" i="4" s="1"/>
  <c r="N670" i="4" s="1"/>
  <c r="L2279" i="4"/>
  <c r="K2279" i="4" s="1"/>
  <c r="N2279" i="4" s="1"/>
  <c r="L403" i="4"/>
  <c r="K403" i="4" s="1"/>
  <c r="N403" i="4" s="1"/>
  <c r="L1218" i="4"/>
  <c r="K1218" i="4" s="1"/>
  <c r="N1218" i="4" s="1"/>
  <c r="L6892" i="4"/>
  <c r="K6892" i="4" s="1"/>
  <c r="N6892" i="4" s="1"/>
  <c r="L751" i="4"/>
  <c r="K751" i="4" s="1"/>
  <c r="N751" i="4" s="1"/>
  <c r="L5352" i="4"/>
  <c r="K5352" i="4" s="1"/>
  <c r="N5352" i="4" s="1"/>
  <c r="L2411" i="4"/>
  <c r="K2411" i="4" s="1"/>
  <c r="N2411" i="4" s="1"/>
  <c r="L7915" i="4"/>
  <c r="K7915" i="4" s="1"/>
  <c r="N7915" i="4" s="1"/>
  <c r="L6035" i="4"/>
  <c r="K6035" i="4" s="1"/>
  <c r="N6035" i="4" s="1"/>
  <c r="L3143" i="4"/>
  <c r="K3143" i="4" s="1"/>
  <c r="N3143" i="4" s="1"/>
  <c r="L5099" i="4"/>
  <c r="K5099" i="4" s="1"/>
  <c r="N5099" i="4" s="1"/>
  <c r="L2493" i="4"/>
  <c r="K2493" i="4" s="1"/>
  <c r="N2493" i="4" s="1"/>
  <c r="L3512" i="4"/>
  <c r="K3512" i="4" s="1"/>
  <c r="N3512" i="4" s="1"/>
  <c r="L7254" i="4"/>
  <c r="K7254" i="4" s="1"/>
  <c r="N7254" i="4" s="1"/>
  <c r="L6827" i="4"/>
  <c r="K6827" i="4" s="1"/>
  <c r="N6827" i="4" s="1"/>
  <c r="L6912" i="4"/>
  <c r="K6912" i="4" s="1"/>
  <c r="N6912" i="4" s="1"/>
  <c r="L6907" i="4"/>
  <c r="K6907" i="4" s="1"/>
  <c r="N6907" i="4" s="1"/>
  <c r="L3759" i="4"/>
  <c r="K3759" i="4" s="1"/>
  <c r="N3759" i="4" s="1"/>
  <c r="L7582" i="4"/>
  <c r="K7582" i="4" s="1"/>
  <c r="N7582" i="4" s="1"/>
  <c r="L618" i="4"/>
  <c r="K618" i="4" s="1"/>
  <c r="N618" i="4" s="1"/>
  <c r="L1695" i="4"/>
  <c r="K1695" i="4" s="1"/>
  <c r="N1695" i="4" s="1"/>
  <c r="L3257" i="4"/>
  <c r="K3257" i="4" s="1"/>
  <c r="N3257" i="4" s="1"/>
  <c r="L3103" i="4"/>
  <c r="K3103" i="4" s="1"/>
  <c r="N3103" i="4" s="1"/>
  <c r="L2048" i="4"/>
  <c r="K2048" i="4" s="1"/>
  <c r="N2048" i="4" s="1"/>
  <c r="L6635" i="4"/>
  <c r="K6635" i="4" s="1"/>
  <c r="N6635" i="4" s="1"/>
  <c r="L142" i="4"/>
  <c r="K142" i="4" s="1"/>
  <c r="N142" i="4" s="1"/>
  <c r="L1255" i="4"/>
  <c r="K1255" i="4" s="1"/>
  <c r="N1255" i="4" s="1"/>
  <c r="L6847" i="4"/>
  <c r="K6847" i="4" s="1"/>
  <c r="N6847" i="4" s="1"/>
  <c r="L3369" i="4"/>
  <c r="K3369" i="4" s="1"/>
  <c r="N3369" i="4" s="1"/>
  <c r="L3734" i="4"/>
  <c r="K3734" i="4" s="1"/>
  <c r="N3734" i="4" s="1"/>
  <c r="L6913" i="4"/>
  <c r="K6913" i="4" s="1"/>
  <c r="N6913" i="4" s="1"/>
  <c r="L4568" i="4"/>
  <c r="K4568" i="4" s="1"/>
  <c r="N4568" i="4" s="1"/>
  <c r="L7353" i="4"/>
  <c r="K7353" i="4" s="1"/>
  <c r="N7353" i="4" s="1"/>
  <c r="L5848" i="4"/>
  <c r="K5848" i="4" s="1"/>
  <c r="N5848" i="4" s="1"/>
  <c r="L1353" i="4"/>
  <c r="K1353" i="4" s="1"/>
  <c r="N1353" i="4" s="1"/>
  <c r="L857" i="4"/>
  <c r="K857" i="4" s="1"/>
  <c r="N857" i="4" s="1"/>
  <c r="L1271" i="4"/>
  <c r="K1271" i="4" s="1"/>
  <c r="N1271" i="4" s="1"/>
  <c r="L3020" i="4"/>
  <c r="K3020" i="4" s="1"/>
  <c r="N3020" i="4" s="1"/>
  <c r="L7270" i="4"/>
  <c r="K7270" i="4" s="1"/>
  <c r="N7270" i="4" s="1"/>
  <c r="L5827" i="4"/>
  <c r="K5827" i="4" s="1"/>
  <c r="N5827" i="4" s="1"/>
  <c r="L3896" i="4"/>
  <c r="K3896" i="4" s="1"/>
  <c r="N3896" i="4" s="1"/>
  <c r="L1790" i="4"/>
  <c r="K1790" i="4" s="1"/>
  <c r="N1790" i="4" s="1"/>
  <c r="L4317" i="4"/>
  <c r="K4317" i="4" s="1"/>
  <c r="N4317" i="4" s="1"/>
  <c r="L6126" i="4"/>
  <c r="K6126" i="4" s="1"/>
  <c r="N6126" i="4" s="1"/>
  <c r="L3091" i="4"/>
  <c r="K3091" i="4" s="1"/>
  <c r="N3091" i="4" s="1"/>
  <c r="L5204" i="4"/>
  <c r="K5204" i="4" s="1"/>
  <c r="N5204" i="4" s="1"/>
  <c r="L7013" i="4"/>
  <c r="K7013" i="4" s="1"/>
  <c r="N7013" i="4" s="1"/>
  <c r="L7074" i="4"/>
  <c r="K7074" i="4" s="1"/>
  <c r="N7074" i="4" s="1"/>
  <c r="L5081" i="4"/>
  <c r="K5081" i="4" s="1"/>
  <c r="N5081" i="4" s="1"/>
  <c r="L7017" i="4"/>
  <c r="K7017" i="4" s="1"/>
  <c r="N7017" i="4" s="1"/>
  <c r="L746" i="4"/>
  <c r="K746" i="4" s="1"/>
  <c r="N746" i="4" s="1"/>
  <c r="L211" i="4"/>
  <c r="K211" i="4" s="1"/>
  <c r="N211" i="4" s="1"/>
  <c r="L2389" i="4"/>
  <c r="K2389" i="4" s="1"/>
  <c r="N2389" i="4" s="1"/>
  <c r="L1078" i="4"/>
  <c r="K1078" i="4" s="1"/>
  <c r="N1078" i="4" s="1"/>
  <c r="L5278" i="4"/>
  <c r="K5278" i="4" s="1"/>
  <c r="N5278" i="4" s="1"/>
  <c r="L2779" i="4"/>
  <c r="K2779" i="4" s="1"/>
  <c r="N2779" i="4" s="1"/>
  <c r="L5080" i="4"/>
  <c r="K5080" i="4" s="1"/>
  <c r="N5080" i="4" s="1"/>
  <c r="L4909" i="4"/>
  <c r="K4909" i="4" s="1"/>
  <c r="N4909" i="4" s="1"/>
  <c r="L4369" i="4"/>
  <c r="K4369" i="4" s="1"/>
  <c r="N4369" i="4" s="1"/>
  <c r="L3956" i="4"/>
  <c r="K3956" i="4" s="1"/>
  <c r="N3956" i="4" s="1"/>
  <c r="L1307" i="4"/>
  <c r="K1307" i="4" s="1"/>
  <c r="N1307" i="4" s="1"/>
  <c r="L2363" i="4"/>
  <c r="K2363" i="4" s="1"/>
  <c r="N2363" i="4" s="1"/>
  <c r="L4420" i="4"/>
  <c r="K4420" i="4" s="1"/>
  <c r="N4420" i="4" s="1"/>
  <c r="L7497" i="4"/>
  <c r="K7497" i="4" s="1"/>
  <c r="N7497" i="4" s="1"/>
  <c r="L6987" i="4"/>
  <c r="K6987" i="4" s="1"/>
  <c r="N6987" i="4" s="1"/>
  <c r="L7115" i="4"/>
  <c r="K7115" i="4" s="1"/>
  <c r="N7115" i="4" s="1"/>
  <c r="L3745" i="4"/>
  <c r="K3745" i="4" s="1"/>
  <c r="N3745" i="4" s="1"/>
  <c r="L1718" i="4"/>
  <c r="K1718" i="4" s="1"/>
  <c r="N1718" i="4" s="1"/>
  <c r="L1919" i="4"/>
  <c r="K1919" i="4" s="1"/>
  <c r="N1919" i="4" s="1"/>
  <c r="L1244" i="4"/>
  <c r="K1244" i="4" s="1"/>
  <c r="N1244" i="4" s="1"/>
  <c r="L7694" i="4"/>
  <c r="K7694" i="4" s="1"/>
  <c r="N7694" i="4" s="1"/>
  <c r="L5940" i="4"/>
  <c r="K5940" i="4" s="1"/>
  <c r="N5940" i="4" s="1"/>
  <c r="L4558" i="4"/>
  <c r="K4558" i="4" s="1"/>
  <c r="N4558" i="4" s="1"/>
  <c r="L4737" i="4"/>
  <c r="K4737" i="4" s="1"/>
  <c r="N4737" i="4" s="1"/>
  <c r="L3406" i="4"/>
  <c r="K3406" i="4" s="1"/>
  <c r="N3406" i="4" s="1"/>
  <c r="L1873" i="4"/>
  <c r="K1873" i="4" s="1"/>
  <c r="N1873" i="4" s="1"/>
  <c r="L6875" i="4"/>
  <c r="K6875" i="4" s="1"/>
  <c r="N6875" i="4" s="1"/>
  <c r="L7878" i="4"/>
  <c r="K7878" i="4" s="1"/>
  <c r="N7878" i="4" s="1"/>
  <c r="L1908" i="4"/>
  <c r="K1908" i="4" s="1"/>
  <c r="N1908" i="4" s="1"/>
  <c r="L7103" i="4"/>
  <c r="K7103" i="4" s="1"/>
  <c r="N7103" i="4" s="1"/>
  <c r="L7556" i="4"/>
  <c r="K7556" i="4" s="1"/>
  <c r="N7556" i="4" s="1"/>
  <c r="L6298" i="4"/>
  <c r="K6298" i="4" s="1"/>
  <c r="N6298" i="4" s="1"/>
  <c r="L2207" i="4"/>
  <c r="K2207" i="4" s="1"/>
  <c r="N2207" i="4" s="1"/>
  <c r="L695" i="4"/>
  <c r="K695" i="4" s="1"/>
  <c r="N695" i="4" s="1"/>
  <c r="L6575" i="4"/>
  <c r="K6575" i="4" s="1"/>
  <c r="N6575" i="4" s="1"/>
  <c r="L5400" i="4"/>
  <c r="K5400" i="4" s="1"/>
  <c r="N5400" i="4" s="1"/>
  <c r="L6516" i="4"/>
  <c r="K6516" i="4" s="1"/>
  <c r="N6516" i="4" s="1"/>
  <c r="L3038" i="4"/>
  <c r="K3038" i="4" s="1"/>
  <c r="N3038" i="4" s="1"/>
  <c r="L4075" i="4"/>
  <c r="K4075" i="4" s="1"/>
  <c r="N4075" i="4" s="1"/>
  <c r="L7114" i="4"/>
  <c r="K7114" i="4" s="1"/>
  <c r="N7114" i="4" s="1"/>
  <c r="L6050" i="4"/>
  <c r="K6050" i="4" s="1"/>
  <c r="N6050" i="4" s="1"/>
  <c r="L5702" i="4"/>
  <c r="K5702" i="4" s="1"/>
  <c r="N5702" i="4" s="1"/>
  <c r="L6719" i="4"/>
  <c r="K6719" i="4" s="1"/>
  <c r="N6719" i="4" s="1"/>
  <c r="L2896" i="4"/>
  <c r="K2896" i="4" s="1"/>
  <c r="N2896" i="4" s="1"/>
  <c r="L7599" i="4"/>
  <c r="K7599" i="4" s="1"/>
  <c r="N7599" i="4" s="1"/>
  <c r="L1510" i="4"/>
  <c r="K1510" i="4" s="1"/>
  <c r="N1510" i="4" s="1"/>
  <c r="L3592" i="4"/>
  <c r="K3592" i="4" s="1"/>
  <c r="N3592" i="4" s="1"/>
  <c r="L7939" i="4"/>
  <c r="K7939" i="4" s="1"/>
  <c r="N7939" i="4" s="1"/>
  <c r="L5713" i="4"/>
  <c r="K5713" i="4" s="1"/>
  <c r="N5713" i="4" s="1"/>
  <c r="L817" i="4"/>
  <c r="K817" i="4" s="1"/>
  <c r="N817" i="4" s="1"/>
  <c r="L1533" i="4"/>
  <c r="K1533" i="4" s="1"/>
  <c r="N1533" i="4" s="1"/>
  <c r="L7192" i="4"/>
  <c r="K7192" i="4" s="1"/>
  <c r="N7192" i="4" s="1"/>
  <c r="L613" i="4"/>
  <c r="K613" i="4" s="1"/>
  <c r="N613" i="4" s="1"/>
  <c r="L5020" i="4"/>
  <c r="K5020" i="4" s="1"/>
  <c r="N5020" i="4" s="1"/>
  <c r="L3471" i="4"/>
  <c r="K3471" i="4" s="1"/>
  <c r="N3471" i="4" s="1"/>
  <c r="L7138" i="4"/>
  <c r="K7138" i="4" s="1"/>
  <c r="N7138" i="4" s="1"/>
  <c r="L1750" i="4"/>
  <c r="K1750" i="4" s="1"/>
  <c r="N1750" i="4" s="1"/>
  <c r="L5887" i="4"/>
  <c r="K5887" i="4" s="1"/>
  <c r="N5887" i="4" s="1"/>
  <c r="L452" i="4"/>
  <c r="K452" i="4" s="1"/>
  <c r="N452" i="4" s="1"/>
  <c r="L3917" i="4"/>
  <c r="K3917" i="4" s="1"/>
  <c r="N3917" i="4" s="1"/>
  <c r="L6774" i="4"/>
  <c r="K6774" i="4" s="1"/>
  <c r="N6774" i="4" s="1"/>
  <c r="L7080" i="4"/>
  <c r="K7080" i="4" s="1"/>
  <c r="N7080" i="4" s="1"/>
  <c r="L2536" i="4"/>
  <c r="K2536" i="4" s="1"/>
  <c r="N2536" i="4" s="1"/>
  <c r="L1781" i="4"/>
  <c r="K1781" i="4" s="1"/>
  <c r="N1781" i="4" s="1"/>
  <c r="L5240" i="4"/>
  <c r="K5240" i="4" s="1"/>
  <c r="N5240" i="4" s="1"/>
  <c r="L45" i="4"/>
  <c r="K45" i="4" s="1"/>
  <c r="N45" i="4" s="1"/>
  <c r="L4833" i="4"/>
  <c r="K4833" i="4" s="1"/>
  <c r="N4833" i="4" s="1"/>
  <c r="L3482" i="4"/>
  <c r="K3482" i="4" s="1"/>
  <c r="N3482" i="4" s="1"/>
  <c r="L2556" i="4"/>
  <c r="K2556" i="4" s="1"/>
  <c r="N2556" i="4" s="1"/>
  <c r="L1538" i="4"/>
  <c r="K1538" i="4" s="1"/>
  <c r="N1538" i="4" s="1"/>
  <c r="L442" i="4"/>
  <c r="K442" i="4" s="1"/>
  <c r="N442" i="4" s="1"/>
  <c r="L4410" i="4"/>
  <c r="K4410" i="4" s="1"/>
  <c r="N4410" i="4" s="1"/>
  <c r="L6641" i="4"/>
  <c r="K6641" i="4" s="1"/>
  <c r="N6641" i="4" s="1"/>
  <c r="L2711" i="4"/>
  <c r="K2711" i="4" s="1"/>
  <c r="N2711" i="4" s="1"/>
  <c r="L1473" i="4"/>
  <c r="K1473" i="4" s="1"/>
  <c r="N1473" i="4" s="1"/>
  <c r="L6465" i="4"/>
  <c r="K6465" i="4" s="1"/>
  <c r="N6465" i="4" s="1"/>
  <c r="L7584" i="4"/>
  <c r="K7584" i="4" s="1"/>
  <c r="N7584" i="4" s="1"/>
  <c r="L5802" i="4"/>
  <c r="K5802" i="4" s="1"/>
  <c r="N5802" i="4" s="1"/>
  <c r="L737" i="4"/>
  <c r="K737" i="4" s="1"/>
  <c r="N737" i="4" s="1"/>
  <c r="L2631" i="4"/>
  <c r="K2631" i="4" s="1"/>
  <c r="N2631" i="4" s="1"/>
  <c r="L7594" i="4"/>
  <c r="K7594" i="4" s="1"/>
  <c r="N7594" i="4" s="1"/>
  <c r="L7409" i="4"/>
  <c r="K7409" i="4" s="1"/>
  <c r="N7409" i="4" s="1"/>
  <c r="L2748" i="4"/>
  <c r="K2748" i="4" s="1"/>
  <c r="N2748" i="4" s="1"/>
  <c r="L7101" i="4"/>
  <c r="K7101" i="4" s="1"/>
  <c r="N7101" i="4" s="1"/>
  <c r="L1736" i="4"/>
  <c r="K1736" i="4" s="1"/>
  <c r="N1736" i="4" s="1"/>
  <c r="L5814" i="4"/>
  <c r="K5814" i="4" s="1"/>
  <c r="N5814" i="4" s="1"/>
  <c r="L6371" i="4"/>
  <c r="K6371" i="4" s="1"/>
  <c r="N6371" i="4" s="1"/>
  <c r="L421" i="4"/>
  <c r="K421" i="4" s="1"/>
  <c r="N421" i="4" s="1"/>
  <c r="L3994" i="4"/>
  <c r="K3994" i="4" s="1"/>
  <c r="N3994" i="4" s="1"/>
  <c r="L3967" i="4"/>
  <c r="K3967" i="4" s="1"/>
  <c r="N3967" i="4" s="1"/>
  <c r="L7242" i="4"/>
  <c r="K7242" i="4" s="1"/>
  <c r="N7242" i="4" s="1"/>
  <c r="L3388" i="4"/>
  <c r="K3388" i="4" s="1"/>
  <c r="N3388" i="4" s="1"/>
  <c r="L4383" i="4"/>
  <c r="K4383" i="4" s="1"/>
  <c r="N4383" i="4" s="1"/>
  <c r="L513" i="4"/>
  <c r="K513" i="4" s="1"/>
  <c r="N513" i="4" s="1"/>
  <c r="L2762" i="4"/>
  <c r="K2762" i="4" s="1"/>
  <c r="N2762" i="4" s="1"/>
  <c r="L3115" i="4"/>
  <c r="K3115" i="4" s="1"/>
  <c r="N3115" i="4" s="1"/>
  <c r="L2445" i="4"/>
  <c r="K2445" i="4" s="1"/>
  <c r="N2445" i="4" s="1"/>
  <c r="L5696" i="4"/>
  <c r="K5696" i="4" s="1"/>
  <c r="N5696" i="4" s="1"/>
  <c r="L4986" i="4"/>
  <c r="K4986" i="4" s="1"/>
  <c r="N4986" i="4" s="1"/>
  <c r="L4331" i="4"/>
  <c r="K4331" i="4" s="1"/>
  <c r="N4331" i="4" s="1"/>
  <c r="L962" i="4"/>
  <c r="K962" i="4" s="1"/>
  <c r="N962" i="4" s="1"/>
  <c r="L5700" i="4"/>
  <c r="K5700" i="4" s="1"/>
  <c r="N5700" i="4" s="1"/>
  <c r="L3083" i="4"/>
  <c r="K3083" i="4" s="1"/>
  <c r="N3083" i="4" s="1"/>
  <c r="L611" i="4"/>
  <c r="K611" i="4" s="1"/>
  <c r="N611" i="4" s="1"/>
  <c r="L7929" i="4"/>
  <c r="K7929" i="4" s="1"/>
  <c r="N7929" i="4" s="1"/>
  <c r="L7211" i="4"/>
  <c r="K7211" i="4" s="1"/>
  <c r="N7211" i="4" s="1"/>
  <c r="L7786" i="4"/>
  <c r="K7786" i="4" s="1"/>
  <c r="N7786" i="4" s="1"/>
  <c r="L5184" i="4"/>
  <c r="K5184" i="4" s="1"/>
  <c r="N5184" i="4" s="1"/>
  <c r="L3505" i="4"/>
  <c r="K3505" i="4" s="1"/>
  <c r="N3505" i="4" s="1"/>
  <c r="L3201" i="4"/>
  <c r="K3201" i="4" s="1"/>
  <c r="N3201" i="4" s="1"/>
  <c r="L3533" i="4"/>
  <c r="K3533" i="4" s="1"/>
  <c r="N3533" i="4" s="1"/>
  <c r="L4154" i="4"/>
  <c r="K4154" i="4" s="1"/>
  <c r="N4154" i="4" s="1"/>
  <c r="L5691" i="4"/>
  <c r="K5691" i="4" s="1"/>
  <c r="N5691" i="4" s="1"/>
  <c r="L2756" i="4"/>
  <c r="K2756" i="4" s="1"/>
  <c r="N2756" i="4" s="1"/>
  <c r="L7441" i="4"/>
  <c r="K7441" i="4" s="1"/>
  <c r="N7441" i="4" s="1"/>
  <c r="L1675" i="4"/>
  <c r="K1675" i="4" s="1"/>
  <c r="N1675" i="4" s="1"/>
  <c r="L645" i="4"/>
  <c r="K645" i="4" s="1"/>
  <c r="N645" i="4" s="1"/>
  <c r="L723" i="4"/>
  <c r="K723" i="4" s="1"/>
  <c r="N723" i="4" s="1"/>
  <c r="L1591" i="4"/>
  <c r="K1591" i="4" s="1"/>
  <c r="N1591" i="4" s="1"/>
  <c r="L2098" i="4"/>
  <c r="K2098" i="4" s="1"/>
  <c r="N2098" i="4" s="1"/>
  <c r="L5004" i="4"/>
  <c r="K5004" i="4" s="1"/>
  <c r="N5004" i="4" s="1"/>
  <c r="L2176" i="4"/>
  <c r="K2176" i="4" s="1"/>
  <c r="N2176" i="4" s="1"/>
  <c r="L7709" i="4"/>
  <c r="K7709" i="4" s="1"/>
  <c r="N7709" i="4" s="1"/>
  <c r="L5173" i="4"/>
  <c r="K5173" i="4" s="1"/>
  <c r="N5173" i="4" s="1"/>
  <c r="L4019" i="4"/>
  <c r="K4019" i="4" s="1"/>
  <c r="N4019" i="4" s="1"/>
  <c r="L7912" i="4"/>
  <c r="K7912" i="4" s="1"/>
  <c r="N7912" i="4" s="1"/>
  <c r="L5491" i="4"/>
  <c r="K5491" i="4" s="1"/>
  <c r="N5491" i="4" s="1"/>
  <c r="L3945" i="4"/>
  <c r="K3945" i="4" s="1"/>
  <c r="N3945" i="4" s="1"/>
  <c r="L1964" i="4"/>
  <c r="K1964" i="4" s="1"/>
  <c r="N1964" i="4" s="1"/>
  <c r="L1739" i="4"/>
  <c r="K1739" i="4" s="1"/>
  <c r="N1739" i="4" s="1"/>
  <c r="L4386" i="4"/>
  <c r="K4386" i="4" s="1"/>
  <c r="N4386" i="4" s="1"/>
  <c r="L5176" i="4"/>
  <c r="K5176" i="4" s="1"/>
  <c r="N5176" i="4" s="1"/>
  <c r="L4947" i="4"/>
  <c r="K4947" i="4" s="1"/>
  <c r="N4947" i="4" s="1"/>
  <c r="L2375" i="4"/>
  <c r="K2375" i="4" s="1"/>
  <c r="N2375" i="4" s="1"/>
  <c r="L775" i="4"/>
  <c r="K775" i="4" s="1"/>
  <c r="N775" i="4" s="1"/>
  <c r="L3884" i="4"/>
  <c r="K3884" i="4" s="1"/>
  <c r="N3884" i="4" s="1"/>
  <c r="L2094" i="4"/>
  <c r="K2094" i="4" s="1"/>
  <c r="N2094" i="4" s="1"/>
  <c r="L843" i="4"/>
  <c r="K843" i="4" s="1"/>
  <c r="N843" i="4" s="1"/>
  <c r="L5362" i="4"/>
  <c r="K5362" i="4" s="1"/>
  <c r="N5362" i="4" s="1"/>
  <c r="L4403" i="4"/>
  <c r="K4403" i="4" s="1"/>
  <c r="N4403" i="4" s="1"/>
  <c r="L1851" i="4"/>
  <c r="K1851" i="4" s="1"/>
  <c r="N1851" i="4" s="1"/>
  <c r="L7032" i="4"/>
  <c r="K7032" i="4" s="1"/>
  <c r="N7032" i="4" s="1"/>
  <c r="L2357" i="4"/>
  <c r="K2357" i="4" s="1"/>
  <c r="N2357" i="4" s="1"/>
  <c r="L2092" i="4"/>
  <c r="K2092" i="4" s="1"/>
  <c r="N2092" i="4" s="1"/>
  <c r="L6251" i="4"/>
  <c r="K6251" i="4" s="1"/>
  <c r="N6251" i="4" s="1"/>
  <c r="L7930" i="4"/>
  <c r="K7930" i="4" s="1"/>
  <c r="N7930" i="4" s="1"/>
  <c r="L1308" i="4"/>
  <c r="K1308" i="4" s="1"/>
  <c r="N1308" i="4" s="1"/>
  <c r="L7141" i="4"/>
  <c r="K7141" i="4" s="1"/>
  <c r="N7141" i="4" s="1"/>
  <c r="L4929" i="4"/>
  <c r="K4929" i="4" s="1"/>
  <c r="N4929" i="4" s="1"/>
  <c r="L6067" i="4"/>
  <c r="K6067" i="4" s="1"/>
  <c r="N6067" i="4" s="1"/>
  <c r="L698" i="4"/>
  <c r="K698" i="4" s="1"/>
  <c r="N698" i="4" s="1"/>
  <c r="L879" i="4"/>
  <c r="K879" i="4" s="1"/>
  <c r="N879" i="4" s="1"/>
  <c r="L2181" i="4"/>
  <c r="K2181" i="4" s="1"/>
  <c r="N2181" i="4" s="1"/>
  <c r="L3220" i="4"/>
  <c r="K3220" i="4" s="1"/>
  <c r="N3220" i="4" s="1"/>
  <c r="L4222" i="4"/>
  <c r="K4222" i="4" s="1"/>
  <c r="N4222" i="4" s="1"/>
  <c r="L1137" i="4"/>
  <c r="K1137" i="4" s="1"/>
  <c r="N1137" i="4" s="1"/>
  <c r="L7478" i="4"/>
  <c r="K7478" i="4" s="1"/>
  <c r="N7478" i="4" s="1"/>
  <c r="L5343" i="4"/>
  <c r="K5343" i="4" s="1"/>
  <c r="N5343" i="4" s="1"/>
  <c r="L3073" i="4"/>
  <c r="K3073" i="4" s="1"/>
  <c r="N3073" i="4" s="1"/>
  <c r="L4473" i="4"/>
  <c r="K4473" i="4" s="1"/>
  <c r="N4473" i="4" s="1"/>
  <c r="L5301" i="4"/>
  <c r="K5301" i="4" s="1"/>
  <c r="N5301" i="4" s="1"/>
  <c r="L957" i="4"/>
  <c r="K957" i="4" s="1"/>
  <c r="N957" i="4" s="1"/>
  <c r="L6440" i="4"/>
  <c r="K6440" i="4" s="1"/>
  <c r="N6440" i="4" s="1"/>
  <c r="L7269" i="4"/>
  <c r="K7269" i="4" s="1"/>
  <c r="N7269" i="4" s="1"/>
  <c r="L7239" i="4"/>
  <c r="K7239" i="4" s="1"/>
  <c r="N7239" i="4" s="1"/>
  <c r="L7044" i="4"/>
  <c r="K7044" i="4" s="1"/>
  <c r="N7044" i="4" s="1"/>
  <c r="L297" i="4"/>
  <c r="K297" i="4" s="1"/>
  <c r="N297" i="4" s="1"/>
  <c r="L971" i="4"/>
  <c r="K971" i="4" s="1"/>
  <c r="N971" i="4" s="1"/>
  <c r="L3368" i="4"/>
  <c r="K3368" i="4" s="1"/>
  <c r="N3368" i="4" s="1"/>
  <c r="L2177" i="4"/>
  <c r="K2177" i="4" s="1"/>
  <c r="N2177" i="4" s="1"/>
  <c r="L4291" i="4"/>
  <c r="K4291" i="4" s="1"/>
  <c r="N4291" i="4" s="1"/>
  <c r="L6332" i="4"/>
  <c r="K6332" i="4" s="1"/>
  <c r="N6332" i="4" s="1"/>
  <c r="L3903" i="4"/>
  <c r="K3903" i="4" s="1"/>
  <c r="N3903" i="4" s="1"/>
  <c r="L3777" i="4"/>
  <c r="K3777" i="4" s="1"/>
  <c r="N3777" i="4" s="1"/>
  <c r="L1801" i="4"/>
  <c r="K1801" i="4" s="1"/>
  <c r="N1801" i="4" s="1"/>
  <c r="L3996" i="4"/>
  <c r="K3996" i="4" s="1"/>
  <c r="N3996" i="4" s="1"/>
  <c r="L870" i="4"/>
  <c r="K870" i="4" s="1"/>
  <c r="N870" i="4" s="1"/>
  <c r="L4790" i="4"/>
  <c r="K4790" i="4" s="1"/>
  <c r="N4790" i="4" s="1"/>
  <c r="L5016" i="4"/>
  <c r="K5016" i="4" s="1"/>
  <c r="N5016" i="4" s="1"/>
  <c r="L3562" i="4"/>
  <c r="K3562" i="4" s="1"/>
  <c r="N3562" i="4" s="1"/>
  <c r="L5011" i="4"/>
  <c r="K5011" i="4" s="1"/>
  <c r="N5011" i="4" s="1"/>
  <c r="L6553" i="4"/>
  <c r="K6553" i="4" s="1"/>
  <c r="N6553" i="4" s="1"/>
  <c r="L607" i="4"/>
  <c r="K607" i="4" s="1"/>
  <c r="N607" i="4" s="1"/>
  <c r="L2418" i="4"/>
  <c r="K2418" i="4" s="1"/>
  <c r="N2418" i="4" s="1"/>
  <c r="L684" i="4"/>
  <c r="K684" i="4" s="1"/>
  <c r="N684" i="4" s="1"/>
  <c r="L1514" i="4"/>
  <c r="K1514" i="4" s="1"/>
  <c r="N1514" i="4" s="1"/>
  <c r="L5070" i="4"/>
  <c r="K5070" i="4" s="1"/>
  <c r="N5070" i="4" s="1"/>
  <c r="L3920" i="4"/>
  <c r="K3920" i="4" s="1"/>
  <c r="N3920" i="4" s="1"/>
  <c r="L4645" i="4"/>
  <c r="K4645" i="4" s="1"/>
  <c r="N4645" i="4" s="1"/>
  <c r="L7136" i="4"/>
  <c r="K7136" i="4" s="1"/>
  <c r="N7136" i="4" s="1"/>
  <c r="L7756" i="4"/>
  <c r="K7756" i="4" s="1"/>
  <c r="N7756" i="4" s="1"/>
  <c r="L6735" i="4"/>
  <c r="K6735" i="4" s="1"/>
  <c r="N6735" i="4" s="1"/>
  <c r="L5388" i="4"/>
  <c r="K5388" i="4" s="1"/>
  <c r="N5388" i="4" s="1"/>
  <c r="L4374" i="4"/>
  <c r="K4374" i="4" s="1"/>
  <c r="N4374" i="4" s="1"/>
  <c r="L6779" i="4"/>
  <c r="K6779" i="4" s="1"/>
  <c r="N6779" i="4" s="1"/>
  <c r="L473" i="4"/>
  <c r="K473" i="4" s="1"/>
  <c r="N473" i="4" s="1"/>
  <c r="L1905" i="4"/>
  <c r="K1905" i="4" s="1"/>
  <c r="N1905" i="4" s="1"/>
  <c r="L7423" i="4"/>
  <c r="K7423" i="4" s="1"/>
  <c r="N7423" i="4" s="1"/>
  <c r="L3355" i="4"/>
  <c r="K3355" i="4" s="1"/>
  <c r="N3355" i="4" s="1"/>
  <c r="L4998" i="4"/>
  <c r="K4998" i="4" s="1"/>
  <c r="N4998" i="4" s="1"/>
  <c r="L4006" i="4"/>
  <c r="K4006" i="4" s="1"/>
  <c r="N4006" i="4" s="1"/>
  <c r="L2668" i="4"/>
  <c r="K2668" i="4" s="1"/>
  <c r="N2668" i="4" s="1"/>
  <c r="L2835" i="4"/>
  <c r="K2835" i="4" s="1"/>
  <c r="N2835" i="4" s="1"/>
  <c r="L6957" i="4"/>
  <c r="K6957" i="4" s="1"/>
  <c r="N6957" i="4" s="1"/>
  <c r="L1800" i="4"/>
  <c r="K1800" i="4" s="1"/>
  <c r="N1800" i="4" s="1"/>
  <c r="L7642" i="4"/>
  <c r="K7642" i="4" s="1"/>
  <c r="N7642" i="4" s="1"/>
  <c r="L1339" i="4"/>
  <c r="K1339" i="4" s="1"/>
  <c r="N1339" i="4" s="1"/>
  <c r="L5865" i="4"/>
  <c r="K5865" i="4" s="1"/>
  <c r="N5865" i="4" s="1"/>
  <c r="L4271" i="4"/>
  <c r="K4271" i="4" s="1"/>
  <c r="N4271" i="4" s="1"/>
  <c r="L5283" i="4"/>
  <c r="K5283" i="4" s="1"/>
  <c r="N5283" i="4" s="1"/>
  <c r="L2231" i="4"/>
  <c r="K2231" i="4" s="1"/>
  <c r="N2231" i="4" s="1"/>
  <c r="L5021" i="4"/>
  <c r="K5021" i="4" s="1"/>
  <c r="N5021" i="4" s="1"/>
  <c r="L4870" i="4"/>
  <c r="K4870" i="4" s="1"/>
  <c r="N4870" i="4" s="1"/>
  <c r="L1032" i="4"/>
  <c r="K1032" i="4" s="1"/>
  <c r="N1032" i="4" s="1"/>
  <c r="L5605" i="4"/>
  <c r="K5605" i="4" s="1"/>
  <c r="N5605" i="4" s="1"/>
  <c r="L585" i="4"/>
  <c r="K585" i="4" s="1"/>
  <c r="N585" i="4" s="1"/>
  <c r="L7733" i="4"/>
  <c r="K7733" i="4" s="1"/>
  <c r="N7733" i="4" s="1"/>
  <c r="L2529" i="4"/>
  <c r="K2529" i="4" s="1"/>
  <c r="N2529" i="4" s="1"/>
  <c r="L606" i="4"/>
  <c r="K606" i="4" s="1"/>
  <c r="N606" i="4" s="1"/>
  <c r="L1379" i="4"/>
  <c r="K1379" i="4" s="1"/>
  <c r="N1379" i="4" s="1"/>
  <c r="L1562" i="4"/>
  <c r="K1562" i="4" s="1"/>
  <c r="N1562" i="4" s="1"/>
  <c r="L4274" i="4"/>
  <c r="K4274" i="4" s="1"/>
  <c r="N4274" i="4" s="1"/>
  <c r="L6788" i="4"/>
  <c r="K6788" i="4" s="1"/>
  <c r="N6788" i="4" s="1"/>
  <c r="L4191" i="4"/>
  <c r="K4191" i="4" s="1"/>
  <c r="N4191" i="4" s="1"/>
  <c r="L1151" i="4"/>
  <c r="K1151" i="4" s="1"/>
  <c r="N1151" i="4" s="1"/>
  <c r="L3800" i="4"/>
  <c r="K3800" i="4" s="1"/>
  <c r="N3800" i="4" s="1"/>
  <c r="L7288" i="4"/>
  <c r="K7288" i="4" s="1"/>
  <c r="N7288" i="4" s="1"/>
  <c r="L5476" i="4"/>
  <c r="K5476" i="4" s="1"/>
  <c r="N5476" i="4" s="1"/>
  <c r="L5493" i="4"/>
  <c r="K5493" i="4" s="1"/>
  <c r="N5493" i="4" s="1"/>
  <c r="L932" i="4"/>
  <c r="K932" i="4" s="1"/>
  <c r="N932" i="4" s="1"/>
  <c r="L1559" i="4"/>
  <c r="K1559" i="4" s="1"/>
  <c r="N1559" i="4" s="1"/>
  <c r="L6655" i="4"/>
  <c r="K6655" i="4" s="1"/>
  <c r="N6655" i="4" s="1"/>
  <c r="L2017" i="4"/>
  <c r="K2017" i="4" s="1"/>
  <c r="N2017" i="4" s="1"/>
  <c r="L5549" i="4"/>
  <c r="K5549" i="4" s="1"/>
  <c r="N5549" i="4" s="1"/>
  <c r="L5641" i="4"/>
  <c r="K5641" i="4" s="1"/>
  <c r="N5641" i="4" s="1"/>
  <c r="L3715" i="4"/>
  <c r="K3715" i="4" s="1"/>
  <c r="N3715" i="4" s="1"/>
  <c r="L866" i="4"/>
  <c r="K866" i="4" s="1"/>
  <c r="N866" i="4" s="1"/>
  <c r="L644" i="4"/>
  <c r="K644" i="4" s="1"/>
  <c r="N644" i="4" s="1"/>
  <c r="L7935" i="4"/>
  <c r="K7935" i="4" s="1"/>
  <c r="N7935" i="4" s="1"/>
  <c r="L487" i="4"/>
  <c r="K487" i="4" s="1"/>
  <c r="N487" i="4" s="1"/>
  <c r="L1459" i="4"/>
  <c r="K1459" i="4" s="1"/>
  <c r="N1459" i="4" s="1"/>
  <c r="L1672" i="4"/>
  <c r="K1672" i="4" s="1"/>
  <c r="N1672" i="4" s="1"/>
  <c r="L4849" i="4"/>
  <c r="K4849" i="4" s="1"/>
  <c r="N4849" i="4" s="1"/>
  <c r="L515" i="4"/>
  <c r="K515" i="4" s="1"/>
  <c r="N515" i="4" s="1"/>
  <c r="L5293" i="4"/>
  <c r="K5293" i="4" s="1"/>
  <c r="N5293" i="4" s="1"/>
  <c r="L5198" i="4"/>
  <c r="K5198" i="4" s="1"/>
  <c r="N5198" i="4" s="1"/>
  <c r="L1768" i="4"/>
  <c r="K1768" i="4" s="1"/>
  <c r="N1768" i="4" s="1"/>
  <c r="L7793" i="4"/>
  <c r="K7793" i="4" s="1"/>
  <c r="N7793" i="4" s="1"/>
  <c r="L6039" i="4"/>
  <c r="K6039" i="4" s="1"/>
  <c r="N6039" i="4" s="1"/>
  <c r="L6017" i="4"/>
  <c r="K6017" i="4" s="1"/>
  <c r="N6017" i="4" s="1"/>
  <c r="L7011" i="4"/>
  <c r="K7011" i="4" s="1"/>
  <c r="N7011" i="4" s="1"/>
  <c r="L944" i="4"/>
  <c r="K944" i="4" s="1"/>
  <c r="N944" i="4" s="1"/>
  <c r="L7391" i="4"/>
  <c r="K7391" i="4" s="1"/>
  <c r="N7391" i="4" s="1"/>
  <c r="L3327" i="4"/>
  <c r="K3327" i="4" s="1"/>
  <c r="N3327" i="4" s="1"/>
  <c r="L1614" i="4"/>
  <c r="K1614" i="4" s="1"/>
  <c r="N1614" i="4" s="1"/>
  <c r="L1863" i="4"/>
  <c r="K1863" i="4" s="1"/>
  <c r="N1863" i="4" s="1"/>
  <c r="L7393" i="4"/>
  <c r="K7393" i="4" s="1"/>
  <c r="N7393" i="4" s="1"/>
  <c r="L130" i="4"/>
  <c r="K130" i="4" s="1"/>
  <c r="N130" i="4" s="1"/>
  <c r="L4480" i="4"/>
  <c r="K4480" i="4" s="1"/>
  <c r="N4480" i="4" s="1"/>
  <c r="L6509" i="4"/>
  <c r="K6509" i="4" s="1"/>
  <c r="N6509" i="4" s="1"/>
  <c r="L7813" i="4"/>
  <c r="K7813" i="4" s="1"/>
  <c r="N7813" i="4" s="1"/>
  <c r="L6535" i="4"/>
  <c r="K6535" i="4" s="1"/>
  <c r="N6535" i="4" s="1"/>
  <c r="L1396" i="4"/>
  <c r="K1396" i="4" s="1"/>
  <c r="N1396" i="4" s="1"/>
  <c r="L2622" i="4"/>
  <c r="K2622" i="4" s="1"/>
  <c r="N2622" i="4" s="1"/>
  <c r="L5769" i="4"/>
  <c r="K5769" i="4" s="1"/>
  <c r="N5769" i="4" s="1"/>
  <c r="L2490" i="4"/>
  <c r="K2490" i="4" s="1"/>
  <c r="N2490" i="4" s="1"/>
  <c r="L7904" i="4"/>
  <c r="K7904" i="4" s="1"/>
  <c r="N7904" i="4" s="1"/>
  <c r="L7405" i="4"/>
  <c r="K7405" i="4" s="1"/>
  <c r="N7405" i="4" s="1"/>
  <c r="L1805" i="4"/>
  <c r="K1805" i="4" s="1"/>
  <c r="N1805" i="4" s="1"/>
  <c r="L6874" i="4"/>
  <c r="K6874" i="4" s="1"/>
  <c r="N6874" i="4" s="1"/>
  <c r="L192" i="4"/>
  <c r="K192" i="4" s="1"/>
  <c r="N192" i="4" s="1"/>
  <c r="L7244" i="4"/>
  <c r="K7244" i="4" s="1"/>
  <c r="N7244" i="4" s="1"/>
  <c r="L7833" i="4"/>
  <c r="K7833" i="4" s="1"/>
  <c r="N7833" i="4" s="1"/>
  <c r="L6552" i="4"/>
  <c r="K6552" i="4" s="1"/>
  <c r="N6552" i="4" s="1"/>
  <c r="L5536" i="4"/>
  <c r="K5536" i="4" s="1"/>
  <c r="N5536" i="4" s="1"/>
  <c r="L1592" i="4"/>
  <c r="K1592" i="4" s="1"/>
  <c r="N1592" i="4" s="1"/>
  <c r="L2892" i="4"/>
  <c r="K2892" i="4" s="1"/>
  <c r="N2892" i="4" s="1"/>
  <c r="L3171" i="4"/>
  <c r="K3171" i="4" s="1"/>
  <c r="N3171" i="4" s="1"/>
  <c r="L1421" i="4"/>
  <c r="K1421" i="4" s="1"/>
  <c r="N1421" i="4" s="1"/>
  <c r="L7201" i="4"/>
  <c r="K7201" i="4" s="1"/>
  <c r="N7201" i="4" s="1"/>
  <c r="L3108" i="4"/>
  <c r="K3108" i="4" s="1"/>
  <c r="N3108" i="4" s="1"/>
  <c r="L6556" i="4"/>
  <c r="K6556" i="4" s="1"/>
  <c r="N6556" i="4" s="1"/>
  <c r="L5330" i="4"/>
  <c r="K5330" i="4" s="1"/>
  <c r="N5330" i="4" s="1"/>
  <c r="L1247" i="4"/>
  <c r="K1247" i="4" s="1"/>
  <c r="N1247" i="4" s="1"/>
  <c r="L1833" i="4"/>
  <c r="K1833" i="4" s="1"/>
  <c r="N1833" i="4" s="1"/>
  <c r="L6037" i="4"/>
  <c r="K6037" i="4" s="1"/>
  <c r="N6037" i="4" s="1"/>
  <c r="L1220" i="4"/>
  <c r="K1220" i="4" s="1"/>
  <c r="N1220" i="4" s="1"/>
  <c r="L4927" i="4"/>
  <c r="K4927" i="4" s="1"/>
  <c r="N4927" i="4" s="1"/>
  <c r="L2979" i="4"/>
  <c r="K2979" i="4" s="1"/>
  <c r="N2979" i="4" s="1"/>
  <c r="L4313" i="4"/>
  <c r="K4313" i="4" s="1"/>
  <c r="N4313" i="4" s="1"/>
  <c r="L3838" i="4"/>
  <c r="K3838" i="4" s="1"/>
  <c r="N3838" i="4" s="1"/>
  <c r="L2876" i="4"/>
  <c r="K2876" i="4" s="1"/>
  <c r="N2876" i="4" s="1"/>
  <c r="L3010" i="4"/>
  <c r="K3010" i="4" s="1"/>
  <c r="N3010" i="4" s="1"/>
  <c r="L3636" i="4"/>
  <c r="K3636" i="4" s="1"/>
  <c r="N3636" i="4" s="1"/>
  <c r="L5645" i="4"/>
  <c r="K5645" i="4" s="1"/>
  <c r="N5645" i="4" s="1"/>
  <c r="L4064" i="4"/>
  <c r="K4064" i="4" s="1"/>
  <c r="N4064" i="4" s="1"/>
  <c r="L3972" i="4"/>
  <c r="K3972" i="4" s="1"/>
  <c r="N3972" i="4" s="1"/>
  <c r="L3320" i="4"/>
  <c r="K3320" i="4" s="1"/>
  <c r="N3320" i="4" s="1"/>
  <c r="L767" i="4"/>
  <c r="K767" i="4" s="1"/>
  <c r="N767" i="4" s="1"/>
  <c r="L2390" i="4"/>
  <c r="K2390" i="4" s="1"/>
  <c r="N2390" i="4" s="1"/>
  <c r="L4402" i="4"/>
  <c r="K4402" i="4" s="1"/>
  <c r="N4402" i="4" s="1"/>
  <c r="L5782" i="4"/>
  <c r="K5782" i="4" s="1"/>
  <c r="N5782" i="4" s="1"/>
  <c r="L1697" i="4"/>
  <c r="K1697" i="4" s="1"/>
  <c r="N1697" i="4" s="1"/>
  <c r="L4783" i="4"/>
  <c r="K4783" i="4" s="1"/>
  <c r="N4783" i="4" s="1"/>
  <c r="L6849" i="4"/>
  <c r="K6849" i="4" s="1"/>
  <c r="N6849" i="4" s="1"/>
  <c r="L6831" i="4"/>
  <c r="K6831" i="4" s="1"/>
  <c r="N6831" i="4" s="1"/>
  <c r="L7748" i="4"/>
  <c r="K7748" i="4" s="1"/>
  <c r="N7748" i="4" s="1"/>
  <c r="L5201" i="4"/>
  <c r="K5201" i="4" s="1"/>
  <c r="N5201" i="4" s="1"/>
  <c r="L5841" i="4"/>
  <c r="K5841" i="4" s="1"/>
  <c r="N5841" i="4" s="1"/>
  <c r="L2150" i="4"/>
  <c r="K2150" i="4" s="1"/>
  <c r="N2150" i="4" s="1"/>
  <c r="L7033" i="4"/>
  <c r="K7033" i="4" s="1"/>
  <c r="N7033" i="4" s="1"/>
  <c r="L6767" i="4"/>
  <c r="K6767" i="4" s="1"/>
  <c r="N6767" i="4" s="1"/>
  <c r="L3284" i="4"/>
  <c r="K3284" i="4" s="1"/>
  <c r="N3284" i="4" s="1"/>
  <c r="L5452" i="4"/>
  <c r="K5452" i="4" s="1"/>
  <c r="N5452" i="4" s="1"/>
  <c r="L4948" i="4"/>
  <c r="K4948" i="4" s="1"/>
  <c r="N4948" i="4" s="1"/>
  <c r="L4754" i="4"/>
  <c r="K4754" i="4" s="1"/>
  <c r="N4754" i="4" s="1"/>
  <c r="L7140" i="4"/>
  <c r="K7140" i="4" s="1"/>
  <c r="N7140" i="4" s="1"/>
  <c r="L5699" i="4"/>
  <c r="K5699" i="4" s="1"/>
  <c r="N5699" i="4" s="1"/>
  <c r="L6718" i="4"/>
  <c r="K6718" i="4" s="1"/>
  <c r="N6718" i="4" s="1"/>
  <c r="L5579" i="4"/>
  <c r="K5579" i="4" s="1"/>
  <c r="N5579" i="4" s="1"/>
  <c r="L6366" i="4"/>
  <c r="K6366" i="4" s="1"/>
  <c r="N6366" i="4" s="1"/>
  <c r="L6992" i="4"/>
  <c r="K6992" i="4" s="1"/>
  <c r="N6992" i="4" s="1"/>
  <c r="L4245" i="4"/>
  <c r="K4245" i="4" s="1"/>
  <c r="N4245" i="4" s="1"/>
  <c r="L278" i="4"/>
  <c r="K278" i="4" s="1"/>
  <c r="N278" i="4" s="1"/>
  <c r="L1238" i="4"/>
  <c r="K1238" i="4" s="1"/>
  <c r="N1238" i="4" s="1"/>
  <c r="L4323" i="4"/>
  <c r="K4323" i="4" s="1"/>
  <c r="N4323" i="4" s="1"/>
  <c r="L5839" i="4"/>
  <c r="K5839" i="4" s="1"/>
  <c r="N5839" i="4" s="1"/>
  <c r="L5693" i="4"/>
  <c r="K5693" i="4" s="1"/>
  <c r="N5693" i="4" s="1"/>
  <c r="L2454" i="4"/>
  <c r="K2454" i="4" s="1"/>
  <c r="N2454" i="4" s="1"/>
  <c r="L5457" i="4"/>
  <c r="K5457" i="4" s="1"/>
  <c r="N5457" i="4" s="1"/>
  <c r="L1075" i="4"/>
  <c r="K1075" i="4" s="1"/>
  <c r="N1075" i="4" s="1"/>
  <c r="L1963" i="4"/>
  <c r="K1963" i="4" s="1"/>
  <c r="N1963" i="4" s="1"/>
  <c r="L3248" i="4"/>
  <c r="K3248" i="4" s="1"/>
  <c r="N3248" i="4" s="1"/>
  <c r="L1253" i="4"/>
  <c r="K1253" i="4" s="1"/>
  <c r="N1253" i="4" s="1"/>
  <c r="L3099" i="4"/>
  <c r="K3099" i="4" s="1"/>
  <c r="N3099" i="4" s="1"/>
  <c r="L4695" i="4"/>
  <c r="K4695" i="4" s="1"/>
  <c r="N4695" i="4" s="1"/>
  <c r="L1554" i="4"/>
  <c r="K1554" i="4" s="1"/>
  <c r="N1554" i="4" s="1"/>
  <c r="L4827" i="4"/>
  <c r="K4827" i="4" s="1"/>
  <c r="N4827" i="4" s="1"/>
  <c r="L5033" i="4"/>
  <c r="K5033" i="4" s="1"/>
  <c r="N5033" i="4" s="1"/>
  <c r="L4692" i="4"/>
  <c r="K4692" i="4" s="1"/>
  <c r="N4692" i="4" s="1"/>
  <c r="L1860" i="4"/>
  <c r="K1860" i="4" s="1"/>
  <c r="N1860" i="4" s="1"/>
  <c r="L7133" i="4"/>
  <c r="K7133" i="4" s="1"/>
  <c r="N7133" i="4" s="1"/>
  <c r="L1809" i="4"/>
  <c r="K1809" i="4" s="1"/>
  <c r="N1809" i="4" s="1"/>
  <c r="L5792" i="4"/>
  <c r="K5792" i="4" s="1"/>
  <c r="N5792" i="4" s="1"/>
  <c r="L678" i="4"/>
  <c r="K678" i="4" s="1"/>
  <c r="N678" i="4" s="1"/>
  <c r="L4840" i="4"/>
  <c r="K4840" i="4" s="1"/>
  <c r="N4840" i="4" s="1"/>
  <c r="L3600" i="4"/>
  <c r="K3600" i="4" s="1"/>
  <c r="N3600" i="4" s="1"/>
  <c r="L7764" i="4"/>
  <c r="K7764" i="4" s="1"/>
  <c r="N7764" i="4" s="1"/>
  <c r="L3897" i="4"/>
  <c r="K3897" i="4" s="1"/>
  <c r="N3897" i="4" s="1"/>
  <c r="L3238" i="4"/>
  <c r="K3238" i="4" s="1"/>
  <c r="N3238" i="4" s="1"/>
  <c r="L815" i="4"/>
  <c r="K815" i="4" s="1"/>
  <c r="N815" i="4" s="1"/>
  <c r="L3386" i="4"/>
  <c r="K3386" i="4" s="1"/>
  <c r="N3386" i="4" s="1"/>
  <c r="L4686" i="4"/>
  <c r="K4686" i="4" s="1"/>
  <c r="N4686" i="4" s="1"/>
  <c r="L3051" i="4"/>
  <c r="K3051" i="4" s="1"/>
  <c r="N3051" i="4" s="1"/>
  <c r="L5963" i="4"/>
  <c r="K5963" i="4" s="1"/>
  <c r="N5963" i="4" s="1"/>
  <c r="L1691" i="4"/>
  <c r="K1691" i="4" s="1"/>
  <c r="N1691" i="4" s="1"/>
  <c r="L5650" i="4"/>
  <c r="K5650" i="4" s="1"/>
  <c r="N5650" i="4" s="1"/>
  <c r="L3242" i="4"/>
  <c r="K3242" i="4" s="1"/>
  <c r="N3242" i="4" s="1"/>
  <c r="L2028" i="4"/>
  <c r="K2028" i="4" s="1"/>
  <c r="N2028" i="4" s="1"/>
  <c r="L4429" i="4"/>
  <c r="K4429" i="4" s="1"/>
  <c r="N4429" i="4" s="1"/>
  <c r="L7156" i="4"/>
  <c r="K7156" i="4" s="1"/>
  <c r="N7156" i="4" s="1"/>
  <c r="L5978" i="4"/>
  <c r="K5978" i="4" s="1"/>
  <c r="N5978" i="4" s="1"/>
  <c r="L8" i="4"/>
  <c r="K8" i="4" s="1"/>
  <c r="N8" i="4" s="1"/>
  <c r="L7714" i="4"/>
  <c r="K7714" i="4" s="1"/>
  <c r="N7714" i="4" s="1"/>
  <c r="L1225" i="4"/>
  <c r="K1225" i="4" s="1"/>
  <c r="N1225" i="4" s="1"/>
  <c r="L206" i="4"/>
  <c r="K206" i="4" s="1"/>
  <c r="N206" i="4" s="1"/>
  <c r="L3729" i="4"/>
  <c r="K3729" i="4" s="1"/>
  <c r="N3729" i="4" s="1"/>
  <c r="L3029" i="4"/>
  <c r="K3029" i="4" s="1"/>
  <c r="N3029" i="4" s="1"/>
  <c r="L2996" i="4"/>
  <c r="K2996" i="4" s="1"/>
  <c r="N2996" i="4" s="1"/>
  <c r="L79" i="4"/>
  <c r="K79" i="4" s="1"/>
  <c r="N79" i="4" s="1"/>
  <c r="L2974" i="4"/>
  <c r="K2974" i="4" s="1"/>
  <c r="N2974" i="4" s="1"/>
  <c r="L4872" i="4"/>
  <c r="K4872" i="4" s="1"/>
  <c r="N4872" i="4" s="1"/>
  <c r="L2153" i="4"/>
  <c r="K2153" i="4" s="1"/>
  <c r="N2153" i="4" s="1"/>
  <c r="L3727" i="4"/>
  <c r="K3727" i="4" s="1"/>
  <c r="N3727" i="4" s="1"/>
  <c r="L4915" i="4"/>
  <c r="K4915" i="4" s="1"/>
  <c r="N4915" i="4" s="1"/>
  <c r="L5398" i="4"/>
  <c r="K5398" i="4" s="1"/>
  <c r="N5398" i="4" s="1"/>
  <c r="L4877" i="4"/>
  <c r="K4877" i="4" s="1"/>
  <c r="N4877" i="4" s="1"/>
  <c r="L5267" i="4"/>
  <c r="K5267" i="4" s="1"/>
  <c r="N5267" i="4" s="1"/>
  <c r="L708" i="4"/>
  <c r="K708" i="4" s="1"/>
  <c r="N708" i="4" s="1"/>
  <c r="L87" i="4"/>
  <c r="K87" i="4" s="1"/>
  <c r="N87" i="4" s="1"/>
  <c r="L3298" i="4"/>
  <c r="K3298" i="4" s="1"/>
  <c r="N3298" i="4" s="1"/>
  <c r="L3056" i="4"/>
  <c r="K3056" i="4" s="1"/>
  <c r="N3056" i="4" s="1"/>
  <c r="L2079" i="4"/>
  <c r="K2079" i="4" s="1"/>
  <c r="N2079" i="4" s="1"/>
  <c r="L4728" i="4"/>
  <c r="K4728" i="4" s="1"/>
  <c r="N4728" i="4" s="1"/>
  <c r="L6607" i="4"/>
  <c r="K6607" i="4" s="1"/>
  <c r="N6607" i="4" s="1"/>
  <c r="L1613" i="4"/>
  <c r="K1613" i="4" s="1"/>
  <c r="N1613" i="4" s="1"/>
  <c r="L6904" i="4"/>
  <c r="K6904" i="4" s="1"/>
  <c r="N6904" i="4" s="1"/>
  <c r="L1310" i="4"/>
  <c r="K1310" i="4" s="1"/>
  <c r="N1310" i="4" s="1"/>
  <c r="L584" i="4"/>
  <c r="K584" i="4" s="1"/>
  <c r="N584" i="4" s="1"/>
  <c r="L3733" i="4"/>
  <c r="K3733" i="4" s="1"/>
  <c r="N3733" i="4" s="1"/>
  <c r="L4837" i="4"/>
  <c r="K4837" i="4" s="1"/>
  <c r="N4837" i="4" s="1"/>
  <c r="L5477" i="4"/>
  <c r="K5477" i="4" s="1"/>
  <c r="N5477" i="4" s="1"/>
  <c r="L44" i="4"/>
  <c r="K44" i="4" s="1"/>
  <c r="N44" i="4" s="1"/>
  <c r="L1424" i="4"/>
  <c r="K1424" i="4" s="1"/>
  <c r="N1424" i="4" s="1"/>
  <c r="L7883" i="4"/>
  <c r="K7883" i="4" s="1"/>
  <c r="N7883" i="4" s="1"/>
  <c r="L5614" i="4"/>
  <c r="K5614" i="4" s="1"/>
  <c r="N5614" i="4" s="1"/>
  <c r="L1629" i="4"/>
  <c r="K1629" i="4" s="1"/>
  <c r="N1629" i="4" s="1"/>
  <c r="L992" i="4"/>
  <c r="K992" i="4" s="1"/>
  <c r="N992" i="4" s="1"/>
  <c r="L6018" i="4"/>
  <c r="K6018" i="4" s="1"/>
  <c r="N6018" i="4" s="1"/>
  <c r="L1338" i="4"/>
  <c r="K1338" i="4" s="1"/>
  <c r="N1338" i="4" s="1"/>
  <c r="L1641" i="4"/>
  <c r="K1641" i="4" s="1"/>
  <c r="N1641" i="4" s="1"/>
  <c r="L1163" i="4"/>
  <c r="K1163" i="4" s="1"/>
  <c r="N1163" i="4" s="1"/>
  <c r="L2941" i="4"/>
  <c r="K2941" i="4" s="1"/>
  <c r="N2941" i="4" s="1"/>
  <c r="L3473" i="4"/>
  <c r="K3473" i="4" s="1"/>
  <c r="N3473" i="4" s="1"/>
  <c r="L3655" i="4"/>
  <c r="K3655" i="4" s="1"/>
  <c r="N3655" i="4" s="1"/>
  <c r="L1038" i="4"/>
  <c r="K1038" i="4" s="1"/>
  <c r="N1038" i="4" s="1"/>
  <c r="L335" i="4"/>
  <c r="K335" i="4" s="1"/>
  <c r="N335" i="4" s="1"/>
  <c r="L1534" i="4"/>
  <c r="K1534" i="4" s="1"/>
  <c r="N1534" i="4" s="1"/>
  <c r="L2879" i="4"/>
  <c r="K2879" i="4" s="1"/>
  <c r="N2879" i="4" s="1"/>
  <c r="L4149" i="4"/>
  <c r="K4149" i="4" s="1"/>
  <c r="N4149" i="4" s="1"/>
  <c r="L4673" i="4"/>
  <c r="K4673" i="4" s="1"/>
  <c r="N4673" i="4" s="1"/>
  <c r="L5212" i="4"/>
  <c r="K5212" i="4" s="1"/>
  <c r="N5212" i="4" s="1"/>
  <c r="L533" i="4"/>
  <c r="K533" i="4" s="1"/>
  <c r="N533" i="4" s="1"/>
  <c r="L681" i="4"/>
  <c r="K681" i="4" s="1"/>
  <c r="N681" i="4" s="1"/>
  <c r="L2960" i="4"/>
  <c r="K2960" i="4" s="1"/>
  <c r="N2960" i="4" s="1"/>
  <c r="L1309" i="4"/>
  <c r="K1309" i="4" s="1"/>
  <c r="N1309" i="4" s="1"/>
  <c r="L2039" i="4"/>
  <c r="K2039" i="4" s="1"/>
  <c r="N2039" i="4" s="1"/>
  <c r="L9" i="4"/>
  <c r="K9" i="4" s="1"/>
  <c r="N9" i="4" s="1"/>
  <c r="L1927" i="4"/>
  <c r="K1927" i="4" s="1"/>
  <c r="N1927" i="4" s="1"/>
  <c r="L2132" i="4"/>
  <c r="K2132" i="4" s="1"/>
  <c r="N2132" i="4" s="1"/>
  <c r="L2957" i="4"/>
  <c r="K2957" i="4" s="1"/>
  <c r="N2957" i="4" s="1"/>
  <c r="L6414" i="4"/>
  <c r="K6414" i="4" s="1"/>
  <c r="N6414" i="4" s="1"/>
  <c r="L4112" i="4"/>
  <c r="K4112" i="4" s="1"/>
  <c r="N4112" i="4" s="1"/>
  <c r="L5318" i="4"/>
  <c r="K5318" i="4" s="1"/>
  <c r="N5318" i="4" s="1"/>
  <c r="L7591" i="4"/>
  <c r="K7591" i="4" s="1"/>
  <c r="N7591" i="4" s="1"/>
  <c r="L182" i="4"/>
  <c r="K182" i="4" s="1"/>
  <c r="N182" i="4" s="1"/>
  <c r="L4273" i="4"/>
  <c r="K4273" i="4" s="1"/>
  <c r="N4273" i="4" s="1"/>
  <c r="L2688" i="4"/>
  <c r="K2688" i="4" s="1"/>
  <c r="N2688" i="4" s="1"/>
  <c r="L3928" i="4"/>
  <c r="K3928" i="4" s="1"/>
  <c r="N3928" i="4" s="1"/>
  <c r="L7458" i="4"/>
  <c r="K7458" i="4" s="1"/>
  <c r="N7458" i="4" s="1"/>
  <c r="L2292" i="4"/>
  <c r="K2292" i="4" s="1"/>
  <c r="N2292" i="4" s="1"/>
  <c r="L1245" i="4"/>
  <c r="K1245" i="4" s="1"/>
  <c r="N1245" i="4" s="1"/>
  <c r="L3250" i="4"/>
  <c r="K3250" i="4" s="1"/>
  <c r="N3250" i="4" s="1"/>
  <c r="L1981" i="4"/>
  <c r="K1981" i="4" s="1"/>
  <c r="N1981" i="4" s="1"/>
  <c r="L2928" i="4"/>
  <c r="K2928" i="4" s="1"/>
  <c r="N2928" i="4" s="1"/>
  <c r="L4874" i="4"/>
  <c r="K4874" i="4" s="1"/>
  <c r="N4874" i="4" s="1"/>
  <c r="L2883" i="4"/>
  <c r="K2883" i="4" s="1"/>
  <c r="N2883" i="4" s="1"/>
  <c r="L4805" i="4"/>
  <c r="K4805" i="4" s="1"/>
  <c r="N4805" i="4" s="1"/>
  <c r="L158" i="4"/>
  <c r="K158" i="4" s="1"/>
  <c r="N158" i="4" s="1"/>
  <c r="L4008" i="4"/>
  <c r="K4008" i="4" s="1"/>
  <c r="N4008" i="4" s="1"/>
  <c r="L2465" i="4"/>
  <c r="K2465" i="4" s="1"/>
  <c r="N2465" i="4" s="1"/>
  <c r="L141" i="4"/>
  <c r="K141" i="4" s="1"/>
  <c r="N141" i="4" s="1"/>
  <c r="L4198" i="4"/>
  <c r="K4198" i="4" s="1"/>
  <c r="N4198" i="4" s="1"/>
  <c r="L882" i="4"/>
  <c r="K882" i="4" s="1"/>
  <c r="N882" i="4" s="1"/>
  <c r="L4218" i="4"/>
  <c r="K4218" i="4" s="1"/>
  <c r="N4218" i="4" s="1"/>
  <c r="L401" i="4"/>
  <c r="K401" i="4" s="1"/>
  <c r="N401" i="4" s="1"/>
  <c r="L3832" i="4"/>
  <c r="K3832" i="4" s="1"/>
  <c r="N3832" i="4" s="1"/>
  <c r="L662" i="4"/>
  <c r="K662" i="4" s="1"/>
  <c r="N662" i="4" s="1"/>
  <c r="L1952" i="4"/>
  <c r="K1952" i="4" s="1"/>
  <c r="N1952" i="4" s="1"/>
  <c r="L1884" i="4"/>
  <c r="K1884" i="4" s="1"/>
  <c r="N1884" i="4" s="1"/>
  <c r="L5506" i="4"/>
  <c r="K5506" i="4" s="1"/>
  <c r="N5506" i="4" s="1"/>
  <c r="L4696" i="4"/>
  <c r="K4696" i="4" s="1"/>
  <c r="N4696" i="4" s="1"/>
  <c r="L655" i="4"/>
  <c r="K655" i="4" s="1"/>
  <c r="N655" i="4" s="1"/>
  <c r="L5659" i="4"/>
  <c r="K5659" i="4" s="1"/>
  <c r="N5659" i="4" s="1"/>
  <c r="L5130" i="4"/>
  <c r="K5130" i="4" s="1"/>
  <c r="N5130" i="4" s="1"/>
  <c r="L4548" i="4"/>
  <c r="K4548" i="4" s="1"/>
  <c r="N4548" i="4" s="1"/>
  <c r="L2102" i="4"/>
  <c r="K2102" i="4" s="1"/>
  <c r="N2102" i="4" s="1"/>
  <c r="L7545" i="4"/>
  <c r="K7545" i="4" s="1"/>
  <c r="N7545" i="4" s="1"/>
  <c r="L5504" i="4"/>
  <c r="K5504" i="4" s="1"/>
  <c r="N5504" i="4" s="1"/>
  <c r="L5540" i="4"/>
  <c r="K5540" i="4" s="1"/>
  <c r="N5540" i="4" s="1"/>
  <c r="L5281" i="4"/>
  <c r="K5281" i="4" s="1"/>
  <c r="N5281" i="4" s="1"/>
  <c r="L6413" i="4"/>
  <c r="K6413" i="4" s="1"/>
  <c r="N6413" i="4" s="1"/>
  <c r="L6984" i="4"/>
  <c r="K6984" i="4" s="1"/>
  <c r="N6984" i="4" s="1"/>
  <c r="L1956" i="4"/>
  <c r="K1956" i="4" s="1"/>
  <c r="N1956" i="4" s="1"/>
  <c r="L4013" i="4"/>
  <c r="K4013" i="4" s="1"/>
  <c r="N4013" i="4" s="1"/>
  <c r="L7188" i="4"/>
  <c r="K7188" i="4" s="1"/>
  <c r="N7188" i="4" s="1"/>
  <c r="L6693" i="4"/>
  <c r="K6693" i="4" s="1"/>
  <c r="N6693" i="4" s="1"/>
  <c r="L3794" i="4"/>
  <c r="K3794" i="4" s="1"/>
  <c r="N3794" i="4" s="1"/>
  <c r="L191" i="4"/>
  <c r="K191" i="4" s="1"/>
  <c r="N191" i="4" s="1"/>
  <c r="L4661" i="4"/>
  <c r="K4661" i="4" s="1"/>
  <c r="N4661" i="4" s="1"/>
  <c r="L4804" i="4"/>
  <c r="K4804" i="4" s="1"/>
  <c r="N4804" i="4" s="1"/>
  <c r="L5748" i="4"/>
  <c r="K5748" i="4" s="1"/>
  <c r="N5748" i="4" s="1"/>
  <c r="L2565" i="4"/>
  <c r="K2565" i="4" s="1"/>
  <c r="N2565" i="4" s="1"/>
  <c r="L6337" i="4"/>
  <c r="K6337" i="4" s="1"/>
  <c r="N6337" i="4" s="1"/>
  <c r="L279" i="4"/>
  <c r="K279" i="4" s="1"/>
  <c r="N279" i="4" s="1"/>
  <c r="L2809" i="4"/>
  <c r="K2809" i="4" s="1"/>
  <c r="N2809" i="4" s="1"/>
  <c r="L1589" i="4"/>
  <c r="K1589" i="4" s="1"/>
  <c r="N1589" i="4" s="1"/>
  <c r="L848" i="4"/>
  <c r="K848" i="4" s="1"/>
  <c r="N848" i="4" s="1"/>
  <c r="L3393" i="4"/>
  <c r="K3393" i="4" s="1"/>
  <c r="N3393" i="4" s="1"/>
  <c r="L3150" i="4"/>
  <c r="K3150" i="4" s="1"/>
  <c r="N3150" i="4" s="1"/>
  <c r="L3031" i="4"/>
  <c r="K3031" i="4" s="1"/>
  <c r="N3031" i="4" s="1"/>
  <c r="L5794" i="4"/>
  <c r="K5794" i="4" s="1"/>
  <c r="N5794" i="4" s="1"/>
  <c r="L3353" i="4"/>
  <c r="K3353" i="4" s="1"/>
  <c r="N3353" i="4" s="1"/>
  <c r="L3520" i="4"/>
  <c r="K3520" i="4" s="1"/>
  <c r="N3520" i="4" s="1"/>
  <c r="L6097" i="4"/>
  <c r="K6097" i="4" s="1"/>
  <c r="N6097" i="4" s="1"/>
  <c r="L1040" i="4"/>
  <c r="K1040" i="4" s="1"/>
  <c r="N1040" i="4" s="1"/>
  <c r="L2144" i="4"/>
  <c r="K2144" i="4" s="1"/>
  <c r="N2144" i="4" s="1"/>
  <c r="L3622" i="4"/>
  <c r="K3622" i="4" s="1"/>
  <c r="N3622" i="4" s="1"/>
  <c r="L2015" i="4"/>
  <c r="K2015" i="4" s="1"/>
  <c r="N2015" i="4" s="1"/>
  <c r="L422" i="4"/>
  <c r="K422" i="4" s="1"/>
  <c r="N422" i="4" s="1"/>
  <c r="L6885" i="4"/>
  <c r="K6885" i="4" s="1"/>
  <c r="N6885" i="4" s="1"/>
  <c r="L6228" i="4"/>
  <c r="K6228" i="4" s="1"/>
  <c r="N6228" i="4" s="1"/>
  <c r="L7832" i="4"/>
  <c r="K7832" i="4" s="1"/>
  <c r="N7832" i="4" s="1"/>
  <c r="L1647" i="4"/>
  <c r="K1647" i="4" s="1"/>
  <c r="N1647" i="4" s="1"/>
  <c r="L5225" i="4"/>
  <c r="K5225" i="4" s="1"/>
  <c r="N5225" i="4" s="1"/>
  <c r="L583" i="4"/>
  <c r="K583" i="4" s="1"/>
  <c r="N583" i="4" s="1"/>
  <c r="L6063" i="4"/>
  <c r="K6063" i="4" s="1"/>
  <c r="N6063" i="4" s="1"/>
  <c r="L2451" i="4"/>
  <c r="K2451" i="4" s="1"/>
  <c r="N2451" i="4" s="1"/>
  <c r="L1272" i="4"/>
  <c r="K1272" i="4" s="1"/>
  <c r="N1272" i="4" s="1"/>
  <c r="L5321" i="4"/>
  <c r="K5321" i="4" s="1"/>
  <c r="N5321" i="4" s="1"/>
  <c r="L972" i="4"/>
  <c r="K972" i="4" s="1"/>
  <c r="N972" i="4" s="1"/>
  <c r="L3035" i="4"/>
  <c r="K3035" i="4" s="1"/>
  <c r="N3035" i="4" s="1"/>
  <c r="L4141" i="4"/>
  <c r="K4141" i="4" s="1"/>
  <c r="N4141" i="4" s="1"/>
  <c r="L898" i="4"/>
  <c r="K898" i="4" s="1"/>
  <c r="N898" i="4" s="1"/>
  <c r="L4975" i="4"/>
  <c r="K4975" i="4" s="1"/>
  <c r="N4975" i="4" s="1"/>
  <c r="L3430" i="4"/>
  <c r="K3430" i="4" s="1"/>
  <c r="N3430" i="4" s="1"/>
  <c r="L6980" i="4"/>
  <c r="K6980" i="4" s="1"/>
  <c r="N6980" i="4" s="1"/>
  <c r="L2183" i="4"/>
  <c r="K2183" i="4" s="1"/>
  <c r="N2183" i="4" s="1"/>
  <c r="L5426" i="4"/>
  <c r="K5426" i="4" s="1"/>
  <c r="N5426" i="4" s="1"/>
  <c r="L7165" i="4"/>
  <c r="K7165" i="4" s="1"/>
  <c r="N7165" i="4" s="1"/>
  <c r="L4883" i="4"/>
  <c r="K4883" i="4" s="1"/>
  <c r="N4883" i="4" s="1"/>
  <c r="L4671" i="4"/>
  <c r="K4671" i="4" s="1"/>
  <c r="N4671" i="4" s="1"/>
  <c r="L6630" i="4"/>
  <c r="K6630" i="4" s="1"/>
  <c r="N6630" i="4" s="1"/>
  <c r="L438" i="4"/>
  <c r="K438" i="4" s="1"/>
  <c r="N438" i="4" s="1"/>
  <c r="L4689" i="4"/>
  <c r="K4689" i="4" s="1"/>
  <c r="N4689" i="4" s="1"/>
  <c r="L1578" i="4"/>
  <c r="K1578" i="4" s="1"/>
  <c r="N1578" i="4" s="1"/>
  <c r="L6343" i="4"/>
  <c r="K6343" i="4" s="1"/>
  <c r="N6343" i="4" s="1"/>
  <c r="L5642" i="4"/>
  <c r="K5642" i="4" s="1"/>
  <c r="N5642" i="4" s="1"/>
  <c r="L6452" i="4"/>
  <c r="K6452" i="4" s="1"/>
  <c r="N6452" i="4" s="1"/>
  <c r="L1005" i="4"/>
  <c r="K1005" i="4" s="1"/>
  <c r="N1005" i="4" s="1"/>
  <c r="L6778" i="4"/>
  <c r="K6778" i="4" s="1"/>
  <c r="N6778" i="4" s="1"/>
  <c r="L3889" i="4"/>
  <c r="K3889" i="4" s="1"/>
  <c r="N3889" i="4" s="1"/>
  <c r="L2323" i="4"/>
  <c r="K2323" i="4" s="1"/>
  <c r="N2323" i="4" s="1"/>
  <c r="L6532" i="4"/>
  <c r="K6532" i="4" s="1"/>
  <c r="N6532" i="4" s="1"/>
  <c r="L2203" i="4"/>
  <c r="K2203" i="4" s="1"/>
  <c r="N2203" i="4" s="1"/>
  <c r="L5319" i="4"/>
  <c r="K5319" i="4" s="1"/>
  <c r="N5319" i="4" s="1"/>
  <c r="L3326" i="4"/>
  <c r="K3326" i="4" s="1"/>
  <c r="N3326" i="4" s="1"/>
  <c r="L580" i="4"/>
  <c r="K580" i="4" s="1"/>
  <c r="N580" i="4" s="1"/>
  <c r="L4628" i="4"/>
  <c r="K4628" i="4" s="1"/>
  <c r="N4628" i="4" s="1"/>
  <c r="L3224" i="4"/>
  <c r="K3224" i="4" s="1"/>
  <c r="N3224" i="4" s="1"/>
  <c r="L6578" i="4"/>
  <c r="K6578" i="4" s="1"/>
  <c r="N6578" i="4" s="1"/>
  <c r="L5564" i="4"/>
  <c r="K5564" i="4" s="1"/>
  <c r="N5564" i="4" s="1"/>
  <c r="L6708" i="4"/>
  <c r="K6708" i="4" s="1"/>
  <c r="N6708" i="4" s="1"/>
  <c r="L722" i="4"/>
  <c r="K722" i="4" s="1"/>
  <c r="N722" i="4" s="1"/>
  <c r="L4052" i="4"/>
  <c r="K4052" i="4" s="1"/>
  <c r="N4052" i="4" s="1"/>
  <c r="L3640" i="4"/>
  <c r="K3640" i="4" s="1"/>
  <c r="N3640" i="4" s="1"/>
  <c r="L3087" i="4"/>
  <c r="K3087" i="4" s="1"/>
  <c r="N3087" i="4" s="1"/>
  <c r="L6896" i="4"/>
  <c r="K6896" i="4" s="1"/>
  <c r="N6896" i="4" s="1"/>
  <c r="L2230" i="4"/>
  <c r="K2230" i="4" s="1"/>
  <c r="N2230" i="4" s="1"/>
  <c r="L5571" i="4"/>
  <c r="K5571" i="4" s="1"/>
  <c r="N5571" i="4" s="1"/>
  <c r="L1877" i="4"/>
  <c r="K1877" i="4" s="1"/>
  <c r="N1877" i="4" s="1"/>
  <c r="L2746" i="4"/>
  <c r="K2746" i="4" s="1"/>
  <c r="N2746" i="4" s="1"/>
  <c r="L5721" i="4"/>
  <c r="K5721" i="4" s="1"/>
  <c r="N5721" i="4" s="1"/>
  <c r="L6589" i="4"/>
  <c r="K6589" i="4" s="1"/>
  <c r="N6589" i="4" s="1"/>
  <c r="L3986" i="4"/>
  <c r="K3986" i="4" s="1"/>
  <c r="N3986" i="4" s="1"/>
  <c r="L7675" i="4"/>
  <c r="K7675" i="4" s="1"/>
  <c r="N7675" i="4" s="1"/>
  <c r="L6057" i="4"/>
  <c r="K6057" i="4" s="1"/>
  <c r="N6057" i="4" s="1"/>
  <c r="L3798" i="4"/>
  <c r="K3798" i="4" s="1"/>
  <c r="N3798" i="4" s="1"/>
  <c r="L6649" i="4"/>
  <c r="K6649" i="4" s="1"/>
  <c r="N6649" i="4" s="1"/>
  <c r="L2541" i="4"/>
  <c r="K2541" i="4" s="1"/>
  <c r="N2541" i="4" s="1"/>
  <c r="L526" i="4"/>
  <c r="K526" i="4" s="1"/>
  <c r="N526" i="4" s="1"/>
  <c r="L3259" i="4"/>
  <c r="K3259" i="4" s="1"/>
  <c r="N3259" i="4" s="1"/>
  <c r="L6726" i="4"/>
  <c r="K6726" i="4" s="1"/>
  <c r="N6726" i="4" s="1"/>
  <c r="L1313" i="4"/>
  <c r="K1313" i="4" s="1"/>
  <c r="N1313" i="4" s="1"/>
  <c r="L597" i="4"/>
  <c r="K597" i="4" s="1"/>
  <c r="N597" i="4" s="1"/>
  <c r="L5868" i="4"/>
  <c r="K5868" i="4" s="1"/>
  <c r="N5868" i="4" s="1"/>
  <c r="L6668" i="4"/>
  <c r="K6668" i="4" s="1"/>
  <c r="N6668" i="4" s="1"/>
  <c r="L3322" i="4"/>
  <c r="K3322" i="4" s="1"/>
  <c r="N3322" i="4" s="1"/>
  <c r="L5350" i="4"/>
  <c r="K5350" i="4" s="1"/>
  <c r="N5350" i="4" s="1"/>
  <c r="L7139" i="4"/>
  <c r="K7139" i="4" s="1"/>
  <c r="N7139" i="4" s="1"/>
  <c r="L2316" i="4"/>
  <c r="K2316" i="4" s="1"/>
  <c r="N2316" i="4" s="1"/>
  <c r="L3751" i="4"/>
  <c r="K3751" i="4" s="1"/>
  <c r="N3751" i="4" s="1"/>
  <c r="L5371" i="4"/>
  <c r="K5371" i="4" s="1"/>
  <c r="N5371" i="4" s="1"/>
  <c r="L1073" i="4"/>
  <c r="K1073" i="4" s="1"/>
  <c r="N1073" i="4" s="1"/>
  <c r="L6982" i="4"/>
  <c r="K6982" i="4" s="1"/>
  <c r="N6982" i="4" s="1"/>
  <c r="L3947" i="4"/>
  <c r="K3947" i="4" s="1"/>
  <c r="N3947" i="4" s="1"/>
  <c r="L1138" i="4"/>
  <c r="K1138" i="4" s="1"/>
  <c r="N1138" i="4" s="1"/>
  <c r="L1449" i="4"/>
  <c r="K1449" i="4" s="1"/>
  <c r="N1449" i="4" s="1"/>
  <c r="L6829" i="4"/>
  <c r="K6829" i="4" s="1"/>
  <c r="N6829" i="4" s="1"/>
  <c r="L5167" i="4"/>
  <c r="K5167" i="4" s="1"/>
  <c r="N5167" i="4" s="1"/>
  <c r="L1495" i="4"/>
  <c r="K1495" i="4" s="1"/>
  <c r="N1495" i="4" s="1"/>
  <c r="L7590" i="4"/>
  <c r="K7590" i="4" s="1"/>
  <c r="N7590" i="4" s="1"/>
  <c r="L3591" i="4"/>
  <c r="K3591" i="4" s="1"/>
  <c r="N3591" i="4" s="1"/>
  <c r="L5574" i="4"/>
  <c r="K5574" i="4" s="1"/>
  <c r="N5574" i="4" s="1"/>
  <c r="L5023" i="4"/>
  <c r="K5023" i="4" s="1"/>
  <c r="N5023" i="4" s="1"/>
  <c r="L3756" i="4"/>
  <c r="K3756" i="4" s="1"/>
  <c r="N3756" i="4" s="1"/>
  <c r="L5181" i="4"/>
  <c r="K5181" i="4" s="1"/>
  <c r="N5181" i="4" s="1"/>
  <c r="L5161" i="4"/>
  <c r="K5161" i="4" s="1"/>
  <c r="N5161" i="4" s="1"/>
  <c r="L479" i="4"/>
  <c r="K479" i="4" s="1"/>
  <c r="N479" i="4" s="1"/>
  <c r="L75" i="4"/>
  <c r="K75" i="4" s="1"/>
  <c r="N75" i="4" s="1"/>
  <c r="L6660" i="4"/>
  <c r="K6660" i="4" s="1"/>
  <c r="N6660" i="4" s="1"/>
  <c r="L2914" i="4"/>
  <c r="K2914" i="4" s="1"/>
  <c r="N2914" i="4" s="1"/>
  <c r="L2646" i="4"/>
  <c r="K2646" i="4" s="1"/>
  <c r="N2646" i="4" s="1"/>
  <c r="L527" i="4"/>
  <c r="K527" i="4" s="1"/>
  <c r="N527" i="4" s="1"/>
  <c r="L1912" i="4"/>
  <c r="K1912" i="4" s="1"/>
  <c r="N1912" i="4" s="1"/>
  <c r="L325" i="4"/>
  <c r="K325" i="4" s="1"/>
  <c r="N325" i="4" s="1"/>
  <c r="L199" i="4"/>
  <c r="K199" i="4" s="1"/>
  <c r="N199" i="4" s="1"/>
  <c r="L575" i="4"/>
  <c r="K575" i="4" s="1"/>
  <c r="N575" i="4" s="1"/>
  <c r="L5835" i="4"/>
  <c r="K5835" i="4" s="1"/>
  <c r="N5835" i="4" s="1"/>
  <c r="L4454" i="4"/>
  <c r="K4454" i="4" s="1"/>
  <c r="N4454" i="4" s="1"/>
  <c r="L3992" i="4"/>
  <c r="K3992" i="4" s="1"/>
  <c r="N3992" i="4" s="1"/>
  <c r="L2722" i="4"/>
  <c r="K2722" i="4" s="1"/>
  <c r="N2722" i="4" s="1"/>
  <c r="L1099" i="4"/>
  <c r="K1099" i="4" s="1"/>
  <c r="N1099" i="4" s="1"/>
  <c r="L4152" i="4"/>
  <c r="K4152" i="4" s="1"/>
  <c r="N4152" i="4" s="1"/>
  <c r="L3573" i="4"/>
  <c r="K3573" i="4" s="1"/>
  <c r="N3573" i="4" s="1"/>
  <c r="L632" i="4"/>
  <c r="K632" i="4" s="1"/>
  <c r="N632" i="4" s="1"/>
  <c r="L3934" i="4"/>
  <c r="K3934" i="4" s="1"/>
  <c r="N3934" i="4" s="1"/>
  <c r="L2399" i="4"/>
  <c r="K2399" i="4" s="1"/>
  <c r="N2399" i="4" s="1"/>
  <c r="L3632" i="4"/>
  <c r="K3632" i="4" s="1"/>
  <c r="N3632" i="4" s="1"/>
  <c r="L999" i="4"/>
  <c r="K999" i="4" s="1"/>
  <c r="N999" i="4" s="1"/>
  <c r="L4573" i="4"/>
  <c r="K4573" i="4" s="1"/>
  <c r="N4573" i="4" s="1"/>
  <c r="L1260" i="4"/>
  <c r="K1260" i="4" s="1"/>
  <c r="N1260" i="4" s="1"/>
  <c r="L5622" i="4"/>
  <c r="K5622" i="4" s="1"/>
  <c r="N5622" i="4" s="1"/>
  <c r="L5012" i="4"/>
  <c r="K5012" i="4" s="1"/>
  <c r="N5012" i="4" s="1"/>
  <c r="L4168" i="4"/>
  <c r="K4168" i="4" s="1"/>
  <c r="N4168" i="4" s="1"/>
  <c r="L3610" i="4"/>
  <c r="K3610" i="4" s="1"/>
  <c r="N3610" i="4" s="1"/>
  <c r="L6985" i="4"/>
  <c r="K6985" i="4" s="1"/>
  <c r="N6985" i="4" s="1"/>
  <c r="L55" i="4"/>
  <c r="K55" i="4" s="1"/>
  <c r="N55" i="4" s="1"/>
  <c r="L4743" i="4"/>
  <c r="K4743" i="4" s="1"/>
  <c r="N4743" i="4" s="1"/>
  <c r="L2796" i="4"/>
  <c r="K2796" i="4" s="1"/>
  <c r="N2796" i="4" s="1"/>
  <c r="L5035" i="4"/>
  <c r="K5035" i="4" s="1"/>
  <c r="N5035" i="4" s="1"/>
  <c r="L1159" i="4"/>
  <c r="K1159" i="4" s="1"/>
  <c r="N1159" i="4" s="1"/>
  <c r="L3364" i="4"/>
  <c r="K3364" i="4" s="1"/>
  <c r="N3364" i="4" s="1"/>
  <c r="L813" i="4"/>
  <c r="K813" i="4" s="1"/>
  <c r="N813" i="4" s="1"/>
  <c r="L3221" i="4"/>
  <c r="K3221" i="4" s="1"/>
  <c r="N3221" i="4" s="1"/>
  <c r="L4732" i="4"/>
  <c r="K4732" i="4" s="1"/>
  <c r="N4732" i="4" s="1"/>
  <c r="L5205" i="4"/>
  <c r="K5205" i="4" s="1"/>
  <c r="N5205" i="4" s="1"/>
  <c r="L4813" i="4"/>
  <c r="K4813" i="4" s="1"/>
  <c r="N4813" i="4" s="1"/>
  <c r="L724" i="4"/>
  <c r="K724" i="4" s="1"/>
  <c r="N724" i="4" s="1"/>
  <c r="L3741" i="4"/>
  <c r="K3741" i="4" s="1"/>
  <c r="N3741" i="4" s="1"/>
  <c r="L2288" i="4"/>
  <c r="K2288" i="4" s="1"/>
  <c r="N2288" i="4" s="1"/>
  <c r="L6925" i="4"/>
  <c r="K6925" i="4" s="1"/>
  <c r="N6925" i="4" s="1"/>
  <c r="L5158" i="4"/>
  <c r="K5158" i="4" s="1"/>
  <c r="N5158" i="4" s="1"/>
  <c r="L6249" i="4"/>
  <c r="K6249" i="4" s="1"/>
  <c r="N6249" i="4" s="1"/>
  <c r="L2817" i="4"/>
  <c r="K2817" i="4" s="1"/>
  <c r="N2817" i="4" s="1"/>
  <c r="L6937" i="4"/>
  <c r="K6937" i="4" s="1"/>
  <c r="N6937" i="4" s="1"/>
  <c r="L984" i="4"/>
  <c r="K984" i="4" s="1"/>
  <c r="N984" i="4" s="1"/>
  <c r="L3420" i="4"/>
  <c r="K3420" i="4" s="1"/>
  <c r="N3420" i="4" s="1"/>
  <c r="L7083" i="4"/>
  <c r="K7083" i="4" s="1"/>
  <c r="N7083" i="4" s="1"/>
  <c r="L5856" i="4"/>
  <c r="K5856" i="4" s="1"/>
  <c r="N5856" i="4" s="1"/>
  <c r="L7528" i="4"/>
  <c r="K7528" i="4" s="1"/>
  <c r="N7528" i="4" s="1"/>
  <c r="L6633" i="4"/>
  <c r="K6633" i="4" s="1"/>
  <c r="N6633" i="4" s="1"/>
  <c r="L6170" i="4"/>
  <c r="K6170" i="4" s="1"/>
  <c r="N6170" i="4" s="1"/>
  <c r="L1753" i="4"/>
  <c r="K1753" i="4" s="1"/>
  <c r="N1753" i="4" s="1"/>
  <c r="L3951" i="4"/>
  <c r="K3951" i="4" s="1"/>
  <c r="N3951" i="4" s="1"/>
  <c r="L859" i="4"/>
  <c r="K859" i="4" s="1"/>
  <c r="N859" i="4" s="1"/>
  <c r="L4627" i="4"/>
  <c r="K4627" i="4" s="1"/>
  <c r="N4627" i="4" s="1"/>
  <c r="L5427" i="4"/>
  <c r="K5427" i="4" s="1"/>
  <c r="N5427" i="4" s="1"/>
  <c r="L3335" i="4"/>
  <c r="K3335" i="4" s="1"/>
  <c r="N3335" i="4" s="1"/>
  <c r="L6618" i="4"/>
  <c r="K6618" i="4" s="1"/>
  <c r="N6618" i="4" s="1"/>
  <c r="L270" i="4"/>
  <c r="K270" i="4" s="1"/>
  <c r="N270" i="4" s="1"/>
  <c r="L2620" i="4"/>
  <c r="K2620" i="4" s="1"/>
  <c r="N2620" i="4" s="1"/>
  <c r="L4703" i="4"/>
  <c r="K4703" i="4" s="1"/>
  <c r="N4703" i="4" s="1"/>
  <c r="L2926" i="4"/>
  <c r="K2926" i="4" s="1"/>
  <c r="N2926" i="4" s="1"/>
  <c r="L1563" i="4"/>
  <c r="K1563" i="4" s="1"/>
  <c r="N1563" i="4" s="1"/>
  <c r="L3818" i="4"/>
  <c r="K3818" i="4" s="1"/>
  <c r="N3818" i="4" s="1"/>
  <c r="L4755" i="4"/>
  <c r="K4755" i="4" s="1"/>
  <c r="N4755" i="4" s="1"/>
  <c r="L4137" i="4"/>
  <c r="K4137" i="4" s="1"/>
  <c r="N4137" i="4" s="1"/>
  <c r="L2159" i="4"/>
  <c r="K2159" i="4" s="1"/>
  <c r="N2159" i="4" s="1"/>
  <c r="L118" i="4"/>
  <c r="K118" i="4" s="1"/>
  <c r="N118" i="4" s="1"/>
  <c r="L3191" i="4"/>
  <c r="K3191" i="4" s="1"/>
  <c r="N3191" i="4" s="1"/>
  <c r="L547" i="4"/>
  <c r="K547" i="4" s="1"/>
  <c r="N547" i="4" s="1"/>
  <c r="L2306" i="4"/>
  <c r="K2306" i="4" s="1"/>
  <c r="N2306" i="4" s="1"/>
  <c r="L7072" i="4"/>
  <c r="K7072" i="4" s="1"/>
  <c r="N7072" i="4" s="1"/>
  <c r="L4451" i="4"/>
  <c r="K4451" i="4" s="1"/>
  <c r="N4451" i="4" s="1"/>
  <c r="L1752" i="4"/>
  <c r="K1752" i="4" s="1"/>
  <c r="N1752" i="4" s="1"/>
  <c r="L631" i="4"/>
  <c r="K631" i="4" s="1"/>
  <c r="N631" i="4" s="1"/>
  <c r="L503" i="4"/>
  <c r="K503" i="4" s="1"/>
  <c r="N503" i="4" s="1"/>
  <c r="L4517" i="4"/>
  <c r="K4517" i="4" s="1"/>
  <c r="N4517" i="4" s="1"/>
  <c r="L946" i="4"/>
  <c r="K946" i="4" s="1"/>
  <c r="N946" i="4" s="1"/>
  <c r="L2586" i="4"/>
  <c r="K2586" i="4" s="1"/>
  <c r="N2586" i="4" s="1"/>
  <c r="L1385" i="4"/>
  <c r="K1385" i="4" s="1"/>
  <c r="N1385" i="4" s="1"/>
  <c r="L1651" i="4"/>
  <c r="K1651" i="4" s="1"/>
  <c r="N1651" i="4" s="1"/>
  <c r="L4054" i="4"/>
  <c r="K4054" i="4" s="1"/>
  <c r="N4054" i="4" s="1"/>
  <c r="L6334" i="4"/>
  <c r="K6334" i="4" s="1"/>
  <c r="N6334" i="4" s="1"/>
  <c r="L1710" i="4"/>
  <c r="K1710" i="4" s="1"/>
  <c r="N1710" i="4" s="1"/>
  <c r="L224" i="4"/>
  <c r="K224" i="4" s="1"/>
  <c r="N224" i="4" s="1"/>
  <c r="L819" i="4"/>
  <c r="K819" i="4" s="1"/>
  <c r="N819" i="4" s="1"/>
  <c r="L6724" i="4"/>
  <c r="K6724" i="4" s="1"/>
  <c r="N6724" i="4" s="1"/>
  <c r="L7476" i="4"/>
  <c r="K7476" i="4" s="1"/>
  <c r="N7476" i="4" s="1"/>
  <c r="L5392" i="4"/>
  <c r="K5392" i="4" s="1"/>
  <c r="N5392" i="4" s="1"/>
  <c r="L2667" i="4"/>
  <c r="K2667" i="4" s="1"/>
  <c r="N2667" i="4" s="1"/>
  <c r="L5297" i="4"/>
  <c r="K5297" i="4" s="1"/>
  <c r="N5297" i="4" s="1"/>
  <c r="L6859" i="4"/>
  <c r="K6859" i="4" s="1"/>
  <c r="N6859" i="4" s="1"/>
  <c r="L5473" i="4"/>
  <c r="K5473" i="4" s="1"/>
  <c r="N5473" i="4" s="1"/>
  <c r="L1496" i="4"/>
  <c r="K1496" i="4" s="1"/>
  <c r="N1496" i="4" s="1"/>
  <c r="L2908" i="4"/>
  <c r="K2908" i="4" s="1"/>
  <c r="N2908" i="4" s="1"/>
  <c r="L5216" i="4"/>
  <c r="K5216" i="4" s="1"/>
  <c r="N5216" i="4" s="1"/>
  <c r="L2585" i="4"/>
  <c r="K2585" i="4" s="1"/>
  <c r="N2585" i="4" s="1"/>
  <c r="L4810" i="4"/>
  <c r="K4810" i="4" s="1"/>
  <c r="N4810" i="4" s="1"/>
  <c r="L6858" i="4"/>
  <c r="K6858" i="4" s="1"/>
  <c r="N6858" i="4" s="1"/>
  <c r="L1498" i="4"/>
  <c r="K1498" i="4" s="1"/>
  <c r="N1498" i="4" s="1"/>
  <c r="L5348" i="4"/>
  <c r="K5348" i="4" s="1"/>
  <c r="N5348" i="4" s="1"/>
  <c r="L6075" i="4"/>
  <c r="K6075" i="4" s="1"/>
  <c r="N6075" i="4" s="1"/>
  <c r="L478" i="4"/>
  <c r="K478" i="4" s="1"/>
  <c r="N478" i="4" s="1"/>
  <c r="L3425" i="4"/>
  <c r="K3425" i="4" s="1"/>
  <c r="N3425" i="4" s="1"/>
  <c r="L2652" i="4"/>
  <c r="K2652" i="4" s="1"/>
  <c r="N2652" i="4" s="1"/>
  <c r="L3793" i="4"/>
  <c r="K3793" i="4" s="1"/>
  <c r="N3793" i="4" s="1"/>
  <c r="L6006" i="4"/>
  <c r="K6006" i="4" s="1"/>
  <c r="N6006" i="4" s="1"/>
  <c r="L5678" i="4"/>
  <c r="K5678" i="4" s="1"/>
  <c r="N5678" i="4" s="1"/>
  <c r="L5213" i="4"/>
  <c r="K5213" i="4" s="1"/>
  <c r="N5213" i="4" s="1"/>
  <c r="L4675" i="4"/>
  <c r="K4675" i="4" s="1"/>
  <c r="N4675" i="4" s="1"/>
  <c r="L6359" i="4"/>
  <c r="K6359" i="4" s="1"/>
  <c r="N6359" i="4" s="1"/>
  <c r="L1365" i="4"/>
  <c r="K1365" i="4" s="1"/>
  <c r="N1365" i="4" s="1"/>
  <c r="L4793" i="4"/>
  <c r="K4793" i="4" s="1"/>
  <c r="N4793" i="4" s="1"/>
  <c r="L2146" i="4"/>
  <c r="K2146" i="4" s="1"/>
  <c r="N2146" i="4" s="1"/>
  <c r="L3161" i="4"/>
  <c r="K3161" i="4" s="1"/>
  <c r="N3161" i="4" s="1"/>
  <c r="L7051" i="4"/>
  <c r="K7051" i="4" s="1"/>
  <c r="N7051" i="4" s="1"/>
  <c r="L1816" i="4"/>
  <c r="K1816" i="4" s="1"/>
  <c r="N1816" i="4" s="1"/>
  <c r="L3548" i="4"/>
  <c r="K3548" i="4" s="1"/>
  <c r="N3548" i="4" s="1"/>
  <c r="L7177" i="4"/>
  <c r="K7177" i="4" s="1"/>
  <c r="N7177" i="4" s="1"/>
  <c r="L3702" i="4"/>
  <c r="K3702" i="4" s="1"/>
  <c r="N3702" i="4" s="1"/>
  <c r="L4850" i="4"/>
  <c r="K4850" i="4" s="1"/>
  <c r="N4850" i="4" s="1"/>
  <c r="L1351" i="4"/>
  <c r="K1351" i="4" s="1"/>
  <c r="N1351" i="4" s="1"/>
  <c r="L5196" i="4"/>
  <c r="K5196" i="4" s="1"/>
  <c r="N5196" i="4" s="1"/>
  <c r="L293" i="4"/>
  <c r="K293" i="4" s="1"/>
  <c r="N293" i="4" s="1"/>
  <c r="L5851" i="4"/>
  <c r="K5851" i="4" s="1"/>
  <c r="N5851" i="4" s="1"/>
  <c r="L6756" i="4"/>
  <c r="K6756" i="4" s="1"/>
  <c r="N6756" i="4" s="1"/>
  <c r="L5776" i="4"/>
  <c r="K5776" i="4" s="1"/>
  <c r="N5776" i="4" s="1"/>
  <c r="L1454" i="4"/>
  <c r="K1454" i="4" s="1"/>
  <c r="N1454" i="4" s="1"/>
  <c r="L7339" i="4"/>
  <c r="K7339" i="4" s="1"/>
  <c r="N7339" i="4" s="1"/>
  <c r="L821" i="4"/>
  <c r="K821" i="4" s="1"/>
  <c r="N821" i="4" s="1"/>
  <c r="L5750" i="4"/>
  <c r="K5750" i="4" s="1"/>
  <c r="N5750" i="4" s="1"/>
  <c r="L2832" i="4"/>
  <c r="K2832" i="4" s="1"/>
  <c r="N2832" i="4" s="1"/>
  <c r="L4470" i="4"/>
  <c r="K4470" i="4" s="1"/>
  <c r="N4470" i="4" s="1"/>
  <c r="L3975" i="4"/>
  <c r="K3975" i="4" s="1"/>
  <c r="N3975" i="4" s="1"/>
  <c r="L4511" i="4"/>
  <c r="K4511" i="4" s="1"/>
  <c r="N4511" i="4" s="1"/>
  <c r="L2334" i="4"/>
  <c r="K2334" i="4" s="1"/>
  <c r="N2334" i="4" s="1"/>
  <c r="L958" i="4"/>
  <c r="K958" i="4" s="1"/>
  <c r="N958" i="4" s="1"/>
  <c r="L5738" i="4"/>
  <c r="K5738" i="4" s="1"/>
  <c r="N5738" i="4" s="1"/>
  <c r="L5727" i="4"/>
  <c r="K5727" i="4" s="1"/>
  <c r="N5727" i="4" s="1"/>
  <c r="L6055" i="4"/>
  <c r="K6055" i="4" s="1"/>
  <c r="N6055" i="4" s="1"/>
  <c r="L6106" i="4"/>
  <c r="K6106" i="4" s="1"/>
  <c r="N6106" i="4" s="1"/>
  <c r="L7909" i="4"/>
  <c r="K7909" i="4" s="1"/>
  <c r="N7909" i="4" s="1"/>
  <c r="L1236" i="4"/>
  <c r="K1236" i="4" s="1"/>
  <c r="N1236" i="4" s="1"/>
  <c r="L464" i="4"/>
  <c r="K464" i="4" s="1"/>
  <c r="N464" i="4" s="1"/>
  <c r="L7853" i="4"/>
  <c r="K7853" i="4" s="1"/>
  <c r="N7853" i="4" s="1"/>
  <c r="L1243" i="4"/>
  <c r="K1243" i="4" s="1"/>
  <c r="N1243" i="4" s="1"/>
  <c r="L1508" i="4"/>
  <c r="K1508" i="4" s="1"/>
  <c r="N1508" i="4" s="1"/>
  <c r="L3962" i="4"/>
  <c r="K3962" i="4" s="1"/>
  <c r="N3962" i="4" s="1"/>
  <c r="L7596" i="4"/>
  <c r="K7596" i="4" s="1"/>
  <c r="N7596" i="4" s="1"/>
  <c r="L3434" i="4"/>
  <c r="K3434" i="4" s="1"/>
  <c r="N3434" i="4" s="1"/>
  <c r="L2690" i="4"/>
  <c r="K2690" i="4" s="1"/>
  <c r="N2690" i="4" s="1"/>
  <c r="L4865" i="4"/>
  <c r="K4865" i="4" s="1"/>
  <c r="N4865" i="4" s="1"/>
  <c r="L2262" i="4"/>
  <c r="K2262" i="4" s="1"/>
  <c r="N2262" i="4" s="1"/>
  <c r="L4092" i="4"/>
  <c r="K4092" i="4" s="1"/>
  <c r="N4092" i="4" s="1"/>
  <c r="L5716" i="4"/>
  <c r="K5716" i="4" s="1"/>
  <c r="N5716" i="4" s="1"/>
  <c r="L371" i="4"/>
  <c r="K371" i="4" s="1"/>
  <c r="N371" i="4" s="1"/>
  <c r="L2830" i="4"/>
  <c r="K2830" i="4" s="1"/>
  <c r="N2830" i="4" s="1"/>
  <c r="L3138" i="4"/>
  <c r="K3138" i="4" s="1"/>
  <c r="N3138" i="4" s="1"/>
  <c r="L5941" i="4"/>
  <c r="K5941" i="4" s="1"/>
  <c r="N5941" i="4" s="1"/>
  <c r="L534" i="4"/>
  <c r="K534" i="4" s="1"/>
  <c r="N534" i="4" s="1"/>
  <c r="L1336" i="4"/>
  <c r="K1336" i="4" s="1"/>
  <c r="N1336" i="4" s="1"/>
  <c r="L5589" i="4"/>
  <c r="K5589" i="4" s="1"/>
  <c r="N5589" i="4" s="1"/>
  <c r="L3427" i="4"/>
  <c r="K3427" i="4" s="1"/>
  <c r="N3427" i="4" s="1"/>
  <c r="L2903" i="4"/>
  <c r="K2903" i="4" s="1"/>
  <c r="N2903" i="4" s="1"/>
  <c r="L5431" i="4"/>
  <c r="K5431" i="4" s="1"/>
  <c r="N5431" i="4" s="1"/>
  <c r="L5527" i="4"/>
  <c r="K5527" i="4" s="1"/>
  <c r="N5527" i="4" s="1"/>
  <c r="L4015" i="4"/>
  <c r="K4015" i="4" s="1"/>
  <c r="N4015" i="4" s="1"/>
  <c r="L6286" i="4"/>
  <c r="K6286" i="4" s="1"/>
  <c r="N6286" i="4" s="1"/>
  <c r="L4199" i="4"/>
  <c r="K4199" i="4" s="1"/>
  <c r="N4199" i="4" s="1"/>
  <c r="L2320" i="4"/>
  <c r="K2320" i="4" s="1"/>
  <c r="N2320" i="4" s="1"/>
  <c r="L6077" i="4"/>
  <c r="K6077" i="4" s="1"/>
  <c r="N6077" i="4" s="1"/>
  <c r="L6152" i="4"/>
  <c r="K6152" i="4" s="1"/>
  <c r="N6152" i="4" s="1"/>
  <c r="L688" i="4"/>
  <c r="K688" i="4" s="1"/>
  <c r="N688" i="4" s="1"/>
  <c r="L1771" i="4"/>
  <c r="K1771" i="4" s="1"/>
  <c r="N1771" i="4" s="1"/>
  <c r="L7265" i="4"/>
  <c r="K7265" i="4" s="1"/>
  <c r="N7265" i="4" s="1"/>
  <c r="L7536" i="4"/>
  <c r="K7536" i="4" s="1"/>
  <c r="N7536" i="4" s="1"/>
  <c r="L7779" i="4"/>
  <c r="K7779" i="4" s="1"/>
  <c r="N7779" i="4" s="1"/>
  <c r="L791" i="4"/>
  <c r="K791" i="4" s="1"/>
  <c r="N791" i="4" s="1"/>
  <c r="L2645" i="4"/>
  <c r="K2645" i="4" s="1"/>
  <c r="N2645" i="4" s="1"/>
  <c r="L2003" i="4"/>
  <c r="K2003" i="4" s="1"/>
  <c r="N2003" i="4" s="1"/>
  <c r="L5471" i="4"/>
  <c r="K5471" i="4" s="1"/>
  <c r="N5471" i="4" s="1"/>
  <c r="L6003" i="4"/>
  <c r="K6003" i="4" s="1"/>
  <c r="N6003" i="4" s="1"/>
  <c r="L4047" i="4"/>
  <c r="K4047" i="4" s="1"/>
  <c r="N4047" i="4" s="1"/>
  <c r="L7221" i="4"/>
  <c r="K7221" i="4" s="1"/>
  <c r="N7221" i="4" s="1"/>
  <c r="L7835" i="4"/>
  <c r="K7835" i="4" s="1"/>
  <c r="N7835" i="4" s="1"/>
  <c r="L3703" i="4"/>
  <c r="K3703" i="4" s="1"/>
  <c r="N3703" i="4" s="1"/>
  <c r="L2562" i="4"/>
  <c r="K2562" i="4" s="1"/>
  <c r="N2562" i="4" s="1"/>
  <c r="L6766" i="4"/>
  <c r="K6766" i="4" s="1"/>
  <c r="N6766" i="4" s="1"/>
  <c r="L5928" i="4"/>
  <c r="K5928" i="4" s="1"/>
  <c r="N5928" i="4" s="1"/>
  <c r="L5975" i="4"/>
  <c r="K5975" i="4" s="1"/>
  <c r="N5975" i="4" s="1"/>
  <c r="L3757" i="4"/>
  <c r="K3757" i="4" s="1"/>
  <c r="N3757" i="4" s="1"/>
  <c r="L3301" i="4"/>
  <c r="K3301" i="4" s="1"/>
  <c r="N3301" i="4" s="1"/>
  <c r="L6475" i="4"/>
  <c r="K6475" i="4" s="1"/>
  <c r="N6475" i="4" s="1"/>
  <c r="L4492" i="4"/>
  <c r="K4492" i="4" s="1"/>
  <c r="N4492" i="4" s="1"/>
  <c r="L7762" i="4"/>
  <c r="K7762" i="4" s="1"/>
  <c r="N7762" i="4" s="1"/>
  <c r="L5114" i="4"/>
  <c r="K5114" i="4" s="1"/>
  <c r="N5114" i="4" s="1"/>
  <c r="L7014" i="4"/>
  <c r="K7014" i="4" s="1"/>
  <c r="N7014" i="4" s="1"/>
  <c r="L3278" i="4"/>
  <c r="K3278" i="4" s="1"/>
  <c r="N3278" i="4" s="1"/>
  <c r="L2862" i="4"/>
  <c r="K2862" i="4" s="1"/>
  <c r="N2862" i="4" s="1"/>
  <c r="L2766" i="4"/>
  <c r="K2766" i="4" s="1"/>
  <c r="N2766" i="4" s="1"/>
  <c r="L663" i="4"/>
  <c r="K663" i="4" s="1"/>
  <c r="N663" i="4" s="1"/>
  <c r="L3093" i="4"/>
  <c r="K3093" i="4" s="1"/>
  <c r="N3093" i="4" s="1"/>
  <c r="L7102" i="4"/>
  <c r="K7102" i="4" s="1"/>
  <c r="N7102" i="4" s="1"/>
  <c r="L1251" i="4"/>
  <c r="K1251" i="4" s="1"/>
  <c r="N1251" i="4" s="1"/>
  <c r="L4041" i="4"/>
  <c r="K4041" i="4" s="1"/>
  <c r="N4041" i="4" s="1"/>
  <c r="L4660" i="4"/>
  <c r="K4660" i="4" s="1"/>
  <c r="N4660" i="4" s="1"/>
  <c r="L7658" i="4"/>
  <c r="K7658" i="4" s="1"/>
  <c r="N7658" i="4" s="1"/>
  <c r="L4843" i="4"/>
  <c r="K4843" i="4" s="1"/>
  <c r="N4843" i="4" s="1"/>
  <c r="L1278" i="4"/>
  <c r="K1278" i="4" s="1"/>
  <c r="N1278" i="4" s="1"/>
  <c r="L4179" i="4"/>
  <c r="K4179" i="4" s="1"/>
  <c r="N4179" i="4" s="1"/>
  <c r="L3997" i="4"/>
  <c r="K3997" i="4" s="1"/>
  <c r="N3997" i="4" s="1"/>
  <c r="L5146" i="4"/>
  <c r="K5146" i="4" s="1"/>
  <c r="N5146" i="4" s="1"/>
  <c r="L5607" i="4"/>
  <c r="K5607" i="4" s="1"/>
  <c r="N5607" i="4" s="1"/>
  <c r="L6750" i="4"/>
  <c r="K6750" i="4" s="1"/>
  <c r="N6750" i="4" s="1"/>
  <c r="L5834" i="4"/>
  <c r="K5834" i="4" s="1"/>
  <c r="N5834" i="4" s="1"/>
  <c r="L7421" i="4"/>
  <c r="K7421" i="4" s="1"/>
  <c r="N7421" i="4" s="1"/>
  <c r="L3979" i="4"/>
  <c r="K3979" i="4" s="1"/>
  <c r="N3979" i="4" s="1"/>
  <c r="L6318" i="4"/>
  <c r="K6318" i="4" s="1"/>
  <c r="N6318" i="4" s="1"/>
  <c r="L6144" i="4"/>
  <c r="K6144" i="4" s="1"/>
  <c r="N6144" i="4" s="1"/>
  <c r="L7426" i="4"/>
  <c r="K7426" i="4" s="1"/>
  <c r="N7426" i="4" s="1"/>
  <c r="L4625" i="4"/>
  <c r="K4625" i="4" s="1"/>
  <c r="N4625" i="4" s="1"/>
  <c r="L2244" i="4"/>
  <c r="K2244" i="4" s="1"/>
  <c r="N2244" i="4" s="1"/>
  <c r="L5207" i="4"/>
  <c r="K5207" i="4" s="1"/>
  <c r="N5207" i="4" s="1"/>
  <c r="L7525" i="4"/>
  <c r="K7525" i="4" s="1"/>
  <c r="N7525" i="4" s="1"/>
  <c r="L4351" i="4"/>
  <c r="K4351" i="4" s="1"/>
  <c r="N4351" i="4" s="1"/>
  <c r="L176" i="4"/>
  <c r="K176" i="4" s="1"/>
  <c r="N176" i="4" s="1"/>
  <c r="L7638" i="4"/>
  <c r="K7638" i="4" s="1"/>
  <c r="N7638" i="4" s="1"/>
  <c r="L637" i="4"/>
  <c r="K637" i="4" s="1"/>
  <c r="N637" i="4" s="1"/>
  <c r="L913" i="4"/>
  <c r="K913" i="4" s="1"/>
  <c r="N913" i="4" s="1"/>
  <c r="L5548" i="4"/>
  <c r="K5548" i="4" s="1"/>
  <c r="N5548" i="4" s="1"/>
  <c r="L4718" i="4"/>
  <c r="K4718" i="4" s="1"/>
  <c r="N4718" i="4" s="1"/>
  <c r="L6706" i="4"/>
  <c r="K6706" i="4" s="1"/>
  <c r="N6706" i="4" s="1"/>
  <c r="L7947" i="4"/>
  <c r="K7947" i="4" s="1"/>
  <c r="N7947" i="4" s="1"/>
  <c r="L1399" i="4"/>
  <c r="K1399" i="4" s="1"/>
  <c r="N1399" i="4" s="1"/>
  <c r="L5592" i="4"/>
  <c r="K5592" i="4" s="1"/>
  <c r="N5592" i="4" s="1"/>
  <c r="L6495" i="4"/>
  <c r="K6495" i="4" s="1"/>
  <c r="N6495" i="4" s="1"/>
  <c r="L5714" i="4"/>
  <c r="K5714" i="4" s="1"/>
  <c r="N5714" i="4" s="1"/>
  <c r="L402" i="4"/>
  <c r="K402" i="4" s="1"/>
  <c r="N402" i="4" s="1"/>
  <c r="L7346" i="4"/>
  <c r="K7346" i="4" s="1"/>
  <c r="N7346" i="4" s="1"/>
  <c r="L4212" i="4"/>
  <c r="K4212" i="4" s="1"/>
  <c r="N4212" i="4" s="1"/>
  <c r="L4260" i="4"/>
  <c r="K4260" i="4" s="1"/>
  <c r="N4260" i="4" s="1"/>
  <c r="L3376" i="4"/>
  <c r="K3376" i="4" s="1"/>
  <c r="N3376" i="4" s="1"/>
  <c r="L3894" i="4"/>
  <c r="K3894" i="4" s="1"/>
  <c r="N3894" i="4" s="1"/>
  <c r="L3771" i="4"/>
  <c r="K3771" i="4" s="1"/>
  <c r="N3771" i="4" s="1"/>
  <c r="L3307" i="4"/>
  <c r="K3307" i="4" s="1"/>
  <c r="N3307" i="4" s="1"/>
  <c r="L1019" i="4"/>
  <c r="K1019" i="4" s="1"/>
  <c r="N1019" i="4" s="1"/>
  <c r="L7470" i="4"/>
  <c r="K7470" i="4" s="1"/>
  <c r="N7470" i="4" s="1"/>
  <c r="L3216" i="4"/>
  <c r="K3216" i="4" s="1"/>
  <c r="N3216" i="4" s="1"/>
  <c r="L6609" i="4"/>
  <c r="K6609" i="4" s="1"/>
  <c r="N6609" i="4" s="1"/>
  <c r="L7376" i="4"/>
  <c r="K7376" i="4" s="1"/>
  <c r="N7376" i="4" s="1"/>
  <c r="L3046" i="4"/>
  <c r="K3046" i="4" s="1"/>
  <c r="N3046" i="4" s="1"/>
  <c r="L467" i="4"/>
  <c r="K467" i="4" s="1"/>
  <c r="N467" i="4" s="1"/>
  <c r="L5904" i="4"/>
  <c r="K5904" i="4" s="1"/>
  <c r="N5904" i="4" s="1"/>
  <c r="L4507" i="4"/>
  <c r="K4507" i="4" s="1"/>
  <c r="N4507" i="4" s="1"/>
  <c r="L5758" i="4"/>
  <c r="K5758" i="4" s="1"/>
  <c r="N5758" i="4" s="1"/>
  <c r="L485" i="4"/>
  <c r="K485" i="4" s="1"/>
  <c r="N485" i="4" s="1"/>
  <c r="L1570" i="4"/>
  <c r="K1570" i="4" s="1"/>
  <c r="N1570" i="4" s="1"/>
  <c r="L5926" i="4"/>
  <c r="K5926" i="4" s="1"/>
  <c r="N5926" i="4" s="1"/>
  <c r="L6520" i="4"/>
  <c r="K6520" i="4" s="1"/>
  <c r="N6520" i="4" s="1"/>
  <c r="L6948" i="4"/>
  <c r="K6948" i="4" s="1"/>
  <c r="N6948" i="4" s="1"/>
  <c r="L4133" i="4"/>
  <c r="K4133" i="4" s="1"/>
  <c r="N4133" i="4" s="1"/>
  <c r="L7167" i="4"/>
  <c r="K7167" i="4" s="1"/>
  <c r="N7167" i="4" s="1"/>
  <c r="L3098" i="4"/>
  <c r="K3098" i="4" s="1"/>
  <c r="N3098" i="4" s="1"/>
  <c r="L6993" i="4"/>
  <c r="K6993" i="4" s="1"/>
  <c r="N6993" i="4" s="1"/>
  <c r="L5460" i="4"/>
  <c r="K5460" i="4" s="1"/>
  <c r="N5460" i="4" s="1"/>
  <c r="L59" i="4"/>
  <c r="K59" i="4" s="1"/>
  <c r="N59" i="4" s="1"/>
  <c r="L2698" i="4"/>
  <c r="K2698" i="4" s="1"/>
  <c r="N2698" i="4" s="1"/>
  <c r="L4072" i="4"/>
  <c r="K4072" i="4" s="1"/>
  <c r="N4072" i="4" s="1"/>
  <c r="L225" i="4"/>
  <c r="K225" i="4" s="1"/>
  <c r="N225" i="4" s="1"/>
  <c r="L3583" i="4"/>
  <c r="K3583" i="4" s="1"/>
  <c r="N3583" i="4" s="1"/>
  <c r="L1734" i="4"/>
  <c r="K1734" i="4" s="1"/>
  <c r="N1734" i="4" s="1"/>
  <c r="L5345" i="4"/>
  <c r="K5345" i="4" s="1"/>
  <c r="N5345" i="4" s="1"/>
  <c r="L6953" i="4"/>
  <c r="K6953" i="4" s="1"/>
  <c r="N6953" i="4" s="1"/>
  <c r="L4498" i="4"/>
  <c r="K4498" i="4" s="1"/>
  <c r="N4498" i="4" s="1"/>
  <c r="L7063" i="4"/>
  <c r="K7063" i="4" s="1"/>
  <c r="N7063" i="4" s="1"/>
  <c r="L3570" i="4"/>
  <c r="K3570" i="4" s="1"/>
  <c r="N3570" i="4" s="1"/>
  <c r="L7822" i="4"/>
  <c r="K7822" i="4" s="1"/>
  <c r="N7822" i="4" s="1"/>
  <c r="L2325" i="4"/>
  <c r="K2325" i="4" s="1"/>
  <c r="N2325" i="4" s="1"/>
  <c r="L5082" i="4"/>
  <c r="K5082" i="4" s="1"/>
  <c r="N5082" i="4" s="1"/>
  <c r="L4979" i="4"/>
  <c r="K4979" i="4" s="1"/>
  <c r="N4979" i="4" s="1"/>
  <c r="L5120" i="4"/>
  <c r="K5120" i="4" s="1"/>
  <c r="N5120" i="4" s="1"/>
  <c r="L5075" i="4"/>
  <c r="K5075" i="4" s="1"/>
  <c r="N5075" i="4" s="1"/>
  <c r="L966" i="4"/>
  <c r="K966" i="4" s="1"/>
  <c r="N966" i="4" s="1"/>
  <c r="L5463" i="4"/>
  <c r="K5463" i="4" s="1"/>
  <c r="N5463" i="4" s="1"/>
  <c r="L812" i="4"/>
  <c r="K812" i="4" s="1"/>
  <c r="N812" i="4" s="1"/>
  <c r="L3437" i="4"/>
  <c r="K3437" i="4" s="1"/>
  <c r="N3437" i="4" s="1"/>
  <c r="L916" i="4"/>
  <c r="K916" i="4" s="1"/>
  <c r="N916" i="4" s="1"/>
  <c r="L1168" i="4"/>
  <c r="K1168" i="4" s="1"/>
  <c r="N1168" i="4" s="1"/>
  <c r="L512" i="4"/>
  <c r="K512" i="4" s="1"/>
  <c r="N512" i="4" s="1"/>
  <c r="L4908" i="4"/>
  <c r="K4908" i="4" s="1"/>
  <c r="N4908" i="4" s="1"/>
  <c r="L963" i="4"/>
  <c r="K963" i="4" s="1"/>
  <c r="N963" i="4" s="1"/>
  <c r="L538" i="4"/>
  <c r="K538" i="4" s="1"/>
  <c r="N538" i="4" s="1"/>
  <c r="L7054" i="4"/>
  <c r="K7054" i="4" s="1"/>
  <c r="N7054" i="4" s="1"/>
  <c r="L3092" i="4"/>
  <c r="K3092" i="4" s="1"/>
  <c r="N3092" i="4" s="1"/>
  <c r="L6410" i="4"/>
  <c r="K6410" i="4" s="1"/>
  <c r="N6410" i="4" s="1"/>
  <c r="L2139" i="4"/>
  <c r="K2139" i="4" s="1"/>
  <c r="N2139" i="4" s="1"/>
  <c r="L6463" i="4"/>
  <c r="K6463" i="4" s="1"/>
  <c r="N6463" i="4" s="1"/>
  <c r="L3773" i="4"/>
  <c r="K3773" i="4" s="1"/>
  <c r="N3773" i="4" s="1"/>
  <c r="L6866" i="4"/>
  <c r="K6866" i="4" s="1"/>
  <c r="N6866" i="4" s="1"/>
  <c r="L5894" i="4"/>
  <c r="K5894" i="4" s="1"/>
  <c r="N5894" i="4" s="1"/>
  <c r="L6725" i="4"/>
  <c r="K6725" i="4" s="1"/>
  <c r="N6725" i="4" s="1"/>
  <c r="L4741" i="4"/>
  <c r="K4741" i="4" s="1"/>
  <c r="N4741" i="4" s="1"/>
  <c r="L2328" i="4"/>
  <c r="K2328" i="4" s="1"/>
  <c r="N2328" i="4" s="1"/>
  <c r="L486" i="4"/>
  <c r="K486" i="4" s="1"/>
  <c r="N486" i="4" s="1"/>
  <c r="L7282" i="4"/>
  <c r="K7282" i="4" s="1"/>
  <c r="N7282" i="4" s="1"/>
  <c r="L6773" i="4"/>
  <c r="K6773" i="4" s="1"/>
  <c r="N6773" i="4" s="1"/>
  <c r="L5615" i="4"/>
  <c r="K5615" i="4" s="1"/>
  <c r="N5615" i="4" s="1"/>
  <c r="L2543" i="4"/>
  <c r="K2543" i="4" s="1"/>
  <c r="N2543" i="4" s="1"/>
  <c r="L4888" i="4"/>
  <c r="K4888" i="4" s="1"/>
  <c r="N4888" i="4" s="1"/>
  <c r="L7099" i="4"/>
  <c r="K7099" i="4" s="1"/>
  <c r="N7099" i="4" s="1"/>
  <c r="L7485" i="4"/>
  <c r="K7485" i="4" s="1"/>
  <c r="N7485" i="4" s="1"/>
  <c r="L4365" i="4"/>
  <c r="K4365" i="4" s="1"/>
  <c r="N4365" i="4" s="1"/>
  <c r="L3543" i="4"/>
  <c r="K3543" i="4" s="1"/>
  <c r="N3543" i="4" s="1"/>
  <c r="L1906" i="4"/>
  <c r="K1906" i="4" s="1"/>
  <c r="N1906" i="4" s="1"/>
  <c r="L1612" i="4"/>
  <c r="K1612" i="4" s="1"/>
  <c r="N1612" i="4" s="1"/>
  <c r="L6110" i="4"/>
  <c r="K6110" i="4" s="1"/>
  <c r="N6110" i="4" s="1"/>
  <c r="L4945" i="4"/>
  <c r="K4945" i="4" s="1"/>
  <c r="N4945" i="4" s="1"/>
  <c r="L5999" i="4"/>
  <c r="K5999" i="4" s="1"/>
  <c r="N5999" i="4" s="1"/>
  <c r="L1947" i="4"/>
  <c r="K1947" i="4" s="1"/>
  <c r="N1947" i="4" s="1"/>
  <c r="L2293" i="4"/>
  <c r="K2293" i="4" s="1"/>
  <c r="N2293" i="4" s="1"/>
  <c r="L4609" i="4"/>
  <c r="K4609" i="4" s="1"/>
  <c r="N4609" i="4" s="1"/>
  <c r="L6926" i="4"/>
  <c r="K6926" i="4" s="1"/>
  <c r="N6926" i="4" s="1"/>
  <c r="L6401" i="4"/>
  <c r="K6401" i="4" s="1"/>
  <c r="N6401" i="4" s="1"/>
  <c r="L4404" i="4"/>
  <c r="K4404" i="4" s="1"/>
  <c r="N4404" i="4" s="1"/>
  <c r="L5002" i="4"/>
  <c r="K5002" i="4" s="1"/>
  <c r="N5002" i="4" s="1"/>
  <c r="L3874" i="4"/>
  <c r="K3874" i="4" s="1"/>
  <c r="N3874" i="4" s="1"/>
  <c r="L4584" i="4"/>
  <c r="K4584" i="4" s="1"/>
  <c r="N4584" i="4" s="1"/>
  <c r="L3113" i="4"/>
  <c r="K3113" i="4" s="1"/>
  <c r="N3113" i="4" s="1"/>
  <c r="L2945" i="4"/>
  <c r="K2945" i="4" s="1"/>
  <c r="N2945" i="4" s="1"/>
  <c r="L2775" i="4"/>
  <c r="K2775" i="4" s="1"/>
  <c r="N2775" i="4" s="1"/>
  <c r="L7415" i="4"/>
  <c r="K7415" i="4" s="1"/>
  <c r="N7415" i="4" s="1"/>
  <c r="L5766" i="4"/>
  <c r="K5766" i="4" s="1"/>
  <c r="N5766" i="4" s="1"/>
  <c r="L7531" i="4"/>
  <c r="K7531" i="4" s="1"/>
  <c r="N7531" i="4" s="1"/>
  <c r="L7002" i="4"/>
  <c r="K7002" i="4" s="1"/>
  <c r="N7002" i="4" s="1"/>
  <c r="L955" i="4"/>
  <c r="K955" i="4" s="1"/>
  <c r="N955" i="4" s="1"/>
  <c r="L936" i="4"/>
  <c r="K936" i="4" s="1"/>
  <c r="N936" i="4" s="1"/>
  <c r="L7406" i="4"/>
  <c r="K7406" i="4" s="1"/>
  <c r="N7406" i="4" s="1"/>
  <c r="L5498" i="4"/>
  <c r="K5498" i="4" s="1"/>
  <c r="N5498" i="4" s="1"/>
  <c r="L2078" i="4"/>
  <c r="K2078" i="4" s="1"/>
  <c r="N2078" i="4" s="1"/>
  <c r="L7129" i="4"/>
  <c r="K7129" i="4" s="1"/>
  <c r="N7129" i="4" s="1"/>
  <c r="L4359" i="4"/>
  <c r="K4359" i="4" s="1"/>
  <c r="N4359" i="4" s="1"/>
  <c r="L3401" i="4"/>
  <c r="K3401" i="4" s="1"/>
  <c r="N3401" i="4" s="1"/>
  <c r="L1407" i="4"/>
  <c r="K1407" i="4" s="1"/>
  <c r="N1407" i="4" s="1"/>
  <c r="L4045" i="4"/>
  <c r="K4045" i="4" s="1"/>
  <c r="N4045" i="4" s="1"/>
  <c r="L23" i="4"/>
  <c r="K23" i="4" s="1"/>
  <c r="N23" i="4" s="1"/>
  <c r="L4164" i="4"/>
  <c r="K4164" i="4" s="1"/>
  <c r="N4164" i="4" s="1"/>
  <c r="L6571" i="4"/>
  <c r="K6571" i="4" s="1"/>
  <c r="N6571" i="4" s="1"/>
  <c r="L1958" i="4"/>
  <c r="K1958" i="4" s="1"/>
  <c r="N1958" i="4" s="1"/>
  <c r="L6523" i="4"/>
  <c r="K6523" i="4" s="1"/>
  <c r="N6523" i="4" s="1"/>
  <c r="L4595" i="4"/>
  <c r="K4595" i="4" s="1"/>
  <c r="N4595" i="4" s="1"/>
  <c r="L1784" i="4"/>
  <c r="K1784" i="4" s="1"/>
  <c r="N1784" i="4" s="1"/>
  <c r="L4119" i="4"/>
  <c r="K4119" i="4" s="1"/>
  <c r="N4119" i="4" s="1"/>
  <c r="L4605" i="4"/>
  <c r="K4605" i="4" s="1"/>
  <c r="N4605" i="4" s="1"/>
  <c r="L2178" i="4"/>
  <c r="K2178" i="4" s="1"/>
  <c r="N2178" i="4" s="1"/>
  <c r="L2921" i="4"/>
  <c r="K2921" i="4" s="1"/>
  <c r="N2921" i="4" s="1"/>
  <c r="L6167" i="4"/>
  <c r="K6167" i="4" s="1"/>
  <c r="N6167" i="4" s="1"/>
  <c r="L6113" i="4"/>
  <c r="K6113" i="4" s="1"/>
  <c r="N6113" i="4" s="1"/>
  <c r="L1545" i="4"/>
  <c r="K1545" i="4" s="1"/>
  <c r="N1545" i="4" s="1"/>
  <c r="L2644" i="4"/>
  <c r="K2644" i="4" s="1"/>
  <c r="N2644" i="4" s="1"/>
  <c r="L7950" i="4"/>
  <c r="K7950" i="4" s="1"/>
  <c r="N7950" i="4" s="1"/>
  <c r="L6515" i="4"/>
  <c r="K6515" i="4" s="1"/>
  <c r="N6515" i="4" s="1"/>
  <c r="L6335" i="4"/>
  <c r="K6335" i="4" s="1"/>
  <c r="N6335" i="4" s="1"/>
  <c r="L6862" i="4"/>
  <c r="K6862" i="4" s="1"/>
  <c r="N6862" i="4" s="1"/>
  <c r="L4533" i="4"/>
  <c r="K4533" i="4" s="1"/>
  <c r="N4533" i="4" s="1"/>
  <c r="L3587" i="4"/>
  <c r="K3587" i="4" s="1"/>
  <c r="N3587" i="4" s="1"/>
  <c r="L4103" i="4"/>
  <c r="K4103" i="4" s="1"/>
  <c r="N4103" i="4" s="1"/>
  <c r="L7695" i="4"/>
  <c r="K7695" i="4" s="1"/>
  <c r="N7695" i="4" s="1"/>
  <c r="L1704" i="4"/>
  <c r="K1704" i="4" s="1"/>
  <c r="N1704" i="4" s="1"/>
  <c r="L4159" i="4"/>
  <c r="K4159" i="4" s="1"/>
  <c r="N4159" i="4" s="1"/>
  <c r="L1072" i="4"/>
  <c r="K1072" i="4" s="1"/>
  <c r="N1072" i="4" s="1"/>
  <c r="L5389" i="4"/>
  <c r="K5389" i="4" s="1"/>
  <c r="N5389" i="4" s="1"/>
  <c r="L3048" i="4"/>
  <c r="K3048" i="4" s="1"/>
  <c r="N3048" i="4" s="1"/>
  <c r="L1493" i="4"/>
  <c r="K1493" i="4" s="1"/>
  <c r="N1493" i="4" s="1"/>
  <c r="L1167" i="4"/>
  <c r="K1167" i="4" s="1"/>
  <c r="N1167" i="4" s="1"/>
  <c r="L7257" i="4"/>
  <c r="K7257" i="4" s="1"/>
  <c r="N7257" i="4" s="1"/>
  <c r="L7520" i="4"/>
  <c r="K7520" i="4" s="1"/>
  <c r="N7520" i="4" s="1"/>
  <c r="L5553" i="4"/>
  <c r="K5553" i="4" s="1"/>
  <c r="N5553" i="4" s="1"/>
  <c r="L2424" i="4"/>
  <c r="K2424" i="4" s="1"/>
  <c r="N2424" i="4" s="1"/>
  <c r="L4387" i="4"/>
  <c r="K4387" i="4" s="1"/>
  <c r="N4387" i="4" s="1"/>
  <c r="L5670" i="4"/>
  <c r="K5670" i="4" s="1"/>
  <c r="N5670" i="4" s="1"/>
  <c r="L1412" i="4"/>
  <c r="K1412" i="4" s="1"/>
  <c r="N1412" i="4" s="1"/>
  <c r="L4546" i="4"/>
  <c r="K4546" i="4" s="1"/>
  <c r="N4546" i="4" s="1"/>
  <c r="L6127" i="4"/>
  <c r="K6127" i="4" s="1"/>
  <c r="N6127" i="4" s="1"/>
  <c r="L4321" i="4"/>
  <c r="K4321" i="4" s="1"/>
  <c r="N4321" i="4" s="1"/>
  <c r="L7116" i="4"/>
  <c r="K7116" i="4" s="1"/>
  <c r="N7116" i="4" s="1"/>
  <c r="L6090" i="4"/>
  <c r="K6090" i="4" s="1"/>
  <c r="N6090" i="4" s="1"/>
  <c r="L3620" i="4"/>
  <c r="K3620" i="4" s="1"/>
  <c r="N3620" i="4" s="1"/>
  <c r="L1617" i="4"/>
  <c r="K1617" i="4" s="1"/>
  <c r="N1617" i="4" s="1"/>
  <c r="L7073" i="4"/>
  <c r="K7073" i="4" s="1"/>
  <c r="N7073" i="4" s="1"/>
  <c r="L7660" i="4"/>
  <c r="K7660" i="4" s="1"/>
  <c r="N7660" i="4" s="1"/>
  <c r="L6158" i="4"/>
  <c r="K6158" i="4" s="1"/>
  <c r="N6158" i="4" s="1"/>
  <c r="L7176" i="4"/>
  <c r="K7176" i="4" s="1"/>
  <c r="N7176" i="4" s="1"/>
  <c r="L6989" i="4"/>
  <c r="K6989" i="4" s="1"/>
  <c r="N6989" i="4" s="1"/>
  <c r="L6122" i="4"/>
  <c r="K6122" i="4" s="1"/>
  <c r="N6122" i="4" s="1"/>
  <c r="L4993" i="4"/>
  <c r="K4993" i="4" s="1"/>
  <c r="N4993" i="4" s="1"/>
  <c r="L2680" i="4"/>
  <c r="K2680" i="4" s="1"/>
  <c r="N2680" i="4" s="1"/>
  <c r="L2006" i="4"/>
  <c r="K2006" i="4" s="1"/>
  <c r="N2006" i="4" s="1"/>
  <c r="L1788" i="4"/>
  <c r="K1788" i="4" s="1"/>
  <c r="N1788" i="4" s="1"/>
  <c r="L2704" i="4"/>
  <c r="K2704" i="4" s="1"/>
  <c r="N2704" i="4" s="1"/>
  <c r="L7637" i="4"/>
  <c r="K7637" i="4" s="1"/>
  <c r="N7637" i="4" s="1"/>
  <c r="L3206" i="4"/>
  <c r="K3206" i="4" s="1"/>
  <c r="N3206" i="4" s="1"/>
  <c r="L5174" i="4"/>
  <c r="K5174" i="4" s="1"/>
  <c r="N5174" i="4" s="1"/>
  <c r="L7043" i="4"/>
  <c r="K7043" i="4" s="1"/>
  <c r="N7043" i="4" s="1"/>
  <c r="L7836" i="4"/>
  <c r="K7836" i="4" s="1"/>
  <c r="N7836" i="4" s="1"/>
  <c r="L4602" i="4"/>
  <c r="K4602" i="4" s="1"/>
  <c r="N4602" i="4" s="1"/>
  <c r="L1289" i="4"/>
  <c r="K1289" i="4" s="1"/>
  <c r="N1289" i="4" s="1"/>
  <c r="L701" i="4"/>
  <c r="K701" i="4" s="1"/>
  <c r="N701" i="4" s="1"/>
  <c r="L7267" i="4"/>
  <c r="K7267" i="4" s="1"/>
  <c r="N7267" i="4" s="1"/>
  <c r="L4342" i="4"/>
  <c r="K4342" i="4" s="1"/>
  <c r="N4342" i="4" s="1"/>
  <c r="L5989" i="4"/>
  <c r="K5989" i="4" s="1"/>
  <c r="N5989" i="4" s="1"/>
  <c r="L2851" i="4"/>
  <c r="K2851" i="4" s="1"/>
  <c r="N2851" i="4" s="1"/>
  <c r="L4621" i="4"/>
  <c r="K4621" i="4" s="1"/>
  <c r="N4621" i="4" s="1"/>
  <c r="L4708" i="4"/>
  <c r="K4708" i="4" s="1"/>
  <c r="N4708" i="4" s="1"/>
  <c r="L1124" i="4"/>
  <c r="K1124" i="4" s="1"/>
  <c r="N1124" i="4" s="1"/>
  <c r="L3830" i="4"/>
  <c r="K3830" i="4" s="1"/>
  <c r="N3830" i="4" s="1"/>
  <c r="L3905" i="4"/>
  <c r="K3905" i="4" s="1"/>
  <c r="N3905" i="4" s="1"/>
  <c r="L4249" i="4"/>
  <c r="K4249" i="4" s="1"/>
  <c r="N4249" i="4" s="1"/>
  <c r="L1080" i="4"/>
  <c r="K1080" i="4" s="1"/>
  <c r="N1080" i="4" s="1"/>
  <c r="L6076" i="4"/>
  <c r="K6076" i="4" s="1"/>
  <c r="N6076" i="4" s="1"/>
  <c r="L7281" i="4"/>
  <c r="K7281" i="4" s="1"/>
  <c r="N7281" i="4" s="1"/>
  <c r="L4980" i="4"/>
  <c r="K4980" i="4" s="1"/>
  <c r="N4980" i="4" s="1"/>
  <c r="L1717" i="4"/>
  <c r="K1717" i="4" s="1"/>
  <c r="N1717" i="4" s="1"/>
  <c r="L5708" i="4"/>
  <c r="K5708" i="4" s="1"/>
  <c r="N5708" i="4" s="1"/>
  <c r="L6372" i="4"/>
  <c r="K6372" i="4" s="1"/>
  <c r="N6372" i="4" s="1"/>
  <c r="L2917" i="4"/>
  <c r="K2917" i="4" s="1"/>
  <c r="N2917" i="4" s="1"/>
  <c r="L3428" i="4"/>
  <c r="K3428" i="4" s="1"/>
  <c r="N3428" i="4" s="1"/>
  <c r="L1016" i="4"/>
  <c r="K1016" i="4" s="1"/>
  <c r="N1016" i="4" s="1"/>
  <c r="L1938" i="4"/>
  <c r="K1938" i="4" s="1"/>
  <c r="N1938" i="4" s="1"/>
  <c r="L664" i="4"/>
  <c r="K664" i="4" s="1"/>
  <c r="N664" i="4" s="1"/>
  <c r="L2267" i="4"/>
  <c r="K2267" i="4" s="1"/>
  <c r="N2267" i="4" s="1"/>
  <c r="L5544" i="4"/>
  <c r="K5544" i="4" s="1"/>
  <c r="N5544" i="4" s="1"/>
  <c r="L196" i="4"/>
  <c r="K196" i="4" s="1"/>
  <c r="N196" i="4" s="1"/>
  <c r="L4679" i="4"/>
  <c r="K4679" i="4" s="1"/>
  <c r="N4679" i="4" s="1"/>
  <c r="L7771" i="4"/>
  <c r="K7771" i="4" s="1"/>
  <c r="N7771" i="4" s="1"/>
  <c r="L2899" i="4"/>
  <c r="K2899" i="4" s="1"/>
  <c r="N2899" i="4" s="1"/>
  <c r="L5821" i="4"/>
  <c r="K5821" i="4" s="1"/>
  <c r="N5821" i="4" s="1"/>
  <c r="L4678" i="4"/>
  <c r="K4678" i="4" s="1"/>
  <c r="N4678" i="4" s="1"/>
  <c r="L4214" i="4"/>
  <c r="K4214" i="4" s="1"/>
  <c r="N4214" i="4" s="1"/>
  <c r="L396" i="4"/>
  <c r="K396" i="4" s="1"/>
  <c r="N396" i="4" s="1"/>
  <c r="L410" i="4"/>
  <c r="K410" i="4" s="1"/>
  <c r="N410" i="4" s="1"/>
  <c r="L3424" i="4"/>
  <c r="K3424" i="4" s="1"/>
  <c r="N3424" i="4" s="1"/>
  <c r="L5968" i="4"/>
  <c r="K5968" i="4" s="1"/>
  <c r="N5968" i="4" s="1"/>
  <c r="L4240" i="4"/>
  <c r="K4240" i="4" s="1"/>
  <c r="N4240" i="4" s="1"/>
  <c r="L6596" i="4"/>
  <c r="K6596" i="4" s="1"/>
  <c r="N6596" i="4" s="1"/>
  <c r="L7307" i="4"/>
  <c r="K7307" i="4" s="1"/>
  <c r="N7307" i="4" s="1"/>
  <c r="L365" i="4"/>
  <c r="K365" i="4" s="1"/>
  <c r="N365" i="4" s="1"/>
  <c r="L7397" i="4"/>
  <c r="K7397" i="4" s="1"/>
  <c r="N7397" i="4" s="1"/>
  <c r="L6845" i="4"/>
  <c r="K6845" i="4" s="1"/>
  <c r="N6845" i="4" s="1"/>
  <c r="L2702" i="4"/>
  <c r="K2702" i="4" s="1"/>
  <c r="N2702" i="4" s="1"/>
  <c r="L5003" i="4"/>
  <c r="K5003" i="4" s="1"/>
  <c r="N5003" i="4" s="1"/>
  <c r="L3018" i="4"/>
  <c r="K3018" i="4" s="1"/>
  <c r="N3018" i="4" s="1"/>
  <c r="L4069" i="4"/>
  <c r="K4069" i="4" s="1"/>
  <c r="N4069" i="4" s="1"/>
  <c r="L1375" i="4"/>
  <c r="K1375" i="4" s="1"/>
  <c r="N1375" i="4" s="1"/>
  <c r="L167" i="4"/>
  <c r="K167" i="4" s="1"/>
  <c r="N167" i="4" s="1"/>
  <c r="L1847" i="4"/>
  <c r="K1847" i="4" s="1"/>
  <c r="N1847" i="4" s="1"/>
  <c r="L3619" i="4"/>
  <c r="K3619" i="4" s="1"/>
  <c r="N3619" i="4" s="1"/>
  <c r="L5944" i="4"/>
  <c r="K5944" i="4" s="1"/>
  <c r="N5944" i="4" s="1"/>
  <c r="L5743" i="4"/>
  <c r="K5743" i="4" s="1"/>
  <c r="N5743" i="4" s="1"/>
  <c r="L7735" i="4"/>
  <c r="K7735" i="4" s="1"/>
  <c r="N7735" i="4" s="1"/>
  <c r="L7560" i="4"/>
  <c r="K7560" i="4" s="1"/>
  <c r="N7560" i="4" s="1"/>
  <c r="L6869" i="4"/>
  <c r="K6869" i="4" s="1"/>
  <c r="N6869" i="4" s="1"/>
  <c r="L1550" i="4"/>
  <c r="K1550" i="4" s="1"/>
  <c r="N1550" i="4" s="1"/>
  <c r="L7266" i="4"/>
  <c r="K7266" i="4" s="1"/>
  <c r="N7266" i="4" s="1"/>
  <c r="L1983" i="4"/>
  <c r="K1983" i="4" s="1"/>
  <c r="N1983" i="4" s="1"/>
  <c r="L4871" i="4"/>
  <c r="K4871" i="4" s="1"/>
  <c r="N4871" i="4" s="1"/>
  <c r="L6085" i="4"/>
  <c r="K6085" i="4" s="1"/>
  <c r="N6085" i="4" s="1"/>
  <c r="L789" i="4"/>
  <c r="K789" i="4" s="1"/>
  <c r="N789" i="4" s="1"/>
  <c r="L5441" i="4"/>
  <c r="K5441" i="4" s="1"/>
  <c r="N5441" i="4" s="1"/>
  <c r="L1222" i="4"/>
  <c r="K1222" i="4" s="1"/>
  <c r="N1222" i="4" s="1"/>
  <c r="L1067" i="4"/>
  <c r="K1067" i="4" s="1"/>
  <c r="N1067" i="4" s="1"/>
  <c r="L127" i="4"/>
  <c r="K127" i="4" s="1"/>
  <c r="N127" i="4" s="1"/>
  <c r="L4762" i="4"/>
  <c r="K4762" i="4" s="1"/>
  <c r="N4762" i="4" s="1"/>
  <c r="L3635" i="4"/>
  <c r="K3635" i="4" s="1"/>
  <c r="N3635" i="4" s="1"/>
  <c r="L853" i="4"/>
  <c r="K853" i="4" s="1"/>
  <c r="N853" i="4" s="1"/>
  <c r="L5616" i="4"/>
  <c r="K5616" i="4" s="1"/>
  <c r="N5616" i="4" s="1"/>
  <c r="L3911" i="4"/>
  <c r="K3911" i="4" s="1"/>
  <c r="N3911" i="4" s="1"/>
  <c r="L7117" i="4"/>
  <c r="K7117" i="4" s="1"/>
  <c r="N7117" i="4" s="1"/>
  <c r="L4966" i="4"/>
  <c r="K4966" i="4" s="1"/>
  <c r="N4966" i="4" s="1"/>
  <c r="L3491" i="4"/>
  <c r="K3491" i="4" s="1"/>
  <c r="N3491" i="4" s="1"/>
  <c r="L194" i="4"/>
  <c r="K194" i="4" s="1"/>
  <c r="N194" i="4" s="1"/>
  <c r="L4509" i="4"/>
  <c r="K4509" i="4" s="1"/>
  <c r="N4509" i="4" s="1"/>
  <c r="L4275" i="4"/>
  <c r="K4275" i="4" s="1"/>
  <c r="N4275" i="4" s="1"/>
  <c r="L1140" i="4"/>
  <c r="K1140" i="4" s="1"/>
  <c r="N1140" i="4" s="1"/>
  <c r="L1939" i="4"/>
  <c r="K1939" i="4" s="1"/>
  <c r="N1939" i="4" s="1"/>
  <c r="L5825" i="4"/>
  <c r="K5825" i="4" s="1"/>
  <c r="N5825" i="4" s="1"/>
  <c r="L7504" i="4"/>
  <c r="K7504" i="4" s="1"/>
  <c r="N7504" i="4" s="1"/>
  <c r="L5800" i="4"/>
  <c r="K5800" i="4" s="1"/>
  <c r="N5800" i="4" s="1"/>
  <c r="L4974" i="4"/>
  <c r="K4974" i="4" s="1"/>
  <c r="N4974" i="4" s="1"/>
  <c r="L392" i="4"/>
  <c r="K392" i="4" s="1"/>
  <c r="N392" i="4" s="1"/>
  <c r="L2660" i="4"/>
  <c r="K2660" i="4" s="1"/>
  <c r="N2660" i="4" s="1"/>
  <c r="L7515" i="4"/>
  <c r="K7515" i="4" s="1"/>
  <c r="N7515" i="4" s="1"/>
  <c r="L7381" i="4"/>
  <c r="K7381" i="4" s="1"/>
  <c r="N7381" i="4" s="1"/>
  <c r="L2850" i="4"/>
  <c r="K2850" i="4" s="1"/>
  <c r="N2850" i="4" s="1"/>
  <c r="L7974" i="4"/>
  <c r="K7974" i="4" s="1"/>
  <c r="N7974" i="4" s="1"/>
  <c r="L2637" i="4"/>
  <c r="K2637" i="4" s="1"/>
  <c r="N2637" i="4" s="1"/>
  <c r="L5980" i="4"/>
  <c r="K5980" i="4" s="1"/>
  <c r="N5980" i="4" s="1"/>
  <c r="L4264" i="4"/>
  <c r="K4264" i="4" s="1"/>
  <c r="N4264" i="4" s="1"/>
  <c r="L6572" i="4"/>
  <c r="K6572" i="4" s="1"/>
  <c r="N6572" i="4" s="1"/>
  <c r="L6942" i="4"/>
  <c r="K6942" i="4" s="1"/>
  <c r="N6942" i="4" s="1"/>
  <c r="L7816" i="4"/>
  <c r="K7816" i="4" s="1"/>
  <c r="N7816" i="4" s="1"/>
  <c r="L2321" i="4"/>
  <c r="K2321" i="4" s="1"/>
  <c r="N2321" i="4" s="1"/>
  <c r="L1462" i="4"/>
  <c r="K1462" i="4" s="1"/>
  <c r="N1462" i="4" s="1"/>
  <c r="L902" i="4"/>
  <c r="K902" i="4" s="1"/>
  <c r="N902" i="4" s="1"/>
  <c r="L2352" i="4"/>
  <c r="K2352" i="4" s="1"/>
  <c r="N2352" i="4" s="1"/>
  <c r="L2794" i="4"/>
  <c r="K2794" i="4" s="1"/>
  <c r="N2794" i="4" s="1"/>
  <c r="L7463" i="4"/>
  <c r="K7463" i="4" s="1"/>
  <c r="N7463" i="4" s="1"/>
  <c r="L7373" i="4"/>
  <c r="K7373" i="4" s="1"/>
  <c r="N7373" i="4" s="1"/>
  <c r="L2076" i="4"/>
  <c r="K2076" i="4" s="1"/>
  <c r="N2076" i="4" s="1"/>
  <c r="L6138" i="4"/>
  <c r="K6138" i="4" s="1"/>
  <c r="N6138" i="4" s="1"/>
  <c r="L7328" i="4"/>
  <c r="K7328" i="4" s="1"/>
  <c r="N7328" i="4" s="1"/>
  <c r="L2042" i="4"/>
  <c r="K2042" i="4" s="1"/>
  <c r="N2042" i="4" s="1"/>
  <c r="L2298" i="4"/>
  <c r="K2298" i="4" s="1"/>
  <c r="N2298" i="4" s="1"/>
  <c r="L7889" i="4"/>
  <c r="K7889" i="4" s="1"/>
  <c r="N7889" i="4" s="1"/>
  <c r="L4965" i="4"/>
  <c r="K4965" i="4" s="1"/>
  <c r="N4965" i="4" s="1"/>
  <c r="L7530" i="4"/>
  <c r="K7530" i="4" s="1"/>
  <c r="N7530" i="4" s="1"/>
  <c r="L6365" i="4"/>
  <c r="K6365" i="4" s="1"/>
  <c r="N6365" i="4" s="1"/>
  <c r="L2440" i="4"/>
  <c r="K2440" i="4" s="1"/>
  <c r="N2440" i="4" s="1"/>
  <c r="L634" i="4"/>
  <c r="K634" i="4" s="1"/>
  <c r="N634" i="4" s="1"/>
  <c r="L5994" i="4"/>
  <c r="K5994" i="4" s="1"/>
  <c r="N5994" i="4" s="1"/>
  <c r="L334" i="4"/>
  <c r="K334" i="4" s="1"/>
  <c r="N334" i="4" s="1"/>
  <c r="L3479" i="4"/>
  <c r="K3479" i="4" s="1"/>
  <c r="N3479" i="4" s="1"/>
  <c r="L3120" i="4"/>
  <c r="K3120" i="4" s="1"/>
  <c r="N3120" i="4" s="1"/>
  <c r="L2404" i="4"/>
  <c r="K2404" i="4" s="1"/>
  <c r="N2404" i="4" s="1"/>
  <c r="L3450" i="4"/>
  <c r="K3450" i="4" s="1"/>
  <c r="N3450" i="4" s="1"/>
  <c r="L4512" i="4"/>
  <c r="K4512" i="4" s="1"/>
  <c r="N4512" i="4" s="1"/>
  <c r="L7496" i="4"/>
  <c r="K7496" i="4" s="1"/>
  <c r="N7496" i="4" s="1"/>
  <c r="L928" i="4"/>
  <c r="K928" i="4" s="1"/>
  <c r="N928" i="4" s="1"/>
  <c r="L5143" i="4"/>
  <c r="K5143" i="4" s="1"/>
  <c r="N5143" i="4" s="1"/>
  <c r="L2327" i="4"/>
  <c r="K2327" i="4" s="1"/>
  <c r="N2327" i="4" s="1"/>
  <c r="L3077" i="4"/>
  <c r="K3077" i="4" s="1"/>
  <c r="N3077" i="4" s="1"/>
  <c r="L1093" i="4"/>
  <c r="K1093" i="4" s="1"/>
  <c r="N1093" i="4" s="1"/>
  <c r="L1131" i="4"/>
  <c r="K1131" i="4" s="1"/>
  <c r="N1131" i="4" s="1"/>
  <c r="L2986" i="4"/>
  <c r="K2986" i="4" s="1"/>
  <c r="N2986" i="4" s="1"/>
  <c r="L5938" i="4"/>
  <c r="K5938" i="4" s="1"/>
  <c r="N5938" i="4" s="1"/>
  <c r="L5857" i="4"/>
  <c r="K5857" i="4" s="1"/>
  <c r="N5857" i="4" s="1"/>
  <c r="L2514" i="4"/>
  <c r="K2514" i="4" s="1"/>
  <c r="N2514" i="4" s="1"/>
  <c r="L7368" i="4"/>
  <c r="K7368" i="4" s="1"/>
  <c r="N7368" i="4" s="1"/>
  <c r="L5515" i="4"/>
  <c r="K5515" i="4" s="1"/>
  <c r="N5515" i="4" s="1"/>
  <c r="L5248" i="4"/>
  <c r="K5248" i="4" s="1"/>
  <c r="N5248" i="4" s="1"/>
  <c r="L2795" i="4"/>
  <c r="K2795" i="4" s="1"/>
  <c r="N2795" i="4" s="1"/>
  <c r="L6700" i="4"/>
  <c r="K6700" i="4" s="1"/>
  <c r="N6700" i="4" s="1"/>
  <c r="L7805" i="4"/>
  <c r="K7805" i="4" s="1"/>
  <c r="N7805" i="4" s="1"/>
  <c r="L1758" i="4"/>
  <c r="K1758" i="4" s="1"/>
  <c r="N1758" i="4" s="1"/>
  <c r="L4017" i="4"/>
  <c r="K4017" i="4" s="1"/>
  <c r="N4017" i="4" s="1"/>
  <c r="L7605" i="4"/>
  <c r="K7605" i="4" s="1"/>
  <c r="N7605" i="4" s="1"/>
  <c r="L5724" i="4"/>
  <c r="K5724" i="4" s="1"/>
  <c r="N5724" i="4" s="1"/>
  <c r="L1130" i="4"/>
  <c r="K1130" i="4" s="1"/>
  <c r="N1130" i="4" s="1"/>
  <c r="L7327" i="4"/>
  <c r="K7327" i="4" s="1"/>
  <c r="N7327" i="4" s="1"/>
  <c r="L439" i="4"/>
  <c r="K439" i="4" s="1"/>
  <c r="N439" i="4" s="1"/>
  <c r="L1352" i="4"/>
  <c r="K1352" i="4" s="1"/>
  <c r="N1352" i="4" s="1"/>
  <c r="L3988" i="4"/>
  <c r="K3988" i="4" s="1"/>
  <c r="N3988" i="4" s="1"/>
  <c r="L4904" i="4"/>
  <c r="K4904" i="4" s="1"/>
  <c r="N4904" i="4" s="1"/>
  <c r="L2468" i="4"/>
  <c r="K2468" i="4" s="1"/>
  <c r="N2468" i="4" s="1"/>
  <c r="L4236" i="4"/>
  <c r="K4236" i="4" s="1"/>
  <c r="N4236" i="4" s="1"/>
  <c r="L3246" i="4"/>
  <c r="K3246" i="4" s="1"/>
  <c r="N3246" i="4" s="1"/>
  <c r="L2924" i="4"/>
  <c r="K2924" i="4" s="1"/>
  <c r="N2924" i="4" s="1"/>
  <c r="L3683" i="4"/>
  <c r="K3683" i="4" s="1"/>
  <c r="N3683" i="4" s="1"/>
  <c r="L799" i="4"/>
  <c r="K799" i="4" s="1"/>
  <c r="N799" i="4" s="1"/>
  <c r="L4394" i="4"/>
  <c r="K4394" i="4" s="1"/>
  <c r="N4394" i="4" s="1"/>
  <c r="L2115" i="4"/>
  <c r="K2115" i="4" s="1"/>
  <c r="N2115" i="4" s="1"/>
  <c r="L6373" i="4"/>
  <c r="K6373" i="4" s="1"/>
  <c r="N6373" i="4" s="1"/>
  <c r="L5138" i="4"/>
  <c r="K5138" i="4" s="1"/>
  <c r="N5138" i="4" s="1"/>
  <c r="L5909" i="4"/>
  <c r="K5909" i="4" s="1"/>
  <c r="N5909" i="4" s="1"/>
  <c r="L2270" i="4"/>
  <c r="K2270" i="4" s="1"/>
  <c r="N2270" i="4" s="1"/>
  <c r="L4340" i="4"/>
  <c r="K4340" i="4" s="1"/>
  <c r="N4340" i="4" s="1"/>
  <c r="L2656" i="4"/>
  <c r="K2656" i="4" s="1"/>
  <c r="N2656" i="4" s="1"/>
  <c r="L7508" i="4"/>
  <c r="K7508" i="4" s="1"/>
  <c r="N7508" i="4" s="1"/>
  <c r="L5290" i="4"/>
  <c r="K5290" i="4" s="1"/>
  <c r="N5290" i="4" s="1"/>
  <c r="L2385" i="4"/>
  <c r="K2385" i="4" s="1"/>
  <c r="N2385" i="4" s="1"/>
  <c r="L298" i="4"/>
  <c r="K298" i="4" s="1"/>
  <c r="N298" i="4" s="1"/>
  <c r="L5061" i="4"/>
  <c r="K5061" i="4" s="1"/>
  <c r="N5061" i="4" s="1"/>
  <c r="L2020" i="4"/>
  <c r="K2020" i="4" s="1"/>
  <c r="N2020" i="4" s="1"/>
  <c r="L6324" i="4"/>
  <c r="K6324" i="4" s="1"/>
  <c r="N6324" i="4" s="1"/>
  <c r="L1390" i="4"/>
  <c r="K1390" i="4" s="1"/>
  <c r="N1390" i="4" s="1"/>
  <c r="L2128" i="4"/>
  <c r="K2128" i="4" s="1"/>
  <c r="N2128" i="4" s="1"/>
  <c r="L6218" i="4"/>
  <c r="K6218" i="4" s="1"/>
  <c r="N6218" i="4" s="1"/>
  <c r="L2253" i="4"/>
  <c r="K2253" i="4" s="1"/>
  <c r="N2253" i="4" s="1"/>
  <c r="L2082" i="4"/>
  <c r="K2082" i="4" s="1"/>
  <c r="N2082" i="4" s="1"/>
  <c r="L5795" i="4"/>
  <c r="K5795" i="4" s="1"/>
  <c r="N5795" i="4" s="1"/>
  <c r="L2410" i="4"/>
  <c r="K2410" i="4" s="1"/>
  <c r="N2410" i="4" s="1"/>
  <c r="L7399" i="4"/>
  <c r="K7399" i="4" s="1"/>
  <c r="N7399" i="4" s="1"/>
  <c r="L7602" i="4"/>
  <c r="K7602" i="4" s="1"/>
  <c r="N7602" i="4" s="1"/>
  <c r="L7070" i="4"/>
  <c r="K7070" i="4" s="1"/>
  <c r="N7070" i="4" s="1"/>
  <c r="L1208" i="4"/>
  <c r="K1208" i="4" s="1"/>
  <c r="N1208" i="4" s="1"/>
  <c r="L3404" i="4"/>
  <c r="K3404" i="4" s="1"/>
  <c r="N3404" i="4" s="1"/>
  <c r="L1202" i="4"/>
  <c r="K1202" i="4" s="1"/>
  <c r="N1202" i="4" s="1"/>
  <c r="L556" i="4"/>
  <c r="K556" i="4" s="1"/>
  <c r="N556" i="4" s="1"/>
  <c r="L1773" i="4"/>
  <c r="K1773" i="4" s="1"/>
  <c r="N1773" i="4" s="1"/>
  <c r="L1530" i="4"/>
  <c r="K1530" i="4" s="1"/>
  <c r="N1530" i="4" s="1"/>
  <c r="L7608" i="4"/>
  <c r="K7608" i="4" s="1"/>
  <c r="N7608" i="4" s="1"/>
  <c r="L3023" i="4"/>
  <c r="K3023" i="4" s="1"/>
  <c r="N3023" i="4" s="1"/>
  <c r="L1782" i="4"/>
  <c r="K1782" i="4" s="1"/>
  <c r="N1782" i="4" s="1"/>
  <c r="L3411" i="4"/>
  <c r="K3411" i="4" s="1"/>
  <c r="N3411" i="4" s="1"/>
  <c r="L6653" i="4"/>
  <c r="K6653" i="4" s="1"/>
  <c r="N6653" i="4" s="1"/>
  <c r="L2654" i="4"/>
  <c r="K2654" i="4" s="1"/>
  <c r="N2654" i="4" s="1"/>
  <c r="L4700" i="4"/>
  <c r="K4700" i="4" s="1"/>
  <c r="N4700" i="4" s="1"/>
  <c r="L4339" i="4"/>
  <c r="K4339" i="4" s="1"/>
  <c r="N4339" i="4" s="1"/>
  <c r="L7820" i="4"/>
  <c r="K7820" i="4" s="1"/>
  <c r="N7820" i="4" s="1"/>
  <c r="L6135" i="4"/>
  <c r="K6135" i="4" s="1"/>
  <c r="N6135" i="4" s="1"/>
  <c r="L3791" i="4"/>
  <c r="K3791" i="4" s="1"/>
  <c r="N3791" i="4" s="1"/>
  <c r="L1573" i="4"/>
  <c r="K1573" i="4" s="1"/>
  <c r="N1573" i="4" s="1"/>
  <c r="L204" i="4"/>
  <c r="K204" i="4" s="1"/>
  <c r="N204" i="4" s="1"/>
  <c r="L551" i="4"/>
  <c r="K551" i="4" s="1"/>
  <c r="N551" i="4" s="1"/>
  <c r="L4666" i="4"/>
  <c r="K4666" i="4" s="1"/>
  <c r="N4666" i="4" s="1"/>
  <c r="L4364" i="4"/>
  <c r="K4364" i="4" s="1"/>
  <c r="N4364" i="4" s="1"/>
  <c r="L709" i="4"/>
  <c r="K709" i="4" s="1"/>
  <c r="N709" i="4" s="1"/>
  <c r="L642" i="4"/>
  <c r="K642" i="4" s="1"/>
  <c r="N642" i="4" s="1"/>
  <c r="L3812" i="4"/>
  <c r="K3812" i="4" s="1"/>
  <c r="N3812" i="4" s="1"/>
  <c r="L2810" i="4"/>
  <c r="K2810" i="4" s="1"/>
  <c r="N2810" i="4" s="1"/>
  <c r="L3400" i="4"/>
  <c r="K3400" i="4" s="1"/>
  <c r="N3400" i="4" s="1"/>
  <c r="L2990" i="4"/>
  <c r="K2990" i="4" s="1"/>
  <c r="N2990" i="4" s="1"/>
  <c r="L3983" i="4"/>
  <c r="K3983" i="4" s="1"/>
  <c r="N3983" i="4" s="1"/>
  <c r="L2595" i="4"/>
  <c r="K2595" i="4" s="1"/>
  <c r="N2595" i="4" s="1"/>
  <c r="L2888" i="4"/>
  <c r="K2888" i="4" s="1"/>
  <c r="N2888" i="4" s="1"/>
  <c r="L5066" i="4"/>
  <c r="K5066" i="4" s="1"/>
  <c r="N5066" i="4" s="1"/>
  <c r="L7937" i="4"/>
  <c r="K7937" i="4" s="1"/>
  <c r="N7937" i="4" s="1"/>
  <c r="L5762" i="4"/>
  <c r="K5762" i="4" s="1"/>
  <c r="N5762" i="4" s="1"/>
  <c r="L1953" i="4"/>
  <c r="K1953" i="4" s="1"/>
  <c r="N1953" i="4" s="1"/>
  <c r="L5969" i="4"/>
  <c r="K5969" i="4" s="1"/>
  <c r="N5969" i="4" s="1"/>
  <c r="L5254" i="4"/>
  <c r="K5254" i="4" s="1"/>
  <c r="N5254" i="4" s="1"/>
  <c r="L2416" i="4"/>
  <c r="K2416" i="4" s="1"/>
  <c r="N2416" i="4" s="1"/>
  <c r="L832" i="4"/>
  <c r="K832" i="4" s="1"/>
  <c r="N832" i="4" s="1"/>
  <c r="L7089" i="4"/>
  <c r="K7089" i="4" s="1"/>
  <c r="N7089" i="4" s="1"/>
  <c r="L6165" i="4"/>
  <c r="K6165" i="4" s="1"/>
  <c r="N6165" i="4" s="1"/>
  <c r="L6045" i="4"/>
  <c r="K6045" i="4" s="1"/>
  <c r="N6045" i="4" s="1"/>
  <c r="L5763" i="4"/>
  <c r="K5763" i="4" s="1"/>
  <c r="N5763" i="4" s="1"/>
  <c r="L3862" i="4"/>
  <c r="K3862" i="4" s="1"/>
  <c r="N3862" i="4" s="1"/>
  <c r="L922" i="4"/>
  <c r="K922" i="4" s="1"/>
  <c r="N922" i="4" s="1"/>
  <c r="L6941" i="4"/>
  <c r="K6941" i="4" s="1"/>
  <c r="N6941" i="4" s="1"/>
  <c r="L6931" i="4"/>
  <c r="K6931" i="4" s="1"/>
  <c r="N6931" i="4" s="1"/>
  <c r="L4765" i="4"/>
  <c r="K4765" i="4" s="1"/>
  <c r="N4765" i="4" s="1"/>
  <c r="L5937" i="4"/>
  <c r="K5937" i="4" s="1"/>
  <c r="N5937" i="4" s="1"/>
  <c r="L5063" i="4"/>
  <c r="K5063" i="4" s="1"/>
  <c r="N5063" i="4" s="1"/>
  <c r="L4087" i="4"/>
  <c r="K4087" i="4" s="1"/>
  <c r="N4087" i="4" s="1"/>
  <c r="L193" i="4"/>
  <c r="K193" i="4" s="1"/>
  <c r="N193" i="4" s="1"/>
  <c r="L3127" i="4"/>
  <c r="K3127" i="4" s="1"/>
  <c r="N3127" i="4" s="1"/>
  <c r="L4335" i="4"/>
  <c r="K4335" i="4" s="1"/>
  <c r="N4335" i="4" s="1"/>
  <c r="L5458" i="4"/>
  <c r="K5458" i="4" s="1"/>
  <c r="N5458" i="4" s="1"/>
  <c r="L1951" i="4"/>
  <c r="K1951" i="4" s="1"/>
  <c r="N1951" i="4" s="1"/>
  <c r="L4920" i="4"/>
  <c r="K4920" i="4" s="1"/>
  <c r="N4920" i="4" s="1"/>
  <c r="L1535" i="4"/>
  <c r="K1535" i="4" s="1"/>
  <c r="N1535" i="4" s="1"/>
  <c r="L639" i="4"/>
  <c r="K639" i="4" s="1"/>
  <c r="N639" i="4" s="1"/>
  <c r="L3193" i="4"/>
  <c r="K3193" i="4" s="1"/>
  <c r="N3193" i="4" s="1"/>
  <c r="L1461" i="4"/>
  <c r="K1461" i="4" s="1"/>
  <c r="N1461" i="4" s="1"/>
  <c r="L7738" i="4"/>
  <c r="K7738" i="4" s="1"/>
  <c r="N7738" i="4" s="1"/>
  <c r="L4550" i="4"/>
  <c r="K4550" i="4" s="1"/>
  <c r="N4550" i="4" s="1"/>
  <c r="L594" i="4"/>
  <c r="K594" i="4" s="1"/>
  <c r="N594" i="4" s="1"/>
  <c r="L4200" i="4"/>
  <c r="K4200" i="4" s="1"/>
  <c r="N4200" i="4" s="1"/>
  <c r="L1055" i="4"/>
  <c r="K1055" i="4" s="1"/>
  <c r="N1055" i="4" s="1"/>
  <c r="L3140" i="4"/>
  <c r="K3140" i="4" s="1"/>
  <c r="N3140" i="4" s="1"/>
  <c r="L733" i="4"/>
  <c r="K733" i="4" s="1"/>
  <c r="N733" i="4" s="1"/>
  <c r="L5202" i="4"/>
  <c r="K5202" i="4" s="1"/>
  <c r="N5202" i="4" s="1"/>
  <c r="L7678" i="4"/>
  <c r="K7678" i="4" s="1"/>
  <c r="N7678" i="4" s="1"/>
  <c r="L2882" i="4"/>
  <c r="K2882" i="4" s="1"/>
  <c r="N2882" i="4" s="1"/>
  <c r="L5791" i="4"/>
  <c r="K5791" i="4" s="1"/>
  <c r="N5791" i="4" s="1"/>
  <c r="L571" i="4"/>
  <c r="K571" i="4" s="1"/>
  <c r="N571" i="4" s="1"/>
  <c r="L7573" i="4"/>
  <c r="K7573" i="4" s="1"/>
  <c r="N7573" i="4" s="1"/>
  <c r="L3504" i="4"/>
  <c r="K3504" i="4" s="1"/>
  <c r="N3504" i="4" s="1"/>
  <c r="L1321" i="4"/>
  <c r="K1321" i="4" s="1"/>
  <c r="N1321" i="4" s="1"/>
  <c r="L7274" i="4"/>
  <c r="K7274" i="4" s="1"/>
  <c r="N7274" i="4" s="1"/>
  <c r="L36" i="4"/>
  <c r="K36" i="4" s="1"/>
  <c r="N36" i="4" s="1"/>
  <c r="L5482" i="4"/>
  <c r="K5482" i="4" s="1"/>
  <c r="N5482" i="4" s="1"/>
  <c r="L7863" i="4"/>
  <c r="K7863" i="4" s="1"/>
  <c r="N7863" i="4" s="1"/>
  <c r="L1942" i="4"/>
  <c r="K1942" i="4" s="1"/>
  <c r="N1942" i="4" s="1"/>
  <c r="L4536" i="4"/>
  <c r="K4536" i="4" s="1"/>
  <c r="N4536" i="4" s="1"/>
  <c r="L375" i="4"/>
  <c r="K375" i="4" s="1"/>
  <c r="N375" i="4" s="1"/>
  <c r="L2554" i="4"/>
  <c r="K2554" i="4" s="1"/>
  <c r="N2554" i="4" s="1"/>
  <c r="L5085" i="4"/>
  <c r="K5085" i="4" s="1"/>
  <c r="N5085" i="4" s="1"/>
  <c r="L2186" i="4"/>
  <c r="K2186" i="4" s="1"/>
  <c r="N2186" i="4" s="1"/>
  <c r="L2246" i="4"/>
  <c r="K2246" i="4" s="1"/>
  <c r="N2246" i="4" s="1"/>
  <c r="L3957" i="4"/>
  <c r="K3957" i="4" s="1"/>
  <c r="N3957" i="4" s="1"/>
  <c r="L2160" i="4"/>
  <c r="K2160" i="4" s="1"/>
  <c r="N2160" i="4" s="1"/>
  <c r="L246" i="4"/>
  <c r="K246" i="4" s="1"/>
  <c r="N246" i="4" s="1"/>
  <c r="L1280" i="4"/>
  <c r="K1280" i="4" s="1"/>
  <c r="N1280" i="4" s="1"/>
  <c r="L6960" i="4"/>
  <c r="K6960" i="4" s="1"/>
  <c r="N6960" i="4" s="1"/>
  <c r="L7422" i="4"/>
  <c r="K7422" i="4" s="1"/>
  <c r="N7422" i="4" s="1"/>
  <c r="L3321" i="4"/>
  <c r="K3321" i="4" s="1"/>
  <c r="N3321" i="4" s="1"/>
  <c r="L5524" i="4"/>
  <c r="K5524" i="4" s="1"/>
  <c r="N5524" i="4" s="1"/>
  <c r="L6418" i="4"/>
  <c r="K6418" i="4" s="1"/>
  <c r="N6418" i="4" s="1"/>
  <c r="L5584" i="4"/>
  <c r="K5584" i="4" s="1"/>
  <c r="N5584" i="4" s="1"/>
  <c r="L2871" i="4"/>
  <c r="K2871" i="4" s="1"/>
  <c r="N2871" i="4" s="1"/>
  <c r="L1886" i="4"/>
  <c r="K1886" i="4" s="1"/>
  <c r="N1886" i="4" s="1"/>
  <c r="L1227" i="4"/>
  <c r="K1227" i="4" s="1"/>
  <c r="N1227" i="4" s="1"/>
  <c r="L3932" i="4"/>
  <c r="K3932" i="4" s="1"/>
  <c r="N3932" i="4" s="1"/>
  <c r="L2910" i="4"/>
  <c r="K2910" i="4" s="1"/>
  <c r="N2910" i="4" s="1"/>
  <c r="L6328" i="4"/>
  <c r="K6328" i="4" s="1"/>
  <c r="N6328" i="4" s="1"/>
  <c r="L2611" i="4"/>
  <c r="K2611" i="4" s="1"/>
  <c r="N2611" i="4" s="1"/>
  <c r="L5996" i="4"/>
  <c r="K5996" i="4" s="1"/>
  <c r="N5996" i="4" s="1"/>
  <c r="L7119" i="4"/>
  <c r="K7119" i="4" s="1"/>
  <c r="N7119" i="4" s="1"/>
  <c r="L4105" i="4"/>
  <c r="K4105" i="4" s="1"/>
  <c r="N4105" i="4" s="1"/>
  <c r="L7442" i="4"/>
  <c r="K7442" i="4" s="1"/>
  <c r="N7442" i="4" s="1"/>
  <c r="L2268" i="4"/>
  <c r="K2268" i="4" s="1"/>
  <c r="N2268" i="4" s="1"/>
  <c r="L6168" i="4"/>
  <c r="K6168" i="4" s="1"/>
  <c r="N6168" i="4" s="1"/>
  <c r="L4658" i="4"/>
  <c r="K4658" i="4" s="1"/>
  <c r="N4658" i="4" s="1"/>
  <c r="L2537" i="4"/>
  <c r="K2537" i="4" s="1"/>
  <c r="N2537" i="4" s="1"/>
  <c r="L4449" i="4"/>
  <c r="K4449" i="4" s="1"/>
  <c r="N4449" i="4" s="1"/>
  <c r="L1384" i="4"/>
  <c r="K1384" i="4" s="1"/>
  <c r="N1384" i="4" s="1"/>
  <c r="L6722" i="4"/>
  <c r="K6722" i="4" s="1"/>
  <c r="N6722" i="4" s="1"/>
  <c r="L1656" i="4"/>
  <c r="K1656" i="4" s="1"/>
  <c r="N1656" i="4" s="1"/>
  <c r="L4603" i="4"/>
  <c r="K4603" i="4" s="1"/>
  <c r="N4603" i="4" s="1"/>
  <c r="L7957" i="4"/>
  <c r="K7957" i="4" s="1"/>
  <c r="N7957" i="4" s="1"/>
  <c r="L3775" i="4"/>
  <c r="K3775" i="4" s="1"/>
  <c r="N3775" i="4" s="1"/>
  <c r="L4277" i="4"/>
  <c r="K4277" i="4" s="1"/>
  <c r="N4277" i="4" s="1"/>
  <c r="L3617" i="4"/>
  <c r="K3617" i="4" s="1"/>
  <c r="N3617" i="4" s="1"/>
  <c r="L1727" i="4"/>
  <c r="K1727" i="4" s="1"/>
  <c r="N1727" i="4" s="1"/>
  <c r="L3497" i="4"/>
  <c r="K3497" i="4" s="1"/>
  <c r="N3497" i="4" s="1"/>
  <c r="L712" i="4"/>
  <c r="K712" i="4" s="1"/>
  <c r="N712" i="4" s="1"/>
  <c r="L3280" i="4"/>
  <c r="K3280" i="4" s="1"/>
  <c r="N3280" i="4" s="1"/>
  <c r="L1541" i="4"/>
  <c r="K1541" i="4" s="1"/>
  <c r="N1541" i="4" s="1"/>
  <c r="L4866" i="4"/>
  <c r="K4866" i="4" s="1"/>
  <c r="N4866" i="4" s="1"/>
  <c r="L4203" i="4"/>
  <c r="K4203" i="4" s="1"/>
  <c r="N4203" i="4" s="1"/>
  <c r="L7928" i="4"/>
  <c r="K7928" i="4" s="1"/>
  <c r="N7928" i="4" s="1"/>
  <c r="L1386" i="4"/>
  <c r="K1386" i="4" s="1"/>
  <c r="N1386" i="4" s="1"/>
  <c r="L7512" i="4"/>
  <c r="K7512" i="4" s="1"/>
  <c r="N7512" i="4" s="1"/>
  <c r="L7420" i="4"/>
  <c r="K7420" i="4" s="1"/>
  <c r="N7420" i="4" s="1"/>
  <c r="L3753" i="4"/>
  <c r="K3753" i="4" s="1"/>
  <c r="N3753" i="4" s="1"/>
  <c r="L493" i="4"/>
  <c r="K493" i="4" s="1"/>
  <c r="N493" i="4" s="1"/>
  <c r="L117" i="4"/>
  <c r="K117" i="4" s="1"/>
  <c r="N117" i="4" s="1"/>
  <c r="L2774" i="4"/>
  <c r="K2774" i="4" s="1"/>
  <c r="N2774" i="4" s="1"/>
  <c r="L706" i="4"/>
  <c r="K706" i="4" s="1"/>
  <c r="N706" i="4" s="1"/>
  <c r="L5001" i="4"/>
  <c r="K5001" i="4" s="1"/>
  <c r="N5001" i="4" s="1"/>
  <c r="L7413" i="4"/>
  <c r="K7413" i="4" s="1"/>
  <c r="N7413" i="4" s="1"/>
  <c r="L4014" i="4"/>
  <c r="K4014" i="4" s="1"/>
  <c r="N4014" i="4" s="1"/>
  <c r="L4378" i="4"/>
  <c r="K4378" i="4" s="1"/>
  <c r="N4378" i="4" s="1"/>
  <c r="L295" i="4"/>
  <c r="K295" i="4" s="1"/>
  <c r="N295" i="4" s="1"/>
  <c r="L7700" i="4"/>
  <c r="K7700" i="4" s="1"/>
  <c r="N7700" i="4" s="1"/>
  <c r="L4933" i="4"/>
  <c r="K4933" i="4" s="1"/>
  <c r="N4933" i="4" s="1"/>
  <c r="L5027" i="4"/>
  <c r="K5027" i="4" s="1"/>
  <c r="N5027" i="4" s="1"/>
  <c r="L2417" i="4"/>
  <c r="K2417" i="4" s="1"/>
  <c r="N2417" i="4" s="1"/>
  <c r="L3236" i="4"/>
  <c r="K3236" i="4" s="1"/>
  <c r="N3236" i="4" s="1"/>
  <c r="L3856" i="4"/>
  <c r="K3856" i="4" s="1"/>
  <c r="N3856" i="4" s="1"/>
  <c r="L6361" i="4"/>
  <c r="K6361" i="4" s="1"/>
  <c r="N6361" i="4" s="1"/>
  <c r="L7953" i="4"/>
  <c r="K7953" i="4" s="1"/>
  <c r="N7953" i="4" s="1"/>
  <c r="L5094" i="4"/>
  <c r="K5094" i="4" s="1"/>
  <c r="N5094" i="4" s="1"/>
  <c r="L6994" i="4"/>
  <c r="K6994" i="4" s="1"/>
  <c r="N6994" i="4" s="1"/>
  <c r="L3646" i="4"/>
  <c r="K3646" i="4" s="1"/>
  <c r="N3646" i="4" s="1"/>
  <c r="L3234" i="4"/>
  <c r="K3234" i="4" s="1"/>
  <c r="N3234" i="4" s="1"/>
  <c r="L3474" i="4"/>
  <c r="K3474" i="4" s="1"/>
  <c r="N3474" i="4" s="1"/>
  <c r="L4298" i="4"/>
  <c r="K4298" i="4" s="1"/>
  <c r="N4298" i="4" s="1"/>
  <c r="L2760" i="4"/>
  <c r="K2760" i="4" s="1"/>
  <c r="N2760" i="4" s="1"/>
  <c r="L7897" i="4"/>
  <c r="K7897" i="4" s="1"/>
  <c r="N7897" i="4" s="1"/>
  <c r="L1327" i="4"/>
  <c r="K1327" i="4" s="1"/>
  <c r="N1327" i="4" s="1"/>
  <c r="L6362" i="4"/>
  <c r="K6362" i="4" s="1"/>
  <c r="N6362" i="4" s="1"/>
  <c r="L5052" i="4"/>
  <c r="K5052" i="4" s="1"/>
  <c r="N5052" i="4" s="1"/>
  <c r="L6879" i="4"/>
  <c r="K6879" i="4" s="1"/>
  <c r="N6879" i="4" s="1"/>
  <c r="L6426" i="4"/>
  <c r="K6426" i="4" s="1"/>
  <c r="N6426" i="4" s="1"/>
  <c r="L7782" i="4"/>
  <c r="K7782" i="4" s="1"/>
  <c r="N7782" i="4" s="1"/>
  <c r="L5960" i="4"/>
  <c r="K5960" i="4" s="1"/>
  <c r="N5960" i="4" s="1"/>
  <c r="L6360" i="4"/>
  <c r="K6360" i="4" s="1"/>
  <c r="N6360" i="4" s="1"/>
  <c r="L3306" i="4"/>
  <c r="K3306" i="4" s="1"/>
  <c r="N3306" i="4" s="1"/>
  <c r="L4459" i="4"/>
  <c r="K4459" i="4" s="1"/>
  <c r="N4459" i="4" s="1"/>
  <c r="L7963" i="4"/>
  <c r="K7963" i="4" s="1"/>
  <c r="N7963" i="4" s="1"/>
  <c r="L1101" i="4"/>
  <c r="K1101" i="4" s="1"/>
  <c r="N1101" i="4" s="1"/>
  <c r="L2528" i="4"/>
  <c r="K2528" i="4" s="1"/>
  <c r="N2528" i="4" s="1"/>
  <c r="L6235" i="4"/>
  <c r="K6235" i="4" s="1"/>
  <c r="N6235" i="4" s="1"/>
  <c r="L6688" i="4"/>
  <c r="K6688" i="4" s="1"/>
  <c r="N6688" i="4" s="1"/>
  <c r="L2538" i="4"/>
  <c r="K2538" i="4" s="1"/>
  <c r="N2538" i="4" s="1"/>
  <c r="L202" i="4"/>
  <c r="K202" i="4" s="1"/>
  <c r="N202" i="4" s="1"/>
  <c r="L4897" i="4"/>
  <c r="K4897" i="4" s="1"/>
  <c r="N4897" i="4" s="1"/>
  <c r="L2388" i="4"/>
  <c r="K2388" i="4" s="1"/>
  <c r="N2388" i="4" s="1"/>
  <c r="L42" i="4"/>
  <c r="K42" i="4" s="1"/>
  <c r="N42" i="4" s="1"/>
  <c r="L2322" i="4"/>
  <c r="K2322" i="4" s="1"/>
  <c r="N2322" i="4" s="1"/>
  <c r="L3119" i="4"/>
  <c r="K3119" i="4" s="1"/>
  <c r="N3119" i="4" s="1"/>
  <c r="L1044" i="4"/>
  <c r="K1044" i="4" s="1"/>
  <c r="N1044" i="4" s="1"/>
  <c r="L4039" i="4"/>
  <c r="K4039" i="4" s="1"/>
  <c r="N4039" i="4" s="1"/>
  <c r="L491" i="4"/>
  <c r="K491" i="4" s="1"/>
  <c r="N491" i="4" s="1"/>
  <c r="L6871" i="4"/>
  <c r="K6871" i="4" s="1"/>
  <c r="N6871" i="4" s="1"/>
  <c r="L7724" i="4"/>
  <c r="K7724" i="4" s="1"/>
  <c r="N7724" i="4" s="1"/>
  <c r="L6709" i="4"/>
  <c r="K6709" i="4" s="1"/>
  <c r="N6709" i="4" s="1"/>
  <c r="L5507" i="4"/>
  <c r="K5507" i="4" s="1"/>
  <c r="N5507" i="4" s="1"/>
  <c r="L4376" i="4"/>
  <c r="K4376" i="4" s="1"/>
  <c r="N4376" i="4" s="1"/>
  <c r="L2134" i="4"/>
  <c r="K2134" i="4" s="1"/>
  <c r="N2134" i="4" s="1"/>
  <c r="L2010" i="4"/>
  <c r="K2010" i="4" s="1"/>
  <c r="N2010" i="4" s="1"/>
  <c r="L5514" i="4"/>
  <c r="K5514" i="4" s="1"/>
  <c r="N5514" i="4" s="1"/>
  <c r="L1507" i="4"/>
  <c r="K1507" i="4" s="1"/>
  <c r="N1507" i="4" s="1"/>
  <c r="L288" i="4"/>
  <c r="K288" i="4" s="1"/>
  <c r="N288" i="4" s="1"/>
  <c r="L5333" i="4"/>
  <c r="K5333" i="4" s="1"/>
  <c r="N5333" i="4" s="1"/>
  <c r="L5374" i="4"/>
  <c r="K5374" i="4" s="1"/>
  <c r="N5374" i="4" s="1"/>
  <c r="L1682" i="4"/>
  <c r="K1682" i="4" s="1"/>
  <c r="N1682" i="4" s="1"/>
  <c r="L5152" i="4"/>
  <c r="K5152" i="4" s="1"/>
  <c r="N5152" i="4" s="1"/>
  <c r="L6897" i="4"/>
  <c r="K6897" i="4" s="1"/>
  <c r="N6897" i="4" s="1"/>
  <c r="L382" i="4"/>
  <c r="K382" i="4" s="1"/>
  <c r="N382" i="4" s="1"/>
  <c r="L3047" i="4"/>
  <c r="K3047" i="4" s="1"/>
  <c r="N3047" i="4" s="1"/>
  <c r="L3560" i="4"/>
  <c r="K3560" i="4" s="1"/>
  <c r="N3560" i="4" s="1"/>
  <c r="L6809" i="4"/>
  <c r="K6809" i="4" s="1"/>
  <c r="N6809" i="4" s="1"/>
  <c r="L4575" i="4"/>
  <c r="K4575" i="4" s="1"/>
  <c r="N4575" i="4" s="1"/>
  <c r="L5952" i="4"/>
  <c r="K5952" i="4" s="1"/>
  <c r="N5952" i="4" s="1"/>
  <c r="L4742" i="4"/>
  <c r="K4742" i="4" s="1"/>
  <c r="N4742" i="4" s="1"/>
  <c r="L6674" i="4"/>
  <c r="K6674" i="4" s="1"/>
  <c r="N6674" i="4" s="1"/>
  <c r="L77" i="4"/>
  <c r="K77" i="4" s="1"/>
  <c r="N77" i="4" s="1"/>
  <c r="L6746" i="4"/>
  <c r="K6746" i="4" s="1"/>
  <c r="N6746" i="4" s="1"/>
  <c r="L1425" i="4"/>
  <c r="K1425" i="4" s="1"/>
  <c r="N1425" i="4" s="1"/>
  <c r="L7075" i="4"/>
  <c r="K7075" i="4" s="1"/>
  <c r="N7075" i="4" s="1"/>
  <c r="L4943" i="4"/>
  <c r="K4943" i="4" s="1"/>
  <c r="N4943" i="4" s="1"/>
  <c r="L5773" i="4"/>
  <c r="K5773" i="4" s="1"/>
  <c r="N5773" i="4" s="1"/>
  <c r="L4153" i="4"/>
  <c r="K4153" i="4" s="1"/>
  <c r="N4153" i="4" s="1"/>
  <c r="L3002" i="4"/>
  <c r="K3002" i="4" s="1"/>
  <c r="N3002" i="4" s="1"/>
  <c r="L931" i="4"/>
  <c r="K931" i="4" s="1"/>
  <c r="N931" i="4" s="1"/>
  <c r="L5433" i="4"/>
  <c r="K5433" i="4" s="1"/>
  <c r="N5433" i="4" s="1"/>
  <c r="L3274" i="4"/>
  <c r="K3274" i="4" s="1"/>
  <c r="N3274" i="4" s="1"/>
  <c r="L6730" i="4"/>
  <c r="K6730" i="4" s="1"/>
  <c r="N6730" i="4" s="1"/>
  <c r="L3811" i="4"/>
  <c r="K3811" i="4" s="1"/>
  <c r="N3811" i="4" s="1"/>
  <c r="L5103" i="4"/>
  <c r="K5103" i="4" s="1"/>
  <c r="N5103" i="4" s="1"/>
  <c r="L2447" i="4"/>
  <c r="K2447" i="4" s="1"/>
  <c r="N2447" i="4" s="1"/>
  <c r="L4490" i="4"/>
  <c r="K4490" i="4" s="1"/>
  <c r="N4490" i="4" s="1"/>
  <c r="L7808" i="4"/>
  <c r="K7808" i="4" s="1"/>
  <c r="N7808" i="4" s="1"/>
  <c r="L6905" i="4"/>
  <c r="K6905" i="4" s="1"/>
  <c r="N6905" i="4" s="1"/>
  <c r="L4914" i="4"/>
  <c r="K4914" i="4" s="1"/>
  <c r="N4914" i="4" s="1"/>
  <c r="L1764" i="4"/>
  <c r="K1764" i="4" s="1"/>
  <c r="N1764" i="4" s="1"/>
  <c r="L5784" i="4"/>
  <c r="K5784" i="4" s="1"/>
  <c r="N5784" i="4" s="1"/>
  <c r="L7154" i="4"/>
  <c r="K7154" i="4" s="1"/>
  <c r="N7154" i="4" s="1"/>
  <c r="L1840" i="4"/>
  <c r="K1840" i="4" s="1"/>
  <c r="N1840" i="4" s="1"/>
  <c r="L5145" i="4"/>
  <c r="K5145" i="4" s="1"/>
  <c r="N5145" i="4" s="1"/>
  <c r="L93" i="4"/>
  <c r="K93" i="4" s="1"/>
  <c r="N93" i="4" s="1"/>
  <c r="L54" i="4"/>
  <c r="K54" i="4" s="1"/>
  <c r="N54" i="4" s="1"/>
  <c r="L3003" i="4"/>
  <c r="K3003" i="4" s="1"/>
  <c r="N3003" i="4" s="1"/>
  <c r="L6506" i="4"/>
  <c r="K6506" i="4" s="1"/>
  <c r="N6506" i="4" s="1"/>
  <c r="L7355" i="4"/>
  <c r="K7355" i="4" s="1"/>
  <c r="N7355" i="4" s="1"/>
  <c r="L3439" i="4"/>
  <c r="K3439" i="4" s="1"/>
  <c r="N3439" i="4" s="1"/>
  <c r="L2826" i="4"/>
  <c r="K2826" i="4" s="1"/>
  <c r="N2826" i="4" s="1"/>
  <c r="L2281" i="4"/>
  <c r="K2281" i="4" s="1"/>
  <c r="N2281" i="4" s="1"/>
  <c r="L5884" i="4"/>
  <c r="K5884" i="4" s="1"/>
  <c r="N5884" i="4" s="1"/>
  <c r="L5122" i="4"/>
  <c r="K5122" i="4" s="1"/>
  <c r="N5122" i="4" s="1"/>
  <c r="L7336" i="4"/>
  <c r="K7336" i="4" s="1"/>
  <c r="N7336" i="4" s="1"/>
  <c r="L5409" i="4"/>
  <c r="K5409" i="4" s="1"/>
  <c r="N5409" i="4" s="1"/>
  <c r="L6949" i="4"/>
  <c r="K6949" i="4" s="1"/>
  <c r="N6949" i="4" s="1"/>
  <c r="L2949" i="4"/>
  <c r="K2949" i="4" s="1"/>
  <c r="N2949" i="4" s="1"/>
  <c r="L6121" i="4"/>
  <c r="K6121" i="4" s="1"/>
  <c r="N6121" i="4" s="1"/>
  <c r="L7264" i="4"/>
  <c r="K7264" i="4" s="1"/>
  <c r="N7264" i="4" s="1"/>
  <c r="L1515" i="4"/>
  <c r="K1515" i="4" s="1"/>
  <c r="N1515" i="4" s="1"/>
  <c r="L7754" i="4"/>
  <c r="K7754" i="4" s="1"/>
  <c r="N7754" i="4" s="1"/>
  <c r="L6062" i="4"/>
  <c r="K6062" i="4" s="1"/>
  <c r="N6062" i="4" s="1"/>
  <c r="L7198" i="4"/>
  <c r="K7198" i="4" s="1"/>
  <c r="N7198" i="4" s="1"/>
  <c r="L2380" i="4"/>
  <c r="K2380" i="4" s="1"/>
  <c r="N2380" i="4" s="1"/>
  <c r="L7480" i="4"/>
  <c r="K7480" i="4" s="1"/>
  <c r="N7480" i="4" s="1"/>
  <c r="L6758" i="4"/>
  <c r="K6758" i="4" s="1"/>
  <c r="N6758" i="4" s="1"/>
  <c r="L3829" i="4"/>
  <c r="K3829" i="4" s="1"/>
  <c r="N3829" i="4" s="1"/>
  <c r="L3654" i="4"/>
  <c r="K3654" i="4" s="1"/>
  <c r="N3654" i="4" s="1"/>
  <c r="L5250" i="4"/>
  <c r="K5250" i="4" s="1"/>
  <c r="N5250" i="4" s="1"/>
  <c r="L5347" i="4"/>
  <c r="K5347" i="4" s="1"/>
  <c r="N5347" i="4" s="1"/>
  <c r="L2332" i="4"/>
  <c r="K2332" i="4" s="1"/>
  <c r="N2332" i="4" s="1"/>
  <c r="L7962" i="4"/>
  <c r="K7962" i="4" s="1"/>
  <c r="N7962" i="4" s="1"/>
  <c r="L2030" i="4"/>
  <c r="K2030" i="4" s="1"/>
  <c r="N2030" i="4" s="1"/>
  <c r="L814" i="4"/>
  <c r="K814" i="4" s="1"/>
  <c r="N814" i="4" s="1"/>
  <c r="L4562" i="4"/>
  <c r="K4562" i="4" s="1"/>
  <c r="N4562" i="4" s="1"/>
  <c r="L6979" i="4"/>
  <c r="K6979" i="4" s="1"/>
  <c r="N6979" i="4" s="1"/>
  <c r="L1406" i="4"/>
  <c r="K1406" i="4" s="1"/>
  <c r="N1406" i="4" s="1"/>
  <c r="L4940" i="4"/>
  <c r="K4940" i="4" s="1"/>
  <c r="N4940" i="4" s="1"/>
  <c r="L6095" i="4"/>
  <c r="K6095" i="4" s="1"/>
  <c r="N6095" i="4" s="1"/>
  <c r="L525" i="4"/>
  <c r="K525" i="4" s="1"/>
  <c r="N525" i="4" s="1"/>
  <c r="L2118" i="4"/>
  <c r="K2118" i="4" s="1"/>
  <c r="N2118" i="4" s="1"/>
  <c r="L5357" i="4"/>
  <c r="K5357" i="4" s="1"/>
  <c r="N5357" i="4" s="1"/>
  <c r="L3667" i="4"/>
  <c r="K3667" i="4" s="1"/>
  <c r="N3667" i="4" s="1"/>
  <c r="L6966" i="4"/>
  <c r="K6966" i="4" s="1"/>
  <c r="N6966" i="4" s="1"/>
  <c r="L528" i="4"/>
  <c r="K528" i="4" s="1"/>
  <c r="N528" i="4" s="1"/>
  <c r="L4657" i="4"/>
  <c r="K4657" i="4" s="1"/>
  <c r="N4657" i="4" s="1"/>
  <c r="L6345" i="4"/>
  <c r="K6345" i="4" s="1"/>
  <c r="N6345" i="4" s="1"/>
  <c r="L7407" i="4"/>
  <c r="K7407" i="4" s="1"/>
  <c r="N7407" i="4" s="1"/>
  <c r="L4697" i="4"/>
  <c r="K4697" i="4" s="1"/>
  <c r="N4697" i="4" s="1"/>
  <c r="L711" i="4"/>
  <c r="K711" i="4" s="1"/>
  <c r="N711" i="4" s="1"/>
  <c r="L245" i="4"/>
  <c r="K245" i="4" s="1"/>
  <c r="N245" i="4" s="1"/>
  <c r="L5048" i="4"/>
  <c r="K5048" i="4" s="1"/>
  <c r="N5048" i="4" s="1"/>
  <c r="L1229" i="4"/>
  <c r="K1229" i="4" s="1"/>
  <c r="N1229" i="4" s="1"/>
  <c r="L277" i="4"/>
  <c r="K277" i="4" s="1"/>
  <c r="N277" i="4" s="1"/>
  <c r="L236" i="4"/>
  <c r="K236" i="4" s="1"/>
  <c r="N236" i="4" s="1"/>
  <c r="L4601" i="4"/>
  <c r="K4601" i="4" s="1"/>
  <c r="N4601" i="4" s="1"/>
  <c r="L3403" i="4"/>
  <c r="K3403" i="4" s="1"/>
  <c r="N3403" i="4" s="1"/>
  <c r="L810" i="4"/>
  <c r="K810" i="4" s="1"/>
  <c r="N810" i="4" s="1"/>
  <c r="L4766" i="4"/>
  <c r="K4766" i="4" s="1"/>
  <c r="N4766" i="4" s="1"/>
  <c r="L3279" i="4"/>
  <c r="K3279" i="4" s="1"/>
  <c r="N3279" i="4" s="1"/>
  <c r="L3843" i="4"/>
  <c r="K3843" i="4" s="1"/>
  <c r="N3843" i="4" s="1"/>
  <c r="L7936" i="4"/>
  <c r="K7936" i="4" s="1"/>
  <c r="N7936" i="4" s="1"/>
  <c r="L4458" i="4"/>
  <c r="K4458" i="4" s="1"/>
  <c r="N4458" i="4" s="1"/>
  <c r="L5448" i="4"/>
  <c r="K5448" i="4" s="1"/>
  <c r="N5448" i="4" s="1"/>
  <c r="L180" i="4"/>
  <c r="K180" i="4" s="1"/>
  <c r="N180" i="4" s="1"/>
  <c r="L7098" i="4"/>
  <c r="K7098" i="4" s="1"/>
  <c r="N7098" i="4" s="1"/>
  <c r="L2116" i="4"/>
  <c r="K2116" i="4" s="1"/>
  <c r="N2116" i="4" s="1"/>
  <c r="L1024" i="4"/>
  <c r="K1024" i="4" s="1"/>
  <c r="N1024" i="4" s="1"/>
  <c r="L3836" i="4"/>
  <c r="K3836" i="4" s="1"/>
  <c r="N3836" i="4" s="1"/>
  <c r="L1479" i="4"/>
  <c r="K1479" i="4" s="1"/>
  <c r="N1479" i="4" s="1"/>
  <c r="L633" i="4"/>
  <c r="K633" i="4" s="1"/>
  <c r="N633" i="4" s="1"/>
  <c r="L435" i="4"/>
  <c r="K435" i="4" s="1"/>
  <c r="N435" i="4" s="1"/>
  <c r="L7206" i="4"/>
  <c r="K7206" i="4" s="1"/>
  <c r="N7206" i="4" s="1"/>
  <c r="L2589" i="4"/>
  <c r="K2589" i="4" s="1"/>
  <c r="N2589" i="4" s="1"/>
  <c r="L6429" i="4"/>
  <c r="K6429" i="4" s="1"/>
  <c r="N6429" i="4" s="1"/>
  <c r="L152" i="4"/>
  <c r="K152" i="4" s="1"/>
  <c r="N152" i="4" s="1"/>
  <c r="L6053" i="4"/>
  <c r="K6053" i="4" s="1"/>
  <c r="N6053" i="4" s="1"/>
  <c r="L1333" i="4"/>
  <c r="K1333" i="4" s="1"/>
  <c r="N1333" i="4" s="1"/>
  <c r="L4135" i="4"/>
  <c r="K4135" i="4" s="1"/>
  <c r="N4135" i="4" s="1"/>
  <c r="L1659" i="4"/>
  <c r="K1659" i="4" s="1"/>
  <c r="N1659" i="4" s="1"/>
  <c r="L4380" i="4"/>
  <c r="K4380" i="4" s="1"/>
  <c r="N4380" i="4" s="1"/>
  <c r="L6519" i="4"/>
  <c r="K6519" i="4" s="1"/>
  <c r="N6519" i="4" s="1"/>
  <c r="L3577" i="4"/>
  <c r="K3577" i="4" s="1"/>
  <c r="N3577" i="4" s="1"/>
  <c r="L5106" i="4"/>
  <c r="K5106" i="4" s="1"/>
  <c r="N5106" i="4" s="1"/>
  <c r="L7576" i="4"/>
  <c r="K7576" i="4" s="1"/>
  <c r="N7576" i="4" s="1"/>
  <c r="L3827" i="4"/>
  <c r="K3827" i="4" s="1"/>
  <c r="N3827" i="4" s="1"/>
  <c r="L7365" i="4"/>
  <c r="K7365" i="4" s="1"/>
  <c r="N7365" i="4" s="1"/>
  <c r="L3924" i="4"/>
  <c r="K3924" i="4" s="1"/>
  <c r="N3924" i="4" s="1"/>
  <c r="L5962" i="4"/>
  <c r="K5962" i="4" s="1"/>
  <c r="N5962" i="4" s="1"/>
  <c r="L4144" i="4"/>
  <c r="K4144" i="4" s="1"/>
  <c r="N4144" i="4" s="1"/>
  <c r="L4307" i="4"/>
  <c r="K4307" i="4" s="1"/>
  <c r="N4307" i="4" s="1"/>
  <c r="L4620" i="4"/>
  <c r="K4620" i="4" s="1"/>
  <c r="N4620" i="4" s="1"/>
  <c r="L7765" i="4"/>
  <c r="K7765" i="4" s="1"/>
  <c r="N7765" i="4" s="1"/>
  <c r="L2051" i="4"/>
  <c r="K2051" i="4" s="1"/>
  <c r="N2051" i="4" s="1"/>
  <c r="L1635" i="4"/>
  <c r="K1635" i="4" s="1"/>
  <c r="N1635" i="4" s="1"/>
  <c r="L4942" i="4"/>
  <c r="K4942" i="4" s="1"/>
  <c r="N4942" i="4" s="1"/>
  <c r="L1548" i="4"/>
  <c r="K1548" i="4" s="1"/>
  <c r="N1548" i="4" s="1"/>
  <c r="L3436" i="4"/>
  <c r="K3436" i="4" s="1"/>
  <c r="N3436" i="4" s="1"/>
  <c r="L1111" i="4"/>
  <c r="K1111" i="4" s="1"/>
  <c r="N1111" i="4" s="1"/>
  <c r="L4125" i="4"/>
  <c r="K4125" i="4" s="1"/>
  <c r="N4125" i="4" s="1"/>
  <c r="L4590" i="4"/>
  <c r="K4590" i="4" s="1"/>
  <c r="N4590" i="4" s="1"/>
  <c r="L2833" i="4"/>
  <c r="K2833" i="4" s="1"/>
  <c r="N2833" i="4" s="1"/>
  <c r="L399" i="4"/>
  <c r="K399" i="4" s="1"/>
  <c r="N399" i="4" s="1"/>
  <c r="L5850" i="4"/>
  <c r="K5850" i="4" s="1"/>
  <c r="N5850" i="4" s="1"/>
  <c r="L348" i="4"/>
  <c r="K348" i="4" s="1"/>
  <c r="N348" i="4" s="1"/>
  <c r="L92" i="4"/>
  <c r="K92" i="4" s="1"/>
  <c r="N92" i="4" s="1"/>
  <c r="L5811" i="4"/>
  <c r="K5811" i="4" s="1"/>
  <c r="N5811" i="4" s="1"/>
  <c r="L2590" i="4"/>
  <c r="K2590" i="4" s="1"/>
  <c r="N2590" i="4" s="1"/>
  <c r="L4937" i="4"/>
  <c r="K4937" i="4" s="1"/>
  <c r="N4937" i="4" s="1"/>
  <c r="L6451" i="4"/>
  <c r="K6451" i="4" s="1"/>
  <c r="N6451" i="4" s="1"/>
  <c r="L4803" i="4"/>
  <c r="K4803" i="4" s="1"/>
  <c r="N4803" i="4" s="1"/>
  <c r="L497" i="4"/>
  <c r="K497" i="4" s="1"/>
  <c r="N497" i="4" s="1"/>
  <c r="L3329" i="4"/>
  <c r="K3329" i="4" s="1"/>
  <c r="N3329" i="4" s="1"/>
  <c r="L4049" i="4"/>
  <c r="K4049" i="4" s="1"/>
  <c r="N4049" i="4" s="1"/>
  <c r="L3413" i="4"/>
  <c r="K3413" i="4" s="1"/>
  <c r="N3413" i="4" s="1"/>
  <c r="L2197" i="4"/>
  <c r="K2197" i="4" s="1"/>
  <c r="N2197" i="4" s="1"/>
  <c r="L838" i="4"/>
  <c r="K838" i="4" s="1"/>
  <c r="N838" i="4" s="1"/>
  <c r="L6124" i="4"/>
  <c r="K6124" i="4" s="1"/>
  <c r="N6124" i="4" s="1"/>
  <c r="L6922" i="4"/>
  <c r="K6922" i="4" s="1"/>
  <c r="N6922" i="4" s="1"/>
  <c r="L6759" i="4"/>
  <c r="K6759" i="4" s="1"/>
  <c r="N6759" i="4" s="1"/>
  <c r="L7220" i="4"/>
  <c r="K7220" i="4" s="1"/>
  <c r="N7220" i="4" s="1"/>
  <c r="L3987" i="4"/>
  <c r="K3987" i="4" s="1"/>
  <c r="N3987" i="4" s="1"/>
  <c r="L4791" i="4"/>
  <c r="K4791" i="4" s="1"/>
  <c r="N4791" i="4" s="1"/>
  <c r="L2047" i="4"/>
  <c r="K2047" i="4" s="1"/>
  <c r="N2047" i="4" s="1"/>
  <c r="L7027" i="4"/>
  <c r="K7027" i="4" s="1"/>
  <c r="N7027" i="4" s="1"/>
  <c r="L7481" i="4"/>
  <c r="K7481" i="4" s="1"/>
  <c r="N7481" i="4" s="1"/>
  <c r="L3545" i="4"/>
  <c r="K3545" i="4" s="1"/>
  <c r="N3545" i="4" s="1"/>
  <c r="L4355" i="4"/>
  <c r="K4355" i="4" s="1"/>
  <c r="N4355" i="4" s="1"/>
  <c r="L4760" i="4"/>
  <c r="K4760" i="4" s="1"/>
  <c r="N4760" i="4" s="1"/>
  <c r="L2164" i="4"/>
  <c r="K2164" i="4" s="1"/>
  <c r="N2164" i="4" s="1"/>
  <c r="L7840" i="4"/>
  <c r="K7840" i="4" s="1"/>
  <c r="N7840" i="4" s="1"/>
  <c r="L6268" i="4"/>
  <c r="K6268" i="4" s="1"/>
  <c r="N6268" i="4" s="1"/>
  <c r="L7554" i="4"/>
  <c r="K7554" i="4" s="1"/>
  <c r="N7554" i="4" s="1"/>
  <c r="L5415" i="4"/>
  <c r="K5415" i="4" s="1"/>
  <c r="N5415" i="4" s="1"/>
  <c r="L5280" i="4"/>
  <c r="K5280" i="4" s="1"/>
  <c r="N5280" i="4" s="1"/>
  <c r="L1926" i="4"/>
  <c r="K1926" i="4" s="1"/>
  <c r="N1926" i="4" s="1"/>
  <c r="L7934" i="4"/>
  <c r="K7934" i="4" s="1"/>
  <c r="N7934" i="4" s="1"/>
  <c r="L4256" i="4"/>
  <c r="K4256" i="4" s="1"/>
  <c r="N4256" i="4" s="1"/>
  <c r="L6956" i="4"/>
  <c r="K6956" i="4" s="1"/>
  <c r="N6956" i="4" s="1"/>
  <c r="L7457" i="4"/>
  <c r="K7457" i="4" s="1"/>
  <c r="N7457" i="4" s="1"/>
  <c r="L1345" i="4"/>
  <c r="K1345" i="4" s="1"/>
  <c r="N1345" i="4" s="1"/>
  <c r="L510" i="4"/>
  <c r="K510" i="4" s="1"/>
  <c r="N510" i="4" s="1"/>
  <c r="L794" i="4"/>
  <c r="K794" i="4" s="1"/>
  <c r="N794" i="4" s="1"/>
  <c r="L1582" i="4"/>
  <c r="K1582" i="4" s="1"/>
  <c r="N1582" i="4" s="1"/>
  <c r="L5646" i="4"/>
  <c r="K5646" i="4" s="1"/>
  <c r="N5646" i="4" s="1"/>
  <c r="L803" i="4"/>
  <c r="K803" i="4" s="1"/>
  <c r="N803" i="4" s="1"/>
  <c r="L5231" i="4"/>
  <c r="K5231" i="4" s="1"/>
  <c r="N5231" i="4" s="1"/>
  <c r="L6327" i="4"/>
  <c r="K6327" i="4" s="1"/>
  <c r="N6327" i="4" s="1"/>
  <c r="L4441" i="4"/>
  <c r="K4441" i="4" s="1"/>
  <c r="N4441" i="4" s="1"/>
  <c r="L4591" i="4"/>
  <c r="K4591" i="4" s="1"/>
  <c r="N4591" i="4" s="1"/>
  <c r="L7487" i="4"/>
  <c r="K7487" i="4" s="1"/>
  <c r="N7487" i="4" s="1"/>
  <c r="L2113" i="4"/>
  <c r="K2113" i="4" s="1"/>
  <c r="N2113" i="4" s="1"/>
  <c r="L6355" i="4"/>
  <c r="K6355" i="4" s="1"/>
  <c r="N6355" i="4" s="1"/>
  <c r="L4629" i="4"/>
  <c r="K4629" i="4" s="1"/>
  <c r="N4629" i="4" s="1"/>
  <c r="L5939" i="4"/>
  <c r="K5939" i="4" s="1"/>
  <c r="N5939" i="4" s="1"/>
  <c r="L4346" i="4"/>
  <c r="K4346" i="4" s="1"/>
  <c r="N4346" i="4" s="1"/>
  <c r="L6974" i="4"/>
  <c r="K6974" i="4" s="1"/>
  <c r="N6974" i="4" s="1"/>
  <c r="L2552" i="4"/>
  <c r="K2552" i="4" s="1"/>
  <c r="N2552" i="4" s="1"/>
  <c r="L7857" i="4"/>
  <c r="K7857" i="4" s="1"/>
  <c r="N7857" i="4" s="1"/>
  <c r="L1156" i="4"/>
  <c r="K1156" i="4" s="1"/>
  <c r="N1156" i="4" s="1"/>
  <c r="L7704" i="4"/>
  <c r="K7704" i="4" s="1"/>
  <c r="N7704" i="4" s="1"/>
  <c r="L7227" i="4"/>
  <c r="K7227" i="4" s="1"/>
  <c r="N7227" i="4" s="1"/>
  <c r="L530" i="4"/>
  <c r="K530" i="4" s="1"/>
  <c r="N530" i="4" s="1"/>
  <c r="L68" i="4"/>
  <c r="K68" i="4" s="1"/>
  <c r="N68" i="4" s="1"/>
  <c r="L11" i="4"/>
  <c r="K11" i="4" s="1"/>
  <c r="N11" i="4" s="1"/>
  <c r="L7669" i="4"/>
  <c r="K7669" i="4" s="1"/>
  <c r="N7669" i="4" s="1"/>
  <c r="L3299" i="4"/>
  <c r="K3299" i="4" s="1"/>
  <c r="N3299" i="4" s="1"/>
  <c r="L5761" i="4"/>
  <c r="K5761" i="4" s="1"/>
  <c r="N5761" i="4" s="1"/>
  <c r="L7938" i="4"/>
  <c r="K7938" i="4" s="1"/>
  <c r="N7938" i="4" s="1"/>
  <c r="L4122" i="4"/>
  <c r="K4122" i="4" s="1"/>
  <c r="N4122" i="4" s="1"/>
  <c r="L6855" i="4"/>
  <c r="K6855" i="4" s="1"/>
  <c r="N6855" i="4" s="1"/>
  <c r="L1699" i="4"/>
  <c r="K1699" i="4" s="1"/>
  <c r="N1699" i="4" s="1"/>
  <c r="L2558" i="4"/>
  <c r="K2558" i="4" s="1"/>
  <c r="N2558" i="4" s="1"/>
  <c r="L3266" i="4"/>
  <c r="K3266" i="4" s="1"/>
  <c r="N3266" i="4" s="1"/>
  <c r="L6161" i="4"/>
  <c r="K6161" i="4" s="1"/>
  <c r="N6161" i="4" s="1"/>
  <c r="L7503" i="4"/>
  <c r="K7503" i="4" s="1"/>
  <c r="N7503" i="4" s="1"/>
  <c r="L3085" i="4"/>
  <c r="K3085" i="4" s="1"/>
  <c r="N3085" i="4" s="1"/>
  <c r="L3378" i="4"/>
  <c r="K3378" i="4" s="1"/>
  <c r="N3378" i="4" s="1"/>
  <c r="L7972" i="4"/>
  <c r="K7972" i="4" s="1"/>
  <c r="N7972" i="4" s="1"/>
  <c r="L3166" i="4"/>
  <c r="K3166" i="4" s="1"/>
  <c r="N3166" i="4" s="1"/>
  <c r="L3392" i="4"/>
  <c r="K3392" i="4" s="1"/>
  <c r="N3392" i="4" s="1"/>
  <c r="L4878" i="4"/>
  <c r="K4878" i="4" s="1"/>
  <c r="N4878" i="4" s="1"/>
  <c r="L420" i="4"/>
  <c r="K420" i="4" s="1"/>
  <c r="N420" i="4" s="1"/>
  <c r="L3021" i="4"/>
  <c r="K3021" i="4" s="1"/>
  <c r="N3021" i="4" s="1"/>
  <c r="L6487" i="4"/>
  <c r="K6487" i="4" s="1"/>
  <c r="N6487" i="4" s="1"/>
  <c r="L6710" i="4"/>
  <c r="K6710" i="4" s="1"/>
  <c r="N6710" i="4" s="1"/>
  <c r="L5559" i="4"/>
  <c r="K5559" i="4" s="1"/>
  <c r="N5559" i="4" s="1"/>
  <c r="L5395" i="4"/>
  <c r="K5395" i="4" s="1"/>
  <c r="N5395" i="4" s="1"/>
  <c r="L6397" i="4"/>
  <c r="K6397" i="4" s="1"/>
  <c r="N6397" i="4" s="1"/>
  <c r="L6933" i="4"/>
  <c r="K6933" i="4" s="1"/>
  <c r="N6933" i="4" s="1"/>
  <c r="L250" i="4"/>
  <c r="K250" i="4" s="1"/>
  <c r="N250" i="4" s="1"/>
  <c r="L4589" i="4"/>
  <c r="K4589" i="4" s="1"/>
  <c r="N4589" i="4" s="1"/>
  <c r="L346" i="4"/>
  <c r="K346" i="4" s="1"/>
  <c r="N346" i="4" s="1"/>
  <c r="L4767" i="4"/>
  <c r="K4767" i="4" s="1"/>
  <c r="N4767" i="4" s="1"/>
  <c r="L719" i="4"/>
  <c r="K719" i="4" s="1"/>
  <c r="N719" i="4" s="1"/>
  <c r="L1012" i="4"/>
  <c r="K1012" i="4" s="1"/>
  <c r="N1012" i="4" s="1"/>
  <c r="L3208" i="4"/>
  <c r="K3208" i="4" s="1"/>
  <c r="N3208" i="4" s="1"/>
  <c r="L3377" i="4"/>
  <c r="K3377" i="4" s="1"/>
  <c r="N3377" i="4" s="1"/>
  <c r="L1059" i="4"/>
  <c r="K1059" i="4" s="1"/>
  <c r="N1059" i="4" s="1"/>
  <c r="L6964" i="4"/>
  <c r="K6964" i="4" s="1"/>
  <c r="N6964" i="4" s="1"/>
  <c r="L19" i="4"/>
  <c r="K19" i="4" s="1"/>
  <c r="N19" i="4" s="1"/>
  <c r="L6474" i="4"/>
  <c r="K6474" i="4" s="1"/>
  <c r="N6474" i="4" s="1"/>
  <c r="L877" i="4"/>
  <c r="K877" i="4" s="1"/>
  <c r="N877" i="4" s="1"/>
  <c r="L6488" i="4"/>
  <c r="K6488" i="4" s="1"/>
  <c r="N6488" i="4" s="1"/>
  <c r="L260" i="4"/>
  <c r="K260" i="4" s="1"/>
  <c r="N260" i="4" s="1"/>
  <c r="L7922" i="4"/>
  <c r="K7922" i="4" s="1"/>
  <c r="N7922" i="4" s="1"/>
  <c r="L2368" i="4"/>
  <c r="K2368" i="4" s="1"/>
  <c r="N2368" i="4" s="1"/>
  <c r="L7643" i="4"/>
  <c r="K7643" i="4" s="1"/>
  <c r="N7643" i="4" s="1"/>
  <c r="L5336" i="4"/>
  <c r="K5336" i="4" s="1"/>
  <c r="N5336" i="4" s="1"/>
  <c r="L6590" i="4"/>
  <c r="K6590" i="4" s="1"/>
  <c r="N6590" i="4" s="1"/>
  <c r="L7199" i="4"/>
  <c r="K7199" i="4" s="1"/>
  <c r="N7199" i="4" s="1"/>
  <c r="L4680" i="4"/>
  <c r="K4680" i="4" s="1"/>
  <c r="N4680" i="4" s="1"/>
  <c r="L1087" i="4"/>
  <c r="K1087" i="4" s="1"/>
  <c r="N1087" i="4" s="1"/>
  <c r="L5307" i="4"/>
  <c r="K5307" i="4" s="1"/>
  <c r="N5307" i="4" s="1"/>
  <c r="L7502" i="4"/>
  <c r="K7502" i="4" s="1"/>
  <c r="N7502" i="4" s="1"/>
  <c r="L2439" i="4"/>
  <c r="K2439" i="4" s="1"/>
  <c r="N2439" i="4" s="1"/>
  <c r="L328" i="4"/>
  <c r="K328" i="4" s="1"/>
  <c r="N328" i="4" s="1"/>
  <c r="L2757" i="4"/>
  <c r="K2757" i="4" s="1"/>
  <c r="N2757" i="4" s="1"/>
  <c r="L652" i="4"/>
  <c r="K652" i="4" s="1"/>
  <c r="N652" i="4" s="1"/>
  <c r="L37" i="4"/>
  <c r="K37" i="4" s="1"/>
  <c r="N37" i="4" s="1"/>
  <c r="L2890" i="4"/>
  <c r="K2890" i="4" s="1"/>
  <c r="N2890" i="4" s="1"/>
  <c r="L1657" i="4"/>
  <c r="K1657" i="4" s="1"/>
  <c r="N1657" i="4" s="1"/>
  <c r="L6952" i="4"/>
  <c r="K6952" i="4" s="1"/>
  <c r="N6952" i="4" s="1"/>
  <c r="L5038" i="4"/>
  <c r="K5038" i="4" s="1"/>
  <c r="N5038" i="4" s="1"/>
  <c r="L6794" i="4"/>
  <c r="K6794" i="4" s="1"/>
  <c r="N6794" i="4" s="1"/>
  <c r="L3433" i="4"/>
  <c r="K3433" i="4" s="1"/>
  <c r="N3433" i="4" s="1"/>
  <c r="L5654" i="4"/>
  <c r="K5654" i="4" s="1"/>
  <c r="N5654" i="4" s="1"/>
  <c r="L2317" i="4"/>
  <c r="K2317" i="4" s="1"/>
  <c r="N2317" i="4" s="1"/>
  <c r="L6755" i="4"/>
  <c r="K6755" i="4" s="1"/>
  <c r="N6755" i="4" s="1"/>
  <c r="L2601" i="4"/>
  <c r="K2601" i="4" s="1"/>
  <c r="N2601" i="4" s="1"/>
  <c r="L5474" i="4"/>
  <c r="K5474" i="4" s="1"/>
  <c r="N5474" i="4" s="1"/>
  <c r="L7224" i="4"/>
  <c r="K7224" i="4" s="1"/>
  <c r="N7224" i="4" s="1"/>
  <c r="L185" i="4"/>
  <c r="K185" i="4" s="1"/>
  <c r="N185" i="4" s="1"/>
  <c r="L6760" i="4"/>
  <c r="K6760" i="4" s="1"/>
  <c r="N6760" i="4" s="1"/>
  <c r="L1320" i="4"/>
  <c r="K1320" i="4" s="1"/>
  <c r="N1320" i="4" s="1"/>
  <c r="L1556" i="4"/>
  <c r="K1556" i="4" s="1"/>
  <c r="N1556" i="4" s="1"/>
  <c r="L4269" i="4"/>
  <c r="K4269" i="4" s="1"/>
  <c r="N4269" i="4" s="1"/>
  <c r="L6478" i="4"/>
  <c r="K6478" i="4" s="1"/>
  <c r="N6478" i="4" s="1"/>
  <c r="L5898" i="4"/>
  <c r="K5898" i="4" s="1"/>
  <c r="N5898" i="4" s="1"/>
  <c r="L6868" i="4"/>
  <c r="K6868" i="4" s="1"/>
  <c r="N6868" i="4" s="1"/>
  <c r="L6828" i="4"/>
  <c r="K6828" i="4" s="1"/>
  <c r="N6828" i="4" s="1"/>
  <c r="L2670" i="4"/>
  <c r="K2670" i="4" s="1"/>
  <c r="N2670" i="4" s="1"/>
  <c r="L1741" i="4"/>
  <c r="K1741" i="4" s="1"/>
  <c r="N1741" i="4" s="1"/>
  <c r="L6647" i="4"/>
  <c r="K6647" i="4" s="1"/>
  <c r="N6647" i="4" s="1"/>
  <c r="L5195" i="4"/>
  <c r="K5195" i="4" s="1"/>
  <c r="N5195" i="4" s="1"/>
  <c r="L302" i="4"/>
  <c r="K302" i="4" s="1"/>
  <c r="N302" i="4" s="1"/>
  <c r="L173" i="4"/>
  <c r="K173" i="4" s="1"/>
  <c r="N173" i="4" s="1"/>
  <c r="L109" i="4"/>
  <c r="K109" i="4" s="1"/>
  <c r="N109" i="4" s="1"/>
  <c r="L7068" i="4"/>
  <c r="K7068" i="4" s="1"/>
  <c r="N7068" i="4" s="1"/>
  <c r="L970" i="4"/>
  <c r="K970" i="4" s="1"/>
  <c r="N970" i="4" s="1"/>
  <c r="L221" i="4"/>
  <c r="K221" i="4" s="1"/>
  <c r="N221" i="4" s="1"/>
  <c r="L7038" i="4"/>
  <c r="K7038" i="4" s="1"/>
  <c r="N7038" i="4" s="1"/>
  <c r="L5657" i="4"/>
  <c r="K5657" i="4" s="1"/>
  <c r="N5657" i="4" s="1"/>
  <c r="L1256" i="4"/>
  <c r="K1256" i="4" s="1"/>
  <c r="N1256" i="4" s="1"/>
  <c r="L4807" i="4"/>
  <c r="K4807" i="4" s="1"/>
  <c r="N4807" i="4" s="1"/>
  <c r="L914" i="4"/>
  <c r="K914" i="4" s="1"/>
  <c r="N914" i="4" s="1"/>
  <c r="L4552" i="4"/>
  <c r="K4552" i="4" s="1"/>
  <c r="N4552" i="4" s="1"/>
  <c r="L6712" i="4"/>
  <c r="K6712" i="4" s="1"/>
  <c r="N6712" i="4" s="1"/>
  <c r="L4654" i="4"/>
  <c r="K4654" i="4" s="1"/>
  <c r="N4654" i="4" s="1"/>
  <c r="L200" i="4"/>
  <c r="K200" i="4" s="1"/>
  <c r="N200" i="4" s="1"/>
  <c r="L1470" i="4"/>
  <c r="K1470" i="4" s="1"/>
  <c r="N1470" i="4" s="1"/>
  <c r="L168" i="4"/>
  <c r="K168" i="4" s="1"/>
  <c r="N168" i="4" s="1"/>
  <c r="L445" i="4"/>
  <c r="K445" i="4" s="1"/>
  <c r="N445" i="4" s="1"/>
  <c r="L2497" i="4"/>
  <c r="K2497" i="4" s="1"/>
  <c r="N2497" i="4" s="1"/>
  <c r="L1216" i="4"/>
  <c r="K1216" i="4" s="1"/>
  <c r="N1216" i="4" s="1"/>
  <c r="L157" i="4"/>
  <c r="K157" i="4" s="1"/>
  <c r="N157" i="4" s="1"/>
  <c r="L7096" i="4"/>
  <c r="K7096" i="4" s="1"/>
  <c r="N7096" i="4" s="1"/>
  <c r="L2209" i="4"/>
  <c r="K2209" i="4" s="1"/>
  <c r="N2209" i="4" s="1"/>
  <c r="L4371" i="4"/>
  <c r="K4371" i="4" s="1"/>
  <c r="N4371" i="4" s="1"/>
  <c r="L5111" i="4"/>
  <c r="K5111" i="4" s="1"/>
  <c r="N5111" i="4" s="1"/>
  <c r="L6603" i="4"/>
  <c r="K6603" i="4" s="1"/>
  <c r="N6603" i="4" s="1"/>
  <c r="L3146" i="4"/>
  <c r="K3146" i="4" s="1"/>
  <c r="N3146" i="4" s="1"/>
  <c r="L1569" i="4"/>
  <c r="K1569" i="4" s="1"/>
  <c r="N1569" i="4" s="1"/>
  <c r="L3895" i="4"/>
  <c r="K3895" i="4" s="1"/>
  <c r="N3895" i="4" s="1"/>
  <c r="L3954" i="4"/>
  <c r="K3954" i="4" s="1"/>
  <c r="N3954" i="4" s="1"/>
  <c r="L4448" i="4"/>
  <c r="K4448" i="4" s="1"/>
  <c r="N4448" i="4" s="1"/>
  <c r="L4237" i="4"/>
  <c r="K4237" i="4" s="1"/>
  <c r="N4237" i="4" s="1"/>
  <c r="L2423" i="4"/>
  <c r="K2423" i="4" s="1"/>
  <c r="N2423" i="4" s="1"/>
  <c r="L6923" i="4"/>
  <c r="K6923" i="4" s="1"/>
  <c r="N6923" i="4" s="1"/>
  <c r="L4687" i="4"/>
  <c r="K4687" i="4" s="1"/>
  <c r="N4687" i="4" s="1"/>
  <c r="L5355" i="4"/>
  <c r="K5355" i="4" s="1"/>
  <c r="N5355" i="4" s="1"/>
  <c r="L1709" i="4"/>
  <c r="K1709" i="4" s="1"/>
  <c r="N1709" i="4" s="1"/>
  <c r="L3923" i="4"/>
  <c r="K3923" i="4" s="1"/>
  <c r="N3923" i="4" s="1"/>
  <c r="L7763" i="4"/>
  <c r="K7763" i="4" s="1"/>
  <c r="N7763" i="4" s="1"/>
  <c r="L446" i="4"/>
  <c r="K446" i="4" s="1"/>
  <c r="N446" i="4" s="1"/>
  <c r="L3649" i="4"/>
  <c r="K3649" i="4" s="1"/>
  <c r="N3649" i="4" s="1"/>
  <c r="L7356" i="4"/>
  <c r="K7356" i="4" s="1"/>
  <c r="N7356" i="4" s="1"/>
  <c r="L6587" i="4"/>
  <c r="K6587" i="4" s="1"/>
  <c r="N6587" i="4" s="1"/>
  <c r="L5578" i="4"/>
  <c r="K5578" i="4" s="1"/>
  <c r="N5578" i="4" s="1"/>
  <c r="L3510" i="4"/>
  <c r="K3510" i="4" s="1"/>
  <c r="N3510" i="4" s="1"/>
  <c r="L4208" i="4"/>
  <c r="K4208" i="4" s="1"/>
  <c r="N4208" i="4" s="1"/>
  <c r="L3219" i="4"/>
  <c r="K3219" i="4" s="1"/>
  <c r="N3219" i="4" s="1"/>
  <c r="L2025" i="4"/>
  <c r="K2025" i="4" s="1"/>
  <c r="N2025" i="4" s="1"/>
  <c r="L6531" i="4"/>
  <c r="K6531" i="4" s="1"/>
  <c r="N6531" i="4" s="1"/>
  <c r="L6877" i="4"/>
  <c r="K6877" i="4" s="1"/>
  <c r="N6877" i="4" s="1"/>
  <c r="L6128" i="4"/>
  <c r="K6128" i="4" s="1"/>
  <c r="N6128" i="4" s="1"/>
  <c r="L6634" i="4"/>
  <c r="K6634" i="4" s="1"/>
  <c r="N6634" i="4" s="1"/>
  <c r="L3365" i="4"/>
  <c r="K3365" i="4" s="1"/>
  <c r="N3365" i="4" s="1"/>
  <c r="L6150" i="4"/>
  <c r="K6150" i="4" s="1"/>
  <c r="N6150" i="4" s="1"/>
  <c r="L1026" i="4"/>
  <c r="K1026" i="4" s="1"/>
  <c r="N1026" i="4" s="1"/>
  <c r="L2937" i="4"/>
  <c r="K2937" i="4" s="1"/>
  <c r="N2937" i="4" s="1"/>
  <c r="L15" i="4"/>
  <c r="K15" i="4" s="1"/>
  <c r="N15" i="4" s="1"/>
  <c r="L7372" i="4"/>
  <c r="K7372" i="4" s="1"/>
  <c r="N7372" i="4" s="1"/>
  <c r="L4504" i="4"/>
  <c r="K4504" i="4" s="1"/>
  <c r="N4504" i="4" s="1"/>
  <c r="L7452" i="4"/>
  <c r="K7452" i="4" s="1"/>
  <c r="N7452" i="4" s="1"/>
  <c r="L3807" i="4"/>
  <c r="K3807" i="4" s="1"/>
  <c r="N3807" i="4" s="1"/>
  <c r="L5771" i="4"/>
  <c r="K5771" i="4" s="1"/>
  <c r="N5771" i="4" s="1"/>
  <c r="L4455" i="4"/>
  <c r="K4455" i="4" s="1"/>
  <c r="N4455" i="4" s="1"/>
  <c r="L1467" i="4"/>
  <c r="K1467" i="4" s="1"/>
  <c r="N1467" i="4" s="1"/>
  <c r="L2672" i="4"/>
  <c r="K2672" i="4" s="1"/>
  <c r="N2672" i="4" s="1"/>
  <c r="L5310" i="4"/>
  <c r="K5310" i="4" s="1"/>
  <c r="N5310" i="4" s="1"/>
  <c r="L5555" i="4"/>
  <c r="K5555" i="4" s="1"/>
  <c r="N5555" i="4" s="1"/>
  <c r="L3813" i="4"/>
  <c r="K3813" i="4" s="1"/>
  <c r="N3813" i="4" s="1"/>
  <c r="L5492" i="4"/>
  <c r="K5492" i="4" s="1"/>
  <c r="N5492" i="4" s="1"/>
  <c r="L560" i="4"/>
  <c r="K560" i="4" s="1"/>
  <c r="N560" i="4" s="1"/>
  <c r="L1806" i="4"/>
  <c r="K1806" i="4" s="1"/>
  <c r="N1806" i="4" s="1"/>
  <c r="L7943" i="4"/>
  <c r="K7943" i="4" s="1"/>
  <c r="N7943" i="4" s="1"/>
  <c r="L4885" i="4"/>
  <c r="K4885" i="4" s="1"/>
  <c r="N4885" i="4" s="1"/>
  <c r="L1064" i="4"/>
  <c r="K1064" i="4" s="1"/>
  <c r="N1064" i="4" s="1"/>
  <c r="L3346" i="4"/>
  <c r="K3346" i="4" s="1"/>
  <c r="N3346" i="4" s="1"/>
  <c r="L384" i="4"/>
  <c r="K384" i="4" s="1"/>
  <c r="N384" i="4" s="1"/>
  <c r="L6671" i="4"/>
  <c r="K6671" i="4" s="1"/>
  <c r="N6671" i="4" s="1"/>
  <c r="L5600" i="4"/>
  <c r="K5600" i="4" s="1"/>
  <c r="N5600" i="4" s="1"/>
  <c r="L477" i="4"/>
  <c r="K477" i="4" s="1"/>
  <c r="N477" i="4" s="1"/>
  <c r="L5041" i="4"/>
  <c r="K5041" i="4" s="1"/>
  <c r="N5041" i="4" s="1"/>
  <c r="L6305" i="4"/>
  <c r="K6305" i="4" s="1"/>
  <c r="N6305" i="4" s="1"/>
  <c r="L6390" i="4"/>
  <c r="K6390" i="4" s="1"/>
  <c r="N6390" i="4" s="1"/>
  <c r="L1420" i="4"/>
  <c r="K1420" i="4" s="1"/>
  <c r="N1420" i="4" s="1"/>
  <c r="L514" i="4"/>
  <c r="K514" i="4" s="1"/>
  <c r="N514" i="4" s="1"/>
  <c r="L6001" i="4"/>
  <c r="K6001" i="4" s="1"/>
  <c r="N6001" i="4" s="1"/>
  <c r="L4690" i="4"/>
  <c r="K4690" i="4" s="1"/>
  <c r="N4690" i="4" s="1"/>
  <c r="L3880" i="4"/>
  <c r="K3880" i="4" s="1"/>
  <c r="N3880" i="4" s="1"/>
  <c r="L5922" i="4"/>
  <c r="K5922" i="4" s="1"/>
  <c r="N5922" i="4" s="1"/>
  <c r="L3961" i="4"/>
  <c r="K3961" i="4" s="1"/>
  <c r="N3961" i="4" s="1"/>
  <c r="L6955" i="4"/>
  <c r="K6955" i="4" s="1"/>
  <c r="N6955" i="4" s="1"/>
  <c r="L1679" i="4"/>
  <c r="K1679" i="4" s="1"/>
  <c r="N1679" i="4" s="1"/>
  <c r="L263" i="4"/>
  <c r="K263" i="4" s="1"/>
  <c r="N263" i="4" s="1"/>
  <c r="L7677" i="4"/>
  <c r="K7677" i="4" s="1"/>
  <c r="N7677" i="4" s="1"/>
  <c r="L3486" i="4"/>
  <c r="K3486" i="4" s="1"/>
  <c r="N3486" i="4" s="1"/>
  <c r="L7925" i="4"/>
  <c r="K7925" i="4" s="1"/>
  <c r="N7925" i="4" s="1"/>
  <c r="L2922" i="4"/>
  <c r="K2922" i="4" s="1"/>
  <c r="N2922" i="4" s="1"/>
  <c r="L808" i="4"/>
  <c r="K808" i="4" s="1"/>
  <c r="N808" i="4" s="1"/>
  <c r="L4985" i="4"/>
  <c r="K4985" i="4" s="1"/>
  <c r="N4985" i="4" s="1"/>
  <c r="L7620" i="4"/>
  <c r="K7620" i="4" s="1"/>
  <c r="N7620" i="4" s="1"/>
  <c r="L2068" i="4"/>
  <c r="K2068" i="4" s="1"/>
  <c r="N2068" i="4" s="1"/>
  <c r="L7823" i="4"/>
  <c r="K7823" i="4" s="1"/>
  <c r="N7823" i="4" s="1"/>
  <c r="L2026" i="4"/>
  <c r="K2026" i="4" s="1"/>
  <c r="N2026" i="4" s="1"/>
  <c r="L2287" i="4"/>
  <c r="K2287" i="4" s="1"/>
  <c r="N2287" i="4" s="1"/>
  <c r="L2265" i="4"/>
  <c r="K2265" i="4" s="1"/>
  <c r="N2265" i="4" s="1"/>
  <c r="L3104" i="4"/>
  <c r="K3104" i="4" s="1"/>
  <c r="N3104" i="4" s="1"/>
  <c r="L1575" i="4"/>
  <c r="K1575" i="4" s="1"/>
  <c r="N1575" i="4" s="1"/>
  <c r="L3861" i="4"/>
  <c r="K3861" i="4" s="1"/>
  <c r="N3861" i="4" s="1"/>
  <c r="L3252" i="4"/>
  <c r="K3252" i="4" s="1"/>
  <c r="N3252" i="4" s="1"/>
  <c r="L5539" i="4"/>
  <c r="K5539" i="4" s="1"/>
  <c r="N5539" i="4" s="1"/>
  <c r="L3613" i="4"/>
  <c r="K3613" i="4" s="1"/>
  <c r="N3613" i="4" s="1"/>
  <c r="L7645" i="4"/>
  <c r="K7645" i="4" s="1"/>
  <c r="N7645" i="4" s="1"/>
  <c r="L841" i="4"/>
  <c r="K841" i="4" s="1"/>
  <c r="N841" i="4" s="1"/>
  <c r="L7519" i="4"/>
  <c r="K7519" i="4" s="1"/>
  <c r="N7519" i="4" s="1"/>
  <c r="L3213" i="4"/>
  <c r="K3213" i="4" s="1"/>
  <c r="N3213" i="4" s="1"/>
  <c r="L5360" i="4"/>
  <c r="K5360" i="4" s="1"/>
  <c r="N5360" i="4" s="1"/>
  <c r="L7691" i="4"/>
  <c r="K7691" i="4" s="1"/>
  <c r="N7691" i="4" s="1"/>
  <c r="L7888" i="4"/>
  <c r="K7888" i="4" s="1"/>
  <c r="N7888" i="4" s="1"/>
  <c r="L5199" i="4"/>
  <c r="K5199" i="4" s="1"/>
  <c r="N5199" i="4" s="1"/>
  <c r="L3902" i="4"/>
  <c r="K3902" i="4" s="1"/>
  <c r="N3902" i="4" s="1"/>
  <c r="L1564" i="4"/>
  <c r="K1564" i="4" s="1"/>
  <c r="N1564" i="4" s="1"/>
  <c r="L7183" i="4"/>
  <c r="K7183" i="4" s="1"/>
  <c r="N7183" i="4" s="1"/>
  <c r="L3841" i="4"/>
  <c r="K3841" i="4" s="1"/>
  <c r="N3841" i="4" s="1"/>
  <c r="L3828" i="4"/>
  <c r="K3828" i="4" s="1"/>
  <c r="N3828" i="4" s="1"/>
  <c r="L4107" i="4"/>
  <c r="K4107" i="4" s="1"/>
  <c r="N4107" i="4" s="1"/>
  <c r="L1574" i="4"/>
  <c r="K1574" i="4" s="1"/>
  <c r="N1574" i="4" s="1"/>
  <c r="L5100" i="4"/>
  <c r="K5100" i="4" s="1"/>
  <c r="N5100" i="4" s="1"/>
  <c r="L4611" i="4"/>
  <c r="K4611" i="4" s="1"/>
  <c r="N4611" i="4" s="1"/>
  <c r="L3837" i="4"/>
  <c r="K3837" i="4" s="1"/>
  <c r="N3837" i="4" s="1"/>
  <c r="L3017" i="4"/>
  <c r="K3017" i="4" s="1"/>
  <c r="N3017" i="4" s="1"/>
  <c r="L6174" i="4"/>
  <c r="K6174" i="4" s="1"/>
  <c r="N6174" i="4" s="1"/>
  <c r="L2043" i="4"/>
  <c r="K2043" i="4" s="1"/>
  <c r="N2043" i="4" s="1"/>
  <c r="L1648" i="4"/>
  <c r="K1648" i="4" s="1"/>
  <c r="N1648" i="4" s="1"/>
  <c r="L2627" i="4"/>
  <c r="K2627" i="4" s="1"/>
  <c r="N2627" i="4" s="1"/>
  <c r="L7455" i="4"/>
  <c r="K7455" i="4" s="1"/>
  <c r="N7455" i="4" s="1"/>
  <c r="L255" i="4"/>
  <c r="K255" i="4" s="1"/>
  <c r="N255" i="4" s="1"/>
  <c r="L508" i="4"/>
  <c r="K508" i="4" s="1"/>
  <c r="N508" i="4" s="1"/>
  <c r="L1837" i="4"/>
  <c r="K1837" i="4" s="1"/>
  <c r="N1837" i="4" s="1"/>
  <c r="L954" i="4"/>
  <c r="K954" i="4" s="1"/>
  <c r="N954" i="4" s="1"/>
  <c r="L2729" i="4"/>
  <c r="K2729" i="4" s="1"/>
  <c r="N2729" i="4" s="1"/>
  <c r="L6243" i="4"/>
  <c r="K6243" i="4" s="1"/>
  <c r="N6243" i="4" s="1"/>
  <c r="L3566" i="4"/>
  <c r="K3566" i="4" s="1"/>
  <c r="N3566" i="4" s="1"/>
  <c r="L2351" i="4"/>
  <c r="K2351" i="4" s="1"/>
  <c r="N2351" i="4" s="1"/>
  <c r="L2804" i="4"/>
  <c r="K2804" i="4" s="1"/>
  <c r="N2804" i="4" s="1"/>
  <c r="L2365" i="4"/>
  <c r="K2365" i="4" s="1"/>
  <c r="N2365" i="4" s="1"/>
  <c r="L1453" i="4"/>
  <c r="K1453" i="4" s="1"/>
  <c r="N1453" i="4" s="1"/>
  <c r="L1645" i="4"/>
  <c r="K1645" i="4" s="1"/>
  <c r="N1645" i="4" s="1"/>
  <c r="L2089" i="4"/>
  <c r="K2089" i="4" s="1"/>
  <c r="N2089" i="4" s="1"/>
  <c r="L1452" i="4"/>
  <c r="K1452" i="4" s="1"/>
  <c r="N1452" i="4" s="1"/>
  <c r="L2947" i="4"/>
  <c r="K2947" i="4" s="1"/>
  <c r="N2947" i="4" s="1"/>
  <c r="L7636" i="4"/>
  <c r="K7636" i="4" s="1"/>
  <c r="N7636" i="4" s="1"/>
  <c r="L781" i="4"/>
  <c r="K781" i="4" s="1"/>
  <c r="N781" i="4" s="1"/>
  <c r="L6659" i="4"/>
  <c r="K6659" i="4" s="1"/>
  <c r="N6659" i="4" s="1"/>
  <c r="L4242" i="4"/>
  <c r="K4242" i="4" s="1"/>
  <c r="N4242" i="4" s="1"/>
  <c r="L122" i="4"/>
  <c r="K122" i="4" s="1"/>
  <c r="N122" i="4" s="1"/>
  <c r="L2072" i="4"/>
  <c r="K2072" i="4" s="1"/>
  <c r="N2072" i="4" s="1"/>
  <c r="L1266" i="4"/>
  <c r="K1266" i="4" s="1"/>
  <c r="N1266" i="4" s="1"/>
  <c r="L2564" i="4"/>
  <c r="K2564" i="4" s="1"/>
  <c r="N2564" i="4" s="1"/>
  <c r="L6932" i="4"/>
  <c r="K6932" i="4" s="1"/>
  <c r="N6932" i="4" s="1"/>
  <c r="L1457" i="4"/>
  <c r="K1457" i="4" s="1"/>
  <c r="N1457" i="4" s="1"/>
  <c r="L4388" i="4"/>
  <c r="K4388" i="4" s="1"/>
  <c r="N4388" i="4" s="1"/>
  <c r="L7443" i="4"/>
  <c r="K7443" i="4" s="1"/>
  <c r="N7443" i="4" s="1"/>
  <c r="L164" i="4"/>
  <c r="K164" i="4" s="1"/>
  <c r="N164" i="4" s="1"/>
  <c r="L333" i="4"/>
  <c r="K333" i="4" s="1"/>
  <c r="N333" i="4" s="1"/>
  <c r="L266" i="4"/>
  <c r="K266" i="4" s="1"/>
  <c r="N266" i="4" s="1"/>
  <c r="L627" i="4"/>
  <c r="K627" i="4" s="1"/>
  <c r="N627" i="4" s="1"/>
  <c r="L7280" i="4"/>
  <c r="K7280" i="4" s="1"/>
  <c r="N7280" i="4" s="1"/>
  <c r="L7362" i="4"/>
  <c r="K7362" i="4" s="1"/>
  <c r="N7362" i="4" s="1"/>
  <c r="L569" i="4"/>
  <c r="K569" i="4" s="1"/>
  <c r="N569" i="4" s="1"/>
  <c r="L5226" i="4"/>
  <c r="K5226" i="4" s="1"/>
  <c r="N5226" i="4" s="1"/>
  <c r="L7042" i="4"/>
  <c r="K7042" i="4" s="1"/>
  <c r="N7042" i="4" s="1"/>
  <c r="L3971" i="4"/>
  <c r="K3971" i="4" s="1"/>
  <c r="N3971" i="4" s="1"/>
  <c r="L5671" i="4"/>
  <c r="K5671" i="4" s="1"/>
  <c r="N5671" i="4" s="1"/>
  <c r="L6662" i="4"/>
  <c r="K6662" i="4" s="1"/>
  <c r="N6662" i="4" s="1"/>
  <c r="L7284" i="4"/>
  <c r="K7284" i="4" s="1"/>
  <c r="N7284" i="4" s="1"/>
  <c r="L393" i="4"/>
  <c r="K393" i="4" s="1"/>
  <c r="N393" i="4" s="1"/>
  <c r="L3707" i="4"/>
  <c r="K3707" i="4" s="1"/>
  <c r="N3707" i="4" s="1"/>
  <c r="L1987" i="4"/>
  <c r="K1987" i="4" s="1"/>
  <c r="N1987" i="4" s="1"/>
  <c r="L4170" i="4"/>
  <c r="K4170" i="4" s="1"/>
  <c r="N4170" i="4" s="1"/>
  <c r="L696" i="4"/>
  <c r="K696" i="4" s="1"/>
  <c r="N696" i="4" s="1"/>
  <c r="L6338" i="4"/>
  <c r="K6338" i="4" s="1"/>
  <c r="N6338" i="4" s="1"/>
  <c r="L4592" i="4"/>
  <c r="K4592" i="4" s="1"/>
  <c r="N4592" i="4" s="1"/>
  <c r="L5778" i="4"/>
  <c r="K5778" i="4" s="1"/>
  <c r="N5778" i="4" s="1"/>
  <c r="L400" i="4"/>
  <c r="K400" i="4" s="1"/>
  <c r="N400" i="4" s="1"/>
  <c r="L4315" i="4"/>
  <c r="K4315" i="4" s="1"/>
  <c r="N4315" i="4" s="1"/>
  <c r="L6356" i="4"/>
  <c r="K6356" i="4" s="1"/>
  <c r="N6356" i="4" s="1"/>
  <c r="L5685" i="4"/>
  <c r="K5685" i="4" s="1"/>
  <c r="N5685" i="4" s="1"/>
  <c r="L3039" i="4"/>
  <c r="K3039" i="4" s="1"/>
  <c r="N3039" i="4" s="1"/>
  <c r="L2110" i="4"/>
  <c r="K2110" i="4" s="1"/>
  <c r="N2110" i="4" s="1"/>
  <c r="L3101" i="4"/>
  <c r="K3101" i="4" s="1"/>
  <c r="N3101" i="4" s="1"/>
  <c r="L2232" i="4"/>
  <c r="K2232" i="4" s="1"/>
  <c r="N2232" i="4" s="1"/>
  <c r="L1068" i="4"/>
  <c r="K1068" i="4" s="1"/>
  <c r="N1068" i="4" s="1"/>
  <c r="L1950" i="4"/>
  <c r="K1950" i="4" s="1"/>
  <c r="N1950" i="4" s="1"/>
  <c r="L5135" i="4"/>
  <c r="K5135" i="4" s="1"/>
  <c r="N5135" i="4" s="1"/>
  <c r="L381" i="4"/>
  <c r="K381" i="4" s="1"/>
  <c r="N381" i="4" s="1"/>
  <c r="L2393" i="4"/>
  <c r="K2393" i="4" s="1"/>
  <c r="N2393" i="4" s="1"/>
  <c r="L6064" i="4"/>
  <c r="K6064" i="4" s="1"/>
  <c r="N6064" i="4" s="1"/>
  <c r="L1716" i="4"/>
  <c r="K1716" i="4" s="1"/>
  <c r="N1716" i="4" s="1"/>
  <c r="L7322" i="4"/>
  <c r="K7322" i="4" s="1"/>
  <c r="N7322" i="4" s="1"/>
  <c r="L2624" i="4"/>
  <c r="K2624" i="4" s="1"/>
  <c r="N2624" i="4" s="1"/>
  <c r="L300" i="4"/>
  <c r="K300" i="4" s="1"/>
  <c r="N300" i="4" s="1"/>
  <c r="L4977" i="4"/>
  <c r="K4977" i="4" s="1"/>
  <c r="N4977" i="4" s="1"/>
  <c r="L2301" i="4"/>
  <c r="K2301" i="4" s="1"/>
  <c r="N2301" i="4" s="1"/>
  <c r="L3526" i="4"/>
  <c r="K3526" i="4" s="1"/>
  <c r="N3526" i="4" s="1"/>
  <c r="L6420" i="4"/>
  <c r="K6420" i="4" s="1"/>
  <c r="N6420" i="4" s="1"/>
  <c r="L5610" i="4"/>
  <c r="K5610" i="4" s="1"/>
  <c r="N5610" i="4" s="1"/>
  <c r="L4201" i="4"/>
  <c r="K4201" i="4" s="1"/>
  <c r="N4201" i="4" s="1"/>
  <c r="L754" i="4"/>
  <c r="K754" i="4" s="1"/>
  <c r="N754" i="4" s="1"/>
  <c r="L7952" i="4"/>
  <c r="K7952" i="4" s="1"/>
  <c r="N7952" i="4" s="1"/>
  <c r="L4522" i="4"/>
  <c r="K4522" i="4" s="1"/>
  <c r="N4522" i="4" s="1"/>
  <c r="L5485" i="4"/>
  <c r="K5485" i="4" s="1"/>
  <c r="N5485" i="4" s="1"/>
  <c r="L3686" i="4"/>
  <c r="K3686" i="4" s="1"/>
  <c r="N3686" i="4" s="1"/>
  <c r="L834" i="4"/>
  <c r="K834" i="4" s="1"/>
  <c r="N834" i="4" s="1"/>
  <c r="L4332" i="4"/>
  <c r="K4332" i="4" s="1"/>
  <c r="N4332" i="4" s="1"/>
  <c r="L2342" i="4"/>
  <c r="K2342" i="4" s="1"/>
  <c r="N2342" i="4" s="1"/>
  <c r="L4928" i="4"/>
  <c r="K4928" i="4" s="1"/>
  <c r="N4928" i="4" s="1"/>
  <c r="L4181" i="4"/>
  <c r="K4181" i="4" s="1"/>
  <c r="N4181" i="4" s="1"/>
  <c r="L5961" i="4"/>
  <c r="K5961" i="4" s="1"/>
  <c r="N5961" i="4" s="1"/>
  <c r="L139" i="4"/>
  <c r="K139" i="4" s="1"/>
  <c r="N139" i="4" s="1"/>
  <c r="L4147" i="4"/>
  <c r="K4147" i="4" s="1"/>
  <c r="N4147" i="4" s="1"/>
  <c r="L1757" i="4"/>
  <c r="K1757" i="4" s="1"/>
  <c r="N1757" i="4" s="1"/>
  <c r="L1599" i="4"/>
  <c r="K1599" i="4" s="1"/>
  <c r="N1599" i="4" s="1"/>
  <c r="L1525" i="4"/>
  <c r="K1525" i="4" s="1"/>
  <c r="N1525" i="4" s="1"/>
  <c r="L5141" i="4"/>
  <c r="K5141" i="4" s="1"/>
  <c r="N5141" i="4" s="1"/>
  <c r="L7283" i="4"/>
  <c r="K7283" i="4" s="1"/>
  <c r="N7283" i="4" s="1"/>
  <c r="L6723" i="4"/>
  <c r="K6723" i="4" s="1"/>
  <c r="N6723" i="4" s="1"/>
  <c r="L4140" i="4"/>
  <c r="K4140" i="4" s="1"/>
  <c r="N4140" i="4" s="1"/>
  <c r="L4634" i="4"/>
  <c r="K4634" i="4" s="1"/>
  <c r="N4634" i="4" s="1"/>
  <c r="L143" i="4"/>
  <c r="K143" i="4" s="1"/>
  <c r="N143" i="4" s="1"/>
  <c r="L2255" i="4"/>
  <c r="K2255" i="4" s="1"/>
  <c r="N2255" i="4" s="1"/>
  <c r="L3062" i="4"/>
  <c r="K3062" i="4" s="1"/>
  <c r="N3062" i="4" s="1"/>
  <c r="L2152" i="4"/>
  <c r="K2152" i="4" s="1"/>
  <c r="N2152" i="4" s="1"/>
  <c r="L5620" i="4"/>
  <c r="K5620" i="4" s="1"/>
  <c r="N5620" i="4" s="1"/>
  <c r="L256" i="4"/>
  <c r="K256" i="4" s="1"/>
  <c r="N256" i="4" s="1"/>
  <c r="L7062" i="4"/>
  <c r="K7062" i="4" s="1"/>
  <c r="N7062" i="4" s="1"/>
  <c r="L4150" i="4"/>
  <c r="K4150" i="4" s="1"/>
  <c r="N4150" i="4" s="1"/>
  <c r="L2958" i="4"/>
  <c r="K2958" i="4" s="1"/>
  <c r="N2958" i="4" s="1"/>
  <c r="L5634" i="4"/>
  <c r="K5634" i="4" s="1"/>
  <c r="N5634" i="4" s="1"/>
  <c r="L5817" i="4"/>
  <c r="K5817" i="4" s="1"/>
  <c r="N5817" i="4" s="1"/>
  <c r="L5353" i="4"/>
  <c r="K5353" i="4" s="1"/>
  <c r="N5353" i="4" s="1"/>
  <c r="L7804" i="4"/>
  <c r="K7804" i="4" s="1"/>
  <c r="N7804" i="4" s="1"/>
  <c r="L4172" i="4"/>
  <c r="K4172" i="4" s="1"/>
  <c r="N4172" i="4" s="1"/>
  <c r="L5423" i="4"/>
  <c r="K5423" i="4" s="1"/>
  <c r="N5423" i="4" s="1"/>
  <c r="L344" i="4"/>
  <c r="K344" i="4" s="1"/>
  <c r="N344" i="4" s="1"/>
  <c r="L5187" i="4"/>
  <c r="K5187" i="4" s="1"/>
  <c r="N5187" i="4" s="1"/>
  <c r="L2792" i="4"/>
  <c r="K2792" i="4" s="1"/>
  <c r="N2792" i="4" s="1"/>
  <c r="L6382" i="4"/>
  <c r="K6382" i="4" s="1"/>
  <c r="N6382" i="4" s="1"/>
  <c r="L7216" i="4"/>
  <c r="K7216" i="4" s="1"/>
  <c r="N7216" i="4" s="1"/>
  <c r="L6341" i="4"/>
  <c r="K6341" i="4" s="1"/>
  <c r="N6341" i="4" s="1"/>
  <c r="L2655" i="4"/>
  <c r="K2655" i="4" s="1"/>
  <c r="N2655" i="4" s="1"/>
  <c r="L3515" i="4"/>
  <c r="K3515" i="4" s="1"/>
  <c r="N3515" i="4" s="1"/>
  <c r="L3650" i="4"/>
  <c r="K3650" i="4" s="1"/>
  <c r="N3650" i="4" s="1"/>
  <c r="L4559" i="4"/>
  <c r="K4559" i="4" s="1"/>
  <c r="N4559" i="4" s="1"/>
  <c r="L1031" i="4"/>
  <c r="K1031" i="4" s="1"/>
  <c r="N1031" i="4" s="1"/>
  <c r="L4055" i="4"/>
  <c r="K4055" i="4" s="1"/>
  <c r="N4055" i="4" s="1"/>
  <c r="L7118" i="4"/>
  <c r="K7118" i="4" s="1"/>
  <c r="N7118" i="4" s="1"/>
  <c r="L1446" i="4"/>
  <c r="K1446" i="4" s="1"/>
  <c r="N1446" i="4" s="1"/>
  <c r="L2114" i="4"/>
  <c r="K2114" i="4" s="1"/>
  <c r="N2114" i="4" s="1"/>
  <c r="L5954" i="4"/>
  <c r="K5954" i="4" s="1"/>
  <c r="N5954" i="4" s="1"/>
  <c r="L7811" i="4"/>
  <c r="K7811" i="4" s="1"/>
  <c r="N7811" i="4" s="1"/>
  <c r="L6040" i="4"/>
  <c r="K6040" i="4" s="1"/>
  <c r="N6040" i="4" s="1"/>
  <c r="L133" i="4"/>
  <c r="K133" i="4" s="1"/>
  <c r="N133" i="4" s="1"/>
  <c r="L5079" i="4"/>
  <c r="K5079" i="4" s="1"/>
  <c r="N5079" i="4" s="1"/>
  <c r="L5089" i="4"/>
  <c r="K5089" i="4" s="1"/>
  <c r="N5089" i="4" s="1"/>
  <c r="L172" i="4"/>
  <c r="K172" i="4" s="1"/>
  <c r="N172" i="4" s="1"/>
  <c r="L6967" i="4"/>
  <c r="K6967" i="4" s="1"/>
  <c r="N6967" i="4" s="1"/>
  <c r="L7578" i="4"/>
  <c r="K7578" i="4" s="1"/>
  <c r="N7578" i="4" s="1"/>
  <c r="L2696" i="4"/>
  <c r="K2696" i="4" s="1"/>
  <c r="N2696" i="4" s="1"/>
  <c r="L336" i="4"/>
  <c r="K336" i="4" s="1"/>
  <c r="N336" i="4" s="1"/>
  <c r="L6707" i="4"/>
  <c r="K6707" i="4" s="1"/>
  <c r="N6707" i="4" s="1"/>
  <c r="L3316" i="4"/>
  <c r="K3316" i="4" s="1"/>
  <c r="N3316" i="4" s="1"/>
  <c r="L3538" i="4"/>
  <c r="K3538" i="4" s="1"/>
  <c r="N3538" i="4" s="1"/>
  <c r="L4706" i="4"/>
  <c r="K4706" i="4" s="1"/>
  <c r="N4706" i="4" s="1"/>
  <c r="L6323" i="4"/>
  <c r="K6323" i="4" s="1"/>
  <c r="N6323" i="4" s="1"/>
  <c r="L4487" i="4"/>
  <c r="K4487" i="4" s="1"/>
  <c r="N4487" i="4" s="1"/>
  <c r="L4489" i="4"/>
  <c r="K4489" i="4" s="1"/>
  <c r="N4489" i="4" s="1"/>
  <c r="L1867" i="4"/>
  <c r="K1867" i="4" s="1"/>
  <c r="N1867" i="4" s="1"/>
  <c r="L2848" i="4"/>
  <c r="K2848" i="4" s="1"/>
  <c r="N2848" i="4" s="1"/>
  <c r="L5853" i="4"/>
  <c r="K5853" i="4" s="1"/>
  <c r="N5853" i="4" s="1"/>
  <c r="L3049" i="4"/>
  <c r="K3049" i="4" s="1"/>
  <c r="N3049" i="4" s="1"/>
  <c r="L4733" i="4"/>
  <c r="K4733" i="4" s="1"/>
  <c r="N4733" i="4" s="1"/>
  <c r="L2285" i="4"/>
  <c r="K2285" i="4" s="1"/>
  <c r="N2285" i="4" s="1"/>
  <c r="L3042" i="4"/>
  <c r="K3042" i="4" s="1"/>
  <c r="N3042" i="4" s="1"/>
  <c r="L6586" i="4"/>
  <c r="K6586" i="4" s="1"/>
  <c r="N6586" i="4" s="1"/>
  <c r="L2269" i="4"/>
  <c r="K2269" i="4" s="1"/>
  <c r="N2269" i="4" s="1"/>
  <c r="L1684" i="4"/>
  <c r="K1684" i="4" s="1"/>
  <c r="N1684" i="4" s="1"/>
  <c r="L5505" i="4"/>
  <c r="K5505" i="4" s="1"/>
  <c r="N5505" i="4" s="1"/>
  <c r="L7250" i="4"/>
  <c r="K7250" i="4" s="1"/>
  <c r="N7250" i="4" s="1"/>
  <c r="L7860" i="4"/>
  <c r="K7860" i="4" s="1"/>
  <c r="N7860" i="4" s="1"/>
  <c r="L2163" i="4"/>
  <c r="K2163" i="4" s="1"/>
  <c r="N2163" i="4" s="1"/>
  <c r="L5214" i="4"/>
  <c r="K5214" i="4" s="1"/>
  <c r="N5214" i="4" s="1"/>
  <c r="L7310" i="4"/>
  <c r="K7310" i="4" s="1"/>
  <c r="N7310" i="4" s="1"/>
  <c r="L2511" i="4"/>
  <c r="K2511" i="4" s="1"/>
  <c r="N2511" i="4" s="1"/>
  <c r="L6141" i="4"/>
  <c r="K6141" i="4" s="1"/>
  <c r="N6141" i="4" s="1"/>
  <c r="L3044" i="4"/>
  <c r="K3044" i="4" s="1"/>
  <c r="N3044" i="4" s="1"/>
  <c r="L481" i="4"/>
  <c r="K481" i="4" s="1"/>
  <c r="N481" i="4" s="1"/>
  <c r="L3338" i="4"/>
  <c r="K3338" i="4" s="1"/>
  <c r="N3338" i="4" s="1"/>
  <c r="L4632" i="4"/>
  <c r="K4632" i="4" s="1"/>
  <c r="N4632" i="4" s="1"/>
  <c r="L1364" i="4"/>
  <c r="K1364" i="4" s="1"/>
  <c r="N1364" i="4" s="1"/>
  <c r="L3658" i="4"/>
  <c r="K3658" i="4" s="1"/>
  <c r="N3658" i="4" s="1"/>
  <c r="L4347" i="4"/>
  <c r="K4347" i="4" s="1"/>
  <c r="N4347" i="4" s="1"/>
  <c r="L6470" i="4"/>
  <c r="K6470" i="4" s="1"/>
  <c r="N6470" i="4" s="1"/>
  <c r="L3659" i="4"/>
  <c r="K3659" i="4" s="1"/>
  <c r="N3659" i="4" s="1"/>
  <c r="L4195" i="4"/>
  <c r="K4195" i="4" s="1"/>
  <c r="N4195" i="4" s="1"/>
  <c r="L4219" i="4"/>
  <c r="K4219" i="4" s="1"/>
  <c r="N4219" i="4" s="1"/>
  <c r="L5007" i="4"/>
  <c r="K5007" i="4" s="1"/>
  <c r="N5007" i="4" s="1"/>
  <c r="L7624" i="4"/>
  <c r="K7624" i="4" s="1"/>
  <c r="N7624" i="4" s="1"/>
  <c r="L6325" i="4"/>
  <c r="K6325" i="4" s="1"/>
  <c r="N6325" i="4" s="1"/>
  <c r="L2191" i="4"/>
  <c r="K2191" i="4" s="1"/>
  <c r="N2191" i="4" s="1"/>
  <c r="L5417" i="4"/>
  <c r="K5417" i="4" s="1"/>
  <c r="N5417" i="4" s="1"/>
  <c r="L6841" i="4"/>
  <c r="K6841" i="4" s="1"/>
  <c r="N6841" i="4" s="1"/>
  <c r="L4606" i="4"/>
  <c r="K4606" i="4" s="1"/>
  <c r="N4606" i="4" s="1"/>
  <c r="L4353" i="4"/>
  <c r="K4353" i="4" s="1"/>
  <c r="N4353" i="4" s="1"/>
  <c r="L7920" i="4"/>
  <c r="K7920" i="4" s="1"/>
  <c r="N7920" i="4" s="1"/>
  <c r="L7055" i="4"/>
  <c r="K7055" i="4" s="1"/>
  <c r="N7055" i="4" s="1"/>
  <c r="L4798" i="4"/>
  <c r="K4798" i="4" s="1"/>
  <c r="N4798" i="4" s="1"/>
  <c r="L7603" i="4"/>
  <c r="K7603" i="4" s="1"/>
  <c r="N7603" i="4" s="1"/>
  <c r="L3638" i="4"/>
  <c r="K3638" i="4" s="1"/>
  <c r="N3638" i="4" s="1"/>
  <c r="L7262" i="4"/>
  <c r="K7262" i="4" s="1"/>
  <c r="N7262" i="4" s="1"/>
  <c r="L2131" i="4"/>
  <c r="K2131" i="4" s="1"/>
  <c r="N2131" i="4" s="1"/>
  <c r="L6066" i="4"/>
  <c r="K6066" i="4" s="1"/>
  <c r="N6066" i="4" s="1"/>
  <c r="L3899" i="4"/>
  <c r="K3899" i="4" s="1"/>
  <c r="N3899" i="4" s="1"/>
  <c r="L3810" i="4"/>
  <c r="K3810" i="4" s="1"/>
  <c r="N3810" i="4" s="1"/>
  <c r="L440" i="4"/>
  <c r="K440" i="4" s="1"/>
  <c r="N440" i="4" s="1"/>
  <c r="L7862" i="4"/>
  <c r="K7862" i="4" s="1"/>
  <c r="N7862" i="4" s="1"/>
  <c r="L5893" i="4"/>
  <c r="K5893" i="4" s="1"/>
  <c r="N5893" i="4" s="1"/>
  <c r="L3233" i="4"/>
  <c r="K3233" i="4" s="1"/>
  <c r="N3233" i="4" s="1"/>
  <c r="L4868" i="4"/>
  <c r="K4868" i="4" s="1"/>
  <c r="N4868" i="4" s="1"/>
  <c r="L949" i="4"/>
  <c r="K949" i="4" s="1"/>
  <c r="N949" i="4" s="1"/>
  <c r="L7035" i="4"/>
  <c r="K7035" i="4" s="1"/>
  <c r="N7035" i="4" s="1"/>
  <c r="L6672" i="4"/>
  <c r="K6672" i="4" s="1"/>
  <c r="N6672" i="4" s="1"/>
  <c r="L6042" i="4"/>
  <c r="K6042" i="4" s="1"/>
  <c r="N6042" i="4" s="1"/>
  <c r="L3705" i="4"/>
  <c r="K3705" i="4" s="1"/>
  <c r="N3705" i="4" s="1"/>
  <c r="L5680" i="4"/>
  <c r="K5680" i="4" s="1"/>
  <c r="N5680" i="4" s="1"/>
  <c r="L3981" i="4"/>
  <c r="K3981" i="4" s="1"/>
  <c r="N3981" i="4" s="1"/>
  <c r="L6717" i="4"/>
  <c r="K6717" i="4" s="1"/>
  <c r="N6717" i="4" s="1"/>
  <c r="L3685" i="4"/>
  <c r="K3685" i="4" s="1"/>
  <c r="N3685" i="4" s="1"/>
  <c r="L5647" i="4"/>
  <c r="K5647" i="4" s="1"/>
  <c r="N5647" i="4" s="1"/>
  <c r="L4663" i="4"/>
  <c r="K4663" i="4" s="1"/>
  <c r="N4663" i="4" s="1"/>
  <c r="L3477" i="4"/>
  <c r="K3477" i="4" s="1"/>
  <c r="N3477" i="4" s="1"/>
  <c r="L4354" i="4"/>
  <c r="K4354" i="4" s="1"/>
  <c r="N4354" i="4" s="1"/>
  <c r="L63" i="4"/>
  <c r="K63" i="4" s="1"/>
  <c r="N63" i="4" s="1"/>
  <c r="L4819" i="4"/>
  <c r="K4819" i="4" s="1"/>
  <c r="N4819" i="4" s="1"/>
  <c r="L3844" i="4"/>
  <c r="K3844" i="4" s="1"/>
  <c r="N3844" i="4" s="1"/>
  <c r="L5263" i="4"/>
  <c r="K5263" i="4" s="1"/>
  <c r="N5263" i="4" s="1"/>
  <c r="L144" i="4"/>
  <c r="K144" i="4" s="1"/>
  <c r="N144" i="4" s="1"/>
  <c r="L5819" i="4"/>
  <c r="K5819" i="4" s="1"/>
  <c r="N5819" i="4" s="1"/>
  <c r="L7394" i="4"/>
  <c r="K7394" i="4" s="1"/>
  <c r="N7394" i="4" s="1"/>
  <c r="L1418" i="4"/>
  <c r="K1418" i="4" s="1"/>
  <c r="N1418" i="4" s="1"/>
  <c r="L6616" i="4"/>
  <c r="K6616" i="4" s="1"/>
  <c r="N6616" i="4" s="1"/>
  <c r="L101" i="4"/>
  <c r="K101" i="4" s="1"/>
  <c r="N101" i="4" s="1"/>
  <c r="L210" i="4"/>
  <c r="K210" i="4" s="1"/>
  <c r="N210" i="4" s="1"/>
  <c r="L3269" i="4"/>
  <c r="K3269" i="4" s="1"/>
  <c r="N3269" i="4" s="1"/>
  <c r="L6312" i="4"/>
  <c r="K6312" i="4" s="1"/>
  <c r="N6312" i="4" s="1"/>
  <c r="L6402" i="4"/>
  <c r="K6402" i="4" s="1"/>
  <c r="N6402" i="4" s="1"/>
  <c r="L6585" i="4"/>
  <c r="K6585" i="4" s="1"/>
  <c r="N6585" i="4" s="1"/>
  <c r="L1841" i="4"/>
  <c r="K1841" i="4" s="1"/>
  <c r="N1841" i="4" s="1"/>
  <c r="L5974" i="4"/>
  <c r="K5974" i="4" s="1"/>
  <c r="N5974" i="4" s="1"/>
  <c r="L2566" i="4"/>
  <c r="K2566" i="4" s="1"/>
  <c r="N2566" i="4" s="1"/>
  <c r="L7880" i="4"/>
  <c r="K7880" i="4" s="1"/>
  <c r="N7880" i="4" s="1"/>
  <c r="L7193" i="4"/>
  <c r="K7193" i="4" s="1"/>
  <c r="N7193" i="4" s="1"/>
  <c r="L7673" i="4"/>
  <c r="K7673" i="4" s="1"/>
  <c r="N7673" i="4" s="1"/>
  <c r="L1513" i="4"/>
  <c r="K1513" i="4" s="1"/>
  <c r="N1513" i="4" s="1"/>
  <c r="L7125" i="4"/>
  <c r="K7125" i="4" s="1"/>
  <c r="N7125" i="4" s="1"/>
  <c r="L3882" i="4"/>
  <c r="K3882" i="4" s="1"/>
  <c r="N3882" i="4" s="1"/>
  <c r="L1572" i="4"/>
  <c r="K1572" i="4" s="1"/>
  <c r="N1572" i="4" s="1"/>
  <c r="L6250" i="4"/>
  <c r="K6250" i="4" s="1"/>
  <c r="N6250" i="4" s="1"/>
  <c r="L3530" i="4"/>
  <c r="K3530" i="4" s="1"/>
  <c r="N3530" i="4" s="1"/>
  <c r="L4391" i="4"/>
  <c r="K4391" i="4" s="1"/>
  <c r="N4391" i="4" s="1"/>
  <c r="L7363" i="4"/>
  <c r="K7363" i="4" s="1"/>
  <c r="N7363" i="4" s="1"/>
  <c r="L6102" i="4"/>
  <c r="K6102" i="4" s="1"/>
  <c r="N6102" i="4" s="1"/>
  <c r="L5329" i="4"/>
  <c r="K5329" i="4" s="1"/>
  <c r="N5329" i="4" s="1"/>
  <c r="L472" i="4"/>
  <c r="K472" i="4" s="1"/>
  <c r="N472" i="4" s="1"/>
  <c r="L7366" i="4"/>
  <c r="K7366" i="4" s="1"/>
  <c r="N7366" i="4" s="1"/>
  <c r="L3447" i="4"/>
  <c r="K3447" i="4" s="1"/>
  <c r="N3447" i="4" s="1"/>
  <c r="L7037" i="4"/>
  <c r="K7037" i="4" s="1"/>
  <c r="N7037" i="4" s="1"/>
  <c r="L2112" i="4"/>
  <c r="K2112" i="4" s="1"/>
  <c r="N2112" i="4" s="1"/>
  <c r="L2837" i="4"/>
  <c r="K2837" i="4" s="1"/>
  <c r="N2837" i="4" s="1"/>
  <c r="L378" i="4"/>
  <c r="K378" i="4" s="1"/>
  <c r="N378" i="4" s="1"/>
  <c r="L315" i="4"/>
  <c r="K315" i="4" s="1"/>
  <c r="N315" i="4" s="1"/>
  <c r="L6393" i="4"/>
  <c r="K6393" i="4" s="1"/>
  <c r="N6393" i="4" s="1"/>
  <c r="L5688" i="4"/>
  <c r="K5688" i="4" s="1"/>
  <c r="N5688" i="4" s="1"/>
  <c r="L6258" i="4"/>
  <c r="K6258" i="4" s="1"/>
  <c r="N6258" i="4" s="1"/>
  <c r="L6909" i="4"/>
  <c r="K6909" i="4" s="1"/>
  <c r="N6909" i="4" s="1"/>
  <c r="L7690" i="4"/>
  <c r="K7690" i="4" s="1"/>
  <c r="N7690" i="4" s="1"/>
  <c r="L3422" i="4"/>
  <c r="K3422" i="4" s="1"/>
  <c r="N3422" i="4" s="1"/>
  <c r="L595" i="4"/>
  <c r="K595" i="4" s="1"/>
  <c r="N595" i="4" s="1"/>
  <c r="L3544" i="4"/>
  <c r="K3544" i="4" s="1"/>
  <c r="N3544" i="4" s="1"/>
  <c r="L223" i="4"/>
  <c r="K223" i="4" s="1"/>
  <c r="N223" i="4" s="1"/>
  <c r="L2250" i="4"/>
  <c r="K2250" i="4" s="1"/>
  <c r="N2250" i="4" s="1"/>
  <c r="L2701" i="4"/>
  <c r="K2701" i="4" s="1"/>
  <c r="N2701" i="4" s="1"/>
  <c r="L3097" i="4"/>
  <c r="K3097" i="4" s="1"/>
  <c r="N3097" i="4" s="1"/>
  <c r="L299" i="4"/>
  <c r="K299" i="4" s="1"/>
  <c r="N299" i="4" s="1"/>
  <c r="L4414" i="4"/>
  <c r="K4414" i="4" s="1"/>
  <c r="N4414" i="4" s="1"/>
  <c r="L2557" i="4"/>
  <c r="K2557" i="4" s="1"/>
  <c r="N2557" i="4" s="1"/>
  <c r="L557" i="4"/>
  <c r="K557" i="4" s="1"/>
  <c r="N557" i="4" s="1"/>
  <c r="L1808" i="4"/>
  <c r="K1808" i="4" s="1"/>
  <c r="N1808" i="4" s="1"/>
  <c r="L111" i="4"/>
  <c r="K111" i="4" s="1"/>
  <c r="N111" i="4" s="1"/>
  <c r="L190" i="4"/>
  <c r="K190" i="4" s="1"/>
  <c r="N190" i="4" s="1"/>
  <c r="L2427" i="4"/>
  <c r="K2427" i="4" s="1"/>
  <c r="N2427" i="4" s="1"/>
  <c r="L259" i="4"/>
  <c r="K259" i="4" s="1"/>
  <c r="N259" i="4" s="1"/>
  <c r="L7151" i="4"/>
  <c r="K7151" i="4" s="1"/>
  <c r="N7151" i="4" s="1"/>
  <c r="L3851" i="4"/>
  <c r="K3851" i="4" s="1"/>
  <c r="N3851" i="4" s="1"/>
  <c r="L4130" i="4"/>
  <c r="K4130" i="4" s="1"/>
  <c r="N4130" i="4" s="1"/>
  <c r="L7164" i="4"/>
  <c r="K7164" i="4" s="1"/>
  <c r="N7164" i="4" s="1"/>
  <c r="L3973" i="4"/>
  <c r="K3973" i="4" s="1"/>
  <c r="N3973" i="4" s="1"/>
  <c r="L5717" i="4"/>
  <c r="K5717" i="4" s="1"/>
  <c r="N5717" i="4" s="1"/>
  <c r="L4411" i="4"/>
  <c r="K4411" i="4" s="1"/>
  <c r="N4411" i="4" s="1"/>
  <c r="L3633" i="4"/>
  <c r="K3633" i="4" s="1"/>
  <c r="N3633" i="4" s="1"/>
  <c r="L35" i="4"/>
  <c r="K35" i="4" s="1"/>
  <c r="N35" i="4" s="1"/>
  <c r="L7949" i="4"/>
  <c r="K7949" i="4" s="1"/>
  <c r="N7949" i="4" s="1"/>
  <c r="L6628" i="4"/>
  <c r="K6628" i="4" s="1"/>
  <c r="N6628" i="4" s="1"/>
  <c r="L4002" i="4"/>
  <c r="K4002" i="4" s="1"/>
  <c r="N4002" i="4" s="1"/>
  <c r="L179" i="4"/>
  <c r="K179" i="4" s="1"/>
  <c r="N179" i="4" s="1"/>
  <c r="L598" i="4"/>
  <c r="K598" i="4" s="1"/>
  <c r="N598" i="4" s="1"/>
  <c r="L1066" i="4"/>
  <c r="K1066" i="4" s="1"/>
  <c r="N1066" i="4" s="1"/>
  <c r="L7437" i="4"/>
  <c r="K7437" i="4" s="1"/>
  <c r="N7437" i="4" s="1"/>
  <c r="L66" i="4"/>
  <c r="K66" i="4" s="1"/>
  <c r="N66" i="4" s="1"/>
  <c r="L2100" i="4"/>
  <c r="K2100" i="4" s="1"/>
  <c r="N2100" i="4" s="1"/>
  <c r="L7773" i="4"/>
  <c r="K7773" i="4" s="1"/>
  <c r="N7773" i="4" s="1"/>
  <c r="L5227" i="4"/>
  <c r="K5227" i="4" s="1"/>
  <c r="N5227" i="4" s="1"/>
  <c r="L7360" i="4"/>
  <c r="K7360" i="4" s="1"/>
  <c r="N7360" i="4" s="1"/>
  <c r="L3217" i="4"/>
  <c r="K3217" i="4" s="1"/>
  <c r="N3217" i="4" s="1"/>
  <c r="L2021" i="4"/>
  <c r="K2021" i="4" s="1"/>
  <c r="N2021" i="4" s="1"/>
  <c r="L2409" i="4"/>
  <c r="K2409" i="4" s="1"/>
  <c r="N2409" i="4" s="1"/>
  <c r="L2597" i="4"/>
  <c r="K2597" i="4" s="1"/>
  <c r="N2597" i="4" s="1"/>
  <c r="L1142" i="4"/>
  <c r="K1142" i="4" s="1"/>
  <c r="N1142" i="4" s="1"/>
  <c r="L366" i="4"/>
  <c r="K366" i="4" s="1"/>
  <c r="N366" i="4" s="1"/>
  <c r="L726" i="4"/>
  <c r="K726" i="4" s="1"/>
  <c r="N726" i="4" s="1"/>
  <c r="L3173" i="4"/>
  <c r="K3173" i="4" s="1"/>
  <c r="N3173" i="4" s="1"/>
  <c r="L5454" i="4"/>
  <c r="K5454" i="4" s="1"/>
  <c r="N5454" i="4" s="1"/>
  <c r="L5731" i="4"/>
  <c r="K5731" i="4" s="1"/>
  <c r="N5731" i="4" s="1"/>
  <c r="L6802" i="4"/>
  <c r="K6802" i="4" s="1"/>
  <c r="N6802" i="4" s="1"/>
  <c r="L4859" i="4"/>
  <c r="K4859" i="4" s="1"/>
  <c r="N4859" i="4" s="1"/>
  <c r="L6789" i="4"/>
  <c r="K6789" i="4" s="1"/>
  <c r="N6789" i="4" s="1"/>
  <c r="L7933" i="4"/>
  <c r="K7933" i="4" s="1"/>
  <c r="N7933" i="4" s="1"/>
  <c r="L1770" i="4"/>
  <c r="K1770" i="4" s="1"/>
  <c r="N1770" i="4" s="1"/>
  <c r="L3641" i="4"/>
  <c r="K3641" i="4" s="1"/>
  <c r="N3641" i="4" s="1"/>
  <c r="L7326" i="4"/>
  <c r="K7326" i="4" s="1"/>
  <c r="N7326" i="4" s="1"/>
  <c r="L7801" i="4"/>
  <c r="K7801" i="4" s="1"/>
  <c r="N7801" i="4" s="1"/>
  <c r="L2548" i="4"/>
  <c r="K2548" i="4" s="1"/>
  <c r="N2548" i="4" s="1"/>
  <c r="L1242" i="4"/>
  <c r="K1242" i="4" s="1"/>
  <c r="N1242" i="4" s="1"/>
  <c r="L4035" i="4"/>
  <c r="K4035" i="4" s="1"/>
  <c r="N4035" i="4" s="1"/>
  <c r="L3648" i="4"/>
  <c r="K3648" i="4" s="1"/>
  <c r="N3648" i="4" s="1"/>
  <c r="L1429" i="4"/>
  <c r="K1429" i="4" s="1"/>
  <c r="N1429" i="4" s="1"/>
  <c r="L4656" i="4"/>
  <c r="K4656" i="4" s="1"/>
  <c r="N4656" i="4" s="1"/>
  <c r="L7135" i="4"/>
  <c r="K7135" i="4" s="1"/>
  <c r="N7135" i="4" s="1"/>
  <c r="L4178" i="4"/>
  <c r="K4178" i="4" s="1"/>
  <c r="N4178" i="4" s="1"/>
  <c r="L1391" i="4"/>
  <c r="K1391" i="4" s="1"/>
  <c r="N1391" i="4" s="1"/>
  <c r="L7427" i="4"/>
  <c r="K7427" i="4" s="1"/>
  <c r="N7427" i="4" s="1"/>
  <c r="L2697" i="4"/>
  <c r="K2697" i="4" s="1"/>
  <c r="N2697" i="4" s="1"/>
  <c r="L3547" i="4"/>
  <c r="K3547" i="4" s="1"/>
  <c r="N3547" i="4" s="1"/>
  <c r="L5633" i="4"/>
  <c r="K5633" i="4" s="1"/>
  <c r="N5633" i="4" s="1"/>
  <c r="L1455" i="4"/>
  <c r="K1455" i="4" s="1"/>
  <c r="N1455" i="4" s="1"/>
  <c r="L4109" i="4"/>
  <c r="K4109" i="4" s="1"/>
  <c r="N4109" i="4" s="1"/>
  <c r="L1949" i="4"/>
  <c r="K1949" i="4" s="1"/>
  <c r="N1949" i="4" s="1"/>
  <c r="L5609" i="4"/>
  <c r="K5609" i="4" s="1"/>
  <c r="N5609" i="4" s="1"/>
  <c r="L7400" i="4"/>
  <c r="K7400" i="4" s="1"/>
  <c r="N7400" i="4" s="1"/>
  <c r="L4845" i="4"/>
  <c r="K4845" i="4" s="1"/>
  <c r="N4845" i="4" s="1"/>
  <c r="L6368" i="4"/>
  <c r="K6368" i="4" s="1"/>
  <c r="N6368" i="4" s="1"/>
  <c r="L5210" i="4"/>
  <c r="K5210" i="4" s="1"/>
  <c r="N5210" i="4" s="1"/>
  <c r="L1821" i="4"/>
  <c r="K1821" i="4" s="1"/>
  <c r="N1821" i="4" s="1"/>
  <c r="L5156" i="4"/>
  <c r="K5156" i="4" s="1"/>
  <c r="N5156" i="4" s="1"/>
  <c r="L4842" i="4"/>
  <c r="K4842" i="4" s="1"/>
  <c r="N4842" i="4" s="1"/>
  <c r="L4747" i="4"/>
  <c r="K4747" i="4" s="1"/>
  <c r="N4747" i="4" s="1"/>
  <c r="L4623" i="4"/>
  <c r="K4623" i="4" s="1"/>
  <c r="N4623" i="4" s="1"/>
  <c r="L81" i="4"/>
  <c r="K81" i="4" s="1"/>
  <c r="N81" i="4" s="1"/>
  <c r="L3094" i="4"/>
  <c r="K3094" i="4" s="1"/>
  <c r="N3094" i="4" s="1"/>
  <c r="L4723" i="4"/>
  <c r="K4723" i="4" s="1"/>
  <c r="N4723" i="4" s="1"/>
  <c r="L7467" i="4"/>
  <c r="K7467" i="4" s="1"/>
  <c r="N7467" i="4" s="1"/>
  <c r="L778" i="4"/>
  <c r="K778" i="4" s="1"/>
  <c r="N778" i="4" s="1"/>
  <c r="L1772" i="4"/>
  <c r="K1772" i="4" s="1"/>
  <c r="N1772" i="4" s="1"/>
  <c r="L739" i="4"/>
  <c r="K739" i="4" s="1"/>
  <c r="N739" i="4" s="1"/>
  <c r="L3502" i="4"/>
  <c r="K3502" i="4" s="1"/>
  <c r="N3502" i="4" s="1"/>
  <c r="L5787" i="4"/>
  <c r="K5787" i="4" s="1"/>
  <c r="N5787" i="4" s="1"/>
  <c r="L2948" i="4"/>
  <c r="K2948" i="4" s="1"/>
  <c r="N2948" i="4" s="1"/>
  <c r="L829" i="4"/>
  <c r="K829" i="4" s="1"/>
  <c r="N829" i="4" s="1"/>
  <c r="L3144" i="4"/>
  <c r="K3144" i="4" s="1"/>
  <c r="N3144" i="4" s="1"/>
  <c r="L840" i="4"/>
  <c r="K840" i="4" s="1"/>
  <c r="N840" i="4" s="1"/>
  <c r="L7609" i="4"/>
  <c r="K7609" i="4" s="1"/>
  <c r="N7609" i="4" s="1"/>
  <c r="L554" i="4"/>
  <c r="K554" i="4" s="1"/>
  <c r="N554" i="4" s="1"/>
  <c r="L504" i="4"/>
  <c r="K504" i="4" s="1"/>
  <c r="N504" i="4" s="1"/>
  <c r="L3175" i="4"/>
  <c r="K3175" i="4" s="1"/>
  <c r="N3175" i="4" s="1"/>
  <c r="L1500" i="4"/>
  <c r="K1500" i="4" s="1"/>
  <c r="N1500" i="4" s="1"/>
  <c r="L3153" i="4"/>
  <c r="K3153" i="4" s="1"/>
  <c r="N3153" i="4" s="1"/>
  <c r="L7292" i="4"/>
  <c r="K7292" i="4" s="1"/>
  <c r="N7292" i="4" s="1"/>
  <c r="L4720" i="4"/>
  <c r="K4720" i="4" s="1"/>
  <c r="N4720" i="4" s="1"/>
  <c r="L5679" i="4"/>
  <c r="K5679" i="4" s="1"/>
  <c r="N5679" i="4" s="1"/>
  <c r="L449" i="4"/>
  <c r="K449" i="4" s="1"/>
  <c r="N449" i="4" s="1"/>
  <c r="L868" i="4"/>
  <c r="K868" i="4" s="1"/>
  <c r="N868" i="4" s="1"/>
  <c r="L3839" i="4"/>
  <c r="K3839" i="4" s="1"/>
  <c r="N3839" i="4" s="1"/>
  <c r="L7713" i="4"/>
  <c r="K7713" i="4" s="1"/>
  <c r="N7713" i="4" s="1"/>
  <c r="L4063" i="4"/>
  <c r="K4063" i="4" s="1"/>
  <c r="N4063" i="4" s="1"/>
  <c r="L2884" i="4"/>
  <c r="K2884" i="4" s="1"/>
  <c r="N2884" i="4" s="1"/>
  <c r="L436" i="4"/>
  <c r="K436" i="4" s="1"/>
  <c r="N436" i="4" s="1"/>
  <c r="L2767" i="4"/>
  <c r="K2767" i="4" s="1"/>
  <c r="N2767" i="4" s="1"/>
  <c r="L4333" i="4"/>
  <c r="K4333" i="4" s="1"/>
  <c r="N4333" i="4" s="1"/>
  <c r="L730" i="4"/>
  <c r="K730" i="4" s="1"/>
  <c r="N730" i="4" s="1"/>
  <c r="L4235" i="4"/>
  <c r="K4235" i="4" s="1"/>
  <c r="N4235" i="4" s="1"/>
  <c r="L3183" i="4"/>
  <c r="K3183" i="4" s="1"/>
  <c r="N3183" i="4" s="1"/>
  <c r="L973" i="4"/>
  <c r="K973" i="4" s="1"/>
  <c r="N973" i="4" s="1"/>
  <c r="L1317" i="4"/>
  <c r="K1317" i="4" s="1"/>
  <c r="N1317" i="4" s="1"/>
  <c r="L7847" i="4"/>
  <c r="K7847" i="4" s="1"/>
  <c r="N7847" i="4" s="1"/>
  <c r="L7570" i="4"/>
  <c r="K7570" i="4" s="1"/>
  <c r="N7570" i="4" s="1"/>
  <c r="L4563" i="4"/>
  <c r="K4563" i="4" s="1"/>
  <c r="N4563" i="4" s="1"/>
  <c r="L2838" i="4"/>
  <c r="K2838" i="4" s="1"/>
  <c r="N2838" i="4" s="1"/>
  <c r="L2610" i="4"/>
  <c r="K2610" i="4" s="1"/>
  <c r="N2610" i="4" s="1"/>
  <c r="L2045" i="4"/>
  <c r="K2045" i="4" s="1"/>
  <c r="N2045" i="4" s="1"/>
  <c r="L5299" i="4"/>
  <c r="K5299" i="4" s="1"/>
  <c r="N5299" i="4" s="1"/>
  <c r="L1654" i="4"/>
  <c r="K1654" i="4" s="1"/>
  <c r="N1654" i="4" s="1"/>
  <c r="L4709" i="4"/>
  <c r="K4709" i="4" s="1"/>
  <c r="N4709" i="4" s="1"/>
  <c r="L6295" i="4"/>
  <c r="K6295" i="4" s="1"/>
  <c r="N6295" i="4" s="1"/>
  <c r="L1062" i="4"/>
  <c r="K1062" i="4" s="1"/>
  <c r="N1062" i="4" s="1"/>
  <c r="L89" i="4"/>
  <c r="K89" i="4" s="1"/>
  <c r="N89" i="4" s="1"/>
  <c r="L3480" i="4"/>
  <c r="K3480" i="4" s="1"/>
  <c r="N3480" i="4" s="1"/>
  <c r="L2527" i="4"/>
  <c r="K2527" i="4" s="1"/>
  <c r="N2527" i="4" s="1"/>
  <c r="L3907" i="4"/>
  <c r="K3907" i="4" s="1"/>
  <c r="N3907" i="4" s="1"/>
  <c r="L6297" i="4"/>
  <c r="K6297" i="4" s="1"/>
  <c r="N6297" i="4" s="1"/>
  <c r="L7662" i="4"/>
  <c r="K7662" i="4" s="1"/>
  <c r="N7662" i="4" s="1"/>
  <c r="L2464" i="4"/>
  <c r="K2464" i="4" s="1"/>
  <c r="N2464" i="4" s="1"/>
  <c r="L6404" i="4"/>
  <c r="K6404" i="4" s="1"/>
  <c r="N6404" i="4" s="1"/>
  <c r="L1250" i="4"/>
  <c r="K1250" i="4" s="1"/>
  <c r="N1250" i="4" s="1"/>
  <c r="L2703" i="4"/>
  <c r="K2703" i="4" s="1"/>
  <c r="N2703" i="4" s="1"/>
  <c r="L1838" i="4"/>
  <c r="K1838" i="4" s="1"/>
  <c r="N1838" i="4" s="1"/>
  <c r="L7917" i="4"/>
  <c r="K7917" i="4" s="1"/>
  <c r="N7917" i="4" s="1"/>
  <c r="L4598" i="4"/>
  <c r="K4598" i="4" s="1"/>
  <c r="N4598" i="4" s="1"/>
  <c r="L7547" i="4"/>
  <c r="K7547" i="4" s="1"/>
  <c r="N7547" i="4" s="1"/>
  <c r="L3055" i="4"/>
  <c r="K3055" i="4" s="1"/>
  <c r="N3055" i="4" s="1"/>
  <c r="L540" i="4"/>
  <c r="K540" i="4" s="1"/>
  <c r="N540" i="4" s="1"/>
  <c r="L1294" i="4"/>
  <c r="K1294" i="4" s="1"/>
  <c r="N1294" i="4" s="1"/>
  <c r="L7205" i="4"/>
  <c r="K7205" i="4" s="1"/>
  <c r="N7205" i="4" s="1"/>
  <c r="L2295" i="4"/>
  <c r="K2295" i="4" s="1"/>
  <c r="N2295" i="4" s="1"/>
  <c r="L2478" i="4"/>
  <c r="K2478" i="4" s="1"/>
  <c r="N2478" i="4" s="1"/>
  <c r="L7498" i="4"/>
  <c r="K7498" i="4" s="1"/>
  <c r="N7498" i="4" s="1"/>
  <c r="L2286" i="4"/>
  <c r="K2286" i="4" s="1"/>
  <c r="N2286" i="4" s="1"/>
  <c r="L1233" i="4"/>
  <c r="K1233" i="4" s="1"/>
  <c r="N1233" i="4" s="1"/>
  <c r="L1013" i="4"/>
  <c r="K1013" i="4" s="1"/>
  <c r="N1013" i="4" s="1"/>
  <c r="L2550" i="4"/>
  <c r="K2550" i="4" s="1"/>
  <c r="N2550" i="4" s="1"/>
  <c r="L687" i="4"/>
  <c r="K687" i="4" s="1"/>
  <c r="N687" i="4" s="1"/>
  <c r="L6395" i="4"/>
  <c r="K6395" i="4" s="1"/>
  <c r="N6395" i="4" s="1"/>
  <c r="L4352" i="4"/>
  <c r="K4352" i="4" s="1"/>
  <c r="N4352" i="4" s="1"/>
  <c r="L3717" i="4"/>
  <c r="K3717" i="4" s="1"/>
  <c r="N3717" i="4" s="1"/>
  <c r="L6740" i="4"/>
  <c r="K6740" i="4" s="1"/>
  <c r="N6740" i="4" s="1"/>
  <c r="L3385" i="4"/>
  <c r="K3385" i="4" s="1"/>
  <c r="N3385" i="4" s="1"/>
  <c r="L4050" i="4"/>
  <c r="K4050" i="4" s="1"/>
  <c r="N4050" i="4" s="1"/>
  <c r="L6310" i="4"/>
  <c r="K6310" i="4" s="1"/>
  <c r="N6310" i="4" s="1"/>
  <c r="L1411" i="4"/>
  <c r="K1411" i="4" s="1"/>
  <c r="N1411" i="4" s="1"/>
  <c r="L2818" i="4"/>
  <c r="K2818" i="4" s="1"/>
  <c r="N2818" i="4" s="1"/>
  <c r="L2302" i="4"/>
  <c r="K2302" i="4" s="1"/>
  <c r="N2302" i="4" s="1"/>
  <c r="L7228" i="4"/>
  <c r="K7228" i="4" s="1"/>
  <c r="N7228" i="4" s="1"/>
  <c r="L2088" i="4"/>
  <c r="K2088" i="4" s="1"/>
  <c r="N2088" i="4" s="1"/>
  <c r="L6998" i="4"/>
  <c r="K6998" i="4" s="1"/>
  <c r="N6998" i="4" s="1"/>
  <c r="L1303" i="4"/>
  <c r="K1303" i="4" s="1"/>
  <c r="N1303" i="4" s="1"/>
  <c r="L4955" i="4"/>
  <c r="K4955" i="4" s="1"/>
  <c r="N4955" i="4" s="1"/>
  <c r="L2618" i="4"/>
  <c r="K2618" i="4" s="1"/>
  <c r="N2618" i="4" s="1"/>
  <c r="L5770" i="4"/>
  <c r="K5770" i="4" s="1"/>
  <c r="N5770" i="4" s="1"/>
  <c r="L7131" i="4"/>
  <c r="K7131" i="4" s="1"/>
  <c r="N7131" i="4" s="1"/>
  <c r="L1869" i="4"/>
  <c r="K1869" i="4" s="1"/>
  <c r="N1869" i="4" s="1"/>
  <c r="L3507" i="4"/>
  <c r="K3507" i="4" s="1"/>
  <c r="N3507" i="4" s="1"/>
  <c r="L7567" i="4"/>
  <c r="K7567" i="4" s="1"/>
  <c r="N7567" i="4" s="1"/>
  <c r="L6934" i="4"/>
  <c r="K6934" i="4" s="1"/>
  <c r="N6934" i="4" s="1"/>
  <c r="L3135" i="4"/>
  <c r="K3135" i="4" s="1"/>
  <c r="N3135" i="4" s="1"/>
  <c r="L424" i="4"/>
  <c r="K424" i="4" s="1"/>
  <c r="N424" i="4" s="1"/>
  <c r="L3744" i="4"/>
  <c r="K3744" i="4" s="1"/>
  <c r="N3744" i="4" s="1"/>
  <c r="L7020" i="4"/>
  <c r="K7020" i="4" s="1"/>
  <c r="N7020" i="4" s="1"/>
  <c r="L2408" i="4"/>
  <c r="K2408" i="4" s="1"/>
  <c r="N2408" i="4" s="1"/>
  <c r="L1155" i="4"/>
  <c r="K1155" i="4" s="1"/>
  <c r="N1155" i="4" s="1"/>
  <c r="L2575" i="4"/>
  <c r="K2575" i="4" s="1"/>
  <c r="N2575" i="4" s="1"/>
  <c r="L7316" i="4"/>
  <c r="K7316" i="4" s="1"/>
  <c r="N7316" i="4" s="1"/>
  <c r="L6256" i="4"/>
  <c r="K6256" i="4" s="1"/>
  <c r="N6256" i="4" s="1"/>
  <c r="L2605" i="4"/>
  <c r="K2605" i="4" s="1"/>
  <c r="N2605" i="4" s="1"/>
  <c r="L5526" i="4"/>
  <c r="K5526" i="4" s="1"/>
  <c r="N5526" i="4" s="1"/>
  <c r="L6915" i="4"/>
  <c r="K6915" i="4" s="1"/>
  <c r="N6915" i="4" s="1"/>
  <c r="L7653" i="4"/>
  <c r="K7653" i="4" s="1"/>
  <c r="N7653" i="4" s="1"/>
  <c r="L340" i="4"/>
  <c r="K340" i="4" s="1"/>
  <c r="N340" i="4" s="1"/>
  <c r="L2643" i="4"/>
  <c r="K2643" i="4" s="1"/>
  <c r="N2643" i="4" s="1"/>
  <c r="L6155" i="4"/>
  <c r="K6155" i="4" s="1"/>
  <c r="N6155" i="4" s="1"/>
  <c r="L5062" i="4"/>
  <c r="K5062" i="4" s="1"/>
  <c r="N5062" i="4" s="1"/>
  <c r="L4053" i="4"/>
  <c r="K4053" i="4" s="1"/>
  <c r="N4053" i="4" s="1"/>
  <c r="L7428" i="4"/>
  <c r="K7428" i="4" s="1"/>
  <c r="N7428" i="4" s="1"/>
  <c r="L165" i="4"/>
  <c r="K165" i="4" s="1"/>
  <c r="N165" i="4" s="1"/>
  <c r="L7819" i="4"/>
  <c r="K7819" i="4" s="1"/>
  <c r="N7819" i="4" s="1"/>
  <c r="L7229" i="4"/>
  <c r="K7229" i="4" s="1"/>
  <c r="N7229" i="4" s="1"/>
  <c r="L6236" i="4"/>
  <c r="K6236" i="4" s="1"/>
  <c r="N6236" i="4" s="1"/>
  <c r="L4375" i="4"/>
  <c r="K4375" i="4" s="1"/>
  <c r="N4375" i="4" s="1"/>
  <c r="L2319" i="4"/>
  <c r="K2319" i="4" s="1"/>
  <c r="N2319" i="4" s="1"/>
  <c r="L5194" i="4"/>
  <c r="K5194" i="4" s="1"/>
  <c r="N5194" i="4" s="1"/>
  <c r="L2022" i="4"/>
  <c r="K2022" i="4" s="1"/>
  <c r="N2022" i="4" s="1"/>
  <c r="L7701" i="4"/>
  <c r="K7701" i="4" s="1"/>
  <c r="N7701" i="4" s="1"/>
  <c r="L251" i="4"/>
  <c r="K251" i="4" s="1"/>
  <c r="N251" i="4" s="1"/>
  <c r="L7817" i="4"/>
  <c r="K7817" i="4" s="1"/>
  <c r="N7817" i="4" s="1"/>
  <c r="L2713" i="4"/>
  <c r="K2713" i="4" s="1"/>
  <c r="N2713" i="4" s="1"/>
  <c r="L623" i="4"/>
  <c r="K623" i="4" s="1"/>
  <c r="N623" i="4" s="1"/>
  <c r="L2458" i="4"/>
  <c r="K2458" i="4" s="1"/>
  <c r="N2458" i="4" s="1"/>
  <c r="L1536" i="4"/>
  <c r="K1536" i="4" s="1"/>
  <c r="N1536" i="4" s="1"/>
  <c r="L4508" i="4"/>
  <c r="K4508" i="4" s="1"/>
  <c r="N4508" i="4" s="1"/>
  <c r="L7109" i="4"/>
  <c r="K7109" i="4" s="1"/>
  <c r="N7109" i="4" s="1"/>
  <c r="L4433" i="4"/>
  <c r="K4433" i="4" s="1"/>
  <c r="N4433" i="4" s="1"/>
  <c r="L6027" i="4"/>
  <c r="K6027" i="4" s="1"/>
  <c r="N6027" i="4" s="1"/>
  <c r="L3271" i="4"/>
  <c r="K3271" i="4" s="1"/>
  <c r="N3271" i="4" s="1"/>
  <c r="L6232" i="4"/>
  <c r="K6232" i="4" s="1"/>
  <c r="N6232" i="4" s="1"/>
  <c r="L5163" i="4"/>
  <c r="K5163" i="4" s="1"/>
  <c r="N5163" i="4" s="1"/>
  <c r="L7892" i="4"/>
  <c r="K7892" i="4" s="1"/>
  <c r="N7892" i="4" s="1"/>
  <c r="L948" i="4"/>
  <c r="K948" i="4" s="1"/>
  <c r="N948" i="4" s="1"/>
  <c r="L416" i="4"/>
  <c r="K416" i="4" s="1"/>
  <c r="N416" i="4" s="1"/>
  <c r="L2256" i="4"/>
  <c r="K2256" i="4" s="1"/>
  <c r="N2256" i="4" s="1"/>
  <c r="L5238" i="4"/>
  <c r="K5238" i="4" s="1"/>
  <c r="N5238" i="4" s="1"/>
  <c r="L6996" i="4"/>
  <c r="K6996" i="4" s="1"/>
  <c r="N6996" i="4" s="1"/>
  <c r="L2073" i="4"/>
  <c r="K2073" i="4" s="1"/>
  <c r="N2073" i="4" s="1"/>
  <c r="L6292" i="4"/>
  <c r="K6292" i="4" s="1"/>
  <c r="N6292" i="4" s="1"/>
  <c r="L5797" i="4"/>
  <c r="K5797" i="4" s="1"/>
  <c r="N5797" i="4" s="1"/>
  <c r="L6387" i="4"/>
  <c r="K6387" i="4" s="1"/>
  <c r="N6387" i="4" s="1"/>
  <c r="L7203" i="4"/>
  <c r="K7203" i="4" s="1"/>
  <c r="N7203" i="4" s="1"/>
  <c r="L6936" i="4"/>
  <c r="K6936" i="4" s="1"/>
  <c r="N6936" i="4" s="1"/>
  <c r="L6384" i="4"/>
  <c r="K6384" i="4" s="1"/>
  <c r="N6384" i="4" s="1"/>
  <c r="L5998" i="4"/>
  <c r="K5998" i="4" s="1"/>
  <c r="N5998" i="4" s="1"/>
  <c r="L7473" i="4"/>
  <c r="K7473" i="4" s="1"/>
  <c r="N7473" i="4" s="1"/>
  <c r="L4121" i="4"/>
  <c r="K4121" i="4" s="1"/>
  <c r="N4121" i="4" s="1"/>
  <c r="L6264" i="4"/>
  <c r="K6264" i="4" s="1"/>
  <c r="N6264" i="4" s="1"/>
  <c r="L552" i="4"/>
  <c r="K552" i="4" s="1"/>
  <c r="N552" i="4" s="1"/>
  <c r="L4311" i="4"/>
  <c r="K4311" i="4" s="1"/>
  <c r="N4311" i="4" s="1"/>
  <c r="L7500" i="4"/>
  <c r="K7500" i="4" s="1"/>
  <c r="N7500" i="4" s="1"/>
  <c r="L6352" i="4"/>
  <c r="K6352" i="4" s="1"/>
  <c r="N6352" i="4" s="1"/>
  <c r="L30" i="4"/>
  <c r="K30" i="4" s="1"/>
  <c r="N30" i="4" s="1"/>
  <c r="L4302" i="4"/>
  <c r="K4302" i="4" s="1"/>
  <c r="N4302" i="4" s="1"/>
  <c r="L3128" i="4"/>
  <c r="K3128" i="4" s="1"/>
  <c r="N3128" i="4" s="1"/>
  <c r="L5513" i="4"/>
  <c r="K5513" i="4" s="1"/>
  <c r="N5513" i="4" s="1"/>
  <c r="L3978" i="4"/>
  <c r="K3978" i="4" s="1"/>
  <c r="N3978" i="4" s="1"/>
  <c r="L3285" i="4"/>
  <c r="K3285" i="4" s="1"/>
  <c r="N3285" i="4" s="1"/>
  <c r="L3915" i="4"/>
  <c r="K3915" i="4" s="1"/>
  <c r="N3915" i="4" s="1"/>
  <c r="L5593" i="4"/>
  <c r="K5593" i="4" s="1"/>
  <c r="N5593" i="4" s="1"/>
  <c r="L7238" i="4"/>
  <c r="K7238" i="4" s="1"/>
  <c r="N7238" i="4" s="1"/>
  <c r="L6374" i="4"/>
  <c r="K6374" i="4" s="1"/>
  <c r="N6374" i="4" s="1"/>
  <c r="L7621" i="4"/>
  <c r="K7621" i="4" s="1"/>
  <c r="N7621" i="4" s="1"/>
  <c r="L7144" i="4"/>
  <c r="K7144" i="4" s="1"/>
  <c r="N7144" i="4" s="1"/>
  <c r="L1392" i="4"/>
  <c r="K1392" i="4" s="1"/>
  <c r="N1392" i="4" s="1"/>
  <c r="L3057" i="4"/>
  <c r="K3057" i="4" s="1"/>
  <c r="N3057" i="4" s="1"/>
  <c r="L6032" i="4"/>
  <c r="K6032" i="4" s="1"/>
  <c r="N6032" i="4" s="1"/>
  <c r="L5883" i="4"/>
  <c r="K5883" i="4" s="1"/>
  <c r="N5883" i="4" s="1"/>
  <c r="L6316" i="4"/>
  <c r="K6316" i="4" s="1"/>
  <c r="N6316" i="4" s="1"/>
  <c r="L3680" i="4"/>
  <c r="K3680" i="4" s="1"/>
  <c r="N3680" i="4" s="1"/>
  <c r="L4016" i="4"/>
  <c r="K4016" i="4" s="1"/>
  <c r="N4016" i="4" s="1"/>
  <c r="L7489" i="4"/>
  <c r="K7489" i="4" s="1"/>
  <c r="N7489" i="4" s="1"/>
  <c r="L2487" i="4"/>
  <c r="K2487" i="4" s="1"/>
  <c r="N2487" i="4" s="1"/>
  <c r="L6118" i="4"/>
  <c r="K6118" i="4" s="1"/>
  <c r="N6118" i="4" s="1"/>
  <c r="L909" i="4"/>
  <c r="K909" i="4" s="1"/>
  <c r="N909" i="4" s="1"/>
  <c r="L5221" i="4"/>
  <c r="K5221" i="4" s="1"/>
  <c r="N5221" i="4" s="1"/>
  <c r="L6991" i="4"/>
  <c r="K6991" i="4" s="1"/>
  <c r="N6991" i="4" s="1"/>
  <c r="L1749" i="4"/>
  <c r="K1749" i="4" s="1"/>
  <c r="N1749" i="4" s="1"/>
  <c r="L3441" i="4"/>
  <c r="K3441" i="4" s="1"/>
  <c r="N3441" i="4" s="1"/>
  <c r="L2360" i="4"/>
  <c r="K2360" i="4" s="1"/>
  <c r="N2360" i="4" s="1"/>
  <c r="L7634" i="4"/>
  <c r="K7634" i="4" s="1"/>
  <c r="N7634" i="4" s="1"/>
  <c r="L4911" i="4"/>
  <c r="K4911" i="4" s="1"/>
  <c r="N4911" i="4" s="1"/>
  <c r="L3637" i="4"/>
  <c r="K3637" i="4" s="1"/>
  <c r="N3637" i="4" s="1"/>
  <c r="L470" i="4"/>
  <c r="K470" i="4" s="1"/>
  <c r="N470" i="4" s="1"/>
  <c r="L5275" i="4"/>
  <c r="K5275" i="4" s="1"/>
  <c r="N5275" i="4" s="1"/>
  <c r="L6567" i="4"/>
  <c r="K6567" i="4" s="1"/>
  <c r="N6567" i="4" s="1"/>
  <c r="L3925" i="4"/>
  <c r="K3925" i="4" s="1"/>
  <c r="N3925" i="4" s="1"/>
  <c r="L2857" i="4"/>
  <c r="K2857" i="4" s="1"/>
  <c r="N2857" i="4" s="1"/>
  <c r="L1468" i="4"/>
  <c r="K1468" i="4" s="1"/>
  <c r="N1468" i="4" s="1"/>
  <c r="L5220" i="4"/>
  <c r="K5220" i="4" s="1"/>
  <c r="N5220" i="4" s="1"/>
  <c r="L6580" i="4"/>
  <c r="K6580" i="4" s="1"/>
  <c r="N6580" i="4" s="1"/>
  <c r="L3009" i="4"/>
  <c r="K3009" i="4" s="1"/>
  <c r="N3009" i="4" s="1"/>
  <c r="L7679" i="4"/>
  <c r="K7679" i="4" s="1"/>
  <c r="N7679" i="4" s="1"/>
  <c r="L3080" i="4"/>
  <c r="K3080" i="4" s="1"/>
  <c r="N3080" i="4" s="1"/>
  <c r="L5886" i="4"/>
  <c r="K5886" i="4" s="1"/>
  <c r="N5886" i="4" s="1"/>
  <c r="L4361" i="4"/>
  <c r="K4361" i="4" s="1"/>
  <c r="N4361" i="4" s="1"/>
  <c r="L581" i="4"/>
  <c r="K581" i="4" s="1"/>
  <c r="N581" i="4" s="1"/>
  <c r="L6518" i="4"/>
  <c r="K6518" i="4" s="1"/>
  <c r="N6518" i="4" s="1"/>
  <c r="L3100" i="4"/>
  <c r="K3100" i="4" s="1"/>
  <c r="N3100" i="4" s="1"/>
  <c r="L4248" i="4"/>
  <c r="K4248" i="4" s="1"/>
  <c r="N4248" i="4" s="1"/>
  <c r="L2004" i="4"/>
  <c r="K2004" i="4" s="1"/>
  <c r="N2004" i="4" s="1"/>
  <c r="L2576" i="4"/>
  <c r="K2576" i="4" s="1"/>
  <c r="N2576" i="4" s="1"/>
  <c r="L6819" i="4"/>
  <c r="K6819" i="4" s="1"/>
  <c r="N6819" i="4" s="1"/>
  <c r="L6613" i="4"/>
  <c r="K6613" i="4" s="1"/>
  <c r="N6613" i="4" s="1"/>
  <c r="L3835" i="4"/>
  <c r="K3835" i="4" s="1"/>
  <c r="N3835" i="4" s="1"/>
  <c r="L5535" i="4"/>
  <c r="K5535" i="4" s="1"/>
  <c r="N5535" i="4" s="1"/>
  <c r="L1576" i="4"/>
  <c r="K1576" i="4" s="1"/>
  <c r="N1576" i="4" s="1"/>
  <c r="L3506" i="4"/>
  <c r="K3506" i="4" s="1"/>
  <c r="N3506" i="4" s="1"/>
  <c r="L7918" i="4"/>
  <c r="K7918" i="4" s="1"/>
  <c r="N7918" i="4" s="1"/>
  <c r="L3158" i="4"/>
  <c r="K3158" i="4" s="1"/>
  <c r="N3158" i="4" s="1"/>
  <c r="L2971" i="4"/>
  <c r="K2971" i="4" s="1"/>
  <c r="N2971" i="4" s="1"/>
  <c r="L1141" i="4"/>
  <c r="K1141" i="4" s="1"/>
  <c r="N1141" i="4" s="1"/>
  <c r="L5168" i="4"/>
  <c r="K5168" i="4" s="1"/>
  <c r="N5168" i="4" s="1"/>
  <c r="L1872" i="4"/>
  <c r="K1872" i="4" s="1"/>
  <c r="N1872" i="4" s="1"/>
  <c r="L1143" i="4"/>
  <c r="K1143" i="4" s="1"/>
  <c r="N1143" i="4" s="1"/>
  <c r="L6876" i="4"/>
  <c r="K6876" i="4" s="1"/>
  <c r="N6876" i="4" s="1"/>
  <c r="L7841" i="4"/>
  <c r="K7841" i="4" s="1"/>
  <c r="N7841" i="4" s="1"/>
  <c r="L1703" i="4"/>
  <c r="K1703" i="4" s="1"/>
  <c r="N1703" i="4" s="1"/>
  <c r="L2840" i="4"/>
  <c r="K2840" i="4" s="1"/>
  <c r="N2840" i="4" s="1"/>
  <c r="L1775" i="4"/>
  <c r="K1775" i="4" s="1"/>
  <c r="N1775" i="4" s="1"/>
  <c r="L7874" i="4"/>
  <c r="K7874" i="4" s="1"/>
  <c r="N7874" i="4" s="1"/>
  <c r="L2900" i="4"/>
  <c r="K2900" i="4" s="1"/>
  <c r="N2900" i="4" s="1"/>
  <c r="L7651" i="4"/>
  <c r="K7651" i="4" s="1"/>
  <c r="N7651" i="4" s="1"/>
  <c r="L1661" i="4"/>
  <c r="K1661" i="4" s="1"/>
  <c r="N1661" i="4" s="1"/>
  <c r="L5764" i="4"/>
  <c r="K5764" i="4" s="1"/>
  <c r="N5764" i="4" s="1"/>
  <c r="L3919" i="4"/>
  <c r="K3919" i="4" s="1"/>
  <c r="N3919" i="4" s="1"/>
  <c r="L286" i="4"/>
  <c r="K286" i="4" s="1"/>
  <c r="N286" i="4" s="1"/>
  <c r="L376" i="4"/>
  <c r="K376" i="4" s="1"/>
  <c r="N376" i="4" s="1"/>
  <c r="L7249" i="4"/>
  <c r="K7249" i="4" s="1"/>
  <c r="N7249" i="4" s="1"/>
  <c r="L2628" i="4"/>
  <c r="K2628" i="4" s="1"/>
  <c r="N2628" i="4" s="1"/>
  <c r="L2929" i="4"/>
  <c r="K2929" i="4" s="1"/>
  <c r="N2929" i="4" s="1"/>
  <c r="L5753" i="4"/>
  <c r="K5753" i="4" s="1"/>
  <c r="N5753" i="4" s="1"/>
  <c r="L1831" i="4"/>
  <c r="K1831" i="4" s="1"/>
  <c r="N1831" i="4" s="1"/>
  <c r="L2580" i="4"/>
  <c r="K2580" i="4" s="1"/>
  <c r="N2580" i="4" s="1"/>
  <c r="L3394" i="4"/>
  <c r="K3394" i="4" s="1"/>
  <c r="N3394" i="4" s="1"/>
  <c r="L1298" i="4"/>
  <c r="K1298" i="4" s="1"/>
  <c r="N1298" i="4" s="1"/>
  <c r="L2059" i="4"/>
  <c r="K2059" i="4" s="1"/>
  <c r="N2059" i="4" s="1"/>
  <c r="L326" i="4"/>
  <c r="K326" i="4" s="1"/>
  <c r="N326" i="4" s="1"/>
  <c r="L413" i="4"/>
  <c r="K413" i="4" s="1"/>
  <c r="N413" i="4" s="1"/>
  <c r="L855" i="4"/>
  <c r="K855" i="4" s="1"/>
  <c r="N855" i="4" s="1"/>
  <c r="L1668" i="4"/>
  <c r="K1668" i="4" s="1"/>
  <c r="N1668" i="4" s="1"/>
  <c r="L7349" i="4"/>
  <c r="K7349" i="4" s="1"/>
  <c r="N7349" i="4" s="1"/>
  <c r="L689" i="4"/>
  <c r="K689" i="4" s="1"/>
  <c r="N689" i="4" s="1"/>
  <c r="L4024" i="4"/>
  <c r="K4024" i="4" s="1"/>
  <c r="N4024" i="4" s="1"/>
  <c r="L5253" i="4"/>
  <c r="K5253" i="4" s="1"/>
  <c r="N5253" i="4" s="1"/>
  <c r="L5896" i="4"/>
  <c r="K5896" i="4" s="1"/>
  <c r="N5896" i="4" s="1"/>
  <c r="L7364" i="4"/>
  <c r="K7364" i="4" s="1"/>
  <c r="N7364" i="4" s="1"/>
  <c r="L7828" i="4"/>
  <c r="K7828" i="4" s="1"/>
  <c r="N7828" i="4" s="1"/>
  <c r="L4912" i="4"/>
  <c r="K4912" i="4" s="1"/>
  <c r="N4912" i="4" s="1"/>
  <c r="L2213" i="4"/>
  <c r="K2213" i="4" s="1"/>
  <c r="N2213" i="4" s="1"/>
  <c r="L5597" i="4"/>
  <c r="K5597" i="4" s="1"/>
  <c r="N5597" i="4" s="1"/>
  <c r="L461" i="4"/>
  <c r="K461" i="4" s="1"/>
  <c r="N461" i="4" s="1"/>
  <c r="L1263" i="4"/>
  <c r="K1263" i="4" s="1"/>
  <c r="N1263" i="4" s="1"/>
  <c r="L3909" i="4"/>
  <c r="K3909" i="4" s="1"/>
  <c r="N3909" i="4" s="1"/>
  <c r="L2259" i="4"/>
  <c r="K2259" i="4" s="1"/>
  <c r="N2259" i="4" s="1"/>
  <c r="L1593" i="4"/>
  <c r="K1593" i="4" s="1"/>
  <c r="N1593" i="4" s="1"/>
  <c r="L1856" i="4"/>
  <c r="K1856" i="4" s="1"/>
  <c r="N1856" i="4" s="1"/>
  <c r="L1393" i="4"/>
  <c r="K1393" i="4" s="1"/>
  <c r="N1393" i="4" s="1"/>
  <c r="L2238" i="4"/>
  <c r="K2238" i="4" s="1"/>
  <c r="N2238" i="4" s="1"/>
  <c r="L6490" i="4"/>
  <c r="K6490" i="4" s="1"/>
  <c r="N6490" i="4" s="1"/>
  <c r="L7451" i="4"/>
  <c r="K7451" i="4" s="1"/>
  <c r="N7451" i="4" s="1"/>
  <c r="L3289" i="4"/>
  <c r="K3289" i="4" s="1"/>
  <c r="N3289" i="4" s="1"/>
  <c r="L1743" i="4"/>
  <c r="K1743" i="4" s="1"/>
  <c r="N1743" i="4" s="1"/>
  <c r="L3264" i="4"/>
  <c r="K3264" i="4" s="1"/>
  <c r="N3264" i="4" s="1"/>
  <c r="L329" i="4"/>
  <c r="K329" i="4" s="1"/>
  <c r="N329" i="4" s="1"/>
  <c r="L1210" i="4"/>
  <c r="K1210" i="4" s="1"/>
  <c r="N1210" i="4" s="1"/>
  <c r="L7256" i="4"/>
  <c r="K7256" i="4" s="1"/>
  <c r="N7256" i="4" s="1"/>
  <c r="L3778" i="4"/>
  <c r="K3778" i="4" s="1"/>
  <c r="N3778" i="4" s="1"/>
  <c r="L1316" i="4"/>
  <c r="K1316" i="4" s="1"/>
  <c r="N1316" i="4" s="1"/>
  <c r="L5719" i="4"/>
  <c r="K5719" i="4" s="1"/>
  <c r="N5719" i="4" s="1"/>
  <c r="L4324" i="4"/>
  <c r="K4324" i="4" s="1"/>
  <c r="N4324" i="4" s="1"/>
  <c r="L4864" i="4"/>
  <c r="K4864" i="4" s="1"/>
  <c r="N4864" i="4" s="1"/>
  <c r="L1373" i="4"/>
  <c r="K1373" i="4" s="1"/>
  <c r="N1373" i="4" s="1"/>
  <c r="L572" i="4"/>
  <c r="K572" i="4" s="1"/>
  <c r="N572" i="4" s="1"/>
  <c r="L5296" i="4"/>
  <c r="K5296" i="4" s="1"/>
  <c r="N5296" i="4" s="1"/>
  <c r="L264" i="4"/>
  <c r="K264" i="4" s="1"/>
  <c r="N264" i="4" s="1"/>
  <c r="L7583" i="4"/>
  <c r="K7583" i="4" s="1"/>
  <c r="N7583" i="4" s="1"/>
  <c r="L6479" i="4"/>
  <c r="K6479" i="4" s="1"/>
  <c r="N6479" i="4" s="1"/>
  <c r="L4958" i="4"/>
  <c r="K4958" i="4" s="1"/>
  <c r="N4958" i="4" s="1"/>
  <c r="L6178" i="4"/>
  <c r="K6178" i="4" s="1"/>
  <c r="N6178" i="4" s="1"/>
  <c r="L1492" i="4"/>
  <c r="K1492" i="4" s="1"/>
  <c r="N1492" i="4" s="1"/>
  <c r="L6349" i="4"/>
  <c r="K6349" i="4" s="1"/>
  <c r="N6349" i="4" s="1"/>
  <c r="L7845" i="4"/>
  <c r="K7845" i="4" s="1"/>
  <c r="N7845" i="4" s="1"/>
  <c r="L5950" i="4"/>
  <c r="K5950" i="4" s="1"/>
  <c r="N5950" i="4" s="1"/>
  <c r="L2459" i="4"/>
  <c r="K2459" i="4" s="1"/>
  <c r="N2459" i="4" s="1"/>
  <c r="L3418" i="4"/>
  <c r="K3418" i="4" s="1"/>
  <c r="N3418" i="4" s="1"/>
  <c r="L6272" i="4"/>
  <c r="K6272" i="4" s="1"/>
  <c r="N6272" i="4" s="1"/>
  <c r="L6606" i="4"/>
  <c r="K6606" i="4" s="1"/>
  <c r="N6606" i="4" s="1"/>
  <c r="L7698" i="4"/>
  <c r="K7698" i="4" s="1"/>
  <c r="N7698" i="4" s="1"/>
  <c r="L5733" i="4"/>
  <c r="K5733" i="4" s="1"/>
  <c r="N5733" i="4" s="1"/>
  <c r="L2805" i="4"/>
  <c r="K2805" i="4" s="1"/>
  <c r="N2805" i="4" s="1"/>
  <c r="L844" i="4"/>
  <c r="K844" i="4" s="1"/>
  <c r="N844" i="4" s="1"/>
  <c r="L4902" i="4"/>
  <c r="K4902" i="4" s="1"/>
  <c r="N4902" i="4" s="1"/>
  <c r="L5722" i="4"/>
  <c r="K5722" i="4" s="1"/>
  <c r="N5722" i="4" s="1"/>
  <c r="L3308" i="4"/>
  <c r="K3308" i="4" s="1"/>
  <c r="N3308" i="4" s="1"/>
  <c r="L7255" i="4"/>
  <c r="K7255" i="4" s="1"/>
  <c r="N7255" i="4" s="1"/>
  <c r="L5947" i="4"/>
  <c r="K5947" i="4" s="1"/>
  <c r="N5947" i="4" s="1"/>
  <c r="L5084" i="4"/>
  <c r="K5084" i="4" s="1"/>
  <c r="N5084" i="4" s="1"/>
  <c r="L465" i="4"/>
  <c r="K465" i="4" s="1"/>
  <c r="N465" i="4" s="1"/>
  <c r="L4136" i="4"/>
  <c r="K4136" i="4" s="1"/>
  <c r="N4136" i="4" s="1"/>
  <c r="L6222" i="4"/>
  <c r="K6222" i="4" s="1"/>
  <c r="N6222" i="4" s="1"/>
  <c r="L4085" i="4"/>
  <c r="K4085" i="4" s="1"/>
  <c r="N4085" i="4" s="1"/>
  <c r="L2242" i="4"/>
  <c r="K2242" i="4" s="1"/>
  <c r="N2242" i="4" s="1"/>
  <c r="L6348" i="4"/>
  <c r="K6348" i="4" s="1"/>
  <c r="N6348" i="4" s="1"/>
  <c r="L5424" i="4"/>
  <c r="K5424" i="4" s="1"/>
  <c r="N5424" i="4" s="1"/>
  <c r="L1907" i="4"/>
  <c r="K1907" i="4" s="1"/>
  <c r="N1907" i="4" s="1"/>
  <c r="L7053" i="4"/>
  <c r="K7053" i="4" s="1"/>
  <c r="N7053" i="4" s="1"/>
  <c r="L7517" i="4"/>
  <c r="K7517" i="4" s="1"/>
  <c r="N7517" i="4" s="1"/>
  <c r="L4876" i="4"/>
  <c r="K4876" i="4" s="1"/>
  <c r="N4876" i="4" s="1"/>
  <c r="L7417" i="4"/>
  <c r="K7417" i="4" s="1"/>
  <c r="N7417" i="4" s="1"/>
  <c r="L1248" i="4"/>
  <c r="K1248" i="4" s="1"/>
  <c r="N1248" i="4" s="1"/>
  <c r="L1721" i="4"/>
  <c r="K1721" i="4" s="1"/>
  <c r="N1721" i="4" s="1"/>
  <c r="L2340" i="4"/>
  <c r="K2340" i="4" s="1"/>
  <c r="N2340" i="4" s="1"/>
  <c r="L5768" i="4"/>
  <c r="K5768" i="4" s="1"/>
  <c r="N5768" i="4" s="1"/>
  <c r="L5245" i="4"/>
  <c r="K5245" i="4" s="1"/>
  <c r="N5245" i="4" s="1"/>
  <c r="L5983" i="4"/>
  <c r="K5983" i="4" s="1"/>
  <c r="N5983" i="4" s="1"/>
  <c r="L2798" i="4"/>
  <c r="K2798" i="4" s="1"/>
  <c r="N2798" i="4" s="1"/>
  <c r="L4953" i="4"/>
  <c r="K4953" i="4" s="1"/>
  <c r="N4953" i="4" s="1"/>
  <c r="L2344" i="4"/>
  <c r="K2344" i="4" s="1"/>
  <c r="N2344" i="4" s="1"/>
  <c r="L6597" i="4"/>
  <c r="K6597" i="4" s="1"/>
  <c r="N6597" i="4" s="1"/>
  <c r="L4192" i="4"/>
  <c r="K4192" i="4" s="1"/>
  <c r="N4192" i="4" s="1"/>
  <c r="L6383" i="4"/>
  <c r="K6383" i="4" s="1"/>
  <c r="N6383" i="4" s="1"/>
  <c r="L2243" i="4"/>
  <c r="K2243" i="4" s="1"/>
  <c r="N2243" i="4" s="1"/>
  <c r="L2719" i="4"/>
  <c r="K2719" i="4" s="1"/>
  <c r="N2719" i="4" s="1"/>
  <c r="L2621" i="4"/>
  <c r="K2621" i="4" s="1"/>
  <c r="N2621" i="4" s="1"/>
  <c r="L690" i="4"/>
  <c r="K690" i="4" s="1"/>
  <c r="N690" i="4" s="1"/>
  <c r="L5726" i="4"/>
  <c r="K5726" i="4" s="1"/>
  <c r="N5726" i="4" s="1"/>
  <c r="L4818" i="4"/>
  <c r="K4818" i="4" s="1"/>
  <c r="N4818" i="4" s="1"/>
  <c r="L4786" i="4"/>
  <c r="K4786" i="4" s="1"/>
  <c r="N4786" i="4" s="1"/>
  <c r="L5239" i="4"/>
  <c r="K5239" i="4" s="1"/>
  <c r="N5239" i="4" s="1"/>
  <c r="L3374" i="4"/>
  <c r="K3374" i="4" s="1"/>
  <c r="N3374" i="4" s="1"/>
  <c r="L4538" i="4"/>
  <c r="K4538" i="4" s="1"/>
  <c r="N4538" i="4" s="1"/>
  <c r="L783" i="4"/>
  <c r="K783" i="4" s="1"/>
  <c r="N783" i="4" s="1"/>
  <c r="L6201" i="4"/>
  <c r="K6201" i="4" s="1"/>
  <c r="N6201" i="4" s="1"/>
  <c r="L4381" i="4"/>
  <c r="K4381" i="4" s="1"/>
  <c r="N4381" i="4" s="1"/>
  <c r="L228" i="4"/>
  <c r="K228" i="4" s="1"/>
  <c r="N228" i="4" s="1"/>
  <c r="L7613" i="4"/>
  <c r="K7613" i="4" s="1"/>
  <c r="N7613" i="4" s="1"/>
  <c r="L558" i="4"/>
  <c r="K558" i="4" s="1"/>
  <c r="N558" i="4" s="1"/>
  <c r="L4082" i="4"/>
  <c r="K4082" i="4" s="1"/>
  <c r="N4082" i="4" s="1"/>
  <c r="L1843" i="4"/>
  <c r="K1843" i="4" s="1"/>
  <c r="N1843" i="4" s="1"/>
  <c r="L4078" i="4"/>
  <c r="K4078" i="4" s="1"/>
  <c r="N4078" i="4" s="1"/>
  <c r="L1690" i="4"/>
  <c r="K1690" i="4" s="1"/>
  <c r="N1690" i="4" s="1"/>
  <c r="L5608" i="4"/>
  <c r="K5608" i="4" s="1"/>
  <c r="N5608" i="4" s="1"/>
  <c r="L4227" i="4"/>
  <c r="K4227" i="4" s="1"/>
  <c r="N4227" i="4" s="1"/>
  <c r="L669" i="4"/>
  <c r="K669" i="4" s="1"/>
  <c r="N669" i="4" s="1"/>
  <c r="L7553" i="4"/>
  <c r="K7553" i="4" s="1"/>
  <c r="N7553" i="4" s="1"/>
  <c r="L1472" i="4"/>
  <c r="K1472" i="4" s="1"/>
  <c r="N1472" i="4" s="1"/>
  <c r="L341" i="4"/>
  <c r="K341" i="4" s="1"/>
  <c r="N341" i="4" s="1"/>
  <c r="L4020" i="4"/>
  <c r="K4020" i="4" s="1"/>
  <c r="N4020" i="4" s="1"/>
  <c r="L952" i="4"/>
  <c r="K952" i="4" s="1"/>
  <c r="N952" i="4" s="1"/>
  <c r="L2074" i="4"/>
  <c r="K2074" i="4" s="1"/>
  <c r="N2074" i="4" s="1"/>
  <c r="L105" i="4"/>
  <c r="K105" i="4" s="1"/>
  <c r="N105" i="4" s="1"/>
  <c r="L4730" i="4"/>
  <c r="K4730" i="4" s="1"/>
  <c r="N4730" i="4" s="1"/>
  <c r="L5556" i="4"/>
  <c r="K5556" i="4" s="1"/>
  <c r="N5556" i="4" s="1"/>
  <c r="L1626" i="4"/>
  <c r="K1626" i="4" s="1"/>
  <c r="N1626" i="4" s="1"/>
  <c r="L2657" i="4"/>
  <c r="K2657" i="4" s="1"/>
  <c r="N2657" i="4" s="1"/>
  <c r="L5015" i="4"/>
  <c r="K5015" i="4" s="1"/>
  <c r="N5015" i="4" s="1"/>
  <c r="L4177" i="4"/>
  <c r="K4177" i="4" s="1"/>
  <c r="N4177" i="4" s="1"/>
  <c r="L7592" i="4"/>
  <c r="K7592" i="4" s="1"/>
  <c r="N7592" i="4" s="1"/>
  <c r="L923" i="4"/>
  <c r="K923" i="4" s="1"/>
  <c r="N923" i="4" s="1"/>
  <c r="L5026" i="4"/>
  <c r="K5026" i="4" s="1"/>
  <c r="N5026" i="4" s="1"/>
  <c r="L7542" i="4"/>
  <c r="K7542" i="4" s="1"/>
  <c r="N7542" i="4" s="1"/>
  <c r="L1660" i="4"/>
  <c r="K1660" i="4" s="1"/>
  <c r="N1660" i="4" s="1"/>
  <c r="L5501" i="4"/>
  <c r="K5501" i="4" s="1"/>
  <c r="N5501" i="4" s="1"/>
  <c r="L811" i="4"/>
  <c r="K811" i="4" s="1"/>
  <c r="N811" i="4" s="1"/>
  <c r="L888" i="4"/>
  <c r="K888" i="4" s="1"/>
  <c r="N888" i="4" s="1"/>
  <c r="L5136" i="4"/>
  <c r="K5136" i="4" s="1"/>
  <c r="N5136" i="4" s="1"/>
  <c r="L6270" i="4"/>
  <c r="K6270" i="4" s="1"/>
  <c r="N6270" i="4" s="1"/>
  <c r="L1057" i="4"/>
  <c r="K1057" i="4" s="1"/>
  <c r="N1057" i="4" s="1"/>
  <c r="L2161" i="4"/>
  <c r="K2161" i="4" s="1"/>
  <c r="N2161" i="4" s="1"/>
  <c r="L7297" i="4"/>
  <c r="K7297" i="4" s="1"/>
  <c r="N7297" i="4" s="1"/>
  <c r="L2542" i="4"/>
  <c r="K2542" i="4" s="1"/>
  <c r="N2542" i="4" s="1"/>
  <c r="L3215" i="4"/>
  <c r="K3215" i="4" s="1"/>
  <c r="N3215" i="4" s="1"/>
  <c r="L274" i="4"/>
  <c r="K274" i="4" s="1"/>
  <c r="N274" i="4" s="1"/>
  <c r="L408" i="4"/>
  <c r="K408" i="4" s="1"/>
  <c r="N408" i="4" s="1"/>
  <c r="L308" i="4"/>
  <c r="K308" i="4" s="1"/>
  <c r="N308" i="4" s="1"/>
  <c r="L981" i="4"/>
  <c r="K981" i="4" s="1"/>
  <c r="N981" i="4" s="1"/>
  <c r="L721" i="4"/>
  <c r="K721" i="4" s="1"/>
  <c r="N721" i="4" s="1"/>
  <c r="L218" i="4"/>
  <c r="K218" i="4" s="1"/>
  <c r="N218" i="4" s="1"/>
  <c r="L3302" i="4"/>
  <c r="K3302" i="4" s="1"/>
  <c r="N3302" i="4" s="1"/>
  <c r="L2823" i="4"/>
  <c r="K2823" i="4" s="1"/>
  <c r="N2823" i="4" s="1"/>
  <c r="L1503" i="4"/>
  <c r="K1503" i="4" s="1"/>
  <c r="N1503" i="4" s="1"/>
  <c r="L4515" i="4"/>
  <c r="K4515" i="4" s="1"/>
  <c r="N4515" i="4" s="1"/>
  <c r="L1754" i="4"/>
  <c r="K1754" i="4" s="1"/>
  <c r="N1754" i="4" s="1"/>
  <c r="L4616" i="4"/>
  <c r="K4616" i="4" s="1"/>
  <c r="N4616" i="4" s="1"/>
  <c r="L1297" i="4"/>
  <c r="K1297" i="4" s="1"/>
  <c r="N1297" i="4" s="1"/>
  <c r="L2001" i="4"/>
  <c r="K2001" i="4" s="1"/>
  <c r="N2001" i="4" s="1"/>
  <c r="L3974" i="4"/>
  <c r="K3974" i="4" s="1"/>
  <c r="N3974" i="4" s="1"/>
  <c r="L5899" i="4"/>
  <c r="K5899" i="4" s="1"/>
  <c r="N5899" i="4" s="1"/>
  <c r="L3758" i="4"/>
  <c r="K3758" i="4" s="1"/>
  <c r="N3758" i="4" s="1"/>
  <c r="L6030" i="4"/>
  <c r="K6030" i="4" s="1"/>
  <c r="N6030" i="4" s="1"/>
  <c r="L3630" i="4"/>
  <c r="K3630" i="4" s="1"/>
  <c r="N3630" i="4" s="1"/>
  <c r="L5757" i="4"/>
  <c r="K5757" i="4" s="1"/>
  <c r="N5757" i="4" s="1"/>
  <c r="L6224" i="4"/>
  <c r="K6224" i="4" s="1"/>
  <c r="N6224" i="4" s="1"/>
  <c r="L170" i="4"/>
  <c r="K170" i="4" s="1"/>
  <c r="N170" i="4" s="1"/>
  <c r="L6918" i="4"/>
  <c r="K6918" i="4" s="1"/>
  <c r="N6918" i="4" s="1"/>
  <c r="L7243" i="4"/>
  <c r="K7243" i="4" s="1"/>
  <c r="N7243" i="4" s="1"/>
  <c r="L6253" i="4"/>
  <c r="K6253" i="4" s="1"/>
  <c r="N6253" i="4" s="1"/>
  <c r="L4614" i="4"/>
  <c r="K4614" i="4" s="1"/>
  <c r="N4614" i="4" s="1"/>
  <c r="L3695" i="4"/>
  <c r="K3695" i="4" s="1"/>
  <c r="N3695" i="4" s="1"/>
  <c r="L7294" i="4"/>
  <c r="K7294" i="4" s="1"/>
  <c r="N7294" i="4" s="1"/>
  <c r="L5282" i="4"/>
  <c r="K5282" i="4" s="1"/>
  <c r="N5282" i="4" s="1"/>
  <c r="L6870" i="4"/>
  <c r="K6870" i="4" s="1"/>
  <c r="N6870" i="4" s="1"/>
  <c r="L4409" i="4"/>
  <c r="K4409" i="4" s="1"/>
  <c r="N4409" i="4" s="1"/>
  <c r="L4329" i="4"/>
  <c r="K4329" i="4" s="1"/>
  <c r="N4329" i="4" s="1"/>
  <c r="L6507" i="4"/>
  <c r="K6507" i="4" s="1"/>
  <c r="N6507" i="4" s="1"/>
  <c r="L3061" i="4"/>
  <c r="K3061" i="4" s="1"/>
  <c r="N3061" i="4" s="1"/>
  <c r="L6889" i="4"/>
  <c r="K6889" i="4" s="1"/>
  <c r="N6889" i="4" s="1"/>
  <c r="L2919" i="4"/>
  <c r="K2919" i="4" s="1"/>
  <c r="N2919" i="4" s="1"/>
  <c r="L7612" i="4"/>
  <c r="K7612" i="4" s="1"/>
  <c r="N7612" i="4" s="1"/>
  <c r="L2049" i="4"/>
  <c r="K2049" i="4" s="1"/>
  <c r="N2049" i="4" s="1"/>
  <c r="L7956" i="4"/>
  <c r="K7956" i="4" s="1"/>
  <c r="N7956" i="4" s="1"/>
  <c r="L447" i="4"/>
  <c r="K447" i="4" s="1"/>
  <c r="N447" i="4" s="1"/>
  <c r="L3970" i="4"/>
  <c r="K3970" i="4" s="1"/>
  <c r="N3970" i="4" s="1"/>
  <c r="L5159" i="4"/>
  <c r="K5159" i="4" s="1"/>
  <c r="N5159" i="4" s="1"/>
  <c r="L6566" i="4"/>
  <c r="K6566" i="4" s="1"/>
  <c r="N6566" i="4" s="1"/>
  <c r="L2090" i="4"/>
  <c r="K2090" i="4" s="1"/>
  <c r="N2090" i="4" s="1"/>
  <c r="L7150" i="4"/>
  <c r="K7150" i="4" s="1"/>
  <c r="N7150" i="4" s="1"/>
  <c r="L2341" i="4"/>
  <c r="K2341" i="4" s="1"/>
  <c r="N2341" i="4" s="1"/>
  <c r="L3995" i="4"/>
  <c r="K3995" i="4" s="1"/>
  <c r="N3995" i="4" s="1"/>
  <c r="L7213" i="4"/>
  <c r="K7213" i="4" s="1"/>
  <c r="N7213" i="4" s="1"/>
  <c r="L2143" i="4"/>
  <c r="K2143" i="4" s="1"/>
  <c r="N2143" i="4" s="1"/>
  <c r="L816" i="4"/>
  <c r="K816" i="4" s="1"/>
  <c r="N816" i="4" s="1"/>
  <c r="L3852" i="4"/>
  <c r="K3852" i="4" s="1"/>
  <c r="N3852" i="4" s="1"/>
  <c r="L4893" i="4"/>
  <c r="K4893" i="4" s="1"/>
  <c r="N4893" i="4" s="1"/>
  <c r="L3731" i="4"/>
  <c r="K3731" i="4" s="1"/>
  <c r="N3731" i="4" s="1"/>
  <c r="L3699" i="4"/>
  <c r="K3699" i="4" s="1"/>
  <c r="N3699" i="4" s="1"/>
  <c r="L6093" i="4"/>
  <c r="K6093" i="4" s="1"/>
  <c r="N6093" i="4" s="1"/>
  <c r="L2738" i="4"/>
  <c r="K2738" i="4" s="1"/>
  <c r="N2738" i="4" s="1"/>
  <c r="L4336" i="4"/>
  <c r="K4336" i="4" s="1"/>
  <c r="N4336" i="4" s="1"/>
  <c r="L1680" i="4"/>
  <c r="K1680" i="4" s="1"/>
  <c r="N1680" i="4" s="1"/>
  <c r="L975" i="4"/>
  <c r="K975" i="4" s="1"/>
  <c r="N975" i="4" s="1"/>
  <c r="L5932" i="4"/>
  <c r="K5932" i="4" s="1"/>
  <c r="N5932" i="4" s="1"/>
  <c r="L7970" i="4"/>
  <c r="K7970" i="4" s="1"/>
  <c r="N7970" i="4" s="1"/>
  <c r="L3070" i="4"/>
  <c r="K3070" i="4" s="1"/>
  <c r="N3070" i="4" s="1"/>
  <c r="L7247" i="4"/>
  <c r="K7247" i="4" s="1"/>
  <c r="N7247" i="4" s="1"/>
  <c r="L6570" i="4"/>
  <c r="K6570" i="4" s="1"/>
  <c r="N6570" i="4" s="1"/>
  <c r="L7026" i="4"/>
  <c r="K7026" i="4" s="1"/>
  <c r="N7026" i="4" s="1"/>
  <c r="L1010" i="4"/>
  <c r="K1010" i="4" s="1"/>
  <c r="N1010" i="4" s="1"/>
  <c r="L2694" i="4"/>
  <c r="K2694" i="4" s="1"/>
  <c r="N2694" i="4" s="1"/>
  <c r="L900" i="4"/>
  <c r="K900" i="4" s="1"/>
  <c r="N900" i="4" s="1"/>
  <c r="L490" i="4"/>
  <c r="K490" i="4" s="1"/>
  <c r="N490" i="4" s="1"/>
  <c r="L4930" i="4"/>
  <c r="K4930" i="4" s="1"/>
  <c r="N4930" i="4" s="1"/>
  <c r="L4936" i="4"/>
  <c r="K4936" i="4" s="1"/>
  <c r="N4936" i="4" s="1"/>
  <c r="L5508" i="4"/>
  <c r="K5508" i="4" s="1"/>
  <c r="N5508" i="4" s="1"/>
  <c r="L7527" i="4"/>
  <c r="K7527" i="4" s="1"/>
  <c r="N7527" i="4" s="1"/>
  <c r="L960" i="4"/>
  <c r="K960" i="4" s="1"/>
  <c r="N960" i="4" s="1"/>
  <c r="L7086" i="4"/>
  <c r="K7086" i="4" s="1"/>
  <c r="N7086" i="4" s="1"/>
  <c r="L620" i="4"/>
  <c r="K620" i="4" s="1"/>
  <c r="N620" i="4" s="1"/>
  <c r="L4401" i="4"/>
  <c r="K4401" i="4" s="1"/>
  <c r="N4401" i="4" s="1"/>
  <c r="L7338" i="4"/>
  <c r="K7338" i="4" s="1"/>
  <c r="N7338" i="4" s="1"/>
  <c r="L7849" i="4"/>
  <c r="K7849" i="4" s="1"/>
  <c r="N7849" i="4" s="1"/>
  <c r="L3735" i="4"/>
  <c r="K3735" i="4" s="1"/>
  <c r="N3735" i="4" s="1"/>
  <c r="L839" i="4"/>
  <c r="K839" i="4" s="1"/>
  <c r="N839" i="4" s="1"/>
  <c r="L7166" i="4"/>
  <c r="K7166" i="4" s="1"/>
  <c r="N7166" i="4" s="1"/>
  <c r="L2194" i="4"/>
  <c r="K2194" i="4" s="1"/>
  <c r="N2194" i="4" s="1"/>
  <c r="L5585" i="4"/>
  <c r="K5585" i="4" s="1"/>
  <c r="N5585" i="4" s="1"/>
  <c r="L3375" i="4"/>
  <c r="K3375" i="4" s="1"/>
  <c r="N3375" i="4" s="1"/>
  <c r="L1123" i="4"/>
  <c r="K1123" i="4" s="1"/>
  <c r="N1123" i="4" s="1"/>
  <c r="L7898" i="4"/>
  <c r="K7898" i="4" s="1"/>
  <c r="N7898" i="4" s="1"/>
  <c r="L1532" i="4"/>
  <c r="K1532" i="4" s="1"/>
  <c r="N1532" i="4" s="1"/>
  <c r="L6453" i="4"/>
  <c r="K6453" i="4" s="1"/>
  <c r="N6453" i="4" s="1"/>
  <c r="L7174" i="4"/>
  <c r="K7174" i="4" s="1"/>
  <c r="N7174" i="4" s="1"/>
  <c r="L5072" i="4"/>
  <c r="K5072" i="4" s="1"/>
  <c r="N5072" i="4" s="1"/>
  <c r="L3888" i="4"/>
  <c r="K3888" i="4" s="1"/>
  <c r="N3888" i="4" s="1"/>
  <c r="L3387" i="4"/>
  <c r="K3387" i="4" s="1"/>
  <c r="N3387" i="4" s="1"/>
  <c r="L5774" i="4"/>
  <c r="K5774" i="4" s="1"/>
  <c r="N5774" i="4" s="1"/>
  <c r="L2829" i="4"/>
  <c r="K2829" i="4" s="1"/>
  <c r="N2829" i="4" s="1"/>
  <c r="L7088" i="4"/>
  <c r="K7088" i="4" s="1"/>
  <c r="N7088" i="4" s="1"/>
  <c r="L4719" i="4"/>
  <c r="K4719" i="4" s="1"/>
  <c r="N4719" i="4" s="1"/>
  <c r="L5367" i="4"/>
  <c r="K5367" i="4" s="1"/>
  <c r="N5367" i="4" s="1"/>
  <c r="L718" i="4"/>
  <c r="K718" i="4" s="1"/>
  <c r="N718" i="4" s="1"/>
  <c r="L4244" i="4"/>
  <c r="K4244" i="4" s="1"/>
  <c r="N4244" i="4" s="1"/>
  <c r="L710" i="4"/>
  <c r="K710" i="4" s="1"/>
  <c r="N710" i="4" s="1"/>
  <c r="L6558" i="4"/>
  <c r="K6558" i="4" s="1"/>
  <c r="N6558" i="4" s="1"/>
  <c r="L6162" i="4"/>
  <c r="K6162" i="4" s="1"/>
  <c r="N6162" i="4" s="1"/>
  <c r="L252" i="4"/>
  <c r="K252" i="4" s="1"/>
  <c r="N252" i="4" s="1"/>
  <c r="L5323" i="4"/>
  <c r="K5323" i="4" s="1"/>
  <c r="N5323" i="4" s="1"/>
  <c r="L3241" i="4"/>
  <c r="K3241" i="4" s="1"/>
  <c r="N3241" i="4" s="1"/>
  <c r="L3639" i="4"/>
  <c r="K3639" i="4" s="1"/>
  <c r="N3639" i="4" s="1"/>
  <c r="L1146" i="4"/>
  <c r="K1146" i="4" s="1"/>
  <c r="N1146" i="4" s="1"/>
  <c r="L2874" i="4"/>
  <c r="K2874" i="4" s="1"/>
  <c r="N2874" i="4" s="1"/>
  <c r="L1427" i="4"/>
  <c r="K1427" i="4" s="1"/>
  <c r="N1427" i="4" s="1"/>
  <c r="L2355" i="4"/>
  <c r="K2355" i="4" s="1"/>
  <c r="N2355" i="4" s="1"/>
  <c r="L1596" i="4"/>
  <c r="K1596" i="4" s="1"/>
  <c r="N1596" i="4" s="1"/>
  <c r="L2747" i="4"/>
  <c r="K2747" i="4" s="1"/>
  <c r="N2747" i="4" s="1"/>
  <c r="L4650" i="4"/>
  <c r="K4650" i="4" s="1"/>
  <c r="N4650" i="4" s="1"/>
  <c r="L7563" i="4"/>
  <c r="K7563" i="4" s="1"/>
  <c r="N7563" i="4" s="1"/>
  <c r="L707" i="4"/>
  <c r="K707" i="4" s="1"/>
  <c r="N707" i="4" s="1"/>
  <c r="L7069" i="4"/>
  <c r="K7069" i="4" s="1"/>
  <c r="N7069" i="4" s="1"/>
  <c r="L661" i="4"/>
  <c r="K661" i="4" s="1"/>
  <c r="N661" i="4" s="1"/>
  <c r="L3776" i="4"/>
  <c r="K3776" i="4" s="1"/>
  <c r="N3776" i="4" s="1"/>
  <c r="L7516" i="4"/>
  <c r="K7516" i="4" s="1"/>
  <c r="N7516" i="4" s="1"/>
  <c r="L4814" i="4"/>
  <c r="K4814" i="4" s="1"/>
  <c r="N4814" i="4" s="1"/>
  <c r="L1302" i="4"/>
  <c r="K1302" i="4" s="1"/>
  <c r="N1302" i="4" s="1"/>
  <c r="L2200" i="4"/>
  <c r="K2200" i="4" s="1"/>
  <c r="N2200" i="4" s="1"/>
  <c r="L3212" i="4"/>
  <c r="K3212" i="4" s="1"/>
  <c r="N3212" i="4" s="1"/>
  <c r="L2567" i="4"/>
  <c r="K2567" i="4" s="1"/>
  <c r="N2567" i="4" s="1"/>
  <c r="L1282" i="4"/>
  <c r="K1282" i="4" s="1"/>
  <c r="N1282" i="4" s="1"/>
  <c r="L5711" i="4"/>
  <c r="K5711" i="4" s="1"/>
  <c r="N5711" i="4" s="1"/>
  <c r="L1662" i="4"/>
  <c r="K1662" i="4" s="1"/>
  <c r="N1662" i="4" s="1"/>
  <c r="L1286" i="4"/>
  <c r="K1286" i="4" s="1"/>
  <c r="N1286" i="4" s="1"/>
  <c r="L3123" i="4"/>
  <c r="K3123" i="4" s="1"/>
  <c r="N3123" i="4" s="1"/>
  <c r="L5363" i="4"/>
  <c r="K5363" i="4" s="1"/>
  <c r="N5363" i="4" s="1"/>
  <c r="L6114" i="4"/>
  <c r="K6114" i="4" s="1"/>
  <c r="N6114" i="4" s="1"/>
  <c r="L3787" i="4"/>
  <c r="K3787" i="4" s="1"/>
  <c r="N3787" i="4" s="1"/>
  <c r="L6166" i="4"/>
  <c r="K6166" i="4" s="1"/>
  <c r="N6166" i="4" s="1"/>
  <c r="L4921" i="4"/>
  <c r="K4921" i="4" s="1"/>
  <c r="N4921" i="4" s="1"/>
  <c r="L5888" i="4"/>
  <c r="K5888" i="4" s="1"/>
  <c r="N5888" i="4" s="1"/>
  <c r="L6023" i="4"/>
  <c r="K6023" i="4" s="1"/>
  <c r="N6023" i="4" s="1"/>
  <c r="L4725" i="4"/>
  <c r="K4725" i="4" s="1"/>
  <c r="N4725" i="4" s="1"/>
  <c r="L351" i="4"/>
  <c r="K351" i="4" s="1"/>
  <c r="N351" i="4" s="1"/>
  <c r="L3209" i="4"/>
  <c r="K3209" i="4" s="1"/>
  <c r="N3209" i="4" s="1"/>
  <c r="L2920" i="4"/>
  <c r="K2920" i="4" s="1"/>
  <c r="N2920" i="4" s="1"/>
  <c r="L2312" i="4"/>
  <c r="K2312" i="4" s="1"/>
  <c r="N2312" i="4" s="1"/>
  <c r="L6447" i="4"/>
  <c r="K6447" i="4" s="1"/>
  <c r="N6447" i="4" s="1"/>
  <c r="L2815" i="4"/>
  <c r="K2815" i="4" s="1"/>
  <c r="N2815" i="4" s="1"/>
  <c r="L7258" i="4"/>
  <c r="K7258" i="4" s="1"/>
  <c r="N7258" i="4" s="1"/>
  <c r="L1249" i="4"/>
  <c r="K1249" i="4" s="1"/>
  <c r="N1249" i="4" s="1"/>
  <c r="L3164" i="4"/>
  <c r="K3164" i="4" s="1"/>
  <c r="N3164" i="4" s="1"/>
  <c r="L6188" i="4"/>
  <c r="K6188" i="4" s="1"/>
  <c r="N6188" i="4" s="1"/>
  <c r="L1283" i="4"/>
  <c r="K1283" i="4" s="1"/>
  <c r="N1283" i="4" s="1"/>
  <c r="L861" i="4"/>
  <c r="K861" i="4" s="1"/>
  <c r="N861" i="4" s="1"/>
  <c r="L3786" i="4"/>
  <c r="K3786" i="4" s="1"/>
  <c r="N3786" i="4" s="1"/>
  <c r="L4379" i="4"/>
  <c r="K4379" i="4" s="1"/>
  <c r="N4379" i="4" s="1"/>
  <c r="L1991" i="4"/>
  <c r="K1991" i="4" s="1"/>
  <c r="N1991" i="4" s="1"/>
  <c r="L7095" i="4"/>
  <c r="K7095" i="4" s="1"/>
  <c r="N7095" i="4" s="1"/>
  <c r="L2036" i="4"/>
  <c r="K2036" i="4" s="1"/>
  <c r="N2036" i="4" s="1"/>
  <c r="L715" i="4"/>
  <c r="K715" i="4" s="1"/>
  <c r="N715" i="4" s="1"/>
  <c r="L5575" i="4"/>
  <c r="K5575" i="4" s="1"/>
  <c r="N5575" i="4" s="1"/>
  <c r="L6020" i="4"/>
  <c r="K6020" i="4" s="1"/>
  <c r="N6020" i="4" s="1"/>
  <c r="L6821" i="4"/>
  <c r="K6821" i="4" s="1"/>
  <c r="N6821" i="4" s="1"/>
  <c r="L6898" i="4"/>
  <c r="K6898" i="4" s="1"/>
  <c r="N6898" i="4" s="1"/>
  <c r="L7018" i="4"/>
  <c r="K7018" i="4" s="1"/>
  <c r="N7018" i="4" s="1"/>
  <c r="L2895" i="4"/>
  <c r="K2895" i="4" s="1"/>
  <c r="N2895" i="4" s="1"/>
  <c r="L3452" i="4"/>
  <c r="K3452" i="4" s="1"/>
  <c r="N3452" i="4" s="1"/>
  <c r="L3725" i="4"/>
  <c r="K3725" i="4" s="1"/>
  <c r="N3725" i="4" s="1"/>
  <c r="L1738" i="4"/>
  <c r="K1738" i="4" s="1"/>
  <c r="N1738" i="4" s="1"/>
  <c r="L5370" i="4"/>
  <c r="K5370" i="4" s="1"/>
  <c r="N5370" i="4" s="1"/>
  <c r="L17" i="4"/>
  <c r="K17" i="4" s="1"/>
  <c r="N17" i="4" s="1"/>
  <c r="L3188" i="4"/>
  <c r="K3188" i="4" s="1"/>
  <c r="N3188" i="4" s="1"/>
  <c r="L7304" i="4"/>
  <c r="K7304" i="4" s="1"/>
  <c r="N7304" i="4" s="1"/>
  <c r="L2446" i="4"/>
  <c r="K2446" i="4" s="1"/>
  <c r="N2446" i="4" s="1"/>
  <c r="L5661" i="4"/>
  <c r="K5661" i="4" s="1"/>
  <c r="N5661" i="4" s="1"/>
  <c r="L7296" i="4"/>
  <c r="K7296" i="4" s="1"/>
  <c r="N7296" i="4" s="1"/>
  <c r="L942" i="4"/>
  <c r="K942" i="4" s="1"/>
  <c r="N942" i="4" s="1"/>
  <c r="L4322" i="4"/>
  <c r="K4322" i="4" s="1"/>
  <c r="N4322" i="4" s="1"/>
  <c r="L2432" i="4"/>
  <c r="K2432" i="4" s="1"/>
  <c r="N2432" i="4" s="1"/>
  <c r="L4003" i="4"/>
  <c r="K4003" i="4" s="1"/>
  <c r="N4003" i="4" s="1"/>
  <c r="L7767" i="4"/>
  <c r="K7767" i="4" s="1"/>
  <c r="N7767" i="4" s="1"/>
  <c r="L6145" i="4"/>
  <c r="K6145" i="4" s="1"/>
  <c r="N6145" i="4" s="1"/>
  <c r="L6098" i="4"/>
  <c r="K6098" i="4" s="1"/>
  <c r="N6098" i="4" s="1"/>
  <c r="L4462" i="4"/>
  <c r="K4462" i="4" s="1"/>
  <c r="N4462" i="4" s="1"/>
  <c r="L4569" i="4"/>
  <c r="K4569" i="4" s="1"/>
  <c r="N4569" i="4" s="1"/>
  <c r="L5732" i="4"/>
  <c r="K5732" i="4" s="1"/>
  <c r="N5732" i="4" s="1"/>
  <c r="L3199" i="4"/>
  <c r="K3199" i="4" s="1"/>
  <c r="N3199" i="4" s="1"/>
  <c r="L1678" i="4"/>
  <c r="K1678" i="4" s="1"/>
  <c r="N1678" i="4" s="1"/>
  <c r="L6084" i="4"/>
  <c r="K6084" i="4" s="1"/>
  <c r="N6084" i="4" s="1"/>
  <c r="L2180" i="4"/>
  <c r="K2180" i="4" s="1"/>
  <c r="N2180" i="4" s="1"/>
  <c r="L4519" i="4"/>
  <c r="K4519" i="4" s="1"/>
  <c r="N4519" i="4" s="1"/>
  <c r="L3594" i="4"/>
  <c r="K3594" i="4" s="1"/>
  <c r="N3594" i="4" s="1"/>
  <c r="L7132" i="4"/>
  <c r="K7132" i="4" s="1"/>
  <c r="N7132" i="4" s="1"/>
  <c r="L6434" i="4"/>
  <c r="K6434" i="4" s="1"/>
  <c r="N6434" i="4" s="1"/>
  <c r="L3929" i="4"/>
  <c r="K3929" i="4" s="1"/>
  <c r="N3929" i="4" s="1"/>
  <c r="L2208" i="4"/>
  <c r="K2208" i="4" s="1"/>
  <c r="N2208" i="4" s="1"/>
  <c r="L3736" i="4"/>
  <c r="K3736" i="4" s="1"/>
  <c r="N3736" i="4" s="1"/>
  <c r="L4772" i="4"/>
  <c r="K4772" i="4" s="1"/>
  <c r="N4772" i="4" s="1"/>
  <c r="L5759" i="4"/>
  <c r="K5759" i="4" s="1"/>
  <c r="N5759" i="4" s="1"/>
  <c r="L7798" i="4"/>
  <c r="K7798" i="4" s="1"/>
  <c r="N7798" i="4" s="1"/>
  <c r="L2428" i="4"/>
  <c r="K2428" i="4" s="1"/>
  <c r="N2428" i="4" s="1"/>
  <c r="L7941" i="4"/>
  <c r="K7941" i="4" s="1"/>
  <c r="N7941" i="4" s="1"/>
  <c r="L619" i="4"/>
  <c r="K619" i="4" s="1"/>
  <c r="N619" i="4" s="1"/>
  <c r="L6544" i="4"/>
  <c r="K6544" i="4" s="1"/>
  <c r="N6544" i="4" s="1"/>
  <c r="L7191" i="4"/>
  <c r="K7191" i="4" s="1"/>
  <c r="N7191" i="4" s="1"/>
  <c r="L5286" i="4"/>
  <c r="K5286" i="4" s="1"/>
  <c r="N5286" i="4" s="1"/>
  <c r="L6944" i="4"/>
  <c r="K6944" i="4" s="1"/>
  <c r="N6944" i="4" s="1"/>
  <c r="L94" i="4"/>
  <c r="K94" i="4" s="1"/>
  <c r="N94" i="4" s="1"/>
  <c r="L2539" i="4"/>
  <c r="K2539" i="4" s="1"/>
  <c r="N2539" i="4" s="1"/>
  <c r="L3540" i="4"/>
  <c r="K3540" i="4" s="1"/>
  <c r="N3540" i="4" s="1"/>
  <c r="L666" i="4"/>
  <c r="K666" i="4" s="1"/>
  <c r="N666" i="4" s="1"/>
  <c r="L2669" i="4"/>
  <c r="K2669" i="4" s="1"/>
  <c r="N2669" i="4" s="1"/>
  <c r="L7016" i="4"/>
  <c r="K7016" i="4" s="1"/>
  <c r="N7016" i="4" s="1"/>
  <c r="L2570" i="4"/>
  <c r="K2570" i="4" s="1"/>
  <c r="N2570" i="4" s="1"/>
  <c r="L5377" i="4"/>
  <c r="K5377" i="4" s="1"/>
  <c r="N5377" i="4" s="1"/>
  <c r="L1332" i="4"/>
  <c r="K1332" i="4" s="1"/>
  <c r="N1332" i="4" s="1"/>
  <c r="L134" i="4"/>
  <c r="K134" i="4" s="1"/>
  <c r="N134" i="4" s="1"/>
  <c r="L2666" i="4"/>
  <c r="K2666" i="4" s="1"/>
  <c r="N2666" i="4" s="1"/>
  <c r="L6271" i="4"/>
  <c r="K6271" i="4" s="1"/>
  <c r="N6271" i="4" s="1"/>
  <c r="L3797" i="4"/>
  <c r="K3797" i="4" s="1"/>
  <c r="N3797" i="4" s="1"/>
  <c r="L5133" i="4"/>
  <c r="K5133" i="4" s="1"/>
  <c r="N5133" i="4" s="1"/>
  <c r="L7726" i="4"/>
  <c r="K7726" i="4" s="1"/>
  <c r="N7726" i="4" s="1"/>
  <c r="L2578" i="4"/>
  <c r="K2578" i="4" s="1"/>
  <c r="N2578" i="4" s="1"/>
  <c r="L361" i="4"/>
  <c r="K361" i="4" s="1"/>
  <c r="N361" i="4" s="1"/>
  <c r="L5582" i="4"/>
  <c r="K5582" i="4" s="1"/>
  <c r="N5582" i="4" s="1"/>
  <c r="L5450" i="4"/>
  <c r="K5450" i="4" s="1"/>
  <c r="N5450" i="4" s="1"/>
  <c r="L6293" i="4"/>
  <c r="K6293" i="4" s="1"/>
  <c r="N6293" i="4" s="1"/>
  <c r="L5777" i="4"/>
  <c r="K5777" i="4" s="1"/>
  <c r="N5777" i="4" s="1"/>
  <c r="L3324" i="4"/>
  <c r="K3324" i="4" s="1"/>
  <c r="N3324" i="4" s="1"/>
  <c r="L6082" i="4"/>
  <c r="K6082" i="4" s="1"/>
  <c r="N6082" i="4" s="1"/>
  <c r="L1460" i="4"/>
  <c r="K1460" i="4" s="1"/>
  <c r="N1460" i="4" s="1"/>
  <c r="L6981" i="4"/>
  <c r="K6981" i="4" s="1"/>
  <c r="N6981" i="4" s="1"/>
  <c r="L2456" i="4"/>
  <c r="K2456" i="4" s="1"/>
  <c r="N2456" i="4" s="1"/>
  <c r="L5313" i="4"/>
  <c r="K5313" i="4" s="1"/>
  <c r="N5313" i="4" s="1"/>
  <c r="L5767" i="4"/>
  <c r="K5767" i="4" s="1"/>
  <c r="N5767" i="4" s="1"/>
  <c r="L5428" i="4"/>
  <c r="K5428" i="4" s="1"/>
  <c r="N5428" i="4" s="1"/>
  <c r="L1045" i="4"/>
  <c r="K1045" i="4" s="1"/>
  <c r="N1045" i="4" s="1"/>
  <c r="L6721" i="4"/>
  <c r="K6721" i="4" s="1"/>
  <c r="N6721" i="4" s="1"/>
  <c r="L231" i="4"/>
  <c r="K231" i="4" s="1"/>
  <c r="N231" i="4" s="1"/>
  <c r="L3701" i="4"/>
  <c r="K3701" i="4" s="1"/>
  <c r="N3701" i="4" s="1"/>
  <c r="L742" i="4"/>
  <c r="K742" i="4" s="1"/>
  <c r="N742" i="4" s="1"/>
  <c r="L7824" i="4"/>
  <c r="K7824" i="4" s="1"/>
  <c r="N7824" i="4" s="1"/>
  <c r="L4111" i="4"/>
  <c r="K4111" i="4" s="1"/>
  <c r="N4111" i="4" s="1"/>
  <c r="L7818" i="4"/>
  <c r="K7818" i="4" s="1"/>
  <c r="N7818" i="4" s="1"/>
  <c r="L4209" i="4"/>
  <c r="K4209" i="4" s="1"/>
  <c r="N4209" i="4" s="1"/>
  <c r="L7449" i="4"/>
  <c r="K7449" i="4" s="1"/>
  <c r="N7449" i="4" s="1"/>
  <c r="L5855" i="4"/>
  <c r="K5855" i="4" s="1"/>
  <c r="N5855" i="4" s="1"/>
  <c r="L6007" i="4"/>
  <c r="K6007" i="4" s="1"/>
  <c r="N6007" i="4" s="1"/>
  <c r="L3921" i="4"/>
  <c r="K3921" i="4" s="1"/>
  <c r="N3921" i="4" s="1"/>
  <c r="L3481" i="4"/>
  <c r="K3481" i="4" s="1"/>
  <c r="N3481" i="4" s="1"/>
  <c r="L6202" i="4"/>
  <c r="K6202" i="4" s="1"/>
  <c r="N6202" i="4" s="1"/>
  <c r="L5637" i="4"/>
  <c r="K5637" i="4" s="1"/>
  <c r="N5637" i="4" s="1"/>
  <c r="L953" i="4"/>
  <c r="K953" i="4" s="1"/>
  <c r="N953" i="4" s="1"/>
  <c r="L2469" i="4"/>
  <c r="K2469" i="4" s="1"/>
  <c r="N2469" i="4" s="1"/>
  <c r="L5209" i="4"/>
  <c r="K5209" i="4" s="1"/>
  <c r="N5209" i="4" s="1"/>
  <c r="L2559" i="4"/>
  <c r="K2559" i="4" s="1"/>
  <c r="N2559" i="4" s="1"/>
  <c r="L7097" i="4"/>
  <c r="K7097" i="4" s="1"/>
  <c r="N7097" i="4" s="1"/>
  <c r="L3415" i="4"/>
  <c r="K3415" i="4" s="1"/>
  <c r="N3415" i="4" s="1"/>
  <c r="L5496" i="4"/>
  <c r="K5496" i="4" s="1"/>
  <c r="N5496" i="4" s="1"/>
  <c r="L7803" i="4"/>
  <c r="K7803" i="4" s="1"/>
  <c r="N7803" i="4" s="1"/>
  <c r="L5255" i="4"/>
  <c r="K5255" i="4" s="1"/>
  <c r="N5255" i="4" s="1"/>
  <c r="L4443" i="4"/>
  <c r="K4443" i="4" s="1"/>
  <c r="N4443" i="4" s="1"/>
  <c r="L6752" i="4"/>
  <c r="K6752" i="4" s="1"/>
  <c r="N6752" i="4" s="1"/>
  <c r="L275" i="4"/>
  <c r="K275" i="4" s="1"/>
  <c r="N275" i="4" s="1"/>
  <c r="L3200" i="4"/>
  <c r="K3200" i="4" s="1"/>
  <c r="N3200" i="4" s="1"/>
  <c r="L370" i="4"/>
  <c r="K370" i="4" s="1"/>
  <c r="N370" i="4" s="1"/>
  <c r="L411" i="4"/>
  <c r="K411" i="4" s="1"/>
  <c r="N411" i="4" s="1"/>
  <c r="L7518" i="4"/>
  <c r="K7518" i="4" s="1"/>
  <c r="N7518" i="4" s="1"/>
  <c r="L3815" i="4"/>
  <c r="K3815" i="4" s="1"/>
  <c r="N3815" i="4" s="1"/>
  <c r="L5519" i="4"/>
  <c r="K5519" i="4" s="1"/>
  <c r="N5519" i="4" s="1"/>
  <c r="L7433" i="4"/>
  <c r="K7433" i="4" s="1"/>
  <c r="N7433" i="4" s="1"/>
  <c r="L6783" i="4"/>
  <c r="K6783" i="4" s="1"/>
  <c r="N6783" i="4" s="1"/>
  <c r="L3114" i="4"/>
  <c r="K3114" i="4" s="1"/>
  <c r="N3114" i="4" s="1"/>
  <c r="L115" i="4"/>
  <c r="K115" i="4" s="1"/>
  <c r="N115" i="4" s="1"/>
  <c r="L3258" i="4"/>
  <c r="K3258" i="4" s="1"/>
  <c r="N3258" i="4" s="1"/>
  <c r="L2913" i="4"/>
  <c r="K2913" i="4" s="1"/>
  <c r="N2913" i="4" s="1"/>
  <c r="L430" i="4"/>
  <c r="K430" i="4" s="1"/>
  <c r="N430" i="4" s="1"/>
  <c r="L6695" i="4"/>
  <c r="K6695" i="4" s="1"/>
  <c r="N6695" i="4" s="1"/>
  <c r="L21" i="4"/>
  <c r="K21" i="4" s="1"/>
  <c r="N21" i="4" s="1"/>
  <c r="L3802" i="4"/>
  <c r="K3802" i="4" s="1"/>
  <c r="N3802" i="4" s="1"/>
  <c r="L6833" i="4"/>
  <c r="K6833" i="4" s="1"/>
  <c r="N6833" i="4" s="1"/>
  <c r="L6154" i="4"/>
  <c r="K6154" i="4" s="1"/>
  <c r="N6154" i="4" s="1"/>
  <c r="L2959" i="4"/>
  <c r="K2959" i="4" s="1"/>
  <c r="N2959" i="4" s="1"/>
  <c r="L7831" i="4"/>
  <c r="K7831" i="4" s="1"/>
  <c r="N7831" i="4" s="1"/>
  <c r="L1777" i="4"/>
  <c r="K1777" i="4" s="1"/>
  <c r="N1777" i="4" s="1"/>
  <c r="L1931" i="4"/>
  <c r="K1931" i="4" s="1"/>
  <c r="N1931" i="4" s="1"/>
  <c r="L1021" i="4"/>
  <c r="K1021" i="4" s="1"/>
  <c r="N1021" i="4" s="1"/>
  <c r="L4919" i="4"/>
  <c r="K4919" i="4" s="1"/>
  <c r="N4919" i="4" s="1"/>
  <c r="L368" i="4"/>
  <c r="K368" i="4" s="1"/>
  <c r="N368" i="4" s="1"/>
  <c r="L3488" i="4"/>
  <c r="K3488" i="4" s="1"/>
  <c r="N3488" i="4" s="1"/>
  <c r="L5509" i="4"/>
  <c r="K5509" i="4" s="1"/>
  <c r="N5509" i="4" s="1"/>
  <c r="L911" i="4"/>
  <c r="K911" i="4" s="1"/>
  <c r="N911" i="4" s="1"/>
  <c r="L7977" i="4"/>
  <c r="K7977" i="4" s="1"/>
  <c r="N7977" i="4" s="1"/>
  <c r="L1560" i="4"/>
  <c r="K1560" i="4" s="1"/>
  <c r="N1560" i="4" s="1"/>
  <c r="L6770" i="4"/>
  <c r="K6770" i="4" s="1"/>
  <c r="N6770" i="4" s="1"/>
  <c r="L86" i="4"/>
  <c r="K86" i="4" s="1"/>
  <c r="N86" i="4" s="1"/>
  <c r="L640" i="4"/>
  <c r="K640" i="4" s="1"/>
  <c r="N640" i="4" s="1"/>
  <c r="L3076" i="4"/>
  <c r="K3076" i="4" s="1"/>
  <c r="N3076" i="4" s="1"/>
  <c r="L3724" i="4"/>
  <c r="K3724" i="4" s="1"/>
  <c r="N3724" i="4" s="1"/>
  <c r="L6701" i="4"/>
  <c r="K6701" i="4" s="1"/>
  <c r="N6701" i="4" s="1"/>
  <c r="L910" i="4"/>
  <c r="K910" i="4" s="1"/>
  <c r="N910" i="4" s="1"/>
  <c r="L4243" i="4"/>
  <c r="K4243" i="4" s="1"/>
  <c r="N4243" i="4" s="1"/>
  <c r="L2961" i="4"/>
  <c r="K2961" i="4" s="1"/>
  <c r="N2961" i="4" s="1"/>
  <c r="L5050" i="4"/>
  <c r="K5050" i="4" s="1"/>
  <c r="N5050" i="4" s="1"/>
  <c r="L7610" i="4"/>
  <c r="K7610" i="4" s="1"/>
  <c r="N7610" i="4" s="1"/>
  <c r="L1763" i="4"/>
  <c r="K1763" i="4" s="1"/>
  <c r="N1763" i="4" s="1"/>
  <c r="L2709" i="4"/>
  <c r="K2709" i="4" s="1"/>
  <c r="N2709" i="4" s="1"/>
  <c r="L1326" i="4"/>
  <c r="K1326" i="4" s="1"/>
  <c r="N1326" i="4" s="1"/>
  <c r="L5314" i="4"/>
  <c r="K5314" i="4" s="1"/>
  <c r="N5314" i="4" s="1"/>
  <c r="L4314" i="4"/>
  <c r="K4314" i="4" s="1"/>
  <c r="N4314" i="4" s="1"/>
  <c r="L3551" i="4"/>
  <c r="K3551" i="4" s="1"/>
  <c r="N3551" i="4" s="1"/>
  <c r="L3037" i="4"/>
  <c r="K3037" i="4" s="1"/>
  <c r="N3037" i="4" s="1"/>
  <c r="L3498" i="4"/>
  <c r="K3498" i="4" s="1"/>
  <c r="N3498" i="4" s="1"/>
  <c r="L3616" i="4"/>
  <c r="K3616" i="4" s="1"/>
  <c r="N3616" i="4" s="1"/>
  <c r="L34" i="4"/>
  <c r="K34" i="4" s="1"/>
  <c r="N34" i="4" s="1"/>
  <c r="L6151" i="4"/>
  <c r="K6151" i="4" s="1"/>
  <c r="N6151" i="4" s="1"/>
  <c r="L1780" i="4"/>
  <c r="K1780" i="4" s="1"/>
  <c r="N1780" i="4" s="1"/>
  <c r="L4056" i="4"/>
  <c r="K4056" i="4" s="1"/>
  <c r="N4056" i="4" s="1"/>
  <c r="L6307" i="4"/>
  <c r="K6307" i="4" s="1"/>
  <c r="N6307" i="4" s="1"/>
  <c r="L5911" i="4"/>
  <c r="K5911" i="4" s="1"/>
  <c r="N5911" i="4" s="1"/>
  <c r="L5881" i="4"/>
  <c r="K5881" i="4" s="1"/>
  <c r="N5881" i="4" s="1"/>
  <c r="L1319" i="4"/>
  <c r="K1319" i="4" s="1"/>
  <c r="N1319" i="4" s="1"/>
  <c r="L762" i="4"/>
  <c r="K762" i="4" s="1"/>
  <c r="N762" i="4" s="1"/>
  <c r="L771" i="4"/>
  <c r="K771" i="4" s="1"/>
  <c r="N771" i="4" s="1"/>
  <c r="L5953" i="4"/>
  <c r="K5953" i="4" s="1"/>
  <c r="N5953" i="4" s="1"/>
  <c r="L7450" i="4"/>
  <c r="K7450" i="4" s="1"/>
  <c r="N7450" i="4" s="1"/>
  <c r="L1259" i="4"/>
  <c r="K1259" i="4" s="1"/>
  <c r="N1259" i="4" s="1"/>
  <c r="L823" i="4"/>
  <c r="K823" i="4" s="1"/>
  <c r="N823" i="4" s="1"/>
  <c r="L4838" i="4"/>
  <c r="K4838" i="4" s="1"/>
  <c r="N4838" i="4" s="1"/>
  <c r="L7834" i="4"/>
  <c r="K7834" i="4" s="1"/>
  <c r="N7834" i="4" s="1"/>
  <c r="L4165" i="4"/>
  <c r="K4165" i="4" s="1"/>
  <c r="N4165" i="4" s="1"/>
  <c r="L2969" i="4"/>
  <c r="K2969" i="4" s="1"/>
  <c r="N2969" i="4" s="1"/>
  <c r="L4231" i="4"/>
  <c r="K4231" i="4" s="1"/>
  <c r="N4231" i="4" s="1"/>
  <c r="L4318" i="4"/>
  <c r="K4318" i="4" s="1"/>
  <c r="N4318" i="4" s="1"/>
  <c r="L4453" i="4"/>
  <c r="K4453" i="4" s="1"/>
  <c r="N4453" i="4" s="1"/>
  <c r="L2202" i="4"/>
  <c r="K2202" i="4" s="1"/>
  <c r="N2202" i="4" s="1"/>
  <c r="L2579" i="4"/>
  <c r="K2579" i="4" s="1"/>
  <c r="N2579" i="4" s="1"/>
  <c r="L6658" i="4"/>
  <c r="K6658" i="4" s="1"/>
  <c r="N6658" i="4" s="1"/>
  <c r="L2981" i="4"/>
  <c r="K2981" i="4" s="1"/>
  <c r="N2981" i="4" s="1"/>
  <c r="L2140" i="4"/>
  <c r="K2140" i="4" s="1"/>
  <c r="N2140" i="4" s="1"/>
  <c r="L807" i="4"/>
  <c r="K807" i="4" s="1"/>
  <c r="N807" i="4" s="1"/>
  <c r="L3712" i="4"/>
  <c r="K3712" i="4" s="1"/>
  <c r="N3712" i="4" s="1"/>
  <c r="L5236" i="4"/>
  <c r="K5236" i="4" s="1"/>
  <c r="N5236" i="4" s="1"/>
  <c r="L7890" i="4"/>
  <c r="K7890" i="4" s="1"/>
  <c r="N7890" i="4" s="1"/>
  <c r="L2284" i="4"/>
  <c r="K2284" i="4" s="1"/>
  <c r="N2284" i="4" s="1"/>
  <c r="L3516" i="4"/>
  <c r="K3516" i="4" s="1"/>
  <c r="N3516" i="4" s="1"/>
  <c r="L7389" i="4"/>
  <c r="K7389" i="4" s="1"/>
  <c r="N7389" i="4" s="1"/>
  <c r="L7287" i="4"/>
  <c r="K7287" i="4" s="1"/>
  <c r="N7287" i="4" s="1"/>
  <c r="L2345" i="4"/>
  <c r="K2345" i="4" s="1"/>
  <c r="N2345" i="4" s="1"/>
  <c r="L1551" i="4"/>
  <c r="K1551" i="4" s="1"/>
  <c r="N1551" i="4" s="1"/>
  <c r="L7208" i="4"/>
  <c r="K7208" i="4" s="1"/>
  <c r="N7208" i="4" s="1"/>
  <c r="L3130" i="4"/>
  <c r="K3130" i="4" s="1"/>
  <c r="N3130" i="4" s="1"/>
  <c r="L5465" i="4"/>
  <c r="K5465" i="4" s="1"/>
  <c r="N5465" i="4" s="1"/>
  <c r="L5461" i="4"/>
  <c r="K5461" i="4" s="1"/>
  <c r="N5461" i="4" s="1"/>
  <c r="L2402" i="4"/>
  <c r="K2402" i="4" s="1"/>
  <c r="N2402" i="4" s="1"/>
  <c r="L761" i="4"/>
  <c r="K761" i="4" s="1"/>
  <c r="N761" i="4" s="1"/>
  <c r="L3586" i="4"/>
  <c r="K3586" i="4" s="1"/>
  <c r="N3586" i="4" s="1"/>
  <c r="L3060" i="4"/>
  <c r="K3060" i="4" s="1"/>
  <c r="N3060" i="4" s="1"/>
  <c r="L1471" i="4"/>
  <c r="K1471" i="4" s="1"/>
  <c r="N1471" i="4" s="1"/>
  <c r="L6444" i="4"/>
  <c r="K6444" i="4" s="1"/>
  <c r="N6444" i="4" s="1"/>
  <c r="L6538" i="4"/>
  <c r="K6538" i="4" s="1"/>
  <c r="N6538" i="4" s="1"/>
  <c r="L4312" i="4"/>
  <c r="K4312" i="4" s="1"/>
  <c r="N4312" i="4" s="1"/>
  <c r="L7931" i="4"/>
  <c r="K7931" i="4" s="1"/>
  <c r="N7931" i="4" s="1"/>
  <c r="L5528" i="4"/>
  <c r="K5528" i="4" s="1"/>
  <c r="N5528" i="4" s="1"/>
  <c r="L587" i="4"/>
  <c r="K587" i="4" s="1"/>
  <c r="N587" i="4" s="1"/>
  <c r="L3535" i="4"/>
  <c r="K3535" i="4" s="1"/>
  <c r="N3535" i="4" s="1"/>
  <c r="L3819" i="4"/>
  <c r="K3819" i="4" s="1"/>
  <c r="N3819" i="4" s="1"/>
  <c r="L7524" i="4"/>
  <c r="K7524" i="4" s="1"/>
  <c r="N7524" i="4" s="1"/>
  <c r="L3949" i="4"/>
  <c r="K3949" i="4" s="1"/>
  <c r="N3949" i="4" s="1"/>
  <c r="L3398" i="4"/>
  <c r="K3398" i="4" s="1"/>
  <c r="N3398" i="4" s="1"/>
  <c r="L4510" i="4"/>
  <c r="K4510" i="4" s="1"/>
  <c r="N4510" i="4" s="1"/>
  <c r="L4341" i="4"/>
  <c r="K4341" i="4" s="1"/>
  <c r="N4341" i="4" s="1"/>
  <c r="L4941" i="4"/>
  <c r="K4941" i="4" s="1"/>
  <c r="N4941" i="4" s="1"/>
  <c r="L847" i="4"/>
  <c r="K847" i="4" s="1"/>
  <c r="N847" i="4" s="1"/>
  <c r="L7815" i="4"/>
  <c r="K7815" i="4" s="1"/>
  <c r="N7815" i="4" s="1"/>
  <c r="L7671" i="4"/>
  <c r="K7671" i="4" s="1"/>
  <c r="N7671" i="4" s="1"/>
  <c r="L4835" i="4"/>
  <c r="K4835" i="4" s="1"/>
  <c r="N4835" i="4" s="1"/>
  <c r="L2455" i="4"/>
  <c r="K2455" i="4" s="1"/>
  <c r="N2455" i="4" s="1"/>
  <c r="L641" i="4"/>
  <c r="K641" i="4" s="1"/>
  <c r="N641" i="4" s="1"/>
  <c r="L867" i="4"/>
  <c r="K867" i="4" s="1"/>
  <c r="N867" i="4" s="1"/>
  <c r="L1615" i="4"/>
  <c r="K1615" i="4" s="1"/>
  <c r="N1615" i="4" s="1"/>
  <c r="L1557" i="4"/>
  <c r="K1557" i="4" s="1"/>
  <c r="N1557" i="4" s="1"/>
  <c r="L1306" i="4"/>
  <c r="K1306" i="4" s="1"/>
  <c r="N1306" i="4" s="1"/>
  <c r="L7179" i="4"/>
  <c r="K7179" i="4" s="1"/>
  <c r="N7179" i="4" s="1"/>
  <c r="L7445" i="4"/>
  <c r="K7445" i="4" s="1"/>
  <c r="N7445" i="4" s="1"/>
  <c r="L3926" i="4"/>
  <c r="K3926" i="4" s="1"/>
  <c r="N3926" i="4" s="1"/>
  <c r="L1587" i="4"/>
  <c r="K1587" i="4" s="1"/>
  <c r="N1587" i="4" s="1"/>
  <c r="L1374" i="4"/>
  <c r="K1374" i="4" s="1"/>
  <c r="N1374" i="4" s="1"/>
  <c r="L3873" i="4"/>
  <c r="K3873" i="4" s="1"/>
  <c r="N3873" i="4" s="1"/>
  <c r="L2166" i="4"/>
  <c r="K2166" i="4" s="1"/>
  <c r="N2166" i="4" s="1"/>
  <c r="L1622" i="4"/>
  <c r="K1622" i="4" s="1"/>
  <c r="N1622" i="4" s="1"/>
  <c r="L273" i="4"/>
  <c r="K273" i="4" s="1"/>
  <c r="N273" i="4" s="1"/>
  <c r="L3964" i="4"/>
  <c r="K3964" i="4" s="1"/>
  <c r="N3964" i="4" s="1"/>
  <c r="L6698" i="4"/>
  <c r="K6698" i="4" s="1"/>
  <c r="N6698" i="4" s="1"/>
  <c r="L4713" i="4"/>
  <c r="K4713" i="4" s="1"/>
  <c r="N4713" i="4" s="1"/>
  <c r="L237" i="4"/>
  <c r="K237" i="4" s="1"/>
  <c r="N237" i="4" s="1"/>
  <c r="L6351" i="4"/>
  <c r="K6351" i="4" s="1"/>
  <c r="N6351" i="4" s="1"/>
  <c r="L2754" i="4"/>
  <c r="K2754" i="4" s="1"/>
  <c r="N2754" i="4" s="1"/>
  <c r="L4771" i="4"/>
  <c r="K4771" i="4" s="1"/>
  <c r="N4771" i="4" s="1"/>
  <c r="L161" i="4"/>
  <c r="K161" i="4" s="1"/>
  <c r="N161" i="4" s="1"/>
  <c r="L2367" i="4"/>
  <c r="K2367" i="4" s="1"/>
  <c r="N2367" i="4" s="1"/>
  <c r="L1480" i="4"/>
  <c r="K1480" i="4" s="1"/>
  <c r="N1480" i="4" s="1"/>
  <c r="L4445" i="4"/>
  <c r="K4445" i="4" s="1"/>
  <c r="N4445" i="4" s="1"/>
  <c r="L4428" i="4"/>
  <c r="K4428" i="4" s="1"/>
  <c r="N4428" i="4" s="1"/>
  <c r="L7231" i="4"/>
  <c r="K7231" i="4" s="1"/>
  <c r="N7231" i="4" s="1"/>
  <c r="L6780" i="4"/>
  <c r="K6780" i="4" s="1"/>
  <c r="N6780" i="4" s="1"/>
  <c r="L6455" i="4"/>
  <c r="K6455" i="4" s="1"/>
  <c r="N6455" i="4" s="1"/>
  <c r="L484" i="4"/>
  <c r="K484" i="4" s="1"/>
  <c r="N484" i="4" s="1"/>
  <c r="L6797" i="4"/>
  <c r="K6797" i="4" s="1"/>
  <c r="N6797" i="4" s="1"/>
  <c r="L4779" i="4"/>
  <c r="K4779" i="4" s="1"/>
  <c r="N4779" i="4" s="1"/>
  <c r="L5662" i="4"/>
  <c r="K5662" i="4" s="1"/>
  <c r="N5662" i="4" s="1"/>
  <c r="L1979" i="4"/>
  <c r="K1979" i="4" s="1"/>
  <c r="N1979" i="4" s="1"/>
  <c r="L3194" i="4"/>
  <c r="K3194" i="4" s="1"/>
  <c r="N3194" i="4" s="1"/>
  <c r="L4104" i="4"/>
  <c r="K4104" i="4" s="1"/>
  <c r="N4104" i="4" s="1"/>
  <c r="L7092" i="4"/>
  <c r="K7092" i="4" s="1"/>
  <c r="N7092" i="4" s="1"/>
  <c r="L5497" i="4"/>
  <c r="K5497" i="4" s="1"/>
  <c r="N5497" i="4" s="1"/>
  <c r="L5382" i="4"/>
  <c r="K5382" i="4" s="1"/>
  <c r="N5382" i="4" s="1"/>
  <c r="L2035" i="4"/>
  <c r="K2035" i="4" s="1"/>
  <c r="N2035" i="4" s="1"/>
  <c r="L2846" i="4"/>
  <c r="K2846" i="4" s="1"/>
  <c r="N2846" i="4" s="1"/>
  <c r="L4461" i="4"/>
  <c r="K4461" i="4" s="1"/>
  <c r="N4461" i="4" s="1"/>
  <c r="L3176" i="4"/>
  <c r="K3176" i="4" s="1"/>
  <c r="N3176" i="4" s="1"/>
  <c r="L282" i="4"/>
  <c r="K282" i="4" s="1"/>
  <c r="N282" i="4" s="1"/>
  <c r="L7465" i="4"/>
  <c r="K7465" i="4" s="1"/>
  <c r="N7465" i="4" s="1"/>
  <c r="L5334" i="4"/>
  <c r="K5334" i="4" s="1"/>
  <c r="N5334" i="4" s="1"/>
  <c r="L7469" i="4"/>
  <c r="K7469" i="4" s="1"/>
  <c r="N7469" i="4" s="1"/>
  <c r="L4127" i="4"/>
  <c r="K4127" i="4" s="1"/>
  <c r="N4127" i="4" s="1"/>
  <c r="L7222" i="4"/>
  <c r="K7222" i="4" s="1"/>
  <c r="N7222" i="4" s="1"/>
  <c r="L4744" i="4"/>
  <c r="K4744" i="4" s="1"/>
  <c r="N4744" i="4" s="1"/>
  <c r="L3609" i="4"/>
  <c r="K3609" i="4" s="1"/>
  <c r="N3609" i="4" s="1"/>
  <c r="L5729" i="4"/>
  <c r="K5729" i="4" s="1"/>
  <c r="N5729" i="4" s="1"/>
  <c r="L2635" i="4"/>
  <c r="K2635" i="4" s="1"/>
  <c r="N2635" i="4" s="1"/>
  <c r="L3943" i="4"/>
  <c r="K3943" i="4" s="1"/>
  <c r="N3943" i="4" s="1"/>
  <c r="L7656" i="4"/>
  <c r="K7656" i="4" s="1"/>
  <c r="N7656" i="4" s="1"/>
  <c r="L3432" i="4"/>
  <c r="K3432" i="4" s="1"/>
  <c r="N3432" i="4" s="1"/>
  <c r="L5467" i="4"/>
  <c r="K5467" i="4" s="1"/>
  <c r="N5467" i="4" s="1"/>
  <c r="L3671" i="4"/>
  <c r="K3671" i="4" s="1"/>
  <c r="N3671" i="4" s="1"/>
  <c r="L5930" i="4"/>
  <c r="K5930" i="4" s="1"/>
  <c r="N5930" i="4" s="1"/>
  <c r="L1179" i="4"/>
  <c r="K1179" i="4" s="1"/>
  <c r="N1179" i="4" s="1"/>
  <c r="L6449" i="4"/>
  <c r="K6449" i="4" s="1"/>
  <c r="N6449" i="4" s="1"/>
  <c r="L523" i="4"/>
  <c r="K523" i="4" s="1"/>
  <c r="N523" i="4" s="1"/>
  <c r="L324" i="4"/>
  <c r="K324" i="4" s="1"/>
  <c r="N324" i="4" s="1"/>
  <c r="L3" i="4"/>
  <c r="K3" i="4" s="1"/>
  <c r="N3" i="4" s="1"/>
  <c r="L3345" i="4"/>
  <c r="K3345" i="4" s="1"/>
  <c r="N3345" i="4" s="1"/>
  <c r="L6169" i="4"/>
  <c r="K6169" i="4" s="1"/>
  <c r="N6169" i="4" s="1"/>
  <c r="L5339" i="4"/>
  <c r="K5339" i="4" s="1"/>
  <c r="N5339" i="4" s="1"/>
  <c r="L4412" i="4"/>
  <c r="K4412" i="4" s="1"/>
  <c r="N4412" i="4" s="1"/>
  <c r="L312" i="4"/>
  <c r="K312" i="4" s="1"/>
  <c r="N312" i="4" s="1"/>
  <c r="L3025" i="4"/>
  <c r="K3025" i="4" s="1"/>
  <c r="N3025" i="4" s="1"/>
  <c r="L186" i="4"/>
  <c r="K186" i="4" s="1"/>
  <c r="N186" i="4" s="1"/>
  <c r="L951" i="4"/>
  <c r="K951" i="4" s="1"/>
  <c r="N951" i="4" s="1"/>
  <c r="L5663" i="4"/>
  <c r="K5663" i="4" s="1"/>
  <c r="N5663" i="4" s="1"/>
  <c r="L6454" i="4"/>
  <c r="K6454" i="4" s="1"/>
  <c r="N6454" i="4" s="1"/>
  <c r="L3930" i="4"/>
  <c r="K3930" i="4" s="1"/>
  <c r="N3930" i="4" s="1"/>
  <c r="L3780" i="4"/>
  <c r="K3780" i="4" s="1"/>
  <c r="N3780" i="4" s="1"/>
  <c r="L7769" i="4"/>
  <c r="K7769" i="4" s="1"/>
  <c r="N7769" i="4" s="1"/>
  <c r="L933" i="4"/>
  <c r="K933" i="4" s="1"/>
  <c r="N933" i="4" s="1"/>
  <c r="L7134" i="4"/>
  <c r="K7134" i="4" s="1"/>
  <c r="N7134" i="4" s="1"/>
  <c r="L2955" i="4"/>
  <c r="K2955" i="4" s="1"/>
  <c r="N2955" i="4" s="1"/>
  <c r="L4037" i="4"/>
  <c r="K4037" i="4" s="1"/>
  <c r="N4037" i="4" s="1"/>
  <c r="L5211" i="4"/>
  <c r="K5211" i="4" s="1"/>
  <c r="N5211" i="4" s="1"/>
  <c r="L5292" i="4"/>
  <c r="K5292" i="4" s="1"/>
  <c r="N5292" i="4" s="1"/>
  <c r="L5550" i="4"/>
  <c r="K5550" i="4" s="1"/>
  <c r="N5550" i="4" s="1"/>
  <c r="L5810" i="4"/>
  <c r="K5810" i="4" s="1"/>
  <c r="N5810" i="4" s="1"/>
  <c r="L3568" i="4"/>
  <c r="K3568" i="4" s="1"/>
  <c r="N3568" i="4" s="1"/>
  <c r="L6775" i="4"/>
  <c r="K6775" i="4" s="1"/>
  <c r="N6775" i="4" s="1"/>
  <c r="L6638" i="4"/>
  <c r="K6638" i="4" s="1"/>
  <c r="N6638" i="4" s="1"/>
  <c r="L7927" i="4"/>
  <c r="K7927" i="4" s="1"/>
  <c r="N7927" i="4" s="1"/>
  <c r="L6810" i="4"/>
  <c r="K6810" i="4" s="1"/>
  <c r="N6810" i="4" s="1"/>
  <c r="L4292" i="4"/>
  <c r="K4292" i="4" s="1"/>
  <c r="N4292" i="4" s="1"/>
  <c r="L380" i="4"/>
  <c r="K380" i="4" s="1"/>
  <c r="N380" i="4" s="1"/>
  <c r="L1512" i="4"/>
  <c r="K1512" i="4" s="1"/>
  <c r="N1512" i="4" s="1"/>
  <c r="L3589" i="4"/>
  <c r="K3589" i="4" s="1"/>
  <c r="N3589" i="4" s="1"/>
  <c r="L6983" i="4"/>
  <c r="K6983" i="4" s="1"/>
  <c r="N6983" i="4" s="1"/>
  <c r="L3918" i="4"/>
  <c r="K3918" i="4" s="1"/>
  <c r="N3918" i="4" s="1"/>
  <c r="L6911" i="4"/>
  <c r="K6911" i="4" s="1"/>
  <c r="N6911" i="4" s="1"/>
  <c r="L2127" i="4"/>
  <c r="K2127" i="4" s="1"/>
  <c r="N2127" i="4" s="1"/>
  <c r="L1910" i="4"/>
  <c r="K1910" i="4" s="1"/>
  <c r="N1910" i="4" s="1"/>
  <c r="L1077" i="4"/>
  <c r="K1077" i="4" s="1"/>
  <c r="N1077" i="4" s="1"/>
  <c r="L2476" i="4"/>
  <c r="K2476" i="4" s="1"/>
  <c r="N2476" i="4" s="1"/>
  <c r="L1646" i="4"/>
  <c r="K1646" i="4" s="1"/>
  <c r="N1646" i="4" s="1"/>
  <c r="L5059" i="4"/>
  <c r="K5059" i="4" s="1"/>
  <c r="N5059" i="4" s="1"/>
  <c r="L2691" i="4"/>
  <c r="K2691" i="4" s="1"/>
  <c r="N2691" i="4" s="1"/>
  <c r="L2609" i="4"/>
  <c r="K2609" i="4" s="1"/>
  <c r="N2609" i="4" s="1"/>
  <c r="L5175" i="4"/>
  <c r="K5175" i="4" s="1"/>
  <c r="N5175" i="4" s="1"/>
  <c r="L5977" i="4"/>
  <c r="K5977" i="4" s="1"/>
  <c r="N5977" i="4" s="1"/>
  <c r="L468" i="4"/>
  <c r="K468" i="4" s="1"/>
  <c r="N468" i="4" s="1"/>
  <c r="L4646" i="4"/>
  <c r="K4646" i="4" s="1"/>
  <c r="N4646" i="4" s="1"/>
  <c r="L5728" i="4"/>
  <c r="K5728" i="4" s="1"/>
  <c r="N5728" i="4" s="1"/>
  <c r="L2155" i="4"/>
  <c r="K2155" i="4" s="1"/>
  <c r="N2155" i="4" s="1"/>
  <c r="L2356" i="4"/>
  <c r="K2356" i="4" s="1"/>
  <c r="N2356" i="4" s="1"/>
  <c r="L7768" i="4"/>
  <c r="K7768" i="4" s="1"/>
  <c r="N7768" i="4" s="1"/>
  <c r="L7351" i="4"/>
  <c r="K7351" i="4" s="1"/>
  <c r="N7351" i="4" s="1"/>
  <c r="L7885" i="4"/>
  <c r="K7885" i="4" s="1"/>
  <c r="N7885" i="4" s="1"/>
  <c r="L6975" i="4"/>
  <c r="K6975" i="4" s="1"/>
  <c r="N6975" i="4" s="1"/>
  <c r="L3692" i="4"/>
  <c r="K3692" i="4" s="1"/>
  <c r="N3692" i="4" s="1"/>
  <c r="L4160" i="4"/>
  <c r="K4160" i="4" s="1"/>
  <c r="N4160" i="4" s="1"/>
  <c r="L102" i="4"/>
  <c r="K102" i="4" s="1"/>
  <c r="N102" i="4" s="1"/>
  <c r="L2138" i="4"/>
  <c r="K2138" i="4" s="1"/>
  <c r="N2138" i="4" s="1"/>
  <c r="L7444" i="4"/>
  <c r="K7444" i="4" s="1"/>
  <c r="N7444" i="4" s="1"/>
  <c r="L1322" i="4"/>
  <c r="K1322" i="4" s="1"/>
  <c r="N1322" i="4" s="1"/>
  <c r="L3461" i="4"/>
  <c r="K3461" i="4" s="1"/>
  <c r="N3461" i="4" s="1"/>
  <c r="L2732" i="4"/>
  <c r="K2732" i="4" s="1"/>
  <c r="N2732" i="4" s="1"/>
  <c r="L2751" i="4"/>
  <c r="K2751" i="4" s="1"/>
  <c r="N2751" i="4" s="1"/>
  <c r="L4452" i="4"/>
  <c r="K4452" i="4" s="1"/>
  <c r="N4452" i="4" s="1"/>
  <c r="L5036" i="4"/>
  <c r="K5036" i="4" s="1"/>
  <c r="N5036" i="4" s="1"/>
  <c r="L2167" i="4"/>
  <c r="K2167" i="4" s="1"/>
  <c r="N2167" i="4" s="1"/>
  <c r="L1881" i="4"/>
  <c r="K1881" i="4" s="1"/>
  <c r="N1881" i="4" s="1"/>
  <c r="L7725" i="4"/>
  <c r="K7725" i="4" s="1"/>
  <c r="N7725" i="4" s="1"/>
  <c r="L2485" i="4"/>
  <c r="K2485" i="4" s="1"/>
  <c r="N2485" i="4" s="1"/>
  <c r="L7383" i="4"/>
  <c r="K7383" i="4" s="1"/>
  <c r="N7383" i="4" s="1"/>
  <c r="L621" i="4"/>
  <c r="K621" i="4" s="1"/>
  <c r="N621" i="4" s="1"/>
  <c r="L865" i="4"/>
  <c r="K865" i="4" s="1"/>
  <c r="N865" i="4" s="1"/>
  <c r="L2802" i="4"/>
  <c r="K2802" i="4" s="1"/>
  <c r="N2802" i="4" s="1"/>
  <c r="L3319" i="4"/>
  <c r="K3319" i="4" s="1"/>
  <c r="N3319" i="4" s="1"/>
  <c r="L1475" i="4"/>
  <c r="K1475" i="4" s="1"/>
  <c r="N1475" i="4" s="1"/>
  <c r="L3363" i="4"/>
  <c r="K3363" i="4" s="1"/>
  <c r="N3363" i="4" s="1"/>
  <c r="L7780" i="4"/>
  <c r="K7780" i="4" s="1"/>
  <c r="N7780" i="4" s="1"/>
  <c r="L3159" i="4"/>
  <c r="K3159" i="4" s="1"/>
  <c r="N3159" i="4" s="1"/>
  <c r="L6692" i="4"/>
  <c r="K6692" i="4" s="1"/>
  <c r="N6692" i="4" s="1"/>
  <c r="L3597" i="4"/>
  <c r="K3597" i="4" s="1"/>
  <c r="N3597" i="4" s="1"/>
  <c r="L7791" i="4"/>
  <c r="K7791" i="4" s="1"/>
  <c r="N7791" i="4" s="1"/>
  <c r="L7800" i="4"/>
  <c r="K7800" i="4" s="1"/>
  <c r="N7800" i="4" s="1"/>
  <c r="L5123" i="4"/>
  <c r="K5123" i="4" s="1"/>
  <c r="N5123" i="4" s="1"/>
  <c r="L4797" i="4"/>
  <c r="K4797" i="4" s="1"/>
  <c r="N4797" i="4" s="1"/>
  <c r="L3969" i="4"/>
  <c r="K3969" i="4" s="1"/>
  <c r="N3969" i="4" s="1"/>
  <c r="L7707" i="4"/>
  <c r="K7707" i="4" s="1"/>
  <c r="N7707" i="4" s="1"/>
  <c r="L5648" i="4"/>
  <c r="K5648" i="4" s="1"/>
  <c r="N5648" i="4" s="1"/>
  <c r="L7382" i="4"/>
  <c r="K7382" i="4" s="1"/>
  <c r="N7382" i="4" s="1"/>
  <c r="L7170" i="4"/>
  <c r="K7170" i="4" s="1"/>
  <c r="N7170" i="4" s="1"/>
  <c r="L4751" i="4"/>
  <c r="K4751" i="4" s="1"/>
  <c r="N4751" i="4" s="1"/>
  <c r="L5029" i="4"/>
  <c r="K5029" i="4" s="1"/>
  <c r="N5029" i="4" s="1"/>
  <c r="L774" i="4"/>
  <c r="K774" i="4" s="1"/>
  <c r="N774" i="4" s="1"/>
  <c r="L6777" i="4"/>
  <c r="K6777" i="4" s="1"/>
  <c r="N6777" i="4" s="1"/>
  <c r="L6117" i="4"/>
  <c r="K6117" i="4" s="1"/>
  <c r="N6117" i="4" s="1"/>
  <c r="L3935" i="4"/>
  <c r="K3935" i="4" s="1"/>
  <c r="N3935" i="4" s="1"/>
  <c r="L5516" i="4"/>
  <c r="K5516" i="4" s="1"/>
  <c r="N5516" i="4" s="1"/>
  <c r="L1885" i="4"/>
  <c r="K1885" i="4" s="1"/>
  <c r="N1885" i="4" s="1"/>
  <c r="L6255" i="4"/>
  <c r="K6255" i="4" s="1"/>
  <c r="N6255" i="4" s="1"/>
  <c r="L6684" i="4"/>
  <c r="K6684" i="4" s="1"/>
  <c r="N6684" i="4" s="1"/>
  <c r="L1281" i="4"/>
  <c r="K1281" i="4" s="1"/>
  <c r="N1281" i="4" s="1"/>
  <c r="L4097" i="4"/>
  <c r="K4097" i="4" s="1"/>
  <c r="N4097" i="4" s="1"/>
  <c r="L3991" i="4"/>
  <c r="K3991" i="4" s="1"/>
  <c r="N3991" i="4" s="1"/>
  <c r="L2307" i="4"/>
  <c r="K2307" i="4" s="1"/>
  <c r="N2307" i="4" s="1"/>
  <c r="L3846" i="4"/>
  <c r="K3846" i="4" s="1"/>
  <c r="N3846" i="4" s="1"/>
  <c r="L2717" i="4"/>
  <c r="K2717" i="4" s="1"/>
  <c r="N2717" i="4" s="1"/>
  <c r="L2993" i="4"/>
  <c r="K2993" i="4" s="1"/>
  <c r="N2993" i="4" s="1"/>
  <c r="L6757" i="4"/>
  <c r="K6757" i="4" s="1"/>
  <c r="N6757" i="4" s="1"/>
  <c r="L5365" i="4"/>
  <c r="K5365" i="4" s="1"/>
  <c r="N5365" i="4" s="1"/>
  <c r="L4853" i="4"/>
  <c r="K4853" i="4" s="1"/>
  <c r="N4853" i="4" s="1"/>
  <c r="L6576" i="4"/>
  <c r="K6576" i="4" s="1"/>
  <c r="N6576" i="4" s="1"/>
  <c r="L62" i="4"/>
  <c r="K62" i="4" s="1"/>
  <c r="N62" i="4" s="1"/>
  <c r="L3898" i="4"/>
  <c r="K3898" i="4" s="1"/>
  <c r="N3898" i="4" s="1"/>
  <c r="L3416" i="4"/>
  <c r="K3416" i="4" s="1"/>
  <c r="N3416" i="4" s="1"/>
  <c r="L488" i="4"/>
  <c r="K488" i="4" s="1"/>
  <c r="N488" i="4" s="1"/>
  <c r="L4213" i="4"/>
  <c r="K4213" i="4" s="1"/>
  <c r="N4213" i="4" s="1"/>
  <c r="L3713" i="4"/>
  <c r="K3713" i="4" s="1"/>
  <c r="N3713" i="4" s="1"/>
  <c r="L2736" i="4"/>
  <c r="K2736" i="4" s="1"/>
  <c r="N2736" i="4" s="1"/>
  <c r="L3110" i="4"/>
  <c r="K3110" i="4" s="1"/>
  <c r="N3110" i="4" s="1"/>
  <c r="L5655" i="4"/>
  <c r="K5655" i="4" s="1"/>
  <c r="N5655" i="4" s="1"/>
  <c r="L7770" i="4"/>
  <c r="K7770" i="4" s="1"/>
  <c r="N7770" i="4" s="1"/>
  <c r="L4163" i="4"/>
  <c r="K4163" i="4" s="1"/>
  <c r="N4163" i="4" s="1"/>
  <c r="L1115" i="4"/>
  <c r="K1115" i="4" s="1"/>
  <c r="N1115" i="4" s="1"/>
  <c r="L6873" i="4"/>
  <c r="K6873" i="4" s="1"/>
  <c r="N6873" i="4" s="1"/>
  <c r="L1201" i="4"/>
  <c r="K1201" i="4" s="1"/>
  <c r="N1201" i="4" s="1"/>
  <c r="L7864" i="4"/>
  <c r="K7864" i="4" s="1"/>
  <c r="N7864" i="4" s="1"/>
  <c r="L2441" i="4"/>
  <c r="K2441" i="4" s="1"/>
  <c r="N2441" i="4" s="1"/>
  <c r="L7078" i="4"/>
  <c r="K7078" i="4" s="1"/>
  <c r="N7078" i="4" s="1"/>
  <c r="L6024" i="4"/>
  <c r="K6024" i="4" s="1"/>
  <c r="N6024" i="4" s="1"/>
  <c r="L2820" i="4"/>
  <c r="K2820" i="4" s="1"/>
  <c r="N2820" i="4" s="1"/>
  <c r="L3977" i="4"/>
  <c r="K3977" i="4" s="1"/>
  <c r="N3977" i="4" s="1"/>
  <c r="L4526" i="4"/>
  <c r="K4526" i="4" s="1"/>
  <c r="N4526" i="4" s="1"/>
  <c r="L7717" i="4"/>
  <c r="K7717" i="4" s="1"/>
  <c r="N7717" i="4" s="1"/>
  <c r="L2789" i="4"/>
  <c r="K2789" i="4" s="1"/>
  <c r="N2789" i="4" s="1"/>
  <c r="L3849" i="4"/>
  <c r="K3849" i="4" s="1"/>
  <c r="N3849" i="4" s="1"/>
  <c r="L7744" i="4"/>
  <c r="K7744" i="4" s="1"/>
  <c r="N7744" i="4" s="1"/>
  <c r="L2011" i="4"/>
  <c r="K2011" i="4" s="1"/>
  <c r="N2011" i="4" s="1"/>
  <c r="L3569" i="4"/>
  <c r="K3569" i="4" s="1"/>
  <c r="N3569" i="4" s="1"/>
  <c r="L7012" i="4"/>
  <c r="K7012" i="4" s="1"/>
  <c r="N7012" i="4" s="1"/>
  <c r="L6513" i="4"/>
  <c r="K6513" i="4" s="1"/>
  <c r="N6513" i="4" s="1"/>
  <c r="L4205" i="4"/>
  <c r="K4205" i="4" s="1"/>
  <c r="N4205" i="4" s="1"/>
  <c r="L3354" i="4"/>
  <c r="K3354" i="4" s="1"/>
  <c r="N3354" i="4" s="1"/>
  <c r="L4952" i="4"/>
  <c r="K4952" i="4" s="1"/>
  <c r="N4952" i="4" s="1"/>
  <c r="L7760" i="4"/>
  <c r="K7760" i="4" s="1"/>
  <c r="N7760" i="4" s="1"/>
  <c r="L5907" i="4"/>
  <c r="K5907" i="4" s="1"/>
  <c r="N5907" i="4" s="1"/>
  <c r="L112" i="4"/>
  <c r="K112" i="4" s="1"/>
  <c r="N112" i="4" s="1"/>
  <c r="L856" i="4"/>
  <c r="K856" i="4" s="1"/>
  <c r="N856" i="4" s="1"/>
  <c r="L1895" i="4"/>
  <c r="K1895" i="4" s="1"/>
  <c r="N1895" i="4" s="1"/>
  <c r="L6978" i="4"/>
  <c r="K6978" i="4" s="1"/>
  <c r="N6978" i="4" s="1"/>
  <c r="L1037" i="4"/>
  <c r="K1037" i="4" s="1"/>
  <c r="N1037" i="4" s="1"/>
  <c r="L6811" i="4"/>
  <c r="K6811" i="4" s="1"/>
  <c r="N6811" i="4" s="1"/>
  <c r="L2686" i="4"/>
  <c r="K2686" i="4" s="1"/>
  <c r="N2686" i="4" s="1"/>
  <c r="L5435" i="4"/>
  <c r="K5435" i="4" s="1"/>
  <c r="N5435" i="4" s="1"/>
  <c r="L5866" i="4"/>
  <c r="K5866" i="4" s="1"/>
  <c r="N5866" i="4" s="1"/>
  <c r="L374" i="4"/>
  <c r="K374" i="4" s="1"/>
  <c r="N374" i="4" s="1"/>
  <c r="L7311" i="4"/>
  <c r="K7311" i="4" s="1"/>
  <c r="N7311" i="4" s="1"/>
  <c r="L7549" i="4"/>
  <c r="K7549" i="4" s="1"/>
  <c r="N7549" i="4" s="1"/>
  <c r="L7661" i="4"/>
  <c r="K7661" i="4" s="1"/>
  <c r="N7661" i="4" s="1"/>
  <c r="L4469" i="4"/>
  <c r="K4469" i="4" s="1"/>
  <c r="N4469" i="4" s="1"/>
  <c r="L1959" i="4"/>
  <c r="K1959" i="4" s="1"/>
  <c r="N1959" i="4" s="1"/>
  <c r="L3500" i="4"/>
  <c r="K3500" i="4" s="1"/>
  <c r="N3500" i="4" s="1"/>
  <c r="L6711" i="4"/>
  <c r="K6711" i="4" s="1"/>
  <c r="N6711" i="4" s="1"/>
  <c r="L7736" i="4"/>
  <c r="K7736" i="4" s="1"/>
  <c r="N7736" i="4" s="1"/>
  <c r="L2034" i="4"/>
  <c r="K2034" i="4" s="1"/>
  <c r="N2034" i="4" s="1"/>
  <c r="L5531" i="4"/>
  <c r="K5531" i="4" s="1"/>
  <c r="N5531" i="4" s="1"/>
  <c r="L495" i="4"/>
  <c r="K495" i="4" s="1"/>
  <c r="N495" i="4" s="1"/>
  <c r="L4967" i="4"/>
  <c r="K4967" i="4" s="1"/>
  <c r="N4967" i="4" s="1"/>
  <c r="L7207" i="4"/>
  <c r="K7207" i="4" s="1"/>
  <c r="N7207" i="4" s="1"/>
  <c r="L387" i="4"/>
  <c r="K387" i="4" s="1"/>
  <c r="N387" i="4" s="1"/>
  <c r="L6431" i="4"/>
  <c r="K6431" i="4" s="1"/>
  <c r="N6431" i="4" s="1"/>
  <c r="L4285" i="4"/>
  <c r="K4285" i="4" s="1"/>
  <c r="N4285" i="4" s="1"/>
  <c r="L6852" i="4"/>
  <c r="K6852" i="4" s="1"/>
  <c r="N6852" i="4" s="1"/>
  <c r="L2308" i="4"/>
  <c r="K2308" i="4" s="1"/>
  <c r="N2308" i="4" s="1"/>
  <c r="L5510" i="4"/>
  <c r="K5510" i="4" s="1"/>
  <c r="N5510" i="4" s="1"/>
  <c r="L4363" i="4"/>
  <c r="K4363" i="4" s="1"/>
  <c r="N4363" i="4" s="1"/>
  <c r="L5416" i="4"/>
  <c r="K5416" i="4" s="1"/>
  <c r="N5416" i="4" s="1"/>
  <c r="L2060" i="4"/>
  <c r="K2060" i="4" s="1"/>
  <c r="N2060" i="4" s="1"/>
  <c r="L2664" i="4"/>
  <c r="K2664" i="4" s="1"/>
  <c r="N2664" i="4" s="1"/>
  <c r="L6754" i="4"/>
  <c r="K6754" i="4" s="1"/>
  <c r="N6754" i="4" s="1"/>
  <c r="L3784" i="4"/>
  <c r="K3784" i="4" s="1"/>
  <c r="N3784" i="4" s="1"/>
  <c r="L4886" i="4"/>
  <c r="K4886" i="4" s="1"/>
  <c r="N4886" i="4" s="1"/>
  <c r="L2946" i="4"/>
  <c r="K2946" i="4" s="1"/>
  <c r="N2946" i="4" s="1"/>
  <c r="L7343" i="4"/>
  <c r="K7343" i="4" s="1"/>
  <c r="N7343" i="4" s="1"/>
  <c r="L1483" i="4"/>
  <c r="K1483" i="4" s="1"/>
  <c r="N1483" i="4" s="1"/>
  <c r="L5798" i="4"/>
  <c r="K5798" i="4" s="1"/>
  <c r="N5798" i="4" s="1"/>
  <c r="L1874" i="4"/>
  <c r="K1874" i="4" s="1"/>
  <c r="N1874" i="4" s="1"/>
  <c r="L3642" i="4"/>
  <c r="K3642" i="4" s="1"/>
  <c r="N3642" i="4" s="1"/>
  <c r="L5215" i="4"/>
  <c r="K5215" i="4" s="1"/>
  <c r="N5215" i="4" s="1"/>
  <c r="L5469" i="4"/>
  <c r="K5469" i="4" s="1"/>
  <c r="N5469" i="4" s="1"/>
  <c r="L6954" i="4"/>
  <c r="K6954" i="4" s="1"/>
  <c r="N6954" i="4" s="1"/>
  <c r="L6073" i="4"/>
  <c r="K6073" i="4" s="1"/>
  <c r="N6073" i="4" s="1"/>
  <c r="L3332" i="4"/>
  <c r="K3332" i="4" s="1"/>
  <c r="N3332" i="4" s="1"/>
  <c r="L4537" i="4"/>
  <c r="K4537" i="4" s="1"/>
  <c r="N4537" i="4" s="1"/>
  <c r="L6995" i="4"/>
  <c r="K6995" i="4" s="1"/>
  <c r="N6995" i="4" s="1"/>
  <c r="L1517" i="4"/>
  <c r="K1517" i="4" s="1"/>
  <c r="N1517" i="4" s="1"/>
  <c r="L7146" i="4"/>
  <c r="K7146" i="4" s="1"/>
  <c r="N7146" i="4" s="1"/>
  <c r="L2803" i="4"/>
  <c r="K2803" i="4" s="1"/>
  <c r="N2803" i="4" s="1"/>
  <c r="L4171" i="4"/>
  <c r="K4171" i="4" s="1"/>
  <c r="N4171" i="4" s="1"/>
  <c r="L1929" i="4"/>
  <c r="K1929" i="4" s="1"/>
  <c r="N1929" i="4" s="1"/>
  <c r="L3922" i="4"/>
  <c r="K3922" i="4" s="1"/>
  <c r="N3922" i="4" s="1"/>
  <c r="L864" i="4"/>
  <c r="K864" i="4" s="1"/>
  <c r="N864" i="4" s="1"/>
  <c r="L4839" i="4"/>
  <c r="K4839" i="4" s="1"/>
  <c r="N4839" i="4" s="1"/>
  <c r="L3559" i="4"/>
  <c r="K3559" i="4" s="1"/>
  <c r="N3559" i="4" s="1"/>
  <c r="L5316" i="4"/>
  <c r="K5316" i="4" s="1"/>
  <c r="N5316" i="4" s="1"/>
  <c r="L3595" i="4"/>
  <c r="K3595" i="4" s="1"/>
  <c r="N3595" i="4" s="1"/>
  <c r="L306" i="4"/>
  <c r="K306" i="4" s="1"/>
  <c r="N306" i="4" s="1"/>
  <c r="L6583" i="4"/>
  <c r="K6583" i="4" s="1"/>
  <c r="N6583" i="4" s="1"/>
  <c r="L1796" i="4"/>
  <c r="K1796" i="4" s="1"/>
  <c r="N1796" i="4" s="1"/>
  <c r="L3740" i="4"/>
  <c r="K3740" i="4" s="1"/>
  <c r="N3740" i="4" s="1"/>
  <c r="L2682" i="4"/>
  <c r="K2682" i="4" s="1"/>
  <c r="N2682" i="4" s="1"/>
  <c r="L7402" i="4"/>
  <c r="K7402" i="4" s="1"/>
  <c r="N7402" i="4" s="1"/>
  <c r="L3170" i="4"/>
  <c r="K3170" i="4" s="1"/>
  <c r="N3170" i="4" s="1"/>
  <c r="L2923" i="4"/>
  <c r="K2923" i="4" s="1"/>
  <c r="N2923" i="4" s="1"/>
  <c r="L1985" i="4"/>
  <c r="K1985" i="4" s="1"/>
  <c r="N1985" i="4" s="1"/>
  <c r="L1318" i="4"/>
  <c r="K1318" i="4" s="1"/>
  <c r="N1318" i="4" s="1"/>
  <c r="L3631" i="4"/>
  <c r="K3631" i="4" s="1"/>
  <c r="N3631" i="4" s="1"/>
  <c r="L5262" i="4"/>
  <c r="K5262" i="4" s="1"/>
  <c r="N5262" i="4" s="1"/>
  <c r="L7159" i="4"/>
  <c r="K7159" i="4" s="1"/>
  <c r="N7159" i="4" s="1"/>
  <c r="L1804" i="4"/>
  <c r="K1804" i="4" s="1"/>
  <c r="N1804" i="4" s="1"/>
  <c r="L1273" i="4"/>
  <c r="K1273" i="4" s="1"/>
  <c r="N1273" i="4" s="1"/>
  <c r="L2093" i="4"/>
  <c r="K2093" i="4" s="1"/>
  <c r="N2093" i="4" s="1"/>
  <c r="L1422" i="4"/>
  <c r="K1422" i="4" s="1"/>
  <c r="N1422" i="4" s="1"/>
  <c r="L3537" i="4"/>
  <c r="K3537" i="4" s="1"/>
  <c r="N3537" i="4" s="1"/>
  <c r="L2123" i="4"/>
  <c r="K2123" i="4" s="1"/>
  <c r="N2123" i="4" s="1"/>
  <c r="L6539" i="4"/>
  <c r="K6539" i="4" s="1"/>
  <c r="N6539" i="4" s="1"/>
  <c r="L1103" i="4"/>
  <c r="K1103" i="4" s="1"/>
  <c r="N1103" i="4" s="1"/>
  <c r="L4931" i="4"/>
  <c r="K4931" i="4" s="1"/>
  <c r="N4931" i="4" s="1"/>
  <c r="L6551" i="4"/>
  <c r="K6551" i="4" s="1"/>
  <c r="N6551" i="4" s="1"/>
  <c r="L3315" i="4"/>
  <c r="K3315" i="4" s="1"/>
  <c r="N3315" i="4" s="1"/>
  <c r="L2592" i="4"/>
  <c r="K2592" i="4" s="1"/>
  <c r="N2592" i="4" s="1"/>
  <c r="L4004" i="4"/>
  <c r="K4004" i="4" s="1"/>
  <c r="N4004" i="4" s="1"/>
  <c r="L1521" i="4"/>
  <c r="K1521" i="4" s="1"/>
  <c r="N1521" i="4" s="1"/>
  <c r="L6805" i="4"/>
  <c r="K6805" i="4" s="1"/>
  <c r="N6805" i="4" s="1"/>
  <c r="L5580" i="4"/>
  <c r="K5580" i="4" s="1"/>
  <c r="N5580" i="4" s="1"/>
  <c r="L5276" i="4"/>
  <c r="K5276" i="4" s="1"/>
  <c r="N5276" i="4" s="1"/>
  <c r="L1974" i="4"/>
  <c r="K1974" i="4" s="1"/>
  <c r="N1974" i="4" s="1"/>
  <c r="L6246" i="4"/>
  <c r="K6246" i="4" s="1"/>
  <c r="N6246" i="4" s="1"/>
  <c r="L4132" i="4"/>
  <c r="K4132" i="4" s="1"/>
  <c r="N4132" i="4" s="1"/>
  <c r="L5838" i="4"/>
  <c r="K5838" i="4" s="1"/>
  <c r="N5838" i="4" s="1"/>
  <c r="L7325" i="4"/>
  <c r="K7325" i="4" s="1"/>
  <c r="N7325" i="4" s="1"/>
  <c r="L976" i="4"/>
  <c r="K976" i="4" s="1"/>
  <c r="N976" i="4" s="1"/>
  <c r="L3239" i="4"/>
  <c r="K3239" i="4" s="1"/>
  <c r="N3239" i="4" s="1"/>
  <c r="L1686" i="4"/>
  <c r="K1686" i="4" s="1"/>
  <c r="N1686" i="4" s="1"/>
  <c r="L3027" i="4"/>
  <c r="K3027" i="4" s="1"/>
  <c r="N3027" i="4" s="1"/>
  <c r="L1071" i="4"/>
  <c r="K1071" i="4" s="1"/>
  <c r="N1071" i="4" s="1"/>
  <c r="L3521" i="4"/>
  <c r="K3521" i="4" s="1"/>
  <c r="N3521" i="4" s="1"/>
  <c r="L1737" i="4"/>
  <c r="K1737" i="4" s="1"/>
  <c r="N1737" i="4" s="1"/>
  <c r="L6762" i="4"/>
  <c r="K6762" i="4" s="1"/>
  <c r="N6762" i="4" s="1"/>
  <c r="L6213" i="4"/>
  <c r="K6213" i="4" s="1"/>
  <c r="N6213" i="4" s="1"/>
  <c r="L3541" i="4"/>
  <c r="K3541" i="4" s="1"/>
  <c r="N3541" i="4" s="1"/>
  <c r="L3806" i="4"/>
  <c r="K3806" i="4" s="1"/>
  <c r="N3806" i="4" s="1"/>
  <c r="L7309" i="4"/>
  <c r="K7309" i="4" s="1"/>
  <c r="N7309" i="4" s="1"/>
  <c r="L7895" i="4"/>
  <c r="K7895" i="4" s="1"/>
  <c r="N7895" i="4" s="1"/>
  <c r="L5919" i="4"/>
  <c r="K5919" i="4" s="1"/>
  <c r="N5919" i="4" s="1"/>
  <c r="L5783" i="4"/>
  <c r="K5783" i="4" s="1"/>
  <c r="N5783" i="4" s="1"/>
  <c r="L1158" i="4"/>
  <c r="K1158" i="4" s="1"/>
  <c r="N1158" i="4" s="1"/>
  <c r="L7846" i="4"/>
  <c r="K7846" i="4" s="1"/>
  <c r="N7846" i="4" s="1"/>
  <c r="L4600" i="4"/>
  <c r="K4600" i="4" s="1"/>
  <c r="N4600" i="4" s="1"/>
  <c r="L4761" i="4"/>
  <c r="K4761" i="4" s="1"/>
  <c r="N4761" i="4" s="1"/>
  <c r="L7940" i="4"/>
  <c r="K7940" i="4" s="1"/>
  <c r="N7940" i="4" s="1"/>
  <c r="L3732" i="4"/>
  <c r="K3732" i="4" s="1"/>
  <c r="N3732" i="4" s="1"/>
  <c r="L6968" i="4"/>
  <c r="K6968" i="4" s="1"/>
  <c r="N6968" i="4" s="1"/>
  <c r="L2658" i="4"/>
  <c r="K2658" i="4" s="1"/>
  <c r="N2658" i="4" s="1"/>
  <c r="L2218" i="4"/>
  <c r="K2218" i="4" s="1"/>
  <c r="N2218" i="4" s="1"/>
  <c r="L1456" i="4"/>
  <c r="K1456" i="4" s="1"/>
  <c r="N1456" i="4" s="1"/>
  <c r="L5981" i="4"/>
  <c r="K5981" i="4" s="1"/>
  <c r="N5981" i="4" s="1"/>
  <c r="L5190" i="4"/>
  <c r="K5190" i="4" s="1"/>
  <c r="N5190" i="4" s="1"/>
  <c r="L4281" i="4"/>
  <c r="K4281" i="4" s="1"/>
  <c r="N4281" i="4" s="1"/>
  <c r="L2470" i="4"/>
  <c r="K2470" i="4" s="1"/>
  <c r="N2470" i="4" s="1"/>
  <c r="L4898" i="4"/>
  <c r="K4898" i="4" s="1"/>
  <c r="N4898" i="4" s="1"/>
  <c r="L978" i="4"/>
  <c r="K978" i="4" s="1"/>
  <c r="N978" i="4" s="1"/>
  <c r="L3682" i="4"/>
  <c r="K3682" i="4" s="1"/>
  <c r="N3682" i="4" s="1"/>
  <c r="L7482" i="4"/>
  <c r="K7482" i="4" s="1"/>
  <c r="N7482" i="4" s="1"/>
  <c r="L7537" i="4"/>
  <c r="K7537" i="4" s="1"/>
  <c r="N7537" i="4" s="1"/>
  <c r="L7273" i="4"/>
  <c r="K7273" i="4" s="1"/>
  <c r="N7273" i="4" s="1"/>
  <c r="L2999" i="4"/>
  <c r="K2999" i="4" s="1"/>
  <c r="N2999" i="4" s="1"/>
  <c r="L146" i="4"/>
  <c r="K146" i="4" s="1"/>
  <c r="N146" i="4" s="1"/>
  <c r="L1094" i="4"/>
  <c r="K1094" i="4" s="1"/>
  <c r="N1094" i="4" s="1"/>
  <c r="L2503" i="4"/>
  <c r="K2503" i="4" s="1"/>
  <c r="N2503" i="4" s="1"/>
  <c r="L2934" i="4"/>
  <c r="K2934" i="4" s="1"/>
  <c r="N2934" i="4" s="1"/>
  <c r="L725" i="4"/>
  <c r="K725" i="4" s="1"/>
  <c r="N725" i="4" s="1"/>
  <c r="L3405" i="4"/>
  <c r="K3405" i="4" s="1"/>
  <c r="N3405" i="4" s="1"/>
  <c r="L3225" i="4"/>
  <c r="K3225" i="4" s="1"/>
  <c r="N3225" i="4" s="1"/>
  <c r="L1628" i="4"/>
  <c r="K1628" i="4" s="1"/>
  <c r="N1628" i="4" s="1"/>
  <c r="L1490" i="4"/>
  <c r="K1490" i="4" s="1"/>
  <c r="N1490" i="4" s="1"/>
  <c r="L6505" i="4"/>
  <c r="K6505" i="4" s="1"/>
  <c r="N6505" i="4" s="1"/>
  <c r="L2215" i="4"/>
  <c r="K2215" i="4" s="1"/>
  <c r="N2215" i="4" s="1"/>
  <c r="L6058" i="4"/>
  <c r="K6058" i="4" s="1"/>
  <c r="N6058" i="4" s="1"/>
  <c r="L4694" i="4"/>
  <c r="K4694" i="4" s="1"/>
  <c r="N4694" i="4" s="1"/>
  <c r="L5529" i="4"/>
  <c r="K5529" i="4" s="1"/>
  <c r="N5529" i="4" s="1"/>
  <c r="L7657" i="4"/>
  <c r="K7657" i="4" s="1"/>
  <c r="N7657" i="4" s="1"/>
  <c r="L1009" i="4"/>
  <c r="K1009" i="4" s="1"/>
  <c r="N1009" i="4" s="1"/>
  <c r="L2502" i="4"/>
  <c r="K2502" i="4" s="1"/>
  <c r="N2502" i="4" s="1"/>
  <c r="L521" i="4"/>
  <c r="K521" i="4" s="1"/>
  <c r="N521" i="4" s="1"/>
  <c r="L2452" i="4"/>
  <c r="K2452" i="4" s="1"/>
  <c r="N2452" i="4" s="1"/>
  <c r="L4418" i="4"/>
  <c r="K4418" i="4" s="1"/>
  <c r="N4418" i="4" s="1"/>
  <c r="L7540" i="4"/>
  <c r="K7540" i="4" s="1"/>
  <c r="N7540" i="4" s="1"/>
  <c r="L6561" i="4"/>
  <c r="K6561" i="4" s="1"/>
  <c r="N6561" i="4" s="1"/>
  <c r="L7871" i="4"/>
  <c r="K7871" i="4" s="1"/>
  <c r="N7871" i="4" s="1"/>
  <c r="L4892" i="4"/>
  <c r="K4892" i="4" s="1"/>
  <c r="N4892" i="4" s="1"/>
  <c r="L7084" i="4"/>
  <c r="K7084" i="4" s="1"/>
  <c r="N7084" i="4" s="1"/>
  <c r="L1791" i="4"/>
  <c r="K1791" i="4" s="1"/>
  <c r="N1791" i="4" s="1"/>
  <c r="L1552" i="4"/>
  <c r="K1552" i="4" s="1"/>
  <c r="N1552" i="4" s="1"/>
  <c r="L2648" i="4"/>
  <c r="K2648" i="4" s="1"/>
  <c r="N2648" i="4" s="1"/>
  <c r="L6893" i="4"/>
  <c r="K6893" i="4" s="1"/>
  <c r="N6893" i="4" s="1"/>
  <c r="L1751" i="4"/>
  <c r="K1751" i="4" s="1"/>
  <c r="N1751" i="4" s="1"/>
  <c r="L591" i="4"/>
  <c r="K591" i="4" s="1"/>
  <c r="N591" i="4" s="1"/>
  <c r="L6314" i="4"/>
  <c r="K6314" i="4" s="1"/>
  <c r="N6314" i="4" s="1"/>
  <c r="L1786" i="4"/>
  <c r="K1786" i="4" s="1"/>
  <c r="N1786" i="4" s="1"/>
  <c r="L1274" i="4"/>
  <c r="K1274" i="4" s="1"/>
  <c r="N1274" i="4" s="1"/>
  <c r="L5558" i="4"/>
  <c r="K5558" i="4" s="1"/>
  <c r="N5558" i="4" s="1"/>
  <c r="L1745" i="4"/>
  <c r="K1745" i="4" s="1"/>
  <c r="N1745" i="4" s="1"/>
  <c r="L1466" i="4"/>
  <c r="K1466" i="4" s="1"/>
  <c r="N1466" i="4" s="1"/>
  <c r="L6600" i="4"/>
  <c r="K6600" i="4" s="1"/>
  <c r="N6600" i="4" s="1"/>
  <c r="L184" i="4"/>
  <c r="K184" i="4" s="1"/>
  <c r="N184" i="4" s="1"/>
  <c r="L6331" i="4"/>
  <c r="K6331" i="4" s="1"/>
  <c r="N6331" i="4" s="1"/>
  <c r="L4836" i="4"/>
  <c r="K4836" i="4" s="1"/>
  <c r="N4836" i="4" s="1"/>
  <c r="L5151" i="4"/>
  <c r="K5151" i="4" s="1"/>
  <c r="N5151" i="4" s="1"/>
  <c r="L6826" i="4"/>
  <c r="K6826" i="4" s="1"/>
  <c r="N6826" i="4" s="1"/>
  <c r="L6665" i="4"/>
  <c r="K6665" i="4" s="1"/>
  <c r="N6665" i="4" s="1"/>
  <c r="L6291" i="4"/>
  <c r="K6291" i="4" s="1"/>
  <c r="N6291" i="4" s="1"/>
  <c r="L6204" i="4"/>
  <c r="K6204" i="4" s="1"/>
  <c r="N6204" i="4" s="1"/>
  <c r="L5664" i="4"/>
  <c r="K5664" i="4" s="1"/>
  <c r="N5664" i="4" s="1"/>
  <c r="L2449" i="4"/>
  <c r="K2449" i="4" s="1"/>
  <c r="N2449" i="4" s="1"/>
  <c r="L5341" i="4"/>
  <c r="K5341" i="4" s="1"/>
  <c r="N5341" i="4" s="1"/>
  <c r="L3367" i="4"/>
  <c r="K3367" i="4" s="1"/>
  <c r="N3367" i="4" s="1"/>
  <c r="L7667" i="4"/>
  <c r="K7667" i="4" s="1"/>
  <c r="N7667" i="4" s="1"/>
  <c r="L357" i="4"/>
  <c r="K357" i="4" s="1"/>
  <c r="N357" i="4" s="1"/>
  <c r="L4435" i="4"/>
  <c r="K4435" i="4" s="1"/>
  <c r="N4435" i="4" s="1"/>
  <c r="L3579" i="4"/>
  <c r="K3579" i="4" s="1"/>
  <c r="N3579" i="4" s="1"/>
  <c r="L5401" i="4"/>
  <c r="K5401" i="4" s="1"/>
  <c r="N5401" i="4" s="1"/>
  <c r="L507" i="4"/>
  <c r="K507" i="4" s="1"/>
  <c r="N507" i="4" s="1"/>
  <c r="L2266" i="4"/>
  <c r="K2266" i="4" s="1"/>
  <c r="N2266" i="4" s="1"/>
  <c r="L1291" i="4"/>
  <c r="K1291" i="4" s="1"/>
  <c r="N1291" i="4" s="1"/>
  <c r="L2040" i="4"/>
  <c r="K2040" i="4" s="1"/>
  <c r="N2040" i="4" s="1"/>
  <c r="L2863" i="4"/>
  <c r="K2863" i="4" s="1"/>
  <c r="N2863" i="4" s="1"/>
  <c r="L3764" i="4"/>
  <c r="K3764" i="4" s="1"/>
  <c r="N3764" i="4" s="1"/>
  <c r="L6051" i="4"/>
  <c r="K6051" i="4" s="1"/>
  <c r="N6051" i="4" s="1"/>
  <c r="L4777" i="4"/>
  <c r="K4777" i="4" s="1"/>
  <c r="N4777" i="4" s="1"/>
  <c r="L1760" i="4"/>
  <c r="K1760" i="4" s="1"/>
  <c r="N1760" i="4" s="1"/>
  <c r="L4389" i="4"/>
  <c r="K4389" i="4" s="1"/>
  <c r="N4389" i="4" s="1"/>
  <c r="L562" i="4"/>
  <c r="K562" i="4" s="1"/>
  <c r="N562" i="4" s="1"/>
  <c r="L5217" i="4"/>
  <c r="K5217" i="4" s="1"/>
  <c r="N5217" i="4" s="1"/>
  <c r="L6021" i="4"/>
  <c r="K6021" i="4" s="1"/>
  <c r="N6021" i="4" s="1"/>
  <c r="L4514" i="4"/>
  <c r="K4514" i="4" s="1"/>
  <c r="N4514" i="4" s="1"/>
  <c r="L3554" i="4"/>
  <c r="K3554" i="4" s="1"/>
  <c r="N3554" i="4" s="1"/>
  <c r="L5110" i="4"/>
  <c r="K5110" i="4" s="1"/>
  <c r="N5110" i="4" s="1"/>
  <c r="L1469" i="4"/>
  <c r="K1469" i="4" s="1"/>
  <c r="N1469" i="4" s="1"/>
  <c r="L4981" i="4"/>
  <c r="K4981" i="4" s="1"/>
  <c r="N4981" i="4" s="1"/>
  <c r="L304" i="4"/>
  <c r="K304" i="4" s="1"/>
  <c r="N304" i="4" s="1"/>
  <c r="L1350" i="4"/>
  <c r="K1350" i="4" s="1"/>
  <c r="N1350" i="4" s="1"/>
  <c r="L1465" i="4"/>
  <c r="K1465" i="4" s="1"/>
  <c r="N1465" i="4" s="1"/>
  <c r="L3985" i="4"/>
  <c r="K3985" i="4" s="1"/>
  <c r="N3985" i="4" s="1"/>
  <c r="L604" i="4"/>
  <c r="K604" i="4" s="1"/>
  <c r="N604" i="4" s="1"/>
  <c r="L4969" i="4"/>
  <c r="K4969" i="4" s="1"/>
  <c r="N4969" i="4" s="1"/>
  <c r="L3698" i="4"/>
  <c r="K3698" i="4" s="1"/>
  <c r="N3698" i="4" s="1"/>
  <c r="L561" i="4"/>
  <c r="K561" i="4" s="1"/>
  <c r="N561" i="4" s="1"/>
  <c r="L4267" i="4"/>
  <c r="K4267" i="4" s="1"/>
  <c r="N4267" i="4" s="1"/>
  <c r="L3645" i="4"/>
  <c r="K3645" i="4" s="1"/>
  <c r="N3645" i="4" s="1"/>
  <c r="L3553" i="4"/>
  <c r="K3553" i="4" s="1"/>
  <c r="N3553" i="4" s="1"/>
  <c r="L2350" i="4"/>
  <c r="K2350" i="4" s="1"/>
  <c r="N2350" i="4" s="1"/>
  <c r="L3136" i="4"/>
  <c r="K3136" i="4" s="1"/>
  <c r="N3136" i="4" s="1"/>
  <c r="L56" i="4"/>
  <c r="K56" i="4" s="1"/>
  <c r="N56" i="4" s="1"/>
  <c r="L2495" i="4"/>
  <c r="K2495" i="4" s="1"/>
  <c r="N2495" i="4" s="1"/>
  <c r="L7830" i="4"/>
  <c r="K7830" i="4" s="1"/>
  <c r="N7830" i="4" s="1"/>
  <c r="L1793" i="4"/>
  <c r="K1793" i="4" s="1"/>
  <c r="N1793" i="4" s="1"/>
  <c r="L4991" i="4"/>
  <c r="K4991" i="4" s="1"/>
  <c r="N4991" i="4" s="1"/>
  <c r="L2651" i="4"/>
  <c r="K2651" i="4" s="1"/>
  <c r="N2651" i="4" s="1"/>
  <c r="L195" i="4"/>
  <c r="K195" i="4" s="1"/>
  <c r="N195" i="4" s="1"/>
  <c r="L1701" i="4"/>
  <c r="K1701" i="4" s="1"/>
  <c r="N1701" i="4" s="1"/>
  <c r="L7056" i="4"/>
  <c r="K7056" i="4" s="1"/>
  <c r="N7056" i="4" s="1"/>
  <c r="L2280" i="4"/>
  <c r="K2280" i="4" s="1"/>
  <c r="N2280" i="4" s="1"/>
  <c r="L3141" i="4"/>
  <c r="K3141" i="4" s="1"/>
  <c r="N3141" i="4" s="1"/>
  <c r="L2013" i="4"/>
  <c r="K2013" i="4" s="1"/>
  <c r="N2013" i="4" s="1"/>
  <c r="L7466" i="4"/>
  <c r="K7466" i="4" s="1"/>
  <c r="N7466" i="4" s="1"/>
  <c r="L1836" i="4"/>
  <c r="K1836" i="4" s="1"/>
  <c r="N1836" i="4" s="1"/>
  <c r="L1039" i="4"/>
  <c r="K1039" i="4" s="1"/>
  <c r="N1039" i="4" s="1"/>
  <c r="L5725" i="4"/>
  <c r="K5725" i="4" s="1"/>
  <c r="N5725" i="4" s="1"/>
  <c r="L5182" i="4"/>
  <c r="K5182" i="4" s="1"/>
  <c r="N5182" i="4" s="1"/>
  <c r="L6432" i="4"/>
  <c r="K6432" i="4" s="1"/>
  <c r="N6432" i="4" s="1"/>
  <c r="L33" i="4"/>
  <c r="K33" i="4" s="1"/>
  <c r="N33" i="4" s="1"/>
  <c r="L3681" i="4"/>
  <c r="K3681" i="4" s="1"/>
  <c r="N3681" i="4" s="1"/>
  <c r="L1265" i="4"/>
  <c r="K1265" i="4" s="1"/>
  <c r="N1265" i="4" s="1"/>
  <c r="L7905" i="4"/>
  <c r="K7905" i="4" s="1"/>
  <c r="N7905" i="4" s="1"/>
  <c r="L227" i="4"/>
  <c r="K227" i="4" s="1"/>
  <c r="N227" i="4" s="1"/>
  <c r="L1381" i="4"/>
  <c r="K1381" i="4" s="1"/>
  <c r="N1381" i="4" s="1"/>
  <c r="L3134" i="4"/>
  <c r="K3134" i="4" s="1"/>
  <c r="N3134" i="4" s="1"/>
  <c r="L2781" i="4"/>
  <c r="K2781" i="4" s="1"/>
  <c r="N2781" i="4" s="1"/>
  <c r="L1166" i="4"/>
  <c r="K1166" i="4" s="1"/>
  <c r="N1166" i="4" s="1"/>
  <c r="L3156" i="4"/>
  <c r="K3156" i="4" s="1"/>
  <c r="N3156" i="4" s="1"/>
  <c r="L2364" i="4"/>
  <c r="K2364" i="4" s="1"/>
  <c r="N2364" i="4" s="1"/>
  <c r="L4820" i="4"/>
  <c r="K4820" i="4" s="1"/>
  <c r="N4820" i="4" s="1"/>
  <c r="L6640" i="4"/>
  <c r="K6640" i="4" s="1"/>
  <c r="N6640" i="4" s="1"/>
  <c r="L1653" i="4"/>
  <c r="K1653" i="4" s="1"/>
  <c r="N1653" i="4" s="1"/>
  <c r="L996" i="4"/>
  <c r="K996" i="4" s="1"/>
  <c r="N996" i="4" s="1"/>
  <c r="L1982" i="4"/>
  <c r="K1982" i="4" s="1"/>
  <c r="N1982" i="4" s="1"/>
  <c r="L7431" i="4"/>
  <c r="K7431" i="4" s="1"/>
  <c r="N7431" i="4" s="1"/>
  <c r="L2430" i="4"/>
  <c r="K2430" i="4" s="1"/>
  <c r="N2430" i="4" s="1"/>
  <c r="L2422" i="4"/>
  <c r="K2422" i="4" s="1"/>
  <c r="N2422" i="4" s="1"/>
  <c r="L4667" i="4"/>
  <c r="K4667" i="4" s="1"/>
  <c r="N4667" i="4" s="1"/>
  <c r="L4186" i="4"/>
  <c r="K4186" i="4" s="1"/>
  <c r="N4186" i="4" s="1"/>
  <c r="L1970" i="4"/>
  <c r="K1970" i="4" s="1"/>
  <c r="N1970" i="4" s="1"/>
  <c r="L5917" i="4"/>
  <c r="K5917" i="4" s="1"/>
  <c r="N5917" i="4" s="1"/>
  <c r="L7215" i="4"/>
  <c r="K7215" i="4" s="1"/>
  <c r="N7215" i="4" s="1"/>
  <c r="L7703" i="4"/>
  <c r="K7703" i="4" s="1"/>
  <c r="N7703" i="4" s="1"/>
  <c r="L26" i="4"/>
  <c r="K26" i="4" s="1"/>
  <c r="N26" i="4" s="1"/>
  <c r="L1082" i="4"/>
  <c r="K1082" i="4" s="1"/>
  <c r="N1082" i="4" s="1"/>
  <c r="L6448" i="4"/>
  <c r="K6448" i="4" s="1"/>
  <c r="N6448" i="4" s="1"/>
  <c r="L6500" i="4"/>
  <c r="K6500" i="4" s="1"/>
  <c r="N6500" i="4" s="1"/>
  <c r="L2973" i="4"/>
  <c r="K2973" i="4" s="1"/>
  <c r="N2973" i="4" s="1"/>
  <c r="L5765" i="4"/>
  <c r="K5765" i="4" s="1"/>
  <c r="N5765" i="4" s="1"/>
  <c r="L268" i="4"/>
  <c r="K268" i="4" s="1"/>
  <c r="N268" i="4" s="1"/>
  <c r="L5396" i="4"/>
  <c r="K5396" i="4" s="1"/>
  <c r="N5396" i="4" s="1"/>
  <c r="L3563" i="4"/>
  <c r="K3563" i="4" s="1"/>
  <c r="N3563" i="4" s="1"/>
  <c r="L1489" i="4"/>
  <c r="K1489" i="4" s="1"/>
  <c r="N1489" i="4" s="1"/>
  <c r="L7650" i="4"/>
  <c r="K7650" i="4" s="1"/>
  <c r="N7650" i="4" s="1"/>
  <c r="L3738" i="4"/>
  <c r="K3738" i="4" s="1"/>
  <c r="N3738" i="4" s="1"/>
  <c r="L1046" i="4"/>
  <c r="K1046" i="4" s="1"/>
  <c r="N1046" i="4" s="1"/>
  <c r="L1458" i="4"/>
  <c r="K1458" i="4" s="1"/>
  <c r="N1458" i="4" s="1"/>
  <c r="L1438" i="4"/>
  <c r="K1438" i="4" s="1"/>
  <c r="N1438" i="4" s="1"/>
  <c r="L5970" i="4"/>
  <c r="K5970" i="4" s="1"/>
  <c r="N5970" i="4" s="1"/>
  <c r="L6824" i="4"/>
  <c r="K6824" i="4" s="1"/>
  <c r="N6824" i="4" s="1"/>
  <c r="L4823" i="4"/>
  <c r="K4823" i="4" s="1"/>
  <c r="N4823" i="4" s="1"/>
  <c r="L991" i="4"/>
  <c r="K991" i="4" s="1"/>
  <c r="N991" i="4" s="1"/>
  <c r="L6798" i="4"/>
  <c r="K6798" i="4" s="1"/>
  <c r="N6798" i="4" s="1"/>
  <c r="L7034" i="4"/>
  <c r="K7034" i="4" s="1"/>
  <c r="N7034" i="4" s="1"/>
  <c r="L2555" i="4"/>
  <c r="K2555" i="4" s="1"/>
  <c r="N2555" i="4" s="1"/>
  <c r="L564" i="4"/>
  <c r="K564" i="4" s="1"/>
  <c r="N564" i="4" s="1"/>
  <c r="L320" i="4"/>
  <c r="K320" i="4" s="1"/>
  <c r="N320" i="4" s="1"/>
  <c r="L4310" i="4"/>
  <c r="K4310" i="4" s="1"/>
  <c r="N4310" i="4" s="1"/>
  <c r="L7572" i="4"/>
  <c r="K7572" i="4" s="1"/>
  <c r="N7572" i="4" s="1"/>
  <c r="L1728" i="4"/>
  <c r="K1728" i="4" s="1"/>
  <c r="N1728" i="4" s="1"/>
  <c r="L276" i="4"/>
  <c r="K276" i="4" s="1"/>
  <c r="N276" i="4" s="1"/>
  <c r="L3125" i="4"/>
  <c r="K3125" i="4" s="1"/>
  <c r="N3125" i="4" s="1"/>
  <c r="L2063" i="4"/>
  <c r="K2063" i="4" s="1"/>
  <c r="N2063" i="4" s="1"/>
  <c r="L4358" i="4"/>
  <c r="K4358" i="4" s="1"/>
  <c r="N4358" i="4" s="1"/>
  <c r="L7454" i="4"/>
  <c r="K7454" i="4" s="1"/>
  <c r="N7454" i="4" s="1"/>
  <c r="L3139" i="4"/>
  <c r="K3139" i="4" s="1"/>
  <c r="N3139" i="4" s="1"/>
  <c r="L4279" i="4"/>
  <c r="K4279" i="4" s="1"/>
  <c r="N4279" i="4" s="1"/>
  <c r="L1328" i="4"/>
  <c r="K1328" i="4" s="1"/>
  <c r="N1328" i="4" s="1"/>
  <c r="L7491" i="4"/>
  <c r="K7491" i="4" s="1"/>
  <c r="N7491" i="4" s="1"/>
  <c r="L6853" i="4"/>
  <c r="K6853" i="4" s="1"/>
  <c r="N6853" i="4" s="1"/>
  <c r="L837" i="4"/>
  <c r="K837" i="4" s="1"/>
  <c r="N837" i="4" s="1"/>
  <c r="L3523" i="4"/>
  <c r="K3523" i="4" s="1"/>
  <c r="N3523" i="4" s="1"/>
  <c r="L7647" i="4"/>
  <c r="K7647" i="4" s="1"/>
  <c r="N7647" i="4" s="1"/>
  <c r="L1191" i="4"/>
  <c r="K1191" i="4" s="1"/>
  <c r="N1191" i="4" s="1"/>
  <c r="L3887" i="4"/>
  <c r="K3887" i="4" s="1"/>
  <c r="N3887" i="4" s="1"/>
  <c r="L750" i="4"/>
  <c r="K750" i="4" s="1"/>
  <c r="N750" i="4" s="1"/>
  <c r="L7375" i="4"/>
  <c r="K7375" i="4" s="1"/>
  <c r="N7375" i="4" s="1"/>
  <c r="L6398" i="4"/>
  <c r="K6398" i="4" s="1"/>
  <c r="N6398" i="4" s="1"/>
  <c r="L2394" i="4"/>
  <c r="K2394" i="4" s="1"/>
  <c r="N2394" i="4" s="1"/>
  <c r="L647" i="4"/>
  <c r="K647" i="4" s="1"/>
  <c r="N647" i="4" s="1"/>
  <c r="L6094" i="4"/>
  <c r="K6094" i="4" s="1"/>
  <c r="N6094" i="4" s="1"/>
  <c r="L3334" i="4"/>
  <c r="K3334" i="4" s="1"/>
  <c r="N3334" i="4" s="1"/>
  <c r="L5090" i="4"/>
  <c r="K5090" i="4" s="1"/>
  <c r="N5090" i="4" s="1"/>
  <c r="L6491" i="4"/>
  <c r="K6491" i="4" s="1"/>
  <c r="N6491" i="4" s="1"/>
  <c r="L2097" i="4"/>
  <c r="K2097" i="4" s="1"/>
  <c r="N2097" i="4" s="1"/>
  <c r="L1400" i="4"/>
  <c r="K1400" i="4" s="1"/>
  <c r="N1400" i="4" s="1"/>
  <c r="L1445" i="4"/>
  <c r="K1445" i="4" s="1"/>
  <c r="N1445" i="4" s="1"/>
  <c r="L3668" i="4"/>
  <c r="K3668" i="4" s="1"/>
  <c r="N3668" i="4" s="1"/>
  <c r="L6772" i="4"/>
  <c r="K6772" i="4" s="1"/>
  <c r="N6772" i="4" s="1"/>
  <c r="L3820" i="4"/>
  <c r="K3820" i="4" s="1"/>
  <c r="N3820" i="4" s="1"/>
  <c r="L806" i="4"/>
  <c r="K806" i="4" s="1"/>
  <c r="N806" i="4" s="1"/>
  <c r="L460" i="4"/>
  <c r="K460" i="4" s="1"/>
  <c r="N460" i="4" s="1"/>
  <c r="L2479" i="4"/>
  <c r="K2479" i="4" s="1"/>
  <c r="N2479" i="4" s="1"/>
  <c r="L2260" i="4"/>
  <c r="K2260" i="4" s="1"/>
  <c r="N2260" i="4" s="1"/>
  <c r="L6196" i="4"/>
  <c r="K6196" i="4" s="1"/>
  <c r="N6196" i="4" s="1"/>
  <c r="L6309" i="4"/>
  <c r="K6309" i="4" s="1"/>
  <c r="N6309" i="4" s="1"/>
  <c r="L7195" i="4"/>
  <c r="K7195" i="4" s="1"/>
  <c r="N7195" i="4" s="1"/>
  <c r="L732" i="4"/>
  <c r="K732" i="4" s="1"/>
  <c r="N732" i="4" s="1"/>
  <c r="L70" i="4"/>
  <c r="K70" i="4" s="1"/>
  <c r="N70" i="4" s="1"/>
  <c r="L7446" i="4"/>
  <c r="K7446" i="4" s="1"/>
  <c r="N7446" i="4" s="1"/>
  <c r="L6963" i="4"/>
  <c r="K6963" i="4" s="1"/>
  <c r="N6963" i="4" s="1"/>
  <c r="L1119" i="4"/>
  <c r="K1119" i="4" s="1"/>
  <c r="N1119" i="4" s="1"/>
  <c r="L7175" i="4"/>
  <c r="K7175" i="4" s="1"/>
  <c r="N7175" i="4" s="1"/>
  <c r="L6645" i="4"/>
  <c r="K6645" i="4" s="1"/>
  <c r="N6645" i="4" s="1"/>
  <c r="L6294" i="4"/>
  <c r="K6294" i="4" s="1"/>
  <c r="N6294" i="4" s="1"/>
  <c r="L4613" i="4"/>
  <c r="K4613" i="4" s="1"/>
  <c r="N4613" i="4" s="1"/>
  <c r="L5285" i="4"/>
  <c r="K5285" i="4" s="1"/>
  <c r="N5285" i="4" s="1"/>
  <c r="L7598" i="4"/>
  <c r="K7598" i="4" s="1"/>
  <c r="N7598" i="4" s="1"/>
  <c r="L2864" i="4"/>
  <c r="K2864" i="4" s="1"/>
  <c r="N2864" i="4" s="1"/>
  <c r="L4190" i="4"/>
  <c r="K4190" i="4" s="1"/>
  <c r="N4190" i="4" s="1"/>
  <c r="L1334" i="4"/>
  <c r="K1334" i="4" s="1"/>
  <c r="N1334" i="4" s="1"/>
  <c r="L1088" i="4"/>
  <c r="K1088" i="4" s="1"/>
  <c r="N1088" i="4" s="1"/>
  <c r="L1842" i="4"/>
  <c r="K1842" i="4" s="1"/>
  <c r="N1842" i="4" s="1"/>
  <c r="L4223" i="4"/>
  <c r="K4223" i="4" s="1"/>
  <c r="N4223" i="4" s="1"/>
  <c r="L7367" i="4"/>
  <c r="K7367" i="4" s="1"/>
  <c r="N7367" i="4" s="1"/>
  <c r="L1579" i="4"/>
  <c r="K1579" i="4" s="1"/>
  <c r="N1579" i="4" s="1"/>
  <c r="L5124" i="4"/>
  <c r="K5124" i="4" s="1"/>
  <c r="N5124" i="4" s="1"/>
  <c r="L6240" i="4"/>
  <c r="K6240" i="4" s="1"/>
  <c r="N6240" i="4" s="1"/>
  <c r="L2300" i="4"/>
  <c r="K2300" i="4" s="1"/>
  <c r="N2300" i="4" s="1"/>
  <c r="L7295" i="4"/>
  <c r="K7295" i="4" s="1"/>
  <c r="N7295" i="4" s="1"/>
  <c r="L1577" i="4"/>
  <c r="K1577" i="4" s="1"/>
  <c r="N1577" i="4" s="1"/>
  <c r="L7152" i="4"/>
  <c r="K7152" i="4" s="1"/>
  <c r="N7152" i="4" s="1"/>
  <c r="L7168" i="4"/>
  <c r="K7168" i="4" s="1"/>
  <c r="N7168" i="4" s="1"/>
  <c r="L1623" i="4"/>
  <c r="K1623" i="4" s="1"/>
  <c r="N1623" i="4" s="1"/>
  <c r="L2728" i="4"/>
  <c r="K2728" i="4" s="1"/>
  <c r="N2728" i="4" s="1"/>
  <c r="L3247" i="4"/>
  <c r="K3247" i="4" s="1"/>
  <c r="N3247" i="4" s="1"/>
  <c r="L728" i="4"/>
  <c r="K728" i="4" s="1"/>
  <c r="N728" i="4" s="1"/>
  <c r="L2519" i="4"/>
  <c r="K2519" i="4" s="1"/>
  <c r="N2519" i="4" s="1"/>
  <c r="L5832" i="4"/>
  <c r="K5832" i="4" s="1"/>
  <c r="N5832" i="4" s="1"/>
  <c r="L7865" i="4"/>
  <c r="K7865" i="4" s="1"/>
  <c r="N7865" i="4" s="1"/>
  <c r="L234" i="4"/>
  <c r="K234" i="4" s="1"/>
  <c r="N234" i="4" s="1"/>
  <c r="L6181" i="4"/>
  <c r="K6181" i="4" s="1"/>
  <c r="N6181" i="4" s="1"/>
  <c r="L5411" i="4"/>
  <c r="K5411" i="4" s="1"/>
  <c r="N5411" i="4" s="1"/>
  <c r="L7031" i="4"/>
  <c r="K7031" i="4" s="1"/>
  <c r="N7031" i="4" s="1"/>
  <c r="L4822" i="4"/>
  <c r="K4822" i="4" s="1"/>
  <c r="N4822" i="4" s="1"/>
  <c r="L1122" i="4"/>
  <c r="K1122" i="4" s="1"/>
  <c r="N1122" i="4" s="1"/>
  <c r="L3914" i="4"/>
  <c r="K3914" i="4" s="1"/>
  <c r="N3914" i="4" s="1"/>
  <c r="L5325" i="4"/>
  <c r="K5325" i="4" s="1"/>
  <c r="N5325" i="4" s="1"/>
  <c r="L3372" i="4"/>
  <c r="K3372" i="4" s="1"/>
  <c r="N3372" i="4" s="1"/>
  <c r="L3675" i="4"/>
  <c r="K3675" i="4" s="1"/>
  <c r="N3675" i="4" s="1"/>
  <c r="L5652" i="4"/>
  <c r="K5652" i="4" s="1"/>
  <c r="N5652" i="4" s="1"/>
  <c r="L2435" i="4"/>
  <c r="K2435" i="4" s="1"/>
  <c r="N2435" i="4" s="1"/>
  <c r="L3230" i="4"/>
  <c r="K3230" i="4" s="1"/>
  <c r="N3230" i="4" s="1"/>
  <c r="L4070" i="4"/>
  <c r="K4070" i="4" s="1"/>
  <c r="N4070" i="4" s="1"/>
  <c r="L7196" i="4"/>
  <c r="K7196" i="4" s="1"/>
  <c r="N7196" i="4" s="1"/>
  <c r="L7214" i="4"/>
  <c r="K7214" i="4" s="1"/>
  <c r="N7214" i="4" s="1"/>
  <c r="L4889" i="4"/>
  <c r="K4889" i="4" s="1"/>
  <c r="N4889" i="4" s="1"/>
  <c r="L3868" i="4"/>
  <c r="K3868" i="4" s="1"/>
  <c r="N3868" i="4" s="1"/>
  <c r="L4553" i="4"/>
  <c r="K4553" i="4" s="1"/>
  <c r="N4553" i="4" s="1"/>
  <c r="L1084" i="4"/>
  <c r="K1084" i="4" s="1"/>
  <c r="N1084" i="4" s="1"/>
  <c r="L2272" i="4"/>
  <c r="K2272" i="4" s="1"/>
  <c r="N2272" i="4" s="1"/>
  <c r="L7854" i="4"/>
  <c r="K7854" i="4" s="1"/>
  <c r="N7854" i="4" s="1"/>
  <c r="L1240" i="4"/>
  <c r="K1240" i="4" s="1"/>
  <c r="N1240" i="4" s="1"/>
  <c r="L6189" i="4"/>
  <c r="K6189" i="4" s="1"/>
  <c r="N6189" i="4" s="1"/>
  <c r="L5701" i="4"/>
  <c r="K5701" i="4" s="1"/>
  <c r="N5701" i="4" s="1"/>
  <c r="L3912" i="4"/>
  <c r="K3912" i="4" s="1"/>
  <c r="N3912" i="4" s="1"/>
  <c r="L1917" i="4"/>
  <c r="K1917" i="4" s="1"/>
  <c r="N1917" i="4" s="1"/>
  <c r="L6229" i="4"/>
  <c r="K6229" i="4" s="1"/>
  <c r="N6229" i="4" s="1"/>
  <c r="L4151" i="4"/>
  <c r="K4151" i="4" s="1"/>
  <c r="N4151" i="4" s="1"/>
  <c r="L6529" i="4"/>
  <c r="K6529" i="4" s="1"/>
  <c r="N6529" i="4" s="1"/>
  <c r="L7121" i="4"/>
  <c r="K7121" i="4" s="1"/>
  <c r="N7121" i="4" s="1"/>
  <c r="L6962" i="4"/>
  <c r="K6962" i="4" s="1"/>
  <c r="N6962" i="4" s="1"/>
  <c r="L5303" i="4"/>
  <c r="K5303" i="4" s="1"/>
  <c r="N5303" i="4" s="1"/>
  <c r="L136" i="4"/>
  <c r="K136" i="4" s="1"/>
  <c r="N136" i="4" s="1"/>
  <c r="L6530" i="4"/>
  <c r="K6530" i="4" s="1"/>
  <c r="N6530" i="4" s="1"/>
  <c r="L3728" i="4"/>
  <c r="K3728" i="4" s="1"/>
  <c r="N3728" i="4" s="1"/>
  <c r="L2607" i="4"/>
  <c r="K2607" i="4" s="1"/>
  <c r="N2607" i="4" s="1"/>
  <c r="L7461" i="4"/>
  <c r="K7461" i="4" s="1"/>
  <c r="N7461" i="4" s="1"/>
  <c r="L3984" i="4"/>
  <c r="K3984" i="4" s="1"/>
  <c r="N3984" i="4" s="1"/>
  <c r="L1715" i="4"/>
  <c r="K1715" i="4" s="1"/>
  <c r="N1715" i="4" s="1"/>
  <c r="L3464" i="4"/>
  <c r="K3464" i="4" s="1"/>
  <c r="N3464" i="4" s="1"/>
  <c r="L7173" i="4"/>
  <c r="K7173" i="4" s="1"/>
  <c r="N7173" i="4" s="1"/>
  <c r="L412" i="4"/>
  <c r="K412" i="4" s="1"/>
  <c r="N412" i="4" s="1"/>
  <c r="L769" i="4"/>
  <c r="K769" i="4" s="1"/>
  <c r="N769" i="4" s="1"/>
  <c r="L5624" i="4"/>
  <c r="K5624" i="4" s="1"/>
  <c r="N5624" i="4" s="1"/>
  <c r="L7153" i="4"/>
  <c r="K7153" i="4" s="1"/>
  <c r="N7153" i="4" s="1"/>
  <c r="L5581" i="4"/>
  <c r="K5581" i="4" s="1"/>
  <c r="N5581" i="4" s="1"/>
  <c r="L1879" i="4"/>
  <c r="K1879" i="4" s="1"/>
  <c r="N1879" i="4" s="1"/>
  <c r="L7877" i="4"/>
  <c r="K7877" i="4" s="1"/>
  <c r="N7877" i="4" s="1"/>
  <c r="L7681" i="4"/>
  <c r="K7681" i="4" s="1"/>
  <c r="N7681" i="4" s="1"/>
  <c r="L5587" i="4"/>
  <c r="K5587" i="4" s="1"/>
  <c r="N5587" i="4" s="1"/>
  <c r="L6787" i="4"/>
  <c r="K6787" i="4" s="1"/>
  <c r="N6787" i="4" s="1"/>
  <c r="L2975" i="4"/>
  <c r="K2975" i="4" s="1"/>
  <c r="N2975" i="4" s="1"/>
  <c r="L7006" i="4"/>
  <c r="K7006" i="4" s="1"/>
  <c r="N7006" i="4" s="1"/>
  <c r="L1634" i="4"/>
  <c r="K1634" i="4" s="1"/>
  <c r="N1634" i="4" s="1"/>
  <c r="L2723" i="4"/>
  <c r="K2723" i="4" s="1"/>
  <c r="N2723" i="4" s="1"/>
  <c r="L1346" i="4"/>
  <c r="K1346" i="4" s="1"/>
  <c r="N1346" i="4" s="1"/>
  <c r="L1304" i="4"/>
  <c r="K1304" i="4" s="1"/>
  <c r="N1304" i="4" s="1"/>
  <c r="L6610" i="4"/>
  <c r="K6610" i="4" s="1"/>
  <c r="N6610" i="4" s="1"/>
  <c r="L3181" i="4"/>
  <c r="K3181" i="4" s="1"/>
  <c r="N3181" i="4" s="1"/>
  <c r="L1799" i="4"/>
  <c r="K1799" i="4" s="1"/>
  <c r="N1799" i="4" s="1"/>
  <c r="L2977" i="4"/>
  <c r="K2977" i="4" s="1"/>
  <c r="N2977" i="4" s="1"/>
  <c r="L2124" i="4"/>
  <c r="K2124" i="4" s="1"/>
  <c r="N2124" i="4" s="1"/>
  <c r="L4210" i="4"/>
  <c r="K4210" i="4" s="1"/>
  <c r="N4210" i="4" s="1"/>
  <c r="L2734" i="4"/>
  <c r="K2734" i="4" s="1"/>
  <c r="N2734" i="4" s="1"/>
  <c r="L5109" i="4"/>
  <c r="K5109" i="4" s="1"/>
  <c r="N5109" i="4" s="1"/>
  <c r="L7562" i="4"/>
  <c r="K7562" i="4" s="1"/>
  <c r="N7562" i="4" s="1"/>
  <c r="L1497" i="4"/>
  <c r="K1497" i="4" s="1"/>
  <c r="N1497" i="4" s="1"/>
  <c r="L284" i="4"/>
  <c r="K284" i="4" s="1"/>
  <c r="N284" i="4" s="1"/>
  <c r="L6068" i="4"/>
  <c r="K6068" i="4" s="1"/>
  <c r="N6068" i="4" s="1"/>
  <c r="L1487" i="4"/>
  <c r="K1487" i="4" s="1"/>
  <c r="N1487" i="4" s="1"/>
  <c r="L7377" i="4"/>
  <c r="K7377" i="4" s="1"/>
  <c r="N7377" i="4" s="1"/>
  <c r="L643" i="4"/>
  <c r="K643" i="4" s="1"/>
  <c r="N643" i="4" s="1"/>
  <c r="L6396" i="4"/>
  <c r="K6396" i="4" s="1"/>
  <c r="N6396" i="4" s="1"/>
  <c r="L612" i="4"/>
  <c r="K612" i="4" s="1"/>
  <c r="N612" i="4" s="1"/>
  <c r="L7687" i="4"/>
  <c r="K7687" i="4" s="1"/>
  <c r="N7687" i="4" s="1"/>
  <c r="L72" i="4"/>
  <c r="K72" i="4" s="1"/>
  <c r="N72" i="4" s="1"/>
  <c r="L5256" i="4"/>
  <c r="K5256" i="4" s="1"/>
  <c r="N5256" i="4" s="1"/>
  <c r="L4356" i="4"/>
  <c r="K4356" i="4" s="1"/>
  <c r="N4356" i="4" s="1"/>
  <c r="L76" i="4"/>
  <c r="K76" i="4" s="1"/>
  <c r="N76" i="4" s="1"/>
  <c r="L6731" i="4"/>
  <c r="K6731" i="4" s="1"/>
  <c r="N6731" i="4" s="1"/>
  <c r="L7787" i="4"/>
  <c r="K7787" i="4" s="1"/>
  <c r="N7787" i="4" s="1"/>
  <c r="L2137" i="4"/>
  <c r="K2137" i="4" s="1"/>
  <c r="N2137" i="4" s="1"/>
  <c r="L2437" i="4"/>
  <c r="K2437" i="4" s="1"/>
  <c r="N2437" i="4" s="1"/>
  <c r="L4167" i="4"/>
  <c r="K4167" i="4" s="1"/>
  <c r="N4167" i="4" s="1"/>
  <c r="L6469" i="4"/>
  <c r="K6469" i="4" s="1"/>
  <c r="N6469" i="4" s="1"/>
  <c r="L5358" i="4"/>
  <c r="K5358" i="4" s="1"/>
  <c r="N5358" i="4" s="1"/>
  <c r="L7532" i="4"/>
  <c r="K7532" i="4" s="1"/>
  <c r="N7532" i="4" s="1"/>
  <c r="L1913" i="4"/>
  <c r="K1913" i="4" s="1"/>
  <c r="N1913" i="4" s="1"/>
  <c r="L6646" i="4"/>
  <c r="K6646" i="4" s="1"/>
  <c r="N6646" i="4" s="1"/>
  <c r="L4811" i="4"/>
  <c r="K4811" i="4" s="1"/>
  <c r="N4811" i="4" s="1"/>
  <c r="L7301" i="4"/>
  <c r="K7301" i="4" s="1"/>
  <c r="N7301" i="4" s="1"/>
  <c r="L7615" i="4"/>
  <c r="K7615" i="4" s="1"/>
  <c r="N7615" i="4" s="1"/>
  <c r="L5177" i="4"/>
  <c r="K5177" i="4" s="1"/>
  <c r="N5177" i="4" s="1"/>
  <c r="L4502" i="4"/>
  <c r="K4502" i="4" s="1"/>
  <c r="N4502" i="4" s="1"/>
  <c r="L2964" i="4"/>
  <c r="K2964" i="4" s="1"/>
  <c r="N2964" i="4" s="1"/>
  <c r="L5369" i="4"/>
  <c r="K5369" i="4" s="1"/>
  <c r="N5369" i="4" s="1"/>
  <c r="L825" i="4"/>
  <c r="K825" i="4" s="1"/>
  <c r="N825" i="4" s="1"/>
  <c r="L7757" i="4"/>
  <c r="K7757" i="4" s="1"/>
  <c r="N7757" i="4" s="1"/>
  <c r="L4925" i="4"/>
  <c r="K4925" i="4" s="1"/>
  <c r="N4925" i="4" s="1"/>
  <c r="L7004" i="4"/>
  <c r="K7004" i="4" s="1"/>
  <c r="N7004" i="4" s="1"/>
  <c r="L6329" i="4"/>
  <c r="K6329" i="4" s="1"/>
  <c r="N6329" i="4" s="1"/>
  <c r="L4166" i="4"/>
  <c r="K4166" i="4" s="1"/>
  <c r="N4166" i="4" s="1"/>
  <c r="L4976" i="4"/>
  <c r="K4976" i="4" s="1"/>
  <c r="N4976" i="4" s="1"/>
  <c r="L6950" i="4"/>
  <c r="K6950" i="4" s="1"/>
  <c r="N6950" i="4" s="1"/>
  <c r="L5356" i="4"/>
  <c r="K5356" i="4" s="1"/>
  <c r="N5356" i="4" s="1"/>
  <c r="L7317" i="4"/>
  <c r="K7317" i="4" s="1"/>
  <c r="N7317" i="4" s="1"/>
  <c r="L244" i="4"/>
  <c r="K244" i="4" s="1"/>
  <c r="N244" i="4" s="1"/>
  <c r="L7460" i="4"/>
  <c r="K7460" i="4" s="1"/>
  <c r="N7460" i="4" s="1"/>
  <c r="L7861" i="4"/>
  <c r="K7861" i="4" s="1"/>
  <c r="N7861" i="4" s="1"/>
  <c r="L3532" i="4"/>
  <c r="K3532" i="4" s="1"/>
  <c r="N3532" i="4" s="1"/>
  <c r="L1506" i="4"/>
  <c r="K1506" i="4" s="1"/>
  <c r="N1506" i="4" s="1"/>
  <c r="L907" i="4"/>
  <c r="K907" i="4" s="1"/>
  <c r="N907" i="4" s="1"/>
  <c r="L6381" i="4"/>
  <c r="K6381" i="4" s="1"/>
  <c r="N6381" i="4" s="1"/>
  <c r="L2954" i="4"/>
  <c r="K2954" i="4" s="1"/>
  <c r="N2954" i="4" s="1"/>
  <c r="L2569" i="4"/>
  <c r="K2569" i="4" s="1"/>
  <c r="N2569" i="4" s="1"/>
  <c r="L3881" i="4"/>
  <c r="K3881" i="4" s="1"/>
  <c r="N3881" i="4" s="1"/>
  <c r="L4560" i="4"/>
  <c r="K4560" i="4" s="1"/>
  <c r="N4560" i="4" s="1"/>
  <c r="L3079" i="4"/>
  <c r="K3079" i="4" s="1"/>
  <c r="N3079" i="4" s="1"/>
  <c r="L1723" i="4"/>
  <c r="K1723" i="4" s="1"/>
  <c r="N1723" i="4" s="1"/>
  <c r="L5169" i="4"/>
  <c r="K5169" i="4" s="1"/>
  <c r="N5169" i="4" s="1"/>
  <c r="L103" i="4"/>
  <c r="K103" i="4" s="1"/>
  <c r="N103" i="4" s="1"/>
  <c r="L6260" i="4"/>
  <c r="K6260" i="4" s="1"/>
  <c r="N6260" i="4" s="1"/>
  <c r="L3067" i="4"/>
  <c r="K3067" i="4" s="1"/>
  <c r="N3067" i="4" s="1"/>
  <c r="L2425" i="4"/>
  <c r="K2425" i="4" s="1"/>
  <c r="N2425" i="4" s="1"/>
  <c r="L4917" i="4"/>
  <c r="K4917" i="4" s="1"/>
  <c r="N4917" i="4" s="1"/>
  <c r="L5499" i="4"/>
  <c r="K5499" i="4" s="1"/>
  <c r="N5499" i="4" s="1"/>
  <c r="L7036" i="4"/>
  <c r="K7036" i="4" s="1"/>
  <c r="N7036" i="4" s="1"/>
  <c r="L7187" i="4"/>
  <c r="K7187" i="4" s="1"/>
  <c r="N7187" i="4" s="1"/>
  <c r="L2384" i="4"/>
  <c r="K2384" i="4" s="1"/>
  <c r="N2384" i="4" s="1"/>
  <c r="L2126" i="4"/>
  <c r="K2126" i="4" s="1"/>
  <c r="N2126" i="4" s="1"/>
  <c r="L6302" i="4"/>
  <c r="K6302" i="4" s="1"/>
  <c r="N6302" i="4" s="1"/>
  <c r="L301" i="4"/>
  <c r="K301" i="4" s="1"/>
  <c r="N301" i="4" s="1"/>
  <c r="L1685" i="4"/>
  <c r="K1685" i="4" s="1"/>
  <c r="N1685" i="4" s="1"/>
  <c r="L3254" i="4"/>
  <c r="K3254" i="4" s="1"/>
  <c r="N3254" i="4" s="1"/>
  <c r="L3674" i="4"/>
  <c r="K3674" i="4" s="1"/>
  <c r="N3674" i="4" s="1"/>
  <c r="L2927" i="4"/>
  <c r="K2927" i="4" s="1"/>
  <c r="N2927" i="4" s="1"/>
  <c r="L1762" i="4"/>
  <c r="K1762" i="4" s="1"/>
  <c r="N1762" i="4" s="1"/>
  <c r="L676" i="4"/>
  <c r="K676" i="4" s="1"/>
  <c r="N676" i="4" s="1"/>
  <c r="L4297" i="4"/>
  <c r="K4297" i="4" s="1"/>
  <c r="N4297" i="4" s="1"/>
  <c r="L609" i="4"/>
  <c r="K609" i="4" s="1"/>
  <c r="N609" i="4" s="1"/>
  <c r="L2071" i="4"/>
  <c r="K2071" i="4" s="1"/>
  <c r="N2071" i="4" s="1"/>
  <c r="L3885" i="4"/>
  <c r="K3885" i="4" s="1"/>
  <c r="N3885" i="4" s="1"/>
  <c r="L1822" i="4"/>
  <c r="K1822" i="4" s="1"/>
  <c r="N1822" i="4" s="1"/>
  <c r="L5552" i="4"/>
  <c r="K5552" i="4" s="1"/>
  <c r="N5552" i="4" s="1"/>
  <c r="L2374" i="4"/>
  <c r="K2374" i="4" s="1"/>
  <c r="N2374" i="4" s="1"/>
  <c r="L7111" i="4"/>
  <c r="K7111" i="4" s="1"/>
  <c r="N7111" i="4" s="1"/>
  <c r="L1747" i="4"/>
  <c r="K1747" i="4" s="1"/>
  <c r="N1747" i="4" s="1"/>
  <c r="L1882" i="4"/>
  <c r="K1882" i="4" s="1"/>
  <c r="N1882" i="4" s="1"/>
  <c r="L4193" i="4"/>
  <c r="K4193" i="4" s="1"/>
  <c r="N4193" i="4" s="1"/>
  <c r="L7881" i="4"/>
  <c r="K7881" i="4" s="1"/>
  <c r="N7881" i="4" s="1"/>
  <c r="L7899" i="4"/>
  <c r="K7899" i="4" s="1"/>
  <c r="N7899" i="4" s="1"/>
  <c r="L884" i="4"/>
  <c r="K884" i="4" s="1"/>
  <c r="N884" i="4" s="1"/>
  <c r="L2508" i="4"/>
  <c r="K2508" i="4" s="1"/>
  <c r="N2508" i="4" s="1"/>
  <c r="L5925" i="4"/>
  <c r="K5925" i="4" s="1"/>
  <c r="N5925" i="4" s="1"/>
  <c r="L2245" i="4"/>
  <c r="K2245" i="4" s="1"/>
  <c r="N2245" i="4" s="1"/>
  <c r="L272" i="4"/>
  <c r="K272" i="4" s="1"/>
  <c r="N272" i="4" s="1"/>
  <c r="L4077" i="4"/>
  <c r="K4077" i="4" s="1"/>
  <c r="N4077" i="4" s="1"/>
  <c r="L1112" i="4"/>
  <c r="K1112" i="4" s="1"/>
  <c r="N1112" i="4" s="1"/>
  <c r="L1102" i="4"/>
  <c r="K1102" i="4" s="1"/>
  <c r="N1102" i="4" s="1"/>
  <c r="L7742" i="4"/>
  <c r="K7742" i="4" s="1"/>
  <c r="N7742" i="4" s="1"/>
  <c r="L235" i="4"/>
  <c r="K235" i="4" s="1"/>
  <c r="N235" i="4" s="1"/>
  <c r="L2639" i="4"/>
  <c r="K2639" i="4" s="1"/>
  <c r="N2639" i="4" s="1"/>
  <c r="L254" i="4"/>
  <c r="K254" i="4" s="1"/>
  <c r="N254" i="4" s="1"/>
  <c r="L2547" i="4"/>
  <c r="K2547" i="4" s="1"/>
  <c r="N2547" i="4" s="1"/>
  <c r="L5628" i="4"/>
  <c r="K5628" i="4" s="1"/>
  <c r="N5628" i="4" s="1"/>
  <c r="L5790" i="4"/>
  <c r="K5790" i="4" s="1"/>
  <c r="N5790" i="4" s="1"/>
  <c r="L7958" i="4"/>
  <c r="K7958" i="4" s="1"/>
  <c r="N7958" i="4" s="1"/>
  <c r="L3643" i="4"/>
  <c r="K3643" i="4" s="1"/>
  <c r="N3643" i="4" s="1"/>
  <c r="L4748" i="4"/>
  <c r="K4748" i="4" s="1"/>
  <c r="N4748" i="4" s="1"/>
  <c r="L5354" i="4"/>
  <c r="K5354" i="4" s="1"/>
  <c r="N5354" i="4" s="1"/>
  <c r="L2031" i="4"/>
  <c r="K2031" i="4" s="1"/>
  <c r="N2031" i="4" s="1"/>
  <c r="L2204" i="4"/>
  <c r="K2204" i="4" s="1"/>
  <c r="N2204" i="4" s="1"/>
  <c r="L6753" i="4"/>
  <c r="K6753" i="4" s="1"/>
  <c r="N6753" i="4" s="1"/>
  <c r="L2431" i="4"/>
  <c r="K2431" i="4" s="1"/>
  <c r="N2431" i="4" s="1"/>
  <c r="L921" i="4"/>
  <c r="K921" i="4" s="1"/>
  <c r="N921" i="4" s="1"/>
  <c r="L1849" i="4"/>
  <c r="K1849" i="4" s="1"/>
  <c r="N1849" i="4" s="1"/>
  <c r="L462" i="4"/>
  <c r="K462" i="4" s="1"/>
  <c r="N462" i="4" s="1"/>
  <c r="L1405" i="4"/>
  <c r="K1405" i="4" s="1"/>
  <c r="N1405" i="4" s="1"/>
  <c r="L7633" i="4"/>
  <c r="K7633" i="4" s="1"/>
  <c r="N7633" i="4" s="1"/>
  <c r="L4579" i="4"/>
  <c r="K4579" i="4" s="1"/>
  <c r="N4579" i="4" s="1"/>
  <c r="L5456" i="4"/>
  <c r="K5456" i="4" s="1"/>
  <c r="N5456" i="4" s="1"/>
  <c r="L1171" i="4"/>
  <c r="K1171" i="4" s="1"/>
  <c r="N1171" i="4" s="1"/>
  <c r="L4788" i="4"/>
  <c r="K4788" i="4" s="1"/>
  <c r="N4788" i="4" s="1"/>
  <c r="L4290" i="4"/>
  <c r="K4290" i="4" s="1"/>
  <c r="N4290" i="4" s="1"/>
  <c r="L1387" i="4"/>
  <c r="K1387" i="4" s="1"/>
  <c r="N1387" i="4" s="1"/>
  <c r="L2907" i="4"/>
  <c r="K2907" i="4" s="1"/>
  <c r="N2907" i="4" s="1"/>
  <c r="L4303" i="4"/>
  <c r="K4303" i="4" s="1"/>
  <c r="N4303" i="4" s="1"/>
  <c r="L822" i="4"/>
  <c r="K822" i="4" s="1"/>
  <c r="N822" i="4" s="1"/>
  <c r="L5737" i="4"/>
  <c r="K5737" i="4" s="1"/>
  <c r="N5737" i="4" s="1"/>
  <c r="L5862" i="4"/>
  <c r="K5862" i="4" s="1"/>
  <c r="N5862" i="4" s="1"/>
  <c r="L777" i="4"/>
  <c r="K777" i="4" s="1"/>
  <c r="N777" i="4" s="1"/>
  <c r="L1976" i="4"/>
  <c r="K1976" i="4" s="1"/>
  <c r="N1976" i="4" s="1"/>
  <c r="L4918" i="4"/>
  <c r="K4918" i="4" s="1"/>
  <c r="N4918" i="4" s="1"/>
  <c r="L5735" i="4"/>
  <c r="K5735" i="4" s="1"/>
  <c r="N5735" i="4" s="1"/>
  <c r="L6183" i="4"/>
  <c r="K6183" i="4" s="1"/>
  <c r="N6183" i="4" s="1"/>
  <c r="L1677" i="4"/>
  <c r="K1677" i="4" s="1"/>
  <c r="N1677" i="4" s="1"/>
  <c r="L890" i="4"/>
  <c r="K890" i="4" s="1"/>
  <c r="N890" i="4" s="1"/>
  <c r="L3814" i="4"/>
  <c r="K3814" i="4" s="1"/>
  <c r="N3814" i="4" s="1"/>
  <c r="L1258" i="4"/>
  <c r="K1258" i="4" s="1"/>
  <c r="N1258" i="4" s="1"/>
  <c r="L4060" i="4"/>
  <c r="K4060" i="4" s="1"/>
  <c r="N4060" i="4" s="1"/>
  <c r="L2429" i="4"/>
  <c r="K2429" i="4" s="1"/>
  <c r="N2429" i="4" s="1"/>
  <c r="L683" i="4"/>
  <c r="K683" i="4" s="1"/>
  <c r="N683" i="4" s="1"/>
  <c r="L7722" i="4"/>
  <c r="K7722" i="4" s="1"/>
  <c r="N7722" i="4" s="1"/>
  <c r="L2217" i="4"/>
  <c r="K2217" i="4" s="1"/>
  <c r="N2217" i="4" s="1"/>
  <c r="L1640" i="4"/>
  <c r="K1640" i="4" s="1"/>
  <c r="N1640" i="4" s="1"/>
  <c r="L1401" i="4"/>
  <c r="K1401" i="4" s="1"/>
  <c r="N1401" i="4" s="1"/>
  <c r="L1237" i="4"/>
  <c r="K1237" i="4" s="1"/>
  <c r="N1237" i="4" s="1"/>
  <c r="L985" i="4"/>
  <c r="K985" i="4" s="1"/>
  <c r="N985" i="4" s="1"/>
  <c r="L863" i="4"/>
  <c r="K863" i="4" s="1"/>
  <c r="N863" i="4" s="1"/>
  <c r="L516" i="4"/>
  <c r="K516" i="4" s="1"/>
  <c r="N516" i="4" s="1"/>
  <c r="L5675" i="4"/>
  <c r="K5675" i="4" s="1"/>
  <c r="N5675" i="4" s="1"/>
  <c r="L7664" i="4"/>
  <c r="K7664" i="4" s="1"/>
  <c r="N7664" i="4" s="1"/>
  <c r="L925" i="4"/>
  <c r="K925" i="4" s="1"/>
  <c r="N925" i="4" s="1"/>
  <c r="L1018" i="4"/>
  <c r="K1018" i="4" s="1"/>
  <c r="N1018" i="4" s="1"/>
  <c r="L4561" i="4"/>
  <c r="K4561" i="4" s="1"/>
  <c r="N4561" i="4" s="1"/>
  <c r="L3410" i="4"/>
  <c r="K3410" i="4" s="1"/>
  <c r="N3410" i="4" s="1"/>
  <c r="L97" i="4"/>
  <c r="K97" i="4" s="1"/>
  <c r="N97" i="4" s="1"/>
  <c r="L1482" i="4"/>
  <c r="K1482" i="4" s="1"/>
  <c r="N1482" i="4" s="1"/>
  <c r="L2135" i="4"/>
  <c r="K2135" i="4" s="1"/>
  <c r="N2135" i="4" s="1"/>
  <c r="L5665" i="4"/>
  <c r="K5665" i="4" s="1"/>
  <c r="N5665" i="4" s="1"/>
  <c r="L650" i="4"/>
  <c r="K650" i="4" s="1"/>
  <c r="N650" i="4" s="1"/>
  <c r="L2227" i="4"/>
  <c r="K2227" i="4" s="1"/>
  <c r="N2227" i="4" s="1"/>
  <c r="L628" i="4"/>
  <c r="K628" i="4" s="1"/>
  <c r="N628" i="4" s="1"/>
  <c r="L4185" i="4"/>
  <c r="K4185" i="4" s="1"/>
  <c r="N4185" i="4" s="1"/>
  <c r="L3476" i="4"/>
  <c r="K3476" i="4" s="1"/>
  <c r="N3476" i="4" s="1"/>
  <c r="L239" i="4"/>
  <c r="K239" i="4" s="1"/>
  <c r="N239" i="4" s="1"/>
  <c r="L2024" i="4"/>
  <c r="K2024" i="4" s="1"/>
  <c r="N2024" i="4" s="1"/>
  <c r="L5414" i="4"/>
  <c r="K5414" i="4" s="1"/>
  <c r="N5414" i="4" s="1"/>
  <c r="L2992" i="4"/>
  <c r="K2992" i="4" s="1"/>
  <c r="N2992" i="4" s="1"/>
  <c r="L1941" i="4"/>
  <c r="K1941" i="4" s="1"/>
  <c r="N1941" i="4" s="1"/>
  <c r="L1001" i="4"/>
  <c r="K1001" i="4" s="1"/>
  <c r="N1001" i="4" s="1"/>
  <c r="L2156" i="4"/>
  <c r="K2156" i="4" s="1"/>
  <c r="N2156" i="4" s="1"/>
  <c r="L6969" i="4"/>
  <c r="K6969" i="4" s="1"/>
  <c r="N6969" i="4" s="1"/>
  <c r="L7868" i="4"/>
  <c r="K7868" i="4" s="1"/>
  <c r="N7868" i="4" s="1"/>
  <c r="L7852" i="4"/>
  <c r="K7852" i="4" s="1"/>
  <c r="N7852" i="4" s="1"/>
  <c r="L330" i="4"/>
  <c r="K330" i="4" s="1"/>
  <c r="N330" i="4" s="1"/>
  <c r="L5569" i="4"/>
  <c r="K5569" i="4" s="1"/>
  <c r="N5569" i="4" s="1"/>
  <c r="L6997" i="4"/>
  <c r="K6997" i="4" s="1"/>
  <c r="N6997" i="4" s="1"/>
  <c r="L7462" i="4"/>
  <c r="K7462" i="4" s="1"/>
  <c r="N7462" i="4" s="1"/>
  <c r="L4001" i="4"/>
  <c r="K4001" i="4" s="1"/>
  <c r="N4001" i="4" s="1"/>
  <c r="L5443" i="4"/>
  <c r="K5443" i="4" s="1"/>
  <c r="N5443" i="4" s="1"/>
  <c r="L7100" i="4"/>
  <c r="K7100" i="4" s="1"/>
  <c r="N7100" i="4" s="1"/>
  <c r="L6631" i="4"/>
  <c r="K6631" i="4" s="1"/>
  <c r="N6631" i="4" s="1"/>
  <c r="L342" i="4"/>
  <c r="K342" i="4" s="1"/>
  <c r="N342" i="4" s="1"/>
  <c r="L5128" i="4"/>
  <c r="K5128" i="4" s="1"/>
  <c r="N5128" i="4" s="1"/>
  <c r="L241" i="4"/>
  <c r="K241" i="4" s="1"/>
  <c r="N241" i="4" s="1"/>
  <c r="L6008" i="4"/>
  <c r="K6008" i="4" s="1"/>
  <c r="N6008" i="4" s="1"/>
  <c r="L3074" i="4"/>
  <c r="K3074" i="4" s="1"/>
  <c r="N3074" i="4" s="1"/>
  <c r="L7827" i="4"/>
  <c r="K7827" i="4" s="1"/>
  <c r="N7827" i="4" s="1"/>
  <c r="L752" i="4"/>
  <c r="K752" i="4" s="1"/>
  <c r="N752" i="4" s="1"/>
  <c r="L3006" i="4"/>
  <c r="K3006" i="4" s="1"/>
  <c r="N3006" i="4" s="1"/>
  <c r="L7686" i="4"/>
  <c r="K7686" i="4" s="1"/>
  <c r="N7686" i="4" s="1"/>
  <c r="L3487" i="4"/>
  <c r="K3487" i="4" s="1"/>
  <c r="N3487" i="4" s="1"/>
  <c r="L83" i="4"/>
  <c r="K83" i="4" s="1"/>
  <c r="N83" i="4" s="1"/>
  <c r="L4446" i="4"/>
  <c r="K4446" i="4" s="1"/>
  <c r="N4446" i="4" s="1"/>
  <c r="L3546" i="4"/>
  <c r="K3546" i="4" s="1"/>
  <c r="N3546" i="4" s="1"/>
  <c r="L7976" i="4"/>
  <c r="K7976" i="4" s="1"/>
  <c r="N7976" i="4" s="1"/>
  <c r="L3155" i="4"/>
  <c r="K3155" i="4" s="1"/>
  <c r="N3155" i="4" s="1"/>
  <c r="L7079" i="4"/>
  <c r="K7079" i="4" s="1"/>
  <c r="N7079" i="4" s="1"/>
  <c r="L5606" i="4"/>
  <c r="K5606" i="4" s="1"/>
  <c r="N5606" i="4" s="1"/>
  <c r="L2121" i="4"/>
  <c r="K2121" i="4" s="1"/>
  <c r="N2121" i="4" s="1"/>
  <c r="L6192" i="4"/>
  <c r="K6192" i="4" s="1"/>
  <c r="N6192" i="4" s="1"/>
  <c r="L7908" i="4"/>
  <c r="K7908" i="4" s="1"/>
  <c r="N7908" i="4" s="1"/>
  <c r="L6207" i="4"/>
  <c r="K6207" i="4" s="1"/>
  <c r="N6207" i="4" s="1"/>
  <c r="L307" i="4"/>
  <c r="K307" i="4" s="1"/>
  <c r="N307" i="4" s="1"/>
  <c r="L232" i="4"/>
  <c r="K232" i="4" s="1"/>
  <c r="N232" i="4" s="1"/>
  <c r="L4230" i="4"/>
  <c r="K4230" i="4" s="1"/>
  <c r="N4230" i="4" s="1"/>
  <c r="L6664" i="4"/>
  <c r="K6664" i="4" s="1"/>
  <c r="N6664" i="4" s="1"/>
  <c r="L2512" i="4"/>
  <c r="K2512" i="4" s="1"/>
  <c r="N2512" i="4" s="1"/>
  <c r="L2968" i="4"/>
  <c r="K2968" i="4" s="1"/>
  <c r="N2968" i="4" s="1"/>
  <c r="L1359" i="4"/>
  <c r="K1359" i="4" s="1"/>
  <c r="N1359" i="4" s="1"/>
  <c r="L5057" i="4"/>
  <c r="K5057" i="4" s="1"/>
  <c r="N5057" i="4" s="1"/>
  <c r="L635" i="4"/>
  <c r="K635" i="4" s="1"/>
  <c r="N635" i="4" s="1"/>
  <c r="L6409" i="4"/>
  <c r="K6409" i="4" s="1"/>
  <c r="N6409" i="4" s="1"/>
  <c r="L3202" i="4"/>
  <c r="K3202" i="4" s="1"/>
  <c r="N3202" i="4" s="1"/>
  <c r="L106" i="4"/>
  <c r="K106" i="4" s="1"/>
  <c r="N106" i="4" s="1"/>
  <c r="L7799" i="4"/>
  <c r="K7799" i="4" s="1"/>
  <c r="N7799" i="4" s="1"/>
  <c r="L4206" i="4"/>
  <c r="K4206" i="4" s="1"/>
  <c r="N4206" i="4" s="1"/>
  <c r="L4295" i="4"/>
  <c r="K4295" i="4" s="1"/>
  <c r="N4295" i="4" s="1"/>
  <c r="L7279" i="4"/>
  <c r="K7279" i="4" s="1"/>
  <c r="N7279" i="4" s="1"/>
  <c r="L3310" i="4"/>
  <c r="K3310" i="4" s="1"/>
  <c r="N3310" i="4" s="1"/>
  <c r="L7759" i="4"/>
  <c r="K7759" i="4" s="1"/>
  <c r="N7759" i="4" s="1"/>
  <c r="L5557" i="4"/>
  <c r="K5557" i="4" s="1"/>
  <c r="N5557" i="4" s="1"/>
  <c r="L2614" i="4"/>
  <c r="K2614" i="4" s="1"/>
  <c r="N2614" i="4" s="1"/>
  <c r="L2617" i="4"/>
  <c r="K2617" i="4" s="1"/>
  <c r="N2617" i="4" s="1"/>
  <c r="L4863" i="4"/>
  <c r="K4863" i="4" s="1"/>
  <c r="N4863" i="4" s="1"/>
  <c r="L4399" i="4"/>
  <c r="K4399" i="4" s="1"/>
  <c r="N4399" i="4" s="1"/>
  <c r="L6200" i="4"/>
  <c r="K6200" i="4" s="1"/>
  <c r="N6200" i="4" s="1"/>
  <c r="L7204" i="4"/>
  <c r="K7204" i="4" s="1"/>
  <c r="N7204" i="4" s="1"/>
  <c r="L1583" i="4"/>
  <c r="K1583" i="4" s="1"/>
  <c r="N1583" i="4" s="1"/>
  <c r="L804" i="4"/>
  <c r="K804" i="4" s="1"/>
  <c r="N804" i="4" s="1"/>
  <c r="L405" i="4"/>
  <c r="K405" i="4" s="1"/>
  <c r="N405" i="4" s="1"/>
  <c r="L2296" i="4"/>
  <c r="K2296" i="4" s="1"/>
  <c r="N2296" i="4" s="1"/>
  <c r="L1571" i="4"/>
  <c r="K1571" i="4" s="1"/>
  <c r="N1571" i="4" s="1"/>
  <c r="L7743" i="4"/>
  <c r="K7743" i="4" s="1"/>
  <c r="N7743" i="4" s="1"/>
  <c r="L5949" i="4"/>
  <c r="K5949" i="4" s="1"/>
  <c r="N5949" i="4" s="1"/>
  <c r="L7160" i="4"/>
  <c r="K7160" i="4" s="1"/>
  <c r="N7160" i="4" s="1"/>
  <c r="L1486" i="4"/>
  <c r="K1486" i="4" s="1"/>
  <c r="N1486" i="4" s="1"/>
  <c r="L2032" i="4"/>
  <c r="K2032" i="4" s="1"/>
  <c r="N2032" i="4" s="1"/>
  <c r="L1601" i="4"/>
  <c r="K1601" i="4" s="1"/>
  <c r="N1601" i="4" s="1"/>
  <c r="L1706" i="4"/>
  <c r="K1706" i="4" s="1"/>
  <c r="N1706" i="4" s="1"/>
  <c r="L6704" i="4"/>
  <c r="K6704" i="4" s="1"/>
  <c r="N6704" i="4" s="1"/>
  <c r="L3875" i="4"/>
  <c r="K3875" i="4" s="1"/>
  <c r="N3875" i="4" s="1"/>
  <c r="L994" i="4"/>
  <c r="K994" i="4" s="1"/>
  <c r="N994" i="4" s="1"/>
  <c r="L423" i="4"/>
  <c r="K423" i="4" s="1"/>
  <c r="N423" i="4" s="1"/>
  <c r="L123" i="4"/>
  <c r="K123" i="4" s="1"/>
  <c r="N123" i="4" s="1"/>
  <c r="L1015" i="4"/>
  <c r="K1015" i="4" s="1"/>
  <c r="N1015" i="4" s="1"/>
  <c r="L2052" i="4"/>
  <c r="K2052" i="4" s="1"/>
  <c r="N2052" i="4" s="1"/>
  <c r="L7290" i="4"/>
  <c r="K7290" i="4" s="1"/>
  <c r="N7290" i="4" s="1"/>
  <c r="L6958" i="4"/>
  <c r="K6958" i="4" s="1"/>
  <c r="N6958" i="4" s="1"/>
  <c r="L691" i="4"/>
  <c r="K691" i="4" s="1"/>
  <c r="N691" i="4" s="1"/>
  <c r="L3303" i="4"/>
  <c r="K3303" i="4" s="1"/>
  <c r="N3303" i="4" s="1"/>
  <c r="L6568" i="4"/>
  <c r="K6568" i="4" s="1"/>
  <c r="N6568" i="4" s="1"/>
  <c r="L6423" i="4"/>
  <c r="K6423" i="4" s="1"/>
  <c r="N6423" i="4" s="1"/>
  <c r="L1644" i="4"/>
  <c r="K1644" i="4" s="1"/>
  <c r="N1644" i="4" s="1"/>
  <c r="L6406" i="4"/>
  <c r="K6406" i="4" s="1"/>
  <c r="N6406" i="4" s="1"/>
  <c r="L3325" i="4"/>
  <c r="K3325" i="4" s="1"/>
  <c r="N3325" i="4" s="1"/>
  <c r="L4421" i="4"/>
  <c r="K4421" i="4" s="1"/>
  <c r="N4421" i="4" s="1"/>
  <c r="L1002" i="4"/>
  <c r="K1002" i="4" s="1"/>
  <c r="N1002" i="4" s="1"/>
  <c r="L198" i="4"/>
  <c r="K198" i="4" s="1"/>
  <c r="N198" i="4" s="1"/>
  <c r="L7276" i="4"/>
  <c r="K7276" i="4" s="1"/>
  <c r="N7276" i="4" s="1"/>
  <c r="L6436" i="4"/>
  <c r="K6436" i="4" s="1"/>
  <c r="N6436" i="4" s="1"/>
  <c r="L6881" i="4"/>
  <c r="K6881" i="4" s="1"/>
  <c r="N6881" i="4" s="1"/>
  <c r="L796" i="4"/>
  <c r="K796" i="4" s="1"/>
  <c r="N796" i="4" s="1"/>
  <c r="L7966" i="4"/>
  <c r="K7966" i="4" s="1"/>
  <c r="N7966" i="4" s="1"/>
  <c r="L3485" i="4"/>
  <c r="K3485" i="4" s="1"/>
  <c r="N3485" i="4" s="1"/>
  <c r="L697" i="4"/>
  <c r="K697" i="4" s="1"/>
  <c r="N697" i="4" s="1"/>
  <c r="L3557" i="4"/>
  <c r="K3557" i="4" s="1"/>
  <c r="N3557" i="4" s="1"/>
  <c r="L989" i="4"/>
  <c r="K989" i="4" s="1"/>
  <c r="N989" i="4" s="1"/>
  <c r="L5137" i="4"/>
  <c r="K5137" i="4" s="1"/>
  <c r="N5137" i="4" s="1"/>
  <c r="L4612" i="4"/>
  <c r="K4612" i="4" s="1"/>
  <c r="N4612" i="4" s="1"/>
  <c r="L2866" i="4"/>
  <c r="K2866" i="4" s="1"/>
  <c r="N2866" i="4" s="1"/>
  <c r="L1600" i="4"/>
  <c r="K1600" i="4" s="1"/>
  <c r="N1600" i="4" s="1"/>
  <c r="L1061" i="4"/>
  <c r="K1061" i="4" s="1"/>
  <c r="N1061" i="4" s="1"/>
  <c r="L7672" i="4"/>
  <c r="K7672" i="4" s="1"/>
  <c r="N7672" i="4" s="1"/>
  <c r="L29" i="4"/>
  <c r="K29" i="4" s="1"/>
  <c r="N29" i="4" s="1"/>
  <c r="L1279" i="4"/>
  <c r="K1279" i="4" s="1"/>
  <c r="N1279" i="4" s="1"/>
  <c r="L3853" i="4"/>
  <c r="K3853" i="4" s="1"/>
  <c r="N3853" i="4" s="1"/>
  <c r="L3621" i="4"/>
  <c r="K3621" i="4" s="1"/>
  <c r="N3621" i="4" s="1"/>
  <c r="L1052" i="4"/>
  <c r="K1052" i="4" s="1"/>
  <c r="N1052" i="4" s="1"/>
  <c r="L3524" i="4"/>
  <c r="K3524" i="4" s="1"/>
  <c r="N3524" i="4" s="1"/>
  <c r="L6729" i="4"/>
  <c r="K6729" i="4" s="1"/>
  <c r="N6729" i="4" s="1"/>
  <c r="L506" i="4"/>
  <c r="K506" i="4" s="1"/>
  <c r="N506" i="4" s="1"/>
  <c r="L2381" i="4"/>
  <c r="K2381" i="4" s="1"/>
  <c r="N2381" i="4" s="1"/>
  <c r="L6625" i="4"/>
  <c r="K6625" i="4" s="1"/>
  <c r="N6625" i="4" s="1"/>
  <c r="L331" i="4"/>
  <c r="K331" i="4" s="1"/>
  <c r="N331" i="4" s="1"/>
  <c r="L5651" i="4"/>
  <c r="K5651" i="4" s="1"/>
  <c r="N5651" i="4" s="1"/>
  <c r="L7488" i="4"/>
  <c r="K7488" i="4" s="1"/>
  <c r="N7488" i="4" s="1"/>
  <c r="L99" i="4"/>
  <c r="K99" i="4" s="1"/>
  <c r="N99" i="4" s="1"/>
  <c r="L2002" i="4"/>
  <c r="K2002" i="4" s="1"/>
  <c r="N2002" i="4" s="1"/>
  <c r="L3182" i="4"/>
  <c r="K3182" i="4" s="1"/>
  <c r="N3182" i="4" s="1"/>
  <c r="L463" i="4"/>
  <c r="K463" i="4" s="1"/>
  <c r="N463" i="4" s="1"/>
  <c r="L32" i="4"/>
  <c r="K32" i="4" s="1"/>
  <c r="N32" i="4" s="1"/>
  <c r="L1204" i="4"/>
  <c r="K1204" i="4" s="1"/>
  <c r="N1204" i="4" s="1"/>
  <c r="L7955" i="4"/>
  <c r="K7955" i="4" s="1"/>
  <c r="N7955" i="4" s="1"/>
  <c r="L5121" i="4"/>
  <c r="K5121" i="4" s="1"/>
  <c r="N5121" i="4" s="1"/>
  <c r="L3593" i="4"/>
  <c r="K3593" i="4" s="1"/>
  <c r="N3593" i="4" s="1"/>
  <c r="L965" i="4"/>
  <c r="K965" i="4" s="1"/>
  <c r="N965" i="4" s="1"/>
  <c r="L6514" i="4"/>
  <c r="K6514" i="4" s="1"/>
  <c r="N6514" i="4" s="1"/>
  <c r="L5185" i="4"/>
  <c r="K5185" i="4" s="1"/>
  <c r="N5185" i="4" s="1"/>
  <c r="L1135" i="4"/>
  <c r="K1135" i="4" s="1"/>
  <c r="N1135" i="4" s="1"/>
  <c r="L2675" i="4"/>
  <c r="K2675" i="4" s="1"/>
  <c r="N2675" i="4" s="1"/>
  <c r="L6416" i="4"/>
  <c r="K6416" i="4" s="1"/>
  <c r="N6416" i="4" s="1"/>
  <c r="L4826" i="4"/>
  <c r="K4826" i="4" s="1"/>
  <c r="N4826" i="4" s="1"/>
  <c r="L7649" i="4"/>
  <c r="K7649" i="4" s="1"/>
  <c r="N7649" i="4" s="1"/>
  <c r="L4011" i="4"/>
  <c r="K4011" i="4" s="1"/>
  <c r="N4011" i="4" s="1"/>
  <c r="L2338" i="4"/>
  <c r="K2338" i="4" s="1"/>
  <c r="N2338" i="4" s="1"/>
  <c r="L7731" i="4"/>
  <c r="K7731" i="4" s="1"/>
  <c r="N7731" i="4" s="1"/>
  <c r="L1079" i="4"/>
  <c r="K1079" i="4" s="1"/>
  <c r="N1079" i="4" s="1"/>
  <c r="L65" i="4"/>
  <c r="K65" i="4" s="1"/>
  <c r="N65" i="4" s="1"/>
  <c r="L3603" i="4"/>
  <c r="K3603" i="4" s="1"/>
  <c r="N3603" i="4" s="1"/>
  <c r="L7534" i="4"/>
  <c r="K7534" i="4" s="1"/>
  <c r="N7534" i="4" s="1"/>
  <c r="L3133" i="4"/>
  <c r="K3133" i="4" s="1"/>
  <c r="N3133" i="4" s="1"/>
  <c r="L2573" i="4"/>
  <c r="K2573" i="4" s="1"/>
  <c r="N2573" i="4" s="1"/>
  <c r="L7030" i="4"/>
  <c r="K7030" i="4" s="1"/>
  <c r="N7030" i="4" s="1"/>
  <c r="L2195" i="4"/>
  <c r="K2195" i="4" s="1"/>
  <c r="N2195" i="4" s="1"/>
  <c r="L7178" i="4"/>
  <c r="K7178" i="4" s="1"/>
  <c r="N7178" i="4" s="1"/>
  <c r="L390" i="4"/>
  <c r="K390" i="4" s="1"/>
  <c r="N390" i="4" s="1"/>
  <c r="L6940" i="4"/>
  <c r="K6940" i="4" s="1"/>
  <c r="N6940" i="4" s="1"/>
  <c r="L7065" i="4"/>
  <c r="K7065" i="4" s="1"/>
  <c r="N7065" i="4" s="1"/>
  <c r="L7872" i="4"/>
  <c r="K7872" i="4" s="1"/>
  <c r="N7872" i="4" s="1"/>
  <c r="L5512" i="4"/>
  <c r="K5512" i="4" s="1"/>
  <c r="N5512" i="4" s="1"/>
  <c r="L755" i="4"/>
  <c r="K755" i="4" s="1"/>
  <c r="N755" i="4" s="1"/>
  <c r="L977" i="4"/>
  <c r="K977" i="4" s="1"/>
  <c r="N977" i="4" s="1"/>
  <c r="L2596" i="4"/>
  <c r="K2596" i="4" s="1"/>
  <c r="N2596" i="4" s="1"/>
  <c r="L3588" i="4"/>
  <c r="K3588" i="4" s="1"/>
  <c r="N3588" i="4" s="1"/>
  <c r="L6257" i="4"/>
  <c r="K6257" i="4" s="1"/>
  <c r="N6257" i="4" s="1"/>
  <c r="L6643" i="4"/>
  <c r="K6643" i="4" s="1"/>
  <c r="N6643" i="4" s="1"/>
  <c r="L6617" i="4"/>
  <c r="K6617" i="4" s="1"/>
  <c r="N6617" i="4" s="1"/>
  <c r="L1106" i="4"/>
  <c r="K1106" i="4" s="1"/>
  <c r="N1106" i="4" s="1"/>
  <c r="L7490" i="4"/>
  <c r="K7490" i="4" s="1"/>
  <c r="N7490" i="4" s="1"/>
  <c r="L901" i="4"/>
  <c r="K901" i="4" s="1"/>
  <c r="N901" i="4" s="1"/>
  <c r="L3190" i="4"/>
  <c r="K3190" i="4" s="1"/>
  <c r="N3190" i="4" s="1"/>
  <c r="L6477" i="4"/>
  <c r="K6477" i="4" s="1"/>
  <c r="N6477" i="4" s="1"/>
  <c r="L6694" i="4"/>
  <c r="K6694" i="4" s="1"/>
  <c r="N6694" i="4" s="1"/>
  <c r="L2867" i="4"/>
  <c r="K2867" i="4" s="1"/>
  <c r="N2867" i="4" s="1"/>
  <c r="L1226" i="4"/>
  <c r="K1226" i="4" s="1"/>
  <c r="N1226" i="4" s="1"/>
  <c r="L6857" i="4"/>
  <c r="K6857" i="4" s="1"/>
  <c r="N6857" i="4" s="1"/>
  <c r="L5568" i="4"/>
  <c r="K5568" i="4" s="1"/>
  <c r="N5568" i="4" s="1"/>
  <c r="L323" i="4"/>
  <c r="K323" i="4" s="1"/>
  <c r="N323" i="4" s="1"/>
  <c r="L2898" i="4"/>
  <c r="K2898" i="4" s="1"/>
  <c r="N2898" i="4" s="1"/>
  <c r="L6464" i="4"/>
  <c r="K6464" i="4" s="1"/>
  <c r="N6464" i="4" s="1"/>
  <c r="L3204" i="4"/>
  <c r="K3204" i="4" s="1"/>
  <c r="N3204" i="4" s="1"/>
  <c r="L3663" i="4"/>
  <c r="K3663" i="4" s="1"/>
  <c r="N3663" i="4" s="1"/>
  <c r="L3624" i="4"/>
  <c r="K3624" i="4" s="1"/>
  <c r="N3624" i="4" s="1"/>
  <c r="L5093" i="4"/>
  <c r="K5093" i="4" s="1"/>
  <c r="N5093" i="4" s="1"/>
  <c r="L6928" i="4"/>
  <c r="K6928" i="4" s="1"/>
  <c r="N6928" i="4" s="1"/>
  <c r="L3571" i="4"/>
  <c r="K3571" i="4" s="1"/>
  <c r="N3571" i="4" s="1"/>
  <c r="L6743" i="4"/>
  <c r="K6743" i="4" s="1"/>
  <c r="N6743" i="4" s="1"/>
  <c r="L3746" i="4"/>
  <c r="K3746" i="4" s="1"/>
  <c r="N3746" i="4" s="1"/>
  <c r="L1864" i="4"/>
  <c r="K1864" i="4" s="1"/>
  <c r="N1864" i="4" s="1"/>
  <c r="L2354" i="4"/>
  <c r="K2354" i="4" s="1"/>
  <c r="N2354" i="4" s="1"/>
  <c r="L2501" i="4"/>
  <c r="K2501" i="4" s="1"/>
  <c r="N2501" i="4" s="1"/>
  <c r="L6177" i="4"/>
  <c r="K6177" i="4" s="1"/>
  <c r="N6177" i="4" s="1"/>
  <c r="L6850" i="4"/>
  <c r="K6850" i="4" s="1"/>
  <c r="N6850" i="4" s="1"/>
  <c r="L16" i="4"/>
  <c r="K16" i="4" s="1"/>
  <c r="N16" i="4" s="1"/>
  <c r="L2075" i="4"/>
  <c r="K2075" i="4" s="1"/>
  <c r="N2075" i="4" s="1"/>
  <c r="L3982" i="4"/>
  <c r="K3982" i="4" s="1"/>
  <c r="N3982" i="4" s="1"/>
  <c r="L7015" i="4"/>
  <c r="K7015" i="4" s="1"/>
  <c r="N7015" i="4" s="1"/>
  <c r="L7971" i="4"/>
  <c r="K7971" i="4" s="1"/>
  <c r="N7971" i="4" s="1"/>
  <c r="L7505" i="4"/>
  <c r="K7505" i="4" s="1"/>
  <c r="N7505" i="4" s="1"/>
  <c r="L5957" i="4"/>
  <c r="K5957" i="4" s="1"/>
  <c r="N5957" i="4" s="1"/>
  <c r="L7025" i="4"/>
  <c r="K7025" i="4" s="1"/>
  <c r="N7025" i="4" s="1"/>
  <c r="L2348" i="4"/>
  <c r="K2348" i="4" s="1"/>
  <c r="N2348" i="4" s="1"/>
  <c r="L7155" i="4"/>
  <c r="K7155" i="4" s="1"/>
  <c r="N7155" i="4" s="1"/>
  <c r="L5470" i="4"/>
  <c r="K5470" i="4" s="1"/>
  <c r="N5470" i="4" s="1"/>
  <c r="L6317" i="4"/>
  <c r="K6317" i="4" s="1"/>
  <c r="N6317" i="4" s="1"/>
  <c r="L2379" i="4"/>
  <c r="K2379" i="4" s="1"/>
  <c r="N2379" i="4" s="1"/>
  <c r="L4093" i="4"/>
  <c r="K4093" i="4" s="1"/>
  <c r="N4093" i="4" s="1"/>
  <c r="L7484" i="4"/>
  <c r="K7484" i="4" s="1"/>
  <c r="N7484" i="4" s="1"/>
  <c r="L1035" i="4"/>
  <c r="K1035" i="4" s="1"/>
  <c r="N1035" i="4" s="1"/>
  <c r="L7683" i="4"/>
  <c r="K7683" i="4" s="1"/>
  <c r="N7683" i="4" s="1"/>
  <c r="L3084" i="4"/>
  <c r="K3084" i="4" s="1"/>
  <c r="N3084" i="4" s="1"/>
  <c r="L1892" i="4"/>
  <c r="K1892" i="4" s="1"/>
  <c r="N1892" i="4" s="1"/>
  <c r="L7315" i="4"/>
  <c r="K7315" i="4" s="1"/>
  <c r="N7315" i="4" s="1"/>
  <c r="L181" i="4"/>
  <c r="K181" i="4" s="1"/>
  <c r="N181" i="4" s="1"/>
  <c r="L6172" i="4"/>
  <c r="K6172" i="4" s="1"/>
  <c r="N6172" i="4" s="1"/>
  <c r="L6119" i="4"/>
  <c r="K6119" i="4" s="1"/>
  <c r="N6119" i="4" s="1"/>
  <c r="L3489" i="4"/>
  <c r="K3489" i="4" s="1"/>
  <c r="N3489" i="4" s="1"/>
  <c r="L1347" i="4"/>
  <c r="K1347" i="4" s="1"/>
  <c r="N1347" i="4" s="1"/>
  <c r="L7061" i="4"/>
  <c r="K7061" i="4" s="1"/>
  <c r="N7061" i="4" s="1"/>
  <c r="L6484" i="4"/>
  <c r="K6484" i="4" s="1"/>
  <c r="N6484" i="4" s="1"/>
  <c r="L5372" i="4"/>
  <c r="K5372" i="4" s="1"/>
  <c r="N5372" i="4" s="1"/>
  <c r="L2915" i="4"/>
  <c r="K2915" i="4" s="1"/>
  <c r="N2915" i="4" s="1"/>
  <c r="L5573" i="4"/>
  <c r="K5573" i="4" s="1"/>
  <c r="N5573" i="4" s="1"/>
  <c r="L1361" i="4"/>
  <c r="K1361" i="4" s="1"/>
  <c r="N1361" i="4" s="1"/>
  <c r="L6142" i="4"/>
  <c r="K6142" i="4" s="1"/>
  <c r="N6142" i="4" s="1"/>
  <c r="L4437" i="4"/>
  <c r="K4437" i="4" s="1"/>
  <c r="N4437" i="4" s="1"/>
  <c r="L6508" i="4"/>
  <c r="K6508" i="4" s="1"/>
  <c r="N6508" i="4" s="1"/>
  <c r="L3142" i="4"/>
  <c r="K3142" i="4" s="1"/>
  <c r="N3142" i="4" s="1"/>
  <c r="L1687" i="4"/>
  <c r="K1687" i="4" s="1"/>
  <c r="N1687" i="4" s="1"/>
  <c r="L1858" i="4"/>
  <c r="K1858" i="4" s="1"/>
  <c r="N1858" i="4" s="1"/>
  <c r="L6139" i="4"/>
  <c r="K6139" i="4" s="1"/>
  <c r="N6139" i="4" s="1"/>
  <c r="L7697" i="4"/>
  <c r="K7697" i="4" s="1"/>
  <c r="N7697" i="4" s="1"/>
  <c r="L6184" i="4"/>
  <c r="K6184" i="4" s="1"/>
  <c r="N6184" i="4" s="1"/>
  <c r="L1878" i="4"/>
  <c r="K1878" i="4" s="1"/>
  <c r="N1878" i="4" s="1"/>
  <c r="L4032" i="4"/>
  <c r="K4032" i="4" s="1"/>
  <c r="N4032" i="4" s="1"/>
  <c r="L7340" i="4"/>
  <c r="K7340" i="4" s="1"/>
  <c r="N7340" i="4" s="1"/>
  <c r="L132" i="4"/>
  <c r="K132" i="4" s="1"/>
  <c r="N132" i="4" s="1"/>
  <c r="L6988" i="4"/>
  <c r="K6988" i="4" s="1"/>
  <c r="N6988" i="4" s="1"/>
  <c r="L7665" i="4"/>
  <c r="K7665" i="4" s="1"/>
  <c r="N7665" i="4" s="1"/>
  <c r="L6031" i="4"/>
  <c r="K6031" i="4" s="1"/>
  <c r="N6031" i="4" s="1"/>
  <c r="L163" i="4"/>
  <c r="K163" i="4" s="1"/>
  <c r="N163" i="4" s="1"/>
  <c r="L6296" i="4"/>
  <c r="K6296" i="4" s="1"/>
  <c r="N6296" i="4" s="1"/>
  <c r="L2970" i="4"/>
  <c r="K2970" i="4" s="1"/>
  <c r="N2970" i="4" s="1"/>
  <c r="L6130" i="4"/>
  <c r="K6130" i="4" s="1"/>
  <c r="N6130" i="4" s="1"/>
  <c r="L4659" i="4"/>
  <c r="K4659" i="4" s="1"/>
  <c r="N4659" i="4" s="1"/>
  <c r="L2878" i="4"/>
  <c r="K2878" i="4" s="1"/>
  <c r="N2878" i="4" s="1"/>
  <c r="L5384" i="4"/>
  <c r="K5384" i="4" s="1"/>
  <c r="N5384" i="4" s="1"/>
  <c r="L1276" i="4"/>
  <c r="K1276" i="4" s="1"/>
  <c r="N1276" i="4" s="1"/>
  <c r="L3431" i="4"/>
  <c r="K3431" i="4" s="1"/>
  <c r="N3431" i="4" s="1"/>
  <c r="L3691" i="4"/>
  <c r="K3691" i="4" s="1"/>
  <c r="N3691" i="4" s="1"/>
  <c r="L1395" i="4"/>
  <c r="K1395" i="4" s="1"/>
  <c r="N1395" i="4" s="1"/>
  <c r="L3908" i="4"/>
  <c r="K3908" i="4" s="1"/>
  <c r="N3908" i="4" s="1"/>
  <c r="L7755" i="4"/>
  <c r="K7755" i="4" s="1"/>
  <c r="N7755" i="4" s="1"/>
  <c r="L6851" i="4"/>
  <c r="K6851" i="4" s="1"/>
  <c r="N6851" i="4" s="1"/>
  <c r="L3475" i="4"/>
  <c r="K3475" i="4" s="1"/>
  <c r="N3475" i="4" s="1"/>
  <c r="L2228" i="4"/>
  <c r="K2228" i="4" s="1"/>
  <c r="N2228" i="4" s="1"/>
  <c r="L4778" i="4"/>
  <c r="K4778" i="4" s="1"/>
  <c r="N4778" i="4" s="1"/>
  <c r="L187" i="4"/>
  <c r="K187" i="4" s="1"/>
  <c r="N187" i="4" s="1"/>
  <c r="L603" i="4"/>
  <c r="K603" i="4" s="1"/>
  <c r="N603" i="4" s="1"/>
  <c r="L5009" i="4"/>
  <c r="K5009" i="4" s="1"/>
  <c r="N5009" i="4" s="1"/>
  <c r="L129" i="4"/>
  <c r="K129" i="4" s="1"/>
  <c r="N129" i="4" s="1"/>
  <c r="L2591" i="4"/>
  <c r="K2591" i="4" s="1"/>
  <c r="N2591" i="4" s="1"/>
  <c r="L2273" i="4"/>
  <c r="K2273" i="4" s="1"/>
  <c r="N2273" i="4" s="1"/>
  <c r="L7260" i="4"/>
  <c r="K7260" i="4" s="1"/>
  <c r="N7260" i="4" s="1"/>
  <c r="L219" i="4"/>
  <c r="K219" i="4" s="1"/>
  <c r="N219" i="4" s="1"/>
  <c r="L3096" i="4"/>
  <c r="K3096" i="4" s="1"/>
  <c r="N3096" i="4" s="1"/>
  <c r="L3792" i="4"/>
  <c r="K3792" i="4" s="1"/>
  <c r="N3792" i="4" s="1"/>
  <c r="L4990" i="4"/>
  <c r="K4990" i="4" s="1"/>
  <c r="N4990" i="4" s="1"/>
  <c r="L648" i="4"/>
  <c r="K648" i="4" s="1"/>
  <c r="N648" i="4" s="1"/>
  <c r="L2606" i="4"/>
  <c r="K2606" i="4" s="1"/>
  <c r="N2606" i="4" s="1"/>
  <c r="L1993" i="4"/>
  <c r="K1993" i="4" s="1"/>
  <c r="N1993" i="4" s="1"/>
  <c r="L7622" i="4"/>
  <c r="K7622" i="4" s="1"/>
  <c r="N7622" i="4" s="1"/>
  <c r="L1355" i="4"/>
  <c r="K1355" i="4" s="1"/>
  <c r="N1355" i="4" s="1"/>
  <c r="L4012" i="4"/>
  <c r="K4012" i="4" s="1"/>
  <c r="N4012" i="4" s="1"/>
  <c r="L6908" i="4"/>
  <c r="K6908" i="4" s="1"/>
  <c r="N6908" i="4" s="1"/>
  <c r="L2014" i="4"/>
  <c r="K2014" i="4" s="1"/>
  <c r="N2014" i="4" s="1"/>
  <c r="L5891" i="4"/>
  <c r="K5891" i="4" s="1"/>
  <c r="N5891" i="4" s="1"/>
  <c r="L4476" i="4"/>
  <c r="K4476" i="4" s="1"/>
  <c r="N4476" i="4" s="1"/>
  <c r="L6620" i="4"/>
  <c r="K6620" i="4" s="1"/>
  <c r="N6620" i="4" s="1"/>
  <c r="L4683" i="4"/>
  <c r="K4683" i="4" s="1"/>
  <c r="N4683" i="4" s="1"/>
  <c r="L6619" i="4"/>
  <c r="K6619" i="4" s="1"/>
  <c r="N6619" i="4" s="1"/>
  <c r="L1022" i="4"/>
  <c r="K1022" i="4" s="1"/>
  <c r="N1022" i="4" s="1"/>
  <c r="L3318" i="4"/>
  <c r="K3318" i="4" s="1"/>
  <c r="N3318" i="4" s="1"/>
  <c r="L475" i="4"/>
  <c r="K475" i="4" s="1"/>
  <c r="N475" i="4" s="1"/>
  <c r="L2311" i="4"/>
  <c r="K2311" i="4" s="1"/>
  <c r="N2311" i="4" s="1"/>
  <c r="L6047" i="4"/>
  <c r="K6047" i="4" s="1"/>
  <c r="N6047" i="4" s="1"/>
  <c r="L6430" i="4"/>
  <c r="K6430" i="4" s="1"/>
  <c r="N6430" i="4" s="1"/>
  <c r="L4057" i="4"/>
  <c r="K4057" i="4" s="1"/>
  <c r="N4057" i="4" s="1"/>
  <c r="L3270" i="4"/>
  <c r="K3270" i="4" s="1"/>
  <c r="N3270" i="4" s="1"/>
  <c r="L6496" i="4"/>
  <c r="K6496" i="4" s="1"/>
  <c r="N6496" i="4" s="1"/>
  <c r="L3939" i="4"/>
  <c r="K3939" i="4" s="1"/>
  <c r="N3939" i="4" s="1"/>
  <c r="L4806" i="4"/>
  <c r="K4806" i="4" s="1"/>
  <c r="N4806" i="4" s="1"/>
  <c r="L4714" i="4"/>
  <c r="K4714" i="4" s="1"/>
  <c r="N4714" i="4" s="1"/>
  <c r="L4495" i="4"/>
  <c r="K4495" i="4" s="1"/>
  <c r="N4495" i="4" s="1"/>
  <c r="L1724" i="4"/>
  <c r="K1724" i="4" s="1"/>
  <c r="N1724" i="4" s="1"/>
  <c r="L2861" i="4"/>
  <c r="K2861" i="4" s="1"/>
  <c r="N2861" i="4" s="1"/>
  <c r="L596" i="4"/>
  <c r="K596" i="4" s="1"/>
  <c r="N596" i="4" s="1"/>
  <c r="L2769" i="4"/>
  <c r="K2769" i="4" s="1"/>
  <c r="N2769" i="4" s="1"/>
  <c r="L5649" i="4"/>
  <c r="K5649" i="4" s="1"/>
  <c r="N5649" i="4" s="1"/>
  <c r="L873" i="4"/>
  <c r="K873" i="4" s="1"/>
  <c r="N873" i="4" s="1"/>
  <c r="L174" i="4"/>
  <c r="K174" i="4" s="1"/>
  <c r="N174" i="4" s="1"/>
  <c r="L7251" i="4"/>
  <c r="K7251" i="4" s="1"/>
  <c r="N7251" i="4" s="1"/>
  <c r="L5554" i="4"/>
  <c r="K5554" i="4" s="1"/>
  <c r="N5554" i="4" s="1"/>
  <c r="L7234" i="4"/>
  <c r="K7234" i="4" s="1"/>
  <c r="N7234" i="4" s="1"/>
  <c r="L6259" i="4"/>
  <c r="K6259" i="4" s="1"/>
  <c r="N6259" i="4" s="1"/>
  <c r="L894" i="4"/>
  <c r="K894" i="4" s="1"/>
  <c r="N894" i="4" s="1"/>
  <c r="L1698" i="4"/>
  <c r="K1698" i="4" s="1"/>
  <c r="N1698" i="4" s="1"/>
  <c r="L5929" i="4"/>
  <c r="K5929" i="4" s="1"/>
  <c r="N5929" i="4" s="1"/>
  <c r="L6785" i="4"/>
  <c r="K6785" i="4" s="1"/>
  <c r="N6785" i="4" s="1"/>
  <c r="L7163" i="4"/>
  <c r="K7163" i="4" s="1"/>
  <c r="N7163" i="4" s="1"/>
  <c r="L7850" i="4"/>
  <c r="K7850" i="4" s="1"/>
  <c r="N7850" i="4" s="1"/>
  <c r="L531" i="4"/>
  <c r="K531" i="4" s="1"/>
  <c r="N531" i="4" s="1"/>
  <c r="L943" i="4"/>
  <c r="K943" i="4" s="1"/>
  <c r="N943" i="4" s="1"/>
  <c r="L4907" i="4"/>
  <c r="K4907" i="4" s="1"/>
  <c r="N4907" i="4" s="1"/>
  <c r="L509" i="4"/>
  <c r="K509" i="4" s="1"/>
  <c r="N509" i="4" s="1"/>
  <c r="L1436" i="4"/>
  <c r="K1436" i="4" s="1"/>
  <c r="N1436" i="4" s="1"/>
  <c r="L7951" i="4"/>
  <c r="K7951" i="4" s="1"/>
  <c r="N7951" i="4" s="1"/>
  <c r="L6080" i="4"/>
  <c r="K6080" i="4" s="1"/>
  <c r="N6080" i="4" s="1"/>
  <c r="L5854" i="4"/>
  <c r="K5854" i="4" s="1"/>
  <c r="N5854" i="4" s="1"/>
  <c r="L1992" i="4"/>
  <c r="K1992" i="4" s="1"/>
  <c r="N1992" i="4" s="1"/>
  <c r="L2491" i="4"/>
  <c r="K2491" i="4" s="1"/>
  <c r="N2491" i="4" s="1"/>
  <c r="L6441" i="4"/>
  <c r="K6441" i="4" s="1"/>
  <c r="N6441" i="4" s="1"/>
  <c r="L7566" i="4"/>
  <c r="K7566" i="4" s="1"/>
  <c r="N7566" i="4" s="1"/>
  <c r="L367" i="4"/>
  <c r="K367" i="4" s="1"/>
  <c r="N367" i="4" s="1"/>
  <c r="L4710" i="4"/>
  <c r="K4710" i="4" s="1"/>
  <c r="N4710" i="4" s="1"/>
  <c r="L658" i="4"/>
  <c r="K658" i="4" s="1"/>
  <c r="N658" i="4" s="1"/>
  <c r="L4123" i="4"/>
  <c r="K4123" i="4" s="1"/>
  <c r="N4123" i="4" s="1"/>
  <c r="L215" i="4"/>
  <c r="K215" i="4" s="1"/>
  <c r="N215" i="4" s="1"/>
  <c r="L6125" i="4"/>
  <c r="K6125" i="4" s="1"/>
  <c r="N6125" i="4" s="1"/>
  <c r="L1567" i="4"/>
  <c r="K1567" i="4" s="1"/>
  <c r="N1567" i="4" s="1"/>
  <c r="L1511" i="4"/>
  <c r="K1511" i="4" s="1"/>
  <c r="N1511" i="4" s="1"/>
  <c r="L3626" i="4"/>
  <c r="K3626" i="4" s="1"/>
  <c r="N3626" i="4" s="1"/>
  <c r="L319" i="4"/>
  <c r="K319" i="4" s="1"/>
  <c r="N319" i="4" s="1"/>
  <c r="L1228" i="4"/>
  <c r="K1228" i="4" s="1"/>
  <c r="N1228" i="4" s="1"/>
  <c r="L3558" i="4"/>
  <c r="K3558" i="4" s="1"/>
  <c r="N3558" i="4" s="1"/>
  <c r="L1090" i="4"/>
  <c r="K1090" i="4" s="1"/>
  <c r="N1090" i="4" s="1"/>
  <c r="L201" i="4"/>
  <c r="K201" i="4" s="1"/>
  <c r="N201" i="4" s="1"/>
  <c r="L7113" i="4"/>
  <c r="K7113" i="4" s="1"/>
  <c r="N7113" i="4" s="1"/>
  <c r="L4372" i="4"/>
  <c r="K4372" i="4" s="1"/>
  <c r="N4372" i="4" s="1"/>
  <c r="L6399" i="4"/>
  <c r="K6399" i="4" s="1"/>
  <c r="N6399" i="4" s="1"/>
  <c r="L1674" i="4"/>
  <c r="K1674" i="4" s="1"/>
  <c r="N1674" i="4" s="1"/>
  <c r="L4721" i="4"/>
  <c r="K4721" i="4" s="1"/>
  <c r="N4721" i="4" s="1"/>
  <c r="L745" i="4"/>
  <c r="K745" i="4" s="1"/>
  <c r="N745" i="4" s="1"/>
  <c r="L7241" i="4"/>
  <c r="K7241" i="4" s="1"/>
  <c r="N7241" i="4" s="1"/>
  <c r="L800" i="4"/>
  <c r="K800" i="4" s="1"/>
  <c r="N800" i="4" s="1"/>
  <c r="L7023" i="4"/>
  <c r="K7023" i="4" s="1"/>
  <c r="N7023" i="4" s="1"/>
  <c r="L3883" i="4"/>
  <c r="K3883" i="4" s="1"/>
  <c r="N3883" i="4" s="1"/>
  <c r="L7837" i="4"/>
  <c r="K7837" i="4" s="1"/>
  <c r="N7837" i="4" s="1"/>
  <c r="L313" i="4"/>
  <c r="K313" i="4" s="1"/>
  <c r="N313" i="4" s="1"/>
  <c r="L7329" i="4"/>
  <c r="K7329" i="4" s="1"/>
  <c r="N7329" i="4" s="1"/>
  <c r="L5799" i="4"/>
  <c r="K5799" i="4" s="1"/>
  <c r="N5799" i="4" s="1"/>
  <c r="L7873" i="4"/>
  <c r="K7873" i="4" s="1"/>
  <c r="N7873" i="4" s="1"/>
  <c r="L3623" i="4"/>
  <c r="K3623" i="4" s="1"/>
  <c r="N3623" i="4" s="1"/>
  <c r="L2289" i="4"/>
  <c r="K2289" i="4" s="1"/>
  <c r="N2289" i="4" s="1"/>
  <c r="L3118" i="4"/>
  <c r="K3118" i="4" s="1"/>
  <c r="N3118" i="4" s="1"/>
  <c r="L6179" i="4"/>
  <c r="K6179" i="4" s="1"/>
  <c r="N6179" i="4" s="1"/>
  <c r="L4023" i="4"/>
  <c r="K4023" i="4" s="1"/>
  <c r="N4023" i="4" s="1"/>
  <c r="L3412" i="4"/>
  <c r="K3412" i="4" s="1"/>
  <c r="N3412" i="4" s="1"/>
  <c r="L7749" i="4"/>
  <c r="K7749" i="4" s="1"/>
  <c r="N7749" i="4" s="1"/>
  <c r="L6485" i="4"/>
  <c r="K6485" i="4" s="1"/>
  <c r="N6485" i="4" s="1"/>
  <c r="L7555" i="4"/>
  <c r="K7555" i="4" s="1"/>
  <c r="N7555" i="4" s="1"/>
  <c r="L4624" i="4"/>
  <c r="K4624" i="4" s="1"/>
  <c r="N4624" i="4" s="1"/>
  <c r="L2318" i="4"/>
  <c r="K2318" i="4" s="1"/>
  <c r="N2318" i="4" s="1"/>
  <c r="L148" i="4"/>
  <c r="K148" i="4" s="1"/>
  <c r="N148" i="4" s="1"/>
  <c r="L2046" i="4"/>
  <c r="K2046" i="4" s="1"/>
  <c r="N2046" i="4" s="1"/>
  <c r="L7330" i="4"/>
  <c r="K7330" i="4" s="1"/>
  <c r="N7330" i="4" s="1"/>
  <c r="L4304" i="4"/>
  <c r="K4304" i="4" s="1"/>
  <c r="N4304" i="4" s="1"/>
  <c r="L1996" i="4"/>
  <c r="K1996" i="4" s="1"/>
  <c r="N1996" i="4" s="1"/>
  <c r="L6703" i="4"/>
  <c r="K6703" i="4" s="1"/>
  <c r="N6703" i="4" s="1"/>
  <c r="L4316" i="4"/>
  <c r="K4316" i="4" s="1"/>
  <c r="N4316" i="4" s="1"/>
  <c r="L1448" i="4"/>
  <c r="K1448" i="4" s="1"/>
  <c r="N1448" i="4" s="1"/>
  <c r="L2277" i="4"/>
  <c r="K2277" i="4" s="1"/>
  <c r="N2277" i="4" s="1"/>
  <c r="L6521" i="4"/>
  <c r="K6521" i="4" s="1"/>
  <c r="N6521" i="4" s="1"/>
  <c r="L397" i="4"/>
  <c r="K397" i="4" s="1"/>
  <c r="N397" i="4" s="1"/>
  <c r="L6733" i="4"/>
  <c r="K6733" i="4" s="1"/>
  <c r="N6733" i="4" s="1"/>
  <c r="L1125" i="4"/>
  <c r="K1125" i="4" s="1"/>
  <c r="N1125" i="4" s="1"/>
  <c r="L3584" i="4"/>
  <c r="K3584" i="4" s="1"/>
  <c r="N3584" i="4" s="1"/>
  <c r="L6370" i="4"/>
  <c r="K6370" i="4" s="1"/>
  <c r="N6370" i="4" s="1"/>
  <c r="L5599" i="4"/>
  <c r="K5599" i="4" s="1"/>
  <c r="N5599" i="4" s="1"/>
  <c r="L3627" i="4"/>
  <c r="K3627" i="4" s="1"/>
  <c r="N3627" i="4" s="1"/>
  <c r="L4173" i="4"/>
  <c r="K4173" i="4" s="1"/>
  <c r="N4173" i="4" s="1"/>
  <c r="L1630" i="4"/>
  <c r="K1630" i="4" s="1"/>
  <c r="N1630" i="4" s="1"/>
  <c r="L1998" i="4"/>
  <c r="K1998" i="4" s="1"/>
  <c r="N1998" i="4" s="1"/>
  <c r="L6667" i="4"/>
  <c r="K6667" i="4" s="1"/>
  <c r="N6667" i="4" s="1"/>
  <c r="L7390" i="4"/>
  <c r="K7390" i="4" s="1"/>
  <c r="N7390" i="4" s="1"/>
  <c r="L6916" i="4"/>
  <c r="K6916" i="4" s="1"/>
  <c r="N6916" i="4" s="1"/>
  <c r="L2019" i="4"/>
  <c r="K2019" i="4" s="1"/>
  <c r="N2019" i="4" s="1"/>
  <c r="L5908" i="4"/>
  <c r="K5908" i="4" s="1"/>
  <c r="N5908" i="4" s="1"/>
  <c r="L6111" i="4"/>
  <c r="K6111" i="4" s="1"/>
  <c r="N6111" i="4" s="1"/>
  <c r="L28" i="4"/>
  <c r="K28" i="4" s="1"/>
  <c r="N28" i="4" s="1"/>
  <c r="L3927" i="4"/>
  <c r="K3927" i="4" s="1"/>
  <c r="N3927" i="4" s="1"/>
  <c r="L4674" i="4"/>
  <c r="K4674" i="4" s="1"/>
  <c r="N4674" i="4" s="1"/>
  <c r="L6417" i="4"/>
  <c r="K6417" i="4" s="1"/>
  <c r="N6417" i="4" s="1"/>
  <c r="L6581" i="4"/>
  <c r="K6581" i="4" s="1"/>
  <c r="N6581" i="4" s="1"/>
  <c r="L6301" i="4"/>
  <c r="K6301" i="4" s="1"/>
  <c r="N6301" i="4" s="1"/>
  <c r="L355" i="4"/>
  <c r="K355" i="4" s="1"/>
  <c r="N355" i="4" s="1"/>
  <c r="L4867" i="4"/>
  <c r="K4867" i="4" s="1"/>
  <c r="N4867" i="4" s="1"/>
  <c r="L2290" i="4"/>
  <c r="K2290" i="4" s="1"/>
  <c r="N2290" i="4" s="1"/>
  <c r="L2313" i="4"/>
  <c r="K2313" i="4" s="1"/>
  <c r="N2313" i="4" s="1"/>
  <c r="L1028" i="4"/>
  <c r="K1028" i="4" s="1"/>
  <c r="N1028" i="4" s="1"/>
  <c r="L7565" i="4"/>
  <c r="K7565" i="4" s="1"/>
  <c r="N7565" i="4" s="1"/>
  <c r="L4408" i="4"/>
  <c r="K4408" i="4" s="1"/>
  <c r="N4408" i="4" s="1"/>
  <c r="L2877" i="4"/>
  <c r="K2877" i="4" s="1"/>
  <c r="N2877" i="4" s="1"/>
  <c r="L2278" i="4"/>
  <c r="K2278" i="4" s="1"/>
  <c r="N2278" i="4" s="1"/>
  <c r="L6129" i="4"/>
  <c r="K6129" i="4" s="1"/>
  <c r="N6129" i="4" s="1"/>
  <c r="L2343" i="4"/>
  <c r="K2343" i="4" s="1"/>
  <c r="N2343" i="4" s="1"/>
  <c r="L3005" i="4"/>
  <c r="K3005" i="4" s="1"/>
  <c r="N3005" i="4" s="1"/>
  <c r="L6061" i="4"/>
  <c r="K6061" i="4" s="1"/>
  <c r="N6061" i="4" s="1"/>
  <c r="L6191" i="4"/>
  <c r="K6191" i="4" s="1"/>
  <c r="N6191" i="4" s="1"/>
  <c r="L7601" i="4"/>
  <c r="K7601" i="4" s="1"/>
  <c r="N7601" i="4" s="1"/>
  <c r="L6808" i="4"/>
  <c r="K6808" i="4" s="1"/>
  <c r="N6808" i="4" s="1"/>
  <c r="L1008" i="4"/>
  <c r="K1008" i="4" s="1"/>
  <c r="N1008" i="4" s="1"/>
  <c r="L1089" i="4"/>
  <c r="K1089" i="4" s="1"/>
  <c r="N1089" i="4" s="1"/>
  <c r="L5032" i="4"/>
  <c r="K5032" i="4" s="1"/>
  <c r="N5032" i="4" s="1"/>
  <c r="L7501" i="4"/>
  <c r="K7501" i="4" s="1"/>
  <c r="N7501" i="4" s="1"/>
  <c r="L7923" i="4"/>
  <c r="K7923" i="4" s="1"/>
  <c r="N7923" i="4" s="1"/>
  <c r="L2346" i="4"/>
  <c r="K2346" i="4" s="1"/>
  <c r="N2346" i="4" s="1"/>
  <c r="L5483" i="4"/>
  <c r="K5483" i="4" s="1"/>
  <c r="N5483" i="4" s="1"/>
  <c r="L2828" i="4"/>
  <c r="K2828" i="4" s="1"/>
  <c r="N2828" i="4" s="1"/>
  <c r="L7369" i="4"/>
  <c r="K7369" i="4" s="1"/>
  <c r="N7369" i="4" s="1"/>
  <c r="L369" i="4"/>
  <c r="K369" i="4" s="1"/>
  <c r="N369" i="4" s="1"/>
  <c r="L2594" i="4"/>
  <c r="K2594" i="4" s="1"/>
  <c r="N2594" i="4" s="1"/>
  <c r="L1020" i="4"/>
  <c r="K1020" i="4" s="1"/>
  <c r="N1020" i="4" s="1"/>
  <c r="L875" i="4"/>
  <c r="K875" i="4" s="1"/>
  <c r="N875" i="4" s="1"/>
  <c r="L5845" i="4"/>
  <c r="K5845" i="4" s="1"/>
  <c r="N5845" i="4" s="1"/>
  <c r="L2162" i="4"/>
  <c r="K2162" i="4" s="1"/>
  <c r="N2162" i="4" s="1"/>
  <c r="L4174" i="4"/>
  <c r="K4174" i="4" s="1"/>
  <c r="N4174" i="4" s="1"/>
  <c r="L3438" i="4"/>
  <c r="K3438" i="4" s="1"/>
  <c r="N3438" i="4" s="1"/>
  <c r="L5320" i="4"/>
  <c r="K5320" i="4" s="1"/>
  <c r="N5320" i="4" s="1"/>
  <c r="L1667" i="4"/>
  <c r="K1667" i="4" s="1"/>
  <c r="N1667" i="4" s="1"/>
  <c r="L6486" i="4"/>
  <c r="K6486" i="4" s="1"/>
  <c r="N6486" i="4" s="1"/>
  <c r="L347" i="4"/>
  <c r="K347" i="4" s="1"/>
  <c r="N347" i="4" s="1"/>
  <c r="L3871" i="4"/>
  <c r="K3871" i="4" s="1"/>
  <c r="N3871" i="4" s="1"/>
  <c r="L6462" i="4"/>
  <c r="K6462" i="4" s="1"/>
  <c r="N6462" i="4" s="1"/>
  <c r="L7597" i="4"/>
  <c r="K7597" i="4" s="1"/>
  <c r="N7597" i="4" s="1"/>
  <c r="L1325" i="4"/>
  <c r="K1325" i="4" s="1"/>
  <c r="N1325" i="4" s="1"/>
  <c r="L6279" i="4"/>
  <c r="K6279" i="4" s="1"/>
  <c r="N6279" i="4" s="1"/>
  <c r="L5277" i="4"/>
  <c r="K5277" i="4" s="1"/>
  <c r="N5277" i="4" s="1"/>
  <c r="L3177" i="4"/>
  <c r="K3177" i="4" s="1"/>
  <c r="N3177" i="4" s="1"/>
  <c r="L5826" i="4"/>
  <c r="K5826" i="4" s="1"/>
  <c r="N5826" i="4" s="1"/>
  <c r="L7354" i="4"/>
  <c r="K7354" i="4" s="1"/>
  <c r="N7354" i="4" s="1"/>
  <c r="L4951" i="4"/>
  <c r="K4951" i="4" s="1"/>
  <c r="N4951" i="4" s="1"/>
  <c r="L3550" i="4"/>
  <c r="K3550" i="4" s="1"/>
  <c r="N3550" i="4" s="1"/>
  <c r="L6389" i="4"/>
  <c r="K6389" i="4" s="1"/>
  <c r="N6389" i="4" s="1"/>
  <c r="L1413" i="4"/>
  <c r="K1413" i="4" s="1"/>
  <c r="N1413" i="4" s="1"/>
  <c r="L784" i="4"/>
  <c r="K784" i="4" s="1"/>
  <c r="N784" i="4" s="1"/>
  <c r="L459" i="4"/>
  <c r="K459" i="4" s="1"/>
  <c r="N459" i="4" s="1"/>
  <c r="L1198" i="4"/>
  <c r="K1198" i="4" s="1"/>
  <c r="N1198" i="4" s="1"/>
  <c r="L3317" i="4"/>
  <c r="K3317" i="4" s="1"/>
  <c r="N3317" i="4" s="1"/>
  <c r="L6221" i="4"/>
  <c r="K6221" i="4" s="1"/>
  <c r="N6221" i="4" s="1"/>
  <c r="L95" i="4"/>
  <c r="K95" i="4" s="1"/>
  <c r="N95" i="4" s="1"/>
  <c r="L2106" i="4"/>
  <c r="K2106" i="4" s="1"/>
  <c r="N2106" i="4" s="1"/>
  <c r="L5704" i="4"/>
  <c r="K5704" i="4" s="1"/>
  <c r="N5704" i="4" s="1"/>
  <c r="L2788" i="4"/>
  <c r="K2788" i="4" s="1"/>
  <c r="N2788" i="4" s="1"/>
  <c r="L6132" i="4"/>
  <c r="K6132" i="4" s="1"/>
  <c r="N6132" i="4" s="1"/>
  <c r="L6143" i="4"/>
  <c r="K6143" i="4" s="1"/>
  <c r="N6143" i="4" s="1"/>
  <c r="L31" i="4"/>
  <c r="K31" i="4" s="1"/>
  <c r="N31" i="4" s="1"/>
  <c r="L6198" i="4"/>
  <c r="K6198" i="4" s="1"/>
  <c r="N6198" i="4" s="1"/>
  <c r="L2391" i="4"/>
  <c r="K2391" i="4" s="1"/>
  <c r="N2391" i="4" s="1"/>
  <c r="L2055" i="4"/>
  <c r="K2055" i="4" s="1"/>
  <c r="N2055" i="4" s="1"/>
  <c r="L1627" i="4"/>
  <c r="K1627" i="4" s="1"/>
  <c r="N1627" i="4" s="1"/>
  <c r="L6880" i="4"/>
  <c r="K6880" i="4" s="1"/>
  <c r="N6880" i="4" s="1"/>
  <c r="L6074" i="4"/>
  <c r="K6074" i="4" s="1"/>
  <c r="N6074" i="4" s="1"/>
  <c r="L2909" i="4"/>
  <c r="K2909" i="4" s="1"/>
  <c r="N2909" i="4" s="1"/>
  <c r="L480" i="4"/>
  <c r="K480" i="4" s="1"/>
  <c r="N480" i="4" s="1"/>
  <c r="L7396" i="4"/>
  <c r="K7396" i="4" s="1"/>
  <c r="N7396" i="4" s="1"/>
  <c r="L2677" i="4"/>
  <c r="K2677" i="4" s="1"/>
  <c r="N2677" i="4" s="1"/>
  <c r="L6511" i="4"/>
  <c r="K6511" i="4" s="1"/>
  <c r="N6511" i="4" s="1"/>
  <c r="L363" i="4"/>
  <c r="K363" i="4" s="1"/>
  <c r="N363" i="4" s="1"/>
  <c r="L6768" i="4"/>
  <c r="K6768" i="4" s="1"/>
  <c r="N6768" i="4" s="1"/>
  <c r="L1522" i="4"/>
  <c r="K1522" i="4" s="1"/>
  <c r="N1522" i="4" s="1"/>
  <c r="L3960" i="4"/>
  <c r="K3960" i="4" s="1"/>
  <c r="N3960" i="4" s="1"/>
  <c r="L4073" i="4"/>
  <c r="K4073" i="4" s="1"/>
  <c r="N4073" i="4" s="1"/>
  <c r="L2581" i="4"/>
  <c r="K2581" i="4" s="1"/>
  <c r="N2581" i="4" s="1"/>
  <c r="L6977" i="4"/>
  <c r="K6977" i="4" s="1"/>
  <c r="N6977" i="4" s="1"/>
  <c r="L2742" i="4"/>
  <c r="K2742" i="4" s="1"/>
  <c r="N2742" i="4" s="1"/>
  <c r="L2" i="4"/>
  <c r="K2" i="4" s="1"/>
  <c r="N2" i="4" s="1"/>
  <c r="L3808" i="4"/>
  <c r="K3808" i="4" s="1"/>
  <c r="N3808" i="4" s="1"/>
  <c r="L2192" i="4"/>
  <c r="K2192" i="4" s="1"/>
  <c r="N2192" i="4" s="1"/>
  <c r="L1925" i="4"/>
  <c r="K1925" i="4" s="1"/>
  <c r="N1925" i="4" s="1"/>
  <c r="L5087" i="4"/>
  <c r="K5087" i="4" s="1"/>
  <c r="N5087" i="4" s="1"/>
  <c r="L6234" i="4"/>
  <c r="K6234" i="4" s="1"/>
  <c r="N6234" i="4" s="1"/>
  <c r="L3694" i="4"/>
  <c r="K3694" i="4" s="1"/>
  <c r="N3694" i="4" s="1"/>
  <c r="L818" i="4"/>
  <c r="K818" i="4" s="1"/>
  <c r="N818" i="4" s="1"/>
  <c r="L4633" i="4"/>
  <c r="K4633" i="4" s="1"/>
  <c r="N4633" i="4" s="1"/>
  <c r="L517" i="4"/>
  <c r="K517" i="4" s="1"/>
  <c r="N517" i="4" s="1"/>
  <c r="L6917" i="4"/>
  <c r="K6917" i="4" s="1"/>
  <c r="N6917" i="4" s="1"/>
  <c r="L3711" i="4"/>
  <c r="K3711" i="4" s="1"/>
  <c r="N3711" i="4" s="1"/>
  <c r="L3331" i="4"/>
  <c r="K3331" i="4" s="1"/>
  <c r="N3331" i="4" s="1"/>
  <c r="L3470" i="4"/>
  <c r="K3470" i="4" s="1"/>
  <c r="N3470" i="4" s="1"/>
  <c r="L4202" i="4"/>
  <c r="K4202" i="4" s="1"/>
  <c r="N4202" i="4" s="1"/>
  <c r="L3608" i="4"/>
  <c r="K3608" i="4" s="1"/>
  <c r="N3608" i="4" s="1"/>
  <c r="L749" i="4"/>
  <c r="K749" i="4" s="1"/>
  <c r="N749" i="4" s="1"/>
  <c r="L4905" i="4"/>
  <c r="K4905" i="4" s="1"/>
  <c r="N4905" i="4" s="1"/>
  <c r="L5934" i="4"/>
  <c r="K5934" i="4" s="1"/>
  <c r="N5934" i="4" s="1"/>
  <c r="L2918" i="4"/>
  <c r="K2918" i="4" s="1"/>
  <c r="N2918" i="4" s="1"/>
  <c r="L2274" i="4"/>
  <c r="K2274" i="4" s="1"/>
  <c r="N2274" i="4" s="1"/>
  <c r="L5625" i="4"/>
  <c r="K5625" i="4" s="1"/>
  <c r="N5625" i="4" s="1"/>
  <c r="L6468" i="4"/>
  <c r="K6468" i="4" s="1"/>
  <c r="N6468" i="4" s="1"/>
  <c r="L6680" i="4"/>
  <c r="K6680" i="4" s="1"/>
  <c r="N6680" i="4" s="1"/>
  <c r="L7293" i="4"/>
  <c r="K7293" i="4" s="1"/>
  <c r="N7293" i="4" s="1"/>
  <c r="L5623" i="4"/>
  <c r="K5623" i="4" s="1"/>
  <c r="N5623" i="4" s="1"/>
  <c r="L5627" i="4"/>
  <c r="K5627" i="4" s="1"/>
  <c r="N5627" i="4" s="1"/>
  <c r="L7275" i="4"/>
  <c r="K7275" i="4" s="1"/>
  <c r="N7275" i="4" s="1"/>
  <c r="L2930" i="4"/>
  <c r="K2930" i="4" s="1"/>
  <c r="N2930" i="4" s="1"/>
  <c r="L753" i="4"/>
  <c r="K753" i="4" s="1"/>
  <c r="N753" i="4" s="1"/>
  <c r="L2604" i="4"/>
  <c r="K2604" i="4" s="1"/>
  <c r="N2604" i="4" s="1"/>
  <c r="L7870" i="4"/>
  <c r="K7870" i="4" s="1"/>
  <c r="N7870" i="4" s="1"/>
  <c r="L7278" i="4"/>
  <c r="K7278" i="4" s="1"/>
  <c r="N7278" i="4" s="1"/>
  <c r="P2684" i="4"/>
  <c r="P209" i="4"/>
  <c r="P2836" i="4"/>
  <c r="P5684" i="4"/>
  <c r="P2584" i="4"/>
  <c r="P7906" i="4"/>
  <c r="P1132" i="4"/>
  <c r="P2436" i="4"/>
  <c r="P5030" i="4"/>
  <c r="P2023" i="4"/>
  <c r="P1722" i="4"/>
  <c r="P4932" i="4"/>
  <c r="P383" i="4"/>
  <c r="P4146" i="4"/>
  <c r="P4731" i="4"/>
  <c r="P4434" i="4"/>
  <c r="P1096" i="4"/>
  <c r="P7561" i="4"/>
  <c r="P2224" i="4"/>
  <c r="P6278" i="4"/>
  <c r="P6914" i="4"/>
  <c r="P779" i="4"/>
  <c r="P3448" i="4"/>
  <c r="P4734" i="4"/>
  <c r="P7715" i="4"/>
  <c r="P5520" i="4"/>
  <c r="P6" i="4"/>
  <c r="P4061" i="4"/>
  <c r="P4855" i="4"/>
  <c r="P5643" i="4"/>
  <c r="P3256" i="4"/>
  <c r="P1428" i="4"/>
  <c r="P5677" i="4"/>
  <c r="P6497" i="4"/>
  <c r="P7189" i="4"/>
  <c r="P6830" i="4"/>
  <c r="P5178" i="4"/>
  <c r="P2588" i="4"/>
  <c r="P85" i="4"/>
  <c r="P1720" i="4"/>
  <c r="P7586" i="4"/>
  <c r="P850" i="4"/>
  <c r="P7851" i="4"/>
  <c r="P5129" i="4"/>
  <c r="P3463" i="4"/>
  <c r="P1818" i="4"/>
  <c r="P961" i="4"/>
  <c r="P1528" i="4"/>
  <c r="P327" i="4"/>
  <c r="P4996" i="4"/>
  <c r="P4095" i="4"/>
  <c r="P682" i="4"/>
  <c r="P4215" i="4"/>
  <c r="P6273" i="4"/>
  <c r="P7509" i="4"/>
  <c r="P6592" i="4"/>
  <c r="P6182" i="4"/>
  <c r="P2133" i="4"/>
  <c r="P5734" i="4"/>
  <c r="P5438" i="4"/>
  <c r="P1664" i="4"/>
  <c r="P2358" i="4"/>
  <c r="P1053" i="4"/>
  <c r="P7829" i="4"/>
  <c r="P1006" i="4"/>
  <c r="P5405" i="4"/>
  <c r="P4328" i="4"/>
  <c r="P7434" i="4"/>
  <c r="P2563" i="4"/>
  <c r="P3054" i="4"/>
  <c r="P7379" i="4"/>
  <c r="P1846" i="4"/>
  <c r="P1116" i="4"/>
  <c r="P4397" i="4"/>
  <c r="P7558" i="4"/>
  <c r="P3429" i="4"/>
  <c r="P3240" i="4"/>
  <c r="P5223" i="4"/>
  <c r="P532" i="4"/>
  <c r="P3267" i="4"/>
  <c r="P7335" i="4"/>
  <c r="P7600" i="4"/>
  <c r="P4968" i="4"/>
  <c r="P3831" i="4"/>
  <c r="P2916" i="4"/>
  <c r="P2752" i="4"/>
  <c r="P4076" i="4"/>
  <c r="P5486" i="4"/>
  <c r="P2966" i="4"/>
  <c r="P1414" i="4"/>
  <c r="P1434" i="4"/>
  <c r="P747" i="4"/>
  <c r="P6886" i="4"/>
  <c r="P3611" i="4"/>
  <c r="P4906" i="4"/>
  <c r="P5312" i="4"/>
  <c r="P3162" i="4"/>
  <c r="P5752" i="4"/>
  <c r="P7716" i="4"/>
  <c r="P5818" i="4"/>
  <c r="P891" i="4"/>
  <c r="P6089" i="4"/>
  <c r="P5781" i="4"/>
  <c r="P2530" i="4"/>
  <c r="P7533" i="4"/>
  <c r="P1887" i="4"/>
  <c r="P1177" i="4"/>
  <c r="P2901" i="4"/>
  <c r="P7071" i="4"/>
  <c r="P1178" i="4"/>
  <c r="P614" i="4"/>
  <c r="P1154" i="4"/>
  <c r="P4475" i="4"/>
  <c r="P6450" i="4"/>
  <c r="P665" i="4"/>
  <c r="P4532" i="4"/>
  <c r="P3601" i="4"/>
  <c r="P2450" i="4"/>
  <c r="P2462" i="4"/>
  <c r="P3090" i="4"/>
  <c r="P5895" i="4"/>
  <c r="P3361" i="4"/>
  <c r="P1378" i="4"/>
  <c r="P7186" i="4"/>
  <c r="P3822" i="4"/>
  <c r="P6666" i="4"/>
  <c r="P6670" i="4"/>
  <c r="P1923" i="4"/>
  <c r="P7237" i="4"/>
  <c r="P7341" i="4"/>
  <c r="P1665" i="4"/>
  <c r="P4817" i="4"/>
  <c r="P1190" i="4"/>
  <c r="P7094" i="4"/>
  <c r="P1043" i="4"/>
  <c r="P7839" i="4"/>
  <c r="P3106" i="4"/>
  <c r="P4416" i="4"/>
  <c r="P7007" i="4"/>
  <c r="P1443" i="4"/>
  <c r="P5335" i="4"/>
  <c r="P4787" i="4"/>
  <c r="P3290" i="4"/>
  <c r="P4879" i="4"/>
  <c r="P6029" i="4"/>
  <c r="P5924" i="4"/>
  <c r="P441" i="4"/>
  <c r="P5140" i="4"/>
  <c r="P5635" i="4"/>
  <c r="P7617" i="4"/>
  <c r="P4079" i="4"/>
  <c r="P7169" i="4"/>
  <c r="P4668" i="4"/>
  <c r="P2978" i="4"/>
  <c r="P5289" i="4"/>
  <c r="P4549" i="4"/>
  <c r="P18" i="4"/>
  <c r="P155" i="4"/>
  <c r="P7792" i="4"/>
  <c r="P409" i="4"/>
  <c r="P2142" i="4"/>
  <c r="P2853" i="4"/>
  <c r="P5852" i="4"/>
  <c r="P4284" i="4"/>
  <c r="P549" i="4"/>
  <c r="P3760" i="4"/>
  <c r="P5422" i="4"/>
  <c r="P1581" i="4"/>
  <c r="P7359" i="4"/>
  <c r="P993" i="4"/>
  <c r="P1292" i="4"/>
  <c r="P64" i="4"/>
  <c r="P1769" i="4"/>
  <c r="P3748" i="4"/>
  <c r="P2831" i="4"/>
  <c r="P5982" i="4"/>
  <c r="P786" i="4"/>
  <c r="P980" i="4"/>
  <c r="P6190" i="4"/>
  <c r="P4571" i="4"/>
  <c r="P5772" i="4"/>
  <c r="P1848" i="4"/>
  <c r="P5517" i="4"/>
  <c r="P3796" i="4"/>
  <c r="P6471" i="4"/>
  <c r="P1085" i="4"/>
  <c r="P4438" i="4"/>
  <c r="P3598" i="4"/>
  <c r="P2329" i="4"/>
  <c r="P4808" i="4"/>
  <c r="P1650" i="4"/>
  <c r="P7313" i="4"/>
  <c r="P2755" i="4"/>
  <c r="P5933" i="4"/>
  <c r="P6972" i="4"/>
  <c r="P2991" i="4"/>
  <c r="P6895" i="4"/>
  <c r="P6624" i="4"/>
  <c r="P6244" i="4"/>
  <c r="P2336" i="4"/>
  <c r="P6976" i="4"/>
  <c r="P673" i="4"/>
  <c r="P3180" i="4"/>
  <c r="P7112" i="4"/>
  <c r="P1419" i="4"/>
  <c r="P4320" i="4"/>
  <c r="P5617" i="4"/>
  <c r="P4091" i="4"/>
  <c r="P7855" i="4"/>
  <c r="P6380" i="4"/>
  <c r="P6522" i="4"/>
  <c r="P4238" i="4"/>
  <c r="P4860" i="4"/>
  <c r="P1597" i="4"/>
  <c r="P5824" i="4"/>
  <c r="P656" i="4"/>
  <c r="P2715" i="4"/>
  <c r="P2649" i="4"/>
  <c r="P96" i="4"/>
  <c r="P7486" i="4"/>
  <c r="P802" i="4"/>
  <c r="P7753" i="4"/>
  <c r="P7606" i="4"/>
  <c r="P5561" i="4"/>
  <c r="P2623" i="4"/>
  <c r="P5359" i="4"/>
  <c r="P4108" i="4"/>
  <c r="P2415" i="4"/>
  <c r="P5873" i="4"/>
  <c r="P3311" i="4"/>
  <c r="P1602" i="4"/>
  <c r="P6026" i="4"/>
  <c r="P6133" i="4"/>
  <c r="P24" i="4"/>
  <c r="P1865" i="4"/>
  <c r="P5681" i="4"/>
  <c r="P2524" i="4"/>
  <c r="P3179" i="4"/>
  <c r="P3245" i="4"/>
  <c r="P1441" i="4"/>
  <c r="P1257" i="4"/>
  <c r="P6503" i="4"/>
  <c r="P4233" i="4"/>
  <c r="P2793" i="4"/>
  <c r="P2291" i="4"/>
  <c r="P5096" i="4"/>
  <c r="P795" i="4"/>
  <c r="P2870" i="4"/>
  <c r="P4226" i="4"/>
  <c r="P3739" i="4"/>
  <c r="P4973" i="4"/>
  <c r="P4362" i="4"/>
  <c r="P2235" i="4"/>
  <c r="P373" i="4"/>
  <c r="P6691" i="4"/>
  <c r="P1356" i="4"/>
  <c r="P453" i="4"/>
  <c r="P1423" i="4"/>
  <c r="P3145" i="4"/>
  <c r="P4021" i="4"/>
  <c r="P6300" i="4"/>
  <c r="P6203" i="4"/>
  <c r="P2185" i="4"/>
  <c r="P5576" i="4"/>
  <c r="P5148" i="4"/>
  <c r="P1643" i="4"/>
  <c r="P3747" i="4"/>
  <c r="P6697" i="4"/>
  <c r="P6012" i="4"/>
  <c r="P1980" i="4"/>
  <c r="P1549" i="4"/>
  <c r="P2753" i="4"/>
  <c r="P5793" i="4"/>
  <c r="P7371" i="4"/>
  <c r="P4031" i="4"/>
  <c r="P3688" i="4"/>
  <c r="P5522" i="4"/>
  <c r="P5586" i="4"/>
  <c r="P7047" i="4"/>
  <c r="P4812" i="4"/>
  <c r="P4580" i="4"/>
  <c r="P2373" i="4"/>
  <c r="P6965" i="4"/>
  <c r="P6483" i="4"/>
  <c r="P5730" i="4"/>
  <c r="P7448" i="4"/>
  <c r="P3890" i="4"/>
  <c r="P6815" i="4"/>
  <c r="P519" i="4"/>
  <c r="P6052" i="4"/>
  <c r="P2062" i="4"/>
  <c r="P1275" i="4"/>
  <c r="P4370" i="4"/>
  <c r="P6512" i="4"/>
  <c r="P6044" i="4"/>
  <c r="P776" i="4"/>
  <c r="P1832" i="4"/>
  <c r="P2087" i="4"/>
  <c r="P6442" i="4"/>
  <c r="P3244" i="4"/>
  <c r="P258" i="4"/>
  <c r="P7447" i="4"/>
  <c r="P537" i="4"/>
  <c r="P4534" i="4"/>
  <c r="P1380" i="4"/>
  <c r="P763" i="4"/>
  <c r="P189" i="4"/>
  <c r="P1995" i="4"/>
  <c r="P4824" i="4"/>
  <c r="P703" i="4"/>
  <c r="P1299" i="4"/>
  <c r="P3966" i="4"/>
  <c r="P5219" i="4"/>
  <c r="P3390" i="4"/>
  <c r="P4577" i="4"/>
  <c r="P502" i="4"/>
  <c r="P4143" i="4"/>
  <c r="P5086" i="4"/>
  <c r="P5000" i="4"/>
  <c r="P71" i="4"/>
  <c r="P4669" i="4"/>
  <c r="P4816" i="4"/>
  <c r="P1120" i="4"/>
  <c r="P3347" i="4"/>
  <c r="P6219" i="4"/>
  <c r="P3575" i="4"/>
  <c r="P3801" i="4"/>
  <c r="P2902" i="4"/>
  <c r="P674" i="4"/>
  <c r="P7696" i="4"/>
  <c r="P2205" i="4"/>
  <c r="P2467" i="4"/>
  <c r="P3499" i="4"/>
  <c r="P2401" i="4"/>
  <c r="P5340" i="4"/>
  <c r="P1173" i="4"/>
  <c r="P3877" i="4"/>
  <c r="P7640" i="4"/>
  <c r="P2825" i="4"/>
  <c r="P3555" i="4"/>
  <c r="P2710" i="4"/>
  <c r="P3297" i="4"/>
  <c r="P6623" i="4"/>
  <c r="P6651" i="4"/>
  <c r="P5966" i="4"/>
  <c r="P5010" i="4"/>
  <c r="P1331" i="4"/>
  <c r="P2629" i="4"/>
  <c r="P1054" i="4"/>
  <c r="P4005" i="4"/>
  <c r="P7323" i="4"/>
  <c r="P2221" i="4"/>
  <c r="P166" i="4"/>
  <c r="P3121" i="4"/>
  <c r="P5331" i="4"/>
  <c r="P2119" i="4"/>
  <c r="P7900" i="4"/>
  <c r="P3527" i="4"/>
  <c r="P2258" i="4"/>
  <c r="P61" i="4"/>
  <c r="P1670" i="4"/>
  <c r="P3453" i="4"/>
  <c r="P6999" i="4"/>
  <c r="P4557" i="4"/>
  <c r="P6946" i="4"/>
  <c r="P5921" i="4"/>
  <c r="P4926" i="4"/>
  <c r="P4463" i="4"/>
  <c r="P5674" i="4"/>
  <c r="P2700" i="4"/>
  <c r="P1700" i="4"/>
  <c r="P314" i="4"/>
  <c r="P6652" i="4"/>
  <c r="P4114" i="4"/>
  <c r="P2693" i="4"/>
  <c r="P5028" i="4"/>
  <c r="P1620" i="4"/>
  <c r="P1042" i="4"/>
  <c r="P3542" i="4"/>
  <c r="P1153" i="4"/>
  <c r="P5955" i="4"/>
  <c r="P2811" i="4"/>
  <c r="P1221" i="4"/>
  <c r="P3605" i="4"/>
  <c r="P5755" i="4"/>
  <c r="P5902" i="4"/>
  <c r="P1936" i="4"/>
  <c r="P3342" i="4"/>
  <c r="P4505" i="4"/>
  <c r="P7312" i="4"/>
  <c r="P3034" i="4"/>
  <c r="P1755" i="4"/>
  <c r="P3782" i="4"/>
  <c r="P5399" i="4"/>
  <c r="P3459" i="4"/>
  <c r="P660" i="4"/>
  <c r="P108" i="4"/>
  <c r="P4670" i="4"/>
  <c r="P5191" i="4"/>
  <c r="P2765" i="4"/>
  <c r="P6848" i="4"/>
  <c r="P3670" i="4"/>
  <c r="P7181" i="4"/>
  <c r="P6816" i="4"/>
  <c r="P2189" i="4"/>
  <c r="P5749" i="4"/>
  <c r="P147" i="4"/>
  <c r="P3582" i="4"/>
  <c r="P1262" i="4"/>
  <c r="P6803" i="4"/>
  <c r="P2206" i="4"/>
  <c r="P5125" i="4"/>
  <c r="P4393" i="4"/>
  <c r="P6000" i="4"/>
  <c r="P4276" i="4"/>
  <c r="P1811" i="4"/>
  <c r="P3634" i="4"/>
  <c r="P3644" i="4"/>
  <c r="P4460" i="4"/>
  <c r="P360" i="4"/>
  <c r="P4263" i="4"/>
  <c r="P675" i="4"/>
  <c r="P2041" i="4"/>
  <c r="P2671" i="4"/>
  <c r="P7788" i="4"/>
  <c r="P7921" i="4"/>
  <c r="P2212" i="4"/>
  <c r="P6903" i="4"/>
  <c r="P1590" i="4"/>
  <c r="P3900" i="4"/>
  <c r="P1608" i="4"/>
  <c r="P3528" i="4"/>
  <c r="P3340" i="4"/>
  <c r="P4148" i="4"/>
  <c r="P5391" i="4"/>
  <c r="P6109" i="4"/>
  <c r="P2744" i="4"/>
  <c r="P1940" i="4"/>
  <c r="P6696" i="4"/>
  <c r="P2873" i="4"/>
  <c r="P7271" i="4"/>
  <c r="P6226" i="4"/>
  <c r="P3762" i="4"/>
  <c r="P4283" i="4"/>
  <c r="P7439" i="4"/>
  <c r="P6115" i="4"/>
  <c r="P1301" i="4"/>
  <c r="P3665" i="4"/>
  <c r="P6072" i="4"/>
  <c r="P1195" i="4"/>
  <c r="P1933" i="4"/>
  <c r="P6408" i="4"/>
  <c r="P700" i="4"/>
  <c r="P522" i="4"/>
  <c r="P5043" i="4"/>
  <c r="P5903" i="4"/>
  <c r="P950" i="4"/>
  <c r="P4110" i="4"/>
  <c r="P6282" i="4"/>
  <c r="P6466" i="4"/>
  <c r="P2659" i="4"/>
  <c r="P5995" i="4"/>
  <c r="P3572" i="4"/>
  <c r="P2758" i="4"/>
  <c r="P7802" i="4"/>
  <c r="P3399" i="4"/>
  <c r="P3435" i="4"/>
  <c r="P852" i="4"/>
  <c r="P6326" i="4"/>
  <c r="P3222" i="4"/>
  <c r="P4795" i="4"/>
  <c r="P4345" i="4"/>
  <c r="P492" i="4"/>
  <c r="P4468" i="4"/>
  <c r="P3906" i="4"/>
  <c r="P2784" i="4"/>
  <c r="P1609" i="4"/>
  <c r="P7676" i="4"/>
  <c r="P1988" i="4"/>
  <c r="P7663" i="4"/>
  <c r="P4268" i="4"/>
  <c r="P3647" i="4"/>
  <c r="P6786" i="4"/>
  <c r="P3028" i="4"/>
  <c r="P398" i="4"/>
  <c r="P1388" i="4"/>
  <c r="P524" i="4"/>
  <c r="P1440" i="4"/>
  <c r="P6542" i="4"/>
  <c r="P6275" i="4"/>
  <c r="P5910" i="4"/>
  <c r="P2574" i="4"/>
  <c r="P2982" i="4"/>
  <c r="P4830" i="4"/>
  <c r="P6765" i="4"/>
  <c r="P60" i="4"/>
  <c r="P4891" i="4"/>
  <c r="P4784" i="4"/>
  <c r="P7729" i="4"/>
  <c r="P1150" i="4"/>
  <c r="P5117" i="4"/>
  <c r="P6069" i="4"/>
  <c r="P3761" i="4"/>
  <c r="P1546" i="4"/>
  <c r="P7648" i="4"/>
  <c r="P4565" i="4"/>
  <c r="P6502" i="4"/>
  <c r="P5480" i="4"/>
  <c r="P3185" i="4"/>
  <c r="P5570" i="4"/>
  <c r="P7607" i="4"/>
  <c r="P7352" i="4"/>
  <c r="P4280" i="4"/>
  <c r="P4204" i="4"/>
  <c r="P3564" i="4"/>
  <c r="P4417" i="4"/>
  <c r="P6864" i="4"/>
  <c r="P4051" i="4"/>
  <c r="P3154" i="4"/>
  <c r="P1632" i="4"/>
  <c r="P6807" i="4"/>
  <c r="P1516" i="4"/>
  <c r="P2037" i="4"/>
  <c r="P7197" i="4"/>
  <c r="P7627" i="4"/>
  <c r="P2653" i="4"/>
  <c r="P6844" i="4"/>
  <c r="P3382" i="4"/>
  <c r="P7961" i="4"/>
  <c r="P2526" i="4"/>
  <c r="P458" i="4"/>
  <c r="P1854" i="4"/>
  <c r="P1349" i="4"/>
  <c r="P2551" i="4"/>
  <c r="P1074" i="4"/>
  <c r="P432" i="4"/>
  <c r="P7789" i="4"/>
  <c r="P3531" i="4"/>
  <c r="P5988" i="4"/>
  <c r="P4583" i="4"/>
  <c r="P2457" i="4"/>
  <c r="P7559" i="4"/>
  <c r="P3614" i="4"/>
  <c r="P5268" i="4"/>
  <c r="P6248" i="4"/>
  <c r="P5869" i="4"/>
  <c r="P918" i="4"/>
  <c r="P1765" i="4"/>
  <c r="P1830" i="4"/>
  <c r="P4649" i="4"/>
  <c r="P6415" i="4"/>
  <c r="P2985" i="4"/>
  <c r="P593" i="4"/>
  <c r="P4599" i="4"/>
  <c r="P4254" i="4"/>
  <c r="P3673" i="4"/>
  <c r="P2531" i="4"/>
  <c r="P7619" i="4"/>
  <c r="P1671" i="4"/>
  <c r="P6605" i="4"/>
  <c r="P4578" i="4"/>
  <c r="P5598" i="4"/>
  <c r="P285" i="4"/>
  <c r="P2587" i="4"/>
  <c r="P474" i="4"/>
  <c r="P7784" i="4"/>
  <c r="P1180" i="4"/>
  <c r="P338" i="4"/>
  <c r="P4116" i="4"/>
  <c r="P6238" i="4"/>
  <c r="P5880" i="4"/>
  <c r="P1714" i="4"/>
  <c r="P2725" i="4"/>
  <c r="P7604" i="4"/>
  <c r="P2414" i="4"/>
  <c r="P3697" i="4"/>
  <c r="P6377" i="4"/>
  <c r="P3261" i="4"/>
  <c r="P573" i="4"/>
  <c r="P7702" i="4"/>
  <c r="P386" i="4"/>
  <c r="P826" i="4"/>
  <c r="P2376" i="4"/>
  <c r="P1890" i="4"/>
  <c r="P5736" i="4"/>
  <c r="P7907" i="4"/>
  <c r="P6935" i="4"/>
  <c r="P2372" i="4"/>
  <c r="P6906" i="4"/>
  <c r="P5695" i="4"/>
  <c r="P4319" i="4"/>
  <c r="P5577" i="4"/>
  <c r="P135" i="4"/>
  <c r="P6549" i="4"/>
  <c r="P3105" i="4"/>
  <c r="P5543" i="4"/>
  <c r="P7641" i="4"/>
  <c r="P677" i="4"/>
  <c r="P780" i="4"/>
  <c r="P1973" i="4"/>
  <c r="P2141" i="4"/>
  <c r="P2201" i="4"/>
  <c r="P1323" i="4"/>
  <c r="P2521" i="4"/>
  <c r="P3126" i="4"/>
  <c r="P5434" i="4"/>
  <c r="P2987" i="4"/>
  <c r="P2173" i="4"/>
  <c r="P7511" i="4"/>
  <c r="P1783" i="4"/>
  <c r="P2951" i="4"/>
  <c r="P7894" i="4"/>
  <c r="P4252" i="4"/>
  <c r="P7879" i="4"/>
  <c r="P2712" i="4"/>
  <c r="P5437" i="4"/>
  <c r="P6197" i="4"/>
  <c r="P6739" i="4"/>
  <c r="P3253" i="4"/>
  <c r="P1742" i="4"/>
  <c r="P2251" i="4"/>
  <c r="P5993" i="4"/>
  <c r="P3122" i="4"/>
  <c r="P738" i="4"/>
  <c r="P1785" i="4"/>
  <c r="P4216" i="4"/>
  <c r="P6476" i="4"/>
  <c r="P4582" i="4"/>
  <c r="P80" i="4"/>
  <c r="P1376" i="4"/>
  <c r="P214" i="4"/>
  <c r="P426" i="4"/>
  <c r="P125" i="4"/>
  <c r="P5402" i="4"/>
  <c r="P7392" i="4"/>
  <c r="P6308" i="4"/>
  <c r="P1880" i="4"/>
  <c r="P318" i="4"/>
  <c r="P4954" i="4"/>
  <c r="P727" i="4"/>
  <c r="P2333" i="4"/>
  <c r="P667" i="4"/>
  <c r="P6123" i="4"/>
  <c r="P785" i="4"/>
  <c r="P6883" i="4"/>
  <c r="P498" i="4"/>
  <c r="P5251" i="4"/>
  <c r="P2353" i="4"/>
  <c r="P50" i="4"/>
  <c r="P6060" i="4"/>
  <c r="P5566" i="4"/>
  <c r="P428" i="4"/>
  <c r="P1196" i="4"/>
  <c r="P3754" i="4"/>
  <c r="P6747" i="4"/>
  <c r="P7190" i="4"/>
  <c r="P5740" i="4"/>
  <c r="P6034" i="4"/>
  <c r="P5666" i="4"/>
  <c r="P6837" i="4"/>
  <c r="P7001" i="4"/>
  <c r="P1149" i="4"/>
  <c r="P4400" i="4"/>
  <c r="P4916" i="4"/>
  <c r="P6782" i="4"/>
  <c r="P2056" i="4"/>
  <c r="P6771" i="4"/>
  <c r="P5349" i="4"/>
  <c r="P7926" i="4"/>
  <c r="P1176" i="4"/>
  <c r="P3677" i="4"/>
  <c r="P1945" i="4"/>
  <c r="P5243" i="4"/>
  <c r="P3767" i="4"/>
  <c r="P6424" i="4"/>
  <c r="P4250" i="4"/>
  <c r="P5494" i="4"/>
  <c r="P586" i="4"/>
  <c r="P5805" i="4"/>
  <c r="P6157" i="4"/>
  <c r="P2939" i="4"/>
  <c r="P7308" i="4"/>
  <c r="P7914" i="4"/>
  <c r="P3391" i="4"/>
  <c r="P5563" i="4"/>
  <c r="P2108" i="4"/>
  <c r="P4699" i="4"/>
  <c r="P6446" i="4"/>
  <c r="P1092" i="4"/>
  <c r="P713" i="4"/>
  <c r="P2214" i="4"/>
  <c r="P1810" i="4"/>
  <c r="P7646" i="4"/>
  <c r="P654" i="4"/>
  <c r="P2608" i="4"/>
  <c r="P5687" i="4"/>
  <c r="P6801" i="4"/>
  <c r="P860" i="4"/>
  <c r="P4197" i="4"/>
  <c r="P7324" i="4"/>
  <c r="P7049" i="4"/>
  <c r="P1070" i="4"/>
  <c r="P4640" i="4"/>
  <c r="P6252" i="4"/>
  <c r="P6187" i="4"/>
  <c r="P6225" i="4"/>
  <c r="P6467" i="4"/>
  <c r="P939" i="4"/>
  <c r="P6582" i="4"/>
  <c r="P3033" i="4"/>
  <c r="P2129" i="4"/>
  <c r="P6104" i="4"/>
  <c r="P7414" i="4"/>
  <c r="P4794" i="4"/>
  <c r="P5309" i="4"/>
  <c r="P6473" i="4"/>
  <c r="P5958" i="4"/>
  <c r="P1989" i="4"/>
  <c r="P4384" i="4"/>
  <c r="P456" i="4"/>
  <c r="P7523" i="4"/>
  <c r="P3790" i="4"/>
  <c r="P7772" i="4"/>
  <c r="P3779" i="4"/>
  <c r="P6557" i="4"/>
  <c r="P5018" i="4"/>
  <c r="P6247" i="4"/>
  <c r="P7067" i="4"/>
  <c r="P6781" i="4"/>
  <c r="P1095" i="4"/>
  <c r="P1219" i="4"/>
  <c r="P3050" i="4"/>
  <c r="P7300" i="4"/>
  <c r="P2599" i="4"/>
  <c r="P7060" i="4"/>
  <c r="P7548" i="4"/>
  <c r="P6673" i="4"/>
  <c r="P2841" i="4"/>
  <c r="P5626" i="4"/>
  <c r="P2938" i="4"/>
  <c r="P3313" i="4"/>
  <c r="P1362" i="4"/>
  <c r="P4042" i="4"/>
  <c r="P912" i="4"/>
  <c r="P489" i="4"/>
  <c r="P1342" i="4"/>
  <c r="P1192" i="4"/>
  <c r="P4447" i="4"/>
  <c r="P1971" i="4"/>
  <c r="P6180" i="4"/>
  <c r="P7919" i="4"/>
  <c r="P7041" i="4"/>
  <c r="P6863" i="4"/>
  <c r="P2190" i="4"/>
  <c r="P529" i="4"/>
  <c r="P6943" i="4"/>
  <c r="P5206" i="4"/>
  <c r="P5870" i="4"/>
  <c r="P3916" i="4"/>
  <c r="P731" i="4"/>
  <c r="P7844" i="4"/>
  <c r="P3282" i="4"/>
  <c r="P5311" i="4"/>
  <c r="P5150" i="4"/>
  <c r="P5118" i="4"/>
  <c r="P4556" i="4"/>
  <c r="P5078" i="4"/>
  <c r="P6043" i="4"/>
  <c r="P5404" i="4"/>
  <c r="P1730" i="4"/>
  <c r="P3722" i="4"/>
  <c r="P2988" i="4"/>
  <c r="P626" i="4"/>
  <c r="P6525" i="4"/>
  <c r="P4327" i="4"/>
  <c r="P4988" i="4"/>
  <c r="P4740" i="4"/>
  <c r="P3351" i="4"/>
  <c r="P2392" i="4"/>
  <c r="P2772" i="4"/>
  <c r="P854" i="4"/>
  <c r="P457" i="4"/>
  <c r="P5058" i="4"/>
  <c r="P1174" i="4"/>
  <c r="P2708" i="4"/>
  <c r="P6363" i="4"/>
  <c r="P2630" i="4"/>
  <c r="P6299" i="4"/>
  <c r="P3578" i="4"/>
  <c r="P4566" i="4"/>
  <c r="P1300" i="4"/>
  <c r="P6501" i="4"/>
  <c r="P5237" i="4"/>
  <c r="P2636" i="4"/>
  <c r="P2044" i="4"/>
  <c r="P3536" i="4"/>
  <c r="P2633" i="4"/>
  <c r="P3273" i="4"/>
  <c r="P653" i="4"/>
  <c r="P2510" i="4"/>
  <c r="P5706" i="4"/>
  <c r="P5379" i="4"/>
  <c r="P3291" i="4"/>
  <c r="P3752" i="4"/>
  <c r="P6579" i="4"/>
  <c r="P427" i="4"/>
  <c r="P5639" i="4"/>
  <c r="P3508" i="4"/>
  <c r="P4062" i="4"/>
  <c r="P3152" i="4"/>
  <c r="P3876" i="4"/>
  <c r="P5612" i="4"/>
  <c r="P6986" i="4"/>
  <c r="P982" i="4"/>
  <c r="P2816" i="4"/>
  <c r="P2791" i="4"/>
  <c r="P6071" i="4"/>
  <c r="P1402" i="4"/>
  <c r="P7778" i="4"/>
  <c r="P5842" i="4"/>
  <c r="P2008" i="4"/>
  <c r="P2309" i="4"/>
  <c r="P1447" i="4"/>
  <c r="P3446" i="4"/>
  <c r="P3848" i="4"/>
  <c r="P4984" i="4"/>
  <c r="P2179" i="4"/>
  <c r="P1870" i="4"/>
  <c r="P3089" i="4"/>
  <c r="P760" i="4"/>
  <c r="P6860" i="4"/>
  <c r="P2378" i="4"/>
  <c r="P4499" i="4"/>
  <c r="P7142" i="4"/>
  <c r="P305" i="4"/>
  <c r="P354" i="4"/>
  <c r="P6714" i="4"/>
  <c r="P7424" i="4"/>
  <c r="P2494" i="4"/>
  <c r="P7692" i="4"/>
  <c r="P2615" i="4"/>
  <c r="P6527" i="4"/>
  <c r="P1189" i="4"/>
  <c r="P2931" i="4"/>
  <c r="P1812" i="4"/>
  <c r="P1740" i="4"/>
  <c r="P2950" i="4"/>
  <c r="P2239" i="4"/>
  <c r="P887" i="4"/>
  <c r="P4261" i="4"/>
  <c r="P4306" i="4"/>
  <c r="P4626" i="4"/>
  <c r="P2271" i="4"/>
  <c r="P6099" i="4"/>
  <c r="P7564" i="4"/>
  <c r="P2151" i="4"/>
  <c r="P6388" i="4"/>
  <c r="P3072" i="4"/>
  <c r="P6269" i="4"/>
  <c r="P7479" i="4"/>
  <c r="P3451" i="4"/>
  <c r="P5588" i="4"/>
  <c r="P1819" i="4"/>
  <c r="P2169" i="4"/>
  <c r="P3602" i="4"/>
  <c r="P2247" i="4"/>
  <c r="P1585" i="4"/>
  <c r="P156" i="4"/>
  <c r="P6547" i="4"/>
  <c r="P3716" i="4"/>
  <c r="P4305" i="4"/>
  <c r="P3661" i="4"/>
  <c r="P679" i="4"/>
  <c r="P482" i="4"/>
  <c r="P7050" i="4"/>
  <c r="P1893" i="4"/>
  <c r="P1555" i="4"/>
  <c r="P1409" i="4"/>
  <c r="P3714" i="4"/>
  <c r="P2249" i="4"/>
  <c r="P6242" i="4"/>
  <c r="P7435" i="4"/>
  <c r="P7875" i="4"/>
  <c r="P1965" i="4"/>
  <c r="P2532" i="4"/>
  <c r="P5421" i="4"/>
  <c r="P880" i="4"/>
  <c r="P2989" i="4"/>
  <c r="P6237" i="4"/>
  <c r="P5656" i="4"/>
  <c r="P576" i="4"/>
  <c r="P1813" i="4"/>
  <c r="P5266" i="4"/>
  <c r="P5500" i="4"/>
  <c r="P3043" i="4"/>
  <c r="P5034" i="4"/>
  <c r="P2299" i="4"/>
  <c r="P5754" i="4"/>
  <c r="P4028" i="4"/>
  <c r="P680" i="4"/>
  <c r="P1900" i="4"/>
  <c r="P3913" i="4"/>
  <c r="P2057" i="4"/>
  <c r="P4934" i="4"/>
  <c r="P5218" i="4"/>
  <c r="P6283" i="4"/>
  <c r="P1408" i="4"/>
  <c r="P6492" i="4"/>
  <c r="P3656" i="4"/>
  <c r="P2790" i="4"/>
  <c r="P287" i="4"/>
  <c r="P7471" i="4"/>
  <c r="P444" i="4"/>
  <c r="P2018" i="4"/>
  <c r="P6435" i="4"/>
  <c r="P1930" i="4"/>
  <c r="P5698" i="4"/>
  <c r="P4457" i="4"/>
  <c r="P4184" i="4"/>
  <c r="P7884" i="4"/>
  <c r="P6546" i="4"/>
  <c r="P5228" i="4"/>
  <c r="P5326" i="4"/>
  <c r="P3036" i="4"/>
  <c r="P1047" i="4"/>
  <c r="P5017" i="4"/>
  <c r="P5045" i="4"/>
  <c r="P5744" i="4"/>
  <c r="P3008" i="4"/>
  <c r="P1264" i="4"/>
  <c r="P2067" i="4"/>
  <c r="P636" i="4"/>
  <c r="P4780" i="4"/>
  <c r="P705" i="4"/>
  <c r="P7593" i="4"/>
  <c r="P671" i="4"/>
  <c r="P568" i="4"/>
  <c r="P4856" i="4"/>
  <c r="P1014" i="4"/>
  <c r="P4419" i="4"/>
  <c r="P4987" i="4"/>
  <c r="P379" i="4"/>
  <c r="P1170" i="4"/>
  <c r="P7277" i="4"/>
  <c r="P1145" i="4"/>
  <c r="P2275" i="4"/>
  <c r="P2337" i="4"/>
  <c r="P6340" i="4"/>
  <c r="P4769" i="4"/>
  <c r="P1212" i="4"/>
  <c r="P2891" i="4"/>
  <c r="P3483" i="4"/>
  <c r="P178" i="4"/>
  <c r="P3774" i="4"/>
  <c r="P6601" i="4"/>
  <c r="P2421" i="4"/>
  <c r="P6612" i="4"/>
  <c r="P6961" i="4"/>
  <c r="P5230" i="4"/>
  <c r="P6033" i="4"/>
  <c r="P1932" i="4"/>
  <c r="P2689" i="4"/>
  <c r="P716" i="4"/>
  <c r="P6562" i="4"/>
  <c r="P2305" i="4"/>
  <c r="P937" i="4"/>
  <c r="P5901" i="4"/>
  <c r="P1797" i="4"/>
  <c r="P7758" i="4"/>
  <c r="P5920" i="4"/>
  <c r="P5705" i="4"/>
  <c r="P2211" i="4"/>
  <c r="P6677" i="4"/>
  <c r="P389" i="4"/>
  <c r="P6713" i="4"/>
  <c r="P5056" i="4"/>
  <c r="P2980" i="4"/>
  <c r="P4542" i="4"/>
  <c r="P4259" i="4"/>
  <c r="P3993" i="4"/>
  <c r="P1368" i="4"/>
  <c r="P1200" i="4"/>
  <c r="P4382" i="4"/>
  <c r="P4288" i="4"/>
  <c r="P3629" i="4"/>
  <c r="P6790" i="4"/>
  <c r="P6545" i="4"/>
  <c r="P3419" i="4"/>
  <c r="P2956" i="4"/>
  <c r="P6959" i="4"/>
  <c r="P310" i="4"/>
  <c r="P5014" i="4"/>
  <c r="P2674" i="4"/>
  <c r="P505" i="4"/>
  <c r="P5378" i="4"/>
  <c r="P394" i="4"/>
  <c r="P5565" i="4"/>
  <c r="P5241" i="4"/>
  <c r="P6011" i="4"/>
  <c r="P5809" i="4"/>
  <c r="P6716" i="4"/>
  <c r="P5629" i="4"/>
  <c r="P6924" i="4"/>
  <c r="P7398" i="4"/>
  <c r="P6939" i="4"/>
  <c r="P4960" i="4"/>
  <c r="P5905" i="4"/>
  <c r="P6046" i="4"/>
  <c r="P3456" i="4"/>
  <c r="P414" i="4"/>
  <c r="P4651" i="4"/>
  <c r="P6427" i="4"/>
  <c r="P7574" i="4"/>
  <c r="P7630" i="4"/>
  <c r="P7057" i="4"/>
  <c r="P7268" i="4"/>
  <c r="P756" i="4"/>
  <c r="P1920" i="4"/>
  <c r="P1924" i="4"/>
  <c r="P5306" i="4"/>
  <c r="P207" i="4"/>
  <c r="P4691" i="4"/>
  <c r="P2397" i="4"/>
  <c r="P5260" i="4"/>
  <c r="P3743" i="4"/>
  <c r="P2077" i="4"/>
  <c r="P2706" i="4"/>
  <c r="P6493" i="4"/>
  <c r="P7522" i="4"/>
  <c r="P6951" i="4"/>
  <c r="P5247" i="4"/>
  <c r="P6734" i="4"/>
  <c r="P3205" i="4"/>
  <c r="P3371" i="4"/>
  <c r="P1547" i="4"/>
  <c r="P3184" i="4"/>
  <c r="P1746" i="4"/>
  <c r="P3472" i="4"/>
  <c r="P3069" i="4"/>
  <c r="P1372" i="4"/>
  <c r="P1688" i="4"/>
  <c r="P5162" i="4"/>
  <c r="P3414" i="4"/>
  <c r="P2359" i="4"/>
  <c r="P3892" i="4"/>
  <c r="P4890" i="4"/>
  <c r="P5534" i="4"/>
  <c r="P876" i="4"/>
  <c r="P6100" i="4"/>
  <c r="P6369" i="4"/>
  <c r="P2331" i="4"/>
  <c r="P5102" i="4"/>
  <c r="P3287" i="4"/>
  <c r="P2413" i="4"/>
  <c r="P6650" i="4"/>
  <c r="P2229" i="4"/>
  <c r="P6856" i="4"/>
  <c r="P7494" i="4"/>
  <c r="P3799" i="4"/>
  <c r="P14" i="4"/>
  <c r="P2086" i="4"/>
  <c r="P3454" i="4"/>
  <c r="P1000" i="4"/>
  <c r="P1814" i="4"/>
  <c r="P5935" i="4"/>
  <c r="P7306" i="4"/>
  <c r="P5478" i="4"/>
  <c r="P6548" i="4"/>
  <c r="P5233" i="4"/>
  <c r="P6056" i="4"/>
  <c r="P5621" i="4"/>
  <c r="P7105" i="4"/>
  <c r="P2264" i="4"/>
  <c r="P7551" i="4"/>
  <c r="P5942" i="4"/>
  <c r="P4900" i="4"/>
  <c r="P5992" i="4"/>
  <c r="P4846" i="4"/>
  <c r="P1164" i="4"/>
  <c r="P4997" i="4"/>
  <c r="P1432" i="4"/>
  <c r="P5985" i="4"/>
  <c r="P5785" i="4"/>
  <c r="P1152" i="4"/>
  <c r="P899" i="4"/>
  <c r="P6036" i="4"/>
  <c r="P1223" i="4"/>
  <c r="P846" i="4"/>
  <c r="P3965" i="4"/>
  <c r="P4735" i="4"/>
  <c r="P3679" i="4"/>
  <c r="P3840" i="4"/>
  <c r="P7021" i="4"/>
  <c r="P1199" i="4"/>
  <c r="P6663" i="4"/>
  <c r="P5936" i="4"/>
  <c r="P2869" i="4"/>
  <c r="P2486" i="4"/>
  <c r="P7226" i="4"/>
  <c r="P1267" i="4"/>
  <c r="P3518" i="4"/>
  <c r="P5889" i="4"/>
  <c r="P6386" i="4"/>
  <c r="P5551" i="4"/>
  <c r="P6078" i="4"/>
  <c r="P2396" i="4"/>
  <c r="P2561" i="4"/>
  <c r="P3872" i="4"/>
  <c r="P4832" i="4"/>
  <c r="P4924" i="4"/>
  <c r="P717" i="4"/>
  <c r="P3081" i="4"/>
  <c r="P2705" i="4"/>
  <c r="P6367" i="4"/>
  <c r="P2822" i="4"/>
  <c r="P2571" i="4"/>
  <c r="P5806" i="4"/>
  <c r="P7052" i="4"/>
  <c r="P3337" i="4"/>
  <c r="P216" i="4"/>
  <c r="P5603" i="4"/>
  <c r="P1369" i="4"/>
  <c r="P10" i="4"/>
  <c r="P4946" i="4"/>
  <c r="P3860" i="4"/>
  <c r="P1205" i="4"/>
  <c r="P2749" i="4"/>
  <c r="P5801" i="4"/>
  <c r="P4272" i="4"/>
  <c r="P4367" i="4"/>
  <c r="P1977" i="4"/>
  <c r="P4677" i="4"/>
  <c r="P1943" i="4"/>
  <c r="P2405" i="4"/>
  <c r="P919" i="4"/>
  <c r="P5745" i="4"/>
  <c r="P5381" i="4"/>
  <c r="P2678" i="4"/>
  <c r="P5927" i="4"/>
  <c r="P4796" i="4"/>
  <c r="P6902" i="4"/>
  <c r="P1235" i="4"/>
  <c r="P6437" i="4"/>
  <c r="P6682" i="4"/>
  <c r="P851" i="4"/>
  <c r="P1030" i="4"/>
  <c r="P39" i="4"/>
  <c r="P2000" i="4"/>
  <c r="P1494" i="4"/>
  <c r="P3581" i="4"/>
  <c r="P3847" i="4"/>
  <c r="P6379" i="4"/>
  <c r="P2407" i="4"/>
  <c r="P7225" i="4"/>
  <c r="P1707" i="4"/>
  <c r="P1779" i="4"/>
  <c r="P6804" i="4"/>
  <c r="P7022" i="4"/>
  <c r="P7632" i="4"/>
  <c r="P1027" i="4"/>
  <c r="P1866" i="4"/>
  <c r="P1213" i="4"/>
  <c r="P4255" i="4"/>
  <c r="P3349" i="4"/>
  <c r="P5720" i="4"/>
  <c r="P5031" i="4"/>
  <c r="P43" i="4"/>
  <c r="P7887" i="4"/>
  <c r="P7436" i="4"/>
  <c r="P4773" i="4"/>
  <c r="P57" i="4"/>
  <c r="P113" i="4"/>
  <c r="P4155" i="4"/>
  <c r="P3664" i="4"/>
  <c r="P7699" i="4"/>
  <c r="P7430" i="4"/>
  <c r="P997" i="4"/>
  <c r="P5127" i="4"/>
  <c r="P4825" i="4"/>
  <c r="P7752" i="4"/>
  <c r="P7029" i="4"/>
  <c r="P2241" i="4"/>
  <c r="P1463" i="4"/>
  <c r="P5878" i="4"/>
  <c r="P7842" i="4"/>
  <c r="P881" i="4"/>
  <c r="P7209" i="4"/>
  <c r="P1967" i="4"/>
  <c r="P4630" i="4"/>
  <c r="P1003" i="4"/>
  <c r="P4450" i="4"/>
  <c r="P5875" i="4"/>
  <c r="P5613" i="4"/>
  <c r="P3198" i="4"/>
  <c r="P4564" i="4"/>
  <c r="P3833" i="4"/>
  <c r="P5518" i="4"/>
  <c r="P6832" i="4"/>
  <c r="P437" i="4"/>
  <c r="P2174" i="4"/>
  <c r="P5879" i="4"/>
  <c r="P2525" i="4"/>
  <c r="P1901" i="4"/>
  <c r="P3522" i="4"/>
  <c r="P2225" i="4"/>
  <c r="P6806" i="4"/>
  <c r="P448" i="4"/>
  <c r="P7145" i="4"/>
  <c r="P7477" i="4"/>
  <c r="P3990" i="4"/>
  <c r="P7589" i="4"/>
  <c r="P238" i="4"/>
  <c r="P7182" i="4"/>
  <c r="P7795" i="4"/>
  <c r="P649" i="4"/>
  <c r="P5451" i="4"/>
  <c r="P1916" i="4"/>
  <c r="P3490" i="4"/>
  <c r="P6280" i="4"/>
  <c r="P2170" i="4"/>
  <c r="P3704" i="4"/>
  <c r="P1293" i="4"/>
  <c r="P6813" i="4"/>
  <c r="P4357" i="4"/>
  <c r="P1252" i="4"/>
  <c r="P3409" i="4"/>
  <c r="P4521" i="4"/>
  <c r="P5022" i="4"/>
  <c r="P1719" i="4"/>
  <c r="P3749" i="4"/>
  <c r="P7321" i="4"/>
  <c r="P2737" i="4"/>
  <c r="P1165" i="4"/>
  <c r="P4619" i="4"/>
  <c r="P1083" i="4"/>
  <c r="P4809" i="4"/>
  <c r="P7575" i="4"/>
  <c r="P283" i="4"/>
  <c r="P271" i="4"/>
  <c r="P2061" i="4"/>
  <c r="P4970" i="4"/>
  <c r="P6087" i="4"/>
  <c r="P7766" i="4"/>
  <c r="P6602" i="4"/>
  <c r="P4309" i="4"/>
  <c r="P1175" i="4"/>
  <c r="P1363" i="4"/>
  <c r="P4217" i="4"/>
  <c r="P5916" i="4"/>
  <c r="P4025" i="4"/>
  <c r="P3249" i="4"/>
  <c r="P3529" i="4"/>
  <c r="P886" i="4"/>
  <c r="P1935" i="4"/>
  <c r="P3095" i="4"/>
  <c r="P5836" i="4"/>
  <c r="P5053" i="4"/>
  <c r="P830" i="4"/>
  <c r="P638" i="4"/>
  <c r="P5154" i="4"/>
  <c r="P2976" i="4"/>
  <c r="P7848" i="4"/>
  <c r="P7734" i="4"/>
  <c r="P7235" i="4"/>
  <c r="P1311" i="4"/>
  <c r="P6461" i="4"/>
  <c r="P1126" i="4"/>
  <c r="P6834" i="4"/>
  <c r="P6319" i="4"/>
  <c r="P2222" i="4"/>
  <c r="P6131" i="4"/>
  <c r="P1224" i="4"/>
  <c r="P1911" i="4"/>
  <c r="P582" i="4"/>
  <c r="P3816" i="4"/>
  <c r="P3495" i="4"/>
  <c r="P3283" i="4"/>
  <c r="P7348" i="4"/>
  <c r="P3750" i="4"/>
  <c r="P4992" i="4"/>
  <c r="P1358" i="4"/>
  <c r="P2839" i="4"/>
  <c r="P4486" i="4"/>
  <c r="P539" i="4"/>
  <c r="P2523" i="4"/>
  <c r="P1994" i="4"/>
  <c r="P2257" i="4"/>
  <c r="P2125" i="4"/>
  <c r="P2808" i="4"/>
  <c r="P3086" i="4"/>
  <c r="P1118" i="4"/>
  <c r="P5258" i="4"/>
  <c r="P3468" i="4"/>
  <c r="P3131" i="4"/>
  <c r="P5376" i="4"/>
  <c r="P3567" i="4"/>
  <c r="P2603" i="4"/>
  <c r="P5915" i="4"/>
  <c r="P4801" i="4"/>
  <c r="P7896" i="4"/>
  <c r="P6761" i="4"/>
  <c r="P2103" i="4"/>
  <c r="P5304" i="4"/>
  <c r="P4852" i="4"/>
  <c r="P6899" i="4"/>
  <c r="P2483" i="4"/>
  <c r="P3293" i="4"/>
  <c r="P1261" i="4"/>
  <c r="P7541" i="4"/>
  <c r="P6116" i="4"/>
  <c r="P2679" i="4"/>
  <c r="P3859" i="4"/>
  <c r="P4246" i="4"/>
  <c r="P7342" i="4"/>
  <c r="P4131" i="4"/>
  <c r="P4007" i="4"/>
  <c r="P7910" i="4"/>
  <c r="P7194" i="4"/>
  <c r="P2780" i="4"/>
  <c r="P4071" i="4"/>
  <c r="P874" i="4"/>
  <c r="P1169" i="4"/>
  <c r="P6890" i="4"/>
  <c r="P4956" i="4"/>
  <c r="P3539" i="4"/>
  <c r="P4869" i="4"/>
  <c r="P4763" i="4"/>
  <c r="P2484" i="4"/>
  <c r="P2933" i="4"/>
  <c r="P3719" i="4"/>
  <c r="P6540" i="4"/>
  <c r="P7124" i="4"/>
  <c r="P3178" i="4"/>
  <c r="P895" i="4"/>
  <c r="P714" i="4"/>
  <c r="P3360" i="4"/>
  <c r="P6153" i="4"/>
  <c r="P2577" i="4"/>
  <c r="P1371" i="4"/>
  <c r="P5373" i="4"/>
  <c r="P1065" i="4"/>
  <c r="P5775" i="4"/>
  <c r="P3968" i="4"/>
  <c r="P6457" i="4"/>
  <c r="P4756" i="4"/>
  <c r="P6622" i="4"/>
  <c r="P53" i="4"/>
  <c r="P1802" i="4"/>
  <c r="P5828" i="4"/>
  <c r="P2935" i="4"/>
  <c r="P3312" i="4"/>
  <c r="P7886" i="4"/>
  <c r="P3288" i="4"/>
  <c r="P7344" i="4"/>
  <c r="P4258" i="4"/>
  <c r="P4516" i="4"/>
  <c r="P6015" i="4"/>
  <c r="P3781" i="4"/>
  <c r="P6494" i="4"/>
  <c r="P2761" i="4"/>
  <c r="P893" i="4"/>
  <c r="P1681" i="4"/>
  <c r="P6186" i="4"/>
  <c r="P6900" i="4"/>
  <c r="P5172" i="4"/>
  <c r="P3660" i="4"/>
  <c r="P249" i="4"/>
  <c r="P5830" i="4"/>
  <c r="P5984" i="4"/>
  <c r="P3214" i="4"/>
  <c r="P2778" i="4"/>
  <c r="P212" i="4"/>
  <c r="P5472" i="4"/>
  <c r="P6749" i="4"/>
  <c r="P1853" i="4"/>
  <c r="P2130" i="4"/>
  <c r="P5780" i="4"/>
  <c r="P7538" i="4"/>
  <c r="P2777" i="4"/>
  <c r="P1107" i="4"/>
  <c r="P7706" i="4"/>
  <c r="P2553" i="4"/>
  <c r="P1505" i="4"/>
  <c r="P1544" i="4"/>
  <c r="P7539" i="4"/>
  <c r="P6720" i="4"/>
  <c r="P2099" i="4"/>
  <c r="P4422" i="4"/>
  <c r="P1305" i="4"/>
  <c r="P7826" i="4"/>
  <c r="P419" i="4"/>
  <c r="P5317" i="4"/>
  <c r="P3211" i="4"/>
  <c r="P622" i="4"/>
  <c r="P7775" i="4"/>
  <c r="P6354" i="4"/>
  <c r="P2967" i="4"/>
  <c r="P4572" i="4"/>
  <c r="P6839" i="4"/>
  <c r="P1909" i="4"/>
  <c r="P2226" i="4"/>
  <c r="P2518" i="4"/>
  <c r="P3693" i="4"/>
  <c r="P3186" i="4"/>
  <c r="P1435" i="4"/>
  <c r="P5619" i="4"/>
  <c r="P7867" i="4"/>
  <c r="P765" i="4"/>
  <c r="P3496" i="4"/>
  <c r="P1343" i="4"/>
  <c r="P3863" i="4"/>
  <c r="P1110" i="4"/>
  <c r="P828" i="4"/>
  <c r="P5104" i="4"/>
  <c r="P5583" i="4"/>
  <c r="P1348" i="4"/>
  <c r="P4570" i="4"/>
  <c r="P7395" i="4"/>
  <c r="P7652" i="4"/>
  <c r="P3328" i="4"/>
  <c r="P1731" i="4"/>
  <c r="P4423" i="4"/>
  <c r="P3989" i="4"/>
  <c r="P5147" i="4"/>
  <c r="P5803" i="4"/>
  <c r="P6342" i="4"/>
  <c r="P7732" i="4"/>
  <c r="P1246" i="4"/>
  <c r="P5235" i="4"/>
  <c r="P941" i="4"/>
  <c r="P3469" i="4"/>
  <c r="P7689" i="4"/>
  <c r="P2854" i="4"/>
  <c r="P3304" i="4"/>
  <c r="P4479" i="4"/>
  <c r="P6160" i="4"/>
  <c r="P5074" i="4"/>
  <c r="P7076" i="4"/>
  <c r="P2865" i="4"/>
  <c r="P6887" i="4"/>
  <c r="P3625" i="4"/>
  <c r="P862" i="4"/>
  <c r="P5710" i="4"/>
  <c r="P4467" i="4"/>
  <c r="P6836" i="4"/>
  <c r="P3730" i="4"/>
  <c r="P6306" i="4"/>
  <c r="P2782" i="4"/>
  <c r="P6445" i="4"/>
  <c r="P3380" i="4"/>
  <c r="P6376" i="4"/>
  <c r="P4971" i="4"/>
  <c r="P7569" i="4"/>
  <c r="P3931" i="4"/>
  <c r="P5005" i="4"/>
  <c r="P6054" i="4"/>
  <c r="P7019" i="4"/>
  <c r="P5049" i="4"/>
  <c r="P4188" i="4"/>
  <c r="P5815" i="4"/>
  <c r="P3742" i="4"/>
  <c r="P5180" i="4"/>
  <c r="P3195" i="4"/>
  <c r="P1834" i="4"/>
  <c r="P3408" i="4"/>
  <c r="P1689" i="4"/>
  <c r="P2066" i="4"/>
  <c r="P350" i="4"/>
  <c r="P5683" i="4"/>
  <c r="P5322" i="4"/>
  <c r="P7751" i="4"/>
  <c r="P4138" i="4"/>
  <c r="P4903" i="4"/>
  <c r="P3344" i="4"/>
  <c r="P7965" i="4"/>
  <c r="P2050" i="4"/>
  <c r="P2650" i="4"/>
  <c r="P3901" i="4"/>
  <c r="P4373" i="4"/>
  <c r="P983" i="4"/>
  <c r="P2400" i="4"/>
  <c r="P836" i="4"/>
  <c r="P5991" i="4"/>
  <c r="P5274" i="4"/>
  <c r="P792" i="4"/>
  <c r="P7419" i="4"/>
  <c r="P1011" i="4"/>
  <c r="P407" i="4"/>
  <c r="P4089" i="4"/>
  <c r="P5739" i="4"/>
  <c r="P4033" i="4"/>
  <c r="P4847" i="4"/>
  <c r="P3370" i="4"/>
  <c r="P3169" i="4"/>
  <c r="P6164" i="4"/>
  <c r="P4431" i="4"/>
  <c r="P2339" i="4"/>
  <c r="P4289" i="4"/>
  <c r="P6574" i="4"/>
  <c r="P1611" i="4"/>
  <c r="P6241" i="4"/>
  <c r="P4334" i="4"/>
  <c r="P6049" i="4"/>
  <c r="P2104" i="4"/>
  <c r="P3684" i="4"/>
  <c r="P3357" i="4"/>
  <c r="P2377" i="4"/>
  <c r="P13" i="4"/>
  <c r="P7161" i="4"/>
  <c r="P7916" i="4"/>
  <c r="P4963" i="4"/>
  <c r="P6212" i="4"/>
  <c r="P871" i="4"/>
  <c r="P6715" i="4"/>
  <c r="P1181" i="4"/>
  <c r="P6636" i="4"/>
  <c r="P2641" i="4"/>
  <c r="P3700" i="4"/>
  <c r="P316" i="4"/>
  <c r="P5596" i="4"/>
  <c r="P3407" i="4"/>
  <c r="P7303" i="4"/>
  <c r="P5436" i="4"/>
  <c r="P6227" i="4"/>
  <c r="P935" i="4"/>
  <c r="P4300" i="4"/>
  <c r="P6108" i="4"/>
  <c r="P1398" i="4"/>
  <c r="P3022" i="4"/>
  <c r="P7345" i="4"/>
  <c r="P349" i="4"/>
  <c r="P6595" i="4"/>
  <c r="P3948" i="4"/>
  <c r="P6728" i="4"/>
  <c r="P269" i="4"/>
  <c r="P1230" i="4"/>
  <c r="P6081" i="4"/>
  <c r="P2740" i="4"/>
  <c r="P4528" i="4"/>
  <c r="P6748" i="4"/>
  <c r="P1444" i="4"/>
  <c r="P2297" i="4"/>
  <c r="P1354" i="4"/>
  <c r="P3117" i="4"/>
  <c r="P1918" i="4"/>
  <c r="P1234" i="4"/>
  <c r="P5986" i="4"/>
  <c r="P5867" i="4"/>
  <c r="P4648" i="4"/>
  <c r="P897" i="4"/>
  <c r="P4048" i="4"/>
  <c r="P3772" i="4"/>
  <c r="P3275" i="4"/>
  <c r="P7378" i="4"/>
  <c r="P6217" i="4"/>
  <c r="P5088" i="4"/>
  <c r="P5203" i="4"/>
  <c r="P651" i="4"/>
  <c r="P4488" i="4"/>
  <c r="P2721" i="4"/>
  <c r="P3963" i="4"/>
  <c r="P1520" i="4"/>
  <c r="P5747" i="4"/>
  <c r="P6344" i="4"/>
  <c r="P1990" i="4"/>
  <c r="P7577" i="4"/>
  <c r="P7944" i="4"/>
  <c r="P1330" i="4"/>
  <c r="P6611" i="4"/>
  <c r="P434" i="4"/>
  <c r="P2707" i="4"/>
  <c r="P790" i="4"/>
  <c r="P4337" i="4"/>
  <c r="P6679" i="4"/>
  <c r="P7595" i="4"/>
  <c r="P2219" i="4"/>
  <c r="P7635" i="4"/>
  <c r="P7162" i="4"/>
  <c r="P2248" i="4"/>
  <c r="P1883" i="4"/>
  <c r="P233" i="4"/>
  <c r="P3936" i="4"/>
  <c r="P4962" i="4"/>
  <c r="P7474" i="4"/>
  <c r="P5503" i="4"/>
  <c r="P5097" i="4"/>
  <c r="P6741" i="4"/>
  <c r="P6261" i="4"/>
  <c r="P84" i="4"/>
  <c r="P7148" i="4"/>
  <c r="P3192" i="4"/>
  <c r="P563" i="4"/>
  <c r="P2117" i="4"/>
  <c r="P5246" i="4"/>
  <c r="P7385" i="4"/>
  <c r="P7010" i="4"/>
  <c r="P4180" i="4"/>
  <c r="P2764" i="4"/>
  <c r="P7659" i="4"/>
  <c r="P3766" i="4"/>
  <c r="P5224" i="4"/>
  <c r="P4644" i="4"/>
  <c r="P2294" i="4"/>
  <c r="P1694" i="4"/>
  <c r="P801" i="4"/>
  <c r="P7797" i="4"/>
  <c r="P7412" i="4"/>
  <c r="P6233" i="4"/>
  <c r="P6028" i="4"/>
  <c r="P6303" i="4"/>
  <c r="P6083" i="4"/>
  <c r="P805" i="4"/>
  <c r="P3218" i="4"/>
  <c r="P3768" i="4"/>
  <c r="P1702" i="4"/>
  <c r="P3359" i="4"/>
  <c r="P4585" i="4"/>
  <c r="P2685" i="4"/>
  <c r="P885" i="4"/>
  <c r="P7104" i="4"/>
  <c r="P2461" i="4"/>
  <c r="P3618" i="4"/>
  <c r="P3352" i="4"/>
  <c r="P1023" i="4"/>
  <c r="P3845" i="4"/>
  <c r="P5380" i="4"/>
  <c r="P4880" i="4"/>
  <c r="P20" i="4"/>
  <c r="P2821" i="4"/>
  <c r="P4038" i="4"/>
  <c r="P4712" i="4"/>
  <c r="P5291" i="4"/>
  <c r="P2263" i="4"/>
  <c r="P5840" i="4"/>
  <c r="P2426" i="4"/>
  <c r="P5200" i="4"/>
  <c r="P1007" i="4"/>
  <c r="P2886" i="4"/>
  <c r="P3000" i="4"/>
  <c r="P5542" i="4"/>
  <c r="P6727" i="4"/>
  <c r="P321" i="4"/>
  <c r="P6689" i="4"/>
  <c r="P1531" i="4"/>
  <c r="P4551" i="4"/>
  <c r="P3443" i="4"/>
  <c r="P4567" i="4"/>
  <c r="P5397" i="4"/>
  <c r="P4162" i="4"/>
  <c r="P7739" i="4"/>
  <c r="P5328" i="4"/>
  <c r="P5532" i="4"/>
  <c r="P4702" i="4"/>
  <c r="P4858" i="4"/>
  <c r="P7723" i="4"/>
  <c r="P4175" i="4"/>
  <c r="P5346" i="4"/>
  <c r="P4128" i="4"/>
  <c r="P7318" i="4"/>
  <c r="P4350" i="4"/>
  <c r="P2925" i="4"/>
  <c r="P2647" i="4"/>
  <c r="P1946" i="4"/>
  <c r="P7252" i="4"/>
  <c r="P1254" i="4"/>
  <c r="P947" i="4"/>
  <c r="P7081" i="4"/>
  <c r="P1108" i="4"/>
  <c r="P6346" i="4"/>
  <c r="P4736" i="4"/>
  <c r="P4485" i="4"/>
  <c r="P2824" i="4"/>
  <c r="P5142" i="4"/>
  <c r="P4029" i="4"/>
  <c r="P5315" i="4"/>
  <c r="P1340" i="4"/>
  <c r="P1439" i="4"/>
  <c r="P4685" i="4"/>
  <c r="P3824" i="4"/>
  <c r="P4781" i="4"/>
  <c r="P6013" i="4"/>
  <c r="P5668" i="4"/>
  <c r="P5446" i="4"/>
  <c r="P2843" i="4"/>
  <c r="P4241" i="4"/>
  <c r="P1948" i="4"/>
  <c r="P1586" i="4"/>
  <c r="P1477" i="4"/>
  <c r="P2889" i="4"/>
  <c r="P1117" i="4"/>
  <c r="P6019" i="4"/>
  <c r="P1184" i="4"/>
  <c r="P3330" i="4"/>
  <c r="P6604" i="4"/>
  <c r="P5445" i="4"/>
  <c r="P5672" i="4"/>
  <c r="P3976" i="4"/>
  <c r="P6563" i="4"/>
  <c r="P6304" i="4"/>
  <c r="P4018" i="4"/>
  <c r="P4344" i="4"/>
  <c r="P7147" i="4"/>
  <c r="P7302" i="4"/>
  <c r="P7843" i="4"/>
  <c r="P1389" i="4"/>
  <c r="P6333" i="4"/>
  <c r="P3383" i="4"/>
  <c r="P311" i="4"/>
  <c r="P1214" i="4"/>
  <c r="P6140" i="4"/>
  <c r="P5008" i="4"/>
  <c r="P6938" i="4"/>
  <c r="P41" i="4"/>
  <c r="P4094" i="4"/>
  <c r="P3552" i="4"/>
  <c r="P7464" i="4"/>
  <c r="P1604" i="4"/>
  <c r="P2612" i="4"/>
  <c r="P7903" i="4"/>
  <c r="P3854" i="4"/>
  <c r="P7259" i="4"/>
  <c r="P4497" i="4"/>
  <c r="P4392" i="4"/>
  <c r="P2237" i="4"/>
  <c r="P3112" i="4"/>
  <c r="P2109" i="4"/>
  <c r="P7507" i="4"/>
  <c r="P2520" i="4"/>
  <c r="P3030" i="4"/>
  <c r="P5618" i="4"/>
  <c r="P5541" i="4"/>
  <c r="P332" i="4"/>
  <c r="P2371" i="4"/>
  <c r="P3789" i="4"/>
  <c r="P7631" i="4"/>
  <c r="P7668" i="4"/>
  <c r="P6220" i="4"/>
  <c r="P4086" i="4"/>
  <c r="P4494" i="4"/>
  <c r="P4535" i="4"/>
  <c r="P566" i="4"/>
  <c r="P2858" i="4"/>
  <c r="P5025" i="4"/>
  <c r="P1501" i="4"/>
  <c r="P7370" i="4"/>
  <c r="P3379" i="4"/>
  <c r="P4090" i="4"/>
  <c r="P291" i="4"/>
  <c r="P3358" i="4"/>
  <c r="P3366" i="4"/>
  <c r="P3172" i="4"/>
  <c r="P617" i="4"/>
  <c r="P6945" i="4"/>
  <c r="P1732" i="4"/>
  <c r="P7411" i="4"/>
  <c r="P542" i="4"/>
  <c r="P7625" i="4"/>
  <c r="P2175" i="4"/>
  <c r="P1692" i="4"/>
  <c r="P3251" i="4"/>
  <c r="P6817" i="4"/>
  <c r="P6842" i="4"/>
  <c r="P6792" i="4"/>
  <c r="P599" i="4"/>
  <c r="P3669" i="4"/>
  <c r="P2859" i="4"/>
  <c r="P4994" i="4"/>
  <c r="P2149" i="4"/>
  <c r="P1658" i="4"/>
  <c r="P3944" i="4"/>
  <c r="P1041" i="4"/>
  <c r="P7728" i="4"/>
  <c r="P6732" i="4"/>
  <c r="P1712" i="4"/>
  <c r="P5475" i="4"/>
  <c r="P3657" i="4"/>
  <c r="P2665" i="4"/>
  <c r="P6433" i="4"/>
  <c r="P7040" i="4"/>
  <c r="P2033" i="4"/>
  <c r="P1955" i="4"/>
  <c r="P5660" i="4"/>
  <c r="P820" i="4"/>
  <c r="P3720" i="4"/>
  <c r="P160" i="4"/>
  <c r="P466" i="4"/>
  <c r="P1518" i="4"/>
  <c r="P1957" i="4"/>
  <c r="P6215" i="4"/>
  <c r="P7429" i="4"/>
  <c r="P926" i="4"/>
  <c r="P5257" i="4"/>
  <c r="P3834" i="4"/>
  <c r="P5272" i="4"/>
  <c r="P4829" i="4"/>
  <c r="P377" i="4"/>
  <c r="P6265" i="4"/>
  <c r="P2420" i="4"/>
  <c r="P4707" i="4"/>
  <c r="P4287" i="4"/>
  <c r="P337" i="4"/>
  <c r="P1705" i="4"/>
  <c r="P6206" i="4"/>
  <c r="P7781" i="4"/>
  <c r="P364" i="4"/>
  <c r="P4972" i="4"/>
  <c r="P110" i="4"/>
  <c r="P4541" i="4"/>
  <c r="P567" i="4"/>
  <c r="P2419" i="4"/>
  <c r="P2786" i="4"/>
  <c r="P4653" i="4"/>
  <c r="P6884" i="4"/>
  <c r="P7091" i="4"/>
  <c r="P6193" i="4"/>
  <c r="P40" i="4"/>
  <c r="P7263" i="4"/>
  <c r="P7350" i="4"/>
  <c r="P7821" i="4"/>
  <c r="P3362" i="4"/>
  <c r="P120" i="4"/>
  <c r="P3980" i="4"/>
  <c r="P827" i="4"/>
  <c r="P3574" i="4"/>
  <c r="P4995" i="4"/>
  <c r="P7521" i="4"/>
  <c r="P772" i="4"/>
  <c r="P2773" i="4"/>
  <c r="P5284" i="4"/>
  <c r="P1639" i="4"/>
  <c r="P52" i="4"/>
  <c r="P693" i="4"/>
  <c r="P6458" i="4"/>
  <c r="P1748" i="4"/>
  <c r="P1898" i="4"/>
  <c r="P415" i="4"/>
  <c r="P5412" i="4"/>
  <c r="P903" i="4"/>
  <c r="P1029" i="4"/>
  <c r="P4643" i="4"/>
  <c r="P451" i="4"/>
  <c r="P520" i="4"/>
  <c r="P3129" i="4"/>
  <c r="P3011" i="4"/>
  <c r="P5108" i="4"/>
  <c r="P6800" i="4"/>
  <c r="P5192" i="4"/>
  <c r="P4278" i="4"/>
  <c r="P1104" i="4"/>
  <c r="P5715" i="4"/>
  <c r="P5640" i="4"/>
  <c r="P4586" i="4"/>
  <c r="P6510" i="4"/>
  <c r="P4729" i="4"/>
  <c r="P3950" i="4"/>
  <c r="P995" i="4"/>
  <c r="P5222" i="4"/>
  <c r="P2549" i="4"/>
  <c r="P6394" i="4"/>
  <c r="P518" i="4"/>
  <c r="P7493" i="4"/>
  <c r="P2199" i="4"/>
  <c r="P2544" i="4"/>
  <c r="P429" i="4"/>
  <c r="P1862" i="4"/>
  <c r="P744" i="4"/>
  <c r="P7796" i="4"/>
  <c r="P7333" i="4"/>
  <c r="P6921" i="4"/>
  <c r="P4027" i="4"/>
  <c r="P7750" i="4"/>
  <c r="P743" i="4"/>
  <c r="P720" i="4"/>
  <c r="P6105" i="4"/>
  <c r="P6456" i="4"/>
  <c r="P4698" i="4"/>
  <c r="P7924" i="4"/>
  <c r="P150" i="4"/>
  <c r="P2872" i="4"/>
  <c r="P7783" i="4"/>
  <c r="P6137" i="4"/>
  <c r="P3277" i="4"/>
  <c r="P6438" i="4"/>
  <c r="P1969" i="4"/>
  <c r="P7902" i="4"/>
  <c r="P2797" i="4"/>
  <c r="P3904" i="4"/>
  <c r="P4672" i="4"/>
  <c r="P4540" i="4"/>
  <c r="P7960" i="4"/>
  <c r="P3295" i="4"/>
  <c r="P4415" i="4"/>
  <c r="P934" i="4"/>
  <c r="P6947" i="4"/>
  <c r="P6537" i="4"/>
  <c r="P362" i="4"/>
  <c r="P4717" i="4"/>
  <c r="P1109" i="4"/>
  <c r="P226" i="4"/>
  <c r="P4899" i="4"/>
  <c r="P2438" i="4"/>
  <c r="P5692" i="4"/>
  <c r="P5112" i="4"/>
  <c r="P1499" i="4"/>
  <c r="P1128" i="4"/>
  <c r="P6543" i="4"/>
  <c r="P1826" i="4"/>
  <c r="P2304" i="4"/>
  <c r="P1315" i="4"/>
  <c r="P883" i="4"/>
  <c r="P4266" i="4"/>
  <c r="P1852" i="4"/>
  <c r="P6608" i="4"/>
  <c r="P1329" i="4"/>
  <c r="P2860" i="4"/>
  <c r="P3421" i="4"/>
  <c r="P1540" i="4"/>
  <c r="P3940" i="4"/>
  <c r="P6285" i="4"/>
  <c r="P699" i="4"/>
  <c r="P4301" i="4"/>
  <c r="P7911" i="4"/>
  <c r="P5843" i="4"/>
  <c r="P4887" i="4"/>
  <c r="P3423" i="4"/>
  <c r="P4757" i="4"/>
  <c r="P7320" i="4"/>
  <c r="P5808" i="4"/>
  <c r="P758" i="4"/>
  <c r="P7806" i="4"/>
  <c r="P7814" i="4"/>
  <c r="P5611" i="4"/>
  <c r="P4253" i="4"/>
  <c r="P1636" i="4"/>
  <c r="P294" i="4"/>
  <c r="P2507" i="4"/>
  <c r="P280" i="4"/>
  <c r="P5972" i="4"/>
  <c r="P2733" i="4"/>
  <c r="P3607" i="4"/>
  <c r="P2492" i="4"/>
  <c r="P2347" i="4"/>
  <c r="P4636" i="4"/>
  <c r="P6854" i="4"/>
  <c r="P265" i="4"/>
  <c r="P5171" i="4"/>
  <c r="P7945" i="4"/>
  <c r="P3024" i="4"/>
  <c r="P3426" i="4"/>
  <c r="P2868" i="4"/>
  <c r="P3612" i="4"/>
  <c r="P3040" i="4"/>
  <c r="P5442" i="4"/>
  <c r="P2894" i="4"/>
  <c r="P2880" i="4"/>
  <c r="P686" i="4"/>
  <c r="P7838" i="4"/>
  <c r="P2016" i="4"/>
  <c r="P6588" i="4"/>
  <c r="P3865" i="4"/>
  <c r="P5073" i="4"/>
  <c r="P4030" i="4"/>
  <c r="P4224" i="4"/>
  <c r="P2692" i="4"/>
  <c r="P3509" i="4"/>
  <c r="P454" i="4"/>
  <c r="P78" i="4"/>
  <c r="P1232" i="4"/>
  <c r="P6554" i="4"/>
  <c r="P7809" i="4"/>
  <c r="P5912" i="4"/>
  <c r="P7217" i="4"/>
  <c r="P6120" i="4"/>
  <c r="P220" i="4"/>
  <c r="P6002" i="4"/>
  <c r="P4099" i="4"/>
  <c r="P3998" i="4"/>
  <c r="P740" i="4"/>
  <c r="P2663" i="4"/>
  <c r="P247" i="4"/>
  <c r="P6079" i="4"/>
  <c r="P2335" i="4"/>
  <c r="P1789" i="4"/>
  <c r="P5604" i="4"/>
  <c r="P7347" i="4"/>
  <c r="P3556" i="4"/>
  <c r="P5273" i="4"/>
  <c r="P3333" i="4"/>
  <c r="P5259" i="4"/>
  <c r="P6149" i="4"/>
  <c r="P4106" i="4"/>
  <c r="P2433" i="4"/>
  <c r="P1792" i="4"/>
  <c r="P1091" i="4"/>
  <c r="P1193" i="4"/>
  <c r="P5337" i="4"/>
  <c r="P4704" i="4"/>
  <c r="P7219" i="4"/>
  <c r="P417" i="4"/>
  <c r="P3678" i="4"/>
  <c r="P2386" i="4"/>
  <c r="P7425" i="4"/>
  <c r="P1296" i="4"/>
  <c r="P1580" i="4"/>
  <c r="P5324" i="4"/>
  <c r="P7085" i="4"/>
  <c r="P5403" i="4"/>
  <c r="P4758" i="4"/>
  <c r="P6536" i="4"/>
  <c r="P7432" i="4"/>
  <c r="P6867" i="4"/>
  <c r="P5967" i="4"/>
  <c r="P1603" i="4"/>
  <c r="P1417" i="4"/>
  <c r="P7730" i="4"/>
  <c r="P5091" i="4"/>
  <c r="P574" i="4"/>
  <c r="P5741" i="4"/>
  <c r="P3262" i="4"/>
  <c r="P7218" i="4"/>
  <c r="P4330" i="4"/>
  <c r="P5481" i="4"/>
  <c r="P842" i="4"/>
  <c r="P1875" i="4"/>
  <c r="P4465" i="4"/>
  <c r="P2875" i="4"/>
  <c r="P2096" i="4"/>
  <c r="P2932" i="4"/>
  <c r="P1114" i="4"/>
  <c r="P4145" i="4"/>
  <c r="P267" i="4"/>
  <c r="P5305" i="4"/>
  <c r="P1203" i="4"/>
  <c r="P7157" i="4"/>
  <c r="P2315" i="4"/>
  <c r="P6195" i="4"/>
  <c r="P2568" i="4"/>
  <c r="P114" i="4"/>
  <c r="P7137" i="4"/>
  <c r="P6041" i="4"/>
  <c r="P1337" i="4"/>
  <c r="P3842" i="4"/>
  <c r="P2533" i="4"/>
  <c r="P6676" i="4"/>
  <c r="P7580" i="4"/>
  <c r="P2111" i="4"/>
  <c r="P7882" i="4"/>
  <c r="P5631" i="4"/>
  <c r="P6738" i="4"/>
  <c r="P3107" i="4"/>
  <c r="P2395" i="4"/>
  <c r="P3444" i="4"/>
  <c r="P450" i="4"/>
  <c r="P2695" i="4"/>
  <c r="P588" i="4"/>
  <c r="P2893" i="4"/>
  <c r="P1519" i="4"/>
  <c r="P4196" i="4"/>
  <c r="P4894" i="4"/>
  <c r="P5595" i="4"/>
  <c r="P5105" i="4"/>
  <c r="P7130" i="4"/>
  <c r="P4474" i="4"/>
  <c r="P6632" i="4"/>
  <c r="P2906" i="4"/>
  <c r="P5067" i="4"/>
  <c r="P766" i="4"/>
  <c r="P7710" i="4"/>
  <c r="P2058" i="4"/>
  <c r="P1484" i="4"/>
  <c r="P2361" i="4"/>
  <c r="P4555" i="4"/>
  <c r="P6281" i="4"/>
  <c r="P2944" i="4"/>
  <c r="P2406" i="4"/>
  <c r="P6009" i="4"/>
  <c r="P5690" i="4"/>
  <c r="P7110" i="4"/>
  <c r="P1637" i="4"/>
  <c r="P938" i="4"/>
  <c r="P1474" i="4"/>
  <c r="P831" i="4"/>
  <c r="P7172" i="4"/>
  <c r="P1081" i="4"/>
  <c r="P116" i="4"/>
  <c r="P5" i="4"/>
  <c r="P5669" i="4"/>
  <c r="P1098" i="4"/>
  <c r="P3336" i="4"/>
  <c r="P5166" i="4"/>
  <c r="P694" i="4"/>
  <c r="P6482" i="4"/>
  <c r="P1744" i="4"/>
  <c r="P2642" i="4"/>
  <c r="P7913" i="4"/>
  <c r="P6584" i="4"/>
  <c r="P107" i="4"/>
  <c r="P4770" i="4"/>
  <c r="P7082" i="4"/>
  <c r="P6499" i="4"/>
  <c r="P4701" i="4"/>
  <c r="P4681" i="4"/>
  <c r="P4547" i="4"/>
  <c r="P1451" i="4"/>
  <c r="P3484" i="4"/>
  <c r="P579" i="4"/>
  <c r="P7812" i="4"/>
  <c r="P4739" i="4"/>
  <c r="P6173" i="4"/>
  <c r="P4074" i="4"/>
  <c r="P2799" i="4"/>
  <c r="P3514" i="4"/>
  <c r="P7024" i="4"/>
  <c r="P1134" i="4"/>
  <c r="P7358" i="4"/>
  <c r="P1594" i="4"/>
  <c r="P3281" i="4"/>
  <c r="P6891" i="4"/>
  <c r="P4083" i="4"/>
  <c r="P1017" i="4"/>
  <c r="P1048" i="4"/>
  <c r="P128" i="4"/>
  <c r="P3866" i="4"/>
  <c r="P175" i="4"/>
  <c r="P3933" i="4"/>
  <c r="P5413" i="4"/>
  <c r="P3111" i="4"/>
  <c r="P6163" i="4"/>
  <c r="P7628" i="4"/>
  <c r="P4727" i="4"/>
  <c r="P3825" i="4"/>
  <c r="P1655" i="4"/>
  <c r="P25" i="4"/>
  <c r="P4635" i="4"/>
  <c r="P6657" i="4"/>
  <c r="P1370" i="4"/>
  <c r="P1360" i="4"/>
  <c r="P5234" i="4"/>
  <c r="P4688" i="4"/>
  <c r="P3197" i="4"/>
  <c r="P4520" i="4"/>
  <c r="P849" i="4"/>
  <c r="P7384" i="4"/>
  <c r="P4545" i="4"/>
  <c r="P833" i="4"/>
  <c r="P1652" i="4"/>
  <c r="P5179" i="4"/>
  <c r="P1464" i="4"/>
  <c r="P1606" i="4"/>
  <c r="P998" i="4"/>
  <c r="P2154" i="4"/>
  <c r="P98" i="4"/>
  <c r="P2626" i="4"/>
  <c r="P6347" i="4"/>
  <c r="P6375" i="4"/>
  <c r="P4439" i="4"/>
  <c r="P1426" i="4"/>
  <c r="P3999" i="4"/>
  <c r="P7948" i="4"/>
  <c r="P3016" i="4"/>
  <c r="P6239" i="4"/>
  <c r="P3857" i="4"/>
  <c r="P4959" i="4"/>
  <c r="P3232" i="4"/>
  <c r="P4848" i="4"/>
  <c r="P1324" i="4"/>
  <c r="P3323" i="4"/>
  <c r="P6460" i="4"/>
  <c r="P242" i="4"/>
  <c r="P7685" i="4"/>
  <c r="P4117" i="4"/>
  <c r="P7223" i="4"/>
  <c r="P3769" i="4"/>
  <c r="P4349" i="4"/>
  <c r="P1485" i="4"/>
  <c r="P2522" i="4"/>
  <c r="P5013" i="4"/>
  <c r="P5913" i="4"/>
  <c r="P1857" i="4"/>
  <c r="P2443" i="4"/>
  <c r="P1527" i="4"/>
  <c r="P1624" i="4"/>
  <c r="P1625" i="4"/>
  <c r="P4642" i="4"/>
  <c r="P4" i="4"/>
  <c r="P6147" i="4"/>
  <c r="P1756" i="4"/>
  <c r="P4286" i="4"/>
  <c r="P6419" i="4"/>
  <c r="P2448" i="4"/>
  <c r="P4693" i="4"/>
  <c r="P2515" i="4"/>
  <c r="P4539" i="4"/>
  <c r="P7005" i="4"/>
  <c r="P6882" i="4"/>
  <c r="P2687" i="4"/>
  <c r="P959" i="4"/>
  <c r="P1904" i="4"/>
  <c r="P2165" i="4"/>
  <c r="P2157" i="4"/>
  <c r="P6823" i="4"/>
  <c r="P7774" i="4"/>
  <c r="P2613" i="4"/>
  <c r="P5361" i="4"/>
  <c r="P7483" i="4"/>
  <c r="P2602" i="4"/>
  <c r="P1839" i="4"/>
  <c r="P610" i="4"/>
  <c r="P6793" i="4"/>
  <c r="P7893" i="4"/>
  <c r="P845" i="4"/>
  <c r="P4496" i="4"/>
  <c r="P4529" i="4"/>
  <c r="P100" i="4"/>
  <c r="P4466" i="4"/>
  <c r="P1584" i="4"/>
  <c r="P6107" i="4"/>
  <c r="P4169" i="4"/>
  <c r="P748" i="4"/>
  <c r="P1776" i="4"/>
  <c r="P4262" i="4"/>
  <c r="P2640" i="4"/>
  <c r="P4472" i="4"/>
  <c r="P3465" i="4"/>
  <c r="P1631" i="4"/>
  <c r="P6311" i="4"/>
  <c r="P6675" i="4"/>
  <c r="P5547" i="4"/>
  <c r="P7581" i="4"/>
  <c r="P1194" i="4"/>
  <c r="P7614" i="4"/>
  <c r="P4325" i="4"/>
  <c r="P2254" i="4"/>
  <c r="P3549" i="4"/>
  <c r="P1823" i="4"/>
  <c r="P511" i="4"/>
  <c r="P3687" i="4"/>
  <c r="P3063" i="4"/>
  <c r="P3666" i="4"/>
  <c r="P7475" i="4"/>
  <c r="P3078" i="4"/>
  <c r="P3052" i="4"/>
  <c r="P787" i="4"/>
  <c r="P1063" i="4"/>
  <c r="P6086" i="4"/>
  <c r="P3445" i="4"/>
  <c r="P6274" i="4"/>
  <c r="P5338" i="4"/>
  <c r="P2783" i="4"/>
  <c r="P4506" i="4"/>
  <c r="P4828" i="4"/>
  <c r="P3858" i="4"/>
  <c r="P2940" i="4"/>
  <c r="P2283" i="4"/>
  <c r="P7571" i="4"/>
  <c r="P5523" i="4"/>
  <c r="P3718" i="4"/>
  <c r="P353" i="4"/>
  <c r="P5019" i="4"/>
  <c r="P1397" i="4"/>
  <c r="P222" i="4"/>
  <c r="P536" i="4"/>
  <c r="P2673" i="4"/>
  <c r="P1915" i="4"/>
  <c r="P7544" i="4"/>
  <c r="P2842" i="4"/>
  <c r="P5139" i="4"/>
  <c r="P2598" i="4"/>
  <c r="P578" i="4"/>
  <c r="P4187" i="4"/>
  <c r="P7456" i="4"/>
  <c r="P162" i="4"/>
  <c r="P5055" i="4"/>
  <c r="P793" i="4"/>
  <c r="P4425" i="4"/>
  <c r="P1481" i="4"/>
  <c r="P4395" i="4"/>
  <c r="P2845" i="4"/>
  <c r="P3449" i="4"/>
  <c r="P1713" i="4"/>
  <c r="P4377" i="4"/>
  <c r="P6422" i="4"/>
  <c r="P2632" i="4"/>
  <c r="P6443" i="4"/>
  <c r="P4043" i="4"/>
  <c r="P5876" i="4"/>
  <c r="P6776" i="4"/>
  <c r="P4493" i="4"/>
  <c r="P2216" i="4"/>
  <c r="P5823" i="4"/>
  <c r="P5351" i="4"/>
  <c r="P4684" i="4"/>
  <c r="P6065" i="4"/>
  <c r="P2849" i="4"/>
  <c r="P5822" i="4"/>
  <c r="P3015" i="4"/>
  <c r="P3064" i="4"/>
  <c r="P1051" i="4"/>
  <c r="P6284" i="4"/>
  <c r="P4157" i="4"/>
  <c r="P5484" i="4"/>
  <c r="P177" i="4"/>
  <c r="P1504" i="4"/>
  <c r="P3160" i="4"/>
  <c r="P3276" i="4"/>
  <c r="P5242" i="4"/>
  <c r="P5366" i="4"/>
  <c r="P5760" i="4"/>
  <c r="P969" i="4"/>
  <c r="P7810" i="4"/>
  <c r="P4481" i="4"/>
  <c r="P6648" i="4"/>
  <c r="P2745" i="4"/>
  <c r="P6277" i="4"/>
  <c r="P7077" i="4"/>
  <c r="P4478" i="4"/>
  <c r="P91" i="4"/>
  <c r="P5368" i="4"/>
  <c r="P559" i="4"/>
  <c r="P4957" i="4"/>
  <c r="P3942" i="4"/>
  <c r="P4815" i="4"/>
  <c r="P3255" i="4"/>
  <c r="P7588" i="4"/>
  <c r="P5054" i="4"/>
  <c r="P7856" i="4"/>
  <c r="P7680" i="4"/>
  <c r="P869" i="4"/>
  <c r="P2282" i="4"/>
  <c r="P1673" i="4"/>
  <c r="P6565" i="4"/>
  <c r="P4483" i="4"/>
  <c r="P1129" i="4"/>
  <c r="P5488" i="4"/>
  <c r="P7506" i="4"/>
  <c r="P1827" i="4"/>
  <c r="P6405" i="4"/>
  <c r="P7954" i="4"/>
  <c r="P2398" i="4"/>
  <c r="P4752" i="4"/>
  <c r="P5965" i="4"/>
  <c r="P3167" i="4"/>
  <c r="P6205" i="4"/>
  <c r="P1767" i="4"/>
  <c r="P6795" i="4"/>
  <c r="P2847" i="4"/>
  <c r="P5006" i="4"/>
  <c r="P4857" i="4"/>
  <c r="P4749" i="4"/>
  <c r="P2198" i="4"/>
  <c r="P4581" i="4"/>
  <c r="P418" i="4"/>
  <c r="P2240" i="4"/>
  <c r="P924" i="4"/>
  <c r="P927" i="4"/>
  <c r="P1937" i="4"/>
  <c r="P4282" i="4"/>
  <c r="P88" i="4"/>
  <c r="P6411" i="4"/>
  <c r="P359" i="4"/>
  <c r="P5047" i="4"/>
  <c r="P4610" i="4"/>
  <c r="P2053" i="4"/>
  <c r="P659" i="4"/>
  <c r="P5044" i="4"/>
  <c r="P4100" i="4"/>
  <c r="P4676" i="4"/>
  <c r="P4115" i="4"/>
  <c r="P7319" i="4"/>
  <c r="P4775" i="4"/>
  <c r="P5829" i="4"/>
  <c r="P6927" i="4"/>
  <c r="P7380" i="4"/>
  <c r="P476" i="4"/>
  <c r="P7932" i="4"/>
  <c r="P5796" i="4"/>
  <c r="P6022" i="4"/>
  <c r="P6929" i="4"/>
  <c r="P149" i="4"/>
  <c r="P5976" i="4"/>
  <c r="P1598" i="4"/>
  <c r="P2735" i="4"/>
  <c r="P6421" i="4"/>
  <c r="P5468" i="4"/>
  <c r="P3878" i="4"/>
  <c r="P5193" i="4"/>
  <c r="P7866" i="4"/>
  <c r="P4503" i="4"/>
  <c r="P2619" i="4"/>
  <c r="P6230" i="4"/>
  <c r="P5116" i="4"/>
  <c r="P7688" i="4"/>
  <c r="P6591" i="4"/>
  <c r="P1683" i="4"/>
  <c r="P4615" i="4"/>
  <c r="P3462" i="4"/>
  <c r="P5462" i="4"/>
  <c r="P3466" i="4"/>
  <c r="P309" i="4"/>
  <c r="P600" i="4"/>
  <c r="P3058" i="4"/>
  <c r="P6266" i="4"/>
  <c r="P6791" i="4"/>
  <c r="P3032" i="4"/>
  <c r="P6661" i="4"/>
  <c r="P6378" i="4"/>
  <c r="P2442" i="4"/>
  <c r="P7059" i="4"/>
  <c r="P7403" i="4"/>
  <c r="P4118" i="4"/>
  <c r="P6910" i="4"/>
  <c r="P5906" i="4"/>
  <c r="P6614" i="4"/>
  <c r="P1502" i="4"/>
  <c r="P6560" i="4"/>
  <c r="P3384" i="4"/>
  <c r="P2998" i="4"/>
  <c r="P7028" i="4"/>
  <c r="P6489" i="4"/>
  <c r="P3417" i="4"/>
  <c r="P4396" i="4"/>
  <c r="P2276" i="4"/>
  <c r="P1999" i="4"/>
  <c r="P4622" i="4"/>
  <c r="P2912" i="4"/>
  <c r="P2662" i="4"/>
  <c r="P4442" i="4"/>
  <c r="P5410" i="4"/>
  <c r="P292" i="4"/>
  <c r="P1633" i="4"/>
  <c r="P7670" i="4"/>
  <c r="P6678" i="4"/>
  <c r="P625" i="4"/>
  <c r="P4841" i="4"/>
  <c r="P7314" i="4"/>
  <c r="P4338" i="4"/>
  <c r="P6528" i="4"/>
  <c r="P385" i="4"/>
  <c r="P1828" i="4"/>
  <c r="P3606" i="4"/>
  <c r="P5779" i="4"/>
  <c r="P1649" i="4"/>
  <c r="P1588" i="4"/>
  <c r="P5786" i="4"/>
  <c r="P5095" i="4"/>
  <c r="P6148" i="4"/>
  <c r="P3850" i="4"/>
  <c r="P4156" i="4"/>
  <c r="P6364" i="4"/>
  <c r="P3726" i="4"/>
  <c r="P4066" i="4"/>
  <c r="P2182" i="4"/>
  <c r="P2885" i="4"/>
  <c r="P3596" i="4"/>
  <c r="P2171" i="4"/>
  <c r="P6920" i="4"/>
  <c r="P6594" i="4"/>
  <c r="P1290" i="4"/>
  <c r="P4308" i="4"/>
  <c r="P5751" i="4"/>
  <c r="P615" i="4"/>
  <c r="P2625" i="4"/>
  <c r="P6091" i="4"/>
  <c r="P82" i="4"/>
  <c r="P4234" i="4"/>
  <c r="P3821" i="4"/>
  <c r="P5279" i="4"/>
  <c r="P2303" i="4"/>
  <c r="P5943" i="4"/>
  <c r="P729" i="4"/>
  <c r="P6971" i="4"/>
  <c r="P6629" i="4"/>
  <c r="P4232" i="4"/>
  <c r="P2064" i="4"/>
  <c r="P4821" i="4"/>
  <c r="P5287" i="4"/>
  <c r="P469" i="4"/>
  <c r="P1944" i="4"/>
  <c r="P7654" i="4"/>
  <c r="P6564" i="4"/>
  <c r="P500" i="4"/>
  <c r="P69" i="4"/>
  <c r="P5594" i="4"/>
  <c r="P5918" i="4"/>
  <c r="P2148" i="4"/>
  <c r="P7090" i="4"/>
  <c r="P49" i="4"/>
  <c r="P1357" i="4"/>
  <c r="P1844" i="4"/>
  <c r="P1367" i="4"/>
  <c r="P5864" i="4"/>
  <c r="P1431" i="4"/>
  <c r="P3440" i="4"/>
  <c r="P138" i="4"/>
  <c r="P1894" i="4"/>
  <c r="P4523" i="4"/>
  <c r="P1605" i="4"/>
  <c r="P58" i="4"/>
  <c r="P1778" i="4"/>
  <c r="P3615" i="4"/>
  <c r="P6822" i="4"/>
  <c r="P1476" i="4"/>
  <c r="P2107" i="4"/>
  <c r="P3467" i="4"/>
  <c r="P1524" i="4"/>
  <c r="P4882" i="4"/>
  <c r="P4851" i="4"/>
  <c r="P1050" i="4"/>
  <c r="P1139" i="4"/>
  <c r="P3710" i="4"/>
  <c r="P7737" i="4"/>
  <c r="P5632" i="4"/>
  <c r="P2233" i="4"/>
  <c r="P5844" i="4"/>
  <c r="P2252" i="4"/>
  <c r="P5155" i="4"/>
  <c r="P4368" i="4"/>
  <c r="P2726" i="4"/>
  <c r="P7747" i="4"/>
  <c r="P1621" i="4"/>
  <c r="P6840" i="4"/>
  <c r="P7495" i="4"/>
  <c r="P7807" i="4"/>
  <c r="P2065" i="4"/>
  <c r="P2504" i="4"/>
  <c r="P4098" i="4"/>
  <c r="P2535" i="4"/>
  <c r="P2714" i="4"/>
  <c r="P5877" i="4"/>
  <c r="P7045" i="4"/>
  <c r="P7901" i="4"/>
  <c r="P3228" i="4"/>
  <c r="P4715" i="4"/>
  <c r="P5153" i="4"/>
  <c r="P1693" i="4"/>
  <c r="P7552" i="4"/>
  <c r="P6621" i="4"/>
  <c r="P905" i="4"/>
  <c r="P3350" i="4"/>
  <c r="P5131" i="4"/>
  <c r="P4424" i="4"/>
  <c r="P6550" i="4"/>
  <c r="P1056" i="4"/>
  <c r="P6101" i="4"/>
  <c r="P2616" i="4"/>
  <c r="P7158" i="4"/>
  <c r="P6313" i="4"/>
  <c r="P5789" i="4"/>
  <c r="P6685" i="4"/>
  <c r="P5039" i="4"/>
  <c r="P4895" i="4"/>
  <c r="P1795" i="4"/>
  <c r="P7946" i="4"/>
  <c r="P5872" i="4"/>
  <c r="P7468" i="4"/>
  <c r="P3147" i="4"/>
  <c r="P1803" i="4"/>
  <c r="P3348" i="4"/>
  <c r="P4471" i="4"/>
  <c r="P6146" i="4"/>
  <c r="P6769" i="4"/>
  <c r="P1147" i="4"/>
  <c r="P2434" i="4"/>
  <c r="P5430" i="4"/>
  <c r="P1829" i="4"/>
  <c r="P7499" i="4"/>
  <c r="P672" i="4"/>
  <c r="P1206" i="4"/>
  <c r="P1172" i="4"/>
  <c r="P3109" i="4"/>
  <c r="P5697" i="4"/>
  <c r="P7623" i="4"/>
  <c r="P3019" i="4"/>
  <c r="P5951" i="4"/>
  <c r="P986" i="4"/>
  <c r="P1975" i="4"/>
  <c r="P6654" i="4"/>
  <c r="P3494" i="4"/>
  <c r="P5833" i="4"/>
  <c r="P2634" i="4"/>
  <c r="P2314" i="4"/>
  <c r="P2482" i="4"/>
  <c r="P736" i="4"/>
  <c r="P702" i="4"/>
  <c r="P7416" i="4"/>
  <c r="P1113" i="4"/>
  <c r="P7942" i="4"/>
  <c r="P7655" i="4"/>
  <c r="P2582" i="4"/>
  <c r="P2369" i="4"/>
  <c r="P608" i="4"/>
  <c r="P3662" i="4"/>
  <c r="P6231" i="4"/>
  <c r="P4638" i="4"/>
  <c r="P4631" i="4"/>
  <c r="P3937" i="4"/>
  <c r="P629" i="4"/>
  <c r="P5375" i="4"/>
  <c r="P6894" i="4"/>
  <c r="P2005" i="4"/>
  <c r="P6171" i="4"/>
  <c r="P2120" i="4"/>
  <c r="P3314" i="4"/>
  <c r="P6199" i="4"/>
  <c r="P5863" i="4"/>
  <c r="P3886" i="4"/>
  <c r="P137" i="4"/>
  <c r="P4785" i="4"/>
  <c r="P6970" i="4"/>
  <c r="P395" i="4"/>
  <c r="P5069" i="4"/>
  <c r="P2236" i="4"/>
  <c r="P5871" i="4"/>
  <c r="P6350" i="4"/>
  <c r="P6428" i="4"/>
  <c r="P624" i="4"/>
  <c r="P4774" i="4"/>
  <c r="P6744" i="4"/>
  <c r="P1529" i="4"/>
  <c r="P5308" i="4"/>
  <c r="P1638" i="4"/>
  <c r="P4225" i="4"/>
  <c r="P5742" i="4"/>
  <c r="P372" i="4"/>
  <c r="P7513" i="4"/>
  <c r="P4390" i="4"/>
  <c r="P7149" i="4"/>
  <c r="P4257" i="4"/>
  <c r="P7705" i="4"/>
  <c r="P2771" i="4"/>
  <c r="P5455" i="4"/>
  <c r="P7968" i="4"/>
  <c r="P5971" i="4"/>
  <c r="P1060" i="4"/>
  <c r="P7719" i="4"/>
  <c r="P391" i="4"/>
  <c r="P1157" i="4"/>
  <c r="P7546" i="4"/>
  <c r="P6004" i="4"/>
  <c r="P3493" i="4"/>
  <c r="P1542" i="4"/>
  <c r="P4194" i="4"/>
  <c r="P7058" i="4"/>
  <c r="P339" i="4"/>
  <c r="P6690" i="4"/>
  <c r="P4884" i="4"/>
  <c r="P7746" i="4"/>
  <c r="P1105" i="4"/>
  <c r="P1404" i="4"/>
  <c r="P257" i="4"/>
  <c r="P1277" i="4"/>
  <c r="P2743" i="4"/>
  <c r="P3381" i="4"/>
  <c r="P2827" i="4"/>
  <c r="P2904" i="4"/>
  <c r="P3163" i="4"/>
  <c r="P1676" i="4"/>
  <c r="P4464" i="4"/>
  <c r="P1774" i="4"/>
  <c r="P4938" i="4"/>
  <c r="P2638" i="4"/>
  <c r="P5113" i="4"/>
  <c r="P2972" i="4"/>
  <c r="P990" i="4"/>
  <c r="P7859" i="4"/>
  <c r="P1537" i="4"/>
  <c r="P289" i="4"/>
  <c r="P5562" i="4"/>
  <c r="P2683" i="4"/>
  <c r="P1127" i="4"/>
  <c r="P4207" i="4"/>
  <c r="P3864" i="4"/>
  <c r="P2812" i="4"/>
  <c r="P7128" i="4"/>
  <c r="P5956" i="4"/>
  <c r="P5931" i="4"/>
  <c r="P7285" i="4"/>
  <c r="P7492" i="4"/>
  <c r="P6796" i="4"/>
  <c r="P1914" i="4"/>
  <c r="P4228" i="4"/>
  <c r="P4705" i="4"/>
  <c r="P2145" i="4"/>
  <c r="P1161" i="4"/>
  <c r="P3272" i="4"/>
  <c r="P2699" i="4"/>
  <c r="P5997" i="4"/>
  <c r="P4834" i="4"/>
  <c r="P4430" i="4"/>
  <c r="P6835" i="4"/>
  <c r="P121" i="4"/>
  <c r="P6669" i="4"/>
  <c r="P2070" i="4"/>
  <c r="P7969" i="4"/>
  <c r="P2488" i="4"/>
  <c r="P1934" i="4"/>
  <c r="P5126" i="4"/>
  <c r="P1148" i="4"/>
  <c r="P6059" i="4"/>
  <c r="P6593" i="4"/>
  <c r="P5288" i="4"/>
  <c r="P1666" i="4"/>
  <c r="P1058" i="4"/>
  <c r="P3442" i="4"/>
  <c r="P1855" i="4"/>
  <c r="P4211" i="4"/>
  <c r="P3066" i="4"/>
  <c r="P1663" i="4"/>
  <c r="P2349" i="4"/>
  <c r="P896" i="4"/>
  <c r="P4647" i="4"/>
  <c r="P4126" i="4"/>
  <c r="P3300" i="4"/>
  <c r="P979" i="4"/>
  <c r="P5265" i="4"/>
  <c r="P217" i="4"/>
  <c r="P2813" i="4"/>
  <c r="P6136" i="4"/>
  <c r="P2101" i="4"/>
  <c r="P6472" i="4"/>
  <c r="P3478" i="4"/>
  <c r="P6818" i="4"/>
  <c r="P5083" i="4"/>
  <c r="P7790" i="4"/>
  <c r="P5987" i="4"/>
  <c r="P2054" i="4"/>
  <c r="P6526" i="4"/>
  <c r="P1523" i="4"/>
  <c r="P1121" i="4"/>
  <c r="P5186" i="4"/>
  <c r="P1217" i="4"/>
  <c r="P5530" i="4"/>
  <c r="P3651" i="4"/>
  <c r="P3168" i="4"/>
  <c r="P7334" i="4"/>
  <c r="P7122" i="4"/>
  <c r="P3765" i="4"/>
  <c r="P1896" i="4"/>
  <c r="P1312" i="4"/>
  <c r="P5990" i="4"/>
  <c r="P4270" i="4"/>
  <c r="P3953" i="4"/>
  <c r="P6276" i="4"/>
  <c r="P1269" i="4"/>
  <c r="P5077" i="4"/>
  <c r="P2952" i="4"/>
  <c r="P2477" i="4"/>
  <c r="P2184" i="4"/>
  <c r="P7720" i="4"/>
  <c r="P208" i="4"/>
  <c r="P741" i="4"/>
  <c r="P2759" i="4"/>
  <c r="P7361" i="4"/>
  <c r="P2498" i="4"/>
  <c r="P4189" i="4"/>
  <c r="P5630" i="4"/>
  <c r="P7825" i="4"/>
  <c r="P5164" i="4"/>
  <c r="P4716" i="4"/>
  <c r="P230" i="4"/>
  <c r="P6322" i="4"/>
  <c r="P3026" i="4"/>
  <c r="P5694" i="4"/>
  <c r="P4518" i="4"/>
  <c r="P6639" i="4"/>
  <c r="P1607" i="4"/>
  <c r="P788" i="4"/>
  <c r="P2444" i="4"/>
  <c r="P7741" i="4"/>
  <c r="P1403" i="4"/>
  <c r="P3867" i="4"/>
  <c r="P4134" i="4"/>
  <c r="P5723" i="4"/>
  <c r="P7233" i="4"/>
  <c r="P5545" i="4"/>
  <c r="P5076" i="4"/>
  <c r="P2084" i="4"/>
  <c r="P4294" i="4"/>
  <c r="P6799" i="4"/>
  <c r="P2730" i="4"/>
  <c r="P145" i="4"/>
  <c r="P6517" i="4"/>
  <c r="P1726" i="4"/>
  <c r="P3676" i="4"/>
  <c r="P5300" i="4"/>
  <c r="P2911" i="4"/>
  <c r="P5065" i="4"/>
  <c r="P5393" i="4"/>
  <c r="P4618" i="4"/>
  <c r="P4802" i="4"/>
  <c r="P303" i="4"/>
  <c r="P3260" i="4"/>
  <c r="P6534" i="4"/>
  <c r="P6459" i="4"/>
  <c r="P6407" i="4"/>
  <c r="P5420" i="4"/>
  <c r="P6533" i="4"/>
  <c r="P425" i="4"/>
  <c r="P4229" i="4"/>
  <c r="P7171" i="4"/>
  <c r="P7712" i="4"/>
  <c r="P2474" i="4"/>
  <c r="P3151" i="4"/>
  <c r="P1239" i="4"/>
  <c r="P1729" i="4"/>
  <c r="P2953" i="4"/>
  <c r="P2080" i="4"/>
  <c r="P1787" i="4"/>
  <c r="P1558" i="4"/>
  <c r="P4999" i="4"/>
  <c r="P6070" i="4"/>
  <c r="P7745" i="4"/>
  <c r="P3689" i="4"/>
  <c r="P7440" i="4"/>
  <c r="P4293" i="4"/>
  <c r="P7721" i="4"/>
  <c r="P6919" i="4"/>
  <c r="P1215" i="4"/>
  <c r="P7711" i="4"/>
  <c r="P3137" i="4"/>
  <c r="P1733" i="4"/>
  <c r="P171" i="4"/>
  <c r="P2776" i="4"/>
  <c r="P917" i="4"/>
  <c r="P3235" i="4"/>
  <c r="P7000" i="4"/>
  <c r="P3124" i="4"/>
  <c r="P2724" i="4"/>
  <c r="P7298" i="4"/>
  <c r="P592" i="4"/>
  <c r="P4120" i="4"/>
  <c r="P6208" i="4"/>
  <c r="P6865" i="4"/>
  <c r="P4405" i="4"/>
  <c r="P4413" i="4"/>
  <c r="P1526" i="4"/>
  <c r="P5682" i="4"/>
  <c r="P4161" i="4"/>
  <c r="P3721" i="4"/>
  <c r="P1825" i="4"/>
  <c r="P3265" i="4"/>
  <c r="P5269" i="4"/>
  <c r="P6637" i="4"/>
  <c r="P1207" i="4"/>
  <c r="P6112" i="4"/>
  <c r="P3941" i="4"/>
  <c r="P7529" i="4"/>
  <c r="P544" i="4"/>
  <c r="P7404" i="4"/>
  <c r="P7253" i="4"/>
  <c r="P7408" i="4"/>
  <c r="P2168" i="4"/>
  <c r="P3203" i="4"/>
  <c r="P1133" i="4"/>
  <c r="P3397" i="4"/>
  <c r="P6569" i="4"/>
  <c r="P2147" i="4"/>
  <c r="P2852" i="4"/>
  <c r="P6742" i="4"/>
  <c r="P6524" i="4"/>
  <c r="P4655" i="4"/>
  <c r="P5636" i="4"/>
  <c r="P3013" i="4"/>
  <c r="P6353" i="4"/>
  <c r="P5658" i="4"/>
  <c r="P2540" i="4"/>
  <c r="P2471" i="4"/>
  <c r="P6615" i="4"/>
  <c r="P4607" i="4"/>
  <c r="P1344" i="4"/>
  <c r="P4738" i="4"/>
  <c r="P6176" i="4"/>
  <c r="P5060" i="4"/>
  <c r="P6185" i="4"/>
  <c r="P7299" i="4"/>
  <c r="P3305" i="4"/>
  <c r="P3783" i="4"/>
  <c r="P2814" i="4"/>
  <c r="P317" i="4"/>
  <c r="P7107" i="4"/>
  <c r="P5703" i="4"/>
  <c r="P2081" i="4"/>
  <c r="P3227" i="4"/>
  <c r="P1086" i="4"/>
  <c r="P545" i="4"/>
  <c r="P7123" i="4"/>
  <c r="P5327" i="4"/>
  <c r="P2770" i="4"/>
  <c r="P4101" i="4"/>
  <c r="P5860" i="4"/>
  <c r="P630" i="4"/>
  <c r="P3132" i="4"/>
  <c r="P47" i="4"/>
  <c r="P4067" i="4"/>
  <c r="P2994" i="4"/>
  <c r="P1231" i="4"/>
  <c r="P169" i="4"/>
  <c r="P7438" i="4"/>
  <c r="P5945" i="4"/>
  <c r="P5707" i="4"/>
  <c r="P782" i="4"/>
  <c r="P565" i="4"/>
  <c r="P2844" i="4"/>
  <c r="P1450" i="4"/>
  <c r="P46" i="4"/>
  <c r="P3585" i="4"/>
  <c r="P2583" i="4"/>
  <c r="P1807" i="4"/>
  <c r="P1794" i="4"/>
  <c r="P3763" i="4"/>
  <c r="P3604" i="4"/>
  <c r="P2330" i="4"/>
  <c r="P5271" i="4"/>
  <c r="P5160" i="4"/>
  <c r="P7386" i="4"/>
  <c r="P4444" i="4"/>
  <c r="P3672" i="4"/>
  <c r="P5165" i="4"/>
  <c r="P601" i="4"/>
  <c r="P2984" i="4"/>
  <c r="P1922" i="4"/>
  <c r="P4124" i="4"/>
  <c r="P4800" i="4"/>
  <c r="P7286" i="4"/>
  <c r="P5831" i="4"/>
  <c r="P2499" i="4"/>
  <c r="P151" i="4"/>
  <c r="P6048" i="4"/>
  <c r="P2905" i="4"/>
  <c r="P1383" i="4"/>
  <c r="P4939" i="4"/>
  <c r="P4935" i="4"/>
  <c r="P1960" i="4"/>
  <c r="P3823" i="4"/>
  <c r="P5858" i="4"/>
  <c r="P7240" i="4"/>
  <c r="P7964" i="4"/>
  <c r="P4527" i="4"/>
  <c r="P5098" i="4"/>
  <c r="P3012" i="4"/>
  <c r="P7210" i="4"/>
  <c r="P4922" i="4"/>
  <c r="P6092" i="4"/>
  <c r="P4296" i="4"/>
  <c r="P90" i="4"/>
  <c r="P67" i="4"/>
  <c r="P940" i="4"/>
  <c r="P188" i="4"/>
  <c r="P646" i="4"/>
  <c r="P1566" i="4"/>
  <c r="P6287" i="4"/>
  <c r="P1835" i="4"/>
  <c r="P1366" i="4"/>
  <c r="P7535" i="4"/>
  <c r="P1543" i="4"/>
  <c r="P6014" i="4"/>
  <c r="P3723" i="4"/>
  <c r="P7794" i="4"/>
  <c r="P131" i="4"/>
  <c r="P5270" i="4"/>
  <c r="P4745" i="4"/>
  <c r="P126" i="4"/>
  <c r="P5232" i="4"/>
  <c r="P3455" i="4"/>
  <c r="P6214" i="4"/>
  <c r="P1295" i="4"/>
  <c r="P5385" i="4"/>
  <c r="P6254" i="4"/>
  <c r="P1211" i="4"/>
  <c r="P7064" i="4"/>
  <c r="P7740" i="4"/>
  <c r="P3059" i="4"/>
  <c r="P7248" i="4"/>
  <c r="P1186" i="4"/>
  <c r="P6702" i="4"/>
  <c r="P2083" i="4"/>
  <c r="P1978" i="4"/>
  <c r="P1076" i="4"/>
  <c r="P281" i="4"/>
  <c r="P4096" i="4"/>
  <c r="P3004" i="4"/>
  <c r="P6156" i="4"/>
  <c r="P685" i="4"/>
  <c r="P5197" i="4"/>
  <c r="P4084" i="4"/>
  <c r="P602" i="4"/>
  <c r="P2546" i="4"/>
  <c r="P501" i="4"/>
  <c r="P6888" i="4"/>
  <c r="P1986" i="4"/>
  <c r="P3809" i="4"/>
  <c r="P3157" i="4"/>
  <c r="P5756" i="4"/>
  <c r="P2942" i="4"/>
  <c r="P443" i="4"/>
  <c r="P2362" i="4"/>
  <c r="P1968" i="4"/>
  <c r="P5709" i="4"/>
  <c r="P3952" i="4"/>
  <c r="P1708" i="4"/>
  <c r="P6392" i="4"/>
  <c r="P7331" i="4"/>
  <c r="P3071" i="4"/>
  <c r="P2029" i="4"/>
  <c r="P2223" i="4"/>
  <c r="P7776" i="4"/>
  <c r="P1049" i="4"/>
  <c r="P140" i="4"/>
  <c r="P4176" i="4"/>
  <c r="P3082" i="4"/>
  <c r="P7246" i="4"/>
  <c r="P5024" i="4"/>
  <c r="P3492" i="4"/>
  <c r="P7629" i="4"/>
  <c r="P2382" i="4"/>
  <c r="P6644" i="4"/>
  <c r="P5923" i="4"/>
  <c r="P4989" i="4"/>
  <c r="P7202" i="4"/>
  <c r="P945" i="4"/>
  <c r="P2720" i="4"/>
  <c r="P1850" i="4"/>
  <c r="P7185" i="4"/>
  <c r="P1442" i="4"/>
  <c r="P4482" i="4"/>
  <c r="P7387" i="4"/>
  <c r="P5479" i="4"/>
  <c r="P764" i="4"/>
  <c r="P4343" i="4"/>
  <c r="P1314" i="4"/>
  <c r="P5861" i="4"/>
  <c r="P6223" i="4"/>
  <c r="P1268" i="4"/>
  <c r="P3795" i="4"/>
  <c r="P3706" i="4"/>
  <c r="P2188" i="4"/>
  <c r="P1759" i="4"/>
  <c r="P2995" i="4"/>
  <c r="P6209" i="4"/>
  <c r="P6705" i="4"/>
  <c r="P7579" i="4"/>
  <c r="P7106" i="4"/>
  <c r="P692" i="4"/>
  <c r="P1539" i="4"/>
  <c r="P734" i="4"/>
  <c r="P1036" i="4"/>
  <c r="P5689" i="4"/>
  <c r="P5092" i="4"/>
  <c r="P4964" i="4"/>
  <c r="P1285" i="4"/>
  <c r="P6642" i="4"/>
  <c r="P3356" i="4"/>
  <c r="P4637" i="4"/>
  <c r="P7" i="4"/>
  <c r="P6504" i="4"/>
  <c r="P1033" i="4"/>
  <c r="P7087" i="4"/>
  <c r="P2009" i="4"/>
  <c r="P5364" i="4"/>
  <c r="P4456" i="4"/>
  <c r="P3373" i="4"/>
  <c r="P1824" i="4"/>
  <c r="P5429" i="4"/>
  <c r="P6745" i="4"/>
  <c r="P1416" i="4"/>
  <c r="P4768" i="4"/>
  <c r="P7143" i="4"/>
  <c r="P203" i="4"/>
  <c r="P915" i="4"/>
  <c r="P433" i="4"/>
  <c r="P550" i="4"/>
  <c r="P1711" i="4"/>
  <c r="P5914" i="4"/>
  <c r="P2085" i="4"/>
  <c r="P6598" i="4"/>
  <c r="P1962" i="4"/>
  <c r="P1903" i="4"/>
  <c r="P7727" i="4"/>
  <c r="P555" i="4"/>
  <c r="P987" i="4"/>
  <c r="P4576" i="4"/>
  <c r="P1817" i="4"/>
  <c r="P7357" i="4"/>
  <c r="P4081" i="4"/>
  <c r="P6400" i="4"/>
  <c r="P7876" i="4"/>
  <c r="P5567" i="4"/>
  <c r="P4058" i="4"/>
  <c r="P5407" i="4"/>
  <c r="P6005" i="4"/>
  <c r="P1961" i="4"/>
  <c r="P4524" i="4"/>
  <c r="P4881" i="4"/>
  <c r="P6699" i="4"/>
  <c r="P1162" i="4"/>
  <c r="P3737" i="4"/>
  <c r="P4923" i="4"/>
  <c r="P1160" i="4"/>
  <c r="P892" i="4"/>
  <c r="P6656" i="4"/>
  <c r="P6391" i="4"/>
  <c r="P735" i="4"/>
  <c r="P4088" i="4"/>
  <c r="P906" i="4"/>
  <c r="P7557" i="4"/>
  <c r="P7126" i="4"/>
  <c r="P5244" i="4"/>
  <c r="P2997" i="4"/>
  <c r="P7967" i="4"/>
  <c r="P1394" i="4"/>
  <c r="P6737" i="4"/>
  <c r="P7305" i="4"/>
  <c r="P4398" i="4"/>
  <c r="P5812" i="4"/>
  <c r="P6846" i="4"/>
  <c r="P6038" i="4"/>
  <c r="P261" i="4"/>
  <c r="P1491" i="4"/>
  <c r="P4574" i="4"/>
  <c r="P1287" i="4"/>
  <c r="P1766" i="4"/>
  <c r="P3870" i="4"/>
  <c r="P7008" i="4"/>
  <c r="P4665" i="4"/>
  <c r="P2007" i="4"/>
  <c r="P2310" i="4"/>
  <c r="P2453" i="4"/>
  <c r="P4440" i="4"/>
  <c r="P704" i="4"/>
  <c r="P2801" i="4"/>
  <c r="P1610" i="4"/>
  <c r="P3294" i="4"/>
  <c r="P7785" i="4"/>
  <c r="P7003" i="4"/>
  <c r="P12" i="4"/>
  <c r="P1410" i="4"/>
  <c r="P4065" i="4"/>
  <c r="P3599" i="4"/>
  <c r="P6681" i="4"/>
  <c r="P2383" i="4"/>
  <c r="P343" i="4"/>
  <c r="P7869" i="4"/>
  <c r="P4247" i="4"/>
  <c r="P4594" i="4"/>
  <c r="P2763" i="4"/>
  <c r="P2473" i="4"/>
  <c r="P3229" i="4"/>
  <c r="P1284" i="4"/>
  <c r="P6194" i="4"/>
  <c r="P3826" i="4"/>
  <c r="P6339" i="4"/>
  <c r="P6814" i="4"/>
  <c r="P920" i="4"/>
  <c r="P6330" i="4"/>
  <c r="P1725" i="4"/>
  <c r="P4782" i="4"/>
  <c r="P153" i="4"/>
  <c r="P7682" i="4"/>
  <c r="P406" i="4"/>
  <c r="P6686" i="4"/>
  <c r="P5490" i="4"/>
  <c r="P5525" i="4"/>
  <c r="P770" i="4"/>
  <c r="P6016" i="4"/>
  <c r="P7418" i="4"/>
  <c r="P6412" i="4"/>
  <c r="P4608" i="4"/>
  <c r="P1382" i="4"/>
  <c r="P6843" i="4"/>
  <c r="P2593" i="4"/>
  <c r="P5537" i="4"/>
  <c r="P2122" i="4"/>
  <c r="P4588" i="4"/>
  <c r="P1182" i="4"/>
  <c r="P4604" i="4"/>
  <c r="P7777" i="4"/>
  <c r="P5466" i="4"/>
  <c r="P6930" i="4"/>
  <c r="P3869" i="4"/>
  <c r="P7585" i="4"/>
  <c r="P7568" i="4"/>
  <c r="P1241" i="4"/>
  <c r="P5042" i="4"/>
  <c r="P7674" i="4"/>
  <c r="P5602" i="4"/>
  <c r="P1188" i="4"/>
  <c r="P5533" i="4"/>
  <c r="P7410" i="4"/>
  <c r="P3561" i="4"/>
  <c r="P797" i="4"/>
  <c r="P2727" i="4"/>
  <c r="P2496" i="4"/>
  <c r="P2472" i="4"/>
  <c r="P1377" i="4"/>
  <c r="P824" i="4"/>
  <c r="P6626" i="4"/>
  <c r="P3231" i="4"/>
  <c r="P4501" i="4"/>
  <c r="P5979" i="4"/>
  <c r="P4525" i="4"/>
  <c r="P2943" i="4"/>
  <c r="P4961" i="4"/>
  <c r="P2012" i="4"/>
  <c r="P3268" i="4"/>
  <c r="P543" i="4"/>
  <c r="P1735" i="4"/>
  <c r="P4040" i="4"/>
  <c r="P6263" i="4"/>
  <c r="P4983" i="4"/>
  <c r="P2572" i="4"/>
  <c r="P3237" i="4"/>
  <c r="P119" i="4"/>
  <c r="P6559" i="4"/>
  <c r="P2091" i="4"/>
  <c r="P4044" i="4"/>
  <c r="P5046" i="4"/>
  <c r="P4142" i="4"/>
  <c r="P6211" i="4"/>
  <c r="P5590" i="4"/>
  <c r="P4664" i="4"/>
  <c r="P6216" i="4"/>
  <c r="P2962" i="4"/>
  <c r="P6088" i="4"/>
  <c r="P4750" i="4"/>
  <c r="P929" i="4"/>
  <c r="P5419" i="4"/>
  <c r="P4617" i="4"/>
  <c r="P858" i="4"/>
  <c r="P4026" i="4"/>
  <c r="P496" i="4"/>
  <c r="P4950" i="4"/>
  <c r="P73" i="4"/>
  <c r="P4831" i="4"/>
  <c r="P1209" i="4"/>
  <c r="P2965" i="4"/>
  <c r="P7232" i="4"/>
  <c r="P7543" i="4"/>
  <c r="P2600" i="4"/>
  <c r="P290" i="4"/>
  <c r="P2676" i="4"/>
  <c r="P4531" i="4"/>
  <c r="P352" i="4"/>
  <c r="P759" i="4"/>
  <c r="P3785" i="4"/>
  <c r="P5134" i="4"/>
  <c r="P1871" i="4"/>
  <c r="P6901" i="4"/>
  <c r="P1433" i="4"/>
  <c r="P6825" i="4"/>
  <c r="P4182" i="4"/>
  <c r="P3053" i="4"/>
  <c r="P7587" i="4"/>
  <c r="P2210" i="4"/>
  <c r="P6025" i="4"/>
  <c r="P7184" i="4"/>
  <c r="P2480" i="4"/>
  <c r="P3513" i="4"/>
  <c r="P7858" i="4"/>
  <c r="P4360" i="4"/>
  <c r="P404" i="4"/>
  <c r="P262" i="4"/>
  <c r="P1618" i="4"/>
  <c r="P4239" i="4"/>
  <c r="P3938" i="4"/>
  <c r="P6262" i="4"/>
  <c r="P1669" i="4"/>
  <c r="P4432" i="4"/>
  <c r="P4944" i="4"/>
  <c r="P4587" i="4"/>
  <c r="P4299" i="4"/>
  <c r="P7200" i="4"/>
  <c r="P5101" i="4"/>
  <c r="P974" i="4"/>
  <c r="P7272" i="4"/>
  <c r="P74" i="4"/>
  <c r="P6315" i="4"/>
  <c r="P7401" i="4"/>
  <c r="P3955" i="4"/>
  <c r="P7611" i="4"/>
  <c r="P768" i="4"/>
  <c r="P7684" i="4"/>
  <c r="P589" i="4"/>
  <c r="P5344" i="4"/>
  <c r="P7975" i="4"/>
  <c r="P1100" i="4"/>
  <c r="P2366" i="4"/>
  <c r="P5718" i="4"/>
  <c r="P757" i="4"/>
  <c r="P4862" i="4"/>
  <c r="P2983" i="4"/>
  <c r="P3879" i="4"/>
  <c r="P3007" i="4"/>
  <c r="P7626" i="4"/>
  <c r="P2158" i="4"/>
  <c r="P240" i="4"/>
  <c r="P455" i="4"/>
  <c r="P5189" i="4"/>
  <c r="P3817" i="4"/>
  <c r="P4183" i="4"/>
  <c r="P5229" i="4"/>
  <c r="P3959" i="4"/>
  <c r="P6573" i="4"/>
  <c r="P1561" i="4"/>
  <c r="P1034" i="4"/>
  <c r="P154" i="4"/>
  <c r="P1335" i="4"/>
  <c r="P670" i="4"/>
  <c r="P2279" i="4"/>
  <c r="P403" i="4"/>
  <c r="P1218" i="4"/>
  <c r="P6892" i="4"/>
  <c r="P751" i="4"/>
  <c r="P5352" i="4"/>
  <c r="P2411" i="4"/>
  <c r="P7915" i="4"/>
  <c r="P6035" i="4"/>
  <c r="P3143" i="4"/>
  <c r="P5099" i="4"/>
  <c r="P2493" i="4"/>
  <c r="P3512" i="4"/>
  <c r="P7254" i="4"/>
  <c r="P6827" i="4"/>
  <c r="P6912" i="4"/>
  <c r="P6907" i="4"/>
  <c r="P3759" i="4"/>
  <c r="P7582" i="4"/>
  <c r="P618" i="4"/>
  <c r="P1695" i="4"/>
  <c r="P3257" i="4"/>
  <c r="P3103" i="4"/>
  <c r="P2048" i="4"/>
  <c r="P6635" i="4"/>
  <c r="P142" i="4"/>
  <c r="P1255" i="4"/>
  <c r="P6847" i="4"/>
  <c r="P3369" i="4"/>
  <c r="P3734" i="4"/>
  <c r="P6913" i="4"/>
  <c r="P4568" i="4"/>
  <c r="P7353" i="4"/>
  <c r="P5848" i="4"/>
  <c r="P1353" i="4"/>
  <c r="P857" i="4"/>
  <c r="P1271" i="4"/>
  <c r="P3020" i="4"/>
  <c r="P7270" i="4"/>
  <c r="P5827" i="4"/>
  <c r="P3896" i="4"/>
  <c r="P1790" i="4"/>
  <c r="P4317" i="4"/>
  <c r="P6126" i="4"/>
  <c r="P3091" i="4"/>
  <c r="P5204" i="4"/>
  <c r="P7013" i="4"/>
  <c r="P7074" i="4"/>
  <c r="P5081" i="4"/>
  <c r="P7017" i="4"/>
  <c r="P746" i="4"/>
  <c r="P211" i="4"/>
  <c r="P2389" i="4"/>
  <c r="P1078" i="4"/>
  <c r="P5278" i="4"/>
  <c r="P2779" i="4"/>
  <c r="P5080" i="4"/>
  <c r="P4909" i="4"/>
  <c r="P4369" i="4"/>
  <c r="P3956" i="4"/>
  <c r="P1307" i="4"/>
  <c r="P2363" i="4"/>
  <c r="P4420" i="4"/>
  <c r="P7497" i="4"/>
  <c r="P6987" i="4"/>
  <c r="P7115" i="4"/>
  <c r="P3745" i="4"/>
  <c r="P1718" i="4"/>
  <c r="P1919" i="4"/>
  <c r="P1244" i="4"/>
  <c r="P7694" i="4"/>
  <c r="P5940" i="4"/>
  <c r="P4558" i="4"/>
  <c r="P4737" i="4"/>
  <c r="P3406" i="4"/>
  <c r="P1873" i="4"/>
  <c r="P6875" i="4"/>
  <c r="P7878" i="4"/>
  <c r="P1908" i="4"/>
  <c r="P7103" i="4"/>
  <c r="P7556" i="4"/>
  <c r="P6298" i="4"/>
  <c r="P2207" i="4"/>
  <c r="P695" i="4"/>
  <c r="P6575" i="4"/>
  <c r="P5400" i="4"/>
  <c r="P6516" i="4"/>
  <c r="P3038" i="4"/>
  <c r="P4075" i="4"/>
  <c r="P7114" i="4"/>
  <c r="P6050" i="4"/>
  <c r="P5702" i="4"/>
  <c r="P6719" i="4"/>
  <c r="P2896" i="4"/>
  <c r="P7599" i="4"/>
  <c r="P1510" i="4"/>
  <c r="P3592" i="4"/>
  <c r="P7939" i="4"/>
  <c r="P5713" i="4"/>
  <c r="P817" i="4"/>
  <c r="P1533" i="4"/>
  <c r="P7192" i="4"/>
  <c r="P613" i="4"/>
  <c r="P5020" i="4"/>
  <c r="P3471" i="4"/>
  <c r="P7138" i="4"/>
  <c r="P1750" i="4"/>
  <c r="P5887" i="4"/>
  <c r="P452" i="4"/>
  <c r="P3917" i="4"/>
  <c r="P6774" i="4"/>
  <c r="P7080" i="4"/>
  <c r="P2536" i="4"/>
  <c r="P1781" i="4"/>
  <c r="P5240" i="4"/>
  <c r="P45" i="4"/>
  <c r="P4833" i="4"/>
  <c r="P3482" i="4"/>
  <c r="P2556" i="4"/>
  <c r="P1538" i="4"/>
  <c r="P442" i="4"/>
  <c r="P4410" i="4"/>
  <c r="P6641" i="4"/>
  <c r="P2711" i="4"/>
  <c r="P1473" i="4"/>
  <c r="P6465" i="4"/>
  <c r="P7584" i="4"/>
  <c r="P5802" i="4"/>
  <c r="P737" i="4"/>
  <c r="P2631" i="4"/>
  <c r="P7594" i="4"/>
  <c r="P7409" i="4"/>
  <c r="P2748" i="4"/>
  <c r="P7101" i="4"/>
  <c r="P1736" i="4"/>
  <c r="P5814" i="4"/>
  <c r="P6371" i="4"/>
  <c r="P421" i="4"/>
  <c r="P3994" i="4"/>
  <c r="P3967" i="4"/>
  <c r="P7242" i="4"/>
  <c r="P3388" i="4"/>
  <c r="P4383" i="4"/>
  <c r="P513" i="4"/>
  <c r="P2762" i="4"/>
  <c r="P3115" i="4"/>
  <c r="P2445" i="4"/>
  <c r="P5696" i="4"/>
  <c r="P4986" i="4"/>
  <c r="P4331" i="4"/>
  <c r="P962" i="4"/>
  <c r="P5700" i="4"/>
  <c r="P3083" i="4"/>
  <c r="P611" i="4"/>
  <c r="P7929" i="4"/>
  <c r="P7211" i="4"/>
  <c r="P7786" i="4"/>
  <c r="P5184" i="4"/>
  <c r="P3505" i="4"/>
  <c r="P3201" i="4"/>
  <c r="P3533" i="4"/>
  <c r="P4154" i="4"/>
  <c r="P5691" i="4"/>
  <c r="P2756" i="4"/>
  <c r="P7441" i="4"/>
  <c r="P1675" i="4"/>
  <c r="P645" i="4"/>
  <c r="P723" i="4"/>
  <c r="P1591" i="4"/>
  <c r="P2098" i="4"/>
  <c r="P5004" i="4"/>
  <c r="P2176" i="4"/>
  <c r="P7709" i="4"/>
  <c r="P5173" i="4"/>
  <c r="P4019" i="4"/>
  <c r="P7912" i="4"/>
  <c r="P5491" i="4"/>
  <c r="P3945" i="4"/>
  <c r="P1964" i="4"/>
  <c r="P1739" i="4"/>
  <c r="P4386" i="4"/>
  <c r="P5176" i="4"/>
  <c r="P4947" i="4"/>
  <c r="P2375" i="4"/>
  <c r="P775" i="4"/>
  <c r="P3884" i="4"/>
  <c r="P2094" i="4"/>
  <c r="P843" i="4"/>
  <c r="P5362" i="4"/>
  <c r="P4403" i="4"/>
  <c r="P1851" i="4"/>
  <c r="P7032" i="4"/>
  <c r="P2357" i="4"/>
  <c r="P2092" i="4"/>
  <c r="P6251" i="4"/>
  <c r="P7930" i="4"/>
  <c r="P1308" i="4"/>
  <c r="P7141" i="4"/>
  <c r="P4929" i="4"/>
  <c r="P6067" i="4"/>
  <c r="P698" i="4"/>
  <c r="P879" i="4"/>
  <c r="P2181" i="4"/>
  <c r="P3220" i="4"/>
  <c r="P4222" i="4"/>
  <c r="P1137" i="4"/>
  <c r="P7478" i="4"/>
  <c r="P5343" i="4"/>
  <c r="P3073" i="4"/>
  <c r="P4473" i="4"/>
  <c r="P5301" i="4"/>
  <c r="P957" i="4"/>
  <c r="P6440" i="4"/>
  <c r="P7269" i="4"/>
  <c r="P7239" i="4"/>
  <c r="P7044" i="4"/>
  <c r="P297" i="4"/>
  <c r="P971" i="4"/>
  <c r="P3368" i="4"/>
  <c r="P2177" i="4"/>
  <c r="P4291" i="4"/>
  <c r="P6332" i="4"/>
  <c r="P3903" i="4"/>
  <c r="P3777" i="4"/>
  <c r="P1801" i="4"/>
  <c r="P3996" i="4"/>
  <c r="P870" i="4"/>
  <c r="P4790" i="4"/>
  <c r="P5016" i="4"/>
  <c r="P3562" i="4"/>
  <c r="P5011" i="4"/>
  <c r="P6553" i="4"/>
  <c r="P607" i="4"/>
  <c r="P2418" i="4"/>
  <c r="P684" i="4"/>
  <c r="P1514" i="4"/>
  <c r="P5070" i="4"/>
  <c r="P3920" i="4"/>
  <c r="P4645" i="4"/>
  <c r="P7136" i="4"/>
  <c r="P7756" i="4"/>
  <c r="P6735" i="4"/>
  <c r="P5388" i="4"/>
  <c r="P4374" i="4"/>
  <c r="P6779" i="4"/>
  <c r="P473" i="4"/>
  <c r="P1905" i="4"/>
  <c r="P7423" i="4"/>
  <c r="P3355" i="4"/>
  <c r="P4998" i="4"/>
  <c r="P4006" i="4"/>
  <c r="P2668" i="4"/>
  <c r="P2835" i="4"/>
  <c r="P6957" i="4"/>
  <c r="P1800" i="4"/>
  <c r="P7642" i="4"/>
  <c r="P1339" i="4"/>
  <c r="P5865" i="4"/>
  <c r="P4271" i="4"/>
  <c r="P5283" i="4"/>
  <c r="P2231" i="4"/>
  <c r="P5021" i="4"/>
  <c r="P4870" i="4"/>
  <c r="P1032" i="4"/>
  <c r="P5605" i="4"/>
  <c r="P585" i="4"/>
  <c r="P7733" i="4"/>
  <c r="P2529" i="4"/>
  <c r="P606" i="4"/>
  <c r="P1379" i="4"/>
  <c r="P1562" i="4"/>
  <c r="P4274" i="4"/>
  <c r="P6788" i="4"/>
  <c r="P4191" i="4"/>
  <c r="P1151" i="4"/>
  <c r="P3800" i="4"/>
  <c r="P7288" i="4"/>
  <c r="P5476" i="4"/>
  <c r="P5493" i="4"/>
  <c r="P932" i="4"/>
  <c r="P1559" i="4"/>
  <c r="P6655" i="4"/>
  <c r="P2017" i="4"/>
  <c r="P5549" i="4"/>
  <c r="P5641" i="4"/>
  <c r="P3715" i="4"/>
  <c r="P866" i="4"/>
  <c r="P644" i="4"/>
  <c r="P7935" i="4"/>
  <c r="P487" i="4"/>
  <c r="P1459" i="4"/>
  <c r="P1672" i="4"/>
  <c r="P4849" i="4"/>
  <c r="P515" i="4"/>
  <c r="P5293" i="4"/>
  <c r="P5198" i="4"/>
  <c r="P1768" i="4"/>
  <c r="P7793" i="4"/>
  <c r="P6039" i="4"/>
  <c r="P6017" i="4"/>
  <c r="P7011" i="4"/>
  <c r="P944" i="4"/>
  <c r="P7391" i="4"/>
  <c r="P3327" i="4"/>
  <c r="P1614" i="4"/>
  <c r="P1863" i="4"/>
  <c r="P7393" i="4"/>
  <c r="P130" i="4"/>
  <c r="P4480" i="4"/>
  <c r="P6509" i="4"/>
  <c r="P7813" i="4"/>
  <c r="P6535" i="4"/>
  <c r="P1396" i="4"/>
  <c r="P2622" i="4"/>
  <c r="P5769" i="4"/>
  <c r="P2490" i="4"/>
  <c r="P7904" i="4"/>
  <c r="P7405" i="4"/>
  <c r="P1805" i="4"/>
  <c r="P6874" i="4"/>
  <c r="P192" i="4"/>
  <c r="P7244" i="4"/>
  <c r="P7833" i="4"/>
  <c r="P6552" i="4"/>
  <c r="P5536" i="4"/>
  <c r="P1592" i="4"/>
  <c r="P2892" i="4"/>
  <c r="P3171" i="4"/>
  <c r="P1421" i="4"/>
  <c r="P7201" i="4"/>
  <c r="P3108" i="4"/>
  <c r="P6556" i="4"/>
  <c r="P5330" i="4"/>
  <c r="P1247" i="4"/>
  <c r="P1833" i="4"/>
  <c r="P6037" i="4"/>
  <c r="P1220" i="4"/>
  <c r="P4927" i="4"/>
  <c r="P2979" i="4"/>
  <c r="P4313" i="4"/>
  <c r="P3838" i="4"/>
  <c r="P2876" i="4"/>
  <c r="P3010" i="4"/>
  <c r="P3636" i="4"/>
  <c r="P5645" i="4"/>
  <c r="P4064" i="4"/>
  <c r="P3972" i="4"/>
  <c r="P3320" i="4"/>
  <c r="P767" i="4"/>
  <c r="P2390" i="4"/>
  <c r="P4402" i="4"/>
  <c r="P5782" i="4"/>
  <c r="P1697" i="4"/>
  <c r="P4783" i="4"/>
  <c r="P6849" i="4"/>
  <c r="P6831" i="4"/>
  <c r="P7748" i="4"/>
  <c r="P5201" i="4"/>
  <c r="P5841" i="4"/>
  <c r="P2150" i="4"/>
  <c r="P7033" i="4"/>
  <c r="P6767" i="4"/>
  <c r="P3284" i="4"/>
  <c r="P5452" i="4"/>
  <c r="P4948" i="4"/>
  <c r="P4754" i="4"/>
  <c r="P7140" i="4"/>
  <c r="P5699" i="4"/>
  <c r="P6718" i="4"/>
  <c r="P5579" i="4"/>
  <c r="P6366" i="4"/>
  <c r="P6992" i="4"/>
  <c r="P4245" i="4"/>
  <c r="P278" i="4"/>
  <c r="P1238" i="4"/>
  <c r="P4323" i="4"/>
  <c r="P5839" i="4"/>
  <c r="P5693" i="4"/>
  <c r="P2454" i="4"/>
  <c r="P5457" i="4"/>
  <c r="P1075" i="4"/>
  <c r="P1963" i="4"/>
  <c r="P3248" i="4"/>
  <c r="P1253" i="4"/>
  <c r="P3099" i="4"/>
  <c r="P4695" i="4"/>
  <c r="P1554" i="4"/>
  <c r="P4827" i="4"/>
  <c r="P5033" i="4"/>
  <c r="P4692" i="4"/>
  <c r="P1860" i="4"/>
  <c r="P7133" i="4"/>
  <c r="P1809" i="4"/>
  <c r="P5792" i="4"/>
  <c r="P678" i="4"/>
  <c r="P4840" i="4"/>
  <c r="P3600" i="4"/>
  <c r="P7764" i="4"/>
  <c r="P3897" i="4"/>
  <c r="P3238" i="4"/>
  <c r="P815" i="4"/>
  <c r="P3386" i="4"/>
  <c r="P4686" i="4"/>
  <c r="P3051" i="4"/>
  <c r="P5963" i="4"/>
  <c r="P1691" i="4"/>
  <c r="P5650" i="4"/>
  <c r="P3242" i="4"/>
  <c r="P2028" i="4"/>
  <c r="P4429" i="4"/>
  <c r="P7156" i="4"/>
  <c r="P5978" i="4"/>
  <c r="P8" i="4"/>
  <c r="P7714" i="4"/>
  <c r="P1225" i="4"/>
  <c r="P206" i="4"/>
  <c r="P3729" i="4"/>
  <c r="P3029" i="4"/>
  <c r="P2996" i="4"/>
  <c r="P79" i="4"/>
  <c r="P2974" i="4"/>
  <c r="P4872" i="4"/>
  <c r="P2153" i="4"/>
  <c r="P3727" i="4"/>
  <c r="P4915" i="4"/>
  <c r="P5398" i="4"/>
  <c r="P4877" i="4"/>
  <c r="P5267" i="4"/>
  <c r="P708" i="4"/>
  <c r="P87" i="4"/>
  <c r="P3298" i="4"/>
  <c r="P3056" i="4"/>
  <c r="P2079" i="4"/>
  <c r="P4728" i="4"/>
  <c r="P6607" i="4"/>
  <c r="P1613" i="4"/>
  <c r="P6904" i="4"/>
  <c r="P1310" i="4"/>
  <c r="P584" i="4"/>
  <c r="P3733" i="4"/>
  <c r="P4837" i="4"/>
  <c r="P5477" i="4"/>
  <c r="P44" i="4"/>
  <c r="P1424" i="4"/>
  <c r="P7883" i="4"/>
  <c r="P5614" i="4"/>
  <c r="P1629" i="4"/>
  <c r="P992" i="4"/>
  <c r="P6018" i="4"/>
  <c r="P1338" i="4"/>
  <c r="P1641" i="4"/>
  <c r="P1163" i="4"/>
  <c r="P2941" i="4"/>
  <c r="P3473" i="4"/>
  <c r="P3655" i="4"/>
  <c r="P1038" i="4"/>
  <c r="P335" i="4"/>
  <c r="P1534" i="4"/>
  <c r="P2879" i="4"/>
  <c r="P4149" i="4"/>
  <c r="P4673" i="4"/>
  <c r="P5212" i="4"/>
  <c r="P533" i="4"/>
  <c r="P681" i="4"/>
  <c r="P2960" i="4"/>
  <c r="P1309" i="4"/>
  <c r="P2039" i="4"/>
  <c r="P9" i="4"/>
  <c r="P1927" i="4"/>
  <c r="P2132" i="4"/>
  <c r="P2957" i="4"/>
  <c r="P6414" i="4"/>
  <c r="P4112" i="4"/>
  <c r="P5318" i="4"/>
  <c r="P7591" i="4"/>
  <c r="P182" i="4"/>
  <c r="P4273" i="4"/>
  <c r="P2688" i="4"/>
  <c r="P3928" i="4"/>
  <c r="P7458" i="4"/>
  <c r="P2292" i="4"/>
  <c r="P1245" i="4"/>
  <c r="P3250" i="4"/>
  <c r="P1981" i="4"/>
  <c r="P2928" i="4"/>
  <c r="P4874" i="4"/>
  <c r="P2883" i="4"/>
  <c r="P4805" i="4"/>
  <c r="P158" i="4"/>
  <c r="P4008" i="4"/>
  <c r="P2465" i="4"/>
  <c r="P141" i="4"/>
  <c r="P4198" i="4"/>
  <c r="P882" i="4"/>
  <c r="P4218" i="4"/>
  <c r="P401" i="4"/>
  <c r="P3832" i="4"/>
  <c r="P662" i="4"/>
  <c r="P1952" i="4"/>
  <c r="P1884" i="4"/>
  <c r="P5506" i="4"/>
  <c r="P4696" i="4"/>
  <c r="P655" i="4"/>
  <c r="P5659" i="4"/>
  <c r="P5130" i="4"/>
  <c r="P4548" i="4"/>
  <c r="P2102" i="4"/>
  <c r="P7545" i="4"/>
  <c r="P5504" i="4"/>
  <c r="P5540" i="4"/>
  <c r="P5281" i="4"/>
  <c r="P6413" i="4"/>
  <c r="P6984" i="4"/>
  <c r="P1956" i="4"/>
  <c r="P4013" i="4"/>
  <c r="P7188" i="4"/>
  <c r="P6693" i="4"/>
  <c r="P3794" i="4"/>
  <c r="P191" i="4"/>
  <c r="P4661" i="4"/>
  <c r="P4804" i="4"/>
  <c r="P5748" i="4"/>
  <c r="P2565" i="4"/>
  <c r="P6337" i="4"/>
  <c r="P279" i="4"/>
  <c r="P2809" i="4"/>
  <c r="P1589" i="4"/>
  <c r="P848" i="4"/>
  <c r="P3393" i="4"/>
  <c r="P3150" i="4"/>
  <c r="P3031" i="4"/>
  <c r="P5794" i="4"/>
  <c r="P3353" i="4"/>
  <c r="P3520" i="4"/>
  <c r="P6097" i="4"/>
  <c r="P1040" i="4"/>
  <c r="P2144" i="4"/>
  <c r="P3622" i="4"/>
  <c r="P2015" i="4"/>
  <c r="P422" i="4"/>
  <c r="P6885" i="4"/>
  <c r="P6228" i="4"/>
  <c r="P7832" i="4"/>
  <c r="P1647" i="4"/>
  <c r="P5225" i="4"/>
  <c r="P583" i="4"/>
  <c r="P6063" i="4"/>
  <c r="P2451" i="4"/>
  <c r="P1272" i="4"/>
  <c r="P5321" i="4"/>
  <c r="P972" i="4"/>
  <c r="P3035" i="4"/>
  <c r="P4141" i="4"/>
  <c r="P898" i="4"/>
  <c r="P4975" i="4"/>
  <c r="P3430" i="4"/>
  <c r="P6980" i="4"/>
  <c r="P2183" i="4"/>
  <c r="P5426" i="4"/>
  <c r="P7165" i="4"/>
  <c r="P4883" i="4"/>
  <c r="P4671" i="4"/>
  <c r="P6630" i="4"/>
  <c r="P438" i="4"/>
  <c r="P4689" i="4"/>
  <c r="P1578" i="4"/>
  <c r="P6343" i="4"/>
  <c r="P5642" i="4"/>
  <c r="P6452" i="4"/>
  <c r="P1005" i="4"/>
  <c r="P6778" i="4"/>
  <c r="P3889" i="4"/>
  <c r="P2323" i="4"/>
  <c r="P6532" i="4"/>
  <c r="P2203" i="4"/>
  <c r="P5319" i="4"/>
  <c r="P3326" i="4"/>
  <c r="P580" i="4"/>
  <c r="P4628" i="4"/>
  <c r="P3224" i="4"/>
  <c r="P6578" i="4"/>
  <c r="P5564" i="4"/>
  <c r="P6708" i="4"/>
  <c r="P722" i="4"/>
  <c r="P4052" i="4"/>
  <c r="P3640" i="4"/>
  <c r="P3087" i="4"/>
  <c r="P6896" i="4"/>
  <c r="P2230" i="4"/>
  <c r="P5571" i="4"/>
  <c r="P1877" i="4"/>
  <c r="P2746" i="4"/>
  <c r="P5721" i="4"/>
  <c r="P6589" i="4"/>
  <c r="P3986" i="4"/>
  <c r="P7675" i="4"/>
  <c r="P6057" i="4"/>
  <c r="P3798" i="4"/>
  <c r="P6649" i="4"/>
  <c r="P2541" i="4"/>
  <c r="P526" i="4"/>
  <c r="P3259" i="4"/>
  <c r="P6726" i="4"/>
  <c r="P1313" i="4"/>
  <c r="P597" i="4"/>
  <c r="P5868" i="4"/>
  <c r="P6668" i="4"/>
  <c r="P3322" i="4"/>
  <c r="P5350" i="4"/>
  <c r="P7139" i="4"/>
  <c r="P2316" i="4"/>
  <c r="P3751" i="4"/>
  <c r="P5371" i="4"/>
  <c r="P1073" i="4"/>
  <c r="P6982" i="4"/>
  <c r="P3947" i="4"/>
  <c r="P1138" i="4"/>
  <c r="P1449" i="4"/>
  <c r="P6829" i="4"/>
  <c r="P5167" i="4"/>
  <c r="P1495" i="4"/>
  <c r="P7590" i="4"/>
  <c r="P3591" i="4"/>
  <c r="P5574" i="4"/>
  <c r="P5023" i="4"/>
  <c r="P3756" i="4"/>
  <c r="P5181" i="4"/>
  <c r="P5161" i="4"/>
  <c r="P479" i="4"/>
  <c r="P75" i="4"/>
  <c r="P6660" i="4"/>
  <c r="P2914" i="4"/>
  <c r="P2646" i="4"/>
  <c r="P527" i="4"/>
  <c r="P1912" i="4"/>
  <c r="P325" i="4"/>
  <c r="P199" i="4"/>
  <c r="P575" i="4"/>
  <c r="P5835" i="4"/>
  <c r="P4454" i="4"/>
  <c r="P3992" i="4"/>
  <c r="P2722" i="4"/>
  <c r="P1099" i="4"/>
  <c r="P4152" i="4"/>
  <c r="P3573" i="4"/>
  <c r="P632" i="4"/>
  <c r="P3934" i="4"/>
  <c r="P2399" i="4"/>
  <c r="P3632" i="4"/>
  <c r="P999" i="4"/>
  <c r="P4573" i="4"/>
  <c r="P1260" i="4"/>
  <c r="P5622" i="4"/>
  <c r="P5012" i="4"/>
  <c r="P4168" i="4"/>
  <c r="P3610" i="4"/>
  <c r="P6985" i="4"/>
  <c r="P55" i="4"/>
  <c r="P4743" i="4"/>
  <c r="P2796" i="4"/>
  <c r="P5035" i="4"/>
  <c r="P1159" i="4"/>
  <c r="P3364" i="4"/>
  <c r="P813" i="4"/>
  <c r="P3221" i="4"/>
  <c r="P4732" i="4"/>
  <c r="P5205" i="4"/>
  <c r="P4813" i="4"/>
  <c r="P724" i="4"/>
  <c r="P3741" i="4"/>
  <c r="P2288" i="4"/>
  <c r="P6925" i="4"/>
  <c r="P5158" i="4"/>
  <c r="P6249" i="4"/>
  <c r="P2817" i="4"/>
  <c r="P6937" i="4"/>
  <c r="P984" i="4"/>
  <c r="P3420" i="4"/>
  <c r="P7083" i="4"/>
  <c r="P5856" i="4"/>
  <c r="P7528" i="4"/>
  <c r="P6633" i="4"/>
  <c r="P6170" i="4"/>
  <c r="P1753" i="4"/>
  <c r="P3951" i="4"/>
  <c r="P859" i="4"/>
  <c r="P4627" i="4"/>
  <c r="P5427" i="4"/>
  <c r="P3335" i="4"/>
  <c r="P6618" i="4"/>
  <c r="P270" i="4"/>
  <c r="P2620" i="4"/>
  <c r="P4703" i="4"/>
  <c r="P2926" i="4"/>
  <c r="P1563" i="4"/>
  <c r="P3818" i="4"/>
  <c r="P4755" i="4"/>
  <c r="P4137" i="4"/>
  <c r="P2159" i="4"/>
  <c r="P118" i="4"/>
  <c r="P3191" i="4"/>
  <c r="P547" i="4"/>
  <c r="P2306" i="4"/>
  <c r="P7072" i="4"/>
  <c r="P4451" i="4"/>
  <c r="P1752" i="4"/>
  <c r="P631" i="4"/>
  <c r="P503" i="4"/>
  <c r="P4517" i="4"/>
  <c r="P946" i="4"/>
  <c r="P2586" i="4"/>
  <c r="P1385" i="4"/>
  <c r="P1651" i="4"/>
  <c r="P4054" i="4"/>
  <c r="P6334" i="4"/>
  <c r="P1710" i="4"/>
  <c r="P224" i="4"/>
  <c r="P819" i="4"/>
  <c r="P6724" i="4"/>
  <c r="P7476" i="4"/>
  <c r="P5392" i="4"/>
  <c r="P2667" i="4"/>
  <c r="P5297" i="4"/>
  <c r="P6859" i="4"/>
  <c r="P5473" i="4"/>
  <c r="P1496" i="4"/>
  <c r="P2908" i="4"/>
  <c r="P5216" i="4"/>
  <c r="P2585" i="4"/>
  <c r="P4810" i="4"/>
  <c r="P6858" i="4"/>
  <c r="P1498" i="4"/>
  <c r="P5348" i="4"/>
  <c r="P6075" i="4"/>
  <c r="P478" i="4"/>
  <c r="P3425" i="4"/>
  <c r="P2652" i="4"/>
  <c r="P3793" i="4"/>
  <c r="P6006" i="4"/>
  <c r="P5678" i="4"/>
  <c r="P5213" i="4"/>
  <c r="P4675" i="4"/>
  <c r="P6359" i="4"/>
  <c r="P1365" i="4"/>
  <c r="P4793" i="4"/>
  <c r="P2146" i="4"/>
  <c r="P3161" i="4"/>
  <c r="P7051" i="4"/>
  <c r="P1816" i="4"/>
  <c r="P3548" i="4"/>
  <c r="P7177" i="4"/>
  <c r="P3702" i="4"/>
  <c r="P4850" i="4"/>
  <c r="P1351" i="4"/>
  <c r="P5196" i="4"/>
  <c r="P293" i="4"/>
  <c r="P5851" i="4"/>
  <c r="P6756" i="4"/>
  <c r="P5776" i="4"/>
  <c r="P1454" i="4"/>
  <c r="P7339" i="4"/>
  <c r="P821" i="4"/>
  <c r="P5750" i="4"/>
  <c r="P2832" i="4"/>
  <c r="P4470" i="4"/>
  <c r="P3975" i="4"/>
  <c r="P4511" i="4"/>
  <c r="P2334" i="4"/>
  <c r="P958" i="4"/>
  <c r="P5738" i="4"/>
  <c r="P5727" i="4"/>
  <c r="P6055" i="4"/>
  <c r="P6106" i="4"/>
  <c r="P7909" i="4"/>
  <c r="P1236" i="4"/>
  <c r="P464" i="4"/>
  <c r="P7853" i="4"/>
  <c r="P1243" i="4"/>
  <c r="P1508" i="4"/>
  <c r="P3962" i="4"/>
  <c r="P7596" i="4"/>
  <c r="P3434" i="4"/>
  <c r="P2690" i="4"/>
  <c r="P4865" i="4"/>
  <c r="P2262" i="4"/>
  <c r="P4092" i="4"/>
  <c r="P5716" i="4"/>
  <c r="P371" i="4"/>
  <c r="P2830" i="4"/>
  <c r="P3138" i="4"/>
  <c r="P5941" i="4"/>
  <c r="P534" i="4"/>
  <c r="P1336" i="4"/>
  <c r="P5589" i="4"/>
  <c r="P3427" i="4"/>
  <c r="P2903" i="4"/>
  <c r="P5431" i="4"/>
  <c r="P5527" i="4"/>
  <c r="P4015" i="4"/>
  <c r="P6286" i="4"/>
  <c r="P4199" i="4"/>
  <c r="P2320" i="4"/>
  <c r="P6077" i="4"/>
  <c r="P6152" i="4"/>
  <c r="P688" i="4"/>
  <c r="P1771" i="4"/>
  <c r="P7265" i="4"/>
  <c r="P7536" i="4"/>
  <c r="P7779" i="4"/>
  <c r="P791" i="4"/>
  <c r="P2645" i="4"/>
  <c r="P2003" i="4"/>
  <c r="P5471" i="4"/>
  <c r="P6003" i="4"/>
  <c r="P4047" i="4"/>
  <c r="P7221" i="4"/>
  <c r="P7835" i="4"/>
  <c r="P3703" i="4"/>
  <c r="P2562" i="4"/>
  <c r="P6766" i="4"/>
  <c r="P5928" i="4"/>
  <c r="P5975" i="4"/>
  <c r="P3757" i="4"/>
  <c r="P3301" i="4"/>
  <c r="P6475" i="4"/>
  <c r="P4492" i="4"/>
  <c r="P7762" i="4"/>
  <c r="P5114" i="4"/>
  <c r="P7014" i="4"/>
  <c r="P3278" i="4"/>
  <c r="P2862" i="4"/>
  <c r="P2766" i="4"/>
  <c r="P663" i="4"/>
  <c r="P3093" i="4"/>
  <c r="P7102" i="4"/>
  <c r="P1251" i="4"/>
  <c r="P4041" i="4"/>
  <c r="P4660" i="4"/>
  <c r="P7658" i="4"/>
  <c r="P4843" i="4"/>
  <c r="P1278" i="4"/>
  <c r="P4179" i="4"/>
  <c r="P3997" i="4"/>
  <c r="P5146" i="4"/>
  <c r="P5607" i="4"/>
  <c r="P6750" i="4"/>
  <c r="P5834" i="4"/>
  <c r="P7421" i="4"/>
  <c r="P3979" i="4"/>
  <c r="P6318" i="4"/>
  <c r="P6144" i="4"/>
  <c r="P7426" i="4"/>
  <c r="P4625" i="4"/>
  <c r="P2244" i="4"/>
  <c r="P5207" i="4"/>
  <c r="P7525" i="4"/>
  <c r="P4351" i="4"/>
  <c r="P176" i="4"/>
  <c r="P7638" i="4"/>
  <c r="P637" i="4"/>
  <c r="P913" i="4"/>
  <c r="P5548" i="4"/>
  <c r="P4718" i="4"/>
  <c r="P6706" i="4"/>
  <c r="P7947" i="4"/>
  <c r="P1399" i="4"/>
  <c r="P5592" i="4"/>
  <c r="P6495" i="4"/>
  <c r="P5714" i="4"/>
  <c r="P402" i="4"/>
  <c r="P7346" i="4"/>
  <c r="P4212" i="4"/>
  <c r="P4260" i="4"/>
  <c r="P3376" i="4"/>
  <c r="P3894" i="4"/>
  <c r="P3771" i="4"/>
  <c r="P3307" i="4"/>
  <c r="P1019" i="4"/>
  <c r="P7470" i="4"/>
  <c r="P3216" i="4"/>
  <c r="P6609" i="4"/>
  <c r="P7376" i="4"/>
  <c r="P3046" i="4"/>
  <c r="P467" i="4"/>
  <c r="P5904" i="4"/>
  <c r="P4507" i="4"/>
  <c r="P5758" i="4"/>
  <c r="P485" i="4"/>
  <c r="P1570" i="4"/>
  <c r="P5926" i="4"/>
  <c r="P6520" i="4"/>
  <c r="P6948" i="4"/>
  <c r="P4133" i="4"/>
  <c r="P7167" i="4"/>
  <c r="P3098" i="4"/>
  <c r="P6993" i="4"/>
  <c r="P5460" i="4"/>
  <c r="P59" i="4"/>
  <c r="P2698" i="4"/>
  <c r="P4072" i="4"/>
  <c r="P225" i="4"/>
  <c r="P3583" i="4"/>
  <c r="P1734" i="4"/>
  <c r="P5345" i="4"/>
  <c r="P6953" i="4"/>
  <c r="P4498" i="4"/>
  <c r="P7063" i="4"/>
  <c r="P3570" i="4"/>
  <c r="P7822" i="4"/>
  <c r="P2325" i="4"/>
  <c r="P5082" i="4"/>
  <c r="P4979" i="4"/>
  <c r="P5120" i="4"/>
  <c r="P5075" i="4"/>
  <c r="P966" i="4"/>
  <c r="P5463" i="4"/>
  <c r="P812" i="4"/>
  <c r="P3437" i="4"/>
  <c r="P916" i="4"/>
  <c r="P1168" i="4"/>
  <c r="P512" i="4"/>
  <c r="P4908" i="4"/>
  <c r="P963" i="4"/>
  <c r="P538" i="4"/>
  <c r="P7054" i="4"/>
  <c r="P3092" i="4"/>
  <c r="P6410" i="4"/>
  <c r="P2139" i="4"/>
  <c r="P6463" i="4"/>
  <c r="P3773" i="4"/>
  <c r="P6866" i="4"/>
  <c r="P5894" i="4"/>
  <c r="P6725" i="4"/>
  <c r="P4741" i="4"/>
  <c r="P2328" i="4"/>
  <c r="P486" i="4"/>
  <c r="P7282" i="4"/>
  <c r="P6773" i="4"/>
  <c r="P5615" i="4"/>
  <c r="P2543" i="4"/>
  <c r="P4888" i="4"/>
  <c r="P7099" i="4"/>
  <c r="P7485" i="4"/>
  <c r="P4365" i="4"/>
  <c r="P3543" i="4"/>
  <c r="P1906" i="4"/>
  <c r="P1612" i="4"/>
  <c r="P6110" i="4"/>
  <c r="P4945" i="4"/>
  <c r="P5999" i="4"/>
  <c r="P1947" i="4"/>
  <c r="P2293" i="4"/>
  <c r="P4609" i="4"/>
  <c r="P6926" i="4"/>
  <c r="P6401" i="4"/>
  <c r="P4404" i="4"/>
  <c r="P5002" i="4"/>
  <c r="P3874" i="4"/>
  <c r="P4584" i="4"/>
  <c r="P3113" i="4"/>
  <c r="P2945" i="4"/>
  <c r="P2775" i="4"/>
  <c r="P7415" i="4"/>
  <c r="P5766" i="4"/>
  <c r="P7531" i="4"/>
  <c r="P7002" i="4"/>
  <c r="P955" i="4"/>
  <c r="P936" i="4"/>
  <c r="P7406" i="4"/>
  <c r="P5498" i="4"/>
  <c r="P2078" i="4"/>
  <c r="P7129" i="4"/>
  <c r="P4359" i="4"/>
  <c r="P3401" i="4"/>
  <c r="P1407" i="4"/>
  <c r="P4045" i="4"/>
  <c r="P23" i="4"/>
  <c r="P4164" i="4"/>
  <c r="P6571" i="4"/>
  <c r="P1958" i="4"/>
  <c r="P6523" i="4"/>
  <c r="P4595" i="4"/>
  <c r="P1784" i="4"/>
  <c r="P4119" i="4"/>
  <c r="P4605" i="4"/>
  <c r="P2178" i="4"/>
  <c r="P2921" i="4"/>
  <c r="P6167" i="4"/>
  <c r="P6113" i="4"/>
  <c r="P1545" i="4"/>
  <c r="P2644" i="4"/>
  <c r="P7950" i="4"/>
  <c r="P6515" i="4"/>
  <c r="P6335" i="4"/>
  <c r="P6862" i="4"/>
  <c r="P4533" i="4"/>
  <c r="P3587" i="4"/>
  <c r="P4103" i="4"/>
  <c r="P7695" i="4"/>
  <c r="P1704" i="4"/>
  <c r="P4159" i="4"/>
  <c r="P1072" i="4"/>
  <c r="P5389" i="4"/>
  <c r="P3048" i="4"/>
  <c r="P1493" i="4"/>
  <c r="P1167" i="4"/>
  <c r="P7257" i="4"/>
  <c r="P7520" i="4"/>
  <c r="P5553" i="4"/>
  <c r="P2424" i="4"/>
  <c r="P4387" i="4"/>
  <c r="P5670" i="4"/>
  <c r="P1412" i="4"/>
  <c r="P4546" i="4"/>
  <c r="P6127" i="4"/>
  <c r="P4321" i="4"/>
  <c r="P7116" i="4"/>
  <c r="P6090" i="4"/>
  <c r="P3620" i="4"/>
  <c r="P1617" i="4"/>
  <c r="P7073" i="4"/>
  <c r="P7660" i="4"/>
  <c r="P6158" i="4"/>
  <c r="P7176" i="4"/>
  <c r="P6989" i="4"/>
  <c r="P6122" i="4"/>
  <c r="P4993" i="4"/>
  <c r="P2680" i="4"/>
  <c r="P2006" i="4"/>
  <c r="P1788" i="4"/>
  <c r="P2704" i="4"/>
  <c r="P7637" i="4"/>
  <c r="P3206" i="4"/>
  <c r="P5174" i="4"/>
  <c r="P7043" i="4"/>
  <c r="P7836" i="4"/>
  <c r="P4602" i="4"/>
  <c r="P1289" i="4"/>
  <c r="P701" i="4"/>
  <c r="P7267" i="4"/>
  <c r="P4342" i="4"/>
  <c r="P5989" i="4"/>
  <c r="P2851" i="4"/>
  <c r="P4621" i="4"/>
  <c r="P4708" i="4"/>
  <c r="P1124" i="4"/>
  <c r="P3830" i="4"/>
  <c r="P3905" i="4"/>
  <c r="P4249" i="4"/>
  <c r="P1080" i="4"/>
  <c r="P6076" i="4"/>
  <c r="P7281" i="4"/>
  <c r="P4980" i="4"/>
  <c r="P1717" i="4"/>
  <c r="P5708" i="4"/>
  <c r="P6372" i="4"/>
  <c r="P2917" i="4"/>
  <c r="P3428" i="4"/>
  <c r="P1016" i="4"/>
  <c r="P1938" i="4"/>
  <c r="P664" i="4"/>
  <c r="P2267" i="4"/>
  <c r="P5544" i="4"/>
  <c r="P196" i="4"/>
  <c r="P4679" i="4"/>
  <c r="P7771" i="4"/>
  <c r="P2899" i="4"/>
  <c r="P5821" i="4"/>
  <c r="P4678" i="4"/>
  <c r="P4214" i="4"/>
  <c r="P396" i="4"/>
  <c r="P410" i="4"/>
  <c r="P3424" i="4"/>
  <c r="P5968" i="4"/>
  <c r="P4240" i="4"/>
  <c r="P6596" i="4"/>
  <c r="P7307" i="4"/>
  <c r="P365" i="4"/>
  <c r="P7397" i="4"/>
  <c r="P6845" i="4"/>
  <c r="P2702" i="4"/>
  <c r="P5003" i="4"/>
  <c r="P3018" i="4"/>
  <c r="P4069" i="4"/>
  <c r="P1375" i="4"/>
  <c r="P167" i="4"/>
  <c r="P1847" i="4"/>
  <c r="P3619" i="4"/>
  <c r="P5944" i="4"/>
  <c r="P5743" i="4"/>
  <c r="P7735" i="4"/>
  <c r="P7560" i="4"/>
  <c r="P6869" i="4"/>
  <c r="P1550" i="4"/>
  <c r="P7266" i="4"/>
  <c r="P1983" i="4"/>
  <c r="P4871" i="4"/>
  <c r="P6085" i="4"/>
  <c r="P789" i="4"/>
  <c r="P5441" i="4"/>
  <c r="P1222" i="4"/>
  <c r="P1067" i="4"/>
  <c r="P127" i="4"/>
  <c r="P4762" i="4"/>
  <c r="P3635" i="4"/>
  <c r="P853" i="4"/>
  <c r="P5616" i="4"/>
  <c r="P3911" i="4"/>
  <c r="P7117" i="4"/>
  <c r="P4966" i="4"/>
  <c r="P3491" i="4"/>
  <c r="P194" i="4"/>
  <c r="P4509" i="4"/>
  <c r="P4275" i="4"/>
  <c r="P1140" i="4"/>
  <c r="P1939" i="4"/>
  <c r="P5825" i="4"/>
  <c r="P7504" i="4"/>
  <c r="P5800" i="4"/>
  <c r="P4974" i="4"/>
  <c r="P392" i="4"/>
  <c r="P2660" i="4"/>
  <c r="P7515" i="4"/>
  <c r="P7381" i="4"/>
  <c r="P2850" i="4"/>
  <c r="P7974" i="4"/>
  <c r="P2637" i="4"/>
  <c r="P5980" i="4"/>
  <c r="P4264" i="4"/>
  <c r="P6572" i="4"/>
  <c r="P6942" i="4"/>
  <c r="P7816" i="4"/>
  <c r="P2321" i="4"/>
  <c r="P1462" i="4"/>
  <c r="P902" i="4"/>
  <c r="P2352" i="4"/>
  <c r="P2794" i="4"/>
  <c r="P7463" i="4"/>
  <c r="P7373" i="4"/>
  <c r="P2076" i="4"/>
  <c r="P6138" i="4"/>
  <c r="P7328" i="4"/>
  <c r="P2042" i="4"/>
  <c r="P2298" i="4"/>
  <c r="P7889" i="4"/>
  <c r="P4965" i="4"/>
  <c r="P7530" i="4"/>
  <c r="P6365" i="4"/>
  <c r="P2440" i="4"/>
  <c r="P634" i="4"/>
  <c r="P5994" i="4"/>
  <c r="P334" i="4"/>
  <c r="P3479" i="4"/>
  <c r="P3120" i="4"/>
  <c r="P2404" i="4"/>
  <c r="P3450" i="4"/>
  <c r="P4512" i="4"/>
  <c r="P7496" i="4"/>
  <c r="P928" i="4"/>
  <c r="P5143" i="4"/>
  <c r="P2327" i="4"/>
  <c r="P3077" i="4"/>
  <c r="P1093" i="4"/>
  <c r="P1131" i="4"/>
  <c r="P2986" i="4"/>
  <c r="P5938" i="4"/>
  <c r="P5857" i="4"/>
  <c r="P2514" i="4"/>
  <c r="P7368" i="4"/>
  <c r="P5515" i="4"/>
  <c r="P5248" i="4"/>
  <c r="P2795" i="4"/>
  <c r="P6700" i="4"/>
  <c r="P7805" i="4"/>
  <c r="P1758" i="4"/>
  <c r="P4017" i="4"/>
  <c r="P7605" i="4"/>
  <c r="P5724" i="4"/>
  <c r="P1130" i="4"/>
  <c r="P7327" i="4"/>
  <c r="P439" i="4"/>
  <c r="P1352" i="4"/>
  <c r="P3988" i="4"/>
  <c r="P4904" i="4"/>
  <c r="P2468" i="4"/>
  <c r="P4236" i="4"/>
  <c r="P3246" i="4"/>
  <c r="P2924" i="4"/>
  <c r="P3683" i="4"/>
  <c r="P799" i="4"/>
  <c r="P4394" i="4"/>
  <c r="P2115" i="4"/>
  <c r="P6373" i="4"/>
  <c r="P5138" i="4"/>
  <c r="P5909" i="4"/>
  <c r="P2270" i="4"/>
  <c r="P4340" i="4"/>
  <c r="P2656" i="4"/>
  <c r="P7508" i="4"/>
  <c r="P5290" i="4"/>
  <c r="P2385" i="4"/>
  <c r="P298" i="4"/>
  <c r="P5061" i="4"/>
  <c r="P2020" i="4"/>
  <c r="P6324" i="4"/>
  <c r="P1390" i="4"/>
  <c r="P2128" i="4"/>
  <c r="P6218" i="4"/>
  <c r="P2253" i="4"/>
  <c r="P2082" i="4"/>
  <c r="P5795" i="4"/>
  <c r="P2410" i="4"/>
  <c r="P7399" i="4"/>
  <c r="P7602" i="4"/>
  <c r="P7070" i="4"/>
  <c r="P1208" i="4"/>
  <c r="P3404" i="4"/>
  <c r="P1202" i="4"/>
  <c r="P556" i="4"/>
  <c r="P1773" i="4"/>
  <c r="P1530" i="4"/>
  <c r="P7608" i="4"/>
  <c r="P3023" i="4"/>
  <c r="P1782" i="4"/>
  <c r="P3411" i="4"/>
  <c r="P6653" i="4"/>
  <c r="P2654" i="4"/>
  <c r="P4700" i="4"/>
  <c r="P4339" i="4"/>
  <c r="P7820" i="4"/>
  <c r="P6135" i="4"/>
  <c r="P3791" i="4"/>
  <c r="P1573" i="4"/>
  <c r="P204" i="4"/>
  <c r="P551" i="4"/>
  <c r="P4666" i="4"/>
  <c r="P4364" i="4"/>
  <c r="P709" i="4"/>
  <c r="P642" i="4"/>
  <c r="P3812" i="4"/>
  <c r="P2810" i="4"/>
  <c r="P3400" i="4"/>
  <c r="P2990" i="4"/>
  <c r="P3983" i="4"/>
  <c r="P2595" i="4"/>
  <c r="P2888" i="4"/>
  <c r="P5066" i="4"/>
  <c r="P7937" i="4"/>
  <c r="P5762" i="4"/>
  <c r="P1953" i="4"/>
  <c r="P5969" i="4"/>
  <c r="P5254" i="4"/>
  <c r="P2416" i="4"/>
  <c r="P832" i="4"/>
  <c r="P7089" i="4"/>
  <c r="P6165" i="4"/>
  <c r="P6045" i="4"/>
  <c r="P5763" i="4"/>
  <c r="P3862" i="4"/>
  <c r="P922" i="4"/>
  <c r="P6941" i="4"/>
  <c r="P6931" i="4"/>
  <c r="P4765" i="4"/>
  <c r="P5937" i="4"/>
  <c r="P5063" i="4"/>
  <c r="P4087" i="4"/>
  <c r="P193" i="4"/>
  <c r="P3127" i="4"/>
  <c r="P4335" i="4"/>
  <c r="P5458" i="4"/>
  <c r="P1951" i="4"/>
  <c r="P4920" i="4"/>
  <c r="P1535" i="4"/>
  <c r="P639" i="4"/>
  <c r="P3193" i="4"/>
  <c r="P1461" i="4"/>
  <c r="P7738" i="4"/>
  <c r="P4550" i="4"/>
  <c r="P594" i="4"/>
  <c r="P4200" i="4"/>
  <c r="P1055" i="4"/>
  <c r="P3140" i="4"/>
  <c r="P733" i="4"/>
  <c r="P5202" i="4"/>
  <c r="P7678" i="4"/>
  <c r="P2882" i="4"/>
  <c r="P5791" i="4"/>
  <c r="P571" i="4"/>
  <c r="P7573" i="4"/>
  <c r="P3504" i="4"/>
  <c r="P1321" i="4"/>
  <c r="P7274" i="4"/>
  <c r="P36" i="4"/>
  <c r="P5482" i="4"/>
  <c r="P7863" i="4"/>
  <c r="P1942" i="4"/>
  <c r="P4536" i="4"/>
  <c r="P375" i="4"/>
  <c r="P2554" i="4"/>
  <c r="P5085" i="4"/>
  <c r="P2186" i="4"/>
  <c r="P2246" i="4"/>
  <c r="P3957" i="4"/>
  <c r="P2160" i="4"/>
  <c r="P246" i="4"/>
  <c r="P1280" i="4"/>
  <c r="P6960" i="4"/>
  <c r="P7422" i="4"/>
  <c r="P3321" i="4"/>
  <c r="P5524" i="4"/>
  <c r="P6418" i="4"/>
  <c r="P5584" i="4"/>
  <c r="P2871" i="4"/>
  <c r="P1886" i="4"/>
  <c r="P1227" i="4"/>
  <c r="P3932" i="4"/>
  <c r="P2910" i="4"/>
  <c r="P6328" i="4"/>
  <c r="P2611" i="4"/>
  <c r="P5996" i="4"/>
  <c r="P7119" i="4"/>
  <c r="P4105" i="4"/>
  <c r="P7442" i="4"/>
  <c r="P2268" i="4"/>
  <c r="P6168" i="4"/>
  <c r="P4658" i="4"/>
  <c r="P2537" i="4"/>
  <c r="P4449" i="4"/>
  <c r="P1384" i="4"/>
  <c r="P6722" i="4"/>
  <c r="P1656" i="4"/>
  <c r="P4603" i="4"/>
  <c r="P7957" i="4"/>
  <c r="P3775" i="4"/>
  <c r="P4277" i="4"/>
  <c r="P3617" i="4"/>
  <c r="P1727" i="4"/>
  <c r="P3497" i="4"/>
  <c r="P712" i="4"/>
  <c r="P3280" i="4"/>
  <c r="P1541" i="4"/>
  <c r="P4866" i="4"/>
  <c r="P4203" i="4"/>
  <c r="P7928" i="4"/>
  <c r="P1386" i="4"/>
  <c r="P7512" i="4"/>
  <c r="P7420" i="4"/>
  <c r="P3753" i="4"/>
  <c r="P493" i="4"/>
  <c r="P117" i="4"/>
  <c r="P2774" i="4"/>
  <c r="P706" i="4"/>
  <c r="P5001" i="4"/>
  <c r="P7413" i="4"/>
  <c r="P4014" i="4"/>
  <c r="P4378" i="4"/>
  <c r="P295" i="4"/>
  <c r="P7700" i="4"/>
  <c r="P4933" i="4"/>
  <c r="P5027" i="4"/>
  <c r="P2417" i="4"/>
  <c r="P3236" i="4"/>
  <c r="P3856" i="4"/>
  <c r="P6361" i="4"/>
  <c r="P7953" i="4"/>
  <c r="P5094" i="4"/>
  <c r="P6994" i="4"/>
  <c r="P3646" i="4"/>
  <c r="P3234" i="4"/>
  <c r="P3474" i="4"/>
  <c r="P4298" i="4"/>
  <c r="P2760" i="4"/>
  <c r="P7897" i="4"/>
  <c r="P1327" i="4"/>
  <c r="P6362" i="4"/>
  <c r="P5052" i="4"/>
  <c r="P6879" i="4"/>
  <c r="P6426" i="4"/>
  <c r="P7782" i="4"/>
  <c r="P5960" i="4"/>
  <c r="P6360" i="4"/>
  <c r="P3306" i="4"/>
  <c r="P4459" i="4"/>
  <c r="P7963" i="4"/>
  <c r="P1101" i="4"/>
  <c r="P2528" i="4"/>
  <c r="P6235" i="4"/>
  <c r="P6688" i="4"/>
  <c r="P2538" i="4"/>
  <c r="P202" i="4"/>
  <c r="P4897" i="4"/>
  <c r="P2388" i="4"/>
  <c r="P42" i="4"/>
  <c r="P2322" i="4"/>
  <c r="P3119" i="4"/>
  <c r="P1044" i="4"/>
  <c r="P4039" i="4"/>
  <c r="P491" i="4"/>
  <c r="P6871" i="4"/>
  <c r="P7724" i="4"/>
  <c r="P6709" i="4"/>
  <c r="P5507" i="4"/>
  <c r="P4376" i="4"/>
  <c r="P2134" i="4"/>
  <c r="P2010" i="4"/>
  <c r="P5514" i="4"/>
  <c r="P1507" i="4"/>
  <c r="P288" i="4"/>
  <c r="P5333" i="4"/>
  <c r="P5374" i="4"/>
  <c r="P1682" i="4"/>
  <c r="P5152" i="4"/>
  <c r="P6897" i="4"/>
  <c r="P382" i="4"/>
  <c r="P3047" i="4"/>
  <c r="P3560" i="4"/>
  <c r="P6809" i="4"/>
  <c r="P4575" i="4"/>
  <c r="P5952" i="4"/>
  <c r="P4742" i="4"/>
  <c r="P6674" i="4"/>
  <c r="P77" i="4"/>
  <c r="P6746" i="4"/>
  <c r="P1425" i="4"/>
  <c r="P7075" i="4"/>
  <c r="P4943" i="4"/>
  <c r="P5773" i="4"/>
  <c r="P4153" i="4"/>
  <c r="P3002" i="4"/>
  <c r="P931" i="4"/>
  <c r="P5433" i="4"/>
  <c r="P3274" i="4"/>
  <c r="P6730" i="4"/>
  <c r="P3811" i="4"/>
  <c r="P5103" i="4"/>
  <c r="P2447" i="4"/>
  <c r="P4490" i="4"/>
  <c r="P7808" i="4"/>
  <c r="P6905" i="4"/>
  <c r="P4914" i="4"/>
  <c r="P1764" i="4"/>
  <c r="P5784" i="4"/>
  <c r="P7154" i="4"/>
  <c r="P1840" i="4"/>
  <c r="P5145" i="4"/>
  <c r="P93" i="4"/>
  <c r="P54" i="4"/>
  <c r="P3003" i="4"/>
  <c r="P6506" i="4"/>
  <c r="P7355" i="4"/>
  <c r="P3439" i="4"/>
  <c r="P2826" i="4"/>
  <c r="P2281" i="4"/>
  <c r="P5884" i="4"/>
  <c r="P5122" i="4"/>
  <c r="P7336" i="4"/>
  <c r="P5409" i="4"/>
  <c r="P6949" i="4"/>
  <c r="P2949" i="4"/>
  <c r="P6121" i="4"/>
  <c r="P7264" i="4"/>
  <c r="P1515" i="4"/>
  <c r="P7754" i="4"/>
  <c r="P6062" i="4"/>
  <c r="P7198" i="4"/>
  <c r="P2380" i="4"/>
  <c r="P7480" i="4"/>
  <c r="P6758" i="4"/>
  <c r="P3829" i="4"/>
  <c r="P3654" i="4"/>
  <c r="P5250" i="4"/>
  <c r="P5347" i="4"/>
  <c r="P2332" i="4"/>
  <c r="P7962" i="4"/>
  <c r="P2030" i="4"/>
  <c r="P814" i="4"/>
  <c r="P4562" i="4"/>
  <c r="P6979" i="4"/>
  <c r="P1406" i="4"/>
  <c r="P4940" i="4"/>
  <c r="P6095" i="4"/>
  <c r="P525" i="4"/>
  <c r="P2118" i="4"/>
  <c r="P5357" i="4"/>
  <c r="P3667" i="4"/>
  <c r="P6966" i="4"/>
  <c r="P528" i="4"/>
  <c r="P4657" i="4"/>
  <c r="P6345" i="4"/>
  <c r="P7407" i="4"/>
  <c r="P4697" i="4"/>
  <c r="P711" i="4"/>
  <c r="P245" i="4"/>
  <c r="P5048" i="4"/>
  <c r="P1229" i="4"/>
  <c r="P277" i="4"/>
  <c r="P236" i="4"/>
  <c r="P4601" i="4"/>
  <c r="P3403" i="4"/>
  <c r="P810" i="4"/>
  <c r="P4766" i="4"/>
  <c r="P3279" i="4"/>
  <c r="P3843" i="4"/>
  <c r="P7936" i="4"/>
  <c r="P4458" i="4"/>
  <c r="P5448" i="4"/>
  <c r="P180" i="4"/>
  <c r="P7098" i="4"/>
  <c r="P2116" i="4"/>
  <c r="P1024" i="4"/>
  <c r="P3836" i="4"/>
  <c r="P1479" i="4"/>
  <c r="P633" i="4"/>
  <c r="P435" i="4"/>
  <c r="P7206" i="4"/>
  <c r="P2589" i="4"/>
  <c r="P6429" i="4"/>
  <c r="P152" i="4"/>
  <c r="P6053" i="4"/>
  <c r="P1333" i="4"/>
  <c r="P4135" i="4"/>
  <c r="P1659" i="4"/>
  <c r="P4380" i="4"/>
  <c r="P6519" i="4"/>
  <c r="P3577" i="4"/>
  <c r="P5106" i="4"/>
  <c r="P7576" i="4"/>
  <c r="P3827" i="4"/>
  <c r="P7365" i="4"/>
  <c r="P3924" i="4"/>
  <c r="P5962" i="4"/>
  <c r="P4144" i="4"/>
  <c r="P4307" i="4"/>
  <c r="P4620" i="4"/>
  <c r="P7765" i="4"/>
  <c r="P2051" i="4"/>
  <c r="P1635" i="4"/>
  <c r="P4942" i="4"/>
  <c r="P1548" i="4"/>
  <c r="P3436" i="4"/>
  <c r="P1111" i="4"/>
  <c r="P4125" i="4"/>
  <c r="P4590" i="4"/>
  <c r="P2833" i="4"/>
  <c r="P399" i="4"/>
  <c r="P5850" i="4"/>
  <c r="P348" i="4"/>
  <c r="P92" i="4"/>
  <c r="P5811" i="4"/>
  <c r="P2590" i="4"/>
  <c r="P4937" i="4"/>
  <c r="P6451" i="4"/>
  <c r="P4803" i="4"/>
  <c r="P497" i="4"/>
  <c r="P3329" i="4"/>
  <c r="P4049" i="4"/>
  <c r="P3413" i="4"/>
  <c r="P2197" i="4"/>
  <c r="P838" i="4"/>
  <c r="P6124" i="4"/>
  <c r="P6922" i="4"/>
  <c r="P6759" i="4"/>
  <c r="P7220" i="4"/>
  <c r="P3987" i="4"/>
  <c r="P4791" i="4"/>
  <c r="P2047" i="4"/>
  <c r="P7027" i="4"/>
  <c r="P7481" i="4"/>
  <c r="P3545" i="4"/>
  <c r="P4355" i="4"/>
  <c r="P4760" i="4"/>
  <c r="P2164" i="4"/>
  <c r="P7840" i="4"/>
  <c r="P6268" i="4"/>
  <c r="P7554" i="4"/>
  <c r="P5415" i="4"/>
  <c r="P5280" i="4"/>
  <c r="P1926" i="4"/>
  <c r="P7934" i="4"/>
  <c r="P4256" i="4"/>
  <c r="P6956" i="4"/>
  <c r="P7457" i="4"/>
  <c r="P1345" i="4"/>
  <c r="P510" i="4"/>
  <c r="P794" i="4"/>
  <c r="P1582" i="4"/>
  <c r="P5646" i="4"/>
  <c r="P803" i="4"/>
  <c r="P5231" i="4"/>
  <c r="P6327" i="4"/>
  <c r="P4441" i="4"/>
  <c r="P4591" i="4"/>
  <c r="P7487" i="4"/>
  <c r="P2113" i="4"/>
  <c r="P6355" i="4"/>
  <c r="P4629" i="4"/>
  <c r="P5939" i="4"/>
  <c r="P4346" i="4"/>
  <c r="P6974" i="4"/>
  <c r="P2552" i="4"/>
  <c r="P7857" i="4"/>
  <c r="P1156" i="4"/>
  <c r="P7704" i="4"/>
  <c r="P7227" i="4"/>
  <c r="P530" i="4"/>
  <c r="P68" i="4"/>
  <c r="P11" i="4"/>
  <c r="P7669" i="4"/>
  <c r="P3299" i="4"/>
  <c r="P5761" i="4"/>
  <c r="P7938" i="4"/>
  <c r="P4122" i="4"/>
  <c r="P6855" i="4"/>
  <c r="P1699" i="4"/>
  <c r="P2558" i="4"/>
  <c r="P3266" i="4"/>
  <c r="P6161" i="4"/>
  <c r="P7503" i="4"/>
  <c r="P3085" i="4"/>
  <c r="P3378" i="4"/>
  <c r="P7972" i="4"/>
  <c r="P3166" i="4"/>
  <c r="P3392" i="4"/>
  <c r="P4878" i="4"/>
  <c r="P420" i="4"/>
  <c r="P3021" i="4"/>
  <c r="P6487" i="4"/>
  <c r="P6710" i="4"/>
  <c r="P5559" i="4"/>
  <c r="P5395" i="4"/>
  <c r="P6397" i="4"/>
  <c r="P6933" i="4"/>
  <c r="P250" i="4"/>
  <c r="P4589" i="4"/>
  <c r="P346" i="4"/>
  <c r="P4767" i="4"/>
  <c r="P719" i="4"/>
  <c r="P1012" i="4"/>
  <c r="P3208" i="4"/>
  <c r="P3377" i="4"/>
  <c r="P1059" i="4"/>
  <c r="P6964" i="4"/>
  <c r="P19" i="4"/>
  <c r="P6474" i="4"/>
  <c r="P877" i="4"/>
  <c r="P6488" i="4"/>
  <c r="P260" i="4"/>
  <c r="P7922" i="4"/>
  <c r="P2368" i="4"/>
  <c r="P7643" i="4"/>
  <c r="P5336" i="4"/>
  <c r="P6590" i="4"/>
  <c r="P7199" i="4"/>
  <c r="P4680" i="4"/>
  <c r="P1087" i="4"/>
  <c r="P5307" i="4"/>
  <c r="P7502" i="4"/>
  <c r="P2439" i="4"/>
  <c r="P328" i="4"/>
  <c r="P2757" i="4"/>
  <c r="P652" i="4"/>
  <c r="P37" i="4"/>
  <c r="P2890" i="4"/>
  <c r="P1657" i="4"/>
  <c r="P6952" i="4"/>
  <c r="P5038" i="4"/>
  <c r="P6794" i="4"/>
  <c r="P3433" i="4"/>
  <c r="P5654" i="4"/>
  <c r="P2317" i="4"/>
  <c r="P6755" i="4"/>
  <c r="P2601" i="4"/>
  <c r="P5474" i="4"/>
  <c r="P7224" i="4"/>
  <c r="P185" i="4"/>
  <c r="P6760" i="4"/>
  <c r="P1320" i="4"/>
  <c r="P1556" i="4"/>
  <c r="P4269" i="4"/>
  <c r="P6478" i="4"/>
  <c r="P5898" i="4"/>
  <c r="P6868" i="4"/>
  <c r="P6828" i="4"/>
  <c r="P2670" i="4"/>
  <c r="P1741" i="4"/>
  <c r="P6647" i="4"/>
  <c r="P5195" i="4"/>
  <c r="P302" i="4"/>
  <c r="P173" i="4"/>
  <c r="P109" i="4"/>
  <c r="P7068" i="4"/>
  <c r="P970" i="4"/>
  <c r="P221" i="4"/>
  <c r="P7038" i="4"/>
  <c r="P5657" i="4"/>
  <c r="P1256" i="4"/>
  <c r="P4807" i="4"/>
  <c r="P914" i="4"/>
  <c r="P4552" i="4"/>
  <c r="P6712" i="4"/>
  <c r="P4654" i="4"/>
  <c r="P200" i="4"/>
  <c r="P1470" i="4"/>
  <c r="P168" i="4"/>
  <c r="P445" i="4"/>
  <c r="P2497" i="4"/>
  <c r="P1216" i="4"/>
  <c r="P157" i="4"/>
  <c r="P7096" i="4"/>
  <c r="P2209" i="4"/>
  <c r="P4371" i="4"/>
  <c r="P5111" i="4"/>
  <c r="P6603" i="4"/>
  <c r="P3146" i="4"/>
  <c r="P1569" i="4"/>
  <c r="P3895" i="4"/>
  <c r="P3954" i="4"/>
  <c r="P4448" i="4"/>
  <c r="P4237" i="4"/>
  <c r="P2423" i="4"/>
  <c r="P6923" i="4"/>
  <c r="P4687" i="4"/>
  <c r="P5355" i="4"/>
  <c r="P1709" i="4"/>
  <c r="P3923" i="4"/>
  <c r="P7763" i="4"/>
  <c r="P446" i="4"/>
  <c r="P3649" i="4"/>
  <c r="P7356" i="4"/>
  <c r="P6587" i="4"/>
  <c r="P5578" i="4"/>
  <c r="P3510" i="4"/>
  <c r="P4208" i="4"/>
  <c r="P3219" i="4"/>
  <c r="P2025" i="4"/>
  <c r="P6531" i="4"/>
  <c r="P6877" i="4"/>
  <c r="P6128" i="4"/>
  <c r="P6634" i="4"/>
  <c r="P3365" i="4"/>
  <c r="P6150" i="4"/>
  <c r="P1026" i="4"/>
  <c r="P2937" i="4"/>
  <c r="P15" i="4"/>
  <c r="P7372" i="4"/>
  <c r="P4504" i="4"/>
  <c r="P7452" i="4"/>
  <c r="P3807" i="4"/>
  <c r="P5771" i="4"/>
  <c r="P4455" i="4"/>
  <c r="P1467" i="4"/>
  <c r="P2672" i="4"/>
  <c r="P5310" i="4"/>
  <c r="P5555" i="4"/>
  <c r="P3813" i="4"/>
  <c r="P5492" i="4"/>
  <c r="P560" i="4"/>
  <c r="P1806" i="4"/>
  <c r="P7943" i="4"/>
  <c r="P4885" i="4"/>
  <c r="P1064" i="4"/>
  <c r="P3346" i="4"/>
  <c r="P384" i="4"/>
  <c r="P6671" i="4"/>
  <c r="P5600" i="4"/>
  <c r="P477" i="4"/>
  <c r="P5041" i="4"/>
  <c r="P6305" i="4"/>
  <c r="P6390" i="4"/>
  <c r="P1420" i="4"/>
  <c r="P514" i="4"/>
  <c r="P6001" i="4"/>
  <c r="P4690" i="4"/>
  <c r="P3880" i="4"/>
  <c r="P5922" i="4"/>
  <c r="P3961" i="4"/>
  <c r="P6955" i="4"/>
  <c r="P1679" i="4"/>
  <c r="P263" i="4"/>
  <c r="P7677" i="4"/>
  <c r="P3486" i="4"/>
  <c r="P7925" i="4"/>
  <c r="P2922" i="4"/>
  <c r="P808" i="4"/>
  <c r="P4985" i="4"/>
  <c r="P7620" i="4"/>
  <c r="P2068" i="4"/>
  <c r="P7823" i="4"/>
  <c r="P2026" i="4"/>
  <c r="P2287" i="4"/>
  <c r="P2265" i="4"/>
  <c r="P3104" i="4"/>
  <c r="P1575" i="4"/>
  <c r="P3861" i="4"/>
  <c r="P3252" i="4"/>
  <c r="P5539" i="4"/>
  <c r="P3613" i="4"/>
  <c r="P7645" i="4"/>
  <c r="P841" i="4"/>
  <c r="P7519" i="4"/>
  <c r="P3213" i="4"/>
  <c r="P5360" i="4"/>
  <c r="P7691" i="4"/>
  <c r="P7888" i="4"/>
  <c r="P5199" i="4"/>
  <c r="P3902" i="4"/>
  <c r="P1564" i="4"/>
  <c r="P7183" i="4"/>
  <c r="P3841" i="4"/>
  <c r="P3828" i="4"/>
  <c r="P4107" i="4"/>
  <c r="P1574" i="4"/>
  <c r="P5100" i="4"/>
  <c r="P4611" i="4"/>
  <c r="P3837" i="4"/>
  <c r="P3017" i="4"/>
  <c r="P6174" i="4"/>
  <c r="P2043" i="4"/>
  <c r="P1648" i="4"/>
  <c r="P2627" i="4"/>
  <c r="P7455" i="4"/>
  <c r="P255" i="4"/>
  <c r="P508" i="4"/>
  <c r="P1837" i="4"/>
  <c r="P954" i="4"/>
  <c r="P2729" i="4"/>
  <c r="P6243" i="4"/>
  <c r="P3566" i="4"/>
  <c r="P2351" i="4"/>
  <c r="P2365" i="4"/>
  <c r="P1453" i="4"/>
  <c r="P1645" i="4"/>
  <c r="P2089" i="4"/>
  <c r="P1452" i="4"/>
  <c r="P2947" i="4"/>
  <c r="P7636" i="4"/>
  <c r="P781" i="4"/>
  <c r="P6659" i="4"/>
  <c r="P4242" i="4"/>
  <c r="P122" i="4"/>
  <c r="P2072" i="4"/>
  <c r="P1266" i="4"/>
  <c r="P2564" i="4"/>
  <c r="P6932" i="4"/>
  <c r="P1457" i="4"/>
  <c r="P4388" i="4"/>
  <c r="P7443" i="4"/>
  <c r="P164" i="4"/>
  <c r="P333" i="4"/>
  <c r="P266" i="4"/>
  <c r="P627" i="4"/>
  <c r="P7280" i="4"/>
  <c r="P7362" i="4"/>
  <c r="P569" i="4"/>
  <c r="P5226" i="4"/>
  <c r="P7042" i="4"/>
  <c r="P3971" i="4"/>
  <c r="P5671" i="4"/>
  <c r="P6662" i="4"/>
  <c r="P7284" i="4"/>
  <c r="P393" i="4"/>
  <c r="P3707" i="4"/>
  <c r="P1987" i="4"/>
  <c r="P4170" i="4"/>
  <c r="P696" i="4"/>
  <c r="P6338" i="4"/>
  <c r="P4592" i="4"/>
  <c r="P5778" i="4"/>
  <c r="P400" i="4"/>
  <c r="P4315" i="4"/>
  <c r="P6356" i="4"/>
  <c r="P5685" i="4"/>
  <c r="P3039" i="4"/>
  <c r="P2110" i="4"/>
  <c r="P3101" i="4"/>
  <c r="P2232" i="4"/>
  <c r="P1068" i="4"/>
  <c r="P1950" i="4"/>
  <c r="P5135" i="4"/>
  <c r="P381" i="4"/>
  <c r="P2393" i="4"/>
  <c r="P6064" i="4"/>
  <c r="P1716" i="4"/>
  <c r="P7322" i="4"/>
  <c r="P2624" i="4"/>
  <c r="P300" i="4"/>
  <c r="P4977" i="4"/>
  <c r="P2301" i="4"/>
  <c r="P3526" i="4"/>
  <c r="P6420" i="4"/>
  <c r="P5610" i="4"/>
  <c r="P4201" i="4"/>
  <c r="P754" i="4"/>
  <c r="P7952" i="4"/>
  <c r="P4522" i="4"/>
  <c r="P5485" i="4"/>
  <c r="P3686" i="4"/>
  <c r="P834" i="4"/>
  <c r="P4332" i="4"/>
  <c r="P2342" i="4"/>
  <c r="P4928" i="4"/>
  <c r="P4181" i="4"/>
  <c r="P5961" i="4"/>
  <c r="P139" i="4"/>
  <c r="P4147" i="4"/>
  <c r="P1757" i="4"/>
  <c r="P1599" i="4"/>
  <c r="P1525" i="4"/>
  <c r="P5141" i="4"/>
  <c r="P7283" i="4"/>
  <c r="P6723" i="4"/>
  <c r="P4140" i="4"/>
  <c r="P4634" i="4"/>
  <c r="P143" i="4"/>
  <c r="P2255" i="4"/>
  <c r="P3062" i="4"/>
  <c r="P2152" i="4"/>
  <c r="P5620" i="4"/>
  <c r="P256" i="4"/>
  <c r="P7062" i="4"/>
  <c r="P4150" i="4"/>
  <c r="P2958" i="4"/>
  <c r="P5634" i="4"/>
  <c r="P5817" i="4"/>
  <c r="P5353" i="4"/>
  <c r="P7804" i="4"/>
  <c r="P4172" i="4"/>
  <c r="P5423" i="4"/>
  <c r="P344" i="4"/>
  <c r="P5187" i="4"/>
  <c r="P2792" i="4"/>
  <c r="P6382" i="4"/>
  <c r="P7216" i="4"/>
  <c r="P6341" i="4"/>
  <c r="P2655" i="4"/>
  <c r="P3515" i="4"/>
  <c r="P3650" i="4"/>
  <c r="P4559" i="4"/>
  <c r="P1031" i="4"/>
  <c r="P4055" i="4"/>
  <c r="P7118" i="4"/>
  <c r="P1446" i="4"/>
  <c r="P2114" i="4"/>
  <c r="P5954" i="4"/>
  <c r="P7811" i="4"/>
  <c r="P6040" i="4"/>
  <c r="P133" i="4"/>
  <c r="P5079" i="4"/>
  <c r="P5089" i="4"/>
  <c r="P172" i="4"/>
  <c r="P6967" i="4"/>
  <c r="P7578" i="4"/>
  <c r="P2696" i="4"/>
  <c r="P336" i="4"/>
  <c r="P6707" i="4"/>
  <c r="P3316" i="4"/>
  <c r="P3538" i="4"/>
  <c r="P4706" i="4"/>
  <c r="P6323" i="4"/>
  <c r="P4487" i="4"/>
  <c r="P4489" i="4"/>
  <c r="P1867" i="4"/>
  <c r="P2848" i="4"/>
  <c r="P5853" i="4"/>
  <c r="P3049" i="4"/>
  <c r="P4733" i="4"/>
  <c r="P2285" i="4"/>
  <c r="P3042" i="4"/>
  <c r="P6586" i="4"/>
  <c r="P2269" i="4"/>
  <c r="P1684" i="4"/>
  <c r="P5505" i="4"/>
  <c r="P7250" i="4"/>
  <c r="P7860" i="4"/>
  <c r="P2163" i="4"/>
  <c r="P5214" i="4"/>
  <c r="P7310" i="4"/>
  <c r="P2511" i="4"/>
  <c r="P6141" i="4"/>
  <c r="P3044" i="4"/>
  <c r="P481" i="4"/>
  <c r="P3338" i="4"/>
  <c r="P4632" i="4"/>
  <c r="P1364" i="4"/>
  <c r="P3658" i="4"/>
  <c r="P4347" i="4"/>
  <c r="P6470" i="4"/>
  <c r="P3659" i="4"/>
  <c r="P4195" i="4"/>
  <c r="P4219" i="4"/>
  <c r="P5007" i="4"/>
  <c r="P7624" i="4"/>
  <c r="P6325" i="4"/>
  <c r="P2191" i="4"/>
  <c r="P5417" i="4"/>
  <c r="P6841" i="4"/>
  <c r="P4606" i="4"/>
  <c r="P4353" i="4"/>
  <c r="P7920" i="4"/>
  <c r="P7055" i="4"/>
  <c r="P4798" i="4"/>
  <c r="P7603" i="4"/>
  <c r="P3638" i="4"/>
  <c r="P7262" i="4"/>
  <c r="P2131" i="4"/>
  <c r="P6066" i="4"/>
  <c r="P3899" i="4"/>
  <c r="P3810" i="4"/>
  <c r="P440" i="4"/>
  <c r="P7862" i="4"/>
  <c r="P5893" i="4"/>
  <c r="P3233" i="4"/>
  <c r="P4868" i="4"/>
  <c r="P949" i="4"/>
  <c r="P7035" i="4"/>
  <c r="P6672" i="4"/>
  <c r="P6042" i="4"/>
  <c r="P3705" i="4"/>
  <c r="P5680" i="4"/>
  <c r="P3981" i="4"/>
  <c r="P6717" i="4"/>
  <c r="P3685" i="4"/>
  <c r="P5647" i="4"/>
  <c r="P4663" i="4"/>
  <c r="P3477" i="4"/>
  <c r="P4354" i="4"/>
  <c r="P63" i="4"/>
  <c r="P4819" i="4"/>
  <c r="P3844" i="4"/>
  <c r="P5263" i="4"/>
  <c r="P144" i="4"/>
  <c r="P5819" i="4"/>
  <c r="P7394" i="4"/>
  <c r="P1418" i="4"/>
  <c r="P6616" i="4"/>
  <c r="P101" i="4"/>
  <c r="P210" i="4"/>
  <c r="P3269" i="4"/>
  <c r="P6312" i="4"/>
  <c r="P6402" i="4"/>
  <c r="P6585" i="4"/>
  <c r="P1841" i="4"/>
  <c r="P5974" i="4"/>
  <c r="P2566" i="4"/>
  <c r="P7880" i="4"/>
  <c r="P7193" i="4"/>
  <c r="P7673" i="4"/>
  <c r="P1513" i="4"/>
  <c r="P7125" i="4"/>
  <c r="P3882" i="4"/>
  <c r="P1572" i="4"/>
  <c r="P6250" i="4"/>
  <c r="P3530" i="4"/>
  <c r="P4391" i="4"/>
  <c r="P7363" i="4"/>
  <c r="P6102" i="4"/>
  <c r="P5329" i="4"/>
  <c r="P472" i="4"/>
  <c r="P7366" i="4"/>
  <c r="P3447" i="4"/>
  <c r="P7037" i="4"/>
  <c r="P2112" i="4"/>
  <c r="P2837" i="4"/>
  <c r="P378" i="4"/>
  <c r="P315" i="4"/>
  <c r="P6393" i="4"/>
  <c r="P5688" i="4"/>
  <c r="P6258" i="4"/>
  <c r="P6909" i="4"/>
  <c r="P7690" i="4"/>
  <c r="P3422" i="4"/>
  <c r="P595" i="4"/>
  <c r="P3544" i="4"/>
  <c r="P223" i="4"/>
  <c r="P2250" i="4"/>
  <c r="P2701" i="4"/>
  <c r="P3097" i="4"/>
  <c r="P299" i="4"/>
  <c r="P4414" i="4"/>
  <c r="P2557" i="4"/>
  <c r="P557" i="4"/>
  <c r="P1808" i="4"/>
  <c r="P111" i="4"/>
  <c r="P190" i="4"/>
  <c r="P2427" i="4"/>
  <c r="P259" i="4"/>
  <c r="P7151" i="4"/>
  <c r="P3851" i="4"/>
  <c r="P4130" i="4"/>
  <c r="P7164" i="4"/>
  <c r="P3973" i="4"/>
  <c r="P5717" i="4"/>
  <c r="P4411" i="4"/>
  <c r="P3633" i="4"/>
  <c r="P35" i="4"/>
  <c r="P7949" i="4"/>
  <c r="P6628" i="4"/>
  <c r="P4002" i="4"/>
  <c r="P179" i="4"/>
  <c r="P598" i="4"/>
  <c r="P1066" i="4"/>
  <c r="P7437" i="4"/>
  <c r="P66" i="4"/>
  <c r="P2100" i="4"/>
  <c r="P7773" i="4"/>
  <c r="P5227" i="4"/>
  <c r="P7360" i="4"/>
  <c r="P3217" i="4"/>
  <c r="P2021" i="4"/>
  <c r="P2409" i="4"/>
  <c r="P2597" i="4"/>
  <c r="P1142" i="4"/>
  <c r="P366" i="4"/>
  <c r="P726" i="4"/>
  <c r="P3173" i="4"/>
  <c r="P5454" i="4"/>
  <c r="P5731" i="4"/>
  <c r="P6802" i="4"/>
  <c r="P4859" i="4"/>
  <c r="P6789" i="4"/>
  <c r="P7933" i="4"/>
  <c r="P1770" i="4"/>
  <c r="P3641" i="4"/>
  <c r="P7326" i="4"/>
  <c r="P7801" i="4"/>
  <c r="P2548" i="4"/>
  <c r="P1242" i="4"/>
  <c r="P4035" i="4"/>
  <c r="P3648" i="4"/>
  <c r="P1429" i="4"/>
  <c r="P4656" i="4"/>
  <c r="P7135" i="4"/>
  <c r="P4178" i="4"/>
  <c r="P1391" i="4"/>
  <c r="P7427" i="4"/>
  <c r="P2697" i="4"/>
  <c r="P3547" i="4"/>
  <c r="P5633" i="4"/>
  <c r="P1455" i="4"/>
  <c r="P4109" i="4"/>
  <c r="P1949" i="4"/>
  <c r="P5609" i="4"/>
  <c r="P7400" i="4"/>
  <c r="P4845" i="4"/>
  <c r="P6368" i="4"/>
  <c r="P5210" i="4"/>
  <c r="P1821" i="4"/>
  <c r="P5156" i="4"/>
  <c r="P4842" i="4"/>
  <c r="P4747" i="4"/>
  <c r="P4623" i="4"/>
  <c r="P81" i="4"/>
  <c r="P3094" i="4"/>
  <c r="P4723" i="4"/>
  <c r="P7467" i="4"/>
  <c r="P778" i="4"/>
  <c r="P1772" i="4"/>
  <c r="P739" i="4"/>
  <c r="P3502" i="4"/>
  <c r="P5787" i="4"/>
  <c r="P2948" i="4"/>
  <c r="P829" i="4"/>
  <c r="P3144" i="4"/>
  <c r="P840" i="4"/>
  <c r="P7609" i="4"/>
  <c r="P554" i="4"/>
  <c r="P504" i="4"/>
  <c r="P3175" i="4"/>
  <c r="P1500" i="4"/>
  <c r="P3153" i="4"/>
  <c r="P7292" i="4"/>
  <c r="P4720" i="4"/>
  <c r="P5679" i="4"/>
  <c r="P449" i="4"/>
  <c r="P868" i="4"/>
  <c r="P3839" i="4"/>
  <c r="P7713" i="4"/>
  <c r="P4063" i="4"/>
  <c r="P2884" i="4"/>
  <c r="P436" i="4"/>
  <c r="P2767" i="4"/>
  <c r="P4333" i="4"/>
  <c r="P730" i="4"/>
  <c r="P4235" i="4"/>
  <c r="P3183" i="4"/>
  <c r="P973" i="4"/>
  <c r="P1317" i="4"/>
  <c r="P7847" i="4"/>
  <c r="P7570" i="4"/>
  <c r="P4563" i="4"/>
  <c r="P2838" i="4"/>
  <c r="P2610" i="4"/>
  <c r="P2045" i="4"/>
  <c r="P5299" i="4"/>
  <c r="P1654" i="4"/>
  <c r="P4709" i="4"/>
  <c r="P6295" i="4"/>
  <c r="P1062" i="4"/>
  <c r="P89" i="4"/>
  <c r="P3480" i="4"/>
  <c r="P2527" i="4"/>
  <c r="P3907" i="4"/>
  <c r="P6297" i="4"/>
  <c r="P7662" i="4"/>
  <c r="P2464" i="4"/>
  <c r="P6404" i="4"/>
  <c r="P1250" i="4"/>
  <c r="P2703" i="4"/>
  <c r="P1838" i="4"/>
  <c r="P7917" i="4"/>
  <c r="P4598" i="4"/>
  <c r="P7547" i="4"/>
  <c r="P3055" i="4"/>
  <c r="P540" i="4"/>
  <c r="P1294" i="4"/>
  <c r="P7205" i="4"/>
  <c r="P2295" i="4"/>
  <c r="P2478" i="4"/>
  <c r="P7498" i="4"/>
  <c r="P2286" i="4"/>
  <c r="P1233" i="4"/>
  <c r="P1013" i="4"/>
  <c r="P2550" i="4"/>
  <c r="P687" i="4"/>
  <c r="P6395" i="4"/>
  <c r="P4352" i="4"/>
  <c r="P3717" i="4"/>
  <c r="P6740" i="4"/>
  <c r="P3385" i="4"/>
  <c r="P4050" i="4"/>
  <c r="P6310" i="4"/>
  <c r="P1411" i="4"/>
  <c r="P2818" i="4"/>
  <c r="P2302" i="4"/>
  <c r="P7228" i="4"/>
  <c r="P2088" i="4"/>
  <c r="P6998" i="4"/>
  <c r="P1303" i="4"/>
  <c r="P4955" i="4"/>
  <c r="P2618" i="4"/>
  <c r="P5770" i="4"/>
  <c r="P7131" i="4"/>
  <c r="P1869" i="4"/>
  <c r="P3507" i="4"/>
  <c r="P7567" i="4"/>
  <c r="P6934" i="4"/>
  <c r="P3135" i="4"/>
  <c r="P424" i="4"/>
  <c r="P3744" i="4"/>
  <c r="P7020" i="4"/>
  <c r="P2408" i="4"/>
  <c r="P1155" i="4"/>
  <c r="P2575" i="4"/>
  <c r="P7316" i="4"/>
  <c r="P6256" i="4"/>
  <c r="P2605" i="4"/>
  <c r="P5526" i="4"/>
  <c r="P6915" i="4"/>
  <c r="P7653" i="4"/>
  <c r="P340" i="4"/>
  <c r="P2643" i="4"/>
  <c r="P6155" i="4"/>
  <c r="P5062" i="4"/>
  <c r="P4053" i="4"/>
  <c r="P7428" i="4"/>
  <c r="P165" i="4"/>
  <c r="P7819" i="4"/>
  <c r="P7229" i="4"/>
  <c r="P6236" i="4"/>
  <c r="P4375" i="4"/>
  <c r="P2319" i="4"/>
  <c r="P5194" i="4"/>
  <c r="P2022" i="4"/>
  <c r="P7701" i="4"/>
  <c r="P251" i="4"/>
  <c r="P7817" i="4"/>
  <c r="P2713" i="4"/>
  <c r="P623" i="4"/>
  <c r="P2458" i="4"/>
  <c r="P1536" i="4"/>
  <c r="P4508" i="4"/>
  <c r="P7109" i="4"/>
  <c r="P4433" i="4"/>
  <c r="P6027" i="4"/>
  <c r="P3271" i="4"/>
  <c r="P6232" i="4"/>
  <c r="P5163" i="4"/>
  <c r="P7892" i="4"/>
  <c r="P948" i="4"/>
  <c r="P416" i="4"/>
  <c r="P2256" i="4"/>
  <c r="P5238" i="4"/>
  <c r="P6996" i="4"/>
  <c r="P2073" i="4"/>
  <c r="P6292" i="4"/>
  <c r="P5797" i="4"/>
  <c r="P6387" i="4"/>
  <c r="P7203" i="4"/>
  <c r="P6936" i="4"/>
  <c r="P6384" i="4"/>
  <c r="P5998" i="4"/>
  <c r="P7473" i="4"/>
  <c r="P4121" i="4"/>
  <c r="P6264" i="4"/>
  <c r="P552" i="4"/>
  <c r="P4311" i="4"/>
  <c r="P7500" i="4"/>
  <c r="P6352" i="4"/>
  <c r="P30" i="4"/>
  <c r="P4302" i="4"/>
  <c r="P3128" i="4"/>
  <c r="P5513" i="4"/>
  <c r="P3978" i="4"/>
  <c r="P3285" i="4"/>
  <c r="P3915" i="4"/>
  <c r="P5593" i="4"/>
  <c r="P7238" i="4"/>
  <c r="P6374" i="4"/>
  <c r="P7621" i="4"/>
  <c r="P7144" i="4"/>
  <c r="P1392" i="4"/>
  <c r="P3057" i="4"/>
  <c r="P6032" i="4"/>
  <c r="P5883" i="4"/>
  <c r="P6316" i="4"/>
  <c r="P3680" i="4"/>
  <c r="P4016" i="4"/>
  <c r="P7489" i="4"/>
  <c r="P2487" i="4"/>
  <c r="P6118" i="4"/>
  <c r="P909" i="4"/>
  <c r="P5221" i="4"/>
  <c r="P6991" i="4"/>
  <c r="P1749" i="4"/>
  <c r="P3441" i="4"/>
  <c r="P2360" i="4"/>
  <c r="P7634" i="4"/>
  <c r="P4911" i="4"/>
  <c r="P3637" i="4"/>
  <c r="P470" i="4"/>
  <c r="P5275" i="4"/>
  <c r="P6567" i="4"/>
  <c r="P3925" i="4"/>
  <c r="P2857" i="4"/>
  <c r="P1468" i="4"/>
  <c r="P5220" i="4"/>
  <c r="P6580" i="4"/>
  <c r="P3009" i="4"/>
  <c r="P7679" i="4"/>
  <c r="P3080" i="4"/>
  <c r="P5886" i="4"/>
  <c r="P4361" i="4"/>
  <c r="P581" i="4"/>
  <c r="P6518" i="4"/>
  <c r="P3100" i="4"/>
  <c r="P4248" i="4"/>
  <c r="P2004" i="4"/>
  <c r="P2576" i="4"/>
  <c r="P6819" i="4"/>
  <c r="P6613" i="4"/>
  <c r="P3835" i="4"/>
  <c r="P5535" i="4"/>
  <c r="P1576" i="4"/>
  <c r="P3506" i="4"/>
  <c r="P7918" i="4"/>
  <c r="P3158" i="4"/>
  <c r="P2971" i="4"/>
  <c r="P1141" i="4"/>
  <c r="P5168" i="4"/>
  <c r="P1872" i="4"/>
  <c r="P1143" i="4"/>
  <c r="P6876" i="4"/>
  <c r="P7841" i="4"/>
  <c r="P1703" i="4"/>
  <c r="P2840" i="4"/>
  <c r="P1775" i="4"/>
  <c r="P7874" i="4"/>
  <c r="P2900" i="4"/>
  <c r="P7651" i="4"/>
  <c r="P1661" i="4"/>
  <c r="P5764" i="4"/>
  <c r="P3919" i="4"/>
  <c r="P286" i="4"/>
  <c r="P376" i="4"/>
  <c r="P7249" i="4"/>
  <c r="P2628" i="4"/>
  <c r="P2929" i="4"/>
  <c r="P5753" i="4"/>
  <c r="P1831" i="4"/>
  <c r="P2580" i="4"/>
  <c r="P3394" i="4"/>
  <c r="P1298" i="4"/>
  <c r="P2059" i="4"/>
  <c r="P326" i="4"/>
  <c r="P413" i="4"/>
  <c r="P855" i="4"/>
  <c r="P1668" i="4"/>
  <c r="P7349" i="4"/>
  <c r="P689" i="4"/>
  <c r="P4024" i="4"/>
  <c r="P5253" i="4"/>
  <c r="P5896" i="4"/>
  <c r="P7364" i="4"/>
  <c r="P7828" i="4"/>
  <c r="P4912" i="4"/>
  <c r="P2213" i="4"/>
  <c r="P5597" i="4"/>
  <c r="P461" i="4"/>
  <c r="P1263" i="4"/>
  <c r="P3909" i="4"/>
  <c r="P2259" i="4"/>
  <c r="P1593" i="4"/>
  <c r="P1856" i="4"/>
  <c r="P1393" i="4"/>
  <c r="P2238" i="4"/>
  <c r="P6490" i="4"/>
  <c r="P7451" i="4"/>
  <c r="P3289" i="4"/>
  <c r="P1743" i="4"/>
  <c r="P3264" i="4"/>
  <c r="P329" i="4"/>
  <c r="P1210" i="4"/>
  <c r="P7256" i="4"/>
  <c r="P3778" i="4"/>
  <c r="P1316" i="4"/>
  <c r="P5719" i="4"/>
  <c r="P4324" i="4"/>
  <c r="P4864" i="4"/>
  <c r="P1373" i="4"/>
  <c r="P572" i="4"/>
  <c r="P5296" i="4"/>
  <c r="P264" i="4"/>
  <c r="P7583" i="4"/>
  <c r="P6479" i="4"/>
  <c r="P4958" i="4"/>
  <c r="P6178" i="4"/>
  <c r="P1492" i="4"/>
  <c r="P6349" i="4"/>
  <c r="P7845" i="4"/>
  <c r="P5950" i="4"/>
  <c r="P2459" i="4"/>
  <c r="P3418" i="4"/>
  <c r="P6272" i="4"/>
  <c r="P6606" i="4"/>
  <c r="P7698" i="4"/>
  <c r="P5733" i="4"/>
  <c r="P2805" i="4"/>
  <c r="P844" i="4"/>
  <c r="P4902" i="4"/>
  <c r="P5722" i="4"/>
  <c r="P3308" i="4"/>
  <c r="P7255" i="4"/>
  <c r="P5947" i="4"/>
  <c r="P5084" i="4"/>
  <c r="P465" i="4"/>
  <c r="P4136" i="4"/>
  <c r="P6222" i="4"/>
  <c r="P4085" i="4"/>
  <c r="P2242" i="4"/>
  <c r="P6348" i="4"/>
  <c r="P5424" i="4"/>
  <c r="P1907" i="4"/>
  <c r="P7053" i="4"/>
  <c r="P7517" i="4"/>
  <c r="P4876" i="4"/>
  <c r="P7417" i="4"/>
  <c r="P1248" i="4"/>
  <c r="P1721" i="4"/>
  <c r="P2340" i="4"/>
  <c r="P5768" i="4"/>
  <c r="P5245" i="4"/>
  <c r="P5983" i="4"/>
  <c r="P2798" i="4"/>
  <c r="P4953" i="4"/>
  <c r="P2344" i="4"/>
  <c r="P6597" i="4"/>
  <c r="P4192" i="4"/>
  <c r="P6383" i="4"/>
  <c r="P2243" i="4"/>
  <c r="P2719" i="4"/>
  <c r="P2621" i="4"/>
  <c r="P690" i="4"/>
  <c r="P5726" i="4"/>
  <c r="P4818" i="4"/>
  <c r="P4786" i="4"/>
  <c r="P5239" i="4"/>
  <c r="P3374" i="4"/>
  <c r="P4538" i="4"/>
  <c r="P783" i="4"/>
  <c r="P6201" i="4"/>
  <c r="P4381" i="4"/>
  <c r="P228" i="4"/>
  <c r="P7613" i="4"/>
  <c r="P558" i="4"/>
  <c r="P4082" i="4"/>
  <c r="P1843" i="4"/>
  <c r="P4078" i="4"/>
  <c r="P1690" i="4"/>
  <c r="P5608" i="4"/>
  <c r="P4227" i="4"/>
  <c r="P669" i="4"/>
  <c r="P7553" i="4"/>
  <c r="P1472" i="4"/>
  <c r="P341" i="4"/>
  <c r="P4020" i="4"/>
  <c r="P952" i="4"/>
  <c r="P2074" i="4"/>
  <c r="P105" i="4"/>
  <c r="P4730" i="4"/>
  <c r="P5556" i="4"/>
  <c r="P1626" i="4"/>
  <c r="P2657" i="4"/>
  <c r="P5015" i="4"/>
  <c r="P4177" i="4"/>
  <c r="P7592" i="4"/>
  <c r="P923" i="4"/>
  <c r="P5026" i="4"/>
  <c r="P7542" i="4"/>
  <c r="P1660" i="4"/>
  <c r="P5501" i="4"/>
  <c r="P811" i="4"/>
  <c r="P888" i="4"/>
  <c r="P5136" i="4"/>
  <c r="P6270" i="4"/>
  <c r="P1057" i="4"/>
  <c r="P2161" i="4"/>
  <c r="P7297" i="4"/>
  <c r="P2542" i="4"/>
  <c r="P3215" i="4"/>
  <c r="P274" i="4"/>
  <c r="P408" i="4"/>
  <c r="P308" i="4"/>
  <c r="P981" i="4"/>
  <c r="P721" i="4"/>
  <c r="P218" i="4"/>
  <c r="P3302" i="4"/>
  <c r="P2823" i="4"/>
  <c r="P1503" i="4"/>
  <c r="P4515" i="4"/>
  <c r="P1754" i="4"/>
  <c r="P4616" i="4"/>
  <c r="P1297" i="4"/>
  <c r="P2001" i="4"/>
  <c r="P3974" i="4"/>
  <c r="P5899" i="4"/>
  <c r="P3758" i="4"/>
  <c r="P6030" i="4"/>
  <c r="P3630" i="4"/>
  <c r="P5757" i="4"/>
  <c r="P6224" i="4"/>
  <c r="P170" i="4"/>
  <c r="P6918" i="4"/>
  <c r="P7243" i="4"/>
  <c r="P6253" i="4"/>
  <c r="P4614" i="4"/>
  <c r="P3695" i="4"/>
  <c r="P7294" i="4"/>
  <c r="P5282" i="4"/>
  <c r="P6870" i="4"/>
  <c r="P4409" i="4"/>
  <c r="P4329" i="4"/>
  <c r="P6507" i="4"/>
  <c r="P3061" i="4"/>
  <c r="P6889" i="4"/>
  <c r="P2919" i="4"/>
  <c r="P7612" i="4"/>
  <c r="P2049" i="4"/>
  <c r="P7956" i="4"/>
  <c r="P447" i="4"/>
  <c r="P3970" i="4"/>
  <c r="P5159" i="4"/>
  <c r="P6566" i="4"/>
  <c r="P2090" i="4"/>
  <c r="P7150" i="4"/>
  <c r="P2341" i="4"/>
  <c r="P3995" i="4"/>
  <c r="P7213" i="4"/>
  <c r="P2143" i="4"/>
  <c r="P816" i="4"/>
  <c r="P3852" i="4"/>
  <c r="P4893" i="4"/>
  <c r="P3731" i="4"/>
  <c r="P3699" i="4"/>
  <c r="P6093" i="4"/>
  <c r="P2738" i="4"/>
  <c r="P4336" i="4"/>
  <c r="P1680" i="4"/>
  <c r="P975" i="4"/>
  <c r="P5932" i="4"/>
  <c r="P7970" i="4"/>
  <c r="P3070" i="4"/>
  <c r="P7247" i="4"/>
  <c r="P6570" i="4"/>
  <c r="P7026" i="4"/>
  <c r="P1010" i="4"/>
  <c r="P2694" i="4"/>
  <c r="P900" i="4"/>
  <c r="P490" i="4"/>
  <c r="P4930" i="4"/>
  <c r="P4936" i="4"/>
  <c r="P5508" i="4"/>
  <c r="P7527" i="4"/>
  <c r="P960" i="4"/>
  <c r="P7086" i="4"/>
  <c r="P620" i="4"/>
  <c r="P4401" i="4"/>
  <c r="P7338" i="4"/>
  <c r="P7849" i="4"/>
  <c r="P3735" i="4"/>
  <c r="P839" i="4"/>
  <c r="P7166" i="4"/>
  <c r="P2194" i="4"/>
  <c r="P5585" i="4"/>
  <c r="P3375" i="4"/>
  <c r="P1123" i="4"/>
  <c r="P7898" i="4"/>
  <c r="P1532" i="4"/>
  <c r="P6453" i="4"/>
  <c r="P7174" i="4"/>
  <c r="P5072" i="4"/>
  <c r="P3888" i="4"/>
  <c r="P3387" i="4"/>
  <c r="P5774" i="4"/>
  <c r="P2829" i="4"/>
  <c r="P7088" i="4"/>
  <c r="P4719" i="4"/>
  <c r="P5367" i="4"/>
  <c r="P718" i="4"/>
  <c r="P4244" i="4"/>
  <c r="P710" i="4"/>
  <c r="P6558" i="4"/>
  <c r="P6162" i="4"/>
  <c r="P252" i="4"/>
  <c r="P5323" i="4"/>
  <c r="P3241" i="4"/>
  <c r="P3639" i="4"/>
  <c r="P1146" i="4"/>
  <c r="P2874" i="4"/>
  <c r="P1427" i="4"/>
  <c r="P2355" i="4"/>
  <c r="P1596" i="4"/>
  <c r="P2747" i="4"/>
  <c r="P4650" i="4"/>
  <c r="P7563" i="4"/>
  <c r="P707" i="4"/>
  <c r="P7069" i="4"/>
  <c r="P661" i="4"/>
  <c r="P3776" i="4"/>
  <c r="P7516" i="4"/>
  <c r="P4814" i="4"/>
  <c r="P1302" i="4"/>
  <c r="P2200" i="4"/>
  <c r="P3212" i="4"/>
  <c r="P2567" i="4"/>
  <c r="P1282" i="4"/>
  <c r="P5711" i="4"/>
  <c r="P1662" i="4"/>
  <c r="P1286" i="4"/>
  <c r="P3123" i="4"/>
  <c r="P5363" i="4"/>
  <c r="P6114" i="4"/>
  <c r="P3787" i="4"/>
  <c r="P6166" i="4"/>
  <c r="P4921" i="4"/>
  <c r="P5888" i="4"/>
  <c r="P6023" i="4"/>
  <c r="P4725" i="4"/>
  <c r="P351" i="4"/>
  <c r="P3209" i="4"/>
  <c r="P2920" i="4"/>
  <c r="P2312" i="4"/>
  <c r="P6447" i="4"/>
  <c r="P2815" i="4"/>
  <c r="P7258" i="4"/>
  <c r="P1249" i="4"/>
  <c r="P3164" i="4"/>
  <c r="P6188" i="4"/>
  <c r="P1283" i="4"/>
  <c r="P861" i="4"/>
  <c r="P3786" i="4"/>
  <c r="P4379" i="4"/>
  <c r="P1991" i="4"/>
  <c r="P7095" i="4"/>
  <c r="P2036" i="4"/>
  <c r="P715" i="4"/>
  <c r="P5575" i="4"/>
  <c r="P6020" i="4"/>
  <c r="P6821" i="4"/>
  <c r="P6898" i="4"/>
  <c r="P7018" i="4"/>
  <c r="P2895" i="4"/>
  <c r="P3452" i="4"/>
  <c r="P3725" i="4"/>
  <c r="P1738" i="4"/>
  <c r="P5370" i="4"/>
  <c r="P17" i="4"/>
  <c r="P3188" i="4"/>
  <c r="P7304" i="4"/>
  <c r="P2446" i="4"/>
  <c r="P5661" i="4"/>
  <c r="P7296" i="4"/>
  <c r="P942" i="4"/>
  <c r="P4322" i="4"/>
  <c r="P2432" i="4"/>
  <c r="P4003" i="4"/>
  <c r="P7767" i="4"/>
  <c r="P6145" i="4"/>
  <c r="P6098" i="4"/>
  <c r="P4462" i="4"/>
  <c r="P4569" i="4"/>
  <c r="P5732" i="4"/>
  <c r="P3199" i="4"/>
  <c r="P1678" i="4"/>
  <c r="P6084" i="4"/>
  <c r="P2180" i="4"/>
  <c r="P4519" i="4"/>
  <c r="P3594" i="4"/>
  <c r="P7132" i="4"/>
  <c r="P6434" i="4"/>
  <c r="P3929" i="4"/>
  <c r="P2208" i="4"/>
  <c r="P3736" i="4"/>
  <c r="P4772" i="4"/>
  <c r="P5759" i="4"/>
  <c r="P7798" i="4"/>
  <c r="P2428" i="4"/>
  <c r="P7941" i="4"/>
  <c r="P619" i="4"/>
  <c r="P6544" i="4"/>
  <c r="P7191" i="4"/>
  <c r="P5286" i="4"/>
  <c r="P6944" i="4"/>
  <c r="P94" i="4"/>
  <c r="P2539" i="4"/>
  <c r="P3540" i="4"/>
  <c r="P666" i="4"/>
  <c r="P2669" i="4"/>
  <c r="P7016" i="4"/>
  <c r="P2570" i="4"/>
  <c r="P5377" i="4"/>
  <c r="P1332" i="4"/>
  <c r="P134" i="4"/>
  <c r="P2666" i="4"/>
  <c r="P6271" i="4"/>
  <c r="P3797" i="4"/>
  <c r="P5133" i="4"/>
  <c r="P7726" i="4"/>
  <c r="P2578" i="4"/>
  <c r="P361" i="4"/>
  <c r="P5582" i="4"/>
  <c r="P5450" i="4"/>
  <c r="P6293" i="4"/>
  <c r="P5777" i="4"/>
  <c r="P3324" i="4"/>
  <c r="P6082" i="4"/>
  <c r="P1460" i="4"/>
  <c r="P6981" i="4"/>
  <c r="P2456" i="4"/>
  <c r="P5313" i="4"/>
  <c r="P5767" i="4"/>
  <c r="P5428" i="4"/>
  <c r="P1045" i="4"/>
  <c r="P6721" i="4"/>
  <c r="P231" i="4"/>
  <c r="P3701" i="4"/>
  <c r="P742" i="4"/>
  <c r="P7824" i="4"/>
  <c r="P4111" i="4"/>
  <c r="P7818" i="4"/>
  <c r="P4209" i="4"/>
  <c r="P7449" i="4"/>
  <c r="P5855" i="4"/>
  <c r="P6007" i="4"/>
  <c r="P3921" i="4"/>
  <c r="P3481" i="4"/>
  <c r="P6202" i="4"/>
  <c r="P5637" i="4"/>
  <c r="P953" i="4"/>
  <c r="P2469" i="4"/>
  <c r="P5209" i="4"/>
  <c r="P2559" i="4"/>
  <c r="P7097" i="4"/>
  <c r="P3415" i="4"/>
  <c r="P5496" i="4"/>
  <c r="P7803" i="4"/>
  <c r="P5255" i="4"/>
  <c r="P4443" i="4"/>
  <c r="P6752" i="4"/>
  <c r="P275" i="4"/>
  <c r="P3200" i="4"/>
  <c r="P370" i="4"/>
  <c r="P411" i="4"/>
  <c r="P7518" i="4"/>
  <c r="P3815" i="4"/>
  <c r="P5519" i="4"/>
  <c r="P7433" i="4"/>
  <c r="P6783" i="4"/>
  <c r="P3114" i="4"/>
  <c r="P115" i="4"/>
  <c r="P3258" i="4"/>
  <c r="P2913" i="4"/>
  <c r="P430" i="4"/>
  <c r="P6695" i="4"/>
  <c r="P21" i="4"/>
  <c r="P3802" i="4"/>
  <c r="P6833" i="4"/>
  <c r="P6154" i="4"/>
  <c r="P2959" i="4"/>
  <c r="P7831" i="4"/>
  <c r="P1777" i="4"/>
  <c r="P1931" i="4"/>
  <c r="P1021" i="4"/>
  <c r="P4919" i="4"/>
  <c r="P368" i="4"/>
  <c r="P3488" i="4"/>
  <c r="P5509" i="4"/>
  <c r="P911" i="4"/>
  <c r="P7977" i="4"/>
  <c r="P1560" i="4"/>
  <c r="P6770" i="4"/>
  <c r="P86" i="4"/>
  <c r="P640" i="4"/>
  <c r="P3076" i="4"/>
  <c r="P3724" i="4"/>
  <c r="P6701" i="4"/>
  <c r="P910" i="4"/>
  <c r="P4243" i="4"/>
  <c r="P2961" i="4"/>
  <c r="P5050" i="4"/>
  <c r="P7610" i="4"/>
  <c r="P1763" i="4"/>
  <c r="P2709" i="4"/>
  <c r="P1326" i="4"/>
  <c r="P5314" i="4"/>
  <c r="P4314" i="4"/>
  <c r="P3551" i="4"/>
  <c r="P3037" i="4"/>
  <c r="P3498" i="4"/>
  <c r="P3616" i="4"/>
  <c r="P34" i="4"/>
  <c r="P6151" i="4"/>
  <c r="P1780" i="4"/>
  <c r="P4056" i="4"/>
  <c r="P6307" i="4"/>
  <c r="P5911" i="4"/>
  <c r="P5881" i="4"/>
  <c r="P1319" i="4"/>
  <c r="P762" i="4"/>
  <c r="P771" i="4"/>
  <c r="P5953" i="4"/>
  <c r="P7450" i="4"/>
  <c r="P1259" i="4"/>
  <c r="P823" i="4"/>
  <c r="P4838" i="4"/>
  <c r="P7834" i="4"/>
  <c r="P4165" i="4"/>
  <c r="P2969" i="4"/>
  <c r="P4231" i="4"/>
  <c r="P4318" i="4"/>
  <c r="P4453" i="4"/>
  <c r="P2202" i="4"/>
  <c r="P2579" i="4"/>
  <c r="P6658" i="4"/>
  <c r="P2981" i="4"/>
  <c r="P2140" i="4"/>
  <c r="P807" i="4"/>
  <c r="P3712" i="4"/>
  <c r="P5236" i="4"/>
  <c r="P7890" i="4"/>
  <c r="P2284" i="4"/>
  <c r="P3516" i="4"/>
  <c r="P7389" i="4"/>
  <c r="P7287" i="4"/>
  <c r="P2345" i="4"/>
  <c r="P1551" i="4"/>
  <c r="P7208" i="4"/>
  <c r="P3130" i="4"/>
  <c r="P5465" i="4"/>
  <c r="P5461" i="4"/>
  <c r="P2402" i="4"/>
  <c r="P761" i="4"/>
  <c r="P3586" i="4"/>
  <c r="P3060" i="4"/>
  <c r="P1471" i="4"/>
  <c r="P6444" i="4"/>
  <c r="P6538" i="4"/>
  <c r="P4312" i="4"/>
  <c r="P7931" i="4"/>
  <c r="P5528" i="4"/>
  <c r="P587" i="4"/>
  <c r="P3535" i="4"/>
  <c r="P3819" i="4"/>
  <c r="P7524" i="4"/>
  <c r="P3949" i="4"/>
  <c r="P3398" i="4"/>
  <c r="P4510" i="4"/>
  <c r="P4341" i="4"/>
  <c r="P4941" i="4"/>
  <c r="P847" i="4"/>
  <c r="P7815" i="4"/>
  <c r="P7671" i="4"/>
  <c r="P4835" i="4"/>
  <c r="P2455" i="4"/>
  <c r="P641" i="4"/>
  <c r="P867" i="4"/>
  <c r="P1615" i="4"/>
  <c r="P1557" i="4"/>
  <c r="P1306" i="4"/>
  <c r="P7179" i="4"/>
  <c r="P7445" i="4"/>
  <c r="P3926" i="4"/>
  <c r="P1587" i="4"/>
  <c r="P1374" i="4"/>
  <c r="P3873" i="4"/>
  <c r="P2166" i="4"/>
  <c r="P1622" i="4"/>
  <c r="P273" i="4"/>
  <c r="P3964" i="4"/>
  <c r="P6698" i="4"/>
  <c r="P4713" i="4"/>
  <c r="P237" i="4"/>
  <c r="P6351" i="4"/>
  <c r="P2754" i="4"/>
  <c r="P4771" i="4"/>
  <c r="P161" i="4"/>
  <c r="P2367" i="4"/>
  <c r="P1480" i="4"/>
  <c r="P4445" i="4"/>
  <c r="P4428" i="4"/>
  <c r="P7231" i="4"/>
  <c r="P6780" i="4"/>
  <c r="P6455" i="4"/>
  <c r="P484" i="4"/>
  <c r="P6797" i="4"/>
  <c r="P4779" i="4"/>
  <c r="P5662" i="4"/>
  <c r="P1979" i="4"/>
  <c r="P3194" i="4"/>
  <c r="P4104" i="4"/>
  <c r="P7092" i="4"/>
  <c r="P5497" i="4"/>
  <c r="P5382" i="4"/>
  <c r="P2035" i="4"/>
  <c r="P2846" i="4"/>
  <c r="P4461" i="4"/>
  <c r="P3176" i="4"/>
  <c r="P282" i="4"/>
  <c r="P7465" i="4"/>
  <c r="P5334" i="4"/>
  <c r="P7469" i="4"/>
  <c r="P4127" i="4"/>
  <c r="P7222" i="4"/>
  <c r="P4744" i="4"/>
  <c r="P3609" i="4"/>
  <c r="P5729" i="4"/>
  <c r="P2635" i="4"/>
  <c r="P3943" i="4"/>
  <c r="P7656" i="4"/>
  <c r="P3432" i="4"/>
  <c r="P5467" i="4"/>
  <c r="P3671" i="4"/>
  <c r="P5930" i="4"/>
  <c r="P1179" i="4"/>
  <c r="P6449" i="4"/>
  <c r="P523" i="4"/>
  <c r="P324" i="4"/>
  <c r="P3" i="4"/>
  <c r="P3345" i="4"/>
  <c r="P6169" i="4"/>
  <c r="P5339" i="4"/>
  <c r="P4412" i="4"/>
  <c r="P312" i="4"/>
  <c r="P3025" i="4"/>
  <c r="P186" i="4"/>
  <c r="P951" i="4"/>
  <c r="P5663" i="4"/>
  <c r="P6454" i="4"/>
  <c r="P3930" i="4"/>
  <c r="P3780" i="4"/>
  <c r="P7769" i="4"/>
  <c r="P933" i="4"/>
  <c r="P7134" i="4"/>
  <c r="P2955" i="4"/>
  <c r="P4037" i="4"/>
  <c r="P5211" i="4"/>
  <c r="P5292" i="4"/>
  <c r="P5550" i="4"/>
  <c r="P5810" i="4"/>
  <c r="P3568" i="4"/>
  <c r="P6775" i="4"/>
  <c r="P6638" i="4"/>
  <c r="P7927" i="4"/>
  <c r="P6810" i="4"/>
  <c r="P4292" i="4"/>
  <c r="P380" i="4"/>
  <c r="P1512" i="4"/>
  <c r="P3589" i="4"/>
  <c r="P6983" i="4"/>
  <c r="P3918" i="4"/>
  <c r="P6911" i="4"/>
  <c r="P2127" i="4"/>
  <c r="P1910" i="4"/>
  <c r="P1077" i="4"/>
  <c r="P2476" i="4"/>
  <c r="P1646" i="4"/>
  <c r="P5059" i="4"/>
  <c r="P2691" i="4"/>
  <c r="P2609" i="4"/>
  <c r="P5175" i="4"/>
  <c r="P5977" i="4"/>
  <c r="P468" i="4"/>
  <c r="P4646" i="4"/>
  <c r="P5728" i="4"/>
  <c r="P2155" i="4"/>
  <c r="P2356" i="4"/>
  <c r="P7768" i="4"/>
  <c r="P7351" i="4"/>
  <c r="P7885" i="4"/>
  <c r="P6975" i="4"/>
  <c r="P3692" i="4"/>
  <c r="P4160" i="4"/>
  <c r="P102" i="4"/>
  <c r="P2138" i="4"/>
  <c r="P7444" i="4"/>
  <c r="P1322" i="4"/>
  <c r="P3461" i="4"/>
  <c r="P2732" i="4"/>
  <c r="P2751" i="4"/>
  <c r="P4452" i="4"/>
  <c r="P5036" i="4"/>
  <c r="P2167" i="4"/>
  <c r="P1881" i="4"/>
  <c r="P7725" i="4"/>
  <c r="P2485" i="4"/>
  <c r="P7383" i="4"/>
  <c r="P621" i="4"/>
  <c r="P865" i="4"/>
  <c r="P2802" i="4"/>
  <c r="P3319" i="4"/>
  <c r="P1475" i="4"/>
  <c r="P3363" i="4"/>
  <c r="P7780" i="4"/>
  <c r="P3159" i="4"/>
  <c r="P6692" i="4"/>
  <c r="P3597" i="4"/>
  <c r="P7791" i="4"/>
  <c r="P7800" i="4"/>
  <c r="P5123" i="4"/>
  <c r="P4797" i="4"/>
  <c r="P3969" i="4"/>
  <c r="P7707" i="4"/>
  <c r="P5648" i="4"/>
  <c r="P7382" i="4"/>
  <c r="P7170" i="4"/>
  <c r="P4751" i="4"/>
  <c r="P5029" i="4"/>
  <c r="P774" i="4"/>
  <c r="P6777" i="4"/>
  <c r="P6117" i="4"/>
  <c r="P3935" i="4"/>
  <c r="P5516" i="4"/>
  <c r="P1885" i="4"/>
  <c r="P6255" i="4"/>
  <c r="P6684" i="4"/>
  <c r="P1281" i="4"/>
  <c r="P4097" i="4"/>
  <c r="P3991" i="4"/>
  <c r="P2307" i="4"/>
  <c r="P3846" i="4"/>
  <c r="P2717" i="4"/>
  <c r="P2993" i="4"/>
  <c r="P6757" i="4"/>
  <c r="P5365" i="4"/>
  <c r="P4853" i="4"/>
  <c r="P6576" i="4"/>
  <c r="P62" i="4"/>
  <c r="P3898" i="4"/>
  <c r="P3416" i="4"/>
  <c r="P488" i="4"/>
  <c r="P4213" i="4"/>
  <c r="P3713" i="4"/>
  <c r="P2736" i="4"/>
  <c r="P3110" i="4"/>
  <c r="P5655" i="4"/>
  <c r="P7770" i="4"/>
  <c r="P4163" i="4"/>
  <c r="P1115" i="4"/>
  <c r="P6873" i="4"/>
  <c r="P1201" i="4"/>
  <c r="P7864" i="4"/>
  <c r="P2441" i="4"/>
  <c r="P7078" i="4"/>
  <c r="P6024" i="4"/>
  <c r="P2820" i="4"/>
  <c r="P3977" i="4"/>
  <c r="P4526" i="4"/>
  <c r="P7717" i="4"/>
  <c r="P2789" i="4"/>
  <c r="P3849" i="4"/>
  <c r="P7744" i="4"/>
  <c r="P2011" i="4"/>
  <c r="P3569" i="4"/>
  <c r="P7012" i="4"/>
  <c r="P6513" i="4"/>
  <c r="P4205" i="4"/>
  <c r="P3354" i="4"/>
  <c r="P4952" i="4"/>
  <c r="P7760" i="4"/>
  <c r="P5907" i="4"/>
  <c r="P112" i="4"/>
  <c r="P856" i="4"/>
  <c r="P1895" i="4"/>
  <c r="P6978" i="4"/>
  <c r="P1037" i="4"/>
  <c r="P6811" i="4"/>
  <c r="P2686" i="4"/>
  <c r="P5435" i="4"/>
  <c r="P5866" i="4"/>
  <c r="P374" i="4"/>
  <c r="P7311" i="4"/>
  <c r="P7549" i="4"/>
  <c r="P7661" i="4"/>
  <c r="P4469" i="4"/>
  <c r="P1959" i="4"/>
  <c r="P3500" i="4"/>
  <c r="P6711" i="4"/>
  <c r="P7736" i="4"/>
  <c r="P2034" i="4"/>
  <c r="P5531" i="4"/>
  <c r="P495" i="4"/>
  <c r="P4967" i="4"/>
  <c r="P7207" i="4"/>
  <c r="P387" i="4"/>
  <c r="P6431" i="4"/>
  <c r="P4285" i="4"/>
  <c r="P6852" i="4"/>
  <c r="P2308" i="4"/>
  <c r="P5510" i="4"/>
  <c r="P4363" i="4"/>
  <c r="P5416" i="4"/>
  <c r="P2060" i="4"/>
  <c r="P2664" i="4"/>
  <c r="P6754" i="4"/>
  <c r="P3784" i="4"/>
  <c r="P4886" i="4"/>
  <c r="P2946" i="4"/>
  <c r="P7343" i="4"/>
  <c r="P1483" i="4"/>
  <c r="P5798" i="4"/>
  <c r="P1874" i="4"/>
  <c r="P3642" i="4"/>
  <c r="P5215" i="4"/>
  <c r="P5469" i="4"/>
  <c r="P6954" i="4"/>
  <c r="P6073" i="4"/>
  <c r="P3332" i="4"/>
  <c r="P4537" i="4"/>
  <c r="P6995" i="4"/>
  <c r="P1517" i="4"/>
  <c r="P7146" i="4"/>
  <c r="P2803" i="4"/>
  <c r="P4171" i="4"/>
  <c r="P1929" i="4"/>
  <c r="P3922" i="4"/>
  <c r="P864" i="4"/>
  <c r="P4839" i="4"/>
  <c r="P3559" i="4"/>
  <c r="P5316" i="4"/>
  <c r="P3595" i="4"/>
  <c r="P306" i="4"/>
  <c r="P6583" i="4"/>
  <c r="P1796" i="4"/>
  <c r="P3740" i="4"/>
  <c r="P2682" i="4"/>
  <c r="P7402" i="4"/>
  <c r="P3170" i="4"/>
  <c r="P2923" i="4"/>
  <c r="P1985" i="4"/>
  <c r="P1318" i="4"/>
  <c r="P3631" i="4"/>
  <c r="P5262" i="4"/>
  <c r="P7159" i="4"/>
  <c r="P1804" i="4"/>
  <c r="P1273" i="4"/>
  <c r="P2093" i="4"/>
  <c r="P1422" i="4"/>
  <c r="P3537" i="4"/>
  <c r="P2123" i="4"/>
  <c r="P6539" i="4"/>
  <c r="P1103" i="4"/>
  <c r="P4931" i="4"/>
  <c r="P6551" i="4"/>
  <c r="P3315" i="4"/>
  <c r="P2592" i="4"/>
  <c r="P4004" i="4"/>
  <c r="P1521" i="4"/>
  <c r="P6805" i="4"/>
  <c r="P5580" i="4"/>
  <c r="P5276" i="4"/>
  <c r="P1974" i="4"/>
  <c r="P6246" i="4"/>
  <c r="P4132" i="4"/>
  <c r="P5838" i="4"/>
  <c r="P7325" i="4"/>
  <c r="P976" i="4"/>
  <c r="P3239" i="4"/>
  <c r="P1686" i="4"/>
  <c r="P3027" i="4"/>
  <c r="P1071" i="4"/>
  <c r="P3521" i="4"/>
  <c r="P1737" i="4"/>
  <c r="P6762" i="4"/>
  <c r="P6213" i="4"/>
  <c r="P3541" i="4"/>
  <c r="P3806" i="4"/>
  <c r="P7309" i="4"/>
  <c r="P7895" i="4"/>
  <c r="P5919" i="4"/>
  <c r="P5783" i="4"/>
  <c r="P1158" i="4"/>
  <c r="P7846" i="4"/>
  <c r="P4600" i="4"/>
  <c r="P4761" i="4"/>
  <c r="P7940" i="4"/>
  <c r="P3732" i="4"/>
  <c r="P6968" i="4"/>
  <c r="P2658" i="4"/>
  <c r="P2218" i="4"/>
  <c r="P1456" i="4"/>
  <c r="P5981" i="4"/>
  <c r="P5190" i="4"/>
  <c r="P4281" i="4"/>
  <c r="P2470" i="4"/>
  <c r="P4898" i="4"/>
  <c r="P978" i="4"/>
  <c r="P3682" i="4"/>
  <c r="P7482" i="4"/>
  <c r="P7537" i="4"/>
  <c r="P7273" i="4"/>
  <c r="P2999" i="4"/>
  <c r="P146" i="4"/>
  <c r="P1094" i="4"/>
  <c r="P2503" i="4"/>
  <c r="P2934" i="4"/>
  <c r="P725" i="4"/>
  <c r="P3405" i="4"/>
  <c r="P3225" i="4"/>
  <c r="P1628" i="4"/>
  <c r="P1490" i="4"/>
  <c r="P6505" i="4"/>
  <c r="P2215" i="4"/>
  <c r="P6058" i="4"/>
  <c r="P4694" i="4"/>
  <c r="P5529" i="4"/>
  <c r="P7657" i="4"/>
  <c r="P1009" i="4"/>
  <c r="P2502" i="4"/>
  <c r="P521" i="4"/>
  <c r="P2452" i="4"/>
  <c r="P4418" i="4"/>
  <c r="P7540" i="4"/>
  <c r="P6561" i="4"/>
  <c r="P7871" i="4"/>
  <c r="P4892" i="4"/>
  <c r="P7084" i="4"/>
  <c r="P1791" i="4"/>
  <c r="P1552" i="4"/>
  <c r="P2648" i="4"/>
  <c r="P6893" i="4"/>
  <c r="P1751" i="4"/>
  <c r="P591" i="4"/>
  <c r="P6314" i="4"/>
  <c r="P1786" i="4"/>
  <c r="P1274" i="4"/>
  <c r="P5558" i="4"/>
  <c r="P1745" i="4"/>
  <c r="P1466" i="4"/>
  <c r="P6600" i="4"/>
  <c r="P184" i="4"/>
  <c r="P6331" i="4"/>
  <c r="P4836" i="4"/>
  <c r="P5151" i="4"/>
  <c r="P6826" i="4"/>
  <c r="P6665" i="4"/>
  <c r="P6291" i="4"/>
  <c r="P6204" i="4"/>
  <c r="P5664" i="4"/>
  <c r="P2449" i="4"/>
  <c r="P5341" i="4"/>
  <c r="P3367" i="4"/>
  <c r="P7667" i="4"/>
  <c r="P357" i="4"/>
  <c r="P4435" i="4"/>
  <c r="P3579" i="4"/>
  <c r="P5401" i="4"/>
  <c r="P507" i="4"/>
  <c r="P2266" i="4"/>
  <c r="P1291" i="4"/>
  <c r="P2040" i="4"/>
  <c r="P2863" i="4"/>
  <c r="P3764" i="4"/>
  <c r="P6051" i="4"/>
  <c r="P4777" i="4"/>
  <c r="P1760" i="4"/>
  <c r="P4389" i="4"/>
  <c r="P562" i="4"/>
  <c r="P5217" i="4"/>
  <c r="P6021" i="4"/>
  <c r="P4514" i="4"/>
  <c r="P3554" i="4"/>
  <c r="P5110" i="4"/>
  <c r="P1469" i="4"/>
  <c r="P4981" i="4"/>
  <c r="P304" i="4"/>
  <c r="P1350" i="4"/>
  <c r="P1465" i="4"/>
  <c r="P3985" i="4"/>
  <c r="P604" i="4"/>
  <c r="P4969" i="4"/>
  <c r="P3698" i="4"/>
  <c r="P561" i="4"/>
  <c r="P4267" i="4"/>
  <c r="P3645" i="4"/>
  <c r="P3553" i="4"/>
  <c r="P2350" i="4"/>
  <c r="P3136" i="4"/>
  <c r="P56" i="4"/>
  <c r="P2495" i="4"/>
  <c r="P7830" i="4"/>
  <c r="P1793" i="4"/>
  <c r="P4991" i="4"/>
  <c r="P2651" i="4"/>
  <c r="P195" i="4"/>
  <c r="P1701" i="4"/>
  <c r="P7056" i="4"/>
  <c r="P2280" i="4"/>
  <c r="P3141" i="4"/>
  <c r="P2013" i="4"/>
  <c r="P7466" i="4"/>
  <c r="P1836" i="4"/>
  <c r="P1039" i="4"/>
  <c r="P5725" i="4"/>
  <c r="P5182" i="4"/>
  <c r="P6432" i="4"/>
  <c r="P33" i="4"/>
  <c r="P3681" i="4"/>
  <c r="P1265" i="4"/>
  <c r="P7905" i="4"/>
  <c r="P227" i="4"/>
  <c r="P1381" i="4"/>
  <c r="P3134" i="4"/>
  <c r="P2781" i="4"/>
  <c r="P1166" i="4"/>
  <c r="P3156" i="4"/>
  <c r="P2364" i="4"/>
  <c r="P4820" i="4"/>
  <c r="P6640" i="4"/>
  <c r="P1653" i="4"/>
  <c r="P996" i="4"/>
  <c r="P1982" i="4"/>
  <c r="P7431" i="4"/>
  <c r="P2430" i="4"/>
  <c r="P2422" i="4"/>
  <c r="P4667" i="4"/>
  <c r="P4186" i="4"/>
  <c r="P1970" i="4"/>
  <c r="P5917" i="4"/>
  <c r="P7215" i="4"/>
  <c r="P7703" i="4"/>
  <c r="P26" i="4"/>
  <c r="P1082" i="4"/>
  <c r="P6448" i="4"/>
  <c r="P6500" i="4"/>
  <c r="P2973" i="4"/>
  <c r="P5765" i="4"/>
  <c r="P268" i="4"/>
  <c r="P5396" i="4"/>
  <c r="P3563" i="4"/>
  <c r="P1489" i="4"/>
  <c r="P7650" i="4"/>
  <c r="P3738" i="4"/>
  <c r="P1046" i="4"/>
  <c r="P1458" i="4"/>
  <c r="P1438" i="4"/>
  <c r="P5970" i="4"/>
  <c r="P6824" i="4"/>
  <c r="P4823" i="4"/>
  <c r="P991" i="4"/>
  <c r="P6798" i="4"/>
  <c r="P7034" i="4"/>
  <c r="P2555" i="4"/>
  <c r="P564" i="4"/>
  <c r="P320" i="4"/>
  <c r="P4310" i="4"/>
  <c r="P7572" i="4"/>
  <c r="P1728" i="4"/>
  <c r="P276" i="4"/>
  <c r="P3125" i="4"/>
  <c r="P2063" i="4"/>
  <c r="P4358" i="4"/>
  <c r="P7454" i="4"/>
  <c r="P3139" i="4"/>
  <c r="P4279" i="4"/>
  <c r="P1328" i="4"/>
  <c r="P7491" i="4"/>
  <c r="P6853" i="4"/>
  <c r="P837" i="4"/>
  <c r="P3523" i="4"/>
  <c r="P7647" i="4"/>
  <c r="P1191" i="4"/>
  <c r="P3887" i="4"/>
  <c r="P750" i="4"/>
  <c r="P7375" i="4"/>
  <c r="P6398" i="4"/>
  <c r="P2394" i="4"/>
  <c r="P647" i="4"/>
  <c r="P6094" i="4"/>
  <c r="P3334" i="4"/>
  <c r="P5090" i="4"/>
  <c r="P6491" i="4"/>
  <c r="P2097" i="4"/>
  <c r="P1400" i="4"/>
  <c r="P1445" i="4"/>
  <c r="P3668" i="4"/>
  <c r="P6772" i="4"/>
  <c r="P3820" i="4"/>
  <c r="P806" i="4"/>
  <c r="P460" i="4"/>
  <c r="P2479" i="4"/>
  <c r="P2260" i="4"/>
  <c r="P6196" i="4"/>
  <c r="P6309" i="4"/>
  <c r="P7195" i="4"/>
  <c r="P732" i="4"/>
  <c r="P70" i="4"/>
  <c r="P7446" i="4"/>
  <c r="P6963" i="4"/>
  <c r="P1119" i="4"/>
  <c r="P7175" i="4"/>
  <c r="P6645" i="4"/>
  <c r="P6294" i="4"/>
  <c r="P4613" i="4"/>
  <c r="P5285" i="4"/>
  <c r="P7598" i="4"/>
  <c r="P2864" i="4"/>
  <c r="P4190" i="4"/>
  <c r="P1334" i="4"/>
  <c r="P1088" i="4"/>
  <c r="P1842" i="4"/>
  <c r="P4223" i="4"/>
  <c r="P7367" i="4"/>
  <c r="P1579" i="4"/>
  <c r="P5124" i="4"/>
  <c r="P6240" i="4"/>
  <c r="P2300" i="4"/>
  <c r="P7295" i="4"/>
  <c r="P1577" i="4"/>
  <c r="P7152" i="4"/>
  <c r="P7168" i="4"/>
  <c r="P1623" i="4"/>
  <c r="P2728" i="4"/>
  <c r="P3247" i="4"/>
  <c r="P728" i="4"/>
  <c r="P2519" i="4"/>
  <c r="P5832" i="4"/>
  <c r="P7865" i="4"/>
  <c r="P234" i="4"/>
  <c r="P6181" i="4"/>
  <c r="P5411" i="4"/>
  <c r="P7031" i="4"/>
  <c r="P4822" i="4"/>
  <c r="P1122" i="4"/>
  <c r="P3914" i="4"/>
  <c r="P5325" i="4"/>
  <c r="P3372" i="4"/>
  <c r="P3675" i="4"/>
  <c r="P5652" i="4"/>
  <c r="P2435" i="4"/>
  <c r="P3230" i="4"/>
  <c r="P4070" i="4"/>
  <c r="P7196" i="4"/>
  <c r="P7214" i="4"/>
  <c r="P4889" i="4"/>
  <c r="P3868" i="4"/>
  <c r="P4553" i="4"/>
  <c r="P1084" i="4"/>
  <c r="P2272" i="4"/>
  <c r="P7854" i="4"/>
  <c r="P1240" i="4"/>
  <c r="P6189" i="4"/>
  <c r="P5701" i="4"/>
  <c r="P3912" i="4"/>
  <c r="P1917" i="4"/>
  <c r="P6229" i="4"/>
  <c r="P4151" i="4"/>
  <c r="P6529" i="4"/>
  <c r="P7121" i="4"/>
  <c r="P6962" i="4"/>
  <c r="P5303" i="4"/>
  <c r="P136" i="4"/>
  <c r="P6530" i="4"/>
  <c r="P3728" i="4"/>
  <c r="P2607" i="4"/>
  <c r="P7461" i="4"/>
  <c r="P3984" i="4"/>
  <c r="P1715" i="4"/>
  <c r="P3464" i="4"/>
  <c r="P7173" i="4"/>
  <c r="P412" i="4"/>
  <c r="P769" i="4"/>
  <c r="P5624" i="4"/>
  <c r="P7153" i="4"/>
  <c r="P5581" i="4"/>
  <c r="P1879" i="4"/>
  <c r="P7877" i="4"/>
  <c r="P7681" i="4"/>
  <c r="P5587" i="4"/>
  <c r="P6787" i="4"/>
  <c r="P2975" i="4"/>
  <c r="P7006" i="4"/>
  <c r="P1634" i="4"/>
  <c r="P2723" i="4"/>
  <c r="P1346" i="4"/>
  <c r="P1304" i="4"/>
  <c r="P6610" i="4"/>
  <c r="P3181" i="4"/>
  <c r="P1799" i="4"/>
  <c r="P2977" i="4"/>
  <c r="P2124" i="4"/>
  <c r="P4210" i="4"/>
  <c r="P2734" i="4"/>
  <c r="P5109" i="4"/>
  <c r="P7562" i="4"/>
  <c r="P1497" i="4"/>
  <c r="P284" i="4"/>
  <c r="P6068" i="4"/>
  <c r="P1487" i="4"/>
  <c r="P7377" i="4"/>
  <c r="P643" i="4"/>
  <c r="P6396" i="4"/>
  <c r="P612" i="4"/>
  <c r="P7687" i="4"/>
  <c r="P72" i="4"/>
  <c r="P5256" i="4"/>
  <c r="P4356" i="4"/>
  <c r="P76" i="4"/>
  <c r="P6731" i="4"/>
  <c r="P7787" i="4"/>
  <c r="P2137" i="4"/>
  <c r="P2437" i="4"/>
  <c r="P4167" i="4"/>
  <c r="P6469" i="4"/>
  <c r="P5358" i="4"/>
  <c r="P7532" i="4"/>
  <c r="P1913" i="4"/>
  <c r="P6646" i="4"/>
  <c r="P4811" i="4"/>
  <c r="P7301" i="4"/>
  <c r="P7615" i="4"/>
  <c r="P5177" i="4"/>
  <c r="P4502" i="4"/>
  <c r="P2964" i="4"/>
  <c r="P5369" i="4"/>
  <c r="P825" i="4"/>
  <c r="P7757" i="4"/>
  <c r="P4925" i="4"/>
  <c r="P7004" i="4"/>
  <c r="P6329" i="4"/>
  <c r="P4166" i="4"/>
  <c r="P4976" i="4"/>
  <c r="P6950" i="4"/>
  <c r="P5356" i="4"/>
  <c r="P7317" i="4"/>
  <c r="P244" i="4"/>
  <c r="P7460" i="4"/>
  <c r="P7861" i="4"/>
  <c r="P3532" i="4"/>
  <c r="P1506" i="4"/>
  <c r="P907" i="4"/>
  <c r="P6381" i="4"/>
  <c r="P2954" i="4"/>
  <c r="P2569" i="4"/>
  <c r="P3881" i="4"/>
  <c r="P4560" i="4"/>
  <c r="P3079" i="4"/>
  <c r="P1723" i="4"/>
  <c r="P5169" i="4"/>
  <c r="P103" i="4"/>
  <c r="P6260" i="4"/>
  <c r="P3067" i="4"/>
  <c r="P2425" i="4"/>
  <c r="P4917" i="4"/>
  <c r="P5499" i="4"/>
  <c r="P7036" i="4"/>
  <c r="P7187" i="4"/>
  <c r="P2384" i="4"/>
  <c r="P2126" i="4"/>
  <c r="P6302" i="4"/>
  <c r="P301" i="4"/>
  <c r="P1685" i="4"/>
  <c r="P3254" i="4"/>
  <c r="P3674" i="4"/>
  <c r="P2927" i="4"/>
  <c r="P1762" i="4"/>
  <c r="P676" i="4"/>
  <c r="P4297" i="4"/>
  <c r="P609" i="4"/>
  <c r="P2071" i="4"/>
  <c r="P3885" i="4"/>
  <c r="P1822" i="4"/>
  <c r="P5552" i="4"/>
  <c r="P2374" i="4"/>
  <c r="P7111" i="4"/>
  <c r="P1747" i="4"/>
  <c r="P1882" i="4"/>
  <c r="P4193" i="4"/>
  <c r="P7881" i="4"/>
  <c r="P7899" i="4"/>
  <c r="P884" i="4"/>
  <c r="P2508" i="4"/>
  <c r="P5925" i="4"/>
  <c r="P2245" i="4"/>
  <c r="P272" i="4"/>
  <c r="P4077" i="4"/>
  <c r="P1112" i="4"/>
  <c r="P1102" i="4"/>
  <c r="P7742" i="4"/>
  <c r="P235" i="4"/>
  <c r="P2639" i="4"/>
  <c r="P254" i="4"/>
  <c r="P2547" i="4"/>
  <c r="P5628" i="4"/>
  <c r="P5790" i="4"/>
  <c r="P7958" i="4"/>
  <c r="P3643" i="4"/>
  <c r="P4748" i="4"/>
  <c r="P5354" i="4"/>
  <c r="P2031" i="4"/>
  <c r="P2204" i="4"/>
  <c r="P6753" i="4"/>
  <c r="P2431" i="4"/>
  <c r="P921" i="4"/>
  <c r="P1849" i="4"/>
  <c r="P462" i="4"/>
  <c r="P1405" i="4"/>
  <c r="P7633" i="4"/>
  <c r="P4579" i="4"/>
  <c r="P5456" i="4"/>
  <c r="P1171" i="4"/>
  <c r="P4788" i="4"/>
  <c r="P4290" i="4"/>
  <c r="P1387" i="4"/>
  <c r="P2907" i="4"/>
  <c r="P4303" i="4"/>
  <c r="P822" i="4"/>
  <c r="P5737" i="4"/>
  <c r="P5862" i="4"/>
  <c r="P777" i="4"/>
  <c r="P1976" i="4"/>
  <c r="P4918" i="4"/>
  <c r="P5735" i="4"/>
  <c r="P6183" i="4"/>
  <c r="P1677" i="4"/>
  <c r="P890" i="4"/>
  <c r="P3814" i="4"/>
  <c r="P1258" i="4"/>
  <c r="P4060" i="4"/>
  <c r="P2429" i="4"/>
  <c r="P683" i="4"/>
  <c r="P7722" i="4"/>
  <c r="P2217" i="4"/>
  <c r="P1640" i="4"/>
  <c r="P1401" i="4"/>
  <c r="P1237" i="4"/>
  <c r="P985" i="4"/>
  <c r="P863" i="4"/>
  <c r="P516" i="4"/>
  <c r="P5675" i="4"/>
  <c r="P7664" i="4"/>
  <c r="P925" i="4"/>
  <c r="P1018" i="4"/>
  <c r="P4561" i="4"/>
  <c r="P3410" i="4"/>
  <c r="P97" i="4"/>
  <c r="P1482" i="4"/>
  <c r="P2135" i="4"/>
  <c r="P5665" i="4"/>
  <c r="P650" i="4"/>
  <c r="P2227" i="4"/>
  <c r="P628" i="4"/>
  <c r="P4185" i="4"/>
  <c r="P3476" i="4"/>
  <c r="P239" i="4"/>
  <c r="P5453" i="4"/>
  <c r="P2024" i="4"/>
  <c r="P5414" i="4"/>
  <c r="P2324" i="4"/>
  <c r="P5406" i="4"/>
  <c r="P2992" i="4"/>
  <c r="P4406" i="4"/>
  <c r="P5489" i="4"/>
  <c r="P1941" i="4"/>
  <c r="P6481" i="4"/>
  <c r="P1619" i="4"/>
  <c r="P2963" i="4"/>
  <c r="P7261" i="4"/>
  <c r="P2027" i="4"/>
  <c r="P1001" i="4"/>
  <c r="P2156" i="4"/>
  <c r="P6969" i="4"/>
  <c r="P7868" i="4"/>
  <c r="P7852" i="4"/>
  <c r="P6990" i="4"/>
  <c r="P431" i="4"/>
  <c r="P5037" i="4"/>
  <c r="P7550" i="4"/>
  <c r="P535" i="4"/>
  <c r="P4513" i="4"/>
  <c r="P330" i="4"/>
  <c r="P5712" i="4"/>
  <c r="P243" i="4"/>
  <c r="P2807" i="4"/>
  <c r="P5569" i="4"/>
  <c r="P6997" i="4"/>
  <c r="P5676" i="4"/>
  <c r="P2819" i="4"/>
  <c r="P6555" i="4"/>
  <c r="P7462" i="4"/>
  <c r="P5418" i="4"/>
  <c r="P4001" i="4"/>
  <c r="P7616" i="4"/>
  <c r="P7708" i="4"/>
  <c r="P494" i="4"/>
  <c r="P5443" i="4"/>
  <c r="P7100" i="4"/>
  <c r="P6631" i="4"/>
  <c r="P6687" i="4"/>
  <c r="P7066" i="4"/>
  <c r="P6878" i="4"/>
  <c r="P4641" i="4"/>
  <c r="P342" i="4"/>
  <c r="P2545" i="4"/>
  <c r="P5128" i="4"/>
  <c r="P5804" i="4"/>
  <c r="P2370" i="4"/>
  <c r="P7120" i="4"/>
  <c r="P241" i="4"/>
  <c r="P6008" i="4"/>
  <c r="P3187" i="4"/>
  <c r="P3074" i="4"/>
  <c r="P5119" i="4"/>
  <c r="P5051" i="4"/>
  <c r="P7827" i="4"/>
  <c r="P6336" i="4"/>
  <c r="P752" i="4"/>
  <c r="P3006" i="4"/>
  <c r="P2463" i="4"/>
  <c r="P1888" i="4"/>
  <c r="P3460" i="4"/>
  <c r="P2505" i="4"/>
  <c r="P3389" i="4"/>
  <c r="P5638" i="4"/>
  <c r="P7686" i="4"/>
  <c r="P3487" i="4"/>
  <c r="P83" i="4"/>
  <c r="P5188" i="4"/>
  <c r="P3196" i="4"/>
  <c r="P4446" i="4"/>
  <c r="P798" i="4"/>
  <c r="P4776" i="4"/>
  <c r="P3546" i="4"/>
  <c r="P7976" i="4"/>
  <c r="P6577" i="4"/>
  <c r="P3155" i="4"/>
  <c r="P7079" i="4"/>
  <c r="P5606" i="4"/>
  <c r="P4554" i="4"/>
  <c r="P3525" i="4"/>
  <c r="P2121" i="4"/>
  <c r="P229" i="4"/>
  <c r="P6192" i="4"/>
  <c r="P5459" i="4"/>
  <c r="P7908" i="4"/>
  <c r="P1097" i="4"/>
  <c r="P345" i="4"/>
  <c r="P6207" i="4"/>
  <c r="P307" i="4"/>
  <c r="P232" i="4"/>
  <c r="P4230" i="4"/>
  <c r="P7245" i="4"/>
  <c r="P4949" i="4"/>
  <c r="P6664" i="4"/>
  <c r="P773" i="4"/>
  <c r="P570" i="4"/>
  <c r="P548" i="4"/>
  <c r="P6103" i="4"/>
  <c r="P6838" i="4"/>
  <c r="P6683" i="4"/>
  <c r="P5261" i="4"/>
  <c r="P4129" i="4"/>
  <c r="P2512" i="4"/>
  <c r="P2856" i="4"/>
  <c r="P2172" i="4"/>
  <c r="P3402" i="4"/>
  <c r="P616" i="4"/>
  <c r="P2968" i="4"/>
  <c r="P3517" i="4"/>
  <c r="P1359" i="4"/>
  <c r="P5057" i="4"/>
  <c r="P6541" i="4"/>
  <c r="P4982" i="4"/>
  <c r="P635" i="4"/>
  <c r="P6409" i="4"/>
  <c r="P2261" i="4"/>
  <c r="P3202" i="4"/>
  <c r="P106" i="4"/>
  <c r="P5521" i="4"/>
  <c r="P7799" i="4"/>
  <c r="P4206" i="4"/>
  <c r="P4295" i="4"/>
  <c r="P1897" i="4"/>
  <c r="P6498" i="4"/>
  <c r="P3395" i="4"/>
  <c r="P4000" i="4"/>
  <c r="P3910" i="4"/>
  <c r="P7279" i="4"/>
  <c r="P3310" i="4"/>
  <c r="P7759" i="4"/>
  <c r="P5557" i="4"/>
  <c r="P2614" i="4"/>
  <c r="P2617" i="4"/>
  <c r="P4863" i="4"/>
  <c r="P1341" i="4"/>
  <c r="P7337" i="4"/>
  <c r="P3805" i="4"/>
  <c r="P3511" i="4"/>
  <c r="P553" i="4"/>
  <c r="P4399" i="4"/>
  <c r="P6200" i="4"/>
  <c r="P5294" i="4"/>
  <c r="P7204" i="4"/>
  <c r="P1583" i="4"/>
  <c r="P1595" i="4"/>
  <c r="P878" i="4"/>
  <c r="P253" i="4"/>
  <c r="P804" i="4"/>
  <c r="P405" i="4"/>
  <c r="P5591" i="4"/>
  <c r="P2296" i="4"/>
  <c r="P1571" i="4"/>
  <c r="P7743" i="4"/>
  <c r="P358" i="4"/>
  <c r="P5252" i="4"/>
  <c r="P3457" i="4"/>
  <c r="P4139" i="4"/>
  <c r="P5949" i="4"/>
  <c r="P1889" i="4"/>
  <c r="P5572" i="4"/>
  <c r="P7160" i="4"/>
  <c r="P7510" i="4"/>
  <c r="P1486" i="4"/>
  <c r="P1966" i="4"/>
  <c r="P2032" i="4"/>
  <c r="P1601" i="4"/>
  <c r="P1706" i="4"/>
  <c r="P183" i="4"/>
  <c r="P1696" i="4"/>
  <c r="P6704" i="4"/>
  <c r="P5673" i="4"/>
  <c r="P3875" i="4"/>
  <c r="P994" i="4"/>
  <c r="P423" i="4"/>
  <c r="P123" i="4"/>
  <c r="P2105" i="4"/>
  <c r="P1015" i="4"/>
  <c r="P2052" i="4"/>
  <c r="P5653" i="4"/>
  <c r="P7290" i="4"/>
  <c r="P2412" i="4"/>
  <c r="P6958" i="4"/>
  <c r="P3652" i="4"/>
  <c r="P1845" i="4"/>
  <c r="P691" i="4"/>
  <c r="P1183" i="4"/>
  <c r="P3303" i="4"/>
  <c r="P3709" i="4"/>
  <c r="P4407" i="4"/>
  <c r="P988" i="4"/>
  <c r="P6568" i="4"/>
  <c r="P5946" i="4"/>
  <c r="P4036" i="4"/>
  <c r="P5390" i="4"/>
  <c r="P2534" i="4"/>
  <c r="P5890" i="4"/>
  <c r="P6423" i="4"/>
  <c r="P1644" i="4"/>
  <c r="P904" i="4"/>
  <c r="P6406" i="4"/>
  <c r="P3325" i="4"/>
  <c r="P1136" i="4"/>
  <c r="P4421" i="4"/>
  <c r="P1002" i="4"/>
  <c r="P198" i="4"/>
  <c r="P7276" i="4"/>
  <c r="P2509" i="4"/>
  <c r="P6436" i="4"/>
  <c r="P6881" i="4"/>
  <c r="P796" i="4"/>
  <c r="P3590" i="4"/>
  <c r="P7966" i="4"/>
  <c r="P3485" i="4"/>
  <c r="P697" i="4"/>
  <c r="P1859" i="4"/>
  <c r="P3557" i="4"/>
  <c r="P7639" i="4"/>
  <c r="P48" i="4"/>
  <c r="P3708" i="4"/>
  <c r="P6599" i="4"/>
  <c r="P4348" i="4"/>
  <c r="P6267" i="4"/>
  <c r="P5264" i="4"/>
  <c r="P5302" i="4"/>
  <c r="P989" i="4"/>
  <c r="P5137" i="4"/>
  <c r="P4612" i="4"/>
  <c r="P2866" i="4"/>
  <c r="P5882" i="4"/>
  <c r="P1600" i="4"/>
  <c r="P1061" i="4"/>
  <c r="P1025" i="4"/>
  <c r="P7672" i="4"/>
  <c r="P29" i="4"/>
  <c r="P2489" i="4"/>
  <c r="P4059" i="4"/>
  <c r="P1279" i="4"/>
  <c r="P3853" i="4"/>
  <c r="P5332" i="4"/>
  <c r="P4724" i="4"/>
  <c r="P3621" i="4"/>
  <c r="P1052" i="4"/>
  <c r="P3524" i="4"/>
  <c r="P6729" i="4"/>
  <c r="P506" i="4"/>
  <c r="P5170" i="4"/>
  <c r="P3075" i="4"/>
  <c r="P2381" i="4"/>
  <c r="P6625" i="4"/>
  <c r="P331" i="4"/>
  <c r="P546" i="4"/>
  <c r="P5651" i="4"/>
  <c r="P6872" i="4"/>
  <c r="P7488" i="4"/>
  <c r="P99" i="4"/>
  <c r="P1820" i="4"/>
  <c r="P2136" i="4"/>
  <c r="P2002" i="4"/>
  <c r="P3182" i="4"/>
  <c r="P463" i="4"/>
  <c r="P32" i="4"/>
  <c r="P6480" i="4"/>
  <c r="P6290" i="4"/>
  <c r="P1204" i="4"/>
  <c r="P7955" i="4"/>
  <c r="P5849" i="4"/>
  <c r="P5121" i="4"/>
  <c r="P3593" i="4"/>
  <c r="P965" i="4"/>
  <c r="P6514" i="4"/>
  <c r="P1488" i="4"/>
  <c r="P5185" i="4"/>
  <c r="P1135" i="4"/>
  <c r="P2675" i="4"/>
  <c r="P6416" i="4"/>
  <c r="P7291" i="4"/>
  <c r="P4826" i="4"/>
  <c r="P7649" i="4"/>
  <c r="P4011" i="4"/>
  <c r="P2338" i="4"/>
  <c r="P7731" i="4"/>
  <c r="P1079" i="4"/>
  <c r="P65" i="4"/>
  <c r="P6861" i="4"/>
  <c r="P3603" i="4"/>
  <c r="P3565" i="4"/>
  <c r="P3501" i="4"/>
  <c r="P7534" i="4"/>
  <c r="P3133" i="4"/>
  <c r="P6210" i="4"/>
  <c r="P1761" i="4"/>
  <c r="P2573" i="4"/>
  <c r="P7030" i="4"/>
  <c r="P2195" i="4"/>
  <c r="P7178" i="4"/>
  <c r="P6358" i="4"/>
  <c r="P6321" i="4"/>
  <c r="P3341" i="4"/>
  <c r="P3065" i="4"/>
  <c r="P390" i="4"/>
  <c r="P6940" i="4"/>
  <c r="P7065" i="4"/>
  <c r="P7872" i="4"/>
  <c r="P5512" i="4"/>
  <c r="P483" i="4"/>
  <c r="P755" i="4"/>
  <c r="P4220" i="4"/>
  <c r="P977" i="4"/>
  <c r="P2596" i="4"/>
  <c r="P967" i="4"/>
  <c r="P3588" i="4"/>
  <c r="P6257" i="4"/>
  <c r="P5667" i="4"/>
  <c r="P6643" i="4"/>
  <c r="P2936" i="4"/>
  <c r="P6617" i="4"/>
  <c r="P4596" i="4"/>
  <c r="P248" i="4"/>
  <c r="P1106" i="4"/>
  <c r="P7490" i="4"/>
  <c r="P901" i="4"/>
  <c r="P5846" i="4"/>
  <c r="P3190" i="4"/>
  <c r="P6477" i="4"/>
  <c r="P6694" i="4"/>
  <c r="P2867" i="4"/>
  <c r="P5132" i="4"/>
  <c r="P1226" i="4"/>
  <c r="P6857" i="4"/>
  <c r="P2787" i="4"/>
  <c r="P5568" i="4"/>
  <c r="P323" i="4"/>
  <c r="P2898" i="4"/>
  <c r="P7973" i="4"/>
  <c r="P6464" i="4"/>
  <c r="P4009" i="4"/>
  <c r="P5892" i="4"/>
  <c r="P4746" i="4"/>
  <c r="P3204" i="4"/>
  <c r="P3663" i="4"/>
  <c r="P1187" i="4"/>
  <c r="P4427" i="4"/>
  <c r="P4034" i="4"/>
  <c r="P22" i="4"/>
  <c r="P2517" i="4"/>
  <c r="P2481" i="4"/>
  <c r="P3624" i="4"/>
  <c r="P5093" i="4"/>
  <c r="P6928" i="4"/>
  <c r="P3571" i="4"/>
  <c r="P6743" i="4"/>
  <c r="P6736" i="4"/>
  <c r="P3746" i="4"/>
  <c r="P3534" i="4"/>
  <c r="P1864" i="4"/>
  <c r="P2354" i="4"/>
  <c r="P38" i="4"/>
  <c r="P2501" i="4"/>
  <c r="P3803" i="4"/>
  <c r="P4022" i="4"/>
  <c r="P6177" i="4"/>
  <c r="P6850" i="4"/>
  <c r="P5897" i="4"/>
  <c r="P5746" i="4"/>
  <c r="P16" i="4"/>
  <c r="P3396" i="4"/>
  <c r="P3788" i="4"/>
  <c r="P657" i="4"/>
  <c r="P2075" i="4"/>
  <c r="P3982" i="4"/>
  <c r="P27" i="4"/>
  <c r="P7015" i="4"/>
  <c r="P872" i="4"/>
  <c r="P7108" i="4"/>
  <c r="P7971" i="4"/>
  <c r="P7505" i="4"/>
  <c r="P124" i="4"/>
  <c r="P5298" i="4"/>
  <c r="P7453" i="4"/>
  <c r="P3343" i="4"/>
  <c r="P5957" i="4"/>
  <c r="P4861" i="4"/>
  <c r="P3458" i="4"/>
  <c r="P7025" i="4"/>
  <c r="P6973" i="4"/>
  <c r="P2348" i="4"/>
  <c r="P7155" i="4"/>
  <c r="P5470" i="4"/>
  <c r="P2560" i="4"/>
  <c r="P6317" i="4"/>
  <c r="P2379" i="4"/>
  <c r="P4093" i="4"/>
  <c r="P4896" i="4"/>
  <c r="P4854" i="4"/>
  <c r="P7484" i="4"/>
  <c r="P1035" i="4"/>
  <c r="P7683" i="4"/>
  <c r="P4484" i="4"/>
  <c r="P3084" i="4"/>
  <c r="P5383" i="4"/>
  <c r="P1892" i="4"/>
  <c r="P7315" i="4"/>
  <c r="P3207" i="4"/>
  <c r="P181" i="4"/>
  <c r="P6172" i="4"/>
  <c r="P7666" i="4"/>
  <c r="P6119" i="4"/>
  <c r="P1415" i="4"/>
  <c r="P3489" i="4"/>
  <c r="P6288" i="4"/>
  <c r="P1347" i="4"/>
  <c r="P7061" i="4"/>
  <c r="P6484" i="4"/>
  <c r="P5372" i="4"/>
  <c r="P2915" i="4"/>
  <c r="P2220" i="4"/>
  <c r="P2513" i="4"/>
  <c r="P541" i="4"/>
  <c r="P5573" i="4"/>
  <c r="P1361" i="4"/>
  <c r="P6142" i="4"/>
  <c r="P322" i="4"/>
  <c r="P5847" i="4"/>
  <c r="P4366" i="4"/>
  <c r="P4437" i="4"/>
  <c r="P6508" i="4"/>
  <c r="P3142" i="4"/>
  <c r="P1687" i="4"/>
  <c r="P1858" i="4"/>
  <c r="P605" i="4"/>
  <c r="P6139" i="4"/>
  <c r="P7697" i="4"/>
  <c r="P6184" i="4"/>
  <c r="P1878" i="4"/>
  <c r="P5064" i="4"/>
  <c r="P4032" i="4"/>
  <c r="P4593" i="4"/>
  <c r="P1478" i="4"/>
  <c r="P7340" i="4"/>
  <c r="P5440" i="4"/>
  <c r="P132" i="4"/>
  <c r="P6988" i="4"/>
  <c r="P5439" i="4"/>
  <c r="P7665" i="4"/>
  <c r="P5900" i="4"/>
  <c r="P6031" i="4"/>
  <c r="P163" i="4"/>
  <c r="P6296" i="4"/>
  <c r="P2970" i="4"/>
  <c r="P2475" i="4"/>
  <c r="P6130" i="4"/>
  <c r="P4659" i="4"/>
  <c r="P159" i="4"/>
  <c r="P2878" i="4"/>
  <c r="P5384" i="4"/>
  <c r="P1276" i="4"/>
  <c r="P3431" i="4"/>
  <c r="P3226" i="4"/>
  <c r="P3691" i="4"/>
  <c r="P1921" i="4"/>
  <c r="P1395" i="4"/>
  <c r="P7048" i="4"/>
  <c r="P5885" i="4"/>
  <c r="P3908" i="4"/>
  <c r="P3174" i="4"/>
  <c r="P4639" i="4"/>
  <c r="P4901" i="4"/>
  <c r="P1876" i="4"/>
  <c r="P7755" i="4"/>
  <c r="P6096" i="4"/>
  <c r="P6851" i="4"/>
  <c r="P3475" i="4"/>
  <c r="P2228" i="4"/>
  <c r="P4778" i="4"/>
  <c r="P187" i="4"/>
  <c r="P603" i="4"/>
  <c r="P5009" i="4"/>
  <c r="P7761" i="4"/>
  <c r="P1509" i="4"/>
  <c r="P129" i="4"/>
  <c r="P2591" i="4"/>
  <c r="P6159" i="4"/>
  <c r="P2834" i="4"/>
  <c r="P2273" i="4"/>
  <c r="P7260" i="4"/>
  <c r="P219" i="4"/>
  <c r="P3096" i="4"/>
  <c r="P1815" i="4"/>
  <c r="P4530" i="4"/>
  <c r="P6320" i="4"/>
  <c r="P3792" i="4"/>
  <c r="P968" i="4"/>
  <c r="P4990" i="4"/>
  <c r="P648" i="4"/>
  <c r="P2606" i="4"/>
  <c r="P1993" i="4"/>
  <c r="P1144" i="4"/>
  <c r="P2516" i="4"/>
  <c r="P5144" i="4"/>
  <c r="P1004" i="4"/>
  <c r="P7374" i="4"/>
  <c r="P7622" i="4"/>
  <c r="P1355" i="4"/>
  <c r="P4012" i="4"/>
  <c r="P2460" i="4"/>
  <c r="P6908" i="4"/>
  <c r="P2014" i="4"/>
  <c r="P5891" i="4"/>
  <c r="P6764" i="4"/>
  <c r="P4251" i="4"/>
  <c r="P4476" i="4"/>
  <c r="P6620" i="4"/>
  <c r="P4683" i="4"/>
  <c r="P6619" i="4"/>
  <c r="P1022" i="4"/>
  <c r="P3339" i="4"/>
  <c r="P889" i="4"/>
  <c r="P3318" i="4"/>
  <c r="P475" i="4"/>
  <c r="P2311" i="4"/>
  <c r="P5249" i="4"/>
  <c r="P5208" i="4"/>
  <c r="P4102" i="4"/>
  <c r="P3696" i="4"/>
  <c r="P6047" i="4"/>
  <c r="P6430" i="4"/>
  <c r="P1928" i="4"/>
  <c r="P4057" i="4"/>
  <c r="P5837" i="4"/>
  <c r="P3270" i="4"/>
  <c r="P6403" i="4"/>
  <c r="P6496" i="4"/>
  <c r="P6751" i="4"/>
  <c r="P3939" i="4"/>
  <c r="P2196" i="4"/>
  <c r="P4806" i="4"/>
  <c r="P5115" i="4"/>
  <c r="P4714" i="4"/>
  <c r="P4158" i="4"/>
  <c r="P4495" i="4"/>
  <c r="P1724" i="4"/>
  <c r="P4544" i="4"/>
  <c r="P2861" i="4"/>
  <c r="P2806" i="4"/>
  <c r="P4662" i="4"/>
  <c r="P596" i="4"/>
  <c r="P4978" i="4"/>
  <c r="P2769" i="4"/>
  <c r="P3893" i="4"/>
  <c r="P5649" i="4"/>
  <c r="P873" i="4"/>
  <c r="P174" i="4"/>
  <c r="P5449" i="4"/>
  <c r="P7251" i="4"/>
  <c r="P3102" i="4"/>
  <c r="P2718" i="4"/>
  <c r="P3148" i="4"/>
  <c r="P5107" i="4"/>
  <c r="P5554" i="4"/>
  <c r="P7234" i="4"/>
  <c r="P6259" i="4"/>
  <c r="P894" i="4"/>
  <c r="P1698" i="4"/>
  <c r="P5929" i="4"/>
  <c r="P6785" i="4"/>
  <c r="P7163" i="4"/>
  <c r="P3165" i="4"/>
  <c r="P7850" i="4"/>
  <c r="P388" i="4"/>
  <c r="P5538" i="4"/>
  <c r="P531" i="4"/>
  <c r="P943" i="4"/>
  <c r="P4907" i="4"/>
  <c r="P1565" i="4"/>
  <c r="P509" i="4"/>
  <c r="P1868" i="4"/>
  <c r="P4759" i="4"/>
  <c r="P1436" i="4"/>
  <c r="P7951" i="4"/>
  <c r="P6134" i="4"/>
  <c r="P4799" i="4"/>
  <c r="P1902" i="4"/>
  <c r="P51" i="4"/>
  <c r="P6080" i="4"/>
  <c r="P5854" i="4"/>
  <c r="P1992" i="4"/>
  <c r="P2491" i="4"/>
  <c r="P7644" i="4"/>
  <c r="P3770" i="4"/>
  <c r="P471" i="4"/>
  <c r="P1568" i="4"/>
  <c r="P6441" i="4"/>
  <c r="P4543" i="4"/>
  <c r="P2500" i="4"/>
  <c r="P7566" i="4"/>
  <c r="P964" i="4"/>
  <c r="P2506" i="4"/>
  <c r="P6010" i="4"/>
  <c r="P367" i="4"/>
  <c r="P5071" i="4"/>
  <c r="P930" i="4"/>
  <c r="P5183" i="4"/>
  <c r="P3690" i="4"/>
  <c r="P4710" i="4"/>
  <c r="P658" i="4"/>
  <c r="P4123" i="4"/>
  <c r="P7127" i="4"/>
  <c r="P6439" i="4"/>
  <c r="P2800" i="4"/>
  <c r="P215" i="4"/>
  <c r="P6125" i="4"/>
  <c r="P1567" i="4"/>
  <c r="P3116" i="4"/>
  <c r="P1511" i="4"/>
  <c r="P3580" i="4"/>
  <c r="P7891" i="4"/>
  <c r="P7459" i="4"/>
  <c r="P6763" i="4"/>
  <c r="P3626" i="4"/>
  <c r="P3755" i="4"/>
  <c r="P319" i="4"/>
  <c r="P1228" i="4"/>
  <c r="P3558" i="4"/>
  <c r="P2750" i="4"/>
  <c r="P4080" i="4"/>
  <c r="P3804" i="4"/>
  <c r="P2038" i="4"/>
  <c r="P1090" i="4"/>
  <c r="P201" i="4"/>
  <c r="P577" i="4"/>
  <c r="P5295" i="4"/>
  <c r="P7113" i="4"/>
  <c r="P5068" i="4"/>
  <c r="P4372" i="4"/>
  <c r="P3210" i="4"/>
  <c r="P3855" i="4"/>
  <c r="P5157" i="4"/>
  <c r="P1798" i="4"/>
  <c r="P7009" i="4"/>
  <c r="P6399" i="4"/>
  <c r="P1674" i="4"/>
  <c r="P4721" i="4"/>
  <c r="P4873" i="4"/>
  <c r="P745" i="4"/>
  <c r="P7241" i="4"/>
  <c r="P800" i="4"/>
  <c r="P1997" i="4"/>
  <c r="P7023" i="4"/>
  <c r="P3883" i="4"/>
  <c r="P7837" i="4"/>
  <c r="P7618" i="4"/>
  <c r="P5425" i="4"/>
  <c r="P313" i="4"/>
  <c r="P7329" i="4"/>
  <c r="P5447" i="4"/>
  <c r="P5799" i="4"/>
  <c r="P7873" i="4"/>
  <c r="P5948" i="4"/>
  <c r="P2887" i="4"/>
  <c r="P5644" i="4"/>
  <c r="P3623" i="4"/>
  <c r="P7388" i="4"/>
  <c r="P2289" i="4"/>
  <c r="P3118" i="4"/>
  <c r="P4265" i="4"/>
  <c r="P6179" i="4"/>
  <c r="P4023" i="4"/>
  <c r="P1972" i="4"/>
  <c r="P3412" i="4"/>
  <c r="P7749" i="4"/>
  <c r="P6485" i="4"/>
  <c r="P7555" i="4"/>
  <c r="P6627" i="4"/>
  <c r="P4624" i="4"/>
  <c r="P5387" i="4"/>
  <c r="P2318" i="4"/>
  <c r="P148" i="4"/>
  <c r="P2046" i="4"/>
  <c r="P1437" i="4"/>
  <c r="P5495" i="4"/>
  <c r="P7330" i="4"/>
  <c r="P4304" i="4"/>
  <c r="P4875" i="4"/>
  <c r="P1430" i="4"/>
  <c r="P1996" i="4"/>
  <c r="P1899" i="4"/>
  <c r="P3958" i="4"/>
  <c r="P5386" i="4"/>
  <c r="P5546" i="4"/>
  <c r="P6703" i="4"/>
  <c r="P4316" i="4"/>
  <c r="P1448" i="4"/>
  <c r="P2326" i="4"/>
  <c r="P3946" i="4"/>
  <c r="P2277" i="4"/>
  <c r="P4910" i="4"/>
  <c r="P3628" i="4"/>
  <c r="P6521" i="4"/>
  <c r="P397" i="4"/>
  <c r="P6245" i="4"/>
  <c r="P5813" i="4"/>
  <c r="P6733" i="4"/>
  <c r="P835" i="4"/>
  <c r="P2661" i="4"/>
  <c r="P1125" i="4"/>
  <c r="P2069" i="4"/>
  <c r="P3584" i="4"/>
  <c r="P6370" i="4"/>
  <c r="P3296" i="4"/>
  <c r="P6385" i="4"/>
  <c r="P5599" i="4"/>
  <c r="P1984" i="4"/>
  <c r="P2387" i="4"/>
  <c r="P5807" i="4"/>
  <c r="P4844" i="4"/>
  <c r="P3223" i="4"/>
  <c r="P6784" i="4"/>
  <c r="P3627" i="4"/>
  <c r="P4173" i="4"/>
  <c r="P296" i="4"/>
  <c r="P5686" i="4"/>
  <c r="P1630" i="4"/>
  <c r="P5560" i="4"/>
  <c r="P7289" i="4"/>
  <c r="P1998" i="4"/>
  <c r="P6667" i="4"/>
  <c r="P7390" i="4"/>
  <c r="P3041" i="4"/>
  <c r="P3286" i="4"/>
  <c r="P4113" i="4"/>
  <c r="P1270" i="4"/>
  <c r="P6916" i="4"/>
  <c r="P2019" i="4"/>
  <c r="P5908" i="4"/>
  <c r="P956" i="4"/>
  <c r="P6111" i="4"/>
  <c r="P3001" i="4"/>
  <c r="P1197" i="4"/>
  <c r="P28" i="4"/>
  <c r="P5973" i="4"/>
  <c r="P3927" i="4"/>
  <c r="P2193" i="4"/>
  <c r="P4674" i="4"/>
  <c r="P6417" i="4"/>
  <c r="P6581" i="4"/>
  <c r="P6301" i="4"/>
  <c r="P4010" i="4"/>
  <c r="P355" i="4"/>
  <c r="P590" i="4"/>
  <c r="P4867" i="4"/>
  <c r="P668" i="4"/>
  <c r="P2290" i="4"/>
  <c r="P4046" i="4"/>
  <c r="P2881" i="4"/>
  <c r="P2313" i="4"/>
  <c r="P1028" i="4"/>
  <c r="P7565" i="4"/>
  <c r="P4408" i="4"/>
  <c r="P2768" i="4"/>
  <c r="P2877" i="4"/>
  <c r="P2278" i="4"/>
  <c r="P6129" i="4"/>
  <c r="P2741" i="4"/>
  <c r="P2343" i="4"/>
  <c r="P2095" i="4"/>
  <c r="P3005" i="4"/>
  <c r="P6061" i="4"/>
  <c r="P6191" i="4"/>
  <c r="P7601" i="4"/>
  <c r="P2731" i="4"/>
  <c r="P4764" i="4"/>
  <c r="P2403" i="4"/>
  <c r="P6808" i="4"/>
  <c r="P1008" i="4"/>
  <c r="P4682" i="4"/>
  <c r="P5342" i="4"/>
  <c r="P4068" i="4"/>
  <c r="P4326" i="4"/>
  <c r="P5874" i="4"/>
  <c r="P104" i="4"/>
  <c r="P1089" i="4"/>
  <c r="P5032" i="4"/>
  <c r="P7501" i="4"/>
  <c r="P7923" i="4"/>
  <c r="P2346" i="4"/>
  <c r="P4491" i="4"/>
  <c r="P2897" i="4"/>
  <c r="P197" i="4"/>
  <c r="P205" i="4"/>
  <c r="P4436" i="4"/>
  <c r="P5483" i="4"/>
  <c r="P809" i="4"/>
  <c r="P908" i="4"/>
  <c r="P2828" i="4"/>
  <c r="P7369" i="4"/>
  <c r="P3519" i="4"/>
  <c r="P3189" i="4"/>
  <c r="P1891" i="4"/>
  <c r="P3891" i="4"/>
  <c r="P2681" i="4"/>
  <c r="P369" i="4"/>
  <c r="P7230" i="4"/>
  <c r="P2594" i="4"/>
  <c r="P4477" i="4"/>
  <c r="P1020" i="4"/>
  <c r="P4711" i="4"/>
  <c r="P1553" i="4"/>
  <c r="P5408" i="4"/>
  <c r="P875" i="4"/>
  <c r="P5845" i="4"/>
  <c r="P2466" i="4"/>
  <c r="P2162" i="4"/>
  <c r="P4500" i="4"/>
  <c r="P4174" i="4"/>
  <c r="P3438" i="4"/>
  <c r="P5320" i="4"/>
  <c r="P1667" i="4"/>
  <c r="P6486" i="4"/>
  <c r="P2716" i="4"/>
  <c r="P5601" i="4"/>
  <c r="P347" i="4"/>
  <c r="P7212" i="4"/>
  <c r="P4913" i="4"/>
  <c r="P7332" i="4"/>
  <c r="P3871" i="4"/>
  <c r="P5859" i="4"/>
  <c r="P6462" i="4"/>
  <c r="P5432" i="4"/>
  <c r="P7597" i="4"/>
  <c r="P1325" i="4"/>
  <c r="P6279" i="4"/>
  <c r="P5277" i="4"/>
  <c r="P5444" i="4"/>
  <c r="P3177" i="4"/>
  <c r="P4221" i="4"/>
  <c r="P5826" i="4"/>
  <c r="P1288" i="4"/>
  <c r="P7354" i="4"/>
  <c r="P356" i="4"/>
  <c r="P4951" i="4"/>
  <c r="P3550" i="4"/>
  <c r="P1642" i="4"/>
  <c r="P6389" i="4"/>
  <c r="P1413" i="4"/>
  <c r="P4426" i="4"/>
  <c r="P784" i="4"/>
  <c r="P459" i="4"/>
  <c r="P1185" i="4"/>
  <c r="P7093" i="4"/>
  <c r="P1198" i="4"/>
  <c r="P1954" i="4"/>
  <c r="P3317" i="4"/>
  <c r="P6221" i="4"/>
  <c r="P95" i="4"/>
  <c r="P2106" i="4"/>
  <c r="P5704" i="4"/>
  <c r="P2788" i="4"/>
  <c r="P6132" i="4"/>
  <c r="P3309" i="4"/>
  <c r="P6143" i="4"/>
  <c r="P31" i="4"/>
  <c r="P5394" i="4"/>
  <c r="P6198" i="4"/>
  <c r="P2391" i="4"/>
  <c r="P5820" i="4"/>
  <c r="P2055" i="4"/>
  <c r="P4726" i="4"/>
  <c r="P5511" i="4"/>
  <c r="P7046" i="4"/>
  <c r="P5040" i="4"/>
  <c r="P6425" i="4"/>
  <c r="P3653" i="4"/>
  <c r="P1627" i="4"/>
  <c r="P5502" i="4"/>
  <c r="P7526" i="4"/>
  <c r="P6880" i="4"/>
  <c r="P6074" i="4"/>
  <c r="P2909" i="4"/>
  <c r="P3045" i="4"/>
  <c r="P480" i="4"/>
  <c r="P1069" i="4"/>
  <c r="P3263" i="4"/>
  <c r="P7396" i="4"/>
  <c r="P2677" i="4"/>
  <c r="P6511" i="4"/>
  <c r="P363" i="4"/>
  <c r="P6768" i="4"/>
  <c r="P2187" i="4"/>
  <c r="P1522" i="4"/>
  <c r="P3960" i="4"/>
  <c r="P3149" i="4"/>
  <c r="P4073" i="4"/>
  <c r="P2581" i="4"/>
  <c r="P2785" i="4"/>
  <c r="P6289" i="4"/>
  <c r="P6977" i="4"/>
  <c r="P2742" i="4"/>
  <c r="P7236" i="4"/>
  <c r="P2" i="4"/>
  <c r="P3808" i="4"/>
  <c r="P2192" i="4"/>
  <c r="P5788" i="4"/>
  <c r="P4722" i="4"/>
  <c r="P1925" i="4"/>
  <c r="P5087" i="4"/>
  <c r="P6234" i="4"/>
  <c r="P3694" i="4"/>
  <c r="P818" i="4"/>
  <c r="P1616" i="4"/>
  <c r="P4633" i="4"/>
  <c r="P3068" i="4"/>
  <c r="P5964" i="4"/>
  <c r="P517" i="4"/>
  <c r="P6820" i="4"/>
  <c r="P5464" i="4"/>
  <c r="P6917" i="4"/>
  <c r="P1861" i="4"/>
  <c r="P3503" i="4"/>
  <c r="P7039" i="4"/>
  <c r="P7472" i="4"/>
  <c r="P6357" i="4"/>
  <c r="P3014" i="4"/>
  <c r="P3711" i="4"/>
  <c r="P4385" i="4"/>
  <c r="P3331" i="4"/>
  <c r="P2855" i="4"/>
  <c r="P3470" i="4"/>
  <c r="P5149" i="4"/>
  <c r="P5487" i="4"/>
  <c r="P3243" i="4"/>
  <c r="P4202" i="4"/>
  <c r="P3608" i="4"/>
  <c r="P7693" i="4"/>
  <c r="P5959" i="4"/>
  <c r="P749" i="4"/>
  <c r="P3292" i="4"/>
  <c r="P4597" i="4"/>
  <c r="P213" i="4"/>
  <c r="P4905" i="4"/>
  <c r="P6812" i="4"/>
  <c r="P499" i="4"/>
  <c r="P7180" i="4"/>
  <c r="P7514" i="4"/>
  <c r="P5816" i="4"/>
  <c r="P5934" i="4"/>
  <c r="P2918" i="4"/>
  <c r="P2274" i="4"/>
  <c r="P5625" i="4"/>
  <c r="P6468" i="4"/>
  <c r="P6680" i="4"/>
  <c r="P4652" i="4"/>
  <c r="P7293" i="4"/>
  <c r="P5623" i="4"/>
  <c r="P5627" i="4"/>
  <c r="P7275" i="4"/>
  <c r="P2234" i="4"/>
  <c r="P2930" i="4"/>
  <c r="P753" i="4"/>
  <c r="P3576" i="4"/>
  <c r="P2604" i="4"/>
  <c r="P4792" i="4"/>
  <c r="P4753" i="4"/>
  <c r="P4789" i="4"/>
  <c r="P7959" i="4"/>
  <c r="P7870" i="4"/>
  <c r="P2739" i="4"/>
  <c r="P3088" i="4"/>
  <c r="P7718" i="4"/>
  <c r="P6175" i="4"/>
  <c r="P7278" i="4"/>
  <c r="T2684" i="4"/>
  <c r="T209" i="4"/>
  <c r="T2836" i="4"/>
  <c r="T5684" i="4"/>
  <c r="T2584" i="4"/>
  <c r="T7906" i="4"/>
  <c r="T1132" i="4"/>
  <c r="T2436" i="4"/>
  <c r="T5030" i="4"/>
  <c r="T2023" i="4"/>
  <c r="T1722" i="4"/>
  <c r="T4932" i="4"/>
  <c r="T383" i="4"/>
  <c r="T4146" i="4"/>
  <c r="T4731" i="4"/>
  <c r="T4434" i="4"/>
  <c r="T1096" i="4"/>
  <c r="T7561" i="4"/>
  <c r="T2224" i="4"/>
  <c r="T6278" i="4"/>
  <c r="T6914" i="4"/>
  <c r="T779" i="4"/>
  <c r="T3448" i="4"/>
  <c r="T4734" i="4"/>
  <c r="T7715" i="4"/>
  <c r="T5520" i="4"/>
  <c r="T6" i="4"/>
  <c r="T4061" i="4"/>
  <c r="T4855" i="4"/>
  <c r="T5643" i="4"/>
  <c r="T3256" i="4"/>
  <c r="T1428" i="4"/>
  <c r="T5677" i="4"/>
  <c r="T6497" i="4"/>
  <c r="T7189" i="4"/>
  <c r="T6830" i="4"/>
  <c r="T5178" i="4"/>
  <c r="T2588" i="4"/>
  <c r="T85" i="4"/>
  <c r="T1720" i="4"/>
  <c r="T7586" i="4"/>
  <c r="T850" i="4"/>
  <c r="T7851" i="4"/>
  <c r="T5129" i="4"/>
  <c r="T3463" i="4"/>
  <c r="T1818" i="4"/>
  <c r="T961" i="4"/>
  <c r="T1528" i="4"/>
  <c r="T327" i="4"/>
  <c r="T4996" i="4"/>
  <c r="T4095" i="4"/>
  <c r="T682" i="4"/>
  <c r="T4215" i="4"/>
  <c r="T6273" i="4"/>
  <c r="T7509" i="4"/>
  <c r="T6592" i="4"/>
  <c r="T6182" i="4"/>
  <c r="T2133" i="4"/>
  <c r="T5734" i="4"/>
  <c r="T5438" i="4"/>
  <c r="T1664" i="4"/>
  <c r="T2358" i="4"/>
  <c r="T1053" i="4"/>
  <c r="T7829" i="4"/>
  <c r="T1006" i="4"/>
  <c r="T5405" i="4"/>
  <c r="T4328" i="4"/>
  <c r="T7434" i="4"/>
  <c r="T2563" i="4"/>
  <c r="T3054" i="4"/>
  <c r="T7379" i="4"/>
  <c r="T1846" i="4"/>
  <c r="T1116" i="4"/>
  <c r="T4397" i="4"/>
  <c r="T7558" i="4"/>
  <c r="T3429" i="4"/>
  <c r="T3240" i="4"/>
  <c r="T5223" i="4"/>
  <c r="T532" i="4"/>
  <c r="T3267" i="4"/>
  <c r="T7335" i="4"/>
  <c r="T7600" i="4"/>
  <c r="T4968" i="4"/>
  <c r="T3831" i="4"/>
  <c r="T2916" i="4"/>
  <c r="T2752" i="4"/>
  <c r="T4076" i="4"/>
  <c r="T5486" i="4"/>
  <c r="T2966" i="4"/>
  <c r="T1414" i="4"/>
  <c r="T1434" i="4"/>
  <c r="T747" i="4"/>
  <c r="T6886" i="4"/>
  <c r="T3611" i="4"/>
  <c r="T4906" i="4"/>
  <c r="T5312" i="4"/>
  <c r="T3162" i="4"/>
  <c r="T5752" i="4"/>
  <c r="T7716" i="4"/>
  <c r="T5818" i="4"/>
  <c r="T891" i="4"/>
  <c r="T6089" i="4"/>
  <c r="T5781" i="4"/>
  <c r="T2530" i="4"/>
  <c r="T7533" i="4"/>
  <c r="T1887" i="4"/>
  <c r="T1177" i="4"/>
  <c r="T2901" i="4"/>
  <c r="T7071" i="4"/>
  <c r="T1178" i="4"/>
  <c r="T614" i="4"/>
  <c r="T1154" i="4"/>
  <c r="T4475" i="4"/>
  <c r="T6450" i="4"/>
  <c r="T665" i="4"/>
  <c r="T4532" i="4"/>
  <c r="T3601" i="4"/>
  <c r="T2450" i="4"/>
  <c r="T2462" i="4"/>
  <c r="T3090" i="4"/>
  <c r="T5895" i="4"/>
  <c r="T3361" i="4"/>
  <c r="T1378" i="4"/>
  <c r="T7186" i="4"/>
  <c r="T3822" i="4"/>
  <c r="T6666" i="4"/>
  <c r="T6670" i="4"/>
  <c r="T1923" i="4"/>
  <c r="T7237" i="4"/>
  <c r="T7341" i="4"/>
  <c r="T1665" i="4"/>
  <c r="T4817" i="4"/>
  <c r="T1190" i="4"/>
  <c r="T7094" i="4"/>
  <c r="T1043" i="4"/>
  <c r="T7839" i="4"/>
  <c r="T3106" i="4"/>
  <c r="T4416" i="4"/>
  <c r="T7007" i="4"/>
  <c r="T1443" i="4"/>
  <c r="T5335" i="4"/>
  <c r="T4787" i="4"/>
  <c r="T3290" i="4"/>
  <c r="T4879" i="4"/>
  <c r="T6029" i="4"/>
  <c r="T5924" i="4"/>
  <c r="T441" i="4"/>
  <c r="T5140" i="4"/>
  <c r="T5635" i="4"/>
  <c r="T7617" i="4"/>
  <c r="T4079" i="4"/>
  <c r="T7169" i="4"/>
  <c r="T4668" i="4"/>
  <c r="T2978" i="4"/>
  <c r="T5289" i="4"/>
  <c r="T4549" i="4"/>
  <c r="T18" i="4"/>
  <c r="T155" i="4"/>
  <c r="T7792" i="4"/>
  <c r="T409" i="4"/>
  <c r="T2142" i="4"/>
  <c r="T2853" i="4"/>
  <c r="T5852" i="4"/>
  <c r="T4284" i="4"/>
  <c r="T549" i="4"/>
  <c r="T3760" i="4"/>
  <c r="T5422" i="4"/>
  <c r="T1581" i="4"/>
  <c r="T7359" i="4"/>
  <c r="T993" i="4"/>
  <c r="T1292" i="4"/>
  <c r="T64" i="4"/>
  <c r="T1769" i="4"/>
  <c r="T3748" i="4"/>
  <c r="T2831" i="4"/>
  <c r="T5982" i="4"/>
  <c r="T786" i="4"/>
  <c r="T980" i="4"/>
  <c r="T6190" i="4"/>
  <c r="T4571" i="4"/>
  <c r="T5772" i="4"/>
  <c r="T1848" i="4"/>
  <c r="T5517" i="4"/>
  <c r="T3796" i="4"/>
  <c r="T6471" i="4"/>
  <c r="T1085" i="4"/>
  <c r="T4438" i="4"/>
  <c r="T3598" i="4"/>
  <c r="T2329" i="4"/>
  <c r="T4808" i="4"/>
  <c r="T1650" i="4"/>
  <c r="T7313" i="4"/>
  <c r="T2755" i="4"/>
  <c r="T5933" i="4"/>
  <c r="T6972" i="4"/>
  <c r="T2991" i="4"/>
  <c r="T6895" i="4"/>
  <c r="T6624" i="4"/>
  <c r="T6244" i="4"/>
  <c r="T2336" i="4"/>
  <c r="T6976" i="4"/>
  <c r="T673" i="4"/>
  <c r="T3180" i="4"/>
  <c r="T7112" i="4"/>
  <c r="T1419" i="4"/>
  <c r="T4320" i="4"/>
  <c r="T5617" i="4"/>
  <c r="T4091" i="4"/>
  <c r="T7855" i="4"/>
  <c r="T6380" i="4"/>
  <c r="T6522" i="4"/>
  <c r="T4238" i="4"/>
  <c r="T4860" i="4"/>
  <c r="T1597" i="4"/>
  <c r="T5824" i="4"/>
  <c r="T656" i="4"/>
  <c r="T2715" i="4"/>
  <c r="T2649" i="4"/>
  <c r="T96" i="4"/>
  <c r="T7486" i="4"/>
  <c r="T802" i="4"/>
  <c r="T7753" i="4"/>
  <c r="T7606" i="4"/>
  <c r="T5561" i="4"/>
  <c r="T2623" i="4"/>
  <c r="T5359" i="4"/>
  <c r="T4108" i="4"/>
  <c r="T2415" i="4"/>
  <c r="T5873" i="4"/>
  <c r="T3311" i="4"/>
  <c r="T1602" i="4"/>
  <c r="T6026" i="4"/>
  <c r="T6133" i="4"/>
  <c r="T24" i="4"/>
  <c r="T1865" i="4"/>
  <c r="T5681" i="4"/>
  <c r="T2524" i="4"/>
  <c r="T3179" i="4"/>
  <c r="T3245" i="4"/>
  <c r="T1441" i="4"/>
  <c r="T1257" i="4"/>
  <c r="T6503" i="4"/>
  <c r="T4233" i="4"/>
  <c r="T2793" i="4"/>
  <c r="T2291" i="4"/>
  <c r="T5096" i="4"/>
  <c r="T795" i="4"/>
  <c r="T2870" i="4"/>
  <c r="T4226" i="4"/>
  <c r="T3739" i="4"/>
  <c r="T4973" i="4"/>
  <c r="T4362" i="4"/>
  <c r="T2235" i="4"/>
  <c r="T373" i="4"/>
  <c r="T6691" i="4"/>
  <c r="T1356" i="4"/>
  <c r="T453" i="4"/>
  <c r="T1423" i="4"/>
  <c r="T3145" i="4"/>
  <c r="T4021" i="4"/>
  <c r="T6300" i="4"/>
  <c r="T6203" i="4"/>
  <c r="T2185" i="4"/>
  <c r="T5576" i="4"/>
  <c r="T5148" i="4"/>
  <c r="T1643" i="4"/>
  <c r="T3747" i="4"/>
  <c r="T6697" i="4"/>
  <c r="T6012" i="4"/>
  <c r="T1980" i="4"/>
  <c r="T1549" i="4"/>
  <c r="T2753" i="4"/>
  <c r="T5793" i="4"/>
  <c r="T7371" i="4"/>
  <c r="T4031" i="4"/>
  <c r="T3688" i="4"/>
  <c r="T5522" i="4"/>
  <c r="T5586" i="4"/>
  <c r="T7047" i="4"/>
  <c r="T4812" i="4"/>
  <c r="T4580" i="4"/>
  <c r="T2373" i="4"/>
  <c r="T6965" i="4"/>
  <c r="T6483" i="4"/>
  <c r="T5730" i="4"/>
  <c r="T7448" i="4"/>
  <c r="T3890" i="4"/>
  <c r="T6815" i="4"/>
  <c r="T519" i="4"/>
  <c r="T6052" i="4"/>
  <c r="T2062" i="4"/>
  <c r="T1275" i="4"/>
  <c r="T4370" i="4"/>
  <c r="T6512" i="4"/>
  <c r="T6044" i="4"/>
  <c r="T776" i="4"/>
  <c r="T1832" i="4"/>
  <c r="T2087" i="4"/>
  <c r="T6442" i="4"/>
  <c r="T3244" i="4"/>
  <c r="T258" i="4"/>
  <c r="T7447" i="4"/>
  <c r="T537" i="4"/>
  <c r="T4534" i="4"/>
  <c r="T1380" i="4"/>
  <c r="T763" i="4"/>
  <c r="T189" i="4"/>
  <c r="T1995" i="4"/>
  <c r="T4824" i="4"/>
  <c r="T703" i="4"/>
  <c r="T1299" i="4"/>
  <c r="T3966" i="4"/>
  <c r="T5219" i="4"/>
  <c r="T3390" i="4"/>
  <c r="T4577" i="4"/>
  <c r="T502" i="4"/>
  <c r="T4143" i="4"/>
  <c r="T5086" i="4"/>
  <c r="T5000" i="4"/>
  <c r="T71" i="4"/>
  <c r="T4669" i="4"/>
  <c r="T4816" i="4"/>
  <c r="T1120" i="4"/>
  <c r="T3347" i="4"/>
  <c r="T6219" i="4"/>
  <c r="T3575" i="4"/>
  <c r="T3801" i="4"/>
  <c r="T2902" i="4"/>
  <c r="T674" i="4"/>
  <c r="T7696" i="4"/>
  <c r="T2205" i="4"/>
  <c r="T2467" i="4"/>
  <c r="T3499" i="4"/>
  <c r="T2401" i="4"/>
  <c r="T5340" i="4"/>
  <c r="T1173" i="4"/>
  <c r="T3877" i="4"/>
  <c r="T7640" i="4"/>
  <c r="T2825" i="4"/>
  <c r="T3555" i="4"/>
  <c r="T2710" i="4"/>
  <c r="T3297" i="4"/>
  <c r="T6623" i="4"/>
  <c r="T6651" i="4"/>
  <c r="T5966" i="4"/>
  <c r="T5010" i="4"/>
  <c r="T1331" i="4"/>
  <c r="T2629" i="4"/>
  <c r="T1054" i="4"/>
  <c r="T4005" i="4"/>
  <c r="T7323" i="4"/>
  <c r="T2221" i="4"/>
  <c r="T166" i="4"/>
  <c r="T3121" i="4"/>
  <c r="T5331" i="4"/>
  <c r="T2119" i="4"/>
  <c r="T7900" i="4"/>
  <c r="T3527" i="4"/>
  <c r="T2258" i="4"/>
  <c r="T61" i="4"/>
  <c r="T1670" i="4"/>
  <c r="T3453" i="4"/>
  <c r="T6999" i="4"/>
  <c r="T4557" i="4"/>
  <c r="T6946" i="4"/>
  <c r="T5921" i="4"/>
  <c r="T4926" i="4"/>
  <c r="T4463" i="4"/>
  <c r="T5674" i="4"/>
  <c r="T2700" i="4"/>
  <c r="T1700" i="4"/>
  <c r="T314" i="4"/>
  <c r="T6652" i="4"/>
  <c r="T4114" i="4"/>
  <c r="T2693" i="4"/>
  <c r="T5028" i="4"/>
  <c r="T1620" i="4"/>
  <c r="T1042" i="4"/>
  <c r="T3542" i="4"/>
  <c r="T1153" i="4"/>
  <c r="T5955" i="4"/>
  <c r="T2811" i="4"/>
  <c r="T1221" i="4"/>
  <c r="T3605" i="4"/>
  <c r="T5755" i="4"/>
  <c r="T5902" i="4"/>
  <c r="T1936" i="4"/>
  <c r="T3342" i="4"/>
  <c r="T4505" i="4"/>
  <c r="T7312" i="4"/>
  <c r="T3034" i="4"/>
  <c r="T1755" i="4"/>
  <c r="T3782" i="4"/>
  <c r="T5399" i="4"/>
  <c r="T3459" i="4"/>
  <c r="T660" i="4"/>
  <c r="T108" i="4"/>
  <c r="T4670" i="4"/>
  <c r="T5191" i="4"/>
  <c r="T2765" i="4"/>
  <c r="T6848" i="4"/>
  <c r="T3670" i="4"/>
  <c r="T7181" i="4"/>
  <c r="T6816" i="4"/>
  <c r="T2189" i="4"/>
  <c r="T5749" i="4"/>
  <c r="T147" i="4"/>
  <c r="T3582" i="4"/>
  <c r="T1262" i="4"/>
  <c r="T6803" i="4"/>
  <c r="T2206" i="4"/>
  <c r="T5125" i="4"/>
  <c r="T4393" i="4"/>
  <c r="T6000" i="4"/>
  <c r="T4276" i="4"/>
  <c r="T1811" i="4"/>
  <c r="T3634" i="4"/>
  <c r="T3644" i="4"/>
  <c r="T4460" i="4"/>
  <c r="T360" i="4"/>
  <c r="T4263" i="4"/>
  <c r="T675" i="4"/>
  <c r="T2041" i="4"/>
  <c r="T2671" i="4"/>
  <c r="T7788" i="4"/>
  <c r="T7921" i="4"/>
  <c r="T2212" i="4"/>
  <c r="T6903" i="4"/>
  <c r="T1590" i="4"/>
  <c r="T3900" i="4"/>
  <c r="T1608" i="4"/>
  <c r="T3528" i="4"/>
  <c r="T3340" i="4"/>
  <c r="T4148" i="4"/>
  <c r="T5391" i="4"/>
  <c r="T6109" i="4"/>
  <c r="T2744" i="4"/>
  <c r="T1940" i="4"/>
  <c r="T6696" i="4"/>
  <c r="T2873" i="4"/>
  <c r="T7271" i="4"/>
  <c r="T6226" i="4"/>
  <c r="T3762" i="4"/>
  <c r="T4283" i="4"/>
  <c r="T7439" i="4"/>
  <c r="T6115" i="4"/>
  <c r="T1301" i="4"/>
  <c r="T3665" i="4"/>
  <c r="T6072" i="4"/>
  <c r="T1195" i="4"/>
  <c r="T1933" i="4"/>
  <c r="T6408" i="4"/>
  <c r="T700" i="4"/>
  <c r="T522" i="4"/>
  <c r="T5043" i="4"/>
  <c r="T5903" i="4"/>
  <c r="T950" i="4"/>
  <c r="T4110" i="4"/>
  <c r="T6282" i="4"/>
  <c r="T6466" i="4"/>
  <c r="T2659" i="4"/>
  <c r="T5995" i="4"/>
  <c r="T3572" i="4"/>
  <c r="T2758" i="4"/>
  <c r="T7802" i="4"/>
  <c r="T3399" i="4"/>
  <c r="T3435" i="4"/>
  <c r="T852" i="4"/>
  <c r="T6326" i="4"/>
  <c r="T3222" i="4"/>
  <c r="T4795" i="4"/>
  <c r="T4345" i="4"/>
  <c r="T492" i="4"/>
  <c r="T4468" i="4"/>
  <c r="T3906" i="4"/>
  <c r="T2784" i="4"/>
  <c r="T1609" i="4"/>
  <c r="T7676" i="4"/>
  <c r="T1988" i="4"/>
  <c r="T7663" i="4"/>
  <c r="T4268" i="4"/>
  <c r="T3647" i="4"/>
  <c r="T6786" i="4"/>
  <c r="T3028" i="4"/>
  <c r="T398" i="4"/>
  <c r="T1388" i="4"/>
  <c r="T524" i="4"/>
  <c r="T1440" i="4"/>
  <c r="T6542" i="4"/>
  <c r="T6275" i="4"/>
  <c r="T5910" i="4"/>
  <c r="T2574" i="4"/>
  <c r="T2982" i="4"/>
  <c r="T4830" i="4"/>
  <c r="T6765" i="4"/>
  <c r="T60" i="4"/>
  <c r="T4891" i="4"/>
  <c r="T4784" i="4"/>
  <c r="T7729" i="4"/>
  <c r="T1150" i="4"/>
  <c r="T5117" i="4"/>
  <c r="T6069" i="4"/>
  <c r="T3761" i="4"/>
  <c r="T1546" i="4"/>
  <c r="T7648" i="4"/>
  <c r="T4565" i="4"/>
  <c r="T6502" i="4"/>
  <c r="T5480" i="4"/>
  <c r="T3185" i="4"/>
  <c r="T5570" i="4"/>
  <c r="T7607" i="4"/>
  <c r="T7352" i="4"/>
  <c r="T4280" i="4"/>
  <c r="T4204" i="4"/>
  <c r="T3564" i="4"/>
  <c r="T4417" i="4"/>
  <c r="T6864" i="4"/>
  <c r="T4051" i="4"/>
  <c r="T3154" i="4"/>
  <c r="T1632" i="4"/>
  <c r="T6807" i="4"/>
  <c r="T1516" i="4"/>
  <c r="T2037" i="4"/>
  <c r="T7197" i="4"/>
  <c r="T7627" i="4"/>
  <c r="T2653" i="4"/>
  <c r="T6844" i="4"/>
  <c r="T3382" i="4"/>
  <c r="T7961" i="4"/>
  <c r="T2526" i="4"/>
  <c r="T458" i="4"/>
  <c r="T1854" i="4"/>
  <c r="T1349" i="4"/>
  <c r="T2551" i="4"/>
  <c r="T1074" i="4"/>
  <c r="T432" i="4"/>
  <c r="T7789" i="4"/>
  <c r="T3531" i="4"/>
  <c r="T5988" i="4"/>
  <c r="T4583" i="4"/>
  <c r="T2457" i="4"/>
  <c r="T7559" i="4"/>
  <c r="T3614" i="4"/>
  <c r="T5268" i="4"/>
  <c r="T6248" i="4"/>
  <c r="T5869" i="4"/>
  <c r="T918" i="4"/>
  <c r="T1765" i="4"/>
  <c r="T1830" i="4"/>
  <c r="T4649" i="4"/>
  <c r="T6415" i="4"/>
  <c r="T2985" i="4"/>
  <c r="T593" i="4"/>
  <c r="T4599" i="4"/>
  <c r="T4254" i="4"/>
  <c r="T3673" i="4"/>
  <c r="T2531" i="4"/>
  <c r="T7619" i="4"/>
  <c r="T1671" i="4"/>
  <c r="T6605" i="4"/>
  <c r="T4578" i="4"/>
  <c r="T5598" i="4"/>
  <c r="T285" i="4"/>
  <c r="T2587" i="4"/>
  <c r="T474" i="4"/>
  <c r="T7784" i="4"/>
  <c r="T1180" i="4"/>
  <c r="T338" i="4"/>
  <c r="T4116" i="4"/>
  <c r="T6238" i="4"/>
  <c r="T5880" i="4"/>
  <c r="T1714" i="4"/>
  <c r="T2725" i="4"/>
  <c r="T7604" i="4"/>
  <c r="T2414" i="4"/>
  <c r="T3697" i="4"/>
  <c r="T6377" i="4"/>
  <c r="T3261" i="4"/>
  <c r="T573" i="4"/>
  <c r="T7702" i="4"/>
  <c r="T386" i="4"/>
  <c r="T826" i="4"/>
  <c r="T2376" i="4"/>
  <c r="T1890" i="4"/>
  <c r="T5736" i="4"/>
  <c r="T7907" i="4"/>
  <c r="T6935" i="4"/>
  <c r="T2372" i="4"/>
  <c r="T6906" i="4"/>
  <c r="T5695" i="4"/>
  <c r="T4319" i="4"/>
  <c r="T5577" i="4"/>
  <c r="T135" i="4"/>
  <c r="T6549" i="4"/>
  <c r="T3105" i="4"/>
  <c r="T5543" i="4"/>
  <c r="T7641" i="4"/>
  <c r="T677" i="4"/>
  <c r="T780" i="4"/>
  <c r="T1973" i="4"/>
  <c r="T2141" i="4"/>
  <c r="T2201" i="4"/>
  <c r="T1323" i="4"/>
  <c r="T2521" i="4"/>
  <c r="T3126" i="4"/>
  <c r="T5434" i="4"/>
  <c r="T2987" i="4"/>
  <c r="T2173" i="4"/>
  <c r="T7511" i="4"/>
  <c r="T1783" i="4"/>
  <c r="T2951" i="4"/>
  <c r="T7894" i="4"/>
  <c r="T4252" i="4"/>
  <c r="T7879" i="4"/>
  <c r="T2712" i="4"/>
  <c r="T5437" i="4"/>
  <c r="T6197" i="4"/>
  <c r="T6739" i="4"/>
  <c r="T3253" i="4"/>
  <c r="T1742" i="4"/>
  <c r="T2251" i="4"/>
  <c r="T5993" i="4"/>
  <c r="T3122" i="4"/>
  <c r="T738" i="4"/>
  <c r="T1785" i="4"/>
  <c r="T4216" i="4"/>
  <c r="T6476" i="4"/>
  <c r="T4582" i="4"/>
  <c r="T80" i="4"/>
  <c r="T1376" i="4"/>
  <c r="T214" i="4"/>
  <c r="T426" i="4"/>
  <c r="T125" i="4"/>
  <c r="T5402" i="4"/>
  <c r="T7392" i="4"/>
  <c r="T6308" i="4"/>
  <c r="T1880" i="4"/>
  <c r="T318" i="4"/>
  <c r="T4954" i="4"/>
  <c r="T727" i="4"/>
  <c r="T2333" i="4"/>
  <c r="T667" i="4"/>
  <c r="T6123" i="4"/>
  <c r="T785" i="4"/>
  <c r="T6883" i="4"/>
  <c r="T498" i="4"/>
  <c r="T5251" i="4"/>
  <c r="T2353" i="4"/>
  <c r="T50" i="4"/>
  <c r="T6060" i="4"/>
  <c r="T5566" i="4"/>
  <c r="T428" i="4"/>
  <c r="T1196" i="4"/>
  <c r="T3754" i="4"/>
  <c r="T6747" i="4"/>
  <c r="T7190" i="4"/>
  <c r="T5740" i="4"/>
  <c r="T6034" i="4"/>
  <c r="T5666" i="4"/>
  <c r="T6837" i="4"/>
  <c r="T7001" i="4"/>
  <c r="T1149" i="4"/>
  <c r="T4400" i="4"/>
  <c r="T4916" i="4"/>
  <c r="T6782" i="4"/>
  <c r="T2056" i="4"/>
  <c r="T6771" i="4"/>
  <c r="T5349" i="4"/>
  <c r="T7926" i="4"/>
  <c r="T1176" i="4"/>
  <c r="T3677" i="4"/>
  <c r="T1945" i="4"/>
  <c r="T5243" i="4"/>
  <c r="T3767" i="4"/>
  <c r="T6424" i="4"/>
  <c r="T4250" i="4"/>
  <c r="T5494" i="4"/>
  <c r="T586" i="4"/>
  <c r="T5805" i="4"/>
  <c r="T6157" i="4"/>
  <c r="T2939" i="4"/>
  <c r="T7308" i="4"/>
  <c r="T7914" i="4"/>
  <c r="T3391" i="4"/>
  <c r="T5563" i="4"/>
  <c r="T2108" i="4"/>
  <c r="T4699" i="4"/>
  <c r="T6446" i="4"/>
  <c r="T1092" i="4"/>
  <c r="T713" i="4"/>
  <c r="T2214" i="4"/>
  <c r="T1810" i="4"/>
  <c r="T7646" i="4"/>
  <c r="T654" i="4"/>
  <c r="T2608" i="4"/>
  <c r="T5687" i="4"/>
  <c r="T6801" i="4"/>
  <c r="T860" i="4"/>
  <c r="T4197" i="4"/>
  <c r="T7324" i="4"/>
  <c r="T7049" i="4"/>
  <c r="T1070" i="4"/>
  <c r="T4640" i="4"/>
  <c r="T6252" i="4"/>
  <c r="T6187" i="4"/>
  <c r="T6225" i="4"/>
  <c r="T6467" i="4"/>
  <c r="T939" i="4"/>
  <c r="T6582" i="4"/>
  <c r="T3033" i="4"/>
  <c r="T2129" i="4"/>
  <c r="T6104" i="4"/>
  <c r="T7414" i="4"/>
  <c r="T4794" i="4"/>
  <c r="T5309" i="4"/>
  <c r="T6473" i="4"/>
  <c r="T5958" i="4"/>
  <c r="T1989" i="4"/>
  <c r="T4384" i="4"/>
  <c r="T456" i="4"/>
  <c r="T7523" i="4"/>
  <c r="T3790" i="4"/>
  <c r="T7772" i="4"/>
  <c r="T3779" i="4"/>
  <c r="T6557" i="4"/>
  <c r="T5018" i="4"/>
  <c r="T6247" i="4"/>
  <c r="T7067" i="4"/>
  <c r="T6781" i="4"/>
  <c r="T1095" i="4"/>
  <c r="T1219" i="4"/>
  <c r="T3050" i="4"/>
  <c r="T7300" i="4"/>
  <c r="T2599" i="4"/>
  <c r="T7060" i="4"/>
  <c r="T7548" i="4"/>
  <c r="T6673" i="4"/>
  <c r="T2841" i="4"/>
  <c r="T5626" i="4"/>
  <c r="T2938" i="4"/>
  <c r="T3313" i="4"/>
  <c r="T1362" i="4"/>
  <c r="T4042" i="4"/>
  <c r="T912" i="4"/>
  <c r="T489" i="4"/>
  <c r="T1342" i="4"/>
  <c r="T1192" i="4"/>
  <c r="T4447" i="4"/>
  <c r="T1971" i="4"/>
  <c r="T6180" i="4"/>
  <c r="T7919" i="4"/>
  <c r="T7041" i="4"/>
  <c r="T6863" i="4"/>
  <c r="T2190" i="4"/>
  <c r="T529" i="4"/>
  <c r="T6943" i="4"/>
  <c r="T5206" i="4"/>
  <c r="T5870" i="4"/>
  <c r="T3916" i="4"/>
  <c r="T731" i="4"/>
  <c r="T7844" i="4"/>
  <c r="T3282" i="4"/>
  <c r="T5311" i="4"/>
  <c r="T5150" i="4"/>
  <c r="T5118" i="4"/>
  <c r="T4556" i="4"/>
  <c r="T5078" i="4"/>
  <c r="T6043" i="4"/>
  <c r="T5404" i="4"/>
  <c r="T1730" i="4"/>
  <c r="T3722" i="4"/>
  <c r="T2988" i="4"/>
  <c r="T626" i="4"/>
  <c r="T6525" i="4"/>
  <c r="T4327" i="4"/>
  <c r="T4988" i="4"/>
  <c r="T4740" i="4"/>
  <c r="T3351" i="4"/>
  <c r="T2392" i="4"/>
  <c r="T2772" i="4"/>
  <c r="T854" i="4"/>
  <c r="T457" i="4"/>
  <c r="T5058" i="4"/>
  <c r="T1174" i="4"/>
  <c r="T2708" i="4"/>
  <c r="T6363" i="4"/>
  <c r="T2630" i="4"/>
  <c r="T6299" i="4"/>
  <c r="T3578" i="4"/>
  <c r="T4566" i="4"/>
  <c r="T1300" i="4"/>
  <c r="T6501" i="4"/>
  <c r="T5237" i="4"/>
  <c r="T2636" i="4"/>
  <c r="T2044" i="4"/>
  <c r="T3536" i="4"/>
  <c r="T2633" i="4"/>
  <c r="T3273" i="4"/>
  <c r="T653" i="4"/>
  <c r="T2510" i="4"/>
  <c r="T5706" i="4"/>
  <c r="T5379" i="4"/>
  <c r="T3291" i="4"/>
  <c r="T3752" i="4"/>
  <c r="T6579" i="4"/>
  <c r="T427" i="4"/>
  <c r="T5639" i="4"/>
  <c r="T3508" i="4"/>
  <c r="T4062" i="4"/>
  <c r="T3152" i="4"/>
  <c r="T3876" i="4"/>
  <c r="T5612" i="4"/>
  <c r="T6986" i="4"/>
  <c r="T982" i="4"/>
  <c r="T2816" i="4"/>
  <c r="T2791" i="4"/>
  <c r="T6071" i="4"/>
  <c r="T1402" i="4"/>
  <c r="T7778" i="4"/>
  <c r="T5842" i="4"/>
  <c r="T2008" i="4"/>
  <c r="T2309" i="4"/>
  <c r="T1447" i="4"/>
  <c r="T3446" i="4"/>
  <c r="T3848" i="4"/>
  <c r="T4984" i="4"/>
  <c r="T2179" i="4"/>
  <c r="T1870" i="4"/>
  <c r="T3089" i="4"/>
  <c r="T760" i="4"/>
  <c r="T6860" i="4"/>
  <c r="T2378" i="4"/>
  <c r="T4499" i="4"/>
  <c r="T7142" i="4"/>
  <c r="T305" i="4"/>
  <c r="T354" i="4"/>
  <c r="T6714" i="4"/>
  <c r="T7424" i="4"/>
  <c r="T2494" i="4"/>
  <c r="T7692" i="4"/>
  <c r="T2615" i="4"/>
  <c r="T6527" i="4"/>
  <c r="T1189" i="4"/>
  <c r="T2931" i="4"/>
  <c r="T1812" i="4"/>
  <c r="T1740" i="4"/>
  <c r="T2950" i="4"/>
  <c r="T2239" i="4"/>
  <c r="T887" i="4"/>
  <c r="T4261" i="4"/>
  <c r="T4306" i="4"/>
  <c r="T4626" i="4"/>
  <c r="T2271" i="4"/>
  <c r="T6099" i="4"/>
  <c r="T7564" i="4"/>
  <c r="T2151" i="4"/>
  <c r="T6388" i="4"/>
  <c r="T3072" i="4"/>
  <c r="T6269" i="4"/>
  <c r="T7479" i="4"/>
  <c r="T3451" i="4"/>
  <c r="T5588" i="4"/>
  <c r="T1819" i="4"/>
  <c r="T2169" i="4"/>
  <c r="T3602" i="4"/>
  <c r="T2247" i="4"/>
  <c r="T1585" i="4"/>
  <c r="T156" i="4"/>
  <c r="T6547" i="4"/>
  <c r="T3716" i="4"/>
  <c r="T4305" i="4"/>
  <c r="T3661" i="4"/>
  <c r="T679" i="4"/>
  <c r="T482" i="4"/>
  <c r="T7050" i="4"/>
  <c r="T1893" i="4"/>
  <c r="T1555" i="4"/>
  <c r="T1409" i="4"/>
  <c r="T3714" i="4"/>
  <c r="T2249" i="4"/>
  <c r="T6242" i="4"/>
  <c r="T7435" i="4"/>
  <c r="T7875" i="4"/>
  <c r="T1965" i="4"/>
  <c r="T2532" i="4"/>
  <c r="T5421" i="4"/>
  <c r="T880" i="4"/>
  <c r="T2989" i="4"/>
  <c r="T6237" i="4"/>
  <c r="T5656" i="4"/>
  <c r="T576" i="4"/>
  <c r="T1813" i="4"/>
  <c r="T5266" i="4"/>
  <c r="T5500" i="4"/>
  <c r="T3043" i="4"/>
  <c r="T5034" i="4"/>
  <c r="T2299" i="4"/>
  <c r="T5754" i="4"/>
  <c r="T4028" i="4"/>
  <c r="T680" i="4"/>
  <c r="T1900" i="4"/>
  <c r="T3913" i="4"/>
  <c r="T2057" i="4"/>
  <c r="T4934" i="4"/>
  <c r="T5218" i="4"/>
  <c r="T6283" i="4"/>
  <c r="T1408" i="4"/>
  <c r="T6492" i="4"/>
  <c r="T3656" i="4"/>
  <c r="T2790" i="4"/>
  <c r="T287" i="4"/>
  <c r="T7471" i="4"/>
  <c r="T444" i="4"/>
  <c r="T2018" i="4"/>
  <c r="T6435" i="4"/>
  <c r="T1930" i="4"/>
  <c r="T5698" i="4"/>
  <c r="T4457" i="4"/>
  <c r="T4184" i="4"/>
  <c r="T7884" i="4"/>
  <c r="T6546" i="4"/>
  <c r="T5228" i="4"/>
  <c r="T5326" i="4"/>
  <c r="T3036" i="4"/>
  <c r="T1047" i="4"/>
  <c r="T5017" i="4"/>
  <c r="T5045" i="4"/>
  <c r="T5744" i="4"/>
  <c r="T3008" i="4"/>
  <c r="T1264" i="4"/>
  <c r="T2067" i="4"/>
  <c r="T636" i="4"/>
  <c r="T4780" i="4"/>
  <c r="T705" i="4"/>
  <c r="T7593" i="4"/>
  <c r="T671" i="4"/>
  <c r="T568" i="4"/>
  <c r="T4856" i="4"/>
  <c r="T1014" i="4"/>
  <c r="T4419" i="4"/>
  <c r="T4987" i="4"/>
  <c r="T379" i="4"/>
  <c r="T1170" i="4"/>
  <c r="T7277" i="4"/>
  <c r="T1145" i="4"/>
  <c r="T2275" i="4"/>
  <c r="T2337" i="4"/>
  <c r="T6340" i="4"/>
  <c r="T4769" i="4"/>
  <c r="T1212" i="4"/>
  <c r="T2891" i="4"/>
  <c r="T3483" i="4"/>
  <c r="T178" i="4"/>
  <c r="T3774" i="4"/>
  <c r="T6601" i="4"/>
  <c r="T2421" i="4"/>
  <c r="T6612" i="4"/>
  <c r="T6961" i="4"/>
  <c r="T5230" i="4"/>
  <c r="T6033" i="4"/>
  <c r="T1932" i="4"/>
  <c r="T2689" i="4"/>
  <c r="T716" i="4"/>
  <c r="T6562" i="4"/>
  <c r="T2305" i="4"/>
  <c r="T937" i="4"/>
  <c r="T5901" i="4"/>
  <c r="T1797" i="4"/>
  <c r="T7758" i="4"/>
  <c r="T5920" i="4"/>
  <c r="T5705" i="4"/>
  <c r="T2211" i="4"/>
  <c r="T6677" i="4"/>
  <c r="T389" i="4"/>
  <c r="T6713" i="4"/>
  <c r="T5056" i="4"/>
  <c r="T2980" i="4"/>
  <c r="T4542" i="4"/>
  <c r="T4259" i="4"/>
  <c r="T3993" i="4"/>
  <c r="T1368" i="4"/>
  <c r="T1200" i="4"/>
  <c r="T4382" i="4"/>
  <c r="T4288" i="4"/>
  <c r="T3629" i="4"/>
  <c r="T6790" i="4"/>
  <c r="T6545" i="4"/>
  <c r="T3419" i="4"/>
  <c r="T2956" i="4"/>
  <c r="T6959" i="4"/>
  <c r="T310" i="4"/>
  <c r="T5014" i="4"/>
  <c r="T2674" i="4"/>
  <c r="T505" i="4"/>
  <c r="T5378" i="4"/>
  <c r="T394" i="4"/>
  <c r="T5565" i="4"/>
  <c r="T5241" i="4"/>
  <c r="T6011" i="4"/>
  <c r="T5809" i="4"/>
  <c r="T6716" i="4"/>
  <c r="T5629" i="4"/>
  <c r="T6924" i="4"/>
  <c r="T7398" i="4"/>
  <c r="T6939" i="4"/>
  <c r="T4960" i="4"/>
  <c r="T5905" i="4"/>
  <c r="T6046" i="4"/>
  <c r="T3456" i="4"/>
  <c r="T414" i="4"/>
  <c r="T4651" i="4"/>
  <c r="T6427" i="4"/>
  <c r="T7574" i="4"/>
  <c r="T7630" i="4"/>
  <c r="T7057" i="4"/>
  <c r="T7268" i="4"/>
  <c r="T756" i="4"/>
  <c r="T1920" i="4"/>
  <c r="T1924" i="4"/>
  <c r="T5306" i="4"/>
  <c r="T207" i="4"/>
  <c r="T4691" i="4"/>
  <c r="T2397" i="4"/>
  <c r="T5260" i="4"/>
  <c r="T3743" i="4"/>
  <c r="T2077" i="4"/>
  <c r="T2706" i="4"/>
  <c r="T6493" i="4"/>
  <c r="T7522" i="4"/>
  <c r="T6951" i="4"/>
  <c r="T5247" i="4"/>
  <c r="T6734" i="4"/>
  <c r="T3205" i="4"/>
  <c r="T3371" i="4"/>
  <c r="T1547" i="4"/>
  <c r="T3184" i="4"/>
  <c r="T1746" i="4"/>
  <c r="T3472" i="4"/>
  <c r="T3069" i="4"/>
  <c r="T1372" i="4"/>
  <c r="T1688" i="4"/>
  <c r="T5162" i="4"/>
  <c r="T3414" i="4"/>
  <c r="T2359" i="4"/>
  <c r="T3892" i="4"/>
  <c r="T4890" i="4"/>
  <c r="T5534" i="4"/>
  <c r="T876" i="4"/>
  <c r="T6100" i="4"/>
  <c r="T6369" i="4"/>
  <c r="T2331" i="4"/>
  <c r="T5102" i="4"/>
  <c r="T3287" i="4"/>
  <c r="T2413" i="4"/>
  <c r="T6650" i="4"/>
  <c r="T2229" i="4"/>
  <c r="T6856" i="4"/>
  <c r="T7494" i="4"/>
  <c r="T3799" i="4"/>
  <c r="T14" i="4"/>
  <c r="T2086" i="4"/>
  <c r="T3454" i="4"/>
  <c r="T1000" i="4"/>
  <c r="T1814" i="4"/>
  <c r="T5935" i="4"/>
  <c r="T7306" i="4"/>
  <c r="T5478" i="4"/>
  <c r="T6548" i="4"/>
  <c r="T5233" i="4"/>
  <c r="T6056" i="4"/>
  <c r="T5621" i="4"/>
  <c r="T7105" i="4"/>
  <c r="T2264" i="4"/>
  <c r="T7551" i="4"/>
  <c r="T5942" i="4"/>
  <c r="T4900" i="4"/>
  <c r="T5992" i="4"/>
  <c r="T4846" i="4"/>
  <c r="T1164" i="4"/>
  <c r="T4997" i="4"/>
  <c r="T1432" i="4"/>
  <c r="T5985" i="4"/>
  <c r="T5785" i="4"/>
  <c r="T1152" i="4"/>
  <c r="T899" i="4"/>
  <c r="T6036" i="4"/>
  <c r="T1223" i="4"/>
  <c r="T846" i="4"/>
  <c r="T3965" i="4"/>
  <c r="T4735" i="4"/>
  <c r="T3679" i="4"/>
  <c r="T3840" i="4"/>
  <c r="T7021" i="4"/>
  <c r="T1199" i="4"/>
  <c r="T6663" i="4"/>
  <c r="T5936" i="4"/>
  <c r="T2869" i="4"/>
  <c r="T2486" i="4"/>
  <c r="T7226" i="4"/>
  <c r="T1267" i="4"/>
  <c r="T3518" i="4"/>
  <c r="T5889" i="4"/>
  <c r="T6386" i="4"/>
  <c r="T5551" i="4"/>
  <c r="T6078" i="4"/>
  <c r="T2396" i="4"/>
  <c r="T2561" i="4"/>
  <c r="T3872" i="4"/>
  <c r="T4832" i="4"/>
  <c r="T4924" i="4"/>
  <c r="T717" i="4"/>
  <c r="T3081" i="4"/>
  <c r="T2705" i="4"/>
  <c r="T6367" i="4"/>
  <c r="T2822" i="4"/>
  <c r="T2571" i="4"/>
  <c r="T5806" i="4"/>
  <c r="T7052" i="4"/>
  <c r="T3337" i="4"/>
  <c r="T216" i="4"/>
  <c r="T5603" i="4"/>
  <c r="T1369" i="4"/>
  <c r="T10" i="4"/>
  <c r="T4946" i="4"/>
  <c r="T3860" i="4"/>
  <c r="T1205" i="4"/>
  <c r="T2749" i="4"/>
  <c r="T5801" i="4"/>
  <c r="T4272" i="4"/>
  <c r="T4367" i="4"/>
  <c r="T1977" i="4"/>
  <c r="T4677" i="4"/>
  <c r="T1943" i="4"/>
  <c r="T2405" i="4"/>
  <c r="T919" i="4"/>
  <c r="T5745" i="4"/>
  <c r="T5381" i="4"/>
  <c r="T2678" i="4"/>
  <c r="T5927" i="4"/>
  <c r="T4796" i="4"/>
  <c r="T6902" i="4"/>
  <c r="T1235" i="4"/>
  <c r="T6437" i="4"/>
  <c r="T6682" i="4"/>
  <c r="T851" i="4"/>
  <c r="T1030" i="4"/>
  <c r="T39" i="4"/>
  <c r="T2000" i="4"/>
  <c r="T1494" i="4"/>
  <c r="T3581" i="4"/>
  <c r="T3847" i="4"/>
  <c r="T6379" i="4"/>
  <c r="T2407" i="4"/>
  <c r="T7225" i="4"/>
  <c r="T1707" i="4"/>
  <c r="T1779" i="4"/>
  <c r="T6804" i="4"/>
  <c r="T7022" i="4"/>
  <c r="T7632" i="4"/>
  <c r="T1027" i="4"/>
  <c r="T1866" i="4"/>
  <c r="T1213" i="4"/>
  <c r="T4255" i="4"/>
  <c r="T3349" i="4"/>
  <c r="T5720" i="4"/>
  <c r="T5031" i="4"/>
  <c r="T43" i="4"/>
  <c r="T7887" i="4"/>
  <c r="T7436" i="4"/>
  <c r="T4773" i="4"/>
  <c r="T57" i="4"/>
  <c r="T113" i="4"/>
  <c r="T4155" i="4"/>
  <c r="T3664" i="4"/>
  <c r="T7699" i="4"/>
  <c r="T7430" i="4"/>
  <c r="T997" i="4"/>
  <c r="T5127" i="4"/>
  <c r="T4825" i="4"/>
  <c r="T7752" i="4"/>
  <c r="T7029" i="4"/>
  <c r="T2241" i="4"/>
  <c r="T1463" i="4"/>
  <c r="T5878" i="4"/>
  <c r="T7842" i="4"/>
  <c r="T881" i="4"/>
  <c r="T7209" i="4"/>
  <c r="T1967" i="4"/>
  <c r="T4630" i="4"/>
  <c r="T1003" i="4"/>
  <c r="T4450" i="4"/>
  <c r="T5875" i="4"/>
  <c r="T5613" i="4"/>
  <c r="T3198" i="4"/>
  <c r="T4564" i="4"/>
  <c r="T3833" i="4"/>
  <c r="T5518" i="4"/>
  <c r="T6832" i="4"/>
  <c r="T437" i="4"/>
  <c r="T2174" i="4"/>
  <c r="T5879" i="4"/>
  <c r="T2525" i="4"/>
  <c r="T1901" i="4"/>
  <c r="T3522" i="4"/>
  <c r="T2225" i="4"/>
  <c r="T6806" i="4"/>
  <c r="T448" i="4"/>
  <c r="T7145" i="4"/>
  <c r="T7477" i="4"/>
  <c r="T3990" i="4"/>
  <c r="T7589" i="4"/>
  <c r="T238" i="4"/>
  <c r="T7182" i="4"/>
  <c r="T7795" i="4"/>
  <c r="T649" i="4"/>
  <c r="T5451" i="4"/>
  <c r="T1916" i="4"/>
  <c r="T3490" i="4"/>
  <c r="T6280" i="4"/>
  <c r="T2170" i="4"/>
  <c r="T3704" i="4"/>
  <c r="T1293" i="4"/>
  <c r="T6813" i="4"/>
  <c r="T4357" i="4"/>
  <c r="T1252" i="4"/>
  <c r="T3409" i="4"/>
  <c r="T4521" i="4"/>
  <c r="T5022" i="4"/>
  <c r="T1719" i="4"/>
  <c r="T3749" i="4"/>
  <c r="T7321" i="4"/>
  <c r="T2737" i="4"/>
  <c r="T1165" i="4"/>
  <c r="T4619" i="4"/>
  <c r="T1083" i="4"/>
  <c r="T4809" i="4"/>
  <c r="T7575" i="4"/>
  <c r="T283" i="4"/>
  <c r="T271" i="4"/>
  <c r="T2061" i="4"/>
  <c r="T4970" i="4"/>
  <c r="T6087" i="4"/>
  <c r="T7766" i="4"/>
  <c r="T6602" i="4"/>
  <c r="T4309" i="4"/>
  <c r="T1175" i="4"/>
  <c r="T1363" i="4"/>
  <c r="T4217" i="4"/>
  <c r="T5916" i="4"/>
  <c r="T4025" i="4"/>
  <c r="T3249" i="4"/>
  <c r="T3529" i="4"/>
  <c r="T886" i="4"/>
  <c r="T1935" i="4"/>
  <c r="T3095" i="4"/>
  <c r="T5836" i="4"/>
  <c r="T5053" i="4"/>
  <c r="T830" i="4"/>
  <c r="T638" i="4"/>
  <c r="T5154" i="4"/>
  <c r="T2976" i="4"/>
  <c r="T7848" i="4"/>
  <c r="T7734" i="4"/>
  <c r="T7235" i="4"/>
  <c r="T1311" i="4"/>
  <c r="T6461" i="4"/>
  <c r="T1126" i="4"/>
  <c r="T6834" i="4"/>
  <c r="T6319" i="4"/>
  <c r="T2222" i="4"/>
  <c r="T6131" i="4"/>
  <c r="T1224" i="4"/>
  <c r="T1911" i="4"/>
  <c r="T582" i="4"/>
  <c r="T3816" i="4"/>
  <c r="T3495" i="4"/>
  <c r="T3283" i="4"/>
  <c r="T7348" i="4"/>
  <c r="T3750" i="4"/>
  <c r="T4992" i="4"/>
  <c r="T1358" i="4"/>
  <c r="T2839" i="4"/>
  <c r="T4486" i="4"/>
  <c r="T539" i="4"/>
  <c r="T2523" i="4"/>
  <c r="T1994" i="4"/>
  <c r="T2257" i="4"/>
  <c r="T2125" i="4"/>
  <c r="T2808" i="4"/>
  <c r="T3086" i="4"/>
  <c r="T1118" i="4"/>
  <c r="T5258" i="4"/>
  <c r="T3468" i="4"/>
  <c r="T3131" i="4"/>
  <c r="T5376" i="4"/>
  <c r="T3567" i="4"/>
  <c r="T2603" i="4"/>
  <c r="T5915" i="4"/>
  <c r="T4801" i="4"/>
  <c r="T7896" i="4"/>
  <c r="T6761" i="4"/>
  <c r="T2103" i="4"/>
  <c r="T5304" i="4"/>
  <c r="T4852" i="4"/>
  <c r="T6899" i="4"/>
  <c r="T2483" i="4"/>
  <c r="T3293" i="4"/>
  <c r="T1261" i="4"/>
  <c r="T7541" i="4"/>
  <c r="T6116" i="4"/>
  <c r="T2679" i="4"/>
  <c r="T3859" i="4"/>
  <c r="T4246" i="4"/>
  <c r="T7342" i="4"/>
  <c r="T4131" i="4"/>
  <c r="T4007" i="4"/>
  <c r="T7910" i="4"/>
  <c r="T7194" i="4"/>
  <c r="T2780" i="4"/>
  <c r="T4071" i="4"/>
  <c r="T874" i="4"/>
  <c r="T1169" i="4"/>
  <c r="T6890" i="4"/>
  <c r="T4956" i="4"/>
  <c r="T3539" i="4"/>
  <c r="T4869" i="4"/>
  <c r="T4763" i="4"/>
  <c r="T2484" i="4"/>
  <c r="T2933" i="4"/>
  <c r="T3719" i="4"/>
  <c r="T6540" i="4"/>
  <c r="T7124" i="4"/>
  <c r="T3178" i="4"/>
  <c r="T895" i="4"/>
  <c r="T714" i="4"/>
  <c r="T3360" i="4"/>
  <c r="T6153" i="4"/>
  <c r="T2577" i="4"/>
  <c r="T1371" i="4"/>
  <c r="T5373" i="4"/>
  <c r="T1065" i="4"/>
  <c r="T5775" i="4"/>
  <c r="T3968" i="4"/>
  <c r="T6457" i="4"/>
  <c r="T4756" i="4"/>
  <c r="T6622" i="4"/>
  <c r="T53" i="4"/>
  <c r="T1802" i="4"/>
  <c r="T5828" i="4"/>
  <c r="T2935" i="4"/>
  <c r="T3312" i="4"/>
  <c r="T7886" i="4"/>
  <c r="T3288" i="4"/>
  <c r="T7344" i="4"/>
  <c r="T4258" i="4"/>
  <c r="T4516" i="4"/>
  <c r="T6015" i="4"/>
  <c r="T3781" i="4"/>
  <c r="T6494" i="4"/>
  <c r="T2761" i="4"/>
  <c r="T893" i="4"/>
  <c r="T1681" i="4"/>
  <c r="T6186" i="4"/>
  <c r="T6900" i="4"/>
  <c r="T5172" i="4"/>
  <c r="T3660" i="4"/>
  <c r="T249" i="4"/>
  <c r="T5830" i="4"/>
  <c r="T5984" i="4"/>
  <c r="T3214" i="4"/>
  <c r="T2778" i="4"/>
  <c r="T212" i="4"/>
  <c r="T5472" i="4"/>
  <c r="T6749" i="4"/>
  <c r="T1853" i="4"/>
  <c r="T2130" i="4"/>
  <c r="T5780" i="4"/>
  <c r="T7538" i="4"/>
  <c r="T2777" i="4"/>
  <c r="T1107" i="4"/>
  <c r="T7706" i="4"/>
  <c r="T2553" i="4"/>
  <c r="T1505" i="4"/>
  <c r="T1544" i="4"/>
  <c r="T7539" i="4"/>
  <c r="T6720" i="4"/>
  <c r="T2099" i="4"/>
  <c r="T4422" i="4"/>
  <c r="T1305" i="4"/>
  <c r="T7826" i="4"/>
  <c r="T419" i="4"/>
  <c r="T5317" i="4"/>
  <c r="T3211" i="4"/>
  <c r="T622" i="4"/>
  <c r="T7775" i="4"/>
  <c r="T6354" i="4"/>
  <c r="T2967" i="4"/>
  <c r="T4572" i="4"/>
  <c r="T6839" i="4"/>
  <c r="T1909" i="4"/>
  <c r="T2226" i="4"/>
  <c r="T2518" i="4"/>
  <c r="T3693" i="4"/>
  <c r="T3186" i="4"/>
  <c r="T1435" i="4"/>
  <c r="T5619" i="4"/>
  <c r="T7867" i="4"/>
  <c r="T765" i="4"/>
  <c r="T3496" i="4"/>
  <c r="T1343" i="4"/>
  <c r="T3863" i="4"/>
  <c r="T1110" i="4"/>
  <c r="T828" i="4"/>
  <c r="T5104" i="4"/>
  <c r="T5583" i="4"/>
  <c r="T1348" i="4"/>
  <c r="T4570" i="4"/>
  <c r="T7395" i="4"/>
  <c r="T7652" i="4"/>
  <c r="T3328" i="4"/>
  <c r="T1731" i="4"/>
  <c r="T4423" i="4"/>
  <c r="T3989" i="4"/>
  <c r="T5147" i="4"/>
  <c r="T5803" i="4"/>
  <c r="T6342" i="4"/>
  <c r="T7732" i="4"/>
  <c r="T1246" i="4"/>
  <c r="T5235" i="4"/>
  <c r="T941" i="4"/>
  <c r="T3469" i="4"/>
  <c r="T7689" i="4"/>
  <c r="T2854" i="4"/>
  <c r="T3304" i="4"/>
  <c r="T4479" i="4"/>
  <c r="T6160" i="4"/>
  <c r="T5074" i="4"/>
  <c r="T7076" i="4"/>
  <c r="T2865" i="4"/>
  <c r="T6887" i="4"/>
  <c r="T3625" i="4"/>
  <c r="T862" i="4"/>
  <c r="T5710" i="4"/>
  <c r="T4467" i="4"/>
  <c r="T6836" i="4"/>
  <c r="T3730" i="4"/>
  <c r="T6306" i="4"/>
  <c r="T2782" i="4"/>
  <c r="T6445" i="4"/>
  <c r="T3380" i="4"/>
  <c r="T6376" i="4"/>
  <c r="T4971" i="4"/>
  <c r="T7569" i="4"/>
  <c r="T3931" i="4"/>
  <c r="T5005" i="4"/>
  <c r="T6054" i="4"/>
  <c r="T7019" i="4"/>
  <c r="T5049" i="4"/>
  <c r="T4188" i="4"/>
  <c r="T5815" i="4"/>
  <c r="T3742" i="4"/>
  <c r="T5180" i="4"/>
  <c r="T3195" i="4"/>
  <c r="T1834" i="4"/>
  <c r="T3408" i="4"/>
  <c r="T1689" i="4"/>
  <c r="T2066" i="4"/>
  <c r="T350" i="4"/>
  <c r="T5683" i="4"/>
  <c r="T5322" i="4"/>
  <c r="T7751" i="4"/>
  <c r="T4138" i="4"/>
  <c r="T4903" i="4"/>
  <c r="T3344" i="4"/>
  <c r="T7965" i="4"/>
  <c r="T2050" i="4"/>
  <c r="T2650" i="4"/>
  <c r="T3901" i="4"/>
  <c r="T4373" i="4"/>
  <c r="T983" i="4"/>
  <c r="T2400" i="4"/>
  <c r="T836" i="4"/>
  <c r="T5991" i="4"/>
  <c r="T5274" i="4"/>
  <c r="T792" i="4"/>
  <c r="T7419" i="4"/>
  <c r="T1011" i="4"/>
  <c r="T407" i="4"/>
  <c r="T4089" i="4"/>
  <c r="T5739" i="4"/>
  <c r="T4033" i="4"/>
  <c r="T4847" i="4"/>
  <c r="T3370" i="4"/>
  <c r="T3169" i="4"/>
  <c r="T6164" i="4"/>
  <c r="T4431" i="4"/>
  <c r="T2339" i="4"/>
  <c r="T4289" i="4"/>
  <c r="T6574" i="4"/>
  <c r="T1611" i="4"/>
  <c r="T6241" i="4"/>
  <c r="T4334" i="4"/>
  <c r="T6049" i="4"/>
  <c r="T2104" i="4"/>
  <c r="T3684" i="4"/>
  <c r="T3357" i="4"/>
  <c r="T2377" i="4"/>
  <c r="T13" i="4"/>
  <c r="T7161" i="4"/>
  <c r="T7916" i="4"/>
  <c r="T4963" i="4"/>
  <c r="T6212" i="4"/>
  <c r="T871" i="4"/>
  <c r="T6715" i="4"/>
  <c r="T1181" i="4"/>
  <c r="T6636" i="4"/>
  <c r="T2641" i="4"/>
  <c r="T3700" i="4"/>
  <c r="T316" i="4"/>
  <c r="T5596" i="4"/>
  <c r="T3407" i="4"/>
  <c r="T7303" i="4"/>
  <c r="T5436" i="4"/>
  <c r="T6227" i="4"/>
  <c r="T935" i="4"/>
  <c r="T4300" i="4"/>
  <c r="T6108" i="4"/>
  <c r="T1398" i="4"/>
  <c r="T3022" i="4"/>
  <c r="T7345" i="4"/>
  <c r="T349" i="4"/>
  <c r="T6595" i="4"/>
  <c r="T3948" i="4"/>
  <c r="T6728" i="4"/>
  <c r="T269" i="4"/>
  <c r="T1230" i="4"/>
  <c r="T6081" i="4"/>
  <c r="T2740" i="4"/>
  <c r="T4528" i="4"/>
  <c r="T6748" i="4"/>
  <c r="T1444" i="4"/>
  <c r="T2297" i="4"/>
  <c r="T1354" i="4"/>
  <c r="T3117" i="4"/>
  <c r="T1918" i="4"/>
  <c r="T1234" i="4"/>
  <c r="T5986" i="4"/>
  <c r="T5867" i="4"/>
  <c r="T4648" i="4"/>
  <c r="T897" i="4"/>
  <c r="T4048" i="4"/>
  <c r="T3772" i="4"/>
  <c r="T3275" i="4"/>
  <c r="T7378" i="4"/>
  <c r="T6217" i="4"/>
  <c r="T5088" i="4"/>
  <c r="T5203" i="4"/>
  <c r="T651" i="4"/>
  <c r="T4488" i="4"/>
  <c r="T2721" i="4"/>
  <c r="T3963" i="4"/>
  <c r="T1520" i="4"/>
  <c r="T5747" i="4"/>
  <c r="T6344" i="4"/>
  <c r="T1990" i="4"/>
  <c r="T7577" i="4"/>
  <c r="T7944" i="4"/>
  <c r="T1330" i="4"/>
  <c r="T6611" i="4"/>
  <c r="T434" i="4"/>
  <c r="T2707" i="4"/>
  <c r="T790" i="4"/>
  <c r="T4337" i="4"/>
  <c r="T6679" i="4"/>
  <c r="T7595" i="4"/>
  <c r="T2219" i="4"/>
  <c r="T7635" i="4"/>
  <c r="T7162" i="4"/>
  <c r="T2248" i="4"/>
  <c r="T1883" i="4"/>
  <c r="T233" i="4"/>
  <c r="T3936" i="4"/>
  <c r="T4962" i="4"/>
  <c r="T7474" i="4"/>
  <c r="T5503" i="4"/>
  <c r="T5097" i="4"/>
  <c r="T6741" i="4"/>
  <c r="T6261" i="4"/>
  <c r="T84" i="4"/>
  <c r="T7148" i="4"/>
  <c r="T3192" i="4"/>
  <c r="T563" i="4"/>
  <c r="T2117" i="4"/>
  <c r="T5246" i="4"/>
  <c r="T7385" i="4"/>
  <c r="T7010" i="4"/>
  <c r="T4180" i="4"/>
  <c r="T2764" i="4"/>
  <c r="T7659" i="4"/>
  <c r="T3766" i="4"/>
  <c r="T5224" i="4"/>
  <c r="T4644" i="4"/>
  <c r="T2294" i="4"/>
  <c r="T1694" i="4"/>
  <c r="T801" i="4"/>
  <c r="T7797" i="4"/>
  <c r="T7412" i="4"/>
  <c r="T6233" i="4"/>
  <c r="T6028" i="4"/>
  <c r="T6303" i="4"/>
  <c r="T6083" i="4"/>
  <c r="T805" i="4"/>
  <c r="T3218" i="4"/>
  <c r="T3768" i="4"/>
  <c r="T1702" i="4"/>
  <c r="T3359" i="4"/>
  <c r="T4585" i="4"/>
  <c r="T2685" i="4"/>
  <c r="T885" i="4"/>
  <c r="T7104" i="4"/>
  <c r="T2461" i="4"/>
  <c r="T3618" i="4"/>
  <c r="T3352" i="4"/>
  <c r="T1023" i="4"/>
  <c r="T3845" i="4"/>
  <c r="T5380" i="4"/>
  <c r="T4880" i="4"/>
  <c r="T20" i="4"/>
  <c r="T2821" i="4"/>
  <c r="T4038" i="4"/>
  <c r="T4712" i="4"/>
  <c r="T5291" i="4"/>
  <c r="T2263" i="4"/>
  <c r="T5840" i="4"/>
  <c r="T2426" i="4"/>
  <c r="T5200" i="4"/>
  <c r="T1007" i="4"/>
  <c r="T2886" i="4"/>
  <c r="T3000" i="4"/>
  <c r="T5542" i="4"/>
  <c r="T6727" i="4"/>
  <c r="T321" i="4"/>
  <c r="T6689" i="4"/>
  <c r="T1531" i="4"/>
  <c r="T4551" i="4"/>
  <c r="T3443" i="4"/>
  <c r="T4567" i="4"/>
  <c r="T5397" i="4"/>
  <c r="T4162" i="4"/>
  <c r="T7739" i="4"/>
  <c r="T5328" i="4"/>
  <c r="T5532" i="4"/>
  <c r="T4702" i="4"/>
  <c r="T4858" i="4"/>
  <c r="T7723" i="4"/>
  <c r="T4175" i="4"/>
  <c r="T5346" i="4"/>
  <c r="T4128" i="4"/>
  <c r="T7318" i="4"/>
  <c r="T4350" i="4"/>
  <c r="T2925" i="4"/>
  <c r="T2647" i="4"/>
  <c r="T1946" i="4"/>
  <c r="T7252" i="4"/>
  <c r="T1254" i="4"/>
  <c r="T947" i="4"/>
  <c r="T7081" i="4"/>
  <c r="T1108" i="4"/>
  <c r="T6346" i="4"/>
  <c r="T4736" i="4"/>
  <c r="T4485" i="4"/>
  <c r="T2824" i="4"/>
  <c r="T5142" i="4"/>
  <c r="T4029" i="4"/>
  <c r="T5315" i="4"/>
  <c r="T1340" i="4"/>
  <c r="T1439" i="4"/>
  <c r="T4685" i="4"/>
  <c r="T3824" i="4"/>
  <c r="T4781" i="4"/>
  <c r="T6013" i="4"/>
  <c r="T5668" i="4"/>
  <c r="T5446" i="4"/>
  <c r="T2843" i="4"/>
  <c r="T4241" i="4"/>
  <c r="T1948" i="4"/>
  <c r="T1586" i="4"/>
  <c r="T1477" i="4"/>
  <c r="T2889" i="4"/>
  <c r="T1117" i="4"/>
  <c r="T6019" i="4"/>
  <c r="T1184" i="4"/>
  <c r="T3330" i="4"/>
  <c r="T6604" i="4"/>
  <c r="T5445" i="4"/>
  <c r="T5672" i="4"/>
  <c r="T3976" i="4"/>
  <c r="T6563" i="4"/>
  <c r="T6304" i="4"/>
  <c r="T4018" i="4"/>
  <c r="T4344" i="4"/>
  <c r="T7147" i="4"/>
  <c r="T7302" i="4"/>
  <c r="T7843" i="4"/>
  <c r="T1389" i="4"/>
  <c r="T6333" i="4"/>
  <c r="T3383" i="4"/>
  <c r="T311" i="4"/>
  <c r="T1214" i="4"/>
  <c r="T6140" i="4"/>
  <c r="T5008" i="4"/>
  <c r="T6938" i="4"/>
  <c r="T41" i="4"/>
  <c r="T4094" i="4"/>
  <c r="T3552" i="4"/>
  <c r="T7464" i="4"/>
  <c r="T1604" i="4"/>
  <c r="T2612" i="4"/>
  <c r="T7903" i="4"/>
  <c r="T3854" i="4"/>
  <c r="T7259" i="4"/>
  <c r="T4497" i="4"/>
  <c r="T4392" i="4"/>
  <c r="T2237" i="4"/>
  <c r="T3112" i="4"/>
  <c r="T2109" i="4"/>
  <c r="T7507" i="4"/>
  <c r="T2520" i="4"/>
  <c r="T3030" i="4"/>
  <c r="T5618" i="4"/>
  <c r="T5541" i="4"/>
  <c r="T332" i="4"/>
  <c r="T2371" i="4"/>
  <c r="T3789" i="4"/>
  <c r="T7631" i="4"/>
  <c r="T7668" i="4"/>
  <c r="T6220" i="4"/>
  <c r="T4086" i="4"/>
  <c r="T4494" i="4"/>
  <c r="T4535" i="4"/>
  <c r="T566" i="4"/>
  <c r="T2858" i="4"/>
  <c r="T5025" i="4"/>
  <c r="T1501" i="4"/>
  <c r="T7370" i="4"/>
  <c r="T3379" i="4"/>
  <c r="T4090" i="4"/>
  <c r="T291" i="4"/>
  <c r="T3358" i="4"/>
  <c r="T3366" i="4"/>
  <c r="T3172" i="4"/>
  <c r="T617" i="4"/>
  <c r="T6945" i="4"/>
  <c r="T1732" i="4"/>
  <c r="T7411" i="4"/>
  <c r="T542" i="4"/>
  <c r="T7625" i="4"/>
  <c r="T2175" i="4"/>
  <c r="T1692" i="4"/>
  <c r="T3251" i="4"/>
  <c r="T6817" i="4"/>
  <c r="T6842" i="4"/>
  <c r="T6792" i="4"/>
  <c r="T599" i="4"/>
  <c r="T3669" i="4"/>
  <c r="T2859" i="4"/>
  <c r="T4994" i="4"/>
  <c r="T2149" i="4"/>
  <c r="T1658" i="4"/>
  <c r="T3944" i="4"/>
  <c r="T1041" i="4"/>
  <c r="T7728" i="4"/>
  <c r="T6732" i="4"/>
  <c r="T1712" i="4"/>
  <c r="T5475" i="4"/>
  <c r="T3657" i="4"/>
  <c r="T2665" i="4"/>
  <c r="T6433" i="4"/>
  <c r="T7040" i="4"/>
  <c r="T2033" i="4"/>
  <c r="T1955" i="4"/>
  <c r="T5660" i="4"/>
  <c r="T820" i="4"/>
  <c r="T3720" i="4"/>
  <c r="T160" i="4"/>
  <c r="T466" i="4"/>
  <c r="T1518" i="4"/>
  <c r="T1957" i="4"/>
  <c r="T6215" i="4"/>
  <c r="T7429" i="4"/>
  <c r="T926" i="4"/>
  <c r="T5257" i="4"/>
  <c r="T3834" i="4"/>
  <c r="T5272" i="4"/>
  <c r="T4829" i="4"/>
  <c r="T377" i="4"/>
  <c r="T6265" i="4"/>
  <c r="T2420" i="4"/>
  <c r="T4707" i="4"/>
  <c r="T4287" i="4"/>
  <c r="T337" i="4"/>
  <c r="T1705" i="4"/>
  <c r="T6206" i="4"/>
  <c r="T7781" i="4"/>
  <c r="T364" i="4"/>
  <c r="T4972" i="4"/>
  <c r="T110" i="4"/>
  <c r="T4541" i="4"/>
  <c r="T567" i="4"/>
  <c r="T2419" i="4"/>
  <c r="T2786" i="4"/>
  <c r="T4653" i="4"/>
  <c r="T6884" i="4"/>
  <c r="T7091" i="4"/>
  <c r="T6193" i="4"/>
  <c r="T40" i="4"/>
  <c r="T7263" i="4"/>
  <c r="T7350" i="4"/>
  <c r="T7821" i="4"/>
  <c r="T3362" i="4"/>
  <c r="T120" i="4"/>
  <c r="T3980" i="4"/>
  <c r="T827" i="4"/>
  <c r="T3574" i="4"/>
  <c r="T4995" i="4"/>
  <c r="T7521" i="4"/>
  <c r="T772" i="4"/>
  <c r="T2773" i="4"/>
  <c r="T5284" i="4"/>
  <c r="T1639" i="4"/>
  <c r="T52" i="4"/>
  <c r="T693" i="4"/>
  <c r="T6458" i="4"/>
  <c r="T1748" i="4"/>
  <c r="T1898" i="4"/>
  <c r="T415" i="4"/>
  <c r="T5412" i="4"/>
  <c r="T903" i="4"/>
  <c r="T1029" i="4"/>
  <c r="T4643" i="4"/>
  <c r="T451" i="4"/>
  <c r="T520" i="4"/>
  <c r="T3129" i="4"/>
  <c r="T3011" i="4"/>
  <c r="T5108" i="4"/>
  <c r="T6800" i="4"/>
  <c r="T5192" i="4"/>
  <c r="T4278" i="4"/>
  <c r="T1104" i="4"/>
  <c r="T5715" i="4"/>
  <c r="T5640" i="4"/>
  <c r="T4586" i="4"/>
  <c r="T6510" i="4"/>
  <c r="T4729" i="4"/>
  <c r="T3950" i="4"/>
  <c r="T995" i="4"/>
  <c r="T5222" i="4"/>
  <c r="T2549" i="4"/>
  <c r="T6394" i="4"/>
  <c r="T518" i="4"/>
  <c r="T7493" i="4"/>
  <c r="T2199" i="4"/>
  <c r="T2544" i="4"/>
  <c r="T429" i="4"/>
  <c r="T1862" i="4"/>
  <c r="T744" i="4"/>
  <c r="T7796" i="4"/>
  <c r="T7333" i="4"/>
  <c r="T6921" i="4"/>
  <c r="T4027" i="4"/>
  <c r="T7750" i="4"/>
  <c r="T743" i="4"/>
  <c r="T720" i="4"/>
  <c r="T6105" i="4"/>
  <c r="T6456" i="4"/>
  <c r="T4698" i="4"/>
  <c r="T7924" i="4"/>
  <c r="T150" i="4"/>
  <c r="T2872" i="4"/>
  <c r="T7783" i="4"/>
  <c r="T6137" i="4"/>
  <c r="T3277" i="4"/>
  <c r="T6438" i="4"/>
  <c r="T1969" i="4"/>
  <c r="T7902" i="4"/>
  <c r="T2797" i="4"/>
  <c r="T3904" i="4"/>
  <c r="T4672" i="4"/>
  <c r="T4540" i="4"/>
  <c r="T7960" i="4"/>
  <c r="T3295" i="4"/>
  <c r="T4415" i="4"/>
  <c r="T934" i="4"/>
  <c r="T6947" i="4"/>
  <c r="T6537" i="4"/>
  <c r="T362" i="4"/>
  <c r="T4717" i="4"/>
  <c r="T1109" i="4"/>
  <c r="T226" i="4"/>
  <c r="T4899" i="4"/>
  <c r="T2438" i="4"/>
  <c r="T5692" i="4"/>
  <c r="T5112" i="4"/>
  <c r="T1499" i="4"/>
  <c r="T1128" i="4"/>
  <c r="T6543" i="4"/>
  <c r="T1826" i="4"/>
  <c r="T2304" i="4"/>
  <c r="T1315" i="4"/>
  <c r="T883" i="4"/>
  <c r="T4266" i="4"/>
  <c r="T1852" i="4"/>
  <c r="T6608" i="4"/>
  <c r="T1329" i="4"/>
  <c r="T2860" i="4"/>
  <c r="T3421" i="4"/>
  <c r="T1540" i="4"/>
  <c r="T3940" i="4"/>
  <c r="T6285" i="4"/>
  <c r="T699" i="4"/>
  <c r="T4301" i="4"/>
  <c r="T7911" i="4"/>
  <c r="T5843" i="4"/>
  <c r="T4887" i="4"/>
  <c r="T3423" i="4"/>
  <c r="T4757" i="4"/>
  <c r="T7320" i="4"/>
  <c r="T5808" i="4"/>
  <c r="T758" i="4"/>
  <c r="T7806" i="4"/>
  <c r="T7814" i="4"/>
  <c r="T5611" i="4"/>
  <c r="T4253" i="4"/>
  <c r="T1636" i="4"/>
  <c r="T294" i="4"/>
  <c r="T2507" i="4"/>
  <c r="T280" i="4"/>
  <c r="T5972" i="4"/>
  <c r="T2733" i="4"/>
  <c r="T3607" i="4"/>
  <c r="T2492" i="4"/>
  <c r="T2347" i="4"/>
  <c r="T4636" i="4"/>
  <c r="T6854" i="4"/>
  <c r="T265" i="4"/>
  <c r="T5171" i="4"/>
  <c r="T7945" i="4"/>
  <c r="T3024" i="4"/>
  <c r="T3426" i="4"/>
  <c r="T2868" i="4"/>
  <c r="T3612" i="4"/>
  <c r="T3040" i="4"/>
  <c r="T5442" i="4"/>
  <c r="T2894" i="4"/>
  <c r="T2880" i="4"/>
  <c r="T686" i="4"/>
  <c r="T7838" i="4"/>
  <c r="T2016" i="4"/>
  <c r="T6588" i="4"/>
  <c r="T3865" i="4"/>
  <c r="T5073" i="4"/>
  <c r="T4030" i="4"/>
  <c r="T4224" i="4"/>
  <c r="T2692" i="4"/>
  <c r="T3509" i="4"/>
  <c r="T454" i="4"/>
  <c r="T78" i="4"/>
  <c r="T1232" i="4"/>
  <c r="T6554" i="4"/>
  <c r="T7809" i="4"/>
  <c r="T5912" i="4"/>
  <c r="T7217" i="4"/>
  <c r="T6120" i="4"/>
  <c r="T220" i="4"/>
  <c r="T6002" i="4"/>
  <c r="T4099" i="4"/>
  <c r="T3998" i="4"/>
  <c r="T740" i="4"/>
  <c r="T2663" i="4"/>
  <c r="T247" i="4"/>
  <c r="T6079" i="4"/>
  <c r="T2335" i="4"/>
  <c r="T1789" i="4"/>
  <c r="T5604" i="4"/>
  <c r="T7347" i="4"/>
  <c r="T3556" i="4"/>
  <c r="T5273" i="4"/>
  <c r="T3333" i="4"/>
  <c r="T5259" i="4"/>
  <c r="T6149" i="4"/>
  <c r="T4106" i="4"/>
  <c r="T2433" i="4"/>
  <c r="T1792" i="4"/>
  <c r="T1091" i="4"/>
  <c r="T1193" i="4"/>
  <c r="T5337" i="4"/>
  <c r="T4704" i="4"/>
  <c r="T7219" i="4"/>
  <c r="T417" i="4"/>
  <c r="T3678" i="4"/>
  <c r="T2386" i="4"/>
  <c r="T7425" i="4"/>
  <c r="T1296" i="4"/>
  <c r="T1580" i="4"/>
  <c r="T5324" i="4"/>
  <c r="T7085" i="4"/>
  <c r="T5403" i="4"/>
  <c r="T4758" i="4"/>
  <c r="T6536" i="4"/>
  <c r="T7432" i="4"/>
  <c r="T6867" i="4"/>
  <c r="T5967" i="4"/>
  <c r="T1603" i="4"/>
  <c r="T1417" i="4"/>
  <c r="T7730" i="4"/>
  <c r="T5091" i="4"/>
  <c r="T574" i="4"/>
  <c r="T5741" i="4"/>
  <c r="T3262" i="4"/>
  <c r="T7218" i="4"/>
  <c r="T4330" i="4"/>
  <c r="T5481" i="4"/>
  <c r="T842" i="4"/>
  <c r="T1875" i="4"/>
  <c r="T4465" i="4"/>
  <c r="T2875" i="4"/>
  <c r="T2096" i="4"/>
  <c r="T2932" i="4"/>
  <c r="T1114" i="4"/>
  <c r="T4145" i="4"/>
  <c r="T267" i="4"/>
  <c r="T5305" i="4"/>
  <c r="T1203" i="4"/>
  <c r="T7157" i="4"/>
  <c r="T2315" i="4"/>
  <c r="T6195" i="4"/>
  <c r="T2568" i="4"/>
  <c r="T114" i="4"/>
  <c r="T7137" i="4"/>
  <c r="T6041" i="4"/>
  <c r="T1337" i="4"/>
  <c r="T3842" i="4"/>
  <c r="T2533" i="4"/>
  <c r="T6676" i="4"/>
  <c r="T7580" i="4"/>
  <c r="T2111" i="4"/>
  <c r="T7882" i="4"/>
  <c r="T5631" i="4"/>
  <c r="T6738" i="4"/>
  <c r="T3107" i="4"/>
  <c r="T2395" i="4"/>
  <c r="T3444" i="4"/>
  <c r="T450" i="4"/>
  <c r="T2695" i="4"/>
  <c r="T588" i="4"/>
  <c r="T2893" i="4"/>
  <c r="T1519" i="4"/>
  <c r="T4196" i="4"/>
  <c r="T4894" i="4"/>
  <c r="T5595" i="4"/>
  <c r="T5105" i="4"/>
  <c r="T7130" i="4"/>
  <c r="T4474" i="4"/>
  <c r="T6632" i="4"/>
  <c r="T2906" i="4"/>
  <c r="T5067" i="4"/>
  <c r="T766" i="4"/>
  <c r="T7710" i="4"/>
  <c r="T2058" i="4"/>
  <c r="T1484" i="4"/>
  <c r="T2361" i="4"/>
  <c r="T4555" i="4"/>
  <c r="T6281" i="4"/>
  <c r="T2944" i="4"/>
  <c r="T2406" i="4"/>
  <c r="T6009" i="4"/>
  <c r="T5690" i="4"/>
  <c r="T7110" i="4"/>
  <c r="T1637" i="4"/>
  <c r="T938" i="4"/>
  <c r="T1474" i="4"/>
  <c r="T831" i="4"/>
  <c r="T7172" i="4"/>
  <c r="T1081" i="4"/>
  <c r="T116" i="4"/>
  <c r="T5" i="4"/>
  <c r="T5669" i="4"/>
  <c r="T1098" i="4"/>
  <c r="T3336" i="4"/>
  <c r="T5166" i="4"/>
  <c r="T694" i="4"/>
  <c r="T6482" i="4"/>
  <c r="T1744" i="4"/>
  <c r="T2642" i="4"/>
  <c r="T7913" i="4"/>
  <c r="T6584" i="4"/>
  <c r="T107" i="4"/>
  <c r="T4770" i="4"/>
  <c r="T7082" i="4"/>
  <c r="T6499" i="4"/>
  <c r="T4701" i="4"/>
  <c r="T4681" i="4"/>
  <c r="T4547" i="4"/>
  <c r="T1451" i="4"/>
  <c r="T3484" i="4"/>
  <c r="T579" i="4"/>
  <c r="T7812" i="4"/>
  <c r="T4739" i="4"/>
  <c r="T6173" i="4"/>
  <c r="T4074" i="4"/>
  <c r="T2799" i="4"/>
  <c r="T3514" i="4"/>
  <c r="T7024" i="4"/>
  <c r="T1134" i="4"/>
  <c r="T7358" i="4"/>
  <c r="T1594" i="4"/>
  <c r="T3281" i="4"/>
  <c r="T6891" i="4"/>
  <c r="T4083" i="4"/>
  <c r="T1017" i="4"/>
  <c r="T1048" i="4"/>
  <c r="T128" i="4"/>
  <c r="T3866" i="4"/>
  <c r="T175" i="4"/>
  <c r="T3933" i="4"/>
  <c r="T5413" i="4"/>
  <c r="T3111" i="4"/>
  <c r="T6163" i="4"/>
  <c r="T7628" i="4"/>
  <c r="T4727" i="4"/>
  <c r="T3825" i="4"/>
  <c r="T1655" i="4"/>
  <c r="T25" i="4"/>
  <c r="T4635" i="4"/>
  <c r="T6657" i="4"/>
  <c r="T1370" i="4"/>
  <c r="T1360" i="4"/>
  <c r="T5234" i="4"/>
  <c r="T4688" i="4"/>
  <c r="T3197" i="4"/>
  <c r="T4520" i="4"/>
  <c r="T849" i="4"/>
  <c r="T7384" i="4"/>
  <c r="T4545" i="4"/>
  <c r="T833" i="4"/>
  <c r="T1652" i="4"/>
  <c r="T5179" i="4"/>
  <c r="T1464" i="4"/>
  <c r="T1606" i="4"/>
  <c r="T998" i="4"/>
  <c r="T2154" i="4"/>
  <c r="T98" i="4"/>
  <c r="T2626" i="4"/>
  <c r="T6347" i="4"/>
  <c r="T6375" i="4"/>
  <c r="T4439" i="4"/>
  <c r="T1426" i="4"/>
  <c r="T3999" i="4"/>
  <c r="T7948" i="4"/>
  <c r="T3016" i="4"/>
  <c r="T6239" i="4"/>
  <c r="T3857" i="4"/>
  <c r="T4959" i="4"/>
  <c r="T3232" i="4"/>
  <c r="T4848" i="4"/>
  <c r="T1324" i="4"/>
  <c r="T3323" i="4"/>
  <c r="T6460" i="4"/>
  <c r="T242" i="4"/>
  <c r="T7685" i="4"/>
  <c r="T4117" i="4"/>
  <c r="T7223" i="4"/>
  <c r="T3769" i="4"/>
  <c r="T4349" i="4"/>
  <c r="T1485" i="4"/>
  <c r="T2522" i="4"/>
  <c r="T5013" i="4"/>
  <c r="T5913" i="4"/>
  <c r="T1857" i="4"/>
  <c r="T2443" i="4"/>
  <c r="T1527" i="4"/>
  <c r="T1624" i="4"/>
  <c r="T1625" i="4"/>
  <c r="T4642" i="4"/>
  <c r="T4" i="4"/>
  <c r="T6147" i="4"/>
  <c r="T1756" i="4"/>
  <c r="T4286" i="4"/>
  <c r="T6419" i="4"/>
  <c r="T2448" i="4"/>
  <c r="T4693" i="4"/>
  <c r="T2515" i="4"/>
  <c r="T4539" i="4"/>
  <c r="T7005" i="4"/>
  <c r="T6882" i="4"/>
  <c r="T2687" i="4"/>
  <c r="T959" i="4"/>
  <c r="T1904" i="4"/>
  <c r="T2165" i="4"/>
  <c r="T2157" i="4"/>
  <c r="T6823" i="4"/>
  <c r="T7774" i="4"/>
  <c r="T2613" i="4"/>
  <c r="T5361" i="4"/>
  <c r="T7483" i="4"/>
  <c r="T2602" i="4"/>
  <c r="T1839" i="4"/>
  <c r="T610" i="4"/>
  <c r="T6793" i="4"/>
  <c r="T7893" i="4"/>
  <c r="T845" i="4"/>
  <c r="T4496" i="4"/>
  <c r="T4529" i="4"/>
  <c r="T100" i="4"/>
  <c r="T4466" i="4"/>
  <c r="T1584" i="4"/>
  <c r="T6107" i="4"/>
  <c r="T4169" i="4"/>
  <c r="T748" i="4"/>
  <c r="T1776" i="4"/>
  <c r="T4262" i="4"/>
  <c r="T2640" i="4"/>
  <c r="T4472" i="4"/>
  <c r="T3465" i="4"/>
  <c r="T1631" i="4"/>
  <c r="T6311" i="4"/>
  <c r="T6675" i="4"/>
  <c r="T5547" i="4"/>
  <c r="T7581" i="4"/>
  <c r="T1194" i="4"/>
  <c r="T7614" i="4"/>
  <c r="T4325" i="4"/>
  <c r="T2254" i="4"/>
  <c r="T3549" i="4"/>
  <c r="T1823" i="4"/>
  <c r="T511" i="4"/>
  <c r="T3687" i="4"/>
  <c r="T3063" i="4"/>
  <c r="T3666" i="4"/>
  <c r="T7475" i="4"/>
  <c r="T3078" i="4"/>
  <c r="T3052" i="4"/>
  <c r="T787" i="4"/>
  <c r="T1063" i="4"/>
  <c r="T6086" i="4"/>
  <c r="T3445" i="4"/>
  <c r="T6274" i="4"/>
  <c r="T5338" i="4"/>
  <c r="T2783" i="4"/>
  <c r="T4506" i="4"/>
  <c r="T4828" i="4"/>
  <c r="T3858" i="4"/>
  <c r="T2940" i="4"/>
  <c r="T2283" i="4"/>
  <c r="T7571" i="4"/>
  <c r="T5523" i="4"/>
  <c r="T3718" i="4"/>
  <c r="T353" i="4"/>
  <c r="T5019" i="4"/>
  <c r="T1397" i="4"/>
  <c r="T222" i="4"/>
  <c r="T536" i="4"/>
  <c r="T2673" i="4"/>
  <c r="T1915" i="4"/>
  <c r="T7544" i="4"/>
  <c r="T2842" i="4"/>
  <c r="T5139" i="4"/>
  <c r="T2598" i="4"/>
  <c r="T578" i="4"/>
  <c r="T4187" i="4"/>
  <c r="T7456" i="4"/>
  <c r="T162" i="4"/>
  <c r="T5055" i="4"/>
  <c r="T793" i="4"/>
  <c r="T4425" i="4"/>
  <c r="T1481" i="4"/>
  <c r="T4395" i="4"/>
  <c r="T2845" i="4"/>
  <c r="T3449" i="4"/>
  <c r="T1713" i="4"/>
  <c r="T4377" i="4"/>
  <c r="T6422" i="4"/>
  <c r="T2632" i="4"/>
  <c r="T6443" i="4"/>
  <c r="T4043" i="4"/>
  <c r="T5876" i="4"/>
  <c r="T6776" i="4"/>
  <c r="T4493" i="4"/>
  <c r="T2216" i="4"/>
  <c r="T5823" i="4"/>
  <c r="T5351" i="4"/>
  <c r="T4684" i="4"/>
  <c r="T6065" i="4"/>
  <c r="T2849" i="4"/>
  <c r="T5822" i="4"/>
  <c r="T3015" i="4"/>
  <c r="T3064" i="4"/>
  <c r="T1051" i="4"/>
  <c r="T6284" i="4"/>
  <c r="T4157" i="4"/>
  <c r="T5484" i="4"/>
  <c r="T177" i="4"/>
  <c r="T1504" i="4"/>
  <c r="T3160" i="4"/>
  <c r="T3276" i="4"/>
  <c r="T5242" i="4"/>
  <c r="T5366" i="4"/>
  <c r="T5760" i="4"/>
  <c r="T969" i="4"/>
  <c r="T7810" i="4"/>
  <c r="T4481" i="4"/>
  <c r="T6648" i="4"/>
  <c r="T2745" i="4"/>
  <c r="T6277" i="4"/>
  <c r="T7077" i="4"/>
  <c r="T4478" i="4"/>
  <c r="T91" i="4"/>
  <c r="T5368" i="4"/>
  <c r="T559" i="4"/>
  <c r="T4957" i="4"/>
  <c r="T3942" i="4"/>
  <c r="T4815" i="4"/>
  <c r="T3255" i="4"/>
  <c r="T7588" i="4"/>
  <c r="T5054" i="4"/>
  <c r="T7856" i="4"/>
  <c r="T7680" i="4"/>
  <c r="T869" i="4"/>
  <c r="T2282" i="4"/>
  <c r="T1673" i="4"/>
  <c r="T6565" i="4"/>
  <c r="T4483" i="4"/>
  <c r="T1129" i="4"/>
  <c r="T5488" i="4"/>
  <c r="T7506" i="4"/>
  <c r="T1827" i="4"/>
  <c r="T6405" i="4"/>
  <c r="T7954" i="4"/>
  <c r="T2398" i="4"/>
  <c r="T4752" i="4"/>
  <c r="T5965" i="4"/>
  <c r="T3167" i="4"/>
  <c r="T6205" i="4"/>
  <c r="T1767" i="4"/>
  <c r="T6795" i="4"/>
  <c r="T2847" i="4"/>
  <c r="T5006" i="4"/>
  <c r="T4857" i="4"/>
  <c r="T4749" i="4"/>
  <c r="T2198" i="4"/>
  <c r="T4581" i="4"/>
  <c r="T418" i="4"/>
  <c r="T2240" i="4"/>
  <c r="T924" i="4"/>
  <c r="T927" i="4"/>
  <c r="T1937" i="4"/>
  <c r="T4282" i="4"/>
  <c r="T88" i="4"/>
  <c r="T6411" i="4"/>
  <c r="T359" i="4"/>
  <c r="T5047" i="4"/>
  <c r="T4610" i="4"/>
  <c r="T2053" i="4"/>
  <c r="T659" i="4"/>
  <c r="T5044" i="4"/>
  <c r="T4100" i="4"/>
  <c r="T4676" i="4"/>
  <c r="T4115" i="4"/>
  <c r="T7319" i="4"/>
  <c r="T4775" i="4"/>
  <c r="T5829" i="4"/>
  <c r="T6927" i="4"/>
  <c r="T7380" i="4"/>
  <c r="T476" i="4"/>
  <c r="T7932" i="4"/>
  <c r="T5796" i="4"/>
  <c r="T6022" i="4"/>
  <c r="T6929" i="4"/>
  <c r="T149" i="4"/>
  <c r="T5976" i="4"/>
  <c r="T1598" i="4"/>
  <c r="T2735" i="4"/>
  <c r="T6421" i="4"/>
  <c r="T5468" i="4"/>
  <c r="T3878" i="4"/>
  <c r="T5193" i="4"/>
  <c r="T7866" i="4"/>
  <c r="T4503" i="4"/>
  <c r="T2619" i="4"/>
  <c r="T6230" i="4"/>
  <c r="T5116" i="4"/>
  <c r="T7688" i="4"/>
  <c r="T6591" i="4"/>
  <c r="T1683" i="4"/>
  <c r="T4615" i="4"/>
  <c r="T3462" i="4"/>
  <c r="T5462" i="4"/>
  <c r="T3466" i="4"/>
  <c r="T309" i="4"/>
  <c r="T600" i="4"/>
  <c r="T3058" i="4"/>
  <c r="T6266" i="4"/>
  <c r="T6791" i="4"/>
  <c r="T3032" i="4"/>
  <c r="T6661" i="4"/>
  <c r="T6378" i="4"/>
  <c r="T2442" i="4"/>
  <c r="T7059" i="4"/>
  <c r="T7403" i="4"/>
  <c r="T4118" i="4"/>
  <c r="T6910" i="4"/>
  <c r="T5906" i="4"/>
  <c r="T6614" i="4"/>
  <c r="T1502" i="4"/>
  <c r="T6560" i="4"/>
  <c r="T3384" i="4"/>
  <c r="T2998" i="4"/>
  <c r="T7028" i="4"/>
  <c r="T6489" i="4"/>
  <c r="T3417" i="4"/>
  <c r="T4396" i="4"/>
  <c r="T2276" i="4"/>
  <c r="T1999" i="4"/>
  <c r="T4622" i="4"/>
  <c r="T2912" i="4"/>
  <c r="T2662" i="4"/>
  <c r="T4442" i="4"/>
  <c r="T5410" i="4"/>
  <c r="T292" i="4"/>
  <c r="T1633" i="4"/>
  <c r="T7670" i="4"/>
  <c r="T6678" i="4"/>
  <c r="T625" i="4"/>
  <c r="T4841" i="4"/>
  <c r="T7314" i="4"/>
  <c r="T4338" i="4"/>
  <c r="T6528" i="4"/>
  <c r="T385" i="4"/>
  <c r="T1828" i="4"/>
  <c r="T3606" i="4"/>
  <c r="T5779" i="4"/>
  <c r="T1649" i="4"/>
  <c r="T1588" i="4"/>
  <c r="T5786" i="4"/>
  <c r="T5095" i="4"/>
  <c r="T6148" i="4"/>
  <c r="T3850" i="4"/>
  <c r="T4156" i="4"/>
  <c r="T6364" i="4"/>
  <c r="T3726" i="4"/>
  <c r="T4066" i="4"/>
  <c r="T2182" i="4"/>
  <c r="T2885" i="4"/>
  <c r="T3596" i="4"/>
  <c r="T2171" i="4"/>
  <c r="T6920" i="4"/>
  <c r="T6594" i="4"/>
  <c r="T1290" i="4"/>
  <c r="T4308" i="4"/>
  <c r="T5751" i="4"/>
  <c r="T615" i="4"/>
  <c r="T2625" i="4"/>
  <c r="T6091" i="4"/>
  <c r="T82" i="4"/>
  <c r="T4234" i="4"/>
  <c r="T3821" i="4"/>
  <c r="T5279" i="4"/>
  <c r="T2303" i="4"/>
  <c r="T5943" i="4"/>
  <c r="T729" i="4"/>
  <c r="T6971" i="4"/>
  <c r="T6629" i="4"/>
  <c r="T4232" i="4"/>
  <c r="T2064" i="4"/>
  <c r="T4821" i="4"/>
  <c r="T5287" i="4"/>
  <c r="T469" i="4"/>
  <c r="T1944" i="4"/>
  <c r="T7654" i="4"/>
  <c r="T6564" i="4"/>
  <c r="T500" i="4"/>
  <c r="T69" i="4"/>
  <c r="T5594" i="4"/>
  <c r="T5918" i="4"/>
  <c r="T2148" i="4"/>
  <c r="T7090" i="4"/>
  <c r="T49" i="4"/>
  <c r="T1357" i="4"/>
  <c r="T1844" i="4"/>
  <c r="T1367" i="4"/>
  <c r="T5864" i="4"/>
  <c r="T1431" i="4"/>
  <c r="T3440" i="4"/>
  <c r="T138" i="4"/>
  <c r="T1894" i="4"/>
  <c r="T4523" i="4"/>
  <c r="T1605" i="4"/>
  <c r="T58" i="4"/>
  <c r="T1778" i="4"/>
  <c r="T3615" i="4"/>
  <c r="T6822" i="4"/>
  <c r="T1476" i="4"/>
  <c r="T2107" i="4"/>
  <c r="T3467" i="4"/>
  <c r="T1524" i="4"/>
  <c r="T4882" i="4"/>
  <c r="T4851" i="4"/>
  <c r="T1050" i="4"/>
  <c r="T1139" i="4"/>
  <c r="T3710" i="4"/>
  <c r="T7737" i="4"/>
  <c r="T5632" i="4"/>
  <c r="T2233" i="4"/>
  <c r="T5844" i="4"/>
  <c r="T2252" i="4"/>
  <c r="T5155" i="4"/>
  <c r="T4368" i="4"/>
  <c r="T2726" i="4"/>
  <c r="T7747" i="4"/>
  <c r="T1621" i="4"/>
  <c r="T6840" i="4"/>
  <c r="T7495" i="4"/>
  <c r="T7807" i="4"/>
  <c r="T2065" i="4"/>
  <c r="T2504" i="4"/>
  <c r="T4098" i="4"/>
  <c r="T2535" i="4"/>
  <c r="T2714" i="4"/>
  <c r="T5877" i="4"/>
  <c r="T7045" i="4"/>
  <c r="T7901" i="4"/>
  <c r="T3228" i="4"/>
  <c r="T4715" i="4"/>
  <c r="T5153" i="4"/>
  <c r="T1693" i="4"/>
  <c r="T7552" i="4"/>
  <c r="T6621" i="4"/>
  <c r="T905" i="4"/>
  <c r="T3350" i="4"/>
  <c r="T5131" i="4"/>
  <c r="T4424" i="4"/>
  <c r="T6550" i="4"/>
  <c r="T1056" i="4"/>
  <c r="T6101" i="4"/>
  <c r="T2616" i="4"/>
  <c r="T7158" i="4"/>
  <c r="T6313" i="4"/>
  <c r="T5789" i="4"/>
  <c r="T6685" i="4"/>
  <c r="T5039" i="4"/>
  <c r="T4895" i="4"/>
  <c r="T1795" i="4"/>
  <c r="T7946" i="4"/>
  <c r="T5872" i="4"/>
  <c r="T7468" i="4"/>
  <c r="T3147" i="4"/>
  <c r="T1803" i="4"/>
  <c r="T3348" i="4"/>
  <c r="T4471" i="4"/>
  <c r="T6146" i="4"/>
  <c r="T6769" i="4"/>
  <c r="T1147" i="4"/>
  <c r="T2434" i="4"/>
  <c r="T5430" i="4"/>
  <c r="T1829" i="4"/>
  <c r="T7499" i="4"/>
  <c r="T672" i="4"/>
  <c r="T1206" i="4"/>
  <c r="T1172" i="4"/>
  <c r="T3109" i="4"/>
  <c r="T5697" i="4"/>
  <c r="T7623" i="4"/>
  <c r="T3019" i="4"/>
  <c r="T5951" i="4"/>
  <c r="T986" i="4"/>
  <c r="T1975" i="4"/>
  <c r="T6654" i="4"/>
  <c r="T3494" i="4"/>
  <c r="T5833" i="4"/>
  <c r="T2634" i="4"/>
  <c r="T2314" i="4"/>
  <c r="T2482" i="4"/>
  <c r="T736" i="4"/>
  <c r="T702" i="4"/>
  <c r="T7416" i="4"/>
  <c r="T1113" i="4"/>
  <c r="T7942" i="4"/>
  <c r="T7655" i="4"/>
  <c r="T2582" i="4"/>
  <c r="T2369" i="4"/>
  <c r="T608" i="4"/>
  <c r="T3662" i="4"/>
  <c r="T6231" i="4"/>
  <c r="T4638" i="4"/>
  <c r="T4631" i="4"/>
  <c r="T3937" i="4"/>
  <c r="T629" i="4"/>
  <c r="T5375" i="4"/>
  <c r="T6894" i="4"/>
  <c r="T2005" i="4"/>
  <c r="T6171" i="4"/>
  <c r="T2120" i="4"/>
  <c r="T3314" i="4"/>
  <c r="T6199" i="4"/>
  <c r="T5863" i="4"/>
  <c r="T3886" i="4"/>
  <c r="T137" i="4"/>
  <c r="T4785" i="4"/>
  <c r="T6970" i="4"/>
  <c r="T395" i="4"/>
  <c r="T5069" i="4"/>
  <c r="T2236" i="4"/>
  <c r="T5871" i="4"/>
  <c r="T6350" i="4"/>
  <c r="T6428" i="4"/>
  <c r="T624" i="4"/>
  <c r="T4774" i="4"/>
  <c r="T6744" i="4"/>
  <c r="T1529" i="4"/>
  <c r="T5308" i="4"/>
  <c r="T1638" i="4"/>
  <c r="T4225" i="4"/>
  <c r="T5742" i="4"/>
  <c r="T372" i="4"/>
  <c r="T7513" i="4"/>
  <c r="T4390" i="4"/>
  <c r="T7149" i="4"/>
  <c r="T4257" i="4"/>
  <c r="T7705" i="4"/>
  <c r="T2771" i="4"/>
  <c r="T5455" i="4"/>
  <c r="T7968" i="4"/>
  <c r="T5971" i="4"/>
  <c r="T1060" i="4"/>
  <c r="T7719" i="4"/>
  <c r="T391" i="4"/>
  <c r="T1157" i="4"/>
  <c r="T7546" i="4"/>
  <c r="T6004" i="4"/>
  <c r="T3493" i="4"/>
  <c r="T1542" i="4"/>
  <c r="T4194" i="4"/>
  <c r="T7058" i="4"/>
  <c r="T339" i="4"/>
  <c r="T6690" i="4"/>
  <c r="T4884" i="4"/>
  <c r="T7746" i="4"/>
  <c r="T1105" i="4"/>
  <c r="T1404" i="4"/>
  <c r="T257" i="4"/>
  <c r="T1277" i="4"/>
  <c r="T2743" i="4"/>
  <c r="T3381" i="4"/>
  <c r="T2827" i="4"/>
  <c r="T2904" i="4"/>
  <c r="T3163" i="4"/>
  <c r="T1676" i="4"/>
  <c r="T4464" i="4"/>
  <c r="T1774" i="4"/>
  <c r="T4938" i="4"/>
  <c r="T2638" i="4"/>
  <c r="T5113" i="4"/>
  <c r="T2972" i="4"/>
  <c r="T990" i="4"/>
  <c r="T7859" i="4"/>
  <c r="T1537" i="4"/>
  <c r="T289" i="4"/>
  <c r="T5562" i="4"/>
  <c r="T2683" i="4"/>
  <c r="T1127" i="4"/>
  <c r="T4207" i="4"/>
  <c r="T3864" i="4"/>
  <c r="T2812" i="4"/>
  <c r="T7128" i="4"/>
  <c r="T5956" i="4"/>
  <c r="T5931" i="4"/>
  <c r="T7285" i="4"/>
  <c r="T7492" i="4"/>
  <c r="T6796" i="4"/>
  <c r="T1914" i="4"/>
  <c r="T4228" i="4"/>
  <c r="T4705" i="4"/>
  <c r="T2145" i="4"/>
  <c r="T1161" i="4"/>
  <c r="T3272" i="4"/>
  <c r="T2699" i="4"/>
  <c r="T5997" i="4"/>
  <c r="T4834" i="4"/>
  <c r="T4430" i="4"/>
  <c r="T6835" i="4"/>
  <c r="T121" i="4"/>
  <c r="T6669" i="4"/>
  <c r="T2070" i="4"/>
  <c r="T7969" i="4"/>
  <c r="T2488" i="4"/>
  <c r="T1934" i="4"/>
  <c r="T5126" i="4"/>
  <c r="T1148" i="4"/>
  <c r="T6059" i="4"/>
  <c r="T6593" i="4"/>
  <c r="T5288" i="4"/>
  <c r="T1666" i="4"/>
  <c r="T1058" i="4"/>
  <c r="T3442" i="4"/>
  <c r="T1855" i="4"/>
  <c r="T4211" i="4"/>
  <c r="T3066" i="4"/>
  <c r="T1663" i="4"/>
  <c r="T2349" i="4"/>
  <c r="T896" i="4"/>
  <c r="T4647" i="4"/>
  <c r="T4126" i="4"/>
  <c r="T3300" i="4"/>
  <c r="T979" i="4"/>
  <c r="T5265" i="4"/>
  <c r="T217" i="4"/>
  <c r="T2813" i="4"/>
  <c r="T6136" i="4"/>
  <c r="T2101" i="4"/>
  <c r="T6472" i="4"/>
  <c r="T3478" i="4"/>
  <c r="T6818" i="4"/>
  <c r="T5083" i="4"/>
  <c r="T7790" i="4"/>
  <c r="T5987" i="4"/>
  <c r="T2054" i="4"/>
  <c r="T6526" i="4"/>
  <c r="T1523" i="4"/>
  <c r="T1121" i="4"/>
  <c r="T5186" i="4"/>
  <c r="T1217" i="4"/>
  <c r="T5530" i="4"/>
  <c r="T3651" i="4"/>
  <c r="T3168" i="4"/>
  <c r="T7334" i="4"/>
  <c r="T7122" i="4"/>
  <c r="T3765" i="4"/>
  <c r="T1896" i="4"/>
  <c r="T1312" i="4"/>
  <c r="T5990" i="4"/>
  <c r="T4270" i="4"/>
  <c r="T3953" i="4"/>
  <c r="T6276" i="4"/>
  <c r="T1269" i="4"/>
  <c r="T5077" i="4"/>
  <c r="T2952" i="4"/>
  <c r="T2477" i="4"/>
  <c r="T2184" i="4"/>
  <c r="T7720" i="4"/>
  <c r="T208" i="4"/>
  <c r="T741" i="4"/>
  <c r="T2759" i="4"/>
  <c r="T7361" i="4"/>
  <c r="T2498" i="4"/>
  <c r="T4189" i="4"/>
  <c r="T5630" i="4"/>
  <c r="T7825" i="4"/>
  <c r="T5164" i="4"/>
  <c r="T4716" i="4"/>
  <c r="T230" i="4"/>
  <c r="T6322" i="4"/>
  <c r="T3026" i="4"/>
  <c r="T5694" i="4"/>
  <c r="T4518" i="4"/>
  <c r="T6639" i="4"/>
  <c r="T1607" i="4"/>
  <c r="T788" i="4"/>
  <c r="T2444" i="4"/>
  <c r="T7741" i="4"/>
  <c r="T1403" i="4"/>
  <c r="T3867" i="4"/>
  <c r="T4134" i="4"/>
  <c r="T5723" i="4"/>
  <c r="T7233" i="4"/>
  <c r="T5545" i="4"/>
  <c r="T5076" i="4"/>
  <c r="T2084" i="4"/>
  <c r="T4294" i="4"/>
  <c r="T6799" i="4"/>
  <c r="T2730" i="4"/>
  <c r="T145" i="4"/>
  <c r="T6517" i="4"/>
  <c r="T1726" i="4"/>
  <c r="T3676" i="4"/>
  <c r="T5300" i="4"/>
  <c r="T2911" i="4"/>
  <c r="T5065" i="4"/>
  <c r="T5393" i="4"/>
  <c r="T4618" i="4"/>
  <c r="T4802" i="4"/>
  <c r="T303" i="4"/>
  <c r="T3260" i="4"/>
  <c r="T6534" i="4"/>
  <c r="T6459" i="4"/>
  <c r="T6407" i="4"/>
  <c r="T5420" i="4"/>
  <c r="T6533" i="4"/>
  <c r="T425" i="4"/>
  <c r="T4229" i="4"/>
  <c r="T7171" i="4"/>
  <c r="T7712" i="4"/>
  <c r="T2474" i="4"/>
  <c r="T3151" i="4"/>
  <c r="T1239" i="4"/>
  <c r="T1729" i="4"/>
  <c r="T2953" i="4"/>
  <c r="T2080" i="4"/>
  <c r="T1787" i="4"/>
  <c r="T1558" i="4"/>
  <c r="T4999" i="4"/>
  <c r="T6070" i="4"/>
  <c r="T7745" i="4"/>
  <c r="T3689" i="4"/>
  <c r="T7440" i="4"/>
  <c r="T4293" i="4"/>
  <c r="T7721" i="4"/>
  <c r="T6919" i="4"/>
  <c r="T1215" i="4"/>
  <c r="T7711" i="4"/>
  <c r="T3137" i="4"/>
  <c r="T1733" i="4"/>
  <c r="T171" i="4"/>
  <c r="T2776" i="4"/>
  <c r="T917" i="4"/>
  <c r="T3235" i="4"/>
  <c r="T7000" i="4"/>
  <c r="T3124" i="4"/>
  <c r="T2724" i="4"/>
  <c r="T7298" i="4"/>
  <c r="T592" i="4"/>
  <c r="T4120" i="4"/>
  <c r="T6208" i="4"/>
  <c r="T6865" i="4"/>
  <c r="T4405" i="4"/>
  <c r="T4413" i="4"/>
  <c r="T1526" i="4"/>
  <c r="T5682" i="4"/>
  <c r="T4161" i="4"/>
  <c r="T3721" i="4"/>
  <c r="T1825" i="4"/>
  <c r="T3265" i="4"/>
  <c r="T5269" i="4"/>
  <c r="T6637" i="4"/>
  <c r="T1207" i="4"/>
  <c r="T6112" i="4"/>
  <c r="T3941" i="4"/>
  <c r="T7529" i="4"/>
  <c r="T544" i="4"/>
  <c r="T7404" i="4"/>
  <c r="T7253" i="4"/>
  <c r="T7408" i="4"/>
  <c r="T2168" i="4"/>
  <c r="T3203" i="4"/>
  <c r="T1133" i="4"/>
  <c r="T3397" i="4"/>
  <c r="T6569" i="4"/>
  <c r="T2147" i="4"/>
  <c r="T2852" i="4"/>
  <c r="T6742" i="4"/>
  <c r="T6524" i="4"/>
  <c r="T4655" i="4"/>
  <c r="T5636" i="4"/>
  <c r="T3013" i="4"/>
  <c r="T6353" i="4"/>
  <c r="T5658" i="4"/>
  <c r="T2540" i="4"/>
  <c r="T2471" i="4"/>
  <c r="T6615" i="4"/>
  <c r="T4607" i="4"/>
  <c r="T1344" i="4"/>
  <c r="T4738" i="4"/>
  <c r="T6176" i="4"/>
  <c r="T5060" i="4"/>
  <c r="T6185" i="4"/>
  <c r="T7299" i="4"/>
  <c r="T3305" i="4"/>
  <c r="T3783" i="4"/>
  <c r="T2814" i="4"/>
  <c r="T317" i="4"/>
  <c r="T7107" i="4"/>
  <c r="T5703" i="4"/>
  <c r="T2081" i="4"/>
  <c r="T3227" i="4"/>
  <c r="T1086" i="4"/>
  <c r="T545" i="4"/>
  <c r="T7123" i="4"/>
  <c r="T5327" i="4"/>
  <c r="T2770" i="4"/>
  <c r="T4101" i="4"/>
  <c r="T5860" i="4"/>
  <c r="T630" i="4"/>
  <c r="T3132" i="4"/>
  <c r="T47" i="4"/>
  <c r="T4067" i="4"/>
  <c r="T2994" i="4"/>
  <c r="T1231" i="4"/>
  <c r="T169" i="4"/>
  <c r="T7438" i="4"/>
  <c r="T5945" i="4"/>
  <c r="T5707" i="4"/>
  <c r="T782" i="4"/>
  <c r="T565" i="4"/>
  <c r="T2844" i="4"/>
  <c r="T1450" i="4"/>
  <c r="T46" i="4"/>
  <c r="T3585" i="4"/>
  <c r="T2583" i="4"/>
  <c r="T1807" i="4"/>
  <c r="T1794" i="4"/>
  <c r="T3763" i="4"/>
  <c r="T3604" i="4"/>
  <c r="T2330" i="4"/>
  <c r="T5271" i="4"/>
  <c r="T5160" i="4"/>
  <c r="T7386" i="4"/>
  <c r="T4444" i="4"/>
  <c r="T3672" i="4"/>
  <c r="T5165" i="4"/>
  <c r="T601" i="4"/>
  <c r="T2984" i="4"/>
  <c r="T1922" i="4"/>
  <c r="T4124" i="4"/>
  <c r="T4800" i="4"/>
  <c r="T7286" i="4"/>
  <c r="T5831" i="4"/>
  <c r="T2499" i="4"/>
  <c r="T151" i="4"/>
  <c r="T6048" i="4"/>
  <c r="T2905" i="4"/>
  <c r="T1383" i="4"/>
  <c r="T4939" i="4"/>
  <c r="T4935" i="4"/>
  <c r="T1960" i="4"/>
  <c r="T3823" i="4"/>
  <c r="T5858" i="4"/>
  <c r="T7240" i="4"/>
  <c r="T7964" i="4"/>
  <c r="T4527" i="4"/>
  <c r="T5098" i="4"/>
  <c r="T3012" i="4"/>
  <c r="T7210" i="4"/>
  <c r="T4922" i="4"/>
  <c r="T6092" i="4"/>
  <c r="T4296" i="4"/>
  <c r="T90" i="4"/>
  <c r="T67" i="4"/>
  <c r="T940" i="4"/>
  <c r="T188" i="4"/>
  <c r="T646" i="4"/>
  <c r="T1566" i="4"/>
  <c r="T6287" i="4"/>
  <c r="T1835" i="4"/>
  <c r="T1366" i="4"/>
  <c r="T7535" i="4"/>
  <c r="T1543" i="4"/>
  <c r="T6014" i="4"/>
  <c r="T3723" i="4"/>
  <c r="T7794" i="4"/>
  <c r="T131" i="4"/>
  <c r="T5270" i="4"/>
  <c r="T4745" i="4"/>
  <c r="T126" i="4"/>
  <c r="T5232" i="4"/>
  <c r="T3455" i="4"/>
  <c r="T6214" i="4"/>
  <c r="T1295" i="4"/>
  <c r="T5385" i="4"/>
  <c r="T6254" i="4"/>
  <c r="T1211" i="4"/>
  <c r="T7064" i="4"/>
  <c r="T7740" i="4"/>
  <c r="T3059" i="4"/>
  <c r="T7248" i="4"/>
  <c r="T1186" i="4"/>
  <c r="T6702" i="4"/>
  <c r="T2083" i="4"/>
  <c r="T1978" i="4"/>
  <c r="T1076" i="4"/>
  <c r="T281" i="4"/>
  <c r="T4096" i="4"/>
  <c r="T3004" i="4"/>
  <c r="T6156" i="4"/>
  <c r="T685" i="4"/>
  <c r="T5197" i="4"/>
  <c r="T4084" i="4"/>
  <c r="T602" i="4"/>
  <c r="T2546" i="4"/>
  <c r="T501" i="4"/>
  <c r="T6888" i="4"/>
  <c r="T1986" i="4"/>
  <c r="T3809" i="4"/>
  <c r="T3157" i="4"/>
  <c r="T5756" i="4"/>
  <c r="T2942" i="4"/>
  <c r="T443" i="4"/>
  <c r="T2362" i="4"/>
  <c r="T1968" i="4"/>
  <c r="T5709" i="4"/>
  <c r="T3952" i="4"/>
  <c r="T1708" i="4"/>
  <c r="T6392" i="4"/>
  <c r="T7331" i="4"/>
  <c r="T3071" i="4"/>
  <c r="T2029" i="4"/>
  <c r="T2223" i="4"/>
  <c r="T7776" i="4"/>
  <c r="T1049" i="4"/>
  <c r="T140" i="4"/>
  <c r="T4176" i="4"/>
  <c r="T3082" i="4"/>
  <c r="T7246" i="4"/>
  <c r="T5024" i="4"/>
  <c r="T3492" i="4"/>
  <c r="T7629" i="4"/>
  <c r="T2382" i="4"/>
  <c r="T6644" i="4"/>
  <c r="T5923" i="4"/>
  <c r="T4989" i="4"/>
  <c r="T7202" i="4"/>
  <c r="T945" i="4"/>
  <c r="T2720" i="4"/>
  <c r="T1850" i="4"/>
  <c r="T7185" i="4"/>
  <c r="T1442" i="4"/>
  <c r="T4482" i="4"/>
  <c r="T7387" i="4"/>
  <c r="T5479" i="4"/>
  <c r="T764" i="4"/>
  <c r="T4343" i="4"/>
  <c r="T1314" i="4"/>
  <c r="T5861" i="4"/>
  <c r="T6223" i="4"/>
  <c r="T1268" i="4"/>
  <c r="T3795" i="4"/>
  <c r="T3706" i="4"/>
  <c r="T2188" i="4"/>
  <c r="T1759" i="4"/>
  <c r="T2995" i="4"/>
  <c r="T6209" i="4"/>
  <c r="T6705" i="4"/>
  <c r="T7579" i="4"/>
  <c r="T7106" i="4"/>
  <c r="T692" i="4"/>
  <c r="T1539" i="4"/>
  <c r="T734" i="4"/>
  <c r="T1036" i="4"/>
  <c r="T5689" i="4"/>
  <c r="T5092" i="4"/>
  <c r="T4964" i="4"/>
  <c r="T1285" i="4"/>
  <c r="T6642" i="4"/>
  <c r="T3356" i="4"/>
  <c r="T4637" i="4"/>
  <c r="T7" i="4"/>
  <c r="T6504" i="4"/>
  <c r="T1033" i="4"/>
  <c r="T7087" i="4"/>
  <c r="T2009" i="4"/>
  <c r="T5364" i="4"/>
  <c r="T4456" i="4"/>
  <c r="T3373" i="4"/>
  <c r="T1824" i="4"/>
  <c r="T5429" i="4"/>
  <c r="T6745" i="4"/>
  <c r="T1416" i="4"/>
  <c r="T4768" i="4"/>
  <c r="T7143" i="4"/>
  <c r="T203" i="4"/>
  <c r="T915" i="4"/>
  <c r="T433" i="4"/>
  <c r="T550" i="4"/>
  <c r="T1711" i="4"/>
  <c r="T5914" i="4"/>
  <c r="T2085" i="4"/>
  <c r="T6598" i="4"/>
  <c r="T1962" i="4"/>
  <c r="T1903" i="4"/>
  <c r="T7727" i="4"/>
  <c r="T555" i="4"/>
  <c r="T987" i="4"/>
  <c r="T4576" i="4"/>
  <c r="T1817" i="4"/>
  <c r="T7357" i="4"/>
  <c r="T4081" i="4"/>
  <c r="T6400" i="4"/>
  <c r="T7876" i="4"/>
  <c r="T5567" i="4"/>
  <c r="T4058" i="4"/>
  <c r="T5407" i="4"/>
  <c r="T6005" i="4"/>
  <c r="T1961" i="4"/>
  <c r="T4524" i="4"/>
  <c r="T4881" i="4"/>
  <c r="T6699" i="4"/>
  <c r="T1162" i="4"/>
  <c r="T3737" i="4"/>
  <c r="T4923" i="4"/>
  <c r="T1160" i="4"/>
  <c r="T892" i="4"/>
  <c r="T6656" i="4"/>
  <c r="T6391" i="4"/>
  <c r="T735" i="4"/>
  <c r="T4088" i="4"/>
  <c r="T906" i="4"/>
  <c r="T7557" i="4"/>
  <c r="T7126" i="4"/>
  <c r="T5244" i="4"/>
  <c r="T2997" i="4"/>
  <c r="T7967" i="4"/>
  <c r="T1394" i="4"/>
  <c r="T6737" i="4"/>
  <c r="T7305" i="4"/>
  <c r="T4398" i="4"/>
  <c r="T5812" i="4"/>
  <c r="T6846" i="4"/>
  <c r="T6038" i="4"/>
  <c r="T261" i="4"/>
  <c r="T1491" i="4"/>
  <c r="T4574" i="4"/>
  <c r="T1287" i="4"/>
  <c r="T1766" i="4"/>
  <c r="T3870" i="4"/>
  <c r="T7008" i="4"/>
  <c r="T4665" i="4"/>
  <c r="T2007" i="4"/>
  <c r="T2310" i="4"/>
  <c r="T2453" i="4"/>
  <c r="T4440" i="4"/>
  <c r="T704" i="4"/>
  <c r="T2801" i="4"/>
  <c r="T1610" i="4"/>
  <c r="T3294" i="4"/>
  <c r="T7785" i="4"/>
  <c r="T7003" i="4"/>
  <c r="T12" i="4"/>
  <c r="T1410" i="4"/>
  <c r="T4065" i="4"/>
  <c r="T3599" i="4"/>
  <c r="T6681" i="4"/>
  <c r="T2383" i="4"/>
  <c r="T343" i="4"/>
  <c r="T7869" i="4"/>
  <c r="T4247" i="4"/>
  <c r="T4594" i="4"/>
  <c r="T2763" i="4"/>
  <c r="T2473" i="4"/>
  <c r="T3229" i="4"/>
  <c r="T1284" i="4"/>
  <c r="T6194" i="4"/>
  <c r="T3826" i="4"/>
  <c r="T6339" i="4"/>
  <c r="T6814" i="4"/>
  <c r="T920" i="4"/>
  <c r="T6330" i="4"/>
  <c r="T1725" i="4"/>
  <c r="T4782" i="4"/>
  <c r="T153" i="4"/>
  <c r="T7682" i="4"/>
  <c r="T406" i="4"/>
  <c r="T6686" i="4"/>
  <c r="T5490" i="4"/>
  <c r="T5525" i="4"/>
  <c r="T770" i="4"/>
  <c r="T6016" i="4"/>
  <c r="T7418" i="4"/>
  <c r="T6412" i="4"/>
  <c r="T4608" i="4"/>
  <c r="T1382" i="4"/>
  <c r="T6843" i="4"/>
  <c r="T2593" i="4"/>
  <c r="T5537" i="4"/>
  <c r="T2122" i="4"/>
  <c r="T4588" i="4"/>
  <c r="T1182" i="4"/>
  <c r="T4604" i="4"/>
  <c r="T7777" i="4"/>
  <c r="T5466" i="4"/>
  <c r="T6930" i="4"/>
  <c r="T3869" i="4"/>
  <c r="T7585" i="4"/>
  <c r="T7568" i="4"/>
  <c r="T1241" i="4"/>
  <c r="T5042" i="4"/>
  <c r="T7674" i="4"/>
  <c r="T5602" i="4"/>
  <c r="T1188" i="4"/>
  <c r="T5533" i="4"/>
  <c r="T7410" i="4"/>
  <c r="T3561" i="4"/>
  <c r="T797" i="4"/>
  <c r="T2727" i="4"/>
  <c r="T2496" i="4"/>
  <c r="T2472" i="4"/>
  <c r="T1377" i="4"/>
  <c r="T824" i="4"/>
  <c r="T6626" i="4"/>
  <c r="T3231" i="4"/>
  <c r="T4501" i="4"/>
  <c r="T5979" i="4"/>
  <c r="T4525" i="4"/>
  <c r="T2943" i="4"/>
  <c r="T4961" i="4"/>
  <c r="T2012" i="4"/>
  <c r="T3268" i="4"/>
  <c r="T543" i="4"/>
  <c r="T1735" i="4"/>
  <c r="T4040" i="4"/>
  <c r="T6263" i="4"/>
  <c r="T4983" i="4"/>
  <c r="T2572" i="4"/>
  <c r="T3237" i="4"/>
  <c r="T119" i="4"/>
  <c r="T6559" i="4"/>
  <c r="T2091" i="4"/>
  <c r="T4044" i="4"/>
  <c r="T5046" i="4"/>
  <c r="T4142" i="4"/>
  <c r="T6211" i="4"/>
  <c r="T5590" i="4"/>
  <c r="T4664" i="4"/>
  <c r="T6216" i="4"/>
  <c r="T2962" i="4"/>
  <c r="T6088" i="4"/>
  <c r="T4750" i="4"/>
  <c r="T929" i="4"/>
  <c r="T5419" i="4"/>
  <c r="T4617" i="4"/>
  <c r="T858" i="4"/>
  <c r="T4026" i="4"/>
  <c r="T496" i="4"/>
  <c r="T4950" i="4"/>
  <c r="T73" i="4"/>
  <c r="T4831" i="4"/>
  <c r="T1209" i="4"/>
  <c r="T2965" i="4"/>
  <c r="T7232" i="4"/>
  <c r="T7543" i="4"/>
  <c r="T2600" i="4"/>
  <c r="T290" i="4"/>
  <c r="T2676" i="4"/>
  <c r="T4531" i="4"/>
  <c r="T352" i="4"/>
  <c r="T759" i="4"/>
  <c r="T3785" i="4"/>
  <c r="T5134" i="4"/>
  <c r="T1871" i="4"/>
  <c r="T6901" i="4"/>
  <c r="T1433" i="4"/>
  <c r="T6825" i="4"/>
  <c r="T4182" i="4"/>
  <c r="T3053" i="4"/>
  <c r="T7587" i="4"/>
  <c r="T2210" i="4"/>
  <c r="T6025" i="4"/>
  <c r="T7184" i="4"/>
  <c r="T2480" i="4"/>
  <c r="T3513" i="4"/>
  <c r="T7858" i="4"/>
  <c r="T4360" i="4"/>
  <c r="T404" i="4"/>
  <c r="T262" i="4"/>
  <c r="T1618" i="4"/>
  <c r="T4239" i="4"/>
  <c r="T3938" i="4"/>
  <c r="T6262" i="4"/>
  <c r="T1669" i="4"/>
  <c r="T4432" i="4"/>
  <c r="T4944" i="4"/>
  <c r="T4587" i="4"/>
  <c r="T4299" i="4"/>
  <c r="T7200" i="4"/>
  <c r="T5101" i="4"/>
  <c r="T974" i="4"/>
  <c r="T7272" i="4"/>
  <c r="T74" i="4"/>
  <c r="T6315" i="4"/>
  <c r="T7401" i="4"/>
  <c r="T3955" i="4"/>
  <c r="T7611" i="4"/>
  <c r="T768" i="4"/>
  <c r="T7684" i="4"/>
  <c r="T589" i="4"/>
  <c r="T5344" i="4"/>
  <c r="T7975" i="4"/>
  <c r="T1100" i="4"/>
  <c r="T2366" i="4"/>
  <c r="T5718" i="4"/>
  <c r="T757" i="4"/>
  <c r="T4862" i="4"/>
  <c r="T2983" i="4"/>
  <c r="T3879" i="4"/>
  <c r="T3007" i="4"/>
  <c r="T7626" i="4"/>
  <c r="T2158" i="4"/>
  <c r="T240" i="4"/>
  <c r="T455" i="4"/>
  <c r="T5189" i="4"/>
  <c r="T3817" i="4"/>
  <c r="T4183" i="4"/>
  <c r="T5229" i="4"/>
  <c r="T3959" i="4"/>
  <c r="T6573" i="4"/>
  <c r="T1561" i="4"/>
  <c r="T1034" i="4"/>
  <c r="T154" i="4"/>
  <c r="T1335" i="4"/>
  <c r="T670" i="4"/>
  <c r="T2279" i="4"/>
  <c r="T403" i="4"/>
  <c r="T1218" i="4"/>
  <c r="T6892" i="4"/>
  <c r="T751" i="4"/>
  <c r="T5352" i="4"/>
  <c r="T2411" i="4"/>
  <c r="T7915" i="4"/>
  <c r="T6035" i="4"/>
  <c r="T3143" i="4"/>
  <c r="T5099" i="4"/>
  <c r="T2493" i="4"/>
  <c r="T3512" i="4"/>
  <c r="T7254" i="4"/>
  <c r="T6827" i="4"/>
  <c r="T6912" i="4"/>
  <c r="T6907" i="4"/>
  <c r="T3759" i="4"/>
  <c r="T7582" i="4"/>
  <c r="T618" i="4"/>
  <c r="T1695" i="4"/>
  <c r="T3257" i="4"/>
  <c r="T3103" i="4"/>
  <c r="T2048" i="4"/>
  <c r="T6635" i="4"/>
  <c r="T142" i="4"/>
  <c r="T1255" i="4"/>
  <c r="T6847" i="4"/>
  <c r="T3369" i="4"/>
  <c r="T3734" i="4"/>
  <c r="T6913" i="4"/>
  <c r="T4568" i="4"/>
  <c r="T7353" i="4"/>
  <c r="T5848" i="4"/>
  <c r="T1353" i="4"/>
  <c r="T857" i="4"/>
  <c r="T1271" i="4"/>
  <c r="T3020" i="4"/>
  <c r="T7270" i="4"/>
  <c r="T5827" i="4"/>
  <c r="T3896" i="4"/>
  <c r="T1790" i="4"/>
  <c r="T4317" i="4"/>
  <c r="T6126" i="4"/>
  <c r="T3091" i="4"/>
  <c r="T5204" i="4"/>
  <c r="T7013" i="4"/>
  <c r="T7074" i="4"/>
  <c r="T5081" i="4"/>
  <c r="T7017" i="4"/>
  <c r="T746" i="4"/>
  <c r="T211" i="4"/>
  <c r="T2389" i="4"/>
  <c r="T1078" i="4"/>
  <c r="T5278" i="4"/>
  <c r="T2779" i="4"/>
  <c r="T5080" i="4"/>
  <c r="T4909" i="4"/>
  <c r="T4369" i="4"/>
  <c r="T3956" i="4"/>
  <c r="T1307" i="4"/>
  <c r="T2363" i="4"/>
  <c r="T4420" i="4"/>
  <c r="T7497" i="4"/>
  <c r="T6987" i="4"/>
  <c r="T7115" i="4"/>
  <c r="T3745" i="4"/>
  <c r="T1718" i="4"/>
  <c r="T1919" i="4"/>
  <c r="T1244" i="4"/>
  <c r="T7694" i="4"/>
  <c r="T5940" i="4"/>
  <c r="T4558" i="4"/>
  <c r="T4737" i="4"/>
  <c r="T3406" i="4"/>
  <c r="T1873" i="4"/>
  <c r="T6875" i="4"/>
  <c r="T7878" i="4"/>
  <c r="T1908" i="4"/>
  <c r="T7103" i="4"/>
  <c r="T7556" i="4"/>
  <c r="T6298" i="4"/>
  <c r="T2207" i="4"/>
  <c r="T695" i="4"/>
  <c r="T6575" i="4"/>
  <c r="T5400" i="4"/>
  <c r="T6516" i="4"/>
  <c r="T3038" i="4"/>
  <c r="T4075" i="4"/>
  <c r="T7114" i="4"/>
  <c r="T6050" i="4"/>
  <c r="T5702" i="4"/>
  <c r="T6719" i="4"/>
  <c r="T2896" i="4"/>
  <c r="T7599" i="4"/>
  <c r="T1510" i="4"/>
  <c r="T3592" i="4"/>
  <c r="T7939" i="4"/>
  <c r="T5713" i="4"/>
  <c r="T817" i="4"/>
  <c r="T1533" i="4"/>
  <c r="T7192" i="4"/>
  <c r="T613" i="4"/>
  <c r="T5020" i="4"/>
  <c r="T3471" i="4"/>
  <c r="T7138" i="4"/>
  <c r="T1750" i="4"/>
  <c r="T5887" i="4"/>
  <c r="T452" i="4"/>
  <c r="T3917" i="4"/>
  <c r="T6774" i="4"/>
  <c r="T7080" i="4"/>
  <c r="T2536" i="4"/>
  <c r="T1781" i="4"/>
  <c r="T5240" i="4"/>
  <c r="T45" i="4"/>
  <c r="T4833" i="4"/>
  <c r="T3482" i="4"/>
  <c r="T2556" i="4"/>
  <c r="T1538" i="4"/>
  <c r="T442" i="4"/>
  <c r="T4410" i="4"/>
  <c r="T6641" i="4"/>
  <c r="T2711" i="4"/>
  <c r="T1473" i="4"/>
  <c r="T6465" i="4"/>
  <c r="T7584" i="4"/>
  <c r="T5802" i="4"/>
  <c r="T737" i="4"/>
  <c r="T2631" i="4"/>
  <c r="T7594" i="4"/>
  <c r="T7409" i="4"/>
  <c r="T2748" i="4"/>
  <c r="T7101" i="4"/>
  <c r="T1736" i="4"/>
  <c r="T5814" i="4"/>
  <c r="T6371" i="4"/>
  <c r="T421" i="4"/>
  <c r="T3994" i="4"/>
  <c r="T3967" i="4"/>
  <c r="T7242" i="4"/>
  <c r="T3388" i="4"/>
  <c r="T4383" i="4"/>
  <c r="T513" i="4"/>
  <c r="T2762" i="4"/>
  <c r="T3115" i="4"/>
  <c r="T2445" i="4"/>
  <c r="T5696" i="4"/>
  <c r="T4986" i="4"/>
  <c r="T4331" i="4"/>
  <c r="T962" i="4"/>
  <c r="T5700" i="4"/>
  <c r="T3083" i="4"/>
  <c r="T611" i="4"/>
  <c r="T7929" i="4"/>
  <c r="T7211" i="4"/>
  <c r="T7786" i="4"/>
  <c r="T5184" i="4"/>
  <c r="T3505" i="4"/>
  <c r="T3201" i="4"/>
  <c r="T3533" i="4"/>
  <c r="T4154" i="4"/>
  <c r="T5691" i="4"/>
  <c r="T2756" i="4"/>
  <c r="T7441" i="4"/>
  <c r="T1675" i="4"/>
  <c r="T645" i="4"/>
  <c r="T723" i="4"/>
  <c r="T1591" i="4"/>
  <c r="T2098" i="4"/>
  <c r="T5004" i="4"/>
  <c r="T2176" i="4"/>
  <c r="T7709" i="4"/>
  <c r="T5173" i="4"/>
  <c r="T4019" i="4"/>
  <c r="T7912" i="4"/>
  <c r="T5491" i="4"/>
  <c r="T3945" i="4"/>
  <c r="T1964" i="4"/>
  <c r="T1739" i="4"/>
  <c r="T4386" i="4"/>
  <c r="T5176" i="4"/>
  <c r="T4947" i="4"/>
  <c r="T2375" i="4"/>
  <c r="T775" i="4"/>
  <c r="T3884" i="4"/>
  <c r="T2094" i="4"/>
  <c r="T843" i="4"/>
  <c r="T5362" i="4"/>
  <c r="T4403" i="4"/>
  <c r="T1851" i="4"/>
  <c r="T7032" i="4"/>
  <c r="T2357" i="4"/>
  <c r="T2092" i="4"/>
  <c r="T6251" i="4"/>
  <c r="T7930" i="4"/>
  <c r="T1308" i="4"/>
  <c r="T7141" i="4"/>
  <c r="T4929" i="4"/>
  <c r="T6067" i="4"/>
  <c r="T698" i="4"/>
  <c r="T879" i="4"/>
  <c r="T2181" i="4"/>
  <c r="T3220" i="4"/>
  <c r="T4222" i="4"/>
  <c r="T1137" i="4"/>
  <c r="T7478" i="4"/>
  <c r="T5343" i="4"/>
  <c r="T3073" i="4"/>
  <c r="T4473" i="4"/>
  <c r="T5301" i="4"/>
  <c r="T957" i="4"/>
  <c r="T6440" i="4"/>
  <c r="T7269" i="4"/>
  <c r="T7239" i="4"/>
  <c r="T7044" i="4"/>
  <c r="T297" i="4"/>
  <c r="T971" i="4"/>
  <c r="T3368" i="4"/>
  <c r="T2177" i="4"/>
  <c r="T4291" i="4"/>
  <c r="T6332" i="4"/>
  <c r="T3903" i="4"/>
  <c r="T3777" i="4"/>
  <c r="T1801" i="4"/>
  <c r="T3996" i="4"/>
  <c r="T870" i="4"/>
  <c r="T4790" i="4"/>
  <c r="T5016" i="4"/>
  <c r="T3562" i="4"/>
  <c r="T5011" i="4"/>
  <c r="T6553" i="4"/>
  <c r="T607" i="4"/>
  <c r="T2418" i="4"/>
  <c r="T684" i="4"/>
  <c r="T1514" i="4"/>
  <c r="T5070" i="4"/>
  <c r="T3920" i="4"/>
  <c r="T4645" i="4"/>
  <c r="T7136" i="4"/>
  <c r="T7756" i="4"/>
  <c r="T6735" i="4"/>
  <c r="T5388" i="4"/>
  <c r="T4374" i="4"/>
  <c r="T6779" i="4"/>
  <c r="T473" i="4"/>
  <c r="T1905" i="4"/>
  <c r="T7423" i="4"/>
  <c r="T3355" i="4"/>
  <c r="T4998" i="4"/>
  <c r="T4006" i="4"/>
  <c r="T2668" i="4"/>
  <c r="T2835" i="4"/>
  <c r="T6957" i="4"/>
  <c r="T1800" i="4"/>
  <c r="T7642" i="4"/>
  <c r="T1339" i="4"/>
  <c r="T5865" i="4"/>
  <c r="T4271" i="4"/>
  <c r="T5283" i="4"/>
  <c r="T2231" i="4"/>
  <c r="T5021" i="4"/>
  <c r="T4870" i="4"/>
  <c r="T1032" i="4"/>
  <c r="T5605" i="4"/>
  <c r="T585" i="4"/>
  <c r="T7733" i="4"/>
  <c r="T2529" i="4"/>
  <c r="T606" i="4"/>
  <c r="T1379" i="4"/>
  <c r="T1562" i="4"/>
  <c r="T4274" i="4"/>
  <c r="T6788" i="4"/>
  <c r="T4191" i="4"/>
  <c r="T1151" i="4"/>
  <c r="T3800" i="4"/>
  <c r="T7288" i="4"/>
  <c r="T5476" i="4"/>
  <c r="T5493" i="4"/>
  <c r="T932" i="4"/>
  <c r="T1559" i="4"/>
  <c r="T6655" i="4"/>
  <c r="T2017" i="4"/>
  <c r="T5549" i="4"/>
  <c r="T5641" i="4"/>
  <c r="T3715" i="4"/>
  <c r="T866" i="4"/>
  <c r="T644" i="4"/>
  <c r="T7935" i="4"/>
  <c r="T487" i="4"/>
  <c r="T1459" i="4"/>
  <c r="T1672" i="4"/>
  <c r="T4849" i="4"/>
  <c r="T515" i="4"/>
  <c r="T5293" i="4"/>
  <c r="T5198" i="4"/>
  <c r="T1768" i="4"/>
  <c r="T7793" i="4"/>
  <c r="T6039" i="4"/>
  <c r="T6017" i="4"/>
  <c r="T7011" i="4"/>
  <c r="T944" i="4"/>
  <c r="T7391" i="4"/>
  <c r="T3327" i="4"/>
  <c r="T1614" i="4"/>
  <c r="T1863" i="4"/>
  <c r="T7393" i="4"/>
  <c r="T130" i="4"/>
  <c r="T4480" i="4"/>
  <c r="T6509" i="4"/>
  <c r="T7813" i="4"/>
  <c r="T6535" i="4"/>
  <c r="T1396" i="4"/>
  <c r="T2622" i="4"/>
  <c r="T5769" i="4"/>
  <c r="T2490" i="4"/>
  <c r="T7904" i="4"/>
  <c r="T7405" i="4"/>
  <c r="T1805" i="4"/>
  <c r="T6874" i="4"/>
  <c r="T192" i="4"/>
  <c r="T7244" i="4"/>
  <c r="T7833" i="4"/>
  <c r="T6552" i="4"/>
  <c r="T5536" i="4"/>
  <c r="T1592" i="4"/>
  <c r="T2892" i="4"/>
  <c r="T3171" i="4"/>
  <c r="T1421" i="4"/>
  <c r="T7201" i="4"/>
  <c r="T3108" i="4"/>
  <c r="T6556" i="4"/>
  <c r="T5330" i="4"/>
  <c r="T1247" i="4"/>
  <c r="T1833" i="4"/>
  <c r="T6037" i="4"/>
  <c r="T1220" i="4"/>
  <c r="T4927" i="4"/>
  <c r="T2979" i="4"/>
  <c r="T4313" i="4"/>
  <c r="T3838" i="4"/>
  <c r="T2876" i="4"/>
  <c r="T3010" i="4"/>
  <c r="T3636" i="4"/>
  <c r="T5645" i="4"/>
  <c r="T4064" i="4"/>
  <c r="T3972" i="4"/>
  <c r="T3320" i="4"/>
  <c r="T767" i="4"/>
  <c r="T2390" i="4"/>
  <c r="T4402" i="4"/>
  <c r="T5782" i="4"/>
  <c r="T1697" i="4"/>
  <c r="T4783" i="4"/>
  <c r="T6849" i="4"/>
  <c r="T6831" i="4"/>
  <c r="T7748" i="4"/>
  <c r="T5201" i="4"/>
  <c r="T5841" i="4"/>
  <c r="T2150" i="4"/>
  <c r="T7033" i="4"/>
  <c r="T6767" i="4"/>
  <c r="T3284" i="4"/>
  <c r="T5452" i="4"/>
  <c r="T4948" i="4"/>
  <c r="T4754" i="4"/>
  <c r="T7140" i="4"/>
  <c r="T5699" i="4"/>
  <c r="T6718" i="4"/>
  <c r="T5579" i="4"/>
  <c r="T6366" i="4"/>
  <c r="T6992" i="4"/>
  <c r="T4245" i="4"/>
  <c r="T278" i="4"/>
  <c r="T1238" i="4"/>
  <c r="T4323" i="4"/>
  <c r="T5839" i="4"/>
  <c r="T5693" i="4"/>
  <c r="T2454" i="4"/>
  <c r="T5457" i="4"/>
  <c r="T1075" i="4"/>
  <c r="T1963" i="4"/>
  <c r="T3248" i="4"/>
  <c r="T1253" i="4"/>
  <c r="T3099" i="4"/>
  <c r="T4695" i="4"/>
  <c r="T1554" i="4"/>
  <c r="T4827" i="4"/>
  <c r="T5033" i="4"/>
  <c r="T4692" i="4"/>
  <c r="T1860" i="4"/>
  <c r="T7133" i="4"/>
  <c r="T1809" i="4"/>
  <c r="T5792" i="4"/>
  <c r="T678" i="4"/>
  <c r="T4840" i="4"/>
  <c r="T3600" i="4"/>
  <c r="T7764" i="4"/>
  <c r="T3897" i="4"/>
  <c r="T3238" i="4"/>
  <c r="T815" i="4"/>
  <c r="T3386" i="4"/>
  <c r="T4686" i="4"/>
  <c r="T3051" i="4"/>
  <c r="T5963" i="4"/>
  <c r="T1691" i="4"/>
  <c r="T5650" i="4"/>
  <c r="T3242" i="4"/>
  <c r="T2028" i="4"/>
  <c r="T4429" i="4"/>
  <c r="T7156" i="4"/>
  <c r="T5978" i="4"/>
  <c r="T7714" i="4"/>
  <c r="T1225" i="4"/>
  <c r="T206" i="4"/>
  <c r="T3729" i="4"/>
  <c r="T3029" i="4"/>
  <c r="T2996" i="4"/>
  <c r="T79" i="4"/>
  <c r="T2974" i="4"/>
  <c r="T4872" i="4"/>
  <c r="T2153" i="4"/>
  <c r="T3727" i="4"/>
  <c r="T4915" i="4"/>
  <c r="T5398" i="4"/>
  <c r="T4877" i="4"/>
  <c r="T5267" i="4"/>
  <c r="T708" i="4"/>
  <c r="T87" i="4"/>
  <c r="T3298" i="4"/>
  <c r="T3056" i="4"/>
  <c r="T2079" i="4"/>
  <c r="T4728" i="4"/>
  <c r="T6607" i="4"/>
  <c r="T1613" i="4"/>
  <c r="T6904" i="4"/>
  <c r="T1310" i="4"/>
  <c r="T584" i="4"/>
  <c r="T3733" i="4"/>
  <c r="T4837" i="4"/>
  <c r="T5477" i="4"/>
  <c r="T44" i="4"/>
  <c r="T1424" i="4"/>
  <c r="T7883" i="4"/>
  <c r="T5614" i="4"/>
  <c r="T1629" i="4"/>
  <c r="T992" i="4"/>
  <c r="T6018" i="4"/>
  <c r="T1338" i="4"/>
  <c r="T1641" i="4"/>
  <c r="T1163" i="4"/>
  <c r="T2941" i="4"/>
  <c r="T3473" i="4"/>
  <c r="T3655" i="4"/>
  <c r="T1038" i="4"/>
  <c r="T335" i="4"/>
  <c r="T1534" i="4"/>
  <c r="T2879" i="4"/>
  <c r="T4149" i="4"/>
  <c r="T4673" i="4"/>
  <c r="T5212" i="4"/>
  <c r="T533" i="4"/>
  <c r="T681" i="4"/>
  <c r="T2960" i="4"/>
  <c r="T1309" i="4"/>
  <c r="T2039" i="4"/>
  <c r="T9" i="4"/>
  <c r="T1927" i="4"/>
  <c r="T2132" i="4"/>
  <c r="T2957" i="4"/>
  <c r="T6414" i="4"/>
  <c r="T4112" i="4"/>
  <c r="T5318" i="4"/>
  <c r="T7591" i="4"/>
  <c r="T182" i="4"/>
  <c r="T4273" i="4"/>
  <c r="T2688" i="4"/>
  <c r="T3928" i="4"/>
  <c r="T7458" i="4"/>
  <c r="T2292" i="4"/>
  <c r="T1245" i="4"/>
  <c r="T3250" i="4"/>
  <c r="T1981" i="4"/>
  <c r="T2928" i="4"/>
  <c r="T4874" i="4"/>
  <c r="T2883" i="4"/>
  <c r="T4805" i="4"/>
  <c r="T158" i="4"/>
  <c r="T4008" i="4"/>
  <c r="T2465" i="4"/>
  <c r="T141" i="4"/>
  <c r="T4198" i="4"/>
  <c r="T882" i="4"/>
  <c r="T4218" i="4"/>
  <c r="T401" i="4"/>
  <c r="T3832" i="4"/>
  <c r="T662" i="4"/>
  <c r="T1952" i="4"/>
  <c r="T1884" i="4"/>
  <c r="T5506" i="4"/>
  <c r="T4696" i="4"/>
  <c r="T655" i="4"/>
  <c r="T5659" i="4"/>
  <c r="T5130" i="4"/>
  <c r="T4548" i="4"/>
  <c r="T2102" i="4"/>
  <c r="T7545" i="4"/>
  <c r="T5504" i="4"/>
  <c r="T5540" i="4"/>
  <c r="T5281" i="4"/>
  <c r="T6413" i="4"/>
  <c r="T6984" i="4"/>
  <c r="T1956" i="4"/>
  <c r="T4013" i="4"/>
  <c r="T7188" i="4"/>
  <c r="T6693" i="4"/>
  <c r="T3794" i="4"/>
  <c r="T191" i="4"/>
  <c r="T4661" i="4"/>
  <c r="T4804" i="4"/>
  <c r="T5748" i="4"/>
  <c r="T2565" i="4"/>
  <c r="T6337" i="4"/>
  <c r="T279" i="4"/>
  <c r="T2809" i="4"/>
  <c r="T1589" i="4"/>
  <c r="T848" i="4"/>
  <c r="T3393" i="4"/>
  <c r="T3150" i="4"/>
  <c r="T3031" i="4"/>
  <c r="T5794" i="4"/>
  <c r="T3353" i="4"/>
  <c r="T3520" i="4"/>
  <c r="T6097" i="4"/>
  <c r="T1040" i="4"/>
  <c r="T2144" i="4"/>
  <c r="T3622" i="4"/>
  <c r="T2015" i="4"/>
  <c r="T422" i="4"/>
  <c r="T6885" i="4"/>
  <c r="T6228" i="4"/>
  <c r="T7832" i="4"/>
  <c r="T1647" i="4"/>
  <c r="T5225" i="4"/>
  <c r="T583" i="4"/>
  <c r="T6063" i="4"/>
  <c r="T2451" i="4"/>
  <c r="T1272" i="4"/>
  <c r="T5321" i="4"/>
  <c r="T972" i="4"/>
  <c r="T3035" i="4"/>
  <c r="T4141" i="4"/>
  <c r="T898" i="4"/>
  <c r="T4975" i="4"/>
  <c r="T3430" i="4"/>
  <c r="T6980" i="4"/>
  <c r="T2183" i="4"/>
  <c r="T5426" i="4"/>
  <c r="T7165" i="4"/>
  <c r="T4883" i="4"/>
  <c r="T4671" i="4"/>
  <c r="T6630" i="4"/>
  <c r="T438" i="4"/>
  <c r="T4689" i="4"/>
  <c r="T1578" i="4"/>
  <c r="T6343" i="4"/>
  <c r="T5642" i="4"/>
  <c r="T6452" i="4"/>
  <c r="T1005" i="4"/>
  <c r="T6778" i="4"/>
  <c r="T3889" i="4"/>
  <c r="T2323" i="4"/>
  <c r="T6532" i="4"/>
  <c r="T2203" i="4"/>
  <c r="T5319" i="4"/>
  <c r="T3326" i="4"/>
  <c r="T580" i="4"/>
  <c r="T4628" i="4"/>
  <c r="T3224" i="4"/>
  <c r="T6578" i="4"/>
  <c r="T5564" i="4"/>
  <c r="T6708" i="4"/>
  <c r="T722" i="4"/>
  <c r="T4052" i="4"/>
  <c r="T3640" i="4"/>
  <c r="T3087" i="4"/>
  <c r="T6896" i="4"/>
  <c r="T2230" i="4"/>
  <c r="T5571" i="4"/>
  <c r="T1877" i="4"/>
  <c r="T2746" i="4"/>
  <c r="T5721" i="4"/>
  <c r="T6589" i="4"/>
  <c r="T3986" i="4"/>
  <c r="T7675" i="4"/>
  <c r="T6057" i="4"/>
  <c r="T3798" i="4"/>
  <c r="T6649" i="4"/>
  <c r="T2541" i="4"/>
  <c r="T526" i="4"/>
  <c r="T3259" i="4"/>
  <c r="T6726" i="4"/>
  <c r="T1313" i="4"/>
  <c r="T597" i="4"/>
  <c r="T5868" i="4"/>
  <c r="T6668" i="4"/>
  <c r="T3322" i="4"/>
  <c r="T5350" i="4"/>
  <c r="T7139" i="4"/>
  <c r="T2316" i="4"/>
  <c r="T3751" i="4"/>
  <c r="T5371" i="4"/>
  <c r="T1073" i="4"/>
  <c r="T6982" i="4"/>
  <c r="T3947" i="4"/>
  <c r="T1138" i="4"/>
  <c r="T1449" i="4"/>
  <c r="T6829" i="4"/>
  <c r="T5167" i="4"/>
  <c r="T1495" i="4"/>
  <c r="T7590" i="4"/>
  <c r="T3591" i="4"/>
  <c r="T5574" i="4"/>
  <c r="T5023" i="4"/>
  <c r="T3756" i="4"/>
  <c r="T5181" i="4"/>
  <c r="T5161" i="4"/>
  <c r="T479" i="4"/>
  <c r="T75" i="4"/>
  <c r="T6660" i="4"/>
  <c r="T2914" i="4"/>
  <c r="T2646" i="4"/>
  <c r="T527" i="4"/>
  <c r="T1912" i="4"/>
  <c r="T325" i="4"/>
  <c r="T199" i="4"/>
  <c r="T575" i="4"/>
  <c r="T5835" i="4"/>
  <c r="T4454" i="4"/>
  <c r="T3992" i="4"/>
  <c r="T2722" i="4"/>
  <c r="T1099" i="4"/>
  <c r="T4152" i="4"/>
  <c r="T3573" i="4"/>
  <c r="T632" i="4"/>
  <c r="T3934" i="4"/>
  <c r="T2399" i="4"/>
  <c r="T3632" i="4"/>
  <c r="T999" i="4"/>
  <c r="T4573" i="4"/>
  <c r="T1260" i="4"/>
  <c r="T5622" i="4"/>
  <c r="T5012" i="4"/>
  <c r="T4168" i="4"/>
  <c r="T3610" i="4"/>
  <c r="T6985" i="4"/>
  <c r="T55" i="4"/>
  <c r="T4743" i="4"/>
  <c r="T2796" i="4"/>
  <c r="T5035" i="4"/>
  <c r="T1159" i="4"/>
  <c r="T3364" i="4"/>
  <c r="T813" i="4"/>
  <c r="T3221" i="4"/>
  <c r="T4732" i="4"/>
  <c r="T5205" i="4"/>
  <c r="T4813" i="4"/>
  <c r="T724" i="4"/>
  <c r="T3741" i="4"/>
  <c r="T2288" i="4"/>
  <c r="T6925" i="4"/>
  <c r="T5158" i="4"/>
  <c r="T6249" i="4"/>
  <c r="T2817" i="4"/>
  <c r="T6937" i="4"/>
  <c r="T984" i="4"/>
  <c r="T3420" i="4"/>
  <c r="T7083" i="4"/>
  <c r="T5856" i="4"/>
  <c r="T7528" i="4"/>
  <c r="T6633" i="4"/>
  <c r="T6170" i="4"/>
  <c r="T1753" i="4"/>
  <c r="T3951" i="4"/>
  <c r="T859" i="4"/>
  <c r="T4627" i="4"/>
  <c r="T5427" i="4"/>
  <c r="T3335" i="4"/>
  <c r="T6618" i="4"/>
  <c r="T270" i="4"/>
  <c r="T2620" i="4"/>
  <c r="T4703" i="4"/>
  <c r="T2926" i="4"/>
  <c r="T1563" i="4"/>
  <c r="T3818" i="4"/>
  <c r="T4755" i="4"/>
  <c r="T4137" i="4"/>
  <c r="T2159" i="4"/>
  <c r="T118" i="4"/>
  <c r="T3191" i="4"/>
  <c r="T547" i="4"/>
  <c r="T2306" i="4"/>
  <c r="T7072" i="4"/>
  <c r="T4451" i="4"/>
  <c r="T1752" i="4"/>
  <c r="T631" i="4"/>
  <c r="T503" i="4"/>
  <c r="T4517" i="4"/>
  <c r="T946" i="4"/>
  <c r="T2586" i="4"/>
  <c r="T1385" i="4"/>
  <c r="T1651" i="4"/>
  <c r="T4054" i="4"/>
  <c r="T6334" i="4"/>
  <c r="T1710" i="4"/>
  <c r="T224" i="4"/>
  <c r="T819" i="4"/>
  <c r="T6724" i="4"/>
  <c r="T7476" i="4"/>
  <c r="T5392" i="4"/>
  <c r="T2667" i="4"/>
  <c r="T5297" i="4"/>
  <c r="T6859" i="4"/>
  <c r="T5473" i="4"/>
  <c r="T1496" i="4"/>
  <c r="T2908" i="4"/>
  <c r="T5216" i="4"/>
  <c r="T2585" i="4"/>
  <c r="T4810" i="4"/>
  <c r="T6858" i="4"/>
  <c r="T1498" i="4"/>
  <c r="T5348" i="4"/>
  <c r="T6075" i="4"/>
  <c r="T478" i="4"/>
  <c r="T3425" i="4"/>
  <c r="T2652" i="4"/>
  <c r="T3793" i="4"/>
  <c r="T6006" i="4"/>
  <c r="T5678" i="4"/>
  <c r="T5213" i="4"/>
  <c r="T4675" i="4"/>
  <c r="T6359" i="4"/>
  <c r="T1365" i="4"/>
  <c r="T4793" i="4"/>
  <c r="T2146" i="4"/>
  <c r="T3161" i="4"/>
  <c r="T7051" i="4"/>
  <c r="T1816" i="4"/>
  <c r="T3548" i="4"/>
  <c r="T7177" i="4"/>
  <c r="T3702" i="4"/>
  <c r="T4850" i="4"/>
  <c r="T1351" i="4"/>
  <c r="T5196" i="4"/>
  <c r="T293" i="4"/>
  <c r="T5851" i="4"/>
  <c r="T6756" i="4"/>
  <c r="T5776" i="4"/>
  <c r="T1454" i="4"/>
  <c r="T7339" i="4"/>
  <c r="T821" i="4"/>
  <c r="T5750" i="4"/>
  <c r="T2832" i="4"/>
  <c r="T4470" i="4"/>
  <c r="T3975" i="4"/>
  <c r="T4511" i="4"/>
  <c r="T2334" i="4"/>
  <c r="T958" i="4"/>
  <c r="T5738" i="4"/>
  <c r="T5727" i="4"/>
  <c r="T6055" i="4"/>
  <c r="T6106" i="4"/>
  <c r="T7909" i="4"/>
  <c r="T1236" i="4"/>
  <c r="T464" i="4"/>
  <c r="T7853" i="4"/>
  <c r="T1243" i="4"/>
  <c r="T1508" i="4"/>
  <c r="T3962" i="4"/>
  <c r="T7596" i="4"/>
  <c r="T3434" i="4"/>
  <c r="T2690" i="4"/>
  <c r="T4865" i="4"/>
  <c r="T2262" i="4"/>
  <c r="T4092" i="4"/>
  <c r="T5716" i="4"/>
  <c r="T371" i="4"/>
  <c r="T2830" i="4"/>
  <c r="T3138" i="4"/>
  <c r="T5941" i="4"/>
  <c r="T534" i="4"/>
  <c r="T1336" i="4"/>
  <c r="T5589" i="4"/>
  <c r="T3427" i="4"/>
  <c r="T2903" i="4"/>
  <c r="T5431" i="4"/>
  <c r="T5527" i="4"/>
  <c r="T4015" i="4"/>
  <c r="T6286" i="4"/>
  <c r="T4199" i="4"/>
  <c r="T2320" i="4"/>
  <c r="T6077" i="4"/>
  <c r="T6152" i="4"/>
  <c r="T688" i="4"/>
  <c r="T1771" i="4"/>
  <c r="T7265" i="4"/>
  <c r="T7536" i="4"/>
  <c r="T7779" i="4"/>
  <c r="T791" i="4"/>
  <c r="T2645" i="4"/>
  <c r="T2003" i="4"/>
  <c r="T5471" i="4"/>
  <c r="T6003" i="4"/>
  <c r="T4047" i="4"/>
  <c r="T7221" i="4"/>
  <c r="T7835" i="4"/>
  <c r="T3703" i="4"/>
  <c r="T2562" i="4"/>
  <c r="T6766" i="4"/>
  <c r="T5928" i="4"/>
  <c r="T5975" i="4"/>
  <c r="T3757" i="4"/>
  <c r="T3301" i="4"/>
  <c r="T6475" i="4"/>
  <c r="T4492" i="4"/>
  <c r="T7762" i="4"/>
  <c r="T5114" i="4"/>
  <c r="T7014" i="4"/>
  <c r="T3278" i="4"/>
  <c r="T2862" i="4"/>
  <c r="T2766" i="4"/>
  <c r="T663" i="4"/>
  <c r="T3093" i="4"/>
  <c r="T7102" i="4"/>
  <c r="T1251" i="4"/>
  <c r="T4041" i="4"/>
  <c r="T4660" i="4"/>
  <c r="T7658" i="4"/>
  <c r="T4843" i="4"/>
  <c r="T1278" i="4"/>
  <c r="T4179" i="4"/>
  <c r="T3997" i="4"/>
  <c r="T5146" i="4"/>
  <c r="T5607" i="4"/>
  <c r="T6750" i="4"/>
  <c r="T5834" i="4"/>
  <c r="T7421" i="4"/>
  <c r="T3979" i="4"/>
  <c r="T6318" i="4"/>
  <c r="T6144" i="4"/>
  <c r="T7426" i="4"/>
  <c r="T4625" i="4"/>
  <c r="T2244" i="4"/>
  <c r="T5207" i="4"/>
  <c r="T7525" i="4"/>
  <c r="T4351" i="4"/>
  <c r="T176" i="4"/>
  <c r="T7638" i="4"/>
  <c r="T637" i="4"/>
  <c r="T913" i="4"/>
  <c r="T5548" i="4"/>
  <c r="T4718" i="4"/>
  <c r="T6706" i="4"/>
  <c r="T7947" i="4"/>
  <c r="T1399" i="4"/>
  <c r="T5592" i="4"/>
  <c r="T6495" i="4"/>
  <c r="T5714" i="4"/>
  <c r="T402" i="4"/>
  <c r="T7346" i="4"/>
  <c r="T4212" i="4"/>
  <c r="T4260" i="4"/>
  <c r="T3376" i="4"/>
  <c r="T3894" i="4"/>
  <c r="T3771" i="4"/>
  <c r="T3307" i="4"/>
  <c r="T1019" i="4"/>
  <c r="T7470" i="4"/>
  <c r="T3216" i="4"/>
  <c r="T6609" i="4"/>
  <c r="T7376" i="4"/>
  <c r="T3046" i="4"/>
  <c r="T467" i="4"/>
  <c r="T5904" i="4"/>
  <c r="T4507" i="4"/>
  <c r="T5758" i="4"/>
  <c r="T485" i="4"/>
  <c r="T1570" i="4"/>
  <c r="T5926" i="4"/>
  <c r="T6520" i="4"/>
  <c r="T6948" i="4"/>
  <c r="T4133" i="4"/>
  <c r="T7167" i="4"/>
  <c r="T3098" i="4"/>
  <c r="T6993" i="4"/>
  <c r="T5460" i="4"/>
  <c r="T59" i="4"/>
  <c r="T2698" i="4"/>
  <c r="T4072" i="4"/>
  <c r="T225" i="4"/>
  <c r="T3583" i="4"/>
  <c r="T1734" i="4"/>
  <c r="T5345" i="4"/>
  <c r="T6953" i="4"/>
  <c r="T4498" i="4"/>
  <c r="T7063" i="4"/>
  <c r="T3570" i="4"/>
  <c r="T7822" i="4"/>
  <c r="T2325" i="4"/>
  <c r="T5082" i="4"/>
  <c r="T4979" i="4"/>
  <c r="T5120" i="4"/>
  <c r="T5075" i="4"/>
  <c r="T966" i="4"/>
  <c r="T5463" i="4"/>
  <c r="T812" i="4"/>
  <c r="T3437" i="4"/>
  <c r="T916" i="4"/>
  <c r="T1168" i="4"/>
  <c r="T512" i="4"/>
  <c r="T4908" i="4"/>
  <c r="T963" i="4"/>
  <c r="T538" i="4"/>
  <c r="T7054" i="4"/>
  <c r="T3092" i="4"/>
  <c r="T6410" i="4"/>
  <c r="T2139" i="4"/>
  <c r="T6463" i="4"/>
  <c r="T3773" i="4"/>
  <c r="T6866" i="4"/>
  <c r="T5894" i="4"/>
  <c r="T6725" i="4"/>
  <c r="T4741" i="4"/>
  <c r="T2328" i="4"/>
  <c r="T486" i="4"/>
  <c r="T7282" i="4"/>
  <c r="T6773" i="4"/>
  <c r="T5615" i="4"/>
  <c r="T2543" i="4"/>
  <c r="T4888" i="4"/>
  <c r="T7099" i="4"/>
  <c r="T7485" i="4"/>
  <c r="T4365" i="4"/>
  <c r="T3543" i="4"/>
  <c r="T1906" i="4"/>
  <c r="T1612" i="4"/>
  <c r="T6110" i="4"/>
  <c r="T4945" i="4"/>
  <c r="T5999" i="4"/>
  <c r="T1947" i="4"/>
  <c r="T2293" i="4"/>
  <c r="T4609" i="4"/>
  <c r="T6926" i="4"/>
  <c r="T6401" i="4"/>
  <c r="T4404" i="4"/>
  <c r="T5002" i="4"/>
  <c r="T3874" i="4"/>
  <c r="T4584" i="4"/>
  <c r="T3113" i="4"/>
  <c r="T2945" i="4"/>
  <c r="T2775" i="4"/>
  <c r="T7415" i="4"/>
  <c r="T5766" i="4"/>
  <c r="T7531" i="4"/>
  <c r="T7002" i="4"/>
  <c r="T955" i="4"/>
  <c r="T936" i="4"/>
  <c r="T7406" i="4"/>
  <c r="T5498" i="4"/>
  <c r="T2078" i="4"/>
  <c r="T7129" i="4"/>
  <c r="T4359" i="4"/>
  <c r="T3401" i="4"/>
  <c r="T1407" i="4"/>
  <c r="T4045" i="4"/>
  <c r="T23" i="4"/>
  <c r="T4164" i="4"/>
  <c r="T6571" i="4"/>
  <c r="T1958" i="4"/>
  <c r="T6523" i="4"/>
  <c r="T4595" i="4"/>
  <c r="T1784" i="4"/>
  <c r="T4119" i="4"/>
  <c r="T4605" i="4"/>
  <c r="T2178" i="4"/>
  <c r="T2921" i="4"/>
  <c r="T6167" i="4"/>
  <c r="T6113" i="4"/>
  <c r="T1545" i="4"/>
  <c r="T2644" i="4"/>
  <c r="T7950" i="4"/>
  <c r="T6515" i="4"/>
  <c r="T6335" i="4"/>
  <c r="T6862" i="4"/>
  <c r="T4533" i="4"/>
  <c r="T3587" i="4"/>
  <c r="T4103" i="4"/>
  <c r="T7695" i="4"/>
  <c r="T1704" i="4"/>
  <c r="T4159" i="4"/>
  <c r="T1072" i="4"/>
  <c r="T5389" i="4"/>
  <c r="T3048" i="4"/>
  <c r="T1493" i="4"/>
  <c r="T1167" i="4"/>
  <c r="T7257" i="4"/>
  <c r="T7520" i="4"/>
  <c r="T5553" i="4"/>
  <c r="T2424" i="4"/>
  <c r="T4387" i="4"/>
  <c r="T5670" i="4"/>
  <c r="T1412" i="4"/>
  <c r="T4546" i="4"/>
  <c r="T6127" i="4"/>
  <c r="T4321" i="4"/>
  <c r="T7116" i="4"/>
  <c r="T6090" i="4"/>
  <c r="T3620" i="4"/>
  <c r="T1617" i="4"/>
  <c r="T7073" i="4"/>
  <c r="T7660" i="4"/>
  <c r="T6158" i="4"/>
  <c r="T7176" i="4"/>
  <c r="T6989" i="4"/>
  <c r="T6122" i="4"/>
  <c r="T4993" i="4"/>
  <c r="T2680" i="4"/>
  <c r="T2006" i="4"/>
  <c r="T1788" i="4"/>
  <c r="T2704" i="4"/>
  <c r="T7637" i="4"/>
  <c r="T3206" i="4"/>
  <c r="T5174" i="4"/>
  <c r="T7043" i="4"/>
  <c r="T7836" i="4"/>
  <c r="T4602" i="4"/>
  <c r="T1289" i="4"/>
  <c r="T701" i="4"/>
  <c r="T7267" i="4"/>
  <c r="T4342" i="4"/>
  <c r="T5989" i="4"/>
  <c r="T2851" i="4"/>
  <c r="T4621" i="4"/>
  <c r="T4708" i="4"/>
  <c r="T1124" i="4"/>
  <c r="T3830" i="4"/>
  <c r="T3905" i="4"/>
  <c r="T4249" i="4"/>
  <c r="T1080" i="4"/>
  <c r="T6076" i="4"/>
  <c r="T7281" i="4"/>
  <c r="T4980" i="4"/>
  <c r="T1717" i="4"/>
  <c r="T5708" i="4"/>
  <c r="T6372" i="4"/>
  <c r="T2917" i="4"/>
  <c r="T3428" i="4"/>
  <c r="T1016" i="4"/>
  <c r="T1938" i="4"/>
  <c r="T664" i="4"/>
  <c r="T2267" i="4"/>
  <c r="T5544" i="4"/>
  <c r="T196" i="4"/>
  <c r="T4679" i="4"/>
  <c r="T7771" i="4"/>
  <c r="T2899" i="4"/>
  <c r="T5821" i="4"/>
  <c r="T4678" i="4"/>
  <c r="T4214" i="4"/>
  <c r="T396" i="4"/>
  <c r="T410" i="4"/>
  <c r="T3424" i="4"/>
  <c r="T5968" i="4"/>
  <c r="T4240" i="4"/>
  <c r="T6596" i="4"/>
  <c r="T7307" i="4"/>
  <c r="T365" i="4"/>
  <c r="T7397" i="4"/>
  <c r="T6845" i="4"/>
  <c r="T2702" i="4"/>
  <c r="T5003" i="4"/>
  <c r="T3018" i="4"/>
  <c r="T4069" i="4"/>
  <c r="T1375" i="4"/>
  <c r="T167" i="4"/>
  <c r="T1847" i="4"/>
  <c r="T3619" i="4"/>
  <c r="T5944" i="4"/>
  <c r="T5743" i="4"/>
  <c r="T7735" i="4"/>
  <c r="T7560" i="4"/>
  <c r="T6869" i="4"/>
  <c r="T1550" i="4"/>
  <c r="T7266" i="4"/>
  <c r="T1983" i="4"/>
  <c r="T4871" i="4"/>
  <c r="T6085" i="4"/>
  <c r="T789" i="4"/>
  <c r="T5441" i="4"/>
  <c r="T1222" i="4"/>
  <c r="T1067" i="4"/>
  <c r="T127" i="4"/>
  <c r="T4762" i="4"/>
  <c r="T3635" i="4"/>
  <c r="T853" i="4"/>
  <c r="T5616" i="4"/>
  <c r="T3911" i="4"/>
  <c r="T7117" i="4"/>
  <c r="T4966" i="4"/>
  <c r="T3491" i="4"/>
  <c r="T194" i="4"/>
  <c r="T4509" i="4"/>
  <c r="T4275" i="4"/>
  <c r="T1140" i="4"/>
  <c r="T1939" i="4"/>
  <c r="T5825" i="4"/>
  <c r="T7504" i="4"/>
  <c r="T5800" i="4"/>
  <c r="T4974" i="4"/>
  <c r="T392" i="4"/>
  <c r="T2660" i="4"/>
  <c r="T7515" i="4"/>
  <c r="T7381" i="4"/>
  <c r="T2850" i="4"/>
  <c r="T7974" i="4"/>
  <c r="T2637" i="4"/>
  <c r="T5980" i="4"/>
  <c r="T4264" i="4"/>
  <c r="T6572" i="4"/>
  <c r="T6942" i="4"/>
  <c r="T7816" i="4"/>
  <c r="T2321" i="4"/>
  <c r="T1462" i="4"/>
  <c r="T902" i="4"/>
  <c r="T2352" i="4"/>
  <c r="T2794" i="4"/>
  <c r="T7463" i="4"/>
  <c r="T7373" i="4"/>
  <c r="T2076" i="4"/>
  <c r="T6138" i="4"/>
  <c r="T7328" i="4"/>
  <c r="T2042" i="4"/>
  <c r="T2298" i="4"/>
  <c r="T7889" i="4"/>
  <c r="T4965" i="4"/>
  <c r="T7530" i="4"/>
  <c r="T6365" i="4"/>
  <c r="T2440" i="4"/>
  <c r="T634" i="4"/>
  <c r="T5994" i="4"/>
  <c r="T334" i="4"/>
  <c r="T3479" i="4"/>
  <c r="T3120" i="4"/>
  <c r="T2404" i="4"/>
  <c r="T3450" i="4"/>
  <c r="T4512" i="4"/>
  <c r="T7496" i="4"/>
  <c r="T928" i="4"/>
  <c r="T5143" i="4"/>
  <c r="T2327" i="4"/>
  <c r="T3077" i="4"/>
  <c r="T1093" i="4"/>
  <c r="T1131" i="4"/>
  <c r="T2986" i="4"/>
  <c r="T5938" i="4"/>
  <c r="T5857" i="4"/>
  <c r="T2514" i="4"/>
  <c r="T7368" i="4"/>
  <c r="T5515" i="4"/>
  <c r="T5248" i="4"/>
  <c r="T2795" i="4"/>
  <c r="T6700" i="4"/>
  <c r="T7805" i="4"/>
  <c r="T1758" i="4"/>
  <c r="T4017" i="4"/>
  <c r="T7605" i="4"/>
  <c r="T5724" i="4"/>
  <c r="T1130" i="4"/>
  <c r="T7327" i="4"/>
  <c r="T439" i="4"/>
  <c r="T1352" i="4"/>
  <c r="T3988" i="4"/>
  <c r="T4904" i="4"/>
  <c r="T2468" i="4"/>
  <c r="T4236" i="4"/>
  <c r="T3246" i="4"/>
  <c r="T2924" i="4"/>
  <c r="T3683" i="4"/>
  <c r="T799" i="4"/>
  <c r="T4394" i="4"/>
  <c r="T2115" i="4"/>
  <c r="T6373" i="4"/>
  <c r="T5138" i="4"/>
  <c r="T5909" i="4"/>
  <c r="T2270" i="4"/>
  <c r="T4340" i="4"/>
  <c r="T2656" i="4"/>
  <c r="T7508" i="4"/>
  <c r="T5290" i="4"/>
  <c r="T2385" i="4"/>
  <c r="T298" i="4"/>
  <c r="T5061" i="4"/>
  <c r="T2020" i="4"/>
  <c r="T6324" i="4"/>
  <c r="T1390" i="4"/>
  <c r="T2128" i="4"/>
  <c r="T6218" i="4"/>
  <c r="T2253" i="4"/>
  <c r="T2082" i="4"/>
  <c r="T5795" i="4"/>
  <c r="T2410" i="4"/>
  <c r="T7399" i="4"/>
  <c r="T7602" i="4"/>
  <c r="T7070" i="4"/>
  <c r="T1208" i="4"/>
  <c r="T3404" i="4"/>
  <c r="T1202" i="4"/>
  <c r="T556" i="4"/>
  <c r="T1773" i="4"/>
  <c r="T1530" i="4"/>
  <c r="T7608" i="4"/>
  <c r="T3023" i="4"/>
  <c r="T1782" i="4"/>
  <c r="T3411" i="4"/>
  <c r="T6653" i="4"/>
  <c r="T2654" i="4"/>
  <c r="T4700" i="4"/>
  <c r="T4339" i="4"/>
  <c r="T7820" i="4"/>
  <c r="T6135" i="4"/>
  <c r="T3791" i="4"/>
  <c r="T1573" i="4"/>
  <c r="T204" i="4"/>
  <c r="T551" i="4"/>
  <c r="T4666" i="4"/>
  <c r="T4364" i="4"/>
  <c r="T709" i="4"/>
  <c r="T642" i="4"/>
  <c r="T3812" i="4"/>
  <c r="T2810" i="4"/>
  <c r="T3400" i="4"/>
  <c r="T2990" i="4"/>
  <c r="T3983" i="4"/>
  <c r="T2595" i="4"/>
  <c r="T2888" i="4"/>
  <c r="T5066" i="4"/>
  <c r="T7937" i="4"/>
  <c r="T5762" i="4"/>
  <c r="T1953" i="4"/>
  <c r="T5969" i="4"/>
  <c r="T5254" i="4"/>
  <c r="T2416" i="4"/>
  <c r="T832" i="4"/>
  <c r="T7089" i="4"/>
  <c r="T6165" i="4"/>
  <c r="T6045" i="4"/>
  <c r="T5763" i="4"/>
  <c r="T3862" i="4"/>
  <c r="T922" i="4"/>
  <c r="T6941" i="4"/>
  <c r="T6931" i="4"/>
  <c r="T4765" i="4"/>
  <c r="T5937" i="4"/>
  <c r="T5063" i="4"/>
  <c r="T4087" i="4"/>
  <c r="T193" i="4"/>
  <c r="T3127" i="4"/>
  <c r="T4335" i="4"/>
  <c r="T5458" i="4"/>
  <c r="T1951" i="4"/>
  <c r="T4920" i="4"/>
  <c r="T1535" i="4"/>
  <c r="T639" i="4"/>
  <c r="T3193" i="4"/>
  <c r="T1461" i="4"/>
  <c r="T7738" i="4"/>
  <c r="T4550" i="4"/>
  <c r="T594" i="4"/>
  <c r="T4200" i="4"/>
  <c r="T1055" i="4"/>
  <c r="T3140" i="4"/>
  <c r="T733" i="4"/>
  <c r="T5202" i="4"/>
  <c r="T7678" i="4"/>
  <c r="T2882" i="4"/>
  <c r="T5791" i="4"/>
  <c r="T571" i="4"/>
  <c r="T7573" i="4"/>
  <c r="T3504" i="4"/>
  <c r="T1321" i="4"/>
  <c r="T7274" i="4"/>
  <c r="T36" i="4"/>
  <c r="T5482" i="4"/>
  <c r="T7863" i="4"/>
  <c r="T1942" i="4"/>
  <c r="T4536" i="4"/>
  <c r="T375" i="4"/>
  <c r="T2554" i="4"/>
  <c r="T5085" i="4"/>
  <c r="T2186" i="4"/>
  <c r="T2246" i="4"/>
  <c r="T3957" i="4"/>
  <c r="T2160" i="4"/>
  <c r="T246" i="4"/>
  <c r="T1280" i="4"/>
  <c r="T6960" i="4"/>
  <c r="T7422" i="4"/>
  <c r="T3321" i="4"/>
  <c r="T5524" i="4"/>
  <c r="T6418" i="4"/>
  <c r="T5584" i="4"/>
  <c r="T2871" i="4"/>
  <c r="T1886" i="4"/>
  <c r="T1227" i="4"/>
  <c r="T3932" i="4"/>
  <c r="T2910" i="4"/>
  <c r="T6328" i="4"/>
  <c r="T2611" i="4"/>
  <c r="T5996" i="4"/>
  <c r="T7119" i="4"/>
  <c r="T4105" i="4"/>
  <c r="T7442" i="4"/>
  <c r="T2268" i="4"/>
  <c r="T6168" i="4"/>
  <c r="T4658" i="4"/>
  <c r="T2537" i="4"/>
  <c r="T4449" i="4"/>
  <c r="T1384" i="4"/>
  <c r="T6722" i="4"/>
  <c r="T1656" i="4"/>
  <c r="T4603" i="4"/>
  <c r="T7957" i="4"/>
  <c r="T3775" i="4"/>
  <c r="T4277" i="4"/>
  <c r="T3617" i="4"/>
  <c r="T1727" i="4"/>
  <c r="T3497" i="4"/>
  <c r="T712" i="4"/>
  <c r="T3280" i="4"/>
  <c r="T1541" i="4"/>
  <c r="T4866" i="4"/>
  <c r="T4203" i="4"/>
  <c r="T7928" i="4"/>
  <c r="T1386" i="4"/>
  <c r="T7512" i="4"/>
  <c r="T7420" i="4"/>
  <c r="T3753" i="4"/>
  <c r="T493" i="4"/>
  <c r="T117" i="4"/>
  <c r="T2774" i="4"/>
  <c r="T706" i="4"/>
  <c r="T5001" i="4"/>
  <c r="T7413" i="4"/>
  <c r="T4014" i="4"/>
  <c r="T4378" i="4"/>
  <c r="T295" i="4"/>
  <c r="T7700" i="4"/>
  <c r="T4933" i="4"/>
  <c r="T5027" i="4"/>
  <c r="T2417" i="4"/>
  <c r="T3236" i="4"/>
  <c r="T3856" i="4"/>
  <c r="T6361" i="4"/>
  <c r="T7953" i="4"/>
  <c r="T5094" i="4"/>
  <c r="T6994" i="4"/>
  <c r="T3646" i="4"/>
  <c r="T3234" i="4"/>
  <c r="T3474" i="4"/>
  <c r="T4298" i="4"/>
  <c r="T2760" i="4"/>
  <c r="T7897" i="4"/>
  <c r="T1327" i="4"/>
  <c r="T6362" i="4"/>
  <c r="T5052" i="4"/>
  <c r="T6879" i="4"/>
  <c r="T6426" i="4"/>
  <c r="T7782" i="4"/>
  <c r="T5960" i="4"/>
  <c r="T6360" i="4"/>
  <c r="T3306" i="4"/>
  <c r="T4459" i="4"/>
  <c r="T7963" i="4"/>
  <c r="T1101" i="4"/>
  <c r="T2528" i="4"/>
  <c r="T6235" i="4"/>
  <c r="T6688" i="4"/>
  <c r="T2538" i="4"/>
  <c r="T202" i="4"/>
  <c r="T4897" i="4"/>
  <c r="T2388" i="4"/>
  <c r="T42" i="4"/>
  <c r="T2322" i="4"/>
  <c r="T3119" i="4"/>
  <c r="T1044" i="4"/>
  <c r="T4039" i="4"/>
  <c r="T491" i="4"/>
  <c r="T6871" i="4"/>
  <c r="T7724" i="4"/>
  <c r="T6709" i="4"/>
  <c r="T5507" i="4"/>
  <c r="T4376" i="4"/>
  <c r="T2134" i="4"/>
  <c r="T2010" i="4"/>
  <c r="T5514" i="4"/>
  <c r="T1507" i="4"/>
  <c r="T288" i="4"/>
  <c r="T5333" i="4"/>
  <c r="T5374" i="4"/>
  <c r="T1682" i="4"/>
  <c r="T5152" i="4"/>
  <c r="T6897" i="4"/>
  <c r="T382" i="4"/>
  <c r="T3047" i="4"/>
  <c r="T3560" i="4"/>
  <c r="T6809" i="4"/>
  <c r="T4575" i="4"/>
  <c r="T5952" i="4"/>
  <c r="T4742" i="4"/>
  <c r="T6674" i="4"/>
  <c r="T77" i="4"/>
  <c r="T6746" i="4"/>
  <c r="T1425" i="4"/>
  <c r="T7075" i="4"/>
  <c r="T4943" i="4"/>
  <c r="T5773" i="4"/>
  <c r="T4153" i="4"/>
  <c r="T3002" i="4"/>
  <c r="T931" i="4"/>
  <c r="T5433" i="4"/>
  <c r="T3274" i="4"/>
  <c r="T6730" i="4"/>
  <c r="T3811" i="4"/>
  <c r="T5103" i="4"/>
  <c r="T2447" i="4"/>
  <c r="T4490" i="4"/>
  <c r="T7808" i="4"/>
  <c r="T6905" i="4"/>
  <c r="T4914" i="4"/>
  <c r="T1764" i="4"/>
  <c r="T5784" i="4"/>
  <c r="T7154" i="4"/>
  <c r="T1840" i="4"/>
  <c r="T5145" i="4"/>
  <c r="T93" i="4"/>
  <c r="T54" i="4"/>
  <c r="T3003" i="4"/>
  <c r="T6506" i="4"/>
  <c r="T7355" i="4"/>
  <c r="T3439" i="4"/>
  <c r="T2826" i="4"/>
  <c r="T2281" i="4"/>
  <c r="T5884" i="4"/>
  <c r="T5122" i="4"/>
  <c r="T7336" i="4"/>
  <c r="T5409" i="4"/>
  <c r="T6949" i="4"/>
  <c r="T2949" i="4"/>
  <c r="T6121" i="4"/>
  <c r="T7264" i="4"/>
  <c r="T1515" i="4"/>
  <c r="T7754" i="4"/>
  <c r="T6062" i="4"/>
  <c r="T7198" i="4"/>
  <c r="T2380" i="4"/>
  <c r="T7480" i="4"/>
  <c r="T6758" i="4"/>
  <c r="T3829" i="4"/>
  <c r="T3654" i="4"/>
  <c r="T5250" i="4"/>
  <c r="T5347" i="4"/>
  <c r="T2332" i="4"/>
  <c r="T7962" i="4"/>
  <c r="T2030" i="4"/>
  <c r="T814" i="4"/>
  <c r="T4562" i="4"/>
  <c r="T6979" i="4"/>
  <c r="T1406" i="4"/>
  <c r="T4940" i="4"/>
  <c r="T6095" i="4"/>
  <c r="T525" i="4"/>
  <c r="T2118" i="4"/>
  <c r="T5357" i="4"/>
  <c r="T3667" i="4"/>
  <c r="T6966" i="4"/>
  <c r="T528" i="4"/>
  <c r="T4657" i="4"/>
  <c r="T6345" i="4"/>
  <c r="T7407" i="4"/>
  <c r="T4697" i="4"/>
  <c r="T711" i="4"/>
  <c r="T245" i="4"/>
  <c r="T5048" i="4"/>
  <c r="T1229" i="4"/>
  <c r="T277" i="4"/>
  <c r="T236" i="4"/>
  <c r="T4601" i="4"/>
  <c r="T3403" i="4"/>
  <c r="T810" i="4"/>
  <c r="T4766" i="4"/>
  <c r="T3279" i="4"/>
  <c r="T3843" i="4"/>
  <c r="T7936" i="4"/>
  <c r="T4458" i="4"/>
  <c r="T5448" i="4"/>
  <c r="T180" i="4"/>
  <c r="T7098" i="4"/>
  <c r="T2116" i="4"/>
  <c r="T1024" i="4"/>
  <c r="T3836" i="4"/>
  <c r="T1479" i="4"/>
  <c r="T633" i="4"/>
  <c r="T435" i="4"/>
  <c r="T7206" i="4"/>
  <c r="T2589" i="4"/>
  <c r="T6429" i="4"/>
  <c r="T152" i="4"/>
  <c r="T6053" i="4"/>
  <c r="T1333" i="4"/>
  <c r="T4135" i="4"/>
  <c r="T1659" i="4"/>
  <c r="T4380" i="4"/>
  <c r="T6519" i="4"/>
  <c r="T3577" i="4"/>
  <c r="T5106" i="4"/>
  <c r="T7576" i="4"/>
  <c r="T3827" i="4"/>
  <c r="T7365" i="4"/>
  <c r="T3924" i="4"/>
  <c r="T5962" i="4"/>
  <c r="T4144" i="4"/>
  <c r="T4307" i="4"/>
  <c r="T4620" i="4"/>
  <c r="T7765" i="4"/>
  <c r="T2051" i="4"/>
  <c r="T1635" i="4"/>
  <c r="T4942" i="4"/>
  <c r="T1548" i="4"/>
  <c r="T3436" i="4"/>
  <c r="T1111" i="4"/>
  <c r="T4125" i="4"/>
  <c r="T4590" i="4"/>
  <c r="T2833" i="4"/>
  <c r="T399" i="4"/>
  <c r="T5850" i="4"/>
  <c r="T348" i="4"/>
  <c r="T92" i="4"/>
  <c r="T5811" i="4"/>
  <c r="T2590" i="4"/>
  <c r="T4937" i="4"/>
  <c r="T6451" i="4"/>
  <c r="T4803" i="4"/>
  <c r="T497" i="4"/>
  <c r="T3329" i="4"/>
  <c r="T4049" i="4"/>
  <c r="T3413" i="4"/>
  <c r="T2197" i="4"/>
  <c r="T838" i="4"/>
  <c r="T6124" i="4"/>
  <c r="T6922" i="4"/>
  <c r="T6759" i="4"/>
  <c r="T7220" i="4"/>
  <c r="T3987" i="4"/>
  <c r="T4791" i="4"/>
  <c r="T2047" i="4"/>
  <c r="T7027" i="4"/>
  <c r="T7481" i="4"/>
  <c r="T3545" i="4"/>
  <c r="T4355" i="4"/>
  <c r="T4760" i="4"/>
  <c r="T2164" i="4"/>
  <c r="T7840" i="4"/>
  <c r="T6268" i="4"/>
  <c r="T7554" i="4"/>
  <c r="T5415" i="4"/>
  <c r="T5280" i="4"/>
  <c r="T1926" i="4"/>
  <c r="T7934" i="4"/>
  <c r="T4256" i="4"/>
  <c r="T6956" i="4"/>
  <c r="T7457" i="4"/>
  <c r="T1345" i="4"/>
  <c r="T510" i="4"/>
  <c r="T794" i="4"/>
  <c r="T1582" i="4"/>
  <c r="T5646" i="4"/>
  <c r="T803" i="4"/>
  <c r="T5231" i="4"/>
  <c r="T6327" i="4"/>
  <c r="T4441" i="4"/>
  <c r="T4591" i="4"/>
  <c r="T7487" i="4"/>
  <c r="T2113" i="4"/>
  <c r="T6355" i="4"/>
  <c r="T4629" i="4"/>
  <c r="T5939" i="4"/>
  <c r="T4346" i="4"/>
  <c r="T6974" i="4"/>
  <c r="T2552" i="4"/>
  <c r="T7857" i="4"/>
  <c r="T1156" i="4"/>
  <c r="T7704" i="4"/>
  <c r="T7227" i="4"/>
  <c r="T530" i="4"/>
  <c r="T68" i="4"/>
  <c r="T11" i="4"/>
  <c r="T7669" i="4"/>
  <c r="T3299" i="4"/>
  <c r="T5761" i="4"/>
  <c r="T7938" i="4"/>
  <c r="T4122" i="4"/>
  <c r="T6855" i="4"/>
  <c r="T1699" i="4"/>
  <c r="T2558" i="4"/>
  <c r="T3266" i="4"/>
  <c r="T6161" i="4"/>
  <c r="T7503" i="4"/>
  <c r="T3085" i="4"/>
  <c r="T3378" i="4"/>
  <c r="T7972" i="4"/>
  <c r="T3166" i="4"/>
  <c r="T3392" i="4"/>
  <c r="T4878" i="4"/>
  <c r="T420" i="4"/>
  <c r="T3021" i="4"/>
  <c r="T6487" i="4"/>
  <c r="T6710" i="4"/>
  <c r="T5559" i="4"/>
  <c r="T5395" i="4"/>
  <c r="T6397" i="4"/>
  <c r="T6933" i="4"/>
  <c r="T250" i="4"/>
  <c r="T4589" i="4"/>
  <c r="T346" i="4"/>
  <c r="T4767" i="4"/>
  <c r="T719" i="4"/>
  <c r="T1012" i="4"/>
  <c r="T3208" i="4"/>
  <c r="T3377" i="4"/>
  <c r="T1059" i="4"/>
  <c r="T6964" i="4"/>
  <c r="T19" i="4"/>
  <c r="T6474" i="4"/>
  <c r="T877" i="4"/>
  <c r="T6488" i="4"/>
  <c r="T260" i="4"/>
  <c r="T7922" i="4"/>
  <c r="T2368" i="4"/>
  <c r="T7643" i="4"/>
  <c r="T5336" i="4"/>
  <c r="T6590" i="4"/>
  <c r="T7199" i="4"/>
  <c r="T4680" i="4"/>
  <c r="T1087" i="4"/>
  <c r="T5307" i="4"/>
  <c r="T7502" i="4"/>
  <c r="T2439" i="4"/>
  <c r="T328" i="4"/>
  <c r="T2757" i="4"/>
  <c r="T652" i="4"/>
  <c r="T37" i="4"/>
  <c r="T2890" i="4"/>
  <c r="T1657" i="4"/>
  <c r="T6952" i="4"/>
  <c r="T5038" i="4"/>
  <c r="T6794" i="4"/>
  <c r="T3433" i="4"/>
  <c r="T5654" i="4"/>
  <c r="T2317" i="4"/>
  <c r="T6755" i="4"/>
  <c r="T2601" i="4"/>
  <c r="T5474" i="4"/>
  <c r="T7224" i="4"/>
  <c r="T185" i="4"/>
  <c r="T6760" i="4"/>
  <c r="T1320" i="4"/>
  <c r="T1556" i="4"/>
  <c r="T4269" i="4"/>
  <c r="T6478" i="4"/>
  <c r="T5898" i="4"/>
  <c r="T6868" i="4"/>
  <c r="T6828" i="4"/>
  <c r="T2670" i="4"/>
  <c r="T1741" i="4"/>
  <c r="T6647" i="4"/>
  <c r="T5195" i="4"/>
  <c r="T302" i="4"/>
  <c r="T173" i="4"/>
  <c r="T109" i="4"/>
  <c r="T7068" i="4"/>
  <c r="T970" i="4"/>
  <c r="T221" i="4"/>
  <c r="T7038" i="4"/>
  <c r="T5657" i="4"/>
  <c r="T1256" i="4"/>
  <c r="T4807" i="4"/>
  <c r="T914" i="4"/>
  <c r="T4552" i="4"/>
  <c r="T6712" i="4"/>
  <c r="T4654" i="4"/>
  <c r="T200" i="4"/>
  <c r="T1470" i="4"/>
  <c r="T168" i="4"/>
  <c r="T445" i="4"/>
  <c r="T2497" i="4"/>
  <c r="T1216" i="4"/>
  <c r="T157" i="4"/>
  <c r="T7096" i="4"/>
  <c r="T2209" i="4"/>
  <c r="T4371" i="4"/>
  <c r="T5111" i="4"/>
  <c r="T6603" i="4"/>
  <c r="T3146" i="4"/>
  <c r="T1569" i="4"/>
  <c r="T3895" i="4"/>
  <c r="T3954" i="4"/>
  <c r="T4448" i="4"/>
  <c r="T4237" i="4"/>
  <c r="T2423" i="4"/>
  <c r="T6923" i="4"/>
  <c r="T4687" i="4"/>
  <c r="T5355" i="4"/>
  <c r="T1709" i="4"/>
  <c r="T3923" i="4"/>
  <c r="T7763" i="4"/>
  <c r="T446" i="4"/>
  <c r="T3649" i="4"/>
  <c r="T7356" i="4"/>
  <c r="T6587" i="4"/>
  <c r="T5578" i="4"/>
  <c r="T3510" i="4"/>
  <c r="T4208" i="4"/>
  <c r="T3219" i="4"/>
  <c r="T2025" i="4"/>
  <c r="T6531" i="4"/>
  <c r="T6877" i="4"/>
  <c r="T6128" i="4"/>
  <c r="T6634" i="4"/>
  <c r="T3365" i="4"/>
  <c r="T6150" i="4"/>
  <c r="T1026" i="4"/>
  <c r="T2937" i="4"/>
  <c r="T15" i="4"/>
  <c r="T7372" i="4"/>
  <c r="T4504" i="4"/>
  <c r="T7452" i="4"/>
  <c r="T3807" i="4"/>
  <c r="T5771" i="4"/>
  <c r="T4455" i="4"/>
  <c r="T1467" i="4"/>
  <c r="T2672" i="4"/>
  <c r="T5310" i="4"/>
  <c r="T5555" i="4"/>
  <c r="T3813" i="4"/>
  <c r="T5492" i="4"/>
  <c r="T560" i="4"/>
  <c r="T1806" i="4"/>
  <c r="T7943" i="4"/>
  <c r="T4885" i="4"/>
  <c r="T1064" i="4"/>
  <c r="T3346" i="4"/>
  <c r="T384" i="4"/>
  <c r="T6671" i="4"/>
  <c r="T5600" i="4"/>
  <c r="T477" i="4"/>
  <c r="T5041" i="4"/>
  <c r="T6305" i="4"/>
  <c r="T6390" i="4"/>
  <c r="T1420" i="4"/>
  <c r="T514" i="4"/>
  <c r="T6001" i="4"/>
  <c r="T4690" i="4"/>
  <c r="T3880" i="4"/>
  <c r="T5922" i="4"/>
  <c r="T3961" i="4"/>
  <c r="T6955" i="4"/>
  <c r="T1679" i="4"/>
  <c r="T263" i="4"/>
  <c r="T7677" i="4"/>
  <c r="T3486" i="4"/>
  <c r="T7925" i="4"/>
  <c r="T2922" i="4"/>
  <c r="T808" i="4"/>
  <c r="T4985" i="4"/>
  <c r="T7620" i="4"/>
  <c r="T2068" i="4"/>
  <c r="T7823" i="4"/>
  <c r="T2026" i="4"/>
  <c r="T2287" i="4"/>
  <c r="T2265" i="4"/>
  <c r="T3104" i="4"/>
  <c r="T1575" i="4"/>
  <c r="T3861" i="4"/>
  <c r="T3252" i="4"/>
  <c r="T5539" i="4"/>
  <c r="T3613" i="4"/>
  <c r="T7645" i="4"/>
  <c r="T841" i="4"/>
  <c r="T7519" i="4"/>
  <c r="T3213" i="4"/>
  <c r="T5360" i="4"/>
  <c r="T7691" i="4"/>
  <c r="T7888" i="4"/>
  <c r="T5199" i="4"/>
  <c r="T3902" i="4"/>
  <c r="T1564" i="4"/>
  <c r="T7183" i="4"/>
  <c r="T3841" i="4"/>
  <c r="T3828" i="4"/>
  <c r="T4107" i="4"/>
  <c r="T1574" i="4"/>
  <c r="T5100" i="4"/>
  <c r="T4611" i="4"/>
  <c r="T3837" i="4"/>
  <c r="T3017" i="4"/>
  <c r="T6174" i="4"/>
  <c r="T2043" i="4"/>
  <c r="T1648" i="4"/>
  <c r="T2627" i="4"/>
  <c r="T7455" i="4"/>
  <c r="T255" i="4"/>
  <c r="T508" i="4"/>
  <c r="T1837" i="4"/>
  <c r="T954" i="4"/>
  <c r="T2729" i="4"/>
  <c r="T6243" i="4"/>
  <c r="T3566" i="4"/>
  <c r="T2351" i="4"/>
  <c r="T2804" i="4"/>
  <c r="T2365" i="4"/>
  <c r="T1453" i="4"/>
  <c r="T1645" i="4"/>
  <c r="T2089" i="4"/>
  <c r="T1452" i="4"/>
  <c r="T2947" i="4"/>
  <c r="T7636" i="4"/>
  <c r="T781" i="4"/>
  <c r="T6659" i="4"/>
  <c r="T4242" i="4"/>
  <c r="T122" i="4"/>
  <c r="T2072" i="4"/>
  <c r="T1266" i="4"/>
  <c r="T2564" i="4"/>
  <c r="T6932" i="4"/>
  <c r="T1457" i="4"/>
  <c r="T4388" i="4"/>
  <c r="T7443" i="4"/>
  <c r="T164" i="4"/>
  <c r="T333" i="4"/>
  <c r="T266" i="4"/>
  <c r="T627" i="4"/>
  <c r="T7280" i="4"/>
  <c r="T7362" i="4"/>
  <c r="T569" i="4"/>
  <c r="T5226" i="4"/>
  <c r="T7042" i="4"/>
  <c r="T3971" i="4"/>
  <c r="T5671" i="4"/>
  <c r="T6662" i="4"/>
  <c r="T7284" i="4"/>
  <c r="T393" i="4"/>
  <c r="T3707" i="4"/>
  <c r="T1987" i="4"/>
  <c r="T4170" i="4"/>
  <c r="T696" i="4"/>
  <c r="T6338" i="4"/>
  <c r="T4592" i="4"/>
  <c r="T5778" i="4"/>
  <c r="T400" i="4"/>
  <c r="T4315" i="4"/>
  <c r="T6356" i="4"/>
  <c r="T5685" i="4"/>
  <c r="T3039" i="4"/>
  <c r="T2110" i="4"/>
  <c r="T3101" i="4"/>
  <c r="T2232" i="4"/>
  <c r="T1068" i="4"/>
  <c r="T1950" i="4"/>
  <c r="T5135" i="4"/>
  <c r="T381" i="4"/>
  <c r="T2393" i="4"/>
  <c r="T6064" i="4"/>
  <c r="T1716" i="4"/>
  <c r="T7322" i="4"/>
  <c r="T2624" i="4"/>
  <c r="T300" i="4"/>
  <c r="T4977" i="4"/>
  <c r="T2301" i="4"/>
  <c r="T3526" i="4"/>
  <c r="T6420" i="4"/>
  <c r="T5610" i="4"/>
  <c r="T4201" i="4"/>
  <c r="T754" i="4"/>
  <c r="T7952" i="4"/>
  <c r="T4522" i="4"/>
  <c r="T5485" i="4"/>
  <c r="T3686" i="4"/>
  <c r="T834" i="4"/>
  <c r="T4332" i="4"/>
  <c r="T2342" i="4"/>
  <c r="T4928" i="4"/>
  <c r="T4181" i="4"/>
  <c r="T5961" i="4"/>
  <c r="T139" i="4"/>
  <c r="T4147" i="4"/>
  <c r="T1757" i="4"/>
  <c r="T1599" i="4"/>
  <c r="T1525" i="4"/>
  <c r="T5141" i="4"/>
  <c r="T7283" i="4"/>
  <c r="T6723" i="4"/>
  <c r="T4140" i="4"/>
  <c r="T4634" i="4"/>
  <c r="T143" i="4"/>
  <c r="T2255" i="4"/>
  <c r="T3062" i="4"/>
  <c r="T2152" i="4"/>
  <c r="T5620" i="4"/>
  <c r="T256" i="4"/>
  <c r="T7062" i="4"/>
  <c r="T4150" i="4"/>
  <c r="T2958" i="4"/>
  <c r="T5634" i="4"/>
  <c r="T5817" i="4"/>
  <c r="T5353" i="4"/>
  <c r="T7804" i="4"/>
  <c r="T4172" i="4"/>
  <c r="T5423" i="4"/>
  <c r="T344" i="4"/>
  <c r="T5187" i="4"/>
  <c r="T2792" i="4"/>
  <c r="T6382" i="4"/>
  <c r="T7216" i="4"/>
  <c r="T6341" i="4"/>
  <c r="T2655" i="4"/>
  <c r="T3515" i="4"/>
  <c r="T3650" i="4"/>
  <c r="T4559" i="4"/>
  <c r="T1031" i="4"/>
  <c r="T4055" i="4"/>
  <c r="T7118" i="4"/>
  <c r="T1446" i="4"/>
  <c r="T2114" i="4"/>
  <c r="T5954" i="4"/>
  <c r="T7811" i="4"/>
  <c r="T6040" i="4"/>
  <c r="T133" i="4"/>
  <c r="T5079" i="4"/>
  <c r="T5089" i="4"/>
  <c r="T172" i="4"/>
  <c r="T6967" i="4"/>
  <c r="T7578" i="4"/>
  <c r="T2696" i="4"/>
  <c r="T336" i="4"/>
  <c r="T6707" i="4"/>
  <c r="T3316" i="4"/>
  <c r="T3538" i="4"/>
  <c r="T4706" i="4"/>
  <c r="T6323" i="4"/>
  <c r="T4487" i="4"/>
  <c r="T4489" i="4"/>
  <c r="T1867" i="4"/>
  <c r="T2848" i="4"/>
  <c r="T5853" i="4"/>
  <c r="T3049" i="4"/>
  <c r="T4733" i="4"/>
  <c r="T2285" i="4"/>
  <c r="T3042" i="4"/>
  <c r="T6586" i="4"/>
  <c r="T2269" i="4"/>
  <c r="T1684" i="4"/>
  <c r="T5505" i="4"/>
  <c r="T7250" i="4"/>
  <c r="T7860" i="4"/>
  <c r="T2163" i="4"/>
  <c r="T5214" i="4"/>
  <c r="T7310" i="4"/>
  <c r="T2511" i="4"/>
  <c r="T6141" i="4"/>
  <c r="T3044" i="4"/>
  <c r="T481" i="4"/>
  <c r="T3338" i="4"/>
  <c r="T4632" i="4"/>
  <c r="T1364" i="4"/>
  <c r="T3658" i="4"/>
  <c r="T4347" i="4"/>
  <c r="T6470" i="4"/>
  <c r="T3659" i="4"/>
  <c r="T4195" i="4"/>
  <c r="T4219" i="4"/>
  <c r="T5007" i="4"/>
  <c r="T7624" i="4"/>
  <c r="T6325" i="4"/>
  <c r="T2191" i="4"/>
  <c r="T5417" i="4"/>
  <c r="T6841" i="4"/>
  <c r="T4606" i="4"/>
  <c r="T4353" i="4"/>
  <c r="T7920" i="4"/>
  <c r="T7055" i="4"/>
  <c r="T4798" i="4"/>
  <c r="T7603" i="4"/>
  <c r="T3638" i="4"/>
  <c r="T7262" i="4"/>
  <c r="T2131" i="4"/>
  <c r="T6066" i="4"/>
  <c r="T3899" i="4"/>
  <c r="T3810" i="4"/>
  <c r="T440" i="4"/>
  <c r="T7862" i="4"/>
  <c r="T5893" i="4"/>
  <c r="T3233" i="4"/>
  <c r="T4868" i="4"/>
  <c r="T949" i="4"/>
  <c r="T7035" i="4"/>
  <c r="T6672" i="4"/>
  <c r="T6042" i="4"/>
  <c r="T3705" i="4"/>
  <c r="T5680" i="4"/>
  <c r="T3981" i="4"/>
  <c r="T6717" i="4"/>
  <c r="T3685" i="4"/>
  <c r="T5647" i="4"/>
  <c r="T4663" i="4"/>
  <c r="T3477" i="4"/>
  <c r="T4354" i="4"/>
  <c r="T63" i="4"/>
  <c r="T4819" i="4"/>
  <c r="T3844" i="4"/>
  <c r="T5263" i="4"/>
  <c r="T144" i="4"/>
  <c r="T5819" i="4"/>
  <c r="T7394" i="4"/>
  <c r="T1418" i="4"/>
  <c r="T6616" i="4"/>
  <c r="T101" i="4"/>
  <c r="T210" i="4"/>
  <c r="T3269" i="4"/>
  <c r="T6312" i="4"/>
  <c r="T6402" i="4"/>
  <c r="T6585" i="4"/>
  <c r="T1841" i="4"/>
  <c r="T5974" i="4"/>
  <c r="T2566" i="4"/>
  <c r="T7880" i="4"/>
  <c r="T7193" i="4"/>
  <c r="T7673" i="4"/>
  <c r="T1513" i="4"/>
  <c r="T7125" i="4"/>
  <c r="T3882" i="4"/>
  <c r="T1572" i="4"/>
  <c r="T6250" i="4"/>
  <c r="T3530" i="4"/>
  <c r="T4391" i="4"/>
  <c r="T7363" i="4"/>
  <c r="T6102" i="4"/>
  <c r="T5329" i="4"/>
  <c r="T472" i="4"/>
  <c r="T7366" i="4"/>
  <c r="T3447" i="4"/>
  <c r="T7037" i="4"/>
  <c r="T2112" i="4"/>
  <c r="T2837" i="4"/>
  <c r="T378" i="4"/>
  <c r="T315" i="4"/>
  <c r="T6393" i="4"/>
  <c r="T5688" i="4"/>
  <c r="T6258" i="4"/>
  <c r="T6909" i="4"/>
  <c r="T7690" i="4"/>
  <c r="T3422" i="4"/>
  <c r="T595" i="4"/>
  <c r="T3544" i="4"/>
  <c r="T223" i="4"/>
  <c r="T2250" i="4"/>
  <c r="T2701" i="4"/>
  <c r="T3097" i="4"/>
  <c r="T299" i="4"/>
  <c r="T4414" i="4"/>
  <c r="T2557" i="4"/>
  <c r="T557" i="4"/>
  <c r="T1808" i="4"/>
  <c r="T111" i="4"/>
  <c r="T190" i="4"/>
  <c r="T2427" i="4"/>
  <c r="T259" i="4"/>
  <c r="T7151" i="4"/>
  <c r="T3851" i="4"/>
  <c r="T4130" i="4"/>
  <c r="T7164" i="4"/>
  <c r="T3973" i="4"/>
  <c r="T5717" i="4"/>
  <c r="T4411" i="4"/>
  <c r="T3633" i="4"/>
  <c r="T35" i="4"/>
  <c r="T7949" i="4"/>
  <c r="T6628" i="4"/>
  <c r="T4002" i="4"/>
  <c r="T179" i="4"/>
  <c r="T598" i="4"/>
  <c r="T1066" i="4"/>
  <c r="T7437" i="4"/>
  <c r="T66" i="4"/>
  <c r="T2100" i="4"/>
  <c r="T7773" i="4"/>
  <c r="T5227" i="4"/>
  <c r="T7360" i="4"/>
  <c r="T3217" i="4"/>
  <c r="T2021" i="4"/>
  <c r="T2409" i="4"/>
  <c r="T2597" i="4"/>
  <c r="T1142" i="4"/>
  <c r="T366" i="4"/>
  <c r="T726" i="4"/>
  <c r="T3173" i="4"/>
  <c r="T5454" i="4"/>
  <c r="T5731" i="4"/>
  <c r="T6802" i="4"/>
  <c r="T4859" i="4"/>
  <c r="T6789" i="4"/>
  <c r="T7933" i="4"/>
  <c r="T1770" i="4"/>
  <c r="T3641" i="4"/>
  <c r="T7326" i="4"/>
  <c r="T7801" i="4"/>
  <c r="T2548" i="4"/>
  <c r="T1242" i="4"/>
  <c r="T4035" i="4"/>
  <c r="T3648" i="4"/>
  <c r="T1429" i="4"/>
  <c r="T4656" i="4"/>
  <c r="T7135" i="4"/>
  <c r="T4178" i="4"/>
  <c r="T1391" i="4"/>
  <c r="T7427" i="4"/>
  <c r="T2697" i="4"/>
  <c r="T3547" i="4"/>
  <c r="T5633" i="4"/>
  <c r="T1455" i="4"/>
  <c r="T4109" i="4"/>
  <c r="T1949" i="4"/>
  <c r="T5609" i="4"/>
  <c r="T7400" i="4"/>
  <c r="T4845" i="4"/>
  <c r="T6368" i="4"/>
  <c r="T5210" i="4"/>
  <c r="T1821" i="4"/>
  <c r="T5156" i="4"/>
  <c r="T4842" i="4"/>
  <c r="T4747" i="4"/>
  <c r="T4623" i="4"/>
  <c r="T81" i="4"/>
  <c r="T3094" i="4"/>
  <c r="T4723" i="4"/>
  <c r="T7467" i="4"/>
  <c r="T778" i="4"/>
  <c r="T1772" i="4"/>
  <c r="T739" i="4"/>
  <c r="T3502" i="4"/>
  <c r="T5787" i="4"/>
  <c r="T2948" i="4"/>
  <c r="T829" i="4"/>
  <c r="T3144" i="4"/>
  <c r="T840" i="4"/>
  <c r="T7609" i="4"/>
  <c r="T554" i="4"/>
  <c r="T504" i="4"/>
  <c r="T3175" i="4"/>
  <c r="T1500" i="4"/>
  <c r="T3153" i="4"/>
  <c r="T7292" i="4"/>
  <c r="T4720" i="4"/>
  <c r="T5679" i="4"/>
  <c r="T449" i="4"/>
  <c r="T868" i="4"/>
  <c r="T3839" i="4"/>
  <c r="T7713" i="4"/>
  <c r="T4063" i="4"/>
  <c r="T2884" i="4"/>
  <c r="T436" i="4"/>
  <c r="T2767" i="4"/>
  <c r="T4333" i="4"/>
  <c r="T730" i="4"/>
  <c r="T4235" i="4"/>
  <c r="T3183" i="4"/>
  <c r="T973" i="4"/>
  <c r="T1317" i="4"/>
  <c r="T7847" i="4"/>
  <c r="T7570" i="4"/>
  <c r="T4563" i="4"/>
  <c r="T2838" i="4"/>
  <c r="T2610" i="4"/>
  <c r="T2045" i="4"/>
  <c r="T5299" i="4"/>
  <c r="T1654" i="4"/>
  <c r="T4709" i="4"/>
  <c r="T6295" i="4"/>
  <c r="T1062" i="4"/>
  <c r="T89" i="4"/>
  <c r="T3480" i="4"/>
  <c r="T2527" i="4"/>
  <c r="T3907" i="4"/>
  <c r="T6297" i="4"/>
  <c r="T7662" i="4"/>
  <c r="T2464" i="4"/>
  <c r="T6404" i="4"/>
  <c r="T1250" i="4"/>
  <c r="T2703" i="4"/>
  <c r="T1838" i="4"/>
  <c r="T7917" i="4"/>
  <c r="T4598" i="4"/>
  <c r="T7547" i="4"/>
  <c r="T3055" i="4"/>
  <c r="T540" i="4"/>
  <c r="T1294" i="4"/>
  <c r="T7205" i="4"/>
  <c r="T2295" i="4"/>
  <c r="T2478" i="4"/>
  <c r="T7498" i="4"/>
  <c r="T2286" i="4"/>
  <c r="T1233" i="4"/>
  <c r="T1013" i="4"/>
  <c r="T2550" i="4"/>
  <c r="T687" i="4"/>
  <c r="T6395" i="4"/>
  <c r="T4352" i="4"/>
  <c r="T3717" i="4"/>
  <c r="T6740" i="4"/>
  <c r="T3385" i="4"/>
  <c r="T4050" i="4"/>
  <c r="T6310" i="4"/>
  <c r="T1411" i="4"/>
  <c r="T2818" i="4"/>
  <c r="T2302" i="4"/>
  <c r="T7228" i="4"/>
  <c r="T2088" i="4"/>
  <c r="T6998" i="4"/>
  <c r="T1303" i="4"/>
  <c r="T4955" i="4"/>
  <c r="T2618" i="4"/>
  <c r="T5770" i="4"/>
  <c r="T7131" i="4"/>
  <c r="T1869" i="4"/>
  <c r="T3507" i="4"/>
  <c r="T7567" i="4"/>
  <c r="T6934" i="4"/>
  <c r="T3135" i="4"/>
  <c r="T424" i="4"/>
  <c r="T3744" i="4"/>
  <c r="T7020" i="4"/>
  <c r="T2408" i="4"/>
  <c r="T1155" i="4"/>
  <c r="T2575" i="4"/>
  <c r="T7316" i="4"/>
  <c r="T6256" i="4"/>
  <c r="T2605" i="4"/>
  <c r="T5526" i="4"/>
  <c r="T6915" i="4"/>
  <c r="T7653" i="4"/>
  <c r="T340" i="4"/>
  <c r="T2643" i="4"/>
  <c r="T6155" i="4"/>
  <c r="T5062" i="4"/>
  <c r="T4053" i="4"/>
  <c r="T7428" i="4"/>
  <c r="T165" i="4"/>
  <c r="T7819" i="4"/>
  <c r="T7229" i="4"/>
  <c r="T6236" i="4"/>
  <c r="T4375" i="4"/>
  <c r="T2319" i="4"/>
  <c r="T5194" i="4"/>
  <c r="T2022" i="4"/>
  <c r="T7701" i="4"/>
  <c r="T251" i="4"/>
  <c r="T7817" i="4"/>
  <c r="T2713" i="4"/>
  <c r="T623" i="4"/>
  <c r="T2458" i="4"/>
  <c r="T1536" i="4"/>
  <c r="T4508" i="4"/>
  <c r="T7109" i="4"/>
  <c r="T4433" i="4"/>
  <c r="T6027" i="4"/>
  <c r="T3271" i="4"/>
  <c r="T6232" i="4"/>
  <c r="T5163" i="4"/>
  <c r="T7892" i="4"/>
  <c r="T948" i="4"/>
  <c r="T416" i="4"/>
  <c r="T2256" i="4"/>
  <c r="T5238" i="4"/>
  <c r="T6996" i="4"/>
  <c r="T2073" i="4"/>
  <c r="T6292" i="4"/>
  <c r="T5797" i="4"/>
  <c r="T6387" i="4"/>
  <c r="T7203" i="4"/>
  <c r="T6936" i="4"/>
  <c r="T6384" i="4"/>
  <c r="T5998" i="4"/>
  <c r="T7473" i="4"/>
  <c r="T4121" i="4"/>
  <c r="T6264" i="4"/>
  <c r="T552" i="4"/>
  <c r="T4311" i="4"/>
  <c r="T7500" i="4"/>
  <c r="T6352" i="4"/>
  <c r="T30" i="4"/>
  <c r="T4302" i="4"/>
  <c r="T3128" i="4"/>
  <c r="T5513" i="4"/>
  <c r="T3978" i="4"/>
  <c r="T3285" i="4"/>
  <c r="T3915" i="4"/>
  <c r="T5593" i="4"/>
  <c r="T7238" i="4"/>
  <c r="T6374" i="4"/>
  <c r="T7621" i="4"/>
  <c r="T7144" i="4"/>
  <c r="T1392" i="4"/>
  <c r="T3057" i="4"/>
  <c r="T6032" i="4"/>
  <c r="T5883" i="4"/>
  <c r="T6316" i="4"/>
  <c r="T3680" i="4"/>
  <c r="T4016" i="4"/>
  <c r="T7489" i="4"/>
  <c r="T2487" i="4"/>
  <c r="T6118" i="4"/>
  <c r="T909" i="4"/>
  <c r="T5221" i="4"/>
  <c r="T6991" i="4"/>
  <c r="T1749" i="4"/>
  <c r="T3441" i="4"/>
  <c r="T2360" i="4"/>
  <c r="T7634" i="4"/>
  <c r="T4911" i="4"/>
  <c r="T3637" i="4"/>
  <c r="T470" i="4"/>
  <c r="T5275" i="4"/>
  <c r="T6567" i="4"/>
  <c r="T3925" i="4"/>
  <c r="T2857" i="4"/>
  <c r="T1468" i="4"/>
  <c r="T5220" i="4"/>
  <c r="T6580" i="4"/>
  <c r="T3009" i="4"/>
  <c r="T7679" i="4"/>
  <c r="T3080" i="4"/>
  <c r="T5886" i="4"/>
  <c r="T4361" i="4"/>
  <c r="T581" i="4"/>
  <c r="T6518" i="4"/>
  <c r="T3100" i="4"/>
  <c r="T4248" i="4"/>
  <c r="T2004" i="4"/>
  <c r="T2576" i="4"/>
  <c r="T6819" i="4"/>
  <c r="T6613" i="4"/>
  <c r="T3835" i="4"/>
  <c r="T5535" i="4"/>
  <c r="T1576" i="4"/>
  <c r="T3506" i="4"/>
  <c r="T7918" i="4"/>
  <c r="T3158" i="4"/>
  <c r="T2971" i="4"/>
  <c r="T1141" i="4"/>
  <c r="T5168" i="4"/>
  <c r="T1872" i="4"/>
  <c r="T1143" i="4"/>
  <c r="T6876" i="4"/>
  <c r="T7841" i="4"/>
  <c r="T1703" i="4"/>
  <c r="T2840" i="4"/>
  <c r="T1775" i="4"/>
  <c r="T7874" i="4"/>
  <c r="T2900" i="4"/>
  <c r="T7651" i="4"/>
  <c r="T1661" i="4"/>
  <c r="T5764" i="4"/>
  <c r="T3919" i="4"/>
  <c r="T286" i="4"/>
  <c r="T376" i="4"/>
  <c r="T7249" i="4"/>
  <c r="T2628" i="4"/>
  <c r="T2929" i="4"/>
  <c r="T5753" i="4"/>
  <c r="T1831" i="4"/>
  <c r="T2580" i="4"/>
  <c r="T3394" i="4"/>
  <c r="T1298" i="4"/>
  <c r="T2059" i="4"/>
  <c r="T326" i="4"/>
  <c r="T413" i="4"/>
  <c r="T855" i="4"/>
  <c r="T1668" i="4"/>
  <c r="T7349" i="4"/>
  <c r="T689" i="4"/>
  <c r="T4024" i="4"/>
  <c r="T5253" i="4"/>
  <c r="T5896" i="4"/>
  <c r="T7364" i="4"/>
  <c r="T7828" i="4"/>
  <c r="T4912" i="4"/>
  <c r="T2213" i="4"/>
  <c r="T5597" i="4"/>
  <c r="T461" i="4"/>
  <c r="T1263" i="4"/>
  <c r="T3909" i="4"/>
  <c r="T2259" i="4"/>
  <c r="T1593" i="4"/>
  <c r="T1856" i="4"/>
  <c r="T1393" i="4"/>
  <c r="T2238" i="4"/>
  <c r="T6490" i="4"/>
  <c r="T7451" i="4"/>
  <c r="T3289" i="4"/>
  <c r="T1743" i="4"/>
  <c r="T3264" i="4"/>
  <c r="T329" i="4"/>
  <c r="T1210" i="4"/>
  <c r="T7256" i="4"/>
  <c r="T3778" i="4"/>
  <c r="T1316" i="4"/>
  <c r="T5719" i="4"/>
  <c r="T4324" i="4"/>
  <c r="T4864" i="4"/>
  <c r="T1373" i="4"/>
  <c r="T572" i="4"/>
  <c r="T5296" i="4"/>
  <c r="T264" i="4"/>
  <c r="T7583" i="4"/>
  <c r="T6479" i="4"/>
  <c r="T4958" i="4"/>
  <c r="T6178" i="4"/>
  <c r="T1492" i="4"/>
  <c r="T6349" i="4"/>
  <c r="T7845" i="4"/>
  <c r="T5950" i="4"/>
  <c r="T2459" i="4"/>
  <c r="T3418" i="4"/>
  <c r="T6272" i="4"/>
  <c r="T6606" i="4"/>
  <c r="T7698" i="4"/>
  <c r="T5733" i="4"/>
  <c r="T2805" i="4"/>
  <c r="T844" i="4"/>
  <c r="T4902" i="4"/>
  <c r="T5722" i="4"/>
  <c r="T3308" i="4"/>
  <c r="T7255" i="4"/>
  <c r="T5947" i="4"/>
  <c r="T5084" i="4"/>
  <c r="T465" i="4"/>
  <c r="T4136" i="4"/>
  <c r="T6222" i="4"/>
  <c r="T4085" i="4"/>
  <c r="T2242" i="4"/>
  <c r="T6348" i="4"/>
  <c r="T5424" i="4"/>
  <c r="T1907" i="4"/>
  <c r="T7053" i="4"/>
  <c r="T7517" i="4"/>
  <c r="T4876" i="4"/>
  <c r="T7417" i="4"/>
  <c r="T1248" i="4"/>
  <c r="T1721" i="4"/>
  <c r="T2340" i="4"/>
  <c r="T5768" i="4"/>
  <c r="T5245" i="4"/>
  <c r="T5983" i="4"/>
  <c r="T2798" i="4"/>
  <c r="T4953" i="4"/>
  <c r="T2344" i="4"/>
  <c r="T6597" i="4"/>
  <c r="T4192" i="4"/>
  <c r="T6383" i="4"/>
  <c r="T2243" i="4"/>
  <c r="T2719" i="4"/>
  <c r="T2621" i="4"/>
  <c r="T690" i="4"/>
  <c r="T5726" i="4"/>
  <c r="T4818" i="4"/>
  <c r="T4786" i="4"/>
  <c r="T5239" i="4"/>
  <c r="T3374" i="4"/>
  <c r="T4538" i="4"/>
  <c r="T783" i="4"/>
  <c r="T6201" i="4"/>
  <c r="T4381" i="4"/>
  <c r="T228" i="4"/>
  <c r="T7613" i="4"/>
  <c r="T558" i="4"/>
  <c r="T4082" i="4"/>
  <c r="T1843" i="4"/>
  <c r="T4078" i="4"/>
  <c r="T1690" i="4"/>
  <c r="T5608" i="4"/>
  <c r="T4227" i="4"/>
  <c r="T669" i="4"/>
  <c r="T7553" i="4"/>
  <c r="T1472" i="4"/>
  <c r="T341" i="4"/>
  <c r="T4020" i="4"/>
  <c r="T952" i="4"/>
  <c r="T2074" i="4"/>
  <c r="T105" i="4"/>
  <c r="T4730" i="4"/>
  <c r="T5556" i="4"/>
  <c r="T1626" i="4"/>
  <c r="T2657" i="4"/>
  <c r="T5015" i="4"/>
  <c r="T4177" i="4"/>
  <c r="T7592" i="4"/>
  <c r="T923" i="4"/>
  <c r="T5026" i="4"/>
  <c r="T7542" i="4"/>
  <c r="T1660" i="4"/>
  <c r="T5501" i="4"/>
  <c r="T811" i="4"/>
  <c r="T888" i="4"/>
  <c r="T5136" i="4"/>
  <c r="T6270" i="4"/>
  <c r="T1057" i="4"/>
  <c r="T2161" i="4"/>
  <c r="T7297" i="4"/>
  <c r="T2542" i="4"/>
  <c r="T3215" i="4"/>
  <c r="T274" i="4"/>
  <c r="T408" i="4"/>
  <c r="T308" i="4"/>
  <c r="T981" i="4"/>
  <c r="T721" i="4"/>
  <c r="T218" i="4"/>
  <c r="T3302" i="4"/>
  <c r="T2823" i="4"/>
  <c r="T1503" i="4"/>
  <c r="T4515" i="4"/>
  <c r="T1754" i="4"/>
  <c r="T4616" i="4"/>
  <c r="T1297" i="4"/>
  <c r="T2001" i="4"/>
  <c r="T3974" i="4"/>
  <c r="T5899" i="4"/>
  <c r="T3758" i="4"/>
  <c r="T6030" i="4"/>
  <c r="T3630" i="4"/>
  <c r="T5757" i="4"/>
  <c r="T6224" i="4"/>
  <c r="T170" i="4"/>
  <c r="T6918" i="4"/>
  <c r="T7243" i="4"/>
  <c r="T6253" i="4"/>
  <c r="T4614" i="4"/>
  <c r="T3695" i="4"/>
  <c r="T7294" i="4"/>
  <c r="T5282" i="4"/>
  <c r="T6870" i="4"/>
  <c r="T4409" i="4"/>
  <c r="T4329" i="4"/>
  <c r="T6507" i="4"/>
  <c r="T3061" i="4"/>
  <c r="T6889" i="4"/>
  <c r="T2919" i="4"/>
  <c r="T7612" i="4"/>
  <c r="T2049" i="4"/>
  <c r="T7956" i="4"/>
  <c r="T447" i="4"/>
  <c r="T3970" i="4"/>
  <c r="T5159" i="4"/>
  <c r="T6566" i="4"/>
  <c r="T2090" i="4"/>
  <c r="T7150" i="4"/>
  <c r="T2341" i="4"/>
  <c r="T3995" i="4"/>
  <c r="T7213" i="4"/>
  <c r="T2143" i="4"/>
  <c r="T816" i="4"/>
  <c r="T3852" i="4"/>
  <c r="T4893" i="4"/>
  <c r="T3731" i="4"/>
  <c r="T3699" i="4"/>
  <c r="T6093" i="4"/>
  <c r="T2738" i="4"/>
  <c r="T4336" i="4"/>
  <c r="T1680" i="4"/>
  <c r="T975" i="4"/>
  <c r="T5932" i="4"/>
  <c r="T7970" i="4"/>
  <c r="T3070" i="4"/>
  <c r="T7247" i="4"/>
  <c r="T6570" i="4"/>
  <c r="T7026" i="4"/>
  <c r="T1010" i="4"/>
  <c r="T2694" i="4"/>
  <c r="T900" i="4"/>
  <c r="T490" i="4"/>
  <c r="T4930" i="4"/>
  <c r="T4936" i="4"/>
  <c r="T5508" i="4"/>
  <c r="T7527" i="4"/>
  <c r="T960" i="4"/>
  <c r="T7086" i="4"/>
  <c r="T620" i="4"/>
  <c r="T4401" i="4"/>
  <c r="T7338" i="4"/>
  <c r="T7849" i="4"/>
  <c r="T3735" i="4"/>
  <c r="T839" i="4"/>
  <c r="T7166" i="4"/>
  <c r="T2194" i="4"/>
  <c r="T5585" i="4"/>
  <c r="T3375" i="4"/>
  <c r="T1123" i="4"/>
  <c r="T7898" i="4"/>
  <c r="T1532" i="4"/>
  <c r="T6453" i="4"/>
  <c r="T7174" i="4"/>
  <c r="T5072" i="4"/>
  <c r="T3888" i="4"/>
  <c r="T3387" i="4"/>
  <c r="T5774" i="4"/>
  <c r="T2829" i="4"/>
  <c r="T7088" i="4"/>
  <c r="T4719" i="4"/>
  <c r="T5367" i="4"/>
  <c r="T718" i="4"/>
  <c r="T4244" i="4"/>
  <c r="T710" i="4"/>
  <c r="T6558" i="4"/>
  <c r="T6162" i="4"/>
  <c r="T252" i="4"/>
  <c r="T5323" i="4"/>
  <c r="T3241" i="4"/>
  <c r="T3639" i="4"/>
  <c r="T1146" i="4"/>
  <c r="T2874" i="4"/>
  <c r="T1427" i="4"/>
  <c r="T2355" i="4"/>
  <c r="T1596" i="4"/>
  <c r="T2747" i="4"/>
  <c r="T4650" i="4"/>
  <c r="T7563" i="4"/>
  <c r="T707" i="4"/>
  <c r="T7069" i="4"/>
  <c r="T661" i="4"/>
  <c r="T3776" i="4"/>
  <c r="T7516" i="4"/>
  <c r="T4814" i="4"/>
  <c r="T1302" i="4"/>
  <c r="T2200" i="4"/>
  <c r="T3212" i="4"/>
  <c r="T2567" i="4"/>
  <c r="T1282" i="4"/>
  <c r="T5711" i="4"/>
  <c r="T1662" i="4"/>
  <c r="T1286" i="4"/>
  <c r="T3123" i="4"/>
  <c r="T5363" i="4"/>
  <c r="T6114" i="4"/>
  <c r="T3787" i="4"/>
  <c r="T6166" i="4"/>
  <c r="T4921" i="4"/>
  <c r="T5888" i="4"/>
  <c r="T6023" i="4"/>
  <c r="T4725" i="4"/>
  <c r="T351" i="4"/>
  <c r="T3209" i="4"/>
  <c r="T2920" i="4"/>
  <c r="T2312" i="4"/>
  <c r="T6447" i="4"/>
  <c r="T2815" i="4"/>
  <c r="T7258" i="4"/>
  <c r="T1249" i="4"/>
  <c r="T3164" i="4"/>
  <c r="T6188" i="4"/>
  <c r="T1283" i="4"/>
  <c r="T861" i="4"/>
  <c r="T3786" i="4"/>
  <c r="T4379" i="4"/>
  <c r="T1991" i="4"/>
  <c r="T7095" i="4"/>
  <c r="T2036" i="4"/>
  <c r="T715" i="4"/>
  <c r="T5575" i="4"/>
  <c r="T6020" i="4"/>
  <c r="T6821" i="4"/>
  <c r="T6898" i="4"/>
  <c r="T7018" i="4"/>
  <c r="T2895" i="4"/>
  <c r="T3452" i="4"/>
  <c r="T3725" i="4"/>
  <c r="T1738" i="4"/>
  <c r="T5370" i="4"/>
  <c r="T17" i="4"/>
  <c r="T3188" i="4"/>
  <c r="T7304" i="4"/>
  <c r="T2446" i="4"/>
  <c r="T5661" i="4"/>
  <c r="T7296" i="4"/>
  <c r="T942" i="4"/>
  <c r="T4322" i="4"/>
  <c r="T2432" i="4"/>
  <c r="T4003" i="4"/>
  <c r="T7767" i="4"/>
  <c r="T6145" i="4"/>
  <c r="T6098" i="4"/>
  <c r="T4462" i="4"/>
  <c r="T4569" i="4"/>
  <c r="T5732" i="4"/>
  <c r="T3199" i="4"/>
  <c r="T1678" i="4"/>
  <c r="T6084" i="4"/>
  <c r="T2180" i="4"/>
  <c r="T4519" i="4"/>
  <c r="T3594" i="4"/>
  <c r="T7132" i="4"/>
  <c r="T6434" i="4"/>
  <c r="T3929" i="4"/>
  <c r="T2208" i="4"/>
  <c r="T3736" i="4"/>
  <c r="T4772" i="4"/>
  <c r="T5759" i="4"/>
  <c r="T7798" i="4"/>
  <c r="T2428" i="4"/>
  <c r="T7941" i="4"/>
  <c r="T619" i="4"/>
  <c r="T6544" i="4"/>
  <c r="T7191" i="4"/>
  <c r="T5286" i="4"/>
  <c r="T6944" i="4"/>
  <c r="T94" i="4"/>
  <c r="T2539" i="4"/>
  <c r="T3540" i="4"/>
  <c r="T666" i="4"/>
  <c r="T2669" i="4"/>
  <c r="T7016" i="4"/>
  <c r="T2570" i="4"/>
  <c r="T5377" i="4"/>
  <c r="T1332" i="4"/>
  <c r="T134" i="4"/>
  <c r="T2666" i="4"/>
  <c r="T6271" i="4"/>
  <c r="T3797" i="4"/>
  <c r="T5133" i="4"/>
  <c r="T7726" i="4"/>
  <c r="T2578" i="4"/>
  <c r="T361" i="4"/>
  <c r="T5582" i="4"/>
  <c r="T5450" i="4"/>
  <c r="T6293" i="4"/>
  <c r="T5777" i="4"/>
  <c r="T3324" i="4"/>
  <c r="T6082" i="4"/>
  <c r="T1460" i="4"/>
  <c r="T6981" i="4"/>
  <c r="T2456" i="4"/>
  <c r="T5313" i="4"/>
  <c r="T5767" i="4"/>
  <c r="T5428" i="4"/>
  <c r="T1045" i="4"/>
  <c r="T6721" i="4"/>
  <c r="T231" i="4"/>
  <c r="T3701" i="4"/>
  <c r="T742" i="4"/>
  <c r="T7824" i="4"/>
  <c r="T4111" i="4"/>
  <c r="T7818" i="4"/>
  <c r="T4209" i="4"/>
  <c r="T7449" i="4"/>
  <c r="T5855" i="4"/>
  <c r="T6007" i="4"/>
  <c r="T3921" i="4"/>
  <c r="T3481" i="4"/>
  <c r="T6202" i="4"/>
  <c r="T5637" i="4"/>
  <c r="T953" i="4"/>
  <c r="T2469" i="4"/>
  <c r="T5209" i="4"/>
  <c r="T2559" i="4"/>
  <c r="T7097" i="4"/>
  <c r="T3415" i="4"/>
  <c r="T5496" i="4"/>
  <c r="T7803" i="4"/>
  <c r="T5255" i="4"/>
  <c r="T4443" i="4"/>
  <c r="T6752" i="4"/>
  <c r="T275" i="4"/>
  <c r="T3200" i="4"/>
  <c r="T370" i="4"/>
  <c r="T411" i="4"/>
  <c r="T7518" i="4"/>
  <c r="T3815" i="4"/>
  <c r="T5519" i="4"/>
  <c r="T7433" i="4"/>
  <c r="T6783" i="4"/>
  <c r="T3114" i="4"/>
  <c r="T115" i="4"/>
  <c r="T3258" i="4"/>
  <c r="T2913" i="4"/>
  <c r="T430" i="4"/>
  <c r="T6695" i="4"/>
  <c r="T21" i="4"/>
  <c r="T3802" i="4"/>
  <c r="T6833" i="4"/>
  <c r="T6154" i="4"/>
  <c r="T2959" i="4"/>
  <c r="T7831" i="4"/>
  <c r="T1777" i="4"/>
  <c r="T1931" i="4"/>
  <c r="T1021" i="4"/>
  <c r="T4919" i="4"/>
  <c r="T368" i="4"/>
  <c r="T3488" i="4"/>
  <c r="T5509" i="4"/>
  <c r="T911" i="4"/>
  <c r="T7977" i="4"/>
  <c r="T1560" i="4"/>
  <c r="T6770" i="4"/>
  <c r="T86" i="4"/>
  <c r="T640" i="4"/>
  <c r="T3076" i="4"/>
  <c r="T3724" i="4"/>
  <c r="T6701" i="4"/>
  <c r="T910" i="4"/>
  <c r="T4243" i="4"/>
  <c r="T2961" i="4"/>
  <c r="T5050" i="4"/>
  <c r="T7610" i="4"/>
  <c r="T1763" i="4"/>
  <c r="T2709" i="4"/>
  <c r="T1326" i="4"/>
  <c r="T5314" i="4"/>
  <c r="T4314" i="4"/>
  <c r="T3551" i="4"/>
  <c r="T3037" i="4"/>
  <c r="T3498" i="4"/>
  <c r="T3616" i="4"/>
  <c r="T34" i="4"/>
  <c r="T6151" i="4"/>
  <c r="T1780" i="4"/>
  <c r="T4056" i="4"/>
  <c r="T6307" i="4"/>
  <c r="T5911" i="4"/>
  <c r="T5881" i="4"/>
  <c r="T1319" i="4"/>
  <c r="T762" i="4"/>
  <c r="T771" i="4"/>
  <c r="T5953" i="4"/>
  <c r="T7450" i="4"/>
  <c r="T1259" i="4"/>
  <c r="T823" i="4"/>
  <c r="T4838" i="4"/>
  <c r="T7834" i="4"/>
  <c r="T4165" i="4"/>
  <c r="T2969" i="4"/>
  <c r="T4231" i="4"/>
  <c r="T4318" i="4"/>
  <c r="T4453" i="4"/>
  <c r="T2202" i="4"/>
  <c r="T2579" i="4"/>
  <c r="T6658" i="4"/>
  <c r="T2981" i="4"/>
  <c r="T2140" i="4"/>
  <c r="T807" i="4"/>
  <c r="T3712" i="4"/>
  <c r="T5236" i="4"/>
  <c r="T7890" i="4"/>
  <c r="T2284" i="4"/>
  <c r="T3516" i="4"/>
  <c r="T7389" i="4"/>
  <c r="T7287" i="4"/>
  <c r="T2345" i="4"/>
  <c r="T1551" i="4"/>
  <c r="T7208" i="4"/>
  <c r="T3130" i="4"/>
  <c r="T5465" i="4"/>
  <c r="T5461" i="4"/>
  <c r="T2402" i="4"/>
  <c r="T761" i="4"/>
  <c r="T3586" i="4"/>
  <c r="T3060" i="4"/>
  <c r="T1471" i="4"/>
  <c r="T6444" i="4"/>
  <c r="T6538" i="4"/>
  <c r="T4312" i="4"/>
  <c r="T7931" i="4"/>
  <c r="T5528" i="4"/>
  <c r="T587" i="4"/>
  <c r="T3535" i="4"/>
  <c r="T3819" i="4"/>
  <c r="T7524" i="4"/>
  <c r="T3949" i="4"/>
  <c r="T3398" i="4"/>
  <c r="T4510" i="4"/>
  <c r="T4341" i="4"/>
  <c r="T4941" i="4"/>
  <c r="T847" i="4"/>
  <c r="T7815" i="4"/>
  <c r="T7671" i="4"/>
  <c r="T4835" i="4"/>
  <c r="T2455" i="4"/>
  <c r="T641" i="4"/>
  <c r="T867" i="4"/>
  <c r="T1615" i="4"/>
  <c r="T1557" i="4"/>
  <c r="T1306" i="4"/>
  <c r="T7179" i="4"/>
  <c r="T7445" i="4"/>
  <c r="T3926" i="4"/>
  <c r="T1587" i="4"/>
  <c r="T1374" i="4"/>
  <c r="T3873" i="4"/>
  <c r="T2166" i="4"/>
  <c r="T1622" i="4"/>
  <c r="T273" i="4"/>
  <c r="T3964" i="4"/>
  <c r="T6698" i="4"/>
  <c r="T4713" i="4"/>
  <c r="T237" i="4"/>
  <c r="T6351" i="4"/>
  <c r="T2754" i="4"/>
  <c r="T4771" i="4"/>
  <c r="T161" i="4"/>
  <c r="T2367" i="4"/>
  <c r="T1480" i="4"/>
  <c r="T4445" i="4"/>
  <c r="T4428" i="4"/>
  <c r="T7231" i="4"/>
  <c r="T6780" i="4"/>
  <c r="T6455" i="4"/>
  <c r="T484" i="4"/>
  <c r="T6797" i="4"/>
  <c r="T4779" i="4"/>
  <c r="T5662" i="4"/>
  <c r="T1979" i="4"/>
  <c r="T3194" i="4"/>
  <c r="T4104" i="4"/>
  <c r="T7092" i="4"/>
  <c r="T5497" i="4"/>
  <c r="T5382" i="4"/>
  <c r="T2035" i="4"/>
  <c r="T2846" i="4"/>
  <c r="T4461" i="4"/>
  <c r="T3176" i="4"/>
  <c r="T282" i="4"/>
  <c r="T7465" i="4"/>
  <c r="T5334" i="4"/>
  <c r="T7469" i="4"/>
  <c r="T4127" i="4"/>
  <c r="T7222" i="4"/>
  <c r="T4744" i="4"/>
  <c r="T3609" i="4"/>
  <c r="T5729" i="4"/>
  <c r="T2635" i="4"/>
  <c r="T3943" i="4"/>
  <c r="T7656" i="4"/>
  <c r="T3432" i="4"/>
  <c r="T5467" i="4"/>
  <c r="T3671" i="4"/>
  <c r="T5930" i="4"/>
  <c r="T1179" i="4"/>
  <c r="T6449" i="4"/>
  <c r="T523" i="4"/>
  <c r="T324" i="4"/>
  <c r="T3" i="4"/>
  <c r="T3345" i="4"/>
  <c r="T6169" i="4"/>
  <c r="T5339" i="4"/>
  <c r="T4412" i="4"/>
  <c r="T312" i="4"/>
  <c r="T3025" i="4"/>
  <c r="T186" i="4"/>
  <c r="T951" i="4"/>
  <c r="T5663" i="4"/>
  <c r="T6454" i="4"/>
  <c r="T3930" i="4"/>
  <c r="T3780" i="4"/>
  <c r="T7769" i="4"/>
  <c r="T933" i="4"/>
  <c r="T7134" i="4"/>
  <c r="T2955" i="4"/>
  <c r="T4037" i="4"/>
  <c r="T5211" i="4"/>
  <c r="T5292" i="4"/>
  <c r="T5550" i="4"/>
  <c r="T5810" i="4"/>
  <c r="T3568" i="4"/>
  <c r="T6775" i="4"/>
  <c r="T6638" i="4"/>
  <c r="T7927" i="4"/>
  <c r="T6810" i="4"/>
  <c r="T4292" i="4"/>
  <c r="T380" i="4"/>
  <c r="T1512" i="4"/>
  <c r="T3589" i="4"/>
  <c r="T6983" i="4"/>
  <c r="T3918" i="4"/>
  <c r="T6911" i="4"/>
  <c r="T2127" i="4"/>
  <c r="T1910" i="4"/>
  <c r="T1077" i="4"/>
  <c r="T2476" i="4"/>
  <c r="T1646" i="4"/>
  <c r="T5059" i="4"/>
  <c r="T2691" i="4"/>
  <c r="T2609" i="4"/>
  <c r="T5175" i="4"/>
  <c r="T5977" i="4"/>
  <c r="T468" i="4"/>
  <c r="T4646" i="4"/>
  <c r="T5728" i="4"/>
  <c r="T2155" i="4"/>
  <c r="T2356" i="4"/>
  <c r="T7768" i="4"/>
  <c r="T7351" i="4"/>
  <c r="T7885" i="4"/>
  <c r="T6975" i="4"/>
  <c r="T3692" i="4"/>
  <c r="T4160" i="4"/>
  <c r="T102" i="4"/>
  <c r="T2138" i="4"/>
  <c r="T7444" i="4"/>
  <c r="T1322" i="4"/>
  <c r="T3461" i="4"/>
  <c r="T2732" i="4"/>
  <c r="T2751" i="4"/>
  <c r="T4452" i="4"/>
  <c r="T5036" i="4"/>
  <c r="T2167" i="4"/>
  <c r="T1881" i="4"/>
  <c r="T7725" i="4"/>
  <c r="T2485" i="4"/>
  <c r="T7383" i="4"/>
  <c r="T621" i="4"/>
  <c r="T865" i="4"/>
  <c r="T2802" i="4"/>
  <c r="T3319" i="4"/>
  <c r="T1475" i="4"/>
  <c r="T3363" i="4"/>
  <c r="T7780" i="4"/>
  <c r="T3159" i="4"/>
  <c r="T6692" i="4"/>
  <c r="T3597" i="4"/>
  <c r="T7791" i="4"/>
  <c r="T7800" i="4"/>
  <c r="T5123" i="4"/>
  <c r="T4797" i="4"/>
  <c r="T3969" i="4"/>
  <c r="T7707" i="4"/>
  <c r="T5648" i="4"/>
  <c r="T7382" i="4"/>
  <c r="T7170" i="4"/>
  <c r="T4751" i="4"/>
  <c r="T5029" i="4"/>
  <c r="T774" i="4"/>
  <c r="T6777" i="4"/>
  <c r="T6117" i="4"/>
  <c r="T3935" i="4"/>
  <c r="T5516" i="4"/>
  <c r="T1885" i="4"/>
  <c r="T6255" i="4"/>
  <c r="T6684" i="4"/>
  <c r="T1281" i="4"/>
  <c r="T4097" i="4"/>
  <c r="T3991" i="4"/>
  <c r="T2307" i="4"/>
  <c r="T3846" i="4"/>
  <c r="T2717" i="4"/>
  <c r="T2993" i="4"/>
  <c r="T6757" i="4"/>
  <c r="T5365" i="4"/>
  <c r="T4853" i="4"/>
  <c r="T6576" i="4"/>
  <c r="T62" i="4"/>
  <c r="T3898" i="4"/>
  <c r="T3416" i="4"/>
  <c r="T488" i="4"/>
  <c r="T4213" i="4"/>
  <c r="T3713" i="4"/>
  <c r="T2736" i="4"/>
  <c r="T3110" i="4"/>
  <c r="T5655" i="4"/>
  <c r="T7770" i="4"/>
  <c r="T4163" i="4"/>
  <c r="T1115" i="4"/>
  <c r="T6873" i="4"/>
  <c r="T1201" i="4"/>
  <c r="T7864" i="4"/>
  <c r="T2441" i="4"/>
  <c r="T7078" i="4"/>
  <c r="T6024" i="4"/>
  <c r="T2820" i="4"/>
  <c r="T3977" i="4"/>
  <c r="T4526" i="4"/>
  <c r="T7717" i="4"/>
  <c r="T2789" i="4"/>
  <c r="T3849" i="4"/>
  <c r="T7744" i="4"/>
  <c r="T2011" i="4"/>
  <c r="T3569" i="4"/>
  <c r="T7012" i="4"/>
  <c r="T6513" i="4"/>
  <c r="T4205" i="4"/>
  <c r="T3354" i="4"/>
  <c r="T4952" i="4"/>
  <c r="T7760" i="4"/>
  <c r="T5907" i="4"/>
  <c r="T112" i="4"/>
  <c r="T856" i="4"/>
  <c r="T1895" i="4"/>
  <c r="T6978" i="4"/>
  <c r="T1037" i="4"/>
  <c r="T6811" i="4"/>
  <c r="T2686" i="4"/>
  <c r="T5435" i="4"/>
  <c r="T5866" i="4"/>
  <c r="T374" i="4"/>
  <c r="T7311" i="4"/>
  <c r="T7549" i="4"/>
  <c r="T7661" i="4"/>
  <c r="T4469" i="4"/>
  <c r="T1959" i="4"/>
  <c r="T3500" i="4"/>
  <c r="T6711" i="4"/>
  <c r="T7736" i="4"/>
  <c r="T2034" i="4"/>
  <c r="T5531" i="4"/>
  <c r="T495" i="4"/>
  <c r="T4967" i="4"/>
  <c r="T7207" i="4"/>
  <c r="T387" i="4"/>
  <c r="T6431" i="4"/>
  <c r="T4285" i="4"/>
  <c r="T6852" i="4"/>
  <c r="T2308" i="4"/>
  <c r="T5510" i="4"/>
  <c r="T4363" i="4"/>
  <c r="T5416" i="4"/>
  <c r="T2060" i="4"/>
  <c r="T2664" i="4"/>
  <c r="T6754" i="4"/>
  <c r="T3784" i="4"/>
  <c r="T4886" i="4"/>
  <c r="T2946" i="4"/>
  <c r="T7343" i="4"/>
  <c r="T1483" i="4"/>
  <c r="T5798" i="4"/>
  <c r="T1874" i="4"/>
  <c r="T3642" i="4"/>
  <c r="T5215" i="4"/>
  <c r="T5469" i="4"/>
  <c r="T6954" i="4"/>
  <c r="T6073" i="4"/>
  <c r="T3332" i="4"/>
  <c r="T4537" i="4"/>
  <c r="T6995" i="4"/>
  <c r="T1517" i="4"/>
  <c r="T7146" i="4"/>
  <c r="T2803" i="4"/>
  <c r="T4171" i="4"/>
  <c r="T1929" i="4"/>
  <c r="T3922" i="4"/>
  <c r="T864" i="4"/>
  <c r="T4839" i="4"/>
  <c r="T3559" i="4"/>
  <c r="T5316" i="4"/>
  <c r="T3595" i="4"/>
  <c r="T306" i="4"/>
  <c r="T6583" i="4"/>
  <c r="T1796" i="4"/>
  <c r="T3740" i="4"/>
  <c r="T2682" i="4"/>
  <c r="T7402" i="4"/>
  <c r="T3170" i="4"/>
  <c r="T2923" i="4"/>
  <c r="T1985" i="4"/>
  <c r="T1318" i="4"/>
  <c r="T3631" i="4"/>
  <c r="T5262" i="4"/>
  <c r="T7159" i="4"/>
  <c r="T1804" i="4"/>
  <c r="T1273" i="4"/>
  <c r="T2093" i="4"/>
  <c r="T1422" i="4"/>
  <c r="T3537" i="4"/>
  <c r="T2123" i="4"/>
  <c r="T6539" i="4"/>
  <c r="T1103" i="4"/>
  <c r="T4931" i="4"/>
  <c r="T6551" i="4"/>
  <c r="T3315" i="4"/>
  <c r="T2592" i="4"/>
  <c r="T4004" i="4"/>
  <c r="T1521" i="4"/>
  <c r="T6805" i="4"/>
  <c r="T5580" i="4"/>
  <c r="T5276" i="4"/>
  <c r="T1974" i="4"/>
  <c r="T6246" i="4"/>
  <c r="T4132" i="4"/>
  <c r="T5838" i="4"/>
  <c r="T7325" i="4"/>
  <c r="T976" i="4"/>
  <c r="T3239" i="4"/>
  <c r="T1686" i="4"/>
  <c r="T3027" i="4"/>
  <c r="T1071" i="4"/>
  <c r="T3521" i="4"/>
  <c r="T1737" i="4"/>
  <c r="T6762" i="4"/>
  <c r="T6213" i="4"/>
  <c r="T3541" i="4"/>
  <c r="T3806" i="4"/>
  <c r="T7309" i="4"/>
  <c r="T7895" i="4"/>
  <c r="T5919" i="4"/>
  <c r="T5783" i="4"/>
  <c r="T1158" i="4"/>
  <c r="T7846" i="4"/>
  <c r="T4600" i="4"/>
  <c r="T4761" i="4"/>
  <c r="T7940" i="4"/>
  <c r="T3732" i="4"/>
  <c r="T6968" i="4"/>
  <c r="T2658" i="4"/>
  <c r="T2218" i="4"/>
  <c r="T1456" i="4"/>
  <c r="T5981" i="4"/>
  <c r="T5190" i="4"/>
  <c r="T4281" i="4"/>
  <c r="T2470" i="4"/>
  <c r="T4898" i="4"/>
  <c r="T978" i="4"/>
  <c r="T3682" i="4"/>
  <c r="T7482" i="4"/>
  <c r="T7537" i="4"/>
  <c r="T7273" i="4"/>
  <c r="T2999" i="4"/>
  <c r="T146" i="4"/>
  <c r="T1094" i="4"/>
  <c r="T2503" i="4"/>
  <c r="T2934" i="4"/>
  <c r="T725" i="4"/>
  <c r="T3405" i="4"/>
  <c r="T3225" i="4"/>
  <c r="T1628" i="4"/>
  <c r="T1490" i="4"/>
  <c r="T6505" i="4"/>
  <c r="T2215" i="4"/>
  <c r="T6058" i="4"/>
  <c r="T4694" i="4"/>
  <c r="T5529" i="4"/>
  <c r="T7657" i="4"/>
  <c r="T1009" i="4"/>
  <c r="T2502" i="4"/>
  <c r="T521" i="4"/>
  <c r="T2452" i="4"/>
  <c r="T4418" i="4"/>
  <c r="T7540" i="4"/>
  <c r="T6561" i="4"/>
  <c r="T7871" i="4"/>
  <c r="T4892" i="4"/>
  <c r="T7084" i="4"/>
  <c r="T1791" i="4"/>
  <c r="T1552" i="4"/>
  <c r="T2648" i="4"/>
  <c r="T6893" i="4"/>
  <c r="T1751" i="4"/>
  <c r="T591" i="4"/>
  <c r="T6314" i="4"/>
  <c r="T1786" i="4"/>
  <c r="T1274" i="4"/>
  <c r="T5558" i="4"/>
  <c r="T1745" i="4"/>
  <c r="T1466" i="4"/>
  <c r="T6600" i="4"/>
  <c r="T184" i="4"/>
  <c r="T6331" i="4"/>
  <c r="T4836" i="4"/>
  <c r="T5151" i="4"/>
  <c r="T6826" i="4"/>
  <c r="T6665" i="4"/>
  <c r="T6291" i="4"/>
  <c r="T6204" i="4"/>
  <c r="T5664" i="4"/>
  <c r="T2449" i="4"/>
  <c r="T5341" i="4"/>
  <c r="T3367" i="4"/>
  <c r="T7667" i="4"/>
  <c r="T357" i="4"/>
  <c r="T4435" i="4"/>
  <c r="T3579" i="4"/>
  <c r="T5401" i="4"/>
  <c r="T507" i="4"/>
  <c r="T2266" i="4"/>
  <c r="T1291" i="4"/>
  <c r="T2040" i="4"/>
  <c r="T2863" i="4"/>
  <c r="T3764" i="4"/>
  <c r="T6051" i="4"/>
  <c r="T4777" i="4"/>
  <c r="T1760" i="4"/>
  <c r="T4389" i="4"/>
  <c r="T562" i="4"/>
  <c r="T5217" i="4"/>
  <c r="T6021" i="4"/>
  <c r="T4514" i="4"/>
  <c r="T3554" i="4"/>
  <c r="T5110" i="4"/>
  <c r="T1469" i="4"/>
  <c r="T4981" i="4"/>
  <c r="T304" i="4"/>
  <c r="T1350" i="4"/>
  <c r="T1465" i="4"/>
  <c r="T3985" i="4"/>
  <c r="T604" i="4"/>
  <c r="T4969" i="4"/>
  <c r="T3698" i="4"/>
  <c r="T561" i="4"/>
  <c r="T4267" i="4"/>
  <c r="T3645" i="4"/>
  <c r="T3553" i="4"/>
  <c r="T2350" i="4"/>
  <c r="T3136" i="4"/>
  <c r="T56" i="4"/>
  <c r="T2495" i="4"/>
  <c r="T7830" i="4"/>
  <c r="T1793" i="4"/>
  <c r="T4991" i="4"/>
  <c r="T2651" i="4"/>
  <c r="T195" i="4"/>
  <c r="T1701" i="4"/>
  <c r="T7056" i="4"/>
  <c r="T2280" i="4"/>
  <c r="T3141" i="4"/>
  <c r="T2013" i="4"/>
  <c r="T7466" i="4"/>
  <c r="T1836" i="4"/>
  <c r="T1039" i="4"/>
  <c r="T5725" i="4"/>
  <c r="T5182" i="4"/>
  <c r="T6432" i="4"/>
  <c r="T33" i="4"/>
  <c r="T3681" i="4"/>
  <c r="T1265" i="4"/>
  <c r="T7905" i="4"/>
  <c r="T227" i="4"/>
  <c r="T1381" i="4"/>
  <c r="T3134" i="4"/>
  <c r="T2781" i="4"/>
  <c r="T1166" i="4"/>
  <c r="T3156" i="4"/>
  <c r="T2364" i="4"/>
  <c r="T4820" i="4"/>
  <c r="T6640" i="4"/>
  <c r="T1653" i="4"/>
  <c r="T996" i="4"/>
  <c r="T1982" i="4"/>
  <c r="T7431" i="4"/>
  <c r="T2430" i="4"/>
  <c r="T2422" i="4"/>
  <c r="T4667" i="4"/>
  <c r="T4186" i="4"/>
  <c r="T1970" i="4"/>
  <c r="T5917" i="4"/>
  <c r="T7215" i="4"/>
  <c r="T7703" i="4"/>
  <c r="T26" i="4"/>
  <c r="T1082" i="4"/>
  <c r="T6448" i="4"/>
  <c r="T6500" i="4"/>
  <c r="T2973" i="4"/>
  <c r="T5765" i="4"/>
  <c r="T268" i="4"/>
  <c r="T5396" i="4"/>
  <c r="T3563" i="4"/>
  <c r="T1489" i="4"/>
  <c r="T7650" i="4"/>
  <c r="T3738" i="4"/>
  <c r="T1046" i="4"/>
  <c r="T1458" i="4"/>
  <c r="T1438" i="4"/>
  <c r="T5970" i="4"/>
  <c r="T6824" i="4"/>
  <c r="T4823" i="4"/>
  <c r="T991" i="4"/>
  <c r="T6798" i="4"/>
  <c r="T7034" i="4"/>
  <c r="T2555" i="4"/>
  <c r="T564" i="4"/>
  <c r="T320" i="4"/>
  <c r="T4310" i="4"/>
  <c r="T7572" i="4"/>
  <c r="T1728" i="4"/>
  <c r="T276" i="4"/>
  <c r="T3125" i="4"/>
  <c r="T2063" i="4"/>
  <c r="T4358" i="4"/>
  <c r="T7454" i="4"/>
  <c r="T3139" i="4"/>
  <c r="T4279" i="4"/>
  <c r="T1328" i="4"/>
  <c r="T7491" i="4"/>
  <c r="T6853" i="4"/>
  <c r="T837" i="4"/>
  <c r="T3523" i="4"/>
  <c r="T7647" i="4"/>
  <c r="T1191" i="4"/>
  <c r="T3887" i="4"/>
  <c r="T750" i="4"/>
  <c r="T7375" i="4"/>
  <c r="T6398" i="4"/>
  <c r="T2394" i="4"/>
  <c r="T647" i="4"/>
  <c r="T6094" i="4"/>
  <c r="T3334" i="4"/>
  <c r="T5090" i="4"/>
  <c r="T6491" i="4"/>
  <c r="T2097" i="4"/>
  <c r="T1400" i="4"/>
  <c r="T1445" i="4"/>
  <c r="T3668" i="4"/>
  <c r="T6772" i="4"/>
  <c r="T3820" i="4"/>
  <c r="T806" i="4"/>
  <c r="T460" i="4"/>
  <c r="T2479" i="4"/>
  <c r="T2260" i="4"/>
  <c r="T6196" i="4"/>
  <c r="T6309" i="4"/>
  <c r="T7195" i="4"/>
  <c r="T732" i="4"/>
  <c r="T70" i="4"/>
  <c r="T7446" i="4"/>
  <c r="T6963" i="4"/>
  <c r="T1119" i="4"/>
  <c r="T7175" i="4"/>
  <c r="T6645" i="4"/>
  <c r="T6294" i="4"/>
  <c r="T4613" i="4"/>
  <c r="T5285" i="4"/>
  <c r="T7598" i="4"/>
  <c r="T2864" i="4"/>
  <c r="T4190" i="4"/>
  <c r="T1334" i="4"/>
  <c r="T1088" i="4"/>
  <c r="T1842" i="4"/>
  <c r="T4223" i="4"/>
  <c r="T7367" i="4"/>
  <c r="T1579" i="4"/>
  <c r="T5124" i="4"/>
  <c r="T6240" i="4"/>
  <c r="T2300" i="4"/>
  <c r="T7295" i="4"/>
  <c r="T1577" i="4"/>
  <c r="T7152" i="4"/>
  <c r="T7168" i="4"/>
  <c r="T1623" i="4"/>
  <c r="T2728" i="4"/>
  <c r="T3247" i="4"/>
  <c r="T728" i="4"/>
  <c r="T2519" i="4"/>
  <c r="T5832" i="4"/>
  <c r="T7865" i="4"/>
  <c r="T234" i="4"/>
  <c r="T6181" i="4"/>
  <c r="T5411" i="4"/>
  <c r="T7031" i="4"/>
  <c r="T4822" i="4"/>
  <c r="T1122" i="4"/>
  <c r="T3914" i="4"/>
  <c r="T5325" i="4"/>
  <c r="T3372" i="4"/>
  <c r="T3675" i="4"/>
  <c r="T5652" i="4"/>
  <c r="T2435" i="4"/>
  <c r="T3230" i="4"/>
  <c r="T4070" i="4"/>
  <c r="T7196" i="4"/>
  <c r="T7214" i="4"/>
  <c r="T4889" i="4"/>
  <c r="T3868" i="4"/>
  <c r="T4553" i="4"/>
  <c r="T1084" i="4"/>
  <c r="T2272" i="4"/>
  <c r="T7854" i="4"/>
  <c r="T1240" i="4"/>
  <c r="T6189" i="4"/>
  <c r="T5701" i="4"/>
  <c r="T3912" i="4"/>
  <c r="T1917" i="4"/>
  <c r="T6229" i="4"/>
  <c r="T4151" i="4"/>
  <c r="T6529" i="4"/>
  <c r="T7121" i="4"/>
  <c r="T6962" i="4"/>
  <c r="T5303" i="4"/>
  <c r="T136" i="4"/>
  <c r="T6530" i="4"/>
  <c r="T3728" i="4"/>
  <c r="T2607" i="4"/>
  <c r="T7461" i="4"/>
  <c r="T3984" i="4"/>
  <c r="T1715" i="4"/>
  <c r="T3464" i="4"/>
  <c r="T7173" i="4"/>
  <c r="T412" i="4"/>
  <c r="T769" i="4"/>
  <c r="T5624" i="4"/>
  <c r="T7153" i="4"/>
  <c r="T5581" i="4"/>
  <c r="T1879" i="4"/>
  <c r="T7877" i="4"/>
  <c r="T7681" i="4"/>
  <c r="T5587" i="4"/>
  <c r="T6787" i="4"/>
  <c r="T2975" i="4"/>
  <c r="T7006" i="4"/>
  <c r="T1634" i="4"/>
  <c r="T2723" i="4"/>
  <c r="T1346" i="4"/>
  <c r="T1304" i="4"/>
  <c r="T6610" i="4"/>
  <c r="T3181" i="4"/>
  <c r="T1799" i="4"/>
  <c r="T2977" i="4"/>
  <c r="T2124" i="4"/>
  <c r="T4210" i="4"/>
  <c r="T2734" i="4"/>
  <c r="T5109" i="4"/>
  <c r="T7562" i="4"/>
  <c r="T1497" i="4"/>
  <c r="T284" i="4"/>
  <c r="T6068" i="4"/>
  <c r="T1487" i="4"/>
  <c r="T7377" i="4"/>
  <c r="T643" i="4"/>
  <c r="T6396" i="4"/>
  <c r="T612" i="4"/>
  <c r="T7687" i="4"/>
  <c r="T72" i="4"/>
  <c r="T5256" i="4"/>
  <c r="T4356" i="4"/>
  <c r="T76" i="4"/>
  <c r="T6731" i="4"/>
  <c r="T7787" i="4"/>
  <c r="T2137" i="4"/>
  <c r="T2437" i="4"/>
  <c r="T4167" i="4"/>
  <c r="T6469" i="4"/>
  <c r="T5358" i="4"/>
  <c r="T7532" i="4"/>
  <c r="T1913" i="4"/>
  <c r="T6646" i="4"/>
  <c r="T4811" i="4"/>
  <c r="T7301" i="4"/>
  <c r="T7615" i="4"/>
  <c r="T5177" i="4"/>
  <c r="T4502" i="4"/>
  <c r="T2964" i="4"/>
  <c r="T5369" i="4"/>
  <c r="T825" i="4"/>
  <c r="T7757" i="4"/>
  <c r="T4925" i="4"/>
  <c r="T7004" i="4"/>
  <c r="T6329" i="4"/>
  <c r="T4166" i="4"/>
  <c r="T4976" i="4"/>
  <c r="T6950" i="4"/>
  <c r="T5356" i="4"/>
  <c r="T7317" i="4"/>
  <c r="T244" i="4"/>
  <c r="T7460" i="4"/>
  <c r="T7861" i="4"/>
  <c r="T3532" i="4"/>
  <c r="T1506" i="4"/>
  <c r="T907" i="4"/>
  <c r="T6381" i="4"/>
  <c r="T2954" i="4"/>
  <c r="T2569" i="4"/>
  <c r="T3881" i="4"/>
  <c r="T4560" i="4"/>
  <c r="T3079" i="4"/>
  <c r="T1723" i="4"/>
  <c r="T5169" i="4"/>
  <c r="T103" i="4"/>
  <c r="T6260" i="4"/>
  <c r="T3067" i="4"/>
  <c r="T2425" i="4"/>
  <c r="T4917" i="4"/>
  <c r="T5499" i="4"/>
  <c r="T7036" i="4"/>
  <c r="T7187" i="4"/>
  <c r="T2384" i="4"/>
  <c r="T2126" i="4"/>
  <c r="T6302" i="4"/>
  <c r="T301" i="4"/>
  <c r="T1685" i="4"/>
  <c r="T3254" i="4"/>
  <c r="T3674" i="4"/>
  <c r="T2927" i="4"/>
  <c r="T1762" i="4"/>
  <c r="T676" i="4"/>
  <c r="T4297" i="4"/>
  <c r="T609" i="4"/>
  <c r="T2071" i="4"/>
  <c r="T3885" i="4"/>
  <c r="T1822" i="4"/>
  <c r="T5552" i="4"/>
  <c r="T2374" i="4"/>
  <c r="T7111" i="4"/>
  <c r="T1747" i="4"/>
  <c r="T1882" i="4"/>
  <c r="T4193" i="4"/>
  <c r="T7881" i="4"/>
  <c r="T7899" i="4"/>
  <c r="T884" i="4"/>
  <c r="T2508" i="4"/>
  <c r="T5925" i="4"/>
  <c r="T2245" i="4"/>
  <c r="T272" i="4"/>
  <c r="T4077" i="4"/>
  <c r="T1112" i="4"/>
  <c r="T1102" i="4"/>
  <c r="T7742" i="4"/>
  <c r="T235" i="4"/>
  <c r="T2639" i="4"/>
  <c r="T254" i="4"/>
  <c r="T2547" i="4"/>
  <c r="T5628" i="4"/>
  <c r="T5790" i="4"/>
  <c r="T7958" i="4"/>
  <c r="T3643" i="4"/>
  <c r="T4748" i="4"/>
  <c r="T5354" i="4"/>
  <c r="T2031" i="4"/>
  <c r="T2204" i="4"/>
  <c r="T6753" i="4"/>
  <c r="T2431" i="4"/>
  <c r="T921" i="4"/>
  <c r="T1849" i="4"/>
  <c r="T462" i="4"/>
  <c r="T1405" i="4"/>
  <c r="T7633" i="4"/>
  <c r="T4579" i="4"/>
  <c r="T5456" i="4"/>
  <c r="T1171" i="4"/>
  <c r="T4788" i="4"/>
  <c r="T4290" i="4"/>
  <c r="T1387" i="4"/>
  <c r="T2907" i="4"/>
  <c r="T4303" i="4"/>
  <c r="T822" i="4"/>
  <c r="T5737" i="4"/>
  <c r="T5862" i="4"/>
  <c r="T777" i="4"/>
  <c r="T1976" i="4"/>
  <c r="T4918" i="4"/>
  <c r="T5735" i="4"/>
  <c r="T6183" i="4"/>
  <c r="T1677" i="4"/>
  <c r="T890" i="4"/>
  <c r="T3814" i="4"/>
  <c r="T1258" i="4"/>
  <c r="T4060" i="4"/>
  <c r="T2429" i="4"/>
  <c r="T683" i="4"/>
  <c r="T7722" i="4"/>
  <c r="T2217" i="4"/>
  <c r="T1640" i="4"/>
  <c r="T1401" i="4"/>
  <c r="T1237" i="4"/>
  <c r="T985" i="4"/>
  <c r="T863" i="4"/>
  <c r="T516" i="4"/>
  <c r="T5675" i="4"/>
  <c r="T7664" i="4"/>
  <c r="T925" i="4"/>
  <c r="T1018" i="4"/>
  <c r="T4561" i="4"/>
  <c r="T3410" i="4"/>
  <c r="T97" i="4"/>
  <c r="T1482" i="4"/>
  <c r="T2135" i="4"/>
  <c r="T5665" i="4"/>
  <c r="T650" i="4"/>
  <c r="T2227" i="4"/>
  <c r="T628" i="4"/>
  <c r="T4185" i="4"/>
  <c r="T3476" i="4"/>
  <c r="T239" i="4"/>
  <c r="T5453" i="4"/>
  <c r="T2024" i="4"/>
  <c r="T5414" i="4"/>
  <c r="T2324" i="4"/>
  <c r="T5406" i="4"/>
  <c r="T2992" i="4"/>
  <c r="T4406" i="4"/>
  <c r="T5489" i="4"/>
  <c r="T1941" i="4"/>
  <c r="T6481" i="4"/>
  <c r="T1619" i="4"/>
  <c r="T2963" i="4"/>
  <c r="T7261" i="4"/>
  <c r="T2027" i="4"/>
  <c r="T1001" i="4"/>
  <c r="T2156" i="4"/>
  <c r="T6969" i="4"/>
  <c r="T7868" i="4"/>
  <c r="T7852" i="4"/>
  <c r="T6990" i="4"/>
  <c r="T431" i="4"/>
  <c r="T5037" i="4"/>
  <c r="T7550" i="4"/>
  <c r="T535" i="4"/>
  <c r="T4513" i="4"/>
  <c r="T330" i="4"/>
  <c r="T5712" i="4"/>
  <c r="T243" i="4"/>
  <c r="T2807" i="4"/>
  <c r="T5569" i="4"/>
  <c r="T6997" i="4"/>
  <c r="T5676" i="4"/>
  <c r="T2819" i="4"/>
  <c r="T6555" i="4"/>
  <c r="T7462" i="4"/>
  <c r="T5418" i="4"/>
  <c r="T4001" i="4"/>
  <c r="T7616" i="4"/>
  <c r="T7708" i="4"/>
  <c r="T494" i="4"/>
  <c r="T5443" i="4"/>
  <c r="T7100" i="4"/>
  <c r="T6631" i="4"/>
  <c r="T6687" i="4"/>
  <c r="T7066" i="4"/>
  <c r="T6878" i="4"/>
  <c r="T4641" i="4"/>
  <c r="T342" i="4"/>
  <c r="T2545" i="4"/>
  <c r="T5128" i="4"/>
  <c r="T5804" i="4"/>
  <c r="T2370" i="4"/>
  <c r="T7120" i="4"/>
  <c r="T241" i="4"/>
  <c r="T6008" i="4"/>
  <c r="T3187" i="4"/>
  <c r="T3074" i="4"/>
  <c r="T5119" i="4"/>
  <c r="T5051" i="4"/>
  <c r="T7827" i="4"/>
  <c r="T6336" i="4"/>
  <c r="T752" i="4"/>
  <c r="T3006" i="4"/>
  <c r="T2463" i="4"/>
  <c r="T1888" i="4"/>
  <c r="T3460" i="4"/>
  <c r="T2505" i="4"/>
  <c r="T3389" i="4"/>
  <c r="T5638" i="4"/>
  <c r="T7686" i="4"/>
  <c r="T3487" i="4"/>
  <c r="T83" i="4"/>
  <c r="T5188" i="4"/>
  <c r="T3196" i="4"/>
  <c r="T4446" i="4"/>
  <c r="T798" i="4"/>
  <c r="T4776" i="4"/>
  <c r="T3546" i="4"/>
  <c r="T7976" i="4"/>
  <c r="T6577" i="4"/>
  <c r="T3155" i="4"/>
  <c r="T7079" i="4"/>
  <c r="T5606" i="4"/>
  <c r="T4554" i="4"/>
  <c r="T3525" i="4"/>
  <c r="T2121" i="4"/>
  <c r="T229" i="4"/>
  <c r="T6192" i="4"/>
  <c r="T5459" i="4"/>
  <c r="T7908" i="4"/>
  <c r="T1097" i="4"/>
  <c r="T345" i="4"/>
  <c r="T6207" i="4"/>
  <c r="T307" i="4"/>
  <c r="T232" i="4"/>
  <c r="T4230" i="4"/>
  <c r="T7245" i="4"/>
  <c r="T4949" i="4"/>
  <c r="T6664" i="4"/>
  <c r="T773" i="4"/>
  <c r="T570" i="4"/>
  <c r="T548" i="4"/>
  <c r="T6103" i="4"/>
  <c r="T6838" i="4"/>
  <c r="T6683" i="4"/>
  <c r="T5261" i="4"/>
  <c r="T4129" i="4"/>
  <c r="T2512" i="4"/>
  <c r="T2856" i="4"/>
  <c r="T2172" i="4"/>
  <c r="T3402" i="4"/>
  <c r="T616" i="4"/>
  <c r="T2968" i="4"/>
  <c r="T3517" i="4"/>
  <c r="T1359" i="4"/>
  <c r="T5057" i="4"/>
  <c r="T6541" i="4"/>
  <c r="T4982" i="4"/>
  <c r="T635" i="4"/>
  <c r="T6409" i="4"/>
  <c r="T2261" i="4"/>
  <c r="T3202" i="4"/>
  <c r="T106" i="4"/>
  <c r="T5521" i="4"/>
  <c r="T7799" i="4"/>
  <c r="T4206" i="4"/>
  <c r="T4295" i="4"/>
  <c r="T1897" i="4"/>
  <c r="T6498" i="4"/>
  <c r="T3395" i="4"/>
  <c r="T4000" i="4"/>
  <c r="T3910" i="4"/>
  <c r="T7279" i="4"/>
  <c r="T3310" i="4"/>
  <c r="T7759" i="4"/>
  <c r="T5557" i="4"/>
  <c r="T2614" i="4"/>
  <c r="T2617" i="4"/>
  <c r="T4863" i="4"/>
  <c r="T1341" i="4"/>
  <c r="T7337" i="4"/>
  <c r="T3805" i="4"/>
  <c r="T3511" i="4"/>
  <c r="T553" i="4"/>
  <c r="T4399" i="4"/>
  <c r="T6200" i="4"/>
  <c r="T5294" i="4"/>
  <c r="T7204" i="4"/>
  <c r="T1583" i="4"/>
  <c r="T1595" i="4"/>
  <c r="T878" i="4"/>
  <c r="T253" i="4"/>
  <c r="T804" i="4"/>
  <c r="T405" i="4"/>
  <c r="T5591" i="4"/>
  <c r="T2296" i="4"/>
  <c r="T1571" i="4"/>
  <c r="T7743" i="4"/>
  <c r="T358" i="4"/>
  <c r="T5252" i="4"/>
  <c r="T3457" i="4"/>
  <c r="T4139" i="4"/>
  <c r="T5949" i="4"/>
  <c r="T1889" i="4"/>
  <c r="T5572" i="4"/>
  <c r="T7160" i="4"/>
  <c r="T7510" i="4"/>
  <c r="T1486" i="4"/>
  <c r="T1966" i="4"/>
  <c r="T2032" i="4"/>
  <c r="T1601" i="4"/>
  <c r="T1706" i="4"/>
  <c r="T183" i="4"/>
  <c r="T1696" i="4"/>
  <c r="T6704" i="4"/>
  <c r="T5673" i="4"/>
  <c r="T3875" i="4"/>
  <c r="T994" i="4"/>
  <c r="T423" i="4"/>
  <c r="T123" i="4"/>
  <c r="T2105" i="4"/>
  <c r="T1015" i="4"/>
  <c r="T2052" i="4"/>
  <c r="T5653" i="4"/>
  <c r="T7290" i="4"/>
  <c r="T2412" i="4"/>
  <c r="T6958" i="4"/>
  <c r="T3652" i="4"/>
  <c r="T1845" i="4"/>
  <c r="T691" i="4"/>
  <c r="T1183" i="4"/>
  <c r="T3303" i="4"/>
  <c r="T3709" i="4"/>
  <c r="T4407" i="4"/>
  <c r="T988" i="4"/>
  <c r="T6568" i="4"/>
  <c r="T5946" i="4"/>
  <c r="T4036" i="4"/>
  <c r="T5390" i="4"/>
  <c r="T2534" i="4"/>
  <c r="T5890" i="4"/>
  <c r="T6423" i="4"/>
  <c r="T1644" i="4"/>
  <c r="T904" i="4"/>
  <c r="T6406" i="4"/>
  <c r="T3325" i="4"/>
  <c r="T1136" i="4"/>
  <c r="T4421" i="4"/>
  <c r="T1002" i="4"/>
  <c r="T198" i="4"/>
  <c r="T7276" i="4"/>
  <c r="T2509" i="4"/>
  <c r="T6436" i="4"/>
  <c r="T6881" i="4"/>
  <c r="T796" i="4"/>
  <c r="T3590" i="4"/>
  <c r="T7966" i="4"/>
  <c r="T3485" i="4"/>
  <c r="T697" i="4"/>
  <c r="T1859" i="4"/>
  <c r="T3557" i="4"/>
  <c r="T7639" i="4"/>
  <c r="T48" i="4"/>
  <c r="T3708" i="4"/>
  <c r="T6599" i="4"/>
  <c r="T4348" i="4"/>
  <c r="T6267" i="4"/>
  <c r="T5264" i="4"/>
  <c r="T5302" i="4"/>
  <c r="T989" i="4"/>
  <c r="T5137" i="4"/>
  <c r="T4612" i="4"/>
  <c r="T2866" i="4"/>
  <c r="T5882" i="4"/>
  <c r="T1600" i="4"/>
  <c r="T1061" i="4"/>
  <c r="T1025" i="4"/>
  <c r="T7672" i="4"/>
  <c r="T29" i="4"/>
  <c r="T2489" i="4"/>
  <c r="T4059" i="4"/>
  <c r="T1279" i="4"/>
  <c r="T3853" i="4"/>
  <c r="T5332" i="4"/>
  <c r="T4724" i="4"/>
  <c r="T3621" i="4"/>
  <c r="T1052" i="4"/>
  <c r="T3524" i="4"/>
  <c r="T6729" i="4"/>
  <c r="T506" i="4"/>
  <c r="T5170" i="4"/>
  <c r="T3075" i="4"/>
  <c r="T2381" i="4"/>
  <c r="T6625" i="4"/>
  <c r="T331" i="4"/>
  <c r="T546" i="4"/>
  <c r="T5651" i="4"/>
  <c r="T6872" i="4"/>
  <c r="T7488" i="4"/>
  <c r="T99" i="4"/>
  <c r="T1820" i="4"/>
  <c r="T2136" i="4"/>
  <c r="T2002" i="4"/>
  <c r="T3182" i="4"/>
  <c r="T463" i="4"/>
  <c r="T32" i="4"/>
  <c r="T6480" i="4"/>
  <c r="T6290" i="4"/>
  <c r="T1204" i="4"/>
  <c r="T7955" i="4"/>
  <c r="T5849" i="4"/>
  <c r="T5121" i="4"/>
  <c r="T3593" i="4"/>
  <c r="T965" i="4"/>
  <c r="T6514" i="4"/>
  <c r="T1488" i="4"/>
  <c r="T5185" i="4"/>
  <c r="T1135" i="4"/>
  <c r="T2675" i="4"/>
  <c r="T6416" i="4"/>
  <c r="T7291" i="4"/>
  <c r="T4826" i="4"/>
  <c r="T7649" i="4"/>
  <c r="T4011" i="4"/>
  <c r="T2338" i="4"/>
  <c r="T7731" i="4"/>
  <c r="T1079" i="4"/>
  <c r="T65" i="4"/>
  <c r="T6861" i="4"/>
  <c r="T3603" i="4"/>
  <c r="T3565" i="4"/>
  <c r="T3501" i="4"/>
  <c r="T7534" i="4"/>
  <c r="T3133" i="4"/>
  <c r="T6210" i="4"/>
  <c r="T1761" i="4"/>
  <c r="T2573" i="4"/>
  <c r="T7030" i="4"/>
  <c r="T2195" i="4"/>
  <c r="T7178" i="4"/>
  <c r="T6358" i="4"/>
  <c r="T6321" i="4"/>
  <c r="T3341" i="4"/>
  <c r="T3065" i="4"/>
  <c r="T390" i="4"/>
  <c r="T6940" i="4"/>
  <c r="T7065" i="4"/>
  <c r="T7872" i="4"/>
  <c r="T5512" i="4"/>
  <c r="T483" i="4"/>
  <c r="T755" i="4"/>
  <c r="T4220" i="4"/>
  <c r="T977" i="4"/>
  <c r="T2596" i="4"/>
  <c r="T967" i="4"/>
  <c r="T3588" i="4"/>
  <c r="T6257" i="4"/>
  <c r="T5667" i="4"/>
  <c r="T6643" i="4"/>
  <c r="T2936" i="4"/>
  <c r="T6617" i="4"/>
  <c r="T4596" i="4"/>
  <c r="T248" i="4"/>
  <c r="T1106" i="4"/>
  <c r="T7490" i="4"/>
  <c r="T901" i="4"/>
  <c r="T5846" i="4"/>
  <c r="T3190" i="4"/>
  <c r="T6477" i="4"/>
  <c r="T6694" i="4"/>
  <c r="T2867" i="4"/>
  <c r="T5132" i="4"/>
  <c r="T1226" i="4"/>
  <c r="T6857" i="4"/>
  <c r="T2787" i="4"/>
  <c r="T5568" i="4"/>
  <c r="T323" i="4"/>
  <c r="T2898" i="4"/>
  <c r="T7973" i="4"/>
  <c r="T6464" i="4"/>
  <c r="T4009" i="4"/>
  <c r="T5892" i="4"/>
  <c r="T4746" i="4"/>
  <c r="T3204" i="4"/>
  <c r="T3663" i="4"/>
  <c r="T1187" i="4"/>
  <c r="T4427" i="4"/>
  <c r="T4034" i="4"/>
  <c r="T22" i="4"/>
  <c r="T2517" i="4"/>
  <c r="T2481" i="4"/>
  <c r="T3624" i="4"/>
  <c r="T5093" i="4"/>
  <c r="T6928" i="4"/>
  <c r="T3571" i="4"/>
  <c r="T6743" i="4"/>
  <c r="T6736" i="4"/>
  <c r="T3746" i="4"/>
  <c r="T3534" i="4"/>
  <c r="T1864" i="4"/>
  <c r="T2354" i="4"/>
  <c r="T38" i="4"/>
  <c r="T2501" i="4"/>
  <c r="T3803" i="4"/>
  <c r="T4022" i="4"/>
  <c r="T6177" i="4"/>
  <c r="T6850" i="4"/>
  <c r="T5897" i="4"/>
  <c r="T5746" i="4"/>
  <c r="T16" i="4"/>
  <c r="T3396" i="4"/>
  <c r="T3788" i="4"/>
  <c r="T657" i="4"/>
  <c r="T2075" i="4"/>
  <c r="T3982" i="4"/>
  <c r="T27" i="4"/>
  <c r="T7015" i="4"/>
  <c r="T872" i="4"/>
  <c r="T7108" i="4"/>
  <c r="T7971" i="4"/>
  <c r="T7505" i="4"/>
  <c r="T124" i="4"/>
  <c r="T5298" i="4"/>
  <c r="T7453" i="4"/>
  <c r="T3343" i="4"/>
  <c r="T5957" i="4"/>
  <c r="T4861" i="4"/>
  <c r="T3458" i="4"/>
  <c r="T7025" i="4"/>
  <c r="T6973" i="4"/>
  <c r="T2348" i="4"/>
  <c r="T7155" i="4"/>
  <c r="T5470" i="4"/>
  <c r="T2560" i="4"/>
  <c r="T6317" i="4"/>
  <c r="T2379" i="4"/>
  <c r="T4093" i="4"/>
  <c r="T4896" i="4"/>
  <c r="T4854" i="4"/>
  <c r="T7484" i="4"/>
  <c r="T1035" i="4"/>
  <c r="T7683" i="4"/>
  <c r="T4484" i="4"/>
  <c r="T3084" i="4"/>
  <c r="T5383" i="4"/>
  <c r="T1892" i="4"/>
  <c r="T7315" i="4"/>
  <c r="T3207" i="4"/>
  <c r="T181" i="4"/>
  <c r="T6172" i="4"/>
  <c r="T7666" i="4"/>
  <c r="T6119" i="4"/>
  <c r="T1415" i="4"/>
  <c r="T3489" i="4"/>
  <c r="T6288" i="4"/>
  <c r="T1347" i="4"/>
  <c r="T7061" i="4"/>
  <c r="T6484" i="4"/>
  <c r="T5372" i="4"/>
  <c r="T2915" i="4"/>
  <c r="T2220" i="4"/>
  <c r="T2513" i="4"/>
  <c r="T541" i="4"/>
  <c r="T5573" i="4"/>
  <c r="T1361" i="4"/>
  <c r="T6142" i="4"/>
  <c r="T322" i="4"/>
  <c r="T5847" i="4"/>
  <c r="T4366" i="4"/>
  <c r="T4437" i="4"/>
  <c r="T6508" i="4"/>
  <c r="T3142" i="4"/>
  <c r="T1687" i="4"/>
  <c r="T1858" i="4"/>
  <c r="T605" i="4"/>
  <c r="T6139" i="4"/>
  <c r="T7697" i="4"/>
  <c r="T6184" i="4"/>
  <c r="T1878" i="4"/>
  <c r="T5064" i="4"/>
  <c r="T4032" i="4"/>
  <c r="T4593" i="4"/>
  <c r="T1478" i="4"/>
  <c r="T7340" i="4"/>
  <c r="T5440" i="4"/>
  <c r="T132" i="4"/>
  <c r="T6988" i="4"/>
  <c r="T5439" i="4"/>
  <c r="T7665" i="4"/>
  <c r="T5900" i="4"/>
  <c r="T6031" i="4"/>
  <c r="T163" i="4"/>
  <c r="T6296" i="4"/>
  <c r="T2970" i="4"/>
  <c r="T2475" i="4"/>
  <c r="T6130" i="4"/>
  <c r="T4659" i="4"/>
  <c r="T159" i="4"/>
  <c r="T2878" i="4"/>
  <c r="T5384" i="4"/>
  <c r="T1276" i="4"/>
  <c r="T3431" i="4"/>
  <c r="T3226" i="4"/>
  <c r="T3691" i="4"/>
  <c r="T1921" i="4"/>
  <c r="T1395" i="4"/>
  <c r="T7048" i="4"/>
  <c r="T5885" i="4"/>
  <c r="T3908" i="4"/>
  <c r="T3174" i="4"/>
  <c r="T4639" i="4"/>
  <c r="T4901" i="4"/>
  <c r="T1876" i="4"/>
  <c r="T7755" i="4"/>
  <c r="T6096" i="4"/>
  <c r="T6851" i="4"/>
  <c r="T3475" i="4"/>
  <c r="T2228" i="4"/>
  <c r="T4778" i="4"/>
  <c r="T187" i="4"/>
  <c r="T603" i="4"/>
  <c r="T5009" i="4"/>
  <c r="T7761" i="4"/>
  <c r="T1509" i="4"/>
  <c r="T129" i="4"/>
  <c r="T2591" i="4"/>
  <c r="T6159" i="4"/>
  <c r="T2834" i="4"/>
  <c r="T2273" i="4"/>
  <c r="T7260" i="4"/>
  <c r="T219" i="4"/>
  <c r="T3096" i="4"/>
  <c r="T1815" i="4"/>
  <c r="T4530" i="4"/>
  <c r="T6320" i="4"/>
  <c r="T3792" i="4"/>
  <c r="T968" i="4"/>
  <c r="T4990" i="4"/>
  <c r="T648" i="4"/>
  <c r="T2606" i="4"/>
  <c r="T1993" i="4"/>
  <c r="T1144" i="4"/>
  <c r="T2516" i="4"/>
  <c r="T5144" i="4"/>
  <c r="T1004" i="4"/>
  <c r="T7374" i="4"/>
  <c r="T7622" i="4"/>
  <c r="T1355" i="4"/>
  <c r="T4012" i="4"/>
  <c r="T2460" i="4"/>
  <c r="T6908" i="4"/>
  <c r="T2014" i="4"/>
  <c r="T5891" i="4"/>
  <c r="T6764" i="4"/>
  <c r="T4251" i="4"/>
  <c r="T4476" i="4"/>
  <c r="T6620" i="4"/>
  <c r="T4683" i="4"/>
  <c r="T6619" i="4"/>
  <c r="T1022" i="4"/>
  <c r="T3339" i="4"/>
  <c r="T889" i="4"/>
  <c r="T3318" i="4"/>
  <c r="T475" i="4"/>
  <c r="T2311" i="4"/>
  <c r="T5249" i="4"/>
  <c r="T5208" i="4"/>
  <c r="T4102" i="4"/>
  <c r="T3696" i="4"/>
  <c r="T6047" i="4"/>
  <c r="T6430" i="4"/>
  <c r="T1928" i="4"/>
  <c r="T4057" i="4"/>
  <c r="T5837" i="4"/>
  <c r="T3270" i="4"/>
  <c r="T6403" i="4"/>
  <c r="T6496" i="4"/>
  <c r="T6751" i="4"/>
  <c r="T3939" i="4"/>
  <c r="T2196" i="4"/>
  <c r="T4806" i="4"/>
  <c r="T5115" i="4"/>
  <c r="T4714" i="4"/>
  <c r="T4158" i="4"/>
  <c r="T4495" i="4"/>
  <c r="T1724" i="4"/>
  <c r="T4544" i="4"/>
  <c r="T2861" i="4"/>
  <c r="T2806" i="4"/>
  <c r="T4662" i="4"/>
  <c r="T596" i="4"/>
  <c r="T4978" i="4"/>
  <c r="T2769" i="4"/>
  <c r="T3893" i="4"/>
  <c r="T5649" i="4"/>
  <c r="T873" i="4"/>
  <c r="T174" i="4"/>
  <c r="T5449" i="4"/>
  <c r="T7251" i="4"/>
  <c r="T3102" i="4"/>
  <c r="T2718" i="4"/>
  <c r="T3148" i="4"/>
  <c r="T5107" i="4"/>
  <c r="T5554" i="4"/>
  <c r="T7234" i="4"/>
  <c r="T6259" i="4"/>
  <c r="T894" i="4"/>
  <c r="T1698" i="4"/>
  <c r="T5929" i="4"/>
  <c r="T6785" i="4"/>
  <c r="T7163" i="4"/>
  <c r="T3165" i="4"/>
  <c r="T7850" i="4"/>
  <c r="T388" i="4"/>
  <c r="T5538" i="4"/>
  <c r="T531" i="4"/>
  <c r="T943" i="4"/>
  <c r="T4907" i="4"/>
  <c r="T1565" i="4"/>
  <c r="T509" i="4"/>
  <c r="T1868" i="4"/>
  <c r="T4759" i="4"/>
  <c r="T1436" i="4"/>
  <c r="T7951" i="4"/>
  <c r="T6134" i="4"/>
  <c r="T4799" i="4"/>
  <c r="T1902" i="4"/>
  <c r="T51" i="4"/>
  <c r="T6080" i="4"/>
  <c r="T5854" i="4"/>
  <c r="T1992" i="4"/>
  <c r="T2491" i="4"/>
  <c r="T7644" i="4"/>
  <c r="T3770" i="4"/>
  <c r="T471" i="4"/>
  <c r="T1568" i="4"/>
  <c r="T6441" i="4"/>
  <c r="T4543" i="4"/>
  <c r="T2500" i="4"/>
  <c r="T7566" i="4"/>
  <c r="T964" i="4"/>
  <c r="T2506" i="4"/>
  <c r="T6010" i="4"/>
  <c r="T367" i="4"/>
  <c r="T5071" i="4"/>
  <c r="T930" i="4"/>
  <c r="T5183" i="4"/>
  <c r="T3690" i="4"/>
  <c r="T4710" i="4"/>
  <c r="T658" i="4"/>
  <c r="T4123" i="4"/>
  <c r="T7127" i="4"/>
  <c r="T6439" i="4"/>
  <c r="T2800" i="4"/>
  <c r="T215" i="4"/>
  <c r="T6125" i="4"/>
  <c r="T1567" i="4"/>
  <c r="T3116" i="4"/>
  <c r="T1511" i="4"/>
  <c r="T3580" i="4"/>
  <c r="T7891" i="4"/>
  <c r="T7459" i="4"/>
  <c r="T6763" i="4"/>
  <c r="T3626" i="4"/>
  <c r="T3755" i="4"/>
  <c r="T319" i="4"/>
  <c r="T1228" i="4"/>
  <c r="T3558" i="4"/>
  <c r="T2750" i="4"/>
  <c r="T4080" i="4"/>
  <c r="T3804" i="4"/>
  <c r="T2038" i="4"/>
  <c r="T1090" i="4"/>
  <c r="T201" i="4"/>
  <c r="T577" i="4"/>
  <c r="T5295" i="4"/>
  <c r="T7113" i="4"/>
  <c r="T5068" i="4"/>
  <c r="T4372" i="4"/>
  <c r="T3210" i="4"/>
  <c r="T3855" i="4"/>
  <c r="T5157" i="4"/>
  <c r="T1798" i="4"/>
  <c r="T7009" i="4"/>
  <c r="T6399" i="4"/>
  <c r="T1674" i="4"/>
  <c r="T4721" i="4"/>
  <c r="T4873" i="4"/>
  <c r="T745" i="4"/>
  <c r="T7241" i="4"/>
  <c r="T800" i="4"/>
  <c r="T1997" i="4"/>
  <c r="T7023" i="4"/>
  <c r="T3883" i="4"/>
  <c r="T7837" i="4"/>
  <c r="T7618" i="4"/>
  <c r="T5425" i="4"/>
  <c r="T313" i="4"/>
  <c r="T7329" i="4"/>
  <c r="T5447" i="4"/>
  <c r="T5799" i="4"/>
  <c r="T7873" i="4"/>
  <c r="T5948" i="4"/>
  <c r="T2887" i="4"/>
  <c r="T5644" i="4"/>
  <c r="T3623" i="4"/>
  <c r="T7388" i="4"/>
  <c r="T2289" i="4"/>
  <c r="T3118" i="4"/>
  <c r="T4265" i="4"/>
  <c r="T6179" i="4"/>
  <c r="T4023" i="4"/>
  <c r="T1972" i="4"/>
  <c r="T3412" i="4"/>
  <c r="T7749" i="4"/>
  <c r="T6485" i="4"/>
  <c r="T7555" i="4"/>
  <c r="T6627" i="4"/>
  <c r="T4624" i="4"/>
  <c r="T5387" i="4"/>
  <c r="T2318" i="4"/>
  <c r="T148" i="4"/>
  <c r="T2046" i="4"/>
  <c r="T1437" i="4"/>
  <c r="T5495" i="4"/>
  <c r="T7330" i="4"/>
  <c r="T4304" i="4"/>
  <c r="T4875" i="4"/>
  <c r="T1430" i="4"/>
  <c r="T1996" i="4"/>
  <c r="T1899" i="4"/>
  <c r="T3958" i="4"/>
  <c r="T5386" i="4"/>
  <c r="T5546" i="4"/>
  <c r="T6703" i="4"/>
  <c r="T4316" i="4"/>
  <c r="T1448" i="4"/>
  <c r="T2326" i="4"/>
  <c r="T3946" i="4"/>
  <c r="T2277" i="4"/>
  <c r="T4910" i="4"/>
  <c r="T3628" i="4"/>
  <c r="T6521" i="4"/>
  <c r="T397" i="4"/>
  <c r="T6245" i="4"/>
  <c r="T5813" i="4"/>
  <c r="T6733" i="4"/>
  <c r="T835" i="4"/>
  <c r="T2661" i="4"/>
  <c r="T1125" i="4"/>
  <c r="T2069" i="4"/>
  <c r="T3584" i="4"/>
  <c r="T6370" i="4"/>
  <c r="T3296" i="4"/>
  <c r="T6385" i="4"/>
  <c r="T5599" i="4"/>
  <c r="T1984" i="4"/>
  <c r="T2387" i="4"/>
  <c r="T5807" i="4"/>
  <c r="T4844" i="4"/>
  <c r="T3223" i="4"/>
  <c r="T6784" i="4"/>
  <c r="T3627" i="4"/>
  <c r="T4173" i="4"/>
  <c r="T296" i="4"/>
  <c r="T5686" i="4"/>
  <c r="T1630" i="4"/>
  <c r="T5560" i="4"/>
  <c r="T7289" i="4"/>
  <c r="T1998" i="4"/>
  <c r="T6667" i="4"/>
  <c r="T7390" i="4"/>
  <c r="T3041" i="4"/>
  <c r="T3286" i="4"/>
  <c r="T4113" i="4"/>
  <c r="T1270" i="4"/>
  <c r="T6916" i="4"/>
  <c r="T2019" i="4"/>
  <c r="T5908" i="4"/>
  <c r="T956" i="4"/>
  <c r="T6111" i="4"/>
  <c r="T3001" i="4"/>
  <c r="T1197" i="4"/>
  <c r="T28" i="4"/>
  <c r="T5973" i="4"/>
  <c r="T3927" i="4"/>
  <c r="T2193" i="4"/>
  <c r="T4674" i="4"/>
  <c r="T6417" i="4"/>
  <c r="T6581" i="4"/>
  <c r="T6301" i="4"/>
  <c r="T4010" i="4"/>
  <c r="T355" i="4"/>
  <c r="T590" i="4"/>
  <c r="T4867" i="4"/>
  <c r="T668" i="4"/>
  <c r="T2290" i="4"/>
  <c r="T4046" i="4"/>
  <c r="T2881" i="4"/>
  <c r="T2313" i="4"/>
  <c r="T1028" i="4"/>
  <c r="T7565" i="4"/>
  <c r="T4408" i="4"/>
  <c r="T2768" i="4"/>
  <c r="T2877" i="4"/>
  <c r="T2278" i="4"/>
  <c r="T6129" i="4"/>
  <c r="T2741" i="4"/>
  <c r="T2343" i="4"/>
  <c r="T2095" i="4"/>
  <c r="T3005" i="4"/>
  <c r="T6061" i="4"/>
  <c r="T6191" i="4"/>
  <c r="T7601" i="4"/>
  <c r="T2731" i="4"/>
  <c r="T4764" i="4"/>
  <c r="T2403" i="4"/>
  <c r="T6808" i="4"/>
  <c r="T1008" i="4"/>
  <c r="T4682" i="4"/>
  <c r="T5342" i="4"/>
  <c r="T4068" i="4"/>
  <c r="T4326" i="4"/>
  <c r="T5874" i="4"/>
  <c r="T104" i="4"/>
  <c r="T1089" i="4"/>
  <c r="T5032" i="4"/>
  <c r="T7501" i="4"/>
  <c r="T7923" i="4"/>
  <c r="T2346" i="4"/>
  <c r="T4491" i="4"/>
  <c r="T2897" i="4"/>
  <c r="T197" i="4"/>
  <c r="T205" i="4"/>
  <c r="T4436" i="4"/>
  <c r="T5483" i="4"/>
  <c r="T809" i="4"/>
  <c r="T908" i="4"/>
  <c r="T2828" i="4"/>
  <c r="T7369" i="4"/>
  <c r="T3519" i="4"/>
  <c r="T3189" i="4"/>
  <c r="T1891" i="4"/>
  <c r="T3891" i="4"/>
  <c r="T2681" i="4"/>
  <c r="T369" i="4"/>
  <c r="T7230" i="4"/>
  <c r="T2594" i="4"/>
  <c r="T4477" i="4"/>
  <c r="T1020" i="4"/>
  <c r="T4711" i="4"/>
  <c r="T1553" i="4"/>
  <c r="T5408" i="4"/>
  <c r="T875" i="4"/>
  <c r="T5845" i="4"/>
  <c r="T2466" i="4"/>
  <c r="T2162" i="4"/>
  <c r="T4500" i="4"/>
  <c r="T4174" i="4"/>
  <c r="T3438" i="4"/>
  <c r="T5320" i="4"/>
  <c r="T1667" i="4"/>
  <c r="T6486" i="4"/>
  <c r="T2716" i="4"/>
  <c r="T5601" i="4"/>
  <c r="T347" i="4"/>
  <c r="T7212" i="4"/>
  <c r="T4913" i="4"/>
  <c r="T7332" i="4"/>
  <c r="T3871" i="4"/>
  <c r="T5859" i="4"/>
  <c r="T6462" i="4"/>
  <c r="T5432" i="4"/>
  <c r="T7597" i="4"/>
  <c r="T1325" i="4"/>
  <c r="T6279" i="4"/>
  <c r="T5277" i="4"/>
  <c r="T5444" i="4"/>
  <c r="T3177" i="4"/>
  <c r="T4221" i="4"/>
  <c r="T5826" i="4"/>
  <c r="T1288" i="4"/>
  <c r="T7354" i="4"/>
  <c r="T356" i="4"/>
  <c r="T4951" i="4"/>
  <c r="T3550" i="4"/>
  <c r="T1642" i="4"/>
  <c r="T6389" i="4"/>
  <c r="T1413" i="4"/>
  <c r="T4426" i="4"/>
  <c r="T784" i="4"/>
  <c r="T459" i="4"/>
  <c r="T1185" i="4"/>
  <c r="T7093" i="4"/>
  <c r="T1198" i="4"/>
  <c r="T1954" i="4"/>
  <c r="T3317" i="4"/>
  <c r="T6221" i="4"/>
  <c r="T95" i="4"/>
  <c r="T2106" i="4"/>
  <c r="T5704" i="4"/>
  <c r="T2788" i="4"/>
  <c r="T6132" i="4"/>
  <c r="T3309" i="4"/>
  <c r="T6143" i="4"/>
  <c r="T31" i="4"/>
  <c r="T5394" i="4"/>
  <c r="T6198" i="4"/>
  <c r="T2391" i="4"/>
  <c r="T5820" i="4"/>
  <c r="T2055" i="4"/>
  <c r="T4726" i="4"/>
  <c r="T5511" i="4"/>
  <c r="T7046" i="4"/>
  <c r="T5040" i="4"/>
  <c r="T6425" i="4"/>
  <c r="T3653" i="4"/>
  <c r="T1627" i="4"/>
  <c r="T5502" i="4"/>
  <c r="T7526" i="4"/>
  <c r="T6880" i="4"/>
  <c r="T6074" i="4"/>
  <c r="T2909" i="4"/>
  <c r="T3045" i="4"/>
  <c r="T480" i="4"/>
  <c r="T1069" i="4"/>
  <c r="T3263" i="4"/>
  <c r="T7396" i="4"/>
  <c r="T2677" i="4"/>
  <c r="T6511" i="4"/>
  <c r="T363" i="4"/>
  <c r="T6768" i="4"/>
  <c r="T2187" i="4"/>
  <c r="T1522" i="4"/>
  <c r="T3960" i="4"/>
  <c r="T3149" i="4"/>
  <c r="T4073" i="4"/>
  <c r="T2581" i="4"/>
  <c r="T2785" i="4"/>
  <c r="T6289" i="4"/>
  <c r="T6977" i="4"/>
  <c r="T2742" i="4"/>
  <c r="T7236" i="4"/>
  <c r="T2" i="4"/>
  <c r="T3808" i="4"/>
  <c r="T2192" i="4"/>
  <c r="T5788" i="4"/>
  <c r="T4722" i="4"/>
  <c r="T1925" i="4"/>
  <c r="T5087" i="4"/>
  <c r="T6234" i="4"/>
  <c r="T3694" i="4"/>
  <c r="T818" i="4"/>
  <c r="T1616" i="4"/>
  <c r="T4633" i="4"/>
  <c r="T3068" i="4"/>
  <c r="T5964" i="4"/>
  <c r="T517" i="4"/>
  <c r="T6820" i="4"/>
  <c r="T5464" i="4"/>
  <c r="T6917" i="4"/>
  <c r="T1861" i="4"/>
  <c r="T3503" i="4"/>
  <c r="T7039" i="4"/>
  <c r="T7472" i="4"/>
  <c r="T6357" i="4"/>
  <c r="T3014" i="4"/>
  <c r="T3711" i="4"/>
  <c r="T4385" i="4"/>
  <c r="T3331" i="4"/>
  <c r="T2855" i="4"/>
  <c r="T3470" i="4"/>
  <c r="T5149" i="4"/>
  <c r="T5487" i="4"/>
  <c r="T3243" i="4"/>
  <c r="T4202" i="4"/>
  <c r="T3608" i="4"/>
  <c r="T7693" i="4"/>
  <c r="T5959" i="4"/>
  <c r="T749" i="4"/>
  <c r="T3292" i="4"/>
  <c r="T4597" i="4"/>
  <c r="T213" i="4"/>
  <c r="T4905" i="4"/>
  <c r="T6812" i="4"/>
  <c r="T499" i="4"/>
  <c r="T7180" i="4"/>
  <c r="T7514" i="4"/>
  <c r="T5816" i="4"/>
  <c r="T5934" i="4"/>
  <c r="T2918" i="4"/>
  <c r="T2274" i="4"/>
  <c r="T5625" i="4"/>
  <c r="T6468" i="4"/>
  <c r="T6680" i="4"/>
  <c r="T4652" i="4"/>
  <c r="T7293" i="4"/>
  <c r="T5623" i="4"/>
  <c r="T5627" i="4"/>
  <c r="T7275" i="4"/>
  <c r="T2234" i="4"/>
  <c r="T2930" i="4"/>
  <c r="T753" i="4"/>
  <c r="T3576" i="4"/>
  <c r="T2604" i="4"/>
  <c r="T4792" i="4"/>
  <c r="T4753" i="4"/>
  <c r="T4789" i="4"/>
  <c r="T7959" i="4"/>
  <c r="T7870" i="4"/>
  <c r="T2739" i="4"/>
  <c r="T3088" i="4"/>
  <c r="T7718" i="4"/>
  <c r="T6175" i="4"/>
  <c r="T7278" i="4"/>
  <c r="R209" i="4"/>
  <c r="R2836" i="4"/>
  <c r="R5684" i="4"/>
  <c r="R2584" i="4"/>
  <c r="R7906" i="4"/>
  <c r="R1132" i="4"/>
  <c r="R2436" i="4"/>
  <c r="R5030" i="4"/>
  <c r="R2023" i="4"/>
  <c r="R1722" i="4"/>
  <c r="R4932" i="4"/>
  <c r="R383" i="4"/>
  <c r="R4146" i="4"/>
  <c r="R4731" i="4"/>
  <c r="R4434" i="4"/>
  <c r="R1096" i="4"/>
  <c r="R7561" i="4"/>
  <c r="R2224" i="4"/>
  <c r="R6278" i="4"/>
  <c r="R6914" i="4"/>
  <c r="R779" i="4"/>
  <c r="R3448" i="4"/>
  <c r="R4734" i="4"/>
  <c r="R7715" i="4"/>
  <c r="R5520" i="4"/>
  <c r="R6" i="4"/>
  <c r="R4061" i="4"/>
  <c r="R4855" i="4"/>
  <c r="R5643" i="4"/>
  <c r="R3256" i="4"/>
  <c r="R1428" i="4"/>
  <c r="R5677" i="4"/>
  <c r="R6497" i="4"/>
  <c r="R7189" i="4"/>
  <c r="R6830" i="4"/>
  <c r="R5178" i="4"/>
  <c r="R2588" i="4"/>
  <c r="R85" i="4"/>
  <c r="R1720" i="4"/>
  <c r="R7586" i="4"/>
  <c r="R850" i="4"/>
  <c r="R7851" i="4"/>
  <c r="R5129" i="4"/>
  <c r="R3463" i="4"/>
  <c r="R1818" i="4"/>
  <c r="R961" i="4"/>
  <c r="R1528" i="4"/>
  <c r="R327" i="4"/>
  <c r="R4996" i="4"/>
  <c r="R4095" i="4"/>
  <c r="R682" i="4"/>
  <c r="R4215" i="4"/>
  <c r="R6273" i="4"/>
  <c r="R7509" i="4"/>
  <c r="R6592" i="4"/>
  <c r="R6182" i="4"/>
  <c r="R2133" i="4"/>
  <c r="R5734" i="4"/>
  <c r="R5438" i="4"/>
  <c r="R1664" i="4"/>
  <c r="R2358" i="4"/>
  <c r="R1053" i="4"/>
  <c r="R7829" i="4"/>
  <c r="R1006" i="4"/>
  <c r="R5405" i="4"/>
  <c r="R4328" i="4"/>
  <c r="R7434" i="4"/>
  <c r="R2563" i="4"/>
  <c r="R3054" i="4"/>
  <c r="R7379" i="4"/>
  <c r="R1846" i="4"/>
  <c r="R1116" i="4"/>
  <c r="R4397" i="4"/>
  <c r="R7558" i="4"/>
  <c r="R3429" i="4"/>
  <c r="R3240" i="4"/>
  <c r="R5223" i="4"/>
  <c r="R532" i="4"/>
  <c r="R3267" i="4"/>
  <c r="R7335" i="4"/>
  <c r="R7600" i="4"/>
  <c r="R4968" i="4"/>
  <c r="R3831" i="4"/>
  <c r="R2916" i="4"/>
  <c r="R2752" i="4"/>
  <c r="R4076" i="4"/>
  <c r="R5486" i="4"/>
  <c r="R2966" i="4"/>
  <c r="R1414" i="4"/>
  <c r="R1434" i="4"/>
  <c r="R747" i="4"/>
  <c r="R6886" i="4"/>
  <c r="R3611" i="4"/>
  <c r="R4906" i="4"/>
  <c r="R5312" i="4"/>
  <c r="R3162" i="4"/>
  <c r="R5752" i="4"/>
  <c r="R7716" i="4"/>
  <c r="R5818" i="4"/>
  <c r="R891" i="4"/>
  <c r="R6089" i="4"/>
  <c r="R5781" i="4"/>
  <c r="R2530" i="4"/>
  <c r="R7533" i="4"/>
  <c r="R1887" i="4"/>
  <c r="R1177" i="4"/>
  <c r="R2901" i="4"/>
  <c r="R7071" i="4"/>
  <c r="R1178" i="4"/>
  <c r="R614" i="4"/>
  <c r="R1154" i="4"/>
  <c r="R4475" i="4"/>
  <c r="R6450" i="4"/>
  <c r="R665" i="4"/>
  <c r="R4532" i="4"/>
  <c r="R3601" i="4"/>
  <c r="R2450" i="4"/>
  <c r="R2462" i="4"/>
  <c r="R3090" i="4"/>
  <c r="R5895" i="4"/>
  <c r="R3361" i="4"/>
  <c r="R1378" i="4"/>
  <c r="R7186" i="4"/>
  <c r="R3822" i="4"/>
  <c r="R6666" i="4"/>
  <c r="R6670" i="4"/>
  <c r="R1923" i="4"/>
  <c r="R7237" i="4"/>
  <c r="R7341" i="4"/>
  <c r="R1665" i="4"/>
  <c r="R4817" i="4"/>
  <c r="R1190" i="4"/>
  <c r="R7094" i="4"/>
  <c r="R1043" i="4"/>
  <c r="R7839" i="4"/>
  <c r="R3106" i="4"/>
  <c r="R4416" i="4"/>
  <c r="R7007" i="4"/>
  <c r="R1443" i="4"/>
  <c r="R5335" i="4"/>
  <c r="R4787" i="4"/>
  <c r="R3290" i="4"/>
  <c r="R4879" i="4"/>
  <c r="R6029" i="4"/>
  <c r="R5924" i="4"/>
  <c r="R441" i="4"/>
  <c r="R5140" i="4"/>
  <c r="R5635" i="4"/>
  <c r="R7617" i="4"/>
  <c r="R4079" i="4"/>
  <c r="R7169" i="4"/>
  <c r="R4668" i="4"/>
  <c r="R2978" i="4"/>
  <c r="R5289" i="4"/>
  <c r="R4549" i="4"/>
  <c r="R18" i="4"/>
  <c r="R155" i="4"/>
  <c r="R7792" i="4"/>
  <c r="R409" i="4"/>
  <c r="R2142" i="4"/>
  <c r="R2853" i="4"/>
  <c r="R5852" i="4"/>
  <c r="R4284" i="4"/>
  <c r="R549" i="4"/>
  <c r="R3760" i="4"/>
  <c r="R5422" i="4"/>
  <c r="R1581" i="4"/>
  <c r="R7359" i="4"/>
  <c r="R993" i="4"/>
  <c r="R1292" i="4"/>
  <c r="R64" i="4"/>
  <c r="R1769" i="4"/>
  <c r="R3748" i="4"/>
  <c r="R2831" i="4"/>
  <c r="R5982" i="4"/>
  <c r="R786" i="4"/>
  <c r="R980" i="4"/>
  <c r="R6190" i="4"/>
  <c r="R4571" i="4"/>
  <c r="R5772" i="4"/>
  <c r="R1848" i="4"/>
  <c r="R5517" i="4"/>
  <c r="R3796" i="4"/>
  <c r="R6471" i="4"/>
  <c r="R1085" i="4"/>
  <c r="R4438" i="4"/>
  <c r="R3598" i="4"/>
  <c r="R2329" i="4"/>
  <c r="R4808" i="4"/>
  <c r="R1650" i="4"/>
  <c r="R7313" i="4"/>
  <c r="R2755" i="4"/>
  <c r="R5933" i="4"/>
  <c r="R6972" i="4"/>
  <c r="R2991" i="4"/>
  <c r="R6895" i="4"/>
  <c r="R6624" i="4"/>
  <c r="R6244" i="4"/>
  <c r="R2336" i="4"/>
  <c r="R6976" i="4"/>
  <c r="R673" i="4"/>
  <c r="R3180" i="4"/>
  <c r="R7112" i="4"/>
  <c r="R1419" i="4"/>
  <c r="R4320" i="4"/>
  <c r="R5617" i="4"/>
  <c r="R4091" i="4"/>
  <c r="R7855" i="4"/>
  <c r="R6380" i="4"/>
  <c r="R6522" i="4"/>
  <c r="R4238" i="4"/>
  <c r="R4860" i="4"/>
  <c r="R1597" i="4"/>
  <c r="R5824" i="4"/>
  <c r="R656" i="4"/>
  <c r="R2715" i="4"/>
  <c r="R2649" i="4"/>
  <c r="R96" i="4"/>
  <c r="R7486" i="4"/>
  <c r="R802" i="4"/>
  <c r="R7753" i="4"/>
  <c r="R7606" i="4"/>
  <c r="R5561" i="4"/>
  <c r="R2623" i="4"/>
  <c r="R5359" i="4"/>
  <c r="R4108" i="4"/>
  <c r="R2415" i="4"/>
  <c r="R5873" i="4"/>
  <c r="R3311" i="4"/>
  <c r="R1602" i="4"/>
  <c r="R6026" i="4"/>
  <c r="R6133" i="4"/>
  <c r="R24" i="4"/>
  <c r="R1865" i="4"/>
  <c r="R5681" i="4"/>
  <c r="R2524" i="4"/>
  <c r="R3179" i="4"/>
  <c r="R3245" i="4"/>
  <c r="R1441" i="4"/>
  <c r="R1257" i="4"/>
  <c r="R6503" i="4"/>
  <c r="R4233" i="4"/>
  <c r="R2793" i="4"/>
  <c r="R2291" i="4"/>
  <c r="R5096" i="4"/>
  <c r="R795" i="4"/>
  <c r="R2870" i="4"/>
  <c r="R4226" i="4"/>
  <c r="R3739" i="4"/>
  <c r="R4973" i="4"/>
  <c r="R4362" i="4"/>
  <c r="R2235" i="4"/>
  <c r="R373" i="4"/>
  <c r="R6691" i="4"/>
  <c r="R1356" i="4"/>
  <c r="R453" i="4"/>
  <c r="R1423" i="4"/>
  <c r="R3145" i="4"/>
  <c r="R4021" i="4"/>
  <c r="R6300" i="4"/>
  <c r="R6203" i="4"/>
  <c r="R2185" i="4"/>
  <c r="R5576" i="4"/>
  <c r="R5148" i="4"/>
  <c r="R1643" i="4"/>
  <c r="R3747" i="4"/>
  <c r="R6697" i="4"/>
  <c r="R6012" i="4"/>
  <c r="R1980" i="4"/>
  <c r="R1549" i="4"/>
  <c r="R2753" i="4"/>
  <c r="R5793" i="4"/>
  <c r="R7371" i="4"/>
  <c r="R4031" i="4"/>
  <c r="R3688" i="4"/>
  <c r="R5522" i="4"/>
  <c r="R5586" i="4"/>
  <c r="R7047" i="4"/>
  <c r="R4812" i="4"/>
  <c r="R4580" i="4"/>
  <c r="R2373" i="4"/>
  <c r="R6965" i="4"/>
  <c r="R6483" i="4"/>
  <c r="R5730" i="4"/>
  <c r="R7448" i="4"/>
  <c r="R3890" i="4"/>
  <c r="R6815" i="4"/>
  <c r="R519" i="4"/>
  <c r="R6052" i="4"/>
  <c r="R2062" i="4"/>
  <c r="R1275" i="4"/>
  <c r="R4370" i="4"/>
  <c r="R6512" i="4"/>
  <c r="R6044" i="4"/>
  <c r="R776" i="4"/>
  <c r="R1832" i="4"/>
  <c r="R2087" i="4"/>
  <c r="R6442" i="4"/>
  <c r="R3244" i="4"/>
  <c r="R258" i="4"/>
  <c r="R7447" i="4"/>
  <c r="R537" i="4"/>
  <c r="R4534" i="4"/>
  <c r="R1380" i="4"/>
  <c r="R763" i="4"/>
  <c r="R189" i="4"/>
  <c r="R1995" i="4"/>
  <c r="R4824" i="4"/>
  <c r="R703" i="4"/>
  <c r="R1299" i="4"/>
  <c r="R3966" i="4"/>
  <c r="R5219" i="4"/>
  <c r="R3390" i="4"/>
  <c r="R4577" i="4"/>
  <c r="R502" i="4"/>
  <c r="R4143" i="4"/>
  <c r="R5086" i="4"/>
  <c r="R5000" i="4"/>
  <c r="R71" i="4"/>
  <c r="R4669" i="4"/>
  <c r="R4816" i="4"/>
  <c r="R1120" i="4"/>
  <c r="R3347" i="4"/>
  <c r="R6219" i="4"/>
  <c r="R3575" i="4"/>
  <c r="R3801" i="4"/>
  <c r="R2902" i="4"/>
  <c r="R674" i="4"/>
  <c r="R7696" i="4"/>
  <c r="R2205" i="4"/>
  <c r="R2467" i="4"/>
  <c r="R3499" i="4"/>
  <c r="R2401" i="4"/>
  <c r="R5340" i="4"/>
  <c r="R1173" i="4"/>
  <c r="R3877" i="4"/>
  <c r="R7640" i="4"/>
  <c r="R2825" i="4"/>
  <c r="R3555" i="4"/>
  <c r="R2710" i="4"/>
  <c r="R3297" i="4"/>
  <c r="R6623" i="4"/>
  <c r="R6651" i="4"/>
  <c r="R5966" i="4"/>
  <c r="R5010" i="4"/>
  <c r="R1331" i="4"/>
  <c r="R2629" i="4"/>
  <c r="R1054" i="4"/>
  <c r="R4005" i="4"/>
  <c r="R7323" i="4"/>
  <c r="R2221" i="4"/>
  <c r="R166" i="4"/>
  <c r="R3121" i="4"/>
  <c r="R5331" i="4"/>
  <c r="R2119" i="4"/>
  <c r="R7900" i="4"/>
  <c r="R3527" i="4"/>
  <c r="R2258" i="4"/>
  <c r="R61" i="4"/>
  <c r="R1670" i="4"/>
  <c r="R3453" i="4"/>
  <c r="R6999" i="4"/>
  <c r="R4557" i="4"/>
  <c r="R6946" i="4"/>
  <c r="R5921" i="4"/>
  <c r="R4926" i="4"/>
  <c r="R4463" i="4"/>
  <c r="R5674" i="4"/>
  <c r="R2700" i="4"/>
  <c r="R1700" i="4"/>
  <c r="R314" i="4"/>
  <c r="R6652" i="4"/>
  <c r="R4114" i="4"/>
  <c r="R2693" i="4"/>
  <c r="R5028" i="4"/>
  <c r="R1620" i="4"/>
  <c r="R1042" i="4"/>
  <c r="R3542" i="4"/>
  <c r="R1153" i="4"/>
  <c r="R5955" i="4"/>
  <c r="R2811" i="4"/>
  <c r="R1221" i="4"/>
  <c r="R3605" i="4"/>
  <c r="R5755" i="4"/>
  <c r="R5902" i="4"/>
  <c r="R1936" i="4"/>
  <c r="R3342" i="4"/>
  <c r="R4505" i="4"/>
  <c r="R7312" i="4"/>
  <c r="R3034" i="4"/>
  <c r="R1755" i="4"/>
  <c r="R3782" i="4"/>
  <c r="R5399" i="4"/>
  <c r="R3459" i="4"/>
  <c r="R660" i="4"/>
  <c r="R108" i="4"/>
  <c r="R4670" i="4"/>
  <c r="R5191" i="4"/>
  <c r="R2765" i="4"/>
  <c r="R6848" i="4"/>
  <c r="R3670" i="4"/>
  <c r="R7181" i="4"/>
  <c r="R6816" i="4"/>
  <c r="R2189" i="4"/>
  <c r="R5749" i="4"/>
  <c r="R147" i="4"/>
  <c r="R3582" i="4"/>
  <c r="R1262" i="4"/>
  <c r="R6803" i="4"/>
  <c r="R2206" i="4"/>
  <c r="R5125" i="4"/>
  <c r="R4393" i="4"/>
  <c r="R6000" i="4"/>
  <c r="R4276" i="4"/>
  <c r="R1811" i="4"/>
  <c r="R3634" i="4"/>
  <c r="R3644" i="4"/>
  <c r="R4460" i="4"/>
  <c r="R360" i="4"/>
  <c r="R4263" i="4"/>
  <c r="R675" i="4"/>
  <c r="R2041" i="4"/>
  <c r="R2671" i="4"/>
  <c r="R7788" i="4"/>
  <c r="R7921" i="4"/>
  <c r="R2212" i="4"/>
  <c r="R6903" i="4"/>
  <c r="R1590" i="4"/>
  <c r="R3900" i="4"/>
  <c r="R1608" i="4"/>
  <c r="R3528" i="4"/>
  <c r="R3340" i="4"/>
  <c r="R4148" i="4"/>
  <c r="R5391" i="4"/>
  <c r="R6109" i="4"/>
  <c r="R2744" i="4"/>
  <c r="R1940" i="4"/>
  <c r="R6696" i="4"/>
  <c r="R2873" i="4"/>
  <c r="R7271" i="4"/>
  <c r="R6226" i="4"/>
  <c r="R3762" i="4"/>
  <c r="R4283" i="4"/>
  <c r="R7439" i="4"/>
  <c r="R6115" i="4"/>
  <c r="R1301" i="4"/>
  <c r="R3665" i="4"/>
  <c r="R6072" i="4"/>
  <c r="R1195" i="4"/>
  <c r="R1933" i="4"/>
  <c r="R6408" i="4"/>
  <c r="R700" i="4"/>
  <c r="R522" i="4"/>
  <c r="R5043" i="4"/>
  <c r="R5903" i="4"/>
  <c r="R950" i="4"/>
  <c r="R4110" i="4"/>
  <c r="R6282" i="4"/>
  <c r="R6466" i="4"/>
  <c r="R2659" i="4"/>
  <c r="R5995" i="4"/>
  <c r="R3572" i="4"/>
  <c r="R2758" i="4"/>
  <c r="R7802" i="4"/>
  <c r="R3399" i="4"/>
  <c r="R3435" i="4"/>
  <c r="R852" i="4"/>
  <c r="R6326" i="4"/>
  <c r="R3222" i="4"/>
  <c r="R4795" i="4"/>
  <c r="R4345" i="4"/>
  <c r="R492" i="4"/>
  <c r="R4468" i="4"/>
  <c r="R3906" i="4"/>
  <c r="R2784" i="4"/>
  <c r="R1609" i="4"/>
  <c r="R7676" i="4"/>
  <c r="R1988" i="4"/>
  <c r="R7663" i="4"/>
  <c r="R4268" i="4"/>
  <c r="R3647" i="4"/>
  <c r="R6786" i="4"/>
  <c r="R3028" i="4"/>
  <c r="R398" i="4"/>
  <c r="R1388" i="4"/>
  <c r="R524" i="4"/>
  <c r="R1440" i="4"/>
  <c r="R6542" i="4"/>
  <c r="R6275" i="4"/>
  <c r="R5910" i="4"/>
  <c r="R2574" i="4"/>
  <c r="R2982" i="4"/>
  <c r="R4830" i="4"/>
  <c r="R6765" i="4"/>
  <c r="R60" i="4"/>
  <c r="R4891" i="4"/>
  <c r="R4784" i="4"/>
  <c r="R7729" i="4"/>
  <c r="R1150" i="4"/>
  <c r="R5117" i="4"/>
  <c r="R6069" i="4"/>
  <c r="R3761" i="4"/>
  <c r="R1546" i="4"/>
  <c r="R7648" i="4"/>
  <c r="R4565" i="4"/>
  <c r="R6502" i="4"/>
  <c r="R5480" i="4"/>
  <c r="R3185" i="4"/>
  <c r="R5570" i="4"/>
  <c r="R7607" i="4"/>
  <c r="R7352" i="4"/>
  <c r="R4280" i="4"/>
  <c r="R4204" i="4"/>
  <c r="R3564" i="4"/>
  <c r="R4417" i="4"/>
  <c r="R6864" i="4"/>
  <c r="R4051" i="4"/>
  <c r="R3154" i="4"/>
  <c r="R1632" i="4"/>
  <c r="R6807" i="4"/>
  <c r="R1516" i="4"/>
  <c r="R2037" i="4"/>
  <c r="R7197" i="4"/>
  <c r="R7627" i="4"/>
  <c r="R2653" i="4"/>
  <c r="R6844" i="4"/>
  <c r="R3382" i="4"/>
  <c r="R7961" i="4"/>
  <c r="R2526" i="4"/>
  <c r="R458" i="4"/>
  <c r="R1854" i="4"/>
  <c r="R1349" i="4"/>
  <c r="R2551" i="4"/>
  <c r="R1074" i="4"/>
  <c r="R432" i="4"/>
  <c r="R7789" i="4"/>
  <c r="R3531" i="4"/>
  <c r="R5988" i="4"/>
  <c r="R4583" i="4"/>
  <c r="R2457" i="4"/>
  <c r="R7559" i="4"/>
  <c r="R3614" i="4"/>
  <c r="R5268" i="4"/>
  <c r="R6248" i="4"/>
  <c r="R5869" i="4"/>
  <c r="R918" i="4"/>
  <c r="R1765" i="4"/>
  <c r="R1830" i="4"/>
  <c r="R4649" i="4"/>
  <c r="R6415" i="4"/>
  <c r="R2985" i="4"/>
  <c r="R593" i="4"/>
  <c r="R4599" i="4"/>
  <c r="R4254" i="4"/>
  <c r="R3673" i="4"/>
  <c r="R2531" i="4"/>
  <c r="R7619" i="4"/>
  <c r="R1671" i="4"/>
  <c r="R6605" i="4"/>
  <c r="R4578" i="4"/>
  <c r="R5598" i="4"/>
  <c r="R285" i="4"/>
  <c r="R2587" i="4"/>
  <c r="R474" i="4"/>
  <c r="R7784" i="4"/>
  <c r="R1180" i="4"/>
  <c r="R338" i="4"/>
  <c r="R4116" i="4"/>
  <c r="R6238" i="4"/>
  <c r="R5880" i="4"/>
  <c r="R1714" i="4"/>
  <c r="R2725" i="4"/>
  <c r="R7604" i="4"/>
  <c r="R2414" i="4"/>
  <c r="R3697" i="4"/>
  <c r="R6377" i="4"/>
  <c r="R3261" i="4"/>
  <c r="R573" i="4"/>
  <c r="R7702" i="4"/>
  <c r="R386" i="4"/>
  <c r="R826" i="4"/>
  <c r="R2376" i="4"/>
  <c r="R1890" i="4"/>
  <c r="R5736" i="4"/>
  <c r="R7907" i="4"/>
  <c r="R6935" i="4"/>
  <c r="R2372" i="4"/>
  <c r="R6906" i="4"/>
  <c r="R5695" i="4"/>
  <c r="R4319" i="4"/>
  <c r="R5577" i="4"/>
  <c r="R135" i="4"/>
  <c r="R6549" i="4"/>
  <c r="R3105" i="4"/>
  <c r="R5543" i="4"/>
  <c r="R7641" i="4"/>
  <c r="R677" i="4"/>
  <c r="R780" i="4"/>
  <c r="R1973" i="4"/>
  <c r="R2141" i="4"/>
  <c r="R2201" i="4"/>
  <c r="R1323" i="4"/>
  <c r="R2521" i="4"/>
  <c r="R3126" i="4"/>
  <c r="R5434" i="4"/>
  <c r="R2987" i="4"/>
  <c r="R2173" i="4"/>
  <c r="R7511" i="4"/>
  <c r="R1783" i="4"/>
  <c r="R2951" i="4"/>
  <c r="R7894" i="4"/>
  <c r="R4252" i="4"/>
  <c r="R7879" i="4"/>
  <c r="R2712" i="4"/>
  <c r="R5437" i="4"/>
  <c r="R6197" i="4"/>
  <c r="R6739" i="4"/>
  <c r="R3253" i="4"/>
  <c r="R1742" i="4"/>
  <c r="R2251" i="4"/>
  <c r="R5993" i="4"/>
  <c r="R3122" i="4"/>
  <c r="R738" i="4"/>
  <c r="R1785" i="4"/>
  <c r="R4216" i="4"/>
  <c r="R6476" i="4"/>
  <c r="R4582" i="4"/>
  <c r="R80" i="4"/>
  <c r="R1376" i="4"/>
  <c r="R214" i="4"/>
  <c r="R426" i="4"/>
  <c r="R125" i="4"/>
  <c r="R5402" i="4"/>
  <c r="R7392" i="4"/>
  <c r="R6308" i="4"/>
  <c r="R1880" i="4"/>
  <c r="R318" i="4"/>
  <c r="R4954" i="4"/>
  <c r="R727" i="4"/>
  <c r="R2333" i="4"/>
  <c r="R667" i="4"/>
  <c r="R6123" i="4"/>
  <c r="R785" i="4"/>
  <c r="R6883" i="4"/>
  <c r="R498" i="4"/>
  <c r="R5251" i="4"/>
  <c r="R2353" i="4"/>
  <c r="R50" i="4"/>
  <c r="R6060" i="4"/>
  <c r="R5566" i="4"/>
  <c r="R428" i="4"/>
  <c r="R1196" i="4"/>
  <c r="R3754" i="4"/>
  <c r="R6747" i="4"/>
  <c r="R7190" i="4"/>
  <c r="R5740" i="4"/>
  <c r="R6034" i="4"/>
  <c r="R5666" i="4"/>
  <c r="R6837" i="4"/>
  <c r="R7001" i="4"/>
  <c r="R1149" i="4"/>
  <c r="R4400" i="4"/>
  <c r="R4916" i="4"/>
  <c r="R6782" i="4"/>
  <c r="R2056" i="4"/>
  <c r="R6771" i="4"/>
  <c r="R5349" i="4"/>
  <c r="R7926" i="4"/>
  <c r="R1176" i="4"/>
  <c r="R3677" i="4"/>
  <c r="R1945" i="4"/>
  <c r="R5243" i="4"/>
  <c r="R3767" i="4"/>
  <c r="R6424" i="4"/>
  <c r="R4250" i="4"/>
  <c r="R5494" i="4"/>
  <c r="R586" i="4"/>
  <c r="R5805" i="4"/>
  <c r="R6157" i="4"/>
  <c r="R2939" i="4"/>
  <c r="R7308" i="4"/>
  <c r="R7914" i="4"/>
  <c r="R3391" i="4"/>
  <c r="R5563" i="4"/>
  <c r="R2108" i="4"/>
  <c r="R4699" i="4"/>
  <c r="R6446" i="4"/>
  <c r="R1092" i="4"/>
  <c r="R713" i="4"/>
  <c r="R2214" i="4"/>
  <c r="R1810" i="4"/>
  <c r="R7646" i="4"/>
  <c r="R654" i="4"/>
  <c r="R2608" i="4"/>
  <c r="R5687" i="4"/>
  <c r="R6801" i="4"/>
  <c r="R860" i="4"/>
  <c r="R4197" i="4"/>
  <c r="R7324" i="4"/>
  <c r="R7049" i="4"/>
  <c r="R1070" i="4"/>
  <c r="R4640" i="4"/>
  <c r="R6252" i="4"/>
  <c r="R6187" i="4"/>
  <c r="R6225" i="4"/>
  <c r="R6467" i="4"/>
  <c r="R939" i="4"/>
  <c r="R6582" i="4"/>
  <c r="R3033" i="4"/>
  <c r="R2129" i="4"/>
  <c r="R6104" i="4"/>
  <c r="R7414" i="4"/>
  <c r="R4794" i="4"/>
  <c r="R5309" i="4"/>
  <c r="R6473" i="4"/>
  <c r="R5958" i="4"/>
  <c r="R1989" i="4"/>
  <c r="R4384" i="4"/>
  <c r="R456" i="4"/>
  <c r="R7523" i="4"/>
  <c r="R3790" i="4"/>
  <c r="R7772" i="4"/>
  <c r="R3779" i="4"/>
  <c r="R6557" i="4"/>
  <c r="R5018" i="4"/>
  <c r="R6247" i="4"/>
  <c r="R7067" i="4"/>
  <c r="R6781" i="4"/>
  <c r="R1095" i="4"/>
  <c r="R1219" i="4"/>
  <c r="R3050" i="4"/>
  <c r="R7300" i="4"/>
  <c r="R2599" i="4"/>
  <c r="R7060" i="4"/>
  <c r="R7548" i="4"/>
  <c r="R6673" i="4"/>
  <c r="R2841" i="4"/>
  <c r="R5626" i="4"/>
  <c r="R2938" i="4"/>
  <c r="R3313" i="4"/>
  <c r="R1362" i="4"/>
  <c r="R4042" i="4"/>
  <c r="R912" i="4"/>
  <c r="R489" i="4"/>
  <c r="R1342" i="4"/>
  <c r="R1192" i="4"/>
  <c r="R4447" i="4"/>
  <c r="R1971" i="4"/>
  <c r="R6180" i="4"/>
  <c r="R7919" i="4"/>
  <c r="R7041" i="4"/>
  <c r="R6863" i="4"/>
  <c r="R2190" i="4"/>
  <c r="R529" i="4"/>
  <c r="R6943" i="4"/>
  <c r="R5206" i="4"/>
  <c r="R5870" i="4"/>
  <c r="R3916" i="4"/>
  <c r="R731" i="4"/>
  <c r="R7844" i="4"/>
  <c r="R3282" i="4"/>
  <c r="R5311" i="4"/>
  <c r="R5150" i="4"/>
  <c r="R5118" i="4"/>
  <c r="R4556" i="4"/>
  <c r="R5078" i="4"/>
  <c r="R6043" i="4"/>
  <c r="R5404" i="4"/>
  <c r="R1730" i="4"/>
  <c r="R3722" i="4"/>
  <c r="R2988" i="4"/>
  <c r="R626" i="4"/>
  <c r="R6525" i="4"/>
  <c r="R4327" i="4"/>
  <c r="R4988" i="4"/>
  <c r="R4740" i="4"/>
  <c r="R3351" i="4"/>
  <c r="R2392" i="4"/>
  <c r="R2772" i="4"/>
  <c r="R854" i="4"/>
  <c r="R457" i="4"/>
  <c r="R5058" i="4"/>
  <c r="R1174" i="4"/>
  <c r="R2708" i="4"/>
  <c r="R6363" i="4"/>
  <c r="R2630" i="4"/>
  <c r="R6299" i="4"/>
  <c r="R3578" i="4"/>
  <c r="R4566" i="4"/>
  <c r="R1300" i="4"/>
  <c r="R6501" i="4"/>
  <c r="R5237" i="4"/>
  <c r="R2636" i="4"/>
  <c r="R2044" i="4"/>
  <c r="R3536" i="4"/>
  <c r="R2633" i="4"/>
  <c r="R3273" i="4"/>
  <c r="R653" i="4"/>
  <c r="R2510" i="4"/>
  <c r="R5706" i="4"/>
  <c r="R5379" i="4"/>
  <c r="R3291" i="4"/>
  <c r="R3752" i="4"/>
  <c r="R6579" i="4"/>
  <c r="R427" i="4"/>
  <c r="R5639" i="4"/>
  <c r="R3508" i="4"/>
  <c r="R4062" i="4"/>
  <c r="R3152" i="4"/>
  <c r="R3876" i="4"/>
  <c r="R5612" i="4"/>
  <c r="R6986" i="4"/>
  <c r="R982" i="4"/>
  <c r="R2816" i="4"/>
  <c r="R2791" i="4"/>
  <c r="R6071" i="4"/>
  <c r="R1402" i="4"/>
  <c r="R7778" i="4"/>
  <c r="R5842" i="4"/>
  <c r="R2008" i="4"/>
  <c r="R2309" i="4"/>
  <c r="R1447" i="4"/>
  <c r="R3446" i="4"/>
  <c r="R3848" i="4"/>
  <c r="R4984" i="4"/>
  <c r="R2179" i="4"/>
  <c r="R1870" i="4"/>
  <c r="R3089" i="4"/>
  <c r="R760" i="4"/>
  <c r="R6860" i="4"/>
  <c r="R2378" i="4"/>
  <c r="R4499" i="4"/>
  <c r="R7142" i="4"/>
  <c r="R305" i="4"/>
  <c r="R354" i="4"/>
  <c r="R6714" i="4"/>
  <c r="R7424" i="4"/>
  <c r="R2494" i="4"/>
  <c r="R7692" i="4"/>
  <c r="R2615" i="4"/>
  <c r="R6527" i="4"/>
  <c r="R1189" i="4"/>
  <c r="R2931" i="4"/>
  <c r="R1812" i="4"/>
  <c r="R1740" i="4"/>
  <c r="R2950" i="4"/>
  <c r="R2239" i="4"/>
  <c r="R887" i="4"/>
  <c r="R4261" i="4"/>
  <c r="R4306" i="4"/>
  <c r="R4626" i="4"/>
  <c r="R2271" i="4"/>
  <c r="R6099" i="4"/>
  <c r="R7564" i="4"/>
  <c r="R2151" i="4"/>
  <c r="R6388" i="4"/>
  <c r="R3072" i="4"/>
  <c r="R6269" i="4"/>
  <c r="R7479" i="4"/>
  <c r="R3451" i="4"/>
  <c r="R5588" i="4"/>
  <c r="R1819" i="4"/>
  <c r="R2169" i="4"/>
  <c r="R3602" i="4"/>
  <c r="R2247" i="4"/>
  <c r="R1585" i="4"/>
  <c r="R156" i="4"/>
  <c r="R6547" i="4"/>
  <c r="R3716" i="4"/>
  <c r="R4305" i="4"/>
  <c r="R3661" i="4"/>
  <c r="R679" i="4"/>
  <c r="R482" i="4"/>
  <c r="R7050" i="4"/>
  <c r="R1893" i="4"/>
  <c r="R1555" i="4"/>
  <c r="R1409" i="4"/>
  <c r="R3714" i="4"/>
  <c r="R2249" i="4"/>
  <c r="R6242" i="4"/>
  <c r="R7435" i="4"/>
  <c r="R7875" i="4"/>
  <c r="R1965" i="4"/>
  <c r="R2532" i="4"/>
  <c r="R5421" i="4"/>
  <c r="R880" i="4"/>
  <c r="R2989" i="4"/>
  <c r="R6237" i="4"/>
  <c r="R5656" i="4"/>
  <c r="R576" i="4"/>
  <c r="R1813" i="4"/>
  <c r="R5266" i="4"/>
  <c r="R5500" i="4"/>
  <c r="R3043" i="4"/>
  <c r="R5034" i="4"/>
  <c r="R2299" i="4"/>
  <c r="R5754" i="4"/>
  <c r="R4028" i="4"/>
  <c r="R680" i="4"/>
  <c r="R1900" i="4"/>
  <c r="R3913" i="4"/>
  <c r="R2057" i="4"/>
  <c r="R4934" i="4"/>
  <c r="R5218" i="4"/>
  <c r="R6283" i="4"/>
  <c r="R1408" i="4"/>
  <c r="R6492" i="4"/>
  <c r="R3656" i="4"/>
  <c r="R2790" i="4"/>
  <c r="R287" i="4"/>
  <c r="R7471" i="4"/>
  <c r="R444" i="4"/>
  <c r="R2018" i="4"/>
  <c r="R6435" i="4"/>
  <c r="R1930" i="4"/>
  <c r="R5698" i="4"/>
  <c r="R4457" i="4"/>
  <c r="R4184" i="4"/>
  <c r="R7884" i="4"/>
  <c r="R6546" i="4"/>
  <c r="R5228" i="4"/>
  <c r="R5326" i="4"/>
  <c r="R3036" i="4"/>
  <c r="R1047" i="4"/>
  <c r="R5017" i="4"/>
  <c r="R5045" i="4"/>
  <c r="R5744" i="4"/>
  <c r="R3008" i="4"/>
  <c r="R1264" i="4"/>
  <c r="R2067" i="4"/>
  <c r="R636" i="4"/>
  <c r="R4780" i="4"/>
  <c r="R705" i="4"/>
  <c r="R7593" i="4"/>
  <c r="R671" i="4"/>
  <c r="R568" i="4"/>
  <c r="R4856" i="4"/>
  <c r="R1014" i="4"/>
  <c r="R4419" i="4"/>
  <c r="R4987" i="4"/>
  <c r="R379" i="4"/>
  <c r="R1170" i="4"/>
  <c r="R7277" i="4"/>
  <c r="R1145" i="4"/>
  <c r="R2275" i="4"/>
  <c r="R2337" i="4"/>
  <c r="R6340" i="4"/>
  <c r="R4769" i="4"/>
  <c r="R1212" i="4"/>
  <c r="R2891" i="4"/>
  <c r="R3483" i="4"/>
  <c r="R178" i="4"/>
  <c r="R3774" i="4"/>
  <c r="R6601" i="4"/>
  <c r="R2421" i="4"/>
  <c r="R6612" i="4"/>
  <c r="R6961" i="4"/>
  <c r="R5230" i="4"/>
  <c r="R6033" i="4"/>
  <c r="R1932" i="4"/>
  <c r="R2689" i="4"/>
  <c r="R716" i="4"/>
  <c r="R6562" i="4"/>
  <c r="R2305" i="4"/>
  <c r="R937" i="4"/>
  <c r="R5901" i="4"/>
  <c r="R1797" i="4"/>
  <c r="R7758" i="4"/>
  <c r="R5920" i="4"/>
  <c r="R5705" i="4"/>
  <c r="R2211" i="4"/>
  <c r="R6677" i="4"/>
  <c r="R389" i="4"/>
  <c r="R6713" i="4"/>
  <c r="R5056" i="4"/>
  <c r="R2980" i="4"/>
  <c r="R4542" i="4"/>
  <c r="R4259" i="4"/>
  <c r="R3993" i="4"/>
  <c r="R1368" i="4"/>
  <c r="R1200" i="4"/>
  <c r="R4382" i="4"/>
  <c r="R4288" i="4"/>
  <c r="R3629" i="4"/>
  <c r="R6790" i="4"/>
  <c r="R6545" i="4"/>
  <c r="R3419" i="4"/>
  <c r="R2956" i="4"/>
  <c r="R6959" i="4"/>
  <c r="R310" i="4"/>
  <c r="R5014" i="4"/>
  <c r="R2674" i="4"/>
  <c r="R505" i="4"/>
  <c r="R5378" i="4"/>
  <c r="R394" i="4"/>
  <c r="R5565" i="4"/>
  <c r="R5241" i="4"/>
  <c r="R6011" i="4"/>
  <c r="R5809" i="4"/>
  <c r="R6716" i="4"/>
  <c r="R5629" i="4"/>
  <c r="R6924" i="4"/>
  <c r="R7398" i="4"/>
  <c r="R6939" i="4"/>
  <c r="R4960" i="4"/>
  <c r="R5905" i="4"/>
  <c r="R6046" i="4"/>
  <c r="R3456" i="4"/>
  <c r="R414" i="4"/>
  <c r="R4651" i="4"/>
  <c r="R6427" i="4"/>
  <c r="R7574" i="4"/>
  <c r="R7630" i="4"/>
  <c r="R7057" i="4"/>
  <c r="R7268" i="4"/>
  <c r="R756" i="4"/>
  <c r="R1920" i="4"/>
  <c r="R1924" i="4"/>
  <c r="R5306" i="4"/>
  <c r="R207" i="4"/>
  <c r="R4691" i="4"/>
  <c r="R2397" i="4"/>
  <c r="R5260" i="4"/>
  <c r="R3743" i="4"/>
  <c r="R2077" i="4"/>
  <c r="R2706" i="4"/>
  <c r="R6493" i="4"/>
  <c r="R7522" i="4"/>
  <c r="R6951" i="4"/>
  <c r="R5247" i="4"/>
  <c r="R6734" i="4"/>
  <c r="R3205" i="4"/>
  <c r="R3371" i="4"/>
  <c r="R1547" i="4"/>
  <c r="R3184" i="4"/>
  <c r="R1746" i="4"/>
  <c r="R3472" i="4"/>
  <c r="R3069" i="4"/>
  <c r="R1372" i="4"/>
  <c r="R1688" i="4"/>
  <c r="R5162" i="4"/>
  <c r="R3414" i="4"/>
  <c r="R2359" i="4"/>
  <c r="R3892" i="4"/>
  <c r="R4890" i="4"/>
  <c r="R5534" i="4"/>
  <c r="R876" i="4"/>
  <c r="R6100" i="4"/>
  <c r="R6369" i="4"/>
  <c r="R2331" i="4"/>
  <c r="R5102" i="4"/>
  <c r="R3287" i="4"/>
  <c r="R2413" i="4"/>
  <c r="R6650" i="4"/>
  <c r="R2229" i="4"/>
  <c r="R6856" i="4"/>
  <c r="R7494" i="4"/>
  <c r="R3799" i="4"/>
  <c r="R14" i="4"/>
  <c r="R2086" i="4"/>
  <c r="R3454" i="4"/>
  <c r="R1000" i="4"/>
  <c r="R1814" i="4"/>
  <c r="R5935" i="4"/>
  <c r="R7306" i="4"/>
  <c r="R5478" i="4"/>
  <c r="R6548" i="4"/>
  <c r="R5233" i="4"/>
  <c r="R6056" i="4"/>
  <c r="R5621" i="4"/>
  <c r="R7105" i="4"/>
  <c r="R2264" i="4"/>
  <c r="R7551" i="4"/>
  <c r="R5942" i="4"/>
  <c r="R4900" i="4"/>
  <c r="R5992" i="4"/>
  <c r="R4846" i="4"/>
  <c r="R1164" i="4"/>
  <c r="R4997" i="4"/>
  <c r="R1432" i="4"/>
  <c r="R5985" i="4"/>
  <c r="R5785" i="4"/>
  <c r="R1152" i="4"/>
  <c r="R899" i="4"/>
  <c r="R6036" i="4"/>
  <c r="R1223" i="4"/>
  <c r="R846" i="4"/>
  <c r="R3965" i="4"/>
  <c r="R4735" i="4"/>
  <c r="R3679" i="4"/>
  <c r="R3840" i="4"/>
  <c r="R7021" i="4"/>
  <c r="R1199" i="4"/>
  <c r="R6663" i="4"/>
  <c r="R5936" i="4"/>
  <c r="R2869" i="4"/>
  <c r="R2486" i="4"/>
  <c r="R7226" i="4"/>
  <c r="R1267" i="4"/>
  <c r="R3518" i="4"/>
  <c r="R5889" i="4"/>
  <c r="R6386" i="4"/>
  <c r="R5551" i="4"/>
  <c r="R6078" i="4"/>
  <c r="R2396" i="4"/>
  <c r="R2561" i="4"/>
  <c r="R3872" i="4"/>
  <c r="R4832" i="4"/>
  <c r="R4924" i="4"/>
  <c r="R717" i="4"/>
  <c r="R3081" i="4"/>
  <c r="R2705" i="4"/>
  <c r="R6367" i="4"/>
  <c r="R2822" i="4"/>
  <c r="R2571" i="4"/>
  <c r="R5806" i="4"/>
  <c r="R7052" i="4"/>
  <c r="R3337" i="4"/>
  <c r="R216" i="4"/>
  <c r="R5603" i="4"/>
  <c r="R1369" i="4"/>
  <c r="R10" i="4"/>
  <c r="R4946" i="4"/>
  <c r="R3860" i="4"/>
  <c r="R1205" i="4"/>
  <c r="R2749" i="4"/>
  <c r="R5801" i="4"/>
  <c r="R4272" i="4"/>
  <c r="R4367" i="4"/>
  <c r="R1977" i="4"/>
  <c r="R4677" i="4"/>
  <c r="R1943" i="4"/>
  <c r="R2405" i="4"/>
  <c r="R919" i="4"/>
  <c r="R5745" i="4"/>
  <c r="R5381" i="4"/>
  <c r="R2678" i="4"/>
  <c r="R5927" i="4"/>
  <c r="R4796" i="4"/>
  <c r="R6902" i="4"/>
  <c r="R1235" i="4"/>
  <c r="R6437" i="4"/>
  <c r="R6682" i="4"/>
  <c r="R851" i="4"/>
  <c r="R1030" i="4"/>
  <c r="R39" i="4"/>
  <c r="R2000" i="4"/>
  <c r="R1494" i="4"/>
  <c r="R3581" i="4"/>
  <c r="R3847" i="4"/>
  <c r="R6379" i="4"/>
  <c r="R2407" i="4"/>
  <c r="R7225" i="4"/>
  <c r="R1707" i="4"/>
  <c r="R1779" i="4"/>
  <c r="R6804" i="4"/>
  <c r="R7022" i="4"/>
  <c r="R7632" i="4"/>
  <c r="R1027" i="4"/>
  <c r="R1866" i="4"/>
  <c r="R1213" i="4"/>
  <c r="R4255" i="4"/>
  <c r="R3349" i="4"/>
  <c r="R5720" i="4"/>
  <c r="R5031" i="4"/>
  <c r="R43" i="4"/>
  <c r="R7887" i="4"/>
  <c r="R7436" i="4"/>
  <c r="R4773" i="4"/>
  <c r="R57" i="4"/>
  <c r="R113" i="4"/>
  <c r="R4155" i="4"/>
  <c r="R3664" i="4"/>
  <c r="R7699" i="4"/>
  <c r="R7430" i="4"/>
  <c r="R997" i="4"/>
  <c r="R5127" i="4"/>
  <c r="R4825" i="4"/>
  <c r="R7752" i="4"/>
  <c r="R7029" i="4"/>
  <c r="R2241" i="4"/>
  <c r="R1463" i="4"/>
  <c r="R5878" i="4"/>
  <c r="R7842" i="4"/>
  <c r="R881" i="4"/>
  <c r="R7209" i="4"/>
  <c r="R1967" i="4"/>
  <c r="R4630" i="4"/>
  <c r="R1003" i="4"/>
  <c r="R4450" i="4"/>
  <c r="R5875" i="4"/>
  <c r="R5613" i="4"/>
  <c r="R3198" i="4"/>
  <c r="R4564" i="4"/>
  <c r="R3833" i="4"/>
  <c r="R5518" i="4"/>
  <c r="R6832" i="4"/>
  <c r="R437" i="4"/>
  <c r="R2174" i="4"/>
  <c r="R5879" i="4"/>
  <c r="R2525" i="4"/>
  <c r="R1901" i="4"/>
  <c r="R3522" i="4"/>
  <c r="R2225" i="4"/>
  <c r="R6806" i="4"/>
  <c r="R448" i="4"/>
  <c r="R7145" i="4"/>
  <c r="R7477" i="4"/>
  <c r="R3990" i="4"/>
  <c r="R7589" i="4"/>
  <c r="R238" i="4"/>
  <c r="R7182" i="4"/>
  <c r="R7795" i="4"/>
  <c r="R649" i="4"/>
  <c r="R5451" i="4"/>
  <c r="R1916" i="4"/>
  <c r="R3490" i="4"/>
  <c r="R6280" i="4"/>
  <c r="R2170" i="4"/>
  <c r="R3704" i="4"/>
  <c r="R1293" i="4"/>
  <c r="R6813" i="4"/>
  <c r="R4357" i="4"/>
  <c r="R1252" i="4"/>
  <c r="R3409" i="4"/>
  <c r="R4521" i="4"/>
  <c r="R5022" i="4"/>
  <c r="R1719" i="4"/>
  <c r="R3749" i="4"/>
  <c r="R7321" i="4"/>
  <c r="R2737" i="4"/>
  <c r="R1165" i="4"/>
  <c r="R4619" i="4"/>
  <c r="R1083" i="4"/>
  <c r="R4809" i="4"/>
  <c r="R7575" i="4"/>
  <c r="R283" i="4"/>
  <c r="R271" i="4"/>
  <c r="R2061" i="4"/>
  <c r="R4970" i="4"/>
  <c r="R6087" i="4"/>
  <c r="R7766" i="4"/>
  <c r="R6602" i="4"/>
  <c r="R4309" i="4"/>
  <c r="R1175" i="4"/>
  <c r="R1363" i="4"/>
  <c r="R4217" i="4"/>
  <c r="R5916" i="4"/>
  <c r="R4025" i="4"/>
  <c r="R3249" i="4"/>
  <c r="R3529" i="4"/>
  <c r="R886" i="4"/>
  <c r="R1935" i="4"/>
  <c r="R3095" i="4"/>
  <c r="R5836" i="4"/>
  <c r="R5053" i="4"/>
  <c r="R830" i="4"/>
  <c r="R638" i="4"/>
  <c r="R5154" i="4"/>
  <c r="R2976" i="4"/>
  <c r="R7848" i="4"/>
  <c r="R7734" i="4"/>
  <c r="R7235" i="4"/>
  <c r="R1311" i="4"/>
  <c r="R6461" i="4"/>
  <c r="R1126" i="4"/>
  <c r="R6834" i="4"/>
  <c r="R6319" i="4"/>
  <c r="R2222" i="4"/>
  <c r="R6131" i="4"/>
  <c r="R1224" i="4"/>
  <c r="R1911" i="4"/>
  <c r="R582" i="4"/>
  <c r="R3816" i="4"/>
  <c r="R3495" i="4"/>
  <c r="R3283" i="4"/>
  <c r="R7348" i="4"/>
  <c r="R3750" i="4"/>
  <c r="R4992" i="4"/>
  <c r="R1358" i="4"/>
  <c r="R2839" i="4"/>
  <c r="R4486" i="4"/>
  <c r="R539" i="4"/>
  <c r="R2523" i="4"/>
  <c r="R1994" i="4"/>
  <c r="R2257" i="4"/>
  <c r="R2125" i="4"/>
  <c r="R2808" i="4"/>
  <c r="R3086" i="4"/>
  <c r="R1118" i="4"/>
  <c r="R5258" i="4"/>
  <c r="R3468" i="4"/>
  <c r="R3131" i="4"/>
  <c r="R5376" i="4"/>
  <c r="R3567" i="4"/>
  <c r="R2603" i="4"/>
  <c r="R5915" i="4"/>
  <c r="R4801" i="4"/>
  <c r="R7896" i="4"/>
  <c r="R6761" i="4"/>
  <c r="R2103" i="4"/>
  <c r="R5304" i="4"/>
  <c r="R4852" i="4"/>
  <c r="R6899" i="4"/>
  <c r="R2483" i="4"/>
  <c r="R3293" i="4"/>
  <c r="R1261" i="4"/>
  <c r="R7541" i="4"/>
  <c r="R6116" i="4"/>
  <c r="R2679" i="4"/>
  <c r="R3859" i="4"/>
  <c r="R4246" i="4"/>
  <c r="R7342" i="4"/>
  <c r="R4131" i="4"/>
  <c r="R4007" i="4"/>
  <c r="R7910" i="4"/>
  <c r="R7194" i="4"/>
  <c r="R2780" i="4"/>
  <c r="R4071" i="4"/>
  <c r="R874" i="4"/>
  <c r="R1169" i="4"/>
  <c r="R6890" i="4"/>
  <c r="R4956" i="4"/>
  <c r="R3539" i="4"/>
  <c r="R4869" i="4"/>
  <c r="R4763" i="4"/>
  <c r="R2484" i="4"/>
  <c r="R2933" i="4"/>
  <c r="R3719" i="4"/>
  <c r="R6540" i="4"/>
  <c r="R7124" i="4"/>
  <c r="R3178" i="4"/>
  <c r="R895" i="4"/>
  <c r="R714" i="4"/>
  <c r="R3360" i="4"/>
  <c r="R6153" i="4"/>
  <c r="R2577" i="4"/>
  <c r="R1371" i="4"/>
  <c r="R5373" i="4"/>
  <c r="R1065" i="4"/>
  <c r="R5775" i="4"/>
  <c r="R3968" i="4"/>
  <c r="R6457" i="4"/>
  <c r="R4756" i="4"/>
  <c r="R6622" i="4"/>
  <c r="R53" i="4"/>
  <c r="R1802" i="4"/>
  <c r="R5828" i="4"/>
  <c r="R2935" i="4"/>
  <c r="R3312" i="4"/>
  <c r="R7886" i="4"/>
  <c r="R3288" i="4"/>
  <c r="R7344" i="4"/>
  <c r="R4258" i="4"/>
  <c r="R4516" i="4"/>
  <c r="R6015" i="4"/>
  <c r="R3781" i="4"/>
  <c r="R6494" i="4"/>
  <c r="R2761" i="4"/>
  <c r="R893" i="4"/>
  <c r="R1681" i="4"/>
  <c r="R6186" i="4"/>
  <c r="R6900" i="4"/>
  <c r="R5172" i="4"/>
  <c r="R3660" i="4"/>
  <c r="R249" i="4"/>
  <c r="R5830" i="4"/>
  <c r="R5984" i="4"/>
  <c r="R3214" i="4"/>
  <c r="R2778" i="4"/>
  <c r="R212" i="4"/>
  <c r="R5472" i="4"/>
  <c r="R6749" i="4"/>
  <c r="R1853" i="4"/>
  <c r="R2130" i="4"/>
  <c r="R5780" i="4"/>
  <c r="R7538" i="4"/>
  <c r="R2777" i="4"/>
  <c r="R1107" i="4"/>
  <c r="R7706" i="4"/>
  <c r="R2553" i="4"/>
  <c r="R1505" i="4"/>
  <c r="R1544" i="4"/>
  <c r="R7539" i="4"/>
  <c r="R6720" i="4"/>
  <c r="R2099" i="4"/>
  <c r="R4422" i="4"/>
  <c r="R1305" i="4"/>
  <c r="R7826" i="4"/>
  <c r="R419" i="4"/>
  <c r="R5317" i="4"/>
  <c r="R3211" i="4"/>
  <c r="R622" i="4"/>
  <c r="R7775" i="4"/>
  <c r="R6354" i="4"/>
  <c r="R2967" i="4"/>
  <c r="R4572" i="4"/>
  <c r="R6839" i="4"/>
  <c r="R1909" i="4"/>
  <c r="R2226" i="4"/>
  <c r="R2518" i="4"/>
  <c r="R3693" i="4"/>
  <c r="R3186" i="4"/>
  <c r="R1435" i="4"/>
  <c r="R5619" i="4"/>
  <c r="R7867" i="4"/>
  <c r="R765" i="4"/>
  <c r="R3496" i="4"/>
  <c r="R1343" i="4"/>
  <c r="R3863" i="4"/>
  <c r="R1110" i="4"/>
  <c r="R828" i="4"/>
  <c r="R5104" i="4"/>
  <c r="R5583" i="4"/>
  <c r="R1348" i="4"/>
  <c r="R4570" i="4"/>
  <c r="R7395" i="4"/>
  <c r="R7652" i="4"/>
  <c r="R3328" i="4"/>
  <c r="R1731" i="4"/>
  <c r="R4423" i="4"/>
  <c r="R3989" i="4"/>
  <c r="R5147" i="4"/>
  <c r="R5803" i="4"/>
  <c r="R6342" i="4"/>
  <c r="R7732" i="4"/>
  <c r="R1246" i="4"/>
  <c r="R5235" i="4"/>
  <c r="R941" i="4"/>
  <c r="R3469" i="4"/>
  <c r="R7689" i="4"/>
  <c r="R2854" i="4"/>
  <c r="R3304" i="4"/>
  <c r="R4479" i="4"/>
  <c r="R6160" i="4"/>
  <c r="R5074" i="4"/>
  <c r="R7076" i="4"/>
  <c r="R2865" i="4"/>
  <c r="R6887" i="4"/>
  <c r="R3625" i="4"/>
  <c r="R862" i="4"/>
  <c r="R5710" i="4"/>
  <c r="R4467" i="4"/>
  <c r="R6836" i="4"/>
  <c r="R3730" i="4"/>
  <c r="R6306" i="4"/>
  <c r="R2782" i="4"/>
  <c r="R6445" i="4"/>
  <c r="R3380" i="4"/>
  <c r="R6376" i="4"/>
  <c r="R4971" i="4"/>
  <c r="R7569" i="4"/>
  <c r="R3931" i="4"/>
  <c r="R5005" i="4"/>
  <c r="R6054" i="4"/>
  <c r="R7019" i="4"/>
  <c r="R5049" i="4"/>
  <c r="R4188" i="4"/>
  <c r="R5815" i="4"/>
  <c r="R3742" i="4"/>
  <c r="R5180" i="4"/>
  <c r="R3195" i="4"/>
  <c r="R1834" i="4"/>
  <c r="R3408" i="4"/>
  <c r="R1689" i="4"/>
  <c r="R2066" i="4"/>
  <c r="R350" i="4"/>
  <c r="R5683" i="4"/>
  <c r="R5322" i="4"/>
  <c r="R7751" i="4"/>
  <c r="R4138" i="4"/>
  <c r="R4903" i="4"/>
  <c r="R3344" i="4"/>
  <c r="R7965" i="4"/>
  <c r="R2050" i="4"/>
  <c r="R2650" i="4"/>
  <c r="R3901" i="4"/>
  <c r="R4373" i="4"/>
  <c r="R983" i="4"/>
  <c r="R2400" i="4"/>
  <c r="R836" i="4"/>
  <c r="R5991" i="4"/>
  <c r="R5274" i="4"/>
  <c r="R792" i="4"/>
  <c r="R7419" i="4"/>
  <c r="R1011" i="4"/>
  <c r="R407" i="4"/>
  <c r="R4089" i="4"/>
  <c r="R5739" i="4"/>
  <c r="R4033" i="4"/>
  <c r="R4847" i="4"/>
  <c r="R3370" i="4"/>
  <c r="R3169" i="4"/>
  <c r="R6164" i="4"/>
  <c r="R4431" i="4"/>
  <c r="R2339" i="4"/>
  <c r="R4289" i="4"/>
  <c r="R6574" i="4"/>
  <c r="R1611" i="4"/>
  <c r="R6241" i="4"/>
  <c r="R4334" i="4"/>
  <c r="R6049" i="4"/>
  <c r="R2104" i="4"/>
  <c r="R3684" i="4"/>
  <c r="R3357" i="4"/>
  <c r="R2377" i="4"/>
  <c r="R13" i="4"/>
  <c r="R7161" i="4"/>
  <c r="R7916" i="4"/>
  <c r="R4963" i="4"/>
  <c r="R6212" i="4"/>
  <c r="R871" i="4"/>
  <c r="R6715" i="4"/>
  <c r="R1181" i="4"/>
  <c r="R6636" i="4"/>
  <c r="R2641" i="4"/>
  <c r="R3700" i="4"/>
  <c r="R316" i="4"/>
  <c r="R5596" i="4"/>
  <c r="R3407" i="4"/>
  <c r="R7303" i="4"/>
  <c r="R5436" i="4"/>
  <c r="R6227" i="4"/>
  <c r="R935" i="4"/>
  <c r="R4300" i="4"/>
  <c r="R6108" i="4"/>
  <c r="R1398" i="4"/>
  <c r="R3022" i="4"/>
  <c r="R7345" i="4"/>
  <c r="R349" i="4"/>
  <c r="R6595" i="4"/>
  <c r="R3948" i="4"/>
  <c r="R6728" i="4"/>
  <c r="R269" i="4"/>
  <c r="R1230" i="4"/>
  <c r="R6081" i="4"/>
  <c r="R2740" i="4"/>
  <c r="R4528" i="4"/>
  <c r="R6748" i="4"/>
  <c r="R1444" i="4"/>
  <c r="R2297" i="4"/>
  <c r="R1354" i="4"/>
  <c r="R3117" i="4"/>
  <c r="R1918" i="4"/>
  <c r="R1234" i="4"/>
  <c r="R5986" i="4"/>
  <c r="R5867" i="4"/>
  <c r="R4648" i="4"/>
  <c r="R897" i="4"/>
  <c r="R4048" i="4"/>
  <c r="R3772" i="4"/>
  <c r="R3275" i="4"/>
  <c r="R7378" i="4"/>
  <c r="R6217" i="4"/>
  <c r="R5088" i="4"/>
  <c r="R5203" i="4"/>
  <c r="R651" i="4"/>
  <c r="R4488" i="4"/>
  <c r="R2721" i="4"/>
  <c r="R3963" i="4"/>
  <c r="R1520" i="4"/>
  <c r="R5747" i="4"/>
  <c r="R6344" i="4"/>
  <c r="R1990" i="4"/>
  <c r="R7577" i="4"/>
  <c r="R7944" i="4"/>
  <c r="R1330" i="4"/>
  <c r="R6611" i="4"/>
  <c r="R434" i="4"/>
  <c r="R2707" i="4"/>
  <c r="R790" i="4"/>
  <c r="R4337" i="4"/>
  <c r="R6679" i="4"/>
  <c r="R7595" i="4"/>
  <c r="R2219" i="4"/>
  <c r="R7635" i="4"/>
  <c r="R7162" i="4"/>
  <c r="R2248" i="4"/>
  <c r="R1883" i="4"/>
  <c r="R233" i="4"/>
  <c r="R3936" i="4"/>
  <c r="R4962" i="4"/>
  <c r="R7474" i="4"/>
  <c r="R5503" i="4"/>
  <c r="R5097" i="4"/>
  <c r="R6741" i="4"/>
  <c r="R6261" i="4"/>
  <c r="R84" i="4"/>
  <c r="R7148" i="4"/>
  <c r="R3192" i="4"/>
  <c r="R563" i="4"/>
  <c r="R2117" i="4"/>
  <c r="R5246" i="4"/>
  <c r="R7385" i="4"/>
  <c r="R7010" i="4"/>
  <c r="R4180" i="4"/>
  <c r="R2764" i="4"/>
  <c r="R7659" i="4"/>
  <c r="R3766" i="4"/>
  <c r="R5224" i="4"/>
  <c r="R4644" i="4"/>
  <c r="R2294" i="4"/>
  <c r="R1694" i="4"/>
  <c r="R801" i="4"/>
  <c r="R7797" i="4"/>
  <c r="R7412" i="4"/>
  <c r="R6233" i="4"/>
  <c r="R6028" i="4"/>
  <c r="R6303" i="4"/>
  <c r="R6083" i="4"/>
  <c r="R805" i="4"/>
  <c r="R3218" i="4"/>
  <c r="R3768" i="4"/>
  <c r="R1702" i="4"/>
  <c r="R3359" i="4"/>
  <c r="R4585" i="4"/>
  <c r="R2685" i="4"/>
  <c r="R885" i="4"/>
  <c r="R7104" i="4"/>
  <c r="R2461" i="4"/>
  <c r="R3618" i="4"/>
  <c r="R3352" i="4"/>
  <c r="R1023" i="4"/>
  <c r="R3845" i="4"/>
  <c r="R5380" i="4"/>
  <c r="R4880" i="4"/>
  <c r="R20" i="4"/>
  <c r="R2821" i="4"/>
  <c r="R4038" i="4"/>
  <c r="R4712" i="4"/>
  <c r="R5291" i="4"/>
  <c r="R2263" i="4"/>
  <c r="R5840" i="4"/>
  <c r="R2426" i="4"/>
  <c r="R5200" i="4"/>
  <c r="R1007" i="4"/>
  <c r="R2886" i="4"/>
  <c r="R3000" i="4"/>
  <c r="R5542" i="4"/>
  <c r="R6727" i="4"/>
  <c r="R321" i="4"/>
  <c r="R6689" i="4"/>
  <c r="R1531" i="4"/>
  <c r="R4551" i="4"/>
  <c r="R3443" i="4"/>
  <c r="R4567" i="4"/>
  <c r="R5397" i="4"/>
  <c r="R4162" i="4"/>
  <c r="R7739" i="4"/>
  <c r="R5328" i="4"/>
  <c r="R5532" i="4"/>
  <c r="R4702" i="4"/>
  <c r="R4858" i="4"/>
  <c r="R7723" i="4"/>
  <c r="R4175" i="4"/>
  <c r="R5346" i="4"/>
  <c r="R4128" i="4"/>
  <c r="R7318" i="4"/>
  <c r="R4350" i="4"/>
  <c r="R2925" i="4"/>
  <c r="R2647" i="4"/>
  <c r="R1946" i="4"/>
  <c r="R7252" i="4"/>
  <c r="R1254" i="4"/>
  <c r="R947" i="4"/>
  <c r="R7081" i="4"/>
  <c r="R1108" i="4"/>
  <c r="R6346" i="4"/>
  <c r="R4736" i="4"/>
  <c r="R4485" i="4"/>
  <c r="R2824" i="4"/>
  <c r="R5142" i="4"/>
  <c r="R4029" i="4"/>
  <c r="R5315" i="4"/>
  <c r="R1340" i="4"/>
  <c r="R1439" i="4"/>
  <c r="R4685" i="4"/>
  <c r="R3824" i="4"/>
  <c r="R4781" i="4"/>
  <c r="R6013" i="4"/>
  <c r="R5668" i="4"/>
  <c r="R5446" i="4"/>
  <c r="R2843" i="4"/>
  <c r="R4241" i="4"/>
  <c r="R1948" i="4"/>
  <c r="R1586" i="4"/>
  <c r="R1477" i="4"/>
  <c r="R2889" i="4"/>
  <c r="R1117" i="4"/>
  <c r="R6019" i="4"/>
  <c r="R1184" i="4"/>
  <c r="R3330" i="4"/>
  <c r="R6604" i="4"/>
  <c r="R5445" i="4"/>
  <c r="R5672" i="4"/>
  <c r="R3976" i="4"/>
  <c r="R6563" i="4"/>
  <c r="R6304" i="4"/>
  <c r="R4018" i="4"/>
  <c r="R4344" i="4"/>
  <c r="R7147" i="4"/>
  <c r="R7302" i="4"/>
  <c r="R7843" i="4"/>
  <c r="R1389" i="4"/>
  <c r="R6333" i="4"/>
  <c r="R3383" i="4"/>
  <c r="R311" i="4"/>
  <c r="R1214" i="4"/>
  <c r="R6140" i="4"/>
  <c r="R5008" i="4"/>
  <c r="R6938" i="4"/>
  <c r="R41" i="4"/>
  <c r="R4094" i="4"/>
  <c r="R3552" i="4"/>
  <c r="R7464" i="4"/>
  <c r="R1604" i="4"/>
  <c r="R2612" i="4"/>
  <c r="R7903" i="4"/>
  <c r="R3854" i="4"/>
  <c r="R7259" i="4"/>
  <c r="R4497" i="4"/>
  <c r="R4392" i="4"/>
  <c r="R2237" i="4"/>
  <c r="R3112" i="4"/>
  <c r="R2109" i="4"/>
  <c r="R7507" i="4"/>
  <c r="R2520" i="4"/>
  <c r="R3030" i="4"/>
  <c r="R5618" i="4"/>
  <c r="R5541" i="4"/>
  <c r="R332" i="4"/>
  <c r="R2371" i="4"/>
  <c r="R3789" i="4"/>
  <c r="R7631" i="4"/>
  <c r="R7668" i="4"/>
  <c r="R6220" i="4"/>
  <c r="R4086" i="4"/>
  <c r="R4494" i="4"/>
  <c r="R4535" i="4"/>
  <c r="R566" i="4"/>
  <c r="R2858" i="4"/>
  <c r="R5025" i="4"/>
  <c r="R1501" i="4"/>
  <c r="R7370" i="4"/>
  <c r="R3379" i="4"/>
  <c r="R4090" i="4"/>
  <c r="R291" i="4"/>
  <c r="R3358" i="4"/>
  <c r="R3366" i="4"/>
  <c r="R3172" i="4"/>
  <c r="R617" i="4"/>
  <c r="R6945" i="4"/>
  <c r="R1732" i="4"/>
  <c r="R7411" i="4"/>
  <c r="R542" i="4"/>
  <c r="R7625" i="4"/>
  <c r="R2175" i="4"/>
  <c r="R1692" i="4"/>
  <c r="R3251" i="4"/>
  <c r="R6817" i="4"/>
  <c r="R6842" i="4"/>
  <c r="R6792" i="4"/>
  <c r="R599" i="4"/>
  <c r="R3669" i="4"/>
  <c r="R2859" i="4"/>
  <c r="R4994" i="4"/>
  <c r="R2149" i="4"/>
  <c r="R1658" i="4"/>
  <c r="R3944" i="4"/>
  <c r="R1041" i="4"/>
  <c r="R7728" i="4"/>
  <c r="R6732" i="4"/>
  <c r="R1712" i="4"/>
  <c r="R5475" i="4"/>
  <c r="R3657" i="4"/>
  <c r="R2665" i="4"/>
  <c r="R6433" i="4"/>
  <c r="R7040" i="4"/>
  <c r="R2033" i="4"/>
  <c r="R1955" i="4"/>
  <c r="R5660" i="4"/>
  <c r="R820" i="4"/>
  <c r="R3720" i="4"/>
  <c r="R160" i="4"/>
  <c r="R466" i="4"/>
  <c r="R1518" i="4"/>
  <c r="R1957" i="4"/>
  <c r="R6215" i="4"/>
  <c r="R7429" i="4"/>
  <c r="R926" i="4"/>
  <c r="R5257" i="4"/>
  <c r="R3834" i="4"/>
  <c r="R5272" i="4"/>
  <c r="R4829" i="4"/>
  <c r="R377" i="4"/>
  <c r="R6265" i="4"/>
  <c r="R2420" i="4"/>
  <c r="R4707" i="4"/>
  <c r="R4287" i="4"/>
  <c r="R337" i="4"/>
  <c r="R1705" i="4"/>
  <c r="R6206" i="4"/>
  <c r="R7781" i="4"/>
  <c r="R364" i="4"/>
  <c r="R4972" i="4"/>
  <c r="R110" i="4"/>
  <c r="R4541" i="4"/>
  <c r="R567" i="4"/>
  <c r="R2419" i="4"/>
  <c r="R2786" i="4"/>
  <c r="R4653" i="4"/>
  <c r="R6884" i="4"/>
  <c r="R7091" i="4"/>
  <c r="R6193" i="4"/>
  <c r="R40" i="4"/>
  <c r="R7263" i="4"/>
  <c r="R7350" i="4"/>
  <c r="R7821" i="4"/>
  <c r="R3362" i="4"/>
  <c r="R120" i="4"/>
  <c r="R3980" i="4"/>
  <c r="R827" i="4"/>
  <c r="R3574" i="4"/>
  <c r="R4995" i="4"/>
  <c r="R7521" i="4"/>
  <c r="R772" i="4"/>
  <c r="R2773" i="4"/>
  <c r="R5284" i="4"/>
  <c r="R1639" i="4"/>
  <c r="R52" i="4"/>
  <c r="R693" i="4"/>
  <c r="R6458" i="4"/>
  <c r="R1748" i="4"/>
  <c r="R1898" i="4"/>
  <c r="R415" i="4"/>
  <c r="R5412" i="4"/>
  <c r="R903" i="4"/>
  <c r="R1029" i="4"/>
  <c r="R4643" i="4"/>
  <c r="R451" i="4"/>
  <c r="R520" i="4"/>
  <c r="R3129" i="4"/>
  <c r="R3011" i="4"/>
  <c r="R5108" i="4"/>
  <c r="R6800" i="4"/>
  <c r="R5192" i="4"/>
  <c r="R4278" i="4"/>
  <c r="R1104" i="4"/>
  <c r="R5715" i="4"/>
  <c r="R5640" i="4"/>
  <c r="R4586" i="4"/>
  <c r="R6510" i="4"/>
  <c r="R4729" i="4"/>
  <c r="R3950" i="4"/>
  <c r="R995" i="4"/>
  <c r="R5222" i="4"/>
  <c r="R2549" i="4"/>
  <c r="R6394" i="4"/>
  <c r="R518" i="4"/>
  <c r="R7493" i="4"/>
  <c r="R2199" i="4"/>
  <c r="R2544" i="4"/>
  <c r="R429" i="4"/>
  <c r="R1862" i="4"/>
  <c r="R744" i="4"/>
  <c r="R7796" i="4"/>
  <c r="R7333" i="4"/>
  <c r="R6921" i="4"/>
  <c r="R4027" i="4"/>
  <c r="R7750" i="4"/>
  <c r="R743" i="4"/>
  <c r="R720" i="4"/>
  <c r="R6105" i="4"/>
  <c r="R6456" i="4"/>
  <c r="R4698" i="4"/>
  <c r="R7924" i="4"/>
  <c r="R150" i="4"/>
  <c r="R2872" i="4"/>
  <c r="R7783" i="4"/>
  <c r="R6137" i="4"/>
  <c r="R3277" i="4"/>
  <c r="R6438" i="4"/>
  <c r="R1969" i="4"/>
  <c r="R7902" i="4"/>
  <c r="R2797" i="4"/>
  <c r="R3904" i="4"/>
  <c r="R4672" i="4"/>
  <c r="R4540" i="4"/>
  <c r="R7960" i="4"/>
  <c r="R3295" i="4"/>
  <c r="R4415" i="4"/>
  <c r="R934" i="4"/>
  <c r="R6947" i="4"/>
  <c r="R6537" i="4"/>
  <c r="R362" i="4"/>
  <c r="R4717" i="4"/>
  <c r="R1109" i="4"/>
  <c r="R226" i="4"/>
  <c r="R4899" i="4"/>
  <c r="R2438" i="4"/>
  <c r="R5692" i="4"/>
  <c r="R5112" i="4"/>
  <c r="R1499" i="4"/>
  <c r="R1128" i="4"/>
  <c r="R6543" i="4"/>
  <c r="R1826" i="4"/>
  <c r="R2304" i="4"/>
  <c r="R1315" i="4"/>
  <c r="R883" i="4"/>
  <c r="R4266" i="4"/>
  <c r="R1852" i="4"/>
  <c r="R6608" i="4"/>
  <c r="R1329" i="4"/>
  <c r="R2860" i="4"/>
  <c r="R3421" i="4"/>
  <c r="R1540" i="4"/>
  <c r="R3940" i="4"/>
  <c r="R6285" i="4"/>
  <c r="R699" i="4"/>
  <c r="R4301" i="4"/>
  <c r="R7911" i="4"/>
  <c r="R5843" i="4"/>
  <c r="R4887" i="4"/>
  <c r="R3423" i="4"/>
  <c r="R4757" i="4"/>
  <c r="R7320" i="4"/>
  <c r="R5808" i="4"/>
  <c r="R758" i="4"/>
  <c r="R7806" i="4"/>
  <c r="R7814" i="4"/>
  <c r="R5611" i="4"/>
  <c r="R4253" i="4"/>
  <c r="R1636" i="4"/>
  <c r="R294" i="4"/>
  <c r="R2507" i="4"/>
  <c r="R280" i="4"/>
  <c r="R5972" i="4"/>
  <c r="R2733" i="4"/>
  <c r="R3607" i="4"/>
  <c r="R2492" i="4"/>
  <c r="R2347" i="4"/>
  <c r="R4636" i="4"/>
  <c r="R6854" i="4"/>
  <c r="R265" i="4"/>
  <c r="R5171" i="4"/>
  <c r="R7945" i="4"/>
  <c r="R3024" i="4"/>
  <c r="R3426" i="4"/>
  <c r="R2868" i="4"/>
  <c r="R3612" i="4"/>
  <c r="R3040" i="4"/>
  <c r="R5442" i="4"/>
  <c r="R2894" i="4"/>
  <c r="R2880" i="4"/>
  <c r="R686" i="4"/>
  <c r="R7838" i="4"/>
  <c r="R2016" i="4"/>
  <c r="R6588" i="4"/>
  <c r="R3865" i="4"/>
  <c r="R5073" i="4"/>
  <c r="R4030" i="4"/>
  <c r="R4224" i="4"/>
  <c r="R2692" i="4"/>
  <c r="R3509" i="4"/>
  <c r="R454" i="4"/>
  <c r="R78" i="4"/>
  <c r="R1232" i="4"/>
  <c r="R6554" i="4"/>
  <c r="R7809" i="4"/>
  <c r="R5912" i="4"/>
  <c r="R7217" i="4"/>
  <c r="R6120" i="4"/>
  <c r="R220" i="4"/>
  <c r="R6002" i="4"/>
  <c r="R4099" i="4"/>
  <c r="R3998" i="4"/>
  <c r="R740" i="4"/>
  <c r="R2663" i="4"/>
  <c r="R247" i="4"/>
  <c r="R6079" i="4"/>
  <c r="R2335" i="4"/>
  <c r="R1789" i="4"/>
  <c r="R5604" i="4"/>
  <c r="R7347" i="4"/>
  <c r="R3556" i="4"/>
  <c r="R5273" i="4"/>
  <c r="R3333" i="4"/>
  <c r="R5259" i="4"/>
  <c r="R6149" i="4"/>
  <c r="R4106" i="4"/>
  <c r="R2433" i="4"/>
  <c r="R1792" i="4"/>
  <c r="R1091" i="4"/>
  <c r="R1193" i="4"/>
  <c r="R5337" i="4"/>
  <c r="R4704" i="4"/>
  <c r="R7219" i="4"/>
  <c r="R417" i="4"/>
  <c r="R3678" i="4"/>
  <c r="R2386" i="4"/>
  <c r="R7425" i="4"/>
  <c r="R1296" i="4"/>
  <c r="R1580" i="4"/>
  <c r="R5324" i="4"/>
  <c r="R7085" i="4"/>
  <c r="R5403" i="4"/>
  <c r="R4758" i="4"/>
  <c r="R6536" i="4"/>
  <c r="R7432" i="4"/>
  <c r="R6867" i="4"/>
  <c r="R5967" i="4"/>
  <c r="R1603" i="4"/>
  <c r="R1417" i="4"/>
  <c r="R7730" i="4"/>
  <c r="R5091" i="4"/>
  <c r="R574" i="4"/>
  <c r="R5741" i="4"/>
  <c r="R3262" i="4"/>
  <c r="R7218" i="4"/>
  <c r="R4330" i="4"/>
  <c r="R5481" i="4"/>
  <c r="R842" i="4"/>
  <c r="R1875" i="4"/>
  <c r="R4465" i="4"/>
  <c r="R2875" i="4"/>
  <c r="R2096" i="4"/>
  <c r="R2932" i="4"/>
  <c r="R1114" i="4"/>
  <c r="R4145" i="4"/>
  <c r="R267" i="4"/>
  <c r="R5305" i="4"/>
  <c r="R1203" i="4"/>
  <c r="R7157" i="4"/>
  <c r="R2315" i="4"/>
  <c r="R6195" i="4"/>
  <c r="R2568" i="4"/>
  <c r="R114" i="4"/>
  <c r="R7137" i="4"/>
  <c r="R6041" i="4"/>
  <c r="R1337" i="4"/>
  <c r="R3842" i="4"/>
  <c r="R2533" i="4"/>
  <c r="R6676" i="4"/>
  <c r="R7580" i="4"/>
  <c r="R2111" i="4"/>
  <c r="R7882" i="4"/>
  <c r="R5631" i="4"/>
  <c r="R6738" i="4"/>
  <c r="R3107" i="4"/>
  <c r="R2395" i="4"/>
  <c r="R3444" i="4"/>
  <c r="R450" i="4"/>
  <c r="R2695" i="4"/>
  <c r="R588" i="4"/>
  <c r="R2893" i="4"/>
  <c r="R1519" i="4"/>
  <c r="R4196" i="4"/>
  <c r="R4894" i="4"/>
  <c r="R5595" i="4"/>
  <c r="R5105" i="4"/>
  <c r="R7130" i="4"/>
  <c r="R4474" i="4"/>
  <c r="R6632" i="4"/>
  <c r="R2906" i="4"/>
  <c r="R5067" i="4"/>
  <c r="R766" i="4"/>
  <c r="R7710" i="4"/>
  <c r="R2058" i="4"/>
  <c r="R1484" i="4"/>
  <c r="R2361" i="4"/>
  <c r="R4555" i="4"/>
  <c r="R6281" i="4"/>
  <c r="R2944" i="4"/>
  <c r="R2406" i="4"/>
  <c r="R6009" i="4"/>
  <c r="R5690" i="4"/>
  <c r="R7110" i="4"/>
  <c r="R1637" i="4"/>
  <c r="R938" i="4"/>
  <c r="R1474" i="4"/>
  <c r="R831" i="4"/>
  <c r="R7172" i="4"/>
  <c r="R1081" i="4"/>
  <c r="R116" i="4"/>
  <c r="R5" i="4"/>
  <c r="R5669" i="4"/>
  <c r="R1098" i="4"/>
  <c r="R3336" i="4"/>
  <c r="R5166" i="4"/>
  <c r="R694" i="4"/>
  <c r="R6482" i="4"/>
  <c r="R1744" i="4"/>
  <c r="R2642" i="4"/>
  <c r="R7913" i="4"/>
  <c r="R6584" i="4"/>
  <c r="R107" i="4"/>
  <c r="R4770" i="4"/>
  <c r="R7082" i="4"/>
  <c r="R6499" i="4"/>
  <c r="R4701" i="4"/>
  <c r="R4681" i="4"/>
  <c r="R4547" i="4"/>
  <c r="R1451" i="4"/>
  <c r="R3484" i="4"/>
  <c r="R579" i="4"/>
  <c r="R7812" i="4"/>
  <c r="R4739" i="4"/>
  <c r="R6173" i="4"/>
  <c r="R4074" i="4"/>
  <c r="R2799" i="4"/>
  <c r="R3514" i="4"/>
  <c r="R7024" i="4"/>
  <c r="R1134" i="4"/>
  <c r="R7358" i="4"/>
  <c r="R1594" i="4"/>
  <c r="R3281" i="4"/>
  <c r="R6891" i="4"/>
  <c r="R4083" i="4"/>
  <c r="R1017" i="4"/>
  <c r="R1048" i="4"/>
  <c r="R128" i="4"/>
  <c r="R3866" i="4"/>
  <c r="R175" i="4"/>
  <c r="R3933" i="4"/>
  <c r="R5413" i="4"/>
  <c r="R3111" i="4"/>
  <c r="R6163" i="4"/>
  <c r="R7628" i="4"/>
  <c r="R4727" i="4"/>
  <c r="R3825" i="4"/>
  <c r="R1655" i="4"/>
  <c r="R25" i="4"/>
  <c r="R4635" i="4"/>
  <c r="R6657" i="4"/>
  <c r="R1370" i="4"/>
  <c r="R1360" i="4"/>
  <c r="R5234" i="4"/>
  <c r="R4688" i="4"/>
  <c r="R3197" i="4"/>
  <c r="R4520" i="4"/>
  <c r="R849" i="4"/>
  <c r="R7384" i="4"/>
  <c r="R4545" i="4"/>
  <c r="R833" i="4"/>
  <c r="R1652" i="4"/>
  <c r="R5179" i="4"/>
  <c r="R1464" i="4"/>
  <c r="R1606" i="4"/>
  <c r="R998" i="4"/>
  <c r="R2154" i="4"/>
  <c r="R98" i="4"/>
  <c r="R2626" i="4"/>
  <c r="R6347" i="4"/>
  <c r="R6375" i="4"/>
  <c r="R4439" i="4"/>
  <c r="R1426" i="4"/>
  <c r="R3999" i="4"/>
  <c r="R7948" i="4"/>
  <c r="R3016" i="4"/>
  <c r="R6239" i="4"/>
  <c r="R3857" i="4"/>
  <c r="R4959" i="4"/>
  <c r="R3232" i="4"/>
  <c r="R4848" i="4"/>
  <c r="R1324" i="4"/>
  <c r="R3323" i="4"/>
  <c r="R6460" i="4"/>
  <c r="R242" i="4"/>
  <c r="R7685" i="4"/>
  <c r="R4117" i="4"/>
  <c r="R7223" i="4"/>
  <c r="R3769" i="4"/>
  <c r="R4349" i="4"/>
  <c r="R1485" i="4"/>
  <c r="R2522" i="4"/>
  <c r="R5013" i="4"/>
  <c r="R5913" i="4"/>
  <c r="R1857" i="4"/>
  <c r="R2443" i="4"/>
  <c r="R1527" i="4"/>
  <c r="R1624" i="4"/>
  <c r="R1625" i="4"/>
  <c r="R4642" i="4"/>
  <c r="R4" i="4"/>
  <c r="R6147" i="4"/>
  <c r="R1756" i="4"/>
  <c r="R4286" i="4"/>
  <c r="R6419" i="4"/>
  <c r="R2448" i="4"/>
  <c r="R4693" i="4"/>
  <c r="R2515" i="4"/>
  <c r="R4539" i="4"/>
  <c r="R7005" i="4"/>
  <c r="R6882" i="4"/>
  <c r="R2687" i="4"/>
  <c r="R959" i="4"/>
  <c r="R1904" i="4"/>
  <c r="R2165" i="4"/>
  <c r="R2157" i="4"/>
  <c r="R6823" i="4"/>
  <c r="R7774" i="4"/>
  <c r="R2613" i="4"/>
  <c r="R5361" i="4"/>
  <c r="R7483" i="4"/>
  <c r="R2602" i="4"/>
  <c r="R1839" i="4"/>
  <c r="R610" i="4"/>
  <c r="R6793" i="4"/>
  <c r="R7893" i="4"/>
  <c r="R845" i="4"/>
  <c r="R4496" i="4"/>
  <c r="R4529" i="4"/>
  <c r="R100" i="4"/>
  <c r="R4466" i="4"/>
  <c r="R1584" i="4"/>
  <c r="R6107" i="4"/>
  <c r="R4169" i="4"/>
  <c r="R748" i="4"/>
  <c r="R1776" i="4"/>
  <c r="R4262" i="4"/>
  <c r="R2640" i="4"/>
  <c r="R4472" i="4"/>
  <c r="R3465" i="4"/>
  <c r="R1631" i="4"/>
  <c r="R6311" i="4"/>
  <c r="R6675" i="4"/>
  <c r="R5547" i="4"/>
  <c r="R7581" i="4"/>
  <c r="R1194" i="4"/>
  <c r="R7614" i="4"/>
  <c r="R4325" i="4"/>
  <c r="R2254" i="4"/>
  <c r="R3549" i="4"/>
  <c r="R1823" i="4"/>
  <c r="R511" i="4"/>
  <c r="R3687" i="4"/>
  <c r="R3063" i="4"/>
  <c r="R3666" i="4"/>
  <c r="R7475" i="4"/>
  <c r="R3078" i="4"/>
  <c r="R3052" i="4"/>
  <c r="R787" i="4"/>
  <c r="R1063" i="4"/>
  <c r="R6086" i="4"/>
  <c r="R3445" i="4"/>
  <c r="R6274" i="4"/>
  <c r="R5338" i="4"/>
  <c r="R2783" i="4"/>
  <c r="R4506" i="4"/>
  <c r="R4828" i="4"/>
  <c r="R3858" i="4"/>
  <c r="R2940" i="4"/>
  <c r="R2283" i="4"/>
  <c r="R7571" i="4"/>
  <c r="R5523" i="4"/>
  <c r="R3718" i="4"/>
  <c r="R353" i="4"/>
  <c r="R5019" i="4"/>
  <c r="R1397" i="4"/>
  <c r="R222" i="4"/>
  <c r="R536" i="4"/>
  <c r="R2673" i="4"/>
  <c r="R1915" i="4"/>
  <c r="R7544" i="4"/>
  <c r="R2842" i="4"/>
  <c r="R5139" i="4"/>
  <c r="R2598" i="4"/>
  <c r="R578" i="4"/>
  <c r="R4187" i="4"/>
  <c r="R7456" i="4"/>
  <c r="R162" i="4"/>
  <c r="R5055" i="4"/>
  <c r="R793" i="4"/>
  <c r="R4425" i="4"/>
  <c r="R1481" i="4"/>
  <c r="R4395" i="4"/>
  <c r="R2845" i="4"/>
  <c r="R3449" i="4"/>
  <c r="R1713" i="4"/>
  <c r="R4377" i="4"/>
  <c r="R6422" i="4"/>
  <c r="R2632" i="4"/>
  <c r="R6443" i="4"/>
  <c r="R4043" i="4"/>
  <c r="R5876" i="4"/>
  <c r="R6776" i="4"/>
  <c r="R4493" i="4"/>
  <c r="R2216" i="4"/>
  <c r="R5823" i="4"/>
  <c r="R5351" i="4"/>
  <c r="R4684" i="4"/>
  <c r="R6065" i="4"/>
  <c r="R2849" i="4"/>
  <c r="R5822" i="4"/>
  <c r="R3015" i="4"/>
  <c r="R3064" i="4"/>
  <c r="R1051" i="4"/>
  <c r="R6284" i="4"/>
  <c r="R4157" i="4"/>
  <c r="R5484" i="4"/>
  <c r="R177" i="4"/>
  <c r="R1504" i="4"/>
  <c r="R3160" i="4"/>
  <c r="R3276" i="4"/>
  <c r="R5242" i="4"/>
  <c r="R5366" i="4"/>
  <c r="R5760" i="4"/>
  <c r="R969" i="4"/>
  <c r="R7810" i="4"/>
  <c r="R4481" i="4"/>
  <c r="R6648" i="4"/>
  <c r="R2745" i="4"/>
  <c r="R6277" i="4"/>
  <c r="R7077" i="4"/>
  <c r="R4478" i="4"/>
  <c r="R91" i="4"/>
  <c r="R5368" i="4"/>
  <c r="R559" i="4"/>
  <c r="R4957" i="4"/>
  <c r="R3942" i="4"/>
  <c r="R4815" i="4"/>
  <c r="R3255" i="4"/>
  <c r="R7588" i="4"/>
  <c r="R5054" i="4"/>
  <c r="R7856" i="4"/>
  <c r="R7680" i="4"/>
  <c r="R869" i="4"/>
  <c r="R2282" i="4"/>
  <c r="R1673" i="4"/>
  <c r="R6565" i="4"/>
  <c r="R4483" i="4"/>
  <c r="R1129" i="4"/>
  <c r="R5488" i="4"/>
  <c r="R7506" i="4"/>
  <c r="R1827" i="4"/>
  <c r="R6405" i="4"/>
  <c r="R7954" i="4"/>
  <c r="R2398" i="4"/>
  <c r="R4752" i="4"/>
  <c r="R5965" i="4"/>
  <c r="R3167" i="4"/>
  <c r="R6205" i="4"/>
  <c r="R1767" i="4"/>
  <c r="R6795" i="4"/>
  <c r="R2847" i="4"/>
  <c r="R5006" i="4"/>
  <c r="R4857" i="4"/>
  <c r="R4749" i="4"/>
  <c r="R2198" i="4"/>
  <c r="R4581" i="4"/>
  <c r="R418" i="4"/>
  <c r="R2240" i="4"/>
  <c r="R924" i="4"/>
  <c r="R927" i="4"/>
  <c r="R1937" i="4"/>
  <c r="R4282" i="4"/>
  <c r="R88" i="4"/>
  <c r="R6411" i="4"/>
  <c r="R359" i="4"/>
  <c r="R5047" i="4"/>
  <c r="R4610" i="4"/>
  <c r="R2053" i="4"/>
  <c r="R659" i="4"/>
  <c r="R5044" i="4"/>
  <c r="R4100" i="4"/>
  <c r="R4676" i="4"/>
  <c r="R4115" i="4"/>
  <c r="R7319" i="4"/>
  <c r="R4775" i="4"/>
  <c r="R5829" i="4"/>
  <c r="R6927" i="4"/>
  <c r="R7380" i="4"/>
  <c r="R476" i="4"/>
  <c r="R7932" i="4"/>
  <c r="R5796" i="4"/>
  <c r="R6022" i="4"/>
  <c r="R6929" i="4"/>
  <c r="R149" i="4"/>
  <c r="R5976" i="4"/>
  <c r="R1598" i="4"/>
  <c r="R2735" i="4"/>
  <c r="R6421" i="4"/>
  <c r="R5468" i="4"/>
  <c r="R3878" i="4"/>
  <c r="R5193" i="4"/>
  <c r="R7866" i="4"/>
  <c r="R4503" i="4"/>
  <c r="R2619" i="4"/>
  <c r="R6230" i="4"/>
  <c r="R5116" i="4"/>
  <c r="R7688" i="4"/>
  <c r="R6591" i="4"/>
  <c r="R1683" i="4"/>
  <c r="R4615" i="4"/>
  <c r="R3462" i="4"/>
  <c r="R5462" i="4"/>
  <c r="R3466" i="4"/>
  <c r="R309" i="4"/>
  <c r="R600" i="4"/>
  <c r="R3058" i="4"/>
  <c r="R6266" i="4"/>
  <c r="R6791" i="4"/>
  <c r="R3032" i="4"/>
  <c r="R6661" i="4"/>
  <c r="R6378" i="4"/>
  <c r="R2442" i="4"/>
  <c r="R7059" i="4"/>
  <c r="R7403" i="4"/>
  <c r="R4118" i="4"/>
  <c r="R6910" i="4"/>
  <c r="R5906" i="4"/>
  <c r="R6614" i="4"/>
  <c r="R1502" i="4"/>
  <c r="R6560" i="4"/>
  <c r="R3384" i="4"/>
  <c r="R2998" i="4"/>
  <c r="R7028" i="4"/>
  <c r="R6489" i="4"/>
  <c r="R3417" i="4"/>
  <c r="R4396" i="4"/>
  <c r="R2276" i="4"/>
  <c r="R1999" i="4"/>
  <c r="R4622" i="4"/>
  <c r="R2912" i="4"/>
  <c r="R2662" i="4"/>
  <c r="R4442" i="4"/>
  <c r="R5410" i="4"/>
  <c r="R292" i="4"/>
  <c r="R1633" i="4"/>
  <c r="R7670" i="4"/>
  <c r="R6678" i="4"/>
  <c r="R625" i="4"/>
  <c r="R4841" i="4"/>
  <c r="R7314" i="4"/>
  <c r="R4338" i="4"/>
  <c r="R6528" i="4"/>
  <c r="R385" i="4"/>
  <c r="R1828" i="4"/>
  <c r="R3606" i="4"/>
  <c r="R5779" i="4"/>
  <c r="R1649" i="4"/>
  <c r="R1588" i="4"/>
  <c r="R5786" i="4"/>
  <c r="R5095" i="4"/>
  <c r="R6148" i="4"/>
  <c r="R3850" i="4"/>
  <c r="R4156" i="4"/>
  <c r="R6364" i="4"/>
  <c r="R3726" i="4"/>
  <c r="R4066" i="4"/>
  <c r="R2182" i="4"/>
  <c r="R2885" i="4"/>
  <c r="R3596" i="4"/>
  <c r="R2171" i="4"/>
  <c r="R6920" i="4"/>
  <c r="R6594" i="4"/>
  <c r="R1290" i="4"/>
  <c r="R4308" i="4"/>
  <c r="R5751" i="4"/>
  <c r="R615" i="4"/>
  <c r="R2625" i="4"/>
  <c r="R6091" i="4"/>
  <c r="R82" i="4"/>
  <c r="R4234" i="4"/>
  <c r="R3821" i="4"/>
  <c r="R5279" i="4"/>
  <c r="R2303" i="4"/>
  <c r="R5943" i="4"/>
  <c r="R729" i="4"/>
  <c r="R6971" i="4"/>
  <c r="R6629" i="4"/>
  <c r="R4232" i="4"/>
  <c r="R2064" i="4"/>
  <c r="R4821" i="4"/>
  <c r="R5287" i="4"/>
  <c r="R469" i="4"/>
  <c r="R1944" i="4"/>
  <c r="R7654" i="4"/>
  <c r="R6564" i="4"/>
  <c r="R500" i="4"/>
  <c r="R69" i="4"/>
  <c r="R5594" i="4"/>
  <c r="R5918" i="4"/>
  <c r="R2148" i="4"/>
  <c r="R7090" i="4"/>
  <c r="R49" i="4"/>
  <c r="R1357" i="4"/>
  <c r="R1844" i="4"/>
  <c r="R1367" i="4"/>
  <c r="R5864" i="4"/>
  <c r="R1431" i="4"/>
  <c r="R3440" i="4"/>
  <c r="R138" i="4"/>
  <c r="R1894" i="4"/>
  <c r="R4523" i="4"/>
  <c r="R1605" i="4"/>
  <c r="R58" i="4"/>
  <c r="R1778" i="4"/>
  <c r="R3615" i="4"/>
  <c r="R6822" i="4"/>
  <c r="R1476" i="4"/>
  <c r="R2107" i="4"/>
  <c r="R3467" i="4"/>
  <c r="R1524" i="4"/>
  <c r="R4882" i="4"/>
  <c r="R4851" i="4"/>
  <c r="R1050" i="4"/>
  <c r="R1139" i="4"/>
  <c r="R3710" i="4"/>
  <c r="R7737" i="4"/>
  <c r="R5632" i="4"/>
  <c r="R2233" i="4"/>
  <c r="R5844" i="4"/>
  <c r="R2252" i="4"/>
  <c r="R5155" i="4"/>
  <c r="R4368" i="4"/>
  <c r="R2726" i="4"/>
  <c r="R7747" i="4"/>
  <c r="R1621" i="4"/>
  <c r="R6840" i="4"/>
  <c r="R7495" i="4"/>
  <c r="R7807" i="4"/>
  <c r="R2065" i="4"/>
  <c r="R2504" i="4"/>
  <c r="R4098" i="4"/>
  <c r="R2535" i="4"/>
  <c r="R2714" i="4"/>
  <c r="R5877" i="4"/>
  <c r="R7045" i="4"/>
  <c r="R7901" i="4"/>
  <c r="R3228" i="4"/>
  <c r="R4715" i="4"/>
  <c r="R5153" i="4"/>
  <c r="R1693" i="4"/>
  <c r="R7552" i="4"/>
  <c r="R6621" i="4"/>
  <c r="R905" i="4"/>
  <c r="R3350" i="4"/>
  <c r="R5131" i="4"/>
  <c r="R4424" i="4"/>
  <c r="R6550" i="4"/>
  <c r="R1056" i="4"/>
  <c r="R6101" i="4"/>
  <c r="R2616" i="4"/>
  <c r="R7158" i="4"/>
  <c r="R6313" i="4"/>
  <c r="R5789" i="4"/>
  <c r="R6685" i="4"/>
  <c r="R5039" i="4"/>
  <c r="R4895" i="4"/>
  <c r="R1795" i="4"/>
  <c r="R7946" i="4"/>
  <c r="R5872" i="4"/>
  <c r="R7468" i="4"/>
  <c r="R3147" i="4"/>
  <c r="R1803" i="4"/>
  <c r="R3348" i="4"/>
  <c r="R4471" i="4"/>
  <c r="R6146" i="4"/>
  <c r="R6769" i="4"/>
  <c r="R1147" i="4"/>
  <c r="R2434" i="4"/>
  <c r="R5430" i="4"/>
  <c r="R1829" i="4"/>
  <c r="R7499" i="4"/>
  <c r="R672" i="4"/>
  <c r="R1206" i="4"/>
  <c r="R1172" i="4"/>
  <c r="R3109" i="4"/>
  <c r="R5697" i="4"/>
  <c r="R7623" i="4"/>
  <c r="R3019" i="4"/>
  <c r="R5951" i="4"/>
  <c r="R986" i="4"/>
  <c r="R1975" i="4"/>
  <c r="R6654" i="4"/>
  <c r="R3494" i="4"/>
  <c r="R5833" i="4"/>
  <c r="R2634" i="4"/>
  <c r="R2314" i="4"/>
  <c r="R2482" i="4"/>
  <c r="R736" i="4"/>
  <c r="R702" i="4"/>
  <c r="R7416" i="4"/>
  <c r="R1113" i="4"/>
  <c r="R7942" i="4"/>
  <c r="R7655" i="4"/>
  <c r="R2582" i="4"/>
  <c r="R2369" i="4"/>
  <c r="R608" i="4"/>
  <c r="R3662" i="4"/>
  <c r="R6231" i="4"/>
  <c r="R4638" i="4"/>
  <c r="R4631" i="4"/>
  <c r="R3937" i="4"/>
  <c r="R629" i="4"/>
  <c r="R5375" i="4"/>
  <c r="R6894" i="4"/>
  <c r="R2005" i="4"/>
  <c r="R6171" i="4"/>
  <c r="R2120" i="4"/>
  <c r="R3314" i="4"/>
  <c r="R6199" i="4"/>
  <c r="R5863" i="4"/>
  <c r="R3886" i="4"/>
  <c r="R137" i="4"/>
  <c r="R4785" i="4"/>
  <c r="R6970" i="4"/>
  <c r="R395" i="4"/>
  <c r="R5069" i="4"/>
  <c r="R2236" i="4"/>
  <c r="R5871" i="4"/>
  <c r="R6350" i="4"/>
  <c r="R6428" i="4"/>
  <c r="R624" i="4"/>
  <c r="R4774" i="4"/>
  <c r="R6744" i="4"/>
  <c r="R1529" i="4"/>
  <c r="R5308" i="4"/>
  <c r="R1638" i="4"/>
  <c r="R4225" i="4"/>
  <c r="R5742" i="4"/>
  <c r="R372" i="4"/>
  <c r="R7513" i="4"/>
  <c r="R4390" i="4"/>
  <c r="R7149" i="4"/>
  <c r="R4257" i="4"/>
  <c r="R7705" i="4"/>
  <c r="R2771" i="4"/>
  <c r="R5455" i="4"/>
  <c r="R7968" i="4"/>
  <c r="R5971" i="4"/>
  <c r="R1060" i="4"/>
  <c r="R7719" i="4"/>
  <c r="R391" i="4"/>
  <c r="R1157" i="4"/>
  <c r="R7546" i="4"/>
  <c r="R6004" i="4"/>
  <c r="R3493" i="4"/>
  <c r="R1542" i="4"/>
  <c r="R4194" i="4"/>
  <c r="R7058" i="4"/>
  <c r="R339" i="4"/>
  <c r="R6690" i="4"/>
  <c r="R4884" i="4"/>
  <c r="R7746" i="4"/>
  <c r="R1105" i="4"/>
  <c r="R1404" i="4"/>
  <c r="R257" i="4"/>
  <c r="R1277" i="4"/>
  <c r="R2743" i="4"/>
  <c r="R3381" i="4"/>
  <c r="R2827" i="4"/>
  <c r="R2904" i="4"/>
  <c r="R3163" i="4"/>
  <c r="R1676" i="4"/>
  <c r="R4464" i="4"/>
  <c r="R1774" i="4"/>
  <c r="R4938" i="4"/>
  <c r="R2638" i="4"/>
  <c r="R5113" i="4"/>
  <c r="R2972" i="4"/>
  <c r="R990" i="4"/>
  <c r="R7859" i="4"/>
  <c r="R1537" i="4"/>
  <c r="R289" i="4"/>
  <c r="R5562" i="4"/>
  <c r="R2683" i="4"/>
  <c r="R1127" i="4"/>
  <c r="R4207" i="4"/>
  <c r="R3864" i="4"/>
  <c r="R2812" i="4"/>
  <c r="R7128" i="4"/>
  <c r="R5956" i="4"/>
  <c r="R5931" i="4"/>
  <c r="R7285" i="4"/>
  <c r="R7492" i="4"/>
  <c r="R6796" i="4"/>
  <c r="R1914" i="4"/>
  <c r="R4228" i="4"/>
  <c r="R4705" i="4"/>
  <c r="R2145" i="4"/>
  <c r="R1161" i="4"/>
  <c r="R3272" i="4"/>
  <c r="R2699" i="4"/>
  <c r="R5997" i="4"/>
  <c r="R4834" i="4"/>
  <c r="R4430" i="4"/>
  <c r="R6835" i="4"/>
  <c r="R121" i="4"/>
  <c r="R6669" i="4"/>
  <c r="R2070" i="4"/>
  <c r="R7969" i="4"/>
  <c r="R2488" i="4"/>
  <c r="R1934" i="4"/>
  <c r="R5126" i="4"/>
  <c r="R1148" i="4"/>
  <c r="R6059" i="4"/>
  <c r="R6593" i="4"/>
  <c r="R5288" i="4"/>
  <c r="R1666" i="4"/>
  <c r="R1058" i="4"/>
  <c r="R3442" i="4"/>
  <c r="R1855" i="4"/>
  <c r="R4211" i="4"/>
  <c r="R3066" i="4"/>
  <c r="R1663" i="4"/>
  <c r="R2349" i="4"/>
  <c r="R896" i="4"/>
  <c r="R4647" i="4"/>
  <c r="R4126" i="4"/>
  <c r="R3300" i="4"/>
  <c r="R979" i="4"/>
  <c r="R5265" i="4"/>
  <c r="R217" i="4"/>
  <c r="R2813" i="4"/>
  <c r="R6136" i="4"/>
  <c r="R2101" i="4"/>
  <c r="R6472" i="4"/>
  <c r="R3478" i="4"/>
  <c r="R6818" i="4"/>
  <c r="R5083" i="4"/>
  <c r="R7790" i="4"/>
  <c r="R5987" i="4"/>
  <c r="R2054" i="4"/>
  <c r="R6526" i="4"/>
  <c r="R1523" i="4"/>
  <c r="R1121" i="4"/>
  <c r="R5186" i="4"/>
  <c r="R1217" i="4"/>
  <c r="R5530" i="4"/>
  <c r="R3651" i="4"/>
  <c r="R3168" i="4"/>
  <c r="R7334" i="4"/>
  <c r="R7122" i="4"/>
  <c r="R3765" i="4"/>
  <c r="R1896" i="4"/>
  <c r="R1312" i="4"/>
  <c r="R5990" i="4"/>
  <c r="R4270" i="4"/>
  <c r="R3953" i="4"/>
  <c r="R6276" i="4"/>
  <c r="R1269" i="4"/>
  <c r="R5077" i="4"/>
  <c r="R2952" i="4"/>
  <c r="R2477" i="4"/>
  <c r="R2184" i="4"/>
  <c r="R7720" i="4"/>
  <c r="R208" i="4"/>
  <c r="R741" i="4"/>
  <c r="R2759" i="4"/>
  <c r="R7361" i="4"/>
  <c r="R2498" i="4"/>
  <c r="R4189" i="4"/>
  <c r="R5630" i="4"/>
  <c r="R7825" i="4"/>
  <c r="R5164" i="4"/>
  <c r="R4716" i="4"/>
  <c r="R230" i="4"/>
  <c r="R6322" i="4"/>
  <c r="R3026" i="4"/>
  <c r="R5694" i="4"/>
  <c r="R4518" i="4"/>
  <c r="R6639" i="4"/>
  <c r="R1607" i="4"/>
  <c r="R788" i="4"/>
  <c r="R2444" i="4"/>
  <c r="R7741" i="4"/>
  <c r="R1403" i="4"/>
  <c r="R3867" i="4"/>
  <c r="R4134" i="4"/>
  <c r="R5723" i="4"/>
  <c r="R7233" i="4"/>
  <c r="R5545" i="4"/>
  <c r="R5076" i="4"/>
  <c r="R2084" i="4"/>
  <c r="R4294" i="4"/>
  <c r="R6799" i="4"/>
  <c r="R2730" i="4"/>
  <c r="R145" i="4"/>
  <c r="R6517" i="4"/>
  <c r="R1726" i="4"/>
  <c r="R3676" i="4"/>
  <c r="R5300" i="4"/>
  <c r="R2911" i="4"/>
  <c r="R5065" i="4"/>
  <c r="R5393" i="4"/>
  <c r="R4618" i="4"/>
  <c r="R4802" i="4"/>
  <c r="R303" i="4"/>
  <c r="R3260" i="4"/>
  <c r="R6534" i="4"/>
  <c r="R6459" i="4"/>
  <c r="R6407" i="4"/>
  <c r="R5420" i="4"/>
  <c r="R6533" i="4"/>
  <c r="R425" i="4"/>
  <c r="R4229" i="4"/>
  <c r="R7171" i="4"/>
  <c r="R7712" i="4"/>
  <c r="R2474" i="4"/>
  <c r="R3151" i="4"/>
  <c r="R1239" i="4"/>
  <c r="R1729" i="4"/>
  <c r="R2953" i="4"/>
  <c r="R2080" i="4"/>
  <c r="R1787" i="4"/>
  <c r="R1558" i="4"/>
  <c r="R4999" i="4"/>
  <c r="R6070" i="4"/>
  <c r="R7745" i="4"/>
  <c r="R3689" i="4"/>
  <c r="R7440" i="4"/>
  <c r="R4293" i="4"/>
  <c r="R7721" i="4"/>
  <c r="R6919" i="4"/>
  <c r="R1215" i="4"/>
  <c r="R7711" i="4"/>
  <c r="R3137" i="4"/>
  <c r="R1733" i="4"/>
  <c r="R171" i="4"/>
  <c r="R2776" i="4"/>
  <c r="R917" i="4"/>
  <c r="R3235" i="4"/>
  <c r="R7000" i="4"/>
  <c r="R3124" i="4"/>
  <c r="R2724" i="4"/>
  <c r="R7298" i="4"/>
  <c r="R592" i="4"/>
  <c r="R4120" i="4"/>
  <c r="R6208" i="4"/>
  <c r="R6865" i="4"/>
  <c r="R4405" i="4"/>
  <c r="R4413" i="4"/>
  <c r="R1526" i="4"/>
  <c r="R5682" i="4"/>
  <c r="R4161" i="4"/>
  <c r="R3721" i="4"/>
  <c r="R1825" i="4"/>
  <c r="R3265" i="4"/>
  <c r="R5269" i="4"/>
  <c r="R6637" i="4"/>
  <c r="R1207" i="4"/>
  <c r="R6112" i="4"/>
  <c r="R3941" i="4"/>
  <c r="R7529" i="4"/>
  <c r="R544" i="4"/>
  <c r="R7404" i="4"/>
  <c r="R7253" i="4"/>
  <c r="R7408" i="4"/>
  <c r="R2168" i="4"/>
  <c r="R3203" i="4"/>
  <c r="R1133" i="4"/>
  <c r="R3397" i="4"/>
  <c r="R6569" i="4"/>
  <c r="R2147" i="4"/>
  <c r="R2852" i="4"/>
  <c r="R6742" i="4"/>
  <c r="R6524" i="4"/>
  <c r="R4655" i="4"/>
  <c r="R5636" i="4"/>
  <c r="R3013" i="4"/>
  <c r="R6353" i="4"/>
  <c r="R5658" i="4"/>
  <c r="R2540" i="4"/>
  <c r="R2471" i="4"/>
  <c r="R6615" i="4"/>
  <c r="R4607" i="4"/>
  <c r="R1344" i="4"/>
  <c r="R4738" i="4"/>
  <c r="R6176" i="4"/>
  <c r="R5060" i="4"/>
  <c r="R6185" i="4"/>
  <c r="R7299" i="4"/>
  <c r="R3305" i="4"/>
  <c r="R3783" i="4"/>
  <c r="R2814" i="4"/>
  <c r="R317" i="4"/>
  <c r="R7107" i="4"/>
  <c r="R5703" i="4"/>
  <c r="R2081" i="4"/>
  <c r="R3227" i="4"/>
  <c r="R1086" i="4"/>
  <c r="R545" i="4"/>
  <c r="R7123" i="4"/>
  <c r="R5327" i="4"/>
  <c r="R2770" i="4"/>
  <c r="R4101" i="4"/>
  <c r="R5860" i="4"/>
  <c r="R630" i="4"/>
  <c r="R3132" i="4"/>
  <c r="R47" i="4"/>
  <c r="R4067" i="4"/>
  <c r="R2994" i="4"/>
  <c r="R1231" i="4"/>
  <c r="R169" i="4"/>
  <c r="R7438" i="4"/>
  <c r="R5945" i="4"/>
  <c r="R5707" i="4"/>
  <c r="R782" i="4"/>
  <c r="R565" i="4"/>
  <c r="R2844" i="4"/>
  <c r="R1450" i="4"/>
  <c r="R46" i="4"/>
  <c r="R3585" i="4"/>
  <c r="R2583" i="4"/>
  <c r="R1807" i="4"/>
  <c r="R1794" i="4"/>
  <c r="R3763" i="4"/>
  <c r="R3604" i="4"/>
  <c r="R2330" i="4"/>
  <c r="R5271" i="4"/>
  <c r="R5160" i="4"/>
  <c r="R7386" i="4"/>
  <c r="R4444" i="4"/>
  <c r="R3672" i="4"/>
  <c r="R5165" i="4"/>
  <c r="R601" i="4"/>
  <c r="R2984" i="4"/>
  <c r="R1922" i="4"/>
  <c r="R4124" i="4"/>
  <c r="R4800" i="4"/>
  <c r="R7286" i="4"/>
  <c r="R5831" i="4"/>
  <c r="R2499" i="4"/>
  <c r="R151" i="4"/>
  <c r="R6048" i="4"/>
  <c r="R2905" i="4"/>
  <c r="R1383" i="4"/>
  <c r="R4939" i="4"/>
  <c r="R4935" i="4"/>
  <c r="R1960" i="4"/>
  <c r="R3823" i="4"/>
  <c r="R5858" i="4"/>
  <c r="R7240" i="4"/>
  <c r="R7964" i="4"/>
  <c r="R4527" i="4"/>
  <c r="R5098" i="4"/>
  <c r="R3012" i="4"/>
  <c r="R7210" i="4"/>
  <c r="R4922" i="4"/>
  <c r="R6092" i="4"/>
  <c r="R4296" i="4"/>
  <c r="R90" i="4"/>
  <c r="R67" i="4"/>
  <c r="R940" i="4"/>
  <c r="R188" i="4"/>
  <c r="R646" i="4"/>
  <c r="R1566" i="4"/>
  <c r="R6287" i="4"/>
  <c r="R1835" i="4"/>
  <c r="R1366" i="4"/>
  <c r="R7535" i="4"/>
  <c r="R1543" i="4"/>
  <c r="R6014" i="4"/>
  <c r="R3723" i="4"/>
  <c r="R7794" i="4"/>
  <c r="R131" i="4"/>
  <c r="R5270" i="4"/>
  <c r="R4745" i="4"/>
  <c r="R126" i="4"/>
  <c r="R5232" i="4"/>
  <c r="R3455" i="4"/>
  <c r="R6214" i="4"/>
  <c r="R1295" i="4"/>
  <c r="R5385" i="4"/>
  <c r="R6254" i="4"/>
  <c r="R1211" i="4"/>
  <c r="R7064" i="4"/>
  <c r="R7740" i="4"/>
  <c r="R3059" i="4"/>
  <c r="R7248" i="4"/>
  <c r="R1186" i="4"/>
  <c r="R6702" i="4"/>
  <c r="R2083" i="4"/>
  <c r="R1978" i="4"/>
  <c r="R1076" i="4"/>
  <c r="R281" i="4"/>
  <c r="R4096" i="4"/>
  <c r="R3004" i="4"/>
  <c r="R6156" i="4"/>
  <c r="R685" i="4"/>
  <c r="R5197" i="4"/>
  <c r="R4084" i="4"/>
  <c r="R602" i="4"/>
  <c r="R2546" i="4"/>
  <c r="R501" i="4"/>
  <c r="R6888" i="4"/>
  <c r="R1986" i="4"/>
  <c r="R3809" i="4"/>
  <c r="R3157" i="4"/>
  <c r="R5756" i="4"/>
  <c r="R2942" i="4"/>
  <c r="R443" i="4"/>
  <c r="R2362" i="4"/>
  <c r="R1968" i="4"/>
  <c r="R5709" i="4"/>
  <c r="R3952" i="4"/>
  <c r="R1708" i="4"/>
  <c r="R6392" i="4"/>
  <c r="R7331" i="4"/>
  <c r="R3071" i="4"/>
  <c r="R2029" i="4"/>
  <c r="R2223" i="4"/>
  <c r="R7776" i="4"/>
  <c r="R1049" i="4"/>
  <c r="R140" i="4"/>
  <c r="R4176" i="4"/>
  <c r="R3082" i="4"/>
  <c r="R7246" i="4"/>
  <c r="R5024" i="4"/>
  <c r="R3492" i="4"/>
  <c r="R7629" i="4"/>
  <c r="R2382" i="4"/>
  <c r="R6644" i="4"/>
  <c r="R5923" i="4"/>
  <c r="R4989" i="4"/>
  <c r="R7202" i="4"/>
  <c r="R945" i="4"/>
  <c r="R2720" i="4"/>
  <c r="R1850" i="4"/>
  <c r="R7185" i="4"/>
  <c r="R1442" i="4"/>
  <c r="R4482" i="4"/>
  <c r="R7387" i="4"/>
  <c r="R5479" i="4"/>
  <c r="R764" i="4"/>
  <c r="R4343" i="4"/>
  <c r="R1314" i="4"/>
  <c r="R5861" i="4"/>
  <c r="R6223" i="4"/>
  <c r="R1268" i="4"/>
  <c r="R3795" i="4"/>
  <c r="R3706" i="4"/>
  <c r="R2188" i="4"/>
  <c r="R1759" i="4"/>
  <c r="R2995" i="4"/>
  <c r="R6209" i="4"/>
  <c r="R6705" i="4"/>
  <c r="R7579" i="4"/>
  <c r="R7106" i="4"/>
  <c r="R692" i="4"/>
  <c r="R1539" i="4"/>
  <c r="R734" i="4"/>
  <c r="R1036" i="4"/>
  <c r="R5689" i="4"/>
  <c r="R5092" i="4"/>
  <c r="R4964" i="4"/>
  <c r="R1285" i="4"/>
  <c r="R6642" i="4"/>
  <c r="R3356" i="4"/>
  <c r="R4637" i="4"/>
  <c r="R7" i="4"/>
  <c r="R6504" i="4"/>
  <c r="R1033" i="4"/>
  <c r="R7087" i="4"/>
  <c r="R2009" i="4"/>
  <c r="R5364" i="4"/>
  <c r="R4456" i="4"/>
  <c r="R3373" i="4"/>
  <c r="R1824" i="4"/>
  <c r="R5429" i="4"/>
  <c r="R6745" i="4"/>
  <c r="R1416" i="4"/>
  <c r="R4768" i="4"/>
  <c r="R7143" i="4"/>
  <c r="R203" i="4"/>
  <c r="R915" i="4"/>
  <c r="R433" i="4"/>
  <c r="R550" i="4"/>
  <c r="R1711" i="4"/>
  <c r="R5914" i="4"/>
  <c r="R2085" i="4"/>
  <c r="R6598" i="4"/>
  <c r="R1962" i="4"/>
  <c r="R1903" i="4"/>
  <c r="R7727" i="4"/>
  <c r="R555" i="4"/>
  <c r="R987" i="4"/>
  <c r="R4576" i="4"/>
  <c r="R1817" i="4"/>
  <c r="R7357" i="4"/>
  <c r="R4081" i="4"/>
  <c r="R6400" i="4"/>
  <c r="R7876" i="4"/>
  <c r="R5567" i="4"/>
  <c r="R4058" i="4"/>
  <c r="R5407" i="4"/>
  <c r="R6005" i="4"/>
  <c r="R1961" i="4"/>
  <c r="R4524" i="4"/>
  <c r="R4881" i="4"/>
  <c r="R6699" i="4"/>
  <c r="R1162" i="4"/>
  <c r="R3737" i="4"/>
  <c r="R4923" i="4"/>
  <c r="R1160" i="4"/>
  <c r="R892" i="4"/>
  <c r="R6656" i="4"/>
  <c r="R6391" i="4"/>
  <c r="R735" i="4"/>
  <c r="R4088" i="4"/>
  <c r="R906" i="4"/>
  <c r="R7557" i="4"/>
  <c r="R7126" i="4"/>
  <c r="R5244" i="4"/>
  <c r="R2997" i="4"/>
  <c r="R7967" i="4"/>
  <c r="R1394" i="4"/>
  <c r="R6737" i="4"/>
  <c r="R7305" i="4"/>
  <c r="R4398" i="4"/>
  <c r="R5812" i="4"/>
  <c r="R6846" i="4"/>
  <c r="R6038" i="4"/>
  <c r="R261" i="4"/>
  <c r="R1491" i="4"/>
  <c r="R4574" i="4"/>
  <c r="R1287" i="4"/>
  <c r="R1766" i="4"/>
  <c r="R3870" i="4"/>
  <c r="R7008" i="4"/>
  <c r="R4665" i="4"/>
  <c r="R2007" i="4"/>
  <c r="R2310" i="4"/>
  <c r="R2453" i="4"/>
  <c r="R4440" i="4"/>
  <c r="R704" i="4"/>
  <c r="R2801" i="4"/>
  <c r="R1610" i="4"/>
  <c r="R3294" i="4"/>
  <c r="R7785" i="4"/>
  <c r="R7003" i="4"/>
  <c r="R12" i="4"/>
  <c r="R1410" i="4"/>
  <c r="R4065" i="4"/>
  <c r="R3599" i="4"/>
  <c r="R6681" i="4"/>
  <c r="R2383" i="4"/>
  <c r="R343" i="4"/>
  <c r="R7869" i="4"/>
  <c r="R4247" i="4"/>
  <c r="R4594" i="4"/>
  <c r="R2763" i="4"/>
  <c r="R2473" i="4"/>
  <c r="R3229" i="4"/>
  <c r="R1284" i="4"/>
  <c r="R6194" i="4"/>
  <c r="R3826" i="4"/>
  <c r="R6339" i="4"/>
  <c r="R6814" i="4"/>
  <c r="R920" i="4"/>
  <c r="R6330" i="4"/>
  <c r="R1725" i="4"/>
  <c r="R4782" i="4"/>
  <c r="R153" i="4"/>
  <c r="R7682" i="4"/>
  <c r="R406" i="4"/>
  <c r="R6686" i="4"/>
  <c r="R5490" i="4"/>
  <c r="R5525" i="4"/>
  <c r="R770" i="4"/>
  <c r="R6016" i="4"/>
  <c r="R7418" i="4"/>
  <c r="R6412" i="4"/>
  <c r="R4608" i="4"/>
  <c r="R1382" i="4"/>
  <c r="R6843" i="4"/>
  <c r="R2593" i="4"/>
  <c r="R5537" i="4"/>
  <c r="R2122" i="4"/>
  <c r="R4588" i="4"/>
  <c r="R1182" i="4"/>
  <c r="R4604" i="4"/>
  <c r="R7777" i="4"/>
  <c r="R5466" i="4"/>
  <c r="R6930" i="4"/>
  <c r="R3869" i="4"/>
  <c r="R7585" i="4"/>
  <c r="R7568" i="4"/>
  <c r="R1241" i="4"/>
  <c r="R5042" i="4"/>
  <c r="R7674" i="4"/>
  <c r="R5602" i="4"/>
  <c r="R1188" i="4"/>
  <c r="R5533" i="4"/>
  <c r="R7410" i="4"/>
  <c r="R3561" i="4"/>
  <c r="R797" i="4"/>
  <c r="R2727" i="4"/>
  <c r="R2496" i="4"/>
  <c r="R2472" i="4"/>
  <c r="R1377" i="4"/>
  <c r="R824" i="4"/>
  <c r="R6626" i="4"/>
  <c r="R3231" i="4"/>
  <c r="R4501" i="4"/>
  <c r="R5979" i="4"/>
  <c r="R4525" i="4"/>
  <c r="R2943" i="4"/>
  <c r="R4961" i="4"/>
  <c r="R2012" i="4"/>
  <c r="R3268" i="4"/>
  <c r="R543" i="4"/>
  <c r="R1735" i="4"/>
  <c r="R4040" i="4"/>
  <c r="R6263" i="4"/>
  <c r="R4983" i="4"/>
  <c r="R2572" i="4"/>
  <c r="R3237" i="4"/>
  <c r="R119" i="4"/>
  <c r="R6559" i="4"/>
  <c r="R2091" i="4"/>
  <c r="R4044" i="4"/>
  <c r="R5046" i="4"/>
  <c r="R4142" i="4"/>
  <c r="R6211" i="4"/>
  <c r="R5590" i="4"/>
  <c r="R4664" i="4"/>
  <c r="R6216" i="4"/>
  <c r="R2962" i="4"/>
  <c r="R6088" i="4"/>
  <c r="R4750" i="4"/>
  <c r="R929" i="4"/>
  <c r="R5419" i="4"/>
  <c r="R4617" i="4"/>
  <c r="R858" i="4"/>
  <c r="R4026" i="4"/>
  <c r="R496" i="4"/>
  <c r="R4950" i="4"/>
  <c r="R73" i="4"/>
  <c r="R4831" i="4"/>
  <c r="R1209" i="4"/>
  <c r="R2965" i="4"/>
  <c r="R7232" i="4"/>
  <c r="R7543" i="4"/>
  <c r="R2600" i="4"/>
  <c r="R290" i="4"/>
  <c r="R2676" i="4"/>
  <c r="R4531" i="4"/>
  <c r="R352" i="4"/>
  <c r="R759" i="4"/>
  <c r="R3785" i="4"/>
  <c r="R5134" i="4"/>
  <c r="R1871" i="4"/>
  <c r="R6901" i="4"/>
  <c r="R1433" i="4"/>
  <c r="R6825" i="4"/>
  <c r="R4182" i="4"/>
  <c r="R3053" i="4"/>
  <c r="R7587" i="4"/>
  <c r="R2210" i="4"/>
  <c r="R6025" i="4"/>
  <c r="R7184" i="4"/>
  <c r="R2480" i="4"/>
  <c r="R3513" i="4"/>
  <c r="R7858" i="4"/>
  <c r="R4360" i="4"/>
  <c r="R404" i="4"/>
  <c r="R262" i="4"/>
  <c r="R1618" i="4"/>
  <c r="R4239" i="4"/>
  <c r="R3938" i="4"/>
  <c r="R6262" i="4"/>
  <c r="R1669" i="4"/>
  <c r="R4432" i="4"/>
  <c r="R4944" i="4"/>
  <c r="R4587" i="4"/>
  <c r="R4299" i="4"/>
  <c r="R7200" i="4"/>
  <c r="R5101" i="4"/>
  <c r="R974" i="4"/>
  <c r="R7272" i="4"/>
  <c r="R74" i="4"/>
  <c r="R6315" i="4"/>
  <c r="R7401" i="4"/>
  <c r="R3955" i="4"/>
  <c r="R7611" i="4"/>
  <c r="R768" i="4"/>
  <c r="R7684" i="4"/>
  <c r="R589" i="4"/>
  <c r="R5344" i="4"/>
  <c r="R7975" i="4"/>
  <c r="R1100" i="4"/>
  <c r="R2366" i="4"/>
  <c r="R5718" i="4"/>
  <c r="R757" i="4"/>
  <c r="R4862" i="4"/>
  <c r="R2983" i="4"/>
  <c r="R3879" i="4"/>
  <c r="R3007" i="4"/>
  <c r="R7626" i="4"/>
  <c r="R2158" i="4"/>
  <c r="R240" i="4"/>
  <c r="R455" i="4"/>
  <c r="R5189" i="4"/>
  <c r="R3817" i="4"/>
  <c r="R4183" i="4"/>
  <c r="R5229" i="4"/>
  <c r="R3959" i="4"/>
  <c r="R6573" i="4"/>
  <c r="R1561" i="4"/>
  <c r="R1034" i="4"/>
  <c r="R154" i="4"/>
  <c r="R1335" i="4"/>
  <c r="R670" i="4"/>
  <c r="R2279" i="4"/>
  <c r="R403" i="4"/>
  <c r="R1218" i="4"/>
  <c r="R6892" i="4"/>
  <c r="R751" i="4"/>
  <c r="R5352" i="4"/>
  <c r="R2411" i="4"/>
  <c r="R7915" i="4"/>
  <c r="R6035" i="4"/>
  <c r="R3143" i="4"/>
  <c r="R5099" i="4"/>
  <c r="R2493" i="4"/>
  <c r="R3512" i="4"/>
  <c r="R7254" i="4"/>
  <c r="R6827" i="4"/>
  <c r="R6912" i="4"/>
  <c r="R6907" i="4"/>
  <c r="R3759" i="4"/>
  <c r="R7582" i="4"/>
  <c r="R618" i="4"/>
  <c r="R1695" i="4"/>
  <c r="R3257" i="4"/>
  <c r="R3103" i="4"/>
  <c r="R2048" i="4"/>
  <c r="R6635" i="4"/>
  <c r="R142" i="4"/>
  <c r="R1255" i="4"/>
  <c r="R6847" i="4"/>
  <c r="R3369" i="4"/>
  <c r="R3734" i="4"/>
  <c r="R6913" i="4"/>
  <c r="R4568" i="4"/>
  <c r="R7353" i="4"/>
  <c r="R5848" i="4"/>
  <c r="R1353" i="4"/>
  <c r="R857" i="4"/>
  <c r="R1271" i="4"/>
  <c r="R3020" i="4"/>
  <c r="R7270" i="4"/>
  <c r="R5827" i="4"/>
  <c r="R3896" i="4"/>
  <c r="R1790" i="4"/>
  <c r="R4317" i="4"/>
  <c r="R6126" i="4"/>
  <c r="R3091" i="4"/>
  <c r="R5204" i="4"/>
  <c r="R7013" i="4"/>
  <c r="R7074" i="4"/>
  <c r="R5081" i="4"/>
  <c r="R7017" i="4"/>
  <c r="R746" i="4"/>
  <c r="R211" i="4"/>
  <c r="R2389" i="4"/>
  <c r="R1078" i="4"/>
  <c r="R5278" i="4"/>
  <c r="R2779" i="4"/>
  <c r="R5080" i="4"/>
  <c r="R4909" i="4"/>
  <c r="R4369" i="4"/>
  <c r="R3956" i="4"/>
  <c r="R1307" i="4"/>
  <c r="R2363" i="4"/>
  <c r="R4420" i="4"/>
  <c r="R7497" i="4"/>
  <c r="R6987" i="4"/>
  <c r="R7115" i="4"/>
  <c r="R3745" i="4"/>
  <c r="R1718" i="4"/>
  <c r="R1919" i="4"/>
  <c r="R1244" i="4"/>
  <c r="R7694" i="4"/>
  <c r="R5940" i="4"/>
  <c r="R4558" i="4"/>
  <c r="R4737" i="4"/>
  <c r="R3406" i="4"/>
  <c r="R1873" i="4"/>
  <c r="R6875" i="4"/>
  <c r="R7878" i="4"/>
  <c r="R1908" i="4"/>
  <c r="R7103" i="4"/>
  <c r="R7556" i="4"/>
  <c r="R6298" i="4"/>
  <c r="R2207" i="4"/>
  <c r="R695" i="4"/>
  <c r="R6575" i="4"/>
  <c r="R5400" i="4"/>
  <c r="R6516" i="4"/>
  <c r="R3038" i="4"/>
  <c r="R4075" i="4"/>
  <c r="R7114" i="4"/>
  <c r="R6050" i="4"/>
  <c r="R5702" i="4"/>
  <c r="R6719" i="4"/>
  <c r="R2896" i="4"/>
  <c r="R7599" i="4"/>
  <c r="R1510" i="4"/>
  <c r="R3592" i="4"/>
  <c r="R7939" i="4"/>
  <c r="R5713" i="4"/>
  <c r="R817" i="4"/>
  <c r="R1533" i="4"/>
  <c r="R7192" i="4"/>
  <c r="R613" i="4"/>
  <c r="R5020" i="4"/>
  <c r="R3471" i="4"/>
  <c r="R7138" i="4"/>
  <c r="R1750" i="4"/>
  <c r="R5887" i="4"/>
  <c r="R452" i="4"/>
  <c r="R3917" i="4"/>
  <c r="R6774" i="4"/>
  <c r="R7080" i="4"/>
  <c r="R2536" i="4"/>
  <c r="R1781" i="4"/>
  <c r="R5240" i="4"/>
  <c r="R45" i="4"/>
  <c r="R4833" i="4"/>
  <c r="R3482" i="4"/>
  <c r="R2556" i="4"/>
  <c r="R1538" i="4"/>
  <c r="R442" i="4"/>
  <c r="R4410" i="4"/>
  <c r="R6641" i="4"/>
  <c r="R2711" i="4"/>
  <c r="R1473" i="4"/>
  <c r="R6465" i="4"/>
  <c r="R7584" i="4"/>
  <c r="R5802" i="4"/>
  <c r="R737" i="4"/>
  <c r="R2631" i="4"/>
  <c r="R7594" i="4"/>
  <c r="R7409" i="4"/>
  <c r="R2748" i="4"/>
  <c r="R7101" i="4"/>
  <c r="R1736" i="4"/>
  <c r="R5814" i="4"/>
  <c r="R6371" i="4"/>
  <c r="R421" i="4"/>
  <c r="R3994" i="4"/>
  <c r="R3967" i="4"/>
  <c r="R7242" i="4"/>
  <c r="R3388" i="4"/>
  <c r="R4383" i="4"/>
  <c r="R513" i="4"/>
  <c r="R2762" i="4"/>
  <c r="R3115" i="4"/>
  <c r="R2445" i="4"/>
  <c r="R5696" i="4"/>
  <c r="R4986" i="4"/>
  <c r="R4331" i="4"/>
  <c r="R962" i="4"/>
  <c r="R5700" i="4"/>
  <c r="R3083" i="4"/>
  <c r="R611" i="4"/>
  <c r="R7929" i="4"/>
  <c r="R7211" i="4"/>
  <c r="R7786" i="4"/>
  <c r="R5184" i="4"/>
  <c r="R3505" i="4"/>
  <c r="R3201" i="4"/>
  <c r="R3533" i="4"/>
  <c r="R4154" i="4"/>
  <c r="R5691" i="4"/>
  <c r="R2756" i="4"/>
  <c r="R7441" i="4"/>
  <c r="R1675" i="4"/>
  <c r="R645" i="4"/>
  <c r="R723" i="4"/>
  <c r="R1591" i="4"/>
  <c r="R2098" i="4"/>
  <c r="R5004" i="4"/>
  <c r="R2176" i="4"/>
  <c r="R7709" i="4"/>
  <c r="R5173" i="4"/>
  <c r="R4019" i="4"/>
  <c r="R7912" i="4"/>
  <c r="R5491" i="4"/>
  <c r="R3945" i="4"/>
  <c r="R1964" i="4"/>
  <c r="R1739" i="4"/>
  <c r="R4386" i="4"/>
  <c r="R5176" i="4"/>
  <c r="R4947" i="4"/>
  <c r="R2375" i="4"/>
  <c r="R775" i="4"/>
  <c r="R3884" i="4"/>
  <c r="R2094" i="4"/>
  <c r="R843" i="4"/>
  <c r="R5362" i="4"/>
  <c r="R4403" i="4"/>
  <c r="R1851" i="4"/>
  <c r="R7032" i="4"/>
  <c r="R2357" i="4"/>
  <c r="R2092" i="4"/>
  <c r="R6251" i="4"/>
  <c r="R7930" i="4"/>
  <c r="R1308" i="4"/>
  <c r="R7141" i="4"/>
  <c r="R4929" i="4"/>
  <c r="R6067" i="4"/>
  <c r="R698" i="4"/>
  <c r="R879" i="4"/>
  <c r="R2181" i="4"/>
  <c r="R3220" i="4"/>
  <c r="R4222" i="4"/>
  <c r="R1137" i="4"/>
  <c r="R7478" i="4"/>
  <c r="R5343" i="4"/>
  <c r="R3073" i="4"/>
  <c r="R4473" i="4"/>
  <c r="R5301" i="4"/>
  <c r="R957" i="4"/>
  <c r="R6440" i="4"/>
  <c r="R7269" i="4"/>
  <c r="R7239" i="4"/>
  <c r="R7044" i="4"/>
  <c r="R297" i="4"/>
  <c r="R971" i="4"/>
  <c r="R3368" i="4"/>
  <c r="R2177" i="4"/>
  <c r="R4291" i="4"/>
  <c r="R6332" i="4"/>
  <c r="R3903" i="4"/>
  <c r="R3777" i="4"/>
  <c r="R1801" i="4"/>
  <c r="R3996" i="4"/>
  <c r="R870" i="4"/>
  <c r="R4790" i="4"/>
  <c r="R5016" i="4"/>
  <c r="R3562" i="4"/>
  <c r="R5011" i="4"/>
  <c r="R6553" i="4"/>
  <c r="R607" i="4"/>
  <c r="R2418" i="4"/>
  <c r="R684" i="4"/>
  <c r="R1514" i="4"/>
  <c r="R5070" i="4"/>
  <c r="R3920" i="4"/>
  <c r="R4645" i="4"/>
  <c r="R7136" i="4"/>
  <c r="R7756" i="4"/>
  <c r="R6735" i="4"/>
  <c r="R5388" i="4"/>
  <c r="R4374" i="4"/>
  <c r="R6779" i="4"/>
  <c r="R473" i="4"/>
  <c r="R1905" i="4"/>
  <c r="R7423" i="4"/>
  <c r="R3355" i="4"/>
  <c r="R4998" i="4"/>
  <c r="R4006" i="4"/>
  <c r="R2668" i="4"/>
  <c r="R2835" i="4"/>
  <c r="R6957" i="4"/>
  <c r="R1800" i="4"/>
  <c r="R7642" i="4"/>
  <c r="R1339" i="4"/>
  <c r="R5865" i="4"/>
  <c r="R4271" i="4"/>
  <c r="R5283" i="4"/>
  <c r="R2231" i="4"/>
  <c r="R5021" i="4"/>
  <c r="R4870" i="4"/>
  <c r="R1032" i="4"/>
  <c r="R5605" i="4"/>
  <c r="R585" i="4"/>
  <c r="R7733" i="4"/>
  <c r="R2529" i="4"/>
  <c r="R606" i="4"/>
  <c r="R1379" i="4"/>
  <c r="R1562" i="4"/>
  <c r="R4274" i="4"/>
  <c r="R6788" i="4"/>
  <c r="R4191" i="4"/>
  <c r="R1151" i="4"/>
  <c r="R3800" i="4"/>
  <c r="R7288" i="4"/>
  <c r="R5476" i="4"/>
  <c r="R5493" i="4"/>
  <c r="R932" i="4"/>
  <c r="R1559" i="4"/>
  <c r="R6655" i="4"/>
  <c r="R2017" i="4"/>
  <c r="R5549" i="4"/>
  <c r="R5641" i="4"/>
  <c r="R3715" i="4"/>
  <c r="R866" i="4"/>
  <c r="R644" i="4"/>
  <c r="R7935" i="4"/>
  <c r="R487" i="4"/>
  <c r="R1459" i="4"/>
  <c r="R1672" i="4"/>
  <c r="R4849" i="4"/>
  <c r="R515" i="4"/>
  <c r="R5293" i="4"/>
  <c r="R5198" i="4"/>
  <c r="R1768" i="4"/>
  <c r="R7793" i="4"/>
  <c r="R6039" i="4"/>
  <c r="R6017" i="4"/>
  <c r="R7011" i="4"/>
  <c r="R944" i="4"/>
  <c r="R7391" i="4"/>
  <c r="R3327" i="4"/>
  <c r="R1614" i="4"/>
  <c r="R1863" i="4"/>
  <c r="R7393" i="4"/>
  <c r="R130" i="4"/>
  <c r="R4480" i="4"/>
  <c r="R6509" i="4"/>
  <c r="R7813" i="4"/>
  <c r="R6535" i="4"/>
  <c r="R1396" i="4"/>
  <c r="R2622" i="4"/>
  <c r="R5769" i="4"/>
  <c r="R2490" i="4"/>
  <c r="R7904" i="4"/>
  <c r="R7405" i="4"/>
  <c r="R1805" i="4"/>
  <c r="R6874" i="4"/>
  <c r="R192" i="4"/>
  <c r="R7244" i="4"/>
  <c r="R7833" i="4"/>
  <c r="R6552" i="4"/>
  <c r="R5536" i="4"/>
  <c r="R1592" i="4"/>
  <c r="R2892" i="4"/>
  <c r="R3171" i="4"/>
  <c r="R1421" i="4"/>
  <c r="R7201" i="4"/>
  <c r="R3108" i="4"/>
  <c r="R6556" i="4"/>
  <c r="R5330" i="4"/>
  <c r="R1247" i="4"/>
  <c r="R1833" i="4"/>
  <c r="R6037" i="4"/>
  <c r="R1220" i="4"/>
  <c r="R4927" i="4"/>
  <c r="R2979" i="4"/>
  <c r="R4313" i="4"/>
  <c r="R3838" i="4"/>
  <c r="R2876" i="4"/>
  <c r="R3010" i="4"/>
  <c r="R3636" i="4"/>
  <c r="R5645" i="4"/>
  <c r="R4064" i="4"/>
  <c r="R3972" i="4"/>
  <c r="R3320" i="4"/>
  <c r="R767" i="4"/>
  <c r="R2390" i="4"/>
  <c r="R4402" i="4"/>
  <c r="R5782" i="4"/>
  <c r="R1697" i="4"/>
  <c r="R4783" i="4"/>
  <c r="R6849" i="4"/>
  <c r="R6831" i="4"/>
  <c r="R7748" i="4"/>
  <c r="R5201" i="4"/>
  <c r="R5841" i="4"/>
  <c r="R2150" i="4"/>
  <c r="R7033" i="4"/>
  <c r="R6767" i="4"/>
  <c r="R3284" i="4"/>
  <c r="R5452" i="4"/>
  <c r="R4948" i="4"/>
  <c r="R4754" i="4"/>
  <c r="R7140" i="4"/>
  <c r="R5699" i="4"/>
  <c r="R6718" i="4"/>
  <c r="R5579" i="4"/>
  <c r="R6366" i="4"/>
  <c r="R6992" i="4"/>
  <c r="R4245" i="4"/>
  <c r="R278" i="4"/>
  <c r="R1238" i="4"/>
  <c r="R4323" i="4"/>
  <c r="R5839" i="4"/>
  <c r="R5693" i="4"/>
  <c r="R2454" i="4"/>
  <c r="R5457" i="4"/>
  <c r="R1075" i="4"/>
  <c r="R1963" i="4"/>
  <c r="R3248" i="4"/>
  <c r="R1253" i="4"/>
  <c r="R3099" i="4"/>
  <c r="R4695" i="4"/>
  <c r="R1554" i="4"/>
  <c r="R4827" i="4"/>
  <c r="R5033" i="4"/>
  <c r="R4692" i="4"/>
  <c r="R1860" i="4"/>
  <c r="R7133" i="4"/>
  <c r="R1809" i="4"/>
  <c r="R5792" i="4"/>
  <c r="R678" i="4"/>
  <c r="R4840" i="4"/>
  <c r="R3600" i="4"/>
  <c r="R7764" i="4"/>
  <c r="R3897" i="4"/>
  <c r="R3238" i="4"/>
  <c r="R815" i="4"/>
  <c r="R3386" i="4"/>
  <c r="R4686" i="4"/>
  <c r="R3051" i="4"/>
  <c r="R5963" i="4"/>
  <c r="R1691" i="4"/>
  <c r="R5650" i="4"/>
  <c r="R3242" i="4"/>
  <c r="R2028" i="4"/>
  <c r="R4429" i="4"/>
  <c r="R7156" i="4"/>
  <c r="R5978" i="4"/>
  <c r="R8" i="4"/>
  <c r="R7714" i="4"/>
  <c r="R1225" i="4"/>
  <c r="R206" i="4"/>
  <c r="R3729" i="4"/>
  <c r="R3029" i="4"/>
  <c r="R2996" i="4"/>
  <c r="R79" i="4"/>
  <c r="R2974" i="4"/>
  <c r="R4872" i="4"/>
  <c r="R2153" i="4"/>
  <c r="R3727" i="4"/>
  <c r="R4915" i="4"/>
  <c r="R5398" i="4"/>
  <c r="R4877" i="4"/>
  <c r="R5267" i="4"/>
  <c r="R708" i="4"/>
  <c r="R87" i="4"/>
  <c r="R3298" i="4"/>
  <c r="R3056" i="4"/>
  <c r="R2079" i="4"/>
  <c r="R4728" i="4"/>
  <c r="R6607" i="4"/>
  <c r="R1613" i="4"/>
  <c r="R6904" i="4"/>
  <c r="R1310" i="4"/>
  <c r="R584" i="4"/>
  <c r="R3733" i="4"/>
  <c r="R4837" i="4"/>
  <c r="R5477" i="4"/>
  <c r="R44" i="4"/>
  <c r="R1424" i="4"/>
  <c r="R7883" i="4"/>
  <c r="R5614" i="4"/>
  <c r="R1629" i="4"/>
  <c r="R992" i="4"/>
  <c r="R6018" i="4"/>
  <c r="R1338" i="4"/>
  <c r="R1641" i="4"/>
  <c r="R1163" i="4"/>
  <c r="R2941" i="4"/>
  <c r="R3473" i="4"/>
  <c r="R3655" i="4"/>
  <c r="R1038" i="4"/>
  <c r="R335" i="4"/>
  <c r="R1534" i="4"/>
  <c r="R2879" i="4"/>
  <c r="R4149" i="4"/>
  <c r="R4673" i="4"/>
  <c r="R5212" i="4"/>
  <c r="R533" i="4"/>
  <c r="R681" i="4"/>
  <c r="R2960" i="4"/>
  <c r="R1309" i="4"/>
  <c r="R2039" i="4"/>
  <c r="R9" i="4"/>
  <c r="R1927" i="4"/>
  <c r="R2132" i="4"/>
  <c r="R2957" i="4"/>
  <c r="R6414" i="4"/>
  <c r="R4112" i="4"/>
  <c r="R5318" i="4"/>
  <c r="R7591" i="4"/>
  <c r="R182" i="4"/>
  <c r="R4273" i="4"/>
  <c r="R2688" i="4"/>
  <c r="R3928" i="4"/>
  <c r="R7458" i="4"/>
  <c r="R2292" i="4"/>
  <c r="R1245" i="4"/>
  <c r="R3250" i="4"/>
  <c r="R1981" i="4"/>
  <c r="R2928" i="4"/>
  <c r="R4874" i="4"/>
  <c r="R2883" i="4"/>
  <c r="R4805" i="4"/>
  <c r="R158" i="4"/>
  <c r="R4008" i="4"/>
  <c r="R2465" i="4"/>
  <c r="R141" i="4"/>
  <c r="R4198" i="4"/>
  <c r="R882" i="4"/>
  <c r="R4218" i="4"/>
  <c r="R401" i="4"/>
  <c r="R3832" i="4"/>
  <c r="R662" i="4"/>
  <c r="R1952" i="4"/>
  <c r="R1884" i="4"/>
  <c r="R5506" i="4"/>
  <c r="R4696" i="4"/>
  <c r="R655" i="4"/>
  <c r="R5659" i="4"/>
  <c r="R5130" i="4"/>
  <c r="R4548" i="4"/>
  <c r="R2102" i="4"/>
  <c r="R7545" i="4"/>
  <c r="R5504" i="4"/>
  <c r="R5540" i="4"/>
  <c r="R5281" i="4"/>
  <c r="R6413" i="4"/>
  <c r="R6984" i="4"/>
  <c r="R1956" i="4"/>
  <c r="R4013" i="4"/>
  <c r="R7188" i="4"/>
  <c r="R6693" i="4"/>
  <c r="R3794" i="4"/>
  <c r="R191" i="4"/>
  <c r="R4661" i="4"/>
  <c r="R4804" i="4"/>
  <c r="R5748" i="4"/>
  <c r="R2565" i="4"/>
  <c r="R6337" i="4"/>
  <c r="R279" i="4"/>
  <c r="R2809" i="4"/>
  <c r="R1589" i="4"/>
  <c r="R848" i="4"/>
  <c r="R3393" i="4"/>
  <c r="R3150" i="4"/>
  <c r="R3031" i="4"/>
  <c r="R5794" i="4"/>
  <c r="R3353" i="4"/>
  <c r="R3520" i="4"/>
  <c r="R6097" i="4"/>
  <c r="R1040" i="4"/>
  <c r="R2144" i="4"/>
  <c r="R3622" i="4"/>
  <c r="R2015" i="4"/>
  <c r="R422" i="4"/>
  <c r="R6885" i="4"/>
  <c r="R6228" i="4"/>
  <c r="R7832" i="4"/>
  <c r="R1647" i="4"/>
  <c r="R5225" i="4"/>
  <c r="R583" i="4"/>
  <c r="R6063" i="4"/>
  <c r="R2451" i="4"/>
  <c r="R1272" i="4"/>
  <c r="R5321" i="4"/>
  <c r="R972" i="4"/>
  <c r="R3035" i="4"/>
  <c r="R4141" i="4"/>
  <c r="R898" i="4"/>
  <c r="R4975" i="4"/>
  <c r="R3430" i="4"/>
  <c r="R6980" i="4"/>
  <c r="R2183" i="4"/>
  <c r="R5426" i="4"/>
  <c r="R7165" i="4"/>
  <c r="R4883" i="4"/>
  <c r="R4671" i="4"/>
  <c r="R6630" i="4"/>
  <c r="R438" i="4"/>
  <c r="R4689" i="4"/>
  <c r="R1578" i="4"/>
  <c r="R6343" i="4"/>
  <c r="R5642" i="4"/>
  <c r="R6452" i="4"/>
  <c r="R1005" i="4"/>
  <c r="R6778" i="4"/>
  <c r="R3889" i="4"/>
  <c r="R2323" i="4"/>
  <c r="R6532" i="4"/>
  <c r="R2203" i="4"/>
  <c r="R5319" i="4"/>
  <c r="R3326" i="4"/>
  <c r="R580" i="4"/>
  <c r="R4628" i="4"/>
  <c r="R3224" i="4"/>
  <c r="R6578" i="4"/>
  <c r="R5564" i="4"/>
  <c r="R6708" i="4"/>
  <c r="R722" i="4"/>
  <c r="R4052" i="4"/>
  <c r="R3640" i="4"/>
  <c r="R3087" i="4"/>
  <c r="R6896" i="4"/>
  <c r="R2230" i="4"/>
  <c r="R5571" i="4"/>
  <c r="R1877" i="4"/>
  <c r="R2746" i="4"/>
  <c r="R5721" i="4"/>
  <c r="R6589" i="4"/>
  <c r="R3986" i="4"/>
  <c r="R7675" i="4"/>
  <c r="R6057" i="4"/>
  <c r="R3798" i="4"/>
  <c r="R6649" i="4"/>
  <c r="R2541" i="4"/>
  <c r="R526" i="4"/>
  <c r="R3259" i="4"/>
  <c r="R6726" i="4"/>
  <c r="R1313" i="4"/>
  <c r="R597" i="4"/>
  <c r="R5868" i="4"/>
  <c r="R6668" i="4"/>
  <c r="R3322" i="4"/>
  <c r="R5350" i="4"/>
  <c r="R7139" i="4"/>
  <c r="R2316" i="4"/>
  <c r="R3751" i="4"/>
  <c r="R5371" i="4"/>
  <c r="R1073" i="4"/>
  <c r="R6982" i="4"/>
  <c r="R3947" i="4"/>
  <c r="R1138" i="4"/>
  <c r="R1449" i="4"/>
  <c r="R6829" i="4"/>
  <c r="R5167" i="4"/>
  <c r="R1495" i="4"/>
  <c r="R7590" i="4"/>
  <c r="R3591" i="4"/>
  <c r="R5574" i="4"/>
  <c r="R5023" i="4"/>
  <c r="R3756" i="4"/>
  <c r="R5181" i="4"/>
  <c r="R5161" i="4"/>
  <c r="R479" i="4"/>
  <c r="R75" i="4"/>
  <c r="R6660" i="4"/>
  <c r="R2914" i="4"/>
  <c r="R2646" i="4"/>
  <c r="R527" i="4"/>
  <c r="R1912" i="4"/>
  <c r="R325" i="4"/>
  <c r="R199" i="4"/>
  <c r="R575" i="4"/>
  <c r="R5835" i="4"/>
  <c r="R4454" i="4"/>
  <c r="R3992" i="4"/>
  <c r="R2722" i="4"/>
  <c r="R1099" i="4"/>
  <c r="R4152" i="4"/>
  <c r="R3573" i="4"/>
  <c r="R632" i="4"/>
  <c r="R3934" i="4"/>
  <c r="R2399" i="4"/>
  <c r="R3632" i="4"/>
  <c r="R999" i="4"/>
  <c r="R4573" i="4"/>
  <c r="R1260" i="4"/>
  <c r="R5622" i="4"/>
  <c r="R5012" i="4"/>
  <c r="R4168" i="4"/>
  <c r="R3610" i="4"/>
  <c r="R6985" i="4"/>
  <c r="R55" i="4"/>
  <c r="R4743" i="4"/>
  <c r="R2796" i="4"/>
  <c r="R5035" i="4"/>
  <c r="R1159" i="4"/>
  <c r="R3364" i="4"/>
  <c r="R813" i="4"/>
  <c r="R3221" i="4"/>
  <c r="R4732" i="4"/>
  <c r="R5205" i="4"/>
  <c r="R4813" i="4"/>
  <c r="R724" i="4"/>
  <c r="R3741" i="4"/>
  <c r="R2288" i="4"/>
  <c r="R6925" i="4"/>
  <c r="R5158" i="4"/>
  <c r="R6249" i="4"/>
  <c r="R2817" i="4"/>
  <c r="R6937" i="4"/>
  <c r="R984" i="4"/>
  <c r="R3420" i="4"/>
  <c r="R7083" i="4"/>
  <c r="R5856" i="4"/>
  <c r="R7528" i="4"/>
  <c r="R6633" i="4"/>
  <c r="R6170" i="4"/>
  <c r="R1753" i="4"/>
  <c r="R3951" i="4"/>
  <c r="R859" i="4"/>
  <c r="R4627" i="4"/>
  <c r="R5427" i="4"/>
  <c r="R3335" i="4"/>
  <c r="R6618" i="4"/>
  <c r="R270" i="4"/>
  <c r="R2620" i="4"/>
  <c r="R4703" i="4"/>
  <c r="R2926" i="4"/>
  <c r="R1563" i="4"/>
  <c r="R3818" i="4"/>
  <c r="R4755" i="4"/>
  <c r="R4137" i="4"/>
  <c r="R2159" i="4"/>
  <c r="R118" i="4"/>
  <c r="R3191" i="4"/>
  <c r="R547" i="4"/>
  <c r="R2306" i="4"/>
  <c r="R7072" i="4"/>
  <c r="R4451" i="4"/>
  <c r="R1752" i="4"/>
  <c r="R631" i="4"/>
  <c r="R503" i="4"/>
  <c r="R4517" i="4"/>
  <c r="R946" i="4"/>
  <c r="R2586" i="4"/>
  <c r="R1385" i="4"/>
  <c r="R1651" i="4"/>
  <c r="R4054" i="4"/>
  <c r="R6334" i="4"/>
  <c r="R1710" i="4"/>
  <c r="R224" i="4"/>
  <c r="R819" i="4"/>
  <c r="R6724" i="4"/>
  <c r="R7476" i="4"/>
  <c r="R5392" i="4"/>
  <c r="R2667" i="4"/>
  <c r="R5297" i="4"/>
  <c r="R6859" i="4"/>
  <c r="R5473" i="4"/>
  <c r="R1496" i="4"/>
  <c r="R2908" i="4"/>
  <c r="R5216" i="4"/>
  <c r="R2585" i="4"/>
  <c r="R4810" i="4"/>
  <c r="R6858" i="4"/>
  <c r="R1498" i="4"/>
  <c r="R5348" i="4"/>
  <c r="R6075" i="4"/>
  <c r="R478" i="4"/>
  <c r="R3425" i="4"/>
  <c r="R2652" i="4"/>
  <c r="R3793" i="4"/>
  <c r="R6006" i="4"/>
  <c r="R5678" i="4"/>
  <c r="R5213" i="4"/>
  <c r="R4675" i="4"/>
  <c r="R6359" i="4"/>
  <c r="R1365" i="4"/>
  <c r="R4793" i="4"/>
  <c r="R2146" i="4"/>
  <c r="R3161" i="4"/>
  <c r="R7051" i="4"/>
  <c r="R1816" i="4"/>
  <c r="R3548" i="4"/>
  <c r="R7177" i="4"/>
  <c r="R3702" i="4"/>
  <c r="R4850" i="4"/>
  <c r="R1351" i="4"/>
  <c r="R5196" i="4"/>
  <c r="R293" i="4"/>
  <c r="R5851" i="4"/>
  <c r="R6756" i="4"/>
  <c r="R5776" i="4"/>
  <c r="R1454" i="4"/>
  <c r="R7339" i="4"/>
  <c r="R821" i="4"/>
  <c r="R5750" i="4"/>
  <c r="R2832" i="4"/>
  <c r="R4470" i="4"/>
  <c r="R3975" i="4"/>
  <c r="R4511" i="4"/>
  <c r="R2334" i="4"/>
  <c r="R958" i="4"/>
  <c r="R5738" i="4"/>
  <c r="R5727" i="4"/>
  <c r="R6055" i="4"/>
  <c r="R6106" i="4"/>
  <c r="R7909" i="4"/>
  <c r="R1236" i="4"/>
  <c r="R464" i="4"/>
  <c r="R7853" i="4"/>
  <c r="R1243" i="4"/>
  <c r="R1508" i="4"/>
  <c r="R3962" i="4"/>
  <c r="R7596" i="4"/>
  <c r="R3434" i="4"/>
  <c r="R2690" i="4"/>
  <c r="R4865" i="4"/>
  <c r="R2262" i="4"/>
  <c r="R4092" i="4"/>
  <c r="R5716" i="4"/>
  <c r="R371" i="4"/>
  <c r="R2830" i="4"/>
  <c r="R3138" i="4"/>
  <c r="R5941" i="4"/>
  <c r="R534" i="4"/>
  <c r="R1336" i="4"/>
  <c r="R5589" i="4"/>
  <c r="R3427" i="4"/>
  <c r="R2903" i="4"/>
  <c r="R5431" i="4"/>
  <c r="R5527" i="4"/>
  <c r="R4015" i="4"/>
  <c r="R6286" i="4"/>
  <c r="R4199" i="4"/>
  <c r="R2320" i="4"/>
  <c r="R6077" i="4"/>
  <c r="R6152" i="4"/>
  <c r="R688" i="4"/>
  <c r="R1771" i="4"/>
  <c r="R7265" i="4"/>
  <c r="R7536" i="4"/>
  <c r="R7779" i="4"/>
  <c r="R791" i="4"/>
  <c r="R2645" i="4"/>
  <c r="R2003" i="4"/>
  <c r="R5471" i="4"/>
  <c r="R6003" i="4"/>
  <c r="R4047" i="4"/>
  <c r="R7221" i="4"/>
  <c r="R7835" i="4"/>
  <c r="R3703" i="4"/>
  <c r="R2562" i="4"/>
  <c r="R6766" i="4"/>
  <c r="R5928" i="4"/>
  <c r="R5975" i="4"/>
  <c r="R3757" i="4"/>
  <c r="R3301" i="4"/>
  <c r="R6475" i="4"/>
  <c r="R4492" i="4"/>
  <c r="R7762" i="4"/>
  <c r="R5114" i="4"/>
  <c r="R7014" i="4"/>
  <c r="R3278" i="4"/>
  <c r="R2862" i="4"/>
  <c r="R2766" i="4"/>
  <c r="R663" i="4"/>
  <c r="R3093" i="4"/>
  <c r="R7102" i="4"/>
  <c r="R1251" i="4"/>
  <c r="R4041" i="4"/>
  <c r="R4660" i="4"/>
  <c r="R7658" i="4"/>
  <c r="R4843" i="4"/>
  <c r="R1278" i="4"/>
  <c r="R4179" i="4"/>
  <c r="R3997" i="4"/>
  <c r="R5146" i="4"/>
  <c r="R5607" i="4"/>
  <c r="R6750" i="4"/>
  <c r="R5834" i="4"/>
  <c r="R7421" i="4"/>
  <c r="R3979" i="4"/>
  <c r="R6318" i="4"/>
  <c r="R6144" i="4"/>
  <c r="R7426" i="4"/>
  <c r="R4625" i="4"/>
  <c r="R2244" i="4"/>
  <c r="R5207" i="4"/>
  <c r="R7525" i="4"/>
  <c r="R4351" i="4"/>
  <c r="R176" i="4"/>
  <c r="R7638" i="4"/>
  <c r="R637" i="4"/>
  <c r="R913" i="4"/>
  <c r="R5548" i="4"/>
  <c r="R4718" i="4"/>
  <c r="R6706" i="4"/>
  <c r="R7947" i="4"/>
  <c r="R1399" i="4"/>
  <c r="R5592" i="4"/>
  <c r="R6495" i="4"/>
  <c r="R5714" i="4"/>
  <c r="R402" i="4"/>
  <c r="R7346" i="4"/>
  <c r="R4212" i="4"/>
  <c r="R4260" i="4"/>
  <c r="R3376" i="4"/>
  <c r="R3894" i="4"/>
  <c r="R3771" i="4"/>
  <c r="R3307" i="4"/>
  <c r="R1019" i="4"/>
  <c r="R7470" i="4"/>
  <c r="R3216" i="4"/>
  <c r="R6609" i="4"/>
  <c r="R7376" i="4"/>
  <c r="R3046" i="4"/>
  <c r="R467" i="4"/>
  <c r="R5904" i="4"/>
  <c r="R4507" i="4"/>
  <c r="R5758" i="4"/>
  <c r="R485" i="4"/>
  <c r="R1570" i="4"/>
  <c r="R5926" i="4"/>
  <c r="R6520" i="4"/>
  <c r="R6948" i="4"/>
  <c r="R4133" i="4"/>
  <c r="R7167" i="4"/>
  <c r="R3098" i="4"/>
  <c r="R6993" i="4"/>
  <c r="R5460" i="4"/>
  <c r="R59" i="4"/>
  <c r="R2698" i="4"/>
  <c r="R4072" i="4"/>
  <c r="R225" i="4"/>
  <c r="R3583" i="4"/>
  <c r="R1734" i="4"/>
  <c r="R5345" i="4"/>
  <c r="R6953" i="4"/>
  <c r="R4498" i="4"/>
  <c r="R7063" i="4"/>
  <c r="R3570" i="4"/>
  <c r="R7822" i="4"/>
  <c r="R2325" i="4"/>
  <c r="R5082" i="4"/>
  <c r="R4979" i="4"/>
  <c r="R5120" i="4"/>
  <c r="R5075" i="4"/>
  <c r="R966" i="4"/>
  <c r="R5463" i="4"/>
  <c r="R812" i="4"/>
  <c r="R3437" i="4"/>
  <c r="R916" i="4"/>
  <c r="R1168" i="4"/>
  <c r="R512" i="4"/>
  <c r="R4908" i="4"/>
  <c r="R963" i="4"/>
  <c r="R538" i="4"/>
  <c r="R7054" i="4"/>
  <c r="R3092" i="4"/>
  <c r="R6410" i="4"/>
  <c r="R2139" i="4"/>
  <c r="R6463" i="4"/>
  <c r="R3773" i="4"/>
  <c r="R6866" i="4"/>
  <c r="R5894" i="4"/>
  <c r="R6725" i="4"/>
  <c r="R4741" i="4"/>
  <c r="R2328" i="4"/>
  <c r="R486" i="4"/>
  <c r="R7282" i="4"/>
  <c r="R6773" i="4"/>
  <c r="R5615" i="4"/>
  <c r="R2543" i="4"/>
  <c r="R4888" i="4"/>
  <c r="R7099" i="4"/>
  <c r="R7485" i="4"/>
  <c r="R4365" i="4"/>
  <c r="R3543" i="4"/>
  <c r="R1906" i="4"/>
  <c r="R1612" i="4"/>
  <c r="R6110" i="4"/>
  <c r="R4945" i="4"/>
  <c r="R5999" i="4"/>
  <c r="R1947" i="4"/>
  <c r="R2293" i="4"/>
  <c r="R4609" i="4"/>
  <c r="R6926" i="4"/>
  <c r="R6401" i="4"/>
  <c r="R4404" i="4"/>
  <c r="R5002" i="4"/>
  <c r="R3874" i="4"/>
  <c r="R4584" i="4"/>
  <c r="R3113" i="4"/>
  <c r="R2945" i="4"/>
  <c r="R2775" i="4"/>
  <c r="R7415" i="4"/>
  <c r="R5766" i="4"/>
  <c r="R7531" i="4"/>
  <c r="R7002" i="4"/>
  <c r="R955" i="4"/>
  <c r="R936" i="4"/>
  <c r="R7406" i="4"/>
  <c r="R5498" i="4"/>
  <c r="R2078" i="4"/>
  <c r="R7129" i="4"/>
  <c r="R4359" i="4"/>
  <c r="R3401" i="4"/>
  <c r="R1407" i="4"/>
  <c r="R4045" i="4"/>
  <c r="R23" i="4"/>
  <c r="R4164" i="4"/>
  <c r="R6571" i="4"/>
  <c r="R1958" i="4"/>
  <c r="R6523" i="4"/>
  <c r="R4595" i="4"/>
  <c r="R1784" i="4"/>
  <c r="R4119" i="4"/>
  <c r="R4605" i="4"/>
  <c r="R2178" i="4"/>
  <c r="R2921" i="4"/>
  <c r="R6167" i="4"/>
  <c r="R6113" i="4"/>
  <c r="R1545" i="4"/>
  <c r="R2644" i="4"/>
  <c r="R7950" i="4"/>
  <c r="R6515" i="4"/>
  <c r="R6335" i="4"/>
  <c r="R6862" i="4"/>
  <c r="R4533" i="4"/>
  <c r="R3587" i="4"/>
  <c r="R4103" i="4"/>
  <c r="R7695" i="4"/>
  <c r="R1704" i="4"/>
  <c r="R4159" i="4"/>
  <c r="R1072" i="4"/>
  <c r="R5389" i="4"/>
  <c r="R3048" i="4"/>
  <c r="R1493" i="4"/>
  <c r="R1167" i="4"/>
  <c r="R7257" i="4"/>
  <c r="R7520" i="4"/>
  <c r="R5553" i="4"/>
  <c r="R2424" i="4"/>
  <c r="R4387" i="4"/>
  <c r="R5670" i="4"/>
  <c r="R1412" i="4"/>
  <c r="R4546" i="4"/>
  <c r="R6127" i="4"/>
  <c r="R4321" i="4"/>
  <c r="R7116" i="4"/>
  <c r="R6090" i="4"/>
  <c r="R3620" i="4"/>
  <c r="R1617" i="4"/>
  <c r="R7073" i="4"/>
  <c r="R7660" i="4"/>
  <c r="R6158" i="4"/>
  <c r="R7176" i="4"/>
  <c r="R6989" i="4"/>
  <c r="R6122" i="4"/>
  <c r="R4993" i="4"/>
  <c r="R2680" i="4"/>
  <c r="R2006" i="4"/>
  <c r="R1788" i="4"/>
  <c r="R2704" i="4"/>
  <c r="R7637" i="4"/>
  <c r="R3206" i="4"/>
  <c r="R5174" i="4"/>
  <c r="R7043" i="4"/>
  <c r="R7836" i="4"/>
  <c r="R4602" i="4"/>
  <c r="R1289" i="4"/>
  <c r="R701" i="4"/>
  <c r="R7267" i="4"/>
  <c r="R4342" i="4"/>
  <c r="R5989" i="4"/>
  <c r="R2851" i="4"/>
  <c r="R4621" i="4"/>
  <c r="R4708" i="4"/>
  <c r="R1124" i="4"/>
  <c r="R3830" i="4"/>
  <c r="R3905" i="4"/>
  <c r="R4249" i="4"/>
  <c r="R1080" i="4"/>
  <c r="R6076" i="4"/>
  <c r="R7281" i="4"/>
  <c r="R4980" i="4"/>
  <c r="R1717" i="4"/>
  <c r="R5708" i="4"/>
  <c r="R6372" i="4"/>
  <c r="R2917" i="4"/>
  <c r="R3428" i="4"/>
  <c r="R1016" i="4"/>
  <c r="R1938" i="4"/>
  <c r="R664" i="4"/>
  <c r="R2267" i="4"/>
  <c r="R5544" i="4"/>
  <c r="R196" i="4"/>
  <c r="R4679" i="4"/>
  <c r="R7771" i="4"/>
  <c r="R2899" i="4"/>
  <c r="R5821" i="4"/>
  <c r="R4678" i="4"/>
  <c r="R4214" i="4"/>
  <c r="R396" i="4"/>
  <c r="R410" i="4"/>
  <c r="R3424" i="4"/>
  <c r="R5968" i="4"/>
  <c r="R4240" i="4"/>
  <c r="R6596" i="4"/>
  <c r="R7307" i="4"/>
  <c r="R365" i="4"/>
  <c r="R7397" i="4"/>
  <c r="R6845" i="4"/>
  <c r="R2702" i="4"/>
  <c r="R5003" i="4"/>
  <c r="R3018" i="4"/>
  <c r="R4069" i="4"/>
  <c r="R1375" i="4"/>
  <c r="R167" i="4"/>
  <c r="R1847" i="4"/>
  <c r="R3619" i="4"/>
  <c r="R5944" i="4"/>
  <c r="R5743" i="4"/>
  <c r="R7735" i="4"/>
  <c r="R7560" i="4"/>
  <c r="R6869" i="4"/>
  <c r="R1550" i="4"/>
  <c r="R7266" i="4"/>
  <c r="R1983" i="4"/>
  <c r="R4871" i="4"/>
  <c r="R6085" i="4"/>
  <c r="R789" i="4"/>
  <c r="R5441" i="4"/>
  <c r="R1222" i="4"/>
  <c r="R1067" i="4"/>
  <c r="R127" i="4"/>
  <c r="R4762" i="4"/>
  <c r="R3635" i="4"/>
  <c r="R853" i="4"/>
  <c r="R5616" i="4"/>
  <c r="R3911" i="4"/>
  <c r="R7117" i="4"/>
  <c r="R4966" i="4"/>
  <c r="R3491" i="4"/>
  <c r="R194" i="4"/>
  <c r="R4509" i="4"/>
  <c r="R4275" i="4"/>
  <c r="R1140" i="4"/>
  <c r="R1939" i="4"/>
  <c r="R5825" i="4"/>
  <c r="R7504" i="4"/>
  <c r="R5800" i="4"/>
  <c r="R4974" i="4"/>
  <c r="R392" i="4"/>
  <c r="R2660" i="4"/>
  <c r="R7515" i="4"/>
  <c r="R7381" i="4"/>
  <c r="R2850" i="4"/>
  <c r="R7974" i="4"/>
  <c r="R2637" i="4"/>
  <c r="R5980" i="4"/>
  <c r="R4264" i="4"/>
  <c r="R6572" i="4"/>
  <c r="R6942" i="4"/>
  <c r="R7816" i="4"/>
  <c r="R2321" i="4"/>
  <c r="R1462" i="4"/>
  <c r="R902" i="4"/>
  <c r="R2352" i="4"/>
  <c r="R2794" i="4"/>
  <c r="R7463" i="4"/>
  <c r="R7373" i="4"/>
  <c r="R2076" i="4"/>
  <c r="R6138" i="4"/>
  <c r="R7328" i="4"/>
  <c r="R2042" i="4"/>
  <c r="R2298" i="4"/>
  <c r="R7889" i="4"/>
  <c r="R4965" i="4"/>
  <c r="R7530" i="4"/>
  <c r="R6365" i="4"/>
  <c r="R2440" i="4"/>
  <c r="R634" i="4"/>
  <c r="R5994" i="4"/>
  <c r="R334" i="4"/>
  <c r="R3479" i="4"/>
  <c r="R3120" i="4"/>
  <c r="R2404" i="4"/>
  <c r="R3450" i="4"/>
  <c r="R4512" i="4"/>
  <c r="R7496" i="4"/>
  <c r="R928" i="4"/>
  <c r="R5143" i="4"/>
  <c r="R2327" i="4"/>
  <c r="R3077" i="4"/>
  <c r="R1093" i="4"/>
  <c r="R1131" i="4"/>
  <c r="R2986" i="4"/>
  <c r="R5938" i="4"/>
  <c r="R5857" i="4"/>
  <c r="R2514" i="4"/>
  <c r="R7368" i="4"/>
  <c r="R5515" i="4"/>
  <c r="R5248" i="4"/>
  <c r="R2795" i="4"/>
  <c r="R6700" i="4"/>
  <c r="R7805" i="4"/>
  <c r="R1758" i="4"/>
  <c r="R4017" i="4"/>
  <c r="R7605" i="4"/>
  <c r="R5724" i="4"/>
  <c r="R1130" i="4"/>
  <c r="R7327" i="4"/>
  <c r="R439" i="4"/>
  <c r="R1352" i="4"/>
  <c r="R3988" i="4"/>
  <c r="R4904" i="4"/>
  <c r="R2468" i="4"/>
  <c r="R4236" i="4"/>
  <c r="R3246" i="4"/>
  <c r="R2924" i="4"/>
  <c r="R3683" i="4"/>
  <c r="R799" i="4"/>
  <c r="R4394" i="4"/>
  <c r="R2115" i="4"/>
  <c r="R6373" i="4"/>
  <c r="R5138" i="4"/>
  <c r="R5909" i="4"/>
  <c r="R2270" i="4"/>
  <c r="R4340" i="4"/>
  <c r="R2656" i="4"/>
  <c r="R7508" i="4"/>
  <c r="R5290" i="4"/>
  <c r="R2385" i="4"/>
  <c r="R298" i="4"/>
  <c r="R5061" i="4"/>
  <c r="R2020" i="4"/>
  <c r="R6324" i="4"/>
  <c r="R1390" i="4"/>
  <c r="R2128" i="4"/>
  <c r="R6218" i="4"/>
  <c r="R2253" i="4"/>
  <c r="R2082" i="4"/>
  <c r="R5795" i="4"/>
  <c r="R2410" i="4"/>
  <c r="R7399" i="4"/>
  <c r="R7602" i="4"/>
  <c r="R7070" i="4"/>
  <c r="R1208" i="4"/>
  <c r="R3404" i="4"/>
  <c r="R1202" i="4"/>
  <c r="R556" i="4"/>
  <c r="R1773" i="4"/>
  <c r="R1530" i="4"/>
  <c r="R7608" i="4"/>
  <c r="R3023" i="4"/>
  <c r="R1782" i="4"/>
  <c r="R3411" i="4"/>
  <c r="R6653" i="4"/>
  <c r="R2654" i="4"/>
  <c r="R4700" i="4"/>
  <c r="R4339" i="4"/>
  <c r="R7820" i="4"/>
  <c r="R6135" i="4"/>
  <c r="R3791" i="4"/>
  <c r="R1573" i="4"/>
  <c r="R204" i="4"/>
  <c r="R551" i="4"/>
  <c r="R4666" i="4"/>
  <c r="R4364" i="4"/>
  <c r="R709" i="4"/>
  <c r="R642" i="4"/>
  <c r="R3812" i="4"/>
  <c r="R2810" i="4"/>
  <c r="R3400" i="4"/>
  <c r="R2990" i="4"/>
  <c r="R3983" i="4"/>
  <c r="R2595" i="4"/>
  <c r="R2888" i="4"/>
  <c r="R5066" i="4"/>
  <c r="R7937" i="4"/>
  <c r="R5762" i="4"/>
  <c r="R1953" i="4"/>
  <c r="R5969" i="4"/>
  <c r="R5254" i="4"/>
  <c r="R2416" i="4"/>
  <c r="R832" i="4"/>
  <c r="R7089" i="4"/>
  <c r="R6165" i="4"/>
  <c r="R6045" i="4"/>
  <c r="R5763" i="4"/>
  <c r="R3862" i="4"/>
  <c r="R922" i="4"/>
  <c r="R6941" i="4"/>
  <c r="R6931" i="4"/>
  <c r="R4765" i="4"/>
  <c r="R5937" i="4"/>
  <c r="R5063" i="4"/>
  <c r="R4087" i="4"/>
  <c r="R193" i="4"/>
  <c r="R3127" i="4"/>
  <c r="R4335" i="4"/>
  <c r="R5458" i="4"/>
  <c r="R1951" i="4"/>
  <c r="R4920" i="4"/>
  <c r="R1535" i="4"/>
  <c r="R639" i="4"/>
  <c r="R3193" i="4"/>
  <c r="R1461" i="4"/>
  <c r="R7738" i="4"/>
  <c r="R4550" i="4"/>
  <c r="R594" i="4"/>
  <c r="R4200" i="4"/>
  <c r="R1055" i="4"/>
  <c r="R3140" i="4"/>
  <c r="R733" i="4"/>
  <c r="R5202" i="4"/>
  <c r="R7678" i="4"/>
  <c r="R2882" i="4"/>
  <c r="R5791" i="4"/>
  <c r="R571" i="4"/>
  <c r="R7573" i="4"/>
  <c r="R3504" i="4"/>
  <c r="R1321" i="4"/>
  <c r="R7274" i="4"/>
  <c r="R36" i="4"/>
  <c r="R5482" i="4"/>
  <c r="R7863" i="4"/>
  <c r="R1942" i="4"/>
  <c r="R4536" i="4"/>
  <c r="R375" i="4"/>
  <c r="R2554" i="4"/>
  <c r="R5085" i="4"/>
  <c r="R2186" i="4"/>
  <c r="R2246" i="4"/>
  <c r="R3957" i="4"/>
  <c r="R2160" i="4"/>
  <c r="R246" i="4"/>
  <c r="R1280" i="4"/>
  <c r="R6960" i="4"/>
  <c r="R7422" i="4"/>
  <c r="R3321" i="4"/>
  <c r="R5524" i="4"/>
  <c r="R6418" i="4"/>
  <c r="R5584" i="4"/>
  <c r="R2871" i="4"/>
  <c r="R1886" i="4"/>
  <c r="R1227" i="4"/>
  <c r="R3932" i="4"/>
  <c r="R2910" i="4"/>
  <c r="R6328" i="4"/>
  <c r="R2611" i="4"/>
  <c r="R5996" i="4"/>
  <c r="R7119" i="4"/>
  <c r="R4105" i="4"/>
  <c r="R7442" i="4"/>
  <c r="R2268" i="4"/>
  <c r="R6168" i="4"/>
  <c r="R4658" i="4"/>
  <c r="R2537" i="4"/>
  <c r="R4449" i="4"/>
  <c r="R1384" i="4"/>
  <c r="R6722" i="4"/>
  <c r="R1656" i="4"/>
  <c r="R4603" i="4"/>
  <c r="R7957" i="4"/>
  <c r="R3775" i="4"/>
  <c r="R4277" i="4"/>
  <c r="R3617" i="4"/>
  <c r="R1727" i="4"/>
  <c r="R3497" i="4"/>
  <c r="R712" i="4"/>
  <c r="R3280" i="4"/>
  <c r="R1541" i="4"/>
  <c r="R4866" i="4"/>
  <c r="R4203" i="4"/>
  <c r="R7928" i="4"/>
  <c r="R1386" i="4"/>
  <c r="R7512" i="4"/>
  <c r="R7420" i="4"/>
  <c r="R3753" i="4"/>
  <c r="R493" i="4"/>
  <c r="R117" i="4"/>
  <c r="R2774" i="4"/>
  <c r="R706" i="4"/>
  <c r="R5001" i="4"/>
  <c r="R7413" i="4"/>
  <c r="R4014" i="4"/>
  <c r="R4378" i="4"/>
  <c r="R295" i="4"/>
  <c r="R7700" i="4"/>
  <c r="R4933" i="4"/>
  <c r="R5027" i="4"/>
  <c r="R2417" i="4"/>
  <c r="R3236" i="4"/>
  <c r="R3856" i="4"/>
  <c r="R6361" i="4"/>
  <c r="R7953" i="4"/>
  <c r="R5094" i="4"/>
  <c r="R6994" i="4"/>
  <c r="R3646" i="4"/>
  <c r="R3234" i="4"/>
  <c r="R3474" i="4"/>
  <c r="R4298" i="4"/>
  <c r="R2760" i="4"/>
  <c r="R7897" i="4"/>
  <c r="R1327" i="4"/>
  <c r="R6362" i="4"/>
  <c r="R5052" i="4"/>
  <c r="R6879" i="4"/>
  <c r="R6426" i="4"/>
  <c r="R7782" i="4"/>
  <c r="R5960" i="4"/>
  <c r="R6360" i="4"/>
  <c r="R3306" i="4"/>
  <c r="R4459" i="4"/>
  <c r="R7963" i="4"/>
  <c r="R1101" i="4"/>
  <c r="R2528" i="4"/>
  <c r="R6235" i="4"/>
  <c r="R6688" i="4"/>
  <c r="R2538" i="4"/>
  <c r="R202" i="4"/>
  <c r="R4897" i="4"/>
  <c r="R2388" i="4"/>
  <c r="R42" i="4"/>
  <c r="R2322" i="4"/>
  <c r="R3119" i="4"/>
  <c r="R1044" i="4"/>
  <c r="R4039" i="4"/>
  <c r="R491" i="4"/>
  <c r="R6871" i="4"/>
  <c r="R7724" i="4"/>
  <c r="R6709" i="4"/>
  <c r="R5507" i="4"/>
  <c r="R4376" i="4"/>
  <c r="R2134" i="4"/>
  <c r="R2010" i="4"/>
  <c r="R5514" i="4"/>
  <c r="R1507" i="4"/>
  <c r="R288" i="4"/>
  <c r="R5333" i="4"/>
  <c r="R5374" i="4"/>
  <c r="R1682" i="4"/>
  <c r="R5152" i="4"/>
  <c r="R6897" i="4"/>
  <c r="R382" i="4"/>
  <c r="R3047" i="4"/>
  <c r="R3560" i="4"/>
  <c r="R6809" i="4"/>
  <c r="R4575" i="4"/>
  <c r="R5952" i="4"/>
  <c r="R4742" i="4"/>
  <c r="R6674" i="4"/>
  <c r="R77" i="4"/>
  <c r="R6746" i="4"/>
  <c r="R1425" i="4"/>
  <c r="R7075" i="4"/>
  <c r="R4943" i="4"/>
  <c r="R5773" i="4"/>
  <c r="R4153" i="4"/>
  <c r="R3002" i="4"/>
  <c r="R931" i="4"/>
  <c r="R5433" i="4"/>
  <c r="R3274" i="4"/>
  <c r="R6730" i="4"/>
  <c r="R3811" i="4"/>
  <c r="R5103" i="4"/>
  <c r="R2447" i="4"/>
  <c r="R4490" i="4"/>
  <c r="R7808" i="4"/>
  <c r="R6905" i="4"/>
  <c r="R4914" i="4"/>
  <c r="R1764" i="4"/>
  <c r="R5784" i="4"/>
  <c r="R7154" i="4"/>
  <c r="R1840" i="4"/>
  <c r="R5145" i="4"/>
  <c r="R93" i="4"/>
  <c r="R54" i="4"/>
  <c r="R3003" i="4"/>
  <c r="R6506" i="4"/>
  <c r="R7355" i="4"/>
  <c r="R3439" i="4"/>
  <c r="R2826" i="4"/>
  <c r="R2281" i="4"/>
  <c r="R5884" i="4"/>
  <c r="R5122" i="4"/>
  <c r="R7336" i="4"/>
  <c r="R5409" i="4"/>
  <c r="R6949" i="4"/>
  <c r="R2949" i="4"/>
  <c r="R6121" i="4"/>
  <c r="R7264" i="4"/>
  <c r="R1515" i="4"/>
  <c r="R7754" i="4"/>
  <c r="R6062" i="4"/>
  <c r="R7198" i="4"/>
  <c r="R2380" i="4"/>
  <c r="R7480" i="4"/>
  <c r="R6758" i="4"/>
  <c r="R3829" i="4"/>
  <c r="R3654" i="4"/>
  <c r="R5250" i="4"/>
  <c r="R5347" i="4"/>
  <c r="R2332" i="4"/>
  <c r="R7962" i="4"/>
  <c r="R2030" i="4"/>
  <c r="R814" i="4"/>
  <c r="R4562" i="4"/>
  <c r="R6979" i="4"/>
  <c r="R1406" i="4"/>
  <c r="R4940" i="4"/>
  <c r="R6095" i="4"/>
  <c r="R525" i="4"/>
  <c r="R2118" i="4"/>
  <c r="R5357" i="4"/>
  <c r="R3667" i="4"/>
  <c r="R6966" i="4"/>
  <c r="R528" i="4"/>
  <c r="R4657" i="4"/>
  <c r="R6345" i="4"/>
  <c r="R7407" i="4"/>
  <c r="R4697" i="4"/>
  <c r="R711" i="4"/>
  <c r="R245" i="4"/>
  <c r="R5048" i="4"/>
  <c r="R1229" i="4"/>
  <c r="R277" i="4"/>
  <c r="R236" i="4"/>
  <c r="R4601" i="4"/>
  <c r="R3403" i="4"/>
  <c r="R810" i="4"/>
  <c r="R4766" i="4"/>
  <c r="R3279" i="4"/>
  <c r="R3843" i="4"/>
  <c r="R7936" i="4"/>
  <c r="R4458" i="4"/>
  <c r="R5448" i="4"/>
  <c r="R180" i="4"/>
  <c r="R7098" i="4"/>
  <c r="R2116" i="4"/>
  <c r="R1024" i="4"/>
  <c r="R3836" i="4"/>
  <c r="R1479" i="4"/>
  <c r="R633" i="4"/>
  <c r="R435" i="4"/>
  <c r="R7206" i="4"/>
  <c r="R2589" i="4"/>
  <c r="R6429" i="4"/>
  <c r="R152" i="4"/>
  <c r="R6053" i="4"/>
  <c r="R1333" i="4"/>
  <c r="R4135" i="4"/>
  <c r="R1659" i="4"/>
  <c r="R4380" i="4"/>
  <c r="R6519" i="4"/>
  <c r="R3577" i="4"/>
  <c r="R5106" i="4"/>
  <c r="R7576" i="4"/>
  <c r="R3827" i="4"/>
  <c r="R7365" i="4"/>
  <c r="R3924" i="4"/>
  <c r="R5962" i="4"/>
  <c r="R4144" i="4"/>
  <c r="R4307" i="4"/>
  <c r="R4620" i="4"/>
  <c r="R7765" i="4"/>
  <c r="R2051" i="4"/>
  <c r="R1635" i="4"/>
  <c r="R4942" i="4"/>
  <c r="R1548" i="4"/>
  <c r="R3436" i="4"/>
  <c r="R1111" i="4"/>
  <c r="R4125" i="4"/>
  <c r="R4590" i="4"/>
  <c r="R2833" i="4"/>
  <c r="R399" i="4"/>
  <c r="R5850" i="4"/>
  <c r="R348" i="4"/>
  <c r="R92" i="4"/>
  <c r="R5811" i="4"/>
  <c r="R2590" i="4"/>
  <c r="R4937" i="4"/>
  <c r="R6451" i="4"/>
  <c r="R4803" i="4"/>
  <c r="R497" i="4"/>
  <c r="R3329" i="4"/>
  <c r="R4049" i="4"/>
  <c r="R3413" i="4"/>
  <c r="R2197" i="4"/>
  <c r="R838" i="4"/>
  <c r="R6124" i="4"/>
  <c r="R6922" i="4"/>
  <c r="R6759" i="4"/>
  <c r="R7220" i="4"/>
  <c r="R3987" i="4"/>
  <c r="R4791" i="4"/>
  <c r="R2047" i="4"/>
  <c r="R7027" i="4"/>
  <c r="R7481" i="4"/>
  <c r="R3545" i="4"/>
  <c r="R4355" i="4"/>
  <c r="R4760" i="4"/>
  <c r="R2164" i="4"/>
  <c r="R7840" i="4"/>
  <c r="R6268" i="4"/>
  <c r="R7554" i="4"/>
  <c r="R5415" i="4"/>
  <c r="R5280" i="4"/>
  <c r="R1926" i="4"/>
  <c r="R7934" i="4"/>
  <c r="R4256" i="4"/>
  <c r="R6956" i="4"/>
  <c r="R7457" i="4"/>
  <c r="R1345" i="4"/>
  <c r="R510" i="4"/>
  <c r="R794" i="4"/>
  <c r="R1582" i="4"/>
  <c r="R5646" i="4"/>
  <c r="R803" i="4"/>
  <c r="R5231" i="4"/>
  <c r="R6327" i="4"/>
  <c r="R4441" i="4"/>
  <c r="R4591" i="4"/>
  <c r="R7487" i="4"/>
  <c r="R2113" i="4"/>
  <c r="R6355" i="4"/>
  <c r="R4629" i="4"/>
  <c r="R5939" i="4"/>
  <c r="R4346" i="4"/>
  <c r="R6974" i="4"/>
  <c r="R2552" i="4"/>
  <c r="R7857" i="4"/>
  <c r="R1156" i="4"/>
  <c r="R7704" i="4"/>
  <c r="R7227" i="4"/>
  <c r="R530" i="4"/>
  <c r="R68" i="4"/>
  <c r="R11" i="4"/>
  <c r="R7669" i="4"/>
  <c r="R3299" i="4"/>
  <c r="R5761" i="4"/>
  <c r="R7938" i="4"/>
  <c r="R4122" i="4"/>
  <c r="R6855" i="4"/>
  <c r="R1699" i="4"/>
  <c r="R2558" i="4"/>
  <c r="R3266" i="4"/>
  <c r="R6161" i="4"/>
  <c r="R7503" i="4"/>
  <c r="R3085" i="4"/>
  <c r="R3378" i="4"/>
  <c r="R7972" i="4"/>
  <c r="R3166" i="4"/>
  <c r="R3392" i="4"/>
  <c r="R4878" i="4"/>
  <c r="R420" i="4"/>
  <c r="R3021" i="4"/>
  <c r="R6487" i="4"/>
  <c r="R6710" i="4"/>
  <c r="R5559" i="4"/>
  <c r="R5395" i="4"/>
  <c r="R6397" i="4"/>
  <c r="R6933" i="4"/>
  <c r="R250" i="4"/>
  <c r="R4589" i="4"/>
  <c r="R346" i="4"/>
  <c r="R4767" i="4"/>
  <c r="R719" i="4"/>
  <c r="R1012" i="4"/>
  <c r="R3208" i="4"/>
  <c r="R3377" i="4"/>
  <c r="R1059" i="4"/>
  <c r="R6964" i="4"/>
  <c r="R19" i="4"/>
  <c r="R6474" i="4"/>
  <c r="R877" i="4"/>
  <c r="R6488" i="4"/>
  <c r="R260" i="4"/>
  <c r="R7922" i="4"/>
  <c r="R2368" i="4"/>
  <c r="R7643" i="4"/>
  <c r="R5336" i="4"/>
  <c r="R6590" i="4"/>
  <c r="R7199" i="4"/>
  <c r="R4680" i="4"/>
  <c r="R1087" i="4"/>
  <c r="R5307" i="4"/>
  <c r="R7502" i="4"/>
  <c r="R2439" i="4"/>
  <c r="R328" i="4"/>
  <c r="R2757" i="4"/>
  <c r="R652" i="4"/>
  <c r="R37" i="4"/>
  <c r="R2890" i="4"/>
  <c r="R1657" i="4"/>
  <c r="R6952" i="4"/>
  <c r="R5038" i="4"/>
  <c r="R6794" i="4"/>
  <c r="R3433" i="4"/>
  <c r="R5654" i="4"/>
  <c r="R2317" i="4"/>
  <c r="R6755" i="4"/>
  <c r="R2601" i="4"/>
  <c r="R5474" i="4"/>
  <c r="R7224" i="4"/>
  <c r="R185" i="4"/>
  <c r="R6760" i="4"/>
  <c r="R1320" i="4"/>
  <c r="R1556" i="4"/>
  <c r="R4269" i="4"/>
  <c r="R6478" i="4"/>
  <c r="R5898" i="4"/>
  <c r="R6868" i="4"/>
  <c r="R6828" i="4"/>
  <c r="R2670" i="4"/>
  <c r="R1741" i="4"/>
  <c r="R6647" i="4"/>
  <c r="R5195" i="4"/>
  <c r="R302" i="4"/>
  <c r="R173" i="4"/>
  <c r="R109" i="4"/>
  <c r="R7068" i="4"/>
  <c r="R970" i="4"/>
  <c r="R221" i="4"/>
  <c r="R7038" i="4"/>
  <c r="R5657" i="4"/>
  <c r="R1256" i="4"/>
  <c r="R4807" i="4"/>
  <c r="R914" i="4"/>
  <c r="R4552" i="4"/>
  <c r="R6712" i="4"/>
  <c r="R4654" i="4"/>
  <c r="R200" i="4"/>
  <c r="R1470" i="4"/>
  <c r="R168" i="4"/>
  <c r="R445" i="4"/>
  <c r="R2497" i="4"/>
  <c r="R1216" i="4"/>
  <c r="R157" i="4"/>
  <c r="R7096" i="4"/>
  <c r="R2209" i="4"/>
  <c r="R4371" i="4"/>
  <c r="R5111" i="4"/>
  <c r="R6603" i="4"/>
  <c r="R3146" i="4"/>
  <c r="R1569" i="4"/>
  <c r="R3895" i="4"/>
  <c r="R3954" i="4"/>
  <c r="R4448" i="4"/>
  <c r="R4237" i="4"/>
  <c r="R2423" i="4"/>
  <c r="R6923" i="4"/>
  <c r="R4687" i="4"/>
  <c r="R5355" i="4"/>
  <c r="R1709" i="4"/>
  <c r="R3923" i="4"/>
  <c r="R7763" i="4"/>
  <c r="R446" i="4"/>
  <c r="R3649" i="4"/>
  <c r="R7356" i="4"/>
  <c r="R6587" i="4"/>
  <c r="R5578" i="4"/>
  <c r="R3510" i="4"/>
  <c r="R4208" i="4"/>
  <c r="R3219" i="4"/>
  <c r="R2025" i="4"/>
  <c r="R6531" i="4"/>
  <c r="R6877" i="4"/>
  <c r="R6128" i="4"/>
  <c r="R6634" i="4"/>
  <c r="R3365" i="4"/>
  <c r="R6150" i="4"/>
  <c r="R1026" i="4"/>
  <c r="R2937" i="4"/>
  <c r="R15" i="4"/>
  <c r="R7372" i="4"/>
  <c r="R4504" i="4"/>
  <c r="R7452" i="4"/>
  <c r="R3807" i="4"/>
  <c r="R5771" i="4"/>
  <c r="R4455" i="4"/>
  <c r="R1467" i="4"/>
  <c r="R2672" i="4"/>
  <c r="R5310" i="4"/>
  <c r="R5555" i="4"/>
  <c r="R3813" i="4"/>
  <c r="R5492" i="4"/>
  <c r="R560" i="4"/>
  <c r="R1806" i="4"/>
  <c r="R7943" i="4"/>
  <c r="R4885" i="4"/>
  <c r="R1064" i="4"/>
  <c r="R3346" i="4"/>
  <c r="R384" i="4"/>
  <c r="R6671" i="4"/>
  <c r="R5600" i="4"/>
  <c r="R477" i="4"/>
  <c r="R5041" i="4"/>
  <c r="R6305" i="4"/>
  <c r="R6390" i="4"/>
  <c r="R1420" i="4"/>
  <c r="R514" i="4"/>
  <c r="R6001" i="4"/>
  <c r="R4690" i="4"/>
  <c r="R3880" i="4"/>
  <c r="R5922" i="4"/>
  <c r="R3961" i="4"/>
  <c r="R6955" i="4"/>
  <c r="R1679" i="4"/>
  <c r="R263" i="4"/>
  <c r="R7677" i="4"/>
  <c r="R3486" i="4"/>
  <c r="R7925" i="4"/>
  <c r="R2922" i="4"/>
  <c r="R808" i="4"/>
  <c r="R4985" i="4"/>
  <c r="R7620" i="4"/>
  <c r="R2068" i="4"/>
  <c r="R7823" i="4"/>
  <c r="R2026" i="4"/>
  <c r="R2287" i="4"/>
  <c r="R2265" i="4"/>
  <c r="R3104" i="4"/>
  <c r="R1575" i="4"/>
  <c r="R3861" i="4"/>
  <c r="R3252" i="4"/>
  <c r="R5539" i="4"/>
  <c r="R3613" i="4"/>
  <c r="R7645" i="4"/>
  <c r="R841" i="4"/>
  <c r="R7519" i="4"/>
  <c r="R3213" i="4"/>
  <c r="R5360" i="4"/>
  <c r="R7691" i="4"/>
  <c r="R7888" i="4"/>
  <c r="R5199" i="4"/>
  <c r="R3902" i="4"/>
  <c r="R1564" i="4"/>
  <c r="R7183" i="4"/>
  <c r="R3841" i="4"/>
  <c r="R3828" i="4"/>
  <c r="R4107" i="4"/>
  <c r="R1574" i="4"/>
  <c r="R5100" i="4"/>
  <c r="R4611" i="4"/>
  <c r="R3837" i="4"/>
  <c r="R3017" i="4"/>
  <c r="R6174" i="4"/>
  <c r="R2043" i="4"/>
  <c r="R1648" i="4"/>
  <c r="R2627" i="4"/>
  <c r="R7455" i="4"/>
  <c r="R255" i="4"/>
  <c r="R508" i="4"/>
  <c r="R1837" i="4"/>
  <c r="R954" i="4"/>
  <c r="R2729" i="4"/>
  <c r="R6243" i="4"/>
  <c r="R3566" i="4"/>
  <c r="R2351" i="4"/>
  <c r="R2804" i="4"/>
  <c r="R2365" i="4"/>
  <c r="R1453" i="4"/>
  <c r="R1645" i="4"/>
  <c r="R2089" i="4"/>
  <c r="R1452" i="4"/>
  <c r="R2947" i="4"/>
  <c r="R7636" i="4"/>
  <c r="R781" i="4"/>
  <c r="R6659" i="4"/>
  <c r="R4242" i="4"/>
  <c r="R122" i="4"/>
  <c r="R2072" i="4"/>
  <c r="R1266" i="4"/>
  <c r="R2564" i="4"/>
  <c r="R6932" i="4"/>
  <c r="R1457" i="4"/>
  <c r="R4388" i="4"/>
  <c r="R7443" i="4"/>
  <c r="R164" i="4"/>
  <c r="R333" i="4"/>
  <c r="R266" i="4"/>
  <c r="R627" i="4"/>
  <c r="R7280" i="4"/>
  <c r="R7362" i="4"/>
  <c r="R569" i="4"/>
  <c r="R5226" i="4"/>
  <c r="R7042" i="4"/>
  <c r="R3971" i="4"/>
  <c r="R5671" i="4"/>
  <c r="R6662" i="4"/>
  <c r="R7284" i="4"/>
  <c r="R393" i="4"/>
  <c r="R3707" i="4"/>
  <c r="R1987" i="4"/>
  <c r="R4170" i="4"/>
  <c r="R696" i="4"/>
  <c r="R6338" i="4"/>
  <c r="R4592" i="4"/>
  <c r="R5778" i="4"/>
  <c r="R400" i="4"/>
  <c r="R4315" i="4"/>
  <c r="R6356" i="4"/>
  <c r="R5685" i="4"/>
  <c r="R3039" i="4"/>
  <c r="R2110" i="4"/>
  <c r="R3101" i="4"/>
  <c r="R2232" i="4"/>
  <c r="R1068" i="4"/>
  <c r="R1950" i="4"/>
  <c r="R5135" i="4"/>
  <c r="R381" i="4"/>
  <c r="R2393" i="4"/>
  <c r="R6064" i="4"/>
  <c r="R1716" i="4"/>
  <c r="R7322" i="4"/>
  <c r="R2624" i="4"/>
  <c r="R300" i="4"/>
  <c r="R4977" i="4"/>
  <c r="R2301" i="4"/>
  <c r="R3526" i="4"/>
  <c r="R6420" i="4"/>
  <c r="R5610" i="4"/>
  <c r="R4201" i="4"/>
  <c r="R754" i="4"/>
  <c r="R7952" i="4"/>
  <c r="R4522" i="4"/>
  <c r="R5485" i="4"/>
  <c r="R3686" i="4"/>
  <c r="R834" i="4"/>
  <c r="R4332" i="4"/>
  <c r="R2342" i="4"/>
  <c r="R4928" i="4"/>
  <c r="R4181" i="4"/>
  <c r="R5961" i="4"/>
  <c r="R139" i="4"/>
  <c r="R4147" i="4"/>
  <c r="R1757" i="4"/>
  <c r="R1599" i="4"/>
  <c r="R1525" i="4"/>
  <c r="R5141" i="4"/>
  <c r="R7283" i="4"/>
  <c r="R6723" i="4"/>
  <c r="R4140" i="4"/>
  <c r="R4634" i="4"/>
  <c r="R143" i="4"/>
  <c r="R2255" i="4"/>
  <c r="R3062" i="4"/>
  <c r="R2152" i="4"/>
  <c r="R5620" i="4"/>
  <c r="R256" i="4"/>
  <c r="R7062" i="4"/>
  <c r="R4150" i="4"/>
  <c r="R2958" i="4"/>
  <c r="R5634" i="4"/>
  <c r="R5817" i="4"/>
  <c r="R5353" i="4"/>
  <c r="R7804" i="4"/>
  <c r="R4172" i="4"/>
  <c r="R5423" i="4"/>
  <c r="R344" i="4"/>
  <c r="R5187" i="4"/>
  <c r="R2792" i="4"/>
  <c r="R6382" i="4"/>
  <c r="R7216" i="4"/>
  <c r="R6341" i="4"/>
  <c r="R2655" i="4"/>
  <c r="R3515" i="4"/>
  <c r="R3650" i="4"/>
  <c r="R4559" i="4"/>
  <c r="R1031" i="4"/>
  <c r="R4055" i="4"/>
  <c r="R7118" i="4"/>
  <c r="R1446" i="4"/>
  <c r="R2114" i="4"/>
  <c r="R5954" i="4"/>
  <c r="R7811" i="4"/>
  <c r="R6040" i="4"/>
  <c r="R133" i="4"/>
  <c r="R5079" i="4"/>
  <c r="R5089" i="4"/>
  <c r="R172" i="4"/>
  <c r="R6967" i="4"/>
  <c r="R7578" i="4"/>
  <c r="R2696" i="4"/>
  <c r="R336" i="4"/>
  <c r="R6707" i="4"/>
  <c r="R3316" i="4"/>
  <c r="R3538" i="4"/>
  <c r="R4706" i="4"/>
  <c r="R6323" i="4"/>
  <c r="R4487" i="4"/>
  <c r="R4489" i="4"/>
  <c r="R1867" i="4"/>
  <c r="R2848" i="4"/>
  <c r="R5853" i="4"/>
  <c r="R3049" i="4"/>
  <c r="R4733" i="4"/>
  <c r="R2285" i="4"/>
  <c r="R3042" i="4"/>
  <c r="R6586" i="4"/>
  <c r="R2269" i="4"/>
  <c r="R1684" i="4"/>
  <c r="R5505" i="4"/>
  <c r="R7250" i="4"/>
  <c r="R7860" i="4"/>
  <c r="R2163" i="4"/>
  <c r="R5214" i="4"/>
  <c r="R7310" i="4"/>
  <c r="R2511" i="4"/>
  <c r="R6141" i="4"/>
  <c r="R3044" i="4"/>
  <c r="R481" i="4"/>
  <c r="R3338" i="4"/>
  <c r="R4632" i="4"/>
  <c r="R1364" i="4"/>
  <c r="R3658" i="4"/>
  <c r="R4347" i="4"/>
  <c r="R6470" i="4"/>
  <c r="R3659" i="4"/>
  <c r="R4195" i="4"/>
  <c r="R4219" i="4"/>
  <c r="R5007" i="4"/>
  <c r="R7624" i="4"/>
  <c r="R6325" i="4"/>
  <c r="R2191" i="4"/>
  <c r="R5417" i="4"/>
  <c r="R6841" i="4"/>
  <c r="R4606" i="4"/>
  <c r="R4353" i="4"/>
  <c r="R7920" i="4"/>
  <c r="R7055" i="4"/>
  <c r="R4798" i="4"/>
  <c r="R7603" i="4"/>
  <c r="R3638" i="4"/>
  <c r="R7262" i="4"/>
  <c r="R2131" i="4"/>
  <c r="R6066" i="4"/>
  <c r="R3899" i="4"/>
  <c r="R3810" i="4"/>
  <c r="R440" i="4"/>
  <c r="R7862" i="4"/>
  <c r="R5893" i="4"/>
  <c r="R3233" i="4"/>
  <c r="R4868" i="4"/>
  <c r="R949" i="4"/>
  <c r="R7035" i="4"/>
  <c r="R6672" i="4"/>
  <c r="R6042" i="4"/>
  <c r="R3705" i="4"/>
  <c r="R5680" i="4"/>
  <c r="R3981" i="4"/>
  <c r="R6717" i="4"/>
  <c r="R3685" i="4"/>
  <c r="R5647" i="4"/>
  <c r="R4663" i="4"/>
  <c r="R3477" i="4"/>
  <c r="R4354" i="4"/>
  <c r="R63" i="4"/>
  <c r="R4819" i="4"/>
  <c r="R3844" i="4"/>
  <c r="R5263" i="4"/>
  <c r="R144" i="4"/>
  <c r="R5819" i="4"/>
  <c r="R7394" i="4"/>
  <c r="R1418" i="4"/>
  <c r="R6616" i="4"/>
  <c r="R101" i="4"/>
  <c r="R210" i="4"/>
  <c r="R3269" i="4"/>
  <c r="R6312" i="4"/>
  <c r="R6402" i="4"/>
  <c r="R6585" i="4"/>
  <c r="R1841" i="4"/>
  <c r="R5974" i="4"/>
  <c r="R2566" i="4"/>
  <c r="R7880" i="4"/>
  <c r="R7193" i="4"/>
  <c r="R7673" i="4"/>
  <c r="R1513" i="4"/>
  <c r="R7125" i="4"/>
  <c r="R3882" i="4"/>
  <c r="R1572" i="4"/>
  <c r="R6250" i="4"/>
  <c r="R3530" i="4"/>
  <c r="R4391" i="4"/>
  <c r="R7363" i="4"/>
  <c r="R6102" i="4"/>
  <c r="R5329" i="4"/>
  <c r="R472" i="4"/>
  <c r="R7366" i="4"/>
  <c r="R3447" i="4"/>
  <c r="R7037" i="4"/>
  <c r="R2112" i="4"/>
  <c r="R2837" i="4"/>
  <c r="R378" i="4"/>
  <c r="R315" i="4"/>
  <c r="R6393" i="4"/>
  <c r="R5688" i="4"/>
  <c r="R6258" i="4"/>
  <c r="R6909" i="4"/>
  <c r="R7690" i="4"/>
  <c r="R3422" i="4"/>
  <c r="R595" i="4"/>
  <c r="R3544" i="4"/>
  <c r="R223" i="4"/>
  <c r="R2250" i="4"/>
  <c r="R2701" i="4"/>
  <c r="R3097" i="4"/>
  <c r="R299" i="4"/>
  <c r="R4414" i="4"/>
  <c r="R2557" i="4"/>
  <c r="R557" i="4"/>
  <c r="R1808" i="4"/>
  <c r="R111" i="4"/>
  <c r="R190" i="4"/>
  <c r="R2427" i="4"/>
  <c r="R259" i="4"/>
  <c r="R7151" i="4"/>
  <c r="R3851" i="4"/>
  <c r="R4130" i="4"/>
  <c r="R7164" i="4"/>
  <c r="R3973" i="4"/>
  <c r="R5717" i="4"/>
  <c r="R4411" i="4"/>
  <c r="R3633" i="4"/>
  <c r="R35" i="4"/>
  <c r="R7949" i="4"/>
  <c r="R6628" i="4"/>
  <c r="R4002" i="4"/>
  <c r="R179" i="4"/>
  <c r="R598" i="4"/>
  <c r="R1066" i="4"/>
  <c r="R7437" i="4"/>
  <c r="R66" i="4"/>
  <c r="R2100" i="4"/>
  <c r="R7773" i="4"/>
  <c r="R5227" i="4"/>
  <c r="R7360" i="4"/>
  <c r="R3217" i="4"/>
  <c r="R2021" i="4"/>
  <c r="R2409" i="4"/>
  <c r="R2597" i="4"/>
  <c r="R1142" i="4"/>
  <c r="R366" i="4"/>
  <c r="R726" i="4"/>
  <c r="R3173" i="4"/>
  <c r="R5454" i="4"/>
  <c r="R5731" i="4"/>
  <c r="R6802" i="4"/>
  <c r="R4859" i="4"/>
  <c r="R6789" i="4"/>
  <c r="R7933" i="4"/>
  <c r="R1770" i="4"/>
  <c r="R3641" i="4"/>
  <c r="R7326" i="4"/>
  <c r="R7801" i="4"/>
  <c r="R2548" i="4"/>
  <c r="R1242" i="4"/>
  <c r="R4035" i="4"/>
  <c r="R3648" i="4"/>
  <c r="R1429" i="4"/>
  <c r="R4656" i="4"/>
  <c r="R7135" i="4"/>
  <c r="R4178" i="4"/>
  <c r="R1391" i="4"/>
  <c r="R7427" i="4"/>
  <c r="R2697" i="4"/>
  <c r="R3547" i="4"/>
  <c r="R5633" i="4"/>
  <c r="R1455" i="4"/>
  <c r="R4109" i="4"/>
  <c r="R1949" i="4"/>
  <c r="R5609" i="4"/>
  <c r="R7400" i="4"/>
  <c r="R4845" i="4"/>
  <c r="R6368" i="4"/>
  <c r="R5210" i="4"/>
  <c r="R1821" i="4"/>
  <c r="R5156" i="4"/>
  <c r="R4842" i="4"/>
  <c r="R4747" i="4"/>
  <c r="R4623" i="4"/>
  <c r="R81" i="4"/>
  <c r="R3094" i="4"/>
  <c r="R4723" i="4"/>
  <c r="R7467" i="4"/>
  <c r="R778" i="4"/>
  <c r="R1772" i="4"/>
  <c r="R739" i="4"/>
  <c r="R3502" i="4"/>
  <c r="R5787" i="4"/>
  <c r="R2948" i="4"/>
  <c r="R829" i="4"/>
  <c r="R3144" i="4"/>
  <c r="R840" i="4"/>
  <c r="R7609" i="4"/>
  <c r="R554" i="4"/>
  <c r="R504" i="4"/>
  <c r="R3175" i="4"/>
  <c r="R1500" i="4"/>
  <c r="R3153" i="4"/>
  <c r="R7292" i="4"/>
  <c r="R4720" i="4"/>
  <c r="R5679" i="4"/>
  <c r="R449" i="4"/>
  <c r="R868" i="4"/>
  <c r="R3839" i="4"/>
  <c r="R7713" i="4"/>
  <c r="R4063" i="4"/>
  <c r="R2884" i="4"/>
  <c r="R436" i="4"/>
  <c r="R2767" i="4"/>
  <c r="R4333" i="4"/>
  <c r="R730" i="4"/>
  <c r="R4235" i="4"/>
  <c r="R3183" i="4"/>
  <c r="R973" i="4"/>
  <c r="R1317" i="4"/>
  <c r="R7847" i="4"/>
  <c r="R7570" i="4"/>
  <c r="R4563" i="4"/>
  <c r="R2838" i="4"/>
  <c r="R2610" i="4"/>
  <c r="R2045" i="4"/>
  <c r="R5299" i="4"/>
  <c r="R1654" i="4"/>
  <c r="R4709" i="4"/>
  <c r="R6295" i="4"/>
  <c r="R1062" i="4"/>
  <c r="R89" i="4"/>
  <c r="R3480" i="4"/>
  <c r="R2527" i="4"/>
  <c r="R3907" i="4"/>
  <c r="R6297" i="4"/>
  <c r="R7662" i="4"/>
  <c r="R2464" i="4"/>
  <c r="R6404" i="4"/>
  <c r="R1250" i="4"/>
  <c r="R2703" i="4"/>
  <c r="R1838" i="4"/>
  <c r="R7917" i="4"/>
  <c r="R4598" i="4"/>
  <c r="R7547" i="4"/>
  <c r="R3055" i="4"/>
  <c r="R540" i="4"/>
  <c r="R1294" i="4"/>
  <c r="R7205" i="4"/>
  <c r="R2295" i="4"/>
  <c r="R2478" i="4"/>
  <c r="R7498" i="4"/>
  <c r="R2286" i="4"/>
  <c r="R1233" i="4"/>
  <c r="R1013" i="4"/>
  <c r="R2550" i="4"/>
  <c r="R687" i="4"/>
  <c r="R6395" i="4"/>
  <c r="R4352" i="4"/>
  <c r="R3717" i="4"/>
  <c r="R6740" i="4"/>
  <c r="R3385" i="4"/>
  <c r="R4050" i="4"/>
  <c r="R6310" i="4"/>
  <c r="R1411" i="4"/>
  <c r="R2818" i="4"/>
  <c r="R2302" i="4"/>
  <c r="R7228" i="4"/>
  <c r="R2088" i="4"/>
  <c r="R6998" i="4"/>
  <c r="R1303" i="4"/>
  <c r="R4955" i="4"/>
  <c r="R2618" i="4"/>
  <c r="R5770" i="4"/>
  <c r="R7131" i="4"/>
  <c r="R1869" i="4"/>
  <c r="R3507" i="4"/>
  <c r="R7567" i="4"/>
  <c r="R6934" i="4"/>
  <c r="R3135" i="4"/>
  <c r="R424" i="4"/>
  <c r="R3744" i="4"/>
  <c r="R7020" i="4"/>
  <c r="R2408" i="4"/>
  <c r="R1155" i="4"/>
  <c r="R2575" i="4"/>
  <c r="R7316" i="4"/>
  <c r="R6256" i="4"/>
  <c r="R2605" i="4"/>
  <c r="R5526" i="4"/>
  <c r="R6915" i="4"/>
  <c r="R7653" i="4"/>
  <c r="R340" i="4"/>
  <c r="R2643" i="4"/>
  <c r="R6155" i="4"/>
  <c r="R5062" i="4"/>
  <c r="R4053" i="4"/>
  <c r="R7428" i="4"/>
  <c r="R165" i="4"/>
  <c r="R7819" i="4"/>
  <c r="R7229" i="4"/>
  <c r="R6236" i="4"/>
  <c r="R4375" i="4"/>
  <c r="R2319" i="4"/>
  <c r="R5194" i="4"/>
  <c r="R2022" i="4"/>
  <c r="R7701" i="4"/>
  <c r="R251" i="4"/>
  <c r="R7817" i="4"/>
  <c r="R2713" i="4"/>
  <c r="R623" i="4"/>
  <c r="R2458" i="4"/>
  <c r="R1536" i="4"/>
  <c r="R4508" i="4"/>
  <c r="R7109" i="4"/>
  <c r="R4433" i="4"/>
  <c r="R6027" i="4"/>
  <c r="R3271" i="4"/>
  <c r="R6232" i="4"/>
  <c r="R5163" i="4"/>
  <c r="R7892" i="4"/>
  <c r="R948" i="4"/>
  <c r="R416" i="4"/>
  <c r="R2256" i="4"/>
  <c r="R5238" i="4"/>
  <c r="R6996" i="4"/>
  <c r="R2073" i="4"/>
  <c r="R6292" i="4"/>
  <c r="R5797" i="4"/>
  <c r="R6387" i="4"/>
  <c r="R7203" i="4"/>
  <c r="R6936" i="4"/>
  <c r="R6384" i="4"/>
  <c r="R5998" i="4"/>
  <c r="R7473" i="4"/>
  <c r="R4121" i="4"/>
  <c r="R6264" i="4"/>
  <c r="R552" i="4"/>
  <c r="R4311" i="4"/>
  <c r="R7500" i="4"/>
  <c r="R6352" i="4"/>
  <c r="R30" i="4"/>
  <c r="R4302" i="4"/>
  <c r="R3128" i="4"/>
  <c r="R5513" i="4"/>
  <c r="R3978" i="4"/>
  <c r="R3285" i="4"/>
  <c r="R3915" i="4"/>
  <c r="R5593" i="4"/>
  <c r="R7238" i="4"/>
  <c r="R6374" i="4"/>
  <c r="R7621" i="4"/>
  <c r="R7144" i="4"/>
  <c r="R1392" i="4"/>
  <c r="R3057" i="4"/>
  <c r="R6032" i="4"/>
  <c r="R5883" i="4"/>
  <c r="R6316" i="4"/>
  <c r="R3680" i="4"/>
  <c r="R4016" i="4"/>
  <c r="R7489" i="4"/>
  <c r="R2487" i="4"/>
  <c r="R6118" i="4"/>
  <c r="R909" i="4"/>
  <c r="R5221" i="4"/>
  <c r="R6991" i="4"/>
  <c r="R1749" i="4"/>
  <c r="R3441" i="4"/>
  <c r="R2360" i="4"/>
  <c r="R7634" i="4"/>
  <c r="R4911" i="4"/>
  <c r="R3637" i="4"/>
  <c r="R470" i="4"/>
  <c r="R5275" i="4"/>
  <c r="R6567" i="4"/>
  <c r="R3925" i="4"/>
  <c r="R2857" i="4"/>
  <c r="R1468" i="4"/>
  <c r="R5220" i="4"/>
  <c r="R6580" i="4"/>
  <c r="R3009" i="4"/>
  <c r="R7679" i="4"/>
  <c r="R3080" i="4"/>
  <c r="R5886" i="4"/>
  <c r="R4361" i="4"/>
  <c r="R581" i="4"/>
  <c r="R6518" i="4"/>
  <c r="R3100" i="4"/>
  <c r="R4248" i="4"/>
  <c r="R2004" i="4"/>
  <c r="R2576" i="4"/>
  <c r="R6819" i="4"/>
  <c r="R6613" i="4"/>
  <c r="R3835" i="4"/>
  <c r="R5535" i="4"/>
  <c r="R1576" i="4"/>
  <c r="R3506" i="4"/>
  <c r="R7918" i="4"/>
  <c r="R3158" i="4"/>
  <c r="R2971" i="4"/>
  <c r="R1141" i="4"/>
  <c r="R5168" i="4"/>
  <c r="R1872" i="4"/>
  <c r="R1143" i="4"/>
  <c r="R6876" i="4"/>
  <c r="R7841" i="4"/>
  <c r="R1703" i="4"/>
  <c r="R2840" i="4"/>
  <c r="R1775" i="4"/>
  <c r="R7874" i="4"/>
  <c r="R2900" i="4"/>
  <c r="R7651" i="4"/>
  <c r="R1661" i="4"/>
  <c r="R5764" i="4"/>
  <c r="R3919" i="4"/>
  <c r="R286" i="4"/>
  <c r="R376" i="4"/>
  <c r="R7249" i="4"/>
  <c r="R2628" i="4"/>
  <c r="R2929" i="4"/>
  <c r="R5753" i="4"/>
  <c r="R1831" i="4"/>
  <c r="R2580" i="4"/>
  <c r="R3394" i="4"/>
  <c r="R1298" i="4"/>
  <c r="R2059" i="4"/>
  <c r="R326" i="4"/>
  <c r="R413" i="4"/>
  <c r="R855" i="4"/>
  <c r="R1668" i="4"/>
  <c r="R7349" i="4"/>
  <c r="R689" i="4"/>
  <c r="R4024" i="4"/>
  <c r="R5253" i="4"/>
  <c r="R5896" i="4"/>
  <c r="R7364" i="4"/>
  <c r="R7828" i="4"/>
  <c r="R4912" i="4"/>
  <c r="R2213" i="4"/>
  <c r="R5597" i="4"/>
  <c r="R461" i="4"/>
  <c r="R1263" i="4"/>
  <c r="R3909" i="4"/>
  <c r="R2259" i="4"/>
  <c r="R1593" i="4"/>
  <c r="R1856" i="4"/>
  <c r="R1393" i="4"/>
  <c r="R2238" i="4"/>
  <c r="R6490" i="4"/>
  <c r="R7451" i="4"/>
  <c r="R3289" i="4"/>
  <c r="R1743" i="4"/>
  <c r="R3264" i="4"/>
  <c r="R329" i="4"/>
  <c r="R1210" i="4"/>
  <c r="R7256" i="4"/>
  <c r="R3778" i="4"/>
  <c r="R1316" i="4"/>
  <c r="R5719" i="4"/>
  <c r="R4324" i="4"/>
  <c r="R4864" i="4"/>
  <c r="R1373" i="4"/>
  <c r="R572" i="4"/>
  <c r="R5296" i="4"/>
  <c r="R264" i="4"/>
  <c r="R7583" i="4"/>
  <c r="R6479" i="4"/>
  <c r="R4958" i="4"/>
  <c r="R6178" i="4"/>
  <c r="R1492" i="4"/>
  <c r="R6349" i="4"/>
  <c r="R7845" i="4"/>
  <c r="R5950" i="4"/>
  <c r="R2459" i="4"/>
  <c r="R3418" i="4"/>
  <c r="R6272" i="4"/>
  <c r="R6606" i="4"/>
  <c r="R7698" i="4"/>
  <c r="R5733" i="4"/>
  <c r="R2805" i="4"/>
  <c r="R844" i="4"/>
  <c r="R4902" i="4"/>
  <c r="R5722" i="4"/>
  <c r="R3308" i="4"/>
  <c r="R7255" i="4"/>
  <c r="R5947" i="4"/>
  <c r="R5084" i="4"/>
  <c r="R465" i="4"/>
  <c r="R4136" i="4"/>
  <c r="R6222" i="4"/>
  <c r="R4085" i="4"/>
  <c r="R2242" i="4"/>
  <c r="R6348" i="4"/>
  <c r="R5424" i="4"/>
  <c r="R1907" i="4"/>
  <c r="R7053" i="4"/>
  <c r="R7517" i="4"/>
  <c r="R4876" i="4"/>
  <c r="R7417" i="4"/>
  <c r="R1248" i="4"/>
  <c r="R1721" i="4"/>
  <c r="R2340" i="4"/>
  <c r="R5768" i="4"/>
  <c r="R5245" i="4"/>
  <c r="R5983" i="4"/>
  <c r="R2798" i="4"/>
  <c r="R4953" i="4"/>
  <c r="R2344" i="4"/>
  <c r="R6597" i="4"/>
  <c r="R4192" i="4"/>
  <c r="R6383" i="4"/>
  <c r="R2243" i="4"/>
  <c r="R2719" i="4"/>
  <c r="R2621" i="4"/>
  <c r="R690" i="4"/>
  <c r="R5726" i="4"/>
  <c r="R4818" i="4"/>
  <c r="R4786" i="4"/>
  <c r="R5239" i="4"/>
  <c r="R3374" i="4"/>
  <c r="R4538" i="4"/>
  <c r="R783" i="4"/>
  <c r="R6201" i="4"/>
  <c r="R4381" i="4"/>
  <c r="R228" i="4"/>
  <c r="R7613" i="4"/>
  <c r="R558" i="4"/>
  <c r="R4082" i="4"/>
  <c r="R1843" i="4"/>
  <c r="R4078" i="4"/>
  <c r="R1690" i="4"/>
  <c r="R5608" i="4"/>
  <c r="R4227" i="4"/>
  <c r="R669" i="4"/>
  <c r="R7553" i="4"/>
  <c r="R1472" i="4"/>
  <c r="R341" i="4"/>
  <c r="R4020" i="4"/>
  <c r="R952" i="4"/>
  <c r="R2074" i="4"/>
  <c r="R105" i="4"/>
  <c r="R4730" i="4"/>
  <c r="R5556" i="4"/>
  <c r="R1626" i="4"/>
  <c r="R2657" i="4"/>
  <c r="R5015" i="4"/>
  <c r="R4177" i="4"/>
  <c r="R7592" i="4"/>
  <c r="R923" i="4"/>
  <c r="R5026" i="4"/>
  <c r="R7542" i="4"/>
  <c r="R1660" i="4"/>
  <c r="R5501" i="4"/>
  <c r="R811" i="4"/>
  <c r="R888" i="4"/>
  <c r="R5136" i="4"/>
  <c r="R6270" i="4"/>
  <c r="R1057" i="4"/>
  <c r="R2161" i="4"/>
  <c r="R7297" i="4"/>
  <c r="R2542" i="4"/>
  <c r="R3215" i="4"/>
  <c r="R274" i="4"/>
  <c r="R408" i="4"/>
  <c r="R308" i="4"/>
  <c r="R981" i="4"/>
  <c r="R721" i="4"/>
  <c r="R218" i="4"/>
  <c r="R3302" i="4"/>
  <c r="R2823" i="4"/>
  <c r="R1503" i="4"/>
  <c r="R4515" i="4"/>
  <c r="R1754" i="4"/>
  <c r="R4616" i="4"/>
  <c r="R1297" i="4"/>
  <c r="R2001" i="4"/>
  <c r="R3974" i="4"/>
  <c r="R5899" i="4"/>
  <c r="R3758" i="4"/>
  <c r="R6030" i="4"/>
  <c r="R3630" i="4"/>
  <c r="R5757" i="4"/>
  <c r="R6224" i="4"/>
  <c r="R170" i="4"/>
  <c r="R6918" i="4"/>
  <c r="R7243" i="4"/>
  <c r="R6253" i="4"/>
  <c r="R4614" i="4"/>
  <c r="R3695" i="4"/>
  <c r="R7294" i="4"/>
  <c r="R5282" i="4"/>
  <c r="R6870" i="4"/>
  <c r="R4409" i="4"/>
  <c r="R4329" i="4"/>
  <c r="R6507" i="4"/>
  <c r="R3061" i="4"/>
  <c r="R6889" i="4"/>
  <c r="R2919" i="4"/>
  <c r="R7612" i="4"/>
  <c r="R2049" i="4"/>
  <c r="R7956" i="4"/>
  <c r="R447" i="4"/>
  <c r="R3970" i="4"/>
  <c r="R5159" i="4"/>
  <c r="R6566" i="4"/>
  <c r="R2090" i="4"/>
  <c r="R7150" i="4"/>
  <c r="R2341" i="4"/>
  <c r="R3995" i="4"/>
  <c r="R7213" i="4"/>
  <c r="R2143" i="4"/>
  <c r="R816" i="4"/>
  <c r="R3852" i="4"/>
  <c r="R4893" i="4"/>
  <c r="R3731" i="4"/>
  <c r="R3699" i="4"/>
  <c r="R6093" i="4"/>
  <c r="R2738" i="4"/>
  <c r="R4336" i="4"/>
  <c r="R1680" i="4"/>
  <c r="R975" i="4"/>
  <c r="R5932" i="4"/>
  <c r="R7970" i="4"/>
  <c r="R3070" i="4"/>
  <c r="R7247" i="4"/>
  <c r="R6570" i="4"/>
  <c r="R7026" i="4"/>
  <c r="R1010" i="4"/>
  <c r="R2694" i="4"/>
  <c r="R900" i="4"/>
  <c r="R490" i="4"/>
  <c r="R4930" i="4"/>
  <c r="R4936" i="4"/>
  <c r="R5508" i="4"/>
  <c r="R7527" i="4"/>
  <c r="R960" i="4"/>
  <c r="R7086" i="4"/>
  <c r="R620" i="4"/>
  <c r="R4401" i="4"/>
  <c r="R7338" i="4"/>
  <c r="R7849" i="4"/>
  <c r="R3735" i="4"/>
  <c r="R839" i="4"/>
  <c r="R7166" i="4"/>
  <c r="R2194" i="4"/>
  <c r="R5585" i="4"/>
  <c r="R3375" i="4"/>
  <c r="R1123" i="4"/>
  <c r="R7898" i="4"/>
  <c r="R1532" i="4"/>
  <c r="R6453" i="4"/>
  <c r="R7174" i="4"/>
  <c r="R5072" i="4"/>
  <c r="R3888" i="4"/>
  <c r="R3387" i="4"/>
  <c r="R5774" i="4"/>
  <c r="R2829" i="4"/>
  <c r="R7088" i="4"/>
  <c r="R4719" i="4"/>
  <c r="R5367" i="4"/>
  <c r="R718" i="4"/>
  <c r="R4244" i="4"/>
  <c r="R710" i="4"/>
  <c r="R6558" i="4"/>
  <c r="R6162" i="4"/>
  <c r="R252" i="4"/>
  <c r="R5323" i="4"/>
  <c r="R3241" i="4"/>
  <c r="R3639" i="4"/>
  <c r="R1146" i="4"/>
  <c r="R2874" i="4"/>
  <c r="R1427" i="4"/>
  <c r="R2355" i="4"/>
  <c r="R1596" i="4"/>
  <c r="R2747" i="4"/>
  <c r="R4650" i="4"/>
  <c r="R7563" i="4"/>
  <c r="R707" i="4"/>
  <c r="R7069" i="4"/>
  <c r="R661" i="4"/>
  <c r="R3776" i="4"/>
  <c r="R7516" i="4"/>
  <c r="R4814" i="4"/>
  <c r="R1302" i="4"/>
  <c r="R2200" i="4"/>
  <c r="R3212" i="4"/>
  <c r="R2567" i="4"/>
  <c r="R1282" i="4"/>
  <c r="R5711" i="4"/>
  <c r="R1662" i="4"/>
  <c r="R1286" i="4"/>
  <c r="R3123" i="4"/>
  <c r="R5363" i="4"/>
  <c r="R6114" i="4"/>
  <c r="R3787" i="4"/>
  <c r="R6166" i="4"/>
  <c r="R4921" i="4"/>
  <c r="R5888" i="4"/>
  <c r="R6023" i="4"/>
  <c r="R4725" i="4"/>
  <c r="R351" i="4"/>
  <c r="R3209" i="4"/>
  <c r="R2920" i="4"/>
  <c r="R2312" i="4"/>
  <c r="R6447" i="4"/>
  <c r="R2815" i="4"/>
  <c r="R7258" i="4"/>
  <c r="R1249" i="4"/>
  <c r="R3164" i="4"/>
  <c r="R6188" i="4"/>
  <c r="R1283" i="4"/>
  <c r="R861" i="4"/>
  <c r="R3786" i="4"/>
  <c r="R4379" i="4"/>
  <c r="R1991" i="4"/>
  <c r="R7095" i="4"/>
  <c r="R2036" i="4"/>
  <c r="R715" i="4"/>
  <c r="R5575" i="4"/>
  <c r="R6020" i="4"/>
  <c r="R6821" i="4"/>
  <c r="R6898" i="4"/>
  <c r="R7018" i="4"/>
  <c r="R2895" i="4"/>
  <c r="R3452" i="4"/>
  <c r="R3725" i="4"/>
  <c r="R1738" i="4"/>
  <c r="R5370" i="4"/>
  <c r="R17" i="4"/>
  <c r="R3188" i="4"/>
  <c r="R7304" i="4"/>
  <c r="R2446" i="4"/>
  <c r="R5661" i="4"/>
  <c r="R7296" i="4"/>
  <c r="R942" i="4"/>
  <c r="R4322" i="4"/>
  <c r="R2432" i="4"/>
  <c r="R4003" i="4"/>
  <c r="R7767" i="4"/>
  <c r="R6145" i="4"/>
  <c r="R6098" i="4"/>
  <c r="R4462" i="4"/>
  <c r="R4569" i="4"/>
  <c r="R5732" i="4"/>
  <c r="R3199" i="4"/>
  <c r="R1678" i="4"/>
  <c r="R6084" i="4"/>
  <c r="R2180" i="4"/>
  <c r="R4519" i="4"/>
  <c r="R3594" i="4"/>
  <c r="R7132" i="4"/>
  <c r="R6434" i="4"/>
  <c r="R3929" i="4"/>
  <c r="R2208" i="4"/>
  <c r="R3736" i="4"/>
  <c r="R4772" i="4"/>
  <c r="R5759" i="4"/>
  <c r="R7798" i="4"/>
  <c r="R2428" i="4"/>
  <c r="R7941" i="4"/>
  <c r="R619" i="4"/>
  <c r="R6544" i="4"/>
  <c r="R7191" i="4"/>
  <c r="R5286" i="4"/>
  <c r="R6944" i="4"/>
  <c r="R94" i="4"/>
  <c r="R2539" i="4"/>
  <c r="R3540" i="4"/>
  <c r="R666" i="4"/>
  <c r="R2669" i="4"/>
  <c r="R7016" i="4"/>
  <c r="R2570" i="4"/>
  <c r="R5377" i="4"/>
  <c r="R1332" i="4"/>
  <c r="R134" i="4"/>
  <c r="R2666" i="4"/>
  <c r="R6271" i="4"/>
  <c r="R3797" i="4"/>
  <c r="R5133" i="4"/>
  <c r="R7726" i="4"/>
  <c r="R2578" i="4"/>
  <c r="R361" i="4"/>
  <c r="R5582" i="4"/>
  <c r="R5450" i="4"/>
  <c r="R6293" i="4"/>
  <c r="R5777" i="4"/>
  <c r="R3324" i="4"/>
  <c r="R6082" i="4"/>
  <c r="R1460" i="4"/>
  <c r="R6981" i="4"/>
  <c r="R2456" i="4"/>
  <c r="R5313" i="4"/>
  <c r="R5767" i="4"/>
  <c r="R5428" i="4"/>
  <c r="R1045" i="4"/>
  <c r="R6721" i="4"/>
  <c r="R231" i="4"/>
  <c r="R3701" i="4"/>
  <c r="R742" i="4"/>
  <c r="R7824" i="4"/>
  <c r="R4111" i="4"/>
  <c r="R7818" i="4"/>
  <c r="R4209" i="4"/>
  <c r="R7449" i="4"/>
  <c r="R5855" i="4"/>
  <c r="R6007" i="4"/>
  <c r="R3921" i="4"/>
  <c r="R3481" i="4"/>
  <c r="R6202" i="4"/>
  <c r="R5637" i="4"/>
  <c r="R953" i="4"/>
  <c r="R2469" i="4"/>
  <c r="R5209" i="4"/>
  <c r="R2559" i="4"/>
  <c r="R7097" i="4"/>
  <c r="R3415" i="4"/>
  <c r="R5496" i="4"/>
  <c r="R7803" i="4"/>
  <c r="R5255" i="4"/>
  <c r="R4443" i="4"/>
  <c r="R6752" i="4"/>
  <c r="R275" i="4"/>
  <c r="R3200" i="4"/>
  <c r="R370" i="4"/>
  <c r="R411" i="4"/>
  <c r="R7518" i="4"/>
  <c r="R3815" i="4"/>
  <c r="R5519" i="4"/>
  <c r="R7433" i="4"/>
  <c r="R6783" i="4"/>
  <c r="R3114" i="4"/>
  <c r="R115" i="4"/>
  <c r="R3258" i="4"/>
  <c r="R2913" i="4"/>
  <c r="R430" i="4"/>
  <c r="R6695" i="4"/>
  <c r="R21" i="4"/>
  <c r="R3802" i="4"/>
  <c r="R6833" i="4"/>
  <c r="R6154" i="4"/>
  <c r="R2959" i="4"/>
  <c r="R7831" i="4"/>
  <c r="R1777" i="4"/>
  <c r="R1931" i="4"/>
  <c r="R1021" i="4"/>
  <c r="R4919" i="4"/>
  <c r="R368" i="4"/>
  <c r="R3488" i="4"/>
  <c r="R5509" i="4"/>
  <c r="R911" i="4"/>
  <c r="R7977" i="4"/>
  <c r="R1560" i="4"/>
  <c r="R6770" i="4"/>
  <c r="R86" i="4"/>
  <c r="R640" i="4"/>
  <c r="R3076" i="4"/>
  <c r="R3724" i="4"/>
  <c r="R6701" i="4"/>
  <c r="R910" i="4"/>
  <c r="R4243" i="4"/>
  <c r="R2961" i="4"/>
  <c r="R5050" i="4"/>
  <c r="R7610" i="4"/>
  <c r="R1763" i="4"/>
  <c r="R2709" i="4"/>
  <c r="R1326" i="4"/>
  <c r="R5314" i="4"/>
  <c r="R4314" i="4"/>
  <c r="R3551" i="4"/>
  <c r="R3037" i="4"/>
  <c r="R3498" i="4"/>
  <c r="R3616" i="4"/>
  <c r="R34" i="4"/>
  <c r="R6151" i="4"/>
  <c r="R1780" i="4"/>
  <c r="R4056" i="4"/>
  <c r="R6307" i="4"/>
  <c r="R5911" i="4"/>
  <c r="R5881" i="4"/>
  <c r="R1319" i="4"/>
  <c r="R762" i="4"/>
  <c r="R771" i="4"/>
  <c r="R5953" i="4"/>
  <c r="R7450" i="4"/>
  <c r="R1259" i="4"/>
  <c r="R823" i="4"/>
  <c r="R4838" i="4"/>
  <c r="R7834" i="4"/>
  <c r="R4165" i="4"/>
  <c r="R2969" i="4"/>
  <c r="R4231" i="4"/>
  <c r="R4318" i="4"/>
  <c r="R4453" i="4"/>
  <c r="R2202" i="4"/>
  <c r="R2579" i="4"/>
  <c r="R6658" i="4"/>
  <c r="R2981" i="4"/>
  <c r="R2140" i="4"/>
  <c r="R807" i="4"/>
  <c r="R3712" i="4"/>
  <c r="R5236" i="4"/>
  <c r="R7890" i="4"/>
  <c r="R2284" i="4"/>
  <c r="R3516" i="4"/>
  <c r="R7389" i="4"/>
  <c r="R7287" i="4"/>
  <c r="R2345" i="4"/>
  <c r="R1551" i="4"/>
  <c r="R7208" i="4"/>
  <c r="R3130" i="4"/>
  <c r="R5465" i="4"/>
  <c r="R5461" i="4"/>
  <c r="R2402" i="4"/>
  <c r="R761" i="4"/>
  <c r="R3586" i="4"/>
  <c r="R3060" i="4"/>
  <c r="R1471" i="4"/>
  <c r="R6444" i="4"/>
  <c r="R6538" i="4"/>
  <c r="R4312" i="4"/>
  <c r="R7931" i="4"/>
  <c r="R5528" i="4"/>
  <c r="R587" i="4"/>
  <c r="R3535" i="4"/>
  <c r="R3819" i="4"/>
  <c r="R7524" i="4"/>
  <c r="R3949" i="4"/>
  <c r="R3398" i="4"/>
  <c r="R4510" i="4"/>
  <c r="R4341" i="4"/>
  <c r="R4941" i="4"/>
  <c r="R847" i="4"/>
  <c r="R7815" i="4"/>
  <c r="R7671" i="4"/>
  <c r="R4835" i="4"/>
  <c r="R2455" i="4"/>
  <c r="R641" i="4"/>
  <c r="R867" i="4"/>
  <c r="R1615" i="4"/>
  <c r="R1557" i="4"/>
  <c r="R1306" i="4"/>
  <c r="R7179" i="4"/>
  <c r="R7445" i="4"/>
  <c r="R3926" i="4"/>
  <c r="R1587" i="4"/>
  <c r="R1374" i="4"/>
  <c r="R3873" i="4"/>
  <c r="R2166" i="4"/>
  <c r="R1622" i="4"/>
  <c r="R273" i="4"/>
  <c r="R3964" i="4"/>
  <c r="R6698" i="4"/>
  <c r="R4713" i="4"/>
  <c r="R237" i="4"/>
  <c r="R6351" i="4"/>
  <c r="R2754" i="4"/>
  <c r="R4771" i="4"/>
  <c r="R161" i="4"/>
  <c r="R2367" i="4"/>
  <c r="R1480" i="4"/>
  <c r="R4445" i="4"/>
  <c r="R4428" i="4"/>
  <c r="R7231" i="4"/>
  <c r="R6780" i="4"/>
  <c r="R6455" i="4"/>
  <c r="R484" i="4"/>
  <c r="R6797" i="4"/>
  <c r="R4779" i="4"/>
  <c r="R5662" i="4"/>
  <c r="R1979" i="4"/>
  <c r="R3194" i="4"/>
  <c r="R4104" i="4"/>
  <c r="R7092" i="4"/>
  <c r="R5497" i="4"/>
  <c r="R5382" i="4"/>
  <c r="R2035" i="4"/>
  <c r="R2846" i="4"/>
  <c r="R4461" i="4"/>
  <c r="R3176" i="4"/>
  <c r="R282" i="4"/>
  <c r="R7465" i="4"/>
  <c r="R5334" i="4"/>
  <c r="R7469" i="4"/>
  <c r="R4127" i="4"/>
  <c r="R7222" i="4"/>
  <c r="R4744" i="4"/>
  <c r="R3609" i="4"/>
  <c r="R5729" i="4"/>
  <c r="R2635" i="4"/>
  <c r="R3943" i="4"/>
  <c r="R7656" i="4"/>
  <c r="R3432" i="4"/>
  <c r="R5467" i="4"/>
  <c r="R3671" i="4"/>
  <c r="R5930" i="4"/>
  <c r="R1179" i="4"/>
  <c r="R6449" i="4"/>
  <c r="R523" i="4"/>
  <c r="R324" i="4"/>
  <c r="R3" i="4"/>
  <c r="R3345" i="4"/>
  <c r="R6169" i="4"/>
  <c r="R5339" i="4"/>
  <c r="R4412" i="4"/>
  <c r="R312" i="4"/>
  <c r="R3025" i="4"/>
  <c r="R186" i="4"/>
  <c r="R951" i="4"/>
  <c r="R5663" i="4"/>
  <c r="R6454" i="4"/>
  <c r="R3930" i="4"/>
  <c r="R3780" i="4"/>
  <c r="R7769" i="4"/>
  <c r="R933" i="4"/>
  <c r="R7134" i="4"/>
  <c r="R2955" i="4"/>
  <c r="R4037" i="4"/>
  <c r="R5211" i="4"/>
  <c r="R5292" i="4"/>
  <c r="R5550" i="4"/>
  <c r="R5810" i="4"/>
  <c r="R3568" i="4"/>
  <c r="R6775" i="4"/>
  <c r="R6638" i="4"/>
  <c r="R7927" i="4"/>
  <c r="R6810" i="4"/>
  <c r="R4292" i="4"/>
  <c r="R380" i="4"/>
  <c r="R1512" i="4"/>
  <c r="R3589" i="4"/>
  <c r="R6983" i="4"/>
  <c r="R3918" i="4"/>
  <c r="R6911" i="4"/>
  <c r="R2127" i="4"/>
  <c r="R1910" i="4"/>
  <c r="R1077" i="4"/>
  <c r="R2476" i="4"/>
  <c r="R1646" i="4"/>
  <c r="R5059" i="4"/>
  <c r="R2691" i="4"/>
  <c r="R2609" i="4"/>
  <c r="R5175" i="4"/>
  <c r="R5977" i="4"/>
  <c r="R468" i="4"/>
  <c r="R4646" i="4"/>
  <c r="R5728" i="4"/>
  <c r="R2155" i="4"/>
  <c r="R2356" i="4"/>
  <c r="R7768" i="4"/>
  <c r="R7351" i="4"/>
  <c r="R7885" i="4"/>
  <c r="R6975" i="4"/>
  <c r="R3692" i="4"/>
  <c r="R4160" i="4"/>
  <c r="R102" i="4"/>
  <c r="R2138" i="4"/>
  <c r="R7444" i="4"/>
  <c r="R1322" i="4"/>
  <c r="R3461" i="4"/>
  <c r="R2732" i="4"/>
  <c r="R2751" i="4"/>
  <c r="R4452" i="4"/>
  <c r="R5036" i="4"/>
  <c r="R2167" i="4"/>
  <c r="R1881" i="4"/>
  <c r="R7725" i="4"/>
  <c r="R2485" i="4"/>
  <c r="R7383" i="4"/>
  <c r="R621" i="4"/>
  <c r="R865" i="4"/>
  <c r="R2802" i="4"/>
  <c r="R3319" i="4"/>
  <c r="R1475" i="4"/>
  <c r="R3363" i="4"/>
  <c r="R7780" i="4"/>
  <c r="R3159" i="4"/>
  <c r="R6692" i="4"/>
  <c r="R3597" i="4"/>
  <c r="R7791" i="4"/>
  <c r="R7800" i="4"/>
  <c r="R5123" i="4"/>
  <c r="R4797" i="4"/>
  <c r="R3969" i="4"/>
  <c r="R7707" i="4"/>
  <c r="R5648" i="4"/>
  <c r="R7382" i="4"/>
  <c r="R7170" i="4"/>
  <c r="R4751" i="4"/>
  <c r="R5029" i="4"/>
  <c r="R774" i="4"/>
  <c r="R6777" i="4"/>
  <c r="R6117" i="4"/>
  <c r="R3935" i="4"/>
  <c r="R5516" i="4"/>
  <c r="R1885" i="4"/>
  <c r="R6255" i="4"/>
  <c r="R6684" i="4"/>
  <c r="R1281" i="4"/>
  <c r="R4097" i="4"/>
  <c r="R3991" i="4"/>
  <c r="R2307" i="4"/>
  <c r="R3846" i="4"/>
  <c r="R2717" i="4"/>
  <c r="R2993" i="4"/>
  <c r="R6757" i="4"/>
  <c r="R5365" i="4"/>
  <c r="R4853" i="4"/>
  <c r="R6576" i="4"/>
  <c r="R62" i="4"/>
  <c r="R3898" i="4"/>
  <c r="R3416" i="4"/>
  <c r="R488" i="4"/>
  <c r="R4213" i="4"/>
  <c r="R3713" i="4"/>
  <c r="R2736" i="4"/>
  <c r="R3110" i="4"/>
  <c r="R5655" i="4"/>
  <c r="R7770" i="4"/>
  <c r="R4163" i="4"/>
  <c r="R1115" i="4"/>
  <c r="R6873" i="4"/>
  <c r="R1201" i="4"/>
  <c r="R7864" i="4"/>
  <c r="R2441" i="4"/>
  <c r="R7078" i="4"/>
  <c r="R6024" i="4"/>
  <c r="R2820" i="4"/>
  <c r="R3977" i="4"/>
  <c r="R4526" i="4"/>
  <c r="R7717" i="4"/>
  <c r="R2789" i="4"/>
  <c r="R3849" i="4"/>
  <c r="R7744" i="4"/>
  <c r="R2011" i="4"/>
  <c r="R3569" i="4"/>
  <c r="R7012" i="4"/>
  <c r="R6513" i="4"/>
  <c r="R4205" i="4"/>
  <c r="R3354" i="4"/>
  <c r="R4952" i="4"/>
  <c r="R7760" i="4"/>
  <c r="R5907" i="4"/>
  <c r="R112" i="4"/>
  <c r="R856" i="4"/>
  <c r="R1895" i="4"/>
  <c r="R6978" i="4"/>
  <c r="R1037" i="4"/>
  <c r="R6811" i="4"/>
  <c r="R2686" i="4"/>
  <c r="R5435" i="4"/>
  <c r="R5866" i="4"/>
  <c r="R374" i="4"/>
  <c r="R7311" i="4"/>
  <c r="R7549" i="4"/>
  <c r="R7661" i="4"/>
  <c r="R4469" i="4"/>
  <c r="R1959" i="4"/>
  <c r="R3500" i="4"/>
  <c r="R6711" i="4"/>
  <c r="R7736" i="4"/>
  <c r="R2034" i="4"/>
  <c r="R5531" i="4"/>
  <c r="R495" i="4"/>
  <c r="R4967" i="4"/>
  <c r="R7207" i="4"/>
  <c r="R387" i="4"/>
  <c r="R6431" i="4"/>
  <c r="R4285" i="4"/>
  <c r="R6852" i="4"/>
  <c r="R2308" i="4"/>
  <c r="R5510" i="4"/>
  <c r="R4363" i="4"/>
  <c r="R5416" i="4"/>
  <c r="R2060" i="4"/>
  <c r="R2664" i="4"/>
  <c r="R6754" i="4"/>
  <c r="R3784" i="4"/>
  <c r="R4886" i="4"/>
  <c r="R2946" i="4"/>
  <c r="R7343" i="4"/>
  <c r="R1483" i="4"/>
  <c r="R5798" i="4"/>
  <c r="R1874" i="4"/>
  <c r="R3642" i="4"/>
  <c r="R5215" i="4"/>
  <c r="R5469" i="4"/>
  <c r="R6954" i="4"/>
  <c r="R6073" i="4"/>
  <c r="R3332" i="4"/>
  <c r="R4537" i="4"/>
  <c r="R6995" i="4"/>
  <c r="R1517" i="4"/>
  <c r="R7146" i="4"/>
  <c r="R2803" i="4"/>
  <c r="R4171" i="4"/>
  <c r="R1929" i="4"/>
  <c r="R3922" i="4"/>
  <c r="R864" i="4"/>
  <c r="R4839" i="4"/>
  <c r="R3559" i="4"/>
  <c r="R5316" i="4"/>
  <c r="R3595" i="4"/>
  <c r="R306" i="4"/>
  <c r="R6583" i="4"/>
  <c r="R1796" i="4"/>
  <c r="R3740" i="4"/>
  <c r="R2682" i="4"/>
  <c r="R7402" i="4"/>
  <c r="R3170" i="4"/>
  <c r="R2923" i="4"/>
  <c r="R1985" i="4"/>
  <c r="R1318" i="4"/>
  <c r="R3631" i="4"/>
  <c r="R5262" i="4"/>
  <c r="R7159" i="4"/>
  <c r="R1804" i="4"/>
  <c r="R1273" i="4"/>
  <c r="R2093" i="4"/>
  <c r="R1422" i="4"/>
  <c r="R3537" i="4"/>
  <c r="R2123" i="4"/>
  <c r="R6539" i="4"/>
  <c r="R1103" i="4"/>
  <c r="R4931" i="4"/>
  <c r="R6551" i="4"/>
  <c r="R3315" i="4"/>
  <c r="R2592" i="4"/>
  <c r="R4004" i="4"/>
  <c r="R1521" i="4"/>
  <c r="R6805" i="4"/>
  <c r="R5580" i="4"/>
  <c r="R5276" i="4"/>
  <c r="R1974" i="4"/>
  <c r="R6246" i="4"/>
  <c r="R4132" i="4"/>
  <c r="R5838" i="4"/>
  <c r="R7325" i="4"/>
  <c r="R976" i="4"/>
  <c r="R3239" i="4"/>
  <c r="R1686" i="4"/>
  <c r="R3027" i="4"/>
  <c r="R1071" i="4"/>
  <c r="R3521" i="4"/>
  <c r="R1737" i="4"/>
  <c r="R6762" i="4"/>
  <c r="R6213" i="4"/>
  <c r="R3541" i="4"/>
  <c r="R3806" i="4"/>
  <c r="R7309" i="4"/>
  <c r="R7895" i="4"/>
  <c r="R5919" i="4"/>
  <c r="R5783" i="4"/>
  <c r="R1158" i="4"/>
  <c r="R7846" i="4"/>
  <c r="R4600" i="4"/>
  <c r="R4761" i="4"/>
  <c r="R7940" i="4"/>
  <c r="R3732" i="4"/>
  <c r="R6968" i="4"/>
  <c r="R2658" i="4"/>
  <c r="R2218" i="4"/>
  <c r="R1456" i="4"/>
  <c r="R5981" i="4"/>
  <c r="R5190" i="4"/>
  <c r="R4281" i="4"/>
  <c r="R2470" i="4"/>
  <c r="R4898" i="4"/>
  <c r="R978" i="4"/>
  <c r="R3682" i="4"/>
  <c r="R7482" i="4"/>
  <c r="R7537" i="4"/>
  <c r="R7273" i="4"/>
  <c r="R2999" i="4"/>
  <c r="R146" i="4"/>
  <c r="R1094" i="4"/>
  <c r="R2503" i="4"/>
  <c r="R2934" i="4"/>
  <c r="R725" i="4"/>
  <c r="R3405" i="4"/>
  <c r="R3225" i="4"/>
  <c r="R1628" i="4"/>
  <c r="R1490" i="4"/>
  <c r="R6505" i="4"/>
  <c r="R2215" i="4"/>
  <c r="R6058" i="4"/>
  <c r="R4694" i="4"/>
  <c r="R5529" i="4"/>
  <c r="R7657" i="4"/>
  <c r="R1009" i="4"/>
  <c r="R2502" i="4"/>
  <c r="R521" i="4"/>
  <c r="R2452" i="4"/>
  <c r="R4418" i="4"/>
  <c r="R7540" i="4"/>
  <c r="R6561" i="4"/>
  <c r="R7871" i="4"/>
  <c r="R4892" i="4"/>
  <c r="R7084" i="4"/>
  <c r="R1791" i="4"/>
  <c r="R1552" i="4"/>
  <c r="R2648" i="4"/>
  <c r="R6893" i="4"/>
  <c r="R1751" i="4"/>
  <c r="R591" i="4"/>
  <c r="R6314" i="4"/>
  <c r="R1786" i="4"/>
  <c r="R1274" i="4"/>
  <c r="R5558" i="4"/>
  <c r="R1745" i="4"/>
  <c r="R1466" i="4"/>
  <c r="R6600" i="4"/>
  <c r="R184" i="4"/>
  <c r="R6331" i="4"/>
  <c r="R4836" i="4"/>
  <c r="R5151" i="4"/>
  <c r="R6826" i="4"/>
  <c r="R6665" i="4"/>
  <c r="R6291" i="4"/>
  <c r="R6204" i="4"/>
  <c r="R5664" i="4"/>
  <c r="R2449" i="4"/>
  <c r="R5341" i="4"/>
  <c r="R3367" i="4"/>
  <c r="R7667" i="4"/>
  <c r="R357" i="4"/>
  <c r="R4435" i="4"/>
  <c r="R3579" i="4"/>
  <c r="R5401" i="4"/>
  <c r="R507" i="4"/>
  <c r="R2266" i="4"/>
  <c r="R1291" i="4"/>
  <c r="R2040" i="4"/>
  <c r="R2863" i="4"/>
  <c r="R3764" i="4"/>
  <c r="R6051" i="4"/>
  <c r="R4777" i="4"/>
  <c r="R1760" i="4"/>
  <c r="R4389" i="4"/>
  <c r="R562" i="4"/>
  <c r="R5217" i="4"/>
  <c r="R6021" i="4"/>
  <c r="R4514" i="4"/>
  <c r="R3554" i="4"/>
  <c r="R5110" i="4"/>
  <c r="R1469" i="4"/>
  <c r="R4981" i="4"/>
  <c r="R304" i="4"/>
  <c r="R1350" i="4"/>
  <c r="R1465" i="4"/>
  <c r="R3985" i="4"/>
  <c r="R604" i="4"/>
  <c r="R4969" i="4"/>
  <c r="R3698" i="4"/>
  <c r="R561" i="4"/>
  <c r="R4267" i="4"/>
  <c r="R3645" i="4"/>
  <c r="R3553" i="4"/>
  <c r="R2350" i="4"/>
  <c r="R3136" i="4"/>
  <c r="R56" i="4"/>
  <c r="R2495" i="4"/>
  <c r="R7830" i="4"/>
  <c r="R1793" i="4"/>
  <c r="R4991" i="4"/>
  <c r="R2651" i="4"/>
  <c r="R195" i="4"/>
  <c r="R1701" i="4"/>
  <c r="R7056" i="4"/>
  <c r="R2280" i="4"/>
  <c r="R3141" i="4"/>
  <c r="R2013" i="4"/>
  <c r="R7466" i="4"/>
  <c r="R1836" i="4"/>
  <c r="R1039" i="4"/>
  <c r="R5725" i="4"/>
  <c r="R5182" i="4"/>
  <c r="R6432" i="4"/>
  <c r="R33" i="4"/>
  <c r="R3681" i="4"/>
  <c r="R1265" i="4"/>
  <c r="R7905" i="4"/>
  <c r="R227" i="4"/>
  <c r="R1381" i="4"/>
  <c r="R3134" i="4"/>
  <c r="R2781" i="4"/>
  <c r="R1166" i="4"/>
  <c r="R3156" i="4"/>
  <c r="R2364" i="4"/>
  <c r="R4820" i="4"/>
  <c r="R6640" i="4"/>
  <c r="R1653" i="4"/>
  <c r="R996" i="4"/>
  <c r="R1982" i="4"/>
  <c r="R7431" i="4"/>
  <c r="R2430" i="4"/>
  <c r="R2422" i="4"/>
  <c r="R4667" i="4"/>
  <c r="R4186" i="4"/>
  <c r="R1970" i="4"/>
  <c r="R5917" i="4"/>
  <c r="R7215" i="4"/>
  <c r="R7703" i="4"/>
  <c r="R26" i="4"/>
  <c r="R1082" i="4"/>
  <c r="R6448" i="4"/>
  <c r="R6500" i="4"/>
  <c r="R2973" i="4"/>
  <c r="R5765" i="4"/>
  <c r="R268" i="4"/>
  <c r="R5396" i="4"/>
  <c r="R3563" i="4"/>
  <c r="R1489" i="4"/>
  <c r="R7650" i="4"/>
  <c r="R3738" i="4"/>
  <c r="R1046" i="4"/>
  <c r="R1458" i="4"/>
  <c r="R1438" i="4"/>
  <c r="R5970" i="4"/>
  <c r="R6824" i="4"/>
  <c r="R4823" i="4"/>
  <c r="R991" i="4"/>
  <c r="R6798" i="4"/>
  <c r="R7034" i="4"/>
  <c r="R2555" i="4"/>
  <c r="R564" i="4"/>
  <c r="R320" i="4"/>
  <c r="R4310" i="4"/>
  <c r="R7572" i="4"/>
  <c r="R1728" i="4"/>
  <c r="R276" i="4"/>
  <c r="R3125" i="4"/>
  <c r="R2063" i="4"/>
  <c r="R4358" i="4"/>
  <c r="R7454" i="4"/>
  <c r="R3139" i="4"/>
  <c r="R4279" i="4"/>
  <c r="R1328" i="4"/>
  <c r="R7491" i="4"/>
  <c r="R6853" i="4"/>
  <c r="R837" i="4"/>
  <c r="R3523" i="4"/>
  <c r="R7647" i="4"/>
  <c r="R1191" i="4"/>
  <c r="R3887" i="4"/>
  <c r="R750" i="4"/>
  <c r="R7375" i="4"/>
  <c r="R6398" i="4"/>
  <c r="R2394" i="4"/>
  <c r="R647" i="4"/>
  <c r="R6094" i="4"/>
  <c r="R3334" i="4"/>
  <c r="R5090" i="4"/>
  <c r="R6491" i="4"/>
  <c r="R2097" i="4"/>
  <c r="R1400" i="4"/>
  <c r="R1445" i="4"/>
  <c r="R3668" i="4"/>
  <c r="R6772" i="4"/>
  <c r="R3820" i="4"/>
  <c r="R806" i="4"/>
  <c r="R460" i="4"/>
  <c r="R2479" i="4"/>
  <c r="R2260" i="4"/>
  <c r="R6196" i="4"/>
  <c r="R6309" i="4"/>
  <c r="R7195" i="4"/>
  <c r="R732" i="4"/>
  <c r="R70" i="4"/>
  <c r="R7446" i="4"/>
  <c r="R6963" i="4"/>
  <c r="R1119" i="4"/>
  <c r="R7175" i="4"/>
  <c r="R6645" i="4"/>
  <c r="R6294" i="4"/>
  <c r="R4613" i="4"/>
  <c r="R5285" i="4"/>
  <c r="R7598" i="4"/>
  <c r="R2864" i="4"/>
  <c r="R4190" i="4"/>
  <c r="R1334" i="4"/>
  <c r="R1088" i="4"/>
  <c r="R1842" i="4"/>
  <c r="R4223" i="4"/>
  <c r="R7367" i="4"/>
  <c r="R1579" i="4"/>
  <c r="R5124" i="4"/>
  <c r="R6240" i="4"/>
  <c r="R2300" i="4"/>
  <c r="R7295" i="4"/>
  <c r="R1577" i="4"/>
  <c r="R7152" i="4"/>
  <c r="R7168" i="4"/>
  <c r="R1623" i="4"/>
  <c r="R2728" i="4"/>
  <c r="R3247" i="4"/>
  <c r="R728" i="4"/>
  <c r="R2519" i="4"/>
  <c r="R5832" i="4"/>
  <c r="R7865" i="4"/>
  <c r="R234" i="4"/>
  <c r="R6181" i="4"/>
  <c r="R5411" i="4"/>
  <c r="R7031" i="4"/>
  <c r="R4822" i="4"/>
  <c r="R1122" i="4"/>
  <c r="R3914" i="4"/>
  <c r="R5325" i="4"/>
  <c r="R3372" i="4"/>
  <c r="R3675" i="4"/>
  <c r="R5652" i="4"/>
  <c r="R2435" i="4"/>
  <c r="R3230" i="4"/>
  <c r="R4070" i="4"/>
  <c r="R7196" i="4"/>
  <c r="R7214" i="4"/>
  <c r="R4889" i="4"/>
  <c r="R3868" i="4"/>
  <c r="R4553" i="4"/>
  <c r="R1084" i="4"/>
  <c r="R2272" i="4"/>
  <c r="R7854" i="4"/>
  <c r="R1240" i="4"/>
  <c r="R6189" i="4"/>
  <c r="R5701" i="4"/>
  <c r="R3912" i="4"/>
  <c r="R1917" i="4"/>
  <c r="R6229" i="4"/>
  <c r="R4151" i="4"/>
  <c r="R6529" i="4"/>
  <c r="R7121" i="4"/>
  <c r="R6962" i="4"/>
  <c r="R5303" i="4"/>
  <c r="R136" i="4"/>
  <c r="R6530" i="4"/>
  <c r="R3728" i="4"/>
  <c r="R2607" i="4"/>
  <c r="R7461" i="4"/>
  <c r="R3984" i="4"/>
  <c r="R1715" i="4"/>
  <c r="R3464" i="4"/>
  <c r="R7173" i="4"/>
  <c r="R412" i="4"/>
  <c r="R769" i="4"/>
  <c r="R5624" i="4"/>
  <c r="R7153" i="4"/>
  <c r="R5581" i="4"/>
  <c r="R1879" i="4"/>
  <c r="R7877" i="4"/>
  <c r="R7681" i="4"/>
  <c r="R5587" i="4"/>
  <c r="R6787" i="4"/>
  <c r="R2975" i="4"/>
  <c r="R7006" i="4"/>
  <c r="R1634" i="4"/>
  <c r="R2723" i="4"/>
  <c r="R1346" i="4"/>
  <c r="R1304" i="4"/>
  <c r="R6610" i="4"/>
  <c r="R3181" i="4"/>
  <c r="R1799" i="4"/>
  <c r="R2977" i="4"/>
  <c r="R2124" i="4"/>
  <c r="R4210" i="4"/>
  <c r="R2734" i="4"/>
  <c r="R5109" i="4"/>
  <c r="R7562" i="4"/>
  <c r="R1497" i="4"/>
  <c r="R284" i="4"/>
  <c r="R6068" i="4"/>
  <c r="R1487" i="4"/>
  <c r="R7377" i="4"/>
  <c r="R643" i="4"/>
  <c r="R6396" i="4"/>
  <c r="R612" i="4"/>
  <c r="R7687" i="4"/>
  <c r="R72" i="4"/>
  <c r="R5256" i="4"/>
  <c r="R4356" i="4"/>
  <c r="R76" i="4"/>
  <c r="R6731" i="4"/>
  <c r="R7787" i="4"/>
  <c r="R2137" i="4"/>
  <c r="R2437" i="4"/>
  <c r="R4167" i="4"/>
  <c r="R6469" i="4"/>
  <c r="R5358" i="4"/>
  <c r="R7532" i="4"/>
  <c r="R1913" i="4"/>
  <c r="R6646" i="4"/>
  <c r="R4811" i="4"/>
  <c r="R7301" i="4"/>
  <c r="R7615" i="4"/>
  <c r="R5177" i="4"/>
  <c r="R4502" i="4"/>
  <c r="R2964" i="4"/>
  <c r="R5369" i="4"/>
  <c r="R825" i="4"/>
  <c r="R7757" i="4"/>
  <c r="R4925" i="4"/>
  <c r="R7004" i="4"/>
  <c r="R6329" i="4"/>
  <c r="R4166" i="4"/>
  <c r="R4976" i="4"/>
  <c r="R6950" i="4"/>
  <c r="R5356" i="4"/>
  <c r="R7317" i="4"/>
  <c r="R244" i="4"/>
  <c r="R7460" i="4"/>
  <c r="R7861" i="4"/>
  <c r="R3532" i="4"/>
  <c r="R1506" i="4"/>
  <c r="R907" i="4"/>
  <c r="R6381" i="4"/>
  <c r="R2954" i="4"/>
  <c r="R2569" i="4"/>
  <c r="R3881" i="4"/>
  <c r="R4560" i="4"/>
  <c r="R3079" i="4"/>
  <c r="R1723" i="4"/>
  <c r="R5169" i="4"/>
  <c r="R103" i="4"/>
  <c r="R6260" i="4"/>
  <c r="R3067" i="4"/>
  <c r="R2425" i="4"/>
  <c r="R4917" i="4"/>
  <c r="R5499" i="4"/>
  <c r="R7036" i="4"/>
  <c r="R7187" i="4"/>
  <c r="R2384" i="4"/>
  <c r="R2126" i="4"/>
  <c r="R6302" i="4"/>
  <c r="R301" i="4"/>
  <c r="R1685" i="4"/>
  <c r="R3254" i="4"/>
  <c r="R3674" i="4"/>
  <c r="R2927" i="4"/>
  <c r="R1762" i="4"/>
  <c r="R676" i="4"/>
  <c r="R4297" i="4"/>
  <c r="R609" i="4"/>
  <c r="R2071" i="4"/>
  <c r="R3885" i="4"/>
  <c r="R1822" i="4"/>
  <c r="R5552" i="4"/>
  <c r="R2374" i="4"/>
  <c r="R7111" i="4"/>
  <c r="R1747" i="4"/>
  <c r="R1882" i="4"/>
  <c r="R4193" i="4"/>
  <c r="R7881" i="4"/>
  <c r="R7899" i="4"/>
  <c r="R884" i="4"/>
  <c r="R2508" i="4"/>
  <c r="R5925" i="4"/>
  <c r="R2245" i="4"/>
  <c r="R272" i="4"/>
  <c r="R4077" i="4"/>
  <c r="R1112" i="4"/>
  <c r="R1102" i="4"/>
  <c r="R7742" i="4"/>
  <c r="R235" i="4"/>
  <c r="R2639" i="4"/>
  <c r="R254" i="4"/>
  <c r="R2547" i="4"/>
  <c r="R5628" i="4"/>
  <c r="R5790" i="4"/>
  <c r="R7958" i="4"/>
  <c r="R3643" i="4"/>
  <c r="R4748" i="4"/>
  <c r="R5354" i="4"/>
  <c r="R2031" i="4"/>
  <c r="R2204" i="4"/>
  <c r="R6753" i="4"/>
  <c r="R2431" i="4"/>
  <c r="R921" i="4"/>
  <c r="R1849" i="4"/>
  <c r="R462" i="4"/>
  <c r="R1405" i="4"/>
  <c r="R7633" i="4"/>
  <c r="R4579" i="4"/>
  <c r="R5456" i="4"/>
  <c r="R1171" i="4"/>
  <c r="R4788" i="4"/>
  <c r="R4290" i="4"/>
  <c r="R1387" i="4"/>
  <c r="R2907" i="4"/>
  <c r="R4303" i="4"/>
  <c r="R822" i="4"/>
  <c r="R5737" i="4"/>
  <c r="R5862" i="4"/>
  <c r="R777" i="4"/>
  <c r="R1976" i="4"/>
  <c r="R4918" i="4"/>
  <c r="R5735" i="4"/>
  <c r="R6183" i="4"/>
  <c r="R1677" i="4"/>
  <c r="R890" i="4"/>
  <c r="R3814" i="4"/>
  <c r="R1258" i="4"/>
  <c r="R4060" i="4"/>
  <c r="R2429" i="4"/>
  <c r="R683" i="4"/>
  <c r="R7722" i="4"/>
  <c r="R2217" i="4"/>
  <c r="R1640" i="4"/>
  <c r="R1401" i="4"/>
  <c r="R1237" i="4"/>
  <c r="R985" i="4"/>
  <c r="R863" i="4"/>
  <c r="R516" i="4"/>
  <c r="R5675" i="4"/>
  <c r="R7664" i="4"/>
  <c r="R925" i="4"/>
  <c r="R1018" i="4"/>
  <c r="R4561" i="4"/>
  <c r="R3410" i="4"/>
  <c r="R97" i="4"/>
  <c r="R1482" i="4"/>
  <c r="R2135" i="4"/>
  <c r="R5665" i="4"/>
  <c r="R650" i="4"/>
  <c r="R2227" i="4"/>
  <c r="R628" i="4"/>
  <c r="R4185" i="4"/>
  <c r="R3476" i="4"/>
  <c r="R239" i="4"/>
  <c r="R5453" i="4"/>
  <c r="R2024" i="4"/>
  <c r="R5414" i="4"/>
  <c r="R2324" i="4"/>
  <c r="R5406" i="4"/>
  <c r="R2992" i="4"/>
  <c r="R4406" i="4"/>
  <c r="R5489" i="4"/>
  <c r="R1941" i="4"/>
  <c r="R6481" i="4"/>
  <c r="R1619" i="4"/>
  <c r="R2963" i="4"/>
  <c r="R7261" i="4"/>
  <c r="R2027" i="4"/>
  <c r="R1001" i="4"/>
  <c r="R2156" i="4"/>
  <c r="R6969" i="4"/>
  <c r="R7868" i="4"/>
  <c r="R7852" i="4"/>
  <c r="R6990" i="4"/>
  <c r="R431" i="4"/>
  <c r="R5037" i="4"/>
  <c r="R7550" i="4"/>
  <c r="R535" i="4"/>
  <c r="R4513" i="4"/>
  <c r="R330" i="4"/>
  <c r="R5712" i="4"/>
  <c r="R243" i="4"/>
  <c r="R2807" i="4"/>
  <c r="R5569" i="4"/>
  <c r="R6997" i="4"/>
  <c r="R5676" i="4"/>
  <c r="R2819" i="4"/>
  <c r="R6555" i="4"/>
  <c r="R7462" i="4"/>
  <c r="R5418" i="4"/>
  <c r="R4001" i="4"/>
  <c r="R7616" i="4"/>
  <c r="R7708" i="4"/>
  <c r="R494" i="4"/>
  <c r="R5443" i="4"/>
  <c r="R7100" i="4"/>
  <c r="R6631" i="4"/>
  <c r="R6687" i="4"/>
  <c r="R7066" i="4"/>
  <c r="R6878" i="4"/>
  <c r="R4641" i="4"/>
  <c r="R342" i="4"/>
  <c r="R2545" i="4"/>
  <c r="R5128" i="4"/>
  <c r="R5804" i="4"/>
  <c r="R2370" i="4"/>
  <c r="R7120" i="4"/>
  <c r="R241" i="4"/>
  <c r="R6008" i="4"/>
  <c r="R3187" i="4"/>
  <c r="R3074" i="4"/>
  <c r="R5119" i="4"/>
  <c r="R5051" i="4"/>
  <c r="R7827" i="4"/>
  <c r="R6336" i="4"/>
  <c r="R752" i="4"/>
  <c r="R3006" i="4"/>
  <c r="R2463" i="4"/>
  <c r="R1888" i="4"/>
  <c r="R3460" i="4"/>
  <c r="R2505" i="4"/>
  <c r="R3389" i="4"/>
  <c r="R5638" i="4"/>
  <c r="R7686" i="4"/>
  <c r="R3487" i="4"/>
  <c r="R83" i="4"/>
  <c r="R5188" i="4"/>
  <c r="R3196" i="4"/>
  <c r="R4446" i="4"/>
  <c r="R798" i="4"/>
  <c r="R4776" i="4"/>
  <c r="R3546" i="4"/>
  <c r="R7976" i="4"/>
  <c r="R6577" i="4"/>
  <c r="R3155" i="4"/>
  <c r="R7079" i="4"/>
  <c r="R5606" i="4"/>
  <c r="R4554" i="4"/>
  <c r="R3525" i="4"/>
  <c r="R2121" i="4"/>
  <c r="R229" i="4"/>
  <c r="R6192" i="4"/>
  <c r="R5459" i="4"/>
  <c r="R7908" i="4"/>
  <c r="R1097" i="4"/>
  <c r="R345" i="4"/>
  <c r="R6207" i="4"/>
  <c r="R307" i="4"/>
  <c r="R232" i="4"/>
  <c r="R4230" i="4"/>
  <c r="R7245" i="4"/>
  <c r="R4949" i="4"/>
  <c r="R6664" i="4"/>
  <c r="R773" i="4"/>
  <c r="R570" i="4"/>
  <c r="R548" i="4"/>
  <c r="R6103" i="4"/>
  <c r="R6838" i="4"/>
  <c r="R6683" i="4"/>
  <c r="R5261" i="4"/>
  <c r="R4129" i="4"/>
  <c r="R2512" i="4"/>
  <c r="R2856" i="4"/>
  <c r="R2172" i="4"/>
  <c r="R3402" i="4"/>
  <c r="R616" i="4"/>
  <c r="R2968" i="4"/>
  <c r="R3517" i="4"/>
  <c r="R1359" i="4"/>
  <c r="R5057" i="4"/>
  <c r="R6541" i="4"/>
  <c r="R4982" i="4"/>
  <c r="R635" i="4"/>
  <c r="R6409" i="4"/>
  <c r="R2261" i="4"/>
  <c r="R3202" i="4"/>
  <c r="R106" i="4"/>
  <c r="R5521" i="4"/>
  <c r="R7799" i="4"/>
  <c r="R4206" i="4"/>
  <c r="R4295" i="4"/>
  <c r="R1897" i="4"/>
  <c r="R6498" i="4"/>
  <c r="R3395" i="4"/>
  <c r="R4000" i="4"/>
  <c r="R3910" i="4"/>
  <c r="R7279" i="4"/>
  <c r="R3310" i="4"/>
  <c r="R7759" i="4"/>
  <c r="R5557" i="4"/>
  <c r="R2614" i="4"/>
  <c r="R2617" i="4"/>
  <c r="R4863" i="4"/>
  <c r="R1341" i="4"/>
  <c r="R7337" i="4"/>
  <c r="R3805" i="4"/>
  <c r="R3511" i="4"/>
  <c r="R553" i="4"/>
  <c r="R4399" i="4"/>
  <c r="R6200" i="4"/>
  <c r="R5294" i="4"/>
  <c r="R7204" i="4"/>
  <c r="R1583" i="4"/>
  <c r="R1595" i="4"/>
  <c r="R878" i="4"/>
  <c r="R253" i="4"/>
  <c r="R804" i="4"/>
  <c r="R405" i="4"/>
  <c r="R5591" i="4"/>
  <c r="R2296" i="4"/>
  <c r="R1571" i="4"/>
  <c r="R7743" i="4"/>
  <c r="R358" i="4"/>
  <c r="R5252" i="4"/>
  <c r="R3457" i="4"/>
  <c r="R4139" i="4"/>
  <c r="R5949" i="4"/>
  <c r="R1889" i="4"/>
  <c r="R5572" i="4"/>
  <c r="R7160" i="4"/>
  <c r="R7510" i="4"/>
  <c r="R1486" i="4"/>
  <c r="R1966" i="4"/>
  <c r="R2032" i="4"/>
  <c r="R1601" i="4"/>
  <c r="R1706" i="4"/>
  <c r="R183" i="4"/>
  <c r="R1696" i="4"/>
  <c r="R6704" i="4"/>
  <c r="R5673" i="4"/>
  <c r="R3875" i="4"/>
  <c r="R994" i="4"/>
  <c r="R423" i="4"/>
  <c r="R123" i="4"/>
  <c r="R2105" i="4"/>
  <c r="R1015" i="4"/>
  <c r="R2052" i="4"/>
  <c r="R5653" i="4"/>
  <c r="R7290" i="4"/>
  <c r="R2412" i="4"/>
  <c r="R6958" i="4"/>
  <c r="R3652" i="4"/>
  <c r="R1845" i="4"/>
  <c r="R691" i="4"/>
  <c r="R1183" i="4"/>
  <c r="R3303" i="4"/>
  <c r="R3709" i="4"/>
  <c r="R4407" i="4"/>
  <c r="R988" i="4"/>
  <c r="R6568" i="4"/>
  <c r="R5946" i="4"/>
  <c r="R4036" i="4"/>
  <c r="R5390" i="4"/>
  <c r="R2534" i="4"/>
  <c r="R5890" i="4"/>
  <c r="R6423" i="4"/>
  <c r="R1644" i="4"/>
  <c r="R904" i="4"/>
  <c r="R6406" i="4"/>
  <c r="R3325" i="4"/>
  <c r="R1136" i="4"/>
  <c r="R4421" i="4"/>
  <c r="R1002" i="4"/>
  <c r="R198" i="4"/>
  <c r="R7276" i="4"/>
  <c r="R2509" i="4"/>
  <c r="R6436" i="4"/>
  <c r="R6881" i="4"/>
  <c r="R796" i="4"/>
  <c r="R3590" i="4"/>
  <c r="R7966" i="4"/>
  <c r="R3485" i="4"/>
  <c r="R697" i="4"/>
  <c r="R1859" i="4"/>
  <c r="R3557" i="4"/>
  <c r="R7639" i="4"/>
  <c r="R48" i="4"/>
  <c r="R3708" i="4"/>
  <c r="R6599" i="4"/>
  <c r="R4348" i="4"/>
  <c r="R6267" i="4"/>
  <c r="R5264" i="4"/>
  <c r="R5302" i="4"/>
  <c r="R989" i="4"/>
  <c r="R5137" i="4"/>
  <c r="R4612" i="4"/>
  <c r="R2866" i="4"/>
  <c r="R5882" i="4"/>
  <c r="R1600" i="4"/>
  <c r="R1061" i="4"/>
  <c r="R1025" i="4"/>
  <c r="R7672" i="4"/>
  <c r="R29" i="4"/>
  <c r="R2489" i="4"/>
  <c r="R4059" i="4"/>
  <c r="R1279" i="4"/>
  <c r="R3853" i="4"/>
  <c r="R5332" i="4"/>
  <c r="R4724" i="4"/>
  <c r="R3621" i="4"/>
  <c r="R1052" i="4"/>
  <c r="R3524" i="4"/>
  <c r="R6729" i="4"/>
  <c r="R506" i="4"/>
  <c r="R5170" i="4"/>
  <c r="R3075" i="4"/>
  <c r="R2381" i="4"/>
  <c r="R6625" i="4"/>
  <c r="R331" i="4"/>
  <c r="R546" i="4"/>
  <c r="R5651" i="4"/>
  <c r="R6872" i="4"/>
  <c r="R7488" i="4"/>
  <c r="R99" i="4"/>
  <c r="R1820" i="4"/>
  <c r="R2136" i="4"/>
  <c r="R2002" i="4"/>
  <c r="R3182" i="4"/>
  <c r="R463" i="4"/>
  <c r="R32" i="4"/>
  <c r="R6480" i="4"/>
  <c r="R6290" i="4"/>
  <c r="R1204" i="4"/>
  <c r="R7955" i="4"/>
  <c r="R5849" i="4"/>
  <c r="R5121" i="4"/>
  <c r="R3593" i="4"/>
  <c r="R965" i="4"/>
  <c r="R6514" i="4"/>
  <c r="R1488" i="4"/>
  <c r="R5185" i="4"/>
  <c r="R1135" i="4"/>
  <c r="R2675" i="4"/>
  <c r="R6416" i="4"/>
  <c r="R7291" i="4"/>
  <c r="R4826" i="4"/>
  <c r="R7649" i="4"/>
  <c r="R4011" i="4"/>
  <c r="R2338" i="4"/>
  <c r="R7731" i="4"/>
  <c r="R1079" i="4"/>
  <c r="R65" i="4"/>
  <c r="R6861" i="4"/>
  <c r="R3603" i="4"/>
  <c r="R3565" i="4"/>
  <c r="R3501" i="4"/>
  <c r="R7534" i="4"/>
  <c r="R3133" i="4"/>
  <c r="R6210" i="4"/>
  <c r="R1761" i="4"/>
  <c r="R2573" i="4"/>
  <c r="R7030" i="4"/>
  <c r="R2195" i="4"/>
  <c r="R7178" i="4"/>
  <c r="R6358" i="4"/>
  <c r="R6321" i="4"/>
  <c r="R3341" i="4"/>
  <c r="R3065" i="4"/>
  <c r="R390" i="4"/>
  <c r="R6940" i="4"/>
  <c r="R7065" i="4"/>
  <c r="R7872" i="4"/>
  <c r="R5512" i="4"/>
  <c r="R483" i="4"/>
  <c r="R755" i="4"/>
  <c r="R4220" i="4"/>
  <c r="R977" i="4"/>
  <c r="R2596" i="4"/>
  <c r="R967" i="4"/>
  <c r="R3588" i="4"/>
  <c r="R6257" i="4"/>
  <c r="R5667" i="4"/>
  <c r="R6643" i="4"/>
  <c r="R2936" i="4"/>
  <c r="R6617" i="4"/>
  <c r="R4596" i="4"/>
  <c r="R248" i="4"/>
  <c r="R1106" i="4"/>
  <c r="R7490" i="4"/>
  <c r="R901" i="4"/>
  <c r="R5846" i="4"/>
  <c r="R3190" i="4"/>
  <c r="R6477" i="4"/>
  <c r="R6694" i="4"/>
  <c r="R2867" i="4"/>
  <c r="R5132" i="4"/>
  <c r="R1226" i="4"/>
  <c r="R6857" i="4"/>
  <c r="R2787" i="4"/>
  <c r="R5568" i="4"/>
  <c r="R323" i="4"/>
  <c r="R2898" i="4"/>
  <c r="R7973" i="4"/>
  <c r="R6464" i="4"/>
  <c r="R4009" i="4"/>
  <c r="R5892" i="4"/>
  <c r="R4746" i="4"/>
  <c r="R3204" i="4"/>
  <c r="R3663" i="4"/>
  <c r="R1187" i="4"/>
  <c r="R4427" i="4"/>
  <c r="R4034" i="4"/>
  <c r="R22" i="4"/>
  <c r="R2517" i="4"/>
  <c r="R2481" i="4"/>
  <c r="R3624" i="4"/>
  <c r="R5093" i="4"/>
  <c r="R6928" i="4"/>
  <c r="R3571" i="4"/>
  <c r="R6743" i="4"/>
  <c r="R6736" i="4"/>
  <c r="R3746" i="4"/>
  <c r="R3534" i="4"/>
  <c r="R1864" i="4"/>
  <c r="R2354" i="4"/>
  <c r="R38" i="4"/>
  <c r="R2501" i="4"/>
  <c r="R3803" i="4"/>
  <c r="R4022" i="4"/>
  <c r="R6177" i="4"/>
  <c r="R6850" i="4"/>
  <c r="R5897" i="4"/>
  <c r="R5746" i="4"/>
  <c r="R16" i="4"/>
  <c r="R3396" i="4"/>
  <c r="R3788" i="4"/>
  <c r="R657" i="4"/>
  <c r="R2075" i="4"/>
  <c r="R3982" i="4"/>
  <c r="R27" i="4"/>
  <c r="R7015" i="4"/>
  <c r="R872" i="4"/>
  <c r="R7108" i="4"/>
  <c r="R7971" i="4"/>
  <c r="R7505" i="4"/>
  <c r="R124" i="4"/>
  <c r="R5298" i="4"/>
  <c r="R7453" i="4"/>
  <c r="R3343" i="4"/>
  <c r="R5957" i="4"/>
  <c r="R4861" i="4"/>
  <c r="R3458" i="4"/>
  <c r="R7025" i="4"/>
  <c r="R6973" i="4"/>
  <c r="R2348" i="4"/>
  <c r="R7155" i="4"/>
  <c r="R5470" i="4"/>
  <c r="R2560" i="4"/>
  <c r="R6317" i="4"/>
  <c r="R2379" i="4"/>
  <c r="R4093" i="4"/>
  <c r="R4896" i="4"/>
  <c r="R4854" i="4"/>
  <c r="R7484" i="4"/>
  <c r="R1035" i="4"/>
  <c r="R7683" i="4"/>
  <c r="R4484" i="4"/>
  <c r="R3084" i="4"/>
  <c r="R5383" i="4"/>
  <c r="R1892" i="4"/>
  <c r="R7315" i="4"/>
  <c r="R3207" i="4"/>
  <c r="R181" i="4"/>
  <c r="R6172" i="4"/>
  <c r="R7666" i="4"/>
  <c r="R6119" i="4"/>
  <c r="R1415" i="4"/>
  <c r="R3489" i="4"/>
  <c r="R6288" i="4"/>
  <c r="R1347" i="4"/>
  <c r="R7061" i="4"/>
  <c r="R6484" i="4"/>
  <c r="R5372" i="4"/>
  <c r="R2915" i="4"/>
  <c r="R2220" i="4"/>
  <c r="R2513" i="4"/>
  <c r="R541" i="4"/>
  <c r="R5573" i="4"/>
  <c r="R1361" i="4"/>
  <c r="R6142" i="4"/>
  <c r="R322" i="4"/>
  <c r="R5847" i="4"/>
  <c r="R4366" i="4"/>
  <c r="R4437" i="4"/>
  <c r="R6508" i="4"/>
  <c r="R3142" i="4"/>
  <c r="R1687" i="4"/>
  <c r="R1858" i="4"/>
  <c r="R605" i="4"/>
  <c r="R6139" i="4"/>
  <c r="R7697" i="4"/>
  <c r="R6184" i="4"/>
  <c r="R1878" i="4"/>
  <c r="R5064" i="4"/>
  <c r="R4032" i="4"/>
  <c r="R4593" i="4"/>
  <c r="R1478" i="4"/>
  <c r="R7340" i="4"/>
  <c r="R5440" i="4"/>
  <c r="R132" i="4"/>
  <c r="R6988" i="4"/>
  <c r="R5439" i="4"/>
  <c r="R7665" i="4"/>
  <c r="R5900" i="4"/>
  <c r="R6031" i="4"/>
  <c r="R163" i="4"/>
  <c r="R6296" i="4"/>
  <c r="R2970" i="4"/>
  <c r="R2475" i="4"/>
  <c r="R6130" i="4"/>
  <c r="R4659" i="4"/>
  <c r="R159" i="4"/>
  <c r="R2878" i="4"/>
  <c r="R5384" i="4"/>
  <c r="R1276" i="4"/>
  <c r="R3431" i="4"/>
  <c r="R3226" i="4"/>
  <c r="R3691" i="4"/>
  <c r="R1921" i="4"/>
  <c r="R1395" i="4"/>
  <c r="R7048" i="4"/>
  <c r="R5885" i="4"/>
  <c r="R3908" i="4"/>
  <c r="R3174" i="4"/>
  <c r="R4639" i="4"/>
  <c r="R4901" i="4"/>
  <c r="R1876" i="4"/>
  <c r="R7755" i="4"/>
  <c r="R6096" i="4"/>
  <c r="R6851" i="4"/>
  <c r="R3475" i="4"/>
  <c r="R2228" i="4"/>
  <c r="R4778" i="4"/>
  <c r="R187" i="4"/>
  <c r="R603" i="4"/>
  <c r="R5009" i="4"/>
  <c r="R7761" i="4"/>
  <c r="R1509" i="4"/>
  <c r="R129" i="4"/>
  <c r="R2591" i="4"/>
  <c r="R6159" i="4"/>
  <c r="R2834" i="4"/>
  <c r="R2273" i="4"/>
  <c r="R7260" i="4"/>
  <c r="R219" i="4"/>
  <c r="R3096" i="4"/>
  <c r="R1815" i="4"/>
  <c r="R4530" i="4"/>
  <c r="R6320" i="4"/>
  <c r="R3792" i="4"/>
  <c r="R968" i="4"/>
  <c r="R4990" i="4"/>
  <c r="R648" i="4"/>
  <c r="R2606" i="4"/>
  <c r="R1993" i="4"/>
  <c r="R1144" i="4"/>
  <c r="R2516" i="4"/>
  <c r="R5144" i="4"/>
  <c r="R1004" i="4"/>
  <c r="R7374" i="4"/>
  <c r="R7622" i="4"/>
  <c r="R1355" i="4"/>
  <c r="R4012" i="4"/>
  <c r="R2460" i="4"/>
  <c r="R6908" i="4"/>
  <c r="R2014" i="4"/>
  <c r="R5891" i="4"/>
  <c r="R6764" i="4"/>
  <c r="R4251" i="4"/>
  <c r="R4476" i="4"/>
  <c r="R6620" i="4"/>
  <c r="R4683" i="4"/>
  <c r="R6619" i="4"/>
  <c r="R1022" i="4"/>
  <c r="R3339" i="4"/>
  <c r="R889" i="4"/>
  <c r="R3318" i="4"/>
  <c r="R475" i="4"/>
  <c r="R2311" i="4"/>
  <c r="R5249" i="4"/>
  <c r="R5208" i="4"/>
  <c r="R4102" i="4"/>
  <c r="R3696" i="4"/>
  <c r="R6047" i="4"/>
  <c r="R6430" i="4"/>
  <c r="R1928" i="4"/>
  <c r="R4057" i="4"/>
  <c r="R5837" i="4"/>
  <c r="R3270" i="4"/>
  <c r="R6403" i="4"/>
  <c r="R6496" i="4"/>
  <c r="R6751" i="4"/>
  <c r="R3939" i="4"/>
  <c r="R2196" i="4"/>
  <c r="R4806" i="4"/>
  <c r="R5115" i="4"/>
  <c r="R4714" i="4"/>
  <c r="R4158" i="4"/>
  <c r="R4495" i="4"/>
  <c r="R1724" i="4"/>
  <c r="R4544" i="4"/>
  <c r="R2861" i="4"/>
  <c r="R2806" i="4"/>
  <c r="R4662" i="4"/>
  <c r="R596" i="4"/>
  <c r="R4978" i="4"/>
  <c r="R2769" i="4"/>
  <c r="R3893" i="4"/>
  <c r="R5649" i="4"/>
  <c r="R873" i="4"/>
  <c r="R174" i="4"/>
  <c r="R5449" i="4"/>
  <c r="R7251" i="4"/>
  <c r="R3102" i="4"/>
  <c r="R2718" i="4"/>
  <c r="R3148" i="4"/>
  <c r="R5107" i="4"/>
  <c r="R5554" i="4"/>
  <c r="R7234" i="4"/>
  <c r="R6259" i="4"/>
  <c r="R894" i="4"/>
  <c r="R1698" i="4"/>
  <c r="R5929" i="4"/>
  <c r="R6785" i="4"/>
  <c r="R7163" i="4"/>
  <c r="R3165" i="4"/>
  <c r="R7850" i="4"/>
  <c r="R388" i="4"/>
  <c r="R5538" i="4"/>
  <c r="R531" i="4"/>
  <c r="R943" i="4"/>
  <c r="R4907" i="4"/>
  <c r="R1565" i="4"/>
  <c r="R509" i="4"/>
  <c r="R1868" i="4"/>
  <c r="R4759" i="4"/>
  <c r="R1436" i="4"/>
  <c r="R7951" i="4"/>
  <c r="R6134" i="4"/>
  <c r="R4799" i="4"/>
  <c r="R1902" i="4"/>
  <c r="R51" i="4"/>
  <c r="R6080" i="4"/>
  <c r="R5854" i="4"/>
  <c r="R1992" i="4"/>
  <c r="R2491" i="4"/>
  <c r="R7644" i="4"/>
  <c r="R3770" i="4"/>
  <c r="R471" i="4"/>
  <c r="R1568" i="4"/>
  <c r="R6441" i="4"/>
  <c r="R4543" i="4"/>
  <c r="R2500" i="4"/>
  <c r="R7566" i="4"/>
  <c r="R964" i="4"/>
  <c r="R2506" i="4"/>
  <c r="R6010" i="4"/>
  <c r="R367" i="4"/>
  <c r="R5071" i="4"/>
  <c r="R930" i="4"/>
  <c r="R5183" i="4"/>
  <c r="R3690" i="4"/>
  <c r="R4710" i="4"/>
  <c r="R658" i="4"/>
  <c r="R4123" i="4"/>
  <c r="R7127" i="4"/>
  <c r="R6439" i="4"/>
  <c r="R2800" i="4"/>
  <c r="R215" i="4"/>
  <c r="R6125" i="4"/>
  <c r="R1567" i="4"/>
  <c r="R3116" i="4"/>
  <c r="R1511" i="4"/>
  <c r="R3580" i="4"/>
  <c r="R7891" i="4"/>
  <c r="R7459" i="4"/>
  <c r="R6763" i="4"/>
  <c r="R3626" i="4"/>
  <c r="R3755" i="4"/>
  <c r="R319" i="4"/>
  <c r="R1228" i="4"/>
  <c r="R3558" i="4"/>
  <c r="R2750" i="4"/>
  <c r="R4080" i="4"/>
  <c r="R3804" i="4"/>
  <c r="R2038" i="4"/>
  <c r="R1090" i="4"/>
  <c r="R201" i="4"/>
  <c r="R577" i="4"/>
  <c r="R5295" i="4"/>
  <c r="R7113" i="4"/>
  <c r="R5068" i="4"/>
  <c r="R4372" i="4"/>
  <c r="R3210" i="4"/>
  <c r="R3855" i="4"/>
  <c r="R5157" i="4"/>
  <c r="R1798" i="4"/>
  <c r="R7009" i="4"/>
  <c r="R6399" i="4"/>
  <c r="R1674" i="4"/>
  <c r="R4721" i="4"/>
  <c r="R4873" i="4"/>
  <c r="R745" i="4"/>
  <c r="R7241" i="4"/>
  <c r="R800" i="4"/>
  <c r="R1997" i="4"/>
  <c r="R7023" i="4"/>
  <c r="R3883" i="4"/>
  <c r="R7837" i="4"/>
  <c r="R7618" i="4"/>
  <c r="R5425" i="4"/>
  <c r="R313" i="4"/>
  <c r="R7329" i="4"/>
  <c r="R5447" i="4"/>
  <c r="R5799" i="4"/>
  <c r="R7873" i="4"/>
  <c r="R5948" i="4"/>
  <c r="R2887" i="4"/>
  <c r="R5644" i="4"/>
  <c r="R3623" i="4"/>
  <c r="R7388" i="4"/>
  <c r="R2289" i="4"/>
  <c r="R3118" i="4"/>
  <c r="R4265" i="4"/>
  <c r="R6179" i="4"/>
  <c r="R4023" i="4"/>
  <c r="R1972" i="4"/>
  <c r="R3412" i="4"/>
  <c r="R7749" i="4"/>
  <c r="R6485" i="4"/>
  <c r="R7555" i="4"/>
  <c r="R6627" i="4"/>
  <c r="R4624" i="4"/>
  <c r="R5387" i="4"/>
  <c r="R2318" i="4"/>
  <c r="R148" i="4"/>
  <c r="R2046" i="4"/>
  <c r="R1437" i="4"/>
  <c r="R5495" i="4"/>
  <c r="R7330" i="4"/>
  <c r="R4304" i="4"/>
  <c r="R4875" i="4"/>
  <c r="R1430" i="4"/>
  <c r="R1996" i="4"/>
  <c r="R1899" i="4"/>
  <c r="R3958" i="4"/>
  <c r="R5386" i="4"/>
  <c r="R5546" i="4"/>
  <c r="R6703" i="4"/>
  <c r="R4316" i="4"/>
  <c r="R1448" i="4"/>
  <c r="R2326" i="4"/>
  <c r="R3946" i="4"/>
  <c r="R2277" i="4"/>
  <c r="R4910" i="4"/>
  <c r="R3628" i="4"/>
  <c r="R6521" i="4"/>
  <c r="R397" i="4"/>
  <c r="R6245" i="4"/>
  <c r="R5813" i="4"/>
  <c r="R6733" i="4"/>
  <c r="R835" i="4"/>
  <c r="R2661" i="4"/>
  <c r="R1125" i="4"/>
  <c r="R2069" i="4"/>
  <c r="R3584" i="4"/>
  <c r="R6370" i="4"/>
  <c r="R3296" i="4"/>
  <c r="R6385" i="4"/>
  <c r="R5599" i="4"/>
  <c r="R1984" i="4"/>
  <c r="R2387" i="4"/>
  <c r="R5807" i="4"/>
  <c r="R4844" i="4"/>
  <c r="R3223" i="4"/>
  <c r="R6784" i="4"/>
  <c r="R3627" i="4"/>
  <c r="R4173" i="4"/>
  <c r="R296" i="4"/>
  <c r="R5686" i="4"/>
  <c r="R1630" i="4"/>
  <c r="R5560" i="4"/>
  <c r="R7289" i="4"/>
  <c r="R1998" i="4"/>
  <c r="R6667" i="4"/>
  <c r="R7390" i="4"/>
  <c r="R3041" i="4"/>
  <c r="R3286" i="4"/>
  <c r="R4113" i="4"/>
  <c r="R1270" i="4"/>
  <c r="R6916" i="4"/>
  <c r="R2019" i="4"/>
  <c r="R5908" i="4"/>
  <c r="R956" i="4"/>
  <c r="R6111" i="4"/>
  <c r="R3001" i="4"/>
  <c r="R1197" i="4"/>
  <c r="R28" i="4"/>
  <c r="R5973" i="4"/>
  <c r="R3927" i="4"/>
  <c r="R2193" i="4"/>
  <c r="R4674" i="4"/>
  <c r="R6417" i="4"/>
  <c r="R6581" i="4"/>
  <c r="R6301" i="4"/>
  <c r="R4010" i="4"/>
  <c r="R355" i="4"/>
  <c r="R590" i="4"/>
  <c r="R4867" i="4"/>
  <c r="R668" i="4"/>
  <c r="R2290" i="4"/>
  <c r="R4046" i="4"/>
  <c r="R2881" i="4"/>
  <c r="R2313" i="4"/>
  <c r="R1028" i="4"/>
  <c r="R7565" i="4"/>
  <c r="R4408" i="4"/>
  <c r="R2768" i="4"/>
  <c r="R2877" i="4"/>
  <c r="R2278" i="4"/>
  <c r="R6129" i="4"/>
  <c r="R2741" i="4"/>
  <c r="R2343" i="4"/>
  <c r="R2095" i="4"/>
  <c r="R3005" i="4"/>
  <c r="R6061" i="4"/>
  <c r="R6191" i="4"/>
  <c r="R7601" i="4"/>
  <c r="R2731" i="4"/>
  <c r="R4764" i="4"/>
  <c r="R2403" i="4"/>
  <c r="R6808" i="4"/>
  <c r="R1008" i="4"/>
  <c r="R4682" i="4"/>
  <c r="R5342" i="4"/>
  <c r="R4068" i="4"/>
  <c r="R4326" i="4"/>
  <c r="R5874" i="4"/>
  <c r="R104" i="4"/>
  <c r="R1089" i="4"/>
  <c r="R5032" i="4"/>
  <c r="R7501" i="4"/>
  <c r="R7923" i="4"/>
  <c r="R2346" i="4"/>
  <c r="R4491" i="4"/>
  <c r="R2897" i="4"/>
  <c r="R197" i="4"/>
  <c r="R205" i="4"/>
  <c r="R4436" i="4"/>
  <c r="R5483" i="4"/>
  <c r="R809" i="4"/>
  <c r="R908" i="4"/>
  <c r="R2828" i="4"/>
  <c r="R7369" i="4"/>
  <c r="R3519" i="4"/>
  <c r="R3189" i="4"/>
  <c r="R1891" i="4"/>
  <c r="R3891" i="4"/>
  <c r="R2681" i="4"/>
  <c r="R369" i="4"/>
  <c r="R7230" i="4"/>
  <c r="R2594" i="4"/>
  <c r="R4477" i="4"/>
  <c r="R1020" i="4"/>
  <c r="R4711" i="4"/>
  <c r="R1553" i="4"/>
  <c r="R5408" i="4"/>
  <c r="R875" i="4"/>
  <c r="R5845" i="4"/>
  <c r="R2466" i="4"/>
  <c r="R2162" i="4"/>
  <c r="R4500" i="4"/>
  <c r="R4174" i="4"/>
  <c r="R3438" i="4"/>
  <c r="R5320" i="4"/>
  <c r="R1667" i="4"/>
  <c r="R6486" i="4"/>
  <c r="R2716" i="4"/>
  <c r="R5601" i="4"/>
  <c r="R347" i="4"/>
  <c r="R7212" i="4"/>
  <c r="R4913" i="4"/>
  <c r="R7332" i="4"/>
  <c r="R3871" i="4"/>
  <c r="R5859" i="4"/>
  <c r="R6462" i="4"/>
  <c r="R5432" i="4"/>
  <c r="R7597" i="4"/>
  <c r="R1325" i="4"/>
  <c r="R6279" i="4"/>
  <c r="R5277" i="4"/>
  <c r="R5444" i="4"/>
  <c r="R3177" i="4"/>
  <c r="R4221" i="4"/>
  <c r="R5826" i="4"/>
  <c r="R1288" i="4"/>
  <c r="R7354" i="4"/>
  <c r="R356" i="4"/>
  <c r="R4951" i="4"/>
  <c r="R3550" i="4"/>
  <c r="R1642" i="4"/>
  <c r="R6389" i="4"/>
  <c r="R1413" i="4"/>
  <c r="R4426" i="4"/>
  <c r="R784" i="4"/>
  <c r="R459" i="4"/>
  <c r="R1185" i="4"/>
  <c r="R7093" i="4"/>
  <c r="R1198" i="4"/>
  <c r="R1954" i="4"/>
  <c r="R3317" i="4"/>
  <c r="R6221" i="4"/>
  <c r="R95" i="4"/>
  <c r="R2106" i="4"/>
  <c r="R5704" i="4"/>
  <c r="R2788" i="4"/>
  <c r="R6132" i="4"/>
  <c r="R3309" i="4"/>
  <c r="R6143" i="4"/>
  <c r="R31" i="4"/>
  <c r="R5394" i="4"/>
  <c r="R6198" i="4"/>
  <c r="R2391" i="4"/>
  <c r="R5820" i="4"/>
  <c r="R2055" i="4"/>
  <c r="R4726" i="4"/>
  <c r="R5511" i="4"/>
  <c r="R7046" i="4"/>
  <c r="R5040" i="4"/>
  <c r="R6425" i="4"/>
  <c r="R3653" i="4"/>
  <c r="R1627" i="4"/>
  <c r="R5502" i="4"/>
  <c r="R7526" i="4"/>
  <c r="R6880" i="4"/>
  <c r="R6074" i="4"/>
  <c r="R2909" i="4"/>
  <c r="R3045" i="4"/>
  <c r="R480" i="4"/>
  <c r="R1069" i="4"/>
  <c r="R3263" i="4"/>
  <c r="R7396" i="4"/>
  <c r="R2677" i="4"/>
  <c r="R6511" i="4"/>
  <c r="R363" i="4"/>
  <c r="R6768" i="4"/>
  <c r="R2187" i="4"/>
  <c r="R1522" i="4"/>
  <c r="R3960" i="4"/>
  <c r="R3149" i="4"/>
  <c r="R4073" i="4"/>
  <c r="R2581" i="4"/>
  <c r="R2785" i="4"/>
  <c r="R6289" i="4"/>
  <c r="R6977" i="4"/>
  <c r="R2742" i="4"/>
  <c r="R7236" i="4"/>
  <c r="R2" i="4"/>
  <c r="R3808" i="4"/>
  <c r="R2192" i="4"/>
  <c r="R5788" i="4"/>
  <c r="R4722" i="4"/>
  <c r="R1925" i="4"/>
  <c r="R5087" i="4"/>
  <c r="R6234" i="4"/>
  <c r="R3694" i="4"/>
  <c r="R818" i="4"/>
  <c r="R1616" i="4"/>
  <c r="R4633" i="4"/>
  <c r="R3068" i="4"/>
  <c r="R5964" i="4"/>
  <c r="R517" i="4"/>
  <c r="R6820" i="4"/>
  <c r="R5464" i="4"/>
  <c r="R6917" i="4"/>
  <c r="R1861" i="4"/>
  <c r="R3503" i="4"/>
  <c r="R7039" i="4"/>
  <c r="R7472" i="4"/>
  <c r="R6357" i="4"/>
  <c r="R3014" i="4"/>
  <c r="R3711" i="4"/>
  <c r="R4385" i="4"/>
  <c r="R3331" i="4"/>
  <c r="R2855" i="4"/>
  <c r="R3470" i="4"/>
  <c r="R5149" i="4"/>
  <c r="R5487" i="4"/>
  <c r="R3243" i="4"/>
  <c r="R4202" i="4"/>
  <c r="R3608" i="4"/>
  <c r="R7693" i="4"/>
  <c r="R5959" i="4"/>
  <c r="R749" i="4"/>
  <c r="R3292" i="4"/>
  <c r="R4597" i="4"/>
  <c r="R213" i="4"/>
  <c r="R4905" i="4"/>
  <c r="R6812" i="4"/>
  <c r="R499" i="4"/>
  <c r="R7180" i="4"/>
  <c r="R7514" i="4"/>
  <c r="R5816" i="4"/>
  <c r="R5934" i="4"/>
  <c r="R2918" i="4"/>
  <c r="R2274" i="4"/>
  <c r="R5625" i="4"/>
  <c r="R6468" i="4"/>
  <c r="R6680" i="4"/>
  <c r="R4652" i="4"/>
  <c r="R7293" i="4"/>
  <c r="R5623" i="4"/>
  <c r="R5627" i="4"/>
  <c r="R7275" i="4"/>
  <c r="R2234" i="4"/>
  <c r="R2930" i="4"/>
  <c r="R753" i="4"/>
  <c r="R3576" i="4"/>
  <c r="R2604" i="4"/>
  <c r="R4792" i="4"/>
  <c r="R4753" i="4"/>
  <c r="R4789" i="4"/>
  <c r="R7959" i="4"/>
  <c r="R7870" i="4"/>
  <c r="R2739" i="4"/>
  <c r="R3088" i="4"/>
  <c r="R7718" i="4"/>
  <c r="R6175" i="4"/>
  <c r="R7278" i="4"/>
  <c r="F8" i="5"/>
  <c r="H8" i="5"/>
  <c r="D8" i="5"/>
  <c r="B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8E81DF-BB41-7740-9FA7-627A2FABDD78}" keepAlive="1" name="Consulta - db_cardio" description="Conexión a la consulta 'db_cardio' en el libro." type="5" refreshedVersion="8" background="1" saveData="1">
    <dbPr connection="Provider=Microsoft.Mashup.OleDb.1;Data Source=$Workbook$;Location=db_cardio;Extended Properties=&quot;&quot;" command="SELECT * FROM [db_cardio]"/>
  </connection>
  <connection id="2" xr16:uid="{A44912C1-CB19-724C-B504-A0013812FBC0}" keepAlive="1" name="Consulta - db_cardio (2)" description="Conexión a la consulta 'db_cardio (2)' en el libro." type="5" refreshedVersion="8" background="1" saveData="1">
    <dbPr connection="Provider=Microsoft.Mashup.OleDb.1;Data Source=$Workbook$;Location=&quot;db_cardio (2)&quot;;Extended Properties=&quot;&quot;" command="SELECT * FROM [db_cardio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<sst xmlns="http://schemas.openxmlformats.org/spreadsheetml/2006/main" count="55960" uniqueCount="97">
  <si>
    <t>Año_Registro</t>
  </si>
  <si>
    <t>Edad</t>
  </si>
  <si>
    <t>Sexo</t>
  </si>
  <si>
    <t>Comunidad_Autonoma</t>
  </si>
  <si>
    <t>Riesgo_Cardiovascular</t>
  </si>
  <si>
    <t>Actividad_Fisica</t>
  </si>
  <si>
    <t>Tramo_Edad</t>
  </si>
  <si>
    <t>Ingresos_Anuales</t>
  </si>
  <si>
    <t>Nivel_Estres</t>
  </si>
  <si>
    <t>Consumo_Alcohol</t>
  </si>
  <si>
    <t>IMC</t>
  </si>
  <si>
    <t>Diabetes</t>
  </si>
  <si>
    <t>Colesterol_Total</t>
  </si>
  <si>
    <t>Trigliceridos</t>
  </si>
  <si>
    <t>PAS</t>
  </si>
  <si>
    <t>PAD</t>
  </si>
  <si>
    <t>Hombre</t>
  </si>
  <si>
    <t>Cataluña</t>
  </si>
  <si>
    <t>Bajo</t>
  </si>
  <si>
    <t>Moderado</t>
  </si>
  <si>
    <t>45-54</t>
  </si>
  <si>
    <t>Alto</t>
  </si>
  <si>
    <t>No consume</t>
  </si>
  <si>
    <t>Mujer</t>
  </si>
  <si>
    <t>Sedentario</t>
  </si>
  <si>
    <t>65+</t>
  </si>
  <si>
    <t>País Vasco</t>
  </si>
  <si>
    <t>Aragón</t>
  </si>
  <si>
    <t>55-64</t>
  </si>
  <si>
    <t>Andalucía</t>
  </si>
  <si>
    <t>Galicia</t>
  </si>
  <si>
    <t>Muy Alto</t>
  </si>
  <si>
    <t>Cantabria</t>
  </si>
  <si>
    <t>Navarra</t>
  </si>
  <si>
    <t>Canarias</t>
  </si>
  <si>
    <t>Activo</t>
  </si>
  <si>
    <t>Castilla-La Mancha</t>
  </si>
  <si>
    <t>Extremadura</t>
  </si>
  <si>
    <t>Asturias</t>
  </si>
  <si>
    <t>&lt;45</t>
  </si>
  <si>
    <t>Muy activo</t>
  </si>
  <si>
    <t>La Rioja</t>
  </si>
  <si>
    <t>Castilla y León</t>
  </si>
  <si>
    <t>Ceuta</t>
  </si>
  <si>
    <t>Melilla</t>
  </si>
  <si>
    <t>IMC_raw</t>
  </si>
  <si>
    <t>Aux2</t>
  </si>
  <si>
    <t>Aux3</t>
  </si>
  <si>
    <t>Diabetes_2</t>
  </si>
  <si>
    <t>IMC2</t>
  </si>
  <si>
    <t>Peso</t>
  </si>
  <si>
    <t>Productos</t>
  </si>
  <si>
    <t>Promedio.</t>
  </si>
  <si>
    <t>Cantidad.</t>
  </si>
  <si>
    <t>Precio Total.</t>
  </si>
  <si>
    <t>Paracetamol</t>
  </si>
  <si>
    <t>Antiinflamatorio</t>
  </si>
  <si>
    <t>Gel</t>
  </si>
  <si>
    <t>Humectantes</t>
  </si>
  <si>
    <t>Antibióticos</t>
  </si>
  <si>
    <t>Total general</t>
  </si>
  <si>
    <t>Id</t>
  </si>
  <si>
    <t>Cuenta de Id2</t>
  </si>
  <si>
    <t>(Varios elementos)</t>
  </si>
  <si>
    <t>Promedio de IMC</t>
  </si>
  <si>
    <t>BIG NUMBERS (KPIs)</t>
  </si>
  <si>
    <t>%diabetes</t>
  </si>
  <si>
    <t>PeligroCardio</t>
  </si>
  <si>
    <t>RIESGO CARDIOVASCULAR</t>
  </si>
  <si>
    <t>Etiquetas de fila</t>
  </si>
  <si>
    <t>Cuenta de Id</t>
  </si>
  <si>
    <t>Islas Baleares</t>
  </si>
  <si>
    <t>Comunidad Valenciana</t>
  </si>
  <si>
    <t>Comunidad de Madrid</t>
  </si>
  <si>
    <t>Región de Murcia</t>
  </si>
  <si>
    <t>ACTIVIDAD FÍSICA - IMC -PESO</t>
  </si>
  <si>
    <t>Pacientes Totales</t>
  </si>
  <si>
    <t>Promedio de Edad</t>
  </si>
  <si>
    <t>Promedio de Colesterol_Total</t>
  </si>
  <si>
    <t>Comunidad Autónoma</t>
  </si>
  <si>
    <t>Promedio de PAD</t>
  </si>
  <si>
    <t>Promedio de PAS</t>
  </si>
  <si>
    <t>Nivel de estrés</t>
  </si>
  <si>
    <t>IMC Promedio</t>
  </si>
  <si>
    <t>Edad Promedio</t>
  </si>
  <si>
    <t>Colesterol Promedio</t>
  </si>
  <si>
    <t>DISTRIBUCIÓN DE DATOS - AÑO</t>
  </si>
  <si>
    <t>SALARIO ANUAL- RIESGO</t>
  </si>
  <si>
    <t>Promedio ingresos</t>
  </si>
  <si>
    <t>Riesgo</t>
  </si>
  <si>
    <t xml:space="preserve">% PESO </t>
  </si>
  <si>
    <t>Bajo Peso</t>
  </si>
  <si>
    <t>Normal</t>
  </si>
  <si>
    <t>Obesidad I</t>
  </si>
  <si>
    <t>Obesidad II</t>
  </si>
  <si>
    <t>Obesidad III</t>
  </si>
  <si>
    <t>Sobrepeso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</si>
</sst>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"/>
    <numFmt numFmtId="166" formatCode="_-* #,##0\ &quot;€&quot;_-;\-* #,##0\ &quot;€&quot;_-;_-* &quot;-&quot;??\ &quot;€&quot;_-;_-@_-"/>
  </numFmts>
  <fonts count="13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0"/>
      <name val="Avenir Next Regular"/>
    </font>
    <font>
      <sz val="12"/>
      <color theme="1"/>
      <name val="Avenir Next Regular"/>
    </font>
    <font>
      <sz val="12"/>
      <color theme="0"/>
      <name val="Avenir Next Medium Italic"/>
    </font>
    <font>
      <sz val="12"/>
      <color theme="0"/>
      <name val="Avenir Next Italic"/>
    </font>
    <font>
      <b/>
      <sz val="12"/>
      <color theme="4"/>
      <name val="Anybody"/>
    </font>
  </fonts>
  <fills count="10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theme="8" tint="-0.249977111117893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3" fontId="0" fillId="0" borderId="0" xfId="0" applyNumberFormat="1"/>
    <xf numFmtId="2" fontId="0" fillId="0" borderId="0" xfId="0" applyNumberFormat="1"/>
    <xf numFmtId="4" fontId="0" fillId="0" borderId="0" xfId="0" applyNumberFormat="1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164" fontId="0" fillId="0" borderId="0" xfId="0" applyNumberFormat="1"/>
    <xf numFmtId="0" fontId="2" fillId="0" borderId="0" xfId="0" applyFont="1"/>
    <xf numFmtId="0" fontId="0" fillId="0" borderId="1" xfId="0" applyBorder="1"/>
    <xf numFmtId="0" fontId="4" fillId="4" borderId="0" xfId="0" applyFont="1" applyFill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4" fillId="4" borderId="0" xfId="0" pivotButton="1" applyFont="1" applyFill="1"/>
    <xf numFmtId="0" fontId="0" fillId="0" borderId="0" xfId="0" pivotButton="1"/>
    <xf numFmtId="10" fontId="0" fillId="0" borderId="0" xfId="1" applyNumberFormat="1" applyFont="1"/>
    <xf numFmtId="0" fontId="0" fillId="0" borderId="2" xfId="0" applyBorder="1"/>
    <xf numFmtId="0" fontId="6" fillId="6" borderId="0" xfId="0" applyFont="1" applyFill="1"/>
    <xf numFmtId="0" fontId="0" fillId="7" borderId="0" xfId="0" applyFill="1" applyAlignment="1">
      <alignment horizontal="left"/>
    </xf>
    <xf numFmtId="2" fontId="0" fillId="7" borderId="0" xfId="0" applyNumberFormat="1" applyFill="1"/>
    <xf numFmtId="0" fontId="6" fillId="8" borderId="0" xfId="0" applyFont="1" applyFill="1" applyAlignment="1">
      <alignment horizontal="left"/>
    </xf>
    <xf numFmtId="2" fontId="6" fillId="8" borderId="0" xfId="0" applyNumberFormat="1" applyFont="1" applyFill="1"/>
    <xf numFmtId="0" fontId="10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2" fontId="9" fillId="7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2" fontId="8" fillId="8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2" fontId="8" fillId="9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0" fillId="0" borderId="0" xfId="0" applyNumberFormat="1"/>
    <xf numFmtId="4" fontId="10" fillId="6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4" fontId="9" fillId="4" borderId="0" xfId="0" applyNumberFormat="1" applyFont="1" applyFill="1" applyAlignment="1">
      <alignment horizontal="center" vertical="center"/>
    </xf>
    <xf numFmtId="10" fontId="0" fillId="0" borderId="0" xfId="0" applyNumberFormat="1"/>
    <xf numFmtId="10" fontId="12" fillId="0" borderId="0" xfId="1" applyNumberFormat="1" applyFont="1"/>
  </cellXfs>
  <cellStyles count="2">
    <cellStyle name="Normal" xfId="0" builtinId="0"/>
    <cellStyle name="Porcentaje" xfId="1" builtinId="5"/>
  </cellStyles>
  <dxfs count="2648"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name val="Avenir Next Regular"/>
      </font>
    </dxf>
    <dxf>
      <font>
        <name val="Avenir Next Regular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39997558519241921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Medium Italic"/>
      </font>
    </dxf>
    <dxf>
      <font>
        <name val="Avenir Next Medium Italic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venir Next Italic"/>
      </font>
    </dxf>
    <dxf>
      <font>
        <name val="Avenir Next Italic"/>
      </font>
    </dxf>
    <dxf>
      <font>
        <b val="0"/>
      </font>
    </dxf>
    <dxf>
      <font>
        <b val="0"/>
      </font>
    </dxf>
    <dxf>
      <font>
        <name val="Avenir Next Regular"/>
      </font>
    </dxf>
    <dxf>
      <font>
        <name val="Avenir Next Regular"/>
      </font>
    </dxf>
    <dxf>
      <font>
        <color theme="1"/>
      </font>
    </dxf>
    <dxf>
      <font>
        <color theme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theme="0"/>
        <name val="Avenir Next Medium Italic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>
          <fgColor theme="8" tint="-0.249977111117893"/>
        </patternFill>
      </fill>
      <alignment horizontal="general" vertical="bottom" textRotation="0" wrapText="0" indent="0" justifyLastLine="0" shrinkToFit="0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name val="Avenir Next Medium Italic"/>
      </font>
    </dxf>
    <dxf>
      <font>
        <name val="Avenir Next Medium Italic"/>
      </font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color theme="0"/>
      </font>
      <fill>
        <patternFill patternType="solid">
          <fgColor indexed="64"/>
          <bgColor theme="8" tint="-0.499984740745262"/>
        </patternFill>
      </fill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b val="0"/>
      </font>
    </dxf>
    <dxf>
      <font>
        <b val="0"/>
      </font>
    </dxf>
    <dxf>
      <font>
        <name val="Avenir Next Italic"/>
      </font>
    </dxf>
    <dxf>
      <font>
        <name val="Avenir Next Italic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name val="Avenir Next Medium Italic"/>
      </font>
    </dxf>
    <dxf>
      <font>
        <name val="Avenir Next Medium Italic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name val="Avenir Next Regular"/>
        <scheme val="none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8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3" formatCode="#,##0"/>
    </dxf>
    <dxf>
      <numFmt numFmtId="164" formatCode="0.000"/>
    </dxf>
    <dxf>
      <numFmt numFmtId="3" formatCode="#,##0"/>
    </dxf>
    <dxf>
      <numFmt numFmtId="0" formatCode="General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4" formatCode="#,##0.00"/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8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166" formatCode="_-* #,##0\ &quot;€&quot;_-;\-* #,##0\ &quot;€&quot;_-;_-* &quot;-&quot;??\ &quot;€&quot;_-;_-@_-"/>
    </dxf>
    <dxf>
      <font>
        <color theme="2" tint="-0.499984740745262"/>
      </font>
    </dxf>
    <dxf>
      <font>
        <color theme="2" tint="-0.49998474074526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" formatCode="0"/>
    </dxf>
    <dxf>
      <numFmt numFmtId="1" formatCode="0"/>
    </dxf>
    <dxf>
      <numFmt numFmtId="165" formatCode="0.0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egmentadorProveedor" pivot="0" table="0" count="10" xr9:uid="{A1A38878-408B-9E44-9E2A-14B0659780FE}">
      <tableStyleElement type="wholeTable" dxfId="2647"/>
      <tableStyleElement type="headerRow" dxfId="2646"/>
    </tableStyle>
  </tableStyles>
  <colors>
    <mruColors>
      <color rgb="FF114B65"/>
      <color rgb="FF19A3DD"/>
      <color rgb="FFAEE9F5"/>
      <color rgb="FFF2D5C5"/>
      <color rgb="FF9BF4FB"/>
      <color rgb="FF90E0EF"/>
      <color rgb="FF89DBE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dorProveedo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Anybody SemiBold" pitchFamily="2" charset="77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Análisis!$Q$19</c:f>
              <c:strCache>
                <c:ptCount val="1"/>
                <c:pt idx="0">
                  <c:v>Obesidad I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10"/>
            <c:spPr>
              <a:noFill/>
              <a:ln w="19050">
                <a:solidFill>
                  <a:schemeClr val="accent5">
                    <a:lumMod val="75000"/>
                    <a:alpha val="3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AF-A642-89BC-5AFB0383A6BA}"/>
              </c:ext>
            </c:extLst>
          </c:dPt>
          <c:val>
            <c:numRef>
              <c:f>Análisis!$R$19:$S$19</c:f>
              <c:numCache>
                <c:formatCode>0.00%</c:formatCode>
                <c:ptCount val="2"/>
                <c:pt idx="0">
                  <c:v>0.39317953861584753</c:v>
                </c:pt>
                <c:pt idx="1">
                  <c:v>0.60682046138415247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F-A642-89BC-5AFB0383A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Anybody SemiBold" pitchFamily="2" charset="77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Análisis!$Q$20</c:f>
              <c:strCache>
                <c:ptCount val="1"/>
                <c:pt idx="0">
                  <c:v>Obesidad II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10"/>
            <c:spPr>
              <a:noFill/>
              <a:ln w="19050">
                <a:solidFill>
                  <a:schemeClr val="accent5">
                    <a:lumMod val="75000"/>
                    <a:alpha val="3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2-FD48-B101-8B72E0F1BFB3}"/>
              </c:ext>
            </c:extLst>
          </c:dPt>
          <c:val>
            <c:numRef>
              <c:f>Análisis!$R$20:$S$20</c:f>
              <c:numCache>
                <c:formatCode>0.00%</c:formatCode>
                <c:ptCount val="2"/>
                <c:pt idx="0">
                  <c:v>0.22868605817452356</c:v>
                </c:pt>
                <c:pt idx="1">
                  <c:v>0.77131394182547641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2-FD48-B101-8B72E0F1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Anybody SemiBold" pitchFamily="2" charset="77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Análisis!$Q$21</c:f>
              <c:strCache>
                <c:ptCount val="1"/>
                <c:pt idx="0">
                  <c:v>Obesidad III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10"/>
            <c:spPr>
              <a:noFill/>
              <a:ln w="19050">
                <a:solidFill>
                  <a:schemeClr val="accent5">
                    <a:lumMod val="75000"/>
                    <a:alpha val="31000"/>
                  </a:schemeClr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C8-6E4A-92D9-B3C774C15616}"/>
              </c:ext>
            </c:extLst>
          </c:dPt>
          <c:val>
            <c:numRef>
              <c:f>Análisis!$R$21:$S$21</c:f>
              <c:numCache>
                <c:formatCode>0.00%</c:formatCode>
                <c:ptCount val="2"/>
                <c:pt idx="0">
                  <c:v>5.4287863590772319E-2</c:v>
                </c:pt>
                <c:pt idx="1">
                  <c:v>0.94571213640922769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8-6E4A-92D9-B3C774C15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solidFill>
                  <a:schemeClr val="accent5">
                    <a:lumMod val="50000"/>
                  </a:schemeClr>
                </a:solidFill>
                <a:latin typeface="Anybody SemiBold" pitchFamily="2" charset="77"/>
              </a:rPr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Análisis!$Q$22</c:f>
              <c:strCache>
                <c:ptCount val="1"/>
                <c:pt idx="0">
                  <c:v>Sobrepeso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10"/>
            <c:spPr>
              <a:noFill/>
              <a:ln w="19050">
                <a:solidFill>
                  <a:schemeClr val="accent5">
                    <a:lumMod val="75000"/>
                    <a:alpha val="30000"/>
                  </a:schemeClr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8C-324C-AE21-7056CA87258B}"/>
              </c:ext>
            </c:extLst>
          </c:dPt>
          <c:val>
            <c:numRef>
              <c:f>Análisis!$R$22:$S$22</c:f>
              <c:numCache>
                <c:formatCode>0.00%</c:formatCode>
                <c:ptCount val="2"/>
                <c:pt idx="0">
                  <c:v>0.25927783350050149</c:v>
                </c:pt>
                <c:pt idx="1">
                  <c:v>0.74072216649949851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C-324C-AE21-7056CA872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Anybody SemiBold" pitchFamily="2" charset="77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Análisis!$Q$18</c:f>
              <c:strCache>
                <c:ptCount val="1"/>
                <c:pt idx="0">
                  <c:v>Normal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9"/>
            <c:spPr>
              <a:noFill/>
              <a:ln w="19050">
                <a:solidFill>
                  <a:schemeClr val="accent5">
                    <a:lumMod val="75000"/>
                    <a:alpha val="29799"/>
                  </a:schemeClr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35-CE4C-9743-65D28C77CAE7}"/>
              </c:ext>
            </c:extLst>
          </c:dPt>
          <c:val>
            <c:numRef>
              <c:f>Análisis!$R$18:$S$18</c:f>
              <c:numCache>
                <c:formatCode>0.00%</c:formatCode>
                <c:ptCount val="2"/>
                <c:pt idx="0">
                  <c:v>6.3816449348044132E-2</c:v>
                </c:pt>
                <c:pt idx="1">
                  <c:v>0.93618355065195591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5-CE4C-9743-65D28C77C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46000">
                  <a:schemeClr val="accent5"/>
                </a:gs>
                <a:gs pos="100000">
                  <a:schemeClr val="accent5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79168320"/>
        <c:axId val="1079197168"/>
      </c:barChart>
      <c:catAx>
        <c:axId val="107916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9197168"/>
        <c:crosses val="autoZero"/>
        <c:auto val="1"/>
        <c:lblAlgn val="ctr"/>
        <c:lblOffset val="100"/>
        <c:noMultiLvlLbl val="0"/>
      </c:catAx>
      <c:valAx>
        <c:axId val="1079197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91683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695315660003258"/>
          <c:y val="0"/>
          <c:w val="0.55401556498341509"/>
          <c:h val="0.76740042923528518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[dashboard_cardiovascular.xlsx]Análisis!Quesitopeligroso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14B65"/>
                </a:solidFill>
                <a:latin typeface="Anybody" pitchFamily="2" charset="77"/>
                <a:ea typeface="+mn-ea"/>
                <a:cs typeface="+mn-cs"/>
              </a:defRPr>
            </a:pPr>
            <a:r>
              <a:rPr lang="en-US" sz="1100" b="1"/>
              <a:t>Riesgo cardiovascular</a:t>
            </a:r>
          </a:p>
        </c:rich>
      </c:tx>
      <c:layout>
        <c:manualLayout>
          <c:xMode val="edge"/>
          <c:yMode val="edge"/>
          <c:x val="0.45894865793524814"/>
          <c:y val="0.88588365194564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14B65"/>
              </a:solidFill>
              <a:latin typeface="Anybody" pitchFamily="2" charset="77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Anybody" pitchFamily="2" charset="77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58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5">
              <a:shade val="86000"/>
            </a:schemeClr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5">
              <a:tint val="86000"/>
            </a:schemeClr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5">
              <a:tint val="58000"/>
            </a:schemeClr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900937923308622"/>
          <c:y val="0.13888779247167526"/>
          <c:w val="0.50099765090505888"/>
          <c:h val="0.75213787055564896"/>
        </c:manualLayout>
      </c:layout>
      <c:pieChart>
        <c:varyColors val="1"/>
        <c:ser>
          <c:idx val="0"/>
          <c:order val="0"/>
          <c:tx>
            <c:strRef>
              <c:f>Análisis!$C$16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C-654F-AA4E-DFA20CE9B5BF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C-654F-AA4E-DFA20CE9B5BF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C-654F-AA4E-DFA20CE9B5BF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9AC-654F-AA4E-DFA20CE9B5B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Anybody" pitchFamily="2" charset="77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Análisis!$B$17:$B$21</c:f>
              <c:strCache>
                <c:ptCount val="4"/>
                <c:pt idx="0">
                  <c:v>Alto</c:v>
                </c:pt>
                <c:pt idx="1">
                  <c:v>Bajo</c:v>
                </c:pt>
                <c:pt idx="2">
                  <c:v>Moderado</c:v>
                </c:pt>
                <c:pt idx="3">
                  <c:v>Muy Alto</c:v>
                </c:pt>
              </c:strCache>
            </c:strRef>
          </c:cat>
          <c:val>
            <c:numRef>
              <c:f>Análisis!$C$17:$C$21</c:f>
              <c:numCache>
                <c:formatCode>0</c:formatCode>
                <c:ptCount val="4"/>
                <c:pt idx="0">
                  <c:v>2033</c:v>
                </c:pt>
                <c:pt idx="1">
                  <c:v>3685</c:v>
                </c:pt>
                <c:pt idx="2">
                  <c:v>1414</c:v>
                </c:pt>
                <c:pt idx="3">
                  <c:v>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AC-654F-AA4E-DFA20CE9B5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581454709983632"/>
          <c:y val="0.38505481323343166"/>
          <c:w val="0.27937768530838286"/>
          <c:h val="0.37639735990362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114B65"/>
              </a:solidFill>
              <a:latin typeface="Anybody" pitchFamily="2" charset="77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114B65"/>
          </a:solidFill>
          <a:latin typeface="Anybody" pitchFamily="2" charset="77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[dashboard_cardiovascular.xlsx]Análisis!DatosAñoRegistro</c:name>
    <c:fmtId val="5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Análisis!$C$59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Análisis!$B$60:$B$70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Análisis!$C$60:$C$70</c:f>
              <c:numCache>
                <c:formatCode>0</c:formatCode>
                <c:ptCount val="10"/>
                <c:pt idx="0">
                  <c:v>807</c:v>
                </c:pt>
                <c:pt idx="1">
                  <c:v>794</c:v>
                </c:pt>
                <c:pt idx="2">
                  <c:v>802</c:v>
                </c:pt>
                <c:pt idx="3">
                  <c:v>772</c:v>
                </c:pt>
                <c:pt idx="4">
                  <c:v>793</c:v>
                </c:pt>
                <c:pt idx="5">
                  <c:v>820</c:v>
                </c:pt>
                <c:pt idx="6">
                  <c:v>809</c:v>
                </c:pt>
                <c:pt idx="7">
                  <c:v>781</c:v>
                </c:pt>
                <c:pt idx="8">
                  <c:v>774</c:v>
                </c:pt>
                <c:pt idx="9">
                  <c:v>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5-FB47-A33E-982441A5A4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accent5">
                  <a:lumMod val="20000"/>
                  <a:lumOff val="80000"/>
                </a:schemeClr>
              </a:solidFill>
            </a:ln>
            <a:effectLst/>
          </c:spPr>
        </c:dropLines>
        <c:marker val="1"/>
        <c:smooth val="0"/>
        <c:axId val="254288191"/>
        <c:axId val="254287743"/>
      </c:lineChart>
      <c:catAx>
        <c:axId val="2542881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Anybody" pitchFamily="2" charset="77"/>
                <a:ea typeface="+mn-ea"/>
                <a:cs typeface="+mn-cs"/>
              </a:defRPr>
            </a:pPr>
            <a:endParaRPr lang="es-ES"/>
          </a:p>
        </c:txPr>
        <c:crossAx val="254287743"/>
        <c:crosses val="autoZero"/>
        <c:auto val="1"/>
        <c:lblAlgn val="ctr"/>
        <c:lblOffset val="100"/>
        <c:noMultiLvlLbl val="0"/>
      </c:catAx>
      <c:valAx>
        <c:axId val="254287743"/>
        <c:scaling>
          <c:orientation val="minMax"/>
        </c:scaling>
        <c:delete val="1"/>
        <c:axPos val="l"/>
        <c:majorGridlines>
          <c:spPr>
            <a:ln>
              <a:noFill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25428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Análisis!$Q$18</c:f>
              <c:strCache>
                <c:ptCount val="1"/>
                <c:pt idx="0">
                  <c:v>Normal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2B-6445-B862-DE71F7CAFCE6}"/>
              </c:ext>
            </c:extLst>
          </c:dPt>
          <c:dPt>
            <c:idx val="1"/>
            <c:bubble3D val="0"/>
            <c:explosion val="9"/>
            <c:spPr>
              <a:noFill/>
              <a:ln w="19050">
                <a:solidFill>
                  <a:schemeClr val="accent5">
                    <a:lumMod val="75000"/>
                    <a:alpha val="29799"/>
                  </a:schemeClr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2B-6445-B862-DE71F7CAFCE6}"/>
              </c:ext>
            </c:extLst>
          </c:dPt>
          <c:val>
            <c:numRef>
              <c:f>Análisis!$R$18:$S$18</c:f>
              <c:numCache>
                <c:formatCode>0.00%</c:formatCode>
                <c:ptCount val="2"/>
                <c:pt idx="0">
                  <c:v>6.3816449348044132E-2</c:v>
                </c:pt>
                <c:pt idx="1">
                  <c:v>0.93618355065195591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B-6445-B862-DE71F7CAF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Análisis!$Q$22</c:f>
              <c:strCache>
                <c:ptCount val="1"/>
                <c:pt idx="0">
                  <c:v>Sobrepeso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5C-D74F-AD4C-80E9273FECE2}"/>
              </c:ext>
            </c:extLst>
          </c:dPt>
          <c:dPt>
            <c:idx val="1"/>
            <c:bubble3D val="0"/>
            <c:explosion val="10"/>
            <c:spPr>
              <a:noFill/>
              <a:ln w="19050">
                <a:solidFill>
                  <a:schemeClr val="accent5">
                    <a:lumMod val="75000"/>
                    <a:alpha val="30000"/>
                  </a:schemeClr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5C-D74F-AD4C-80E9273FECE2}"/>
              </c:ext>
            </c:extLst>
          </c:dPt>
          <c:val>
            <c:numRef>
              <c:f>Análisis!$R$22:$S$22</c:f>
              <c:numCache>
                <c:formatCode>0.00%</c:formatCode>
                <c:ptCount val="2"/>
                <c:pt idx="0">
                  <c:v>0.25927783350050149</c:v>
                </c:pt>
                <c:pt idx="1">
                  <c:v>0.74072216649949851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5C-D74F-AD4C-80E9273FE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Análisis!$Q$19</c:f>
              <c:strCache>
                <c:ptCount val="1"/>
                <c:pt idx="0">
                  <c:v>Obesidad I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18-1541-A2AB-728BFFB13495}"/>
              </c:ext>
            </c:extLst>
          </c:dPt>
          <c:dPt>
            <c:idx val="1"/>
            <c:bubble3D val="0"/>
            <c:explosion val="10"/>
            <c:spPr>
              <a:noFill/>
              <a:ln w="19050">
                <a:solidFill>
                  <a:schemeClr val="accent5">
                    <a:lumMod val="75000"/>
                    <a:alpha val="3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18-1541-A2AB-728BFFB13495}"/>
              </c:ext>
            </c:extLst>
          </c:dPt>
          <c:val>
            <c:numRef>
              <c:f>Análisis!$R$19:$S$19</c:f>
              <c:numCache>
                <c:formatCode>0.00%</c:formatCode>
                <c:ptCount val="2"/>
                <c:pt idx="0">
                  <c:v>0.39317953861584753</c:v>
                </c:pt>
                <c:pt idx="1">
                  <c:v>0.60682046138415247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18-1541-A2AB-728BFFB13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Análisis!$Q$20</c:f>
              <c:strCache>
                <c:ptCount val="1"/>
                <c:pt idx="0">
                  <c:v>Obesidad II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92-1141-8B13-037B127EEC37}"/>
              </c:ext>
            </c:extLst>
          </c:dPt>
          <c:dPt>
            <c:idx val="1"/>
            <c:bubble3D val="0"/>
            <c:explosion val="10"/>
            <c:spPr>
              <a:noFill/>
              <a:ln w="19050">
                <a:solidFill>
                  <a:schemeClr val="accent5">
                    <a:lumMod val="75000"/>
                    <a:alpha val="3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92-1141-8B13-037B127EEC37}"/>
              </c:ext>
            </c:extLst>
          </c:dPt>
          <c:val>
            <c:numRef>
              <c:f>Análisis!$R$20:$S$20</c:f>
              <c:numCache>
                <c:formatCode>0.00%</c:formatCode>
                <c:ptCount val="2"/>
                <c:pt idx="0">
                  <c:v>0.22868605817452356</c:v>
                </c:pt>
                <c:pt idx="1">
                  <c:v>0.77131394182547641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92-1141-8B13-037B127EE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1400" b="1" i="0" u="none" strike="noStrike" kern="1200" spc="0" baseline="0">
            <a:solidFill>
              <a:srgbClr val="114B65"/>
            </a:solidFill>
            <a:latin typeface="Anybody" pitchFamily="2" charset="77"/>
            <a:ea typeface="+mn-ea"/>
            <a:cs typeface="+mn-cs"/>
          </a:endParaRPr>
        </a:p>
      </cx:txPr>
    </cx:title>
    <cx:plotArea>
      <cx:plotAreaRegion>
        <cx:series layoutId="regionMap" uniqueId="{A24DE386-AB4C-C741-8781-268971F3FB06}">
          <cx:dataPt idx="3"/>
          <cx:dataLabels>
            <cx:visibility seriesName="0" categoryName="0" value="1"/>
          </cx:dataLabels>
          <cx:dataId val="0"/>
          <cx:layoutPr>
            <cx:geography cultureLanguage="es-ES" cultureRegion="ES" attribution="Con tecnología de Bing">
              <cx:geoCache provider="{E9337A44-BEBE-4D9F-B70C-5C5E7DAFC167}">
                <cx:binary>1HzZctw4tu2vOPx8qMJEEOjo6ogGyRyUmi1P9cJISzIHkARJEJz+6TycuJ/QP3Z32rIty3IdV7Sj
4zjtqLKSE4CFjb3W2qD+fjP97aa823fPpqqs7d9upt+fZ33f/O233+xNdlft7VGV33TGmvf90Y2p
fjPv3+c3d7/ddvsxr9PfCMLst5ts3/V30/N//B3ult6ZE3Oz73NTX7q7br66s67s7Z8ce/LQsxvj
6v5weQp3+v15bJv9v/5n//zZXd3n/Xw9N3e/P//qnOfPfnt8p2+e+qyEhvXuFq5l6IhKhBHH8uNH
PH9Wmjq9P+zRI99nlHOM0ccP/vTss30F1/9Agz40Z397291Z++z+/w8u/Kr1D77PrQk/dj40h5bG
Lz507bevB/cff3/0BXT20TcPxv/xyPxvh6C5VV5Hue27/KbHvz8/4PCv/1c/u717duq6m/wREl+d
/heRoOIIIYI4DdiTSOAjJnxJsBRPI/GXmvY0Jk/c4qsePdn/Xwq/rS339pnaH2L9zn6ayh/D6Kuu
/lXw5BHHlDL+IEwehBE5kj4XTKL7IJPy06M/RtGPN+tp4B5f/1VXfn/++PAvBdnF/l//bZ+92tsb
82nQ/n28GD1CjGJEiP9ksBGAM0CISnIfbOTTsz8C9qBRz357Fjur97f5p1Oeat7TuH3nNo/g+85Z
vxSKZ/th33U/cblkABEXKMCB/xEi+nXiwkeccUkY+pTYHoVcaCpX57f722cr0+3Lw4r+A218GsY/
u9cjLP/s1F8K0NO7Mi/Lnwgo9Y+IxCJA+BNiXwMKayhDEpHgEQP5gYY8jdrnCx9B9Pn7XwqPcN/v
S/cNN/yqb38xqTF8FEj4Qzn9zP0eJDV85BPhUyT504Tkh1r0NDQPLv2qA78/f3Dk14Ln83LzCshH
Dcyx/pmxIw8sngSQz+4Zxtexg46AxAPJl/wTAQk+JauP+ezLsvSleZDYPn7d73vIvz/S6u+g+UTf
v3vzx3j/lWt/qRlxsn92lZviJ84CSIkkYIJS/kjEkSMf2AxE6n2qRI+W0B9pytPQfrnyEW5fDvxS
oIR72x/SmgftP93XIOk/xclTpO6vSW0qj3yBJGOIfx2dwEURCxj+Ig8+PfQ+OP9So54G6qmOPYLs
qVN+LfDuXP8z8fKPhBCUE3GvuB8xTP+IIoapwMH9ogpR99GWuYftf2vOd5D6eNljcD5++2vhcT9v
n83PTu7ANfk0PP9+KB2YiY+JBIn2FDPx2FEgBNCSz/KNfXr21xH1Iy37Dkrf9O0xYN+c8IthV/f7
d93PNLhAc2MgkxA09ywEOMgDOgmgIUoEQWBxffzAMvkwnv7pelOb6l//vT+ItXD/Aw18Grvv3ugR
hN8975dC8p+2d4DjTzS7AEgiCUVC3LtdYI48BNI/kpJSCYz0S3Q+BPKiy4EAN/tbcwDyR9r3NI7f
u88jGL932i+F4npf5j/VbgayGPg8CETwCL3g6MBDKMH06TC8bwkQ+MO/lj9NuE/j9u0dHiH27Qm/
FFawNO1/bsQRARGHfEJBbn/4PMIMcyjTQJFGcvbx+COC/yMtehqrL1c+wujLgV8Km392+/RnUxEf
SxJIds8SH0GDjjhYzAw44v1iiB5xkR9o0dPQfL7wETKfv/+lgImnvoNC6637mSYxSC4sMSUcf4mL
h5mKH2EfCaCR92GFgOI/zFQ/2Kin8fnq4kcYfXXsl8Lpi1N0qIHub7v89tOY/QRej46YZD7D+J4i
PjIy6FGAOeYc6qQfPxBsD/H6i417Grcnb/IIvyfP+aVw/Gd9C37xDbDpT0P478NHgyPGKfYDfl/C
hprLw3BjR3AIgCMPqqQP4fuxNj2N2sNrH4H18NB/FqPv70T4vCcjAt8+/rCZ48FmhD8/+mEAYIPJ
o0vvI+FJGD+O8vb29+eEUO4/KAQcbvJVDD2xCeCbq+9A3P7+3IPcJvihOADWMoLdCQJS23j34RA5
ouyDGU1B0YGzxWBlrU3XZ78/h40OgS+ElFwA+USw+D5/Zo37cCg4ogFhkC154IPGkMHn3TQXppxT
U38emfufn9WuujB53Vu48cH3bD6ed+gq0FuKwfMUPqdCEk4Z0KLmZn8FW3bgdPxfQ6r7oW3xO0Tc
eVfaZoN6ZhWegxua8+GUJ+WFLGp+Ykd2S1rnVFMlQjFkLjjWXlhxY1RlR7NmKG1iO2kdkb66mAOy
Y13dq1ay4lg37TUehFAw7Z1Cxvjxkrbu2NZSbI3ppy0R9oJ39mxpK3OZuG5Fc8bDxQ6vhk5GfjZU
K+TpJqqlFCuTLFPYGOepxTa5CnI3nqaOzZuyKYgyMqhVT9vIjlK+GGXwMmvYMcmCJmrrjkYoTV8n
S3PRl/hEME+cBKxlsZdSRQdXbLXIxtuGcR3yzsehGDyuRF6slhxf+V4yhtJLm4jyvladk3eVbe9q
6rDCOO9DHOTLFqP0JHM9jrK6667Z1FznTWtU6ZgOhZc3StfvaR5cMowyNblpBRC8IDpxKrAIujMU
f1gdBMcyRcsm73ovlAy6ydCIVeUwOg64rNfTlDdR1cMB1AdvXCtIqaa+DRSaGqNsgZdBkdS/oe3i
FOnhu2ngNxNhTo1yECc6KZq4IzB0c9uTtTETVqzS5J2A3m5b4pbtKKduZUy39nuE1ZJ2ZxNLlSgn
d+zG5j1mgDhMrXUZ6DJmZcp2EwluRktOaDfpjfGI00ra1F3WmXjjynk7C3PhFZlUGcYnTVcs2yqj
b2yKi+Nyar0Q4eaakBSe37OLYeJKLyJXpqPlLmhhSkqYe16mjSpg5qiBdGabFAXf8SCbdjqtUZQv
WB8z6Q12hVhpp4i1S3uDUgxwtcx5K+x33p7NuFOjq8JZz+7diBr0ppV6iU3ViquRBv4OVR7ez3Xb
X/Pe5HeIYpgaS0JOWm2LENCFqYFRc2LSEm3adMlg3NtlNZavHKuSLGS2Xd5UtOdrkgBaSFfLOq/L
bgpdZrpYyKLftnKeVTAlrzqhK6v6wcdVqOeij+1Y13vtN2iMUEtkoaAGRM5Sz5MbYm2xSarWj6aB
tJuG63cV9asz63PCwrasJqN0grFVcyXQdkxwlqq8aNNTMhboXGRpHldiZjChBi6zUHeJWOVe66ux
m4t97nV2XZLJtmqynVAOteyN9l33JvBntKKNdzU0yXSZlKU7lx0L/bKZLvTSi1PnNeQ1Q6x4n6bG
HOM+0aqpTRIHSZHHfJ7Qy0E7epLZjEQTroI4QYVo17NJW2X0Qo9HbuhlNcleibYip9XY8mNWyeW9
FmRl6+EYgv4ic2QJ+773onnwkmMdDChMenHdWE+qOZiGSAfZ+UiXLkrawFct9ZoznJaDyvyEKBnM
V3XVl7GZ5ngAwRgu/ZCEZKkuF1PXIS2nedta1lyWQVddLKLwQ88Xb4WbllUdtMnZ5Pj4ckpmvhJ4
Ipe8huFfW5rKFVto+irtMN4jB5OXj1hfct+xRbl+ojeurjKVFHLkIUt6FKd1Or9GmOa72frDmyRn
VCqsOVI8MOR1ioo69PSU7OTUVJuxL+QxPKw952WV9qoprQ8rAx0uCj6Ub6dFFjHr8jFTvMm7UC5c
X3Ze28RBbukJRUSnkYcxezmigZxpXNQKQ8qKSG3eioIsKiO9O5aWvsCNbBSvUXk1Zk275g2Z40aQ
102d3TZBK8K0htOLpBy2CXPFxTRNs2qNeeu4ty6Ccb4eEWCWz/6uMsH8frIsDcdstGFVT3WjiqIf
V77W6Q4PhdnIOoGpgLGJ8kb04ZxM8y6HTQ6RRGMK6yrp7rpgeb+UqY6WItORKAWOTd1OcU0mtPIK
1EeJRsTGzvO9dFPnJYF1ivvVGHoBfg0h78cdXVi84DyPzczZVSV8vAm6YuzXaEADjR4QgicSKxix
j9LqofAvKKwL1A8YAz7xMK1yS5egRME+pf4bKGy9mQm5IYi+yfIBqw+PuidG98/6mNRvTDN3eZrd
75L9/OM/rk0Ffz9s6/zy5WGT7ZefTj/tzv3Ts9Z35uD/28cnHVrz+V7QmPvWHajRVz98w9O+w8Q+
bvb9zsEfo2mUBQTEzee9vN/QtC8K5Etp/rtF9S8E7v6+HwkcbAvA4OMCf2NMAnuTHAjSPYE77O6A
SjLYFlBQBluegVt/T+Bgz3AgD9UX+I8vA+7D/PhC4AQ7GB4+FGBgakAfPg3DV1gDe31invmP+Rs8
nhOQe4hJuC0JoA0PJ1rl2sKrE3lnF969mYbE34rJf5fiXJ75pOxC3KXd8Vi7LM6qaT3kQ/va1jO/
pi1Hcd5DPkpzRFWuTZopNzfZJRnb7mSW/okrafm6CaTddJ3O7lpY+2eV1553qr3sXTskL3s+mFRl
JuPKIrQoO2vzbnS0jNGc2ws59CdL0wUvgzYPot5humpcO++sNeOF49kdqec5WnLfbculfxV4/bro
s+5EiLbTStCs36ZVYZvIJcUJJPcry3gf4YTLbZY3GtblrpXHtDPDhhOzXCIty7cV7qFNE66x8tK0
unowg54ab4KeiGx8YMsBbKujhD4acFRalhOk35HeAu/QXbluvHJZJUlAwfJM0ysugFgVZUWuytTJ
cFiQt3dpW5/U3EfviNHv6IB7oBrLEKIiaPlZkbhFhyMdstuclX0etpotGxKM5QsXNHMSIVdPo4K1
oXxlmPBiSOeJVWWLum3bQsf5wAdYsX1/2fC5k2FdpEUogmLWymNWZhe+SOZ0Y1JkXwMxTN7SKjOv
yoF4RE3I8hel67ttqhHQSuN4rQJHvVtYnOuQZR1V9VzLdSO9PBSmJZHonT4tmwytjbd4u6CA7vQg
gKLar17Co+hpUnl6bZf0GIuuCktvJlEthukcz0TGBdMuGkBdQPZqL7vCJ6ouOIrGvEsiXLotS+pq
lRC6ta41cSFSue4NnL7QWjOFLPEv5eTXO5NWMB/yrMlOEs29eMRsjDhrxEWV2pdcJMmmSTwS0zEI
lA58d5UsJAi50WM4VqZZ+yNh9CXQSBhz4g8iojXwCAdeWWyaXLIVom5pI23Ncppru+xI7zmvBXYt
XTx0BJ0PQ+dinLP3qOnnWBRDPOicwAmZjFFHui0WtNmMeuKb2QIEsqXTWbHI8qIjrD+e0m4+TdOS
nbRtxTaJn7whukjUJAr+UthyPEVF4++6QgQv2na2aqo9GpUVHV4IIkU0gSQbVFBosfU1ZsouSJwn
3iJ57NKeB5A9A5hzfuGFPawQkQ93gl4Kv7pMTKYqnvabMQHi64uOvyBs6uO6k+gdDjCMtJw9g5Rx
gXxjaoffFgeBuMqZyEVYGg/NajGCHxNo2GudcAccuJJBv4Nl0ctVnwz2tqBI39XDUL5Ci8uvF0YD
yNx2uRQOSDZPrFzzsl0uaVbhKZItoxdl05AssjLNNi2fxqsGMmyECwI6s596rdImg3mIGLvGtOhP
C2c6DGwl07kapp7GvmUoQom70zhpXmvPjSvWtdll6VpvXRtbro2fV6qqiwkaMDFV8KpUWkxrr+7d
KsOiUtOIs4j1LT1p0BQGnQhWxDL8RzUtYjcHPD1Oe5OYePQXt551Hqz0NGTXDbw0suFeMrzSU7Up
kPNuWQZKauVw758GHiCU1cOae505aWG89jmtamVgabvFEnReCeK6UoEu5KoN+sO8Qfp0GfgpUC0E
zH8Qu0Iu14wxcQYT3sZzULerdCo6o/K2LkIYmouh87UiXl+pzGuLTS2WKgKGeDoa3JxOtNGRaWka
56PpV5M/rAwBVsxZm68STfCVLNxxMVQoSiZehi7V3hVQRfwqyDNPq4wW69kV8I+ic5FXDjg0JH2V
ZEULx3p05rF8B9tFPOUmeG0Eyy5IAZZ5Ppth79W6GSxSEGj5xp/7TLGy67bDkjc7RvCovM7hl9mS
NquidHte26uynl/ms7RRkjgB8rYHQlVt0h75ivrT1h+K9pYkxgtrW21xmmx0CTQesrgap3k/jOOl
znUXOlkzWKEK0ERLLcKcyj60XldeOn/Qr0XhJaoOeFOEReFlVqUtlxGq83WeWLbpayGVGKsmTtrB
2+RT6V2koNQ6NU8m2U6d8RWRTqqpkPoY9u+6uGLaO1lyCo5DNpNV2o8w1xkaNhWvbGgHl4Y0IX7U
Z7q/psSPB1eRsPVHE1YQ72Hlj2kVVZkOtkb76BxNND9rzVjH8wi2iKbt8E73+fu28LtLLfokslQv
k+or2qrE1EU0p5XbBMP8Os1h/ep0e7XAxI6Fw92mI/Nes6o4L1IJYokMLzkryB2rWNOFQ51lUV74
V83k4TAV+g/D6+UC3tzqopLOOA5GzVas6thx1oIrk8yDXgeowmtSichigtUIkyoplmGL2lq3qvJy
q0Rd1mFTcxFjC65BECwnDSfFaVmIYlJQaL3NBLB1aYiOc/AGrCPlZmonGORFWjVUfRov/vICROiy
laKr9wGuh1SNVe/CylTdWaHn4RKZIAFCggRuVdlVWs0uoyBCh6gZeRASnr9MGNVnnc/SnV8FSRmW
tu/XGhUgiXRKTv2lRZEL5kblgavBK0nqE8JRlkdUz30TNpBDdxVN+0k5n/oQIb4LLgxL6xNr2/yg
FTO7zsvqJhirKsJjccJKb1rBUlqvCq8sVeLNlfJGMUeYMC8Gj+EySPiseFu9TgINrtjsQWawmX8O
DlumOj0rXTRjPHpVq2QhB1Xz1l10dnanRiS32B+8qAPDcJ1j3zvuMlTyMAfL7xSzMulVjZFYJ10r
rgcIjUvEO1dFNLA5DcGYcpUyQBV2NhP+Va57EKvIdVkWujqrVm0JdorRebtOrOgg7RZGR7CeT2AE
aoL6LckIrJxBrfUqFaAr54Qla9ml3h+s5+XaH2T90nPGnVe8zS9LMbkLf/TNzWSmcjt73nxqKjLG
U9v5UQKkIA2bmQfe8dyhoI+M9PyLDwaKrqDpfj3UYTDk8qI++CHLB2sEsW4ZI7roec+ascLb2do6
Dg4GC9F5F3PStVO4HAyYgoCIjvoPBk2RsWY9AdU8Dw4+jvNHHOaZKUIL24hPBO6L7SxZdgdGvr3W
y4j3qQNBWx8cojZIwDv44Bo1YnwHL6ylITr4Su0Hi2k5uE3gu7U3weBP43bQk0AqOzhTkusJyg0g
av5j+u//oLSD4gfIZwa1kR9Rd99U2Q7O9pdb3DvxsIXUh9qKhA1vlIEsw1+E3KHocthxJQIB78OA
iPqi4/AR5nBRIBHgzPDBHv+k4yTsffShaM1QAMoQ1Ndf0XGHpzcPfXh4MPUJtMOHlwV8H0HfH+q4
vJN8zjAD2UNc+lY6Ue+qPJExb9wYzrSH9XXmduPyabDKtsCGfWb7kI6wED0YxqckTvCtpmTwhgmX
PvTtsMsFqg8P2+LSrM6SguaqImkwh4VH8l05gTE6Z8UuT/UtJ/X03lBeh7wdtAibsck2nS+wAhXI
FfhmIrR68ICvJrqPyIDSbdOmEjJrMYTVNIOQ7KTvq6qVkG2mzKml9FQ5gqqR2bJty1SG3pS+Bd7W
hOkMZj4qylrlxu4MGwfVsKulzVZl1rfKs2ZPmqoJW+FfeCV2IRlFswpq14Uey+RKNrUOMRAyP9Nv
ZDJf1Bh8uKJxZ7qZSYidsMq04CHNkNbCxG/uRF5eomXeeKyoo6Jix3XTKCr6Zouyqoa1E5cx5m5e
ddifrr36IGymNmoqMP1AEdUqZU3YEf+9l9aneuCHFJS1uxyR43owF6Ipiq2Xwk2KVODLJbFGtUn9
1klURkVA+1iO5RYsXK6oaUjEZ1mGHSrRm5FzqVWXQ4trQUylcD31wPqmauejpLvITfXCeTks1h4D
cVBtuE5uJtHCIMx2AlVOV6gdghhVulbjCEa7QISrtLB2RSbgR23nODijxgJnTmRoWtud5InzQ5IC
00yy/t0o6kK1M2QzM8/NC5RBsuk424FkhzpDloS8Qs1pPhg/ckVXbJAELtmasoJZq69T1NnV3II1
p/zMlVELMmgHb5xnJ6kGWs/9HK9Tvz8vkrmKh6GKIPPd5gOCnDzldyyF6okbEhdDqoHBIU2vrDH6
xJeuOyZN1seZXWyYtTVwsmrJrjq/Faf9kq0MXlzc10m/o5Vfx6j3+xi88OElCEGw10X6ehaDCanV
JVDp4op4PtmVpnhr0w5yqi48NevMqOTgf0J0djFwvhymZQVNSKBjI3o/Q7ViN0N1CBJH905nw5t0
SOyxqcy67afiXGpg+00x3aGszmPu+ZA1Zrg+Qe5FWuRzqEnbbhxJb1ueFaok1QzHgDjlLBijAPSM
an3UroGBpeECryUBARfZOStQdQFG5KBYxugxQT6Csorm25zO8gUKwKvVmaTHaVPIM1Kmr7gtX4Nl
EABtXdbTjN8vgvyRwiN3fGT6eGqLaZ20aAXUeYx9N3RXtqvkykv1de5XOVSA+LxOg27cWA2ijxSV
A8ULTjF4vJcoH1is66Hd5NqXL7gr+Br4d7uiEzOrErmVYAGwVKiIqE5kdMWQPau4H6iZBUi1GawV
07K8n0drY29Gu6Vo8XbphjFqrGw2XjqC5meL2OimGTbAXMsNmbsOCLZJz4sCyOakBbxpuVRhN5hj
Vgcg5SYqI1JRqIqYxm9hGOG0NieVaknibVu/D6IZyohAf9MqLJJ8ozH4WTkultMWurue5zRfmTI9
cIrgNZqdi9qRZ0E4k+qdrqvbsXHFuqXMbhIP6ctxgKoK8kauwAGx54FoTGyXoAoTB6yKo2bIoKrI
ji1FY+yWqb4D56dLFFlquyay9y+tTNzaX6CA1uIi5DkmO2yaZdNKugDH8/Gh9NaEAZQxVrBW72Zg
s9E89y9ImYwwaMs+aPSyHjrvFcXlUIXA17hqpg4AsCWKhJjLeKqmPILCTKf8sfHOXUVFlGsiIijH
jC+trOzFWOZoxRJxxVkyn2YUVJLOsjzO2VCdphO434qx9HbKGQhDNoSOlaDRBybD0WW1gqJTEgMf
EusMF+2xzgIKfpAroqFhoQQ2H2VWV6tuWNIkaiAFXnccCg/UWrGroCoVjmVVgDxtvDAFyQ6r8Ozt
TBdkjaoX4qt6wkYtVS9CPaR8O47dK0TYsA6Eh1Ur0g6WNM1j2I3rh8kQ9KdQYIYe9NWg+hzKbzAW
TC2evp4LqAeROc8i584m469M0OzqpWlCW1swGPIioo2ZIMaEOMvnLthMHbahzHt92UDZZYXHYTuW
8MAq6N6N/WDDHnERtW1RrSD8ps1oFhqxNNMgBrp3vSydwqOPwDoFOEZ/Yteih3LNWEGhhOFBh1A7
Rwrelzltc+tOUgf48fEwfZq6XFVzgU65pvzlKFP3VjPoB+SFPNJjBYOdJHw1aQYirCtKRVjnq7kU
HUz/Gepj4ACCWRYtU4NB6CQ0WaPetVHaC6eqbMYzXJHbSwc2SpxwGFzeUaAh3L9bxPhyJs1xngZ/
1JA1w17M2Sm8WCXiLAFtPY22iKdC7JFovZUPO2EUharnScrS4k0qC/62G4ZNWY4ZrAOwVFMoIqug
L/tt3oOAbBIw6Fp+WntBAeYVu5uDnoZmligA+T/SN/A2M1EJGFinDFJppBt8mTT02ksFDVGGwYge
UAl2cnYuMdRIW96mr4HHtWtvQO/HqkhXpcipsqWWq542aQxCHiLO0f7cM3paeaS4nL3BCzt/Lk4b
ki+XDM2Q1sGA+qPUWL+Eyt4AbhsZtjLvckXAAw7Lwb4r0+FFmnduh/IC4gkP+cmy8ATinOrLbNFb
2IPO3xY1pLkWZ3MM1zTHnLfnBGgpTAIQKTlGySteljYsNdwaNzhZZ7BR4gRl+pXNmbcipPFWUx/Y
TaFduxFJ3ikEEX+5CMviIvGKSNqpP/cT41Yt0sm58yt2ng6cKUODq0ATs8kmOYU9rbOzDGdLiCv/
3ZAvr3uXvvemoIQiNpBKGUCQkgFqsVld8lWPF3AOymbLm4G9LDOp19Wod6UA+tdCUgjtLM6ghlJD
rPYXBalWOZRFwJAUfyxDMMP4zdkFYvV2hOof3NIbI9zlej068mIxkIL1XG1YOWHwYHoTN614pQl7
OVMJPTILJIYc+GNNxIUooA54SE+DnPIQiGz1QsyQ3SYBcC92j8W0S1nggf0FK6JI7HgCezMm6Do+
/s8qr4c1tX/8QpU3KILBCyigCr6vzr683PilsPb5sntFBr9/AKQ16C6wJkBkcQpFsvvSGrwHA2oI
dtfDhiDIIJzDoU+lNfitBkxweAlech/qbg/2RsE7T3ABgzdoYKIFH7ZN/YXSGuzL+0aT+fD7LwJo
GCEBlNag2vhQB5Ha5sgwYGKagyOrFwO18By7uKgaeVLNuVGjNeuFkHEFlHzcpbDt5GzMRxajLDiB
SvptLyQYiKxz/5+9M+uSFcey9C+iFwgk4LEZbHQ3n8cX1vU7iBkBEhp+fW3LrOy6EVkV2bXqpR/6
ISJWxA13w0AmnbP3t49d63uoYyO7p/2QZA6cVNbQGPWQ1xV9K9gh8kWP/87eN6Fkpkfrv6/G98s5
FY5c/TlobfOERilx9G0zOswsC22pqJh36YIz10WU3oyqUbdm62/mpEXhG9ubrZb8BIvO+5wVZyab
PWx/8Ee8o7cymieQPC9ttHZHmQ7bGYpJMmV+I1kRa71vu/BOBH0ETc7DRxvFy7fBeB9JE79NzKV7
23buYsYUm55GyxJC9gEP0sCEMfXRxGTLKxQ0OXc8QpEFEbZnjdqtCZrEOqBThuYhzIOGAVlJod+7
KmxuUiH0rRq6B77BouDUL9FZ8ALh7aYkoZxyOZsbdJDTzkb+oYlbcjNW0ZKtcWJxP2v7EInW5hsO
e3AU3afHDP4T48uj38tuV4OUOmm8p5sV++Z+RXwx533rLoFem7yqlqRE05mUZlmTk0QBcbe5Pi5r
3tZgHChKo5lCip67r6ZFEZHA1sgCE9EsStCrLtw/Bd32hYPUZdjN2lxbtOkD98PCqeXXwivcRhbU
+Zg0Bm2ha8A6hPcbpPocKqDb42lXRZ8Ox9oDkbXI7TxZoQEbSS+LPbRobkw/lqZ6SVDdZNKkezV4
uCC/DbKEkw/Bwp9pOtByklbkhpiXKk4foc95x7R3jzrgYW5HUFvTiIohTgKXY6hSCLumjQt/Awa3
1X2wN0G1nOpx/gqjKTxv9Vgk4ze3qpeWSYKS36xH0XFW9rZNCjiuxzYcDxZ/+1x8UF/AyW5Rxbe5
l7KxAGbxvlXjnHUrvyMzfQ50+AI/bdqlvRz3tT89qYH3xyFFixOPst0Z3opdRMa5QNF3uzLzlnSy
Lu3iVSUMxvugZgA/ZIcF4tPqJONhJ5smehgr2JDz0GiasRrqrL94zdEKO6LII2uSQcxn+bw5em5J
qguu1unsC+nveNzZfQAQz3rpZ283vDv3Ns+VyNaFfwdV8pIu2u0YfII8bBYDcxnOhvOmde+tVGUq
AERURVBaoSXJLFzNGQCNy7wpIlnnA5CZhAC1EuoRnf2msmUCwzNIBydCClFOSXSGvwvJopt5vtR6
zLsZVw2ssnpgS9fsVNO4WxIMakcQtDiygT6zAEZWxYcq6yh8gSQWBquaObQ1TfQpaujXUz+fZ6hO
exeG/QFdyQ+1QTdXvBcZyC/22IPygq3rwr028HtnJceSawJozJvaV2/SVdYG5i3ULiknjU8Cikpg
SRV9dRo4Gswm2F5RkKV6HS6+nau7tN2eRBIrHOIrvTV0VrvA+OiMVYAaUqX6DFlN7wHvcdTli/e1
brrLfUgb4Ce1KGvSvDKqbcY5h72Eym5v16nKtN/0YE1r+K/wrXJJCHogMvc3m76yV14z38JyVBB1
UTYGG3rnSpMdGdrxfVqr11ZR+iREiJ0o0N33OeU/nA9zvQq2voitDtEvj/ezHcWFAs/KsR2oMwmt
d5tsK6AqpdVuGIb7oHF9YcC1ZQ78Wdb3/bmtr5cSWliz2rb7CPgbOpqw30Pk/OhIS56lo+Ej9jJ/
R4fB2+kJ5WcPvORx7rZ1rydqDlJvXrbqcCyMh2Y89yV+nwur5mi81j3waAg/Vl/i/qS6/dBumfJu
ZPuh7X00JZ149UUa5rybt5yky+0ahWpf8anL/Nh2uVKWY/+C+zvwuSrnsIFyRlr/gL0LDSR1Ojeh
ghlgfXoEYBYUGlp6Judxu4+9RGR0BXAxQ9doI9e1gMUW9bTEIyDTEPVwu6r0wJT6mNI1BTG8eOgS
GR5cL7o1i8UyPcRN+qOnK0XfpeX9skTec+L37SXqIj8nkrU7a+pbLrd6n6Rme1DEBHu3VE/wrAEa
NOu+m0WbGRb3wI7h7ajWS9Cy9BMMibjoa25gTqHArLGFExnEBzX36H28Cn9bg0oXMFYikVXLyA56
6clxXHX91gOWBEMAr1PAdQNAWA9ZGwv62ieA0TrV+OdwiRS20yTMjI0+/aTKPU7bMm3U/NHBG75E
S1xlXpryfaPRDYQjngGm5qECj3p8XBXWooJJm28r1hv0sz5jiYR7DhQ0i1YL2TSQ4BNxLOBy41Ue
uhhKYl2PaD5ojR5jDJ461QaPURSuxVD1qoxXNJMj68YCQ5x2C9NbSU1nLoHBBycwbj72qyWH/1/w
/jYl8g+hiH9kPv5mJsAEALj/X5e7/xzH/I+yN/j7D/970cv+VxyidE0T1BURasrwPwIBmFCDPD7+
ImDyoUek+KN/FL2I9SSod2OMN7z+TAjJ/t99CBS9yZVOSxJCEBuJ/ns+BF7ijzYEwDTU1MnfJm2Q
MLlaA7/FARIe125cjMlMEE75NizwyBbRnH+7Of+ZxfDnV2GwU+g1/RwnWLJXOu73VxlcKPtZNDqz
bdx94EwGFqvD6M1aPRd//VLBn3ktsHEwd2DSxJh1gODUn4yVTSpayX7QGcTQGc1/2x6ipPVzsY0H
T4ReEY/cgLyAirPhj8Du//UF/NMd/dvrYxZDiBMMgY3r9f12R5ljsV4VXt9nNnmNt4nswrmfdn/9
KtcF8McHh5fBODfgRLGPGSr0T73Kyho/VVGtAehFYz51eE/Ch2jX2O9rIG9av3MQUMhF1V3pM5QN
Y9idI1c9Wh7fSDK8ycoUlopPpeuDCmdIoS6Rmelv2TAmWRwvZ1SN6DKgmpa9EYch2nQuqjTzGLtU
y/LShPqb6SxORBIcBmTYMpL0dRZQ9trOqDQb9/SvzSryTz0a8xNo21B9wONRwv70eJWvcSbRGJvn
hAMO1OUxWETuiaV+omIh2SbqONNQ6XMTRJc4TZ5QFjVZ69g+iuW7aKE5h5y/0Hj6SrEnKzKgaami
G86qKeN2eup9WBdBdfzrB/afPC8wSgheogFGvufPvWU7RXOw+gzX3S6fc+DtF1UfpqoujNYHzYKL
3Jrvf/2S5Aod/8FjxL0KEgyPuEYBMInzT2skmgFBVKPZMlfPHby36PvmRzc1i28CsT00CumeIGmK
wcBjGDzZwmhi92gw3zvUj63R+w7rZhnALZoUQuXaWLhggMpnWjabfl1iaEzEznDtzY1c6n9x+cH1
8v7p8lMC6pJGFPjCn5jqZJ4V9kDwbkkfjjl4qSCf5/iK+qiyi7scDEabbUn62Nn4bm5QujcqQgjA
Jr/++kZet6c/XwhoX2SwsOquewr+/LePNER+IUklNiDw5B5c2D2CPJCbwvTLF/CJ/vrF/rOFEsER
xrgIwKbIiv3xxTyyoCS6ep6yiRd8Hr0vrpPHiReb6s8DOoc4rP/F9nz9zPzx/WGNhGkSQmdhCY6i
P76kSrZuVQ32Eo+aoo/bQxzX+14sGZCJG9gnZSfSbNDDv3jZAI/xz68c4z1C7rwG0bCLXdNyv99Z
bCXVPAxw9ZAESJ7jgSCSo513ahorH0kFRzLyK9KUOhziw7zY+IOOqX9pzMDfFKYQ3UPs59i5gIBA
iV7UjVu0mjLALmwfKAVMY0k1oi+orSuAz1Qct6mtvtJ+WtCtb16H2i3cDhuJxtMSLezGAOrJej7F
WQ+VXmXRIqabCjoHRGs9VKc2Xd7CoJkRbVvQBGk5w3flbD5AOLZ3A7IxZyE6P6ewyF0mGL0SuwB6
5My3i0ycu3hmMx9pxJc9s2S8Ryvd4lGDx1odwnD51kw74Vb6GW4wn5KxATzkr8GdHMZg33lCvQCf
y2Y/3E0D3e5WSeDIVWuY3kC1+IFQl+cQ7EnIc4sJzrux36YSk7amLAmG5ljFpi6SaDAlas3o4oUy
bosAJkTmOvjZkaYhEE9cUib91D4CvHkezfqzR/zoMwlQZq9wh2D2rV7BJDT8bPMZPQESUoBq0zOk
umXM5rHWOzRZ8FsJqvYKdvirhSmO6TVCYY15/bwfF4FECFPx3dotLF+1ffXpCsSGVufwiv6RZENH
39Yqd30AAncjnb0j7cZOaojXFxVjZ0L6kp7R6ovXoE8NPM+luUTj6BWarGlZVTMuQ+AKGjovZ5pu
W9FqLzisYn7uuv4NwaqugGymPyd/1NCTUifeorleKwgK0sPNgvkJuZ90DwlHea4Q13mEtTa+1BpO
a1ZJC4mIwfnMIoHi3G8E36Emf5J2hNmowJolnZ9kFi01BPS2lHik5QBbJ5etD2RvC+2hUpzea3+l
j0Q3fL/1W1emUTohFVgNAJw5z7tObydZN+kZXp5f1gzpqYonEF30vMGA2Spod3KCmuibQO89xRC5
RB8G2iIxwMG4t0anQUkNA5I3uR08VS5VhEydTijYQhj0Si17/DN5RmJq/kSMScG3Ft52R3nz0Ml1
O0y+6m86v++PrIv1jlkL+2Kgsf/a17H8PgRTk/d9bZ7aBtc9KvuSxJCbjO7mExnbKu/pcNc09dmL
yDNOoODGynRBPifydxCXgr1CibPrIrR+XtV5RQRC724aor7kXpO+r7B3iyoSI3I/FXQMOX2fOi85
AhgmpfLl1CEcMo2lUtSir1MvQUfpvoNlnbHhaxKzPNm1ZvuUVA5OJCjjNEJEYQoS+dDElbytqu0e
mDQg+3g6r9Rkfj0JmL118tTxmkLpgo9KdKV+2AS2JlAXNMfwwZFEa5tinP3hlBDsoF3Sd2i241MY
VcHZ8+IJeQeyl40ffM5LkJybZgYVPG/a3xkYOg7ZurKy3sAzkAjIwQ10Pc1ID+1WB8tkqsd0ZytI
rUjNeiCHtdoni2WfmmNv5CstayQSbt0ApQSWWZ/HKgj32AnSomG6vw3HFN0+kZvNsd1Jk0emC78H
wDRMytcCZRZIGZ3mdTfPR9nb9GYJ5L1E1/mmKnfnPOUfI4NbqCbsIU5DpSmIGn+sVfCsx+7AUkMO
g66GBy8cZQbVgwKPBunbr1Wb43sFkPMcGDnosKV78HPJrgKNX66R/Gn9yiv8fjlrZLSyTbmzpXa4
qXpz3EDsZYZv7fdqWMMs5iK8W03aISpGSrbqDBjwiCfkvYFwyAnZyqi5R8VbRFDc4iF0hVrEEfJP
zs18l/RrVtsRVxgipjlJqBOpAszCS2/ozpP6BIMZFZqF9wjl4aMx8VcjfgjZnkyLFK1efOz9pn4w
4fS09cllrkAaK/XajaHOsABhka4B0F4xZ6EiV2Jz4pDZbSE60I10FOcUSwQwxIvV8BZqkcYZZPv3
TYqfICW9rOqruKgrpzOkHh7XOfxsQAmADG4/O67OJnWXZE1fx8i/AIbCjvS0pK7gYvKLvwWlI19f
IDXt+xXxt766hSiHRKHrn8Ehj1m3Rd+7eT1R1v/qxYRYgjyKMDhz3V3ieDcn0+MkIUNYUpK+GbFd
sTZH5KUwYfCF2PgrIgg7p+Y8slCsyXhb61PbXXOLwsvoaPmJhAirRPFQPdW1DBHVFXMR8+5g06mG
IE1HLO3um41XZDvFC1ApFBnXbHQUdY++SNjZdx500PiJqorl00rpCUHRHb1a13TFk0ZA4zLgRN2P
uB8WJZ/2L7Dgi84Gb3MYwkzoJ1aGcfIEt/wB2jXJR2zj2Rx36Stdl7d1sytU727AO24uKVkhIS0S
Wdsh+eg8XD1tNluYjj/5ZgryIAEU4ody2yPIPp3RHoM7YOJBVxPM6DUcmv3QNL+uLFw2ACmV5ZKE
236Y9La3GPa2o0pyaOYk2nUdjk8ZhocWGRromNFjUjuNQM8KW0DaezdDtB7icFd7iyyF5yFTTq+B
EOLfLw16lavxA22+9JtFlKFTgHhcx7JZ8vQNTwfMAdZuOmTSTjAgmMjqAbGLRBRePRuwKSJ8Ygan
KsWa2iM1fdKxX5IJ500QftYeahg7d4/YtB9xngNXkdhE1opedOzp08wg1CJxdD0MFLZ1Qdpy3rYE
MW1731M49atEuBsCIXTh6qig/x58N4UZkAyTxfDPwrircrcGSHR45pyylRWqj7cdJNZHA6Itg9PP
Cn9hECI98wlgtzsmkV5/jDFPb0Y3WJzmzVMa1Om5EfFhasNfTPBjCDF1T6ONFD24wHhBmI2u0/sa
tgKyX0/KuJ2e+SJehBeMxVRtbe5PPbawLi4pmw6+pnHuYK+1nblji3nvwASvAAczhLQVPgnyrEV4
alEhSs36jAfeyZPsyWuWE0uaYxIbZCI2L/ohWvrmA2XfZNiUBjGZUkz8tExIrmgy3bWqjUo1bfd6
0V0WagHQEMebsG3WRPancEsP8w8ZbrqCLe9apN+vJ0+FMhC60i83W4QcADHbJExzmG51rmPyhWQU
guJ8yyPilaA6Tq0LL9vY34sIlRDOzW+ub3cDsfnaeteYUgAFf4bVOB/6VL4pKd9j7D1F7CMQuHjm
bTJDfeinHkuooUi8YB4skozYg9iZcixm0TTBIVRtzgVC4pL7yCJVfCwRJgEXAcQ94+QFKBfgIOO9
mMize+Z3sIP6BJ1uU8PFsnfBnMJWcpzfmcVnec8Rs8FB30AFlxcL2y4XnnyZWqSONbYwOmz1bpuq
z3Fgr4DcwVDG/AFdANbkNn3jcWBzZCUJbEQsUYXPcSEQSIOzg2NcHTtYqD3IRbuViPgAaDBTbjf2
S6j6tdomZMxSkrxOYc/KuR3XAsMUoqy3dY1sOl1yV3PyTVC8s9R8NOEMEnVCxnBs63vmQi8DGLUb
ruc2m/XDkq4u7x0mBbiE/hwCxJHraIbnFMGcRRWZMPnDb3l41IhD4BO8BafNUIAhKfI/4zg/xj5g
OUPauxV23x7w8s8VQYUnQRiuhONoCGMUCgotS9ZijwvUdpf6TbDzkrrFsTj1OzG10Lrh8+S6W/c1
9TvQOGTe08b5e2oA4TTjOOVrb1WRtljjlCz71EBM1l51BK0h3dGr7YR2Jv1lUvZiuPOPdLX1ntRb
BEILG6PzHl3jxA6ATZP1wod+1u/T2RsQsmttFgUeyU0bnfk83dLOPPWg4loZHf2NwJzlG8ikOqqh
LlmV90E97UP1miIdiS3um6OLn3FQcBnkqPt2U7toZIC+GqCKzUm01Qx8tn6pZ/li4uAO9LHMMcHg
eyd9jgQlACCKwLnD8wPYV1C2glOW/tPiiMo65YcXiifwig9Ie0gT2RQNoUsh4bh3qfpRu/kiEhMU
yWSfAKIcEB//crKzMNnsY9U+ORyXs46e+zh61w3DWR+uR1srVLYE5usSRTpfkCzCh1mAr3XxHZ9C
3AxD5A4bdk4C95h2YihgSNEC5uZdxSOXrzVOH2L67QC7ZG8wjeHFN2aXOA9ZorW5ExHO823bRfV6
7/P6C0EWHE1UwppFxAC5IzRNDKWgj0+RWjEcpN3C+qQb/ETgv1J8jVKSrh78BUsLMTscTyktGl+m
ZZRCExqH4G4F9HyugvbMmYZqmVZfhiOrhPJmzCLbnOMYG76rFahKuI6ZGQJk/byA5nEPCW2u/BIT
ZMAlVi3wJBoUNJRIvIENNrNEO8uuISy+jyc4TmFTjzvWT+fNd48q9d4iTOsoWdcNBeY71GfqLTut
sQs1fXBhzmEzNEFSLPIqXKXPBgQ2ss9xCR/4KMyK5YcISdaY5tco44/Rf68ExiG0zpc5n+YEgHej
8rqpDn3CEW+sfbTa9fgtRAoMisPo4Wzjt7oLNxDOKNOxWZiuQJT1ODTbq8Osm8Iq7LTrglDXPKy7
IW2q02L7YsGMtUyEGIiTwG4sbFjvBbxw6GTKYk1dI2hTDPzduFv83rgc2/XQkWvKdQjLlXFeBJ29
gBguFwXNNI7MaRijfNRYDRYNKg4Bk2PkyYbfj4Yn9eola5fqplrqDzg+eN6zxI7VtZeWMwCCoAyP
dQXKPZUryRKLk1kDKr2jUr4FsfezWdCYIz750DcLusXK2tIq3IROh/JEIv9LWNRZFtWm64HqQ2Xy
CeKJo39BcZzTWZNcIHmVLSs0EREwqAjIhl3RhHcv8PfYhBFPSAPwpYSVkVUdwnnPnpQZQVEPA0vd
b8Fw54zl+2tSOq9qers1y65GHBMdPM/JyM+jxEPiY2XRnIzNXWuDx9qPVIZhg+Mp9eCxzRhtBPqM
qxywClLEo3ecmEjzQYDsxG5xGyoEBIyAhjPR9luSjIg2o6Q4WBi2h365AhCgc12FsTIoUyGe8/UM
VWzOJ9MAuFvfhi38+benALjAIZmp2/IaXF2WtqSzdxexrS7HtRYFArManj60KdG1zy0Ax2KyEbow
lnIEDt23ZVZHP+FTiQOVHRMXvxCkw71If/f94SbYkKiq7DXOkJC1SNGnxMH8FCIcmdOqS9BKzG91
4NaztwVbPs7VOwzen41EIbPa8Vmt9HWh6BDpitJ8M0hp66D9FqC+QYCMVOU6r+h8qrweEGid68rH
cCBZHaQFdLzIChRPvRStkZjHlGw6c+iJsiUa3hHzB5kdTyt+zcgeaxA/+7BBRTrpRu3TAUTsOBrE
LBGhXvpmOnHkEOcqJMhAHDsPKAQTVXfNZ34EihbEB8gAbFnD/b9YnNGYU6LZqZUc04tW8jg7AIde
PZxn4rzcyOhtFIG8NaJBrhO/2Z9bOONhcO/38a+56+N9FzX+3si0xuLdIAAAaNVh45WeCMacE/Hi
kFLNxzA4mjQ4krBeH2erb1BOIko+Bt0ugZzURwTTRxAlBCS2A6MxZICwKvQ+4jFFAexF8YHhXfht
jSkyvD3QfmnRcLoiDJObWrTDuQncF1p89ND4V3CIya5HJMEZ/eX6annwfdoXksFCl3Xyy13da+Dj
maqC+1baT87nV3utWmSobmc3wof2P2te7TcxyTxuoixEdZUJECElVyhg4uE1tsOUEQpsioc45PB1
dtg9eHLDeUqygbqvceT4hcuKog+U0WzZrynWVY5kXZUJDzt6H/FDM3lHjkA+kg+0NMq9L1XXlnyZ
UTZ6zW6cglfXYpG1anlc4ec9QttwJRBnttv8YDyuFDYe6OZlV2GvMk0XHOg0nNONPkQQWuM2vjSr
gM4QfimRPkIqO9Sj+Kp7+WFalmF0UQFN884qeqB+/Ey86k03CZ5MHB6Tub3HF+LcIK9nAciOZeXR
C10hAYRYrB4H3UxaPKa0rxj4EyTuuf/W2OSlNts35QsPpF7tffPMYxpGHwSZdL/rnpNx/YpnIrHy
HMuNi4HEdRhAZh9por7RJH6GMKFz4Oo/+7Z+Rzody2JsX+aeBbmNkp+yJaDLArD30XgIzXFd2Q/g
3th/PGQwALk81RO/pYLPN9Z9LTOSwsBSMJPMw9vYMFnslSn+3YE72AETSrOKgqZ3kVeoJnb7sWnP
aJcmpIajm24k70zHt0uvjzTp7hYHxQC0JB63Gx9VVxVxbG6Rz/4gNr3jDEVNsx3SDcs0ts0RP1ZK
fyuTK59GrDsHtTlYOWHDbQEZR93wniz1czjF4HewnUmC9HO8GFBVLhl3mHQRHrlIQUz5za2Es4ii
OH4A8LgeKMI71m+e423FiZsgdevS6K4bZtQpEfZ4TQiiC8PyhOk8X7VDKw5/cZnFTyearlhrvxCY
urKfp+5iJeImpNOYCbX1+Di2HH0RWPc1GNp82noPPd2anpCj8HPw0oXH9IHM4S0qiA/pFokdC/YU
8S6RIpgAtfnfcfR9NVpDyMAQoeoKCPVjAVjq+7iuZ8RA2kxR9oQAXSk1L2az3cvVL8YWDcrMNR5o
/eLa5qDJcLuNcMApyEAXYGwY+P4MiZPcdho5gcEhnGagbqH0fq89BdCrB+/tT9UzPvTJfk3UxyDY
8pDK6hOkGW4IErtLfV5QkRvX+GDA44fE22ZsnVVYxA1GfYzzqx+3T9betg7YSQ9J1fDwq5njfQOr
oxPNWmp/wJJG8bLSC1si5OHgfXbAtnOLmUxw9cdTp/VcYnIGnp1FGCpV0w3c9XekPs516leoTckF
oP+FpuIT6QyoOzHyfogYA1yhEuMd6uhpAce079YGmgBz74BbLWBXHFp9HVbHpO0+XMA6bFGCF9B4
MAoN46uqPnzA5IfdGGm+hxpwbsL1OjQmQqoluk6cStudby71puSBg2kq1ibtb23NFChCdtf7wY4B
F8xUzS+Io5w8Kl8Ggv/v2jagGS3l5gWF54nkxHUKwU023+MxfoQCDh9oSbcSDuKtQrGKVTN3pdd4
8X7sfcQDQZdmCeia2wU2000PaTuLCCaGNMP42sTBEcYCQLoVQjbp2Tfexu9wCp5D23zNxv2qMVm6
TLwroaOph3x1jEZTx6xEx7vmOtheZhW8DZizdVbNdcCIT8UuhaSIeVQgNR00M0QLUXTTqmhGTCiA
01XdBI4jDAUUEErDGgXk4AWt3WMB1OW6QJivg8W9qsCq6Bo4dE+9VOx71XhgKet0CM899v8fJKyu
MiaV/KHF6kQypo+CXON7cPabMxClp2jDEJ9ajT8xqmx6aDUiUFXlo5fFTnVN1/Td96XCghqRPYBy
wiR6FoTvAwwUw0iLnEqPHVA3d+gvMSEoamj7E8VB9Ett1HtEFbx8pqZOn3p00RDFATpV8hHk2vcp
QSGXdwakHx0xSi3zlzG+Z2Grfyrh0m+SrWT4O/Hx38pD/98Nu/qfTM36fzQ1zSICA/m/BpX+919/
Q8Q/ktN//zX/JzkdRPQ6mxvfcHvVT8jvyWmE9TAFPwbk5Cf4QpHfotMhRmeFCCHGDD+KGVhw0f+B
LF0H6yNVDUwFs7NA8Af/s+g0kIYrU8VowpKrR/5H01gwy+uEaKB0UEM3+ChmOmm37UdMuMDwohQD
LDUmbtTIvYIHL3+7ffd/d8V/n6D6zwBKQijQE+aH4FDifwpu24oNE3cC3ZIZ3aVrMcmJ+2La6QVp
VL7430xkomI0DHXa1i3YCzHzSsy1LpYExb1OR+xKSURLv8Jo000muhgJMlFDnf7UhqhDNAa/hBeh
Pp2Q7pI+MYe/fgv4bX+23ROkHDBTNkbWAo/q+uVXv9vuTEPGrAz6ex524QcsyArSA+0eSCLYkfN1
yzm+dPcYznC+OsHCW0ypA9pMBfrRbsVglBHOBvc2cjv5djxVDPNRsqS6Nuz1xpuMbnB/cY++kwbj
OCjdLLIMqLFIsqSvejU9gqRemA+bJuVA5nk3OZCpAHDUrpmRiaYSF6PY9uSG+cK4xVStliZ3vCWP
mHYKySJNN0hm56il9VsorslNI5FtsPzNcgTXULiC820COI7xUiAZId56k94BIkeNDzet6AQa6gqg
G3Rz+hkhlZ0BlCGH1QCtJ5AYd//G3pntRo6kWfpV5gHaEtyNvPXdXS7JtYd0Q2gJcd9pNJJP3x+z
ls6M6qpGYYDBDDAXBSSiIiSXy93N/vOf8x3NT4NQlwpC0KRvuQB3wEf0t9bBtdGR6auGVoPLIGen
HfOVDYNcqcwe7/rKkO62S0DeKsfeICnAtiUEYPX60+vDtZygwDYsPJqIXz9+qhRfELyZ+UPH1ZXr
Y2/Vk1FtHFEF22kM12jiZ7zcLLFs8nO5wPkCTOQwyOE2RldbzQmcq9o756ONMbUYOJuzd7sf463h
xt+dP/0k3vYxz/VDNaBhxQbqnnWyck189wN20jpG6A6y8iLMkGku32os5HqeI/bHQbIuC91uqyo2
9+kQ3DPt5xhx291s9vdjP/ZbeKG4LPzyIiP+aWqY66Dx1jJlhTcY4mso3GINrfYlrNvF0wJH0ok+
3AwhN6tficrgSmZJjZqzS812K4Rg1CMFy715x6RYr/n2WHq9F1MVH1OfXFvzfBUOc83sIfaMWj+i
VBz8esK8VQEDlkzD6l7InL2hNx6rIP6QRnoKcbTgHNs6ZvVjYNAuaxuqXZ8f2lLjMUFMCafGujL6
xtyMrjolfXWxvG5bmqxDunLnROre5VczscJNUZnXyJgfLRH1rot2bJaPg4iPXdYctRVtl/92+WBy
53FfkaUfCG7IRpEBkTG0hJhjW0RH5sp9N/JcsGKKYpzyw/BCAnaPgAhHyT0n84ioyx1mTpEJmsJ5
DV1jg4p9oKucgHSxK7IWc0iV7IWlry3urG7sPLmzk21UVhykSNDtFbdrrnVkbcyfNW/nwks/piS8
bcPyGi7Vla/yrZ+bDzxmEJpD/BE1w61VBFedzOu1LWPITwl3c9e7Jjpy1bfq1OrhBcf2c+eq8hz3
6bgpZyaAWPfDLsOiseqEDWYqxbwdemlDlLaoDg2xok2X+tUzN+Rqk8+VcRvyYtoIg7ST1V0coGu3
jlEyEUnenFXl6S10rHbNu46wbZmH20I5cH5CoGZIoCq+K2xM+VPcFjcFSGqW6pm37zTJ9WAsvEvT
QI3OTSwjsW3L41C6LssTFeQHZ3TrUy0r9aAgmZJJYYOyNtBkEdiD+rXQlk8wSpl7r2FngAm3excJ
0MGqrUhplENy8BdCGAtKsGts4raGmQCTqYzkXM9zuK9mPiOzKmCNw8VtZ1cVQSjtnw0ssMT6Y3Uk
dp9sA9wKsLKg4ahMyDudB9OV0SYxW7tKbjKXd2BvQnluY1OsPYcb49TyTEZ26DxGZW1sOtZja6Nu
oSCTq3vSYWyirKmn3vAvc4skF/KAAnMvnOi5SemWT7qTUUxnx6m+cZZiBQl3ZFCuTAJISh69przv
S5szyVuTydxx6b6xy+FW1w4ANimuZZVcjGJ8rrPsVpBjayM2Lpa4d7v0Z612KpQPAegJN40PReZD
n5BXRjO9R8b4YY6wlMpyzlcOE6A9zSejCcS9E5DTCMJzJ8UBguSnF9o/G7+HumNepB3ed9rdl415
0FkEcTsu2SX5R8vgvRnWTCn50TejNRKhOcpnNWVnzs+twyhZ9PHOWdQ/guLnahxec4S+gBU8axQ+
nBp3b1sxIo1moCa6tpkq6ziXs1hxSd3RawINQ68kKlllptdh9ma0/iHnNIanmaNVinKdT0VNIK17
CjkIVgUqVtkXb7WfAIp0JYYEfVvLPF/bff1k+v5F9/F1nRXqM8qT/ZAiWoZEvZpk9DcBkRu3Mx+i
WN37nXWIU1Ze4342w0sWlg/G8lFqiZSd53yUFvEz5bNBlsGhC4ZrUhC7WD2krr1BktiNJQn6xNun
rneLz5ldwZj7O6RbENyF2+wKRsSVYWcPys8f/B6iiDGHT1UVoee40fVcegRzAIVCLnAT49bS3QXn
yWWJVlWpdyacMLOmssjWayKMKl2xcUcn6op1H5k32ndYLvfTT6xUyHYKSvZkpEjDGGusngRSIPov
2cxfhdRcJVrnu6/8l8l1i5ODRIKsrx5F7jwgXaV1xB6z/WDE37X++BxhSiae9VrM5nMa663oLwrM
zGp0o8d5qh/dIuUFXQNfmsHhpXN/CcF08jrO3dtqEWI0NC/CFswoSAxbx8/Inyg2wrKIdrSs/dC1
sZ4isR2CGSMLq1cW6Gdfteeyn+J1Jd2L0O1Vlgvo2k0RbdrEXbnh9DL24qfQM+mQ+al3iWewN68G
Xpx8bKwWAkQ2i4tP5KiP7DevRJp1tJGtwb/zgwdv3uJLnu5F0e4jNZIQC0muqewVvptYDdFw3/fu
Y97CA5nr6CEOJtYRhlpr5mFcE8Ua0ush05IbkL+VFAOkZraPWjCJ+fQeD9ZD3ibfYrARVkJj13uR
sZpq+Zij7mcOxvFgyoh+B9Wpsm8zP1qbDtNf1mzCGVZJB9kOeamxmk89OzbZNLPZeD5TYdh8+TiB
I72NRfnFdulqyo6xtPYB0tDayLx2J41HMXZwczruYnY0nhnoN3Uv+UyLnkXz0MbzwU3GLcgf4n/z
GK1yAVFUlq+ly8UqQvRkFTiM/kMVsLaU+UfjNK+JHHdRdHKKB1A/3M+CLVkpY8sZaLG9jYbrsP1i
mMbWw2IUVasfVu6UExEbWbNnDvcWDsTn0h4vsd2pXdsWcCbq6lIgK7RiSrZ+OztAJqBH6DT6tNhc
zAAoZs89tBEI+ljPqz5v975ELmtSZy3deroKCj7YDLO+sMIc9k4x7Oa6sO6qjteC34s72J2nFHv5
PAzXfu0eksWdH8XGk+jkYy+aZA9e3FmZs+1fidZp1l5YN+vMlZvW9h+Z8RkPwKasnCWuiQVRrO3A
FJuoHA/gO5GCOtNYp7o6G0X6PXjFGWu0fedV8wCkAVefcA/EPM6cnKdx1gkbqOXtl9nltRYkutoi
Ijcnu5+9RY5SyNk82RMAH9vLvl2pt3MqQWgMlr0iNviemsk1THy9EWNzKhP3oUudEd6StUmNyVl3
te5XoLLd22Zqz3XlvIQNCQJffNtFc3IqLtiFMbhn7c/5Ic1b70eW8egZi9gWtoPB/8GYkVjGvI5g
7DhmiT+xcO4Le/r2vbl6ShIST0q2/S1xrlsIDbCChuI1s+MjBRTWfhjDdGvNvrezAPSsUts7pOXU
bKMouW0H7y1qw2/88OzJ8yk/APv/mmKBDjnz00jNArfnuG4Rz9goDePGJ+d1yLi0b6fGC98xbCXc
a6Z52naspO5GSdTz9zEntuxqQ1aYwTQ1uS2MXK9wU4OcsCvIQTM5umT9+0hVCrw8YcPrT8i2vsnm
2bqry0Swx/G/RoywzK8Kpge8mgcEl27rqdbblvOs9oXSSIkmQn/RVvI29VRwHtmV732/CA8EvkXD
7sOur7MpYj6qF4BXvvA8ZOEdZWnop3ia1RfHnLlpQxC1pH+XUzmPmw6VOLODh7Zwnce+jtg2zJoj
F7DWqk8HOMzzvG5sBrq8kPhVasfGi+i/5XlwoRXhFXbUsBplygSZ1qBpE5A33LSmFqPuMALjB88x
mdWZDXy/nkczP0whvHxWsMBM27jddpN7AkU1rDoMOStvgG/quKXeTW66EzGkizoDRmNCJ9xFGVAJ
6ab1faX94KNOlw8WUnn2wZ61sbV7/F614irmw3g9/l7GgEcn3kP+bzcTNGUeWYvhuTCqZVHyU2ku
mkThwXaOyVdQ+fm6THR6lapGP1uBS7bWgAAozHn1Hya6Xuxg0FkNTZ9vwMDgAWlJTMQ1V8sQO8l/
1NxeyRUDBgPX5TMMlhNXQX7+BAl2L3wmx7Tg3AlZga3tIv1rCOr/S2LT/1DlY6IwIWb8cz3sTy1j
f8js/eXf/VUAcyioI2IXkC4B0meSJ/s7qELCgHeWzJ5h2IZryoXP/rfMHk1dvkermmcgI/u46v8u
gNECFdD+ydIPVByRP+n+OwKYZ/0a2OCLUHvoEptARCcn/UtswsLKigOhSzkVcs0mou8WDTe9HhX+
MVE19QUTmYmlmGz6fYcu5kTRSwOaco3TeIGk5tFpwpeQrgKnLx/mbmxYDAz91bLd2PvjTDaa/MJN
3akeZ6wKL6IILxgXV6oqyjut2SnngwvQwUgxn4R8WmFEjNVtEYcfUTjFm9qU6uJVtskGOHY2AyLN
VQh17jTDfrvyuiQ6+Xle3CsrVudAgZFLBF+uLp/ShioeSlD0VlKMsG0WNJ5OuBq4XPPw3ol0SXYR
qOCLqbp3MbjWxZbqjPdh7tszAd7x5Jjht6uEd/ZxlJ/RuJf4RoZpp1WSp6VQLZP9JF1+CMFp9btE
VxiTez1V1JdUdT8c2gbtIfHAXRg5UxZbMU0sAHK1cAPAX5r5zdUziFmJ3yexxXjO7XlthcZ3D8kL
cUmM6mMy2vk7kgobU2h5X67pjZs66qxt7OiWgSPwTrKoccC0YfrY9SF+V77tIcpgqrqgy3faQptp
rOhkWolckxLx76Icv8BgdgzGQfJVTP6L6wYhHo3q7GuSJnEs9PKxwxISINtVSPByb9rTWbHY3rGM
TI+tjd/BZo3l4AG86l0zufNCq9+McrDX3sSyEXMjcUI4E6vO8tV1VDrWDnYLoLeEGOGmdapgJY3y
A1PPeIqCEvOJaLN7vJbBgjKgACoNyZInDvA4OeBZEwOBm3D2OgyXouwuVpHfO2bNLrsb6v6tQtpa
+TTRXAx2aNcVO8xnNFEDbB/+rMWKCngPlCz3jxJCbhRq7LOWGIJtkMasH+YgBC3Q1AXsSBIcnB3J
eIV/2WbX4+9tlsuXyV/IWyKLdn6WfxbWwjwTgI6t0eqeLI0ngZdGjjnVkR10BVX/qBBIb4ZgOXfg
QD2P7QDZ0vI01xI9nvnUxwmDOruuR5f4AuGhO9549dZravHTtp14w1o2e7MLr9zWY4S/VenyKq5w
VULU4BedqG0Zi26HGUOfC1/VzGJxbr/igJMvSZXlMfakLLyeAoQU389qEPzVxu/S9kiYMN+Kbkyf
MwMBDBb6Vc02nWGwjvY6j+d+l/QyQTwLl525MJMza3Ji4z0iVCgdfXIHXFcrGxPZoVFGu1E28MnS
jHd+CliCJK8j13rsq4PbhQGZwETskjxP3uYeyRazi/2CNaEic2W/kNyrD6Ytgo3Lo7YhJsfOlivI
jiH+xuKlA73RlY3YgrK0V8wK1XMv+oFRvMT4N2VR9skV5cOt/TZZZDVeI5OVIu3bwm1vcnPiACUv
sVO+q9cAsBdDCfZBr9Y/xjTstu3QPid5yueFxS4rbCjuWBsyc47aeOutJnoDsy2Pc5K0JKPSMDq2
Jl4UfCX5h4Gq/JipAQoaKZP8OFjIbbpC3KZMJt9mvI8Tz5530YR1XDG4Hhu7ixWZkiF/sUzQdkVp
TdcM3JiBq8F6V/3c2Ou01eMt9Tv9qSkT+1ZnxnTOZglNpMDVyFNNILVshbEumrRHzByxSBnpV8U1
aQErDumPJpmGk+VzwxsYggGv9VgmJu4ujQGFbzZKLsya64ZgkD70o2hewUfba99R+omxGCGz5o6h
VR2/0BAVfY7Ksoh3lqG/oWwBsEcNAHSKTPeGzG72VgeIhxn00500Vf2SLP7FlYZa+tYxY3+oIjCO
Vli264q4CU+Jinde1vB3Oht9vUsUHj8XJhdr+/DJCKLqWGRdfnTUZN0pfJ6C5YB9Qcw+pd3U7T0O
jJE/ajD5c/O6bWLW9Uh95bVrxfMzOY0l15Q2FwTP9AgsfN5TkTOjJsINE2567fIK2FBUgVDh54SL
vLFde/7QXnWR2E8NcKQwqvWN57vnNoV1o3P1PNRpv/GJjuPCaRJvlykRLKA8330upaxxaxjRIY2d
9joa8EiKAu9LvDhycYjPjxV8Pn5nfk7srpL3jaBIKc6YbAfPLzaOrb+iQKU3XhWwCaYmzvNM6xqq
kglgBLforupJo81th3AhIajNcmJkt0U87vtMDE/BYhRrHIJPPe+tM+wVc5WXtkOxmmWcIp89+CTs
cK3w9u4aK2WlnHj9mzGl6Y+U2rtThEcWt+ZIdVjv9by8MuopcKPzKooWKzmh0luGWU4F2/Vr3NRu
uIZCEt8NVqlf6Sxxt/7kx0y9ht/Sw+EMO8xar3WAz59LxglmbrqYOdudaK3xZFgh7tHKmNXT5Lcf
8Wiw7x9kSSTMM6782AmgJfKuKvBXhgYhgkpNbD3SaL4u/CzjXCZg3UwxxvCojciWkCdecX03n1it
QNMLgjnesIR2s63X81ykjRCPCm1LlBNLG37uYeM35GOZsfTaHILsEo1V82YKn/SqlYIxmi17IfaH
j2ye8H7Cat/noyfbo25F3u34gFDpY2EE2JkMzBbmWnmpvkhLGNWaXBRWPkcUiQEAVlprSQL4xSai
R76c8c/3DL3nrhC/49fCjj5G2vFWQ29MmEvS/L7Xzgwf0iYNJCmj+sjcsn1XWdSymm+GzzlJCQNN
NS+pbohy4vfzdkpEvh+K3NnTl8eM7JNbBboYgoGHd3g1s2lXaIjP4VSXe2WKDE2OJ65OdYdg1KKO
Ua3V3lhVAX1W4PKDTYmJiK6J/C7CQCxl7s8bnJvlLQ09/go+bo/9uM2Co4n9jhUBKRg5lwfTKRTs
LtIL2ZzsYypjfngcWGo9dgpuS+2pS6uNJU8DTegL/1r63WPndlEauQ6sZYgEOhrefCfnQf1ISThH
e7oI6o59WPlzgm6/q+L+LfGm4iH1y3FLF16O2Ntle+BI2yWEolWz6EuZ+uloT7snFiCzccqNJfXV
DHhd2YaM4m2MhKRErTzbis8UTcaNkAwycY3Dop7N7DbMs6ckokfIIzeLI5fEG3GjgsxB7+8DFpnA
ZRFGUyke5Jw0WzsL+g18nQs7xGIdWKO9hWC4vAai1N50rj//HDhQLmwKmiPfXKMFV+2r12REMmMj
2yczaKYUoO+TEH5yUyFs7OaOD3qRDhLOpdMGL3BdPOLrrlmtOYLFfekMS+IQeqk3WMN7is//uxWL
icOiEyLNQnc354m/kVNOSRJfkWlZp/N2pHRlA24zvPEMt7oeqlpuQreMjo5lDN/Mw1ur5nwNdf/R
CIvLiUqrsy4wDC2wUTi1E/iyoMy8r8IagPTEfCZiDv7kbWz8ZeH8b42jj/8bjWX/F3ovuB+aTF3/
fND8rzKyXdW+5/8LaP3N+wCG+P2PoJm/fpm/zp3Gb9K2GC8Dml4Nx/GkZIT8e3ssf/6HuXOBuP9t
8LR/4yprwQGhPtb5U/nYQkiEAYGVg8e7wAT8f2fw/EciA+RUbBySB8kMiwfjz76BSCW4bIeRD2Cr
s651AGk6DLAMOJNlb6w6gWMN5NYPuHSHpVG/zgJ3Q1PC6a0bdLA/PJ//jRPD5Cf+M7aARyMtbFge
IBzDM3/xgYRZHdo5frBVbSNNmq7+StzpXWdcVpySca2aZ9i1Pi9uL0LeiSzaL9Xs4b7rMTrSMkpy
3uSwJGjRuRsmVIDehEb62Mr+Ag6F5/lPWtsWy8yfH2vgwurh2KBmEF6lyS/2j44LqwJU4BbMOy3x
hm2Qd/eGMDw8jl64HgS+R9DRD+EAmi1RyGzkPZ0nnP1lu4poKaHVa/CClQ1PlvQxluRqSPal6d1m
jmY17Ot0TwOhcWTQlTvTpuNQlVl16JzKAslaGxVkX2VtuZ11pz6s6q2IQ3uvfJAfEVMQaiseFZgT
nMasHQ8Wlklg4B7y2UACxvPytzBjiPW437NhBxavA2ROLl+lemHhDchkTukDmYHTzjqAtRNr5qxy
fJrGwmXGg5S4mrC8Yj3Ddcack43tGUst5R7RwGV7NL47K4g2DYosxgdsDl7BbrQddcPGL2ludexD
sJUJVycUzumTDhy9i7oSVAvVpTxpLpkvM0uiG+nE7boIYC57RrrvffXQt6DpGpb6PPldSO6Oa699
O3ZFuCXCNoItLKlNhXq05Xmkp22g4FXXEh06+ErGiJnQTCkRaaFWk2hNPi3goFu3VwaZXb/dRFEa
rPTMb2WWTCoz7wnQiuGG5sfh1Cbdxg5aubEwTdHj1bFC60oqUb20v6kMrrN+z1I+mRj4dbE8SxZu
igYY6G1GB8VaCRqqCKuJt6isyo2V5izLyz5bJwUa5mQjCyuYhBdeX+N7WcgCTVyVJxFUwz2HZnHK
TPx4VJ+1G86M5hwNyjwIVQ6ED8qOFqlKdc7RSym0I5+ZwrsQHvpyLjlC/aE0bmNqQfe1VWeXklGa
7iyZ1Ws3b/TG6QB9F0PDQsfxzfNM8w1b/fojymGV9HRoPFV9v6tLioG1Y4x0FZW3DsfviXF32A0C
YgUiiPuDkL63Ic6ZHFoROsckq89sdIolwFxtzCG6Tr3wIxvp4FpFcjA3YVVZ+7xom55EDPTlyMH6
IWhHBpc5Md8UeEJu8CKm70Y+NBDUQLAFvddcz1bGBhL4sXEUaH8XgXWV8LiM6WVNv/y0I3QGX2Zv
li7qmLss/fzoPhT+pxUZ3ENdPz6Por+jSmFpf+7lg8LVurFcwYAxxQRFUcDORZSEZ8Q4wAN0iLzN
Frhy+mNb/LOj2ldxS554mPyDF/FEN6gSQDxn8qi5nXKj1dM6GFkUDeT7KB0KUNGj+SUztXsV9cG4
61k+3JDQ6D6KyNUbnn7C8C1zsWU3V642s6uyaYaDNox8Oxl9sRkK1b3BV6iPnktDcmVSTxCT8i4S
ScwDly734Ho7sS8/4RgC9Q/Bbi8jRHuWOizC0sI4KHC1JI8WfHk8QtlLvBRNpps3LRRwRu3w2uzq
M4l3jSxXcOUJktG+UgVh4ITPjrVXOu2dauKviYvky++1rgZmUgQRGiRwrSbHCPPcyo8x7cH6mFYs
oMyrLJ3eF6fdXWEU1ZnLWr0twKBui7SCQB3MxUMXcXcHGlvt62Q+BKOh7ydlgRFN+LtZWKirRPQ4
ubioPWuDJAWTBwWHfdbcElShEDie3vPRKLEX4eNnD/ymQL9e8dJ0r1zy5bi0zOCoKMT+rFQAGrPE
5TcoceXmQwKk2k/vs27sthS5j6skGa2L6lxmYvZ/K+3qp4H4JTfV5D21mls7Jy8zd/HWnczuphlt
WhZdqi6rYPjZeNaJwPx3CRkW9XW4a5LiVbNr22AITD/9vhjPhSONYxgz/PDB5W38Mts6ioA1TAx/
WxQNB4UBHLCzrHxvmBK1hoamgrFrkwoo7mTHAE/qB2yTiz9p+Ab/sLj8iGFXnUXNEeHoj64NExD4
6HUOgE0mieBsRNp9jsKs+Roz6sjmCW5FlMhoUwfjTNwNPq1Lz91DhVN6awSjvYm6a1e7wSXpjfAF
GH2zHxYErQ+LtvgdSgudNhfzE2v1Gu5E727N2PwpI+tVL0hblfJxSkpiLxtcU6Urn+iifC0bkCqd
OWLQWOC4ZQzye8HlZnBzqwWgS5vOvJcJwRXWcJdqwewWC3DX8jH9NAuEd4LGm0dgeWEBwHlcUL31
MFF+lQ0fDRRfe8H5GiPBCZ8PEwyF8J401N+Sld6qXkDA+YI3k14rt6S221vdAgyuF3RwaOW4XeCH
AnMFLNzJyacNBthwJaR9jlCkTv40Z9RFd+393AbTnSszXmwSbuyCLs4WiDFD2bRDr4O6JEEcj7CO
xwV6jD/9jJhckSAFiNwsaGSBy4L0NqEQqMn+gk+eFpByuiCVpwGyCzV99jpQxOvxnFKqvkCYvbCn
9X4ipWUhtC4p8qVSCGyzswCc2yl+nxekc99BhR4XzDOqGb8FyM/5KF5dO3nHhgQTuvodD71wonM8
KkgcG1UaMKRHByq0MLPsyJMY3oQLbBrXjTjWC4B6GhaoSrJgqXUMoFrJ6TzhTr2eYFezHlXXhgPO
mk8ZugyrtCHSSD1Dy62GLE3hvhRcQBZeJmdwZE5AGBQoHD1kxg+14LOn0fthL0Bt6mNwrptZvomh
bQ9jnFE6WPgrMFDdLlILHcNlMVqGOr31NPadNsHE4kbRSGEX6Dbq16Btriutz1aN92asykNdjCj+
HvJXD0f6KgXM8cMgKPgKz8c7RGk8n+i9y2m+0/5wYe0Q7KMMmSmHMTP/hfv3f2yU+n8VQc8IY2FS
59r8L0au95LG3ffujwPWf/27v85Ypv2bQwcqOzM2e3jIl93a3/qd/d9MeJuuQYUzHnfav/4+YlnB
b45lOxjezeVfwur8+27Pkr95NoIP3DRGN76m/LdGrH8oBpOgR22P7aPnLv9h/cKPnBUqdqhEQQYa
/gmPtX8Ix7K5icPbysO1YA9UoyRVxedmMTfruIdtUJCfgl/M35+C0bllu99s+iVcSp1ww4zTIk9M
9l1XBMMxqmMSPZUXbmOOeO4ckCP9UPL9OrdgqbDO8pZLlPEeYzVbZ75+6+iC2Bi0nLJ+QWMNffsF
s+YrdQzhuZ1mTA99OW2qSI4XH2jax6z4M85JeePRTMHHWrzt29zcdUFfnajlu63V6CC3lcTr4so4
tbNiOTD3yZsRkCqVXdEeRjzpzBdwSbHvrKoGgQVQIj9LZZ9DSi02aCA/llCfDl0PuxYPbirlnWWk
xSaawnidggFCEmPxzm3C3tp59hyMvCnpZUIAdlW6TbK4WPv177YHB+tCMpbnPPWaK9ybI2Gs8cmM
YXXxXEKF0Hdq0chxS/IXpyk9TBLOVWR29m3qmN2OgCLJg14DlmHXddW1tJeh2F5n+cxVIe7Itnac
lYIuqh0Lsn4XdEWyc6Q77O00+LTBIa9c2ANUkFpvHI0IiZVotmj+MNCr+i+CzD+dR/8Bkip9KQ1q
zD2TsZT//bJA5mHMUSaZfxvfCNb9zP3fIjG8oak6+VJQ8HdZNOHP6iv4SokkWBlU3eYPb87/bn7/
ldS6PIiFOwgWc2lUD36ZiauodqrB4OYHneLeiweSE7158iYcIDhlv1UFftQsaoKpIJzWgtLHf/0A
nF+5jssDcIhBLGES4LzeL3LG2MDYz62SQ90vH8UUfynfzknBG1yqcWDTXzrdtF55FGl5p8KlcTts
9rHDMTq3T1ZW723aQzdTzKs0i1/TaddK+Yk5EO3QTuedKyhdy8IvVH7WLCNwaLB5+YIGCRPOJ6t4
VCp7I0j9jEkIe1qb4k4DG9NXvJuJ1zecz2LaCVx366pt7WvZW6QucJUQ4voxCeuqijF/uaVxZ2Xz
879+ciznV/wmz47PB5vpS4Nie1wLf5Ys2NanbNVIGmv8y/g9gSrlrOiBAS6xPuOpwQrfG/pFFzK+
KVVwE2T3vtdamyBpqv0oGLYiI7pLnOaHV7TkWS2Wtm5R/GyCIthoX9MMXVfWusuWYF5jxJuq1Hu7
hweUuhjWWS292/n4LqP0wrryVAT6TB6bJjwMXiyXQ72KTdgqFPdc/KC6SVv88j689l6/hLnVbkZv
4jSutkqbP1ttkUvGvm2XtJobdfRMLHbbUw6d2fIabLtDQK44dz4N9qZRAqZPbpaXpQ2wBSossfAa
SiVTO05soR6KeLhKGg8zZPLJWvSbyEKMe5TSosrzL41DRtaBuovRTr2w02UhP+v72aPzGK4dVb7u
KROhdQeAnnk+xkrEphyOj/3N6MQHQVf+cJoRakpDo4NUu9w06QrxxRk/9Hg1VM2mrZrrJOlPpvbz
Y7wYIqKEb0pm/5jH5SOnabehAvU1aWWC+S76TD3S6wxMFcR4Epp6Gu9Hm+1yF0efxMyhuZRLo2Gw
ZFHq3jz74+Iu47wBUCHWPO8vVlPAiWQlA8cEDU3a/T2ObNro1NZQ40NjTndWJNo1tfVvc8bwyFIn
26mmmHf2Mho23mDTGWsF+xys5WKh646lT1a1G7pHXG6sUJucd96IsMTivAa7igUb66MI7AG4jjZO
PU9nUORvpS1+zlVBDwhOleUPvMr6ssLoNsnjT5aoL9OQfjtUuq8anXxDuzoEsX/D+TDKmjSqb2wH
BeLe9lKoYBZEBc6QqjWuuomusH6UjwJT+s6d3nwGtjm2LiW7+/VkiEML58cGyxXkfsicO6OZ92Jb
NTEYn8h+VaP+zKV4tizuqLgonuOhP5tQKQBlVewi01sVNUSKcfpu5iCRV5JiBSAE1qFS/IrTfDh1
MZ88hYKU2VjwyuZ2ukr97Duq3Ee7ptZt6kJMatYhnfI3AJioFLHA/uIfUQ/ZPdIfuAJZ+VlUdAKT
z0ic5I02xgWIw/mTmP5jaDHaBtQns+ooz33i/3SaPtuWwbzGXPGsuE5DFznH8w1WkoNuqJp01LWK
m2eSqlZvvqNCm+t4pGlF1thRmxmiGsY4f8rq/4GFa/6D0cn3bdPFH29J2Mn/ELYbfTy5bkLYnOJ2
ZjLln8rKOtsES7OYWSSmqkS41L9bE92hSXWowMZ44Wujmmut3RZgWnE28P2fwqC7MyA+ksdI/ocH
+fs59Ud8LplHz8F3xqN0l6rZX86x/2TvTHYjR9Ys/SqF3jPB0UgCXb3w2V0ul2tWaENIihBH42Cc
jHyrfoZ+sf4Yt6uQN7uRF72vXASQMUgud5Jmdv5zvlMW2VTXSVCsnLzCXq2NPQGL5xnA5Qb69nft
qWrTE3IiOgITFAfJb8LsAlV26LOa7Z8lxvyyiR+hp+i9D30gtG9llR4MndwNwnoKZjNfgQgsRLFJ
e5JgNXiMdZCUcu3CE1338AtW9RhcWmc8d25ZE3OnrlkW+zTlT5hp3lJqTJoE7+/et6a7QvEkGn3E
M9qlNzg5X9I5OaBXxD9SAztmHyXfw4Ddy2jAhUQGw9lh2UlWPfIVBxwqSCsuUFz2VP9FhTrg3YLR
uvwVslAFSpgK983ceYeOmT1bVs97wo/9NHn+mxn0mHF874D4F7z5pSOYv07V0ZPxd2jX0Qpz9LT5
zbyqjOUiFVi0c1Wy+ZpYeQCfj2iXC0JzqNdd4N8QWfM2OtXtOqrCr9bHv8k+cp1PY4EILMODLVlg
uBmdU+9o87NRY7EVpYeRoQe2UaRzcBsqld7+/QJqib/CjbkuCLviz2NGYZNV/cv2IqEvIof/zsre
96+m0b0OCK64LUqKplbu+LMtQrxscbgt0vTZ6Z2Du5gycvxLFKR+UXt2rOueHBCmdUKRK1ta73M7
k+23rI1P617mU7OG5Z0yi3sf1jEdmxy53XIPqvnoZsMRBO3GD9RrJ7yNG3sfwojeGchjHHptZ1KI
Xh//BBSGW8CRz0kJNaeBmzx54JBM/CixCtOVCId94NTXNuufyno61yZlTM30GbXhuTNBqUS+8WSn
3WtWYSPTdGwEbywbrygfOc99Hmp1HD7hD34HvXmq6K6D8cX15Nj1kcS5u5MjwJWp5jHIpvm94m+T
dIdrBP0IEBuP8CgwPnsKgUgaYajrUXhH9zCmxTtAkBaWeztupjnA09LAQqgS7ynzyrc0mG5Nv7ym
afqFDvTQWuCgluWj5EFgmcOjpqhr6oBQTB0vKWEtNzJwTmpSCVYS9Vpl+qfs5Yfu8+2cE0icq+QS
de2+ChbQFxmmsCA9GrB/z8ezwNdczb55mofuvnbC27KOKYwvhYVDksU5hfgUO2h+vuU/WS7f0Yvh
L4PrWc3tdIrA7Hqls681CqMhiCTgo0J+R9h2aGcx5CNCl7F2a6RmvJ/02hYfMp0euia/wF2QRBSD
p45UZl5Vn7UVXycSCBMUHPgTfdCcGtIVg2Cs4YW3TpZfx8XdD18cGpv3o53yrzCR7ka24XH5il4S
rfoBLpTjPP/9PeF4y6bxz8/KwMKx6mCNCl3XEjw2/7KpNMuOyEWN9YxF2Yyom+Sh/9To7stPx3Qd
R/NthZlvZUXhZtJo8MKePoU3npuaQjTQ5zz3UjCnpX00reG2Kfsnx6Ky2KSjaLLni6/6Q5JAWmyG
8NAE8qhdAZxuDvjaRvgIHuF1hAPCw6+4LJ6OyZbHfgrvDVfelqN9gJK7zoboiYnFg53Id8fh02s6
54IuOe57YKZrXUxbLxMAVnC8yfKZYekGZjySesz20rQnAElGtc7ijExIglMW0taNV4nTVGenMX7q
gaoB+SQGPmfjwzA219Spz1Mv7zyYldMIRQt1nXgItsnqbhRNv6H9bFgnigM9XT5Uy0w3WvR7NWTX
Mm+TtWTnx/rIQ9Pc5QGnRrf8kWY+lq3gmhP846N27gpXvTBPfZHB3GGHCS8iNG6oZz3UQfnQMsnb
ZqXzywn7C8YRHs7t7ex46lA1Do75sdyUpIrWTLYemiI6EyeoDo70cxI9QKQpDML3UDTQ81y1DhAR
wPjc1QZn+GDOnntgaR3VXgqdcOtH6jC51Vdn4daroEsYpXEPU1pyt4t3YH6acBPCoxhMmiWKr3rg
aan0YvtdgE1CDLdO2mrUtVodeq/u9ybfY0mseXtbe28VQVu6wLjxIucyj/JXkTO5CCNSbX2dJlCq
2+SUxNUVcKi6Z5hNbXDspoe5q94jmxWsjzRwwYlplkCyjKwEkDYx8GAwP1JD3kE5gM7k1nzMtHV6
rbyOg3tNx+EwNSrdKwY0MGHHhWHzIANQP5Wf/ioBq8eaPLcBrbRU42nKq2sdj69lXFybhEyt4mTR
DHayl9Gsr6rE8Gh5Kd1myTBeRg/nZ5ijfHedvOgm/IyM/qGyhwfQm2DGY64XrmDrbATzR4hJdTfO
JBaxtn/gJnyZQgNyVDtix8yRjOrGErt6zMS+sIjYLK7TxV/LhR5qhIosw+IrGwN2WK7jdZkR3huD
4AEoKPPzrEt4Os05ALgC+GrFxFqLazLKMy5hfS5lfd+mdsQP2aO/+hB8TKTVwVK7Joo/Saz+VH2O
e00/s/N9d5SJNrw4sSej+GkCrjsnEntyLs2GfE7+LkHM8IGx8Hu9GvAo2l+KlDLDNVaGUoef1AMH
rILsQXiT0oO2CwIpLAl2mmP4MmNqKwJe6Dxab7Z+a0rm2UXNqbq3YusN8yzvzRe40gdKdVOoVc0R
+O05ttVNTWYFRw6bdRQspk4Uu1v5OwCfJ3y3T8onaDMyCx3ZxKu2PC/nqCbL36doId/wcYlifKjD
zFgTY7uLmubR11hnvYyfbnBUf8zizgZuPnBb+H5wHiDLrZXP8SWZh42PD33FYW9YMQAeXrpRt2cH
5/6cUHZSJe2rayl762bk+9Pq3SzL9ziNHz2Dg0lP0bk/Eu/hcE/ivKwuPkHIwz+gdjEbQEICoM18
GFGHBvcGdb3Z8zhTwegEFzesb+plekQglvuxo1GMFXGVdRm3tE1NUOCrvRW5b0VdXG0GYAZzz4Qq
uzHpfxQeY01FmAjlcstz4T5PyrNkZUrGgbm8dzu7kV6N7cy5kcm0mxOgrMG3BaGPfYlDad8RXS/q
+Bq5frL++6WHRov/a+lxYBBiBfFtviKbs39eevwR075vLBYMt/iEaensus5fkkThqnFQGjMGoY1f
mYdQQdPx7PS+FPLDteePrukvbi3eO8KupLEdext6U042sgX/5nPgL1X11shxFyRDtc9qkElNLcp1
HxMoyqhN2Xui/F7OR+tuGMyNoLF36zFZJuBJtNpydLsBTnCPRsMDtTfUqhtmsMlF//b7e6TM937I
GAWGn7qEPsWVo6clfZGa1DBL2HRWaXC5jkOwsYv80yr9owMwF2q1W24ZrD7PNATQcc55bRgZhvkR
ZIcqMdXRsTsQju3bZMriAFTA2sscMG3o81sGezEJpPkQu2MHfJWTQWjyC2FlsO0TlTB2hlxosJ5W
sZVvSBk/Jdj+1krxzMidBtq55O+zyjzFWlyEl31mHSpr4F06PgTpqjfFKGyjKf+Yje7NHShICwPw
VE5tTrfITzbl7EO5F0mD9KWBHadt4BxdXKr7EDRuriG+B1X2XUJHPAZaTvvaGkrwivxzrq15nYcY
/obEss6h23rLZKv/1TJj3Ju+MN8stncncnUdGb3807Uk0Yo8N7cTwevVMBThLs68fIOj9FMxm1UF
P1I62HtONLtGweAFSN+a6uRWEFCZ8i/7FjYvVHOsApWvZ7P/qYF44rl+8jAiv1UWefXeZ3+i2NBg
c52MQ0mTumz5ZNjAvQWmfR8qpl4Jl+qLOxvZbaayHwp1VAQubhfZPXJbbbzIf+JBea3aWwv35cnC
IrzuRATzVnnboQUQHzldtFkCnQ4Tt83sx691THUIwJMH1+rjc8KpdY/IqiCksn8wE2ffWYMLbwEw
VFGYdGAPqbdOsJ+uEtfm9vT7dmPr4YizHcYLjcwVDVfhEJ4hDIJOdsdwldsyvp0A+e0n7b7qtN7M
bfQ+UoK7yir5SCfEBz5/SOVMKPDOXm3cWqt0ju7cqt/P3bKhnyZ7I9Lm08JH4rSEnMImvjMdakU9
IPvrvM63kAznVZ+yFCbG3Zh2pMuJDKxMAXzQSD+lAes8oA8gs3jZf/8ccby/Husw/vmLKhoEoYds
/NcGKruYs0mVxIiCKeX+sHqDAUUkyifc/F+RD3d5Lq3pZnCHBzePnzOjO6ULZoUEwCXjo18PfvPF
HjW4aYuJ2L1trFJJ3njKxYcMMw+KB+eznrcCuWBe4Qx9rPKB3wmale0qZIas3aaqOwHr2fdt9jXF
xYX5xkPaIWAWC4N0Rj4tveEB2MNDN83oROFGBdV3Qp5p1ZoxvQFo67qqjuEArTAQNlpzgrwnioCy
4IaTZ+lR8BC8WrO+acX9ZPOFgFcenCh6CjyUgbbApk4d4crLMJK5V902dDIaxienrXBbje3FbMAD
Z4Bt5/6BloH0xMuKrsvhLZb11aAYYYsTsl0Js7h0S/ucxfGvYWYdloBsI0f/KBCvtrE5PUyzXW9H
27/k4Gf93MshXMq7wcvoPSjOYrkXepwaOrmgdOFc6nPe6eDXqMb3KLLeW5IYJF/nku/WWgW0HO+k
RhZQW6r53HbBTsnyEg7uCW7Qylp0Tu2rlwqWOlkd5xNwdbMqG7abcUcvRn8qA/+2GOJpXQY/MdU/
O3b6CoWogENB0nohD5vBWB90Ip9Fym4qzOxLX7ziVfkq4+Bac4MFbX1vZhl3mo3c7KfmEzxLzytf
O/S9yEY+BXh9YR8UkLlr9k1uXmeXUxw5mnK2j05L0IBL8Wt0sx9Jw+WhrLcs8D9UIU6hBwW5MEeA
3Zn9OVWceqvkG7aK3tgdy8+QXqjvOVDdyXJgszWDCR+/VKrrtrrM32o3sMFijP1NkUF9EhNdFG72
oo0o2iWN9Qh1b2PCW+KcDuXQP+cTR5kYPVnO2arNiURVtXx0suIXCMmtlwZia+oeIUDL97zsfu95
h4iPqOZM+zuZ703lu9CoAkIy3EyS4EmTFWNjAJSozBipJMxdrBI2DjLkPohIr2clz7LALK8xpFXw
AAnsueR7mk1zrV3saR3Mm70Z8VWKga1FMWbqKnL9c4Z2tRom3ko76N6IhcImYBPUWeE5HWrBem5v
cqu3LlGB+Y3vYQIcWtWD/22Yxq+wcw+RQ9Sid8KXKKF/jI4yDCzNU6dTbpT4EbrjtlvgQRYshiG5
ZL3aQMJvdh1Wd9b2XyYDMbCi5kssyYhNllK7DPCLVvTfAOG5tTt5UEIyNRzpKOwHUp0av37iI3sP
/jNL76o2k4tPVptCn/FFE6PEggf6Jo24DPLhgRHDhf3Zuyt4RxH5X7QZgxOs+6++FuYGPRsrBbz/
1VLBzNsnVpMEtQu9eN4lUiAqBeYvw3N+WEwnI8U2JcmRBNwmfW50xI+b+7AEsDFBbMi+J0sDHEXo
2jo+h9OuFsZqbmz3I9Asc11jJB+4I0DUuHT4VrZ81pE2uZFp+iiT8gfimUzWrCrzXmL2tVZ+W9Sf
zWCB1ArlOmPGoebuQbdzCxhIRyvsl98NjXV8LePTTfi8K09MDCidn3qZ9AqRXfTMSYyQPPUjmnR2
09OEXGaMDqZzxnddR1xUpk7v0mV+huEWx5SsN5HdnvqmKvdB251w0l5cy/uqI8lDb6SjStOJgGJx
cAAOUGgxbX3gtqtcO4DeIrAQTdg/SJleY564p9zX8h8rz39ZP/5lpvu39YPt/N9ZP9qO/OGHcf74
t9uP8iv5+H+YQPgK/2m0D6lkNX//F3rO4rj4TxeI94drUkWHyx27PYPPgPX/P4z21h+OHeANBWPj
OLYJx/DfWtx9yb//Nyf4A0gvM3VLuGhbnLH/v1wg5u8+yD8LZVzruEmYwHJYERQ1/EUoq7qyzOLJ
+hmJwEFyoW4qLWjigPoalgGJa0OUqzEKoZolTrWVTe9yjMnK8S234uzGlbk9gBSku4n5fTWpNU5k
c0AELKuz0VjWhzM78Yvi2YfR2xByn3C8pMozrqKT8INhWDlzxeavqGgCglzjE8Wl8DwnOofB3KgZ
BYAPDH32yoM5DufRYZ7Wo4QNzgxX3E/uAGMMnAh8CkM7hk4CR7gdpQRaQsivQxIAcE7UDqHjBNaV
PItMYqoNmjFj/Z6sesIr60Z3PUd78Nq0b29nH2U8n8V08kw3+7Z7x37NXSe4ndIA6+XUETny6ul+
7pLHwJvMHRRgX2zY8aObkU9u94Oasg9sgaxzkc4wpjfuEkEWaaLmNVtikFh1IelisTTy2Y0psuie
DX25r8CUXJt4Cjp4fsI3TowUCYki+CCsS2hMdLLNhMc19WijV30lhAGvpWhSoldVfyeGsHx227ng
aRob7wJCyZ4ea/uCi5MJKVFdzQJvm5CNhyUCyourkGD8sr1nmNPsUyfMT7ZFfQCwNySsZkg89nEG
fHY8EvlNIyD/AKMvM2eN2acnNmS0aJqq4VhVknWy3QLGnnAGwbzXLMB7WZ5xgg4g9knRLG1rwU+D
K/22Qm28RgyFqLFoGOZkw7h1wubkxPKeAjXvrg3s7kSEsT/5jXyFXDWtOO/ed1hzd1ya3cZUFUwl
DrJY7qjYSr1xuIGVwQDGT5bBopr2TSMMdx2Uc/JEz7s4Fq6YvzvUZkG3OA78Ig9bNJWmr/lpzCTd
iNm44V5QEOqNrj4VJCJuSYPZF63Nbh/6aEdrJ5D9OWhy6xzP8bNVGz5KH+GTAhCgVEgnIEyw41qV
j7qc59NwH02jwoOve+IgFZn5OR6di6Mc51w3qXOmi8pnklqQs8/c4BJq7zOkMuRIn4Z6S+vWux1r
qlTIMFec+PKw+JFKnJ2uAv0St01Ih2UN/t2ORMiBKe437G0fhihD4Mrw/bZR3R0Z9tDspDtybTIJ
roFE15T0GH1FwAhoDhzHaJ8meJ+ASE9r29BTc6BjJNtEWtnTFvuQu2M/QYcMUAHecV0tQ9HBeqsS
2exbFOPjSInOPottgNY+v1SxzL+bIEihQNSC1t+JtDh3rjdNBOMJ21skatc+F3FAg2/ko9dU1jbW
PuOiSHMXBoMcz/lofLtRRP2T1bTXoJnIhYAu7HfmQAm911mAEp0yPfqq0p8JOYBmlU92fe5V0fbr
gJ3Br9SCm5c2HrFUI5JAzobmrsLc8p4XYI9IlqIpoUnuhYSq1wK7ODi23g2Ur23HWgRHTCn9jyiU
YO3TpKp3YoZ4jSEsvnNtI2YgPON06LvyRDY4eoxai084qqlagxuA2x3oFmkLfwQyWbGxw3rSlqc2
5J+tzcEIP9LRYkQqhwi2qNV/z5S87OMMC/+KgHpxbht3fOJAJ3ZxlUcXu52anRroeyH40B7sKvT2
HJASAvlIyLzFERRpYLvzqhq77A72V/yMPJceq2mYprU7QnpliruU4Tmuu6vsANPbGCKw0MVsHnHV
dUwpSAkhYy/zMS/3TyOQ9VvSgQI5dnK2UyGqfdoo55USA9BJ/LwvhL7LJxeb+ArEfnzn4fdfQPLu
z9alp6WdeYFeiXjOGcTdak30milZsre68mLColplGFq3aQX8IYJ/uI+Dydw4BrlEyPcuoZua4bAM
G1q0acu5meaInbiY02mXatGu4yKwPtsW6TlPaabqchF+Fp3p4l+OQjLGiefSwEU6NHe4ZXnoL0wH
jvHLqGoEpT3lGSlsITXIxDha2twyC/QbgZyQFlv0eGYfO3+OrH00yn5HdW+yEbx991KH1RuWRoD9
7CFvjCiJN3Rzckixwp9S6tPUkpZojLS8RVtqxbrkwoelynQm7J9xZOqz7vSSvVRkrjobJbS3Jgwy
3mcaWa+5gEjVcao4Z5ZzlJqjD+f/iFtgLvPoEBgdReMdtRUp3sT9aDjGJ2FPyIzK5PcQV7bkluZj
Dd0Jeh5DE28mmCsd9tNVEXIegX+5cSJ5MnLsHpwoP2qf64T5gfnlZDbQrLoeoBEW9ovlWGRYE447
pZdYx9Yqb+ocqa7hhDgg3714OYEh4lfOTk5ol77rcyeaNFlqCgds7RMo5ZCzHIUoAlCZkW9Bzzjg
2ErspdRbrihfCG/TxvX3ZpHi1RoM2Ij9oB4MDHv7scn03gNmeeKwYh58b7mn6G1c49fyV5mOn30J
MWGdOWYDCdAbntpqyaQCqmS2HbS32h1fSL3La1QEyd2EaIv+RgIKmkWzF4TEUZ5A34VmAXhzoKNi
9Ev94DXAAMyQycnstS9h0/9iRixXeY3cMXpEXKw4gtueZVN2UX2cA6Yoq6ODJxsNsV1prJj3XU4o
w61EARU/Xxt1cx0jJmVlQXDQT+LhuVTOeGnLqLup7K7fco7YNV4T3CYS+siq0YGBSNDNLSkk2SEr
TGI186lzEEGB4DT4C/pHeuwmePPRhLHW7e5im35l7KHelgU3LxDTy2wj2EtIyG7owhZdjKFNPs6z
CwN8o3s1I+3+FBVU/8nrNxDmxXq0ovqRqVC5m7VuHoVsPOphWkWaygvXNMkB0uXQeY41Kffa9rmP
I909BspmI9L7X5YqDlRCMbMUNHbqvMDX3ldjba9Gsw55jtclMYde+PbN5Cz1e7175y5jo7CNHpQ1
3BROc9dXKRx4TnkYrOrul4tUtqvS+JYoyTfg4rXfB5RH2QNBtZHeupaClvfeTLsnZ079l8JcbPi+
t689b95SMAJ7ZpkyYXjG+NizFAkfEIdXZLC1vSQk0UO6pM9g+2bIEuteJeE27qqPMWDauiBc3cyn
Wb3Mb5yESpa2QScUPfA9qklbCJfmyxjXxU7jVAT5U/Qk9mGq+KjymyyT5Z7qlppmtIC/LJQEz2CS
mjAyj4JnK8jufSunkzPsuusQleN3Fuc/49lNb3I/ba+qN3iE85Rgh4bRgIjleAZnKCCw1mpHUUZV
0quO9FJF1N1gLON9kep5cklbOcqjNCv0IfeqOodPkOtNPHA5mbI+RnSyXUMLZusgKYFmtoEkndfB
miBSsJaG6A+ea3+w6aqwN8zqwD0sFsBnz4U5Z5uhIJakW27slmt5P3suFqUqJFBogVjYJoNgZm1h
F3daFuitGbTuNk9FeO96gLjx2Pjq0XZGdXVMR37iXzLeMhs8r9fm3qV24UvkZZKuB0UqtaOcr80d
5nJhbf0U1pCeTQ9zyBgm/Y3Nw6tSDdxo6W97esUZ8PYshTaQYruehqOUPecU+Cn0WtKjfU8JUvtW
pSO3sBkyB5VB/TDbInluox70Xw6FMtaULTO8/CY+2O4hp4YveRILOjgp82V8p7d0HkHMJcC2Nxdv
Db3BXCoSuB5hQYPdRBeKYzLZRyVuKTp66vXc7ZlduBt83u02wJQI3cZOdi3NeRhSxA/oDdmbzv19
58jxsTWYCZPL+xhHrDhdDn3Um0OOUCaVv44RMxXF0cgxc+vxIFk7Fh2dtcP+rWegfh8FoTlRRmn5
h3IwJZEZhhV4giwaV2q9BVMkWdftiRTfxM8HPIP30onC+7wQbL8M90sJ+rdkXXyHU1DT4TbIbS4c
eIbMxo9WKtp7pdz2mKd+dUq96ZcGg0HRcK33ufotcUXG3hos89qYjApd5hm2bj3iaoLjQ66Bezo2
+wVW8RBa0BSGW4dk4aYiqvoE0oFn6izpgHNiqzuXuux/+vWcH/ES1Bg4JrYc/QyTosA3/m4Davku
uYk2+RwqjBGDeRti4dyNsXYoXKYY1SnCJ84t1XpW4jSneUFrYOTvufzst1lVFHCN1QubP7zTwxS/
ZUaRL9NqRjN9R4h5KJCPvcFMD6wjMKfY/LEXDcx5NyzsHTq9M0gOarylrrb+sg23dtip0e9oD6p5
IdLhrAHxFq9mLKAPKV87rGVTeylKzSCBE9PWhdEP20KwKYqt4pj9ZgbNCz4o9QfQpAtSaFjgQqWy
GW+Q4JqPUVAzm9WDfQp/Q4kGUdNNWFBZMhT1CzGqdgvr+M1WfU+AmQMU4UexZmif7sDdBNt5UGsq
cWtIjQWuBlrGF0JSqMwrGbjgGwuAxeFsTvXaDIzqJS0T/EXeQlqyflOX5MJfgsNEZbkLkHhhMxUl
2C/DjLu1SayaHkTvtV44TphwnFdD2/YWanb6btu1sSsw410ZG+ZsSGvrB9zLYm8vwCjYPnjByWU/
2bTOnDhmYtNJ7XLXT216LhbkVFNm0KeG3ySqeIFSuYFkSBGZ/imQ9VvECP0l47b+kTMp7+kAO7oC
X1kkgRQtzCvOv5gNsAf5GOds+wcOjRYeaSP9s51P+oBVumBnCksrRSi5CQL+lEer3NJxmL3PHvQY
b+FwlQuRq1vYXERUrH1HYewaz2OHoYFMpYMXc13kDaf6hfClwpowHK0DfdVSF9PXb91vGpgUNAYY
wMbf20j3u4D+E9QClP6oCoJN4JWQY+GK6QDCGGK+f03gH1jSdzbewiEbS+zBBGuhkxlEi7fRb2QZ
VhM66j1KftqRXbmbOTQJGYgagKSt8RucVriupRxvCXgOL9B8+tsgiNtrBR5gZZQEur2kLA4Fkg+Q
2GY6Gl1Mcz1Ft4u0QtXdLpuFu+MJ1z+F6WCQP26aD3IY3X1aV/N9OPAI2hShn1z9gcwvuiejD90y
0ekA7eI08QlxdhETzEQXJ6vzmlu1oHBlXugbtaSq7SZwz6MG6Z/YhIj8kmRETrSHM2JePmgqkd6H
kYCzN/rzBkHL37Q8l2Vlw6m1rV3udcXOK2zjtSgW5YR9Vck+GH/uWAgXmJ1wHhhtPWH0F2ez642f
vFU5gXu/aXcFQOC1BvO/Djg93ddT1Gtin2Fv7pOy8Xd4rJrXvJjAueai3tgJbLccltmFRolmk2qq
R8dGW7y4tE2OZTnpd6w4nKxpbC8ecmVnt20z+nuaT1nGvM7/ShwDuGLWtIAHwAxB+PUCHrTewMCu
MtjuQqLoLzanNBw1g+8u/d4I0Gxalz3jyK4uZIUz9tC+2GXFoI+Q+TV1ADJR0VZJdh+nxvQRwsr0
pwsYOReFOtYkV5CocRtYJLN/evOyOaP+TF8jSG3I+Fn82jmgH1Mc9Bubs94bGLE3nRT8vHGNeX5O
pgMLxrUZFYz6IbS3qT1aSPp2i89gBEu6Cd2x+fBSHq/roWOxIAEQxAePbtg3V7ioC0nWQ0+QVYPJ
dEhofK5bPf2YTOZZitTZie9GMFNlLuTtjrXBz0yBeViNyZPIzY5MTTQN15paKLoSaGGgpWHiiRtF
t1gkbIrsVRsD3XHACXfTacrMtUc+VyNpAWmlKwKRLrGD6LWhvGNvhDEv0fer8FTLpDmRD8UL9Fs9
/i+t/V9o7UQjlzqdvxPau4+i/1//85/09f/zr/4hrgOjoTEItoHpB3jiXQ+fzT8CluYflrDJXPKf
Z6OuWwsl5T+kdfuPYJHhQzA2JtmqP0nrrkmxULB0DoX2QrCBSvM//vs/Rd3av/z/n/t7/hJ98wHF
8CXgvLlIAbZLBO6fbUDJaE2Tm5MgQrcttx16A+Df5fHDnvskUuUt7t6BPPMQDofOxWoDyVf+KxtB
APL1z05YXodvBUg++Ah8D+DIX+1IwlQ4h6L5l8oS67HQXMKZadHTJtpqJXLyYNGs3Fd4qwIidSvv
urroN5hb9E0/RjvlGEchgJp3c3KXddaPyA6qvd+peO9BqjxHHWbQFQ8mysF6J9wEMnjBWQ6zgRWX
0AbLxEPMYPGCja87BKjcv4wgxJU0hPUtRCpnYymhPkXhN/dVnjcXv6qHX23UzrvcrPV3YeDCLd0k
wUrfUkMoE7uh9QC/yg8CtkeJxfmSh3V5SBNm57Swbcifw0kZZu8MtBqdIPAqvZYWkrGvaAoSpvR2
aRjGexVPw9MoJ2BvvYq+PLaFmADoTxqChoR4UTR3vtDVBsEaZGU2NlhT+SU0S3qKciJeA9PQdWfQ
4iKSqrhJyaS+skmhCwH73JUNbHgZndLctlFXUwbP1HOYrWyHdwyzHoCzH56QFjWzRLIcyQbe7Az3
1EYKNrhRLX+bHotd4XZMYIDIijMZCTQpNrmrxhtshryY3juNmsVqSnVdVmJwqpvqBIgxueZzNX0J
GgB2Xul3l1zzFB5jO7uBqE7zdU41QFr1eAzNj3luogdrluTVpPtoeub76KWPifZeGpvuSx7ExD9K
ggHR+KVrl6F03T+lVew9RQM1tYNMHoeIFL6TJ4q8GUUIcU7AyqyEsVPIAxs4lXhk2OtnPNArsRkH
cS4TxNpWWu7RIaDmQYk5YA6khSi0ugN9sd59s6gQS9B263gCs4te4BmR9E64mSLeZGW/xE0F/hRP
1jEueJWTKfQ9UYkNLg+ySrIcHlncbnST3Ro8yhNe+5qwBHCm7FdVTi/aZW/keuLA2RY6ryD56QU5
aBUYflZOiXgVama3HGqbEabxmGQ/ZBeFtxOaEO0chFKymgiwj9TxYrXZQ0DVyx57za1hIz/bPeWA
rS2OyvPku2lWI8UoWDNdEbQ/UUZksokNhiurOLYgjc9LNjoqfGpSsvyB9CWTKUWUGSN+YBxoavlk
d5Duhp4lbXENQek1o4MxlTccO38VskMICan8Tn0E/7DpvgFpmt+J6f3IEmHfFVEPNSUOSIS4IXdT
46np5Daky+aBcNPIFI3731Sc3VR4a9RZ/zgk9Jv3tnFixLZhbmTs85EeejpwTIReBAbh/G/2zmQ5
diu91q9yw+OCAn0TYTvCaLIlk2Sy5wSR5CHR9z3e6Y7uI/jF/G1KVWqqXOWa3JEnCulIJ3mEBDb2
Xv9a38IqiwxJhUORVEdWmid7thdRQ0ljilyBKE+c6rEQt4SaiXrhVaRdVfhModMouKUHjHRLFO4m
O87OdqQM/iB1r6mtsKFhvhNqGpGsDhuQKudfsG85cnbWQYJVCsxBI3O9OMjtIQiNPuXG6syVckfq
eAw4p2ceXni57G/55RlYqia80ck9VBKKXsB+7tKhbM4FBB72bRFgMfFH1BZ4zHOtZW7NFM+ftOnO
URhSVEkpbBM0fBYATSzCQi44Dv0qDHv1UadjGkEW7l9VkhVfOnTmSi/Yj6gYcB2+RKI3X8BVD/WA
kCpovhL3nBfFhezptBqzD8lurK5+M1PMm9Q0/qDLSNyo4KgWXXR5DNWMUCwORdqVrnUWYdEDnOiD
Y9dc7/jdNmFqFNFNZBcHK6lpWSdBGOryds1YfNjQuoo1PgCi2hq0J8nNW7OsObPe/hN1gPWtkymm
WC37BpkX1WKCIF04XY8kbb7QsIZnec0e6tU4rfRAs44rew70EIQyUqnQqEs3b6svp8oiuixlsKbW
8uREDMLGDm5k0yh1EDc26Xv281iax61Ta9CyzOkEMJYFXTh2M0J4iDhrdRdKlD5KYA1vi5LWjZQi
ggBQLizicTa8VEqeFNB2gSQh2hcrvtgSoAZwzKckDF+SnhQKQzHMnSIWRMXgU1xQkcBC6+xarX1a
Bx7ftGe0WRBN6CowB6ChQvE8UxODUtroyKA49L9Db2gf24pR7MLUc1OKHW0M5gCvCOupou/SsHxk
rkpGWDUerQSGeNTtRVIPa3vF9hFQ9arsyU4/YmlD5MRXJutnRsX3s20KT/RtRcCYRN+pXs2DLkcE
JKfnYaVoXOLUVgKD0mTzhLtvX6jO1biax2hioqVn1yYHC89BRzYpxCqxAJfysIM5vjUq+ZlkQVDr
huRxut/0RXHSmcgLGdRaM8Bu6uySlPc7e3ijkvVWGQaeZCu6ow2agyy4mt6sjhixMQKEunboHS0K
2rDaK7n6CCTmWs5YSSwwRpRXkD9J6/FtXGiDb9b8Jp9jxq7JQOGLYuO6VHT26OhqHqiUOyi7XO63
qCaa3TTXTkjpij1TyJLVuZdb1+yrHEz68Uey8i1xUHd+RjOIh8Nh6MXztyB+kS9Wywqbe8Gj2TBA
0GUb9HWW6G6rrlHQF7CDtTIXOXaagfRIiq7NdhreByXsnnpq7/fh2sE3qqUCTh5G6V1lw4iAPEvN
sl41P4Z8Su4YvwnbzVwikOEF5fAbZldGbvU3ZKw5sFHkrL/X6oSJD3NV0OnRhyzr0k7VeNPSs90G
I1L1no5eUHNlTY2DoVfVTlGgi/fDxSmr9cPJsv5HqA+IrV3B6r9K4VWzTvp5rVlR3XgwrFdQnw6e
34XlsCz5HDeGohCUaSg/zyMLqZFnapBiGH2da9s6VUDTHzl5A1GeoSdeqRNj3ZLp3jEeFU7eZVzX
50Uq48mDjaV6QxlSmMuHbHjAULTC2uFESO5pirOV4yPNuG2omFfT1E/kWQwSOktqa7sI4ILlyp0p
rAx2QTWgcS9Zbfwaa9mnmsrrvTNNJG+qVrrVU3l4JhRGo+W6KlgG6czczRisbTdEI3LcsGLmFDEg
ODpzEj8sbOC3c0OgFBNvW5/TlgRSs0o4fQXjNKIP3l/yMrkrAKhvBlAJW9OQRl9luBX5FTvGfWat
4DHkuEfuYSHHSGFwKK/XBHoUdg1SbK3E2r+Mxq2pAP9SOI9eLE0aUGmdxmMXahzYqL8x/r/upBz/
rZ5hEI3Q0M5VwV2Ni9T4bBqMXVU55jdrOYC+m6oMELkCYS3vHzOrT0+4Wr/kdGrxKa/zZVXUngci
VcbKa2AQ3k1a3QnmH02E1Fjqh2FtIwJyzFYoh8nZjg7D6+ygUidjEoJdDQlv40XeV2H5ksVZtAJe
GmjnWpfntrcTX1KzMlAnsu8YkKDczXmxy5Emmb/a3Tv9MMWn1Paxb8MxZMCkRtsRd6WsL9Fju4BW
nCNq12GdSBWH+RS5cGA2PMfWuHc0cz4AkmCgGIUwtAwe/V52fsBEpj8+0R9hiHDz6/RFMaOan0Zm
qy9AKKnxWnWOCSvqBOEsAHj5sp0z22/VRsI4mURguiZtL62JvFPYMx6tjl0wQ4X8uVfgby3Mc3jj
rYeWlcoj0QVR0GEAR5dBjQeOfEgF47Bm4PkMMC+8Sjtscf2YmoDAHcpnysIOkY91Xvx48j8aW+kD
0tCVzEx2tIj3GWXpSdjLr/EDzxtKJ60HGlexVQx2GwAbHXkyuKso5WM/Uph3ehQ+9RDhmcg68SYX
HX8dQHu748BXr6WfmBj7lUJ9qO2wYu3VRr8d1hdJxdg787KC3aU/VEChthELkO+oHS+tAuoe9tgw
vVPT+D20m8QH4LseM5xk95lR9/cpfADOMZn9UmCV8GmLKQOLljTg2rTYWwqsqLxn7zEmwmsqL+ZV
GxfJHt7Ik5NrpJsoPH2Dya3vlWGxdunKN+ix70nfnaLUDth9bLzZ6qedSezAxr7/WNe2+TLqIdwA
0mHpCJvZuSWiBUXByLQNPpnZT4ZOunSpfCY+qAejSZkoTvL5hh4/5yW2FvPdWh3CvuUkoNqD1Rmb
sYfU0HGiCBKTkZrEXG+0BUhhrdBUVWVgha2NZdPEyqvSmO1+rMz43M9qdqzMFtTqGGr3TZqHH+j0
+aZ12D8kqkpFA5dlRIneRuW0L1IU2WkhRs58xq3mqd+3GC2iMlnZ0E7NflkMedvpw1M7yESE5bXb
dF1Nr287SlvTlN9qdtOeYeWOX8B2hRoZzZ/toH4NHA0Dwj0ZLy/lMmFw2+JfPsYD5lYmTrbmZ5Ut
v2PVGQ+QZaNgssIvnYpewjqheQeF4kFL1GWn6dkJvjXLcxpXT103dXsYa902b4vplYP7gMaH4l2u
Guwf0ziqeSK9qyr3f0TWj0QFe067S/gi4v5JShFYtb7BMT8pHIwAizNkWIdNQe0RLYycAPIynY+l
wROc1vjE8NlJWw1h/Q4XPWVBzHyfu6L71AkS+MAjtMCg9EEQEapWcWVcU9dsX/QHCbijx9yPLZNR
ExByclD22KOmMzVhFMXVtcr60uja7W9EoL/B8vk9ileIGTqsCfQZwr0Kjcx/4Amt7TobYBbokVKd
B60U0Hj7ULwAiSB4Qni2Wl///wp0Qgn8qECRJBGzlH//11+UQf/SX373D0HZIzneDZ/tcv7shrz/
s9Qk/sv/6b/8P5/fn/IPtDeVN+tvrrr4Ab/8xtOl+Py3f7llSvyR1JcflYBJ/0fXD3+Enf38Cb94
XPWfaPwQuhJECtB5qHF/1uEk6yeFXxWKmiaScLLxGx1O+8kEZUGvNvrYd1f3XyyuOhKdwDQ5jklf
KtMB85/R4ay/RiJDTIWLwD2jyQyq/4hvrmp0gLlh55jkYbdbx5Wtbypvk4LVsZFka6fm1MPWDi8o
VauaTVrnks9UTuHQ2cGKMJZmXzCxPcw9bONGBjRRGDkt0BHJJLoylwCMbc6jOIqAKNlQMy/NPdap
bsfrnre20jTswNrkoQfukhR5j5mLirAGSoPJSnq05Uhhm4KjFSMkorfVNJbXjphSnJqdLY1A/Q30
B20rWUzabeATgmflRbjyAf9EzwyaIn8o6ieD2edhUElo2zK+VIGWxKFZN36VArBdVFZRabmFG3Vr
dtaDwoIANIF3u1lzopGhRYk4nvpcOTGxW9M8E2SEdhySwNAUfnK8tO2RwON4nYOfvB7UtNrafWTe
1ykIYlXUv+UpDMa5VBgYVnSotej12zSkSUad2B8DLqwKUgrd9URw37OHsHorqQ/etzHjwk7qoMkp
cYUgNdPkAOiNeVUjveDQZGNhYyw11zUgfgFudsQ9mM4sd5V81vT21SbKsJ3g2jCKN9lEYCXgfTN2
JtkFxYfqOLE/UXq6NCA/lxZ9ekT9IAfZlmfNQ3MAtToeIqkESGbEKYATUrm4B+rTUq0L4wuqAJkl
UewBFNUzGajsli5WqUlhR0VJAIFbKHuu3KuzD+yLKTGlXz8cYKQcKcPhMQ8rivW6FRHSYj4nymlw
/2fG7rvoBCZ3f1CUUvFNo2qDJOEvmY2VaGQcfA1kxN62NnYVLypxgjGQ4V7useomQocy5xrPMoSp
K2nR7AMIOT4hgp/Xw3vacQvgtaogOZlR+1Jl8XyTa3ToNokq3n5qfzOMkbVRmaL5ldlRwtlh+Pw2
M421qh0SIM5HQy0ubTw9VjkOmiKKtGNCu59X9QgXWAaGJ3vQUz8zK6ZTljaHvqSkCftshKF5zFFw
FB6rZWnotjERwGQrQWqE5RHICzHYrqg+1mqqdsk0JEeyHdEuGpd9Rkp7N3ZUJ3UaLoFW4RbRBqV6
yybm5PagjneOaEdUI7Z07iw6E9EW48DGe7mrFnn2O9GtGK2DmAOxm3QoXlxFAyOmoh+RbjDUBJpC
+juOXPzpb5IU39DQ1dD0ae+KvMKQuVLuiGEmC+C5qFuZTqsirF7lmJgJgcGbYuX6cU9yzBeFkcWs
fIW1edZElaQ0yl8UfazeaFMz2UaGfBUrFnwm6EMCfWi+RKOV70qZikod+4K7au2hoL1S5aWLnv/c
VP1VLpfmDZ4b+K2NpnNaUKL73nJwKvKS5GQ+Is+BP1sxsApe2sSuSKFMO9f6lw6XewCqibE8js67
ZOptvx7BoMWJaTyqRL3mnGxJnIrkkjwBVMF2ywystHZmJtTxuiCOWZraoWZOTPk7c2t1SfZz3Wqe
VtQRo3isw71Z39Ur1Zcsgc96A4gbT4g3acCnLIbQbhzFgdVEtP0qn/PYqLctVvhrkHz3xqSNT3Gc
2nw2ZJEiyuxD0sxU6pDfc42WJYnDDX2/NTd5pw7VcSn4PoceRM1Ux0E5Kzx/CmPKMBYgZF5E/J0V
nZkhErOV8QVIWRcCboaIpKBlAoFUlYdyBf3Dfa/SMoO9oJnBGk/m2my4F6aNlIBVb0mLp+7ixJe0
iGFwLMTHunKCQ9RjIcGGd0EcoV0r5YPpwtZc0wCzhT/fazMVdTJGlM4qLG1zUUNusIwpoJ/7dmwL
yy0ZXHmRrN7qDZu8xXkn2w2FslM2hRlWB5DdJS56+6Vse83Pjf6W7lypAEo5TxdzwC1GGwd/hqi/
VdKI3XIGC6vr82y3DkYrdmT4suv4dYnQHGm/+wIRV7P4ZqcFV8dGLL2JZR0NmTqAsKLgZJkxf8hd
ScGxiTFA1hYeQ+4r1ZF3STW+divR3KxSqn0UsmSVdrWzVLKhHAtS4BvUABHykBgNJNkdMZcg1Ycb
MqMyxKTlvXPYcSIPXa1Rc2qjcdsWaTCvxifeFVSANjoCsrpEqz26yqQIoKbKnVYZijcW1XNP/NdT
6uI01vmDOZdPoxXuYEweDcO8qjT1g/LZi6j3JLCMZBPfRcxzF8Nk+mxaPA/OiuO+xheta98hZSKu
WfIUVeh9Lacdv5xt3lB0zrpKPgGroH7UUcbTKic/Jo54waQvoHaNFXUFm/yVtTQaKBZuAzkH+VAs
gFXgNi+BU3JmZpzwxsEaI4zNLTyLuy/itOLWib3JWvtqysjTGfmK2pC1+K6MnRbLHwK8TGs6jbT1
lH8V2YD7mIMTyoMN7rsgEI2l4qxL+pUeC4BGzjdWEsxIc+M2JeLosve+NSruVvIquH1w2tXL+vR9
j+P5OFVYjIAXIrHEgIst3skcivFRzGp/h63jLU6xWmW6fZEK57wU+VdbKFzm4UwyvPfiCuG9qPIy
IHrMabwGGCA+Xm30FxxTTA+nggB9xCI76Bs2dDtMSDz8BstcgVMGtCiRU1y8wIRUeqDsmDDzsrZX
Grco5gvS9HYRJPhFdiVnvVcepYobL/2yI+546D2UGGcI1xxDiL80eUSVORst2DiAj7XpvNQ9PXWp
DIPLVDD7hfQ2he1wcoz8kTFi46axpu1n8ZKcU9aw1kr5Bnuu6qCbp++PrhU1vNdTU/GdAqhimLIu
KFZJNnSQ7G1kQIHCInSJZT5NHib6xsTXXrXU72jdMuO5I3Y5OFKxh4J2z0vYI+YCLFcezmQ/YELX
ytOU83QbnBF8kAgFNAdDdXMqZd2Uwjh/7vk+KLyKUS/qjyGlSgl0ZcmpmyvgVIFpTTSM2CQs6yqa
PB3OGpzc2JOM9RLiCvEjGfEZK3qPExVf/Mhu0xU9CnEYJoEUwZoyqU5KVTz0Q0RTPQ1E9O9ElV8U
1CnLTQipLZNpY2ZtK8I02VbMulwt7lhrmzrz0e5PeqeoH3OESOGRDkfZwoy2D7u87v2ubyVyxJjz
7UHRtjivcg+31qMp7gK+VQTxHL+w0mNOZFBfMIkrb22Sjr5ezhJf0fjSEwQPqpyIWFebk485V91A
2ekObZaDEKJKNIJAwcIsh3kSjFZWbSLsiWw4EsIqqdXe1S2M0GIyWp+MmO2lPVOGEIcNqCn7yVh6
aV9I/P80RvlaTXxmqVQ66vUsB/mkqyw5XD0LqA8p4RSK1bpq54xTg7tOzg9ovljMo9jY1Q17xznU
PscBK/e0svuhlu9GHeFq1jmKdBUxymwio7gGt2H5Sa8pZ5RAvu6EzSZqlrkF7RGBvkc8W9WZC1c1
gHBGuAll2KCqLbyT0DFEZHxsOZ5YQ7rt7JaZEfYsukHa1e9GfbqhoJjpZI9v0yqoyKq0YtytoHT8
XE/tbWEv6oYzllDai9dF0eUN1nBeT4Yz3aTMbU05gexkbentU4EuZc3BXqlSLsRWZk7w2OCoi3c9
FJcrhZawNzbqCtdxaZisre1AM3rS7w3AZBsSdj+kyKyf83JRuUJsmMaC62onyz3v5f5nlO7/+mX+
wZkdCwdn5//eLvMf7SX6z/9X/i6M+v1bfj6kU/iEViJiqJhfbB3a96+HdJVDOrZLCBMOijq+GMSB
X80yDqxxfhumb43EKX+GP+dQnZ+ogBIOG0sVp/9/7pBuK793qRimiUpgqabMRxkUIdsCqvNxOSdl
1P3bvyh/ypbV4J2ffy7mZPceirr6SSbhMYPhxz1dpDccSy76pI+7ugQ84qh9el8XittAczvVBg89
PnMMILLO8T7j2fQRrBtyH3HjybMxvic14Ya6Qib9PuDpYarc0EhugneTssIfzJ7JNAuyh6MCUslo
w0uRGndlpn6OEuPTRmf0QFB23jLZNJ+ohnFckBs2MlQ1P4T0600NXZ4l3SN3xG2LQxOjlkWwgGla
mHPp1mlGadchL5LLsQnRUu+8y8Z0K9Wmw7x0ThioxUsDKjZJJVejH/AZ51t+jjVWpwajrkdBUCey
YuDaM7q8p2mCK7ZcxjVmHCwnrx15yhSOdGgC+bLJ8Hyg0h+lTjag9lZgCPsLfQhsBhan84tyeez7
6Qy17GLbBPxKp1+vQQaXPlroZyhL49bI23ZvLpy8zNFOMIGyCTFZe7d4Y3GYd2VzCEutO01FXUAf
x0qbhxzzIztMTgVleG5TWs+2NaxezuzNX4eUMXSYbQE8sotV01J5GlZkgyFL8zu5KFbkCv3Qr4N5
SgYnPNRqqNL4OW7Sqeo3sPIikNh975vtwIGlsSBmdHtVIiLLd5XuMiNFdC9pjIyyawREzgcDUjH4
n+xttkqkHZOS+3pJs6u07J4GTeetEWky7gr7msNwel2lMslHUE0biqswJBb0UaNixMaPxmJw1SCN
XAypra76sN+O5YKlAsfqtRarw7qxgKlR3FdhoVqWrZyE5aZiocTNMuJPrAnxjewmeb/WwKJxMcaH
fF7t46AVoNjL1N44PUf8DFGD3/VkCVU3Efpu5DjkbYXmO2Qz6i8yMJ7XjswHVbtjFSGfYxu4Aq6w
MpaTuq28CEc+erL0rSzraMy6EJujPnsI19qCASnEBEwPjAdpNKaSdjpkWau8T6BQ/DUt43dNYjOp
KaSoZiFuO6jcmhyBXBXCN9Gir1RI4arpNHtTyOMKmqZn1gs0CIwivRDRh8LkHCz3+qZHYV+F1L7U
erOPhfyuVbIb6XovLNy8+GiszIVYryszvdFduQVpCZPOar1GSPsp9ZKbppHDD/xFpa8jeUsu6s7A
XDJPzrKYEJiT9mpKArnWk/ZsZtKZ2gCrjUOStTErCY+ImDcwwtQB+kr6Bu8O/9b+Hk0kYkoxppPz
MjnGfJOqKlwsXdFxEamcKJlvsEGa/LhiTDCL6QfAFOcW6hEjEaVQ4NANVvM1iYmJXaQJcLvmQ+uT
bGNPSbUfmEC+Zz8PW8TcxSbjtx8YxVANxVBmKbOTs9D5mQzJ3ja15t7QudS0XGX3Tho+lsgFb4oY
8TQocwqD3KBlp+6XtHK/UKnd0BA2km2NYrrd2IXd21l8G8KS0tkI3mGhS59qy2bARAJWzJommI5i
/qQOHCGJzD0Zjf4KKFLw4PL+RPMJSG7mVwPVT+uMkNZRQF6IGVctpl2DmHupkY7vmf1OtTT4strY
r8NoxLQ+dFjGyBcQ0TAfpN7kJu+HHwT4cMyRCsiutSkvOT2bFhQYMYxLu0ilkyuX6Nece2xabWce
iKkRRSr4RYdGs+eoZrzXOflZxnV9wBTeHaivqIjDMQ5kFkeJzPI+cxR1FRUAji2mh6qYI7IsyrtK
zBbjbIweNShK7K+YXGeTdTbFPDIJmcZS2jI2PBOTGFjKYnQZckW9KuxqIqowEtWuf1dyPOOjGHzG
YgQKvnY59BSj7hkSyvvErhNycE1Nlop5gNuJUSqWvuhxTSFXiTErvTmRm1KoAwWRISxnpPfiey6b
iRGtIoa1mhjbRhoDXNNhg5awNWRWPNuKZ6ch45wuqtdDDvwJKkMLPJFDFX6GDnaEa9aQjYHDtvcR
IT4sMNGIGlBqgGb1akJDqrGA31RSwT1QjaZAwTXtxoho64CphQQiOj4MzADxciINCqXNoQKVH9AN
H3acU0fb46p6KayO2SIvs/BSrY62U9gDvw1FS02QLlkU4tJr8xBKofml5VLP6zGVX8NJUxh0JjrD
XkN1Mp8zgXG/6EO0radS2jl6qgZVZJqnNc+zfd8yhrQqPCocaxHzVmwoBVA9D6dfdNDp99ulBscV
tbesO0fCkZgNkzRTHT8sF2aigIyHpvysCnrqktEIn2ggxlnCaf0hNXXtRmU6+1Z05bDJQrFJ7img
Ix+dbGbD9rhTQzRrFZJp342nvpvkKyxvNJP1RCcXRU2hPQ/jwUg7cukRKQnN6B1G4/BLOVvZ3iRz
5k9CI/4YWrr8HCtPfM025p1kz9XR5t0bjHNbk1DLQ4r4RD/gZDQpskVIQZHbtXG1r1qn3JuiYlAW
ZYMJpjD8/cqrHSIITmreHYbQns7Dd1MhkAsBfwVSxBNDnaG+fmfKlO6RAE6EWNcqL8lUcK83LO8k
X0RNYromjLzH3hHDRbwQECjjXTNSnBbZwKSD0iLgudDu5apNA7mnSd9oLPysy6h/r5p53eVGl+5g
qpbY1RpqY9K0DiyjL46rNMJCL/Kzovf4mXkNRgdZoysy62iNTNjYEN+iSdIecYAWlEtGomVSTsiD
tQnajOTY5MqpXOQZmib90RT7B2cEANoMuGRrpau+NC3Jg8LC0xdE1qDQbmaYm7Cdx9vquyEpFmVJ
uqhNUkSBUiaqlKhnwAs6pgeLBfsw9GOx4Su4j8zhqhNdTAnOIwSxvOqJQ03zcpfzLvbHuEZFV6M8
iEWrU9kSCmmV0rxdoOPNLQHGOFJ1fkzifBHOc+6MPls+BkkCXafKRLxxVvU31Cimo8unEp8ds2or
p62xx41iAFZbpAdAUJG7FkTyYaRQPc4cwlMUviUOpss5ktfoUlB25Uc0KEJ1bNnTlCE5Q1Fg/NRO
lPTKucHiHEcIBH12zDmWbchHlxioJuujSu35fuln4xSuWUR12apDGbAK+02O0utpcTS/qXtjk+PK
guc2VUfOl802zeN0LxWE09VxVK8wy9wlSWk8mhKuFEhrHQxEy36cJmQK3MO3nR5jYsdIs4PBpHGF
nWsTSGNT6NHsk+bRbhJ96h4TJy5OVQ2XwGVNs3ZZMq73JubvN8lgOA+0kQAJ2JOYx7+Qrth9ECLO
bPMijUbx2QHXekCdyK+mTgWTgPWP5OXwlX8jFHDdC7FakBVaR0AWSsFbWL7RC+ZkbjRBY1C+wQzO
N6TB+QY2YGUP76UeisPQ4MoR0BWfynNQBoL2kH6DH3ixGT6m1OEVfJe9XysdGNQ8cTPAjOCrTK6i
1pa3RO71I/qchVtcUCZEC+DgLMV9swhPA99swKt4+iyajj2PHff1VfINrrAFw2IVNIu8QReSa97S
uWBd2HVM5r8VBAy9MjUvBYphCTqGWlFTGGUtyIyokAMtbVD7yoXeQlcVdA07prtMTbtlM3/DN+Zv
EEf9DeUoI/gckiBEU6+UeKii8dY2OdWXgugRgfYoe5MgcIRhhNGEQH9oggLizEwBAislwQQWT6WB
Ux2hU8l1fLZs+bWf52FP5JTJwGBa1cf3HI0XChZ2sAphYPUMtDQaIlO5M7amFQ1XyRRv8Ua/TeMS
7xU2pqBO6DgbMwYsirwuR4oHtQ1eGGgdfRT7pbBD87wMj1Ze3SoJdmtY7iHGDuHsqGLT7Uw2xaDU
QpiIMUcERbqutVpa3NFa409lJojQ51r+PDvGlTI17VW/gIeOM6GHk0hDzye059HWinUfiM2DpcbN
M3HK7TRXcYCm2ByoG6CCReBb1G+QS3ExjWXFyq7cWxY4mnkVtjVZbsEbGdc5EwW2Bl/TKg3sSbGx
8vrD+CKGR4iKnCE4r4yLchWj+QZVadqBVUIioATRgVqsY/EvB6hKNrQ6z16JlRNVZo5aKNsJBsoW
UnazYZnXD+ZEilJZahQ2NpCqVLZ+aTJCg6TzVs0SdRopVE6HLNmffi1Zbho6kxPs+ntZAii9yFNi
uDWmJ1xKgGKaisRBMccm0T6yyFU3q5s//VqK3I80ifgpuJgGBLFU7VTRUl6KTmSrVOZjnzSk/vS4
+N+Guv+RfQNZBxyogSYjGGGYKITh4b9Xhm7zy3rphJPjvnr/bC/lf/7fy29lor/5cb9YO9SfdHiu
RKKolpBZylX1L9YO6GUwgEGUQTrRNFuzEGx+UY004yeMHQaJI2YtsmYoJJ/+rBoZiE0yOhP/gaUj
xvxzHXaOyFD9Ci/7+Y+OPqUiUpH2Idnxe9Wo1Ynt49B9o4NpMwS6p/mx52yyc/rQrO7yaFwxKzQ+
jNjNLkRdr7T38Tn8UWzXHe1zu3pDoNQjCL3Jb/VDuNWD8qbLTutOOS3+wfD0TRowZrzG5HHSb0Wf
8zUDTfCvtp8F7c10qS76dgkopLmN7yFnHhhsbEo2DHgqPfuV08AseVChFmAJZ5sfQL/mQfeIMOhe
dVE+oCkvNCNsm1MRkQVzoU5+js/pfbattmSDt8YVQ7Ob/j0+LfvxKT+hWAcjeJiT/KLus23ymDwy
HCRJc2Juezu953fztj5MTKXxe8FFguvslmfjUX6giA/kGcv09FJSYKtsFSlgnSQviRv1MnEQ9gji
So/5uT2ANc8oD2F6663DLjynj8aT/gHPonqAFcpkYC09sFKoSMvRwsHorpweyC9wVil3GX18pRdH
h6l3h926iY4AqHbxW3gymL9nW3N051N9WNxqF18Xm2Rz7zz85ub+GwaxbyruX98SGt48ooGiK+f3
twRT7B7Ghfam3OvNFZ2w1Wu9jS5DEF93Oyg0LjZAF0nAZXhmS+5AHUB0g+OQmTQRayzztwMB2hf4
EaUfpttieoADo9VbXdrrml88Ql9BAtQn9lAeZfAt/vjBgx3Mm9D8UT+Np3BXHlTCRMxR8PSAtHrm
yB7erOvWDF3pDjO4QzaDMfyypZ3MHH3YIJzytePfvw7MPf/ms/GXC+H84dloaAvIG0t9GweXJhO/
U7apxUbWpRNEf1KO6g1ISt51jLa9JWD2gEbkrbVvD36ku9OrxMta2TJ/p1Xt1lLdAao2WwDYf35t
ufYNo/g29wWNgB4od/GVrRMASwm4yQg7+tHFvB5fqqdwLz/KF4fyBMq0b/qD/rEWAWd2+NbaQo0D
+pBbnSNsEkRJOOcECE4TT4riIMx4NCDkr2nh5bfjvUXl0YUXahv5+UOx67E2Cm0Ka7CrvPfvme4a
Jy73fbdPYnc9qTfzV5rvwuhIdzo4A+WTjpviRowBiUD57d3yrtTb8STX2xgv67V8lDsv3pWP8Vna
MmDym1sKu19tUm1+uAD19lNikWfulxVcoY6lysM930tudp9+does9g1vfGzfrNotjtbVP/g2FQGN
/91tzRBb0QwNP/33sif6Tn6jj9PWzok6NN5r/+blR+/nfrhn3fIt771y7yXWscIdvMy9ZP7tJQwy
9/6ucr+wG2zeKpd5nQvU+rRH4z3Gm4BmsWuIsAHi1qfkwcKIXNf0r24fHe8ENdqr3e0cBJY3bE40
eLr1c+JubykH2Zzy0xqM3mn2+GXOkcHp8fHLj92nMEi9Zhd6x5doM7kvzfHLBxHh85wHHaG2bXHU
r/Xr6JncV2AHf//aOMLz+fcujbh0v7k0Cu1ymFNR7zajD3rKZcbuUb7wEB4clySoZ97NG6IhXCFx
KTAwueoBJjpNlN4UrBvdy32F66OypmcHpEYf85b3mVyzRm6qLUaCzexeKZ51aPb6i+WBnf10vNlz
Dih3rXeht8p1tstG2+o368G5o606UDzuS1/2rcOB5gZX8u+B9D+zEG1wc/jUUbuABF38Bv4/uhrW
Xz32f7hR/rD+UYmx9IpmvjcB/6dPBFpOtLn78iG/Sp5sz9qvt0BibuzABo3rmqx1fu5Jx/6FlSF/
1Y75JvQz7oDKDwpv3lV3+U3hPb/K/uxlj3Q02rf5PUWeQbyT7vSb9Fl9mO+0ayaVfh+om3SneDwl
ATE+v32C13ZcduEpvTb/wXcuym7/8KVb7Cz+i7ozW44bu7btF6ECffNyIy6aRPZM9hRfEKRIou97
fP0ZoGyXpLKlqHtefH2OHyosVSKRwN57rTXnmFhpNEMhDE1XfvrRFVqASaHWX7P4vnayje5AvXpF
zNc34A/s+BCzGDEitc7iVXaergvDnpzYD3bLPt/Nhy26Qe/2OrEfG/ux22ueeEuGvKP5gWvu4oPQ
O8qxvQ++GDeskPjEWK362ha/IO1m63i/e7LO85dN88TdQg6SePrbzC1DcHiwnpECXCBl3a/39qLZ
+mGBeWEbvuCPbuLds2+yCwm75BTeare6p5+30THZLYaXH7L30sUoZPV2dkLJzybkKTwwR5yKTub0
h/qxuJ9/s1HI6xDvx/fH4ECpfJrEGcOJ+k8bRa4nMwbo+AOmcU9c6K7j3dXsZqOfs2NztLaR39sP
CYtL5a4b6MNBsw/XD2iyto3L6Map3NqbNsQKuIHfub1jbYVDtqvP8kO8NTat8/oa2vhMeJNonDoy
v9a0U73EZVZDoUBfEpzezvIMr7O77fpH75CNubnzfgSP7uFHsN8FO/fINnostkeoO9bJ9KudUton
gkdo3Oj+sjF9mreesql2wPqPZAs98Op72Ubalr7qfg3cxb660jbKBviFTb/ozPLHiy/yjvcbjgI7
gQdG3Vk3FGJsJPOT4YeXcQcryRUvzQGSBhu+8REcAK/Z85Hm6ZHeuNecuxf5MhxAfVwkr96F/sSO
qu2j8+jmu+rDYtGQbdFWt/Mh3iR7Ykc82e78bP9l8Ruv3wwOUsjLO4DBa/1YbaGBnTD9vQindDd4
7Kov/Z3hExaxLkksQgiKHNKgdr0zbAyb7+CLvuaGbno1d3byPNI23QkIx1j5rkgX36acF5l6/j+U
XlfVe3HbNe/v3eml+pS1f/2nzP2bsP1f//jfoXqX1qhrw1oxDf+5WDq9Zyvd+fv66Lu/96+qiCE5
XGdTp/oicIv36Rt3QpD/oLSBO2HKCNeZY+vUK38WRYCcJeohWcIgsXKbvyuKGNkxkifwQbcYgv8t
vftf5O6GopMYgaaed5qROiXWD9uhQtYgxqf5Ja0bx1DCL4VsRvtqhI2kQSu0QaIMjE2Qs/T6/LIL
JdJji4jZeKLKvJCTVtDLm010ypdeAm6oJ8BplEXcAiUFKdf9ZvlZZQzfrT6avl4uQYIMCmXyTGFb
/3i5BbbtLhPnl4k1fPTMy/3skufLcnf9+UP+LeXI/3fPrKahk/jPj+v/Ld6ApHz9qaKXPv/WPx5W
6Q9dxjbDf4CemHQLeBz+8bQaf2gyHCZL5/bDSyGe9M+n1fyD55D3RddEHkrV5H/6Zwmv/yGK2DlQ
jCDXEi3F/FvujDXQ/qffn0E8OxAdBpw96qo++f70hryioVIZPvrFwO4mwAK1nMBMpRNAaeuI7qjc
rH4Kzkrtsuz7dDjjDxx8BQWpO9WDxjif0O5Q7NotpE/JE/uoeUKaFyBksvBlttGy0wyDennAFu0U
QVNsyHuo91XSlM9zmBiTQzKjwPKJgO2UY174isFu2kxF27/TU0TavMjRYsdaD5FgAghmOQpQvNPU
T/JtNhbB/aBbbEtSHk1bcxTVF63Kt2EZp4cqR7iwCkasQ1pk8i3ox2RL8BSttbTq8juYRShvKyT8
mQfmWN+NiSa/GEk/XTXZYjEsUqWT0YQnubRKctJkmC0RF0CO8wLUSjFUbowq4/EipEXjksKpI8sx
XRHrCYO9AaweJgFuqKJxSi0a2K9G3WTgzDKuiV65hJejMh9zTQ7f+MHDFMB1b20StZ1Up42TYl+2
2fJiAjO+Qy6f07JvRsteGG+46dj2RN+U0iXFi81cOiR+y1Sb+0UC6EcbSLoz5Tb4CIjnPnFeY6KS
6NDQlZBBXDYl173ShsfZaKbrhSlJAQmwya5Es4vfjKbRt6nIJH7WlQkmgUoShNoLXjj0qxBQrdPE
yQMhvOqnytj3udA5SpNPPv3g2etHpR19LZUwgYYxpp+xybDPZkJUfQjdhC5yZIywHQZDv+6NRrnR
gnj4ksuxrLtDgEPD1uDYpE4xi+VFMUgYcnANYZsPy4owTjmHpAjUgjwJeDH6wrAi0Q+MtJIzEbal
rw16dimqbKa0zeW83Kwcw+wQ1prgE733oAtI+8soANVp5OkjpuUBCo7abvvS7EmGDNTD51dPsLNz
O5IYLoEmm2tjNjk0RDhdCgijfiJXLf6Rhe59lgrbyaLzkiv4L1NhfBGIvr0VVJnjLBicXWqlLfMC
PbrC/zKeFBF2bgDAfyuhAvHENG3PMTIrH8cCByFTocmDHHI6yFaT3Kh6io92Rmbu1XE43kuDnD8P
9TiHG2nRyy9EHATkNCUwNgY8iUMcPyZJe03mtrHRRmIbg14zN0RlDQrYfmHG+y1BiyBhKck+lKlT
IRC2a86Wlq+IlDW5fs60aXoMeT/cGfErxOIqGk+tsXzIktwgThpxy8b9zDi9TELkQdDbgcf2kUNQ
ESpnSCa0NZgWO0HaLB/ol5WtPNd8pjHOd50+HwRluJ2nCU+SliQXPU5VlEZdWZzHiTGAEkUzJKFF
9TtZQICTJDd521i3uZTcEFspn0NZUu9DshpJWmcUTV6wAEV7wq77rjWMNNA5W4RFdipDHkTjyg2S
csQm9QoSAxNj7cNgpYvFMDv9eEWOgWLCZ9muILKsrdIJ/4Ho1LMx7TXB2gOSDC9yi2vOiWHbnMZ2
mB2TjCN+EWBnOpEsl7nPCL8hpja6QxQNFy1dEWk1C1KK9Q1RJ9Kzea8D7fhar1i1cQWs9ZGuIxXA
M0GSPKE/ua2vODZTS6Lt+Mlo66rFwsdTxvULQCgobvEn0S2OOmzZNRl1swnFCHriJTEYckMRYMIW
hpmrNt1TjgrpKZ4RG6CsTU412bqIkgDKYaOaLvonZQ6Yc/Y2T4mX9Z3JD7ri6NSQwzt8On2SFloI
K7NOWJjYgfzodE4pegjBZeXbBZ+su/iTezeuCLxmngleaeVOfeqzOaZpFKndWUJZTK8VvbTmiBVA
vXDKaRTXQPYYSMPbsxT1q2Qxb0NlUhqAbloKNBNEH4nCzLqQ90/PWZxGuwnoBlUdZmhfXBF/aREH
5z5kIgrGp3LFrBcwA0g0TVY8YMjGJPrg5KAGmtA1r+cVJZivUMGwAiuefJIGo0CUjjIBwV7QQYEY
0cn5IOOVm3AY1aO8ogpVgh4EGaQt+oM6xWIIzrBtEEWxSW/IKicW2FSu61UqOENqQBsIEBHCS/Bs
rZDErF9xiSs4MZZBKE4rTFGpwSq2K2CxD4zx0K7QRW0Y6hPTKOQFYv/Wr2jGvmYmxmqwEhvnHBW5
uWIcA0sBipoX4Cxr1ZyvcytqRIdlVNjFKwoS4Ya6QS6ZbfheoYlDYKVGtgoASSIuQZasUEmW04Yb
aLTPIYJ4nOFpcpMKRXvpGzZfG5ICmWHDINhtrLLBJgnSG1RQyb4UJJoQZZjeRFYBVpEfZY/84bVV
SwZm+Uy6YSji+1LZojewm3tStBCM6XCPHV0CHwy4UgGzKlOvalJ8rRlCfygURDRCQO6lBjG/x0S+
qaLpaGV15Y9xqh1QEDZ2NhmU/EJIYSXlR+LaA0fO9MeyCN+WumyQDI2tGw+1eR0FnKrrXNjBnlf2
kjoYm1IiaCGT52prRtrsxuGc3Cl4KT3ySfV9N5fNLiNF1CM3HbBNIOtvatjoNu2P+cMSph7MvRWs
4X/wiJXFiRSBTqlRrERfFFrVmMZeostk4oEKgboBGkYUsZavcWzntgZspE7ZsA2wzbNHltopWset
+SDQridVCNFV0h6BdWDTKEwZHKWuoVBJlT45QrnWj3ld5ZugjOrXUmig3zaGQQ4T9tAZQ5SrSVgj
tK44qH2KUGmZq30opgbO2pG4khDvRRqJiiOux5e01lOnLu7r9R/qqJvPlVwp2wEsB/F6eRYd5D7B
ADCG4qEnKw5hmiK5sSam1yiC4MtK6tc4COurXAJULZaahXipwIgehuPkBOCZrjsEf0EeXAa9D4gv
7IGvxsJ8bvNG2fGFGXd3ANPotkZ7YbbAwYRWfOKP5A8l8Yb20mfhHow2k3dtwnchWQ8oc65SYRJv
QlMRWahIX75kExI6S2Bt68QaOE2kDk8KcbRbxIxfe7x2m8BErgEiWn+TZ3DhmjTo8KHnDBqWBP91
iqd+y9FWXxMOXsMIm4ScZP0HegltO84oXvFVlydZM4LzjPkL2AKgmUQisxtoMFJXWVl4xgE0uJUc
QnER8h76vMAGWXTK8mwC04JFNWCfI03jRmBloy7MtdSLi8Bki11hKmIrEG/V9SILlhWfQcKE9yiY
Nkmt7I16neeOQvAUpJHMULmq6r3R576hCMJVp5nLu8CP60pqwWqr6NLsQtZzyHRk7+bIIGdkPSpK
9JiYTT5vYRVZdGEVUB8MSQjtxOJKeIbahlshmK2tWZAQPsXmXmkC/VnIce+mIQESyECAHRmN+ZKF
vJDmFKW4QBZ8OYCPr6JFK3amrHXu2Aq6F7ZEPcdGf6vqrboFcqT5qaHcSEbf72OS2Yh+E8gEEgT1
RK41bc04Mpi5qws1sxk2q6ZLmnihTQmjh1lyX9D8Trasx/khqE0mAv1Iyjm7NS9SKpQHkKtT6g5V
8WxECvH22fwh5YhD0Lt0t3jSHKsePbw7uWMQlcApBFD01DRMKsC36GfZyO4XjDFOMRRvBuCIO1ls
Eg92detHMrKUSFJ7+Opo1q7gZNs8uswxmmY6cqqgcVYpRD6kAVp42wQLsZsU60lO4/GuiUTZDrqZ
8c5SWF4/cFaosoldpOXEDGxHuALubzhTG49XowYmjVMBSH3mtxm2Z+qw+0xBTnws2JsPZVWIF7af
sN9lnUCTqcdIRJDn2A23Sgt0CCakTtou2tBm/JC0tsEWWdMy2RT1SDGiNU2XO5VhxLNraOQQK0si
nCZhdczh1Mq72OJRCaZd1EvVZR5vS1OOXYgdohtE5HWEWZd80YSQVrMZTfdskfWLGSvIrGXISqU6
oVmFvz/asRinO6UP6pOIGeJOEzXKIoOI7VPDDkve6BBsLbw9WltZl2Sgwoi4+2SncPC67pZYPAxj
F1ysIjOiQ2IO8l2NkpZYq3ygSAXWnJqbpu4IUaeKqmicIHgQwB0TKgBV10beNtKdq2vLz/IWR0/f
ZRjUimCJzsTBvvOBMwgilbwsn1wMad9YRuIjwG49lSLtSTaaJz1KZBMBBoi3EPPOtbpo0V0rWly+
vOiskn+/PXJX5vz/z7287wEW/+cEBK5EX9f98k/57+WKkmh//kP/hTAMi/aIof8SRbtrMwQU9kv2
/tK8t9/3Bv/1l781W9Q1tU1UqVPo4uGaUeh1fOu1SH+go1ij4PDK0CLkVPCvVgvUWZooqm4YkqyK
MrDYP1st5h86zhrT4H/8Bqv9O62Wnyw2n+wUtBqybIioeC1J+6nTYvSROCLl+MCBujFI7wVMgQss
Yn5tQF4gI9jEXKqXtPTL7jUUWGaiEvFX3iXPtUFKuzk25I2m2HO+61ldvk3qviflfiNw/DnBW68M
tpVK11KnpypjBvqxByRPJezmED1EUovTJdLn2LcCjJ9FiOU2XAibNqXW8gVCyjaEP6g7gsusqybF
I6kD9bGRh+ABjcRijxIq98gdYAkoh+oL51rTLefJdDHWxLgPshckTLln0ghBTlqTwyF35EMFxfRQ
zgyaMbfROYm5HeCMUhulIuGX6/c2s+nm87MmyTo3waLs0yb5sNJuA0aKy5Ah4cTzUG0+baujil8z
nyUJ0sf0sLIQ6Yac2S06Rx5b+psWCBtlZsWZImWr52j/+wDDeACcz2Y1wWJqaOAppv7cV6LdGcxK
lm48pbG2GfvCcri4ntN28kKuUoUClQsuMu0hKTiCiQpWU4JYe475GOt1XUfhu5wzq20d9i68sEJ+
FXBgI7cTVMO8MgFW3z35udYur9ALDHX4AWIVvF2I9T3tG1LmRb7R+iV0+jhOjk+WQ0U40LAjGBPM
2stCqRCG8okVPQBx25YeefSwzhlm9c1ywWvia9F8tYQBjEHmFGnJgKwvjWuh6UfkbcZdlc4RWmLB
Wg/+lk+s29syNhgSde0JBSLFcy8zcU91Jxhktqw6feCMeFfAI7FWWq5cVkd9HIjyIW2JqnwAAABn
A0cxttiFn14u28e07J9TePEKUW4Tfhi7l1AyTHGDui6jnGus/oWim5AaGSuwao0HpSbygpe9dXqh
IzzYCK5CIifwidEZMKzmoAtMbPLxSdDiAXWC3Ng9TQgENMkrsBRsHC1DqKpiKB1jPZbwN4t0gRz1
EyswU1B1IU94L1v8dNjSnEZNXla2Fg2O+AMccE3LL3oS+2mrSHKJYpoftZUSw00WIbuYXWBrksRp
XOpkXyjXbJQaCko9cjRq0/xDVdIPUeC5Ms01aU8w531DLpaL4Ui1F3061JVKm2AdA1QjrM24JXlE
X57FTGkPkVAuxMaqvE/WpOCgNeM18UeIzkpdxvdZmg6buG21Ryq/+ijqdXWo5P5DzltrhQoexbm7
0TQn19TptYbe/vDrpePH5vE/Fg7IPqy7isky+pMqQiI1RopHFg6E/x9iLPjmwrk3NoRLnjfXSdRc
JW3kz41e/GbNktaxxPdL1jrI0VaAkSRbkMJ/XkyB4hiY59s3MrJvCsj+wSify6XFkkMdW7Wxj8vl
dozFC/SuLTkWs92aHJjaiWOvIuSvv74P6wL5q6v5aeiv5hFAUbV5k1PtqStycMr81LlsHXo13P76
o340akJXWr84OCW2OEDp+jrH+r5fL9IAH6SqfitS+aUdCB6AZRJ7YgD789cftF7zz9+J8CeN4YOi
GphXf/ygoIB2RGT3m5SIyUY2wZPjstuzl9+lBu3lckmPprT8Zhz1727k9x+6Tqu+05JkFB2NJuVv
S4hPwhiig5aYZ3M03gIjPv/6+yFQ/Os3ZOzO3kcKnrje0R8/rIzEdjLF9o0Cb3Zhk5znZflqCvoZ
5jnw1bq4ouXt1Gn5wBRi8k3J+GAV2AWqiQNKQZdL1z+Tr7oUjUosbycNCaKo33LKQM5fsEpXcvws
je0aCT+cSkjlK6wZ3RkZUkuc3NQEQm0/t8i5hgJDXA4lur4cu5wcMlWfcU+umJBAxJEwzM8EWr+S
nrVWbArahmFG2h8SfUS/56MErWjnRpABMoZXUFe0H5UWi1M1nlnZFjtoc28KdFgieecMRX2bt4Ta
Z4OJGkJIkVUJilPk8mvVkbos9xoF0+QHc1ZD6Igx7Nfxa9vJ95wUDrWY0ORhRuTqM8b5RccyG0VU
PdgH4HMR9wQXEQF6qVgVDo/Wb6v+NilJQdHp34x6s2FoCohVDwiwmVXNqaXktDTSM5HuIulf9ATr
akKek5J3t6imwaCjrFxJpgWlhfEFiPvT5yIsrKu7QRApdINV8jz0xHpX2Nw+I9qFTnm0hgjVpiTS
+VpKg0EPEESarIsrFhw9AhFdXtTLqQcjYPDiobghLBe5gKybTqEzdYBY85hazZ2GgcWl3UB/YTlo
KltClbC8w66vHFopyFLE5SmNXXBUXhuaV8aY77iadf4QPw5mjyCuwOxpgPePLLgWsrrh00IPeHHh
UIa2DninLfp36FeW/1lG98KFh22j581lJKJ6tNpNH0Jtkc3xsBABMMfCRco42IzFRzH3uwCkiaqL
x7lv9sRvvoTy8BhPBGgNiGaBme3bfv5qYp7BVPg4wdq1AynbE80xYT4Q1u2Se2MN1qtW6C+ZBbJ/
1s6QtBa2s9Y3zcVXqfiHQT2P2XwjJ/Oh7tHkAqZ/zJt3RZF2ypwfpgIAq8YNgQ3WbgKa1HY/l9ku
MOqb1FQhpcKr9ku1azyqWg+G126aml1YRyASBos+pWwuYDEtGmmNdCNEw3PTFndNPMBrMRxNKzes
VhOwpfQUD8mh0kjhmXSvM4o7sE8IQ0eObQRyTbq8HYH8M3kJTrJMSmMp6buhUp9mLf3Ii0gmYzbY
x+JrF7Q39UyGFTEujtaLdwwJN41Zf01b66pSaNrBeBPtIO7RWEUCVAUkIXPjYeJCydJxaixqWkWl
Gs8AgWGiy8K0fKsOKe3C9/LfHNE/VbM/LcamSO8G0ZWlgApYd4Xv1sU4K9IYv+rbEJvpLgu74bg0
WE9Jaycl+olz5GZSptum0+7jMH0derIEijFTXECy1UbDU3MQg6ECR0J0mhp3JTOm/iMSpldyDh6y
rNJeui4ihV2mE8koJnHp3NJeaAe/Q0QtzcZ1N/SYANXsZIw4/zhyRPaQDHd4PaBeKfi0aQ8bsOug
flxJWpRu54I/N8nt7KoGUlwzh0dSKuNDLU13hbAcyGyFEJPLnJcCOBcQ7/k7tbYtVEN3VDM5ReQ6
JSTt1QmFgVrzqoUDp6uK9iYOoxGx6xCew1ncmhIx1iUXFCq1w0Fgp0XlNltPs6nmQfSbmazQya3G
9wwNbTle9IAjHB1yu+G4HozCCb8NufdZiVsyoqhQz1YhPGRadiHCyW3r5QoowXTJzexlMOKXX+9D
f93yVLJS2MstDlIEjv/000YcIDMlSd5nGfp9qBFfm8vhifFlTSFomb/ZYP96fKDAIxcF1YGJJkFc
T3TfPUhpLRkLLsE3NDK3VUsSRV4mT4u1XH79pf7N+UyVOZthCSCBRQfN9+PnBEnY4Gtr3+Cx+Uoo
Bo7SDamrxhmjhvmWCJZbUxTecBXuaGXf6eF0l9GMlZbyuUsZUP76an4+pqL44WL4yqvKhRbAT8ez
PEvKRtOGN/DQvT0u6tcySIHb5PfmJexQEGZj2DABnk+//ti/3mtT1okyRd6BJIRN48d7oMWBhYMP
ZyHUPYk0Ntlg91Np8ZlB/ZsFgj4C/7IfVwiTQgpviqKZqynkpxs+zDKZLCCkbVpqGRgCo70HV0E2
Wz2q/hDSFo8YuhzbTn+vdGrbxUiXTUEJ5rBwQd1QKWGVIZs9S4ih6xpf6qAiLnlmY+SQGFDQVoKD
j6102a+CB6kZxhM59FfwRTErzMRwhHp5WvDE+dJaqbR63p5Bv2nbTMZnqsrKcJxysfJkmpJmzZtK
ZK26U9P8GXFMwCCBc4EBA8yIRl7lLhEA3EzwC5ox9jnqV1eCStw0AR4K7boRJkHR5cuOMaLuQ0/f
jiKthlAFpg6+jY4kcVakvY7ZAyWTuivKproqVqAX3PY10I0f3KxDN4+D6ZpGBgq+UAOfTsjw2qSo
QfnYfJ5PRoB03xuQsD6XHUlkOdP6Co3WVGxyjGJuqZGcQoJi6PWWQdzhhGJDaMCL5TWdjKV/aZqg
8KaQrLsVwzfQagQwWeCmT8BopW1PvCckSix8RqJeslrMryFWW/6AHoD6vxH38wRwPwf7R3sGHtas
oFPpetrtEa0HayDUpbRofAgNP1AA39GprERwLCQzDdSXLScVi0BuehoFS6yD9qO3E0uPOXLQpzCs
IPGUzoSqUCqDnyes0kQcz66llUzg1VYmxAInh6FU1ZXOFIpwnRXqNXEl+IcFp5IogIW2qja0cLfi
yGXGK6avWIlYRqIlXj53zXWmN9t+wCnZgQuTjETklwzAazC/B+MR+zkBHHZUZzdTC5EQWAQY1pRw
4pXk1fLv8oaehBBzqjygYhiTh5AuTtSQ4yGnL8MAKA3Y5GiTYAUTcO3+RMsaCL/ytHDR53gFzP6U
tNo7vYHes9Q2sxvFHHy06/S0MppYn9eyqEH6wGA4/wCkilGJrvte1CBuzBZcEVo/yrePUBW2RN3g
Ww/Yj93AiqeN2lnvRqy9qD1h9fheN2TfdPd1rc6gLy0s7fHblNBuSADtkzzCtcNeRVasrNkgYfoS
K9GHqrXcV6thwjzCb/38OUya8M4CNgoIV4eaQSIyNyzH17FpDCeR9B4vzNrAGHqX4U55UFP+1WYg
b8VQW6DBJYhWa4u3O+yuNZYJW9ZyWkTAZUE9cKaGvoVaZo2Q0/Av62apOa0qHUnVmneagCo5UsTd
EhCIoSpCfZNrIP2kMnC7XjYOAJFdU1uH8WF0MNV0J5KNRPZuJCG7QmWMkXfolq9GARl0JgTdlmbs
HuMKJ+tZCz0CfoZ5AcmojQ6+apJdZhRnKEnKndXyLCmk8ngyh3SnNrrBn9efliR3mkcMHQFp49vq
6vAR/YVAKjp3QKfvZpj0lD4fCikpax4kvupIpBzHDe0GzPmHbmlfR9ykBAgsNOSaApiPhGFzShs0
xwYJK+CKvi4krBCDx3yVKFBHEG6MVt9lBUVWnAD4iYkxdpuZHyzWlU2oZa0djfIxqIpTXs/nMaXf
QMIDTyaNSQje9ZNRWIkbNGtnMOEKYeCwILfkI6m9Pfc0jZAsQZrR5hsETVDpJEz61SBvEdM0Psy2
rTqpBuvpAnFG451YEsBykqnso8DUtg1h5jbv+W0lRJscOB6v2WPd0VxnouWKCmNboSreU1P8gEd+
mav6irHZdda2rkXWHmTkiUdyBd8Bc1iR7Szbkg6tUynp537+o6qEHCLhVzSaFTlNLTqA1OXVY+vC
JnZLoQAjI2C5a3LAoUwuQZjAcU0CjEsmJEWCx8N14EjVpI3cVpCWqbT6XKsGNH8YA0xVPMGUL8AG
EePMk+BpsiW7SVxWJNbMIAKt9RxJYAUz2NKcN1Ik1S6ciQrGDQuuJaIrGJHA+CqKAK8S0/wu5Kmu
mZV6OUHLXj23G3lgqeyhsRKbm2j0/9LrQrFuxCCvrkaLVzQtArgCKM5JNgRq1bXPVmVOXlLM+LFU
HlejXM7LEL8ScDp6IEIGJwcivcsi8cFM6NkKqJg8QaGOzGS53zSZEeyKdg1kE9lnqVJMKlXOv+1C
PPAwEhlmvClKlp5MQ9VwR1exj+CLdsDAPdSy0CPfk4ZCzKkX9UBDtUFj9XPFI38i9Qe11a9EDiGI
iln2fn2M+cvgghARZVUIE6WncXD82euRR8tSD0sFrCgtLoEGutFKnC4v7mH07XXN2LeWuUtWsZ8Q
jqfeUP2FfgeRty55tQCzheL211f01yPzekE4DMW184gT98eDlayOImEXXFAFJUTP832i8nPMikfS
7G+6ROso6udzFW1dJOWqTJ6gutLVvz8wx/rcppYFRLlFWBoI1pPUJE+xrvtG2p3qxdyMIrLRIL0e
JPE+B783yodBVO8kxr9OOQ0nzgeuNYWnkUBzMP1nRX4FAfoA7hXBVX9fhzKD+Hz6avXVFyJ3rqTU
QK1hbkO6NqJZrcWrzX61bUgHqqvRNZfsqkzXxHjaMmKDqsK6b9EB8dYqN2LbcVzDKLIs2CSGiHVn
Qga5TKVsU0zDXqOFYHSZUza8iUZBnk0yr+u5IHvkKyAMsNLNJPW+oZWxbYSoEkJrL7GsVfHw7Xj8
txTh/5uR53/hNJN29GpyWKuq/6wad977jhrxm9l89wZe78+/9W2QKWh/yLi9mfgxKqR2sgyeyn+o
xn9n/F6ZgFQdGsIZmffin6px7Q9znTsalJgGu5si/S9GmatpgKWA4pGTuSoivVm7899VkSboTaXV
jPfR25RnEDNYh174z/7Mrv6b1Uf+sXj762f99LI3XRrU0B7eZ6fa4TPazxjrgLzbPNo+nlMf9q5T
OzWON3YVB1fwNnULX93zjO/IpvtNKfnN0/5noYX5E7G8ATUUZuNa1YlrIfbdd5cnpkilyPWwf70I
tujhZUTzLIc6SQEv9WxzloYk36obcm+ga901R+M2OZbb8Eq4k/3JFfEO6ZbHSwisqH7I3mI72GH8
wpz5IVbnIfSpKBRqA9nXLaAyJ3EGqu5VKHu/KOSbV14sHJL3ZvJh/5g4K4l26x3xPnzAZc9Y8yna
tVvCsTtX+jrnWAYxXn50x+Au+IIB62Jtpxi7pXWCg7qzttlRfCju0i1JmsfkWDkfaKFtYrqbTfyy
EDHY2hXNYFhkxa554sQUP6a3ym50tKNW2RQ1OFru01PocUDDSzc+6j7coHCzal7P+o6GpoMaFNOp
eY8IzZfP0xPpVJvhYLxaBw0c8FnZJJtG5EcUN+k2wCmZ+E/SRvbV5/kmuYCu2Oo+sz8n8Ck27OqQ
HIWr7It1xWnJS7Yyv3uynzbxQ4aXNPeSjf5BnN1sL9vhrtkIOxQeFxiuH+Rk37Zn+UvmZrT+HgEL
7RgGfolf9Bu80pfpMT5GXwwYRg4TLOk2uMaGeFtcaj9/KBzlKfDrayrbAyglJ8Gix/Hgmog5RF47
ZUeyLP+l72y3B8kTfNSjt5oL8xulGY57ur87xk7jxyqnRO8ne5WD8ig30do6GKKBeJvPQ+Qa0yat
DtPamgKYgGt3v5zny3SzYhJEZ7myboHu3oUnmAofOjcsI2HCTr1qVxzTB+x4hcwT2WyqIxIYAV/C
3tggRL+i1IHH4GeblPsYbpdjdey+cqDVGx6D0k82q9EWOad9M9iXR9Ln8Oe/ik7/MB2LneqP3jM9
YLfb5ifrrO6qbbHVXvkKyCodFNXZEfe6o+8SN94vu/IcXcKP6ljulYPk8hh5REl5LU7CdhNtMIXa
kN7umq28C45K4hj3We4a1+pX5VrzipfonB7Hy3xJHjOI3sfhYd5w3sEeqLuCh7hnm+EWljbL5rXG
jzd43YPk10/KjXaTPTaH5jE/MWisHsfJ1+UNv82CnhTzaXg/nwyMGzvgg57qEqVoj9wM6UDehx0d
DZzbD4imHMF+pefJ8qJsCWhw58tqDlw9y6IvXFHDfIX2uON9vhq205ZP34c7RH+eiIOxdO5mL74h
YGFTedKe14sP4f7yf7ob+qpr6zv1CxqkRiJ/07OGTbiV6a8fMtFN72USGjW3uNLaWz9xawcfAECN
ymVhwUQ5PJaO6Ek2UjR38iaAF4t3qS/NQ/TlvT8uu2rDaM55ocnwWGxkj043r/Ld/7B3HkmyY2l2
3koZx0QTWgw4cXcALsLdQ6sJLNSDlhfABbAnjriE3hg/ZBdZmdnFLmsOaNZmPcjJexnxXAC4vzjn
O+Y2PoZ5qAdvYCbi2zLdab8q1BIy3cvoOMgTExBDuSHgaKKSz48aRCoS7arbqQxTvtZlT3qsGrE2
wL3yNIrARNz5XdgbimKGJP2RBFQVTfA9lIvslL5G3KMP4qF9oI+HoJ7ye3mhH/nX+DNc6299CHPr
u45DdaJN9OcgDg31QwzDbpRdCKzHfTBfp0v5UL4Mg/3qbvVTWt3hdDc3djDwfFxIltoRHpdcNe1C
5Fr5Yd4RnqyfNayl2r0HpBHb/C+lA0m7c5PQsghXOfW0FsFtMaSB1xyjhy45RvHuQ2nQ4wVKCNZs
QpWcQBWkiH3qf3FXTnJPhtSGadSMD6Ij26tllcYGJ8qFL2/98rD42OP8IrSTQIJuePVY8EGYI4v5
leWcd3YWck3ChRsdBSGDT1j8tC3L5oCCIg7QwfXbV213kG8HZXMa307iwjMct/q+3qshzqBNvU0Y
s/sS0zMF2HLEkyp2+SHVN/op2kd79QGx3abd/Og4qr1Abp5NTMBKR9YJd3TCBW6rOxBO9iqm3BDi
QfLjBobR8vTQ8JSy/dP5VTyXKINNH69LMV0AkMVtqGdbejeXPdlWO3s7nm8ANiBJFK/6ZeShar2b
DAGMdTwQVkqo63uakNiku9l2Qf1p3X7rG44b/0R8wZaQnV28/Ug2Wfi7Yunv7UK0P1YE/3ICU93Y
lDImFYj1p+pDgLyJVN39MbfpU3fKdp9OUL1V4kyjOPb+uEPSXIOg6eoN8PPtK/cvAAZZ7Gll5UcM
V0TxZ9IFbbZIzEICRezt5mISryICHrCm3MGzjFjmLJc+ghdDS6+G5rkXR6V9RSuraz54OAYCQfrL
YW+x6Z6Sn1Vp2W25YryBQ9W941lshjbd64N44U8zZVMhLuwCwJIOfmsGDIvfgo9CpH+2vtriWNcn
w/gZSMnZjqs9OyDnZriwDSyy+4mSgGBjckRv4pPOo98OGsF8hETQawfTw+IUgsLaWPdGeyjsGyXf
2j/Xx/dk3LJCNytIk9ww9/KuIyUGOdMbLn2t5tFiHr1NcsuGFR5O+1hCAeHODwEYkzl+AhURKiyN
r7TAtTPvZPY8HqMSBQxkdoNuTw0QQftVfYzS0C4/aAq16CN7hD+ncUwGrK7v9ILDqqihlG0MoFbF
Y3VYijM/FvOiNUQZ8OkBRobjFQFsAAjySB7gXqRLAFbLrP3sdgLqhZhsZ5+LQ3y/HNqzcimyLbdl
VxxSm7TDZDzeEvcRTFs2VV1y6E7poboM1+YDLdVWH8Dx19kOWvpu8i4kBDgW63TYE8i0jecWr1L1
KHcQ/S2bdZmvyrBNbyNO/+nGWu4J05mwfUP+Sa8pEvHtsnlZtuWhvSHthX09Y5wfO/MboqfUjftR
Jbt2P8MaIlIcnMmDtYqskIpV0Q7cS7lND+n36LsMiTYQX1V/fuugvekB4yTH2EM9KwDT76NH74Iv
3+k30RsZ5pKZytb5JKbPMrfZqzNueU8yOc7N/bSv6v1Y78WTydsUTFdREm29ZTcUl3Y665zKdOHG
DsTIRF4IqRX1oXgQznbkD7htkmuP4MkNouhHeNNGnKtAhvY29fVbedvUu8jaFs1xqQ5TcRdZtzOH
L1zeNgSqFgNxiU4RmKJP3FLDGUmTaIkd2a9slOakhWXvR92u2NxmYivqoNSDe3K2TcLVP/jXSUux
hoBfNWcn3k5c3BpksctHdTouy/3I8qsK1qU+Y0k/j0OF8eF1rMIxPwpnP0RnCoeGZCR7NzQQIDYp
RJDy0P1Knm3GzjChvnPqDsdnRO5gQnxCpE0A8taat2Z0pM+tWATqm7HbjJzPPYIrvDHIi2HGbTQY
LS1zWQgLgbkrPlFOvbdhvv2qNh/lV3cxvwBtnpcLEyq4vvfNO0NxGL1sNGxGYAlekk0eNs/2C86R
akFwgaZ7x16Yfw9KLfKj+3sDhfc2NHtfYudBSxPIfdweGYxy7+j3VrpDtoCsodED0wrRLH5qTx0o
lygQj9pxCtOH+ZMn9aASvHHEoglNy/DFN5P17iN6KWVY/RAcYb1pByfbaJS5tzhXDs19C/dkDlkY
VCtzp40CLT168FJ+HmJEh+/itnxMMx+AMH9ovuIpbKYN2AzQOqDlIK7catauaILuaORwwLcWrde1
GHZajSlu4wLt2Oqv0ljfMUhDg4p42nd3BvUBAolbSgcPIEjlm4hXyCPqLxTi8ct45hUhCb+xruKl
vJoNHMUNH+Lz/KnvY4i+Z/2mu+uYq1Sv8QPQ0UflaEF0P9mUhVQMgltCPyTlkV0jxXfEcxfQ9F2q
baYn91PnkWAiRtgUejBo2/zavZMyV21qbWOfujssVdygKG2Q/rfqpvqxT/Z+vMRv1of6aO+jl+hT
VbZGg2Jl3+c+jIcGsHJ8IIWnkD4/7ZJGG4iXO3Y4Fx1c+ScR2wLZKh3hpvkyDt/DPnvqn8YnhaxZ
dtc/3VN6pW0zM6i3GyXo32LKrV/mu0Fc3EuS+WO/68dzHu2y0GB/cer59h7Md+axpO/O9wJyineQ
RNG8KLfDy4DhA3Vfdbibx+ce963c0kxkd4nfn/MvNO4pEoB0K675tQrbTwFxaps/ZwdAj7e0b3Kf
PqABueg37W3/Xtw1TwNvwPoe7ScuHdg4cVCEzfmhP3MhLMTuXdsrq0OVVlZ7q08iCeYQ/HOYHWIe
rJvmRiA9+uU9JAc99Pa1n78sb5590zl+a4bKyT1b1+yxOciPpdwOIEkXBP9XnZ64p3cj4NrkAcYO
B/OSuskk4JOMArY/TdB1uUIQpmbH4gz7SUA7elEknuuQEw3IJNUce4HvE+fCLtt+n7QH1ke772ir
0mpCGaPRYx72b9churmuVP88CfAYQHrECajMaf6kH/tPcMt/glv+JXT0/8HC8R8OlQE6BHQ3t8C/
Mfj8EP2Kd/nL/Jebn3/+n39MS/k/P//XEahGZMpvlAud3BNb01zmbH8dgTr/pHLHQcW0mM4xnGci
yP6+T/77fzGNf4JiAjAT1q2+DimZ1v91Arr6PPCAmPh7LLTK5PP9eyag69Dxb7c+DgmXX89YFhDo
Gmlq/mkroA3gxc0opYYuhO2b+pgdJo3H68C+bfe7z+jv9Tt/559i16rCAGXY+q801k1d27PiKWte
GymSMyCZa+x1aCQN+gdPYXAgJnKYyqn/hyyzP4qs13fpAIRxoBToGGrQXfHSfjfqHOLe7DQ0O6wW
MJ6KfrZY/0SenyfEeAykKxyFhhtgkN+5YiBpHMiMEDFkRzOa7PeUlRFYW41QEZv/kuIB9WhL7nPE
vtmaohtbLxz4+KlzmO3lF+mX5QGmwRI2ijIdZTEeC7eF7bVavtoxAc+ZpSkrHuWNzV3xIubI21tt
7sAYEEpE95NlQcIC/hKV3lNkevO5TSI7UCcj/+pd49PJpvsuTTPOe5Vaeqln8TEQVrkZZ+SajTGW
u6SLeAewHvdpKpkDOnNi700M9rA4Z0mK6OowRxiwR2di+Kbbsa9eLFz/paY/EQSw5ju3NmtHlYGX
XlN+jl2Pr46taaIV8aUevZ4CIcKJPPevVep9527nHT2vHP/BVaMZ5h/bZL49yLQkkzCdRykPlOZP
x5OFxX5ozAaPSxEp5FNb6lmNErGdFDBjplotv5q2a971kR167OUAIDVras6VcPIDGJbh2xm6/sYT
CTMQE4IGPxOZj6z26LBXlnSCE/K4iD7G0j8Q9jHbOh9h1LLYJf/KCtJF3+lsxW5ZwsZ71UK/4c3N
FMoImS/26x8XfdLRQIJ0aGBC32Fgnw6ZbRR7N2rwCM1uc41GIhSBvTDG0b+ywpY3oxF5d/285nnN
nYCUbTL4haVub9Fo+3mXvHeLAgJAEGFgAuDeZk7z5ihKd9YbJham4+Xbkt1whyzAsJ/AdavnXC+N
J6vMddirqh7IGXiF08OTwDNvPmJIVXeJFmUBi5of2cvhaI3dBYfoigXPlYfOs7+iYfiUQ0bihBwP
mkKWt5v2+R1yLeW+aMwWxtPMSD8r6AOWpqG7QBNpzCnTGkJoHmvVO8OeYXisavV9g4QWWXBu+22R
06LMSDhwr41hYacvS+8ZhzGeiRMzmMmhSaCVGfuUjtKFIBClGtOmyX6phgF5wmjX9IXCPRF3RCJA
NmiPY7WgakzxpgQR0OwdEQqEMhkIwFON9DUtSStfA+i/H4dkRcR5zIZNiLTKgoU0UaMwVsuxg8tp
WcesaDUIDkhVUrtezjJV7pEWq8FUjh6SMQvygK1Ay0eztitGVbkqtT4d2LMWvrBaddc5ynjkHZH1
kWlgcDFya1ADRmrpOdePNXdSYC5xv3ca/bvKsH0No3MZlVaePJmPPvKLEq2Lq4dEwVh3Ay7d0E5d
Vvh42Osf17Cl76rWcY5tuMB5oypH4opuDIOEBdtK9EMP1jgU6dzk2EIc/WrgRCZlUpHok7TU2boQ
wnesZF+yXMVd1NnDbdSjJhaLVqHxEtFeKiM/HLUVvPwxtw4TIKgbUqAEeTnmy+Q4nw0ep02W2/Sb
CbomggAYeutEE0ze8NTnxbHMVfXqjZUg2tgR1XmC03DSjfmoat63reDcd5wSwK0YvZMTOc2ag9W8
zm1u3SVanO7KvB8CxSv00BkrqBZkR7vc8AWp2k6mPSuzHiE7agn8I9yvyXZOu7Y0S8kKGEB8tcmM
mAHB2GrEzibMGCL8SYe8V814J3Lb+1TTGaMT9inQRq72ieBakEOXzsG0RHi7UB2qp8IjAMpuKz55
xeTaJGeEvBtnVvF/OVVoj5AgFFQUdLHkURJ3fJkaxFlySpZnAmx9jWw9kKYLVnNSBzRaTufbi1cp
IJrn+GqYA5x2Xa8eFVWRz1PdgF9oO+NlKmwiPDOW/xnSBOZdi3sutN45JukEX0XXcCc4atEj3CEk
ZvS4q7HmMbQesYIGuhi6Uz0rAr006qR5KyxChvPFiZ9qZNDXSFMR4iB7jBiixyzKu4IXGKm5HQ4q
AeNiNBAcemYbxGAOLh3m/qBflvpXQV6C+C05oSBDAcYLV0f5W7JCbMPJn4c5f1drZ3kgTdvdm+1s
cqcUorzYKP3JDXGNa/NbboNFgkNPkkOyRjrYiVLtu99iHsr0dpQEPxTIt57SRIoQ6TDhFNFiPdV9
cm+MI41zzvWWrzESyE7asF6jJco1ZKKDGhGYSWbugBCdZaW575qqlCE+NfIpoORZJETU84O3xlfE
Oi4FDCZEWmh6fkKvHBOvPVkPLckXUhrt89DP4P3TcrQ2yRqRUa1hGWaSJh94b3ALrFEacVzHW6HQ
3atr0EZBhAAJUoRvLBYxHFpGIIe1RnN4idPdtNB7xk1Zgug31hCP8bc8Dxtt8JdqVMwV17gPWxjf
bqsY+6YrqtApMMtUTsaCKmsYmjWLT13AQ7ZXiH/VFNLHhPlgN4l7I3QFN4a05u7NwKxHHKxLEScH
4uFcTLiqOzHNnQVq06yV9ykxdXegBeHeuIIn0Url07S+YAGNnJsVAau3QSJa9Eb2OGN8N+YmyZRu
RXaWu4ht6RmFP2jcombVjkxHMraodeoj5DR9q3OiTdG5zmUC8/CmGET2ZGTU+JRF9lfp4vbNncZ6
biOYHtw/F40Jsj6k3GY5tQrCKHIUoFUdNVXUt+T8iFtvyNjXCjSJx2jsnb20ctcflC7em03LQSTb
n0Z3sjPSV9K/FnEdLZvhcvSgCypK0q3Hu3kwejYlGL/ktKhbmeG3X0STAgZV8v6WbFDOeKoXt+nq
u1boxOLl+kz6aNYBNCbx/XXCy+B7WpLct5UZv8Q1j4cNRKsPnErq1pxKgkVT7CpECrY7KHMYf0yp
N5uxGYF9ROw6QKDpKLtcZs3MFvouzk6E/7i7cmF6uDiAIQiFwYkwk9PRiNy51rFRP+tjooIQMsOJ
cnnLxZ29udiWfSw3+ptpzKA7G3e5RfFk7BDt2uuT3CVxTzImMMeJWHn4N6H0ePiWRjf4qiOJ/DQQ
DscpGIphsYz7Qs/0R88y3+rW+DaRNp6iRRSPbez0e1zW+8ZEoaWV7Wla2mrrDHIA/cTxE3kuVoOp
G062iRPZtRTrAaWicSgNdQ02VVpv04NuO7hxM7ypbaMwxyTxC5aHAEevpC0iIlJa80ItbgadPQSh
FxhoRI1Gb5bFjWVJBJbKVBwWqkOSKtR8Gxmd8qnKyLjmlde9mmli/mrRQJ9Nrp2DKpFeo3IoL6vu
YRPbs3vWNTaUcQPGA2sCkXSy5HuHzsJWDAYXQG63du7HGMyU3qI3z0XfXDpka+FIHRBUHMHu1rbU
EZ4OwdERWJPAyGakv0Bbojsl4anfFTBAgIdwcyHTvBXjKAnItvVn16pgyFZ1/NgkCqGKhBsylm1t
c9eqfeKDSJtvPBVeP+5PKEKjxzI3c9G8FqCLVFK47tOBjEoqjSLdDroLl1xILNDR5IyotBRxhCOn
vhlRx8TTtWS01yun2+lGD2OJZsc6wSEzQjCcEcvhWpV+ttQCvp5hbzGCRcV+iAv7QEHAgLgZ+IgS
T/uIRaWPm7aFj2WtxyDSQhazgtDara6OVqhGyrBP5zkL+s7uHtxiXac6rRv7ncyGL2Wwovd5NMZb
4NHDtxsjg06wtO3JK6qvKP1MPv7VfElGXe7H5ryy2ZX6kpcuh0o7IOLSJ52JvTuCTotdqznnMnKD
OF3sT3YpgnpBardtCrTJtHoqapR+97HMp5u5LbuTSbASygRVUX4Nvd5fAEwlchNng0lctZ3nB4Sq
KQnBqUPmHd2QJD+ssqyEqa/hHJDMuUQSEF0StNDMjE1hcD3aemJ+R1GhsZaowB11Wp0Hra6QlVvW
9IalVrzw2RTczrV6HQqk/R1f5LNd2KBbcF0fuf3rjx6UG/tICydgFpf6tlPbBzGh2dRs6PMVMZys
EezkRbZ9t8/diV0f+LQDOTHWdUKku3Pzsr2xCjzsvtUu8lsr8vhetao8APpQcdiAqANmyCYH6T6W
MWTFdxL019XJ3Iaij5NKkGDP3rmL/Vlv4wN7yeVFNIvKDDOz3Ku6YNODe+BxKFFxkW2UvgubfKxN
rJjFXqPBe2Z0AgfddTje1dI5OtGCHsSzY0vbQHNipTjXzhuwGUxHjW2czRY8bMyhfCgXLWZxoBrH
ObXyO30iG41DWH+Tisaaucl7ZtE87xGKJl6gmrN16hLIX2jA2SdOwOzagqzsYWQTk8PwC5e8XELy
lJwvmQj9wvFj7LVmEWvRm85fIJaMLxnzaJe6tnwbEVwiu6o6n8hU8QEHhfq+BT8mc8OpdktpSJqV
4i0hXrUvoq2paE/IlyMCvxYG4AlqRRwdqkwqoo5jVocCJ/qj5pTLOclyWFSNOqzrkYp6TM81cjvS
eeEOqFT5lI6RdTD7Hp63Jmu/KZpGbDI98ZSN55bRHjYBmgJ7wNwwePZ11mAZDfw/YRrl2xoKaYWk
Xy8f4qQCTq1aPNUn97slVRbniaLfCXXpDikRjmHhFdURMFO7xgKCc0wVpOyqVZ5mW+Fj0+qRfKlh
1T5x1O/qSAPRTjwPfYpWvwsNahn3TryTgqCfQnXnfTLOB7eNYkT8RXoiXKmGjdoiUmqgs0VIrTtS
ALeqhWmm1FvdN2tsMqLN+JZHlKYWNejW42MkQ5b9I04SpBR9G3UBDor+uSamYLvkrDbKVL8M7YhD
tEONQVUDFUsMK3RQx+io12MG6262j6KoKc8a18n3/dTkPlysem+7RXcqZ9n5tee1Wx2+nK+nan8Q
3GgXDpDsUjrJUTrCOEBwojYmbt5lY13p59xUqgNhdp2fQmfbzVbX7IAC9keYFGtqnGvuC9APoaEV
5VaniQ3MeSqY2w+QGZWGqU6itiarjV6fdkVimnxVZG7Pdi8+7cgheRSv64ZeXD/lkIB2Qzd9ujYq
67EZqO30CLctTyDfziP1OEKIO1op8PnZ/m1VPd4BIS120maZUkW59LVEfzVb5VnVG8wyNomUU1Yg
t9cwhN30OSzPvk7J0ZtVgGT2svj2BDZ2kRHotyKLdnO1NB/QmOsPYWMVEAlfee0o6cGtZP1uNWXn
D0O2zj5+81NTBcG0KUoW2DTGtdam56hDLUUE3Xic58YAyZFrOE5LXR1CU0O2r2OUwgEESH+RAPA8
F5+AI/QXUZpGmEyl+EysFJken92urXOCQnmxgW6IdGcTH3/sO0LQzMmIr2oJLnFwOm9v05O+GBIS
b2mp/VF1wWo5qNSZJCaVdTHjOCTQawkTx6we5zxpb1Ls5DdFU2m/4IO6RG2WLyiHzb0Xt2rQdGwq
XbxJ2xnnB9itbjy2sVB81UtYbXkeOzVDJQK961n5TZaRhdCCix0ecWpQR4gPe9DFPl3oneQaUR6D
eeHlF9zhNkUf/rLxOieSNEnFxTHcpO273gn3sbHZvhYFCaGIUrcVLjBija3Bd1K0ElHUyA3ZdeaR
xFiv36jkwCPMHG2cjRUSyZmDE/JsZKKo4tvZwqTCnJTarJa1ulb9CbfYKcvleFR0RDiOGMhV5trw
NZmi29Jj636oNPMWSzUBKrD5/DmmuqdtjhmDZn7bkg8rasp/h7HAvmDmk8E4Dwx62t3akbFq9HLO
ApkaM8OauXqyeEXfOHSLO33kKbNpyl452H01VOT6tu1dpVYSFdOije8Dwu6da6K5zOrHSjO0vQe7
ZOeQ5nyfEXbBsC2Ac8a8RWX9Dm8jvdB2E/sxV82zkIt16h2SUvV+EE9aNkKR9azpWkHqgDeEJ+2I
B5wRUi2jEy7tI3XtpVoMsYOiOx8dHUlGHBNHV/cNjBh7jO0P/AXVKzfmHRxEPaCqW22qgC7aZImf
GDnkJ1iEOd8DRwXGINb2bl+wU9TN5j2zmp8h9R6haCHtBDOEtSHVfuYcmzoxxXytqb3Ae+kdgcEk
M3/meI0gtd15olnQ3WNaT/qhdcafRMbxt6K3zj4hHRVfRm6ExTKjpGeI5my9mhlPUyzmjT1Z6rPh
jekBqKGNhBAOMRBpPeoOfUG1KMu4OLtyukMFryFDzQxya52Suz9b4UTMGuFDQ31FZTVn9isP6mij
5TUJyMr4rDqs0j1g3bR4LcaQjCcxzJgKw5Qcz3Ipfqyen8TuhQSr93xLYHtWXCe51Gq3XdKmHzeF
Fcc/LYmIP5IMUpKMrLvUEThz2CsshMNiXA2yjsaajX3Vs+0u5At3T4GihBxvo+9mBMEiQeSAbqye
rNiHUImZDa7UtcCicNua+vTcFOzI4UwC9M6j7rlQShQQA/l686Tll75ZA5oFo1kqsOyoAU3EVFBc
q1r9aHDwHRdGkfsenOVN5NQAI+RsXdmwZC9KJMvan9wOISquY2Mfx66CUGiaw8SKsOFr4J34l1aC
j8vodWcUKTWxVS0I+vrkS8tokHf2UE18M4Z7LOF14w9Ka5guKvRaTX6XeVo+6a2oiHSeHbkzFor3
Ta7Ap8bmmOwjM/bC2cjqG5m2KrJqPRt/FV2bX/ROLR5qYz3M29XsNij6zxy1nxOlzFYq9vzpSLMA
yDzedVOUP4kiInLb66YuR8A3zvtJIatJ8Pf7sdTKt0RfgG4qS9Z9q1PSFRs175f9NGrLXp+U6tL1
UOEm4jopU0WfveaOM30qiRE/8sk7h8wZLXxbKdBn26rS5yGab0vFRdTqOHwIIkWBZRtdwkqpHhkJ
9rMvbEJMjXlip5/ENirFvoyOC8GYzP7gKKU0HDsQgIKgM4PZqQNDSO909Wh5mFnjBpTF5FjGjS1a
7kU3poiKOvnUL8VEdnrlos/8jd7ZCZRgCbTEdqqcNoBaq9/OnqKfx8H7sfmbrZlb2cUclm/HJXW1
MPEDN0z5QD6rzn1npWXQaJyniuotj0XBpbcUsXtvKik8byUR52Z0472TopUblMZ+zgaGlVQ0XGgO
Er+Eui2DHOl0z23mwTB1rRu9X+RlonLYdLESzhZtSosKJXE5j7dxZ6h+n6nMt9P07NkkvwBAXTYW
bPKwNEUGx7291Y2EB74JO/7ZK7vq3CRrcvkgy6sTtVlgMbKfNqmYRUhVTU1u3JZqlzIGiEnVjkqV
LtqL64ONGfgpVR2IY1AAYHCRCG/l7eJsbJKkMRpTqURcFDiiPPXQjWr8GY9T9p7E2fr/aANthGJm
Qe0xZNTcIn+fYo3xmsGJZkSV6zMzdXeSfh4NkWr9SjpwKdLQk5elYc2nG55+crnyn4RBDH0i++6t
U9IJX+9U7Ge1UjFaWuUZkzD5x4k5X53YbN9xKtlXY7Dd0OR9/6qscaIL9mIs99NM+Hs3BKUYcNZl
tCuV3T4r6sRpoafLa23WEXiRvAiweMD2jdE1Ft5j7nBwjjFglv+asvGYEw2NP82gDXI6wv8WZVIg
6bPFvuo1cS/0yPUVz2lORpO7r7/tRP+/WYf+sJD/D0RLNEx3hRf831fstx///D/EX54/xFf9l//2
F6Ra+cd3+nuv0V9/w9+W7CARiJLwLBXb0m/wib8u2Y1/Mi2Nv3Fx968BIRoWpL9t2U3YWwSmsB0m
/dFgb/y/t+xEVjrEnoAg8EhU8dR/V5bKuqH845bdxsqkmigANMAN9p8QVDb3o7KAed7Y1eQnlOlO
Ur3bqrYlAHvaSLM5/O6z+jur9n+91bexNmkOuQ0ehIVVzfD7ffeUN7h7BZ07pIBmX2f1Pb3+s0G+
9z/QDnnGH9lTv63WWSMjHLBoYgj2XJe3v1utm/CWJjVaAeqT81iI+Coj7KCKnF+zJK53hYE7Ik6W
c6ty102ZUb1XaUNAQXwo58zdUW/YftRY4lBJYHmzGJ6c6sPJifCWin6Kq/aTyR4koKTQQlECs0tk
4+w4t9DTg+3a1gpTJXvJ7BCLaUs2YqK82HJlCOpnVTAcNeci9QV4mLOToq2a5uGu9Sb85AqtbjO4
FCdLUvtyAdO96FH8YuhpfdSxwwI9ZEPKnLImB3oD6jE91XVRf1ZCt05ycMT9NNLKddb8i9jvGLaf
KR84F8+K4f4MC8J5ysg8WDQn6HS9WHcS+FR0u6MxXly/7pACOFXuuwYMPn0FYQOEVQ8ikdONnAoc
BzW1dzrVbxSOdzVNe8iONd4UAl2qN/7UFvmZdu2QMzxr4iIWkfgm40JjFtdWj1671Og3o8UDtySq
p+chuHHhbZy92b5NRfHkNobwo9rN7m2o5hxbhnKKmVkGtaU8D63Rfdl95B3shlcmFcM6ldItTm4Z
v8eKxlJjIifeXNSPTFELn16uvRI9XYHPIIhBZs30nCj9HGRROZyMtFndXm4TuJMq7+t02cuJhAsx
AtmdFaV8iFymrYNakwAIgwFzsKwJ6ujWhYX64S4aQZNKi846neOtFNgYYpsFV7uCNlTZmvRL67ig
qoeXvk2+Uyb5d7aCw73MVGs/dbZxmgCqMr9mpcMiuQF3Hp0p4N3t5IhlV7KdxJ4/OXvdrAcAzbN9
U2eluh8luks7nlmzr/MiMWGyQOCSHI04anz4ZGGRQi+vWDZvEISIY8riA6o8Hr/BFe+4ncud7Bmy
0BGNayZHfio7ceocDzU0TBPmnpHcdWbbf657TMgHmvCVefB2pUmqaz9qgiF0+5BFBUL1YjloXfMC
RJo1rzeQHqkQ7wxP+2FcmVpLy9Qe/7IDdlpEm1aFt7XYO8cswF1KLC/L/E728zm13TsbUfGoMj4c
ii+1kV8rXLSPcCHhJPGq6LXu5aHvM3wzyX5J0N9OmX2vrljT1Jy4Mlgntml+Fln6geCm39p6Yz05
Lu8+mePDIEy/GIv+ZPZUFMAdHg21QkjZQEhQ24/J5COf5qBc5N4d9A9XTe9E3L8wAyadxsxv8sZ5
MvoLC0DaOinDKZnCYvyVsKcmTZyLDz0FaKcvAG17eEdw3dPlqygH0ncqdoHMNOcq8+NMHiLrs8r7
r3z2AnBKu9wovxb2x72BBrOXoaSqUofxUabynvX7a6xnlS+M7IPJ50ffyDD2qlUDPN12dv0TO0Q6
6NHt7Ixf1KXbrKmKU1WA9DaJJdmAjMCYMjIjnar5OTdS7MfFq4nKFgfmKwX4W16VP5ZgaaR5yIVF
+qlGv2w7UrdNm3ubuhwDOplsXyN1ISGAr9Tk02T4KBlSl+ZPuVaH9PfH0WyPo4u23jObR3Vga8y0
4zAYi4ZNsn7NuuUlUZRT4ymP9qjdAsCNNipocdb3WD1YSXE0GHRkVUyI0YQEiF6RCazy0snhvvpf
1J3XctxIuudfpWOvDxhIAAkTsTsRU5ZFJxpRInmDKIkUvEfCvdNe7DOcF9sfSKpFsnvUp5cTcbR1
Mz0iCRQSaT7zN+iJX8UU9OHLA9A3rJtiFkGhITPbkFuHGs3JBWuT2roTqdOSWuQixC04QVeE2lh1
FkpUE+IU+k3QLXrqfbWZzg0c8uRhXPizI7gVJedJMhyLyuqOWIdH9G6Wdkab3MwhrHkNwNdIBSsc
eb7VGUxUH+t2cVzj3k6talvE7UdVkePpPFg5Rmfo/a1EOl3M0xiFxEu982aZbQ4MNLwY2bChA6Kf
cVjtcjUejiNtn8yt2oXUyRJ7cdllvUHFLzl33BZEtjWbK2v6qYUVAmiik4Tyo9MNd6U9Gy2lU7or
FCGj11TE3vm4c8RMC8EfZikE9X2zdO6iOt0a44A7ZsBRXKbsRn5qQVT0gm+9iPdFoH0cs+40VM2m
SKKryOCiLrQyCtpokqV0TJHTGZr+kx8SwyZxRLzunvWixCHQDKg6J+amiW7SZrxC/oG+XCnP0EeP
YD/hzJTr2kMwNYJdw7k3XJ7X8waSPaOnEX4SS9q6NqL2SBiy8UH9KkCvRzK4mlqwcKKFZFS1/VfU
j2hIDOIIWlawZN4zhay6XNZ+BzOuAuPRA1IJDfNMadN5L5CwDdm6VW0z1phqDc6S5XeEE9Y+DqIz
hPFv3AanROMYwY9tkVWH2AxR9e9WmFscPy7rSFxOqrpESxd1pzS/isdqXUb+ha2iT3rgHEWt3HUx
HU/FNPYM/UZjZxVOehOXBvRiv/0oQ50EWxX3tUIkH937b10IzD6bovMArf7N4IKQ9+pvRogBpNJP
iihSiPkoxDPlDZVB4PGTOu788MEU5j6xdp0sBdude6MN0TpJBMIV1Mg1RAQjSy+PKVtnBCboIwjc
GKvcWLOLLKeckpVH1Q7oAyrHxuegyU5EhlK+97FE58SLYTSijgqmJmrOKfusvJb56gpgX20ENcfJ
bhNKv0mi8NVmOYZGX+wGSAO9PXwivR9XjV6LzeB55dKZ1ewsF/08Ulc3URvPaS+TyD6r9OErhWmQ
fv6tNhtCATPKjgxf6R+qTBdfm3DWOaFHhr7FUSaQ7ikQm03rNe2Gszb+POI9sWhEtspaqhaGrK+D
GkehEIHX68SD9tlEoDZ7GyWkPhktUn8/PxythI52KFAnEdQeUgksR9MKAjcHx51Am8ZjA6eRC2K+
fk3+SqWTZgVpltXuRBmhZimB28eRhYpXXkHftLAcMTMO3Gnyt7ZdRSdJxK6Z4RW2tovShu5EmNUY
eXRIEZUgJKbZMRmi2ctqoH+eKLFNe8M9bgevvNV9Hw6knX/tPWSEaHrGp4aOWsuICQ96/FHGhetm
kVnoWxtxtshRgvxSOT5qpkAaTuzU5cR3VbWNW+TPtaABKNVQCTYfG5B2gg4ZynDnTUSznDtg/u61
HtqqAmfbhl6WbrkN3ziLThuqXeDxbAwXTBLfhaEl4ryeW52dm1Ov8Sa1pfuLIFbunYe19dAmIMN6
WpyQu/PphBd3MnYTh0VBtKASf+boze1UvSwnQGHap57O0sIwlbn0xLhOzR4QoTkee04A4Uoz4tvc
rKslkpYNFG47+2DObVoiH/dY1uORcmYLobmRixOMuh/m5i49eKr/YY0OTZSvYt+5pgGkX9BYojeD
gDJFzrG97HMzAY1Bf9mb28T2xEh1Qy928dw/5hCtWG1oaQem3IL2UEdjCMstakzjJDNTdWLPDego
BJ8ZUBm+6oPY2kKzFXvUl0BpFJhtGHP3up372F1AYLeZ8CDCt8+lxT03u90C0FzlFvexiq4pb4Yr
FU/jRs9AwGBSCcpDGagi1jQvs1QyhVrWUe+IAAiD1x0RlW/8liIJSuFbFWaHU2KeZYoCcqFnLcvc
IOrqjem2LqjbFBmUS0CKMQHdBLv6sVuvOEq+TJ6v4B2naBZEvlg7Uw66toI+VvjyzgttfZ0h57e0
x+DYMmJ5Olk830DBizjX/ejO0ACqTNDsbesSWPBJ64/DcTmjCNSMJ5CDY65CPDuWZZN5F8UMN8C2
JzxjkVxqpeS2vWODd6E7YzZuvq7r0DkCCDKdIJYl1rE+H8mFZSBYh5mTY3XHZNot5nSuu20x/1u1
oCYXmh02wB0sWvRRTZE0d+ylW/fYXmvBNVirrzU6e7BexGfCnN2geXfDOFwFcTNu9QDwY9CL4jjB
wQwtNlcehwEqqKPRuIuhHBmQiVLQbsxR/IusBvRV3MJnQ4XKvCCL3FhDpB35bQKkifHazCWuAdXT
NXXhcF3bw2dqyKcW5eaV6GcpM32CdurgVNhSFt8FenEVIvGzjRHP3eBdcP0fPxDh/gxZrmmUH+U9
Gudad+PMsOZyBjgL5Wgo4fXTTasH47aa0dBxaDwkw3gdmaRTVRXcx7kDYrrCvb5Qebe0yt5c612X
HWY+IOusnrBwtNFDp3w3QtEOmov4EZLdklYfRjNOu+pVdNJ7jIIBSmZWyJPLSDbG2hWewHEN3zry
HvDeLsBvah8ww2SnbssZFJ7ZOWjVwdvRUV9WpRxuOp/w2Ghq7RI4AJhy1Hv3pKh4xbguQUSPqzCL
Y6khU7npZiC6PRaIKmjOqQrxYNFsrTsd2nFaBk5Ohx3d4mPKGnfagDZro6Kjxq1QgzBJcyNn9M4r
yRqcQJGv8JZaRQUoo3DGy+O+Yt+5ekwo5YCCjGdcvZ9O903v0OuqkiOUdDGj9sFZtjZBPg+JdWwW
oZuK0eIii+Js8x+jb2dFMJWodujGgL/BAIJes3AcaEfOKV8dkrc9FAYaen3rYlJlJ96miTW57nU0
10CtoXtQ0b0PZ3+qIAvJ4kYTxELRWKveGvZdHcJdpCm1iWME1OzYG590l/5Whe+/Znby/6eE0Fdm
Nc2Zy4cgKl4RYQzxUw7Nuin3//l/XskHPf7FDwcUqDIelTnToXo381+e63nCPRAo9uCPIqEKCGM2
Av5Rz3MgywhKgGiVemImuj3X8wznwGZpAE2RAPYg1v+tet4b5r60cVKhR4tul4dsN6Yqs9jWi6oX
Gox1EOKYCCe8y5DHCLR+OnS03DZBU2X4iAcJEbXXj4IZ12G4thrsDgB2kHDIr1vYGjVkTowyVoYv
vZqyTYZoBb1UFySCpJG9xNLHRzhDRxFuBXg1dC9/XiIE3ztze15WJWdekUDVFsMYY+YZvXmIctQb
iuM45krhdhfclOS18XC8XA2t1/S04iaBqPE4TmuBfvaJH8lp65IOPviekQa3rF1lbu06M3EId6cx
+Rw4dHtXRGFZuEpGFpToTFPtlYfrIIp+Aq+2mvjCXsoSs9Zll0plbwT8ihqtPx9apAXm6lxzAmFu
hyyyuzV2gwBepm6mt4BCBLpu2JVO13DK7IzIQnMk2oxs4VE2uYgR4CiAvSHa5ASoGISu9Cquu0Wo
x4iMTbFPxWSWg72mZwuiMUA1td62YPW+mXgvUC3D8646w86munWNxBZEi5Ad/LAeKML0uZfRHE+L
dNn5cUmzR0WTWmNzYYBPJ1c01lzkBESehfFe3o+XvV6CWTI54W41o9CJK5pOaVdTFYAhi2Xn2Wii
9j1RGbndxwiNwnVgp1G/DfNgxLrFrRnHWksg4zftUA13/LWGw0tJ3fFj6BW2doG6fYksny917N/D
Qr+Ms0rI0y4KsnFjtuSzq27yCBarxq9uW10YakZhsuuGY1ffYyPqO1chbi8Ul6QsJ6oxlAmWcT/0
tzT30nQTuiCSliVmptO5MkWVkIeDMVpIUPbgV8HiAV1sKYjJvmsBhOSOcxboZmVeOqjtRSuUS3mK
NjbK20JVobcD0mdc9MKVBSln2B6V4MyhzHZdOGxGb6wt3AC6oTprQ6RaUbVurJHckELx2pSdPutC
2Pgnm3o20dmvIGzT4XJvKDgZ3qrrLD9dmVKFn8MchgEV1TIBnOz3ebMjTh+Q04zzrLrtoyz+Bo4M
lFIBrlfcF7Iezp02nOKl6grSPOB+FmIS6AgeuQYAy43ftBluLdAHaGg2KsbjhTWF6S3skPC6lEn/
BX0GNWd6estKSid9wuPUL9ul9Ak1P0w10s5HwYB348aKigY2UD3mrHvMAutMLSoejNHtMCY8LoaK
DaSyehfPM/L289yrdEIFB3zvVWqhc7tzQc4hTSRcVDSLLOOiahRpuBL1MJwPhk4yBpRqXoptW3co
wsRxxyVKdPyGu4Hg0zoMtRHpTYoj5gCmvTWLMLu3EjOlstN6atBqeBLRHN2WMvS8T0NYYCaASujA
jSdvKG8R/G2ND2mSERw8TdfJqHx5o4TivpmG5ePyadIhQIlRqlt2OqIqzZTnJ2HSo4hh2mnSLuPG
3TtW0EmUtbWKSd8F8saoieB3udXDGgpGx1zCjGsuGBNO8CgcrVut9RMwkU77wRY9SJA0Dq0vOBZa
ICp9wn7wxYeGacREm+y6HWV76pLEPnZewm4MXKM7DLL8W6CGejXlhh1sbC1LzpwUVDmtYjTUNwhu
K4QtcSVpFpMue5Txff0zvXLF1p8Y1JTi8XYAkXaGa11+7XUuPKccisBdn+reMcaxkbkEih32S+Qz
jNnLhtYGbYRPul96uwoiw6kEk0YdOCjjc7NvS4XoNd30ADVLh3aFE17j4Ai9YqgFbwqrw6Wld217
4Ro9qkMeV0D/PXBi9JJl44zcQkWCmrHGQBepB/XFpxsK6jcAjD5KvIlK4YyXSVFr4coYO3lui6w4
EW7JOzA19VENwOgav4Ft5CC24dYulJWy7eUqkHV0OZZhgvtp7mLCNOPOMFmihyHFyHbcXifAh86o
en/T477+7IJNkutJ+hpkDPZZbddlhQ/QP75SUx3s2krVJzx9usJcQt0OHjijqIv8XQIralmmqtiW
CVO3w5mwocaLjfhksaBJrCHYa4NLC630UJQTnsvKjUWHPeKUUHPRZRp+U8WYXbFjI6EF/NyGIFQ2
1ZbON4Sh0slCRFIrL1n3VVUDUSF9Yr+wJ7rznAkGyJksPplQXQ6XlOTUVzdMCcInB/QjfavO3xeT
B+g0y407ldVFuLA0p/oSRRopHWYnI7SSyt7qUVBpVEAMD0ze2Lbu0rNiY10Etn02pSlCww1oRHYS
hRJLQrWssYIjw3KrwzR3prtuzPFXVIbKNlUIpnYBmaH4wtEIRS+p2ugQ32okzQoMcIMJbiZei7ll
HEWELyjsZjFeH53ijS2GNunuNVgLD3bYffMBjZ4GaRGsWqKp69Hy/FsXk9U7zR16LLCb8gvWkIiW
xGPkg1b2Ed8LnA7rVOYFt0o85ziOy9g71uliXFqz+68rXOJzNM3Lh1Fvm29u3FTn7PDUkF3W3pk0
bfTaoDRdKVJ9ki6hkTT5k3OicmsqVyDTUlwbDfeiNEZnj4pndRFrdnTJhpmtQW5Pn0HQ0tx3Q8Fu
g6AgIITpK/hX8VkRcUGCatoLSU90WY7UW3IdWafMLoPutvWjnP3D8ermLCMT+zghoR4vaejP4VhT
l91hYtIqvi0IKklxUy0O1zHYRpA/Ue3Choy78TQsfPs2gVR1ViBdjHm9KfN+jby6US+9QKXf3LYH
Ahr3ZfPJrW3OfrYDl5Q2mmHSgD3RbotaA7WabBb0aS0O47hnEmGXl5uI3EXxAAQ70pLPCQrY9qbF
b+fYknmHxJXu0X1qGzdEQLpD5qOoila/GAu3OQRbLB+yOCiOAEQ2JOemOdgo8NgpoEgBz2c5GWOU
reFkK4uqLe8AJTTKQaiV5SpDdSZ1Cra5IJbujQG6EClpXcZyhZi5bR36hhWAB4f5QdEsZxoXFotr
JUReeqCIc+3BcBS+J70bRP4qSEcPh05AbavOG1qIN34Axa3ssOmpwYxGEDscavO6MjI6Jo2nTkpZ
qGgFoKtRSO8YtnbZO5FoVrCMnWDtcm6SENoiFXdFZIk7RaY5nONeS/1vtKxyKyNCIc4AnRZM3ncV
NYEJgO25TaQUnQgfbBjrfzQQupMKdSBAqmZy4sVecxONVnnBiex2RxZmSTj9EnVgU5RGnFxjXZb3
amxluoXi5hnbZIC9t3EGk+Mj9YCJmTHAu23ctTqNGjAiy25yLZBPvbQxm4YNgxuHH9vigoIPikiR
13XnsseLEwtjUW6VmXjHWak8d20Q4DUrlfc6WBjyDjaTyD4eKekjypYM8aHpB/GloQbOVau05DeC
ozM7i+ElwFuqnCNhNiBkQf2S/nul1yBzQ00122h4HB73SUFxvXFLa6srXyG5GDSJdVxkA/Nf012q
+lBF6fOGxBm3ThlgXGxNfXWGzY0ul91QXFh+iHeQrkDJLkyMidCDxH60RYSMUAzXUpyklm6CVynS
Q5Zck88QrE+EAfs6D9qrNJ44lqemTk5roeyHQDjNZtQwlfblXFSnu6idJWlW3nkCWQDqLCl/71fK
FnOPq89Q4+8wUU6wY8HAtihH/GgnVI0XYSOZpDmtX3pNXWS6C5n18CIyne7V1nACA4WhSWonOk51
1WpSaMEfkfi0KOCYtBS8Djn9JW0+96bPMFCIpEW3tw8j91Nl6mHGl2bvWbY2Pd24C80jo3Tdcol+
N8sXRzi+Zoiy+Ce3jPOT2TehW4xmKxMIU7FzYndzfhfoyqKfmRS3Vloi1t968Z2FYTyLgebhvdGK
6sIFD00lDq6/tcMk29zlwKL7nZ7qebKUSul3fhOgzd4/JgHgIRB0GxNUcAITVdXamyq8C6e+cA8p
hcDzsjQr1EhVfHjsYCi+mbIHwx/pw47z390J051J8XmBBo2WKkpVIZDElfI02vpEf6h+TVhCfw5F
PX2C+IsLurDVdOV0tdOsQy8zj1OZRPeGOfdLwLG45z09/BL/SEss9XmzkKKGVYpndHNYG0EN4aUH
OMjyh1ePfGPpzwlhWAA+ZeATZO/cAvSDVq9Lxwl3YRneS7tFFWuKhh2LrhfL1KWhmNQ6kqOy1ezD
EI7EBlhBeGFFEilZK7O+qU5ql5kX1XcexNmrYPRn62sKVIajoWgOZtOFulnnzrnN8n3we1wIF9i8
mzetCnJA6+EUmqs86tNqW9Wjg9oljhKQllE41+b8y+2Fzf8v3AolLwP9eCMs2o2bOFTwvBRt1HTo
UK4zc5MCvmHlR2MbAUktY6AO5JQuOEmU3+HUlgsbm1IEBRp6gvVncATBNQLW9rFR44IWYaB3OGXD
IdHb+MHSKuNGlrBBKTD34bFAGMDE/yGot/Zo5OeGZta0DxxCm+1gDWo3jODywlF010NKV84JCOAr
3dwUmUSkrjWAUPgg8U4muoPFIKDoJVTxWaLelB27eRQftt3EGvEDNbM4/ghbtue2G+g5c+2yqaIU
OoOV9dipkUcAwYl4p4w9sfwBT85cla37MsLCASUBrPfeopKLCEqJaoJ4ZZaC0PYvEcndCOIcbEd6
bMUa4GSkBiMONGv9CER249Jc/wyEbBVNc/GIP3ZKoR3VuEpB559hx5pyQge3sUCXixoBBUA33mRu
HvHGym/ScPmIMNZbv7swmnw/BeVwRHjRHtInrk9S5SCih0nSBwws009dFnbVd3QxB/3nt8Di2vWA
qP/AFPtAbszDIe+9Lz9AxLI0/W5R1iGoCtEjhbF4CxR2xGwMEyF9HkKMjpLtD3BwU5YlYCZbdueN
o7GI/hwELLLW/PyI/7VqJfLtI/TXT3Ks359hvyMma4sXcF+ntgJ90Q+RurLcTNsRjKNqFcIJogeO
uwcnok4b2MxDa91AadxUPvzVilZ+HhcRkl+i3cCKi22wv9qdPujO1uicfCnieDgOfS3YDeQfi6TV
4LurkbO1pjewwFDc31X0JkO4N/mIqLwprofWiWgIaTam9HbLd4a8Kz6Xbg5Jlb4fbuWdl5wHQ1Hd
ySC3U7Lzpvg4Dv7HGvDJB8h1Tr3ra42F4ySWQnkz7zK5cDyFIp2y4/48sjrN/zBK8Lhd3Xmfcp1G
qWvr/XZsAnyIhqC3bLIVEL0V1JxL4kEUIAHBYt4hZP0loeu+V0lQUzGruq9D3yb1CtTGGhe8dNtl
KfJicai5C9frraOhg+TfALo+4wCsviihJeehDLAy9LuCFGzqjVOD1B/dAKqFuz5N+11BknSRdd3G
cVJ3WjnBmH7B+LBEEaBOvJ0Is+PEdGHX1n54KKyMjUJN4aFTUEPpCdaReLSV+1D3Omp80iFpW7XO
iI9iB4es3Q7ICFw4U6duKjmOhwVMmPZ8rJNxU4TtHcdxdhW7gByhK6bnGaRexdNulaZATbh2oh6s
HnTe0RS3k34UOC6I7SobtDu6g9WNm7VnZWxk64L67XIwnegGJo9+WdcYp0mYYhTQ9OjWS5ryUAto
a8aOdlX41rCIKZWNh8TMHsr/pka0TZ5cAEO0s5NOTcmOdDLfYspp32lZJDBJQv1gxl23RWfHq9b2
uwGnHYkZkSFBcDfGuFOhpV02MScRMY9kKZiXQATUEUW/AJ9IDVQLWIJTn14EAAKH9rUxzVZwXmM6
GLu5Ama3I1V0pteeuEVcSD/sG6ybYRxpxTGOJQO1uTK/c0KTGC6FLZrN0HUjjT4ZqakIrPxo1XrQ
FgYvrE+TYLLPDCe9nnCYB2SU3zuFq3+UDcS9TZM1+QdkbBZWPzSfWgs42onm5u2nxpLaUZW77S1c
RIQQpZkUxnlMHDHc5dINKMI6CtJ266sY4Xn0Ayh3wRiClIlsA89IqS+vzqMJE2roOpw8KxhvzUd0
aogAzZr0ZTHOlSDfivRqG5odhUvAKUSpXlvoGu0rTb8eMYaZpY/Q8AnCzjrWcp1fILG3z0erzz5y
4tZoyecRsRQkwwAhGByjgl1HMpKtRFljB9y2hR8iS0lQtQjdpJ9hOQJgDpEJZjTQZtlmBssh6eKd
uhSfwizp/gLu+mcVcwlkmIASNwOaAK/L/hVmXLQkvQfXdsYjN1NAC8cJO8nlWAT4jxXKxyXar8cz
B4Lbzc8L9m9VkBzTdj3o2bNXsI4pwhsNK9fuUDUopr1bIKwSeabaBqOIVxNF1xWUC3UIEF9dan5i
IUGjNH3z89v/seXholXGN0CLjIPLtt48e+jIUBtsKsmTjhrCOtNzhwKiB/jjq5/RkATSQmeGnd/j
FQyarn+JY3Bmmxq6RL3ua0V9hpi/imFZRkOy85U2pscAgX1ji4ANLCsrAUx1XkzCtcHfw2A6+YtH
eCsDRluI7y3pKnmS/7HeNDy00BYUs2lmYz1FTz+sQ+rgWp4bOBl0VOfWOOCKlFApoacD/IVmTJDC
IET1eOg/4caZ4aRV0wldiceujVZpdvr3DAdpLaH5JjxdwsVijvE9X88x02SzhdeRLsDdxt3WNzUb
rRNkCrYOB/dFG/bRA3bx9GriZGKQH7tIXuGRyMHqNux1CM6Kco9Th1iej3Ly/mIRzH28V30j+E/S
IhiHCGVY2C/Ow/yi+UVhOyzp4EaLVqVed/m06BqjidHtLKlRnbFvSBAftMih+BX1aO+CoUEox0Na
CARaNSIOgYN1AlsorXKmSzOYs8tqNYjxOIsqE8WyFtCs+xc+huZbXDxfmLcuWUWG1C1Df4PDhwM2
pZA8k4VhpcxeE3ate5cGVYl0ysjC3mcV73vVa0BQTwPDCARAEyOMcee0i/BYOmaADWBaQsyujRB2
JC2wBsK0bHCElTVOdWU8d4OoBITAN9rR+CSlD+Dbq1O7pAoGD39TETcPqywj1aCSU6FN7SIlwAVB
OpIxxZemblJrjSp6JsthcrU9/HO3v+ib0P4IVlNijdHi8foXq8N4bUYkQctbDgsAaT6cpBEXfLPA
JxoTmUNTBx+7cAjxjnZJbRDHQyg5ImYq1rksLPO0qVsSKvhKxng8Qf1PjqSe898WSdsHqv9Ylns5
LdplLqRVHrKJJvGxjh6HBVhBlwDpeTMN6nmK1g1gcv7UGNwiIkLKdeAhbq1id1/aWTLtqLrENxT4
9fHjz7eC15upgwghHkiujTyENKBl6G+mcNiLEYiaD1jH7fOZaofzRYTcSAZs68iOAGAAGrGJJawW
NrfmZc1fLCLj9V7EN2CQbck0NJF/hGMyHzUvFtEUDhKEckM9OYwQlbYDYRFETi41haeWDsPsWDvP
t8KbSCsA76RhPe+sIjC+ylCWOYLWMrJWsAN9H2ITtcoNMgbqLo85BMk+fX+ndWjUraWHjIwECVkC
NRlIYHM5aRkYagMBeWlRqNz+fHTfWN04s7e7KVxXCGmjYmmbxuuHk6GNU6rd3kNhrE6ptOSAMNWs
30CFwDuF/DqjyKGvAAJJwn2p55QTHSCioLcgZptrwDCtAGZlex9GKqMrhOPiKxAuLV4EmpBXgMzi
Y9iW7Cm6L/MYqKWR1ysdEOBpNECgpyRM2dyFTomHd56rklqebNaZV9aXlk8ytPz5E8+ggxd74uMT
A1WwDcfivxGBe7OzQKh2Ulmk960599VMuh7kEEUz185AJWBvQ+mp2zDHitMU7lm0lQV1V2Jy0pq2
MsNh/fMv9Ka5P3+hRxtVE9lLYcMAehMuoEwVcc4ga9P2HOeAlUsNSLeXo0WjBNi7wbTH667qBJ1c
FC+iNSpSrn/igXaPqDa1zWwwW1GaEYH0vuWhG7drUIH2mWMmptioMsm+1RHe58eyrLJThRV7eqX3
7kB+NTc42WjKW6Ns5EepqNcvRl2nevf4rxpoWor1OmTS5Rh0UbcKNHdm6fkaU6TABhGoekP6Jpti
xm+XGcHimIkGdB5tbGQyJzPCabMY4L9UuG5ScSEoD7lkbyEgyi7S3nh5wcXSxw6kgfhAcJhjh3ho
AuxG0dCf6akQJ/013ntzooB95oBgd1oVq9zJPIxWx3hutePKeQJUXFw33khFWBbkPgvEWhx01zLv
NNVLWyxzQ6QIXbUZ4atMoWcvSkZXA4anaDc9vti/hSf6b0IKPX/H1b7dr7HDbMcL9TAjfxqVts0/
/ueTCfj803NEJtqPHAj/L7/08wv99vB40Y9j+fC//sf+PgNgGjVtHX1tX5IDjTlOfrFgfv9Sj9/4
Z9dIUeJp1T0XN90DpHx1NjALWiEfdmi0LIPnH2viAJzirEyKb9/jhy0BPuOLQfpXw/DzJ3waz5//
zs+e4GmAZjs2k72InfcVyfLxO/2dUfAOTOJQ6qO4uD1+Xo+CfiABEbER48D79CFs+LWGQfAaXQLW
d44EusuQKaWFPt7Tg76ZD+YBG62wsQh/ng9PQ/8LzQeIrI5jk/S8d0bYAkU/2mm/z/sX68I48Agl
YdN+nw9P4/4LDcMzc/hdg4A+tz7Pe8MgeJo/byaDcWADUiS2+2UnA2RdQUz6vlHgMW1Xhyctn6YC
c+vFVGCLRPGcigHqrs+fX25veHKsFIRr7xoJUx4YnkBlHNjp0+f1SLAqyKvYR3+5Q8KjBI649juf
3zIw+rTQmpzj0JdTwDiQLASTAumP3YKR/oW2A2T5n46sN/HL3zgkZ7V+SnPkJs97Ilv/y0GQB4ww
ohbe8xjov9wseOHc+t514LoueRAZ0OPnzY4gD0zSbdMVs7vr/GG6/FrTYY4WbKCi71wQpncgZ3Q4
yd3rucDBoVsOMhC/H5D/TSPwN4D7/yJofHOFH6EzoRJznajw+2b4ZlMwDzCbMG12nl91UxA6Zfb3
TwE4CKbBEfP0mFzw5a5gHwipu4gOIPz8+HnahH+hrfFpLfzBC+VfTIc32diL6YAFiqTySkD09Hkz
ENbBLLOi678HS09xyS83EMbTZvWucwJnBZMt8DmF4OB5OSOsAyAdWMGQVD592Dt+sd2Rmt47l4Ul
CAk8g/Ln8xHx5rDUD2hxUYCm/fH8+fWmAyHDvyF2dmj2OMgSvZ4EzsF8NJiGoAH0+Pn1JgEN0HdO
AtM5sGyT7pb9XFzhvH29EvgRr58y5tPnadb9elvCe0NHwyV01OlIyedT4M1sEDZnJSelR8f58fPL
DYQl4Ny9czqwJ9D2ZGu0n0fh9QnBjkEFhyRinhLz528Mwn9hyvxeu1zSsrt/rFpGD82fFTf/1S98
r9b98efPlbq5HDfTG1/94lzEfLr3j6LmP16doo950osffs+bHu/z/OfPD/jHW7+61/en+v6Ph9FD
va+/hrj/zkXa5695ts+ofP4zv9+nqon2L0uq+C6x6H98lz9UX3/PG3566XofvKaJiscT5b3XRRIh
/xqV+3R+luLbb/9sWlVH++b7N34a/znRe++d1kNbP2T7e1W/Hp6ngPG9V9/yBF/fDPzTYfPeK88E
Xazqfrt/+O1U1W/u8Vwvf+89lmC524f64f43xO8zlT+/jLN9t6/rh+9j//gunqpP773hp336wHvf
5z9u+PIuzwXw995lsW8q9cAt1Mx0fn2DRxnD995gSc+E0+/1e3/eV9977X+qtqDV9Z//ez+/+pP9
b5dREb+aur9XgN57qwVvY08r5jdEwff5/avF93vt+b03We7zfT3+2S2eM/d/wxrnHu3+C/vHy3f9
fHlygPc/wmwf+aDxMk73+dfwz25DPPTvuQ0ulbyL304e3my7j2WOObV7921eLvXT/X0d3X+/6LzS
52F76r68+0YPqn09VE/FW/3fMFanD2iZp3929bk0/N5vfp7up30zr7+r4gvnbs5q/H7VeYxmoAQG
nDqgLwNo3dxV/P7jP210/sgJX536v5dVX/3rizjmL3+BaGQOJ77O6/gf/xcAAP//</cx:binary>
              </cx:geoCache>
            </cx:geography>
          </cx:layoutPr>
        </cx:series>
      </cx:plotAreaRegion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image" Target="../media/image6.emf"/><Relationship Id="rId3" Type="http://schemas.openxmlformats.org/officeDocument/2006/relationships/chart" Target="../charts/chart8.xml"/><Relationship Id="rId7" Type="http://schemas.openxmlformats.org/officeDocument/2006/relationships/image" Target="../media/image3.png"/><Relationship Id="rId12" Type="http://schemas.openxmlformats.org/officeDocument/2006/relationships/chart" Target="../charts/chart11.xml"/><Relationship Id="rId17" Type="http://schemas.openxmlformats.org/officeDocument/2006/relationships/chart" Target="../charts/chart15.xml"/><Relationship Id="rId2" Type="http://schemas.openxmlformats.org/officeDocument/2006/relationships/chart" Target="../charts/chart7.xml"/><Relationship Id="rId16" Type="http://schemas.openxmlformats.org/officeDocument/2006/relationships/chart" Target="../charts/chart14.xml"/><Relationship Id="rId1" Type="http://schemas.openxmlformats.org/officeDocument/2006/relationships/chart" Target="../charts/chart6.xml"/><Relationship Id="rId6" Type="http://schemas.openxmlformats.org/officeDocument/2006/relationships/image" Target="../media/image2.png"/><Relationship Id="rId11" Type="http://schemas.openxmlformats.org/officeDocument/2006/relationships/image" Target="../media/image5.emf"/><Relationship Id="rId5" Type="http://schemas.openxmlformats.org/officeDocument/2006/relationships/image" Target="../media/image1.png"/><Relationship Id="rId15" Type="http://schemas.openxmlformats.org/officeDocument/2006/relationships/chart" Target="../charts/chart13.xml"/><Relationship Id="rId10" Type="http://schemas.openxmlformats.org/officeDocument/2006/relationships/image" Target="../media/image4.emf"/><Relationship Id="rId4" Type="http://schemas.openxmlformats.org/officeDocument/2006/relationships/chart" Target="../charts/chart9.xml"/><Relationship Id="rId9" Type="http://schemas.microsoft.com/office/2014/relationships/chartEx" Target="../charts/chartEx1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44450</xdr:colOff>
      <xdr:row>29</xdr:row>
      <xdr:rowOff>82550</xdr:rowOff>
    </xdr:from>
    <xdr:to>
      <xdr:col>19</xdr:col>
      <xdr:colOff>349250</xdr:colOff>
      <xdr:row>42</xdr:row>
      <xdr:rowOff>82550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A40762-1CA1-BEF4-E01D-1483F61F9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679450</xdr:colOff>
      <xdr:row>13</xdr:row>
      <xdr:rowOff>171450</xdr:rowOff>
    </xdr:from>
    <xdr:to>
      <xdr:col>31</xdr:col>
      <xdr:colOff>298450</xdr:colOff>
      <xdr:row>27</xdr:row>
      <xdr:rowOff>69850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B12DEC-0AB5-FF21-1ABC-C10160995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742950</xdr:colOff>
      <xdr:row>28</xdr:row>
      <xdr:rowOff>69850</xdr:rowOff>
    </xdr:from>
    <xdr:to>
      <xdr:col>31</xdr:col>
      <xdr:colOff>361950</xdr:colOff>
      <xdr:row>41</xdr:row>
      <xdr:rowOff>69850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8D9C87-A55D-9898-3156-BC9AC115E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539750</xdr:colOff>
      <xdr:row>44</xdr:row>
      <xdr:rowOff>196850</xdr:rowOff>
    </xdr:from>
    <xdr:to>
      <xdr:col>28</xdr:col>
      <xdr:colOff>158750</xdr:colOff>
      <xdr:row>57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795A33B-6D4B-2385-1306-76C51F0E8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749300</xdr:colOff>
      <xdr:row>29</xdr:row>
      <xdr:rowOff>6350</xdr:rowOff>
    </xdr:from>
    <xdr:to>
      <xdr:col>25</xdr:col>
      <xdr:colOff>368300</xdr:colOff>
      <xdr:row>42</xdr:row>
      <xdr:rowOff>6350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4403EB4-2AB2-F1EF-CEDB-FFD7F5EAC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539508</xdr:colOff>
      <xdr:row>2</xdr:row>
      <xdr:rowOff>177579</xdr:rowOff>
    </xdr:from>
    <xdr:to>
      <xdr:col>9</xdr:col>
      <xdr:colOff>558800</xdr:colOff>
      <xdr:row>7</xdr:row>
      <xdr:rowOff>76200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F62A7DC8-DB32-DB43-9932-1BA7B2ADB103}"/>
            </a:ext>
          </a:extLst>
        </xdr:cNvPr>
        <xdr:cNvSpPr/>
      </xdr:nvSpPr>
      <xdr:spPr>
        <a:xfrm>
          <a:off x="4971808" y="583979"/>
          <a:ext cx="2495792" cy="914621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3</xdr:col>
      <xdr:colOff>361708</xdr:colOff>
      <xdr:row>2</xdr:row>
      <xdr:rowOff>152179</xdr:rowOff>
    </xdr:from>
    <xdr:to>
      <xdr:col>6</xdr:col>
      <xdr:colOff>266700</xdr:colOff>
      <xdr:row>7</xdr:row>
      <xdr:rowOff>88900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BF309C38-F1F1-1343-977D-756E02DC8CBC}"/>
            </a:ext>
          </a:extLst>
        </xdr:cNvPr>
        <xdr:cNvSpPr/>
      </xdr:nvSpPr>
      <xdr:spPr>
        <a:xfrm>
          <a:off x="2317508" y="558579"/>
          <a:ext cx="2381492" cy="952721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0</xdr:col>
      <xdr:colOff>196548</xdr:colOff>
      <xdr:row>0</xdr:row>
      <xdr:rowOff>117230</xdr:rowOff>
    </xdr:from>
    <xdr:to>
      <xdr:col>17</xdr:col>
      <xdr:colOff>84667</xdr:colOff>
      <xdr:row>42</xdr:row>
      <xdr:rowOff>141111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6EFDE9F-5491-3548-BC7A-3F880B88B818}"/>
            </a:ext>
          </a:extLst>
        </xdr:cNvPr>
        <xdr:cNvSpPr>
          <a:spLocks/>
        </xdr:cNvSpPr>
      </xdr:nvSpPr>
      <xdr:spPr>
        <a:xfrm>
          <a:off x="196548" y="117230"/>
          <a:ext cx="16634984" cy="8490548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</xdr:col>
      <xdr:colOff>20159</xdr:colOff>
      <xdr:row>1</xdr:row>
      <xdr:rowOff>67732</xdr:rowOff>
    </xdr:from>
    <xdr:to>
      <xdr:col>16</xdr:col>
      <xdr:colOff>660399</xdr:colOff>
      <xdr:row>42</xdr:row>
      <xdr:rowOff>25197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6D3C5914-8BE0-0D49-96E6-53A4C68BAF10}"/>
            </a:ext>
          </a:extLst>
        </xdr:cNvPr>
        <xdr:cNvSpPr/>
      </xdr:nvSpPr>
      <xdr:spPr>
        <a:xfrm>
          <a:off x="322540" y="269319"/>
          <a:ext cx="16222938" cy="8222545"/>
        </a:xfrm>
        <a:prstGeom prst="roundRect">
          <a:avLst>
            <a:gd name="adj" fmla="val 8559"/>
          </a:avLst>
        </a:prstGeom>
        <a:solidFill>
          <a:schemeClr val="bg1">
            <a:alpha val="3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2</xdr:col>
      <xdr:colOff>1048873</xdr:colOff>
      <xdr:row>1</xdr:row>
      <xdr:rowOff>130052</xdr:rowOff>
    </xdr:from>
    <xdr:to>
      <xdr:col>13</xdr:col>
      <xdr:colOff>125507</xdr:colOff>
      <xdr:row>5</xdr:row>
      <xdr:rowOff>119525</xdr:rowOff>
    </xdr:to>
    <xdr:sp macro="" textlink="">
      <xdr:nvSpPr>
        <xdr:cNvPr id="6" name="Redondear rectángulo de esquina del mismo lado 5">
          <a:extLst>
            <a:ext uri="{FF2B5EF4-FFF2-40B4-BE49-F238E27FC236}">
              <a16:creationId xmlns:a16="http://schemas.microsoft.com/office/drawing/2014/main" id="{8ED33662-D8CD-3643-9EC2-96B1AE021A2D}"/>
            </a:ext>
          </a:extLst>
        </xdr:cNvPr>
        <xdr:cNvSpPr/>
      </xdr:nvSpPr>
      <xdr:spPr>
        <a:xfrm rot="10800000">
          <a:off x="3148606" y="333252"/>
          <a:ext cx="10320368" cy="802273"/>
        </a:xfrm>
        <a:prstGeom prst="round2SameRect">
          <a:avLst>
            <a:gd name="adj1" fmla="val 37046"/>
            <a:gd name="adj2" fmla="val 50000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12</xdr:col>
      <xdr:colOff>591949</xdr:colOff>
      <xdr:row>10</xdr:row>
      <xdr:rowOff>75338</xdr:rowOff>
    </xdr:from>
    <xdr:to>
      <xdr:col>15</xdr:col>
      <xdr:colOff>565247</xdr:colOff>
      <xdr:row>38</xdr:row>
      <xdr:rowOff>76199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ECFE404-FAC7-014A-B125-23FDCA589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443542</xdr:colOff>
      <xdr:row>21</xdr:row>
      <xdr:rowOff>127575</xdr:rowOff>
    </xdr:from>
    <xdr:to>
      <xdr:col>17</xdr:col>
      <xdr:colOff>446636</xdr:colOff>
      <xdr:row>27</xdr:row>
      <xdr:rowOff>20565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E583F1FC-167B-6D42-B39C-B3F1FBD61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469009</xdr:colOff>
      <xdr:row>26</xdr:row>
      <xdr:rowOff>109904</xdr:rowOff>
    </xdr:from>
    <xdr:to>
      <xdr:col>17</xdr:col>
      <xdr:colOff>749874</xdr:colOff>
      <xdr:row>32</xdr:row>
      <xdr:rowOff>44449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4ADD8D7B-B7C9-BF41-B759-15751885B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506020</xdr:colOff>
      <xdr:row>32</xdr:row>
      <xdr:rowOff>85738</xdr:rowOff>
    </xdr:from>
    <xdr:to>
      <xdr:col>17</xdr:col>
      <xdr:colOff>712864</xdr:colOff>
      <xdr:row>38</xdr:row>
      <xdr:rowOff>83594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A8F5A201-9ACF-454A-A617-5933A038A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319991</xdr:colOff>
      <xdr:row>2</xdr:row>
      <xdr:rowOff>65025</xdr:rowOff>
    </xdr:from>
    <xdr:to>
      <xdr:col>11</xdr:col>
      <xdr:colOff>94876</xdr:colOff>
      <xdr:row>4</xdr:row>
      <xdr:rowOff>184554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5C6407E0-E652-1E5E-3302-B6EBF051CC62}"/>
            </a:ext>
          </a:extLst>
        </xdr:cNvPr>
        <xdr:cNvSpPr txBox="1"/>
      </xdr:nvSpPr>
      <xdr:spPr>
        <a:xfrm>
          <a:off x="4959724" y="471425"/>
          <a:ext cx="6819152" cy="525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ES" sz="2800" b="1" i="0" u="none" strike="noStrike">
              <a:solidFill>
                <a:schemeClr val="accent5">
                  <a:lumMod val="75000"/>
                </a:schemeClr>
              </a:solidFill>
              <a:latin typeface="Anybody" pitchFamily="2" charset="77"/>
              <a:ea typeface="+mn-ea"/>
              <a:cs typeface="+mn-cs"/>
            </a:rPr>
            <a:t>Riesgo Cardiovascular en España</a:t>
          </a:r>
        </a:p>
      </xdr:txBody>
    </xdr:sp>
    <xdr:clientData/>
  </xdr:twoCellAnchor>
  <xdr:twoCellAnchor>
    <xdr:from>
      <xdr:col>3</xdr:col>
      <xdr:colOff>396828</xdr:colOff>
      <xdr:row>5</xdr:row>
      <xdr:rowOff>201051</xdr:rowOff>
    </xdr:from>
    <xdr:to>
      <xdr:col>4</xdr:col>
      <xdr:colOff>1441033</xdr:colOff>
      <xdr:row>10</xdr:row>
      <xdr:rowOff>73989</xdr:rowOff>
    </xdr:to>
    <xdr:sp macro="" textlink="">
      <xdr:nvSpPr>
        <xdr:cNvPr id="76" name="Redondear rectángulo de esquina del mismo lado 75">
          <a:extLst>
            <a:ext uri="{FF2B5EF4-FFF2-40B4-BE49-F238E27FC236}">
              <a16:creationId xmlns:a16="http://schemas.microsoft.com/office/drawing/2014/main" id="{2A82517E-DCA8-EE44-9CD1-768C4300BAC4}"/>
            </a:ext>
          </a:extLst>
        </xdr:cNvPr>
        <xdr:cNvSpPr/>
      </xdr:nvSpPr>
      <xdr:spPr>
        <a:xfrm rot="10800000">
          <a:off x="3732695" y="1217051"/>
          <a:ext cx="2348071" cy="888938"/>
        </a:xfrm>
        <a:prstGeom prst="round2SameRect">
          <a:avLst>
            <a:gd name="adj1" fmla="val 37046"/>
            <a:gd name="adj2" fmla="val 50000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 editAs="oneCell">
    <xdr:from>
      <xdr:col>3</xdr:col>
      <xdr:colOff>726416</xdr:colOff>
      <xdr:row>6</xdr:row>
      <xdr:rowOff>163635</xdr:rowOff>
    </xdr:from>
    <xdr:to>
      <xdr:col>3</xdr:col>
      <xdr:colOff>1110107</xdr:colOff>
      <xdr:row>8</xdr:row>
      <xdr:rowOff>133754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90E2A5DA-A396-B042-8D95-9DEE4E25B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62283" y="1382835"/>
          <a:ext cx="383691" cy="376519"/>
        </a:xfrm>
        <a:prstGeom prst="rect">
          <a:avLst/>
        </a:prstGeom>
      </xdr:spPr>
    </xdr:pic>
    <xdr:clientData/>
  </xdr:twoCellAnchor>
  <xdr:twoCellAnchor>
    <xdr:from>
      <xdr:col>3</xdr:col>
      <xdr:colOff>1289399</xdr:colOff>
      <xdr:row>6</xdr:row>
      <xdr:rowOff>157659</xdr:rowOff>
    </xdr:from>
    <xdr:to>
      <xdr:col>4</xdr:col>
      <xdr:colOff>1112332</xdr:colOff>
      <xdr:row>8</xdr:row>
      <xdr:rowOff>187541</xdr:rowOff>
    </xdr:to>
    <xdr:sp macro="" textlink="Análisis!B8">
      <xdr:nvSpPr>
        <xdr:cNvPr id="7" name="CuadroTexto 6">
          <a:extLst>
            <a:ext uri="{FF2B5EF4-FFF2-40B4-BE49-F238E27FC236}">
              <a16:creationId xmlns:a16="http://schemas.microsoft.com/office/drawing/2014/main" id="{571E1A95-6451-72A8-F100-4A45A76CAA35}"/>
            </a:ext>
          </a:extLst>
        </xdr:cNvPr>
        <xdr:cNvSpPr txBox="1"/>
      </xdr:nvSpPr>
      <xdr:spPr>
        <a:xfrm>
          <a:off x="4625266" y="1376859"/>
          <a:ext cx="1126799" cy="43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341B167-E777-2346-85E0-536CDE00173D}" type="TxLink">
            <a:rPr lang="en-US" sz="2800" b="1" i="0" u="none" strike="noStrike">
              <a:solidFill>
                <a:schemeClr val="accent5">
                  <a:lumMod val="75000"/>
                </a:schemeClr>
              </a:solidFill>
              <a:latin typeface="Aptos Narrow"/>
            </a:rPr>
            <a:pPr/>
            <a:t>7.976</a:t>
          </a:fld>
          <a:endParaRPr lang="es-ES_tradnl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795144</xdr:colOff>
      <xdr:row>8</xdr:row>
      <xdr:rowOff>157660</xdr:rowOff>
    </xdr:from>
    <xdr:to>
      <xdr:col>4</xdr:col>
      <xdr:colOff>1621526</xdr:colOff>
      <xdr:row>10</xdr:row>
      <xdr:rowOff>44105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EE9FFBD-EED7-E5DA-FB1A-C6CCBDEDAF9D}"/>
            </a:ext>
          </a:extLst>
        </xdr:cNvPr>
        <xdr:cNvSpPr txBox="1"/>
      </xdr:nvSpPr>
      <xdr:spPr>
        <a:xfrm>
          <a:off x="4131011" y="1783260"/>
          <a:ext cx="2130248" cy="292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800" b="1" i="0" u="none" strike="noStrike">
              <a:solidFill>
                <a:srgbClr val="114B65"/>
              </a:solidFill>
              <a:latin typeface="Anybody" pitchFamily="2" charset="77"/>
              <a:ea typeface="+mn-ea"/>
              <a:cs typeface="+mn-cs"/>
            </a:rPr>
            <a:t>Pacientes</a:t>
          </a:r>
          <a:endParaRPr lang="es-ES_tradnl" sz="2400" b="1" i="0" u="none" strike="noStrike">
            <a:solidFill>
              <a:srgbClr val="114B65"/>
            </a:solidFill>
            <a:latin typeface="Anybody" pitchFamily="2" charset="77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541493</xdr:colOff>
      <xdr:row>5</xdr:row>
      <xdr:rowOff>190235</xdr:rowOff>
    </xdr:from>
    <xdr:to>
      <xdr:col>8</xdr:col>
      <xdr:colOff>377142</xdr:colOff>
      <xdr:row>10</xdr:row>
      <xdr:rowOff>63173</xdr:rowOff>
    </xdr:to>
    <xdr:sp macro="" textlink="">
      <xdr:nvSpPr>
        <xdr:cNvPr id="9" name="Redondear rectángulo de esquina del mismo lado 8">
          <a:extLst>
            <a:ext uri="{FF2B5EF4-FFF2-40B4-BE49-F238E27FC236}">
              <a16:creationId xmlns:a16="http://schemas.microsoft.com/office/drawing/2014/main" id="{C51E97E1-45A6-AB4F-A44F-483AC679C90E}"/>
            </a:ext>
          </a:extLst>
        </xdr:cNvPr>
        <xdr:cNvSpPr/>
      </xdr:nvSpPr>
      <xdr:spPr>
        <a:xfrm rot="10800000">
          <a:off x="7247093" y="1206235"/>
          <a:ext cx="2324849" cy="888938"/>
        </a:xfrm>
        <a:prstGeom prst="round2SameRect">
          <a:avLst>
            <a:gd name="adj1" fmla="val 37046"/>
            <a:gd name="adj2" fmla="val 50000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6</xdr:col>
      <xdr:colOff>601262</xdr:colOff>
      <xdr:row>6</xdr:row>
      <xdr:rowOff>146843</xdr:rowOff>
    </xdr:from>
    <xdr:to>
      <xdr:col>8</xdr:col>
      <xdr:colOff>43138</xdr:colOff>
      <xdr:row>8</xdr:row>
      <xdr:rowOff>176725</xdr:rowOff>
    </xdr:to>
    <xdr:sp macro="" textlink="Análisis!D8">
      <xdr:nvSpPr>
        <xdr:cNvPr id="11" name="CuadroTexto 10">
          <a:extLst>
            <a:ext uri="{FF2B5EF4-FFF2-40B4-BE49-F238E27FC236}">
              <a16:creationId xmlns:a16="http://schemas.microsoft.com/office/drawing/2014/main" id="{26D380F0-45E6-C546-A9CC-4AF57D103B51}"/>
            </a:ext>
          </a:extLst>
        </xdr:cNvPr>
        <xdr:cNvSpPr txBox="1"/>
      </xdr:nvSpPr>
      <xdr:spPr>
        <a:xfrm>
          <a:off x="8136595" y="1366043"/>
          <a:ext cx="1101343" cy="43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55AE3FC-F54C-D544-9C46-C244A905BB52}" type="TxLink">
            <a:rPr lang="en-US" sz="2800" b="1" i="0" u="none" strike="noStrike">
              <a:solidFill>
                <a:schemeClr val="accent5">
                  <a:lumMod val="75000"/>
                </a:schemeClr>
              </a:solidFill>
              <a:latin typeface="Aptos Narrow"/>
              <a:ea typeface="+mn-ea"/>
              <a:cs typeface="+mn-cs"/>
            </a:rPr>
            <a:pPr marL="0" indent="0"/>
            <a:t>2.877</a:t>
          </a:fld>
          <a:endParaRPr lang="es-ES_tradnl" sz="2800" b="1" i="0" u="none" strike="noStrike">
            <a:solidFill>
              <a:schemeClr val="accent5">
                <a:lumMod val="7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735732</xdr:colOff>
      <xdr:row>8</xdr:row>
      <xdr:rowOff>122938</xdr:rowOff>
    </xdr:from>
    <xdr:to>
      <xdr:col>8</xdr:col>
      <xdr:colOff>356902</xdr:colOff>
      <xdr:row>10</xdr:row>
      <xdr:rowOff>3407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2DF9CD2E-CBE1-5E4C-85D1-B2745514EF19}"/>
            </a:ext>
          </a:extLst>
        </xdr:cNvPr>
        <xdr:cNvSpPr txBox="1"/>
      </xdr:nvSpPr>
      <xdr:spPr>
        <a:xfrm>
          <a:off x="7441332" y="1748538"/>
          <a:ext cx="2110370" cy="286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800" b="1" i="0" u="none" strike="noStrike">
              <a:solidFill>
                <a:srgbClr val="114B65"/>
              </a:solidFill>
              <a:latin typeface="Anybody" pitchFamily="2" charset="77"/>
              <a:ea typeface="+mn-ea"/>
              <a:cs typeface="+mn-cs"/>
            </a:rPr>
            <a:t>Riesgo cardio</a:t>
          </a:r>
          <a:endParaRPr lang="es-ES_tradnl" sz="2400" b="1" i="0" u="none" strike="noStrike">
            <a:solidFill>
              <a:srgbClr val="114B65"/>
            </a:solidFill>
            <a:latin typeface="Anybody" pitchFamily="2" charset="77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571736</xdr:colOff>
      <xdr:row>5</xdr:row>
      <xdr:rowOff>192928</xdr:rowOff>
    </xdr:from>
    <xdr:to>
      <xdr:col>12</xdr:col>
      <xdr:colOff>387477</xdr:colOff>
      <xdr:row>10</xdr:row>
      <xdr:rowOff>65866</xdr:rowOff>
    </xdr:to>
    <xdr:sp macro="" textlink="">
      <xdr:nvSpPr>
        <xdr:cNvPr id="17" name="Redondear rectángulo de esquina del mismo lado 16">
          <a:extLst>
            <a:ext uri="{FF2B5EF4-FFF2-40B4-BE49-F238E27FC236}">
              <a16:creationId xmlns:a16="http://schemas.microsoft.com/office/drawing/2014/main" id="{E8C45064-B983-E042-83C5-68ACFAF8E06A}"/>
            </a:ext>
          </a:extLst>
        </xdr:cNvPr>
        <xdr:cNvSpPr/>
      </xdr:nvSpPr>
      <xdr:spPr>
        <a:xfrm rot="10800000">
          <a:off x="10596269" y="1208928"/>
          <a:ext cx="2304941" cy="888938"/>
        </a:xfrm>
        <a:prstGeom prst="round2SameRect">
          <a:avLst>
            <a:gd name="adj1" fmla="val 37046"/>
            <a:gd name="adj2" fmla="val 50000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10</xdr:col>
      <xdr:colOff>538869</xdr:colOff>
      <xdr:row>6</xdr:row>
      <xdr:rowOff>131609</xdr:rowOff>
    </xdr:from>
    <xdr:to>
      <xdr:col>12</xdr:col>
      <xdr:colOff>694856</xdr:colOff>
      <xdr:row>8</xdr:row>
      <xdr:rowOff>161491</xdr:rowOff>
    </xdr:to>
    <xdr:sp macro="" textlink="Análisis!H8">
      <xdr:nvSpPr>
        <xdr:cNvPr id="19" name="CuadroTexto 18">
          <a:extLst>
            <a:ext uri="{FF2B5EF4-FFF2-40B4-BE49-F238E27FC236}">
              <a16:creationId xmlns:a16="http://schemas.microsoft.com/office/drawing/2014/main" id="{0E9D15DA-B792-374F-85B5-167C1FFE0238}"/>
            </a:ext>
          </a:extLst>
        </xdr:cNvPr>
        <xdr:cNvSpPr txBox="1"/>
      </xdr:nvSpPr>
      <xdr:spPr>
        <a:xfrm>
          <a:off x="11393136" y="1350809"/>
          <a:ext cx="1815453" cy="43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3D1211F-676A-514D-AE89-A09BEF7CE372}" type="TxLink">
            <a:rPr lang="en-US" sz="2800" b="1" i="0" u="none" strike="noStrike">
              <a:solidFill>
                <a:schemeClr val="accent5">
                  <a:lumMod val="75000"/>
                </a:schemeClr>
              </a:solidFill>
              <a:latin typeface="Aptos Narrow"/>
              <a:ea typeface="+mn-ea"/>
              <a:cs typeface="+mn-cs"/>
            </a:rPr>
            <a:pPr marL="0" indent="0"/>
            <a:t>29,35%</a:t>
          </a:fld>
          <a:endParaRPr lang="es-ES_tradnl" sz="2800" b="1" i="0" u="none" strike="noStrike">
            <a:solidFill>
              <a:schemeClr val="accent5">
                <a:lumMod val="7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346426</xdr:colOff>
      <xdr:row>8</xdr:row>
      <xdr:rowOff>149537</xdr:rowOff>
    </xdr:from>
    <xdr:to>
      <xdr:col>12</xdr:col>
      <xdr:colOff>778526</xdr:colOff>
      <xdr:row>10</xdr:row>
      <xdr:rowOff>35982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B3A0193-8221-1945-979C-01986338C91B}"/>
            </a:ext>
          </a:extLst>
        </xdr:cNvPr>
        <xdr:cNvSpPr txBox="1"/>
      </xdr:nvSpPr>
      <xdr:spPr>
        <a:xfrm>
          <a:off x="11200693" y="1775137"/>
          <a:ext cx="2091566" cy="292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800" b="1" i="0" u="none" strike="noStrike">
              <a:solidFill>
                <a:srgbClr val="114B65"/>
              </a:solidFill>
              <a:latin typeface="Anybody" pitchFamily="2" charset="77"/>
              <a:ea typeface="+mn-ea"/>
              <a:cs typeface="+mn-cs"/>
            </a:rPr>
            <a:t>Diabetes</a:t>
          </a:r>
        </a:p>
        <a:p>
          <a:pPr marL="0" indent="0"/>
          <a:endParaRPr lang="es-ES_tradnl" sz="2400" b="1" i="0" u="none" strike="noStrike">
            <a:solidFill>
              <a:srgbClr val="114B65"/>
            </a:solidFill>
            <a:latin typeface="Anybody" pitchFamily="2" charset="77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762626</xdr:colOff>
      <xdr:row>5</xdr:row>
      <xdr:rowOff>173737</xdr:rowOff>
    </xdr:from>
    <xdr:to>
      <xdr:col>6</xdr:col>
      <xdr:colOff>598274</xdr:colOff>
      <xdr:row>9</xdr:row>
      <xdr:rowOff>421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4A77C0F-1C9E-E13B-2EED-DD22F9F55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68226" y="1189737"/>
          <a:ext cx="665381" cy="639484"/>
        </a:xfrm>
        <a:prstGeom prst="rect">
          <a:avLst/>
        </a:prstGeom>
      </xdr:spPr>
    </xdr:pic>
    <xdr:clientData/>
  </xdr:twoCellAnchor>
  <xdr:twoCellAnchor editAs="oneCell">
    <xdr:from>
      <xdr:col>10</xdr:col>
      <xdr:colOff>7284</xdr:colOff>
      <xdr:row>6</xdr:row>
      <xdr:rowOff>95750</xdr:rowOff>
    </xdr:from>
    <xdr:to>
      <xdr:col>10</xdr:col>
      <xdr:colOff>544843</xdr:colOff>
      <xdr:row>9</xdr:row>
      <xdr:rowOff>18054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D86DC69-C1E2-FF98-2154-F31CF995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61551" y="1314950"/>
          <a:ext cx="537559" cy="531904"/>
        </a:xfrm>
        <a:prstGeom prst="rect">
          <a:avLst/>
        </a:prstGeom>
      </xdr:spPr>
    </xdr:pic>
    <xdr:clientData/>
  </xdr:twoCellAnchor>
  <xdr:twoCellAnchor>
    <xdr:from>
      <xdr:col>8</xdr:col>
      <xdr:colOff>361660</xdr:colOff>
      <xdr:row>9</xdr:row>
      <xdr:rowOff>145878</xdr:rowOff>
    </xdr:from>
    <xdr:to>
      <xdr:col>12</xdr:col>
      <xdr:colOff>575016</xdr:colOff>
      <xdr:row>22</xdr:row>
      <xdr:rowOff>16933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977F747F-5A28-EB4C-9548-AE90FFCF5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478118</xdr:colOff>
      <xdr:row>10</xdr:row>
      <xdr:rowOff>164352</xdr:rowOff>
    </xdr:from>
    <xdr:to>
      <xdr:col>8</xdr:col>
      <xdr:colOff>711200</xdr:colOff>
      <xdr:row>24</xdr:row>
      <xdr:rowOff>152399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5" name="Gráfico 24">
              <a:extLst>
                <a:ext uri="{FF2B5EF4-FFF2-40B4-BE49-F238E27FC236}">
                  <a16:creationId xmlns:a16="http://schemas.microsoft.com/office/drawing/2014/main" id="{B5C766A5-0CBE-6D43-ADA3-A07895582B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7851" y="2196352"/>
              <a:ext cx="7328149" cy="28328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503018</xdr:colOff>
      <xdr:row>1</xdr:row>
      <xdr:rowOff>185121</xdr:rowOff>
    </xdr:from>
    <xdr:to>
      <xdr:col>16</xdr:col>
      <xdr:colOff>4502</xdr:colOff>
      <xdr:row>22</xdr:row>
      <xdr:rowOff>142309</xdr:rowOff>
    </xdr:to>
    <xdr:sp macro="" textlink="">
      <xdr:nvSpPr>
        <xdr:cNvPr id="29" name="Redondear rectángulo de esquina del mismo lado 28">
          <a:extLst>
            <a:ext uri="{FF2B5EF4-FFF2-40B4-BE49-F238E27FC236}">
              <a16:creationId xmlns:a16="http://schemas.microsoft.com/office/drawing/2014/main" id="{25566FB8-F431-6345-9967-A79AC10D07A6}"/>
            </a:ext>
          </a:extLst>
        </xdr:cNvPr>
        <xdr:cNvSpPr/>
      </xdr:nvSpPr>
      <xdr:spPr>
        <a:xfrm rot="10800000">
          <a:off x="13846485" y="388321"/>
          <a:ext cx="2109217" cy="4224388"/>
        </a:xfrm>
        <a:prstGeom prst="round2SameRect">
          <a:avLst>
            <a:gd name="adj1" fmla="val 18527"/>
            <a:gd name="adj2" fmla="val 16728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</xdr:col>
      <xdr:colOff>682810</xdr:colOff>
      <xdr:row>6</xdr:row>
      <xdr:rowOff>160863</xdr:rowOff>
    </xdr:from>
    <xdr:to>
      <xdr:col>3</xdr:col>
      <xdr:colOff>5478</xdr:colOff>
      <xdr:row>21</xdr:row>
      <xdr:rowOff>154887</xdr:rowOff>
    </xdr:to>
    <xdr:sp macro="" textlink="">
      <xdr:nvSpPr>
        <xdr:cNvPr id="32" name="Redondear rectángulo de esquina del mismo lado 31">
          <a:extLst>
            <a:ext uri="{FF2B5EF4-FFF2-40B4-BE49-F238E27FC236}">
              <a16:creationId xmlns:a16="http://schemas.microsoft.com/office/drawing/2014/main" id="{ACAA1B95-D8B1-C54B-B067-F4BEBD39E8C7}"/>
            </a:ext>
          </a:extLst>
        </xdr:cNvPr>
        <xdr:cNvSpPr/>
      </xdr:nvSpPr>
      <xdr:spPr>
        <a:xfrm rot="10800000">
          <a:off x="987610" y="1380063"/>
          <a:ext cx="2353735" cy="3042024"/>
        </a:xfrm>
        <a:prstGeom prst="round2SameRect">
          <a:avLst>
            <a:gd name="adj1" fmla="val 18527"/>
            <a:gd name="adj2" fmla="val 17440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 editAs="oneCell">
    <xdr:from>
      <xdr:col>1</xdr:col>
      <xdr:colOff>904086</xdr:colOff>
      <xdr:row>8</xdr:row>
      <xdr:rowOff>10706</xdr:rowOff>
    </xdr:from>
    <xdr:to>
      <xdr:col>2</xdr:col>
      <xdr:colOff>952929</xdr:colOff>
      <xdr:row>11</xdr:row>
      <xdr:rowOff>64494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Sexo">
              <a:extLst>
                <a:ext uri="{FF2B5EF4-FFF2-40B4-BE49-F238E27FC236}">
                  <a16:creationId xmlns:a16="http://schemas.microsoft.com/office/drawing/2014/main" id="{356CCA33-0A18-7C40-B054-6ED4FA67E6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8886" y="1636306"/>
              <a:ext cx="1843776" cy="6633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904086</xdr:colOff>
      <xdr:row>11</xdr:row>
      <xdr:rowOff>154891</xdr:rowOff>
    </xdr:from>
    <xdr:to>
      <xdr:col>2</xdr:col>
      <xdr:colOff>952929</xdr:colOff>
      <xdr:row>19</xdr:row>
      <xdr:rowOff>118532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Tramo_Edad">
              <a:extLst>
                <a:ext uri="{FF2B5EF4-FFF2-40B4-BE49-F238E27FC236}">
                  <a16:creationId xmlns:a16="http://schemas.microsoft.com/office/drawing/2014/main" id="{B8A8D283-67A2-4A4D-AA7E-63EFEF5D42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mo_E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8886" y="2390091"/>
              <a:ext cx="1843776" cy="15892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301959</xdr:colOff>
      <xdr:row>19</xdr:row>
      <xdr:rowOff>168832</xdr:rowOff>
    </xdr:from>
    <xdr:to>
      <xdr:col>3</xdr:col>
      <xdr:colOff>380351</xdr:colOff>
      <xdr:row>22</xdr:row>
      <xdr:rowOff>190294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ACD6D5EC-EC5B-A1AA-393F-F94D42E0B87B}"/>
            </a:ext>
          </a:extLst>
        </xdr:cNvPr>
        <xdr:cNvSpPr txBox="1"/>
      </xdr:nvSpPr>
      <xdr:spPr>
        <a:xfrm>
          <a:off x="606759" y="4029632"/>
          <a:ext cx="3109459" cy="631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 i="1">
              <a:solidFill>
                <a:schemeClr val="accent5">
                  <a:lumMod val="75000"/>
                </a:schemeClr>
              </a:solidFill>
              <a:latin typeface="Anybody SemiBold" pitchFamily="2" charset="77"/>
            </a:rPr>
            <a:t>FACTORES BIOLÓGICOS</a:t>
          </a:r>
        </a:p>
      </xdr:txBody>
    </xdr:sp>
    <xdr:clientData/>
  </xdr:twoCellAnchor>
  <xdr:twoCellAnchor>
    <xdr:from>
      <xdr:col>13</xdr:col>
      <xdr:colOff>676744</xdr:colOff>
      <xdr:row>2</xdr:row>
      <xdr:rowOff>177753</xdr:rowOff>
    </xdr:from>
    <xdr:to>
      <xdr:col>15</xdr:col>
      <xdr:colOff>541976</xdr:colOff>
      <xdr:row>5</xdr:row>
      <xdr:rowOff>199215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BB99C887-7119-9D41-9652-CF87DDB5BD26}"/>
            </a:ext>
          </a:extLst>
        </xdr:cNvPr>
        <xdr:cNvSpPr txBox="1"/>
      </xdr:nvSpPr>
      <xdr:spPr>
        <a:xfrm>
          <a:off x="14020211" y="584153"/>
          <a:ext cx="1761765" cy="631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 i="1">
              <a:solidFill>
                <a:schemeClr val="accent5">
                  <a:lumMod val="75000"/>
                </a:schemeClr>
              </a:solidFill>
              <a:latin typeface="Anybody SemiBold" pitchFamily="2" charset="77"/>
            </a:rPr>
            <a:t>FACTORES HÁBITOS</a:t>
          </a:r>
        </a:p>
      </xdr:txBody>
    </xdr:sp>
    <xdr:clientData/>
  </xdr:twoCellAnchor>
  <xdr:twoCellAnchor editAs="oneCell">
    <xdr:from>
      <xdr:col>13</xdr:col>
      <xdr:colOff>640736</xdr:colOff>
      <xdr:row>5</xdr:row>
      <xdr:rowOff>50800</xdr:rowOff>
    </xdr:from>
    <xdr:to>
      <xdr:col>15</xdr:col>
      <xdr:colOff>577985</xdr:colOff>
      <xdr:row>12</xdr:row>
      <xdr:rowOff>158127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Consumo_Alcohol">
              <a:extLst>
                <a:ext uri="{FF2B5EF4-FFF2-40B4-BE49-F238E27FC236}">
                  <a16:creationId xmlns:a16="http://schemas.microsoft.com/office/drawing/2014/main" id="{DC85D66C-51B2-2140-BEAB-236DC3FB83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mo_Alcoho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84203" y="1066800"/>
              <a:ext cx="1833782" cy="15297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640736</xdr:colOff>
      <xdr:row>13</xdr:row>
      <xdr:rowOff>65097</xdr:rowOff>
    </xdr:from>
    <xdr:to>
      <xdr:col>15</xdr:col>
      <xdr:colOff>577985</xdr:colOff>
      <xdr:row>21</xdr:row>
      <xdr:rowOff>85663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Actividad_Fisica">
              <a:extLst>
                <a:ext uri="{FF2B5EF4-FFF2-40B4-BE49-F238E27FC236}">
                  <a16:creationId xmlns:a16="http://schemas.microsoft.com/office/drawing/2014/main" id="{AA8EAF36-4610-F340-93AD-5772411CD8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dad_Fisi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84203" y="2706697"/>
              <a:ext cx="1833782" cy="1646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1018761</xdr:colOff>
      <xdr:row>30</xdr:row>
      <xdr:rowOff>169333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C3B1C08-3AE5-DD75-740E-184459433479}"/>
            </a:ext>
          </a:extLst>
        </xdr:cNvPr>
        <xdr:cNvSpPr>
          <a:spLocks noChangeAspect="1" noChangeArrowheads="1"/>
        </xdr:cNvSpPr>
      </xdr:nvSpPr>
      <xdr:spPr bwMode="auto">
        <a:xfrm>
          <a:off x="304800" y="5689600"/>
          <a:ext cx="1016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703233</xdr:colOff>
      <xdr:row>17</xdr:row>
      <xdr:rowOff>178300</xdr:rowOff>
    </xdr:from>
    <xdr:to>
      <xdr:col>6</xdr:col>
      <xdr:colOff>494056</xdr:colOff>
      <xdr:row>21</xdr:row>
      <xdr:rowOff>133476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CDC52C65-EC6B-2978-D6EC-BE03F59AA7F4}"/>
            </a:ext>
          </a:extLst>
        </xdr:cNvPr>
        <xdr:cNvSpPr txBox="1"/>
      </xdr:nvSpPr>
      <xdr:spPr>
        <a:xfrm>
          <a:off x="5342966" y="3632700"/>
          <a:ext cx="2686423" cy="767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200" b="1">
              <a:solidFill>
                <a:srgbClr val="114B65"/>
              </a:solidFill>
              <a:latin typeface="Anybody" pitchFamily="2" charset="77"/>
            </a:rPr>
            <a:t>Riesgo</a:t>
          </a:r>
          <a:r>
            <a:rPr lang="es-ES_tradnl" sz="1200" b="1" baseline="0">
              <a:solidFill>
                <a:srgbClr val="114B65"/>
              </a:solidFill>
              <a:latin typeface="Anybody" pitchFamily="2" charset="77"/>
            </a:rPr>
            <a:t> cardiaco elevado (Alto-Muy Alto)</a:t>
          </a:r>
          <a:endParaRPr lang="es-ES_tradnl" sz="1200" b="1">
            <a:solidFill>
              <a:srgbClr val="114B65"/>
            </a:solidFill>
            <a:latin typeface="Anybody" pitchFamily="2" charset="77"/>
          </a:endParaRPr>
        </a:p>
      </xdr:txBody>
    </xdr:sp>
    <xdr:clientData/>
  </xdr:twoCellAnchor>
  <xdr:twoCellAnchor>
    <xdr:from>
      <xdr:col>1</xdr:col>
      <xdr:colOff>695261</xdr:colOff>
      <xdr:row>25</xdr:row>
      <xdr:rowOff>56772</xdr:rowOff>
    </xdr:from>
    <xdr:to>
      <xdr:col>4</xdr:col>
      <xdr:colOff>1660979</xdr:colOff>
      <xdr:row>34</xdr:row>
      <xdr:rowOff>56774</xdr:rowOff>
    </xdr:to>
    <xdr:sp macro="" textlink="">
      <xdr:nvSpPr>
        <xdr:cNvPr id="21" name="Redondear rectángulo de esquina del mismo lado 20">
          <a:extLst>
            <a:ext uri="{FF2B5EF4-FFF2-40B4-BE49-F238E27FC236}">
              <a16:creationId xmlns:a16="http://schemas.microsoft.com/office/drawing/2014/main" id="{A4BB313F-5FBB-E84B-AD6A-E25D769E7F2B}"/>
            </a:ext>
          </a:extLst>
        </xdr:cNvPr>
        <xdr:cNvSpPr/>
      </xdr:nvSpPr>
      <xdr:spPr>
        <a:xfrm rot="10800000">
          <a:off x="1000061" y="5136772"/>
          <a:ext cx="5300651" cy="1828802"/>
        </a:xfrm>
        <a:prstGeom prst="round2SameRect">
          <a:avLst>
            <a:gd name="adj1" fmla="val 10379"/>
            <a:gd name="adj2" fmla="val 16728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</xdr:col>
      <xdr:colOff>1246924</xdr:colOff>
      <xdr:row>25</xdr:row>
      <xdr:rowOff>177798</xdr:rowOff>
    </xdr:from>
    <xdr:to>
      <xdr:col>4</xdr:col>
      <xdr:colOff>1109317</xdr:colOff>
      <xdr:row>28</xdr:row>
      <xdr:rowOff>199261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AADFE88-ECD0-184B-84CB-BC6C855F13C0}"/>
            </a:ext>
          </a:extLst>
        </xdr:cNvPr>
        <xdr:cNvSpPr txBox="1"/>
      </xdr:nvSpPr>
      <xdr:spPr>
        <a:xfrm>
          <a:off x="1551724" y="5257798"/>
          <a:ext cx="4197326" cy="631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 i="1">
              <a:solidFill>
                <a:srgbClr val="114B65"/>
              </a:solidFill>
              <a:latin typeface="Anybody SemiBold" pitchFamily="2" charset="77"/>
            </a:rPr>
            <a:t>INFORMACIÓN COMUNIDADES MAYOR IMC</a:t>
          </a:r>
        </a:p>
      </xdr:txBody>
    </xdr:sp>
    <xdr:clientData/>
  </xdr:twoCellAnchor>
  <xdr:twoCellAnchor>
    <xdr:from>
      <xdr:col>11</xdr:col>
      <xdr:colOff>110559</xdr:colOff>
      <xdr:row>23</xdr:row>
      <xdr:rowOff>38846</xdr:rowOff>
    </xdr:from>
    <xdr:to>
      <xdr:col>15</xdr:col>
      <xdr:colOff>669359</xdr:colOff>
      <xdr:row>31</xdr:row>
      <xdr:rowOff>53788</xdr:rowOff>
    </xdr:to>
    <xdr:sp macro="" textlink="">
      <xdr:nvSpPr>
        <xdr:cNvPr id="38" name="Redondear rectángulo de esquina del mismo lado 37">
          <a:extLst>
            <a:ext uri="{FF2B5EF4-FFF2-40B4-BE49-F238E27FC236}">
              <a16:creationId xmlns:a16="http://schemas.microsoft.com/office/drawing/2014/main" id="{39DA868E-23A2-4743-8FF9-7CAD955B21DB}"/>
            </a:ext>
          </a:extLst>
        </xdr:cNvPr>
        <xdr:cNvSpPr/>
      </xdr:nvSpPr>
      <xdr:spPr>
        <a:xfrm rot="10800000">
          <a:off x="11794559" y="4712446"/>
          <a:ext cx="4114800" cy="1640542"/>
        </a:xfrm>
        <a:prstGeom prst="round2SameRect">
          <a:avLst>
            <a:gd name="adj1" fmla="val 10379"/>
            <a:gd name="adj2" fmla="val 16728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11</xdr:col>
      <xdr:colOff>336457</xdr:colOff>
      <xdr:row>23</xdr:row>
      <xdr:rowOff>199711</xdr:rowOff>
    </xdr:from>
    <xdr:to>
      <xdr:col>15</xdr:col>
      <xdr:colOff>468365</xdr:colOff>
      <xdr:row>27</xdr:row>
      <xdr:rowOff>17974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6AA8B647-2C0D-D546-BA8F-BDC97C0BE813}"/>
            </a:ext>
          </a:extLst>
        </xdr:cNvPr>
        <xdr:cNvSpPr txBox="1"/>
      </xdr:nvSpPr>
      <xdr:spPr>
        <a:xfrm>
          <a:off x="12020457" y="4873311"/>
          <a:ext cx="3687908" cy="631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 i="1">
              <a:solidFill>
                <a:srgbClr val="114B65"/>
              </a:solidFill>
              <a:latin typeface="Anybody SemiBold" pitchFamily="2" charset="77"/>
              <a:ea typeface="+mn-ea"/>
              <a:cs typeface="+mn-cs"/>
            </a:rPr>
            <a:t>PRESIÓN ARTERIAL POR NIVEL DE ESTRÉS</a:t>
          </a:r>
        </a:p>
      </xdr:txBody>
    </xdr:sp>
    <xdr:clientData/>
  </xdr:twoCellAnchor>
  <xdr:twoCellAnchor editAs="oneCell">
    <xdr:from>
      <xdr:col>11</xdr:col>
      <xdr:colOff>170324</xdr:colOff>
      <xdr:row>25</xdr:row>
      <xdr:rowOff>156037</xdr:rowOff>
    </xdr:from>
    <xdr:to>
      <xdr:col>15</xdr:col>
      <xdr:colOff>601628</xdr:colOff>
      <xdr:row>30</xdr:row>
      <xdr:rowOff>55277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1CCA679-2A8A-A5BA-948B-DF3AB97FF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54324" y="5236037"/>
          <a:ext cx="3987304" cy="915240"/>
        </a:xfrm>
        <a:prstGeom prst="rect">
          <a:avLst/>
        </a:prstGeom>
      </xdr:spPr>
    </xdr:pic>
    <xdr:clientData/>
  </xdr:twoCellAnchor>
  <xdr:twoCellAnchor editAs="oneCell">
    <xdr:from>
      <xdr:col>1</xdr:col>
      <xdr:colOff>729885</xdr:colOff>
      <xdr:row>27</xdr:row>
      <xdr:rowOff>129002</xdr:rowOff>
    </xdr:from>
    <xdr:to>
      <xdr:col>4</xdr:col>
      <xdr:colOff>1351514</xdr:colOff>
      <xdr:row>33</xdr:row>
      <xdr:rowOff>11947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AFA99FD-7ECF-8DCA-180B-438B473A0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4685" y="5615402"/>
          <a:ext cx="4977403" cy="1102145"/>
        </a:xfrm>
        <a:prstGeom prst="rect">
          <a:avLst/>
        </a:prstGeom>
      </xdr:spPr>
    </xdr:pic>
    <xdr:clientData/>
  </xdr:twoCellAnchor>
  <xdr:twoCellAnchor>
    <xdr:from>
      <xdr:col>4</xdr:col>
      <xdr:colOff>1995143</xdr:colOff>
      <xdr:row>25</xdr:row>
      <xdr:rowOff>19920</xdr:rowOff>
    </xdr:from>
    <xdr:to>
      <xdr:col>10</xdr:col>
      <xdr:colOff>547362</xdr:colOff>
      <xdr:row>39</xdr:row>
      <xdr:rowOff>79683</xdr:rowOff>
    </xdr:to>
    <xdr:sp macro="" textlink="">
      <xdr:nvSpPr>
        <xdr:cNvPr id="14" name="Redondear rectángulo de esquina del mismo lado 13">
          <a:extLst>
            <a:ext uri="{FF2B5EF4-FFF2-40B4-BE49-F238E27FC236}">
              <a16:creationId xmlns:a16="http://schemas.microsoft.com/office/drawing/2014/main" id="{AC197879-47CC-1F4D-BDE3-3D0E04D36710}"/>
            </a:ext>
          </a:extLst>
        </xdr:cNvPr>
        <xdr:cNvSpPr/>
      </xdr:nvSpPr>
      <xdr:spPr>
        <a:xfrm rot="10800000">
          <a:off x="6634876" y="5099920"/>
          <a:ext cx="4766753" cy="2904563"/>
        </a:xfrm>
        <a:prstGeom prst="round2SameRect">
          <a:avLst>
            <a:gd name="adj1" fmla="val 18527"/>
            <a:gd name="adj2" fmla="val 16728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5</xdr:col>
      <xdr:colOff>108569</xdr:colOff>
      <xdr:row>27</xdr:row>
      <xdr:rowOff>19918</xdr:rowOff>
    </xdr:from>
    <xdr:to>
      <xdr:col>10</xdr:col>
      <xdr:colOff>493056</xdr:colOff>
      <xdr:row>39</xdr:row>
      <xdr:rowOff>13941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EA16D47-2352-514D-AA75-E1112F414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426070</xdr:colOff>
      <xdr:row>24</xdr:row>
      <xdr:rowOff>181286</xdr:rowOff>
    </xdr:from>
    <xdr:to>
      <xdr:col>10</xdr:col>
      <xdr:colOff>162854</xdr:colOff>
      <xdr:row>28</xdr:row>
      <xdr:rowOff>136462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5B973E1-CDD0-9A4C-9079-CE9170C043F4}"/>
            </a:ext>
          </a:extLst>
        </xdr:cNvPr>
        <xdr:cNvSpPr txBox="1"/>
      </xdr:nvSpPr>
      <xdr:spPr>
        <a:xfrm>
          <a:off x="7131670" y="5058086"/>
          <a:ext cx="3885451" cy="767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200" b="1">
              <a:solidFill>
                <a:srgbClr val="114B65"/>
              </a:solidFill>
              <a:latin typeface="Anybody" pitchFamily="2" charset="77"/>
            </a:rPr>
            <a:t>Recogida de datos</a:t>
          </a:r>
          <a:r>
            <a:rPr lang="es-ES_tradnl" sz="1200" b="1" baseline="0">
              <a:solidFill>
                <a:srgbClr val="114B65"/>
              </a:solidFill>
              <a:latin typeface="Anybody" pitchFamily="2" charset="77"/>
            </a:rPr>
            <a:t> por año</a:t>
          </a:r>
          <a:endParaRPr lang="es-ES_tradnl" sz="1200" b="1">
            <a:solidFill>
              <a:srgbClr val="114B65"/>
            </a:solidFill>
            <a:latin typeface="Anybody" pitchFamily="2" charset="77"/>
          </a:endParaRPr>
        </a:p>
      </xdr:txBody>
    </xdr:sp>
    <xdr:clientData/>
  </xdr:twoCellAnchor>
  <xdr:twoCellAnchor>
    <xdr:from>
      <xdr:col>11</xdr:col>
      <xdr:colOff>127491</xdr:colOff>
      <xdr:row>31</xdr:row>
      <xdr:rowOff>123511</xdr:rowOff>
    </xdr:from>
    <xdr:to>
      <xdr:col>16</xdr:col>
      <xdr:colOff>338666</xdr:colOff>
      <xdr:row>39</xdr:row>
      <xdr:rowOff>138453</xdr:rowOff>
    </xdr:to>
    <xdr:sp macro="" textlink="">
      <xdr:nvSpPr>
        <xdr:cNvPr id="16" name="Redondear rectángulo de esquina del mismo lado 15">
          <a:extLst>
            <a:ext uri="{FF2B5EF4-FFF2-40B4-BE49-F238E27FC236}">
              <a16:creationId xmlns:a16="http://schemas.microsoft.com/office/drawing/2014/main" id="{535D36DB-FEAD-7D46-B059-996958A845F5}"/>
            </a:ext>
          </a:extLst>
        </xdr:cNvPr>
        <xdr:cNvSpPr/>
      </xdr:nvSpPr>
      <xdr:spPr>
        <a:xfrm rot="10800000">
          <a:off x="11811491" y="6422711"/>
          <a:ext cx="4478375" cy="1640542"/>
        </a:xfrm>
        <a:prstGeom prst="round2SameRect">
          <a:avLst>
            <a:gd name="adj1" fmla="val 10379"/>
            <a:gd name="adj2" fmla="val 16728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 editAs="oneCell">
    <xdr:from>
      <xdr:col>11</xdr:col>
      <xdr:colOff>246025</xdr:colOff>
      <xdr:row>32</xdr:row>
      <xdr:rowOff>152400</xdr:rowOff>
    </xdr:from>
    <xdr:to>
      <xdr:col>14</xdr:col>
      <xdr:colOff>484860</xdr:colOff>
      <xdr:row>38</xdr:row>
      <xdr:rowOff>169332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E6D1CA6-A515-2627-C3A3-A64B64DF5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930025" y="6654800"/>
          <a:ext cx="3032835" cy="1236132"/>
        </a:xfrm>
        <a:prstGeom prst="rect">
          <a:avLst/>
        </a:prstGeom>
      </xdr:spPr>
    </xdr:pic>
    <xdr:clientData/>
  </xdr:twoCellAnchor>
  <xdr:twoCellAnchor>
    <xdr:from>
      <xdr:col>14</xdr:col>
      <xdr:colOff>438057</xdr:colOff>
      <xdr:row>33</xdr:row>
      <xdr:rowOff>67732</xdr:rowOff>
    </xdr:from>
    <xdr:to>
      <xdr:col>16</xdr:col>
      <xdr:colOff>304800</xdr:colOff>
      <xdr:row>38</xdr:row>
      <xdr:rowOff>152399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23425509-6134-684C-B81C-042F0E671C7A}"/>
            </a:ext>
          </a:extLst>
        </xdr:cNvPr>
        <xdr:cNvSpPr txBox="1"/>
      </xdr:nvSpPr>
      <xdr:spPr>
        <a:xfrm>
          <a:off x="14916057" y="6773332"/>
          <a:ext cx="1339943" cy="1100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 i="1">
              <a:solidFill>
                <a:srgbClr val="114B65"/>
              </a:solidFill>
              <a:latin typeface="Anybody SemiBold" pitchFamily="2" charset="77"/>
              <a:ea typeface="+mn-ea"/>
              <a:cs typeface="+mn-cs"/>
            </a:rPr>
            <a:t>NIVEL RIESGO </a:t>
          </a:r>
          <a:br>
            <a:rPr lang="es-ES" sz="1400" b="1" i="1">
              <a:solidFill>
                <a:srgbClr val="114B65"/>
              </a:solidFill>
              <a:latin typeface="Anybody SemiBold" pitchFamily="2" charset="77"/>
              <a:ea typeface="+mn-ea"/>
              <a:cs typeface="+mn-cs"/>
            </a:rPr>
          </a:br>
          <a:r>
            <a:rPr lang="es-ES" sz="1400" b="1" i="1">
              <a:solidFill>
                <a:srgbClr val="114B65"/>
              </a:solidFill>
              <a:latin typeface="Anybody SemiBold" pitchFamily="2" charset="77"/>
              <a:ea typeface="+mn-ea"/>
              <a:cs typeface="+mn-cs"/>
            </a:rPr>
            <a:t>POR ESTATUS </a:t>
          </a:r>
          <a:br>
            <a:rPr lang="es-ES" sz="1400" b="1" i="1">
              <a:solidFill>
                <a:srgbClr val="114B65"/>
              </a:solidFill>
              <a:latin typeface="Anybody SemiBold" pitchFamily="2" charset="77"/>
              <a:ea typeface="+mn-ea"/>
              <a:cs typeface="+mn-cs"/>
            </a:rPr>
          </a:br>
          <a:r>
            <a:rPr lang="es-ES" sz="1400" b="1" i="1">
              <a:solidFill>
                <a:srgbClr val="114B65"/>
              </a:solidFill>
              <a:latin typeface="Anybody SemiBold" pitchFamily="2" charset="77"/>
              <a:ea typeface="+mn-ea"/>
              <a:cs typeface="+mn-cs"/>
            </a:rPr>
            <a:t>ECONÓIMICO</a:t>
          </a:r>
        </a:p>
      </xdr:txBody>
    </xdr:sp>
    <xdr:clientData/>
  </xdr:twoCellAnchor>
  <xdr:twoCellAnchor>
    <xdr:from>
      <xdr:col>0</xdr:col>
      <xdr:colOff>254000</xdr:colOff>
      <xdr:row>34</xdr:row>
      <xdr:rowOff>33867</xdr:rowOff>
    </xdr:from>
    <xdr:to>
      <xdr:col>2</xdr:col>
      <xdr:colOff>270935</xdr:colOff>
      <xdr:row>40</xdr:row>
      <xdr:rowOff>67731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A9910902-50AE-7A41-9A34-B4BDEA361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1204484</xdr:colOff>
      <xdr:row>34</xdr:row>
      <xdr:rowOff>25200</xdr:rowOff>
    </xdr:from>
    <xdr:to>
      <xdr:col>3</xdr:col>
      <xdr:colOff>559405</xdr:colOff>
      <xdr:row>40</xdr:row>
      <xdr:rowOff>80636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B1137D0B-2413-F947-B059-3BC01DD42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5995</xdr:colOff>
      <xdr:row>34</xdr:row>
      <xdr:rowOff>75596</xdr:rowOff>
    </xdr:from>
    <xdr:to>
      <xdr:col>4</xdr:col>
      <xdr:colOff>156230</xdr:colOff>
      <xdr:row>40</xdr:row>
      <xdr:rowOff>125994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FA6BF4F5-2971-DA4B-9FE7-20AD6AAB9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110871</xdr:colOff>
      <xdr:row>34</xdr:row>
      <xdr:rowOff>55435</xdr:rowOff>
    </xdr:from>
    <xdr:to>
      <xdr:col>4</xdr:col>
      <xdr:colOff>1411110</xdr:colOff>
      <xdr:row>40</xdr:row>
      <xdr:rowOff>136070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7E31C5C7-72E6-8B46-A37E-FE121C380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40</xdr:row>
      <xdr:rowOff>29132</xdr:rowOff>
    </xdr:from>
    <xdr:to>
      <xdr:col>2</xdr:col>
      <xdr:colOff>558800</xdr:colOff>
      <xdr:row>43</xdr:row>
      <xdr:rowOff>50594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54098212-D25E-4A4A-A445-012DD6D06094}"/>
            </a:ext>
          </a:extLst>
        </xdr:cNvPr>
        <xdr:cNvSpPr txBox="1"/>
      </xdr:nvSpPr>
      <xdr:spPr>
        <a:xfrm>
          <a:off x="0" y="8157132"/>
          <a:ext cx="2654300" cy="631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 i="1">
              <a:solidFill>
                <a:schemeClr val="accent5">
                  <a:lumMod val="75000"/>
                </a:schemeClr>
              </a:solidFill>
              <a:latin typeface="Anybody SemiBold" pitchFamily="2" charset="77"/>
            </a:rPr>
            <a:t>NORMAL</a:t>
          </a:r>
        </a:p>
      </xdr:txBody>
    </xdr:sp>
    <xdr:clientData/>
  </xdr:twoCellAnchor>
  <xdr:twoCellAnchor>
    <xdr:from>
      <xdr:col>1</xdr:col>
      <xdr:colOff>1079500</xdr:colOff>
      <xdr:row>40</xdr:row>
      <xdr:rowOff>29132</xdr:rowOff>
    </xdr:from>
    <xdr:to>
      <xdr:col>3</xdr:col>
      <xdr:colOff>711200</xdr:colOff>
      <xdr:row>43</xdr:row>
      <xdr:rowOff>50594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6FACCA75-AF80-BB46-93B8-13BF424E956E}"/>
            </a:ext>
          </a:extLst>
        </xdr:cNvPr>
        <xdr:cNvSpPr txBox="1"/>
      </xdr:nvSpPr>
      <xdr:spPr>
        <a:xfrm>
          <a:off x="1384300" y="8157132"/>
          <a:ext cx="2654300" cy="631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 i="1">
              <a:solidFill>
                <a:schemeClr val="accent5">
                  <a:lumMod val="75000"/>
                </a:schemeClr>
              </a:solidFill>
              <a:latin typeface="Anybody SemiBold" pitchFamily="2" charset="77"/>
            </a:rPr>
            <a:t>SOBREPESO</a:t>
          </a:r>
        </a:p>
      </xdr:txBody>
    </xdr:sp>
    <xdr:clientData/>
  </xdr:twoCellAnchor>
  <xdr:twoCellAnchor>
    <xdr:from>
      <xdr:col>2</xdr:col>
      <xdr:colOff>685800</xdr:colOff>
      <xdr:row>40</xdr:row>
      <xdr:rowOff>54532</xdr:rowOff>
    </xdr:from>
    <xdr:to>
      <xdr:col>4</xdr:col>
      <xdr:colOff>812800</xdr:colOff>
      <xdr:row>43</xdr:row>
      <xdr:rowOff>75994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AD0460AF-9566-D24F-9BFF-D9E37F82FECE}"/>
            </a:ext>
          </a:extLst>
        </xdr:cNvPr>
        <xdr:cNvSpPr txBox="1"/>
      </xdr:nvSpPr>
      <xdr:spPr>
        <a:xfrm>
          <a:off x="2781300" y="8182532"/>
          <a:ext cx="2654300" cy="631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 i="1">
              <a:solidFill>
                <a:schemeClr val="accent5">
                  <a:lumMod val="75000"/>
                </a:schemeClr>
              </a:solidFill>
              <a:latin typeface="Anybody SemiBold" pitchFamily="2" charset="77"/>
            </a:rPr>
            <a:t>OBESIDAD I</a:t>
          </a:r>
        </a:p>
      </xdr:txBody>
    </xdr:sp>
    <xdr:clientData/>
  </xdr:twoCellAnchor>
  <xdr:twoCellAnchor>
    <xdr:from>
      <xdr:col>3</xdr:col>
      <xdr:colOff>774700</xdr:colOff>
      <xdr:row>40</xdr:row>
      <xdr:rowOff>54532</xdr:rowOff>
    </xdr:from>
    <xdr:to>
      <xdr:col>5</xdr:col>
      <xdr:colOff>76200</xdr:colOff>
      <xdr:row>43</xdr:row>
      <xdr:rowOff>75994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C5E94D8E-6DD6-3047-8AC7-89E5C705618C}"/>
            </a:ext>
          </a:extLst>
        </xdr:cNvPr>
        <xdr:cNvSpPr txBox="1"/>
      </xdr:nvSpPr>
      <xdr:spPr>
        <a:xfrm>
          <a:off x="4102100" y="8182532"/>
          <a:ext cx="2654300" cy="631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 i="1">
              <a:solidFill>
                <a:schemeClr val="accent5">
                  <a:lumMod val="75000"/>
                </a:schemeClr>
              </a:solidFill>
              <a:latin typeface="Anybody SemiBold" pitchFamily="2" charset="77"/>
            </a:rPr>
            <a:t>OBESIDAD II</a:t>
          </a:r>
        </a:p>
      </xdr:txBody>
    </xdr:sp>
    <xdr:clientData/>
  </xdr:twoCellAnchor>
  <xdr:twoCellAnchor>
    <xdr:from>
      <xdr:col>1</xdr:col>
      <xdr:colOff>747801</xdr:colOff>
      <xdr:row>37</xdr:row>
      <xdr:rowOff>1</xdr:rowOff>
    </xdr:from>
    <xdr:to>
      <xdr:col>1</xdr:col>
      <xdr:colOff>1320535</xdr:colOff>
      <xdr:row>38</xdr:row>
      <xdr:rowOff>26460</xdr:rowOff>
    </xdr:to>
    <xdr:sp macro="" textlink="Análisis!R18">
      <xdr:nvSpPr>
        <xdr:cNvPr id="52" name="CuadroTexto 51">
          <a:extLst>
            <a:ext uri="{FF2B5EF4-FFF2-40B4-BE49-F238E27FC236}">
              <a16:creationId xmlns:a16="http://schemas.microsoft.com/office/drawing/2014/main" id="{43E7D62A-DACC-DCF7-977B-6EFD340E495A}"/>
            </a:ext>
          </a:extLst>
        </xdr:cNvPr>
        <xdr:cNvSpPr txBox="1"/>
      </xdr:nvSpPr>
      <xdr:spPr>
        <a:xfrm>
          <a:off x="1056482" y="7505348"/>
          <a:ext cx="572734" cy="229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7BC732C-C17C-6A42-8305-225993BC983A}" type="TxLink">
            <a:rPr lang="en-US" sz="1050" b="1" i="0" u="none" strike="noStrike">
              <a:solidFill>
                <a:srgbClr val="114B65"/>
              </a:solidFill>
              <a:latin typeface="Anybody" pitchFamily="2" charset="77"/>
            </a:rPr>
            <a:t>6,38%</a:t>
          </a:fld>
          <a:endParaRPr lang="es-ES_tradnl" sz="1000" b="1">
            <a:solidFill>
              <a:srgbClr val="114B65"/>
            </a:solidFill>
            <a:latin typeface="Anybody" pitchFamily="2" charset="77"/>
          </a:endParaRPr>
        </a:p>
      </xdr:txBody>
    </xdr:sp>
    <xdr:clientData/>
  </xdr:twoCellAnchor>
  <xdr:twoCellAnchor>
    <xdr:from>
      <xdr:col>2</xdr:col>
      <xdr:colOff>206375</xdr:colOff>
      <xdr:row>36</xdr:row>
      <xdr:rowOff>190500</xdr:rowOff>
    </xdr:from>
    <xdr:to>
      <xdr:col>2</xdr:col>
      <xdr:colOff>860778</xdr:colOff>
      <xdr:row>38</xdr:row>
      <xdr:rowOff>17639</xdr:rowOff>
    </xdr:to>
    <xdr:sp macro="" textlink="Análisis!R22">
      <xdr:nvSpPr>
        <xdr:cNvPr id="53" name="CuadroTexto 52">
          <a:extLst>
            <a:ext uri="{FF2B5EF4-FFF2-40B4-BE49-F238E27FC236}">
              <a16:creationId xmlns:a16="http://schemas.microsoft.com/office/drawing/2014/main" id="{5C554C37-F59E-2C41-907D-93F1DB0E7CFC}"/>
            </a:ext>
          </a:extLst>
        </xdr:cNvPr>
        <xdr:cNvSpPr txBox="1"/>
      </xdr:nvSpPr>
      <xdr:spPr>
        <a:xfrm>
          <a:off x="2367139" y="7493000"/>
          <a:ext cx="654403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3ECD7A4-F00D-5144-99CD-1445AD04A85B}" type="TxLink">
            <a:rPr lang="en-US" sz="1050" b="1" i="0" u="none" strike="noStrike">
              <a:solidFill>
                <a:srgbClr val="114B65"/>
              </a:solidFill>
              <a:latin typeface="Anybody" pitchFamily="2" charset="77"/>
              <a:ea typeface="+mn-ea"/>
              <a:cs typeface="+mn-cs"/>
            </a:rPr>
            <a:pPr marL="0" indent="0"/>
            <a:t>25,93%</a:t>
          </a:fld>
          <a:endParaRPr lang="es-ES_tradnl" sz="1050" b="1" i="0" u="none" strike="noStrike">
            <a:solidFill>
              <a:srgbClr val="114B65"/>
            </a:solidFill>
            <a:latin typeface="Anybody" pitchFamily="2" charset="77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352046</xdr:colOff>
      <xdr:row>37</xdr:row>
      <xdr:rowOff>12701</xdr:rowOff>
    </xdr:from>
    <xdr:to>
      <xdr:col>3</xdr:col>
      <xdr:colOff>1018443</xdr:colOff>
      <xdr:row>38</xdr:row>
      <xdr:rowOff>17640</xdr:rowOff>
    </xdr:to>
    <xdr:sp macro="" textlink="Análisis!R19">
      <xdr:nvSpPr>
        <xdr:cNvPr id="55" name="CuadroTexto 54">
          <a:extLst>
            <a:ext uri="{FF2B5EF4-FFF2-40B4-BE49-F238E27FC236}">
              <a16:creationId xmlns:a16="http://schemas.microsoft.com/office/drawing/2014/main" id="{151C0522-B51F-7F46-B235-A684C4FCAA36}"/>
            </a:ext>
          </a:extLst>
        </xdr:cNvPr>
        <xdr:cNvSpPr txBox="1"/>
      </xdr:nvSpPr>
      <xdr:spPr>
        <a:xfrm>
          <a:off x="3668157" y="7518048"/>
          <a:ext cx="666397" cy="207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4C028F9-FD03-B64F-B67F-5DEDD55CA365}" type="TxLink">
            <a:rPr lang="en-US" sz="1050" b="1" i="0" u="none" strike="noStrike">
              <a:solidFill>
                <a:srgbClr val="114B65"/>
              </a:solidFill>
              <a:latin typeface="Anybody" pitchFamily="2" charset="77"/>
              <a:ea typeface="+mn-ea"/>
              <a:cs typeface="+mn-cs"/>
            </a:rPr>
            <a:pPr marL="0" indent="0"/>
            <a:t>39,32%</a:t>
          </a:fld>
          <a:endParaRPr lang="es-ES_tradnl" sz="1050" b="1" i="0" u="none" strike="noStrike">
            <a:solidFill>
              <a:srgbClr val="114B65"/>
            </a:solidFill>
            <a:latin typeface="Anybody" pitchFamily="2" charset="77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475593</xdr:colOff>
      <xdr:row>37</xdr:row>
      <xdr:rowOff>50800</xdr:rowOff>
    </xdr:from>
    <xdr:to>
      <xdr:col>4</xdr:col>
      <xdr:colOff>1046387</xdr:colOff>
      <xdr:row>38</xdr:row>
      <xdr:rowOff>70556</xdr:rowOff>
    </xdr:to>
    <xdr:sp macro="" textlink="Análisis!R21">
      <xdr:nvSpPr>
        <xdr:cNvPr id="56" name="CuadroTexto 55">
          <a:extLst>
            <a:ext uri="{FF2B5EF4-FFF2-40B4-BE49-F238E27FC236}">
              <a16:creationId xmlns:a16="http://schemas.microsoft.com/office/drawing/2014/main" id="{2ECEE7D3-4C0B-A34C-82D2-A6A7055596F4}"/>
            </a:ext>
          </a:extLst>
        </xdr:cNvPr>
        <xdr:cNvSpPr txBox="1"/>
      </xdr:nvSpPr>
      <xdr:spPr>
        <a:xfrm>
          <a:off x="4999968" y="7556147"/>
          <a:ext cx="570794" cy="222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9C93183-A750-BB44-B7AC-671DA2BCC562}" type="TxLink">
            <a:rPr lang="en-US" sz="1050" b="1" i="0" u="none" strike="noStrike">
              <a:solidFill>
                <a:srgbClr val="114B65"/>
              </a:solidFill>
              <a:latin typeface="Anybody" pitchFamily="2" charset="77"/>
              <a:ea typeface="+mn-ea"/>
              <a:cs typeface="+mn-cs"/>
            </a:rPr>
            <a:pPr marL="0" indent="0"/>
            <a:t>5,43%</a:t>
          </a:fld>
          <a:endParaRPr lang="es-ES_tradnl" sz="1050" b="1" i="0" u="none" strike="noStrike">
            <a:solidFill>
              <a:srgbClr val="114B65"/>
            </a:solidFill>
            <a:latin typeface="Anybody" pitchFamily="2" charset="77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es0-my.sharepoint.com/Users/lauramayorgas/Desktop/THE%20POWER/3.%20Dashborads%20Excel/Dashboard-Pedido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Garcia" refreshedDate="45490.719458680556" createdVersion="8" refreshedVersion="8" minRefreshableVersion="3" recordCount="950" xr:uid="{1D05DAA0-A51C-864B-966A-2314BCABD2DC}">
  <cacheSource type="worksheet">
    <worksheetSource name="Tabla2" r:id="rId2"/>
  </cacheSource>
  <cacheFields count="18">
    <cacheField name="Id." numFmtId="0">
      <sharedItems containsSemiMixedTypes="0" containsString="0" containsNumber="1" containsInteger="1" minValue="1" maxValue="950"/>
    </cacheField>
    <cacheField name="Fecha_Pedido" numFmtId="14">
      <sharedItems containsSemiMixedTypes="0" containsNonDate="0" containsDate="1" containsString="0" minDate="2022-01-01T00:00:00" maxDate="2022-12-15T00:00:00" count="313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9T00:00:00"/>
        <d v="2022-01-21T00:00:00"/>
        <d v="2022-01-22T00:00:00"/>
        <d v="2022-01-23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7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9T00:00:00"/>
        <d v="2022-07-20T00:00:00"/>
        <d v="2022-07-21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1T00:00:00"/>
        <d v="2022-08-01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7T00:00:00"/>
        <d v="2022-09-28T00:00:00"/>
        <d v="2022-09-29T00:00:00"/>
        <d v="2022-09-30T00:00:00"/>
        <d v="2022-10-01T00:00:00"/>
        <d v="2022-10-02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3T00:00:00"/>
        <d v="2022-11-04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4T00:00:00"/>
        <d v="2022-12-05T00:00:00"/>
        <d v="2022-12-07T00:00:00"/>
        <d v="2022-12-09T00:00:00"/>
        <d v="2022-12-10T00:00:00"/>
        <d v="2022-12-11T00:00:00"/>
        <d v="2022-12-12T00:00:00"/>
        <d v="2022-12-13T00:00:00"/>
        <d v="2022-12-14T00:00:00"/>
      </sharedItems>
      <fieldGroup par="17"/>
    </cacheField>
    <cacheField name="Mes_Texto" numFmtId="0">
      <sharedItems count="13">
        <s v="Ene"/>
        <s v="Feb"/>
        <s v="Mar"/>
        <s v="Abr"/>
        <s v="May"/>
        <s v="Jun"/>
        <s v="Jul"/>
        <s v="Ago"/>
        <s v="Sep"/>
        <s v="Oct"/>
        <s v="Nov"/>
        <s v="Dic"/>
        <s v="Set" u="1"/>
      </sharedItems>
    </cacheField>
    <cacheField name="Trimestre" numFmtId="0">
      <sharedItems count="4">
        <s v="T1"/>
        <s v="T2"/>
        <s v="T3"/>
        <s v="T4"/>
      </sharedItems>
    </cacheField>
    <cacheField name="Semestre" numFmtId="0">
      <sharedItems count="2">
        <s v="Sem 1"/>
        <s v="Sem 2"/>
      </sharedItems>
    </cacheField>
    <cacheField name="#_Semana" numFmtId="0">
      <sharedItems containsSemiMixedTypes="0" containsString="0" containsNumber="1" containsInteger="1" minValue="1" maxValue="51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</sharedItems>
    </cacheField>
    <cacheField name="Código_Producto" numFmtId="0">
      <sharedItems/>
    </cacheField>
    <cacheField name="Producto" numFmtId="0">
      <sharedItems count="20">
        <s v="Crema Suavizante"/>
        <s v="Champús"/>
        <s v="Protector de calor"/>
        <s v="Gel"/>
        <s v="Gasas"/>
        <s v="Termómetros"/>
        <s v="Ampollas"/>
        <s v="Suero"/>
        <s v="ungento"/>
        <s v="Vendas"/>
        <s v="Alcohol"/>
        <s v="Clorhexidina"/>
        <s v="Paracetamol"/>
        <s v="Desodorantes"/>
        <s v="Lociones"/>
        <s v="Humectantes"/>
        <s v="Perfumes"/>
        <s v="Antibióticos"/>
        <s v="Analgésico"/>
        <s v="Antiinflamatorio"/>
      </sharedItems>
    </cacheField>
    <cacheField name="Cantidad" numFmtId="4">
      <sharedItems containsSemiMixedTypes="0" containsString="0" containsNumber="1" containsInteger="1" minValue="1" maxValue="33"/>
    </cacheField>
    <cacheField name="Precio U." numFmtId="4">
      <sharedItems containsSemiMixedTypes="0" containsString="0" containsNumber="1" containsInteger="1" minValue="10" maxValue="40"/>
    </cacheField>
    <cacheField name="Precio Total" numFmtId="4">
      <sharedItems containsSemiMixedTypes="0" containsString="0" containsNumber="1" containsInteger="1" minValue="10" maxValue="1073"/>
    </cacheField>
    <cacheField name="Estado_Pedido" numFmtId="0">
      <sharedItems count="3">
        <s v="Recibido"/>
        <s v="Devuelto"/>
        <s v="Pendiente"/>
      </sharedItems>
    </cacheField>
    <cacheField name="Código_Proveedor" numFmtId="0">
      <sharedItems/>
    </cacheField>
    <cacheField name="Proveedor" numFmtId="0">
      <sharedItems count="4">
        <s v="Comercial Mili"/>
        <s v="Super Ventas"/>
        <s v="Corpora Xauxa S.R.L"/>
        <s v="Distribuidora Ric"/>
      </sharedItems>
    </cacheField>
    <cacheField name="Fecha_Entrega" numFmtId="0">
      <sharedItems containsSemiMixedTypes="0" containsDate="1" containsString="0" containsMixedTypes="1" minDate="1899-12-31T00:00:00" maxDate="1900-01-09T23:50:04" count="631"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1T00:00:00"/>
        <d v="2022-01-12T00:00:00"/>
        <d v="2022-01-10T00:00:00"/>
        <d v="2022-01-13T00:00:00"/>
        <d v="2022-01-14T00:00:00"/>
        <d v="2022-01-16T00:00:00"/>
        <d v="2022-01-15T00:00:00"/>
        <d v="2022-01-17T00:00:00"/>
        <d v="2022-01-19T00:00:00"/>
        <d v="2022-01-18T00:00:00"/>
        <d v="2022-01-20T00:00:00"/>
        <d v="2022-01-21T00:00:00"/>
        <d v="2022-01-22T00:00:00"/>
        <d v="2022-01-23T00:00:00"/>
        <d v="2022-01-24T00:00:00"/>
        <d v="2022-01-25T00:00:00"/>
        <d v="2022-01-27T00:00:00"/>
        <d v="2022-01-26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9T00:00:00"/>
        <d v="2022-02-08T00:00:00"/>
        <d v="2022-02-10T00:00:00"/>
        <d v="2022-02-11T00:00:00"/>
        <d v="2022-02-12T00:00:00"/>
        <d v="2022-02-14T00:00:00"/>
        <d v="2022-02-13T00:00:00"/>
        <d v="2022-02-15T00:00:00"/>
        <d v="2022-02-16T00:00:00"/>
        <d v="2022-02-17T00:00:00"/>
        <d v="2022-02-18T00:00:00"/>
        <d v="2022-02-19T00:00:00"/>
        <d v="2022-02-20T00:00:00"/>
        <d v="2022-02-22T00:00:00"/>
        <d v="2022-02-21T00:00:00"/>
        <d v="2022-02-23T00:00:00"/>
        <d v="2022-02-24T00:00:00"/>
        <d v="2022-02-26T00:00:00"/>
        <d v="2022-02-25T00:00:00"/>
        <d v="2022-02-27T00:00:00"/>
        <d v="2022-03-01T00:00:00"/>
        <d v="2022-02-28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1T00:00:00"/>
        <d v="2022-03-12T00:00:00"/>
        <d v="2022-03-10T00:00:00"/>
        <d v="2022-03-13T00:00:00"/>
        <d v="2022-03-15T00:00:00"/>
        <d v="2022-03-16T00:00:00"/>
        <d v="2022-03-14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9T00:00:00"/>
        <d v="2022-04-01T00:00:00"/>
        <d v="2022-03-30T00:00:00"/>
        <d v="2022-03-31T00:00:00"/>
        <d v="2022-04-02T00:00:00"/>
        <d v="2022-04-03T00:00:00"/>
        <d v="2022-04-04T00:00:00"/>
        <d v="2022-04-06T00:00:00"/>
        <d v="2022-04-05T00:00:00"/>
        <d v="2022-04-07T00:00:00"/>
        <d v="2022-04-09T00:00:00"/>
        <d v="2022-04-08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4T00:00:00"/>
        <d v="2022-04-23T00:00:00"/>
        <d v="2022-04-27T00:00:00"/>
        <d v="2022-04-26T00:00:00"/>
        <d v="2022-04-28T00:00:00"/>
        <d v="2022-04-30T00:00:00"/>
        <d v="2022-05-01T00:00:00"/>
        <d v="2022-05-02T00:00:00"/>
        <d v="2022-05-03T00:00:00"/>
        <d v="2022-05-04T00:00:00"/>
        <d v="2022-05-05T00:00:00"/>
        <d v="2022-05-07T00:00:00"/>
        <d v="2022-05-06T00:00:00"/>
        <d v="2022-05-08T00:00:00"/>
        <d v="2022-05-10T00:00:00"/>
        <d v="2022-05-09T00:00:00"/>
        <d v="2022-05-11T00:00:00"/>
        <d v="2022-05-12T00:00:00"/>
        <d v="2022-05-13T00:00:00"/>
        <d v="2022-05-14T00:00:00"/>
        <d v="2022-05-15T00:00:00"/>
        <d v="2022-05-17T00:00:00"/>
        <d v="2022-05-18T00:00:00"/>
        <d v="2022-05-16T00:00:00"/>
        <d v="2022-05-20T00:00:00"/>
        <d v="2022-05-19T00:00:00"/>
        <d v="2022-05-22T00:00:00"/>
        <d v="2022-05-21T00:00:00"/>
        <d v="2022-05-23T00:00:00"/>
        <d v="2022-05-24T00:00:00"/>
        <d v="2022-05-26T00:00:00"/>
        <d v="2022-05-25T00:00:00"/>
        <d v="2022-05-27T00:00:00"/>
        <d v="2022-05-28T00:00:00"/>
        <d v="2022-05-29T00:00:00"/>
        <d v="2022-05-30T00:00:00"/>
        <d v="2022-05-31T00:00:00"/>
        <d v="2022-06-02T00:00:00"/>
        <d v="2022-06-01T00:00:00"/>
        <d v="2022-06-03T00:00:00"/>
        <d v="2022-06-04T00:00:00"/>
        <d v="2022-06-06T00:00:00"/>
        <d v="2022-06-05T00:00:00"/>
        <d v="2022-06-07T00:00:00"/>
        <d v="2022-06-08T00:00:00"/>
        <d v="2022-06-10T00:00:00"/>
        <d v="2022-06-11T00:00:00"/>
        <d v="2022-06-13T00:00:00"/>
        <d v="2022-06-12T00:00:00"/>
        <d v="2022-06-14T00:00:00"/>
        <d v="2022-06-15T00:00:00"/>
        <d v="2022-06-16T00:00:00"/>
        <d v="2022-06-17T00:00:00"/>
        <d v="2022-06-19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1T00:00:00"/>
        <d v="2022-07-13T00:00:00"/>
        <d v="2022-07-15T00:00:00"/>
        <d v="2022-07-17T00:00:00"/>
        <d v="2022-07-16T00:00:00"/>
        <d v="2022-07-18T00:00:00"/>
        <d v="2022-07-20T00:00:00"/>
        <d v="2022-07-19T00:00:00"/>
        <d v="2022-07-21T00:00:00"/>
        <d v="2022-07-23T00:00:00"/>
        <d v="2022-07-22T00:00:00"/>
        <d v="2022-07-25T00:00:00"/>
        <d v="2022-07-24T00:00:00"/>
        <d v="2022-07-27T00:00:00"/>
        <d v="2022-07-26T00:00:00"/>
        <d v="2022-07-29T00:00:00"/>
        <d v="2022-07-30T00:00:00"/>
        <d v="2022-07-28T00:00:00"/>
        <d v="2022-08-01T00:00:00"/>
        <d v="2022-08-02T00:00:00"/>
        <d v="2022-08-04T00:00:00"/>
        <d v="2022-08-03T00:00:00"/>
        <d v="2022-08-06T00:00:00"/>
        <d v="2022-08-08T00:00:00"/>
        <d v="2022-08-07T00:00:00"/>
        <d v="2022-08-09T00:00:00"/>
        <d v="2022-08-10T00:00:00"/>
        <d v="2022-08-12T00:00:00"/>
        <d v="2022-08-13T00:00:00"/>
        <d v="2022-08-16T00:00:00"/>
        <d v="2022-08-15T00:00:00"/>
        <d v="2022-08-14T00:00:00"/>
        <d v="2022-08-17T00:00:00"/>
        <d v="2022-08-18T00:00:00"/>
        <d v="2022-08-20T00:00:00"/>
        <d v="2022-08-19T00:00:00"/>
        <d v="2022-08-22T00:00:00"/>
        <d v="2022-08-21T00:00:00"/>
        <d v="2022-08-23T00:00:00"/>
        <d v="2022-08-25T00:00:00"/>
        <d v="2022-08-26T00:00:00"/>
        <d v="2022-08-27T00:00:00"/>
        <d v="2022-08-28T00:00:00"/>
        <d v="2022-08-29T00:00:00"/>
        <d v="2022-08-31T00:00:00"/>
        <d v="2022-08-30T00:00:00"/>
        <d v="2022-09-02T00:00:00"/>
        <d v="2022-09-01T00:00:00"/>
        <d v="2022-09-03T00:00:00"/>
        <d v="2022-09-04T00:00:00"/>
        <d v="2022-09-05T00:00:00"/>
        <d v="2022-09-07T00:00:00"/>
        <d v="2022-09-06T00:00:00"/>
        <d v="2022-09-09T00:00:00"/>
        <d v="2022-09-08T00:00:00"/>
        <d v="2022-09-11T00:00:00"/>
        <d v="2022-09-13T00:00:00"/>
        <d v="2022-09-12T00:00:00"/>
        <d v="2022-09-14T00:00:00"/>
        <d v="2022-09-15T00:00:00"/>
        <d v="2022-09-16T00:00:00"/>
        <d v="2022-09-19T00:00:00"/>
        <d v="2022-09-18T00:00:00"/>
        <d v="2022-09-21T00:00:00"/>
        <d v="2022-09-22T00:00:00"/>
        <d v="2022-09-23T00:00:00"/>
        <d v="2022-09-24T00:00:00"/>
        <d v="2022-09-25T00:00:00"/>
        <d v="2022-09-27T00:00:00"/>
        <d v="2022-09-28T00:00:00"/>
        <d v="2022-09-29T00:00:00"/>
        <d v="2022-09-30T00:00:00"/>
        <d v="2022-10-01T00:00:00"/>
        <d v="2022-10-04T00:00:00"/>
        <d v="2022-10-02T00:00:00"/>
        <d v="2022-10-03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1T00:00:00"/>
        <d v="2022-10-22T00:00:00"/>
        <d v="2022-10-24T00:00:00"/>
        <d v="2022-10-23T00:00:00"/>
        <d v="2022-10-25T00:00:00"/>
        <d v="2022-10-26T00:00:00"/>
        <d v="2022-10-28T00:00:00"/>
        <d v="2022-10-29T00:00:00"/>
        <d v="2022-11-01T00:00:00"/>
        <d v="2022-10-30T00:00:00"/>
        <d v="2022-10-31T00:00:00"/>
        <d v="2022-11-02T00:00:00"/>
        <d v="2022-11-03T00:00:00"/>
        <d v="2022-11-06T00:00:00"/>
        <d v="2022-11-07T00:00:00"/>
        <d v="2022-11-08T00:00:00"/>
        <d v="2022-11-09T00:00:00"/>
        <d v="2022-11-11T00:00:00"/>
        <d v="2022-11-10T00:00:00"/>
        <d v="2022-11-12T00:00:00"/>
        <d v="2022-11-13T00:00:00"/>
        <d v="2022-11-14T00:00:00"/>
        <d v="2022-11-15T00:00:00"/>
        <d v="2022-11-16T00:00:00"/>
        <d v="2022-11-17T00:00:00"/>
        <d v="2022-11-20T00:00:00"/>
        <d v="2022-11-18T00:00:00"/>
        <d v="2022-11-19T00:00:00"/>
        <d v="2022-11-22T00:00:00"/>
        <d v="2022-11-21T00:00:00"/>
        <d v="2022-11-23T00:00:00"/>
        <d v="2022-11-24T00:00:00"/>
        <d v="2022-11-25T00:00:00"/>
        <d v="2022-11-26T00:00:00"/>
        <d v="2022-11-28T00:00:00"/>
        <d v="2022-11-29T00:00:00"/>
        <d v="2022-11-27T00:00:00"/>
        <d v="2022-12-01T00:00:00"/>
        <d v="2022-12-03T00:00:00"/>
        <d v="2022-12-04T00:00:00"/>
        <d v="2022-12-02T00:00:00"/>
        <d v="2022-12-05T00:00:00"/>
        <d v="2022-12-06T00:00:00"/>
        <d v="2022-12-07T00:00:00"/>
        <n v="0"/>
        <n v="44564" u="1"/>
        <n v="44565" u="1"/>
        <n v="44566" u="1"/>
        <n v="44567" u="1"/>
        <n v="44568" u="1"/>
        <n v="44569" u="1"/>
        <n v="44570" u="1"/>
        <n v="44572" u="1"/>
        <n v="44573" u="1"/>
        <n v="44571" u="1"/>
        <n v="44574" u="1"/>
        <n v="44575" u="1"/>
        <n v="44577" u="1"/>
        <n v="44576" u="1"/>
        <n v="44578" u="1"/>
        <n v="44580" u="1"/>
        <n v="44579" u="1"/>
        <n v="44581" u="1"/>
        <n v="44582" u="1"/>
        <n v="44583" u="1"/>
        <n v="44584" u="1"/>
        <n v="44585" u="1"/>
        <n v="44586" u="1"/>
        <n v="44588" u="1"/>
        <n v="44587" u="1"/>
        <n v="44589" u="1"/>
        <n v="44590" u="1"/>
        <n v="44591" u="1"/>
        <n v="44592" u="1"/>
        <n v="44593" u="1"/>
        <n v="44594" u="1"/>
        <n v="44595" u="1"/>
        <n v="44596" u="1"/>
        <n v="44597" u="1"/>
        <n v="44598" u="1"/>
        <n v="44599" u="1"/>
        <n v="44601" u="1"/>
        <n v="44600" u="1"/>
        <n v="44602" u="1"/>
        <n v="44603" u="1"/>
        <n v="44604" u="1"/>
        <n v="44606" u="1"/>
        <n v="44605" u="1"/>
        <n v="44607" u="1"/>
        <n v="44608" u="1"/>
        <n v="44609" u="1"/>
        <n v="44610" u="1"/>
        <n v="44611" u="1"/>
        <n v="44612" u="1"/>
        <n v="44614" u="1"/>
        <n v="44613" u="1"/>
        <n v="44615" u="1"/>
        <n v="44616" u="1"/>
        <n v="44618" u="1"/>
        <n v="44617" u="1"/>
        <n v="44619" u="1"/>
        <n v="44621" u="1"/>
        <n v="44620" u="1"/>
        <n v="44622" u="1"/>
        <n v="44623" u="1"/>
        <n v="44624" u="1"/>
        <n v="44625" u="1"/>
        <n v="44626" u="1"/>
        <n v="44627" u="1"/>
        <n v="44628" u="1"/>
        <n v="44629" u="1"/>
        <n v="44631" u="1"/>
        <n v="44632" u="1"/>
        <n v="44630" u="1"/>
        <n v="44633" u="1"/>
        <n v="44635" u="1"/>
        <n v="44636" u="1"/>
        <n v="44634" u="1"/>
        <n v="44637" u="1"/>
        <n v="44638" u="1"/>
        <n v="44639" u="1"/>
        <n v="44640" u="1"/>
        <n v="44641" u="1"/>
        <n v="44642" u="1"/>
        <n v="44643" u="1"/>
        <n v="44644" u="1"/>
        <n v="44645" u="1"/>
        <n v="44646" u="1"/>
        <n v="44647" u="1"/>
        <n v="44649" u="1"/>
        <n v="44652" u="1"/>
        <n v="44650" u="1"/>
        <n v="44651" u="1"/>
        <n v="44653" u="1"/>
        <n v="44654" u="1"/>
        <n v="44655" u="1"/>
        <n v="44657" u="1"/>
        <n v="44656" u="1"/>
        <n v="44658" u="1"/>
        <n v="44660" u="1"/>
        <n v="44659" u="1"/>
        <n v="44661" u="1"/>
        <n v="44662" u="1"/>
        <n v="44663" u="1"/>
        <n v="44664" u="1"/>
        <n v="44665" u="1"/>
        <n v="44666" u="1"/>
        <n v="44667" u="1"/>
        <n v="44669" u="1"/>
        <n v="44670" u="1"/>
        <n v="44671" u="1"/>
        <n v="44672" u="1"/>
        <n v="44673" u="1"/>
        <n v="44675" u="1"/>
        <n v="44674" u="1"/>
        <n v="44678" u="1"/>
        <n v="44677" u="1"/>
        <n v="44679" u="1"/>
        <n v="44681" u="1"/>
        <n v="44682" u="1"/>
        <n v="44683" u="1"/>
        <n v="44684" u="1"/>
        <n v="44685" u="1"/>
        <n v="44686" u="1"/>
        <n v="44688" u="1"/>
        <n v="44687" u="1"/>
        <n v="44689" u="1"/>
        <n v="44691" u="1"/>
        <n v="44690" u="1"/>
        <n v="44692" u="1"/>
        <n v="44693" u="1"/>
        <n v="44694" u="1"/>
        <n v="44695" u="1"/>
        <n v="44696" u="1"/>
        <n v="44698" u="1"/>
        <n v="44699" u="1"/>
        <n v="44697" u="1"/>
        <n v="44701" u="1"/>
        <n v="44700" u="1"/>
        <n v="44703" u="1"/>
        <n v="44702" u="1"/>
        <n v="44704" u="1"/>
        <n v="44705" u="1"/>
        <n v="44707" u="1"/>
        <n v="44706" u="1"/>
        <n v="44708" u="1"/>
        <n v="44709" u="1"/>
        <n v="44710" u="1"/>
        <n v="44711" u="1"/>
        <n v="44712" u="1"/>
        <n v="44714" u="1"/>
        <n v="44713" u="1"/>
        <n v="44715" u="1"/>
        <n v="44716" u="1"/>
        <n v="44718" u="1"/>
        <n v="44717" u="1"/>
        <n v="44719" u="1"/>
        <n v="44720" u="1"/>
        <n v="44722" u="1"/>
        <n v="44723" u="1"/>
        <n v="44725" u="1"/>
        <n v="44724" u="1"/>
        <n v="44726" u="1"/>
        <n v="44727" u="1"/>
        <n v="44728" u="1"/>
        <n v="44729" u="1"/>
        <n v="44731" u="1"/>
        <n v="44730" u="1"/>
        <n v="44732" u="1"/>
        <n v="44733" u="1"/>
        <n v="44734" u="1"/>
        <n v="44735" u="1"/>
        <n v="44736" u="1"/>
        <n v="44737" u="1"/>
        <n v="44739" u="1"/>
        <n v="44740" u="1"/>
        <n v="44742" u="1"/>
        <n v="44743" u="1"/>
        <n v="44744" u="1"/>
        <n v="44745" u="1"/>
        <n v="44746" u="1"/>
        <n v="44747" u="1"/>
        <n v="44748" u="1"/>
        <n v="44750" u="1"/>
        <n v="44751" u="1"/>
        <n v="44753" u="1"/>
        <n v="44755" u="1"/>
        <n v="44757" u="1"/>
        <n v="44759" u="1"/>
        <n v="44758" u="1"/>
        <n v="44760" u="1"/>
        <n v="44762" u="1"/>
        <n v="44761" u="1"/>
        <n v="44763" u="1"/>
        <n v="44765" u="1"/>
        <n v="44764" u="1"/>
        <n v="44767" u="1"/>
        <n v="44766" u="1"/>
        <n v="44769" u="1"/>
        <n v="44768" u="1"/>
        <n v="44771" u="1"/>
        <n v="44772" u="1"/>
        <n v="44770" u="1"/>
        <n v="44774" u="1"/>
        <n v="44775" u="1"/>
        <n v="44777" u="1"/>
        <n v="44776" u="1"/>
        <n v="44779" u="1"/>
        <n v="44781" u="1"/>
        <n v="44780" u="1"/>
        <n v="44782" u="1"/>
        <n v="44783" u="1"/>
        <n v="44785" u="1"/>
        <n v="44786" u="1"/>
        <n v="44789" u="1"/>
        <n v="44788" u="1"/>
        <n v="44787" u="1"/>
        <n v="44790" u="1"/>
        <n v="44791" u="1"/>
        <n v="44793" u="1"/>
        <n v="44792" u="1"/>
        <n v="44795" u="1"/>
        <n v="44794" u="1"/>
        <n v="44796" u="1"/>
        <n v="44798" u="1"/>
        <n v="44799" u="1"/>
        <n v="44800" u="1"/>
        <n v="44801" u="1"/>
        <n v="44802" u="1"/>
        <n v="44804" u="1"/>
        <n v="44803" u="1"/>
        <n v="44806" u="1"/>
        <n v="44805" u="1"/>
        <n v="44807" u="1"/>
        <n v="44808" u="1"/>
        <n v="44809" u="1"/>
        <n v="44811" u="1"/>
        <n v="44810" u="1"/>
        <n v="44813" u="1"/>
        <n v="44812" u="1"/>
        <n v="44815" u="1"/>
        <n v="44817" u="1"/>
        <n v="44816" u="1"/>
        <n v="44818" u="1"/>
        <n v="44819" u="1"/>
        <n v="44820" u="1"/>
        <n v="44823" u="1"/>
        <n v="44822" u="1"/>
        <n v="44825" u="1"/>
        <n v="44826" u="1"/>
        <n v="44827" u="1"/>
        <n v="44828" u="1"/>
        <n v="44829" u="1"/>
        <n v="44831" u="1"/>
        <n v="44832" u="1"/>
        <n v="44833" u="1"/>
        <n v="44834" u="1"/>
        <n v="44835" u="1"/>
        <n v="44838" u="1"/>
        <n v="44836" u="1"/>
        <n v="44837" u="1"/>
        <n v="44839" u="1"/>
        <n v="44840" u="1"/>
        <n v="44841" u="1"/>
        <n v="44842" u="1"/>
        <n v="44843" u="1"/>
        <n v="44844" u="1"/>
        <n v="44845" u="1"/>
        <n v="44846" u="1"/>
        <n v="44847" u="1"/>
        <n v="44848" u="1"/>
        <n v="44849" u="1"/>
        <n v="44850" u="1"/>
        <n v="44851" u="1"/>
        <n v="44852" u="1"/>
        <n v="44853" u="1"/>
        <n v="44855" u="1"/>
        <n v="44856" u="1"/>
        <n v="44858" u="1"/>
        <n v="44857" u="1"/>
        <n v="44859" u="1"/>
        <n v="44860" u="1"/>
        <n v="44862" u="1"/>
        <n v="44863" u="1"/>
        <n v="44866" u="1"/>
        <n v="44864" u="1"/>
        <n v="44865" u="1"/>
        <n v="44867" u="1"/>
        <n v="44868" u="1"/>
        <n v="44871" u="1"/>
        <n v="44872" u="1"/>
        <n v="44873" u="1"/>
        <n v="44874" u="1"/>
        <n v="44876" u="1"/>
        <n v="44875" u="1"/>
        <n v="44877" u="1"/>
        <n v="44878" u="1"/>
        <n v="44879" u="1"/>
        <n v="44880" u="1"/>
        <n v="44881" u="1"/>
        <n v="44882" u="1"/>
        <n v="44885" u="1"/>
        <n v="44883" u="1"/>
        <n v="44884" u="1"/>
        <n v="44887" u="1"/>
        <n v="44886" u="1"/>
        <n v="44888" u="1"/>
        <n v="44889" u="1"/>
        <n v="44890" u="1"/>
        <n v="44891" u="1"/>
        <n v="44893" u="1"/>
        <n v="44894" u="1"/>
        <n v="44892" u="1"/>
        <n v="44896" u="1"/>
        <n v="44898" u="1"/>
        <n v="44899" u="1"/>
        <n v="44897" u="1"/>
        <n v="44900" u="1"/>
        <n v="44901" u="1"/>
        <n v="44902" u="1"/>
      </sharedItems>
    </cacheField>
    <cacheField name="Tiempo_Entrega(Días)" numFmtId="4">
      <sharedItems containsSemiMixedTypes="0" containsString="0" containsNumber="1" containsInteger="1" minValue="0" maxValue="4"/>
    </cacheField>
    <cacheField name="Días (Fecha_Pedido)" numFmtId="0" databaseField="0">
      <fieldGroup base="1">
        <rangePr groupBy="days" startDate="2022-01-01T00:00:00" endDate="2022-12-15T00:00:00"/>
        <groupItems count="368">
          <s v="&lt;1/1/22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12/22"/>
        </groupItems>
      </fieldGroup>
    </cacheField>
    <cacheField name="Meses (Fecha_Pedido)" numFmtId="0" databaseField="0">
      <fieldGroup base="1">
        <rangePr groupBy="months" startDate="2022-01-01T00:00:00" endDate="2022-12-15T00:00:00"/>
        <groupItems count="14">
          <s v="&lt;1/1/2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5/12/22"/>
        </groupItems>
      </fieldGroup>
    </cacheField>
  </cacheFields>
  <extLst>
    <ext xmlns:x14="http://schemas.microsoft.com/office/spreadsheetml/2009/9/main" uri="{725AE2AE-9491-48be-B2B4-4EB974FC3084}">
      <x14:pivotCacheDefinition pivotCacheId="43398351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Mayorgas" refreshedDate="46086.930621296298" createdVersion="8" refreshedVersion="8" minRefreshableVersion="3" recordCount="7976" xr:uid="{52F306C6-BBC1-CE45-B3DF-F46B84E35D2C}">
  <cacheSource type="worksheet">
    <worksheetSource name="TablaDatos"/>
  </cacheSource>
  <cacheFields count="23">
    <cacheField name="Año_Registro" numFmtId="0">
      <sharedItems containsSemiMixedTypes="0" containsString="0" containsNumber="1" containsInteger="1" minValue="2010" maxValue="2019" count="10">
        <n v="2012"/>
        <n v="2013"/>
        <n v="2016"/>
        <n v="2018"/>
        <n v="2019"/>
        <n v="2010"/>
        <n v="2011"/>
        <n v="2014"/>
        <n v="2015"/>
        <n v="2017"/>
      </sharedItems>
    </cacheField>
    <cacheField name="Edad" numFmtId="0">
      <sharedItems containsSemiMixedTypes="0" containsString="0" containsNumber="1" containsInteger="1" minValue="35" maxValue="74"/>
    </cacheField>
    <cacheField name="Sexo" numFmtId="0">
      <sharedItems count="2">
        <s v="Hombre"/>
        <s v="Mujer"/>
      </sharedItems>
    </cacheField>
    <cacheField name="Comunidad_Autonoma" numFmtId="0">
      <sharedItems count="23">
        <s v="Andalucía"/>
        <s v="Galicia"/>
        <s v="Cataluña"/>
        <s v="Castilla-La Mancha"/>
        <s v="Islas Baleares"/>
        <s v="Comunidad de Madrid"/>
        <s v="Castilla y León"/>
        <s v="País Vasco"/>
        <s v="Canarias"/>
        <s v="Comunidad Valenciana"/>
        <s v="Aragón"/>
        <s v="Región de Murcia"/>
        <s v="Cantabria"/>
        <s v="La Rioja"/>
        <s v="Melilla"/>
        <s v="Extremadura"/>
        <s v="Navarra"/>
        <s v="Asturias"/>
        <s v="Ceuta"/>
        <s v="Madrid" u="1"/>
        <s v="C, Valenciana" u="1"/>
        <s v="Murcia" u="1"/>
        <s v="Baleares" u="1"/>
      </sharedItems>
    </cacheField>
    <cacheField name="Riesgo_Cardiovascular" numFmtId="0">
      <sharedItems count="4">
        <s v="Muy Alto"/>
        <s v="Bajo"/>
        <s v="Alto"/>
        <s v="Moderado"/>
      </sharedItems>
    </cacheField>
    <cacheField name="Actividad_Fisica" numFmtId="0">
      <sharedItems count="4">
        <s v="Moderado"/>
        <s v="Muy activo"/>
        <s v="Activo"/>
        <s v="Sedentario"/>
      </sharedItems>
    </cacheField>
    <cacheField name="Tramo_Edad" numFmtId="0">
      <sharedItems count="4">
        <s v="55-64"/>
        <s v="45-54"/>
        <s v="&lt;45"/>
        <s v="65+"/>
      </sharedItems>
    </cacheField>
    <cacheField name="Ingresos_Anuales" numFmtId="4">
      <sharedItems containsSemiMixedTypes="0" containsString="0" containsNumber="1" minValue="4333.67" maxValue="76878.41" count="7965">
        <n v="15774.54"/>
        <n v="29219.16"/>
        <n v="39915.65"/>
        <n v="35828.92"/>
        <n v="19472.509999999998"/>
        <n v="23969.08"/>
        <n v="13390.2"/>
        <n v="8745.15"/>
        <n v="14880.23"/>
        <n v="33781.870000000003"/>
        <n v="30625.06"/>
        <n v="19092.03"/>
        <n v="13556.9"/>
        <n v="45345.04"/>
        <n v="13983.59"/>
        <n v="23441.93"/>
        <n v="18005.419999999998"/>
        <n v="40459.599999999999"/>
        <n v="17014.189999999999"/>
        <n v="18036.46"/>
        <n v="14424.1"/>
        <n v="15710.13"/>
        <n v="13030"/>
        <n v="20560.07"/>
        <n v="9236.5499999999993"/>
        <n v="12380.64"/>
        <n v="35635.949999999997"/>
        <n v="19352.52"/>
        <n v="40560.339999999997"/>
        <n v="17561.29"/>
        <n v="24393.79"/>
        <n v="20874.03"/>
        <n v="15244.83"/>
        <n v="13897.18"/>
        <n v="22012.880000000001"/>
        <n v="28220.71"/>
        <n v="12721.02"/>
        <n v="16954.759999999998"/>
        <n v="30114.720000000001"/>
        <n v="17415.72"/>
        <n v="17033.650000000001"/>
        <n v="21261.19"/>
        <n v="16091.01"/>
        <n v="39765.72"/>
        <n v="27806.09"/>
        <n v="27596.78"/>
        <n v="16122.84"/>
        <n v="34446.300000000003"/>
        <n v="16795.759999999998"/>
        <n v="18471.68"/>
        <n v="28948.53"/>
        <n v="16778.79"/>
        <n v="16154.25"/>
        <n v="12571.51"/>
        <n v="20577.16"/>
        <n v="12917.99"/>
        <n v="31954.26"/>
        <n v="13490.01"/>
        <n v="13061.18"/>
        <n v="18384.419999999998"/>
        <n v="12439.31"/>
        <n v="31369.89"/>
        <n v="35915.410000000003"/>
        <n v="12764.61"/>
        <n v="30514.44"/>
        <n v="20571.419999999998"/>
        <n v="13960.77"/>
        <n v="18852.97"/>
        <n v="20679.349999999999"/>
        <n v="18374.5"/>
        <n v="18568.009999999998"/>
        <n v="16567.18"/>
        <n v="15470.14"/>
        <n v="19417.78"/>
        <n v="24953.200000000001"/>
        <n v="18879.64"/>
        <n v="29244.03"/>
        <n v="23877.55"/>
        <n v="10470.5"/>
        <n v="20962.599999999999"/>
        <n v="30552"/>
        <n v="20996.83"/>
        <n v="21728.09"/>
        <n v="17722.59"/>
        <n v="19663.2"/>
        <n v="30585.82"/>
        <n v="29988.49"/>
        <n v="12724.44"/>
        <n v="20663.849999999999"/>
        <n v="18156.57"/>
        <n v="16891.2"/>
        <n v="14997.59"/>
        <n v="27226.799999999999"/>
        <n v="33359.800000000003"/>
        <n v="29584.19"/>
        <n v="30123.8"/>
        <n v="25419.06"/>
        <n v="25635.42"/>
        <n v="16842.66"/>
        <n v="18380.900000000001"/>
        <n v="33891.74"/>
        <n v="25129.31"/>
        <n v="46889.95"/>
        <n v="28048.52"/>
        <n v="17763.32"/>
        <n v="18224.189999999999"/>
        <n v="30087.279999999999"/>
        <n v="29854.28"/>
        <n v="16673.919999999998"/>
        <n v="19684.16"/>
        <n v="19610.599999999999"/>
        <n v="31260.240000000002"/>
        <n v="14217.1"/>
        <n v="14876.92"/>
        <n v="32536.51"/>
        <n v="23631.7"/>
        <n v="32620.6"/>
        <n v="13929.06"/>
        <n v="32063.72"/>
        <n v="12535.9"/>
        <n v="15541.64"/>
        <n v="40384.6"/>
        <n v="55906.59"/>
        <n v="40776.230000000003"/>
        <n v="28384.06"/>
        <n v="39767.21"/>
        <n v="28138.6"/>
        <n v="40625.97"/>
        <n v="15148.61"/>
        <n v="9011.39"/>
        <n v="46698.42"/>
        <n v="33279.33"/>
        <n v="13685.11"/>
        <n v="18626.560000000001"/>
        <n v="19948.990000000002"/>
        <n v="30638.57"/>
        <n v="17460.5"/>
        <n v="20181.91"/>
        <n v="20928.02"/>
        <n v="15726.83"/>
        <n v="21071.55"/>
        <n v="56382.53"/>
        <n v="33160.86"/>
        <n v="27441.24"/>
        <n v="26513.06"/>
        <n v="11703.96"/>
        <n v="13853.47"/>
        <n v="47388.62"/>
        <n v="16984.439999999999"/>
        <n v="37419.300000000003"/>
        <n v="30450.400000000001"/>
        <n v="34096.21"/>
        <n v="11607.45"/>
        <n v="15357.88"/>
        <n v="34924.230000000003"/>
        <n v="10580.02"/>
        <n v="27178.62"/>
        <n v="25329.41"/>
        <n v="33494.629999999997"/>
        <n v="29461.98"/>
        <n v="23516.18"/>
        <n v="43361.04"/>
        <n v="26030.89"/>
        <n v="16110.93"/>
        <n v="17572.669999999998"/>
        <n v="23529.52"/>
        <n v="20952.47"/>
        <n v="22560.35"/>
        <n v="15990.04"/>
        <n v="10032.57"/>
        <n v="13976.76"/>
        <n v="28700.02"/>
        <n v="13764.65"/>
        <n v="32452.720000000001"/>
        <n v="13030.76"/>
        <n v="28028.35"/>
        <n v="34680.239999999998"/>
        <n v="17256.55"/>
        <n v="31061.89"/>
        <n v="14161"/>
        <n v="40935.18"/>
        <n v="10664.11"/>
        <n v="18213.650000000001"/>
        <n v="24439.32"/>
        <n v="36136.1"/>
        <n v="26549.61"/>
        <n v="29738.27"/>
        <n v="22605.02"/>
        <n v="21308.57"/>
        <n v="27257.66"/>
        <n v="28458.58"/>
        <n v="36086.81"/>
        <n v="20288.98"/>
        <n v="19215.09"/>
        <n v="22581.37"/>
        <n v="33509.86"/>
        <n v="12067.02"/>
        <n v="27021.99"/>
        <n v="7482.83"/>
        <n v="19792.900000000001"/>
        <n v="13364.87"/>
        <n v="11594.96"/>
        <n v="28051.94"/>
        <n v="41483.769999999997"/>
        <n v="36700.43"/>
        <n v="13376.53"/>
        <n v="9977.57"/>
        <n v="21693.89"/>
        <n v="37301.480000000003"/>
        <n v="27361.47"/>
        <n v="31762.73"/>
        <n v="20694.73"/>
        <n v="18090.07"/>
        <n v="21857.64"/>
        <n v="19562.38"/>
        <n v="31150.87"/>
        <n v="20241.759999999998"/>
        <n v="33950.769999999997"/>
        <n v="11861.05"/>
        <n v="41005"/>
        <n v="28052.52"/>
        <n v="24416.7"/>
        <n v="40777.83"/>
        <n v="24239.18"/>
        <n v="17815.400000000001"/>
        <n v="18151.63"/>
        <n v="40144.47"/>
        <n v="19053.990000000002"/>
        <n v="27090.45"/>
        <n v="18529.38"/>
        <n v="29949.85"/>
        <n v="21764.28"/>
        <n v="18396.41"/>
        <n v="14844.43"/>
        <n v="28607.18"/>
        <n v="24701.53"/>
        <n v="33728.410000000003"/>
        <n v="22974.15"/>
        <n v="16502.23"/>
        <n v="11062.18"/>
        <n v="25817.32"/>
        <n v="15192.51"/>
        <n v="34316.629999999997"/>
        <n v="13936.34"/>
        <n v="31717.5"/>
        <n v="38500.519999999997"/>
        <n v="18056.8"/>
        <n v="31640.57"/>
        <n v="12223.46"/>
        <n v="26963.94"/>
        <n v="22344.89"/>
        <n v="30101.86"/>
        <n v="17678.189999999999"/>
        <n v="48632.81"/>
        <n v="20859.810000000001"/>
        <n v="27738.22"/>
        <n v="23378.76"/>
        <n v="24415.4"/>
        <n v="41581.379999999997"/>
        <n v="18560.68"/>
        <n v="19761.34"/>
        <n v="23831.68"/>
        <n v="31211.439999999999"/>
        <n v="26501.11"/>
        <n v="21540.94"/>
        <n v="39572.85"/>
        <n v="24637.759999999998"/>
        <n v="15868.38"/>
        <n v="53459.89"/>
        <n v="21493.919999999998"/>
        <n v="26066.59"/>
        <n v="27811"/>
        <n v="28093.37"/>
        <n v="14493.98"/>
        <n v="8769.74"/>
        <n v="16678.419999999998"/>
        <n v="17620.16"/>
        <n v="16606.39"/>
        <n v="22540.38"/>
        <n v="19960.240000000002"/>
        <n v="24561.119999999999"/>
        <n v="13192.76"/>
        <n v="22069.97"/>
        <n v="14841.02"/>
        <n v="12239.7"/>
        <n v="25851.5"/>
        <n v="45551.96"/>
        <n v="32875.15"/>
        <n v="20604.13"/>
        <n v="20942.02"/>
        <n v="20552.04"/>
        <n v="17131.32"/>
        <n v="22928.29"/>
        <n v="29341.09"/>
        <n v="23618.05"/>
        <n v="27169.1"/>
        <n v="18318.07"/>
        <n v="40373.74"/>
        <n v="18991.61"/>
        <n v="22237.77"/>
        <n v="25152.39"/>
        <n v="33286.239999999998"/>
        <n v="21706.52"/>
        <n v="35723.129999999997"/>
        <n v="18498.95"/>
        <n v="22252.42"/>
        <n v="19565.16"/>
        <n v="48770.86"/>
        <n v="24919.35"/>
        <n v="19902.55"/>
        <n v="27944.69"/>
        <n v="14148.16"/>
        <n v="46167.199999999997"/>
        <n v="41380.47"/>
        <n v="30511.67"/>
        <n v="28256.57"/>
        <n v="21539.49"/>
        <n v="22604.09"/>
        <n v="15784.28"/>
        <n v="24527.46"/>
        <n v="25133.05"/>
        <n v="11018.14"/>
        <n v="18882.18"/>
        <n v="35443.160000000003"/>
        <n v="27213.360000000001"/>
        <n v="20074.59"/>
        <n v="27087.39"/>
        <n v="12096.77"/>
        <n v="18943.669999999998"/>
        <n v="32091.4"/>
        <n v="18729.12"/>
        <n v="27609.67"/>
        <n v="33286.69"/>
        <n v="18153.52"/>
        <n v="18479.61"/>
        <n v="20889.09"/>
        <n v="15659.53"/>
        <n v="42692.31"/>
        <n v="21525.1"/>
        <n v="11350.32"/>
        <n v="17900.07"/>
        <n v="17053.02"/>
        <n v="18758.61"/>
        <n v="11286.42"/>
        <n v="24100.02"/>
        <n v="22167.63"/>
        <n v="35903.5"/>
        <n v="12710.72"/>
        <n v="23300.27"/>
        <n v="25006.93"/>
        <n v="11105.62"/>
        <n v="27898.55"/>
        <n v="14579.62"/>
        <n v="21819.01"/>
        <n v="24853.040000000001"/>
        <n v="22441.38"/>
        <n v="25376.12"/>
        <n v="17959.55"/>
        <n v="22501.73"/>
        <n v="35051.18"/>
        <n v="25733.599999999999"/>
        <n v="18650.29"/>
        <n v="53668.36"/>
        <n v="39354.71"/>
        <n v="31433.439999999999"/>
        <n v="18614.97"/>
        <n v="14881.9"/>
        <n v="29003.66"/>
        <n v="23668.639999999999"/>
        <n v="56662.86"/>
        <n v="12698.9"/>
        <n v="8521.86"/>
        <n v="28968.27"/>
        <n v="22521.1"/>
        <n v="16112.64"/>
        <n v="21063.14"/>
        <n v="16478.23"/>
        <n v="15104.57"/>
        <n v="25043.68"/>
        <n v="19743.560000000001"/>
        <n v="34907.050000000003"/>
        <n v="23449.19"/>
        <n v="10184.56"/>
        <n v="34914.61"/>
        <n v="30896.91"/>
        <n v="17978.55"/>
        <n v="45891.51"/>
        <n v="20714.099999999999"/>
        <n v="32523.61"/>
        <n v="14780.09"/>
        <n v="18710.330000000002"/>
        <n v="14495.59"/>
        <n v="33206.089999999997"/>
        <n v="36812.44"/>
        <n v="24040.61"/>
        <n v="20134.25"/>
        <n v="37149.550000000003"/>
        <n v="23414.13"/>
        <n v="32975.08"/>
        <n v="47757.15"/>
        <n v="22008.68"/>
        <n v="22494.91"/>
        <n v="30657.96"/>
        <n v="22412.35"/>
        <n v="14208.25"/>
        <n v="17547.349999999999"/>
        <n v="41512.230000000003"/>
        <n v="18843.54"/>
        <n v="20272.8"/>
        <n v="21535.74"/>
        <n v="23855.9"/>
        <n v="25099.81"/>
        <n v="31391.06"/>
        <n v="39957.17"/>
        <n v="39279.49"/>
        <n v="34254.54"/>
        <n v="25607.1"/>
        <n v="12293.92"/>
        <n v="26876.11"/>
        <n v="21491.42"/>
        <n v="13323.51"/>
        <n v="21727.57"/>
        <n v="24777.46"/>
        <n v="25001.7"/>
        <n v="19232.650000000001"/>
        <n v="18784.189999999999"/>
        <n v="12647.88"/>
        <n v="16651.37"/>
        <n v="15312.13"/>
        <n v="10813.86"/>
        <n v="45097.32"/>
        <n v="32763.54"/>
        <n v="30537.66"/>
        <n v="20740.71"/>
        <n v="27398.74"/>
        <n v="15463.63"/>
        <n v="32702.02"/>
        <n v="27983.7"/>
        <n v="15151.33"/>
        <n v="20755.57"/>
        <n v="15611.23"/>
        <n v="30855.83"/>
        <n v="41709.46"/>
        <n v="25817.68"/>
        <n v="22967.83"/>
        <n v="22208.63"/>
        <n v="19799.330000000002"/>
        <n v="14382.84"/>
        <n v="9874.99"/>
        <n v="33503.269999999997"/>
        <n v="15072.71"/>
        <n v="16972.02"/>
        <n v="31711.68"/>
        <n v="21856.51"/>
        <n v="21120.53"/>
        <n v="22994.98"/>
        <n v="14913.96"/>
        <n v="13209.4"/>
        <n v="22528.09"/>
        <n v="18744.34"/>
        <n v="26237.87"/>
        <n v="17976.07"/>
        <n v="15668.39"/>
        <n v="17400.509999999998"/>
        <n v="17354.48"/>
        <n v="23075.7"/>
        <n v="26276.51"/>
        <n v="22506.45"/>
        <n v="28856.95"/>
        <n v="14319.53"/>
        <n v="26774.18"/>
        <n v="49936.480000000003"/>
        <n v="21947.91"/>
        <n v="14581.26"/>
        <n v="23770.560000000001"/>
        <n v="26625.84"/>
        <n v="21381.31"/>
        <n v="18165.71"/>
        <n v="16731.73"/>
        <n v="15383.5"/>
        <n v="33346.81"/>
        <n v="15555.78"/>
        <n v="14956.62"/>
        <n v="35968.129999999997"/>
        <n v="25362.46"/>
        <n v="44688.58"/>
        <n v="51675.24"/>
        <n v="36993.800000000003"/>
        <n v="15499.7"/>
        <n v="13549.86"/>
        <n v="15860.69"/>
        <n v="45623.199999999997"/>
        <n v="22434.27"/>
        <n v="19579.080000000002"/>
        <n v="42414.42"/>
        <n v="34430.720000000001"/>
        <n v="39677.81"/>
        <n v="19308.740000000002"/>
        <n v="37198.129999999997"/>
        <n v="18637.169999999998"/>
        <n v="14865.45"/>
        <n v="30312.98"/>
        <n v="35687.17"/>
        <n v="14423.06"/>
        <n v="31193.22"/>
        <n v="31053.09"/>
        <n v="14785.08"/>
        <n v="22510.639999999999"/>
        <n v="13360.83"/>
        <n v="12561.77"/>
        <n v="12558.89"/>
        <n v="12429.71"/>
        <n v="25786.45"/>
        <n v="13640.43"/>
        <n v="43131.31"/>
        <n v="21866.18"/>
        <n v="13690.82"/>
        <n v="35821.440000000002"/>
        <n v="21367.59"/>
        <n v="27980.639999999999"/>
        <n v="10765.71"/>
        <n v="37298.71"/>
        <n v="19817.04"/>
        <n v="16863.12"/>
        <n v="15070.38"/>
        <n v="17556.46"/>
        <n v="12474.06"/>
        <n v="28461.19"/>
        <n v="32151.93"/>
        <n v="15523.42"/>
        <n v="13836.38"/>
        <n v="19750.560000000001"/>
        <n v="26040.43"/>
        <n v="10914.99"/>
        <n v="29870.3"/>
        <n v="10587.26"/>
        <n v="30321.18"/>
        <n v="7461.61"/>
        <n v="25839.19"/>
        <n v="20823.84"/>
        <n v="25918.68"/>
        <n v="15694.34"/>
        <n v="28505.5"/>
        <n v="24305.8"/>
        <n v="19248.29"/>
        <n v="9264.5400000000009"/>
        <n v="15280.12"/>
        <n v="11415.03"/>
        <n v="22304.58"/>
        <n v="11936.64"/>
        <n v="21391.64"/>
        <n v="10411.129999999999"/>
        <n v="15064.24"/>
        <n v="24139.85"/>
        <n v="12761.11"/>
        <n v="19130.87"/>
        <n v="7684.27"/>
        <n v="20471.09"/>
        <n v="27238.58"/>
        <n v="22744.05"/>
        <n v="19279.04"/>
        <n v="16534.05"/>
        <n v="10051.129999999999"/>
        <n v="12196.07"/>
        <n v="12679.75"/>
        <n v="28992.15"/>
        <n v="18130.63"/>
        <n v="14664.33"/>
        <n v="19647.599999999999"/>
        <n v="12907.32"/>
        <n v="15603.32"/>
        <n v="20807.39"/>
        <n v="39593.269999999997"/>
        <n v="11101.49"/>
        <n v="17576.37"/>
        <n v="13829"/>
        <n v="29218.63"/>
        <n v="17494.740000000002"/>
        <n v="17970.18"/>
        <n v="14441.8"/>
        <n v="15180.88"/>
        <n v="14123.57"/>
        <n v="10315.879999999999"/>
        <n v="11105.56"/>
        <n v="34610.720000000001"/>
        <n v="23671.09"/>
        <n v="14234.3"/>
        <n v="27535.74"/>
        <n v="20223.27"/>
        <n v="13891.82"/>
        <n v="22486.17"/>
        <n v="13598.46"/>
        <n v="14929.75"/>
        <n v="17977.55"/>
        <n v="35169.32"/>
        <n v="26631.360000000001"/>
        <n v="17192.22"/>
        <n v="48862.33"/>
        <n v="22627.73"/>
        <n v="10846.79"/>
        <n v="15267.14"/>
        <n v="12599.57"/>
        <n v="26957.33"/>
        <n v="12522.8"/>
        <n v="12675.9"/>
        <n v="17512.07"/>
        <n v="21972.04"/>
        <n v="27950.39"/>
        <n v="10177.94"/>
        <n v="37926.83"/>
        <n v="25931.599999999999"/>
        <n v="12648.96"/>
        <n v="20496.509999999998"/>
        <n v="28372.7"/>
        <n v="33095.839999999997"/>
        <n v="18227.71"/>
        <n v="18510.98"/>
        <n v="16904.87"/>
        <n v="18494.830000000002"/>
        <n v="14396.43"/>
        <n v="15452.13"/>
        <n v="37916.25"/>
        <n v="24109.439999999999"/>
        <n v="15529.76"/>
        <n v="37065.69"/>
        <n v="9123.43"/>
        <n v="32042.69"/>
        <n v="23960.53"/>
        <n v="57572.77"/>
        <n v="14683.88"/>
        <n v="20113.990000000002"/>
        <n v="12414.93"/>
        <n v="19292.400000000001"/>
        <n v="15668.03"/>
        <n v="10332.42"/>
        <n v="10452.370000000001"/>
        <n v="14285.96"/>
        <n v="25208.12"/>
        <n v="23759.75"/>
        <n v="28477.62"/>
        <n v="14375.63"/>
        <n v="14141.74"/>
        <n v="11930.59"/>
        <n v="37861.99"/>
        <n v="20026.060000000001"/>
        <n v="15916.63"/>
        <n v="19423.400000000001"/>
        <n v="43233.83"/>
        <n v="12777.16"/>
        <n v="11944.16"/>
        <n v="14232.35"/>
        <n v="24465.54"/>
        <n v="13205.59"/>
        <n v="15840.51"/>
        <n v="17984.93"/>
        <n v="20099.13"/>
        <n v="30717.58"/>
        <n v="25345.29"/>
        <n v="13309.2"/>
        <n v="40292.47"/>
        <n v="22598.28"/>
        <n v="16957.509999999998"/>
        <n v="24869.52"/>
        <n v="35327.72"/>
        <n v="24195.38"/>
        <n v="15657.32"/>
        <n v="21853"/>
        <n v="15811.48"/>
        <n v="21065.24"/>
        <n v="21210.11"/>
        <n v="17912.669999999998"/>
        <n v="27990.05"/>
        <n v="12232.94"/>
        <n v="10472.549999999999"/>
        <n v="20088.66"/>
        <n v="15282.08"/>
        <n v="13468.7"/>
        <n v="13322.28"/>
        <n v="21329.37"/>
        <n v="25807.91"/>
        <n v="34237.1"/>
        <n v="16225.46"/>
        <n v="28373.72"/>
        <n v="16115.05"/>
        <n v="32880.699999999997"/>
        <n v="14849.89"/>
        <n v="19678.099999999999"/>
        <n v="28871.79"/>
        <n v="9056.4699999999993"/>
        <n v="19581.96"/>
        <n v="12441.26"/>
        <n v="15138.67"/>
        <n v="14095.98"/>
        <n v="19893.16"/>
        <n v="21654.77"/>
        <n v="29589.71"/>
        <n v="21078.15"/>
        <n v="18276.7"/>
        <n v="34451.269999999997"/>
        <n v="26521.05"/>
        <n v="5742.67"/>
        <n v="18089.59"/>
        <n v="9005.2000000000007"/>
        <n v="31591.71"/>
        <n v="21063.360000000001"/>
        <n v="26550.48"/>
        <n v="22679.38"/>
        <n v="40052.44"/>
        <n v="24777.7"/>
        <n v="20543.37"/>
        <n v="18571.05"/>
        <n v="31004.55"/>
        <n v="9658.44"/>
        <n v="17365.759999999998"/>
        <n v="27859.55"/>
        <n v="20110.5"/>
        <n v="32078.07"/>
        <n v="17979.7"/>
        <n v="16910.28"/>
        <n v="20667.3"/>
        <n v="9448.6"/>
        <n v="21351.03"/>
        <n v="12147.69"/>
        <n v="11565.64"/>
        <n v="14996.68"/>
        <n v="37907.279999999999"/>
        <n v="17335.71"/>
        <n v="15727.34"/>
        <n v="12193.4"/>
        <n v="17600.66"/>
        <n v="26118.400000000001"/>
        <n v="17559.849999999999"/>
        <n v="8291.52"/>
        <n v="18811.22"/>
        <n v="11581.73"/>
        <n v="25086.47"/>
        <n v="20293.38"/>
        <n v="21809.71"/>
        <n v="13790.03"/>
        <n v="7561.96"/>
        <n v="22070.39"/>
        <n v="16819.34"/>
        <n v="23904.02"/>
        <n v="18089.150000000001"/>
        <n v="17488.37"/>
        <n v="16460.240000000002"/>
        <n v="13188.72"/>
        <n v="31920.98"/>
        <n v="11896.57"/>
        <n v="40817.550000000003"/>
        <n v="38343.99"/>
        <n v="15675.87"/>
        <n v="24157.97"/>
        <n v="23987.94"/>
        <n v="12044.08"/>
        <n v="19574.560000000001"/>
        <n v="15030.89"/>
        <n v="18978.43"/>
        <n v="11360.35"/>
        <n v="11670.65"/>
        <n v="12891.42"/>
        <n v="21188.31"/>
        <n v="9419.52"/>
        <n v="24507.4"/>
        <n v="12330.77"/>
        <n v="34026.17"/>
        <n v="10723.17"/>
        <n v="9926.4699999999993"/>
        <n v="13437.85"/>
        <n v="19099.259999999998"/>
        <n v="55554.61"/>
        <n v="14528.08"/>
        <n v="11432.19"/>
        <n v="26179.43"/>
        <n v="13620.85"/>
        <n v="23554.61"/>
        <n v="16877.150000000001"/>
        <n v="26724.25"/>
        <n v="19567.11"/>
        <n v="12428.14"/>
        <n v="16337.9"/>
        <n v="25025.41"/>
        <n v="17246.98"/>
        <n v="21525.279999999999"/>
        <n v="17765.46"/>
        <n v="15238.76"/>
        <n v="18602.560000000001"/>
        <n v="23123.49"/>
        <n v="20036.97"/>
        <n v="11233.25"/>
        <n v="26403.84"/>
        <n v="16478.509999999998"/>
        <n v="24884.94"/>
        <n v="17203.86"/>
        <n v="15821.11"/>
        <n v="29478.92"/>
        <n v="18317.18"/>
        <n v="8171.29"/>
        <n v="12073.73"/>
        <n v="22030.33"/>
        <n v="45679.76"/>
        <n v="20522.14"/>
        <n v="19380.689999999999"/>
        <n v="12173.93"/>
        <n v="20064.47"/>
        <n v="21105.69"/>
        <n v="26813.62"/>
        <n v="32635.68"/>
        <n v="16144.18"/>
        <n v="9843.2000000000007"/>
        <n v="11061"/>
        <n v="17311.97"/>
        <n v="14555.2"/>
        <n v="27014.91"/>
        <n v="16027.99"/>
        <n v="19582.98"/>
        <n v="50775"/>
        <n v="22855.38"/>
        <n v="12101.82"/>
        <n v="26561.83"/>
        <n v="27872.99"/>
        <n v="21855.9"/>
        <n v="15044.38"/>
        <n v="16133.75"/>
        <n v="19782.05"/>
        <n v="29331.19"/>
        <n v="21184.78"/>
        <n v="18664.45"/>
        <n v="24567.84"/>
        <n v="24029.93"/>
        <n v="23620.639999999999"/>
        <n v="19836.16"/>
        <n v="16503.3"/>
        <n v="29586.5"/>
        <n v="11518.03"/>
        <n v="12032.75"/>
        <n v="31721.84"/>
        <n v="21825.4"/>
        <n v="11562.92"/>
        <n v="34808.42"/>
        <n v="16795.72"/>
        <n v="16715.2"/>
        <n v="19838.650000000001"/>
        <n v="24376.78"/>
        <n v="12970.35"/>
        <n v="17325.259999999998"/>
        <n v="25805.53"/>
        <n v="13987.93"/>
        <n v="22869.71"/>
        <n v="26754.7"/>
        <n v="23081.05"/>
        <n v="17414.57"/>
        <n v="12692.84"/>
        <n v="18323.240000000002"/>
        <n v="17238.240000000002"/>
        <n v="12916.43"/>
        <n v="23322.28"/>
        <n v="22034.38"/>
        <n v="23141.42"/>
        <n v="14326.69"/>
        <n v="16587.509999999998"/>
        <n v="24338.38"/>
        <n v="16891.18"/>
        <n v="31416.080000000002"/>
        <n v="12079.08"/>
        <n v="10295.09"/>
        <n v="23289.119999999999"/>
        <n v="14679.44"/>
        <n v="21227.75"/>
        <n v="24978.74"/>
        <n v="16017.38"/>
        <n v="19278.05"/>
        <n v="13562.51"/>
        <n v="24510.06"/>
        <n v="30024.61"/>
        <n v="14852.72"/>
        <n v="13547.15"/>
        <n v="17512.86"/>
        <n v="30368.69"/>
        <n v="18897.169999999998"/>
        <n v="30051.64"/>
        <n v="9601.26"/>
        <n v="17084.16"/>
        <n v="26930.7"/>
        <n v="24016.959999999999"/>
        <n v="13314.95"/>
        <n v="17319.8"/>
        <n v="9288.4699999999993"/>
        <n v="14468.17"/>
        <n v="19651.14"/>
        <n v="20105.349999999999"/>
        <n v="29447.79"/>
        <n v="23122.68"/>
        <n v="32119.01"/>
        <n v="10346.69"/>
        <n v="20290.14"/>
        <n v="20626.96"/>
        <n v="18345.310000000001"/>
        <n v="21332.77"/>
        <n v="9953.44"/>
        <n v="13963.3"/>
        <n v="19419.73"/>
        <n v="18266.259999999998"/>
        <n v="20598.97"/>
        <n v="22094.5"/>
        <n v="14654.79"/>
        <n v="10921.14"/>
        <n v="18427.78"/>
        <n v="19262.919999999998"/>
        <n v="10195.41"/>
        <n v="12684.03"/>
        <n v="25383.74"/>
        <n v="20916.060000000001"/>
        <n v="24534.12"/>
        <n v="8638.83"/>
        <n v="13330.54"/>
        <n v="17512.2"/>
        <n v="20948.68"/>
        <n v="19129.580000000002"/>
        <n v="12329.44"/>
        <n v="14237.63"/>
        <n v="11405.15"/>
        <n v="60003.88"/>
        <n v="10799.14"/>
        <n v="26916.7"/>
        <n v="12471.3"/>
        <n v="29811.95"/>
        <n v="25729.51"/>
        <n v="17775.900000000001"/>
        <n v="16100.58"/>
        <n v="13530.34"/>
        <n v="16681.43"/>
        <n v="27001.29"/>
        <n v="22457.49"/>
        <n v="26341.18"/>
        <n v="18011.95"/>
        <n v="19236.14"/>
        <n v="23478.97"/>
        <n v="24024.65"/>
        <n v="11036.35"/>
        <n v="13287.43"/>
        <n v="19267.98"/>
        <n v="13214.82"/>
        <n v="18580.490000000002"/>
        <n v="33882.300000000003"/>
        <n v="16743.099999999999"/>
        <n v="9402.5"/>
        <n v="19100.599999999999"/>
        <n v="13670.73"/>
        <n v="38276.83"/>
        <n v="15899.87"/>
        <n v="11440.71"/>
        <n v="25361.14"/>
        <n v="17096.61"/>
        <n v="30260.33"/>
        <n v="10848.11"/>
        <n v="25388.37"/>
        <n v="20237"/>
        <n v="9326.75"/>
        <n v="12740.46"/>
        <n v="26860.23"/>
        <n v="7421.87"/>
        <n v="18142.16"/>
        <n v="8902.43"/>
        <n v="10362.77"/>
        <n v="26693.96"/>
        <n v="27107.54"/>
        <n v="13868.17"/>
        <n v="36512.29"/>
        <n v="16131.47"/>
        <n v="11109.41"/>
        <n v="45269.05"/>
        <n v="22064.83"/>
        <n v="13806.55"/>
        <n v="22191.119999999999"/>
        <n v="10700.5"/>
        <n v="19521.490000000002"/>
        <n v="11739.43"/>
        <n v="34993.54"/>
        <n v="19025.53"/>
        <n v="18291.77"/>
        <n v="14279.17"/>
        <n v="21663.16"/>
        <n v="15553.48"/>
        <n v="28231.85"/>
        <n v="9472.4699999999993"/>
        <n v="13101.89"/>
        <n v="22757.24"/>
        <n v="34410.29"/>
        <n v="13585.84"/>
        <n v="7700.54"/>
        <n v="20095.46"/>
        <n v="15318.1"/>
        <n v="15724.09"/>
        <n v="9848.65"/>
        <n v="15950.56"/>
        <n v="19713.13"/>
        <n v="16641.7"/>
        <n v="13936.37"/>
        <n v="17982.099999999999"/>
        <n v="20664.62"/>
        <n v="28785.119999999999"/>
        <n v="17770.939999999999"/>
        <n v="23824.34"/>
        <n v="13641.51"/>
        <n v="24494.959999999999"/>
        <n v="12287.86"/>
        <n v="11181.22"/>
        <n v="13331.57"/>
        <n v="18314.73"/>
        <n v="29121.18"/>
        <n v="29316.46"/>
        <n v="14511.95"/>
        <n v="21533.52"/>
        <n v="8442.4500000000007"/>
        <n v="21334.17"/>
        <n v="38822.78"/>
        <n v="15767.59"/>
        <n v="24905.52"/>
        <n v="23901.7"/>
        <n v="26098.65"/>
        <n v="18514.330000000002"/>
        <n v="11033.64"/>
        <n v="11981.32"/>
        <n v="12159.5"/>
        <n v="16554.93"/>
        <n v="26929.73"/>
        <n v="15589.2"/>
        <n v="22553.69"/>
        <n v="24419.3"/>
        <n v="36597.129999999997"/>
        <n v="12035.14"/>
        <n v="31794.95"/>
        <n v="15223.47"/>
        <n v="33845.129999999997"/>
        <n v="16937.13"/>
        <n v="16258.97"/>
        <n v="16219.34"/>
        <n v="25545.19"/>
        <n v="16133.94"/>
        <n v="15905.15"/>
        <n v="22793.08"/>
        <n v="13141.39"/>
        <n v="23469.84"/>
        <n v="33752.5"/>
        <n v="18611.009999999998"/>
        <n v="20373.34"/>
        <n v="19992.82"/>
        <n v="36663.129999999997"/>
        <n v="55390.3"/>
        <n v="43860.17"/>
        <n v="17720.330000000002"/>
        <n v="18398.400000000001"/>
        <n v="9535.36"/>
        <n v="12976.05"/>
        <n v="16082.7"/>
        <n v="17582.22"/>
        <n v="31294.59"/>
        <n v="12888.02"/>
        <n v="17181.990000000002"/>
        <n v="26817.9"/>
        <n v="22194.57"/>
        <n v="9776.16"/>
        <n v="16834.86"/>
        <n v="23253.53"/>
        <n v="33332.78"/>
        <n v="30450.12"/>
        <n v="34914.44"/>
        <n v="17322.87"/>
        <n v="14850.59"/>
        <n v="17888.45"/>
        <n v="9887.4599999999991"/>
        <n v="29595.05"/>
        <n v="11850.25"/>
        <n v="13174.82"/>
        <n v="13818.03"/>
        <n v="15732.96"/>
        <n v="22634.21"/>
        <n v="13905.49"/>
        <n v="24898.09"/>
        <n v="33774.79"/>
        <n v="19126.89"/>
        <n v="45133.13"/>
        <n v="23535.4"/>
        <n v="11390.57"/>
        <n v="15726.53"/>
        <n v="23616.2"/>
        <n v="10774.44"/>
        <n v="20213.36"/>
        <n v="21883.15"/>
        <n v="58653.3"/>
        <n v="25340.85"/>
        <n v="25076.05"/>
        <n v="14765.5"/>
        <n v="9757.2800000000007"/>
        <n v="24114.51"/>
        <n v="13228.32"/>
        <n v="14716.59"/>
        <n v="21318.49"/>
        <n v="27154.61"/>
        <n v="28092.09"/>
        <n v="18822.18"/>
        <n v="22424.63"/>
        <n v="9765.0400000000009"/>
        <n v="15416.6"/>
        <n v="27473.439999999999"/>
        <n v="11672.57"/>
        <n v="10404.93"/>
        <n v="48959.37"/>
        <n v="21358.720000000001"/>
        <n v="15115.35"/>
        <n v="11640.07"/>
        <n v="21747.45"/>
        <n v="19459.61"/>
        <n v="11005.19"/>
        <n v="21929.05"/>
        <n v="11858.71"/>
        <n v="50814.55"/>
        <n v="19330.88"/>
        <n v="12303.69"/>
        <n v="24689.48"/>
        <n v="19688.96"/>
        <n v="14714.59"/>
        <n v="28239.9"/>
        <n v="17257.48"/>
        <n v="15506.87"/>
        <n v="19378.66"/>
        <n v="40688.35"/>
        <n v="10446.48"/>
        <n v="15284.74"/>
        <n v="18366.439999999999"/>
        <n v="21643.56"/>
        <n v="7012.92"/>
        <n v="11727.4"/>
        <n v="22183.13"/>
        <n v="16030.78"/>
        <n v="31896.33"/>
        <n v="24225.51"/>
        <n v="13882.13"/>
        <n v="19899.38"/>
        <n v="15312.12"/>
        <n v="16759.77"/>
        <n v="7365.73"/>
        <n v="29324.41"/>
        <n v="21471.29"/>
        <n v="22587.64"/>
        <n v="22166.93"/>
        <n v="15213.96"/>
        <n v="6622.87"/>
        <n v="16079.24"/>
        <n v="20813.099999999999"/>
        <n v="30642.77"/>
        <n v="17328.759999999998"/>
        <n v="19708.29"/>
        <n v="17659.75"/>
        <n v="41659.03"/>
        <n v="18722.919999999998"/>
        <n v="9820.01"/>
        <n v="20685.41"/>
        <n v="12137.92"/>
        <n v="28001.98"/>
        <n v="19031.46"/>
        <n v="15333.92"/>
        <n v="13679.69"/>
        <n v="37461.769999999997"/>
        <n v="39599.25"/>
        <n v="28627"/>
        <n v="13714.24"/>
        <n v="28542.07"/>
        <n v="17951.12"/>
        <n v="30957.5"/>
        <n v="24952.98"/>
        <n v="18580.27"/>
        <n v="10003.64"/>
        <n v="14120.61"/>
        <n v="24053.279999999999"/>
        <n v="7944.38"/>
        <n v="11663.66"/>
        <n v="16490.25"/>
        <n v="22165.75"/>
        <n v="21959.89"/>
        <n v="21310.26"/>
        <n v="10395.31"/>
        <n v="9577"/>
        <n v="19492.36"/>
        <n v="29726.47"/>
        <n v="11308.96"/>
        <n v="10990.04"/>
        <n v="23298.37"/>
        <n v="17128.689999999999"/>
        <n v="13651.64"/>
        <n v="14171.68"/>
        <n v="11088.63"/>
        <n v="10379.61"/>
        <n v="28319.87"/>
        <n v="25312.53"/>
        <n v="18349.5"/>
        <n v="16824"/>
        <n v="24385.919999999998"/>
        <n v="23047.82"/>
        <n v="14479.25"/>
        <n v="16946.490000000002"/>
        <n v="15473.69"/>
        <n v="23423.52"/>
        <n v="32657.5"/>
        <n v="19740.68"/>
        <n v="20219.82"/>
        <n v="23046.97"/>
        <n v="18439.5"/>
        <n v="21933.66"/>
        <n v="11811.26"/>
        <n v="18053.73"/>
        <n v="23454.06"/>
        <n v="11192.62"/>
        <n v="25074.51"/>
        <n v="24100.7"/>
        <n v="17252.03"/>
        <n v="31913.65"/>
        <n v="22193.37"/>
        <n v="17012.73"/>
        <n v="29610.92"/>
        <n v="31370.18"/>
        <n v="27336.880000000001"/>
        <n v="23681.18"/>
        <n v="9054.3799999999992"/>
        <n v="19921.45"/>
        <n v="19943.61"/>
        <n v="42877.120000000003"/>
        <n v="46131.59"/>
        <n v="12309.69"/>
        <n v="36046.800000000003"/>
        <n v="15461.86"/>
        <n v="10997.11"/>
        <n v="22461.75"/>
        <n v="28566.27"/>
        <n v="18428.34"/>
        <n v="8089.67"/>
        <n v="20868.580000000002"/>
        <n v="21245.85"/>
        <n v="29693.25"/>
        <n v="32375.85"/>
        <n v="16466.93"/>
        <n v="12990.63"/>
        <n v="18868.099999999999"/>
        <n v="16355.19"/>
        <n v="15332.49"/>
        <n v="16892.490000000002"/>
        <n v="10466.450000000001"/>
        <n v="22481.89"/>
        <n v="15079.63"/>
        <n v="35726.69"/>
        <n v="15886.96"/>
        <n v="28786.02"/>
        <n v="26778.84"/>
        <n v="25592.13"/>
        <n v="37847.379999999997"/>
        <n v="21460.32"/>
        <n v="11564.34"/>
        <n v="13867.68"/>
        <n v="22721.84"/>
        <n v="15241.66"/>
        <n v="20199.009999999998"/>
        <n v="9982.76"/>
        <n v="28641.91"/>
        <n v="23291.09"/>
        <n v="16924.63"/>
        <n v="27889.51"/>
        <n v="17010.349999999999"/>
        <n v="22012.12"/>
        <n v="43017.07"/>
        <n v="16061.71"/>
        <n v="27067.39"/>
        <n v="18844.490000000002"/>
        <n v="32037.46"/>
        <n v="16035.44"/>
        <n v="11927.19"/>
        <n v="15296.02"/>
        <n v="10592.52"/>
        <n v="17742.46"/>
        <n v="25392.46"/>
        <n v="17735.54"/>
        <n v="28774.22"/>
        <n v="11904.71"/>
        <n v="15900.27"/>
        <n v="16478.71"/>
        <n v="29108.99"/>
        <n v="9525.49"/>
        <n v="25174.53"/>
        <n v="15168.76"/>
        <n v="18817.72"/>
        <n v="12319.75"/>
        <n v="12684.14"/>
        <n v="16395.22"/>
        <n v="14394.86"/>
        <n v="13566.22"/>
        <n v="14408.44"/>
        <n v="16450.38"/>
        <n v="17581.400000000001"/>
        <n v="20690.939999999999"/>
        <n v="20158.52"/>
        <n v="39684.379999999997"/>
        <n v="20700.580000000002"/>
        <n v="30075.08"/>
        <n v="19754.88"/>
        <n v="10853.2"/>
        <n v="17553.48"/>
        <n v="30392.46"/>
        <n v="14019.91"/>
        <n v="18122.830000000002"/>
        <n v="22670.04"/>
        <n v="26046.84"/>
        <n v="20495.900000000001"/>
        <n v="52714.04"/>
        <n v="31997.81"/>
        <n v="13667.3"/>
        <n v="11082.43"/>
        <n v="33133.83"/>
        <n v="27581.9"/>
        <n v="13709.63"/>
        <n v="23946.41"/>
        <n v="8746.39"/>
        <n v="14360.45"/>
        <n v="15322.91"/>
        <n v="24916.57"/>
        <n v="14513.94"/>
        <n v="9702.2199999999993"/>
        <n v="40819.58"/>
        <n v="32001.29"/>
        <n v="11662.54"/>
        <n v="15270.51"/>
        <n v="15278.48"/>
        <n v="9535.8700000000008"/>
        <n v="34111.86"/>
        <n v="21497.84"/>
        <n v="22878.67"/>
        <n v="11616.7"/>
        <n v="24263.7"/>
        <n v="11069.82"/>
        <n v="11917.17"/>
        <n v="64802.83"/>
        <n v="21516.59"/>
        <n v="12905.83"/>
        <n v="20018.05"/>
        <n v="11725.12"/>
        <n v="7668.42"/>
        <n v="25800.34"/>
        <n v="13964.69"/>
        <n v="13776.18"/>
        <n v="19124.5"/>
        <n v="12064.8"/>
        <n v="27102.49"/>
        <n v="16068.51"/>
        <n v="28352.01"/>
        <n v="32250.93"/>
        <n v="20728.29"/>
        <n v="28436.54"/>
        <n v="25248.79"/>
        <n v="12453.89"/>
        <n v="27963.56"/>
        <n v="44995.33"/>
        <n v="18208.189999999999"/>
        <n v="19524.64"/>
        <n v="13545.57"/>
        <n v="13393.48"/>
        <n v="18777.05"/>
        <n v="23721.57"/>
        <n v="26349.39"/>
        <n v="66121.61"/>
        <n v="13979.7"/>
        <n v="29454.44"/>
        <n v="11379.11"/>
        <n v="36104.959999999999"/>
        <n v="38653"/>
        <n v="20227.810000000001"/>
        <n v="22068.9"/>
        <n v="25601.58"/>
        <n v="14736.43"/>
        <n v="30515.64"/>
        <n v="14512.61"/>
        <n v="20868.54"/>
        <n v="32015.42"/>
        <n v="10062.049999999999"/>
        <n v="19465.79"/>
        <n v="17474.41"/>
        <n v="33144.559999999998"/>
        <n v="16292.15"/>
        <n v="28461.3"/>
        <n v="19654.240000000002"/>
        <n v="20828.580000000002"/>
        <n v="21835.02"/>
        <n v="18714.89"/>
        <n v="32381.119999999999"/>
        <n v="14759.35"/>
        <n v="52208.99"/>
        <n v="23219.200000000001"/>
        <n v="16269.59"/>
        <n v="19641.05"/>
        <n v="23417.7"/>
        <n v="7083.05"/>
        <n v="27621.05"/>
        <n v="20339.7"/>
        <n v="16292.62"/>
        <n v="14057.82"/>
        <n v="18543.560000000001"/>
        <n v="14297.89"/>
        <n v="27246.03"/>
        <n v="12571"/>
        <n v="18962"/>
        <n v="11176.23"/>
        <n v="19793.88"/>
        <n v="23331.67"/>
        <n v="10552.05"/>
        <n v="32534.2"/>
        <n v="19112.45"/>
        <n v="12385.44"/>
        <n v="19658.32"/>
        <n v="22425.27"/>
        <n v="17819.55"/>
        <n v="26516.04"/>
        <n v="15278.58"/>
        <n v="16023.73"/>
        <n v="18260.8"/>
        <n v="13474.7"/>
        <n v="54427.9"/>
        <n v="22157.99"/>
        <n v="25523.62"/>
        <n v="17836.060000000001"/>
        <n v="13881.31"/>
        <n v="31856.44"/>
        <n v="14391.3"/>
        <n v="29502.61"/>
        <n v="8198"/>
        <n v="29524.91"/>
        <n v="16591.11"/>
        <n v="15378.76"/>
        <n v="17069.560000000001"/>
        <n v="25441.83"/>
        <n v="53424.51"/>
        <n v="52485.93"/>
        <n v="19879.02"/>
        <n v="17249.93"/>
        <n v="8485.9699999999993"/>
        <n v="15175.95"/>
        <n v="15824.75"/>
        <n v="11029.76"/>
        <n v="25931.29"/>
        <n v="10531.5"/>
        <n v="11128.14"/>
        <n v="17717.89"/>
        <n v="23255.83"/>
        <n v="20624.439999999999"/>
        <n v="32357"/>
        <n v="15304.38"/>
        <n v="23464.6"/>
        <n v="23196.28"/>
        <n v="24761.15"/>
        <n v="19475.07"/>
        <n v="13416.87"/>
        <n v="33156.22"/>
        <n v="24192.639999999999"/>
        <n v="32382.65"/>
        <n v="8986.25"/>
        <n v="38338.050000000003"/>
        <n v="13160.23"/>
        <n v="25577.03"/>
        <n v="18741.38"/>
        <n v="14180.48"/>
        <n v="7469.44"/>
        <n v="22196.63"/>
        <n v="17280.689999999999"/>
        <n v="16250.08"/>
        <n v="15271.46"/>
        <n v="14855.82"/>
        <n v="22041.5"/>
        <n v="16790.89"/>
        <n v="24952.53"/>
        <n v="25387.57"/>
        <n v="16891.46"/>
        <n v="15823.8"/>
        <n v="10558.4"/>
        <n v="30333.11"/>
        <n v="21185.05"/>
        <n v="33861.449999999997"/>
        <n v="11899.38"/>
        <n v="14745.4"/>
        <n v="9383.94"/>
        <n v="15654.85"/>
        <n v="19563.849999999999"/>
        <n v="37381.160000000003"/>
        <n v="10252.41"/>
        <n v="11216.59"/>
        <n v="11409.78"/>
        <n v="16162.3"/>
        <n v="40503.449999999997"/>
        <n v="9659.4500000000007"/>
        <n v="12911.94"/>
        <n v="21668.23"/>
        <n v="32028.84"/>
        <n v="26227.63"/>
        <n v="17228.759999999998"/>
        <n v="30550.62"/>
        <n v="14024.82"/>
        <n v="23073.65"/>
        <n v="22284.26"/>
        <n v="21836.79"/>
        <n v="27998.95"/>
        <n v="38947.21"/>
        <n v="12653.8"/>
        <n v="18720.259999999998"/>
        <n v="11936.68"/>
        <n v="17215.240000000002"/>
        <n v="11448.91"/>
        <n v="16857.400000000001"/>
        <n v="36916.76"/>
        <n v="24122.46"/>
        <n v="10513.3"/>
        <n v="36841.629999999997"/>
        <n v="17939.740000000002"/>
        <n v="24121.66"/>
        <n v="33341.050000000003"/>
        <n v="26858.07"/>
        <n v="10540.02"/>
        <n v="21298.5"/>
        <n v="14632.61"/>
        <n v="27365.63"/>
        <n v="22548.560000000001"/>
        <n v="27760.19"/>
        <n v="12417.36"/>
        <n v="20170.61"/>
        <n v="15744.92"/>
        <n v="30316.7"/>
        <n v="31101.23"/>
        <n v="16471.650000000001"/>
        <n v="9524.77"/>
        <n v="13785.29"/>
        <n v="23652.21"/>
        <n v="29510.1"/>
        <n v="15248.57"/>
        <n v="28087.24"/>
        <n v="18230.509999999998"/>
        <n v="19253.849999999999"/>
        <n v="18608.919999999998"/>
        <n v="22517.26"/>
        <n v="31890.080000000002"/>
        <n v="19095.13"/>
        <n v="11992.12"/>
        <n v="11920.25"/>
        <n v="9925.9599999999991"/>
        <n v="33724.29"/>
        <n v="19885.669999999998"/>
        <n v="14385.31"/>
        <n v="24758.47"/>
        <n v="14581.68"/>
        <n v="35173.17"/>
        <n v="18331.46"/>
        <n v="20762.61"/>
        <n v="8940.09"/>
        <n v="28247.08"/>
        <n v="10746.16"/>
        <n v="23388.34"/>
        <n v="13893.2"/>
        <n v="14585.48"/>
        <n v="16971.34"/>
        <n v="24299.79"/>
        <n v="24990.44"/>
        <n v="19026"/>
        <n v="28584.13"/>
        <n v="19041.39"/>
        <n v="20191.12"/>
        <n v="18893.68"/>
        <n v="15725.89"/>
        <n v="14437.21"/>
        <n v="29100.66"/>
        <n v="18534.3"/>
        <n v="44965.31"/>
        <n v="17434.59"/>
        <n v="19449.95"/>
        <n v="21407.87"/>
        <n v="9466.14"/>
        <n v="19518.849999999999"/>
        <n v="13354"/>
        <n v="13892.8"/>
        <n v="74524.06"/>
        <n v="19605.13"/>
        <n v="23834.57"/>
        <n v="24958.93"/>
        <n v="30820.83"/>
        <n v="23217.64"/>
        <n v="11978.72"/>
        <n v="18148.29"/>
        <n v="31807.01"/>
        <n v="12649.85"/>
        <n v="31131.17"/>
        <n v="33893.089999999997"/>
        <n v="48575.76"/>
        <n v="9567.2000000000007"/>
        <n v="18647.2"/>
        <n v="31711.97"/>
        <n v="8428.19"/>
        <n v="11282.24"/>
        <n v="12948.98"/>
        <n v="29294.080000000002"/>
        <n v="9710.24"/>
        <n v="17396.990000000002"/>
        <n v="20403.490000000002"/>
        <n v="19102.349999999999"/>
        <n v="36557.040000000001"/>
        <n v="15621.32"/>
        <n v="16285.07"/>
        <n v="12901.93"/>
        <n v="18711.5"/>
        <n v="60014.29"/>
        <n v="7144.13"/>
        <n v="9976.2900000000009"/>
        <n v="9980.52"/>
        <n v="20076.72"/>
        <n v="11392.63"/>
        <n v="7607.97"/>
        <n v="17246.88"/>
        <n v="48968.02"/>
        <n v="29716.76"/>
        <n v="15789.65"/>
        <n v="31293.9"/>
        <n v="14518.19"/>
        <n v="13775.92"/>
        <n v="47474.74"/>
        <n v="8470.0499999999993"/>
        <n v="14152.06"/>
        <n v="44250.19"/>
        <n v="9322.49"/>
        <n v="21680.32"/>
        <n v="27414.86"/>
        <n v="32224.65"/>
        <n v="12023.2"/>
        <n v="13195.64"/>
        <n v="15956.1"/>
        <n v="16070.58"/>
        <n v="30921.15"/>
        <n v="18409.55"/>
        <n v="23619.05"/>
        <n v="13478.94"/>
        <n v="15384"/>
        <n v="6230.98"/>
        <n v="31206.74"/>
        <n v="27589.08"/>
        <n v="20708.29"/>
        <n v="13211.09"/>
        <n v="27270.83"/>
        <n v="12650.47"/>
        <n v="36330.629999999997"/>
        <n v="9078.36"/>
        <n v="36221.839999999997"/>
        <n v="14112.57"/>
        <n v="20818.849999999999"/>
        <n v="18827.45"/>
        <n v="32941.300000000003"/>
        <n v="32687.93"/>
        <n v="15454.02"/>
        <n v="33760.74"/>
        <n v="18012.72"/>
        <n v="15855.11"/>
        <n v="29729.64"/>
        <n v="23923.040000000001"/>
        <n v="13736.71"/>
        <n v="9009.5300000000007"/>
        <n v="24105.25"/>
        <n v="21552.97"/>
        <n v="21211.85"/>
        <n v="14986.98"/>
        <n v="16099.09"/>
        <n v="25989.98"/>
        <n v="23944.18"/>
        <n v="12781.66"/>
        <n v="19050.14"/>
        <n v="14243.3"/>
        <n v="18382.12"/>
        <n v="6749.39"/>
        <n v="15490.02"/>
        <n v="19131.02"/>
        <n v="21938.49"/>
        <n v="14262.1"/>
        <n v="32599.49"/>
        <n v="35433.269999999997"/>
        <n v="17751.89"/>
        <n v="21730.45"/>
        <n v="13923.51"/>
        <n v="20340.88"/>
        <n v="19605.09"/>
        <n v="27473.08"/>
        <n v="13553.8"/>
        <n v="21753.5"/>
        <n v="28816.36"/>
        <n v="14538.91"/>
        <n v="26497.75"/>
        <n v="12044.15"/>
        <n v="27455.25"/>
        <n v="17961.54"/>
        <n v="18472.259999999998"/>
        <n v="15312.4"/>
        <n v="24513.89"/>
        <n v="17440.48"/>
        <n v="18064.099999999999"/>
        <n v="19097.89"/>
        <n v="10388.18"/>
        <n v="13616.3"/>
        <n v="16084.93"/>
        <n v="16891.28"/>
        <n v="8855.81"/>
        <n v="13762.17"/>
        <n v="23990.68"/>
        <n v="25127.79"/>
        <n v="33383.519999999997"/>
        <n v="18259.18"/>
        <n v="12010.7"/>
        <n v="19455.11"/>
        <n v="12999.11"/>
        <n v="10908.04"/>
        <n v="37183.07"/>
        <n v="21693.41"/>
        <n v="17107.66"/>
        <n v="25282.82"/>
        <n v="9523.36"/>
        <n v="13008.36"/>
        <n v="25029.040000000001"/>
        <n v="24265.88"/>
        <n v="18804.59"/>
        <n v="15894.88"/>
        <n v="26397.8"/>
        <n v="5301.35"/>
        <n v="32731.19"/>
        <n v="25772.06"/>
        <n v="56713.120000000003"/>
        <n v="23338.7"/>
        <n v="24971.9"/>
        <n v="14820.6"/>
        <n v="21131.74"/>
        <n v="18853.68"/>
        <n v="27250.04"/>
        <n v="16178.62"/>
        <n v="20679.400000000001"/>
        <n v="21794.31"/>
        <n v="24226.75"/>
        <n v="30247.02"/>
        <n v="35874.89"/>
        <n v="24095.62"/>
        <n v="20293.330000000002"/>
        <n v="6512.36"/>
        <n v="13243.38"/>
        <n v="10193.27"/>
        <n v="17700.39"/>
        <n v="25832.83"/>
        <n v="20496.55"/>
        <n v="22754.25"/>
        <n v="26562.66"/>
        <n v="16381.07"/>
        <n v="14367.94"/>
        <n v="28105.21"/>
        <n v="12094.74"/>
        <n v="17867.45"/>
        <n v="13268.43"/>
        <n v="56290.53"/>
        <n v="21785.16"/>
        <n v="18527.64"/>
        <n v="18250.14"/>
        <n v="12301.81"/>
        <n v="12079.16"/>
        <n v="20459.45"/>
        <n v="31899.91"/>
        <n v="61379.87"/>
        <n v="18361.34"/>
        <n v="44535.28"/>
        <n v="11813.78"/>
        <n v="26227.16"/>
        <n v="25028.58"/>
        <n v="23800.03"/>
        <n v="12920.15"/>
        <n v="14624.14"/>
        <n v="25390.47"/>
        <n v="5317.87"/>
        <n v="20257.98"/>
        <n v="35605.79"/>
        <n v="12942.14"/>
        <n v="12357.74"/>
        <n v="22551.78"/>
        <n v="31930.61"/>
        <n v="20598.57"/>
        <n v="22948.18"/>
        <n v="18598"/>
        <n v="42731.5"/>
        <n v="23298.99"/>
        <n v="24286.54"/>
        <n v="22128.45"/>
        <n v="19571.71"/>
        <n v="11598.7"/>
        <n v="16288.58"/>
        <n v="13910.21"/>
        <n v="27610.87"/>
        <n v="17566.16"/>
        <n v="23084.36"/>
        <n v="8264.84"/>
        <n v="17009.599999999999"/>
        <n v="9650.99"/>
        <n v="21570.98"/>
        <n v="13693.77"/>
        <n v="26246.61"/>
        <n v="25276.39"/>
        <n v="28637.41"/>
        <n v="11444.11"/>
        <n v="31664.9"/>
        <n v="26866.57"/>
        <n v="12602.47"/>
        <n v="14741.77"/>
        <n v="25689.49"/>
        <n v="16739.349999999999"/>
        <n v="11599.96"/>
        <n v="25392.560000000001"/>
        <n v="20974.92"/>
        <n v="24879.37"/>
        <n v="13635.3"/>
        <n v="22975.46"/>
        <n v="14376.24"/>
        <n v="15447.81"/>
        <n v="16422.849999999999"/>
        <n v="21709.1"/>
        <n v="30137.81"/>
        <n v="30395.7"/>
        <n v="13601.76"/>
        <n v="17120.02"/>
        <n v="13834.24"/>
        <n v="22823.52"/>
        <n v="19684.400000000001"/>
        <n v="13925.82"/>
        <n v="17235.37"/>
        <n v="25784.07"/>
        <n v="15227.67"/>
        <n v="27958.17"/>
        <n v="12625.33"/>
        <n v="25534.14"/>
        <n v="15353.81"/>
        <n v="16980.650000000001"/>
        <n v="32751.98"/>
        <n v="16286.47"/>
        <n v="29369.75"/>
        <n v="18903.09"/>
        <n v="15782.94"/>
        <n v="10983.61"/>
        <n v="13211.77"/>
        <n v="18486.47"/>
        <n v="22941.87"/>
        <n v="27902.91"/>
        <n v="24722.240000000002"/>
        <n v="41688.51"/>
        <n v="39834.480000000003"/>
        <n v="12937.94"/>
        <n v="19788.12"/>
        <n v="16459.03"/>
        <n v="37964.480000000003"/>
        <n v="20596.830000000002"/>
        <n v="14190.61"/>
        <n v="29518.2"/>
        <n v="10765.23"/>
        <n v="17968.78"/>
        <n v="31378.25"/>
        <n v="11438.83"/>
        <n v="16065.09"/>
        <n v="17928.62"/>
        <n v="14191.61"/>
        <n v="22501.66"/>
        <n v="16705.34"/>
        <n v="13728.56"/>
        <n v="9685.94"/>
        <n v="15711.93"/>
        <n v="26783.61"/>
        <n v="14709.49"/>
        <n v="25212.93"/>
        <n v="16743.509999999998"/>
        <n v="10801.8"/>
        <n v="17337.900000000001"/>
        <n v="15007.65"/>
        <n v="25503.15"/>
        <n v="10886.76"/>
        <n v="25512.39"/>
        <n v="22895.98"/>
        <n v="35513.629999999997"/>
        <n v="8238.33"/>
        <n v="27543.64"/>
        <n v="18748.560000000001"/>
        <n v="14301.96"/>
        <n v="18122.55"/>
        <n v="9010.7099999999991"/>
        <n v="11133.02"/>
        <n v="21584.42"/>
        <n v="17102.07"/>
        <n v="27466.74"/>
        <n v="24634.35"/>
        <n v="8647.51"/>
        <n v="24348.03"/>
        <n v="10961.39"/>
        <n v="10280.07"/>
        <n v="28477.95"/>
        <n v="32400.3"/>
        <n v="56241.45"/>
        <n v="26365.34"/>
        <n v="18276.189999999999"/>
        <n v="17911.259999999998"/>
        <n v="29312.29"/>
        <n v="23241.86"/>
        <n v="23539.86"/>
        <n v="9513.42"/>
        <n v="21228.05"/>
        <n v="16773.349999999999"/>
        <n v="14769.78"/>
        <n v="15099.44"/>
        <n v="26920.67"/>
        <n v="17863.849999999999"/>
        <n v="18775.86"/>
        <n v="14357.43"/>
        <n v="24567.07"/>
        <n v="9399.94"/>
        <n v="7173.11"/>
        <n v="20449.990000000002"/>
        <n v="11776.89"/>
        <n v="30588.74"/>
        <n v="12388.23"/>
        <n v="34596.81"/>
        <n v="27139.22"/>
        <n v="50320.639999999999"/>
        <n v="13665.97"/>
        <n v="18157.78"/>
        <n v="27573.41"/>
        <n v="24859.91"/>
        <n v="19942.490000000002"/>
        <n v="14179.23"/>
        <n v="20828.78"/>
        <n v="18516.740000000002"/>
        <n v="20865.990000000002"/>
        <n v="13581.54"/>
        <n v="19326.34"/>
        <n v="19277.169999999998"/>
        <n v="9551.64"/>
        <n v="19027.669999999998"/>
        <n v="16686.86"/>
        <n v="33758.480000000003"/>
        <n v="34233.4"/>
        <n v="43300.77"/>
        <n v="15831.9"/>
        <n v="21639.279999999999"/>
        <n v="20017.11"/>
        <n v="9576.09"/>
        <n v="24771.97"/>
        <n v="27402.86"/>
        <n v="24359.23"/>
        <n v="27389.4"/>
        <n v="19566.03"/>
        <n v="20546.89"/>
        <n v="22232.52"/>
        <n v="31870.639999999999"/>
        <n v="10716.28"/>
        <n v="28556.67"/>
        <n v="19113.97"/>
        <n v="7790.11"/>
        <n v="31456.240000000002"/>
        <n v="12051.84"/>
        <n v="13065.03"/>
        <n v="31543.54"/>
        <n v="12571.34"/>
        <n v="19845.77"/>
        <n v="22540.13"/>
        <n v="18325.439999999999"/>
        <n v="10789.95"/>
        <n v="21847.51"/>
        <n v="28851.08"/>
        <n v="9927.81"/>
        <n v="10699.37"/>
        <n v="18315.34"/>
        <n v="11426.8"/>
        <n v="24764.19"/>
        <n v="11415.06"/>
        <n v="13009.53"/>
        <n v="17443.740000000002"/>
        <n v="27826.57"/>
        <n v="23308.21"/>
        <n v="10439.77"/>
        <n v="28473.7"/>
        <n v="9222.86"/>
        <n v="20163.12"/>
        <n v="13820.05"/>
        <n v="15792.33"/>
        <n v="30962.65"/>
        <n v="15490.21"/>
        <n v="18869.68"/>
        <n v="26676.41"/>
        <n v="29898.51"/>
        <n v="12489.11"/>
        <n v="12616.68"/>
        <n v="11911.92"/>
        <n v="19197.099999999999"/>
        <n v="30788.560000000001"/>
        <n v="15798.22"/>
        <n v="15105.08"/>
        <n v="21057.94"/>
        <n v="27953.53"/>
        <n v="12928.35"/>
        <n v="29883.22"/>
        <n v="18857.060000000001"/>
        <n v="25274.89"/>
        <n v="18765.54"/>
        <n v="9049.94"/>
        <n v="39179.53"/>
        <n v="13211.98"/>
        <n v="28457.15"/>
        <n v="13805.87"/>
        <n v="10725.31"/>
        <n v="10180.030000000001"/>
        <n v="13883.41"/>
        <n v="13583.55"/>
        <n v="39011.050000000003"/>
        <n v="20739.34"/>
        <n v="35093.949999999997"/>
        <n v="18537.36"/>
        <n v="14929.09"/>
        <n v="13618.07"/>
        <n v="22413.18"/>
        <n v="19931.59"/>
        <n v="24927.279999999999"/>
        <n v="9931.65"/>
        <n v="20227.72"/>
        <n v="20569.080000000002"/>
        <n v="26685.94"/>
        <n v="32153.43"/>
        <n v="22263.71"/>
        <n v="35273.31"/>
        <n v="20882.12"/>
        <n v="37483.72"/>
        <n v="17456.060000000001"/>
        <n v="20854.849999999999"/>
        <n v="14636.33"/>
        <n v="13826.51"/>
        <n v="43205.8"/>
        <n v="20170.63"/>
        <n v="15074.44"/>
        <n v="19655.77"/>
        <n v="51358.47"/>
        <n v="22425.25"/>
        <n v="19052.75"/>
        <n v="18390"/>
        <n v="18001.2"/>
        <n v="18952.63"/>
        <n v="17272.43"/>
        <n v="17607.04"/>
        <n v="24565.74"/>
        <n v="23831.040000000001"/>
        <n v="23896.65"/>
        <n v="14211.06"/>
        <n v="17964.509999999998"/>
        <n v="27234.13"/>
        <n v="76878.41"/>
        <n v="19678.39"/>
        <n v="20880"/>
        <n v="28082.04"/>
        <n v="50640.42"/>
        <n v="16907.88"/>
        <n v="14056.29"/>
        <n v="17399.91"/>
        <n v="23211.09"/>
        <n v="45152.34"/>
        <n v="12675.4"/>
        <n v="30676.05"/>
        <n v="18073.3"/>
        <n v="21597.08"/>
        <n v="10982.45"/>
        <n v="20191"/>
        <n v="29483.61"/>
        <n v="17963.55"/>
        <n v="21885.58"/>
        <n v="41158.33"/>
        <n v="23186.45"/>
        <n v="20314.7"/>
        <n v="23962.87"/>
        <n v="25296"/>
        <n v="23460.76"/>
        <n v="21792.13"/>
        <n v="16396.54"/>
        <n v="13614.18"/>
        <n v="20465.490000000002"/>
        <n v="25432.23"/>
        <n v="11064.79"/>
        <n v="19650.21"/>
        <n v="11585.49"/>
        <n v="28462.21"/>
        <n v="11400.17"/>
        <n v="24285.71"/>
        <n v="16309.44"/>
        <n v="14196.49"/>
        <n v="14147.1"/>
        <n v="25471.14"/>
        <n v="21609.84"/>
        <n v="17256.060000000001"/>
        <n v="15217.29"/>
        <n v="42356.75"/>
        <n v="18768.46"/>
        <n v="13203.22"/>
        <n v="11658.43"/>
        <n v="21191.59"/>
        <n v="24537.97"/>
        <n v="16864.37"/>
        <n v="29043.16"/>
        <n v="18782.84"/>
        <n v="33843.300000000003"/>
        <n v="44875.14"/>
        <n v="24472.57"/>
        <n v="13560.14"/>
        <n v="16194.52"/>
        <n v="6683.54"/>
        <n v="9507.58"/>
        <n v="19857.330000000002"/>
        <n v="32495.67"/>
        <n v="25954.15"/>
        <n v="11285.68"/>
        <n v="15689.98"/>
        <n v="23214.3"/>
        <n v="40532.050000000003"/>
        <n v="15579.3"/>
        <n v="37230.25"/>
        <n v="15425.71"/>
        <n v="23453.97"/>
        <n v="19459.59"/>
        <n v="28287.58"/>
        <n v="12147.73"/>
        <n v="14221.58"/>
        <n v="21653.05"/>
        <n v="35478.28"/>
        <n v="19601.11"/>
        <n v="20516.86"/>
        <n v="18706.560000000001"/>
        <n v="10291.4"/>
        <n v="21111.200000000001"/>
        <n v="39538.32"/>
        <n v="16434.02"/>
        <n v="21962.85"/>
        <n v="16721.849999999999"/>
        <n v="21421.200000000001"/>
        <n v="19947.189999999999"/>
        <n v="23126.02"/>
        <n v="10113.290000000001"/>
        <n v="17883.77"/>
        <n v="15021.02"/>
        <n v="23886.37"/>
        <n v="9722.16"/>
        <n v="25537.91"/>
        <n v="29386.45"/>
        <n v="33598.870000000003"/>
        <n v="20549.39"/>
        <n v="23358.86"/>
        <n v="19943.830000000002"/>
        <n v="25965.19"/>
        <n v="16324.89"/>
        <n v="13963.7"/>
        <n v="36848.120000000003"/>
        <n v="24519.87"/>
        <n v="19231.73"/>
        <n v="16903.27"/>
        <n v="24125.81"/>
        <n v="16484.18"/>
        <n v="17198.45"/>
        <n v="17902.64"/>
        <n v="29609.61"/>
        <n v="18436.12"/>
        <n v="34126.800000000003"/>
        <n v="20661.98"/>
        <n v="11322.16"/>
        <n v="15836.09"/>
        <n v="19468.97"/>
        <n v="6457.47"/>
        <n v="18822.39"/>
        <n v="21903.02"/>
        <n v="12792.05"/>
        <n v="20290.75"/>
        <n v="23990.07"/>
        <n v="29475.52"/>
        <n v="25509.32"/>
        <n v="17174.13"/>
        <n v="20652.07"/>
        <n v="13658.25"/>
        <n v="14100.69"/>
        <n v="21644.12"/>
        <n v="19001.2"/>
        <n v="21912.81"/>
        <n v="9143.4"/>
        <n v="14104.26"/>
        <n v="15391.28"/>
        <n v="31794.35"/>
        <n v="23634.99"/>
        <n v="14614.6"/>
        <n v="16661.919999999998"/>
        <n v="29871.82"/>
        <n v="16767.03"/>
        <n v="29659.07"/>
        <n v="25664.26"/>
        <n v="15054.04"/>
        <n v="17456.52"/>
        <n v="14905.7"/>
        <n v="25910.68"/>
        <n v="13657.11"/>
        <n v="35313.65"/>
        <n v="32613.15"/>
        <n v="33777.03"/>
        <n v="9593.69"/>
        <n v="42626.6"/>
        <n v="27261.96"/>
        <n v="11932.22"/>
        <n v="10163.89"/>
        <n v="14352.87"/>
        <n v="11655.12"/>
        <n v="27242.69"/>
        <n v="22728.87"/>
        <n v="21277.25"/>
        <n v="9985.39"/>
        <n v="15187.86"/>
        <n v="24799.41"/>
        <n v="21084.41"/>
        <n v="21081.46"/>
        <n v="30947.79"/>
        <n v="26991.63"/>
        <n v="16440.82"/>
        <n v="29518.71"/>
        <n v="37455.519999999997"/>
        <n v="21253.56"/>
        <n v="24347.74"/>
        <n v="20533.48"/>
        <n v="12998.38"/>
        <n v="22978.57"/>
        <n v="16118.24"/>
        <n v="33671.81"/>
        <n v="10318.030000000001"/>
        <n v="28959.08"/>
        <n v="13359.07"/>
        <n v="28250.15"/>
        <n v="21646.49"/>
        <n v="11266.05"/>
        <n v="14986.99"/>
        <n v="22844.62"/>
        <n v="8075.35"/>
        <n v="25442.11"/>
        <n v="21535.15"/>
        <n v="20263.09"/>
        <n v="18161.16"/>
        <n v="16108.44"/>
        <n v="33895"/>
        <n v="25727.69"/>
        <n v="11784.73"/>
        <n v="17163.73"/>
        <n v="32192.21"/>
        <n v="25937.14"/>
        <n v="17688.57"/>
        <n v="10211.01"/>
        <n v="18785.75"/>
        <n v="14242.69"/>
        <n v="30271.55"/>
        <n v="26767.47"/>
        <n v="28508.52"/>
        <n v="23652.11"/>
        <n v="14409.95"/>
        <n v="27541.91"/>
        <n v="16250.41"/>
        <n v="18988.310000000001"/>
        <n v="17333.38"/>
        <n v="21089.34"/>
        <n v="13632.99"/>
        <n v="11318.08"/>
        <n v="44497.27"/>
        <n v="14620.13"/>
        <n v="20175.54"/>
        <n v="36638.36"/>
        <n v="17275.73"/>
        <n v="15552.55"/>
        <n v="23843.42"/>
        <n v="31268.77"/>
        <n v="19084.02"/>
        <n v="12892.21"/>
        <n v="27978.47"/>
        <n v="30494.66"/>
        <n v="30243.25"/>
        <n v="12983.82"/>
        <n v="13717.44"/>
        <n v="14898.08"/>
        <n v="8778.06"/>
        <n v="16235.38"/>
        <n v="28097.94"/>
        <n v="25226.49"/>
        <n v="32703.19"/>
        <n v="32841.870000000003"/>
        <n v="19920.36"/>
        <n v="18841.419999999998"/>
        <n v="18117.52"/>
        <n v="23707.200000000001"/>
        <n v="11806.28"/>
        <n v="14902.11"/>
        <n v="16969.71"/>
        <n v="10977.44"/>
        <n v="16026.37"/>
        <n v="15252.55"/>
        <n v="16029.15"/>
        <n v="14291.77"/>
        <n v="22608.93"/>
        <n v="19470.87"/>
        <n v="19023.73"/>
        <n v="15158.63"/>
        <n v="16759.810000000001"/>
        <n v="19787.87"/>
        <n v="20258.63"/>
        <n v="24734.5"/>
        <n v="16163.39"/>
        <n v="17684.400000000001"/>
        <n v="24676.37"/>
        <n v="39888.07"/>
        <n v="15410.64"/>
        <n v="9358.49"/>
        <n v="13766.56"/>
        <n v="27619.22"/>
        <n v="16564.84"/>
        <n v="17109.490000000002"/>
        <n v="14798.01"/>
        <n v="26738.3"/>
        <n v="21831.32"/>
        <n v="25689.62"/>
        <n v="22425.57"/>
        <n v="33698.980000000003"/>
        <n v="16975.7"/>
        <n v="28496.799999999999"/>
        <n v="19395.22"/>
        <n v="15664.39"/>
        <n v="22740.44"/>
        <n v="30085.87"/>
        <n v="20043.740000000002"/>
        <n v="27489.34"/>
        <n v="11811.64"/>
        <n v="16670.189999999999"/>
        <n v="11937.49"/>
        <n v="11371.6"/>
        <n v="30509.25"/>
        <n v="17156.64"/>
        <n v="6873.87"/>
        <n v="15618.44"/>
        <n v="22388.99"/>
        <n v="11337.89"/>
        <n v="16747"/>
        <n v="7395.64"/>
        <n v="23237.439999999999"/>
        <n v="34552.019999999997"/>
        <n v="28385.21"/>
        <n v="21982.01"/>
        <n v="33225.58"/>
        <n v="15550.45"/>
        <n v="22064.5"/>
        <n v="10841.09"/>
        <n v="7991.66"/>
        <n v="8393.06"/>
        <n v="18179.68"/>
        <n v="11368.97"/>
        <n v="16846.91"/>
        <n v="12851.21"/>
        <n v="10437.549999999999"/>
        <n v="19231.64"/>
        <n v="35075.730000000003"/>
        <n v="35851.78"/>
        <n v="19212.77"/>
        <n v="12040.75"/>
        <n v="11382.77"/>
        <n v="11436.9"/>
        <n v="19685.41"/>
        <n v="16895.63"/>
        <n v="18000.330000000002"/>
        <n v="49533.56"/>
        <n v="30680.05"/>
        <n v="42222.17"/>
        <n v="20523.22"/>
        <n v="23111.66"/>
        <n v="14103.4"/>
        <n v="16067.51"/>
        <n v="20822.66"/>
        <n v="14732.75"/>
        <n v="13016.69"/>
        <n v="23886.07"/>
        <n v="14155"/>
        <n v="17866.330000000002"/>
        <n v="21132.560000000001"/>
        <n v="6815.11"/>
        <n v="19765.96"/>
        <n v="16415.64"/>
        <n v="14033.4"/>
        <n v="13936.72"/>
        <n v="38598.519999999997"/>
        <n v="10700.87"/>
        <n v="11043.56"/>
        <n v="30287"/>
        <n v="23718.5"/>
        <n v="28448.57"/>
        <n v="15126.95"/>
        <n v="17972.95"/>
        <n v="12140.82"/>
        <n v="13670.82"/>
        <n v="10651.03"/>
        <n v="13122.59"/>
        <n v="17542.46"/>
        <n v="19794.46"/>
        <n v="22726.37"/>
        <n v="10341.19"/>
        <n v="22831.81"/>
        <n v="8791.58"/>
        <n v="25961.91"/>
        <n v="16553.28"/>
        <n v="27687.66"/>
        <n v="15727.29"/>
        <n v="15631.09"/>
        <n v="22828.240000000002"/>
        <n v="23252.62"/>
        <n v="21303.5"/>
        <n v="36180.29"/>
        <n v="28667.96"/>
        <n v="27477.439999999999"/>
        <n v="15259.74"/>
        <n v="25470.35"/>
        <n v="14489.17"/>
        <n v="44497.2"/>
        <n v="25179.439999999999"/>
        <n v="32236.74"/>
        <n v="20189.39"/>
        <n v="14689.88"/>
        <n v="10612.81"/>
        <n v="10210.27"/>
        <n v="23652.5"/>
        <n v="15795.69"/>
        <n v="9581.01"/>
        <n v="18327.23"/>
        <n v="9415.84"/>
        <n v="12275.31"/>
        <n v="17407.48"/>
        <n v="31914.28"/>
        <n v="13906.16"/>
        <n v="20446.87"/>
        <n v="34781.06"/>
        <n v="10141.719999999999"/>
        <n v="8622.39"/>
        <n v="10564.78"/>
        <n v="35068.33"/>
        <n v="22865.72"/>
        <n v="11008.84"/>
        <n v="16695.82"/>
        <n v="9212.02"/>
        <n v="24299.15"/>
        <n v="25525.47"/>
        <n v="33359.120000000003"/>
        <n v="44048.34"/>
        <n v="12723.31"/>
        <n v="18739.310000000001"/>
        <n v="19768.63"/>
        <n v="14414.84"/>
        <n v="26401.94"/>
        <n v="14945.02"/>
        <n v="18318.04"/>
        <n v="27809.38"/>
        <n v="15218.47"/>
        <n v="17537.48"/>
        <n v="13287.96"/>
        <n v="12006.82"/>
        <n v="17366.189999999999"/>
        <n v="25704.52"/>
        <n v="8612.1"/>
        <n v="24144.83"/>
        <n v="11752.31"/>
        <n v="11899.03"/>
        <n v="18956.490000000002"/>
        <n v="33495.589999999997"/>
        <n v="6810.65"/>
        <n v="12512.72"/>
        <n v="13245.6"/>
        <n v="31263.119999999999"/>
        <n v="19910.939999999999"/>
        <n v="23762.33"/>
        <n v="15215.42"/>
        <n v="14444.86"/>
        <n v="7132.45"/>
        <n v="12417.37"/>
        <n v="7765.08"/>
        <n v="14607.52"/>
        <n v="16707.93"/>
        <n v="33848.28"/>
        <n v="28535.95"/>
        <n v="20385.509999999998"/>
        <n v="26633.67"/>
        <n v="15139.77"/>
        <n v="25155.89"/>
        <n v="18021.169999999998"/>
        <n v="15006"/>
        <n v="12450.15"/>
        <n v="16376.91"/>
        <n v="40609.61"/>
        <n v="9526.5"/>
        <n v="15131.15"/>
        <n v="16655.11"/>
        <n v="19542.830000000002"/>
        <n v="10081.030000000001"/>
        <n v="28553.64"/>
        <n v="9349.0400000000009"/>
        <n v="41776.71"/>
        <n v="47147.41"/>
        <n v="13878.15"/>
        <n v="22358.43"/>
        <n v="27515.42"/>
        <n v="16856.669999999998"/>
        <n v="27431.19"/>
        <n v="6865.86"/>
        <n v="19755.59"/>
        <n v="25827.43"/>
        <n v="6912.04"/>
        <n v="12530.62"/>
        <n v="18174"/>
        <n v="15432.86"/>
        <n v="19780.3"/>
        <n v="27258.3"/>
        <n v="11111.04"/>
        <n v="10428.620000000001"/>
        <n v="70900.05"/>
        <n v="36551.120000000003"/>
        <n v="13451.25"/>
        <n v="16576.59"/>
        <n v="37548.35"/>
        <n v="23281.23"/>
        <n v="19172.669999999998"/>
        <n v="14134.47"/>
        <n v="27055.09"/>
        <n v="7951.5"/>
        <n v="18411.05"/>
        <n v="17445.169999999998"/>
        <n v="18028.96"/>
        <n v="18743.21"/>
        <n v="15246.82"/>
        <n v="23218.75"/>
        <n v="31256.17"/>
        <n v="26706.03"/>
        <n v="10341.280000000001"/>
        <n v="19196.490000000002"/>
        <n v="25342.22"/>
        <n v="21470.06"/>
        <n v="36910.75"/>
        <n v="8475.56"/>
        <n v="14519.2"/>
        <n v="10900.57"/>
        <n v="16359.91"/>
        <n v="24329.4"/>
        <n v="17010.82"/>
        <n v="21155.88"/>
        <n v="35750.89"/>
        <n v="37913.81"/>
        <n v="21343.48"/>
        <n v="30067.03"/>
        <n v="19580.400000000001"/>
        <n v="19338.68"/>
        <n v="15393.44"/>
        <n v="28303.85"/>
        <n v="28424.75"/>
        <n v="37095.78"/>
        <n v="28277.11"/>
        <n v="37196.769999999997"/>
        <n v="18489.07"/>
        <n v="17745.59"/>
        <n v="14665.93"/>
        <n v="10588.71"/>
        <n v="20313.919999999998"/>
        <n v="22889.25"/>
        <n v="38568.99"/>
        <n v="16452.68"/>
        <n v="18413.349999999999"/>
        <n v="15280.9"/>
        <n v="8842.74"/>
        <n v="12103.79"/>
        <n v="14581.11"/>
        <n v="24915.84"/>
        <n v="11390.31"/>
        <n v="7940.35"/>
        <n v="22347.72"/>
        <n v="15698.34"/>
        <n v="12589.26"/>
        <n v="17471.39"/>
        <n v="12114.52"/>
        <n v="13924.35"/>
        <n v="11004.21"/>
        <n v="19572.64"/>
        <n v="15166.55"/>
        <n v="18123.23"/>
        <n v="11924.71"/>
        <n v="30740.83"/>
        <n v="20585.259999999998"/>
        <n v="22495.52"/>
        <n v="13286.17"/>
        <n v="11328.91"/>
        <n v="18670.509999999998"/>
        <n v="19495.59"/>
        <n v="18511.509999999998"/>
        <n v="26783.98"/>
        <n v="24712.82"/>
        <n v="13412.47"/>
        <n v="17096.48"/>
        <n v="16323.76"/>
        <n v="12753.62"/>
        <n v="19778.310000000001"/>
        <n v="15280.82"/>
        <n v="11381.65"/>
        <n v="30644.61"/>
        <n v="33884.129999999997"/>
        <n v="20425.259999999998"/>
        <n v="12739.49"/>
        <n v="11219.55"/>
        <n v="20761.169999999998"/>
        <n v="27842.53"/>
        <n v="30500.44"/>
        <n v="37509.06"/>
        <n v="8631.9599999999991"/>
        <n v="9856.1299999999992"/>
        <n v="21354.560000000001"/>
        <n v="20471.3"/>
        <n v="11860.16"/>
        <n v="11676.19"/>
        <n v="13992.93"/>
        <n v="5502.05"/>
        <n v="18716.810000000001"/>
        <n v="26948.09"/>
        <n v="12003.92"/>
        <n v="17743.36"/>
        <n v="12751.88"/>
        <n v="17130.2"/>
        <n v="15221.05"/>
        <n v="25660.639999999999"/>
        <n v="30658.13"/>
        <n v="18427.5"/>
        <n v="9104.69"/>
        <n v="15141.74"/>
        <n v="60994.16"/>
        <n v="29384.78"/>
        <n v="15085.81"/>
        <n v="21411.74"/>
        <n v="22875.4"/>
        <n v="16734.939999999999"/>
        <n v="24988.99"/>
        <n v="12158.44"/>
        <n v="19526.27"/>
        <n v="39573.360000000001"/>
        <n v="12482.55"/>
        <n v="14239.79"/>
        <n v="31380.54"/>
        <n v="30361.15"/>
        <n v="24052.01"/>
        <n v="32169.56"/>
        <n v="22135.67"/>
        <n v="11610.56"/>
        <n v="20897.05"/>
        <n v="18433.830000000002"/>
        <n v="17454.07"/>
        <n v="26454.34"/>
        <n v="24299.51"/>
        <n v="9100.34"/>
        <n v="8639.4599999999991"/>
        <n v="13105.71"/>
        <n v="12705.79"/>
        <n v="19565.75"/>
        <n v="13718.19"/>
        <n v="14557"/>
        <n v="27499.37"/>
        <n v="20076.740000000002"/>
        <n v="37799.629999999997"/>
        <n v="14395.4"/>
        <n v="16081.18"/>
        <n v="24561.17"/>
        <n v="19532.7"/>
        <n v="19070.009999999998"/>
        <n v="12436.55"/>
        <n v="17746.150000000001"/>
        <n v="28613.439999999999"/>
        <n v="16888.05"/>
        <n v="40577.64"/>
        <n v="33864.769999999997"/>
        <n v="24665.24"/>
        <n v="47293.04"/>
        <n v="19032.490000000002"/>
        <n v="25666.1"/>
        <n v="15049.99"/>
        <n v="17121.150000000001"/>
        <n v="8237.83"/>
        <n v="13595.07"/>
        <n v="13854.23"/>
        <n v="17072.509999999998"/>
        <n v="15174.8"/>
        <n v="25953.26"/>
        <n v="16662.95"/>
        <n v="18125.84"/>
        <n v="23809.67"/>
        <n v="8474.99"/>
        <n v="15995.87"/>
        <n v="13569.12"/>
        <n v="10349.040000000001"/>
        <n v="33496.870000000003"/>
        <n v="13152.9"/>
        <n v="40282.01"/>
        <n v="19030.32"/>
        <n v="20651.62"/>
        <n v="12797.84"/>
        <n v="17285.84"/>
        <n v="17134.939999999999"/>
        <n v="40368.19"/>
        <n v="31288.16"/>
        <n v="8329.0300000000007"/>
        <n v="17275.77"/>
        <n v="44876.32"/>
        <n v="22803.91"/>
        <n v="17991.34"/>
        <n v="6374.39"/>
        <n v="14220.77"/>
        <n v="39560.199999999997"/>
        <n v="28787.09"/>
        <n v="19318.490000000002"/>
        <n v="33521.9"/>
        <n v="27353.73"/>
        <n v="9524.65"/>
        <n v="18569.71"/>
        <n v="21329.09"/>
        <n v="18448.939999999999"/>
        <n v="34547.879999999997"/>
        <n v="19511.7"/>
        <n v="18988.39"/>
        <n v="20932.810000000001"/>
        <n v="28750.83"/>
        <n v="16123.62"/>
        <n v="18958.72"/>
        <n v="14609.53"/>
        <n v="17506.37"/>
        <n v="17340.41"/>
        <n v="17263.32"/>
        <n v="9527.82"/>
        <n v="15951.89"/>
        <n v="14043.27"/>
        <n v="22454.95"/>
        <n v="10357.91"/>
        <n v="53016.98"/>
        <n v="16254.9"/>
        <n v="24321.77"/>
        <n v="13403.02"/>
        <n v="11853.68"/>
        <n v="12209.44"/>
        <n v="18740.900000000001"/>
        <n v="18066.77"/>
        <n v="27613.37"/>
        <n v="33241.14"/>
        <n v="27496.52"/>
        <n v="16756.04"/>
        <n v="11397.61"/>
        <n v="29858.98"/>
        <n v="14383.67"/>
        <n v="26616.31"/>
        <n v="15528.68"/>
        <n v="21805.5"/>
        <n v="20374.71"/>
        <n v="12714.96"/>
        <n v="31308.35"/>
        <n v="12453.75"/>
        <n v="17902.580000000002"/>
        <n v="19910.25"/>
        <n v="18381.03"/>
        <n v="20630.060000000001"/>
        <n v="13934.18"/>
        <n v="34575.089999999997"/>
        <n v="29286.11"/>
        <n v="32532.17"/>
        <n v="16526.400000000001"/>
        <n v="19987.34"/>
        <n v="24249.33"/>
        <n v="21757.56"/>
        <n v="22646.39"/>
        <n v="26941.48"/>
        <n v="16644.310000000001"/>
        <n v="17946.07"/>
        <n v="13490.07"/>
        <n v="15482.52"/>
        <n v="15970.47"/>
        <n v="21667.33"/>
        <n v="25267.74"/>
        <n v="23341.43"/>
        <n v="21372.2"/>
        <n v="9545.06"/>
        <n v="24541.55"/>
        <n v="19194.29"/>
        <n v="26926.15"/>
        <n v="13008.65"/>
        <n v="10321.200000000001"/>
        <n v="13391.83"/>
        <n v="12387.47"/>
        <n v="14601.06"/>
        <n v="27367.29"/>
        <n v="13215.81"/>
        <n v="13672.5"/>
        <n v="17301.599999999999"/>
        <n v="14398.1"/>
        <n v="19281.900000000001"/>
        <n v="28099.75"/>
        <n v="21947.97"/>
        <n v="17558.48"/>
        <n v="31697.93"/>
        <n v="12013.85"/>
        <n v="24542.83"/>
        <n v="29346.31"/>
        <n v="18384.38"/>
        <n v="25590.84"/>
        <n v="30666.17"/>
        <n v="9759.44"/>
        <n v="28111.9"/>
        <n v="11386.97"/>
        <n v="23309.68"/>
        <n v="17230.13"/>
        <n v="15168.69"/>
        <n v="24938.45"/>
        <n v="17489.689999999999"/>
        <n v="13106.79"/>
        <n v="20168.419999999998"/>
        <n v="19139.12"/>
        <n v="22713.82"/>
        <n v="16570.62"/>
        <n v="27260.81"/>
        <n v="12328.11"/>
        <n v="22036.720000000001"/>
        <n v="9924.91"/>
        <n v="24162.81"/>
        <n v="24717.87"/>
        <n v="16487.05"/>
        <n v="15841.83"/>
        <n v="42050.86"/>
        <n v="29439.61"/>
        <n v="11903.97"/>
        <n v="13185.15"/>
        <n v="21612.52"/>
        <n v="26646.07"/>
        <n v="12365.12"/>
        <n v="15642.33"/>
        <n v="9543.81"/>
        <n v="12727.28"/>
        <n v="58044.88"/>
        <n v="13666.07"/>
        <n v="22690.69"/>
        <n v="12784.9"/>
        <n v="12365.21"/>
        <n v="22510.02"/>
        <n v="19226.54"/>
        <n v="16884.740000000002"/>
        <n v="13375.05"/>
        <n v="21661.13"/>
        <n v="9751.57"/>
        <n v="12258.59"/>
        <n v="14480.62"/>
        <n v="19329.580000000002"/>
        <n v="14427.1"/>
        <n v="13379.96"/>
        <n v="8717.14"/>
        <n v="19139.900000000001"/>
        <n v="25514.15"/>
        <n v="18420.169999999998"/>
        <n v="11771.6"/>
        <n v="23164.19"/>
        <n v="6799.54"/>
        <n v="15161.55"/>
        <n v="27965.26"/>
        <n v="14206.91"/>
        <n v="13949.68"/>
        <n v="22065.39"/>
        <n v="11130.26"/>
        <n v="17786.82"/>
        <n v="41834.17"/>
        <n v="35954.46"/>
        <n v="22093.24"/>
        <n v="27609.24"/>
        <n v="13022.63"/>
        <n v="19530.560000000001"/>
        <n v="13490.34"/>
        <n v="17874.54"/>
        <n v="13278.48"/>
        <n v="23722.95"/>
        <n v="22986.99"/>
        <n v="25924.01"/>
        <n v="17680.87"/>
        <n v="15360.82"/>
        <n v="14774.39"/>
        <n v="16487.310000000001"/>
        <n v="8845.76"/>
        <n v="20957.439999999999"/>
        <n v="13105.55"/>
        <n v="13562.58"/>
        <n v="16662.13"/>
        <n v="7310.63"/>
        <n v="9450.36"/>
        <n v="15870.78"/>
        <n v="21935.8"/>
        <n v="10366.73"/>
        <n v="26908.959999999999"/>
        <n v="12283.57"/>
        <n v="11183.46"/>
        <n v="8484.24"/>
        <n v="33891.15"/>
        <n v="9767.65"/>
        <n v="12962.27"/>
        <n v="27477.1"/>
        <n v="16928.47"/>
        <n v="19519.13"/>
        <n v="19301.830000000002"/>
        <n v="17297.32"/>
        <n v="15436.66"/>
        <n v="33536.050000000003"/>
        <n v="22280.2"/>
        <n v="15674.26"/>
        <n v="10516.16"/>
        <n v="25621.439999999999"/>
        <n v="25233.34"/>
        <n v="19115.169999999998"/>
        <n v="15463.6"/>
        <n v="18001.28"/>
        <n v="19108.61"/>
        <n v="21220.5"/>
        <n v="12464.37"/>
        <n v="50325.09"/>
        <n v="28050.35"/>
        <n v="16286.79"/>
        <n v="18087.080000000002"/>
        <n v="17744.14"/>
        <n v="18868.560000000001"/>
        <n v="17221.169999999998"/>
        <n v="33676.449999999997"/>
        <n v="12372.2"/>
        <n v="16141.03"/>
        <n v="28340.94"/>
        <n v="12313.73"/>
        <n v="37287.01"/>
        <n v="16650.080000000002"/>
        <n v="28147.15"/>
        <n v="20963.990000000002"/>
        <n v="16719.66"/>
        <n v="14001.21"/>
        <n v="32298.74"/>
        <n v="10710.63"/>
        <n v="26403.64"/>
        <n v="12355.36"/>
        <n v="19259.39"/>
        <n v="15284.1"/>
        <n v="17810.04"/>
        <n v="18768.5"/>
        <n v="25003.03"/>
        <n v="12919.41"/>
        <n v="16447.75"/>
        <n v="10830.71"/>
        <n v="15922"/>
        <n v="11100.99"/>
        <n v="27214.69"/>
        <n v="28128.51"/>
        <n v="9959.5499999999993"/>
        <n v="27295.02"/>
        <n v="24572.15"/>
        <n v="23655.59"/>
        <n v="15625.57"/>
        <n v="14791.44"/>
        <n v="19753"/>
        <n v="18072.580000000002"/>
        <n v="11999.26"/>
        <n v="19219.86"/>
        <n v="14689.11"/>
        <n v="17684.77"/>
        <n v="16957.580000000002"/>
        <n v="29357.48"/>
        <n v="31288.78"/>
        <n v="17140.62"/>
        <n v="16277.34"/>
        <n v="36691.79"/>
        <n v="35064.949999999997"/>
        <n v="11973.72"/>
        <n v="22789.05"/>
        <n v="10174.66"/>
        <n v="11248.42"/>
        <n v="19868.509999999998"/>
        <n v="19177.52"/>
        <n v="18608.84"/>
        <n v="14042.08"/>
        <n v="30379.07"/>
        <n v="18059.080000000002"/>
        <n v="19278.310000000001"/>
        <n v="18134.41"/>
        <n v="14068.61"/>
        <n v="13968.39"/>
        <n v="19370.759999999998"/>
        <n v="16861.37"/>
        <n v="10062.01"/>
        <n v="27071.26"/>
        <n v="33482.01"/>
        <n v="19013.7"/>
        <n v="21018.22"/>
        <n v="19057.560000000001"/>
        <n v="17225.599999999999"/>
        <n v="25023.279999999999"/>
        <n v="15440.98"/>
        <n v="24333.84"/>
        <n v="23507.5"/>
        <n v="32264.02"/>
        <n v="23232.51"/>
        <n v="29831.119999999999"/>
        <n v="16348.21"/>
        <n v="16743.43"/>
        <n v="16429.25"/>
        <n v="18898.38"/>
        <n v="23237.84"/>
        <n v="22053.11"/>
        <n v="18425.7"/>
        <n v="27206.080000000002"/>
        <n v="18519.759999999998"/>
        <n v="17481.560000000001"/>
        <n v="7895.12"/>
        <n v="17571.39"/>
        <n v="11720.42"/>
        <n v="12884.59"/>
        <n v="23262.34"/>
        <n v="7626.65"/>
        <n v="33662.239999999998"/>
        <n v="20418.38"/>
        <n v="25039.56"/>
        <n v="30862.19"/>
        <n v="24664.33"/>
        <n v="29727.69"/>
        <n v="27132.7"/>
        <n v="17581.080000000002"/>
        <n v="7685.84"/>
        <n v="13337.46"/>
        <n v="22399.07"/>
        <n v="21489.39"/>
        <n v="14800.38"/>
        <n v="26763.05"/>
        <n v="19503.400000000001"/>
        <n v="22455.51"/>
        <n v="23348.5"/>
        <n v="10755.55"/>
        <n v="34688.239999999998"/>
        <n v="35825.550000000003"/>
        <n v="11611.06"/>
        <n v="14852.42"/>
        <n v="20014.419999999998"/>
        <n v="21765.31"/>
        <n v="38592.89"/>
        <n v="4905.43"/>
        <n v="29942.61"/>
        <n v="19056.46"/>
        <n v="13906.74"/>
        <n v="16357.42"/>
        <n v="16412.38"/>
        <n v="14451.5"/>
        <n v="43997.03"/>
        <n v="20072.55"/>
        <n v="29221.72"/>
        <n v="22482.67"/>
        <n v="11871.37"/>
        <n v="31142.77"/>
        <n v="19918.099999999999"/>
        <n v="17685.490000000002"/>
        <n v="12630.98"/>
        <n v="8601.41"/>
        <n v="27138.880000000001"/>
        <n v="9543.92"/>
        <n v="14027.01"/>
        <n v="31222.639999999999"/>
        <n v="18622.759999999998"/>
        <n v="15068.76"/>
        <n v="20304.21"/>
        <n v="26638.28"/>
        <n v="22972.23"/>
        <n v="29701.64"/>
        <n v="12244.45"/>
        <n v="17666.16"/>
        <n v="21255.61"/>
        <n v="8240.34"/>
        <n v="23504.04"/>
        <n v="9744.51"/>
        <n v="13614.31"/>
        <n v="29515.87"/>
        <n v="19497.89"/>
        <n v="44728.05"/>
        <n v="7454.44"/>
        <n v="20324.77"/>
        <n v="12499.62"/>
        <n v="10337.94"/>
        <n v="21121.33"/>
        <n v="22362.76"/>
        <n v="25828.71"/>
        <n v="17946.560000000001"/>
        <n v="27480.57"/>
        <n v="22799.03"/>
        <n v="15513.85"/>
        <n v="54114.95"/>
        <n v="33820.39"/>
        <n v="35811.67"/>
        <n v="13951.57"/>
        <n v="17961.04"/>
        <n v="21407.02"/>
        <n v="21694.89"/>
        <n v="25667.16"/>
        <n v="15275.18"/>
        <n v="21225.1"/>
        <n v="44547.97"/>
        <n v="19601.25"/>
        <n v="21994.55"/>
        <n v="11729.21"/>
        <n v="39435.160000000003"/>
        <n v="28144.89"/>
        <n v="13553.41"/>
        <n v="7897.68"/>
        <n v="15266.51"/>
        <n v="20092.61"/>
        <n v="11989.63"/>
        <n v="12412.75"/>
        <n v="29766.48"/>
        <n v="16669.43"/>
        <n v="18081.509999999998"/>
        <n v="19731.97"/>
        <n v="31738.48"/>
        <n v="14483.77"/>
        <n v="13130.98"/>
        <n v="34757.160000000003"/>
        <n v="19702.22"/>
        <n v="32776.67"/>
        <n v="12994.03"/>
        <n v="22243.85"/>
        <n v="11482.4"/>
        <n v="16107.35"/>
        <n v="49450.92"/>
        <n v="21641.19"/>
        <n v="23062.34"/>
        <n v="29844.55"/>
        <n v="21707.77"/>
        <n v="12034.17"/>
        <n v="15293.33"/>
        <n v="13575.64"/>
        <n v="8734.6200000000008"/>
        <n v="23553.18"/>
        <n v="12949.18"/>
        <n v="8511.49"/>
        <n v="11128.6"/>
        <n v="14126.68"/>
        <n v="20957.02"/>
        <n v="8545.98"/>
        <n v="17041.53"/>
        <n v="13845.74"/>
        <n v="23438.7"/>
        <n v="17441.84"/>
        <n v="20192.48"/>
        <n v="24853.65"/>
        <n v="31310.09"/>
        <n v="25098.33"/>
        <n v="28616.48"/>
        <n v="12877.09"/>
        <n v="26698.48"/>
        <n v="22220.16"/>
        <n v="9654.16"/>
        <n v="35505.769999999997"/>
        <n v="23560.94"/>
        <n v="18492.23"/>
        <n v="19802.05"/>
        <n v="22634.54"/>
        <n v="24759.9"/>
        <n v="35417.160000000003"/>
        <n v="32446.91"/>
        <n v="14439.96"/>
        <n v="10169.57"/>
        <n v="18904.29"/>
        <n v="14643.73"/>
        <n v="14237.9"/>
        <n v="15162.38"/>
        <n v="22062.01"/>
        <n v="16480.36"/>
        <n v="16401.68"/>
        <n v="18707.79"/>
        <n v="10394.19"/>
        <n v="23257.1"/>
        <n v="18664.53"/>
        <n v="16655.02"/>
        <n v="37629.07"/>
        <n v="17853.349999999999"/>
        <n v="25569.09"/>
        <n v="20095.68"/>
        <n v="38335.120000000003"/>
        <n v="10403.44"/>
        <n v="12544.27"/>
        <n v="11945.31"/>
        <n v="23647.08"/>
        <n v="9249.83"/>
        <n v="26528.74"/>
        <n v="19121.29"/>
        <n v="24708.92"/>
        <n v="29809.55"/>
        <n v="8724.66"/>
        <n v="32819.89"/>
        <n v="26769.58"/>
        <n v="19499.36"/>
        <n v="19791.5"/>
        <n v="23601.81"/>
        <n v="23111.46"/>
        <n v="16425.21"/>
        <n v="32037.1"/>
        <n v="24233.439999999999"/>
        <n v="27898.59"/>
        <n v="43279.58"/>
        <n v="14520.4"/>
        <n v="22069.61"/>
        <n v="20684.61"/>
        <n v="18462.34"/>
        <n v="21990.43"/>
        <n v="17071.810000000001"/>
        <n v="21875.919999999998"/>
        <n v="13224.37"/>
        <n v="24477.24"/>
        <n v="15580.19"/>
        <n v="21380.39"/>
        <n v="36580.15"/>
        <n v="23129.55"/>
        <n v="29406.55"/>
        <n v="14840.49"/>
        <n v="17810.97"/>
        <n v="13856.81"/>
        <n v="18856.98"/>
        <n v="9634.2099999999991"/>
        <n v="13932.74"/>
        <n v="19431.11"/>
        <n v="10605.03"/>
        <n v="37777.53"/>
        <n v="29170.25"/>
        <n v="34880.94"/>
        <n v="18692.36"/>
        <n v="20727.400000000001"/>
        <n v="28292.02"/>
        <n v="12699.01"/>
        <n v="19412.669999999998"/>
        <n v="13129.76"/>
        <n v="13880.42"/>
        <n v="28830.91"/>
        <n v="29599.81"/>
        <n v="13826.73"/>
        <n v="9749.17"/>
        <n v="6316.81"/>
        <n v="30671.5"/>
        <n v="17364.34"/>
        <n v="26790.58"/>
        <n v="23027.41"/>
        <n v="51298.47"/>
        <n v="33098.15"/>
        <n v="10558.79"/>
        <n v="23344.880000000001"/>
        <n v="28230.799999999999"/>
        <n v="12140.52"/>
        <n v="10956.42"/>
        <n v="28504.66"/>
        <n v="29534.37"/>
        <n v="17907.97"/>
        <n v="12510.19"/>
        <n v="22560.1"/>
        <n v="10962.65"/>
        <n v="31617.89"/>
        <n v="18881.38"/>
        <n v="14335.79"/>
        <n v="25727.14"/>
        <n v="36462.68"/>
        <n v="15468.29"/>
        <n v="51911.34"/>
        <n v="12912.32"/>
        <n v="23040.44"/>
        <n v="22888.28"/>
        <n v="18547.32"/>
        <n v="12218.75"/>
        <n v="21012.2"/>
        <n v="23449.93"/>
        <n v="43711.519999999997"/>
        <n v="33770.699999999997"/>
        <n v="27128.77"/>
        <n v="13731.79"/>
        <n v="21695.919999999998"/>
        <n v="15563.3"/>
        <n v="11179.03"/>
        <n v="18301.02"/>
        <n v="30477.15"/>
        <n v="23897.59"/>
        <n v="24507.3"/>
        <n v="12731.76"/>
        <n v="24569.51"/>
        <n v="17433.13"/>
        <n v="13365"/>
        <n v="42030.53"/>
        <n v="12855.72"/>
        <n v="17111.29"/>
        <n v="17030.22"/>
        <n v="10211.42"/>
        <n v="21177.46"/>
        <n v="30968.98"/>
        <n v="19681"/>
        <n v="25952.99"/>
        <n v="22924.25"/>
        <n v="17438.900000000001"/>
        <n v="17951.86"/>
        <n v="28399.63"/>
        <n v="28460.97"/>
        <n v="22401.24"/>
        <n v="15521.17"/>
        <n v="17600.89"/>
        <n v="17964.689999999999"/>
        <n v="21103.29"/>
        <n v="28687.7"/>
        <n v="13655.06"/>
        <n v="18941.87"/>
        <n v="21127.71"/>
        <n v="21371.43"/>
        <n v="11673.5"/>
        <n v="15050.04"/>
        <n v="19391.77"/>
        <n v="27779.67"/>
        <n v="26800.46"/>
        <n v="12133.03"/>
        <n v="18951.88"/>
        <n v="31210.2"/>
        <n v="23790.09"/>
        <n v="13098.07"/>
        <n v="23531.119999999999"/>
        <n v="17486.34"/>
        <n v="14962.32"/>
        <n v="13545.21"/>
        <n v="27936.71"/>
        <n v="16532.490000000002"/>
        <n v="15739.28"/>
        <n v="27145.75"/>
        <n v="15607.04"/>
        <n v="28746.46"/>
        <n v="9363.69"/>
        <n v="22255.16"/>
        <n v="12304.99"/>
        <n v="26900.37"/>
        <n v="18177.21"/>
        <n v="9059.67"/>
        <n v="10980.43"/>
        <n v="31687.58"/>
        <n v="19990.8"/>
        <n v="13472.72"/>
        <n v="24138.959999999999"/>
        <n v="15413.15"/>
        <n v="21499.37"/>
        <n v="8944.26"/>
        <n v="18819.88"/>
        <n v="10008.290000000001"/>
        <n v="27296.09"/>
        <n v="17906.490000000002"/>
        <n v="25930.53"/>
        <n v="18997.099999999999"/>
        <n v="25329.11"/>
        <n v="26344.13"/>
        <n v="22726.76"/>
        <n v="27662.34"/>
        <n v="28736.16"/>
        <n v="24932.26"/>
        <n v="62388.53"/>
        <n v="9004.92"/>
        <n v="12887.63"/>
        <n v="17544.240000000002"/>
        <n v="15807.36"/>
        <n v="19937.650000000001"/>
        <n v="12334.22"/>
        <n v="21000.36"/>
        <n v="42331.360000000001"/>
        <n v="16838.07"/>
        <n v="14468.45"/>
        <n v="24700.03"/>
        <n v="14317.38"/>
        <n v="12754.02"/>
        <n v="20337.060000000001"/>
        <n v="16041.39"/>
        <n v="14345.78"/>
        <n v="22151.46"/>
        <n v="27914.31"/>
        <n v="24634.98"/>
        <n v="14797.48"/>
        <n v="11855.61"/>
        <n v="29652.51"/>
        <n v="20649.52"/>
        <n v="11826.19"/>
        <n v="18222.740000000002"/>
        <n v="22539.23"/>
        <n v="26965.49"/>
        <n v="11443.54"/>
        <n v="19803.05"/>
        <n v="31760"/>
        <n v="26718.58"/>
        <n v="34051.4"/>
        <n v="38379.58"/>
        <n v="14111.42"/>
        <n v="9459.7800000000007"/>
        <n v="13975.71"/>
        <n v="18706.25"/>
        <n v="35858.050000000003"/>
        <n v="9467.49"/>
        <n v="15018.01"/>
        <n v="29367.77"/>
        <n v="21642.65"/>
        <n v="28754.86"/>
        <n v="14757.85"/>
        <n v="12133.45"/>
        <n v="26875.35"/>
        <n v="9975.2900000000009"/>
        <n v="21870.87"/>
        <n v="9779.19"/>
        <n v="19462.830000000002"/>
        <n v="33913.93"/>
        <n v="10890.75"/>
        <n v="28645.03"/>
        <n v="12732.86"/>
        <n v="20352.919999999998"/>
        <n v="13159.19"/>
        <n v="28536.53"/>
        <n v="22085.15"/>
        <n v="22201.55"/>
        <n v="25410.3"/>
        <n v="11007.8"/>
        <n v="18578.03"/>
        <n v="15872.44"/>
        <n v="10438.43"/>
        <n v="11194.26"/>
        <n v="15424.79"/>
        <n v="22612.76"/>
        <n v="22438.74"/>
        <n v="20745.91"/>
        <n v="50704.24"/>
        <n v="26725.65"/>
        <n v="30102.35"/>
        <n v="22814.69"/>
        <n v="26174.92"/>
        <n v="26582.7"/>
        <n v="26087.24"/>
        <n v="25951.16"/>
        <n v="14492.85"/>
        <n v="16550.38"/>
        <n v="47736.84"/>
        <n v="21470.98"/>
        <n v="10528.18"/>
        <n v="27453.02"/>
        <n v="23601.96"/>
        <n v="22373.41"/>
        <n v="14756.26"/>
        <n v="28056.240000000002"/>
        <n v="29199.19"/>
        <n v="33960.58"/>
        <n v="11348.2"/>
        <n v="47205.56"/>
        <n v="23587.58"/>
        <n v="14396.32"/>
        <n v="26177.43"/>
        <n v="39042.160000000003"/>
        <n v="20438.62"/>
        <n v="33611.5"/>
        <n v="36535.15"/>
        <n v="15531.75"/>
        <n v="9277.76"/>
        <n v="34035.879999999997"/>
        <n v="18606.38"/>
        <n v="8440.5300000000007"/>
        <n v="15669.94"/>
        <n v="21184.53"/>
        <n v="19739.45"/>
        <n v="29129.11"/>
        <n v="21566.07"/>
        <n v="31528.42"/>
        <n v="13739.75"/>
        <n v="32138.91"/>
        <n v="21305.75"/>
        <n v="12444.27"/>
        <n v="17706.32"/>
        <n v="11414.59"/>
        <n v="14122.63"/>
        <n v="17482.45"/>
        <n v="11524.91"/>
        <n v="27621.88"/>
        <n v="37549.65"/>
        <n v="4333.67"/>
        <n v="20624.05"/>
        <n v="20410.53"/>
        <n v="12723.98"/>
        <n v="24013.5"/>
        <n v="19784.68"/>
        <n v="18616.02"/>
        <n v="22487.759999999998"/>
        <n v="15631.28"/>
        <n v="8523.14"/>
        <n v="26264.6"/>
        <n v="42780.86"/>
        <n v="21111.17"/>
        <n v="28648.61"/>
        <n v="7852.81"/>
        <n v="10006.23"/>
        <n v="10919.83"/>
        <n v="25269.51"/>
        <n v="21730.69"/>
        <n v="26796.3"/>
        <n v="28160.95"/>
        <n v="29218.36"/>
        <n v="12750.56"/>
        <n v="12379.23"/>
        <n v="16137.22"/>
        <n v="10375.4"/>
        <n v="18506.86"/>
        <n v="14203.34"/>
        <n v="16141.32"/>
        <n v="11114.57"/>
        <n v="11367.92"/>
        <n v="16268.81"/>
        <n v="14961.1"/>
        <n v="25369.95"/>
        <n v="23145.99"/>
        <n v="48626.07"/>
        <n v="23817.040000000001"/>
        <n v="10849.74"/>
        <n v="24389.14"/>
        <n v="21333.77"/>
        <n v="23446.33"/>
        <n v="27108.49"/>
        <n v="14396.8"/>
        <n v="29135.68"/>
        <n v="10846.6"/>
        <n v="21089.86"/>
        <n v="24521.68"/>
        <n v="20394.84"/>
        <n v="21352.080000000002"/>
        <n v="10900.03"/>
        <n v="24060.1"/>
        <n v="29112.84"/>
        <n v="41330.07"/>
        <n v="31871.16"/>
        <n v="22040.36"/>
        <n v="13563.49"/>
        <n v="29256.65"/>
        <n v="13633.13"/>
        <n v="11226.83"/>
        <n v="33412.78"/>
        <n v="19867.189999999999"/>
        <n v="23279.02"/>
        <n v="10043.5"/>
        <n v="26957.09"/>
        <n v="15472.07"/>
        <n v="16337.78"/>
        <n v="18045.34"/>
        <n v="15814.29"/>
        <n v="17254.759999999998"/>
        <n v="17909.93"/>
        <n v="23661.98"/>
        <n v="15507.21"/>
        <n v="17490.900000000001"/>
        <n v="15211.8"/>
        <n v="16577.669999999998"/>
        <n v="23276.55"/>
        <n v="16643.66"/>
        <n v="13991.67"/>
        <n v="9729.57"/>
        <n v="19163.400000000001"/>
        <n v="30444.13"/>
        <n v="15629.73"/>
        <n v="20899.689999999999"/>
        <n v="33332.870000000003"/>
        <n v="42812.51"/>
        <n v="29661.439999999999"/>
        <n v="19317.78"/>
        <n v="18237.78"/>
        <n v="22199.43"/>
        <n v="29275.24"/>
        <n v="18578.72"/>
        <n v="17358.099999999999"/>
        <n v="22168.48"/>
        <n v="22268.639999999999"/>
        <n v="38991.08"/>
        <n v="32477.69"/>
        <n v="20623.09"/>
        <n v="20942.03"/>
        <n v="14167.82"/>
        <n v="20617.46"/>
        <n v="37385.879999999997"/>
        <n v="28361.49"/>
        <n v="13488.72"/>
        <n v="11055.16"/>
        <n v="30067.59"/>
        <n v="28172.98"/>
        <n v="13692.1"/>
        <n v="25679.09"/>
        <n v="13905.73"/>
        <n v="15660.76"/>
        <n v="28493.72"/>
        <n v="17179.07"/>
        <n v="20490.419999999998"/>
        <n v="17708.61"/>
        <n v="19161.88"/>
        <n v="14594.74"/>
        <n v="7079.76"/>
        <n v="14080.23"/>
        <n v="30760.75"/>
        <n v="23849.79"/>
        <n v="20265.88"/>
        <n v="11843.43"/>
        <n v="26569.34"/>
        <n v="11841.78"/>
        <n v="32416.84"/>
        <n v="9995.11"/>
        <n v="21121.61"/>
        <n v="11655.89"/>
        <n v="17354.419999999998"/>
        <n v="16804.75"/>
        <n v="11064.11"/>
        <n v="37455.86"/>
        <n v="9866.86"/>
        <n v="15578.01"/>
        <n v="9856.32"/>
        <n v="8002.67"/>
        <n v="29669.599999999999"/>
        <n v="21652.83"/>
        <n v="28894.55"/>
        <n v="25624.31"/>
        <n v="16696.59"/>
        <n v="21967.09"/>
        <n v="41193.910000000003"/>
        <n v="19576.82"/>
        <n v="26472.080000000002"/>
        <n v="30832.21"/>
        <n v="19464.939999999999"/>
        <n v="15921.82"/>
        <n v="19113.21"/>
        <n v="23373.65"/>
        <n v="11162.73"/>
        <n v="18778.97"/>
        <n v="32140.66"/>
        <n v="9954.19"/>
        <n v="39468.71"/>
        <n v="23788.28"/>
        <n v="15213.72"/>
        <n v="15914.19"/>
        <n v="18139.11"/>
        <n v="19244.32"/>
        <n v="11066.48"/>
        <n v="35460.589999999997"/>
        <n v="16047.5"/>
        <n v="17794.73"/>
        <n v="13057.5"/>
        <n v="12163"/>
        <n v="17887.95"/>
        <n v="8418.92"/>
        <n v="22260.720000000001"/>
        <n v="22163.06"/>
        <n v="17316.439999999999"/>
        <n v="13649.73"/>
        <n v="11363.66"/>
        <n v="13235.34"/>
        <n v="22711.59"/>
        <n v="11550.12"/>
        <n v="26423.85"/>
        <n v="17370.39"/>
        <n v="7983.83"/>
        <n v="11050.33"/>
        <n v="14992.69"/>
        <n v="13566.61"/>
        <n v="13396.18"/>
        <n v="9082.0400000000009"/>
        <n v="26563.9"/>
        <n v="10575.34"/>
        <n v="28094.59"/>
        <n v="8171.32"/>
        <n v="22097.66"/>
        <n v="20089.5"/>
        <n v="16532.689999999999"/>
        <n v="10524.32"/>
        <n v="16809.689999999999"/>
        <n v="16688.54"/>
        <n v="13505.42"/>
        <n v="18005.64"/>
        <n v="9950.7999999999993"/>
        <n v="40207.43"/>
        <n v="30945.24"/>
        <n v="15006.96"/>
        <n v="26053.06"/>
        <n v="10207.11"/>
        <n v="19036.57"/>
        <n v="37096.699999999997"/>
        <n v="13193.5"/>
        <n v="24676.21"/>
        <n v="50398.06"/>
        <n v="26120.34"/>
        <n v="39516.120000000003"/>
        <n v="33688.47"/>
        <n v="20828.91"/>
        <n v="17886.43"/>
        <n v="12577.44"/>
        <n v="14746.03"/>
        <n v="16113.08"/>
        <n v="15560.41"/>
        <n v="9759.5400000000009"/>
        <n v="18047.53"/>
        <n v="20798.04"/>
        <n v="10211.4"/>
        <n v="19608.29"/>
        <n v="9717.67"/>
        <n v="25619.11"/>
        <n v="13847.92"/>
        <n v="14145.31"/>
        <n v="14089.07"/>
        <n v="46182.33"/>
        <n v="14746.29"/>
        <n v="11442.97"/>
        <n v="14682.52"/>
        <n v="17179.95"/>
        <n v="8761.67"/>
        <n v="27232.400000000001"/>
        <n v="23379.18"/>
        <n v="13316.88"/>
        <n v="19504.849999999999"/>
        <n v="11396.07"/>
        <n v="15116.99"/>
        <n v="17876.63"/>
        <n v="10181.469999999999"/>
        <n v="28047.79"/>
        <n v="37562.720000000001"/>
        <n v="37939"/>
        <n v="15885.72"/>
        <n v="30821.66"/>
        <n v="24050.74"/>
        <n v="22731.26"/>
        <n v="16749.419999999998"/>
        <n v="25157.94"/>
        <n v="13560.1"/>
        <n v="23183.73"/>
        <n v="24188.59"/>
        <n v="12796.64"/>
        <n v="11227.24"/>
        <n v="29262.73"/>
        <n v="21086.44"/>
        <n v="24921.97"/>
        <n v="28294.41"/>
        <n v="19994.71"/>
        <n v="41671.730000000003"/>
        <n v="21234.47"/>
        <n v="29151.75"/>
        <n v="29385.69"/>
        <n v="13148.53"/>
        <n v="11374.23"/>
        <n v="16360.15"/>
        <n v="12859.88"/>
        <n v="12599.59"/>
        <n v="12532.11"/>
        <n v="16776.21"/>
        <n v="20523.490000000002"/>
        <n v="34216.28"/>
        <n v="23773.57"/>
        <n v="10294.719999999999"/>
        <n v="11459.61"/>
        <n v="16061.36"/>
        <n v="30254.43"/>
        <n v="10652.85"/>
        <n v="19720.310000000001"/>
        <n v="21713.84"/>
        <n v="22559.46"/>
        <n v="18169.62"/>
        <n v="26955.16"/>
        <n v="30613.14"/>
        <n v="21089.119999999999"/>
        <n v="15870.37"/>
        <n v="14643.96"/>
        <n v="28911.67"/>
        <n v="13885.03"/>
        <n v="11137.56"/>
        <n v="16485.64"/>
        <n v="17147.03"/>
        <n v="21982"/>
        <n v="12855.71"/>
        <n v="25781.68"/>
        <n v="13144.56"/>
        <n v="13513.21"/>
        <n v="18775.419999999998"/>
        <n v="19609.52"/>
        <n v="14791.98"/>
        <n v="35485.06"/>
        <n v="7512.27"/>
        <n v="34012.300000000003"/>
        <n v="21396.61"/>
        <n v="33754.949999999997"/>
        <n v="13437.71"/>
        <n v="29983.37"/>
        <n v="13957.07"/>
        <n v="22747.279999999999"/>
        <n v="25151.25"/>
        <n v="19215.43"/>
        <n v="11304.95"/>
        <n v="15508.22"/>
        <n v="16853.38"/>
        <n v="53805.84"/>
        <n v="14950.95"/>
        <n v="17843.080000000002"/>
        <n v="10903.65"/>
        <n v="22603.55"/>
        <n v="32382.68"/>
        <n v="14767.68"/>
        <n v="7945.74"/>
        <n v="14997.7"/>
        <n v="28025.42"/>
        <n v="20931.509999999998"/>
        <n v="38250.720000000001"/>
        <n v="15709.47"/>
        <n v="14574.06"/>
        <n v="16519.919999999998"/>
        <n v="13909.43"/>
        <n v="24140.52"/>
        <n v="19936.12"/>
        <n v="27317.46"/>
        <n v="18108.03"/>
        <n v="25610.25"/>
        <n v="8799.99"/>
        <n v="17257.990000000002"/>
        <n v="13404.37"/>
        <n v="9426.44"/>
        <n v="6392.3"/>
        <n v="10116.51"/>
        <n v="15722.37"/>
        <n v="15126.16"/>
        <n v="22243.68"/>
        <n v="11333.08"/>
        <n v="33963.85"/>
        <n v="20398.91"/>
        <n v="23361.27"/>
        <n v="16317.69"/>
        <n v="17179.650000000001"/>
        <n v="12562.36"/>
        <n v="10732.69"/>
        <n v="13731.8"/>
        <n v="18477.63"/>
        <n v="13028.51"/>
        <n v="15317.19"/>
        <n v="18025.099999999999"/>
        <n v="27529.81"/>
        <n v="7812.82"/>
        <n v="16234.9"/>
        <n v="39802.639999999999"/>
        <n v="32909.919999999998"/>
        <n v="15082.04"/>
        <n v="29269.7"/>
        <n v="9650.2900000000009"/>
        <n v="21316.27"/>
        <n v="9843.93"/>
        <n v="25214.18"/>
        <n v="9417.2999999999993"/>
        <n v="11565.56"/>
        <n v="13019.38"/>
        <n v="14061.29"/>
        <n v="22124.5"/>
        <n v="29860.54"/>
        <n v="9772.9500000000007"/>
        <n v="10815.72"/>
        <n v="4467.88"/>
        <n v="10299.1"/>
        <n v="13168.89"/>
        <n v="6745.49"/>
        <n v="8812.08"/>
        <n v="21261.02"/>
        <n v="17216.66"/>
        <n v="22030.31"/>
        <n v="17755.64"/>
        <n v="16825.560000000001"/>
        <n v="18381.650000000001"/>
        <n v="18210.599999999999"/>
        <n v="12988.74"/>
        <n v="24425.66"/>
        <n v="19716.259999999998"/>
        <n v="7946.79"/>
        <n v="11588.53"/>
        <n v="24862.46"/>
        <n v="10372.1"/>
        <n v="19854.330000000002"/>
        <n v="13268.22"/>
        <n v="15688.27"/>
        <n v="19112.13"/>
        <n v="13544.7"/>
        <n v="22396.82"/>
        <n v="11510.58"/>
        <n v="37708.06"/>
        <n v="26210.38"/>
        <n v="7550.38"/>
        <n v="15171.29"/>
        <n v="9607.7199999999993"/>
        <n v="49729.47"/>
        <n v="13831.04"/>
        <n v="16734.13"/>
        <n v="30340.86"/>
        <n v="18253.03"/>
        <n v="11107.16"/>
        <n v="16033.96"/>
        <n v="19230.7"/>
        <n v="14335.18"/>
        <n v="23248.959999999999"/>
        <n v="17486.77"/>
        <n v="11420.63"/>
        <n v="13579.92"/>
        <n v="21729.200000000001"/>
        <n v="10783.55"/>
        <n v="10206.5"/>
        <n v="26889.01"/>
        <n v="15888.94"/>
        <n v="14575.06"/>
        <n v="22890.45"/>
        <n v="13889.88"/>
        <n v="14105.2"/>
        <n v="18830.939999999999"/>
        <n v="19435.21"/>
        <n v="30589.55"/>
        <n v="16070.49"/>
        <n v="17000.71"/>
        <n v="7691.57"/>
        <n v="23938.75"/>
        <n v="17353.5"/>
        <n v="21446.42"/>
        <n v="42996.959999999999"/>
        <n v="13526.97"/>
        <n v="29490.37"/>
        <n v="17222.55"/>
        <n v="14079.31"/>
        <n v="20967.48"/>
        <n v="18604.77"/>
        <n v="18699.400000000001"/>
        <n v="14206.88"/>
        <n v="30918.57"/>
        <n v="14063.77"/>
        <n v="20139.310000000001"/>
        <n v="8415.91"/>
        <n v="13330.49"/>
        <n v="13433.2"/>
        <n v="14494.34"/>
        <n v="16824.03"/>
        <n v="20086.27"/>
        <n v="18175.5"/>
        <n v="10780.63"/>
        <n v="22242.03"/>
        <n v="13039.23"/>
        <n v="24055.8"/>
        <n v="20656.7"/>
        <n v="18163.68"/>
        <n v="11482.81"/>
        <n v="32229.06"/>
        <n v="15479.93"/>
        <n v="35416.379999999997"/>
        <n v="13807.64"/>
        <n v="20993.55"/>
        <n v="20105.240000000002"/>
        <n v="23649.439999999999"/>
        <n v="25121.99"/>
        <n v="22431.89"/>
        <n v="16920.36"/>
        <n v="22466.81"/>
        <n v="31215.3"/>
        <n v="23828.14"/>
        <n v="12612.39"/>
        <n v="19840.52"/>
        <n v="14981.58"/>
        <n v="23021.86"/>
        <n v="8424.5"/>
        <n v="14300.41"/>
        <n v="14740.13"/>
        <n v="18516.2"/>
        <n v="21664.34"/>
        <n v="10482.43"/>
        <n v="22504.35"/>
        <n v="25904.51"/>
        <n v="21049.78"/>
        <n v="17464.87"/>
        <n v="19543.32"/>
        <n v="14707.22"/>
        <n v="12884.44"/>
        <n v="9380.69"/>
        <n v="14685.54"/>
        <n v="28234.959999999999"/>
        <n v="30223.32"/>
        <n v="13244.75"/>
        <n v="17992.41"/>
        <n v="21774.080000000002"/>
        <n v="12118.19"/>
        <n v="25673.53"/>
        <n v="18976"/>
        <n v="26586.959999999999"/>
        <n v="25267.58"/>
        <n v="18587.04"/>
        <n v="27987.34"/>
        <n v="12703.49"/>
        <n v="22157.4"/>
        <n v="17417.21"/>
        <n v="16096.46"/>
        <n v="14772.97"/>
        <n v="16556.14"/>
        <n v="50231.06"/>
        <n v="19006.810000000001"/>
        <n v="11791.43"/>
        <n v="6801.82"/>
        <n v="14409.97"/>
        <n v="45682.21"/>
        <n v="15001.67"/>
        <n v="19070.02"/>
        <n v="25252.79"/>
        <n v="21173.14"/>
        <n v="10699.29"/>
        <n v="17064.22"/>
        <n v="19714.2"/>
        <n v="14474.58"/>
        <n v="8018.41"/>
        <n v="13193.39"/>
        <n v="26441.38"/>
        <n v="38007.230000000003"/>
        <n v="22613.67"/>
        <n v="16744.89"/>
        <n v="18572.39"/>
        <n v="36424.82"/>
        <n v="27083.81"/>
        <n v="13048.44"/>
        <n v="24173.47"/>
        <n v="9808.09"/>
        <n v="26189.9"/>
        <n v="14794.23"/>
        <n v="22970.84"/>
        <n v="10582.83"/>
        <n v="16590.830000000002"/>
        <n v="14994.74"/>
        <n v="19434.8"/>
        <n v="21216.89"/>
        <n v="13563.4"/>
        <n v="18436.169999999998"/>
        <n v="13454.51"/>
        <n v="21037.32"/>
        <n v="14943.11"/>
        <n v="16240.57"/>
        <n v="12487.64"/>
        <n v="20679.98"/>
        <n v="13237.25"/>
        <n v="14934.38"/>
        <n v="37862.94"/>
        <n v="19628.150000000001"/>
        <n v="15626.13"/>
        <n v="17323.669999999998"/>
        <n v="25101.52"/>
        <n v="32433.02"/>
        <n v="16231.85"/>
        <n v="13807.46"/>
        <n v="22062.77"/>
        <n v="14915.91"/>
        <n v="20954.439999999999"/>
        <n v="20408.5"/>
        <n v="48011.99"/>
        <n v="7854.21"/>
        <n v="8728.5"/>
        <n v="15595.83"/>
        <n v="21800.7"/>
        <n v="7693.97"/>
        <n v="16192.85"/>
        <n v="10979.68"/>
        <n v="10220.950000000001"/>
        <n v="21443.22"/>
        <n v="29422.12"/>
        <n v="15894.35"/>
        <n v="17028.240000000002"/>
        <n v="22726.18"/>
        <n v="17141.25"/>
        <n v="10704.11"/>
        <n v="25146.15"/>
        <n v="20966.34"/>
        <n v="9990.43"/>
        <n v="8592.84"/>
        <n v="12374.3"/>
        <n v="21719.71"/>
        <n v="9942.5499999999993"/>
        <n v="9154.06"/>
        <n v="23166.73"/>
        <n v="10438.07"/>
        <n v="13175.29"/>
        <n v="46525.57"/>
        <n v="9471.84"/>
        <n v="15163.98"/>
        <n v="9410.6299999999992"/>
        <n v="27986.23"/>
        <n v="24726.82"/>
        <n v="14608.23"/>
        <n v="24972.45"/>
        <n v="18271.88"/>
        <n v="55591.67"/>
        <n v="12396.9"/>
        <n v="11923.03"/>
        <n v="7032.52"/>
        <n v="15038.5"/>
        <n v="12022.06"/>
        <n v="10202.959999999999"/>
        <n v="17131.330000000002"/>
        <n v="14432.68"/>
        <n v="14346.75"/>
        <n v="14242.89"/>
        <n v="28687.63"/>
        <n v="17797.95"/>
        <n v="12595.06"/>
        <n v="12538.71"/>
        <n v="21123.78"/>
        <n v="13785.4"/>
        <n v="14078.4"/>
        <n v="11546.53"/>
        <n v="15037.8"/>
        <n v="21060"/>
        <n v="19027.240000000002"/>
        <n v="13567.02"/>
        <n v="16922.060000000001"/>
        <n v="18379.73"/>
        <n v="21131.46"/>
        <n v="24879"/>
        <n v="25038.23"/>
        <n v="14262.41"/>
        <n v="47147.74"/>
        <n v="16345.26"/>
        <n v="26501.31"/>
        <n v="13050.58"/>
        <n v="8035.11"/>
        <n v="17729.34"/>
        <n v="24218.22"/>
        <n v="20940.57"/>
        <n v="14824.06"/>
        <n v="10285.709999999999"/>
        <n v="24350.06"/>
        <n v="12978.68"/>
        <n v="22517.58"/>
        <n v="7377.92"/>
        <n v="15904.82"/>
        <n v="11491.78"/>
        <n v="13971.86"/>
        <n v="10064.98"/>
        <n v="12333.45"/>
        <n v="15169.11"/>
        <n v="32698.47"/>
        <n v="11449.84"/>
        <n v="41769.919999999998"/>
        <n v="11473.75"/>
        <n v="23261.11"/>
        <n v="25789.32"/>
        <n v="27526.62"/>
        <n v="15357.62"/>
        <n v="34398.47"/>
        <n v="20524.7"/>
        <n v="27981.18"/>
        <n v="18376.11"/>
        <n v="29410.87"/>
        <n v="11721.35"/>
        <n v="38886.449999999997"/>
        <n v="18292.11"/>
        <n v="15177.75"/>
        <n v="16849.05"/>
        <n v="14479.47"/>
        <n v="19392.7"/>
        <n v="25414.15"/>
        <n v="27247.05"/>
        <n v="28477.68"/>
        <n v="11603.01"/>
        <n v="21133.39"/>
        <n v="17249.82"/>
        <n v="22316.68"/>
        <n v="22225.71"/>
        <n v="10474.299999999999"/>
        <n v="25522.59"/>
        <n v="21891.58"/>
        <n v="40617.870000000003"/>
        <n v="24902.71"/>
        <n v="17291.75"/>
        <n v="19389.04"/>
        <n v="12123.08"/>
        <n v="18360.330000000002"/>
        <n v="11047.57"/>
        <n v="13094.07"/>
        <n v="20490.12"/>
        <n v="22711.01"/>
        <n v="26654.25"/>
        <n v="12646.37"/>
        <n v="17266.75"/>
        <n v="8875.11"/>
        <n v="7908.9"/>
        <n v="10729.89"/>
        <n v="23890.39"/>
        <n v="16072.41"/>
        <n v="20342.87"/>
        <n v="6036.49"/>
        <n v="9960.69"/>
        <n v="26455.01"/>
        <n v="13190.67"/>
        <n v="12761.37"/>
        <n v="32878.959999999999"/>
        <n v="27662.18"/>
        <n v="15439.56"/>
        <n v="12504.94"/>
        <n v="14566.01"/>
        <n v="14606.92"/>
        <n v="33928.36"/>
        <n v="22845"/>
        <n v="16804.61"/>
        <n v="10651.61"/>
        <n v="14832.3"/>
        <n v="8364.74"/>
        <n v="22556.720000000001"/>
        <n v="35983.01"/>
        <n v="18744.8"/>
        <n v="13868.65"/>
        <n v="6605.88"/>
        <n v="11637.82"/>
        <n v="41138.82"/>
        <n v="9135.61"/>
        <n v="7890.69"/>
        <n v="16420.400000000001"/>
        <n v="8767.8700000000008"/>
        <n v="9751.5300000000007"/>
        <n v="19319.599999999999"/>
        <n v="29785.49"/>
        <n v="13359.24"/>
        <n v="15246.4"/>
        <n v="10649.78"/>
        <n v="10729.09"/>
        <n v="12527.77"/>
        <n v="8025.92"/>
        <n v="15971.2"/>
        <n v="20534.63"/>
        <n v="26123.57"/>
        <n v="12229.43"/>
        <n v="12931.21"/>
        <n v="13537.66"/>
        <n v="30458.32"/>
        <n v="13842.05"/>
        <n v="18728.14"/>
        <n v="13892.5"/>
        <n v="12722.71"/>
        <n v="27819.01"/>
        <n v="12203.68"/>
        <n v="18160.07"/>
        <n v="20892.23"/>
        <n v="14539.07"/>
        <n v="9905.36"/>
        <n v="11380.98"/>
        <n v="15696.11"/>
        <n v="22012.68"/>
        <n v="13989.41"/>
        <n v="11697.46"/>
        <n v="17008.599999999999"/>
        <n v="7800.59"/>
        <n v="11968.02"/>
        <n v="17102.86"/>
        <n v="15303.18"/>
        <n v="16865.72"/>
        <n v="14593.11"/>
        <n v="12645.44"/>
        <n v="17016.98"/>
        <n v="13374"/>
        <n v="11755.5"/>
        <n v="13068.03"/>
        <n v="30535.02"/>
        <n v="18627.689999999999"/>
        <n v="35071.07"/>
        <n v="10977.15"/>
        <n v="21596.43"/>
        <n v="13719.97"/>
        <n v="25577.37"/>
        <n v="23238.959999999999"/>
        <n v="10708.98"/>
        <n v="10810.19"/>
        <n v="13088.87"/>
        <n v="12213.25"/>
        <n v="21954.400000000001"/>
        <n v="17472.87"/>
        <n v="25012.42"/>
        <n v="13035.99"/>
        <n v="22158.95"/>
        <n v="15042.84"/>
        <n v="10036.129999999999"/>
        <n v="14323.28"/>
        <n v="22337.9"/>
        <n v="31409.46"/>
        <n v="19877.37"/>
        <n v="9575.18"/>
        <n v="20898.28"/>
        <n v="25495.65"/>
        <n v="27745.18"/>
        <n v="5377.94"/>
        <n v="9291.08"/>
        <n v="23205.52"/>
        <n v="19895.64"/>
        <n v="22937.4"/>
        <n v="11327.76"/>
        <n v="14147.12"/>
        <n v="15812.85"/>
        <n v="5697.23"/>
        <n v="18033.009999999998"/>
        <n v="48293.83"/>
        <n v="10904.97"/>
        <n v="23524.48"/>
        <n v="26389.22"/>
        <n v="22608.5"/>
        <n v="24335.35"/>
        <n v="7264.98"/>
        <n v="9998.9"/>
        <n v="20309.5"/>
        <n v="20467.14"/>
        <n v="16519.240000000002"/>
        <n v="13986.05"/>
        <n v="12705.06"/>
        <n v="38658.81"/>
        <n v="27099.16"/>
        <n v="10223.9"/>
        <n v="12670.01"/>
        <n v="29989.24"/>
        <n v="16118.63"/>
        <n v="35114.400000000001"/>
        <n v="16506.5"/>
        <n v="20155.88"/>
        <n v="9326.73"/>
        <n v="19805.68"/>
        <n v="7891.58"/>
        <n v="22136.560000000001"/>
        <n v="14838.26"/>
        <n v="11776.28"/>
        <n v="11627.4"/>
        <n v="16840.77"/>
        <n v="6513.33"/>
        <n v="22701.05"/>
        <n v="18411.46"/>
        <n v="16950.93"/>
        <n v="34904.68"/>
        <n v="21513.98"/>
        <n v="13836.56"/>
        <n v="42970.17"/>
        <n v="12496.04"/>
        <n v="9951.91"/>
        <n v="15705.3"/>
        <n v="13361.27"/>
        <n v="7569.16"/>
        <n v="28186.35"/>
        <n v="14779.97"/>
        <n v="14734.18"/>
        <n v="17396.57"/>
        <n v="16483.919999999998"/>
        <n v="29796.52"/>
        <n v="13248.23"/>
        <n v="19452.240000000002"/>
        <n v="32533.07"/>
        <n v="7867.68"/>
        <n v="25331.21"/>
        <n v="14594.39"/>
        <n v="25259.040000000001"/>
        <n v="17475.62"/>
        <n v="20954.169999999998"/>
        <n v="28913.65"/>
        <n v="26413.38"/>
        <n v="10529.38"/>
        <n v="26615.82"/>
        <n v="22959.55"/>
        <n v="11759.24"/>
        <n v="37824.99"/>
        <n v="18505.919999999998"/>
        <n v="35260.15"/>
        <n v="10547.24"/>
        <n v="7732.38"/>
        <n v="15857.91"/>
        <n v="22640.48"/>
        <n v="17540.55"/>
        <n v="7271.52"/>
        <n v="14772.17"/>
        <n v="30526.54"/>
        <n v="18563.86"/>
        <n v="35732.61"/>
        <n v="17425.84"/>
        <n v="26874.5"/>
        <n v="24274.33"/>
        <n v="9747.6"/>
        <n v="16672.77"/>
        <n v="17409.8"/>
        <n v="10477.61"/>
        <n v="13546.12"/>
        <n v="21436.05"/>
        <n v="16630.86"/>
        <n v="11403.69"/>
        <n v="31138.74"/>
        <n v="13607.47"/>
        <n v="12709.93"/>
        <n v="16194.55"/>
        <n v="19588.48"/>
        <n v="13127.7"/>
        <n v="15097.26"/>
        <n v="29839.02"/>
        <n v="19541.52"/>
        <n v="10806.76"/>
        <n v="14736.37"/>
        <n v="8305.98"/>
        <n v="17147.189999999999"/>
        <n v="37252.17"/>
        <n v="25860.59"/>
        <n v="14788.89"/>
        <n v="9207.5400000000009"/>
        <n v="25850.240000000002"/>
        <n v="22298.61"/>
        <n v="26711.84"/>
        <n v="25237.29"/>
        <n v="18185.45"/>
        <n v="20060.080000000002"/>
        <n v="14599.63"/>
        <n v="18525.009999999998"/>
        <n v="9829.9"/>
        <n v="20380.36"/>
        <n v="13273.78"/>
        <n v="14241.76"/>
        <n v="20713.41"/>
        <n v="31311.41"/>
        <n v="10147.870000000001"/>
        <n v="18653.02"/>
        <n v="22865.55"/>
        <n v="21225.3"/>
        <n v="24726.03"/>
        <n v="10785.05"/>
        <n v="16488.8"/>
        <n v="9302.56"/>
        <n v="22234.63"/>
        <n v="9256.14"/>
        <n v="25938.76"/>
        <n v="12553.45"/>
        <n v="13207.45"/>
        <n v="22335.73"/>
        <n v="28639.19"/>
        <n v="26810.81"/>
        <n v="10930.39"/>
        <n v="15483.17"/>
        <n v="8855.64"/>
        <n v="9360.33"/>
        <n v="15777.01"/>
        <n v="21071.31"/>
        <n v="41896.33"/>
        <n v="17031.63"/>
        <n v="34563.629999999997"/>
        <n v="23285.25"/>
        <n v="11928.52"/>
        <n v="28900.42"/>
        <n v="18629.310000000001"/>
        <n v="26192.9"/>
        <n v="19130.689999999999"/>
        <n v="11923.66"/>
        <n v="7082.96"/>
        <n v="8779.2199999999993"/>
        <n v="13203.83"/>
        <n v="14733.04"/>
        <n v="22624.93"/>
        <n v="16618.27"/>
        <n v="11931.5"/>
        <n v="28403.01"/>
        <n v="17931.04"/>
        <n v="39103.43"/>
        <n v="43495.19"/>
        <n v="22178.75"/>
        <n v="39165.949999999997"/>
        <n v="15414.07"/>
        <n v="23173.38"/>
        <n v="8977.85"/>
        <n v="22494.62"/>
        <n v="21741.22"/>
        <n v="26995.59"/>
        <n v="13292.69"/>
        <n v="29870.99"/>
        <n v="23866.27"/>
        <n v="16225.2"/>
        <n v="12681.05"/>
        <n v="16015.48"/>
        <n v="18515.57"/>
        <n v="12629.67"/>
        <n v="13361.07"/>
        <n v="12618.63"/>
        <n v="16743.79"/>
        <n v="22128.3"/>
        <n v="13004.01"/>
        <n v="41141.300000000003"/>
        <n v="23078.77"/>
        <n v="10665.99"/>
        <n v="23908.75"/>
        <n v="11393.47"/>
        <n v="6475.6"/>
        <n v="12801.13"/>
        <n v="19380.759999999998"/>
        <n v="13733.46"/>
        <n v="15614.37"/>
        <n v="18737.080000000002"/>
        <n v="9334.2800000000007"/>
        <n v="37835.82"/>
        <n v="16591.52"/>
        <n v="12883.08"/>
        <n v="12198.54"/>
        <n v="29853.25"/>
        <n v="26829.73"/>
        <n v="14702.19"/>
        <n v="32070.89"/>
        <n v="10899.5"/>
        <n v="18137.080000000002"/>
        <n v="11459.25"/>
        <n v="21138.63"/>
        <n v="23723.31"/>
        <n v="20217.009999999998"/>
        <n v="14373.34"/>
        <n v="20172.099999999999"/>
        <n v="15019.88"/>
        <n v="20088.52"/>
        <n v="22089.89"/>
        <n v="22458.52"/>
        <n v="42036.19"/>
        <n v="12397.92"/>
        <n v="12438.64"/>
        <n v="15962.59"/>
        <n v="18119.62"/>
        <n v="17096.97"/>
        <n v="17432.599999999999"/>
        <n v="38510.92"/>
        <n v="17077.41"/>
        <n v="33701.26"/>
        <n v="12059.2"/>
        <n v="37813.760000000002"/>
        <n v="17709.330000000002"/>
        <n v="28051.11"/>
        <n v="22744.86"/>
        <n v="18342.7"/>
        <n v="18268.55"/>
        <n v="11586.81"/>
        <n v="16536.68"/>
        <n v="14547.27"/>
        <n v="17055.77"/>
        <n v="10250.98"/>
        <n v="11399.16"/>
        <n v="20291.57"/>
        <n v="22344.19"/>
        <n v="37804.9"/>
        <n v="15131.25"/>
        <n v="55303"/>
        <n v="33568.61"/>
        <n v="11926.27"/>
        <n v="25046.78"/>
        <n v="20038.95"/>
        <n v="13686.54"/>
        <n v="12659.21"/>
        <n v="25097.66"/>
        <n v="23579.43"/>
        <n v="12677.16"/>
        <n v="13843.15"/>
        <n v="22425.48"/>
        <n v="19311.060000000001"/>
        <n v="11687.41"/>
        <n v="10442.57"/>
        <n v="6540.72"/>
        <n v="12123.21"/>
        <n v="17014.72"/>
        <n v="20301.88"/>
        <n v="15435.77"/>
        <n v="17612.18"/>
        <n v="18599.099999999999"/>
        <n v="27837.85"/>
        <n v="10856.25"/>
        <n v="34191.1"/>
        <n v="17330.02"/>
        <n v="15116.52"/>
        <n v="10495.56"/>
        <n v="20900.05"/>
        <n v="41385.31"/>
        <n v="25521.360000000001"/>
        <n v="20260.7"/>
        <n v="20254.509999999998"/>
        <n v="26430.86"/>
        <n v="10810.5"/>
        <n v="20263.25"/>
        <n v="28322.560000000001"/>
        <n v="15202.93"/>
        <n v="13841.41"/>
        <n v="14436.84"/>
        <n v="14024.26"/>
        <n v="11993.61"/>
        <n v="11633.69"/>
        <n v="22336.14"/>
        <n v="12016.27"/>
        <n v="29105.01"/>
        <n v="12368.62"/>
        <n v="10912.14"/>
        <n v="32708.32"/>
        <n v="14533.82"/>
        <n v="16716.11"/>
        <n v="14396.82"/>
        <n v="12884.15"/>
        <n v="20065.29"/>
        <n v="29297.46"/>
        <n v="12395.49"/>
        <n v="27119.97"/>
        <n v="11225.14"/>
        <n v="13950.42"/>
        <n v="19599.36"/>
        <n v="16153.59"/>
        <n v="15947.09"/>
        <n v="29693.360000000001"/>
        <n v="8465.24"/>
        <n v="12568.93"/>
        <n v="19309.46"/>
        <n v="10901.57"/>
        <n v="25540.720000000001"/>
        <n v="13398.09"/>
        <n v="22907.18"/>
        <n v="18475.599999999999"/>
        <n v="22538.43"/>
        <n v="16924.11"/>
        <n v="8364.69"/>
        <n v="7790.01"/>
        <n v="13768.36"/>
        <n v="17506.91"/>
        <n v="14267.86"/>
        <n v="7722.82"/>
        <n v="17915.97"/>
        <n v="13429.37"/>
        <n v="12392.54"/>
        <n v="6341.76"/>
        <n v="36727.56"/>
        <n v="18355.03"/>
        <n v="25408.19"/>
        <n v="33888.400000000001"/>
        <n v="19672.36"/>
        <n v="22268.39"/>
        <n v="9463.68"/>
        <n v="13081.56"/>
        <n v="23399.98"/>
        <n v="15618.79"/>
        <n v="25403.48"/>
        <n v="23013.33"/>
        <n v="32268.9"/>
        <n v="57778.96"/>
        <n v="23050.98"/>
        <n v="8606.6299999999992"/>
        <n v="17963.25"/>
        <n v="22183.49"/>
        <n v="37989.51"/>
        <n v="15461.25"/>
        <n v="11587.15"/>
        <n v="11912.11"/>
        <n v="10187.61"/>
        <n v="16794.97"/>
        <n v="13670.2"/>
        <n v="11422.23"/>
        <n v="17031.68"/>
        <n v="10216.75"/>
        <n v="33273.870000000003"/>
        <n v="19421.12"/>
        <n v="14603.46"/>
        <n v="6421.57"/>
        <n v="8503.0400000000009"/>
        <n v="20020.580000000002"/>
        <n v="16443.810000000001"/>
        <n v="37918.42"/>
        <n v="12267.59"/>
        <n v="13380.48"/>
        <n v="21526.05"/>
        <n v="19054.68"/>
        <n v="19009.669999999998"/>
        <n v="9479.2900000000009"/>
        <n v="13946.85"/>
        <n v="11221.1"/>
        <n v="16163.54"/>
        <n v="21462.82"/>
        <n v="9101.73"/>
        <n v="8601.86"/>
        <n v="22204.85"/>
        <n v="19890.849999999999"/>
        <n v="18159.89"/>
        <n v="16982.330000000002"/>
        <n v="24122.7"/>
        <n v="16266.64"/>
        <n v="25871.25"/>
        <n v="19153.490000000002"/>
        <n v="11518.2"/>
        <n v="23569.39"/>
        <n v="8324.5"/>
        <n v="51476.44"/>
        <n v="16776.490000000002"/>
        <n v="16648.61"/>
        <n v="9714.2000000000007"/>
        <n v="28592.51"/>
        <n v="23121.11"/>
        <n v="21073.43"/>
        <n v="22755.040000000001"/>
        <n v="9211.8799999999992"/>
        <n v="5575.67"/>
        <n v="10251.799999999999"/>
        <n v="17855.259999999998"/>
        <n v="25245.32"/>
        <n v="13394.47"/>
        <n v="12837.05"/>
        <n v="16074.29"/>
        <n v="8054.24"/>
        <n v="15179.83"/>
        <n v="20050.86"/>
        <n v="18506.09"/>
        <n v="21370.86"/>
        <n v="10460.799999999999"/>
        <n v="16832.7"/>
        <n v="13690.49"/>
        <n v="20226.13"/>
        <n v="21173.24"/>
        <n v="25333.32"/>
        <n v="9938.58"/>
        <n v="16636.98"/>
        <n v="12594.26"/>
        <n v="15016.92"/>
        <n v="31465.82"/>
        <n v="15713.11"/>
        <n v="25517.19"/>
        <n v="36340.839999999997"/>
        <n v="19129.09"/>
        <n v="25094.13"/>
        <n v="18025.62"/>
        <n v="15208.01"/>
        <n v="25035.48"/>
        <n v="8947.2099999999991"/>
        <n v="8940.15"/>
        <n v="12079.12"/>
        <n v="19742.22"/>
        <n v="27581.57"/>
        <n v="14767.31"/>
        <n v="19839.71"/>
        <n v="12541.36"/>
        <n v="26203.86"/>
        <n v="25018.73"/>
        <n v="27403.86"/>
        <n v="17080.05"/>
        <n v="15859.16"/>
        <n v="24016.38"/>
        <n v="20919.87"/>
        <n v="13212.04"/>
        <n v="16614.89"/>
        <n v="20808.310000000001"/>
        <n v="14577.67"/>
        <n v="12194.15"/>
        <n v="14230.16"/>
        <n v="14556.08"/>
        <n v="16456.939999999999"/>
        <n v="14098.87"/>
        <n v="17613.05"/>
        <n v="14510.62"/>
        <n v="40873.75"/>
        <n v="8371.69"/>
        <n v="18707.919999999998"/>
        <n v="17812.3"/>
        <n v="20472.849999999999"/>
        <n v="14716.68"/>
        <n v="19756.05"/>
        <n v="19558.21"/>
        <n v="16507.66"/>
        <n v="34616.39"/>
        <n v="13829.17"/>
        <n v="15477.94"/>
        <n v="21009.27"/>
        <n v="19760.509999999998"/>
        <n v="12512.23"/>
        <n v="19978.77"/>
        <n v="14595.87"/>
        <n v="14800.56"/>
        <n v="12774.75"/>
        <n v="17595.419999999998"/>
        <n v="20701.759999999998"/>
        <n v="26059.85"/>
        <n v="34042.26"/>
        <n v="11711.81"/>
        <n v="15101.51"/>
        <n v="22016.19"/>
        <n v="19432.310000000001"/>
        <n v="19939.05"/>
        <n v="19606.96"/>
        <n v="10430.35"/>
        <n v="10611.44"/>
        <n v="26426.43"/>
        <n v="24832.77"/>
        <n v="29116.84"/>
        <n v="23045.56"/>
        <n v="12187.72"/>
        <n v="22281.99"/>
        <n v="15337.53"/>
        <n v="16931.580000000002"/>
        <n v="7036.85"/>
        <n v="23470.16"/>
        <n v="14210.87"/>
        <n v="24159.09"/>
        <n v="12932.74"/>
        <n v="16349.19"/>
        <n v="8121.09"/>
        <n v="34615.57"/>
        <n v="16870.32"/>
        <n v="19499.77"/>
        <n v="22351.43"/>
        <n v="15336.59"/>
        <n v="14928.15"/>
        <n v="19504.8"/>
        <n v="23085.83"/>
        <n v="14920.6"/>
        <n v="12974.45"/>
        <n v="36823.94"/>
        <n v="17977.47"/>
        <n v="22273.02"/>
        <n v="24458.68"/>
        <n v="20478.66"/>
        <n v="19098.34"/>
        <n v="20347.48"/>
        <n v="11340.12"/>
        <n v="11703.46"/>
        <n v="21632.55"/>
        <n v="22624"/>
        <n v="21977.05"/>
        <n v="15395.36"/>
        <n v="26862.68"/>
        <n v="32798.1"/>
        <n v="25095.96"/>
        <n v="22840.93"/>
        <n v="16304.78"/>
        <n v="10660.03"/>
        <n v="21684.22"/>
        <n v="24984.89"/>
        <n v="24067.61"/>
        <n v="21239.77"/>
        <n v="16812.02"/>
        <n v="28380.2"/>
        <n v="10505.57"/>
        <n v="14962.98"/>
        <n v="15161.64"/>
        <n v="10348.120000000001"/>
        <n v="11024.85"/>
        <n v="13623.67"/>
        <n v="14629.46"/>
        <n v="10003.25"/>
        <n v="17538.61"/>
        <n v="8976.33"/>
        <n v="15100.84"/>
        <n v="12476.41"/>
        <n v="16321.2"/>
        <n v="23592.02"/>
        <n v="24709.25"/>
        <n v="10905.35"/>
        <n v="25236.63"/>
        <n v="38892.870000000003"/>
        <n v="20363.099999999999"/>
        <n v="10445.35"/>
        <n v="34610.9"/>
        <n v="10047.49"/>
        <n v="22984.13"/>
        <n v="17249.3"/>
        <n v="27555.1"/>
        <n v="19083.16"/>
        <n v="7359.23"/>
        <n v="5462.76"/>
        <n v="29117.95"/>
        <n v="18095.55"/>
        <n v="12001.73"/>
        <n v="10565.09"/>
        <n v="8868.0300000000007"/>
        <n v="36915.760000000002"/>
        <n v="17634.11"/>
        <n v="21582.65"/>
        <n v="15818.82"/>
        <n v="11894.21"/>
        <n v="10137.469999999999"/>
        <n v="12952.32"/>
        <n v="21900.51"/>
        <n v="10311.64"/>
        <n v="15206.98"/>
        <n v="10666.51"/>
        <n v="19852.509999999998"/>
        <n v="28341.53"/>
        <n v="23377.94"/>
        <n v="15939.62"/>
        <n v="14437.39"/>
        <n v="20787.64"/>
        <n v="19509.599999999999"/>
        <n v="24122.15"/>
        <n v="22968.38"/>
        <n v="22566.5"/>
        <n v="12477.82"/>
        <n v="43617.49"/>
        <n v="23423.279999999999"/>
        <n v="15231.14"/>
        <n v="14848.21"/>
        <n v="15160.43"/>
        <n v="31256.03"/>
        <n v="21176.33"/>
        <n v="16736.22"/>
        <n v="24184.75"/>
        <n v="12021.32"/>
        <n v="23345.91"/>
        <n v="13795.55"/>
        <n v="23426.240000000002"/>
        <n v="29308.7"/>
        <n v="12559.88"/>
        <n v="19381.87"/>
        <n v="15284.23"/>
        <n v="18061.330000000002"/>
        <n v="14674.34"/>
        <n v="20074.91"/>
        <n v="19329.439999999999"/>
        <n v="24435.47"/>
        <n v="51780.89"/>
        <n v="37127.5"/>
        <n v="18235.310000000001"/>
        <n v="23422.48"/>
        <n v="10536.55"/>
        <n v="14106.36"/>
        <n v="20280.05"/>
        <n v="18198.810000000001"/>
        <n v="20019.93"/>
        <n v="24561.69"/>
        <n v="25136.17"/>
        <n v="36168.660000000003"/>
        <n v="27213.18"/>
        <n v="19138.37"/>
        <n v="22810.25"/>
        <n v="19525.189999999999"/>
        <n v="17243.009999999998"/>
        <n v="7911.9"/>
        <n v="19049.259999999998"/>
        <n v="24120.35"/>
        <n v="15514.86"/>
        <n v="8973.1200000000008"/>
        <n v="23965.43"/>
        <n v="12003.56"/>
        <n v="30727.37"/>
        <n v="9877.16"/>
        <n v="13674.35"/>
        <n v="21816.23"/>
        <n v="25541.22"/>
        <n v="24962.68"/>
        <n v="23526.77"/>
        <n v="24359.68"/>
        <n v="19474.849999999999"/>
        <n v="10065.41"/>
        <n v="41520"/>
        <n v="15470.73"/>
        <n v="18373.04"/>
        <n v="35713.019999999997"/>
        <n v="8928.0300000000007"/>
        <n v="17917.88"/>
        <n v="16011.99"/>
        <n v="13027.94"/>
        <n v="16156.84"/>
        <n v="25275.040000000001"/>
        <n v="9961.27"/>
        <n v="14144.65"/>
        <n v="30420.46"/>
        <n v="22708.02"/>
        <n v="7854.71"/>
        <n v="20718.45"/>
        <n v="12421.38"/>
        <n v="14182.38"/>
        <n v="15345.65"/>
        <n v="9014.9"/>
        <n v="13443.18"/>
        <n v="12843.94"/>
        <n v="59824.06"/>
        <n v="14160.78"/>
        <n v="14688.6"/>
        <n v="23665.8"/>
        <n v="15847.24"/>
        <n v="19113.939999999999"/>
        <n v="12156.49"/>
        <n v="11580.25"/>
        <n v="19538.3"/>
        <n v="18691.96"/>
        <n v="30798.09"/>
        <n v="17355.16"/>
        <n v="28931.19"/>
        <n v="16961.11"/>
        <n v="21699.22"/>
        <n v="32920.68"/>
        <n v="15849.83"/>
        <n v="23107.89"/>
        <n v="17475.59"/>
        <n v="12606.34"/>
        <n v="11849.76"/>
        <n v="24347.85"/>
        <n v="15044.97"/>
        <n v="14945.75"/>
        <n v="27130.83"/>
        <n v="23276.53"/>
        <n v="21890.17"/>
        <n v="7153.87"/>
        <n v="27800.53"/>
        <n v="20242.73"/>
        <n v="18672.54"/>
        <n v="13207.13"/>
        <n v="14778.2"/>
        <n v="10830.05"/>
        <n v="10103.68"/>
        <n v="15252.77"/>
        <n v="14182.98"/>
        <n v="11502.31"/>
        <n v="21411.22"/>
        <n v="11393.28"/>
        <n v="28856.1"/>
        <n v="17255.150000000001"/>
        <n v="14837.51"/>
        <n v="12862.2"/>
        <n v="8215.85"/>
        <n v="8155.13"/>
        <n v="21962.36"/>
        <n v="9223.4599999999991"/>
        <n v="14356.49"/>
        <n v="26452.98"/>
        <n v="25453.360000000001"/>
        <n v="12591.32"/>
        <n v="14046.45"/>
        <n v="16657.77"/>
        <n v="20034.02"/>
        <n v="16174.61"/>
        <n v="21460.29"/>
        <n v="22343.53"/>
        <n v="16954.169999999998"/>
        <n v="15101.35"/>
        <n v="24575.57"/>
        <n v="11331.04"/>
        <n v="23717.13"/>
        <n v="14720.46"/>
        <n v="14650.21"/>
        <n v="26510.35"/>
        <n v="31877.62"/>
        <n v="13280.86"/>
        <n v="13790.81"/>
        <n v="9716.44"/>
        <n v="26337.63"/>
        <n v="15364.22"/>
        <n v="16732.38"/>
        <n v="13373.3"/>
        <n v="36903.019999999997"/>
        <n v="12592.11"/>
        <n v="11728.74"/>
        <n v="19856.53"/>
        <n v="12139.57"/>
        <n v="14452.38"/>
        <n v="22686.31"/>
        <n v="15986.12"/>
        <n v="14704.03"/>
        <n v="13999.86"/>
        <n v="16264.94"/>
        <n v="8582.6"/>
        <n v="28474.11"/>
        <n v="19331.45"/>
        <n v="24005.4"/>
        <n v="29593.25"/>
        <n v="16573.45"/>
        <n v="29035.53"/>
        <n v="18828.439999999999"/>
        <n v="11017.71"/>
        <n v="19656.080000000002"/>
        <n v="23681.88"/>
        <n v="18530.05"/>
        <n v="23841.82"/>
        <n v="15049.36"/>
        <n v="8522.42"/>
        <n v="9431.36"/>
        <n v="29249.94"/>
        <n v="17354.259999999998"/>
        <n v="36069.79"/>
        <n v="21133.61"/>
        <n v="19430.490000000002"/>
        <n v="6468.41"/>
        <n v="18237.099999999999"/>
        <n v="16381.77"/>
        <n v="28912.22"/>
        <n v="30531.84"/>
        <n v="36829.379999999997"/>
        <n v="30863.49"/>
        <n v="15929.35"/>
        <n v="24745.16"/>
        <n v="28214.59"/>
        <n v="13211.27"/>
        <n v="14519.02"/>
        <n v="15464.64"/>
        <n v="13260.5"/>
        <n v="22091.34"/>
        <n v="19598.599999999999"/>
        <n v="16689.080000000002"/>
        <n v="26708.75"/>
        <n v="21880.16"/>
        <n v="13351.05"/>
        <n v="23673.01"/>
        <n v="20338.86"/>
        <n v="19772.75"/>
        <n v="9910.2900000000009"/>
        <n v="21723.63"/>
        <n v="21705.35"/>
        <n v="14427.27"/>
        <n v="12295.71"/>
        <n v="16577.48"/>
        <n v="20425.29"/>
        <n v="8335.99"/>
        <n v="9741.7199999999993"/>
        <n v="14636.28"/>
        <n v="20911.16"/>
        <n v="23670.07"/>
        <n v="22024.71"/>
        <n v="17381.18"/>
        <n v="16354.75"/>
        <n v="27880.35"/>
        <n v="10501.73"/>
        <n v="21550.81"/>
        <n v="6442.04"/>
        <n v="26128.86"/>
        <n v="10396.030000000001"/>
        <n v="12314.39"/>
        <n v="17018.900000000001"/>
        <n v="9336.23"/>
        <n v="16382.18"/>
        <n v="25789.9"/>
        <n v="17135.349999999999"/>
        <n v="12722.63"/>
        <n v="26708.05"/>
        <n v="10858.46"/>
        <n v="22442.53"/>
        <n v="15473.71"/>
        <n v="19926.009999999998"/>
        <n v="7605.65"/>
        <n v="33200.120000000003"/>
        <n v="19943.45"/>
        <n v="18916.009999999998"/>
        <n v="25999.97"/>
        <n v="25652.29"/>
        <n v="23969.45"/>
        <n v="23612.639999999999"/>
        <n v="17140.150000000001"/>
        <n v="27983.1"/>
        <n v="24209.71"/>
        <n v="23212.959999999999"/>
        <n v="16402.23"/>
        <n v="12501.64"/>
        <n v="12088.13"/>
        <n v="22865.45"/>
        <n v="17822.38"/>
        <n v="12647.47"/>
        <n v="29610.21"/>
        <n v="11977.87"/>
        <n v="29505.35"/>
        <n v="15461.02"/>
        <n v="24661"/>
        <n v="8699.11"/>
        <n v="13874.47"/>
        <n v="10732.05"/>
        <n v="10347.82"/>
        <n v="10413.14"/>
        <n v="13260.23"/>
        <n v="13262.14"/>
        <n v="21491.11"/>
        <n v="14888.16"/>
        <n v="27084.23"/>
        <n v="11604.45"/>
        <n v="32020.22"/>
        <n v="20447.080000000002"/>
        <n v="16363.13"/>
        <n v="10565.81"/>
        <n v="19403.03"/>
        <n v="10050.39"/>
        <n v="25361.73"/>
        <n v="22624.06"/>
        <n v="23393.200000000001"/>
        <n v="21868.1"/>
        <n v="17664.03"/>
        <n v="12685.86"/>
        <n v="22097.69"/>
        <n v="8200.7999999999993"/>
        <n v="12170.42"/>
        <n v="14720.2"/>
        <n v="19904.43"/>
        <n v="13279.84"/>
        <n v="19914.16"/>
        <n v="12348.73"/>
        <n v="14472.45"/>
        <n v="15449.57"/>
        <n v="20236.34"/>
        <n v="17178.28"/>
        <n v="25993.54"/>
        <n v="31555.08"/>
        <n v="14891.62"/>
        <n v="32675"/>
        <n v="19657.849999999999"/>
        <n v="12208.2"/>
        <n v="11973.02"/>
        <n v="15080.39"/>
        <n v="25976.31"/>
        <n v="19273.78"/>
        <n v="12587.33"/>
        <n v="17300.55"/>
        <n v="38637.279999999999"/>
        <n v="10775.15"/>
        <n v="14864.76"/>
        <n v="26677.72"/>
        <n v="17005.2"/>
        <n v="21617.59"/>
        <n v="21355.58"/>
        <n v="41470.370000000003"/>
        <n v="36157.75"/>
        <n v="13087.56"/>
        <n v="11302.9"/>
        <n v="17046.259999999998"/>
        <n v="9388.36"/>
        <n v="25471.15"/>
        <n v="32874.49"/>
        <n v="31559.64"/>
        <n v="6709.22"/>
        <n v="15190.68"/>
        <n v="14095.12"/>
        <n v="22046.48"/>
        <n v="28189.77"/>
        <n v="14913.86"/>
        <n v="18456.39"/>
        <n v="14244.36"/>
        <n v="26805.37"/>
        <n v="18714.28"/>
        <n v="25032.77"/>
        <n v="27339.56"/>
        <n v="17165.099999999999"/>
        <n v="26015.79"/>
        <n v="14559.71"/>
        <n v="42650.49"/>
        <n v="18697.5"/>
        <n v="15851.44"/>
        <n v="19184.2"/>
        <n v="11493.26"/>
        <n v="13657.1"/>
        <n v="11255.63"/>
        <n v="8316.2900000000009"/>
        <n v="21301.01"/>
        <n v="17839.43"/>
        <n v="18561.669999999998"/>
        <n v="6979.96"/>
        <n v="26413.84"/>
        <n v="30115.62"/>
        <n v="17356.93"/>
        <n v="19053.53"/>
        <n v="21982.45"/>
        <n v="29505.87"/>
        <n v="17433.490000000002"/>
        <n v="11234.57"/>
        <n v="10430.15"/>
        <n v="22067.22"/>
        <n v="23949.46"/>
        <n v="10702.65"/>
        <n v="12358.51"/>
        <n v="21562.52"/>
        <n v="17310.96"/>
        <n v="8620.4599999999991"/>
        <n v="18418.37"/>
        <n v="13994.19"/>
        <n v="12311.52"/>
        <n v="26470"/>
        <n v="33323.660000000003"/>
        <n v="21810.87"/>
        <n v="20230.61"/>
        <n v="11803.77"/>
        <n v="7451.03"/>
        <n v="13153.43"/>
        <n v="8680.81"/>
        <n v="9057.1"/>
        <n v="15379.61"/>
        <n v="22333.29"/>
        <n v="18945.96"/>
        <n v="14822.89"/>
        <n v="13250.66"/>
        <n v="9697.31"/>
        <n v="11814.77"/>
        <n v="25081.38"/>
        <n v="25034.05"/>
        <n v="31401.78"/>
        <n v="23951.52"/>
        <n v="12414.01"/>
        <n v="32500.63"/>
        <n v="10401.68"/>
        <n v="36118.85"/>
        <n v="34477.440000000002"/>
        <n v="18313.29"/>
        <n v="14384.51"/>
        <n v="17514.78"/>
        <n v="19735.650000000001"/>
        <n v="13373.7"/>
        <n v="12128.88"/>
        <n v="20013.2"/>
        <n v="22796.720000000001"/>
        <n v="13151.34"/>
        <n v="22458.29"/>
        <n v="13092.01"/>
        <n v="15743.94"/>
        <n v="42044.29"/>
        <n v="22995.7"/>
        <n v="20258.45"/>
        <n v="29499.34"/>
        <n v="15788.04"/>
        <n v="14211.08"/>
        <n v="12940.29"/>
        <n v="14014.5"/>
        <n v="15631.42"/>
        <n v="20686.3"/>
        <n v="14837.25"/>
        <n v="20028.650000000001"/>
        <n v="7985.4"/>
        <n v="42517.86"/>
        <n v="8396.4599999999991"/>
        <n v="15518.33"/>
        <n v="33986.99"/>
        <n v="23366.89"/>
        <n v="16913.349999999999"/>
        <n v="6894.65"/>
        <n v="8434.4"/>
        <n v="13733.25"/>
        <n v="26135.119999999999"/>
        <n v="10535.12"/>
        <n v="18236.41"/>
        <n v="32414.720000000001"/>
        <n v="16272.35"/>
        <n v="9870.8700000000008"/>
        <n v="9095.4599999999991"/>
        <n v="28528.21"/>
        <n v="10603.21"/>
        <n v="14562.77"/>
        <n v="15331.06"/>
        <n v="14093.75"/>
        <n v="19065.349999999999"/>
        <n v="22292.76"/>
        <n v="15092.74"/>
        <n v="18159.79"/>
        <n v="30068.16"/>
        <n v="20161.68"/>
        <n v="29229.77"/>
        <n v="12390.13"/>
        <n v="19111.150000000001"/>
        <n v="12119.1"/>
        <n v="11051.13"/>
        <n v="25211.49"/>
        <n v="23241.91"/>
        <n v="15972.17"/>
        <n v="17493.43"/>
        <n v="15337.4"/>
        <n v="20686.77"/>
        <n v="10643.05"/>
        <n v="17125.47"/>
        <n v="6005.14"/>
        <n v="33031.019999999997"/>
        <n v="9928.4599999999991"/>
        <n v="20251.2"/>
        <n v="28621.69"/>
        <n v="17153.46"/>
        <n v="20016.7"/>
        <n v="28047.25"/>
        <n v="21048"/>
        <n v="12596.62"/>
        <n v="18447.2"/>
        <n v="24676.720000000001"/>
        <n v="31814.74"/>
        <n v="15967.28"/>
        <n v="12387.93"/>
        <n v="31784.720000000001"/>
        <n v="14756.7"/>
        <n v="26908.03"/>
        <n v="22677.83"/>
        <n v="26353.17"/>
        <n v="29884.639999999999"/>
        <n v="21770.51"/>
        <n v="28813.29"/>
        <n v="12340.77"/>
        <n v="10703.63"/>
        <n v="11302.77"/>
        <n v="26635"/>
        <n v="9088.4500000000007"/>
        <n v="9185.77"/>
        <n v="17984.79"/>
        <n v="21204.43"/>
        <n v="13194.04"/>
        <n v="14510"/>
        <n v="40408.769999999997"/>
        <n v="14602.65"/>
        <n v="13180.07"/>
        <n v="30868.240000000002"/>
        <n v="11294.34"/>
        <n v="18919.900000000001"/>
        <n v="24821.33"/>
        <n v="16824.71"/>
        <n v="19326.63"/>
        <n v="32963.83"/>
        <n v="17428.54"/>
        <n v="30627.39"/>
        <n v="13433.63"/>
        <n v="25726.06"/>
        <n v="11878.59"/>
        <n v="27074.05"/>
        <n v="26551.39"/>
        <n v="12620.16"/>
        <n v="12966.8"/>
        <n v="17109.150000000001"/>
        <n v="19680.45"/>
        <n v="22836.33"/>
        <n v="22075.64"/>
        <n v="19265.939999999999"/>
        <n v="19861.5"/>
        <n v="27552.639999999999"/>
        <n v="9118.01"/>
        <n v="24007.79"/>
        <n v="11901.11"/>
        <n v="23442.76"/>
        <n v="20913.939999999999"/>
        <n v="20620.400000000001"/>
        <n v="20136.490000000002"/>
        <n v="9355.67"/>
        <n v="17246.32"/>
        <n v="18990.830000000002"/>
        <n v="11693.26"/>
        <n v="24013.21"/>
        <n v="25055.62"/>
        <n v="56750.64"/>
        <n v="18953.39"/>
        <n v="23371.81"/>
        <n v="14893.14"/>
        <n v="37578.199999999997"/>
        <n v="11768.79"/>
        <n v="15034.59"/>
        <n v="16995.2"/>
        <n v="9333.7999999999993"/>
        <n v="21216.85"/>
        <n v="8441.14"/>
        <n v="9005.35"/>
        <n v="27833.39"/>
        <n v="8009.06"/>
        <n v="14890.99"/>
        <n v="12461.12"/>
        <n v="38991.519999999997"/>
        <n v="23836.560000000001"/>
        <n v="29864.03"/>
        <n v="9913.81"/>
        <n v="13132.93"/>
        <n v="8203.25"/>
        <n v="16746.61"/>
        <n v="12390.69"/>
        <n v="24216.62"/>
        <n v="12714.02"/>
        <n v="18652.37"/>
        <n v="13321.93"/>
        <n v="38202.65"/>
        <n v="28414.18"/>
        <n v="11019.26"/>
        <n v="21565.38"/>
        <n v="23021.7"/>
        <n v="16660.939999999999"/>
        <n v="40805.42"/>
        <n v="22474.18"/>
        <n v="16278.5"/>
        <n v="25445.22"/>
        <n v="17747.04"/>
        <n v="13206.57"/>
        <n v="20807.77"/>
        <n v="28628.48"/>
        <n v="10744.11"/>
        <n v="11076.02"/>
        <n v="38118.699999999997"/>
        <n v="32494.47"/>
        <n v="30818.36"/>
        <n v="10334.01"/>
        <n v="13357"/>
        <n v="36437.83"/>
        <n v="15478.01"/>
        <n v="15175.32"/>
        <n v="22707.05"/>
        <n v="24341.65"/>
        <n v="16473.55"/>
        <n v="18672.330000000002"/>
        <n v="15709.49"/>
        <n v="19270.27"/>
        <n v="19973.05"/>
        <n v="9909.49"/>
        <n v="13443.88"/>
        <n v="13661.82"/>
        <n v="32056.28"/>
        <n v="13862.02"/>
        <n v="25509.37"/>
        <n v="28844.25"/>
        <n v="15192.66"/>
        <n v="7977.24"/>
        <n v="11828.36"/>
        <n v="9129.5499999999993"/>
        <n v="14411.92"/>
        <n v="15087.24"/>
        <n v="22452.61"/>
        <n v="18463.939999999999"/>
        <n v="10222.99"/>
        <n v="24098.97"/>
        <n v="17436.66"/>
        <n v="27544.34"/>
        <n v="10787.13"/>
        <n v="22556.31"/>
        <n v="14046.61"/>
        <n v="9441.4"/>
        <n v="33577.910000000003"/>
        <n v="15136.09"/>
        <n v="14709.65"/>
        <n v="14788.23"/>
        <n v="29589.47"/>
        <n v="11500.58"/>
        <n v="20986.26"/>
        <n v="11118.24"/>
        <n v="15853.82"/>
        <n v="12715.05"/>
        <n v="14215.73"/>
        <n v="19484.5"/>
        <n v="14413.95"/>
        <n v="8377.59"/>
        <n v="15523.66"/>
        <n v="27838.33"/>
        <n v="19743.98"/>
        <n v="13498.22"/>
        <n v="13683.69"/>
        <n v="17200.03"/>
        <n v="11481.34"/>
        <n v="12407.52"/>
        <n v="13023.06"/>
        <n v="27691.84"/>
        <n v="16316.87"/>
        <n v="15770.73"/>
        <n v="17286.09"/>
        <n v="18006.21"/>
        <n v="20139.900000000001"/>
        <n v="19278.27"/>
        <n v="9001.35"/>
        <n v="40406.71"/>
        <n v="11307.04"/>
        <n v="30390.14"/>
        <n v="17159.91"/>
        <n v="20196.54"/>
        <n v="18929.77"/>
        <n v="34279.65"/>
        <n v="17655.560000000001"/>
        <n v="14509.79"/>
        <n v="20241.439999999999"/>
        <n v="27491.66"/>
        <n v="12609.12"/>
        <n v="29452.02"/>
        <n v="9619.76"/>
        <n v="11377.11"/>
        <n v="11669.28"/>
        <n v="13049.92"/>
        <n v="13563.02"/>
        <n v="23945.14"/>
        <n v="31160.79"/>
        <n v="14157.9"/>
        <n v="11922.67"/>
        <n v="13606.15"/>
        <n v="10771.47"/>
        <n v="6926.43"/>
        <n v="16011.08"/>
        <n v="23471.85"/>
        <n v="22725.88"/>
        <n v="19408.86"/>
        <n v="16381.59"/>
        <n v="27784.12"/>
        <n v="11786.71"/>
        <n v="19456.05"/>
        <n v="16742.61"/>
        <n v="21010.3"/>
        <n v="18513.39"/>
        <n v="6400.94"/>
        <n v="15061.03"/>
        <n v="15795.46"/>
        <n v="13795.98"/>
        <n v="21992.33"/>
        <n v="11673.14"/>
        <n v="11371.52"/>
        <n v="14791.84"/>
        <n v="10478.84"/>
        <n v="12562.72"/>
        <n v="15528.5"/>
        <n v="19389.5"/>
        <n v="12446.59"/>
        <n v="26435.27"/>
        <n v="12795.28"/>
        <n v="13820.38"/>
        <n v="14950.53"/>
        <n v="22556.15"/>
        <n v="27624.1"/>
        <n v="26347.71"/>
        <n v="13496.99"/>
        <n v="27716.58"/>
        <n v="24186.720000000001"/>
        <n v="19790.32"/>
        <n v="15153.73"/>
        <n v="17632.98"/>
        <n v="10388.34"/>
        <n v="9684.7000000000007"/>
        <n v="14123.74"/>
        <n v="14556.85"/>
        <n v="8956.2800000000007"/>
        <n v="12066.35"/>
        <n v="17587.82"/>
        <n v="16845.93"/>
        <n v="20918.62"/>
        <n v="14767.25"/>
        <n v="11314.26"/>
        <n v="8849.31"/>
        <n v="14732.42"/>
        <n v="16932.05"/>
        <n v="16073.8"/>
        <n v="19717.740000000002"/>
        <n v="24752.42"/>
        <n v="22640.71"/>
        <n v="14889.86"/>
        <n v="15349.5"/>
        <n v="20953.169999999998"/>
        <n v="13657.45"/>
        <n v="19304.55"/>
        <n v="21336.76"/>
        <n v="16744.740000000002"/>
        <n v="14834.76"/>
        <n v="32267.83"/>
        <n v="12536.99"/>
        <n v="9728.57"/>
        <n v="20875.650000000001"/>
        <n v="34328.46"/>
        <n v="10577.67"/>
        <n v="13018.86"/>
        <n v="16417.73"/>
        <n v="11248.12"/>
        <n v="16692.490000000002"/>
        <n v="8283.44"/>
        <n v="12425.93"/>
        <n v="14992.78"/>
        <n v="20914.45"/>
        <n v="10839.68"/>
        <n v="13212.21"/>
        <n v="13060.94"/>
        <n v="20683.07"/>
        <n v="47294.11"/>
        <n v="24633.25"/>
        <n v="19278.580000000002"/>
        <n v="37331.64"/>
        <n v="15922.08"/>
        <n v="41669.32"/>
        <n v="13121.82"/>
        <n v="21677.09"/>
        <n v="26433.87"/>
        <n v="23932.91"/>
        <n v="15240.33"/>
        <n v="7221.32"/>
        <n v="13407.75"/>
        <n v="44352.800000000003"/>
        <n v="22438.95"/>
        <n v="17582"/>
        <n v="9695.31"/>
        <n v="17370.48"/>
        <n v="17032.03"/>
        <n v="6648.44"/>
        <n v="30796.02"/>
        <n v="12965.16"/>
        <n v="10104.75"/>
        <n v="12037.29"/>
        <n v="13179.46"/>
        <n v="12584.3"/>
        <n v="29878.69"/>
        <n v="23109.119999999999"/>
        <n v="12471.2"/>
        <n v="7294.83"/>
        <n v="10086.91"/>
        <n v="11534"/>
        <n v="18159.54"/>
        <n v="17431.330000000002"/>
        <n v="13296.16"/>
        <n v="9069.44"/>
        <n v="10162.61"/>
        <n v="18750.68"/>
        <n v="10497.46"/>
        <n v="13936.66"/>
        <n v="10548.19"/>
        <n v="8217.43"/>
        <n v="13616.26"/>
        <n v="31018.959999999999"/>
        <n v="12925.97"/>
        <n v="30499.19"/>
        <n v="21751.91"/>
        <n v="21967.59"/>
        <n v="12251.56"/>
        <n v="16571.5"/>
        <n v="22734.14"/>
        <n v="10681.14"/>
        <n v="13177.19"/>
        <n v="21049.41"/>
        <n v="27878.95"/>
        <n v="13175.46"/>
        <n v="27558.87"/>
        <n v="10780.88"/>
        <n v="20997.86"/>
        <n v="15504.75"/>
        <n v="10760.74"/>
        <n v="8827.66"/>
        <n v="9319.56"/>
        <n v="9654.3799999999992"/>
        <n v="18582.79"/>
        <n v="19944.47"/>
        <n v="13938.92"/>
        <n v="18782.16"/>
        <n v="25078.2"/>
        <n v="18744.16"/>
        <n v="13089.3"/>
        <n v="20327.810000000001"/>
        <n v="22572.87"/>
        <n v="10296.36"/>
        <n v="12238.22"/>
        <n v="12894.65"/>
        <n v="15169.81"/>
        <n v="12686.47"/>
        <n v="25474.15"/>
        <n v="46354.27"/>
        <n v="20480.150000000001"/>
        <n v="19876.46"/>
        <n v="25746.959999999999"/>
        <n v="20222.96"/>
        <n v="23829.5"/>
        <n v="9486.31"/>
        <n v="33505.980000000003"/>
        <n v="26627.87"/>
        <n v="18945.8"/>
        <n v="15693.74"/>
        <n v="13098.46"/>
        <n v="26187.84"/>
        <n v="16674.919999999998"/>
        <n v="8066.64"/>
        <n v="9218.91"/>
        <n v="12433.92"/>
        <n v="17487.78"/>
        <n v="29721.47"/>
        <n v="38601"/>
        <n v="18718.89"/>
        <n v="15219.27"/>
        <n v="22087.26"/>
        <n v="15570.16"/>
        <n v="14828.82"/>
        <n v="34282.21"/>
        <n v="10227.75"/>
        <n v="10153.219999999999"/>
        <n v="13953.13"/>
        <n v="10507.05"/>
        <n v="14229.95"/>
        <n v="9524.39"/>
        <n v="10938.36"/>
        <n v="14524.79"/>
        <n v="13844.41"/>
        <n v="20261.78"/>
        <n v="19136.97"/>
        <n v="7867.74"/>
        <n v="9813.31"/>
        <n v="23233.15"/>
        <n v="9690.91"/>
        <n v="32992.67"/>
        <n v="30777.31"/>
        <n v="16571.560000000001"/>
        <n v="17168.23"/>
        <n v="35378.18"/>
        <n v="29544.37"/>
        <n v="6604.8"/>
        <n v="11309.27"/>
        <n v="14526.89"/>
        <n v="44436.88"/>
        <n v="15856.58"/>
        <n v="27313.27"/>
        <n v="13213.12"/>
        <n v="19764.060000000001"/>
        <n v="10456.84"/>
        <n v="26443.14"/>
        <n v="14468.02"/>
        <n v="12079.27"/>
        <n v="22093.71"/>
        <n v="9050.01"/>
        <n v="14388.88"/>
        <n v="9671.07"/>
        <n v="14462.42"/>
        <n v="19855.84"/>
        <n v="7768.54"/>
        <n v="28253.57"/>
        <n v="19527.849999999999"/>
        <n v="19861.009999999998"/>
        <n v="15248.63"/>
        <n v="13700.24"/>
        <n v="8301.4599999999991"/>
        <n v="17556.400000000001"/>
        <n v="21506.400000000001"/>
        <n v="16666.66"/>
        <n v="19245.11"/>
        <n v="27627.360000000001"/>
        <n v="25257.75"/>
        <n v="19359.55"/>
        <n v="6847.69"/>
        <n v="31382.32"/>
        <n v="18869.939999999999"/>
        <n v="26626.9"/>
        <n v="14756.02"/>
        <n v="9680.2199999999993"/>
        <n v="19504.02"/>
        <n v="40627.81"/>
        <n v="13302.22"/>
        <n v="16464.68"/>
        <n v="13769.53"/>
        <n v="26874.33"/>
        <n v="15527.37"/>
        <n v="15107.53"/>
        <n v="21572.74"/>
        <n v="17229.59"/>
        <n v="12711.78"/>
        <n v="11149.46"/>
        <n v="15083.76"/>
        <n v="17111.95"/>
        <n v="6873.1"/>
        <n v="28631.439999999999"/>
        <n v="14204.42"/>
        <n v="21545.69"/>
        <n v="9492.33"/>
        <n v="22247.5"/>
        <n v="27176.07"/>
        <n v="16614.98"/>
        <n v="7742.98"/>
        <n v="11030.53"/>
        <n v="13054.41"/>
        <n v="22575.61"/>
        <n v="10651.59"/>
        <n v="20657.59"/>
        <n v="13861.05"/>
        <n v="19546.830000000002"/>
        <n v="15437.61"/>
        <n v="12819.1"/>
        <n v="9656.1"/>
        <n v="17318.61"/>
        <n v="19550.689999999999"/>
        <n v="8652.4"/>
        <n v="15873.73"/>
        <n v="11993.43"/>
        <n v="32230.98"/>
        <n v="11243.25"/>
        <n v="10482.99"/>
        <n v="14837.86"/>
        <n v="15564.03"/>
        <n v="19963.72"/>
        <n v="64118.46"/>
        <n v="30712.99"/>
        <n v="15433.05"/>
        <n v="17748.52"/>
        <n v="15991.61"/>
        <n v="11246.54"/>
        <n v="28809.17"/>
        <n v="14074.5"/>
        <n v="8910.5400000000009"/>
        <n v="19521.98"/>
        <n v="16810.48"/>
        <n v="9342.73"/>
        <n v="16912.48"/>
        <n v="18917.09"/>
        <n v="17385.43"/>
        <n v="15626.32"/>
        <n v="23179.57"/>
        <n v="33366.800000000003"/>
        <n v="27139.360000000001"/>
        <n v="24595.83"/>
        <n v="29254.11"/>
        <n v="13472.08"/>
        <n v="25412.18"/>
        <n v="14133.31"/>
        <n v="21230.05"/>
        <n v="18264.61"/>
        <n v="24830.01"/>
        <n v="10392.49"/>
        <n v="20048.599999999999"/>
        <n v="19816.91"/>
        <n v="18857.41"/>
        <n v="10552.89"/>
        <n v="31422.65"/>
        <n v="11307.44"/>
        <n v="20744.810000000001"/>
        <n v="36615.22"/>
        <n v="15625.36"/>
        <n v="18687.88"/>
        <n v="12945.12"/>
        <n v="13400.33"/>
        <n v="20244.87"/>
        <n v="12291.27"/>
        <n v="11433.7"/>
        <n v="11517.74"/>
        <n v="31781.61"/>
        <n v="27077.1"/>
        <n v="14463.68"/>
        <n v="7959.22"/>
        <n v="15346.62"/>
        <n v="33881.160000000003"/>
        <n v="14363.82"/>
        <n v="22703.65"/>
        <n v="13003.07"/>
        <n v="35651.33"/>
        <n v="39990.14"/>
        <n v="17321.5"/>
        <n v="27287.99"/>
        <n v="19500.990000000002"/>
        <n v="14253.05"/>
        <n v="10168.18"/>
        <n v="18714.82"/>
        <n v="39543.83"/>
        <n v="18574.330000000002"/>
        <n v="14243.03"/>
        <n v="14743.31"/>
        <n v="14908.64"/>
        <n v="25377.38"/>
        <n v="36787.599999999999"/>
        <n v="26364.69"/>
        <n v="15856.19"/>
        <n v="14122.72"/>
        <n v="27441.21"/>
        <n v="15608.85"/>
        <n v="28579.279999999999"/>
        <n v="14673.22"/>
        <n v="12817.27"/>
        <n v="17195.259999999998"/>
        <n v="14080.93"/>
        <n v="18277.61"/>
        <n v="41061.9"/>
        <n v="17263.72"/>
        <n v="23021.43"/>
        <n v="22890.73"/>
        <n v="32723.05"/>
        <n v="20625.45"/>
        <n v="8889.0499999999993"/>
        <n v="20686.2"/>
        <n v="32114.12"/>
        <n v="8238.7099999999991"/>
        <n v="24040.36"/>
        <n v="24377.57"/>
        <n v="21284.99"/>
        <n v="18451.87"/>
        <n v="13050.71"/>
        <n v="25400.91"/>
        <n v="13123.08"/>
        <n v="24627.759999999998"/>
        <n v="13766.61"/>
        <n v="16163.6"/>
        <n v="15053.75"/>
        <n v="16358.44"/>
        <n v="9091.6200000000008"/>
        <n v="22363.97"/>
        <n v="17365.02"/>
        <n v="20209.78"/>
        <n v="14819.39"/>
        <n v="19155.47"/>
        <n v="35473.65"/>
        <n v="13511.15"/>
        <n v="39147.06"/>
        <n v="30737.58"/>
        <n v="16468.3"/>
        <n v="19488.900000000001"/>
        <n v="22891.7"/>
        <n v="8410.0400000000009"/>
        <n v="18093.41"/>
        <n v="52093.46"/>
        <n v="16413.13"/>
        <n v="18035.37"/>
        <n v="21198.99"/>
        <n v="25881.53"/>
        <n v="24644.43"/>
        <n v="28965.47"/>
        <n v="15411.5"/>
        <n v="11213.1"/>
        <n v="50008.68"/>
        <n v="34067.53"/>
        <n v="43174.35"/>
        <n v="38816.379999999997"/>
        <n v="27465.83"/>
        <n v="14906.49"/>
        <n v="40102.519999999997"/>
        <n v="39876.870000000003"/>
        <n v="11489.78"/>
        <n v="14030.64"/>
        <n v="10457.6"/>
        <n v="27899.74"/>
        <n v="30982.17"/>
        <n v="16112.17"/>
        <n v="15640.22"/>
        <n v="28834.11"/>
        <n v="24272.38"/>
        <n v="36730.050000000003"/>
        <n v="11569.75"/>
        <n v="23335.38"/>
        <n v="16767.259999999998"/>
        <n v="7546.87"/>
        <n v="14971.38"/>
        <n v="10366.879999999999"/>
        <n v="15645.16"/>
        <n v="16057.29"/>
        <n v="21671.14"/>
        <n v="23306.55"/>
        <n v="11137.85"/>
        <n v="31948.1"/>
        <n v="34544.699999999997"/>
        <n v="21315.34"/>
        <n v="21007.11"/>
        <n v="19739.95"/>
        <n v="28600.31"/>
        <n v="27043.040000000001"/>
        <n v="17245.830000000002"/>
        <n v="17217.84"/>
        <n v="19106.82"/>
        <n v="16069.25"/>
        <n v="29332.43"/>
        <n v="12545"/>
        <n v="18058.59"/>
        <n v="12544.45"/>
        <n v="26295.35"/>
        <n v="18669.78"/>
        <n v="24297.52"/>
        <n v="20453.71"/>
        <n v="20938.96"/>
        <n v="48459.63"/>
        <n v="14847.68"/>
        <n v="23900.75"/>
        <n v="37515.89"/>
        <n v="21063.759999999998"/>
        <n v="29253.26"/>
        <n v="17823.34"/>
        <n v="19218.53"/>
        <n v="30482.01"/>
        <n v="22630.6"/>
        <n v="24972.04"/>
        <n v="9460.85"/>
        <n v="13018"/>
        <n v="17157.86"/>
        <n v="27970.09"/>
        <n v="29886.23"/>
        <n v="18140.05"/>
        <n v="22345.439999999999"/>
        <n v="13775.29"/>
        <n v="12232.34"/>
        <n v="42651.6"/>
        <n v="22632.61"/>
        <n v="19951.060000000001"/>
        <n v="11885.3"/>
        <n v="25670.62"/>
        <n v="18174.46"/>
        <n v="31125.5"/>
        <n v="26882.34"/>
        <n v="26292.34"/>
        <n v="21592.41"/>
        <n v="36737.839999999997"/>
        <n v="20744.439999999999"/>
        <n v="47758.26"/>
        <n v="11184.84"/>
        <n v="29640.560000000001"/>
        <n v="15911.49"/>
        <n v="11409.77"/>
        <n v="20624.939999999999"/>
        <n v="16996.810000000001"/>
        <n v="30313.38"/>
        <n v="31109.84"/>
        <n v="51767.1"/>
        <n v="32506.16"/>
        <n v="9504.84"/>
        <n v="28681.9"/>
        <n v="13583.62"/>
        <n v="22992.75"/>
        <n v="19234.37"/>
        <n v="21990.71"/>
        <n v="19167.14"/>
        <n v="11324.92"/>
        <n v="58885.26"/>
        <n v="12209.24"/>
        <n v="27283.49"/>
        <n v="9547.07"/>
        <n v="21717.9"/>
        <n v="19417.259999999998"/>
        <n v="17441.12"/>
        <n v="33093.51"/>
        <n v="35092.92"/>
        <n v="22645.38"/>
        <n v="12837.22"/>
        <n v="7467.97"/>
        <n v="16871.580000000002"/>
        <n v="33631.160000000003"/>
        <n v="26716.84"/>
        <n v="20138.09"/>
        <n v="15847.81"/>
        <n v="15574.26"/>
        <n v="25548.16"/>
        <n v="18589.810000000001"/>
        <n v="33468.47"/>
        <n v="27181.31"/>
        <n v="20843.36"/>
        <n v="39298.949999999997"/>
        <n v="30709.62"/>
        <n v="32631.29"/>
        <n v="18496.060000000001"/>
        <n v="15877.23"/>
        <n v="23977.31"/>
        <n v="18721.36"/>
        <n v="28800.959999999999"/>
        <n v="9623.1"/>
        <n v="13809.51"/>
        <n v="31770.53"/>
        <n v="16123.44"/>
        <n v="21791.55"/>
        <n v="20824.93"/>
        <n v="24845.79"/>
        <n v="15019.98"/>
        <n v="31291.16"/>
        <n v="14551.08"/>
        <n v="16558.72"/>
        <n v="30803.21"/>
        <n v="19374.580000000002"/>
        <n v="23413.06"/>
        <n v="15523.06"/>
        <n v="37704.29"/>
        <n v="16619.3"/>
        <n v="45567.98"/>
        <n v="9646.82"/>
        <n v="17305.599999999999"/>
        <n v="51525.25"/>
        <n v="25056.38"/>
        <n v="29211.62"/>
        <n v="30233.58"/>
        <n v="15972.51"/>
        <n v="18939.63"/>
        <n v="25103"/>
        <n v="15410.55"/>
        <n v="29579.8"/>
        <n v="13975.04"/>
        <n v="16606.560000000001"/>
        <n v="30762.21"/>
        <n v="16913.52"/>
        <n v="24690.47"/>
        <n v="30239.26"/>
        <n v="18981.060000000001"/>
        <n v="18837.39"/>
        <n v="21888.880000000001"/>
        <n v="11844.99"/>
        <n v="8492.57"/>
        <n v="16649.259999999998"/>
        <n v="23477.58"/>
        <n v="17268.38"/>
        <n v="20025.05"/>
        <n v="24843.3"/>
        <n v="26116.74"/>
        <n v="18560.54"/>
        <n v="14769.09"/>
        <n v="18571.87"/>
        <n v="11331.51"/>
        <n v="23702.07"/>
        <n v="37878.559999999998"/>
        <n v="21887.43"/>
        <n v="14442.3"/>
        <n v="19929.09"/>
        <n v="8390.7000000000007"/>
        <n v="14245.27"/>
        <n v="21060.68"/>
        <n v="22350.31"/>
        <n v="35908.449999999997"/>
        <n v="14616.42"/>
        <n v="14611.1"/>
        <n v="20710.259999999998"/>
        <n v="21436.18"/>
        <n v="12117.87"/>
        <n v="20531.830000000002"/>
        <n v="11763.46"/>
        <n v="22762.95"/>
        <n v="10718.24"/>
        <n v="17399.509999999998"/>
        <n v="21036.68"/>
        <n v="21778.52"/>
        <n v="17589.11"/>
        <n v="24066.26"/>
        <n v="17874.82"/>
        <n v="26797.8"/>
        <n v="21885.77"/>
        <n v="15423.56"/>
        <n v="24347.119999999999"/>
        <n v="17665.04"/>
        <n v="13778.65"/>
        <n v="17883.18"/>
        <n v="15605.67"/>
        <n v="62077.06"/>
        <n v="38108.93"/>
        <n v="21380.42"/>
        <n v="30532.880000000001"/>
        <n v="20322.82"/>
        <n v="37851.279999999999"/>
        <n v="20591.82"/>
        <n v="17890.689999999999"/>
        <n v="18159.939999999999"/>
        <n v="18275.71"/>
        <n v="33514.230000000003"/>
        <n v="14171.48"/>
        <n v="8835.01"/>
        <n v="18910.59"/>
        <n v="19102.41"/>
        <n v="16512.66"/>
        <n v="12691.57"/>
        <n v="31805.83"/>
        <n v="28809.53"/>
        <n v="17806.45"/>
        <n v="11445.69"/>
        <n v="28445.7"/>
        <n v="15308.59"/>
        <n v="40953.56"/>
        <n v="21952.92"/>
        <n v="20646.89"/>
        <n v="35484.21"/>
        <n v="23334.65"/>
        <n v="22406.82"/>
        <n v="17972.8"/>
        <n v="32322.22"/>
        <n v="13076.15"/>
        <n v="45132.68"/>
        <n v="34930.67"/>
        <n v="24089.07"/>
        <n v="32819.75"/>
        <n v="25910.02"/>
        <n v="15027.4"/>
        <n v="29305.17"/>
        <n v="26140.32"/>
        <n v="21910.82"/>
        <n v="15201.2"/>
        <n v="31692.62"/>
        <n v="26674.09"/>
        <n v="14604.73"/>
        <n v="34836.089999999997"/>
        <n v="9751.82"/>
        <n v="26115.63"/>
        <n v="19464.95"/>
        <n v="34009.730000000003"/>
        <n v="33616.39"/>
        <n v="22737.81"/>
        <n v="19806.46"/>
        <n v="11263.64"/>
        <n v="24127.58"/>
        <n v="24174.240000000002"/>
        <n v="28811.87"/>
        <n v="21261.040000000001"/>
        <n v="16268.67"/>
        <n v="18599.39"/>
        <n v="12877.94"/>
        <n v="18479.29"/>
        <n v="50115.63"/>
        <n v="10925.34"/>
        <n v="17050.099999999999"/>
        <n v="18906.11"/>
        <n v="31428.31"/>
        <n v="35848.58"/>
        <n v="15745.4"/>
        <n v="17032.259999999998"/>
        <n v="13447.91"/>
        <n v="21792.44"/>
        <n v="33817.19"/>
        <n v="25465.17"/>
        <n v="27802.560000000001"/>
        <n v="42938.68"/>
        <n v="25494.51"/>
        <n v="10951.67"/>
        <n v="17368.46"/>
        <n v="19182.669999999998"/>
        <n v="9317.4599999999991"/>
        <n v="12564.3"/>
        <n v="26612.95"/>
        <n v="16406.38"/>
        <n v="29099.17"/>
        <n v="9558.14"/>
        <n v="26315.5"/>
        <n v="10662.22"/>
        <n v="12019.61"/>
        <n v="45093.15"/>
        <n v="12600.74"/>
        <n v="37731.43"/>
        <n v="20983.21"/>
        <n v="26325.23"/>
        <n v="19417.72"/>
        <n v="10353.040000000001"/>
        <n v="23469.5"/>
        <n v="19550.57"/>
        <n v="22955.06"/>
        <n v="19223.939999999999"/>
        <n v="30303.81"/>
        <n v="31531.57"/>
        <n v="34886.29"/>
        <n v="20591.650000000001"/>
        <n v="16746.75"/>
        <n v="37296.910000000003"/>
        <n v="22673.02"/>
        <n v="17738.29"/>
        <n v="15794.74"/>
        <n v="41768.019999999997"/>
        <n v="13729.36"/>
        <n v="32837.279999999999"/>
        <n v="27718.35"/>
        <n v="23491.23"/>
        <n v="16548.169999999998"/>
        <n v="22452.93"/>
        <n v="25624.54"/>
        <n v="13566.47"/>
        <n v="25818.59"/>
        <n v="21463.759999999998"/>
        <n v="22412.69"/>
        <n v="27974.23"/>
        <n v="22346.3"/>
        <n v="48756.84"/>
        <n v="29023.84"/>
        <n v="14437.73"/>
        <n v="31116.61"/>
        <n v="14831.53"/>
        <n v="17697"/>
        <n v="13459.14"/>
        <n v="25646.04"/>
        <n v="31243.71"/>
        <n v="20610.939999999999"/>
        <n v="17071.53"/>
        <n v="23218.05"/>
        <n v="10942.09"/>
        <n v="23118.68"/>
        <n v="18689.669999999998"/>
        <n v="23732.38"/>
        <n v="24226.28"/>
        <n v="22939.14"/>
        <n v="20135"/>
        <n v="6637.17"/>
        <n v="20623.77"/>
        <n v="14523.41"/>
        <n v="15724.88"/>
        <n v="23011.040000000001"/>
        <n v="22489.43"/>
        <n v="15456.12"/>
        <n v="14806.06"/>
        <n v="20885.71"/>
        <n v="38693.08"/>
        <n v="24790.59"/>
        <n v="44894.04"/>
        <n v="27243.35"/>
        <n v="32759.74"/>
        <n v="27174.17"/>
        <n v="50042.37"/>
        <n v="22013.33"/>
        <n v="13454.55"/>
        <n v="7768.93"/>
        <n v="21290.28"/>
        <n v="31237.45"/>
        <n v="21647.46"/>
        <n v="23430.86"/>
        <n v="19328.84"/>
        <n v="23003.91"/>
        <n v="28326.02"/>
        <n v="33297.410000000003"/>
        <n v="31410.12"/>
        <n v="14240.15"/>
        <n v="15438.28"/>
        <n v="31372.16"/>
        <n v="14592.3"/>
        <n v="24493.47"/>
        <n v="18335.47"/>
        <n v="31571.94"/>
        <n v="30783.919999999998"/>
        <n v="37375.9"/>
        <n v="24845.9"/>
        <n v="11404.73"/>
        <n v="20928.400000000001"/>
        <n v="16737.38"/>
        <n v="45171.62"/>
        <n v="14831.77"/>
        <n v="11409.15"/>
        <n v="20037.419999999998"/>
        <n v="12433.11"/>
        <n v="10819.57"/>
        <n v="10203.459999999999"/>
        <n v="26687.21"/>
        <n v="40240.19"/>
        <n v="14600.44"/>
        <n v="26111.19"/>
        <n v="13669.88"/>
        <n v="45808.53"/>
        <n v="39324.32"/>
        <n v="18407.93"/>
        <n v="16110.86"/>
        <n v="13942.68"/>
        <n v="20977.21"/>
        <n v="13316.15"/>
        <n v="19344.72"/>
        <n v="11854.41"/>
        <n v="21460.400000000001"/>
        <n v="30404.83"/>
        <n v="28158.05"/>
        <n v="35526.699999999997"/>
        <n v="12420.62"/>
        <n v="15835.87"/>
        <n v="31973.31"/>
        <n v="21606.71"/>
        <n v="13540.44"/>
        <n v="27544.95"/>
        <n v="32749.02"/>
        <n v="31080.46"/>
        <n v="20924.060000000001"/>
        <n v="17185.349999999999"/>
        <n v="22303.98"/>
        <n v="21689.68"/>
        <n v="43473.05"/>
        <n v="25382.880000000001"/>
        <n v="11306.14"/>
        <n v="11586.93"/>
        <n v="21079.66"/>
        <n v="20899.36"/>
        <n v="19389.099999999999"/>
        <n v="24973.73"/>
        <n v="20666.14"/>
        <n v="19443.88"/>
        <n v="14401.83"/>
        <n v="11848.79"/>
        <n v="13144.57"/>
        <n v="29706.37"/>
        <n v="13701.91"/>
        <n v="25430.5"/>
        <n v="18848.41"/>
        <n v="11794.48"/>
        <n v="35004.019999999997"/>
        <n v="12953.08"/>
        <n v="17894.169999999998"/>
        <n v="36213.83"/>
        <n v="22414.23"/>
        <n v="17167.41"/>
        <n v="22503.87"/>
        <n v="27888.78"/>
        <n v="18852.2"/>
        <n v="14806.12"/>
        <n v="25781.11"/>
        <n v="13068.5"/>
        <n v="9003.6200000000008"/>
        <n v="15032.92"/>
        <n v="36415.769999999997"/>
        <n v="15494.79"/>
        <n v="16733.98"/>
        <n v="41060.33"/>
        <n v="16724.63"/>
        <n v="13603.37"/>
        <n v="12535.29"/>
        <n v="12709.56"/>
        <n v="29645.18"/>
        <n v="10315.77"/>
        <n v="42271.53"/>
        <n v="21933.49"/>
        <n v="39748.06"/>
        <n v="31707.919999999998"/>
        <n v="6595.67"/>
        <n v="9721.66"/>
        <n v="19086.240000000002"/>
        <n v="44233.51"/>
        <n v="12218.51"/>
        <n v="20722.36"/>
        <n v="41149.050000000003"/>
        <n v="25518.62"/>
        <n v="11568.61"/>
        <n v="26700.05"/>
        <n v="29774.95"/>
        <n v="33158.44"/>
        <n v="35420.239999999998"/>
        <n v="13159.93"/>
        <n v="20209.7"/>
        <n v="6968.54"/>
        <n v="14899.22"/>
        <n v="19260.740000000002"/>
        <n v="12878.93"/>
        <n v="38511.449999999997"/>
        <n v="9472.33"/>
        <n v="28027.15"/>
        <n v="36900.32"/>
        <n v="16469.43"/>
        <n v="20098.95"/>
        <n v="27015.5"/>
        <n v="13699.69"/>
        <n v="21964.91"/>
        <n v="19988.46"/>
        <n v="16438.37"/>
        <n v="19363.95"/>
        <n v="16634.810000000001"/>
        <n v="31033.55"/>
        <n v="24636.799999999999"/>
        <n v="20985.37"/>
        <n v="32285.22"/>
        <n v="10764.19"/>
        <n v="18320.34"/>
        <n v="20028.79"/>
        <n v="25015.75"/>
        <n v="7413.18"/>
        <n v="18076.259999999998"/>
        <n v="33792.699999999997"/>
        <n v="29566.37"/>
        <n v="15813.98"/>
        <n v="14636.06"/>
        <n v="10987.29"/>
        <n v="27295.81"/>
        <n v="21676"/>
        <n v="26888.53"/>
        <n v="35128.629999999997"/>
        <n v="8869.4599999999991"/>
        <n v="18998.71"/>
        <n v="19323.259999999998"/>
        <n v="20114.919999999998"/>
        <n v="20218.12"/>
        <n v="17184.2"/>
        <n v="21949.119999999999"/>
        <n v="15396.07"/>
        <n v="18370.39"/>
        <n v="17989.04"/>
        <n v="16501.93"/>
        <n v="23762.92"/>
        <n v="25304.51"/>
        <n v="12239.63"/>
        <n v="18095.560000000001"/>
        <n v="15477.48"/>
        <n v="35486.79"/>
        <n v="20384.990000000002"/>
        <n v="14494.98"/>
        <n v="13711.99"/>
        <n v="38516.6"/>
        <n v="16696.009999999998"/>
        <n v="18384.8"/>
        <n v="31947.7"/>
        <n v="48880.11"/>
        <n v="49952.28"/>
        <n v="14950.81"/>
        <n v="17879.87"/>
        <n v="13208.7"/>
        <n v="22748.14"/>
        <n v="29616.65"/>
        <n v="19041.68"/>
        <n v="17604.05"/>
        <n v="12015.77"/>
        <n v="32868.42"/>
        <n v="7440.43"/>
        <n v="39439.47"/>
        <n v="20054.560000000001"/>
        <n v="28750.93"/>
        <n v="17082.39"/>
        <n v="6963.1"/>
        <n v="13312.28"/>
        <n v="25651.38"/>
        <n v="34497.629999999997"/>
        <n v="25078.41"/>
        <n v="22734.23"/>
        <n v="17512.77"/>
        <n v="24824.32"/>
        <n v="20387.12"/>
        <n v="21133.27"/>
        <n v="13775.22"/>
        <n v="14104.17"/>
        <n v="8989.3700000000008"/>
        <n v="21546.799999999999"/>
        <n v="16084.6"/>
        <n v="26505.19"/>
        <n v="9445.33"/>
        <n v="17348.939999999999"/>
        <n v="23484.38"/>
        <n v="22822.62"/>
        <n v="9221.07"/>
        <n v="21903.49"/>
        <n v="21116.69"/>
        <n v="32449.599999999999"/>
        <n v="31071.3"/>
        <n v="33295.129999999997"/>
        <n v="24503.35"/>
        <n v="7856.62"/>
        <n v="15344.65"/>
        <n v="28005.1"/>
        <n v="30989.74"/>
        <n v="26770.5"/>
        <n v="9364.1299999999992"/>
        <n v="15191.45"/>
        <n v="17524.13"/>
        <n v="33029.360000000001"/>
        <n v="27181.32"/>
        <n v="23778.46"/>
        <n v="24045.33"/>
        <n v="13486.01"/>
        <n v="21328.99"/>
        <n v="23433.34"/>
        <n v="32637.35"/>
        <n v="32478.74"/>
        <n v="21804.52"/>
        <n v="12832.76"/>
        <n v="14514.59"/>
        <n v="9450.57"/>
        <n v="22494.09"/>
        <n v="14908.38"/>
        <n v="16791.52"/>
        <n v="6449.11"/>
        <n v="20475.55"/>
        <n v="41896.28"/>
        <n v="43168.4"/>
        <n v="15805.08"/>
        <n v="28270.79"/>
        <n v="15648.59"/>
        <n v="16310.25"/>
        <n v="19168.73"/>
        <n v="53370.29"/>
        <n v="14723.64"/>
        <n v="16436.43"/>
        <n v="15216.03"/>
        <n v="16941.09"/>
        <n v="25756.57"/>
        <n v="13399.23"/>
        <n v="21443.1"/>
        <n v="12678.15"/>
        <n v="15877.54"/>
        <n v="22521.74"/>
        <n v="15125"/>
        <n v="12657.21"/>
        <n v="26613.51"/>
        <n v="14623.47"/>
        <n v="16878.41"/>
        <n v="15775.64"/>
        <n v="19884.400000000001"/>
        <n v="26614.37"/>
        <n v="7376.89"/>
        <n v="25588.400000000001"/>
        <n v="16485.580000000002"/>
        <n v="15799.58"/>
        <n v="40210.44"/>
        <n v="19703.8"/>
        <n v="44991.77"/>
        <n v="26254.13"/>
        <n v="27401.99"/>
        <n v="22994.63"/>
        <n v="24363.200000000001"/>
        <n v="32741.46"/>
        <n v="15724.25"/>
        <n v="8766.61"/>
        <n v="32555.89"/>
        <n v="15017.4"/>
        <n v="19373"/>
        <n v="23053.09"/>
        <n v="17983.11"/>
        <n v="23308.06"/>
        <n v="17677.47"/>
        <n v="14226.62"/>
        <n v="26790.87"/>
        <n v="15322.68"/>
        <n v="35025.370000000003"/>
        <n v="20931.88"/>
        <n v="27894.97"/>
        <n v="13729.28"/>
        <n v="16908.900000000001"/>
        <n v="19424.59"/>
        <n v="22223.4"/>
        <n v="33463.919999999998"/>
        <n v="25162.74"/>
        <n v="12224.6"/>
        <n v="20912.740000000002"/>
        <n v="32823.760000000002"/>
        <n v="21107.57"/>
        <n v="20724.64"/>
        <n v="37086.019999999997"/>
        <n v="33262.559999999998"/>
        <n v="26902.81"/>
        <n v="19762.509999999998"/>
        <n v="10909.46"/>
        <n v="10592.79"/>
        <n v="23040.04"/>
        <n v="32205.22"/>
        <n v="34362.44"/>
        <n v="44107.07"/>
        <n v="58358.75"/>
        <n v="46281.440000000002"/>
        <n v="37422.120000000003"/>
        <n v="34786.160000000003"/>
        <n v="33062.120000000003"/>
        <n v="22824.42"/>
        <n v="34975.29"/>
        <n v="20330.84"/>
        <n v="19191.7"/>
        <n v="35798.410000000003"/>
        <n v="44786.6"/>
        <n v="30179.87"/>
        <n v="29129.38"/>
        <n v="41075.79"/>
        <n v="22707.58"/>
        <n v="14378.41"/>
        <n v="18677.8"/>
        <n v="27749.15"/>
        <n v="31099.47"/>
        <n v="22321.26"/>
        <n v="17336.93"/>
        <n v="18449.54"/>
        <n v="37647.19"/>
        <n v="20872.95"/>
        <n v="11228.12"/>
        <n v="20581.310000000001"/>
        <n v="32312.69"/>
        <n v="28068.28"/>
        <n v="28686.7"/>
        <n v="17703.37"/>
        <n v="19309.88"/>
        <n v="17888.86"/>
        <n v="32635.31"/>
        <n v="25147.08"/>
        <n v="10055.07"/>
        <n v="27255.02"/>
        <n v="22934.3"/>
        <n v="13357.75"/>
        <n v="21501.200000000001"/>
        <n v="9020.24"/>
        <n v="28589.21"/>
        <n v="32787.5"/>
        <n v="24938.12"/>
        <n v="35761.050000000003"/>
        <n v="16360.76"/>
        <n v="42684.97"/>
        <n v="21335.759999999998"/>
        <n v="15983.26"/>
        <n v="30769.08"/>
        <n v="17081.55"/>
        <n v="16597"/>
        <n v="13391.93"/>
        <n v="24774.639999999999"/>
        <n v="20602.75"/>
        <n v="9468.1"/>
        <n v="15664.4"/>
        <n v="22610.34"/>
        <n v="14597.78"/>
        <n v="13519.89"/>
        <n v="13542"/>
        <n v="16043.11"/>
        <n v="35904.370000000003"/>
        <n v="25664.55"/>
        <n v="26087.17"/>
        <n v="23678.25"/>
        <n v="19461.740000000002"/>
        <n v="24312.94"/>
        <n v="20429.75"/>
        <n v="14615.03"/>
        <n v="26271.59"/>
        <n v="19754.080000000002"/>
        <n v="17577.93"/>
        <n v="24654.26"/>
        <n v="10974.9"/>
        <n v="16233.76"/>
        <n v="17338.32"/>
        <n v="10480.89"/>
        <n v="22671.38"/>
        <n v="17554.22"/>
        <n v="22682.07"/>
        <n v="15981.26"/>
        <n v="16747.009999999998"/>
        <n v="11714.14"/>
        <n v="27601.4"/>
        <n v="18638.2"/>
        <n v="33593.86"/>
        <n v="8177.67"/>
        <n v="17143.48"/>
        <n v="28124.6"/>
        <n v="42205.02"/>
        <n v="22361.64"/>
        <n v="12183.69"/>
        <n v="22300.959999999999"/>
        <n v="27987.119999999999"/>
        <n v="31595.64"/>
        <n v="27070.12"/>
        <n v="9618.91"/>
        <n v="9767.2000000000007"/>
        <n v="9219.48"/>
        <n v="17181.939999999999"/>
        <n v="17178.419999999998"/>
        <n v="10973.69"/>
        <n v="23381"/>
        <n v="35425.72"/>
        <n v="25924.43"/>
        <n v="40409.769999999997"/>
        <n v="18901.560000000001"/>
        <n v="13943.49"/>
        <n v="11059.31"/>
        <n v="17826.77"/>
        <n v="25545.23"/>
        <n v="13986.02"/>
        <n v="9492.11"/>
        <n v="24667.24"/>
        <n v="13511.59"/>
        <n v="15096.2"/>
        <n v="6477.77"/>
        <n v="11395.05"/>
        <n v="11750.54"/>
        <n v="22057.07"/>
        <n v="25765.81"/>
        <n v="18877.939999999999"/>
        <n v="16891.37"/>
        <n v="33266.300000000003"/>
        <n v="21108.89"/>
        <n v="21881.5"/>
        <n v="17236.29"/>
        <n v="17717.599999999999"/>
        <n v="10964.78"/>
        <n v="36869.279999999999"/>
        <n v="27749.31"/>
        <n v="13145.07"/>
        <n v="17522.7"/>
        <n v="17859.650000000001"/>
        <n v="24199.95"/>
        <n v="12088.94"/>
        <n v="20047.150000000001"/>
        <n v="15774.55"/>
        <n v="24571.1"/>
        <n v="42314.74"/>
        <n v="19011.740000000002"/>
        <n v="11647.29"/>
        <n v="20671.55"/>
        <n v="17427.060000000001"/>
        <n v="20893.43"/>
        <n v="28937.74"/>
        <n v="13043.96"/>
        <n v="18952.82"/>
        <n v="21903.9"/>
        <n v="15985.03"/>
        <n v="9020.73"/>
        <n v="13444.44"/>
        <n v="24492.18"/>
        <n v="31414.97"/>
        <n v="28751.279999999999"/>
        <n v="31578.5"/>
        <n v="26901.84"/>
        <n v="27050.06"/>
        <n v="31700.03"/>
        <n v="25787.13"/>
        <n v="9735.41"/>
        <n v="12701.73"/>
        <n v="56128.93"/>
        <n v="18767.88"/>
        <n v="17978.5"/>
        <n v="17667.66"/>
        <n v="23979.21"/>
        <n v="16359.49"/>
        <n v="14033.16"/>
        <n v="23456.37"/>
        <n v="33984.26"/>
        <n v="25329.88"/>
        <n v="25094.84"/>
        <n v="26576.43"/>
        <n v="26749.59"/>
        <n v="15948.83"/>
        <n v="19008.47"/>
        <n v="9410.3799999999992"/>
        <n v="12180.22"/>
        <n v="18429.45"/>
        <n v="19803.82"/>
        <n v="12181"/>
        <n v="19950.66"/>
        <n v="22534.33"/>
        <n v="12891.61"/>
        <n v="17647.099999999999"/>
        <n v="25552.31"/>
        <n v="33901.800000000003"/>
        <n v="14254.58"/>
        <n v="24456.27"/>
        <n v="25139.52"/>
        <n v="20862.04"/>
        <n v="19061.55"/>
        <n v="42527.47"/>
        <n v="17026.580000000002"/>
        <n v="13365.9"/>
        <n v="24200.26"/>
        <n v="10501.57"/>
        <n v="23746.09"/>
        <n v="9102.02"/>
        <n v="24390.73"/>
        <n v="19767.919999999998"/>
        <n v="21867.73"/>
        <n v="10190.049999999999"/>
        <n v="12641.86"/>
        <n v="24891.77"/>
        <n v="17943.71"/>
        <n v="21377.62"/>
        <n v="22920.7"/>
        <n v="27896.94"/>
        <n v="10840.69"/>
        <n v="37395.870000000003"/>
        <n v="36801.620000000003"/>
        <n v="11949.62"/>
        <n v="36565.67"/>
        <n v="15159.67"/>
        <n v="23643.81"/>
        <n v="22468.9"/>
        <n v="24703.51"/>
        <n v="16887.46"/>
        <n v="35534.94"/>
        <n v="18297.78"/>
        <n v="13582.67"/>
        <n v="21316.77"/>
        <n v="15817.06"/>
        <n v="27051.87"/>
        <n v="35668.300000000003"/>
        <n v="14663.75"/>
        <n v="25477.42"/>
        <n v="20769.060000000001"/>
        <n v="31974.14"/>
        <n v="31582.5"/>
        <n v="7634.86"/>
        <n v="29483.53"/>
        <n v="16187.75"/>
        <n v="12776.11"/>
        <n v="24842.69"/>
        <n v="15794.7"/>
        <n v="16792.669999999998"/>
        <n v="11434.73"/>
        <n v="23840.28"/>
        <n v="16667.759999999998"/>
        <n v="24178.18"/>
        <n v="27020.81"/>
        <n v="27314.26"/>
        <n v="25840.01"/>
        <n v="12948.23"/>
        <n v="24179.32"/>
        <n v="19943.23"/>
        <n v="18122.47"/>
        <n v="29310.19"/>
        <n v="16742.87"/>
        <n v="32290.33"/>
        <n v="16340.14"/>
        <n v="27471.19"/>
        <n v="18892.759999999998"/>
        <n v="29475.34"/>
        <n v="29715.46"/>
        <n v="21944.63"/>
        <n v="25940.69"/>
        <n v="11431.27"/>
        <n v="13574.88"/>
        <n v="26244.17"/>
        <n v="35122.81"/>
        <n v="37351.46"/>
        <n v="28327.63"/>
        <n v="22391.98"/>
        <n v="42873.26"/>
        <n v="19081.099999999999"/>
        <n v="21166.49"/>
        <n v="18817.669999999998"/>
        <n v="15915.13"/>
        <n v="20375.22"/>
        <n v="22730.47"/>
        <n v="20051.7"/>
        <n v="24933.1"/>
        <n v="21869.07"/>
        <n v="21967.21"/>
        <n v="11701.1"/>
        <n v="34321.26"/>
        <n v="17858.080000000002"/>
        <n v="30611.78"/>
        <n v="22529.37"/>
        <n v="9490.76"/>
        <n v="22438.49"/>
        <n v="36869.120000000003"/>
        <n v="30126.61"/>
        <n v="24374.45"/>
        <n v="15375.22"/>
        <n v="9810.19"/>
        <n v="17718.37"/>
        <n v="17164.36"/>
        <n v="17396.07"/>
        <n v="29376.86"/>
        <n v="17796.18"/>
        <n v="16443.09"/>
        <n v="16299.6"/>
        <n v="22702.69"/>
        <n v="11939.44"/>
        <n v="17292.34"/>
        <n v="15054.93"/>
        <n v="13411.69"/>
        <n v="21650.91"/>
        <n v="14563.21"/>
        <n v="19543.07"/>
        <n v="21255.34"/>
        <n v="22269.15"/>
        <n v="25703.55"/>
        <n v="16276.02"/>
        <n v="28878.93"/>
        <n v="16636.099999999999"/>
        <n v="31878.35"/>
        <n v="14669.47"/>
        <n v="29780.38"/>
        <n v="39910.06"/>
        <n v="12729.38"/>
        <n v="8773.67"/>
        <n v="28862.74"/>
        <n v="15512.16"/>
        <n v="39532.129999999997"/>
        <n v="26141.59"/>
        <n v="13842.02"/>
        <n v="18701.16"/>
        <n v="32508.1"/>
        <n v="8486.59"/>
        <n v="21063.61"/>
        <n v="27841.68"/>
        <n v="14261.62"/>
        <n v="22472.62"/>
        <n v="43298.14"/>
        <n v="21636.14"/>
        <n v="33469.07"/>
        <n v="18164.73"/>
        <n v="18397.52"/>
        <n v="56082.86"/>
        <n v="23739.34"/>
        <n v="25943.19"/>
        <n v="22023.77"/>
        <n v="15187.22"/>
        <n v="12647.86"/>
        <n v="15345.32"/>
        <n v="27715.95"/>
        <n v="37556.99"/>
        <n v="19850.669999999998"/>
        <n v="35185.17"/>
        <n v="19690.560000000001"/>
        <n v="28656.3"/>
        <n v="16213.25"/>
        <n v="22307.38"/>
        <n v="20157.71"/>
        <n v="18533.330000000002"/>
        <n v="5878.97"/>
        <n v="21096.2"/>
        <n v="17543.13"/>
        <n v="39820.85"/>
        <n v="17672.11"/>
        <n v="12196"/>
        <n v="19181.03"/>
        <n v="13604.31"/>
        <n v="19604.57"/>
        <n v="18136.55"/>
        <n v="22508.18"/>
        <n v="15689.43"/>
        <n v="17468.75"/>
        <n v="10822.35"/>
        <n v="26194.41"/>
        <n v="12662.54"/>
        <n v="15959.84"/>
        <n v="18254.62"/>
        <n v="24776.44"/>
        <n v="18389.650000000001"/>
        <n v="34832.53"/>
        <n v="14519.62"/>
        <n v="43367.02"/>
        <n v="10807.83"/>
        <n v="34374.93"/>
        <n v="30483.01"/>
        <n v="18289.099999999999"/>
        <n v="26876.66"/>
        <n v="20885.310000000001"/>
        <n v="17357.2"/>
        <n v="16065.74"/>
        <n v="19318.009999999998"/>
        <n v="13671.25"/>
        <n v="12934.97"/>
        <n v="11922.08"/>
        <n v="32186.21"/>
        <n v="14741.97"/>
        <n v="12950.53"/>
        <n v="41486.69"/>
        <n v="23574.51"/>
        <n v="35466.11"/>
        <n v="19336.23"/>
        <n v="18331.66"/>
        <n v="28602.48"/>
        <n v="14586.84"/>
        <n v="14141.18"/>
        <n v="26905.27"/>
        <n v="22005.29"/>
        <n v="22974.83"/>
        <n v="28311.48"/>
        <n v="13505.9"/>
        <n v="16243.97"/>
        <n v="40719.78"/>
        <n v="19072.12"/>
        <n v="14969.92"/>
        <n v="22702.09"/>
        <n v="32417.81"/>
        <n v="14554.74"/>
        <n v="23419.86"/>
        <n v="16654.310000000001"/>
        <n v="32158.26"/>
        <n v="11249.24"/>
        <n v="26072.080000000002"/>
        <n v="21775"/>
        <n v="25849.53"/>
        <n v="27271.49"/>
        <n v="20641.66"/>
        <n v="35306.269999999997"/>
        <n v="13108.73"/>
        <n v="27863.46"/>
        <n v="13587.75"/>
        <n v="46401.17"/>
        <n v="22543.22"/>
        <n v="24574.62"/>
        <n v="18224.259999999998"/>
        <n v="27393.33"/>
        <n v="12860.94"/>
        <n v="29252.31"/>
        <n v="22583.66"/>
        <n v="28448.89"/>
        <n v="17414.45"/>
        <n v="40296.11"/>
        <n v="17578.25"/>
        <n v="21858.28"/>
        <n v="8937.41"/>
        <n v="23222.46"/>
        <n v="15086.94"/>
        <n v="19466.05"/>
        <n v="16258.95"/>
        <n v="18637.759999999998"/>
        <n v="33953.800000000003"/>
        <n v="22761.97"/>
        <n v="30532.65"/>
        <n v="34320.720000000001"/>
        <n v="34717.910000000003"/>
        <n v="16052.27"/>
        <n v="20276.099999999999"/>
        <n v="29829.56"/>
        <n v="23677.23"/>
        <n v="33760.959999999999"/>
        <n v="15942.67"/>
        <n v="30769.45"/>
        <n v="19350.3"/>
        <n v="16256.62"/>
        <n v="20350.07"/>
        <n v="52680.45"/>
        <n v="24959.03"/>
        <n v="15795.74"/>
        <n v="10503.6"/>
        <n v="48820.77"/>
        <n v="36872.720000000001"/>
        <n v="22905.08"/>
        <n v="9388.9"/>
        <n v="20479.5"/>
        <n v="18892.71"/>
        <n v="14823.81"/>
        <n v="13789.21"/>
        <n v="27522.77"/>
        <n v="29901.98"/>
        <n v="24596.720000000001"/>
        <n v="14179.31"/>
        <n v="14759.84"/>
        <n v="10096.040000000001"/>
        <n v="23972.2"/>
        <n v="21262.39"/>
        <n v="16287.01"/>
        <n v="20258.5"/>
        <n v="34021.14"/>
        <n v="19621.3"/>
        <n v="13961.44"/>
        <n v="31401.9"/>
        <n v="23606.73"/>
        <n v="25394.959999999999"/>
        <n v="25890.7"/>
        <n v="23924.47"/>
        <n v="19130.759999999998"/>
        <n v="18861.07"/>
        <n v="15100.71"/>
        <n v="15391.34"/>
        <n v="9444.82"/>
        <n v="24252.44"/>
        <n v="39310.89"/>
        <n v="32037.06"/>
        <n v="13921.54"/>
        <n v="13914.24"/>
        <n v="34856.519999999997"/>
        <n v="20090.87"/>
        <n v="18892"/>
        <n v="29236.38"/>
        <n v="13486.55"/>
        <n v="31618.5"/>
        <n v="20487.650000000001"/>
        <n v="12751.37"/>
        <n v="11557.3"/>
        <n v="9062.31"/>
        <n v="27474.07"/>
        <n v="26734.45"/>
        <n v="37142.58"/>
        <n v="35856.11"/>
        <n v="21226.69"/>
        <n v="28807.09"/>
        <n v="13437.68"/>
        <n v="18312.21"/>
        <n v="17342.91"/>
        <n v="28571.439999999999"/>
        <n v="22680.11"/>
        <n v="26327.759999999998"/>
        <n v="23263.24"/>
        <n v="12496.22"/>
        <n v="31599.360000000001"/>
        <n v="14416.49"/>
        <n v="21668.75"/>
        <n v="31333.72"/>
        <n v="14079.78"/>
        <n v="11275.53"/>
        <n v="11719.36"/>
        <n v="13066.63"/>
        <n v="29828.75"/>
        <n v="9149.15"/>
        <n v="15798.3"/>
        <n v="16541.22"/>
        <n v="27796.81"/>
        <n v="23386.97"/>
        <n v="19963.23"/>
        <n v="11937.22"/>
        <n v="21297.52"/>
        <n v="21991.93"/>
        <n v="20127.71"/>
        <n v="17606.53"/>
        <n v="15427.16"/>
        <n v="11329.63"/>
        <n v="23186.5"/>
        <n v="27259.74"/>
        <n v="28880.15"/>
        <n v="28044.959999999999"/>
        <n v="34165.839999999997"/>
        <n v="8794.32"/>
        <n v="11257.31"/>
        <n v="12693.9"/>
        <n v="40079.910000000003"/>
        <n v="11425.62"/>
        <n v="22238.87"/>
        <n v="25426.78"/>
        <n v="8486.4"/>
        <n v="14834.4"/>
        <n v="9493.75"/>
        <n v="28268.14"/>
        <n v="11235.89"/>
        <n v="12673.71"/>
        <n v="16209.3"/>
        <n v="38849.769999999997"/>
        <n v="13664.68"/>
        <n v="10261.49"/>
        <n v="23264.41"/>
        <n v="22978.81"/>
        <n v="15098.38"/>
        <n v="23533.96"/>
        <n v="20992.53"/>
        <n v="20806.009999999998"/>
        <n v="15759.5"/>
        <n v="27550.44"/>
        <n v="18065.14"/>
        <n v="15264.69"/>
        <n v="19983.77"/>
        <n v="48185.71"/>
        <n v="21730.49"/>
        <n v="17184.349999999999"/>
        <n v="15551.84"/>
        <n v="28307.1"/>
        <n v="18943.91"/>
        <n v="11929.2"/>
        <n v="14609.62"/>
        <n v="21950.81"/>
        <n v="21937.919999999998"/>
        <n v="13085.71"/>
        <n v="23901.54"/>
        <n v="36438.910000000003"/>
        <n v="17272.75"/>
        <n v="25193.71"/>
        <n v="15778.27"/>
        <n v="26037.99"/>
        <n v="18370.38"/>
        <n v="33479.85"/>
        <n v="17325.93"/>
        <n v="13151.79"/>
        <n v="20197.900000000001"/>
        <n v="17534.419999999998"/>
        <n v="28802.9"/>
        <n v="51011.86"/>
        <n v="18982.18"/>
        <n v="22890.35"/>
        <n v="17589.12"/>
        <n v="10416.299999999999"/>
        <n v="19005.900000000001"/>
        <n v="48270.45"/>
        <n v="22275.61"/>
        <n v="11296.05"/>
        <n v="12661.88"/>
        <n v="22411.85"/>
        <n v="18900.52"/>
        <n v="22081.29"/>
        <n v="19253.02"/>
        <n v="31032.67"/>
        <n v="37045.72"/>
        <n v="24059.59"/>
        <n v="12283.93"/>
        <n v="38708.07"/>
        <n v="28022.77"/>
        <n v="28283.1"/>
        <n v="37046.74"/>
        <n v="17985.310000000001"/>
        <n v="21014.61"/>
        <n v="36300.79"/>
        <n v="18988.14"/>
        <n v="24284.25"/>
        <n v="28358.05"/>
        <n v="18666.39"/>
        <n v="33074.959999999999"/>
        <n v="20780.2"/>
        <n v="28966.63"/>
        <n v="9296.26"/>
        <n v="11048.03"/>
        <n v="23850.61"/>
        <n v="19699.77"/>
        <n v="15401.85"/>
        <n v="9740.69"/>
        <n v="16607.27"/>
        <n v="23276.54"/>
        <n v="22394.53"/>
        <n v="18525.64"/>
        <n v="31867.75"/>
        <n v="18358.88"/>
        <n v="22926.67"/>
        <n v="35768.949999999997"/>
        <n v="18275.509999999998"/>
        <n v="13730.76"/>
        <n v="33148.699999999997"/>
        <n v="29098.44"/>
        <n v="16766.89"/>
        <n v="39775.870000000003"/>
        <n v="14750.32"/>
        <n v="35702.92"/>
        <n v="12666.67"/>
        <n v="12665.82"/>
        <n v="9569.31"/>
        <n v="21512.34"/>
        <n v="29740.03"/>
        <n v="9279.8799999999992"/>
        <n v="20182.48"/>
        <n v="28122.48"/>
        <n v="18803.32"/>
        <n v="35437.68"/>
        <n v="30221.34"/>
        <n v="15234.55"/>
        <n v="30973.74"/>
        <n v="25964.51"/>
        <n v="60756.91"/>
        <n v="25775.360000000001"/>
        <n v="42318.239999999998"/>
        <n v="39778.46"/>
        <n v="48714.39"/>
        <n v="19368.599999999999"/>
        <n v="12984.22"/>
        <n v="17246.43"/>
        <n v="17073.79"/>
        <n v="25645.17"/>
        <n v="28450.85"/>
        <n v="37079.78"/>
        <n v="42548.56"/>
        <n v="19565.5"/>
        <n v="17826.73"/>
        <n v="17588.59"/>
        <n v="20945.38"/>
        <n v="17056.310000000001"/>
        <n v="17477.18"/>
        <n v="24895.55"/>
        <n v="23373.64"/>
        <n v="26951.75"/>
        <n v="10249.84"/>
        <n v="16657.54"/>
        <n v="28923.03"/>
        <n v="26819.93"/>
        <n v="11636.36"/>
        <n v="36053.81"/>
        <n v="32149.279999999999"/>
        <n v="26813.81"/>
        <n v="21508.74"/>
        <n v="36655.800000000003"/>
        <n v="23919.7"/>
        <n v="44878.05"/>
        <n v="13214.41"/>
        <n v="15607.05"/>
        <n v="38713.06"/>
        <n v="9973.01"/>
        <n v="24159.41"/>
        <n v="11290.27"/>
        <n v="17780.080000000002"/>
        <n v="16704.189999999999"/>
        <n v="24810.26"/>
        <n v="21757.439999999999"/>
        <n v="12560.44"/>
        <n v="10832.45"/>
        <n v="15792.36"/>
        <n v="10345.76"/>
        <n v="19103.810000000001"/>
        <n v="12871.75"/>
        <n v="22234.17"/>
        <n v="25953.51"/>
        <n v="23142.21"/>
        <n v="17034.919999999998"/>
        <n v="35682.11"/>
        <n v="16040.59"/>
        <n v="7845"/>
        <n v="47888.07"/>
        <n v="12276.82"/>
        <n v="11581.28"/>
        <n v="35630.82"/>
        <n v="15405.15"/>
        <n v="28571.11"/>
        <n v="16602.560000000001"/>
        <n v="22023.97"/>
        <n v="10630.92"/>
        <n v="20747.73"/>
        <n v="53955.6"/>
        <n v="10832.2"/>
        <n v="13257.06"/>
        <n v="46145.34"/>
        <n v="18970.310000000001"/>
        <n v="19729.97"/>
        <n v="12227.14"/>
        <n v="21037.8"/>
        <n v="11187.78"/>
        <n v="16233.45"/>
        <n v="15394.23"/>
        <n v="16741.490000000002"/>
        <n v="17789.53"/>
        <n v="19295.55"/>
        <n v="19539.169999999998"/>
        <n v="8994.24"/>
        <n v="15956.33"/>
        <n v="29420.720000000001"/>
        <n v="12020.78"/>
        <n v="29434.89"/>
        <n v="11422.69"/>
        <n v="26446.94"/>
        <n v="10806.95"/>
        <n v="28429.15"/>
        <n v="18585.080000000002"/>
        <n v="19771.64"/>
        <n v="23445.8"/>
        <n v="37109.89"/>
        <n v="14995.53"/>
        <n v="16967.36"/>
        <n v="20536.32"/>
        <n v="15724.55"/>
        <n v="22584.03"/>
        <n v="16076.78"/>
        <n v="29037.18"/>
        <n v="18424.080000000002"/>
        <n v="17944.27"/>
        <n v="13427.39"/>
        <n v="22212.92"/>
        <n v="18177.98"/>
        <n v="27841.37"/>
        <n v="27218.18"/>
        <n v="20181.23"/>
        <n v="15780.37"/>
        <n v="20199.310000000001"/>
        <n v="15626.98"/>
        <n v="9929.08"/>
        <n v="15874.56"/>
        <n v="30219.98"/>
        <n v="28014.49"/>
        <n v="22187.79"/>
        <n v="12658.59"/>
        <n v="28045.31"/>
        <n v="17487.55"/>
        <n v="16801.36"/>
        <n v="19370"/>
        <n v="22459.05"/>
        <n v="23090.17"/>
        <n v="21359.67"/>
        <n v="12431.31"/>
        <n v="24522.59"/>
        <n v="18192.43"/>
        <n v="20428.59"/>
        <n v="35023.06"/>
        <n v="22356.13"/>
        <n v="12973.09"/>
        <n v="19549.93"/>
        <n v="26449.54"/>
        <n v="39132.9"/>
        <n v="12229.06"/>
        <n v="22673.23"/>
        <n v="13349.27"/>
        <n v="29348.25"/>
        <n v="18458.45"/>
        <n v="20307.349999999999"/>
        <n v="16858.599999999999"/>
        <n v="23162.25"/>
        <n v="18437.32"/>
        <n v="15649.78"/>
        <n v="19378.88"/>
        <n v="25879.14"/>
        <n v="22857.94"/>
        <n v="30060.57"/>
        <n v="33444.06"/>
        <n v="21192.959999999999"/>
        <n v="25790.400000000001"/>
        <n v="41528.800000000003"/>
        <n v="30133.35"/>
        <n v="20831.66"/>
        <n v="36794.36"/>
        <n v="38418.449999999997"/>
        <n v="24464.39"/>
        <n v="18997.78"/>
        <n v="24531.06"/>
        <n v="12258.95"/>
        <n v="17917.3"/>
        <n v="22881.94"/>
        <n v="16912.39"/>
        <n v="20823.75"/>
        <n v="26876.21"/>
        <n v="24655.53"/>
        <n v="18503.21"/>
        <n v="8049.81"/>
        <n v="28271.07"/>
        <n v="25761.41"/>
        <n v="13210.2"/>
        <n v="19688.59"/>
        <n v="30894.799999999999"/>
        <n v="23794.36"/>
        <n v="21947.1"/>
        <n v="21232.15"/>
        <n v="39567.07"/>
        <n v="39922.31"/>
        <n v="15099"/>
        <n v="32501.71"/>
        <n v="31129.279999999999"/>
        <n v="20597.150000000001"/>
        <n v="35189.129999999997"/>
        <n v="25899.72"/>
        <n v="18560.8"/>
        <n v="17953.21"/>
        <n v="13004.03"/>
        <n v="36365.86"/>
        <n v="26443.23"/>
        <n v="30260.12"/>
        <n v="21398.07"/>
        <n v="17327.5"/>
        <n v="20572.41"/>
        <n v="36885.58"/>
        <n v="19962.330000000002"/>
        <n v="13044.67"/>
        <n v="30278.71"/>
        <n v="19633.740000000002"/>
        <n v="16395.810000000001"/>
        <n v="42631.41"/>
        <n v="17486.060000000001"/>
        <n v="23092.959999999999"/>
        <n v="13240.54"/>
        <n v="13585.88"/>
        <n v="37033.64"/>
        <n v="17198.189999999999"/>
        <n v="14779.96"/>
        <n v="33458.589999999997"/>
        <n v="7865.59"/>
        <n v="11509.74"/>
        <n v="20810.57"/>
        <n v="26021.11"/>
        <n v="13410.04"/>
        <n v="14200.02"/>
        <n v="27289.64"/>
        <n v="36189.22"/>
        <n v="32442.45"/>
        <n v="16981.79"/>
        <n v="35295.68"/>
        <n v="20312.86"/>
        <n v="12454.24"/>
        <n v="18651.59"/>
        <n v="13990.66"/>
        <n v="23867.72"/>
        <n v="20405.919999999998"/>
        <n v="38808.67"/>
        <n v="9784.52"/>
        <n v="27342.06"/>
        <n v="28428.25"/>
        <n v="50024.76"/>
        <n v="37744.870000000003"/>
        <n v="47985.91"/>
        <n v="13691.17"/>
        <n v="27468.46"/>
        <n v="38502.980000000003"/>
        <n v="19470.96"/>
        <n v="8257.89"/>
        <n v="44571.87"/>
        <n v="15246.24"/>
        <n v="14551.02"/>
        <n v="36620.89"/>
        <n v="21765.360000000001"/>
        <n v="26062.78"/>
        <n v="22580.65"/>
        <n v="16321.5"/>
        <n v="16802.46"/>
        <n v="20941.95"/>
        <n v="9574.5300000000007"/>
        <n v="14607.95"/>
        <n v="18549.61"/>
        <n v="13223.59"/>
        <n v="17608.23"/>
        <n v="15182.02"/>
        <n v="19190.57"/>
        <n v="26881.919999999998"/>
        <n v="14819.11"/>
        <n v="22662.6"/>
        <n v="34221.18"/>
        <n v="33027.870000000003"/>
        <n v="35451.949999999997"/>
        <n v="23742.84"/>
        <n v="19981.27"/>
        <n v="18729.759999999998"/>
        <n v="20172.09"/>
        <n v="20553.95"/>
        <n v="38128.06"/>
        <n v="32688.77"/>
        <n v="15618.42"/>
        <n v="19363.990000000002"/>
        <n v="17214.89"/>
        <n v="19059.759999999998"/>
        <n v="26290.22"/>
        <n v="13353.04"/>
        <n v="20990.799999999999"/>
        <n v="22055.45"/>
        <n v="22851.39"/>
        <n v="11136.42"/>
        <n v="8666.2999999999993"/>
        <n v="34882.83"/>
        <n v="34120.949999999997"/>
        <n v="14927.72"/>
        <n v="14681.95"/>
        <n v="31950.12"/>
        <n v="12946.05"/>
        <n v="17385.16"/>
        <n v="28930"/>
        <n v="25414.11"/>
        <n v="13373.64"/>
        <n v="14601.16"/>
        <n v="17971.02"/>
        <n v="21159.41"/>
        <n v="18239.39"/>
        <n v="18938.830000000002"/>
        <n v="26481.1"/>
        <n v="20427"/>
        <n v="22234.15"/>
        <n v="16685.12"/>
        <n v="16955.04"/>
        <n v="29668.09"/>
        <n v="31688.04"/>
        <n v="27065.8"/>
        <n v="41666.49"/>
        <n v="18455.86"/>
        <n v="41061.660000000003"/>
        <n v="25663.42"/>
        <n v="23635.7"/>
        <n v="26127.88"/>
        <n v="29131.39"/>
        <n v="19745.46"/>
        <n v="22208.73"/>
        <n v="11904.27"/>
        <n v="30900.62"/>
        <n v="25582.84"/>
        <n v="23086.84"/>
        <n v="9634.9"/>
        <n v="17826.14"/>
        <n v="24961.22"/>
        <n v="45180.1"/>
        <n v="10034.35"/>
        <n v="21514.04"/>
        <n v="17232.79"/>
        <n v="6955.38"/>
        <n v="19779.77"/>
        <n v="13252.35"/>
        <n v="12416.14"/>
        <n v="24898.32"/>
        <n v="17300.09"/>
        <n v="8914.69"/>
        <n v="14989.74"/>
        <n v="27158.54"/>
        <n v="26497.91"/>
        <n v="13569.57"/>
        <n v="16327.77"/>
        <n v="46206.2"/>
        <n v="7587.69"/>
        <n v="26719.040000000001"/>
        <n v="21546.880000000001"/>
        <n v="10833.5"/>
        <n v="19978.09"/>
        <n v="32533.1"/>
        <n v="30426.63"/>
        <n v="17688.759999999998"/>
        <n v="13501.03"/>
        <n v="18285.189999999999"/>
        <n v="13219.23"/>
        <n v="16919.650000000001"/>
        <n v="23792.54"/>
        <n v="10980.38"/>
        <n v="18616.14"/>
        <n v="44005.21"/>
        <n v="17452.349999999999"/>
        <n v="24937.32"/>
        <n v="15757.85"/>
        <n v="19441.240000000002"/>
        <n v="13059.21"/>
        <n v="10461.11"/>
        <n v="15624.85"/>
        <n v="14920.11"/>
        <n v="7079.91"/>
        <n v="13205.09"/>
        <n v="15907.81"/>
        <n v="34931.65"/>
        <n v="17056.95"/>
        <n v="25496.99"/>
        <n v="22953.57"/>
        <n v="33666.589999999997"/>
        <n v="15189.44"/>
        <n v="18143.080000000002"/>
        <n v="16690.36"/>
        <n v="17569.36"/>
        <n v="23484.22"/>
        <n v="18269.73"/>
        <n v="12014.77"/>
        <n v="20176.439999999999"/>
        <n v="15868.17"/>
        <n v="19283.07"/>
        <n v="15167.44"/>
        <n v="39495.949999999997"/>
        <n v="45847.08"/>
        <n v="15721.87"/>
        <n v="19697.009999999998"/>
        <n v="31138.52"/>
        <n v="35875.919999999998"/>
        <n v="13427.08"/>
        <n v="29585.34"/>
        <n v="13171.75"/>
        <n v="42379.83"/>
        <n v="36212.32"/>
        <n v="27871.96"/>
        <n v="37316.17"/>
        <n v="29150.67"/>
        <n v="16795.669999999998"/>
        <n v="27331.32"/>
        <n v="22205.93"/>
        <n v="22527.58"/>
        <n v="17537.740000000002"/>
        <n v="36251.360000000001"/>
        <n v="26351.51"/>
        <n v="10454.02"/>
        <n v="21713.48"/>
        <n v="14881.27"/>
        <n v="24121.38"/>
        <n v="34363.21"/>
        <n v="25442.720000000001"/>
        <n v="11609.26"/>
        <n v="22305.5"/>
        <n v="25259.02"/>
        <n v="20808.759999999998"/>
        <n v="32226.84"/>
        <n v="30134.91"/>
        <n v="31431.51"/>
        <n v="17028.89"/>
        <n v="25297.99"/>
        <n v="41133.620000000003"/>
        <n v="13522.78"/>
        <n v="15657.76"/>
        <n v="17004.419999999998"/>
        <n v="34315.99"/>
        <n v="13208.75"/>
        <n v="33134.36"/>
        <n v="11683.57"/>
        <n v="15642.5"/>
        <n v="21102.79"/>
        <n v="37346.589999999997"/>
        <n v="12260.88"/>
        <n v="47792.73"/>
        <n v="10764.68"/>
        <n v="39341.43"/>
        <n v="10241.120000000001"/>
        <n v="8293.98"/>
        <n v="20525.27"/>
        <n v="28276.22"/>
        <n v="29609.83"/>
        <n v="16503.689999999999"/>
        <n v="24625.18"/>
        <n v="12435"/>
        <n v="35069.9"/>
        <n v="9357.34"/>
        <n v="25778.79"/>
        <n v="19161.599999999999"/>
        <n v="19985.97"/>
        <n v="29488.17"/>
        <n v="17220.71"/>
        <n v="19815"/>
        <n v="19568.240000000002"/>
        <n v="16313.91"/>
        <n v="9220.3799999999992"/>
        <n v="22726.57"/>
        <n v="26087.34"/>
        <n v="13634.93"/>
        <n v="13759.42"/>
        <n v="20905.7"/>
        <n v="14079.64"/>
        <n v="22129.03"/>
        <n v="29079.13"/>
        <n v="16873.87"/>
        <n v="26974.71"/>
        <n v="22613.73"/>
        <n v="27572.39"/>
        <n v="21672.59"/>
        <n v="19126.07"/>
        <n v="15451.39"/>
        <n v="31138.16"/>
        <n v="30593.51"/>
        <n v="15529.59"/>
        <n v="10896.74"/>
        <n v="45768.59"/>
        <n v="21391.35"/>
        <n v="18626.62"/>
        <n v="18970.02"/>
        <n v="23558.43"/>
        <n v="14497.14"/>
        <n v="16881.5"/>
        <n v="25012.6"/>
        <n v="14336.77"/>
        <n v="9464.2199999999993"/>
        <n v="17378.37"/>
        <n v="30212.07"/>
        <n v="10646.6"/>
        <n v="27705.69"/>
        <n v="21502.12"/>
        <n v="49289.73"/>
        <n v="34020.15"/>
        <n v="39296.29"/>
        <n v="31297.41"/>
        <n v="27074.85"/>
        <n v="17776.25"/>
        <n v="22875.49"/>
        <n v="21894.93"/>
        <n v="14657.76"/>
        <n v="18912.43"/>
        <n v="47745.83"/>
        <n v="8140.37"/>
        <n v="22190.95"/>
        <n v="20815.43"/>
        <n v="21843.3"/>
        <n v="24163.360000000001"/>
        <n v="13567.27"/>
        <n v="9363.32"/>
        <n v="19593.39"/>
        <n v="24193.81"/>
        <n v="23423.95"/>
        <n v="18149.490000000002"/>
        <n v="21461.27"/>
        <n v="36115.379999999997"/>
        <n v="20560.93"/>
        <n v="19343.05"/>
        <n v="8155.69"/>
        <n v="13377.92"/>
        <n v="21011.47"/>
        <n v="15733.45"/>
        <n v="12655.03"/>
        <n v="31244.22"/>
        <n v="13671.35"/>
        <n v="9922.93"/>
        <n v="14823.64"/>
        <n v="24077.18"/>
        <n v="13889.17"/>
        <n v="28202.39"/>
        <n v="17863.72"/>
        <n v="22089.8"/>
        <n v="30997.64"/>
        <n v="34865.82"/>
        <n v="35015.19"/>
        <n v="33991.72"/>
        <n v="26812.92"/>
        <n v="18974.21"/>
        <n v="17095.34"/>
        <n v="20583.099999999999"/>
        <n v="23994.73"/>
        <n v="14958.53"/>
        <n v="21010.32"/>
        <n v="25209.07"/>
        <n v="45411.31"/>
        <n v="14608.41"/>
        <n v="31134.560000000001"/>
        <n v="29268.83"/>
        <n v="31727.85"/>
        <n v="15683.32"/>
        <n v="14850.67"/>
        <n v="10797.14"/>
        <n v="9687.0499999999993"/>
        <n v="30349.1"/>
        <n v="16424.09"/>
        <n v="17872.71"/>
        <n v="40860.94"/>
        <n v="32694.68"/>
        <n v="18640.54"/>
        <n v="33762.78"/>
        <n v="21948.61"/>
        <n v="16280.84"/>
        <n v="13698.8"/>
        <n v="11025.68"/>
        <n v="20465.38"/>
        <n v="20229.759999999998"/>
        <n v="25631.16"/>
        <n v="15426.7"/>
        <n v="31766.46"/>
        <n v="32364.94"/>
        <n v="11669.7"/>
        <n v="25945.93"/>
        <n v="14676.68"/>
        <n v="9021.5300000000007"/>
        <n v="13383.83"/>
        <n v="14437.72"/>
        <n v="19582.439999999999"/>
        <n v="37250.019999999997"/>
        <n v="42431.199999999997"/>
        <n v="11026.17"/>
        <n v="23710.720000000001"/>
        <n v="25993.33"/>
        <n v="15161.98"/>
        <n v="31337.8"/>
        <n v="24293"/>
        <n v="16939.86"/>
        <n v="40683.980000000003"/>
        <n v="23724.05"/>
        <n v="16664.5"/>
        <n v="24649.83"/>
        <n v="32913.26"/>
        <n v="46306.7"/>
        <n v="21541.68"/>
        <n v="31705.32"/>
        <n v="12579.32"/>
        <n v="15460.3"/>
        <n v="21925.84"/>
        <n v="26136.66"/>
        <n v="28883.77"/>
        <n v="20494.900000000001"/>
        <n v="27549.35"/>
        <n v="38065.31"/>
        <n v="15176.37"/>
        <n v="25109.85"/>
        <n v="27230.3"/>
        <n v="26829.59"/>
        <n v="16532.36"/>
        <n v="13439.46"/>
        <n v="21116.43"/>
        <n v="31928.6"/>
        <n v="28654.13"/>
        <n v="23372.41"/>
        <n v="28210.06"/>
        <n v="21123.81"/>
        <n v="34878.07"/>
        <n v="28237.46"/>
        <n v="34110.769999999997"/>
        <n v="31856"/>
        <n v="23685.93"/>
        <n v="15886.19"/>
        <n v="35338.080000000002"/>
        <n v="28896.77"/>
        <n v="14647.32"/>
        <n v="12649.72"/>
        <n v="14245.79"/>
        <n v="19636.5"/>
        <n v="20751.62"/>
        <n v="12110.51"/>
        <n v="14037.18"/>
        <n v="25475.23"/>
        <n v="11607.78"/>
        <n v="17435.810000000001"/>
        <n v="13407.28"/>
        <n v="16438.330000000002"/>
        <n v="10669.81"/>
        <n v="30837.69"/>
        <n v="39537.69"/>
        <n v="16288.81"/>
        <n v="15631.2"/>
        <n v="24537.42"/>
      </sharedItems>
    </cacheField>
    <cacheField name="Nivel_Estres" numFmtId="0">
      <sharedItems count="3">
        <s v="Alto"/>
        <s v="Moderado"/>
        <s v="Bajo"/>
      </sharedItems>
    </cacheField>
    <cacheField name="Consumo_Alcohol" numFmtId="0">
      <sharedItems count="4">
        <s v="Moderado"/>
        <s v="Bajo"/>
        <s v="Alto"/>
        <s v="No consume"/>
      </sharedItems>
    </cacheField>
    <cacheField name="IMC" numFmtId="0">
      <sharedItems containsSemiMixedTypes="0" containsString="0" containsNumber="1" minValue="15.8313343264445" maxValue="44.981558981868304"/>
    </cacheField>
    <cacheField name="IMC2" numFmtId="0">
      <sharedItems containsSemiMixedTypes="0" containsString="0" containsNumber="1" minValue="3.124378673917E-3" maxValue="385.10721689325106"/>
    </cacheField>
    <cacheField name="IMC_raw" numFmtId="2">
      <sharedItems containsSemiMixedTypes="0" containsString="0" containsNumber="1" containsInteger="1" minValue="3124378673917" maxValue="4.4869875507685296E+16"/>
    </cacheField>
    <cacheField name="Peso" numFmtId="2">
      <sharedItems count="6">
        <s v="Bajo Peso"/>
        <s v="Normal"/>
        <s v="Obesidad I"/>
        <s v="Obesidad II"/>
        <s v="Obesidad III"/>
        <s v="Sobrepeso"/>
      </sharedItems>
    </cacheField>
    <cacheField name="Id" numFmtId="1">
      <sharedItems containsSemiMixedTypes="0" containsString="0" containsNumber="1" containsInteger="1" minValue="1" maxValue="7976"/>
    </cacheField>
    <cacheField name="Diabetes_2" numFmtId="2">
      <sharedItems/>
    </cacheField>
    <cacheField name="Diabetes" numFmtId="0">
      <sharedItems containsSemiMixedTypes="0" containsString="0" containsNumber="1" containsInteger="1" minValue="0" maxValue="1" count="2">
        <n v="0"/>
        <n v="1"/>
      </sharedItems>
    </cacheField>
    <cacheField name="Colesterol_Total" numFmtId="0">
      <sharedItems containsSemiMixedTypes="0" containsString="0" containsNumber="1" minValue="0.21143730855760001" maxValue="2805.8882488203999"/>
    </cacheField>
    <cacheField name="Aux2" numFmtId="3">
      <sharedItems containsSemiMixedTypes="0" containsString="0" containsNumber="1" containsInteger="1" minValue="2114373085576" maxValue="2.8058882488204E+16"/>
    </cacheField>
    <cacheField name="Trigliceridos" numFmtId="164">
      <sharedItems containsSemiMixedTypes="0" containsString="0" containsNumber="1" minValue="3.0000000000000001E-12" maxValue="299.82993918414297"/>
    </cacheField>
    <cacheField name="Aux3" numFmtId="0">
      <sharedItems containsSemiMixedTypes="0" containsString="0" containsNumber="1" containsInteger="1" minValue="300" maxValue="2.99829939184143E+16"/>
    </cacheField>
    <cacheField name="PAS" numFmtId="0">
      <sharedItems containsSemiMixedTypes="0" containsString="0" containsNumber="1" minValue="122.9" maxValue="200.5" count="618">
        <n v="159.1"/>
        <n v="132.9"/>
        <n v="136"/>
        <n v="137.1"/>
        <n v="132.80000000000001"/>
        <n v="128.69999999999999"/>
        <n v="152.6"/>
        <n v="156.9"/>
        <n v="149.19999999999999"/>
        <n v="138.30000000000001"/>
        <n v="137.30000000000001"/>
        <n v="152.80000000000001"/>
        <n v="148.9"/>
        <n v="145.30000000000001"/>
        <n v="152.69999999999999"/>
        <n v="151.80000000000001"/>
        <n v="160.69999999999999"/>
        <n v="137.80000000000001"/>
        <n v="155.1"/>
        <n v="150.5"/>
        <n v="145"/>
        <n v="144.19999999999999"/>
        <n v="147"/>
        <n v="151.6"/>
        <n v="143.6"/>
        <n v="150"/>
        <n v="139.30000000000001"/>
        <n v="131.19999999999999"/>
        <n v="157.6"/>
        <n v="138.1"/>
        <n v="154.4"/>
        <n v="129"/>
        <n v="145.4"/>
        <n v="136.30000000000001"/>
        <n v="144.9"/>
        <n v="148.1"/>
        <n v="144.80000000000001"/>
        <n v="148.69999999999999"/>
        <n v="152.1"/>
        <n v="144.30000000000001"/>
        <n v="156.69999999999999"/>
        <n v="151.4"/>
        <n v="148"/>
        <n v="156.5"/>
        <n v="146.5"/>
        <n v="136.1"/>
        <n v="157"/>
        <n v="155.5"/>
        <n v="137.9"/>
        <n v="136.80000000000001"/>
        <n v="156.19999999999999"/>
        <n v="129.30000000000001"/>
        <n v="153.9"/>
        <n v="159.5"/>
        <n v="145.9"/>
        <n v="142.9"/>
        <n v="136.69999999999999"/>
        <n v="144.5"/>
        <n v="159"/>
        <n v="131.4"/>
        <n v="139.19999999999999"/>
        <n v="142.1"/>
        <n v="148.6"/>
        <n v="149.80000000000001"/>
        <n v="151"/>
        <n v="142.4"/>
        <n v="143.69999999999999"/>
        <n v="154.80000000000001"/>
        <n v="143.4"/>
        <n v="158.80000000000001"/>
        <n v="156.30000000000001"/>
        <n v="154.69999999999999"/>
        <n v="137.4"/>
        <n v="149.1"/>
        <n v="154"/>
        <n v="155.19999999999999"/>
        <n v="153.69999999999999"/>
        <n v="148.5"/>
        <n v="151.9"/>
        <n v="161.9"/>
        <n v="141.69999999999999"/>
        <n v="152"/>
        <n v="150.1"/>
        <n v="140.1"/>
        <n v="143.19999999999999"/>
        <n v="152.9"/>
        <n v="148.4"/>
        <n v="140.19999999999999"/>
        <n v="156"/>
        <n v="146.30000000000001"/>
        <n v="142.30000000000001"/>
        <n v="161.5"/>
        <n v="134.6"/>
        <n v="154.19999999999999"/>
        <n v="141.4"/>
        <n v="145.19999999999999"/>
        <n v="138.69999999999999"/>
        <n v="138.19999999999999"/>
        <n v="143"/>
        <n v="129.80000000000001"/>
        <n v="137.69999999999999"/>
        <n v="149.6"/>
        <n v="147.30000000000001"/>
        <n v="145.69999999999999"/>
        <n v="140.5"/>
        <n v="155"/>
        <n v="140"/>
        <n v="145.80000000000001"/>
        <n v="150.80000000000001"/>
        <n v="140.9"/>
        <n v="134.1"/>
        <n v="141.19999999999999"/>
        <n v="154.5"/>
        <n v="138.9"/>
        <n v="134.9"/>
        <n v="144.4"/>
        <n v="163.5"/>
        <n v="149.4"/>
        <n v="149.9"/>
        <n v="164.7"/>
        <n v="146.80000000000001"/>
        <n v="149.30000000000001"/>
        <n v="167.9"/>
        <n v="161.30000000000001"/>
        <n v="175.5"/>
        <n v="131"/>
        <n v="141.9"/>
        <n v="143.30000000000001"/>
        <n v="147.4"/>
        <n v="129.9"/>
        <n v="148.80000000000001"/>
        <n v="151.69999999999999"/>
        <n v="164.5"/>
        <n v="161.6"/>
        <n v="154.1"/>
        <n v="157.80000000000001"/>
        <n v="142.69999999999999"/>
        <n v="148.19999999999999"/>
        <n v="132.19999999999999"/>
        <n v="158.6"/>
        <n v="135"/>
        <n v="165.7"/>
        <n v="127.6"/>
        <n v="135.80000000000001"/>
        <n v="153.80000000000001"/>
        <n v="163.6"/>
        <n v="153.30000000000001"/>
        <n v="137"/>
        <n v="150.6"/>
        <n v="141.6"/>
        <n v="138.80000000000001"/>
        <n v="140.80000000000001"/>
        <n v="165.3"/>
        <n v="133"/>
        <n v="149"/>
        <n v="148.30000000000001"/>
        <n v="138"/>
        <n v="158.1"/>
        <n v="146.9"/>
        <n v="158.4"/>
        <n v="165.1"/>
        <n v="140.69999999999999"/>
        <n v="145.6"/>
        <n v="161"/>
        <n v="139.1"/>
        <n v="137.6"/>
        <n v="150.30000000000001"/>
        <n v="164.4"/>
        <n v="147.5"/>
        <n v="146"/>
        <n v="157.1"/>
        <n v="132.30000000000001"/>
        <n v="134.80000000000001"/>
        <n v="152.5"/>
        <n v="139.5"/>
        <n v="146.19999999999999"/>
        <n v="150.9"/>
        <n v="152.4"/>
        <n v="138.4"/>
        <n v="144.69999999999999"/>
        <n v="167.1"/>
        <n v="147.19999999999999"/>
        <n v="150.4"/>
        <n v="147.80000000000001"/>
        <n v="141"/>
        <n v="162.30000000000001"/>
        <n v="165.8"/>
        <n v="134.19999999999999"/>
        <n v="146.4"/>
        <n v="153"/>
        <n v="134"/>
        <n v="153.1"/>
        <n v="132.4"/>
        <n v="143.80000000000001"/>
        <n v="147.6"/>
        <n v="139"/>
        <n v="144"/>
        <n v="160.80000000000001"/>
        <n v="133.69999999999999"/>
        <n v="135.5"/>
        <n v="158.69999999999999"/>
        <n v="153.5"/>
        <n v="142.6"/>
        <n v="143.1"/>
        <n v="135.19999999999999"/>
        <n v="138.6"/>
        <n v="128.30000000000001"/>
        <n v="131.9"/>
        <n v="162.5"/>
        <n v="149.5"/>
        <n v="130.5"/>
        <n v="145.5"/>
        <n v="156.80000000000001"/>
        <n v="160.30000000000001"/>
        <n v="165"/>
        <n v="149.69999999999999"/>
        <n v="156.6"/>
        <n v="161.4"/>
        <n v="144.1"/>
        <n v="134.5"/>
        <n v="146.69999999999999"/>
        <n v="146.1"/>
        <n v="131.1"/>
        <n v="135.1"/>
        <n v="160"/>
        <n v="154.6"/>
        <n v="138.5"/>
        <n v="135.30000000000001"/>
        <n v="143.9"/>
        <n v="151.30000000000001"/>
        <n v="134.4"/>
        <n v="135.6"/>
        <n v="139.9"/>
        <n v="142.5"/>
        <n v="128.5"/>
        <n v="140.30000000000001"/>
        <n v="147.1"/>
        <n v="139.6"/>
        <n v="157.4"/>
        <n v="158.9"/>
        <n v="157.9"/>
        <n v="140.6"/>
        <n v="142.80000000000001"/>
        <n v="163.9"/>
        <n v="142.19999999999999"/>
        <n v="136.9"/>
        <n v="168.6"/>
        <n v="153.19999999999999"/>
        <n v="159.80000000000001"/>
        <n v="140.4"/>
        <n v="144.6"/>
        <n v="128.80000000000001"/>
        <n v="147.69999999999999"/>
        <n v="167.3"/>
        <n v="155.69999999999999"/>
        <n v="175.1"/>
        <n v="129.1"/>
        <n v="131.6"/>
        <n v="135.9"/>
        <n v="136.4"/>
        <n v="151.19999999999999"/>
        <n v="162.9"/>
        <n v="145.1"/>
        <n v="122.9"/>
        <n v="147.9"/>
        <n v="133.4"/>
        <n v="128"/>
        <n v="151.5"/>
        <n v="178.1"/>
        <n v="171.2"/>
        <n v="159.4"/>
        <n v="171.6"/>
        <n v="165.9"/>
        <n v="173.9"/>
        <n v="167.5"/>
        <n v="174"/>
        <n v="171.9"/>
        <n v="162.80000000000001"/>
        <n v="170.8"/>
        <n v="168.5"/>
        <n v="162"/>
        <n v="168.4"/>
        <n v="173.2"/>
        <n v="172.7"/>
        <n v="170.9"/>
        <n v="176.1"/>
        <n v="152.30000000000001"/>
        <n v="169.1"/>
        <n v="186"/>
        <n v="155.4"/>
        <n v="183.6"/>
        <n v="174.3"/>
        <n v="171.3"/>
        <n v="155.30000000000001"/>
        <n v="168.8"/>
        <n v="172.9"/>
        <n v="178.8"/>
        <n v="155.80000000000001"/>
        <n v="167.4"/>
        <n v="159.30000000000001"/>
        <n v="173.3"/>
        <n v="163"/>
        <n v="166"/>
        <n v="161.80000000000001"/>
        <n v="173"/>
        <n v="161.69999999999999"/>
        <n v="173.8"/>
        <n v="175.9"/>
        <n v="168"/>
        <n v="162.4"/>
        <n v="170.2"/>
        <n v="152.19999999999999"/>
        <n v="160.6"/>
        <n v="175.8"/>
        <n v="159.19999999999999"/>
        <n v="165.6"/>
        <n v="169.8"/>
        <n v="166.9"/>
        <n v="160.4"/>
        <n v="150.19999999999999"/>
        <n v="172.1"/>
        <n v="169.5"/>
        <n v="164.2"/>
        <n v="163.4"/>
        <n v="178"/>
        <n v="175.7"/>
        <n v="170.4"/>
        <n v="175.3"/>
        <n v="167.6"/>
        <n v="172.5"/>
        <n v="134.30000000000001"/>
        <n v="153.6"/>
        <n v="164.6"/>
        <n v="154.9"/>
        <n v="179.4"/>
        <n v="168.1"/>
        <n v="159.9"/>
        <n v="182.3"/>
        <n v="158.30000000000001"/>
        <n v="176.2"/>
        <n v="177.2"/>
        <n v="157.19999999999999"/>
        <n v="164.1"/>
        <n v="166.7"/>
        <n v="166.2"/>
        <n v="175.2"/>
        <n v="164"/>
        <n v="155.6"/>
        <n v="167.7"/>
        <n v="162.69999999999999"/>
        <n v="158"/>
        <n v="167.8"/>
        <n v="177.7"/>
        <n v="142"/>
        <n v="169.9"/>
        <n v="139.69999999999999"/>
        <n v="169.6"/>
        <n v="180.9"/>
        <n v="160.19999999999999"/>
        <n v="168.3"/>
        <n v="157.5"/>
        <n v="173.6"/>
        <n v="168.7"/>
        <n v="171.7"/>
        <n v="177"/>
        <n v="157.30000000000001"/>
        <n v="180.3"/>
        <n v="153.4"/>
        <n v="163.19999999999999"/>
        <n v="141.1"/>
        <n v="166.8"/>
        <n v="160.5"/>
        <n v="162.6"/>
        <n v="163.69999999999999"/>
        <n v="161.1"/>
        <n v="146.6"/>
        <n v="166.6"/>
        <n v="167"/>
        <n v="141.30000000000001"/>
        <n v="187.3"/>
        <n v="172.3"/>
        <n v="158.5"/>
        <n v="174.5"/>
        <n v="135.69999999999999"/>
        <n v="182.6"/>
        <n v="181.2"/>
        <n v="159.69999999999999"/>
        <n v="173.4"/>
        <n v="179.5"/>
        <n v="178.3"/>
        <n v="171.8"/>
        <n v="150.69999999999999"/>
        <n v="179"/>
        <n v="183.7"/>
        <n v="187.8"/>
        <n v="163.30000000000001"/>
        <n v="176.8"/>
        <n v="173.1"/>
        <n v="155.9"/>
        <n v="171.1"/>
        <n v="166.5"/>
        <n v="171.5"/>
        <n v="174.2"/>
        <n v="174.6"/>
        <n v="156.1"/>
        <n v="169.4"/>
        <n v="151.1"/>
        <n v="163.80000000000001"/>
        <n v="179.3"/>
        <n v="172.2"/>
        <n v="181"/>
        <n v="166.1"/>
        <n v="165.4"/>
        <n v="184.3"/>
        <n v="162.19999999999999"/>
        <n v="176"/>
        <n v="154.30000000000001"/>
        <n v="175.6"/>
        <n v="156.4"/>
        <n v="175.4"/>
        <n v="170.5"/>
        <n v="157.69999999999999"/>
        <n v="158.19999999999999"/>
        <n v="170.1"/>
        <n v="164.8"/>
        <n v="172.6"/>
        <n v="167.2"/>
        <n v="160.9"/>
        <n v="165.5"/>
        <n v="171"/>
        <n v="178.7"/>
        <n v="181.9"/>
        <n v="170.6"/>
        <n v="178.2"/>
        <n v="166.4"/>
        <n v="186.8"/>
        <n v="170.7"/>
        <n v="173.7"/>
        <n v="166.3"/>
        <n v="169.3"/>
        <n v="189.6"/>
        <n v="168.9"/>
        <n v="173.5"/>
        <n v="139.80000000000001"/>
        <n v="170.3"/>
        <n v="169.2"/>
        <n v="160.1"/>
        <n v="182.7"/>
        <n v="179.2"/>
        <n v="169"/>
        <n v="181.4"/>
        <n v="168.2"/>
        <n v="177.8"/>
        <n v="181.1"/>
        <n v="186.5"/>
        <n v="164.3"/>
        <n v="177.5"/>
        <n v="141.5"/>
        <n v="163.1"/>
        <n v="133.80000000000001"/>
        <n v="141.80000000000001"/>
        <n v="136.6"/>
        <n v="174.8"/>
        <n v="176.7"/>
        <n v="169.7"/>
        <n v="161.19999999999999"/>
        <n v="165.2"/>
        <n v="183"/>
        <n v="174.7"/>
        <n v="159.6"/>
        <n v="181.6"/>
        <n v="176.3"/>
        <n v="164.9"/>
        <n v="172.8"/>
        <n v="180.5"/>
        <n v="174.4"/>
        <n v="133.1"/>
        <n v="176.5"/>
        <n v="182.9"/>
        <n v="180.4"/>
        <n v="182.2"/>
        <n v="177.4"/>
        <n v="181.5"/>
        <n v="177.3"/>
        <n v="185.1"/>
        <n v="178.9"/>
        <n v="175"/>
        <n v="135.4"/>
        <n v="179.1"/>
        <n v="162.1"/>
        <n v="171.4"/>
        <n v="170"/>
        <n v="184.4"/>
        <n v="179.7"/>
        <n v="184.2"/>
        <n v="143.5"/>
        <n v="172"/>
        <n v="172.4"/>
        <n v="177.1"/>
        <n v="174.1"/>
        <n v="180.7"/>
        <n v="174.9"/>
        <n v="178.5"/>
        <n v="180.8"/>
        <n v="181.7"/>
        <n v="188.1"/>
        <n v="176.6"/>
        <n v="186.6"/>
        <n v="177.6"/>
        <n v="190"/>
        <n v="134.69999999999999"/>
        <n v="177.9"/>
        <n v="139.4"/>
        <n v="186.4"/>
        <n v="183.9"/>
        <n v="182.8"/>
        <n v="190.8"/>
        <n v="194.6"/>
        <n v="176.4"/>
        <n v="185.6"/>
        <n v="185"/>
        <n v="184.5"/>
        <n v="181.8"/>
        <n v="179.9"/>
        <n v="183.8"/>
        <n v="178.4"/>
        <n v="186.1"/>
        <n v="180"/>
        <n v="176.9"/>
        <n v="178.6"/>
        <n v="179.8"/>
        <n v="185.9"/>
        <n v="189.1"/>
        <n v="182.1"/>
        <n v="179.6"/>
        <n v="185.3"/>
        <n v="183.1"/>
        <n v="186.2"/>
        <n v="182.4"/>
        <n v="180.1"/>
        <n v="181.3"/>
        <n v="187.5"/>
        <n v="185.4"/>
        <n v="183.4"/>
        <n v="187.2"/>
        <n v="183.5"/>
        <n v="185.2"/>
        <n v="184"/>
        <n v="196.9"/>
        <n v="188.5"/>
        <n v="185.7"/>
        <n v="189"/>
        <n v="189.5"/>
        <n v="183.3"/>
        <n v="192.8"/>
        <n v="185.8"/>
        <n v="187.7"/>
        <n v="186.9"/>
        <n v="182.5"/>
        <n v="180.2"/>
        <n v="188.6"/>
        <n v="185.5"/>
        <n v="188.7"/>
        <n v="184.8"/>
        <n v="182"/>
        <n v="136.5"/>
        <n v="187.1"/>
        <n v="184.7"/>
        <n v="199.7"/>
        <n v="188.3"/>
        <n v="183.2"/>
        <n v="190.9"/>
        <n v="184.6"/>
        <n v="192"/>
        <n v="193.4"/>
        <n v="192.3"/>
        <n v="188"/>
        <n v="190.5"/>
        <n v="199.2"/>
        <n v="188.2"/>
        <n v="191"/>
        <n v="188.8"/>
        <n v="180.6"/>
        <n v="186.3"/>
        <n v="189.3"/>
        <n v="189.4"/>
        <n v="191.7"/>
        <n v="193.8"/>
        <n v="187.4"/>
        <n v="191.2"/>
        <n v="190.7"/>
        <n v="196.4"/>
        <n v="200.5"/>
        <n v="184.9"/>
        <n v="190.6"/>
        <n v="191.5"/>
        <n v="186.7"/>
        <n v="192.5"/>
        <n v="187.9"/>
        <n v="189.9"/>
        <n v="137.5"/>
        <n v="133.9"/>
        <n v="129.4"/>
        <n v="133.5"/>
        <n v="127.8"/>
        <n v="131.69999999999999"/>
        <n v="130.30000000000001"/>
        <n v="130.69999999999999"/>
        <n v="132.1"/>
        <n v="132.5"/>
        <n v="132.69999999999999"/>
        <n v="133.30000000000001"/>
        <n v="126.2"/>
        <n v="130.4"/>
        <n v="133.6"/>
        <n v="133.19999999999999"/>
        <n v="125.9"/>
        <n v="130.6"/>
      </sharedItems>
    </cacheField>
    <cacheField name="PAD" numFmtId="0">
      <sharedItems containsSemiMixedTypes="0" containsString="0" containsNumber="1" minValue="74.900000000000006" maxValue="118"/>
    </cacheField>
  </cacheFields>
  <extLst>
    <ext xmlns:x14="http://schemas.microsoft.com/office/spreadsheetml/2009/9/main" uri="{725AE2AE-9491-48be-B2B4-4EB974FC3084}">
      <x14:pivotCacheDefinition pivotCacheId="10454124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">
  <r>
    <n v="1"/>
    <x v="0"/>
    <x v="0"/>
    <x v="0"/>
    <x v="0"/>
    <x v="0"/>
    <s v="CP00001"/>
    <x v="0"/>
    <n v="4"/>
    <n v="22"/>
    <n v="88"/>
    <x v="0"/>
    <s v="P0001"/>
    <x v="0"/>
    <x v="0"/>
    <n v="2"/>
  </r>
  <r>
    <n v="2"/>
    <x v="0"/>
    <x v="0"/>
    <x v="0"/>
    <x v="0"/>
    <x v="0"/>
    <s v="CP00002"/>
    <x v="1"/>
    <n v="11"/>
    <n v="18"/>
    <n v="198"/>
    <x v="0"/>
    <s v="P0002"/>
    <x v="1"/>
    <x v="1"/>
    <n v="3"/>
  </r>
  <r>
    <n v="3"/>
    <x v="0"/>
    <x v="0"/>
    <x v="0"/>
    <x v="0"/>
    <x v="0"/>
    <s v="CP00003"/>
    <x v="2"/>
    <n v="13"/>
    <n v="14"/>
    <n v="182"/>
    <x v="0"/>
    <s v="P0003"/>
    <x v="2"/>
    <x v="0"/>
    <n v="2"/>
  </r>
  <r>
    <n v="4"/>
    <x v="1"/>
    <x v="0"/>
    <x v="0"/>
    <x v="0"/>
    <x v="0"/>
    <s v="CP00004"/>
    <x v="3"/>
    <n v="23"/>
    <n v="24"/>
    <n v="552"/>
    <x v="0"/>
    <s v="P0004"/>
    <x v="1"/>
    <x v="2"/>
    <n v="3"/>
  </r>
  <r>
    <n v="5"/>
    <x v="1"/>
    <x v="0"/>
    <x v="0"/>
    <x v="0"/>
    <x v="0"/>
    <s v="CP00005"/>
    <x v="4"/>
    <n v="20"/>
    <n v="16"/>
    <n v="320"/>
    <x v="0"/>
    <s v="P0004"/>
    <x v="1"/>
    <x v="2"/>
    <n v="3"/>
  </r>
  <r>
    <n v="6"/>
    <x v="2"/>
    <x v="0"/>
    <x v="0"/>
    <x v="0"/>
    <x v="1"/>
    <s v="CP00006"/>
    <x v="5"/>
    <n v="9"/>
    <n v="22"/>
    <n v="198"/>
    <x v="0"/>
    <s v="P0003"/>
    <x v="2"/>
    <x v="2"/>
    <n v="2"/>
  </r>
  <r>
    <n v="7"/>
    <x v="2"/>
    <x v="0"/>
    <x v="0"/>
    <x v="0"/>
    <x v="1"/>
    <s v="CP00007"/>
    <x v="6"/>
    <n v="7"/>
    <n v="17"/>
    <n v="119"/>
    <x v="1"/>
    <s v="P0002"/>
    <x v="1"/>
    <x v="3"/>
    <n v="3"/>
  </r>
  <r>
    <n v="8"/>
    <x v="2"/>
    <x v="0"/>
    <x v="0"/>
    <x v="0"/>
    <x v="1"/>
    <s v="CP00008"/>
    <x v="7"/>
    <n v="12"/>
    <n v="16"/>
    <n v="192"/>
    <x v="1"/>
    <s v="P0005"/>
    <x v="3"/>
    <x v="4"/>
    <n v="4"/>
  </r>
  <r>
    <n v="9"/>
    <x v="2"/>
    <x v="0"/>
    <x v="0"/>
    <x v="0"/>
    <x v="1"/>
    <s v="CP00009"/>
    <x v="8"/>
    <n v="12"/>
    <n v="24"/>
    <n v="288"/>
    <x v="1"/>
    <s v="P0003"/>
    <x v="2"/>
    <x v="2"/>
    <n v="2"/>
  </r>
  <r>
    <n v="10"/>
    <x v="2"/>
    <x v="0"/>
    <x v="0"/>
    <x v="0"/>
    <x v="1"/>
    <s v="CP00010"/>
    <x v="9"/>
    <n v="13"/>
    <n v="20"/>
    <n v="260"/>
    <x v="1"/>
    <s v="P0004"/>
    <x v="1"/>
    <x v="3"/>
    <n v="3"/>
  </r>
  <r>
    <n v="11"/>
    <x v="2"/>
    <x v="0"/>
    <x v="0"/>
    <x v="0"/>
    <x v="1"/>
    <s v="CP00011"/>
    <x v="10"/>
    <n v="9"/>
    <n v="17"/>
    <n v="153"/>
    <x v="1"/>
    <s v="P0002"/>
    <x v="1"/>
    <x v="3"/>
    <n v="3"/>
  </r>
  <r>
    <n v="12"/>
    <x v="2"/>
    <x v="0"/>
    <x v="0"/>
    <x v="0"/>
    <x v="1"/>
    <s v="CP00012"/>
    <x v="11"/>
    <n v="9"/>
    <n v="25"/>
    <n v="225"/>
    <x v="1"/>
    <s v="P0002"/>
    <x v="1"/>
    <x v="3"/>
    <n v="3"/>
  </r>
  <r>
    <n v="13"/>
    <x v="3"/>
    <x v="0"/>
    <x v="0"/>
    <x v="0"/>
    <x v="1"/>
    <s v="CP00013"/>
    <x v="12"/>
    <n v="32"/>
    <n v="18"/>
    <n v="576"/>
    <x v="1"/>
    <s v="P0003"/>
    <x v="2"/>
    <x v="3"/>
    <n v="2"/>
  </r>
  <r>
    <n v="14"/>
    <x v="3"/>
    <x v="0"/>
    <x v="0"/>
    <x v="0"/>
    <x v="1"/>
    <s v="CP00014"/>
    <x v="13"/>
    <n v="2"/>
    <n v="12"/>
    <n v="24"/>
    <x v="0"/>
    <s v="P0003"/>
    <x v="2"/>
    <x v="3"/>
    <n v="2"/>
  </r>
  <r>
    <n v="15"/>
    <x v="3"/>
    <x v="0"/>
    <x v="0"/>
    <x v="0"/>
    <x v="1"/>
    <s v="CP00015"/>
    <x v="14"/>
    <n v="5"/>
    <n v="38"/>
    <n v="190"/>
    <x v="0"/>
    <s v="P0004"/>
    <x v="1"/>
    <x v="4"/>
    <n v="3"/>
  </r>
  <r>
    <n v="16"/>
    <x v="3"/>
    <x v="0"/>
    <x v="0"/>
    <x v="0"/>
    <x v="1"/>
    <s v="CP00016"/>
    <x v="15"/>
    <n v="13"/>
    <n v="12"/>
    <n v="156"/>
    <x v="0"/>
    <s v="P0001"/>
    <x v="0"/>
    <x v="3"/>
    <n v="2"/>
  </r>
  <r>
    <n v="17"/>
    <x v="3"/>
    <x v="0"/>
    <x v="0"/>
    <x v="0"/>
    <x v="1"/>
    <s v="CP00017"/>
    <x v="16"/>
    <n v="9"/>
    <n v="23"/>
    <n v="207"/>
    <x v="0"/>
    <s v="P0004"/>
    <x v="1"/>
    <x v="4"/>
    <n v="3"/>
  </r>
  <r>
    <n v="18"/>
    <x v="3"/>
    <x v="0"/>
    <x v="0"/>
    <x v="0"/>
    <x v="1"/>
    <s v="CP00018"/>
    <x v="17"/>
    <n v="25"/>
    <n v="30"/>
    <n v="750"/>
    <x v="0"/>
    <s v="P0002"/>
    <x v="1"/>
    <x v="4"/>
    <n v="3"/>
  </r>
  <r>
    <n v="19"/>
    <x v="4"/>
    <x v="0"/>
    <x v="0"/>
    <x v="0"/>
    <x v="1"/>
    <s v="CP00019"/>
    <x v="18"/>
    <n v="6"/>
    <n v="35"/>
    <n v="210"/>
    <x v="0"/>
    <s v="P0001"/>
    <x v="0"/>
    <x v="4"/>
    <n v="2"/>
  </r>
  <r>
    <n v="20"/>
    <x v="4"/>
    <x v="0"/>
    <x v="0"/>
    <x v="0"/>
    <x v="1"/>
    <s v="CP00020"/>
    <x v="19"/>
    <n v="30"/>
    <n v="22"/>
    <n v="660"/>
    <x v="0"/>
    <s v="P0004"/>
    <x v="1"/>
    <x v="5"/>
    <n v="3"/>
  </r>
  <r>
    <n v="21"/>
    <x v="5"/>
    <x v="0"/>
    <x v="0"/>
    <x v="0"/>
    <x v="1"/>
    <s v="CP00001"/>
    <x v="0"/>
    <n v="6"/>
    <n v="23"/>
    <n v="138"/>
    <x v="0"/>
    <s v="P0002"/>
    <x v="1"/>
    <x v="6"/>
    <n v="3"/>
  </r>
  <r>
    <n v="22"/>
    <x v="5"/>
    <x v="0"/>
    <x v="0"/>
    <x v="0"/>
    <x v="1"/>
    <s v="CP00002"/>
    <x v="1"/>
    <n v="6"/>
    <n v="18"/>
    <n v="108"/>
    <x v="0"/>
    <s v="P0002"/>
    <x v="1"/>
    <x v="6"/>
    <n v="3"/>
  </r>
  <r>
    <n v="23"/>
    <x v="5"/>
    <x v="0"/>
    <x v="0"/>
    <x v="0"/>
    <x v="1"/>
    <s v="CP00003"/>
    <x v="2"/>
    <n v="19"/>
    <n v="20"/>
    <n v="380"/>
    <x v="0"/>
    <s v="P0004"/>
    <x v="1"/>
    <x v="6"/>
    <n v="3"/>
  </r>
  <r>
    <n v="24"/>
    <x v="5"/>
    <x v="0"/>
    <x v="0"/>
    <x v="0"/>
    <x v="1"/>
    <s v="CP00004"/>
    <x v="3"/>
    <n v="6"/>
    <n v="24"/>
    <n v="144"/>
    <x v="0"/>
    <s v="P0002"/>
    <x v="1"/>
    <x v="6"/>
    <n v="3"/>
  </r>
  <r>
    <n v="25"/>
    <x v="6"/>
    <x v="0"/>
    <x v="0"/>
    <x v="0"/>
    <x v="1"/>
    <s v="CP00005"/>
    <x v="4"/>
    <n v="11"/>
    <n v="12"/>
    <n v="132"/>
    <x v="0"/>
    <s v="P0005"/>
    <x v="3"/>
    <x v="7"/>
    <n v="4"/>
  </r>
  <r>
    <n v="26"/>
    <x v="6"/>
    <x v="0"/>
    <x v="0"/>
    <x v="0"/>
    <x v="1"/>
    <s v="CP00006"/>
    <x v="5"/>
    <n v="3"/>
    <n v="24"/>
    <n v="72"/>
    <x v="0"/>
    <s v="P0005"/>
    <x v="3"/>
    <x v="7"/>
    <n v="4"/>
  </r>
  <r>
    <n v="27"/>
    <x v="6"/>
    <x v="0"/>
    <x v="0"/>
    <x v="0"/>
    <x v="1"/>
    <s v="CP00007"/>
    <x v="6"/>
    <n v="15"/>
    <n v="16"/>
    <n v="240"/>
    <x v="0"/>
    <s v="P0003"/>
    <x v="2"/>
    <x v="6"/>
    <n v="2"/>
  </r>
  <r>
    <n v="28"/>
    <x v="6"/>
    <x v="0"/>
    <x v="0"/>
    <x v="0"/>
    <x v="1"/>
    <s v="CP00008"/>
    <x v="7"/>
    <n v="11"/>
    <n v="16"/>
    <n v="176"/>
    <x v="0"/>
    <s v="P0005"/>
    <x v="3"/>
    <x v="7"/>
    <n v="4"/>
  </r>
  <r>
    <n v="29"/>
    <x v="6"/>
    <x v="0"/>
    <x v="0"/>
    <x v="0"/>
    <x v="1"/>
    <s v="CP00009"/>
    <x v="8"/>
    <n v="3"/>
    <n v="23"/>
    <n v="69"/>
    <x v="0"/>
    <s v="P0001"/>
    <x v="0"/>
    <x v="6"/>
    <n v="2"/>
  </r>
  <r>
    <n v="30"/>
    <x v="7"/>
    <x v="0"/>
    <x v="0"/>
    <x v="0"/>
    <x v="1"/>
    <s v="CP00010"/>
    <x v="9"/>
    <n v="21"/>
    <n v="15"/>
    <n v="315"/>
    <x v="0"/>
    <s v="P0005"/>
    <x v="3"/>
    <x v="8"/>
    <n v="4"/>
  </r>
  <r>
    <n v="31"/>
    <x v="7"/>
    <x v="0"/>
    <x v="0"/>
    <x v="0"/>
    <x v="1"/>
    <s v="CP00011"/>
    <x v="10"/>
    <n v="20"/>
    <n v="17"/>
    <n v="340"/>
    <x v="0"/>
    <s v="P0002"/>
    <x v="1"/>
    <x v="7"/>
    <n v="3"/>
  </r>
  <r>
    <n v="32"/>
    <x v="7"/>
    <x v="0"/>
    <x v="0"/>
    <x v="0"/>
    <x v="1"/>
    <s v="CP00012"/>
    <x v="11"/>
    <n v="1"/>
    <n v="22"/>
    <n v="22"/>
    <x v="0"/>
    <s v="P0001"/>
    <x v="0"/>
    <x v="9"/>
    <n v="2"/>
  </r>
  <r>
    <n v="33"/>
    <x v="7"/>
    <x v="0"/>
    <x v="0"/>
    <x v="0"/>
    <x v="1"/>
    <s v="CP00013"/>
    <x v="12"/>
    <n v="17"/>
    <n v="18"/>
    <n v="306"/>
    <x v="0"/>
    <s v="P0003"/>
    <x v="2"/>
    <x v="9"/>
    <n v="2"/>
  </r>
  <r>
    <n v="34"/>
    <x v="7"/>
    <x v="0"/>
    <x v="0"/>
    <x v="0"/>
    <x v="1"/>
    <s v="CP00014"/>
    <x v="13"/>
    <n v="13"/>
    <n v="14"/>
    <n v="182"/>
    <x v="0"/>
    <s v="P0004"/>
    <x v="1"/>
    <x v="7"/>
    <n v="3"/>
  </r>
  <r>
    <n v="35"/>
    <x v="8"/>
    <x v="0"/>
    <x v="0"/>
    <x v="0"/>
    <x v="2"/>
    <s v="CP00015"/>
    <x v="14"/>
    <n v="5"/>
    <n v="38"/>
    <n v="190"/>
    <x v="0"/>
    <s v="P0004"/>
    <x v="1"/>
    <x v="10"/>
    <n v="3"/>
  </r>
  <r>
    <n v="36"/>
    <x v="8"/>
    <x v="0"/>
    <x v="0"/>
    <x v="0"/>
    <x v="2"/>
    <s v="CP00016"/>
    <x v="15"/>
    <n v="21"/>
    <n v="13"/>
    <n v="273"/>
    <x v="0"/>
    <s v="P0005"/>
    <x v="3"/>
    <x v="11"/>
    <n v="4"/>
  </r>
  <r>
    <n v="37"/>
    <x v="8"/>
    <x v="0"/>
    <x v="0"/>
    <x v="0"/>
    <x v="2"/>
    <s v="CP00017"/>
    <x v="16"/>
    <n v="16"/>
    <n v="23"/>
    <n v="368"/>
    <x v="0"/>
    <s v="P0002"/>
    <x v="1"/>
    <x v="10"/>
    <n v="3"/>
  </r>
  <r>
    <n v="38"/>
    <x v="9"/>
    <x v="0"/>
    <x v="0"/>
    <x v="0"/>
    <x v="2"/>
    <s v="CP00018"/>
    <x v="17"/>
    <n v="25"/>
    <n v="30"/>
    <n v="750"/>
    <x v="0"/>
    <s v="P0004"/>
    <x v="1"/>
    <x v="11"/>
    <n v="3"/>
  </r>
  <r>
    <n v="39"/>
    <x v="9"/>
    <x v="0"/>
    <x v="0"/>
    <x v="0"/>
    <x v="2"/>
    <s v="CP00019"/>
    <x v="18"/>
    <n v="10"/>
    <n v="38"/>
    <n v="380"/>
    <x v="0"/>
    <s v="P0004"/>
    <x v="1"/>
    <x v="11"/>
    <n v="3"/>
  </r>
  <r>
    <n v="40"/>
    <x v="10"/>
    <x v="0"/>
    <x v="0"/>
    <x v="0"/>
    <x v="2"/>
    <s v="CP00020"/>
    <x v="19"/>
    <n v="17"/>
    <n v="25"/>
    <n v="425"/>
    <x v="0"/>
    <s v="P0005"/>
    <x v="3"/>
    <x v="12"/>
    <n v="4"/>
  </r>
  <r>
    <n v="41"/>
    <x v="10"/>
    <x v="0"/>
    <x v="0"/>
    <x v="0"/>
    <x v="2"/>
    <s v="CP00001"/>
    <x v="0"/>
    <n v="7"/>
    <n v="22"/>
    <n v="154"/>
    <x v="0"/>
    <s v="P0001"/>
    <x v="0"/>
    <x v="11"/>
    <n v="2"/>
  </r>
  <r>
    <n v="42"/>
    <x v="10"/>
    <x v="0"/>
    <x v="0"/>
    <x v="0"/>
    <x v="2"/>
    <s v="CP00002"/>
    <x v="1"/>
    <n v="23"/>
    <n v="18"/>
    <n v="414"/>
    <x v="0"/>
    <s v="P0002"/>
    <x v="1"/>
    <x v="13"/>
    <n v="3"/>
  </r>
  <r>
    <n v="43"/>
    <x v="10"/>
    <x v="0"/>
    <x v="0"/>
    <x v="0"/>
    <x v="2"/>
    <s v="CP00003"/>
    <x v="2"/>
    <n v="10"/>
    <n v="14"/>
    <n v="140"/>
    <x v="0"/>
    <s v="P0003"/>
    <x v="2"/>
    <x v="11"/>
    <n v="2"/>
  </r>
  <r>
    <n v="44"/>
    <x v="11"/>
    <x v="0"/>
    <x v="0"/>
    <x v="0"/>
    <x v="2"/>
    <s v="CP00004"/>
    <x v="3"/>
    <n v="13"/>
    <n v="24"/>
    <n v="312"/>
    <x v="0"/>
    <s v="P0002"/>
    <x v="1"/>
    <x v="12"/>
    <n v="3"/>
  </r>
  <r>
    <n v="45"/>
    <x v="11"/>
    <x v="0"/>
    <x v="0"/>
    <x v="0"/>
    <x v="2"/>
    <s v="CP00005"/>
    <x v="4"/>
    <n v="2"/>
    <n v="12"/>
    <n v="24"/>
    <x v="0"/>
    <s v="P0005"/>
    <x v="3"/>
    <x v="14"/>
    <n v="4"/>
  </r>
  <r>
    <n v="46"/>
    <x v="11"/>
    <x v="0"/>
    <x v="0"/>
    <x v="0"/>
    <x v="2"/>
    <s v="CP00006"/>
    <x v="5"/>
    <n v="10"/>
    <n v="20"/>
    <n v="200"/>
    <x v="0"/>
    <s v="P0001"/>
    <x v="0"/>
    <x v="13"/>
    <n v="2"/>
  </r>
  <r>
    <n v="47"/>
    <x v="12"/>
    <x v="0"/>
    <x v="0"/>
    <x v="0"/>
    <x v="2"/>
    <s v="CP00007"/>
    <x v="6"/>
    <n v="14"/>
    <n v="17"/>
    <n v="238"/>
    <x v="0"/>
    <s v="P0002"/>
    <x v="1"/>
    <x v="14"/>
    <n v="3"/>
  </r>
  <r>
    <n v="48"/>
    <x v="12"/>
    <x v="0"/>
    <x v="0"/>
    <x v="0"/>
    <x v="2"/>
    <s v="CP00008"/>
    <x v="7"/>
    <n v="19"/>
    <n v="17"/>
    <n v="323"/>
    <x v="0"/>
    <s v="P0002"/>
    <x v="1"/>
    <x v="14"/>
    <n v="3"/>
  </r>
  <r>
    <n v="49"/>
    <x v="12"/>
    <x v="0"/>
    <x v="0"/>
    <x v="0"/>
    <x v="2"/>
    <s v="CP00009"/>
    <x v="8"/>
    <n v="9"/>
    <n v="25"/>
    <n v="225"/>
    <x v="0"/>
    <s v="P0004"/>
    <x v="1"/>
    <x v="14"/>
    <n v="3"/>
  </r>
  <r>
    <n v="50"/>
    <x v="13"/>
    <x v="0"/>
    <x v="0"/>
    <x v="0"/>
    <x v="2"/>
    <s v="CP00010"/>
    <x v="9"/>
    <n v="10"/>
    <n v="15"/>
    <n v="150"/>
    <x v="0"/>
    <s v="P0005"/>
    <x v="3"/>
    <x v="15"/>
    <n v="4"/>
  </r>
  <r>
    <n v="51"/>
    <x v="13"/>
    <x v="0"/>
    <x v="0"/>
    <x v="0"/>
    <x v="2"/>
    <s v="CP00011"/>
    <x v="10"/>
    <n v="3"/>
    <n v="17"/>
    <n v="51"/>
    <x v="0"/>
    <s v="P0002"/>
    <x v="1"/>
    <x v="16"/>
    <n v="3"/>
  </r>
  <r>
    <n v="52"/>
    <x v="13"/>
    <x v="0"/>
    <x v="0"/>
    <x v="0"/>
    <x v="2"/>
    <s v="CP00012"/>
    <x v="11"/>
    <n v="15"/>
    <n v="23"/>
    <n v="345"/>
    <x v="0"/>
    <s v="P0003"/>
    <x v="2"/>
    <x v="14"/>
    <n v="2"/>
  </r>
  <r>
    <n v="53"/>
    <x v="14"/>
    <x v="0"/>
    <x v="0"/>
    <x v="0"/>
    <x v="2"/>
    <s v="CP00013"/>
    <x v="12"/>
    <n v="8"/>
    <n v="20"/>
    <n v="160"/>
    <x v="1"/>
    <s v="P0004"/>
    <x v="1"/>
    <x v="15"/>
    <n v="3"/>
  </r>
  <r>
    <n v="54"/>
    <x v="14"/>
    <x v="0"/>
    <x v="0"/>
    <x v="0"/>
    <x v="2"/>
    <s v="CP00014"/>
    <x v="13"/>
    <n v="12"/>
    <n v="13"/>
    <n v="156"/>
    <x v="1"/>
    <s v="P0005"/>
    <x v="3"/>
    <x v="17"/>
    <n v="4"/>
  </r>
  <r>
    <n v="55"/>
    <x v="15"/>
    <x v="0"/>
    <x v="0"/>
    <x v="0"/>
    <x v="3"/>
    <s v="CP00015"/>
    <x v="14"/>
    <n v="15"/>
    <n v="38"/>
    <n v="570"/>
    <x v="0"/>
    <s v="P0002"/>
    <x v="1"/>
    <x v="17"/>
    <n v="3"/>
  </r>
  <r>
    <n v="56"/>
    <x v="15"/>
    <x v="0"/>
    <x v="0"/>
    <x v="0"/>
    <x v="3"/>
    <s v="CP00016"/>
    <x v="15"/>
    <n v="18"/>
    <n v="13"/>
    <n v="234"/>
    <x v="0"/>
    <s v="P0005"/>
    <x v="3"/>
    <x v="18"/>
    <n v="4"/>
  </r>
  <r>
    <n v="57"/>
    <x v="15"/>
    <x v="0"/>
    <x v="0"/>
    <x v="0"/>
    <x v="3"/>
    <s v="CP00017"/>
    <x v="16"/>
    <n v="17"/>
    <n v="23"/>
    <n v="391"/>
    <x v="0"/>
    <s v="P0002"/>
    <x v="1"/>
    <x v="17"/>
    <n v="3"/>
  </r>
  <r>
    <n v="58"/>
    <x v="16"/>
    <x v="0"/>
    <x v="0"/>
    <x v="0"/>
    <x v="3"/>
    <s v="CP00018"/>
    <x v="17"/>
    <n v="11"/>
    <n v="35"/>
    <n v="385"/>
    <x v="0"/>
    <s v="P0003"/>
    <x v="2"/>
    <x v="18"/>
    <n v="2"/>
  </r>
  <r>
    <n v="59"/>
    <x v="16"/>
    <x v="0"/>
    <x v="0"/>
    <x v="0"/>
    <x v="3"/>
    <s v="CP00019"/>
    <x v="18"/>
    <n v="12"/>
    <n v="38"/>
    <n v="456"/>
    <x v="0"/>
    <s v="P0002"/>
    <x v="1"/>
    <x v="19"/>
    <n v="3"/>
  </r>
  <r>
    <n v="60"/>
    <x v="16"/>
    <x v="0"/>
    <x v="0"/>
    <x v="0"/>
    <x v="3"/>
    <s v="CP00020"/>
    <x v="19"/>
    <n v="19"/>
    <n v="20"/>
    <n v="380"/>
    <x v="0"/>
    <s v="P0001"/>
    <x v="0"/>
    <x v="18"/>
    <n v="2"/>
  </r>
  <r>
    <n v="61"/>
    <x v="16"/>
    <x v="0"/>
    <x v="0"/>
    <x v="0"/>
    <x v="3"/>
    <s v="CP00001"/>
    <x v="0"/>
    <n v="20"/>
    <n v="22"/>
    <n v="440"/>
    <x v="0"/>
    <s v="P0001"/>
    <x v="0"/>
    <x v="18"/>
    <n v="2"/>
  </r>
  <r>
    <n v="62"/>
    <x v="16"/>
    <x v="0"/>
    <x v="0"/>
    <x v="0"/>
    <x v="3"/>
    <s v="CP00002"/>
    <x v="1"/>
    <n v="16"/>
    <n v="17"/>
    <n v="272"/>
    <x v="0"/>
    <s v="P0005"/>
    <x v="3"/>
    <x v="20"/>
    <n v="4"/>
  </r>
  <r>
    <n v="63"/>
    <x v="16"/>
    <x v="0"/>
    <x v="0"/>
    <x v="0"/>
    <x v="3"/>
    <s v="CP00003"/>
    <x v="2"/>
    <n v="16"/>
    <n v="20"/>
    <n v="320"/>
    <x v="0"/>
    <s v="P0004"/>
    <x v="1"/>
    <x v="19"/>
    <n v="3"/>
  </r>
  <r>
    <n v="64"/>
    <x v="16"/>
    <x v="0"/>
    <x v="0"/>
    <x v="0"/>
    <x v="3"/>
    <s v="CP00004"/>
    <x v="3"/>
    <n v="13"/>
    <n v="20"/>
    <n v="260"/>
    <x v="0"/>
    <s v="P0003"/>
    <x v="2"/>
    <x v="18"/>
    <n v="2"/>
  </r>
  <r>
    <n v="65"/>
    <x v="17"/>
    <x v="0"/>
    <x v="0"/>
    <x v="0"/>
    <x v="3"/>
    <s v="CP00005"/>
    <x v="4"/>
    <n v="4"/>
    <n v="16"/>
    <n v="64"/>
    <x v="0"/>
    <s v="P0002"/>
    <x v="1"/>
    <x v="21"/>
    <n v="3"/>
  </r>
  <r>
    <n v="66"/>
    <x v="18"/>
    <x v="0"/>
    <x v="0"/>
    <x v="0"/>
    <x v="3"/>
    <s v="CP00006"/>
    <x v="5"/>
    <n v="14"/>
    <n v="26"/>
    <n v="364"/>
    <x v="0"/>
    <s v="P0002"/>
    <x v="1"/>
    <x v="22"/>
    <n v="3"/>
  </r>
  <r>
    <n v="67"/>
    <x v="18"/>
    <x v="0"/>
    <x v="0"/>
    <x v="0"/>
    <x v="3"/>
    <s v="CP00007"/>
    <x v="6"/>
    <n v="7"/>
    <n v="15"/>
    <n v="105"/>
    <x v="0"/>
    <s v="P0001"/>
    <x v="0"/>
    <x v="21"/>
    <n v="2"/>
  </r>
  <r>
    <n v="68"/>
    <x v="19"/>
    <x v="0"/>
    <x v="0"/>
    <x v="0"/>
    <x v="3"/>
    <s v="CP00008"/>
    <x v="7"/>
    <n v="7"/>
    <n v="16"/>
    <n v="112"/>
    <x v="0"/>
    <s v="P0005"/>
    <x v="3"/>
    <x v="23"/>
    <n v="4"/>
  </r>
  <r>
    <n v="69"/>
    <x v="19"/>
    <x v="0"/>
    <x v="0"/>
    <x v="0"/>
    <x v="3"/>
    <s v="CP00009"/>
    <x v="8"/>
    <n v="4"/>
    <n v="25"/>
    <n v="100"/>
    <x v="0"/>
    <s v="P0004"/>
    <x v="1"/>
    <x v="24"/>
    <n v="3"/>
  </r>
  <r>
    <n v="70"/>
    <x v="19"/>
    <x v="0"/>
    <x v="0"/>
    <x v="0"/>
    <x v="3"/>
    <s v="CP00010"/>
    <x v="9"/>
    <n v="25"/>
    <n v="20"/>
    <n v="500"/>
    <x v="0"/>
    <s v="P0004"/>
    <x v="1"/>
    <x v="24"/>
    <n v="3"/>
  </r>
  <r>
    <n v="71"/>
    <x v="19"/>
    <x v="0"/>
    <x v="0"/>
    <x v="0"/>
    <x v="3"/>
    <s v="CP00011"/>
    <x v="10"/>
    <n v="13"/>
    <n v="16"/>
    <n v="208"/>
    <x v="0"/>
    <s v="P0003"/>
    <x v="2"/>
    <x v="22"/>
    <n v="2"/>
  </r>
  <r>
    <n v="72"/>
    <x v="19"/>
    <x v="0"/>
    <x v="0"/>
    <x v="0"/>
    <x v="3"/>
    <s v="CP00012"/>
    <x v="11"/>
    <n v="1"/>
    <n v="25"/>
    <n v="25"/>
    <x v="0"/>
    <s v="P0004"/>
    <x v="1"/>
    <x v="24"/>
    <n v="3"/>
  </r>
  <r>
    <n v="73"/>
    <x v="20"/>
    <x v="0"/>
    <x v="0"/>
    <x v="0"/>
    <x v="4"/>
    <s v="CP00013"/>
    <x v="12"/>
    <n v="15"/>
    <n v="18"/>
    <n v="270"/>
    <x v="0"/>
    <s v="P0003"/>
    <x v="2"/>
    <x v="23"/>
    <n v="2"/>
  </r>
  <r>
    <n v="74"/>
    <x v="20"/>
    <x v="0"/>
    <x v="0"/>
    <x v="0"/>
    <x v="4"/>
    <s v="CP00014"/>
    <x v="13"/>
    <n v="12"/>
    <n v="15"/>
    <n v="180"/>
    <x v="0"/>
    <s v="P0001"/>
    <x v="0"/>
    <x v="23"/>
    <n v="2"/>
  </r>
  <r>
    <n v="75"/>
    <x v="20"/>
    <x v="0"/>
    <x v="0"/>
    <x v="0"/>
    <x v="4"/>
    <s v="CP00015"/>
    <x v="14"/>
    <n v="22"/>
    <n v="38"/>
    <n v="836"/>
    <x v="0"/>
    <s v="P0004"/>
    <x v="1"/>
    <x v="25"/>
    <n v="3"/>
  </r>
  <r>
    <n v="76"/>
    <x v="21"/>
    <x v="0"/>
    <x v="0"/>
    <x v="0"/>
    <x v="4"/>
    <s v="CP00016"/>
    <x v="15"/>
    <n v="6"/>
    <n v="16"/>
    <n v="96"/>
    <x v="0"/>
    <s v="P0004"/>
    <x v="1"/>
    <x v="26"/>
    <n v="3"/>
  </r>
  <r>
    <n v="77"/>
    <x v="22"/>
    <x v="0"/>
    <x v="0"/>
    <x v="0"/>
    <x v="4"/>
    <s v="CP00017"/>
    <x v="16"/>
    <n v="6"/>
    <n v="23"/>
    <n v="138"/>
    <x v="0"/>
    <s v="P0004"/>
    <x v="1"/>
    <x v="27"/>
    <n v="3"/>
  </r>
  <r>
    <n v="78"/>
    <x v="22"/>
    <x v="0"/>
    <x v="0"/>
    <x v="0"/>
    <x v="4"/>
    <s v="CP00018"/>
    <x v="17"/>
    <n v="30"/>
    <n v="26"/>
    <n v="780"/>
    <x v="0"/>
    <s v="P0005"/>
    <x v="3"/>
    <x v="28"/>
    <n v="4"/>
  </r>
  <r>
    <n v="79"/>
    <x v="23"/>
    <x v="0"/>
    <x v="0"/>
    <x v="0"/>
    <x v="4"/>
    <s v="CP00019"/>
    <x v="18"/>
    <n v="5"/>
    <n v="37"/>
    <n v="185"/>
    <x v="0"/>
    <s v="P0005"/>
    <x v="3"/>
    <x v="29"/>
    <n v="4"/>
  </r>
  <r>
    <n v="80"/>
    <x v="23"/>
    <x v="0"/>
    <x v="0"/>
    <x v="0"/>
    <x v="4"/>
    <s v="CP00020"/>
    <x v="19"/>
    <n v="15"/>
    <n v="22"/>
    <n v="330"/>
    <x v="0"/>
    <s v="P0002"/>
    <x v="1"/>
    <x v="28"/>
    <n v="3"/>
  </r>
  <r>
    <n v="81"/>
    <x v="23"/>
    <x v="0"/>
    <x v="0"/>
    <x v="0"/>
    <x v="4"/>
    <s v="CP00001"/>
    <x v="0"/>
    <n v="19"/>
    <n v="22"/>
    <n v="418"/>
    <x v="0"/>
    <s v="P0001"/>
    <x v="0"/>
    <x v="27"/>
    <n v="2"/>
  </r>
  <r>
    <n v="82"/>
    <x v="24"/>
    <x v="0"/>
    <x v="0"/>
    <x v="0"/>
    <x v="4"/>
    <s v="CP00002"/>
    <x v="1"/>
    <n v="15"/>
    <n v="18"/>
    <n v="270"/>
    <x v="0"/>
    <s v="P0002"/>
    <x v="1"/>
    <x v="29"/>
    <n v="3"/>
  </r>
  <r>
    <n v="83"/>
    <x v="24"/>
    <x v="0"/>
    <x v="0"/>
    <x v="0"/>
    <x v="4"/>
    <s v="CP00003"/>
    <x v="2"/>
    <n v="13"/>
    <n v="20"/>
    <n v="260"/>
    <x v="0"/>
    <s v="P0002"/>
    <x v="1"/>
    <x v="29"/>
    <n v="3"/>
  </r>
  <r>
    <n v="84"/>
    <x v="24"/>
    <x v="0"/>
    <x v="0"/>
    <x v="0"/>
    <x v="4"/>
    <s v="CP00004"/>
    <x v="3"/>
    <n v="25"/>
    <n v="24"/>
    <n v="600"/>
    <x v="0"/>
    <s v="P0004"/>
    <x v="1"/>
    <x v="29"/>
    <n v="3"/>
  </r>
  <r>
    <n v="85"/>
    <x v="25"/>
    <x v="0"/>
    <x v="0"/>
    <x v="0"/>
    <x v="4"/>
    <s v="CP00005"/>
    <x v="4"/>
    <n v="16"/>
    <n v="16"/>
    <n v="256"/>
    <x v="0"/>
    <s v="P0002"/>
    <x v="1"/>
    <x v="30"/>
    <n v="3"/>
  </r>
  <r>
    <n v="86"/>
    <x v="25"/>
    <x v="0"/>
    <x v="0"/>
    <x v="0"/>
    <x v="4"/>
    <s v="CP00006"/>
    <x v="5"/>
    <n v="9"/>
    <n v="20"/>
    <n v="180"/>
    <x v="0"/>
    <s v="P0001"/>
    <x v="0"/>
    <x v="29"/>
    <n v="2"/>
  </r>
  <r>
    <n v="87"/>
    <x v="25"/>
    <x v="0"/>
    <x v="0"/>
    <x v="0"/>
    <x v="4"/>
    <s v="CP00007"/>
    <x v="6"/>
    <n v="15"/>
    <n v="15"/>
    <n v="225"/>
    <x v="0"/>
    <s v="P0001"/>
    <x v="0"/>
    <x v="29"/>
    <n v="2"/>
  </r>
  <r>
    <n v="88"/>
    <x v="25"/>
    <x v="0"/>
    <x v="0"/>
    <x v="0"/>
    <x v="4"/>
    <s v="CP00008"/>
    <x v="7"/>
    <n v="18"/>
    <n v="17"/>
    <n v="306"/>
    <x v="0"/>
    <s v="P0004"/>
    <x v="1"/>
    <x v="30"/>
    <n v="3"/>
  </r>
  <r>
    <n v="89"/>
    <x v="26"/>
    <x v="0"/>
    <x v="0"/>
    <x v="0"/>
    <x v="5"/>
    <s v="CP00009"/>
    <x v="8"/>
    <n v="5"/>
    <n v="25"/>
    <n v="125"/>
    <x v="0"/>
    <s v="P0004"/>
    <x v="1"/>
    <x v="31"/>
    <n v="3"/>
  </r>
  <r>
    <n v="90"/>
    <x v="26"/>
    <x v="0"/>
    <x v="0"/>
    <x v="0"/>
    <x v="5"/>
    <s v="CP00010"/>
    <x v="9"/>
    <n v="8"/>
    <n v="19"/>
    <n v="152"/>
    <x v="0"/>
    <s v="P0003"/>
    <x v="2"/>
    <x v="30"/>
    <n v="2"/>
  </r>
  <r>
    <n v="91"/>
    <x v="27"/>
    <x v="1"/>
    <x v="0"/>
    <x v="0"/>
    <x v="5"/>
    <s v="CP00011"/>
    <x v="10"/>
    <n v="17"/>
    <n v="17"/>
    <n v="289"/>
    <x v="0"/>
    <s v="P0002"/>
    <x v="1"/>
    <x v="32"/>
    <n v="3"/>
  </r>
  <r>
    <n v="92"/>
    <x v="28"/>
    <x v="1"/>
    <x v="0"/>
    <x v="0"/>
    <x v="5"/>
    <s v="CP00012"/>
    <x v="11"/>
    <n v="14"/>
    <n v="25"/>
    <n v="350"/>
    <x v="0"/>
    <s v="P0002"/>
    <x v="1"/>
    <x v="33"/>
    <n v="3"/>
  </r>
  <r>
    <n v="93"/>
    <x v="28"/>
    <x v="1"/>
    <x v="0"/>
    <x v="0"/>
    <x v="5"/>
    <s v="CP00013"/>
    <x v="12"/>
    <n v="9"/>
    <n v="20"/>
    <n v="180"/>
    <x v="0"/>
    <s v="P0002"/>
    <x v="1"/>
    <x v="33"/>
    <n v="3"/>
  </r>
  <r>
    <n v="94"/>
    <x v="28"/>
    <x v="1"/>
    <x v="0"/>
    <x v="0"/>
    <x v="5"/>
    <s v="CP00014"/>
    <x v="13"/>
    <n v="8"/>
    <n v="15"/>
    <n v="120"/>
    <x v="0"/>
    <s v="P0001"/>
    <x v="0"/>
    <x v="32"/>
    <n v="2"/>
  </r>
  <r>
    <n v="95"/>
    <x v="29"/>
    <x v="1"/>
    <x v="0"/>
    <x v="0"/>
    <x v="5"/>
    <s v="CP00015"/>
    <x v="14"/>
    <n v="7"/>
    <n v="35"/>
    <n v="245"/>
    <x v="0"/>
    <s v="P0003"/>
    <x v="2"/>
    <x v="34"/>
    <n v="2"/>
  </r>
  <r>
    <n v="96"/>
    <x v="29"/>
    <x v="1"/>
    <x v="0"/>
    <x v="0"/>
    <x v="5"/>
    <s v="CP00016"/>
    <x v="15"/>
    <n v="13"/>
    <n v="16"/>
    <n v="208"/>
    <x v="0"/>
    <s v="P0002"/>
    <x v="1"/>
    <x v="35"/>
    <n v="3"/>
  </r>
  <r>
    <n v="97"/>
    <x v="29"/>
    <x v="1"/>
    <x v="0"/>
    <x v="0"/>
    <x v="5"/>
    <s v="CP00017"/>
    <x v="16"/>
    <n v="9"/>
    <n v="25"/>
    <n v="225"/>
    <x v="0"/>
    <s v="P0003"/>
    <x v="2"/>
    <x v="34"/>
    <n v="2"/>
  </r>
  <r>
    <n v="98"/>
    <x v="29"/>
    <x v="1"/>
    <x v="0"/>
    <x v="0"/>
    <x v="5"/>
    <s v="CP00018"/>
    <x v="17"/>
    <n v="6"/>
    <n v="27"/>
    <n v="162"/>
    <x v="0"/>
    <s v="P0001"/>
    <x v="0"/>
    <x v="34"/>
    <n v="2"/>
  </r>
  <r>
    <n v="99"/>
    <x v="29"/>
    <x v="1"/>
    <x v="0"/>
    <x v="0"/>
    <x v="5"/>
    <s v="CP00019"/>
    <x v="18"/>
    <n v="19"/>
    <n v="33"/>
    <n v="627"/>
    <x v="0"/>
    <s v="P0003"/>
    <x v="2"/>
    <x v="34"/>
    <n v="2"/>
  </r>
  <r>
    <n v="100"/>
    <x v="30"/>
    <x v="1"/>
    <x v="0"/>
    <x v="0"/>
    <x v="5"/>
    <s v="CP00020"/>
    <x v="19"/>
    <n v="6"/>
    <n v="25"/>
    <n v="150"/>
    <x v="1"/>
    <s v="P0005"/>
    <x v="3"/>
    <x v="36"/>
    <n v="4"/>
  </r>
  <r>
    <n v="101"/>
    <x v="30"/>
    <x v="1"/>
    <x v="0"/>
    <x v="0"/>
    <x v="5"/>
    <s v="CP00001"/>
    <x v="0"/>
    <n v="2"/>
    <n v="22"/>
    <n v="44"/>
    <x v="0"/>
    <s v="P0001"/>
    <x v="0"/>
    <x v="35"/>
    <n v="2"/>
  </r>
  <r>
    <n v="102"/>
    <x v="30"/>
    <x v="1"/>
    <x v="0"/>
    <x v="0"/>
    <x v="5"/>
    <s v="CP00002"/>
    <x v="1"/>
    <n v="10"/>
    <n v="18"/>
    <n v="180"/>
    <x v="0"/>
    <s v="P0004"/>
    <x v="1"/>
    <x v="37"/>
    <n v="3"/>
  </r>
  <r>
    <n v="103"/>
    <x v="31"/>
    <x v="1"/>
    <x v="0"/>
    <x v="0"/>
    <x v="5"/>
    <s v="CP00003"/>
    <x v="2"/>
    <n v="3"/>
    <n v="20"/>
    <n v="60"/>
    <x v="0"/>
    <s v="P0002"/>
    <x v="1"/>
    <x v="36"/>
    <n v="3"/>
  </r>
  <r>
    <n v="104"/>
    <x v="31"/>
    <x v="1"/>
    <x v="0"/>
    <x v="0"/>
    <x v="5"/>
    <s v="CP00004"/>
    <x v="3"/>
    <n v="9"/>
    <n v="24"/>
    <n v="216"/>
    <x v="0"/>
    <s v="P0004"/>
    <x v="1"/>
    <x v="36"/>
    <n v="3"/>
  </r>
  <r>
    <n v="105"/>
    <x v="31"/>
    <x v="1"/>
    <x v="0"/>
    <x v="0"/>
    <x v="5"/>
    <s v="CP00005"/>
    <x v="4"/>
    <n v="7"/>
    <n v="16"/>
    <n v="112"/>
    <x v="0"/>
    <s v="P0004"/>
    <x v="1"/>
    <x v="36"/>
    <n v="3"/>
  </r>
  <r>
    <n v="106"/>
    <x v="31"/>
    <x v="1"/>
    <x v="0"/>
    <x v="0"/>
    <x v="5"/>
    <s v="CP00006"/>
    <x v="5"/>
    <n v="4"/>
    <n v="26"/>
    <n v="104"/>
    <x v="0"/>
    <s v="P0004"/>
    <x v="1"/>
    <x v="36"/>
    <n v="3"/>
  </r>
  <r>
    <n v="107"/>
    <x v="32"/>
    <x v="1"/>
    <x v="0"/>
    <x v="0"/>
    <x v="6"/>
    <s v="CP00007"/>
    <x v="6"/>
    <n v="12"/>
    <n v="17"/>
    <n v="204"/>
    <x v="0"/>
    <s v="P0002"/>
    <x v="1"/>
    <x v="38"/>
    <n v="3"/>
  </r>
  <r>
    <n v="108"/>
    <x v="32"/>
    <x v="1"/>
    <x v="0"/>
    <x v="0"/>
    <x v="6"/>
    <s v="CP00008"/>
    <x v="7"/>
    <n v="13"/>
    <n v="15"/>
    <n v="195"/>
    <x v="0"/>
    <s v="P0001"/>
    <x v="0"/>
    <x v="36"/>
    <n v="2"/>
  </r>
  <r>
    <n v="109"/>
    <x v="32"/>
    <x v="1"/>
    <x v="0"/>
    <x v="0"/>
    <x v="6"/>
    <s v="CP00009"/>
    <x v="8"/>
    <n v="5"/>
    <n v="25"/>
    <n v="125"/>
    <x v="0"/>
    <s v="P0002"/>
    <x v="1"/>
    <x v="38"/>
    <n v="3"/>
  </r>
  <r>
    <n v="110"/>
    <x v="32"/>
    <x v="1"/>
    <x v="0"/>
    <x v="0"/>
    <x v="6"/>
    <s v="CP00010"/>
    <x v="9"/>
    <n v="9"/>
    <n v="20"/>
    <n v="180"/>
    <x v="0"/>
    <s v="P0002"/>
    <x v="1"/>
    <x v="38"/>
    <n v="3"/>
  </r>
  <r>
    <n v="111"/>
    <x v="33"/>
    <x v="1"/>
    <x v="0"/>
    <x v="0"/>
    <x v="6"/>
    <s v="CP00011"/>
    <x v="10"/>
    <n v="10"/>
    <n v="17"/>
    <n v="170"/>
    <x v="0"/>
    <s v="P0004"/>
    <x v="1"/>
    <x v="39"/>
    <n v="3"/>
  </r>
  <r>
    <n v="112"/>
    <x v="34"/>
    <x v="1"/>
    <x v="0"/>
    <x v="0"/>
    <x v="6"/>
    <s v="CP00012"/>
    <x v="11"/>
    <n v="15"/>
    <n v="25"/>
    <n v="375"/>
    <x v="0"/>
    <s v="P0004"/>
    <x v="1"/>
    <x v="40"/>
    <n v="3"/>
  </r>
  <r>
    <n v="113"/>
    <x v="34"/>
    <x v="1"/>
    <x v="0"/>
    <x v="0"/>
    <x v="6"/>
    <s v="CP00013"/>
    <x v="12"/>
    <n v="32"/>
    <n v="17"/>
    <n v="544"/>
    <x v="0"/>
    <s v="P0001"/>
    <x v="0"/>
    <x v="39"/>
    <n v="2"/>
  </r>
  <r>
    <n v="114"/>
    <x v="34"/>
    <x v="1"/>
    <x v="0"/>
    <x v="0"/>
    <x v="6"/>
    <s v="CP00014"/>
    <x v="13"/>
    <n v="1"/>
    <n v="12"/>
    <n v="12"/>
    <x v="0"/>
    <s v="P0003"/>
    <x v="2"/>
    <x v="39"/>
    <n v="2"/>
  </r>
  <r>
    <n v="115"/>
    <x v="35"/>
    <x v="1"/>
    <x v="0"/>
    <x v="0"/>
    <x v="6"/>
    <s v="CP00015"/>
    <x v="14"/>
    <n v="4"/>
    <n v="37"/>
    <n v="148"/>
    <x v="0"/>
    <s v="P0005"/>
    <x v="3"/>
    <x v="41"/>
    <n v="4"/>
  </r>
  <r>
    <n v="116"/>
    <x v="35"/>
    <x v="1"/>
    <x v="0"/>
    <x v="0"/>
    <x v="6"/>
    <s v="CP00016"/>
    <x v="15"/>
    <n v="11"/>
    <n v="16"/>
    <n v="176"/>
    <x v="0"/>
    <s v="P0002"/>
    <x v="1"/>
    <x v="42"/>
    <n v="3"/>
  </r>
  <r>
    <n v="117"/>
    <x v="36"/>
    <x v="1"/>
    <x v="0"/>
    <x v="0"/>
    <x v="6"/>
    <s v="CP00017"/>
    <x v="16"/>
    <n v="16"/>
    <n v="23"/>
    <n v="368"/>
    <x v="0"/>
    <s v="P0004"/>
    <x v="1"/>
    <x v="41"/>
    <n v="3"/>
  </r>
  <r>
    <n v="118"/>
    <x v="36"/>
    <x v="1"/>
    <x v="0"/>
    <x v="0"/>
    <x v="6"/>
    <s v="CP00018"/>
    <x v="17"/>
    <n v="28"/>
    <n v="26"/>
    <n v="728"/>
    <x v="0"/>
    <s v="P0005"/>
    <x v="3"/>
    <x v="43"/>
    <n v="4"/>
  </r>
  <r>
    <n v="119"/>
    <x v="36"/>
    <x v="1"/>
    <x v="0"/>
    <x v="0"/>
    <x v="6"/>
    <s v="CP00019"/>
    <x v="18"/>
    <n v="20"/>
    <n v="38"/>
    <n v="760"/>
    <x v="0"/>
    <s v="P0004"/>
    <x v="1"/>
    <x v="41"/>
    <n v="3"/>
  </r>
  <r>
    <n v="120"/>
    <x v="36"/>
    <x v="1"/>
    <x v="0"/>
    <x v="0"/>
    <x v="6"/>
    <s v="CP00020"/>
    <x v="19"/>
    <n v="18"/>
    <n v="22"/>
    <n v="396"/>
    <x v="0"/>
    <s v="P0004"/>
    <x v="1"/>
    <x v="41"/>
    <n v="3"/>
  </r>
  <r>
    <n v="121"/>
    <x v="37"/>
    <x v="1"/>
    <x v="0"/>
    <x v="0"/>
    <x v="6"/>
    <s v="CP00001"/>
    <x v="0"/>
    <n v="7"/>
    <n v="22"/>
    <n v="154"/>
    <x v="0"/>
    <s v="P0001"/>
    <x v="0"/>
    <x v="41"/>
    <n v="2"/>
  </r>
  <r>
    <n v="122"/>
    <x v="37"/>
    <x v="1"/>
    <x v="0"/>
    <x v="0"/>
    <x v="6"/>
    <s v="CP00002"/>
    <x v="1"/>
    <n v="2"/>
    <n v="16"/>
    <n v="32"/>
    <x v="0"/>
    <s v="P0003"/>
    <x v="2"/>
    <x v="41"/>
    <n v="2"/>
  </r>
  <r>
    <n v="123"/>
    <x v="37"/>
    <x v="1"/>
    <x v="0"/>
    <x v="0"/>
    <x v="6"/>
    <s v="CP00003"/>
    <x v="2"/>
    <n v="17"/>
    <n v="20"/>
    <n v="340"/>
    <x v="0"/>
    <s v="P0002"/>
    <x v="1"/>
    <x v="43"/>
    <n v="3"/>
  </r>
  <r>
    <n v="124"/>
    <x v="37"/>
    <x v="1"/>
    <x v="0"/>
    <x v="0"/>
    <x v="6"/>
    <s v="CP00004"/>
    <x v="3"/>
    <n v="27"/>
    <n v="20"/>
    <n v="540"/>
    <x v="0"/>
    <s v="P0003"/>
    <x v="2"/>
    <x v="41"/>
    <n v="2"/>
  </r>
  <r>
    <n v="125"/>
    <x v="37"/>
    <x v="1"/>
    <x v="0"/>
    <x v="0"/>
    <x v="6"/>
    <s v="CP00005"/>
    <x v="4"/>
    <n v="8"/>
    <n v="12"/>
    <n v="96"/>
    <x v="0"/>
    <s v="P0005"/>
    <x v="3"/>
    <x v="44"/>
    <n v="4"/>
  </r>
  <r>
    <n v="126"/>
    <x v="37"/>
    <x v="1"/>
    <x v="0"/>
    <x v="0"/>
    <x v="6"/>
    <s v="CP00006"/>
    <x v="5"/>
    <n v="7"/>
    <n v="20"/>
    <n v="140"/>
    <x v="0"/>
    <s v="P0001"/>
    <x v="0"/>
    <x v="41"/>
    <n v="2"/>
  </r>
  <r>
    <n v="127"/>
    <x v="38"/>
    <x v="1"/>
    <x v="0"/>
    <x v="0"/>
    <x v="6"/>
    <s v="CP00007"/>
    <x v="6"/>
    <n v="2"/>
    <n v="15"/>
    <n v="30"/>
    <x v="0"/>
    <s v="P0005"/>
    <x v="3"/>
    <x v="45"/>
    <n v="4"/>
  </r>
  <r>
    <n v="128"/>
    <x v="38"/>
    <x v="1"/>
    <x v="0"/>
    <x v="0"/>
    <x v="6"/>
    <s v="CP00008"/>
    <x v="7"/>
    <n v="6"/>
    <n v="15"/>
    <n v="90"/>
    <x v="0"/>
    <s v="P0001"/>
    <x v="0"/>
    <x v="43"/>
    <n v="2"/>
  </r>
  <r>
    <n v="129"/>
    <x v="38"/>
    <x v="1"/>
    <x v="0"/>
    <x v="0"/>
    <x v="6"/>
    <s v="CP00009"/>
    <x v="8"/>
    <n v="10"/>
    <n v="22"/>
    <n v="220"/>
    <x v="0"/>
    <s v="P0005"/>
    <x v="3"/>
    <x v="45"/>
    <n v="4"/>
  </r>
  <r>
    <n v="130"/>
    <x v="38"/>
    <x v="1"/>
    <x v="0"/>
    <x v="0"/>
    <x v="6"/>
    <s v="CP00010"/>
    <x v="9"/>
    <n v="14"/>
    <n v="20"/>
    <n v="280"/>
    <x v="0"/>
    <s v="P0002"/>
    <x v="1"/>
    <x v="44"/>
    <n v="3"/>
  </r>
  <r>
    <n v="131"/>
    <x v="39"/>
    <x v="1"/>
    <x v="0"/>
    <x v="0"/>
    <x v="7"/>
    <s v="CP00011"/>
    <x v="10"/>
    <n v="1"/>
    <n v="18"/>
    <n v="18"/>
    <x v="0"/>
    <s v="P0005"/>
    <x v="3"/>
    <x v="46"/>
    <n v="4"/>
  </r>
  <r>
    <n v="132"/>
    <x v="39"/>
    <x v="1"/>
    <x v="0"/>
    <x v="0"/>
    <x v="7"/>
    <s v="CP00012"/>
    <x v="11"/>
    <n v="4"/>
    <n v="22"/>
    <n v="88"/>
    <x v="1"/>
    <s v="P0001"/>
    <x v="0"/>
    <x v="44"/>
    <n v="2"/>
  </r>
  <r>
    <n v="133"/>
    <x v="39"/>
    <x v="1"/>
    <x v="0"/>
    <x v="0"/>
    <x v="7"/>
    <s v="CP00013"/>
    <x v="12"/>
    <n v="29"/>
    <n v="20"/>
    <n v="580"/>
    <x v="0"/>
    <s v="P0004"/>
    <x v="1"/>
    <x v="45"/>
    <n v="3"/>
  </r>
  <r>
    <n v="134"/>
    <x v="40"/>
    <x v="1"/>
    <x v="0"/>
    <x v="0"/>
    <x v="7"/>
    <s v="CP00014"/>
    <x v="13"/>
    <n v="7"/>
    <n v="12"/>
    <n v="84"/>
    <x v="0"/>
    <s v="P0003"/>
    <x v="2"/>
    <x v="45"/>
    <n v="2"/>
  </r>
  <r>
    <n v="135"/>
    <x v="40"/>
    <x v="1"/>
    <x v="0"/>
    <x v="0"/>
    <x v="7"/>
    <s v="CP00015"/>
    <x v="14"/>
    <n v="8"/>
    <n v="37"/>
    <n v="296"/>
    <x v="1"/>
    <s v="P0005"/>
    <x v="3"/>
    <x v="47"/>
    <n v="4"/>
  </r>
  <r>
    <n v="136"/>
    <x v="41"/>
    <x v="1"/>
    <x v="0"/>
    <x v="0"/>
    <x v="7"/>
    <s v="CP00016"/>
    <x v="15"/>
    <n v="24"/>
    <n v="16"/>
    <n v="384"/>
    <x v="0"/>
    <s v="P0004"/>
    <x v="1"/>
    <x v="47"/>
    <n v="3"/>
  </r>
  <r>
    <n v="137"/>
    <x v="42"/>
    <x v="1"/>
    <x v="0"/>
    <x v="0"/>
    <x v="7"/>
    <s v="CP00017"/>
    <x v="16"/>
    <n v="16"/>
    <n v="23"/>
    <n v="368"/>
    <x v="0"/>
    <s v="P0004"/>
    <x v="1"/>
    <x v="48"/>
    <n v="3"/>
  </r>
  <r>
    <n v="138"/>
    <x v="43"/>
    <x v="1"/>
    <x v="0"/>
    <x v="0"/>
    <x v="7"/>
    <s v="CP00018"/>
    <x v="17"/>
    <n v="21"/>
    <n v="30"/>
    <n v="630"/>
    <x v="0"/>
    <s v="P0004"/>
    <x v="1"/>
    <x v="49"/>
    <n v="3"/>
  </r>
  <r>
    <n v="139"/>
    <x v="43"/>
    <x v="1"/>
    <x v="0"/>
    <x v="0"/>
    <x v="7"/>
    <s v="CP00019"/>
    <x v="18"/>
    <n v="26"/>
    <n v="35"/>
    <n v="910"/>
    <x v="0"/>
    <s v="P0001"/>
    <x v="0"/>
    <x v="50"/>
    <n v="2"/>
  </r>
  <r>
    <n v="140"/>
    <x v="43"/>
    <x v="1"/>
    <x v="0"/>
    <x v="0"/>
    <x v="7"/>
    <s v="CP00020"/>
    <x v="19"/>
    <n v="22"/>
    <n v="22"/>
    <n v="484"/>
    <x v="0"/>
    <s v="P0002"/>
    <x v="1"/>
    <x v="49"/>
    <n v="3"/>
  </r>
  <r>
    <n v="141"/>
    <x v="44"/>
    <x v="1"/>
    <x v="0"/>
    <x v="0"/>
    <x v="7"/>
    <s v="CP00001"/>
    <x v="0"/>
    <n v="18"/>
    <n v="23"/>
    <n v="414"/>
    <x v="0"/>
    <s v="P0002"/>
    <x v="1"/>
    <x v="51"/>
    <n v="3"/>
  </r>
  <r>
    <n v="142"/>
    <x v="44"/>
    <x v="1"/>
    <x v="0"/>
    <x v="0"/>
    <x v="7"/>
    <s v="CP00002"/>
    <x v="1"/>
    <n v="12"/>
    <n v="17"/>
    <n v="204"/>
    <x v="0"/>
    <s v="P0005"/>
    <x v="3"/>
    <x v="52"/>
    <n v="4"/>
  </r>
  <r>
    <n v="143"/>
    <x v="44"/>
    <x v="1"/>
    <x v="0"/>
    <x v="0"/>
    <x v="7"/>
    <s v="CP00003"/>
    <x v="2"/>
    <n v="3"/>
    <n v="16"/>
    <n v="48"/>
    <x v="0"/>
    <s v="P0005"/>
    <x v="3"/>
    <x v="52"/>
    <n v="4"/>
  </r>
  <r>
    <n v="144"/>
    <x v="45"/>
    <x v="1"/>
    <x v="0"/>
    <x v="0"/>
    <x v="8"/>
    <s v="CP00004"/>
    <x v="3"/>
    <n v="29"/>
    <n v="24"/>
    <n v="696"/>
    <x v="0"/>
    <s v="P0002"/>
    <x v="1"/>
    <x v="52"/>
    <n v="3"/>
  </r>
  <r>
    <n v="145"/>
    <x v="45"/>
    <x v="1"/>
    <x v="0"/>
    <x v="0"/>
    <x v="8"/>
    <s v="CP00005"/>
    <x v="4"/>
    <n v="5"/>
    <n v="10"/>
    <n v="50"/>
    <x v="0"/>
    <s v="P0003"/>
    <x v="2"/>
    <x v="51"/>
    <n v="2"/>
  </r>
  <r>
    <n v="146"/>
    <x v="46"/>
    <x v="1"/>
    <x v="0"/>
    <x v="0"/>
    <x v="8"/>
    <s v="CP00006"/>
    <x v="5"/>
    <n v="10"/>
    <n v="22"/>
    <n v="220"/>
    <x v="0"/>
    <s v="P0003"/>
    <x v="2"/>
    <x v="52"/>
    <n v="2"/>
  </r>
  <r>
    <n v="147"/>
    <x v="46"/>
    <x v="1"/>
    <x v="0"/>
    <x v="0"/>
    <x v="8"/>
    <s v="CP00007"/>
    <x v="6"/>
    <n v="3"/>
    <n v="15"/>
    <n v="45"/>
    <x v="0"/>
    <s v="P0001"/>
    <x v="0"/>
    <x v="52"/>
    <n v="2"/>
  </r>
  <r>
    <n v="148"/>
    <x v="46"/>
    <x v="1"/>
    <x v="0"/>
    <x v="0"/>
    <x v="8"/>
    <s v="CP00008"/>
    <x v="7"/>
    <n v="13"/>
    <n v="16"/>
    <n v="208"/>
    <x v="0"/>
    <s v="P0005"/>
    <x v="3"/>
    <x v="53"/>
    <n v="4"/>
  </r>
  <r>
    <n v="149"/>
    <x v="46"/>
    <x v="1"/>
    <x v="0"/>
    <x v="0"/>
    <x v="8"/>
    <s v="CP00009"/>
    <x v="8"/>
    <n v="9"/>
    <n v="22"/>
    <n v="198"/>
    <x v="0"/>
    <s v="P0005"/>
    <x v="3"/>
    <x v="53"/>
    <n v="4"/>
  </r>
  <r>
    <n v="150"/>
    <x v="46"/>
    <x v="1"/>
    <x v="0"/>
    <x v="0"/>
    <x v="8"/>
    <s v="CP00010"/>
    <x v="9"/>
    <n v="13"/>
    <n v="20"/>
    <n v="260"/>
    <x v="1"/>
    <s v="P0004"/>
    <x v="1"/>
    <x v="54"/>
    <n v="3"/>
  </r>
  <r>
    <n v="151"/>
    <x v="46"/>
    <x v="1"/>
    <x v="0"/>
    <x v="0"/>
    <x v="8"/>
    <s v="CP00011"/>
    <x v="10"/>
    <n v="9"/>
    <n v="18"/>
    <n v="162"/>
    <x v="1"/>
    <s v="P0005"/>
    <x v="3"/>
    <x v="53"/>
    <n v="4"/>
  </r>
  <r>
    <n v="152"/>
    <x v="47"/>
    <x v="1"/>
    <x v="0"/>
    <x v="0"/>
    <x v="8"/>
    <s v="CP00012"/>
    <x v="11"/>
    <n v="4"/>
    <n v="22"/>
    <n v="88"/>
    <x v="1"/>
    <s v="P0001"/>
    <x v="0"/>
    <x v="54"/>
    <n v="2"/>
  </r>
  <r>
    <n v="153"/>
    <x v="48"/>
    <x v="1"/>
    <x v="0"/>
    <x v="0"/>
    <x v="8"/>
    <s v="CP00013"/>
    <x v="12"/>
    <n v="7"/>
    <n v="20"/>
    <n v="140"/>
    <x v="1"/>
    <s v="P0004"/>
    <x v="1"/>
    <x v="55"/>
    <n v="3"/>
  </r>
  <r>
    <n v="154"/>
    <x v="48"/>
    <x v="1"/>
    <x v="0"/>
    <x v="0"/>
    <x v="8"/>
    <s v="CP00014"/>
    <x v="13"/>
    <n v="15"/>
    <n v="14"/>
    <n v="210"/>
    <x v="1"/>
    <s v="P0004"/>
    <x v="1"/>
    <x v="55"/>
    <n v="3"/>
  </r>
  <r>
    <n v="155"/>
    <x v="49"/>
    <x v="1"/>
    <x v="0"/>
    <x v="0"/>
    <x v="8"/>
    <s v="CP00015"/>
    <x v="14"/>
    <n v="24"/>
    <n v="37"/>
    <n v="888"/>
    <x v="1"/>
    <s v="P0005"/>
    <x v="3"/>
    <x v="56"/>
    <n v="4"/>
  </r>
  <r>
    <n v="156"/>
    <x v="49"/>
    <x v="1"/>
    <x v="0"/>
    <x v="0"/>
    <x v="8"/>
    <s v="CP00016"/>
    <x v="15"/>
    <n v="13"/>
    <n v="15"/>
    <n v="195"/>
    <x v="1"/>
    <s v="P0003"/>
    <x v="2"/>
    <x v="55"/>
    <n v="2"/>
  </r>
  <r>
    <n v="157"/>
    <x v="49"/>
    <x v="1"/>
    <x v="0"/>
    <x v="0"/>
    <x v="8"/>
    <s v="CP00017"/>
    <x v="16"/>
    <n v="8"/>
    <n v="23"/>
    <n v="184"/>
    <x v="0"/>
    <s v="P0002"/>
    <x v="1"/>
    <x v="57"/>
    <n v="3"/>
  </r>
  <r>
    <n v="158"/>
    <x v="50"/>
    <x v="1"/>
    <x v="0"/>
    <x v="0"/>
    <x v="8"/>
    <s v="CP00018"/>
    <x v="17"/>
    <n v="22"/>
    <n v="27"/>
    <n v="594"/>
    <x v="0"/>
    <s v="P0001"/>
    <x v="0"/>
    <x v="56"/>
    <n v="2"/>
  </r>
  <r>
    <n v="159"/>
    <x v="50"/>
    <x v="1"/>
    <x v="0"/>
    <x v="0"/>
    <x v="8"/>
    <s v="CP00019"/>
    <x v="18"/>
    <n v="20"/>
    <n v="38"/>
    <n v="760"/>
    <x v="0"/>
    <s v="P0002"/>
    <x v="1"/>
    <x v="58"/>
    <n v="3"/>
  </r>
  <r>
    <n v="160"/>
    <x v="50"/>
    <x v="1"/>
    <x v="0"/>
    <x v="0"/>
    <x v="8"/>
    <s v="CP00020"/>
    <x v="19"/>
    <n v="15"/>
    <n v="16"/>
    <n v="240"/>
    <x v="0"/>
    <s v="P0003"/>
    <x v="2"/>
    <x v="56"/>
    <n v="2"/>
  </r>
  <r>
    <n v="161"/>
    <x v="50"/>
    <x v="1"/>
    <x v="0"/>
    <x v="0"/>
    <x v="8"/>
    <s v="CP00001"/>
    <x v="0"/>
    <n v="13"/>
    <n v="23"/>
    <n v="299"/>
    <x v="0"/>
    <s v="P0002"/>
    <x v="1"/>
    <x v="58"/>
    <n v="3"/>
  </r>
  <r>
    <n v="162"/>
    <x v="50"/>
    <x v="1"/>
    <x v="0"/>
    <x v="0"/>
    <x v="8"/>
    <s v="CP00002"/>
    <x v="1"/>
    <n v="13"/>
    <n v="17"/>
    <n v="221"/>
    <x v="0"/>
    <s v="P0005"/>
    <x v="3"/>
    <x v="59"/>
    <n v="4"/>
  </r>
  <r>
    <n v="163"/>
    <x v="50"/>
    <x v="1"/>
    <x v="0"/>
    <x v="0"/>
    <x v="8"/>
    <s v="CP00003"/>
    <x v="2"/>
    <n v="11"/>
    <n v="20"/>
    <n v="220"/>
    <x v="0"/>
    <s v="P0001"/>
    <x v="0"/>
    <x v="56"/>
    <n v="2"/>
  </r>
  <r>
    <n v="164"/>
    <x v="50"/>
    <x v="1"/>
    <x v="0"/>
    <x v="0"/>
    <x v="8"/>
    <s v="CP00004"/>
    <x v="3"/>
    <n v="14"/>
    <n v="24"/>
    <n v="336"/>
    <x v="0"/>
    <s v="P0004"/>
    <x v="1"/>
    <x v="58"/>
    <n v="3"/>
  </r>
  <r>
    <n v="165"/>
    <x v="50"/>
    <x v="1"/>
    <x v="0"/>
    <x v="0"/>
    <x v="8"/>
    <s v="CP00005"/>
    <x v="4"/>
    <n v="16"/>
    <n v="12"/>
    <n v="192"/>
    <x v="0"/>
    <s v="P0005"/>
    <x v="3"/>
    <x v="59"/>
    <n v="4"/>
  </r>
  <r>
    <n v="166"/>
    <x v="50"/>
    <x v="1"/>
    <x v="0"/>
    <x v="0"/>
    <x v="8"/>
    <s v="CP00006"/>
    <x v="5"/>
    <n v="7"/>
    <n v="26"/>
    <n v="182"/>
    <x v="0"/>
    <s v="P0002"/>
    <x v="1"/>
    <x v="58"/>
    <n v="3"/>
  </r>
  <r>
    <n v="167"/>
    <x v="50"/>
    <x v="1"/>
    <x v="0"/>
    <x v="0"/>
    <x v="8"/>
    <s v="CP00007"/>
    <x v="6"/>
    <n v="2"/>
    <n v="16"/>
    <n v="32"/>
    <x v="0"/>
    <s v="P0003"/>
    <x v="2"/>
    <x v="56"/>
    <n v="2"/>
  </r>
  <r>
    <n v="168"/>
    <x v="51"/>
    <x v="2"/>
    <x v="0"/>
    <x v="0"/>
    <x v="9"/>
    <s v="CP00008"/>
    <x v="7"/>
    <n v="20"/>
    <n v="15"/>
    <n v="300"/>
    <x v="0"/>
    <s v="P0001"/>
    <x v="0"/>
    <x v="59"/>
    <n v="2"/>
  </r>
  <r>
    <n v="169"/>
    <x v="51"/>
    <x v="2"/>
    <x v="0"/>
    <x v="0"/>
    <x v="9"/>
    <s v="CP00009"/>
    <x v="8"/>
    <n v="9"/>
    <n v="25"/>
    <n v="225"/>
    <x v="0"/>
    <s v="P0004"/>
    <x v="1"/>
    <x v="60"/>
    <n v="3"/>
  </r>
  <r>
    <n v="170"/>
    <x v="51"/>
    <x v="2"/>
    <x v="0"/>
    <x v="0"/>
    <x v="9"/>
    <s v="CP00010"/>
    <x v="9"/>
    <n v="23"/>
    <n v="20"/>
    <n v="460"/>
    <x v="0"/>
    <s v="P0004"/>
    <x v="1"/>
    <x v="60"/>
    <n v="3"/>
  </r>
  <r>
    <n v="171"/>
    <x v="51"/>
    <x v="2"/>
    <x v="0"/>
    <x v="0"/>
    <x v="9"/>
    <s v="CP00011"/>
    <x v="10"/>
    <n v="18"/>
    <n v="17"/>
    <n v="306"/>
    <x v="0"/>
    <s v="P0001"/>
    <x v="0"/>
    <x v="59"/>
    <n v="2"/>
  </r>
  <r>
    <n v="172"/>
    <x v="51"/>
    <x v="2"/>
    <x v="0"/>
    <x v="0"/>
    <x v="9"/>
    <s v="CP00012"/>
    <x v="11"/>
    <n v="1"/>
    <n v="24"/>
    <n v="24"/>
    <x v="0"/>
    <s v="P0005"/>
    <x v="3"/>
    <x v="61"/>
    <n v="4"/>
  </r>
  <r>
    <n v="173"/>
    <x v="52"/>
    <x v="2"/>
    <x v="0"/>
    <x v="0"/>
    <x v="9"/>
    <s v="CP00013"/>
    <x v="12"/>
    <n v="19"/>
    <n v="18"/>
    <n v="342"/>
    <x v="0"/>
    <s v="P0003"/>
    <x v="2"/>
    <x v="60"/>
    <n v="2"/>
  </r>
  <r>
    <n v="174"/>
    <x v="52"/>
    <x v="2"/>
    <x v="0"/>
    <x v="0"/>
    <x v="9"/>
    <s v="CP00014"/>
    <x v="13"/>
    <n v="4"/>
    <n v="15"/>
    <n v="60"/>
    <x v="0"/>
    <s v="P0001"/>
    <x v="0"/>
    <x v="60"/>
    <n v="2"/>
  </r>
  <r>
    <n v="175"/>
    <x v="53"/>
    <x v="2"/>
    <x v="0"/>
    <x v="0"/>
    <x v="9"/>
    <s v="CP00015"/>
    <x v="14"/>
    <n v="19"/>
    <n v="40"/>
    <n v="760"/>
    <x v="1"/>
    <s v="P0001"/>
    <x v="0"/>
    <x v="61"/>
    <n v="2"/>
  </r>
  <r>
    <n v="176"/>
    <x v="53"/>
    <x v="2"/>
    <x v="0"/>
    <x v="0"/>
    <x v="9"/>
    <s v="CP00016"/>
    <x v="15"/>
    <n v="16"/>
    <n v="12"/>
    <n v="192"/>
    <x v="0"/>
    <s v="P0001"/>
    <x v="0"/>
    <x v="61"/>
    <n v="2"/>
  </r>
  <r>
    <n v="177"/>
    <x v="53"/>
    <x v="2"/>
    <x v="0"/>
    <x v="0"/>
    <x v="9"/>
    <s v="CP00017"/>
    <x v="16"/>
    <n v="16"/>
    <n v="23"/>
    <n v="368"/>
    <x v="0"/>
    <s v="P0002"/>
    <x v="1"/>
    <x v="62"/>
    <n v="3"/>
  </r>
  <r>
    <n v="178"/>
    <x v="54"/>
    <x v="2"/>
    <x v="0"/>
    <x v="0"/>
    <x v="9"/>
    <s v="CP00018"/>
    <x v="17"/>
    <n v="9"/>
    <n v="35"/>
    <n v="315"/>
    <x v="0"/>
    <s v="P0003"/>
    <x v="2"/>
    <x v="62"/>
    <n v="2"/>
  </r>
  <r>
    <n v="179"/>
    <x v="54"/>
    <x v="2"/>
    <x v="0"/>
    <x v="0"/>
    <x v="9"/>
    <s v="CP00019"/>
    <x v="18"/>
    <n v="21"/>
    <n v="33"/>
    <n v="693"/>
    <x v="0"/>
    <s v="P0003"/>
    <x v="2"/>
    <x v="62"/>
    <n v="2"/>
  </r>
  <r>
    <n v="180"/>
    <x v="55"/>
    <x v="2"/>
    <x v="0"/>
    <x v="0"/>
    <x v="9"/>
    <s v="CP00020"/>
    <x v="19"/>
    <n v="20"/>
    <n v="20"/>
    <n v="400"/>
    <x v="0"/>
    <s v="P0001"/>
    <x v="0"/>
    <x v="63"/>
    <n v="2"/>
  </r>
  <r>
    <n v="181"/>
    <x v="55"/>
    <x v="2"/>
    <x v="0"/>
    <x v="0"/>
    <x v="9"/>
    <s v="CP00001"/>
    <x v="0"/>
    <n v="15"/>
    <n v="22"/>
    <n v="330"/>
    <x v="0"/>
    <s v="P0001"/>
    <x v="0"/>
    <x v="63"/>
    <n v="2"/>
  </r>
  <r>
    <n v="182"/>
    <x v="56"/>
    <x v="2"/>
    <x v="0"/>
    <x v="0"/>
    <x v="9"/>
    <s v="CP00002"/>
    <x v="1"/>
    <n v="2"/>
    <n v="15"/>
    <n v="30"/>
    <x v="0"/>
    <s v="P0001"/>
    <x v="0"/>
    <x v="64"/>
    <n v="2"/>
  </r>
  <r>
    <n v="183"/>
    <x v="57"/>
    <x v="2"/>
    <x v="0"/>
    <x v="0"/>
    <x v="10"/>
    <s v="CP00003"/>
    <x v="2"/>
    <n v="14"/>
    <n v="14"/>
    <n v="196"/>
    <x v="0"/>
    <s v="P0003"/>
    <x v="2"/>
    <x v="65"/>
    <n v="2"/>
  </r>
  <r>
    <n v="184"/>
    <x v="57"/>
    <x v="2"/>
    <x v="0"/>
    <x v="0"/>
    <x v="10"/>
    <s v="CP00004"/>
    <x v="3"/>
    <n v="26"/>
    <n v="23"/>
    <n v="598"/>
    <x v="0"/>
    <s v="P0005"/>
    <x v="3"/>
    <x v="66"/>
    <n v="4"/>
  </r>
  <r>
    <n v="185"/>
    <x v="57"/>
    <x v="2"/>
    <x v="0"/>
    <x v="0"/>
    <x v="10"/>
    <s v="CP00005"/>
    <x v="4"/>
    <n v="7"/>
    <n v="16"/>
    <n v="112"/>
    <x v="0"/>
    <s v="P0001"/>
    <x v="0"/>
    <x v="65"/>
    <n v="2"/>
  </r>
  <r>
    <n v="186"/>
    <x v="58"/>
    <x v="2"/>
    <x v="0"/>
    <x v="0"/>
    <x v="10"/>
    <s v="CP00006"/>
    <x v="5"/>
    <n v="17"/>
    <n v="24"/>
    <n v="408"/>
    <x v="0"/>
    <s v="P0005"/>
    <x v="3"/>
    <x v="67"/>
    <n v="4"/>
  </r>
  <r>
    <n v="187"/>
    <x v="58"/>
    <x v="2"/>
    <x v="0"/>
    <x v="0"/>
    <x v="10"/>
    <s v="CP00007"/>
    <x v="6"/>
    <n v="13"/>
    <n v="17"/>
    <n v="221"/>
    <x v="0"/>
    <s v="P0002"/>
    <x v="1"/>
    <x v="66"/>
    <n v="3"/>
  </r>
  <r>
    <n v="188"/>
    <x v="58"/>
    <x v="2"/>
    <x v="0"/>
    <x v="0"/>
    <x v="10"/>
    <s v="CP00008"/>
    <x v="7"/>
    <n v="18"/>
    <n v="17"/>
    <n v="306"/>
    <x v="0"/>
    <s v="P0002"/>
    <x v="1"/>
    <x v="66"/>
    <n v="3"/>
  </r>
  <r>
    <n v="189"/>
    <x v="58"/>
    <x v="2"/>
    <x v="0"/>
    <x v="0"/>
    <x v="10"/>
    <s v="CP00009"/>
    <x v="8"/>
    <n v="15"/>
    <n v="23"/>
    <n v="345"/>
    <x v="0"/>
    <s v="P0001"/>
    <x v="0"/>
    <x v="68"/>
    <n v="2"/>
  </r>
  <r>
    <n v="190"/>
    <x v="58"/>
    <x v="2"/>
    <x v="0"/>
    <x v="0"/>
    <x v="10"/>
    <s v="CP00010"/>
    <x v="9"/>
    <n v="5"/>
    <n v="19"/>
    <n v="95"/>
    <x v="1"/>
    <s v="P0003"/>
    <x v="2"/>
    <x v="68"/>
    <n v="2"/>
  </r>
  <r>
    <n v="191"/>
    <x v="59"/>
    <x v="2"/>
    <x v="0"/>
    <x v="0"/>
    <x v="10"/>
    <s v="CP00011"/>
    <x v="10"/>
    <n v="16"/>
    <n v="17"/>
    <n v="272"/>
    <x v="1"/>
    <s v="P0002"/>
    <x v="1"/>
    <x v="67"/>
    <n v="3"/>
  </r>
  <r>
    <n v="192"/>
    <x v="59"/>
    <x v="2"/>
    <x v="0"/>
    <x v="0"/>
    <x v="10"/>
    <s v="CP00012"/>
    <x v="11"/>
    <n v="1"/>
    <n v="25"/>
    <n v="25"/>
    <x v="1"/>
    <s v="P0002"/>
    <x v="1"/>
    <x v="67"/>
    <n v="3"/>
  </r>
  <r>
    <n v="193"/>
    <x v="60"/>
    <x v="2"/>
    <x v="0"/>
    <x v="0"/>
    <x v="10"/>
    <s v="CP00013"/>
    <x v="12"/>
    <n v="13"/>
    <n v="20"/>
    <n v="260"/>
    <x v="1"/>
    <s v="P0002"/>
    <x v="1"/>
    <x v="69"/>
    <n v="3"/>
  </r>
  <r>
    <n v="194"/>
    <x v="61"/>
    <x v="2"/>
    <x v="0"/>
    <x v="0"/>
    <x v="10"/>
    <s v="CP00014"/>
    <x v="13"/>
    <n v="15"/>
    <n v="13"/>
    <n v="195"/>
    <x v="1"/>
    <s v="P0005"/>
    <x v="3"/>
    <x v="70"/>
    <n v="4"/>
  </r>
  <r>
    <n v="195"/>
    <x v="62"/>
    <x v="2"/>
    <x v="0"/>
    <x v="0"/>
    <x v="10"/>
    <s v="CP00015"/>
    <x v="14"/>
    <n v="2"/>
    <n v="38"/>
    <n v="76"/>
    <x v="1"/>
    <s v="P0004"/>
    <x v="1"/>
    <x v="70"/>
    <n v="3"/>
  </r>
  <r>
    <n v="196"/>
    <x v="62"/>
    <x v="2"/>
    <x v="0"/>
    <x v="0"/>
    <x v="10"/>
    <s v="CP00016"/>
    <x v="15"/>
    <n v="24"/>
    <n v="16"/>
    <n v="384"/>
    <x v="1"/>
    <s v="P0004"/>
    <x v="1"/>
    <x v="70"/>
    <n v="3"/>
  </r>
  <r>
    <n v="197"/>
    <x v="62"/>
    <x v="2"/>
    <x v="0"/>
    <x v="0"/>
    <x v="10"/>
    <s v="CP00017"/>
    <x v="16"/>
    <n v="19"/>
    <n v="28"/>
    <n v="532"/>
    <x v="0"/>
    <s v="P0005"/>
    <x v="3"/>
    <x v="71"/>
    <n v="4"/>
  </r>
  <r>
    <n v="198"/>
    <x v="62"/>
    <x v="2"/>
    <x v="0"/>
    <x v="0"/>
    <x v="10"/>
    <s v="CP00018"/>
    <x v="17"/>
    <n v="26"/>
    <n v="27"/>
    <n v="702"/>
    <x v="0"/>
    <s v="P0001"/>
    <x v="0"/>
    <x v="72"/>
    <n v="2"/>
  </r>
  <r>
    <n v="199"/>
    <x v="63"/>
    <x v="2"/>
    <x v="0"/>
    <x v="0"/>
    <x v="10"/>
    <s v="CP00019"/>
    <x v="18"/>
    <n v="26"/>
    <n v="33"/>
    <n v="858"/>
    <x v="0"/>
    <s v="P0003"/>
    <x v="2"/>
    <x v="70"/>
    <n v="2"/>
  </r>
  <r>
    <n v="200"/>
    <x v="63"/>
    <x v="2"/>
    <x v="0"/>
    <x v="0"/>
    <x v="10"/>
    <s v="CP00020"/>
    <x v="19"/>
    <n v="20"/>
    <n v="25"/>
    <n v="500"/>
    <x v="0"/>
    <s v="P0005"/>
    <x v="3"/>
    <x v="73"/>
    <n v="4"/>
  </r>
  <r>
    <n v="201"/>
    <x v="64"/>
    <x v="2"/>
    <x v="0"/>
    <x v="0"/>
    <x v="11"/>
    <s v="CP00001"/>
    <x v="0"/>
    <n v="6"/>
    <n v="23"/>
    <n v="138"/>
    <x v="0"/>
    <s v="P0002"/>
    <x v="1"/>
    <x v="73"/>
    <n v="3"/>
  </r>
  <r>
    <n v="202"/>
    <x v="64"/>
    <x v="2"/>
    <x v="0"/>
    <x v="0"/>
    <x v="11"/>
    <s v="CP00002"/>
    <x v="1"/>
    <n v="22"/>
    <n v="16"/>
    <n v="352"/>
    <x v="0"/>
    <s v="P0003"/>
    <x v="2"/>
    <x v="71"/>
    <n v="2"/>
  </r>
  <r>
    <n v="203"/>
    <x v="65"/>
    <x v="2"/>
    <x v="0"/>
    <x v="0"/>
    <x v="11"/>
    <s v="CP00003"/>
    <x v="2"/>
    <n v="18"/>
    <n v="20"/>
    <n v="360"/>
    <x v="0"/>
    <s v="P0004"/>
    <x v="1"/>
    <x v="74"/>
    <n v="3"/>
  </r>
  <r>
    <n v="204"/>
    <x v="65"/>
    <x v="2"/>
    <x v="0"/>
    <x v="0"/>
    <x v="11"/>
    <s v="CP00004"/>
    <x v="3"/>
    <n v="29"/>
    <n v="24"/>
    <n v="696"/>
    <x v="0"/>
    <s v="P0004"/>
    <x v="1"/>
    <x v="74"/>
    <n v="3"/>
  </r>
  <r>
    <n v="205"/>
    <x v="66"/>
    <x v="2"/>
    <x v="0"/>
    <x v="0"/>
    <x v="11"/>
    <s v="CP00005"/>
    <x v="4"/>
    <n v="2"/>
    <n v="16"/>
    <n v="32"/>
    <x v="0"/>
    <s v="P0004"/>
    <x v="1"/>
    <x v="75"/>
    <n v="3"/>
  </r>
  <r>
    <n v="206"/>
    <x v="66"/>
    <x v="2"/>
    <x v="0"/>
    <x v="0"/>
    <x v="11"/>
    <s v="CP00006"/>
    <x v="5"/>
    <n v="10"/>
    <n v="20"/>
    <n v="200"/>
    <x v="0"/>
    <s v="P0001"/>
    <x v="0"/>
    <x v="74"/>
    <n v="2"/>
  </r>
  <r>
    <n v="207"/>
    <x v="66"/>
    <x v="2"/>
    <x v="0"/>
    <x v="0"/>
    <x v="11"/>
    <s v="CP00007"/>
    <x v="6"/>
    <n v="12"/>
    <n v="17"/>
    <n v="204"/>
    <x v="0"/>
    <s v="P0002"/>
    <x v="1"/>
    <x v="75"/>
    <n v="3"/>
  </r>
  <r>
    <n v="208"/>
    <x v="67"/>
    <x v="2"/>
    <x v="0"/>
    <x v="0"/>
    <x v="11"/>
    <s v="CP00008"/>
    <x v="7"/>
    <n v="13"/>
    <n v="17"/>
    <n v="221"/>
    <x v="0"/>
    <s v="P0004"/>
    <x v="1"/>
    <x v="76"/>
    <n v="3"/>
  </r>
  <r>
    <n v="209"/>
    <x v="67"/>
    <x v="2"/>
    <x v="0"/>
    <x v="0"/>
    <x v="11"/>
    <s v="CP00009"/>
    <x v="8"/>
    <n v="8"/>
    <n v="25"/>
    <n v="200"/>
    <x v="0"/>
    <s v="P0004"/>
    <x v="1"/>
    <x v="76"/>
    <n v="3"/>
  </r>
  <r>
    <n v="210"/>
    <x v="67"/>
    <x v="2"/>
    <x v="0"/>
    <x v="0"/>
    <x v="11"/>
    <s v="CP00010"/>
    <x v="9"/>
    <n v="8"/>
    <n v="19"/>
    <n v="152"/>
    <x v="0"/>
    <s v="P0003"/>
    <x v="2"/>
    <x v="75"/>
    <n v="2"/>
  </r>
  <r>
    <n v="211"/>
    <x v="67"/>
    <x v="2"/>
    <x v="0"/>
    <x v="0"/>
    <x v="11"/>
    <s v="CP00011"/>
    <x v="10"/>
    <n v="14"/>
    <n v="16"/>
    <n v="224"/>
    <x v="0"/>
    <s v="P0003"/>
    <x v="2"/>
    <x v="75"/>
    <n v="2"/>
  </r>
  <r>
    <n v="212"/>
    <x v="68"/>
    <x v="2"/>
    <x v="0"/>
    <x v="0"/>
    <x v="11"/>
    <s v="CP00012"/>
    <x v="11"/>
    <n v="6"/>
    <n v="25"/>
    <n v="150"/>
    <x v="0"/>
    <s v="P0002"/>
    <x v="1"/>
    <x v="77"/>
    <n v="3"/>
  </r>
  <r>
    <n v="213"/>
    <x v="68"/>
    <x v="2"/>
    <x v="0"/>
    <x v="0"/>
    <x v="11"/>
    <s v="CP00013"/>
    <x v="12"/>
    <n v="5"/>
    <n v="18"/>
    <n v="90"/>
    <x v="0"/>
    <s v="P0003"/>
    <x v="2"/>
    <x v="76"/>
    <n v="2"/>
  </r>
  <r>
    <n v="214"/>
    <x v="69"/>
    <x v="2"/>
    <x v="0"/>
    <x v="0"/>
    <x v="11"/>
    <s v="CP00014"/>
    <x v="13"/>
    <n v="6"/>
    <n v="12"/>
    <n v="72"/>
    <x v="0"/>
    <s v="P0003"/>
    <x v="2"/>
    <x v="77"/>
    <n v="2"/>
  </r>
  <r>
    <n v="215"/>
    <x v="69"/>
    <x v="2"/>
    <x v="0"/>
    <x v="0"/>
    <x v="11"/>
    <s v="CP00015"/>
    <x v="14"/>
    <n v="6"/>
    <n v="38"/>
    <n v="228"/>
    <x v="0"/>
    <s v="P0004"/>
    <x v="1"/>
    <x v="78"/>
    <n v="3"/>
  </r>
  <r>
    <n v="216"/>
    <x v="69"/>
    <x v="2"/>
    <x v="0"/>
    <x v="0"/>
    <x v="11"/>
    <s v="CP00016"/>
    <x v="15"/>
    <n v="27"/>
    <n v="13"/>
    <n v="351"/>
    <x v="0"/>
    <s v="P0005"/>
    <x v="3"/>
    <x v="79"/>
    <n v="4"/>
  </r>
  <r>
    <n v="217"/>
    <x v="69"/>
    <x v="2"/>
    <x v="0"/>
    <x v="0"/>
    <x v="11"/>
    <s v="CP00017"/>
    <x v="16"/>
    <n v="16"/>
    <n v="25"/>
    <n v="400"/>
    <x v="0"/>
    <s v="P0003"/>
    <x v="2"/>
    <x v="77"/>
    <n v="2"/>
  </r>
  <r>
    <n v="218"/>
    <x v="70"/>
    <x v="2"/>
    <x v="0"/>
    <x v="0"/>
    <x v="11"/>
    <s v="CP00018"/>
    <x v="17"/>
    <n v="29"/>
    <n v="30"/>
    <n v="870"/>
    <x v="0"/>
    <s v="P0002"/>
    <x v="1"/>
    <x v="79"/>
    <n v="3"/>
  </r>
  <r>
    <n v="219"/>
    <x v="70"/>
    <x v="2"/>
    <x v="0"/>
    <x v="0"/>
    <x v="11"/>
    <s v="CP00019"/>
    <x v="18"/>
    <n v="9"/>
    <n v="37"/>
    <n v="333"/>
    <x v="1"/>
    <s v="P0005"/>
    <x v="3"/>
    <x v="80"/>
    <n v="4"/>
  </r>
  <r>
    <n v="220"/>
    <x v="70"/>
    <x v="2"/>
    <x v="0"/>
    <x v="0"/>
    <x v="11"/>
    <s v="CP00020"/>
    <x v="19"/>
    <n v="16"/>
    <n v="20"/>
    <n v="320"/>
    <x v="0"/>
    <s v="P0001"/>
    <x v="0"/>
    <x v="78"/>
    <n v="2"/>
  </r>
  <r>
    <n v="221"/>
    <x v="70"/>
    <x v="2"/>
    <x v="0"/>
    <x v="0"/>
    <x v="11"/>
    <s v="CP00001"/>
    <x v="0"/>
    <n v="13"/>
    <n v="22"/>
    <n v="286"/>
    <x v="0"/>
    <s v="P0001"/>
    <x v="0"/>
    <x v="78"/>
    <n v="2"/>
  </r>
  <r>
    <n v="222"/>
    <x v="71"/>
    <x v="2"/>
    <x v="0"/>
    <x v="0"/>
    <x v="12"/>
    <s v="CP00002"/>
    <x v="1"/>
    <n v="16"/>
    <n v="15"/>
    <n v="240"/>
    <x v="0"/>
    <s v="P0001"/>
    <x v="0"/>
    <x v="79"/>
    <n v="2"/>
  </r>
  <r>
    <n v="223"/>
    <x v="72"/>
    <x v="2"/>
    <x v="0"/>
    <x v="0"/>
    <x v="12"/>
    <s v="CP00003"/>
    <x v="2"/>
    <n v="20"/>
    <n v="20"/>
    <n v="400"/>
    <x v="0"/>
    <s v="P0002"/>
    <x v="1"/>
    <x v="81"/>
    <n v="3"/>
  </r>
  <r>
    <n v="224"/>
    <x v="72"/>
    <x v="2"/>
    <x v="0"/>
    <x v="0"/>
    <x v="12"/>
    <s v="CP00004"/>
    <x v="3"/>
    <n v="6"/>
    <n v="24"/>
    <n v="144"/>
    <x v="0"/>
    <s v="P0004"/>
    <x v="1"/>
    <x v="81"/>
    <n v="3"/>
  </r>
  <r>
    <n v="225"/>
    <x v="72"/>
    <x v="2"/>
    <x v="0"/>
    <x v="0"/>
    <x v="12"/>
    <s v="CP00005"/>
    <x v="4"/>
    <n v="15"/>
    <n v="16"/>
    <n v="240"/>
    <x v="0"/>
    <s v="P0001"/>
    <x v="0"/>
    <x v="80"/>
    <n v="2"/>
  </r>
  <r>
    <n v="226"/>
    <x v="72"/>
    <x v="2"/>
    <x v="0"/>
    <x v="0"/>
    <x v="12"/>
    <s v="CP00006"/>
    <x v="5"/>
    <n v="2"/>
    <n v="24"/>
    <n v="48"/>
    <x v="0"/>
    <s v="P0005"/>
    <x v="3"/>
    <x v="82"/>
    <n v="4"/>
  </r>
  <r>
    <n v="227"/>
    <x v="73"/>
    <x v="2"/>
    <x v="0"/>
    <x v="0"/>
    <x v="12"/>
    <s v="CP00007"/>
    <x v="6"/>
    <n v="5"/>
    <n v="16"/>
    <n v="80"/>
    <x v="0"/>
    <s v="P0003"/>
    <x v="2"/>
    <x v="81"/>
    <n v="2"/>
  </r>
  <r>
    <n v="228"/>
    <x v="74"/>
    <x v="2"/>
    <x v="0"/>
    <x v="0"/>
    <x v="12"/>
    <s v="CP00008"/>
    <x v="7"/>
    <n v="18"/>
    <n v="17"/>
    <n v="306"/>
    <x v="1"/>
    <s v="P0002"/>
    <x v="1"/>
    <x v="83"/>
    <n v="3"/>
  </r>
  <r>
    <n v="229"/>
    <x v="74"/>
    <x v="2"/>
    <x v="0"/>
    <x v="0"/>
    <x v="12"/>
    <s v="CP00009"/>
    <x v="8"/>
    <n v="4"/>
    <n v="23"/>
    <n v="92"/>
    <x v="1"/>
    <s v="P0001"/>
    <x v="0"/>
    <x v="82"/>
    <n v="2"/>
  </r>
  <r>
    <n v="230"/>
    <x v="74"/>
    <x v="2"/>
    <x v="0"/>
    <x v="0"/>
    <x v="12"/>
    <s v="CP00010"/>
    <x v="9"/>
    <n v="16"/>
    <n v="19"/>
    <n v="304"/>
    <x v="1"/>
    <s v="P0003"/>
    <x v="2"/>
    <x v="82"/>
    <n v="2"/>
  </r>
  <r>
    <n v="231"/>
    <x v="75"/>
    <x v="2"/>
    <x v="0"/>
    <x v="0"/>
    <x v="12"/>
    <s v="CP00011"/>
    <x v="10"/>
    <n v="5"/>
    <n v="18"/>
    <n v="90"/>
    <x v="1"/>
    <s v="P0005"/>
    <x v="3"/>
    <x v="84"/>
    <n v="4"/>
  </r>
  <r>
    <n v="232"/>
    <x v="75"/>
    <x v="2"/>
    <x v="0"/>
    <x v="0"/>
    <x v="12"/>
    <s v="CP00012"/>
    <x v="11"/>
    <n v="4"/>
    <n v="24"/>
    <n v="96"/>
    <x v="1"/>
    <s v="P0005"/>
    <x v="3"/>
    <x v="84"/>
    <n v="4"/>
  </r>
  <r>
    <n v="233"/>
    <x v="76"/>
    <x v="2"/>
    <x v="0"/>
    <x v="0"/>
    <x v="12"/>
    <s v="CP00013"/>
    <x v="12"/>
    <n v="15"/>
    <n v="20"/>
    <n v="300"/>
    <x v="1"/>
    <s v="P0002"/>
    <x v="1"/>
    <x v="84"/>
    <n v="3"/>
  </r>
  <r>
    <n v="234"/>
    <x v="76"/>
    <x v="2"/>
    <x v="0"/>
    <x v="0"/>
    <x v="12"/>
    <s v="CP00014"/>
    <x v="13"/>
    <n v="4"/>
    <n v="14"/>
    <n v="56"/>
    <x v="1"/>
    <s v="P0004"/>
    <x v="1"/>
    <x v="84"/>
    <n v="3"/>
  </r>
  <r>
    <n v="235"/>
    <x v="76"/>
    <x v="2"/>
    <x v="0"/>
    <x v="0"/>
    <x v="12"/>
    <s v="CP00015"/>
    <x v="14"/>
    <n v="1"/>
    <n v="38"/>
    <n v="38"/>
    <x v="1"/>
    <s v="P0002"/>
    <x v="1"/>
    <x v="84"/>
    <n v="3"/>
  </r>
  <r>
    <n v="236"/>
    <x v="76"/>
    <x v="2"/>
    <x v="0"/>
    <x v="0"/>
    <x v="12"/>
    <s v="CP00016"/>
    <x v="15"/>
    <n v="20"/>
    <n v="16"/>
    <n v="320"/>
    <x v="1"/>
    <s v="P0004"/>
    <x v="1"/>
    <x v="84"/>
    <n v="3"/>
  </r>
  <r>
    <n v="237"/>
    <x v="77"/>
    <x v="2"/>
    <x v="0"/>
    <x v="0"/>
    <x v="13"/>
    <s v="CP00017"/>
    <x v="16"/>
    <n v="4"/>
    <n v="28"/>
    <n v="112"/>
    <x v="1"/>
    <s v="P0005"/>
    <x v="3"/>
    <x v="85"/>
    <n v="4"/>
  </r>
  <r>
    <n v="238"/>
    <x v="77"/>
    <x v="2"/>
    <x v="0"/>
    <x v="0"/>
    <x v="13"/>
    <s v="CP00018"/>
    <x v="17"/>
    <n v="16"/>
    <n v="35"/>
    <n v="560"/>
    <x v="1"/>
    <s v="P0003"/>
    <x v="2"/>
    <x v="86"/>
    <n v="2"/>
  </r>
  <r>
    <n v="239"/>
    <x v="77"/>
    <x v="2"/>
    <x v="0"/>
    <x v="0"/>
    <x v="13"/>
    <s v="CP00019"/>
    <x v="18"/>
    <n v="25"/>
    <n v="33"/>
    <n v="825"/>
    <x v="0"/>
    <s v="P0003"/>
    <x v="2"/>
    <x v="86"/>
    <n v="2"/>
  </r>
  <r>
    <n v="240"/>
    <x v="77"/>
    <x v="2"/>
    <x v="0"/>
    <x v="0"/>
    <x v="13"/>
    <s v="CP00020"/>
    <x v="19"/>
    <n v="29"/>
    <n v="22"/>
    <n v="638"/>
    <x v="0"/>
    <s v="P0004"/>
    <x v="1"/>
    <x v="87"/>
    <n v="3"/>
  </r>
  <r>
    <n v="241"/>
    <x v="77"/>
    <x v="2"/>
    <x v="0"/>
    <x v="0"/>
    <x v="13"/>
    <s v="CP00001"/>
    <x v="0"/>
    <n v="11"/>
    <n v="22"/>
    <n v="242"/>
    <x v="0"/>
    <s v="P0005"/>
    <x v="3"/>
    <x v="85"/>
    <n v="4"/>
  </r>
  <r>
    <n v="242"/>
    <x v="77"/>
    <x v="2"/>
    <x v="0"/>
    <x v="0"/>
    <x v="13"/>
    <s v="CP00002"/>
    <x v="1"/>
    <n v="22"/>
    <n v="18"/>
    <n v="396"/>
    <x v="0"/>
    <s v="P0002"/>
    <x v="1"/>
    <x v="87"/>
    <n v="3"/>
  </r>
  <r>
    <n v="243"/>
    <x v="77"/>
    <x v="2"/>
    <x v="0"/>
    <x v="0"/>
    <x v="13"/>
    <s v="CP00003"/>
    <x v="2"/>
    <n v="1"/>
    <n v="20"/>
    <n v="20"/>
    <x v="0"/>
    <s v="P0004"/>
    <x v="1"/>
    <x v="87"/>
    <n v="3"/>
  </r>
  <r>
    <n v="244"/>
    <x v="77"/>
    <x v="2"/>
    <x v="0"/>
    <x v="0"/>
    <x v="13"/>
    <s v="CP00004"/>
    <x v="3"/>
    <n v="26"/>
    <n v="22"/>
    <n v="572"/>
    <x v="0"/>
    <s v="P0001"/>
    <x v="0"/>
    <x v="86"/>
    <n v="2"/>
  </r>
  <r>
    <n v="245"/>
    <x v="78"/>
    <x v="2"/>
    <x v="0"/>
    <x v="0"/>
    <x v="13"/>
    <s v="CP00005"/>
    <x v="4"/>
    <n v="10"/>
    <n v="16"/>
    <n v="160"/>
    <x v="0"/>
    <s v="P0004"/>
    <x v="1"/>
    <x v="88"/>
    <n v="3"/>
  </r>
  <r>
    <n v="246"/>
    <x v="78"/>
    <x v="2"/>
    <x v="0"/>
    <x v="0"/>
    <x v="13"/>
    <s v="CP00006"/>
    <x v="5"/>
    <n v="5"/>
    <n v="24"/>
    <n v="120"/>
    <x v="0"/>
    <s v="P0005"/>
    <x v="3"/>
    <x v="89"/>
    <n v="4"/>
  </r>
  <r>
    <n v="247"/>
    <x v="78"/>
    <x v="2"/>
    <x v="0"/>
    <x v="0"/>
    <x v="13"/>
    <s v="CP00007"/>
    <x v="6"/>
    <n v="9"/>
    <n v="16"/>
    <n v="144"/>
    <x v="0"/>
    <s v="P0003"/>
    <x v="2"/>
    <x v="85"/>
    <n v="2"/>
  </r>
  <r>
    <n v="248"/>
    <x v="78"/>
    <x v="2"/>
    <x v="0"/>
    <x v="0"/>
    <x v="13"/>
    <s v="CP00008"/>
    <x v="7"/>
    <n v="18"/>
    <n v="15"/>
    <n v="270"/>
    <x v="0"/>
    <s v="P0001"/>
    <x v="0"/>
    <x v="85"/>
    <n v="2"/>
  </r>
  <r>
    <n v="249"/>
    <x v="79"/>
    <x v="3"/>
    <x v="1"/>
    <x v="0"/>
    <x v="13"/>
    <s v="CP00009"/>
    <x v="8"/>
    <n v="14"/>
    <n v="25"/>
    <n v="350"/>
    <x v="0"/>
    <s v="P0004"/>
    <x v="1"/>
    <x v="90"/>
    <n v="3"/>
  </r>
  <r>
    <n v="250"/>
    <x v="79"/>
    <x v="3"/>
    <x v="1"/>
    <x v="0"/>
    <x v="13"/>
    <s v="CP00010"/>
    <x v="9"/>
    <n v="8"/>
    <n v="19"/>
    <n v="152"/>
    <x v="0"/>
    <s v="P0003"/>
    <x v="2"/>
    <x v="89"/>
    <n v="2"/>
  </r>
  <r>
    <n v="251"/>
    <x v="79"/>
    <x v="3"/>
    <x v="1"/>
    <x v="0"/>
    <x v="13"/>
    <s v="CP00011"/>
    <x v="10"/>
    <n v="11"/>
    <n v="17"/>
    <n v="187"/>
    <x v="0"/>
    <s v="P0001"/>
    <x v="0"/>
    <x v="89"/>
    <n v="2"/>
  </r>
  <r>
    <n v="252"/>
    <x v="80"/>
    <x v="3"/>
    <x v="1"/>
    <x v="0"/>
    <x v="13"/>
    <s v="CP00012"/>
    <x v="11"/>
    <n v="15"/>
    <n v="24"/>
    <n v="360"/>
    <x v="0"/>
    <s v="P0005"/>
    <x v="3"/>
    <x v="91"/>
    <n v="4"/>
  </r>
  <r>
    <n v="253"/>
    <x v="80"/>
    <x v="3"/>
    <x v="1"/>
    <x v="0"/>
    <x v="13"/>
    <s v="CP00013"/>
    <x v="12"/>
    <n v="32"/>
    <n v="15"/>
    <n v="480"/>
    <x v="0"/>
    <s v="P0005"/>
    <x v="3"/>
    <x v="91"/>
    <n v="4"/>
  </r>
  <r>
    <n v="254"/>
    <x v="80"/>
    <x v="3"/>
    <x v="1"/>
    <x v="0"/>
    <x v="13"/>
    <s v="CP00014"/>
    <x v="13"/>
    <n v="13"/>
    <n v="14"/>
    <n v="182"/>
    <x v="0"/>
    <s v="P0002"/>
    <x v="1"/>
    <x v="92"/>
    <n v="3"/>
  </r>
  <r>
    <n v="255"/>
    <x v="81"/>
    <x v="3"/>
    <x v="1"/>
    <x v="0"/>
    <x v="13"/>
    <s v="CP00015"/>
    <x v="14"/>
    <n v="12"/>
    <n v="38"/>
    <n v="456"/>
    <x v="0"/>
    <s v="P0002"/>
    <x v="1"/>
    <x v="91"/>
    <n v="3"/>
  </r>
  <r>
    <n v="256"/>
    <x v="81"/>
    <x v="3"/>
    <x v="1"/>
    <x v="0"/>
    <x v="13"/>
    <s v="CP00016"/>
    <x v="15"/>
    <n v="27"/>
    <n v="16"/>
    <n v="432"/>
    <x v="0"/>
    <s v="P0002"/>
    <x v="1"/>
    <x v="91"/>
    <n v="3"/>
  </r>
  <r>
    <n v="257"/>
    <x v="81"/>
    <x v="3"/>
    <x v="1"/>
    <x v="0"/>
    <x v="13"/>
    <s v="CP00017"/>
    <x v="16"/>
    <n v="18"/>
    <n v="23"/>
    <n v="414"/>
    <x v="0"/>
    <s v="P0002"/>
    <x v="1"/>
    <x v="91"/>
    <n v="3"/>
  </r>
  <r>
    <n v="258"/>
    <x v="82"/>
    <x v="3"/>
    <x v="1"/>
    <x v="0"/>
    <x v="14"/>
    <s v="CP00018"/>
    <x v="17"/>
    <n v="14"/>
    <n v="30"/>
    <n v="420"/>
    <x v="0"/>
    <s v="P0004"/>
    <x v="1"/>
    <x v="93"/>
    <n v="3"/>
  </r>
  <r>
    <n v="259"/>
    <x v="82"/>
    <x v="3"/>
    <x v="1"/>
    <x v="0"/>
    <x v="14"/>
    <s v="CP00019"/>
    <x v="18"/>
    <n v="17"/>
    <n v="33"/>
    <n v="561"/>
    <x v="0"/>
    <s v="P0003"/>
    <x v="2"/>
    <x v="91"/>
    <n v="2"/>
  </r>
  <r>
    <n v="260"/>
    <x v="82"/>
    <x v="3"/>
    <x v="1"/>
    <x v="0"/>
    <x v="14"/>
    <s v="CP00020"/>
    <x v="19"/>
    <n v="18"/>
    <n v="20"/>
    <n v="360"/>
    <x v="0"/>
    <s v="P0001"/>
    <x v="0"/>
    <x v="91"/>
    <n v="2"/>
  </r>
  <r>
    <n v="261"/>
    <x v="82"/>
    <x v="3"/>
    <x v="1"/>
    <x v="0"/>
    <x v="14"/>
    <s v="CP00001"/>
    <x v="0"/>
    <n v="13"/>
    <n v="22"/>
    <n v="286"/>
    <x v="0"/>
    <s v="P0001"/>
    <x v="0"/>
    <x v="91"/>
    <n v="2"/>
  </r>
  <r>
    <n v="262"/>
    <x v="83"/>
    <x v="3"/>
    <x v="1"/>
    <x v="0"/>
    <x v="14"/>
    <s v="CP00002"/>
    <x v="1"/>
    <n v="1"/>
    <n v="17"/>
    <n v="17"/>
    <x v="0"/>
    <s v="P0005"/>
    <x v="3"/>
    <x v="94"/>
    <n v="4"/>
  </r>
  <r>
    <n v="263"/>
    <x v="83"/>
    <x v="3"/>
    <x v="1"/>
    <x v="0"/>
    <x v="14"/>
    <s v="CP00003"/>
    <x v="2"/>
    <n v="7"/>
    <n v="16"/>
    <n v="112"/>
    <x v="0"/>
    <s v="P0005"/>
    <x v="3"/>
    <x v="94"/>
    <n v="4"/>
  </r>
  <r>
    <n v="264"/>
    <x v="83"/>
    <x v="3"/>
    <x v="1"/>
    <x v="0"/>
    <x v="14"/>
    <s v="CP00004"/>
    <x v="3"/>
    <n v="17"/>
    <n v="22"/>
    <n v="374"/>
    <x v="0"/>
    <s v="P0001"/>
    <x v="0"/>
    <x v="93"/>
    <n v="2"/>
  </r>
  <r>
    <n v="265"/>
    <x v="84"/>
    <x v="3"/>
    <x v="1"/>
    <x v="0"/>
    <x v="14"/>
    <s v="CP00005"/>
    <x v="4"/>
    <n v="13"/>
    <n v="16"/>
    <n v="208"/>
    <x v="0"/>
    <s v="P0002"/>
    <x v="1"/>
    <x v="94"/>
    <n v="3"/>
  </r>
  <r>
    <n v="266"/>
    <x v="84"/>
    <x v="3"/>
    <x v="1"/>
    <x v="0"/>
    <x v="14"/>
    <s v="CP00006"/>
    <x v="5"/>
    <n v="20"/>
    <n v="22"/>
    <n v="440"/>
    <x v="0"/>
    <s v="P0003"/>
    <x v="2"/>
    <x v="95"/>
    <n v="2"/>
  </r>
  <r>
    <n v="267"/>
    <x v="84"/>
    <x v="3"/>
    <x v="1"/>
    <x v="0"/>
    <x v="14"/>
    <s v="CP00007"/>
    <x v="6"/>
    <n v="11"/>
    <n v="15"/>
    <n v="165"/>
    <x v="0"/>
    <s v="P0005"/>
    <x v="3"/>
    <x v="96"/>
    <n v="4"/>
  </r>
  <r>
    <n v="268"/>
    <x v="84"/>
    <x v="3"/>
    <x v="1"/>
    <x v="0"/>
    <x v="14"/>
    <s v="CP00008"/>
    <x v="7"/>
    <n v="6"/>
    <n v="22"/>
    <n v="132"/>
    <x v="0"/>
    <s v="P0003"/>
    <x v="2"/>
    <x v="95"/>
    <n v="2"/>
  </r>
  <r>
    <n v="269"/>
    <x v="85"/>
    <x v="3"/>
    <x v="1"/>
    <x v="0"/>
    <x v="14"/>
    <s v="CP00009"/>
    <x v="8"/>
    <n v="13"/>
    <n v="22"/>
    <n v="286"/>
    <x v="0"/>
    <s v="P0005"/>
    <x v="3"/>
    <x v="97"/>
    <n v="4"/>
  </r>
  <r>
    <n v="270"/>
    <x v="85"/>
    <x v="3"/>
    <x v="1"/>
    <x v="0"/>
    <x v="14"/>
    <s v="CP00010"/>
    <x v="9"/>
    <n v="14"/>
    <n v="15"/>
    <n v="210"/>
    <x v="0"/>
    <s v="P0005"/>
    <x v="3"/>
    <x v="97"/>
    <n v="4"/>
  </r>
  <r>
    <n v="271"/>
    <x v="85"/>
    <x v="3"/>
    <x v="1"/>
    <x v="0"/>
    <x v="14"/>
    <s v="CP00011"/>
    <x v="10"/>
    <n v="19"/>
    <n v="17"/>
    <n v="323"/>
    <x v="0"/>
    <s v="P0002"/>
    <x v="1"/>
    <x v="96"/>
    <n v="3"/>
  </r>
  <r>
    <n v="272"/>
    <x v="86"/>
    <x v="3"/>
    <x v="1"/>
    <x v="0"/>
    <x v="14"/>
    <s v="CP00012"/>
    <x v="11"/>
    <n v="5"/>
    <n v="25"/>
    <n v="125"/>
    <x v="0"/>
    <s v="P0004"/>
    <x v="1"/>
    <x v="97"/>
    <n v="3"/>
  </r>
  <r>
    <n v="273"/>
    <x v="86"/>
    <x v="3"/>
    <x v="1"/>
    <x v="0"/>
    <x v="14"/>
    <s v="CP00013"/>
    <x v="12"/>
    <n v="23"/>
    <n v="20"/>
    <n v="460"/>
    <x v="0"/>
    <s v="P0002"/>
    <x v="1"/>
    <x v="97"/>
    <n v="3"/>
  </r>
  <r>
    <n v="274"/>
    <x v="86"/>
    <x v="3"/>
    <x v="1"/>
    <x v="0"/>
    <x v="14"/>
    <s v="CP00014"/>
    <x v="13"/>
    <n v="3"/>
    <n v="14"/>
    <n v="42"/>
    <x v="0"/>
    <s v="P0004"/>
    <x v="1"/>
    <x v="97"/>
    <n v="3"/>
  </r>
  <r>
    <n v="275"/>
    <x v="87"/>
    <x v="3"/>
    <x v="1"/>
    <x v="0"/>
    <x v="14"/>
    <s v="CP00015"/>
    <x v="14"/>
    <n v="19"/>
    <n v="40"/>
    <n v="760"/>
    <x v="0"/>
    <s v="P0001"/>
    <x v="0"/>
    <x v="97"/>
    <n v="2"/>
  </r>
  <r>
    <n v="276"/>
    <x v="87"/>
    <x v="3"/>
    <x v="1"/>
    <x v="0"/>
    <x v="14"/>
    <s v="CP00016"/>
    <x v="15"/>
    <n v="9"/>
    <n v="15"/>
    <n v="135"/>
    <x v="0"/>
    <s v="P0003"/>
    <x v="2"/>
    <x v="97"/>
    <n v="2"/>
  </r>
  <r>
    <n v="277"/>
    <x v="88"/>
    <x v="3"/>
    <x v="1"/>
    <x v="0"/>
    <x v="14"/>
    <s v="CP00017"/>
    <x v="16"/>
    <n v="15"/>
    <n v="25"/>
    <n v="375"/>
    <x v="0"/>
    <s v="P0003"/>
    <x v="2"/>
    <x v="98"/>
    <n v="2"/>
  </r>
  <r>
    <n v="278"/>
    <x v="88"/>
    <x v="3"/>
    <x v="1"/>
    <x v="0"/>
    <x v="14"/>
    <s v="CP00018"/>
    <x v="17"/>
    <n v="7"/>
    <n v="30"/>
    <n v="210"/>
    <x v="0"/>
    <s v="P0002"/>
    <x v="1"/>
    <x v="99"/>
    <n v="3"/>
  </r>
  <r>
    <n v="279"/>
    <x v="88"/>
    <x v="3"/>
    <x v="1"/>
    <x v="0"/>
    <x v="14"/>
    <s v="CP00019"/>
    <x v="18"/>
    <n v="29"/>
    <n v="37"/>
    <n v="1073"/>
    <x v="0"/>
    <s v="P0005"/>
    <x v="3"/>
    <x v="100"/>
    <n v="4"/>
  </r>
  <r>
    <n v="280"/>
    <x v="88"/>
    <x v="3"/>
    <x v="1"/>
    <x v="0"/>
    <x v="14"/>
    <s v="CP00020"/>
    <x v="19"/>
    <n v="22"/>
    <n v="20"/>
    <n v="440"/>
    <x v="1"/>
    <s v="P0001"/>
    <x v="0"/>
    <x v="98"/>
    <n v="2"/>
  </r>
  <r>
    <n v="281"/>
    <x v="88"/>
    <x v="3"/>
    <x v="1"/>
    <x v="0"/>
    <x v="14"/>
    <s v="CP00001"/>
    <x v="0"/>
    <n v="20"/>
    <n v="22"/>
    <n v="440"/>
    <x v="0"/>
    <s v="P0001"/>
    <x v="0"/>
    <x v="98"/>
    <n v="2"/>
  </r>
  <r>
    <n v="282"/>
    <x v="88"/>
    <x v="3"/>
    <x v="1"/>
    <x v="0"/>
    <x v="14"/>
    <s v="CP00002"/>
    <x v="1"/>
    <n v="16"/>
    <n v="18"/>
    <n v="288"/>
    <x v="0"/>
    <s v="P0002"/>
    <x v="1"/>
    <x v="99"/>
    <n v="3"/>
  </r>
  <r>
    <n v="283"/>
    <x v="88"/>
    <x v="3"/>
    <x v="1"/>
    <x v="0"/>
    <x v="14"/>
    <s v="CP00003"/>
    <x v="2"/>
    <n v="18"/>
    <n v="20"/>
    <n v="360"/>
    <x v="0"/>
    <s v="P0001"/>
    <x v="0"/>
    <x v="98"/>
    <n v="2"/>
  </r>
  <r>
    <n v="284"/>
    <x v="88"/>
    <x v="3"/>
    <x v="1"/>
    <x v="0"/>
    <x v="14"/>
    <s v="CP00004"/>
    <x v="3"/>
    <n v="29"/>
    <n v="20"/>
    <n v="580"/>
    <x v="0"/>
    <s v="P0003"/>
    <x v="2"/>
    <x v="98"/>
    <n v="2"/>
  </r>
  <r>
    <n v="285"/>
    <x v="88"/>
    <x v="3"/>
    <x v="1"/>
    <x v="0"/>
    <x v="14"/>
    <s v="CP00005"/>
    <x v="4"/>
    <n v="14"/>
    <n v="16"/>
    <n v="224"/>
    <x v="0"/>
    <s v="P0002"/>
    <x v="1"/>
    <x v="99"/>
    <n v="3"/>
  </r>
  <r>
    <n v="286"/>
    <x v="88"/>
    <x v="3"/>
    <x v="1"/>
    <x v="0"/>
    <x v="14"/>
    <s v="CP00006"/>
    <x v="5"/>
    <n v="15"/>
    <n v="24"/>
    <n v="360"/>
    <x v="0"/>
    <s v="P0005"/>
    <x v="3"/>
    <x v="100"/>
    <n v="4"/>
  </r>
  <r>
    <n v="287"/>
    <x v="89"/>
    <x v="3"/>
    <x v="1"/>
    <x v="0"/>
    <x v="15"/>
    <s v="CP00007"/>
    <x v="6"/>
    <n v="12"/>
    <n v="15"/>
    <n v="180"/>
    <x v="0"/>
    <s v="P0005"/>
    <x v="3"/>
    <x v="101"/>
    <n v="4"/>
  </r>
  <r>
    <n v="288"/>
    <x v="89"/>
    <x v="3"/>
    <x v="1"/>
    <x v="0"/>
    <x v="15"/>
    <s v="CP00008"/>
    <x v="7"/>
    <n v="14"/>
    <n v="16"/>
    <n v="224"/>
    <x v="0"/>
    <s v="P0005"/>
    <x v="3"/>
    <x v="101"/>
    <n v="4"/>
  </r>
  <r>
    <n v="289"/>
    <x v="89"/>
    <x v="3"/>
    <x v="1"/>
    <x v="0"/>
    <x v="15"/>
    <s v="CP00009"/>
    <x v="8"/>
    <n v="2"/>
    <n v="22"/>
    <n v="44"/>
    <x v="0"/>
    <s v="P0005"/>
    <x v="3"/>
    <x v="101"/>
    <n v="4"/>
  </r>
  <r>
    <n v="290"/>
    <x v="90"/>
    <x v="3"/>
    <x v="1"/>
    <x v="0"/>
    <x v="15"/>
    <s v="CP00010"/>
    <x v="9"/>
    <n v="19"/>
    <n v="18"/>
    <n v="342"/>
    <x v="0"/>
    <s v="P0001"/>
    <x v="0"/>
    <x v="101"/>
    <n v="2"/>
  </r>
  <r>
    <n v="291"/>
    <x v="90"/>
    <x v="3"/>
    <x v="1"/>
    <x v="0"/>
    <x v="15"/>
    <s v="CP00011"/>
    <x v="10"/>
    <n v="11"/>
    <n v="17"/>
    <n v="187"/>
    <x v="0"/>
    <s v="P0002"/>
    <x v="1"/>
    <x v="102"/>
    <n v="3"/>
  </r>
  <r>
    <n v="292"/>
    <x v="90"/>
    <x v="3"/>
    <x v="1"/>
    <x v="0"/>
    <x v="15"/>
    <s v="CP00012"/>
    <x v="11"/>
    <n v="1"/>
    <n v="25"/>
    <n v="25"/>
    <x v="0"/>
    <s v="P0004"/>
    <x v="1"/>
    <x v="102"/>
    <n v="3"/>
  </r>
  <r>
    <n v="293"/>
    <x v="91"/>
    <x v="3"/>
    <x v="1"/>
    <x v="0"/>
    <x v="15"/>
    <s v="CP00013"/>
    <x v="12"/>
    <n v="33"/>
    <n v="15"/>
    <n v="495"/>
    <x v="0"/>
    <s v="P0005"/>
    <x v="3"/>
    <x v="103"/>
    <n v="4"/>
  </r>
  <r>
    <n v="294"/>
    <x v="91"/>
    <x v="3"/>
    <x v="1"/>
    <x v="0"/>
    <x v="15"/>
    <s v="CP00014"/>
    <x v="13"/>
    <n v="4"/>
    <n v="13"/>
    <n v="52"/>
    <x v="0"/>
    <s v="P0005"/>
    <x v="3"/>
    <x v="103"/>
    <n v="4"/>
  </r>
  <r>
    <n v="295"/>
    <x v="91"/>
    <x v="3"/>
    <x v="1"/>
    <x v="0"/>
    <x v="15"/>
    <s v="CP00015"/>
    <x v="14"/>
    <n v="17"/>
    <n v="40"/>
    <n v="680"/>
    <x v="0"/>
    <s v="P0001"/>
    <x v="0"/>
    <x v="102"/>
    <n v="2"/>
  </r>
  <r>
    <n v="296"/>
    <x v="91"/>
    <x v="3"/>
    <x v="1"/>
    <x v="0"/>
    <x v="15"/>
    <s v="CP00016"/>
    <x v="15"/>
    <n v="28"/>
    <n v="12"/>
    <n v="336"/>
    <x v="0"/>
    <s v="P0001"/>
    <x v="0"/>
    <x v="102"/>
    <n v="2"/>
  </r>
  <r>
    <n v="297"/>
    <x v="92"/>
    <x v="3"/>
    <x v="1"/>
    <x v="0"/>
    <x v="15"/>
    <s v="CP00017"/>
    <x v="16"/>
    <n v="3"/>
    <n v="23"/>
    <n v="69"/>
    <x v="1"/>
    <s v="P0004"/>
    <x v="1"/>
    <x v="103"/>
    <n v="3"/>
  </r>
  <r>
    <n v="298"/>
    <x v="93"/>
    <x v="3"/>
    <x v="1"/>
    <x v="0"/>
    <x v="15"/>
    <s v="CP00018"/>
    <x v="17"/>
    <n v="7"/>
    <n v="30"/>
    <n v="210"/>
    <x v="1"/>
    <s v="P0004"/>
    <x v="1"/>
    <x v="104"/>
    <n v="3"/>
  </r>
  <r>
    <n v="299"/>
    <x v="93"/>
    <x v="3"/>
    <x v="1"/>
    <x v="0"/>
    <x v="15"/>
    <s v="CP00019"/>
    <x v="18"/>
    <n v="7"/>
    <n v="33"/>
    <n v="231"/>
    <x v="1"/>
    <s v="P0003"/>
    <x v="2"/>
    <x v="103"/>
    <n v="2"/>
  </r>
  <r>
    <n v="300"/>
    <x v="93"/>
    <x v="3"/>
    <x v="1"/>
    <x v="0"/>
    <x v="15"/>
    <s v="CP00020"/>
    <x v="19"/>
    <n v="19"/>
    <n v="16"/>
    <n v="304"/>
    <x v="1"/>
    <s v="P0003"/>
    <x v="2"/>
    <x v="103"/>
    <n v="2"/>
  </r>
  <r>
    <n v="301"/>
    <x v="93"/>
    <x v="3"/>
    <x v="1"/>
    <x v="0"/>
    <x v="15"/>
    <s v="CP00001"/>
    <x v="0"/>
    <n v="19"/>
    <n v="23"/>
    <n v="437"/>
    <x v="1"/>
    <s v="P0002"/>
    <x v="1"/>
    <x v="104"/>
    <n v="3"/>
  </r>
  <r>
    <n v="302"/>
    <x v="94"/>
    <x v="3"/>
    <x v="1"/>
    <x v="0"/>
    <x v="15"/>
    <s v="CP00002"/>
    <x v="1"/>
    <n v="7"/>
    <n v="18"/>
    <n v="126"/>
    <x v="1"/>
    <s v="P0004"/>
    <x v="1"/>
    <x v="105"/>
    <n v="3"/>
  </r>
  <r>
    <n v="303"/>
    <x v="95"/>
    <x v="3"/>
    <x v="1"/>
    <x v="0"/>
    <x v="16"/>
    <s v="CP00003"/>
    <x v="2"/>
    <n v="17"/>
    <n v="20"/>
    <n v="340"/>
    <x v="0"/>
    <s v="P0001"/>
    <x v="0"/>
    <x v="105"/>
    <n v="2"/>
  </r>
  <r>
    <n v="304"/>
    <x v="95"/>
    <x v="3"/>
    <x v="1"/>
    <x v="0"/>
    <x v="16"/>
    <s v="CP00004"/>
    <x v="3"/>
    <n v="16"/>
    <n v="24"/>
    <n v="384"/>
    <x v="0"/>
    <s v="P0002"/>
    <x v="1"/>
    <x v="106"/>
    <n v="3"/>
  </r>
  <r>
    <n v="305"/>
    <x v="95"/>
    <x v="3"/>
    <x v="1"/>
    <x v="0"/>
    <x v="16"/>
    <s v="CP00005"/>
    <x v="4"/>
    <n v="9"/>
    <n v="10"/>
    <n v="90"/>
    <x v="0"/>
    <s v="P0003"/>
    <x v="2"/>
    <x v="105"/>
    <n v="2"/>
  </r>
  <r>
    <n v="306"/>
    <x v="95"/>
    <x v="3"/>
    <x v="1"/>
    <x v="0"/>
    <x v="16"/>
    <s v="CP00006"/>
    <x v="5"/>
    <n v="18"/>
    <n v="24"/>
    <n v="432"/>
    <x v="0"/>
    <s v="P0005"/>
    <x v="3"/>
    <x v="107"/>
    <n v="4"/>
  </r>
  <r>
    <n v="307"/>
    <x v="95"/>
    <x v="3"/>
    <x v="1"/>
    <x v="0"/>
    <x v="16"/>
    <s v="CP00007"/>
    <x v="6"/>
    <n v="10"/>
    <n v="17"/>
    <n v="170"/>
    <x v="0"/>
    <s v="P0002"/>
    <x v="1"/>
    <x v="106"/>
    <n v="3"/>
  </r>
  <r>
    <n v="308"/>
    <x v="95"/>
    <x v="3"/>
    <x v="1"/>
    <x v="0"/>
    <x v="16"/>
    <s v="CP00008"/>
    <x v="7"/>
    <n v="6"/>
    <n v="15"/>
    <n v="90"/>
    <x v="0"/>
    <s v="P0001"/>
    <x v="0"/>
    <x v="105"/>
    <n v="2"/>
  </r>
  <r>
    <n v="309"/>
    <x v="95"/>
    <x v="3"/>
    <x v="1"/>
    <x v="0"/>
    <x v="16"/>
    <s v="CP00009"/>
    <x v="8"/>
    <n v="8"/>
    <n v="22"/>
    <n v="176"/>
    <x v="0"/>
    <s v="P0005"/>
    <x v="3"/>
    <x v="107"/>
    <n v="4"/>
  </r>
  <r>
    <n v="310"/>
    <x v="96"/>
    <x v="3"/>
    <x v="1"/>
    <x v="0"/>
    <x v="16"/>
    <s v="CP00010"/>
    <x v="9"/>
    <n v="22"/>
    <n v="18"/>
    <n v="396"/>
    <x v="0"/>
    <s v="P0001"/>
    <x v="0"/>
    <x v="106"/>
    <n v="2"/>
  </r>
  <r>
    <n v="311"/>
    <x v="96"/>
    <x v="3"/>
    <x v="1"/>
    <x v="0"/>
    <x v="16"/>
    <s v="CP00011"/>
    <x v="10"/>
    <n v="15"/>
    <n v="17"/>
    <n v="255"/>
    <x v="0"/>
    <s v="P0004"/>
    <x v="1"/>
    <x v="107"/>
    <n v="3"/>
  </r>
  <r>
    <n v="312"/>
    <x v="97"/>
    <x v="3"/>
    <x v="1"/>
    <x v="0"/>
    <x v="16"/>
    <s v="CP00012"/>
    <x v="11"/>
    <n v="7"/>
    <n v="24"/>
    <n v="168"/>
    <x v="0"/>
    <s v="P0005"/>
    <x v="3"/>
    <x v="108"/>
    <n v="4"/>
  </r>
  <r>
    <n v="313"/>
    <x v="97"/>
    <x v="3"/>
    <x v="1"/>
    <x v="0"/>
    <x v="16"/>
    <s v="CP00013"/>
    <x v="12"/>
    <n v="33"/>
    <n v="17"/>
    <n v="561"/>
    <x v="0"/>
    <s v="P0001"/>
    <x v="0"/>
    <x v="107"/>
    <n v="2"/>
  </r>
  <r>
    <n v="314"/>
    <x v="97"/>
    <x v="3"/>
    <x v="1"/>
    <x v="0"/>
    <x v="16"/>
    <s v="CP00014"/>
    <x v="13"/>
    <n v="12"/>
    <n v="12"/>
    <n v="144"/>
    <x v="0"/>
    <s v="P0003"/>
    <x v="2"/>
    <x v="107"/>
    <n v="2"/>
  </r>
  <r>
    <n v="315"/>
    <x v="97"/>
    <x v="3"/>
    <x v="1"/>
    <x v="0"/>
    <x v="16"/>
    <s v="CP00015"/>
    <x v="14"/>
    <n v="21"/>
    <n v="38"/>
    <n v="798"/>
    <x v="0"/>
    <s v="P0002"/>
    <x v="1"/>
    <x v="109"/>
    <n v="3"/>
  </r>
  <r>
    <n v="316"/>
    <x v="97"/>
    <x v="3"/>
    <x v="1"/>
    <x v="0"/>
    <x v="16"/>
    <s v="CP00016"/>
    <x v="15"/>
    <n v="28"/>
    <n v="13"/>
    <n v="364"/>
    <x v="0"/>
    <s v="P0005"/>
    <x v="3"/>
    <x v="108"/>
    <n v="4"/>
  </r>
  <r>
    <n v="317"/>
    <x v="97"/>
    <x v="3"/>
    <x v="1"/>
    <x v="0"/>
    <x v="16"/>
    <s v="CP00017"/>
    <x v="16"/>
    <n v="7"/>
    <n v="25"/>
    <n v="175"/>
    <x v="0"/>
    <s v="P0003"/>
    <x v="2"/>
    <x v="107"/>
    <n v="2"/>
  </r>
  <r>
    <n v="318"/>
    <x v="98"/>
    <x v="3"/>
    <x v="1"/>
    <x v="0"/>
    <x v="16"/>
    <s v="CP00018"/>
    <x v="17"/>
    <n v="7"/>
    <n v="27"/>
    <n v="189"/>
    <x v="0"/>
    <s v="P0001"/>
    <x v="0"/>
    <x v="109"/>
    <n v="2"/>
  </r>
  <r>
    <n v="319"/>
    <x v="99"/>
    <x v="3"/>
    <x v="1"/>
    <x v="0"/>
    <x v="16"/>
    <s v="CP00019"/>
    <x v="18"/>
    <n v="5"/>
    <n v="37"/>
    <n v="185"/>
    <x v="0"/>
    <s v="P0005"/>
    <x v="3"/>
    <x v="110"/>
    <n v="4"/>
  </r>
  <r>
    <n v="320"/>
    <x v="99"/>
    <x v="3"/>
    <x v="1"/>
    <x v="0"/>
    <x v="16"/>
    <s v="CP00020"/>
    <x v="19"/>
    <n v="7"/>
    <n v="25"/>
    <n v="175"/>
    <x v="0"/>
    <s v="P0005"/>
    <x v="3"/>
    <x v="110"/>
    <n v="4"/>
  </r>
  <r>
    <n v="321"/>
    <x v="99"/>
    <x v="3"/>
    <x v="1"/>
    <x v="0"/>
    <x v="16"/>
    <s v="CP00001"/>
    <x v="0"/>
    <n v="16"/>
    <n v="23"/>
    <n v="368"/>
    <x v="0"/>
    <s v="P0004"/>
    <x v="1"/>
    <x v="111"/>
    <n v="3"/>
  </r>
  <r>
    <n v="322"/>
    <x v="99"/>
    <x v="3"/>
    <x v="1"/>
    <x v="0"/>
    <x v="16"/>
    <s v="CP00002"/>
    <x v="1"/>
    <n v="16"/>
    <n v="18"/>
    <n v="288"/>
    <x v="0"/>
    <s v="P0004"/>
    <x v="1"/>
    <x v="111"/>
    <n v="3"/>
  </r>
  <r>
    <n v="323"/>
    <x v="99"/>
    <x v="3"/>
    <x v="1"/>
    <x v="0"/>
    <x v="16"/>
    <s v="CP00003"/>
    <x v="2"/>
    <n v="16"/>
    <n v="20"/>
    <n v="320"/>
    <x v="0"/>
    <s v="P0004"/>
    <x v="1"/>
    <x v="111"/>
    <n v="3"/>
  </r>
  <r>
    <n v="324"/>
    <x v="100"/>
    <x v="3"/>
    <x v="1"/>
    <x v="0"/>
    <x v="16"/>
    <s v="CP00004"/>
    <x v="3"/>
    <n v="23"/>
    <n v="23"/>
    <n v="529"/>
    <x v="0"/>
    <s v="P0005"/>
    <x v="3"/>
    <x v="112"/>
    <n v="4"/>
  </r>
  <r>
    <n v="325"/>
    <x v="101"/>
    <x v="3"/>
    <x v="1"/>
    <x v="0"/>
    <x v="17"/>
    <s v="CP00005"/>
    <x v="4"/>
    <n v="15"/>
    <n v="10"/>
    <n v="150"/>
    <x v="0"/>
    <s v="P0003"/>
    <x v="2"/>
    <x v="110"/>
    <n v="2"/>
  </r>
  <r>
    <n v="326"/>
    <x v="101"/>
    <x v="3"/>
    <x v="1"/>
    <x v="0"/>
    <x v="17"/>
    <s v="CP00006"/>
    <x v="5"/>
    <n v="1"/>
    <n v="26"/>
    <n v="26"/>
    <x v="0"/>
    <s v="P0004"/>
    <x v="1"/>
    <x v="112"/>
    <n v="3"/>
  </r>
  <r>
    <n v="327"/>
    <x v="101"/>
    <x v="3"/>
    <x v="1"/>
    <x v="0"/>
    <x v="17"/>
    <s v="CP00007"/>
    <x v="6"/>
    <n v="14"/>
    <n v="17"/>
    <n v="238"/>
    <x v="1"/>
    <s v="P0004"/>
    <x v="1"/>
    <x v="112"/>
    <n v="3"/>
  </r>
  <r>
    <n v="328"/>
    <x v="102"/>
    <x v="3"/>
    <x v="1"/>
    <x v="0"/>
    <x v="17"/>
    <s v="CP00008"/>
    <x v="7"/>
    <n v="7"/>
    <n v="16"/>
    <n v="112"/>
    <x v="0"/>
    <s v="P0005"/>
    <x v="3"/>
    <x v="113"/>
    <n v="4"/>
  </r>
  <r>
    <n v="329"/>
    <x v="103"/>
    <x v="3"/>
    <x v="1"/>
    <x v="0"/>
    <x v="17"/>
    <s v="CP00009"/>
    <x v="8"/>
    <n v="7"/>
    <n v="25"/>
    <n v="175"/>
    <x v="0"/>
    <s v="P0002"/>
    <x v="1"/>
    <x v="113"/>
    <n v="3"/>
  </r>
  <r>
    <n v="330"/>
    <x v="103"/>
    <x v="3"/>
    <x v="1"/>
    <x v="0"/>
    <x v="17"/>
    <s v="CP00010"/>
    <x v="9"/>
    <n v="14"/>
    <n v="20"/>
    <n v="280"/>
    <x v="0"/>
    <s v="P0004"/>
    <x v="1"/>
    <x v="113"/>
    <n v="3"/>
  </r>
  <r>
    <n v="331"/>
    <x v="104"/>
    <x v="3"/>
    <x v="1"/>
    <x v="0"/>
    <x v="17"/>
    <s v="CP00011"/>
    <x v="10"/>
    <n v="18"/>
    <n v="17"/>
    <n v="306"/>
    <x v="0"/>
    <s v="P0004"/>
    <x v="1"/>
    <x v="114"/>
    <n v="3"/>
  </r>
  <r>
    <n v="332"/>
    <x v="104"/>
    <x v="3"/>
    <x v="1"/>
    <x v="0"/>
    <x v="17"/>
    <s v="CP00012"/>
    <x v="11"/>
    <n v="12"/>
    <n v="25"/>
    <n v="300"/>
    <x v="0"/>
    <s v="P0004"/>
    <x v="1"/>
    <x v="114"/>
    <n v="3"/>
  </r>
  <r>
    <n v="333"/>
    <x v="104"/>
    <x v="3"/>
    <x v="1"/>
    <x v="0"/>
    <x v="17"/>
    <s v="CP00013"/>
    <x v="12"/>
    <n v="21"/>
    <n v="15"/>
    <n v="315"/>
    <x v="0"/>
    <s v="P0005"/>
    <x v="3"/>
    <x v="115"/>
    <n v="4"/>
  </r>
  <r>
    <n v="334"/>
    <x v="105"/>
    <x v="3"/>
    <x v="1"/>
    <x v="0"/>
    <x v="17"/>
    <s v="CP00014"/>
    <x v="13"/>
    <n v="2"/>
    <n v="14"/>
    <n v="28"/>
    <x v="1"/>
    <s v="P0002"/>
    <x v="1"/>
    <x v="115"/>
    <n v="3"/>
  </r>
  <r>
    <n v="335"/>
    <x v="105"/>
    <x v="3"/>
    <x v="1"/>
    <x v="0"/>
    <x v="17"/>
    <s v="CP00015"/>
    <x v="14"/>
    <n v="7"/>
    <n v="38"/>
    <n v="266"/>
    <x v="1"/>
    <s v="P0004"/>
    <x v="1"/>
    <x v="115"/>
    <n v="3"/>
  </r>
  <r>
    <n v="336"/>
    <x v="105"/>
    <x v="3"/>
    <x v="1"/>
    <x v="0"/>
    <x v="17"/>
    <s v="CP00016"/>
    <x v="15"/>
    <n v="20"/>
    <n v="12"/>
    <n v="240"/>
    <x v="1"/>
    <s v="P0001"/>
    <x v="0"/>
    <x v="114"/>
    <n v="2"/>
  </r>
  <r>
    <n v="337"/>
    <x v="106"/>
    <x v="3"/>
    <x v="1"/>
    <x v="0"/>
    <x v="17"/>
    <s v="CP00017"/>
    <x v="16"/>
    <n v="3"/>
    <n v="23"/>
    <n v="69"/>
    <x v="1"/>
    <s v="P0004"/>
    <x v="1"/>
    <x v="116"/>
    <n v="3"/>
  </r>
  <r>
    <n v="338"/>
    <x v="107"/>
    <x v="4"/>
    <x v="1"/>
    <x v="0"/>
    <x v="17"/>
    <s v="CP00018"/>
    <x v="17"/>
    <n v="15"/>
    <n v="30"/>
    <n v="450"/>
    <x v="1"/>
    <s v="P0002"/>
    <x v="1"/>
    <x v="117"/>
    <n v="3"/>
  </r>
  <r>
    <n v="339"/>
    <x v="107"/>
    <x v="4"/>
    <x v="1"/>
    <x v="0"/>
    <x v="17"/>
    <s v="CP00019"/>
    <x v="18"/>
    <n v="11"/>
    <n v="38"/>
    <n v="418"/>
    <x v="1"/>
    <s v="P0002"/>
    <x v="1"/>
    <x v="117"/>
    <n v="3"/>
  </r>
  <r>
    <n v="340"/>
    <x v="107"/>
    <x v="4"/>
    <x v="1"/>
    <x v="0"/>
    <x v="17"/>
    <s v="CP00020"/>
    <x v="19"/>
    <n v="30"/>
    <n v="22"/>
    <n v="660"/>
    <x v="1"/>
    <s v="P0004"/>
    <x v="1"/>
    <x v="117"/>
    <n v="3"/>
  </r>
  <r>
    <n v="341"/>
    <x v="107"/>
    <x v="4"/>
    <x v="1"/>
    <x v="0"/>
    <x v="17"/>
    <s v="CP00001"/>
    <x v="0"/>
    <n v="14"/>
    <n v="23"/>
    <n v="322"/>
    <x v="0"/>
    <s v="P0002"/>
    <x v="1"/>
    <x v="117"/>
    <n v="3"/>
  </r>
  <r>
    <n v="342"/>
    <x v="107"/>
    <x v="4"/>
    <x v="1"/>
    <x v="0"/>
    <x v="17"/>
    <s v="CP00002"/>
    <x v="1"/>
    <n v="13"/>
    <n v="17"/>
    <n v="221"/>
    <x v="0"/>
    <s v="P0005"/>
    <x v="3"/>
    <x v="118"/>
    <n v="4"/>
  </r>
  <r>
    <n v="343"/>
    <x v="107"/>
    <x v="4"/>
    <x v="1"/>
    <x v="0"/>
    <x v="17"/>
    <s v="CP00003"/>
    <x v="2"/>
    <n v="3"/>
    <n v="20"/>
    <n v="60"/>
    <x v="0"/>
    <s v="P0001"/>
    <x v="0"/>
    <x v="116"/>
    <n v="2"/>
  </r>
  <r>
    <n v="344"/>
    <x v="108"/>
    <x v="4"/>
    <x v="1"/>
    <x v="0"/>
    <x v="18"/>
    <s v="CP00004"/>
    <x v="3"/>
    <n v="28"/>
    <n v="22"/>
    <n v="616"/>
    <x v="0"/>
    <s v="P0001"/>
    <x v="0"/>
    <x v="118"/>
    <n v="2"/>
  </r>
  <r>
    <n v="345"/>
    <x v="108"/>
    <x v="4"/>
    <x v="1"/>
    <x v="0"/>
    <x v="18"/>
    <s v="CP00005"/>
    <x v="4"/>
    <n v="2"/>
    <n v="12"/>
    <n v="24"/>
    <x v="0"/>
    <s v="P0005"/>
    <x v="3"/>
    <x v="119"/>
    <n v="4"/>
  </r>
  <r>
    <n v="346"/>
    <x v="108"/>
    <x v="4"/>
    <x v="1"/>
    <x v="0"/>
    <x v="18"/>
    <s v="CP00006"/>
    <x v="5"/>
    <n v="11"/>
    <n v="26"/>
    <n v="286"/>
    <x v="0"/>
    <s v="P0004"/>
    <x v="1"/>
    <x v="120"/>
    <n v="3"/>
  </r>
  <r>
    <n v="347"/>
    <x v="108"/>
    <x v="4"/>
    <x v="1"/>
    <x v="0"/>
    <x v="18"/>
    <s v="CP00007"/>
    <x v="6"/>
    <n v="8"/>
    <n v="15"/>
    <n v="120"/>
    <x v="0"/>
    <s v="P0005"/>
    <x v="3"/>
    <x v="119"/>
    <n v="4"/>
  </r>
  <r>
    <n v="348"/>
    <x v="108"/>
    <x v="4"/>
    <x v="1"/>
    <x v="0"/>
    <x v="18"/>
    <s v="CP00008"/>
    <x v="7"/>
    <n v="16"/>
    <n v="16"/>
    <n v="256"/>
    <x v="0"/>
    <s v="P0005"/>
    <x v="3"/>
    <x v="119"/>
    <n v="4"/>
  </r>
  <r>
    <n v="349"/>
    <x v="109"/>
    <x v="4"/>
    <x v="1"/>
    <x v="0"/>
    <x v="18"/>
    <s v="CP00009"/>
    <x v="8"/>
    <n v="10"/>
    <n v="24"/>
    <n v="240"/>
    <x v="0"/>
    <s v="P0003"/>
    <x v="2"/>
    <x v="120"/>
    <n v="2"/>
  </r>
  <r>
    <n v="350"/>
    <x v="109"/>
    <x v="4"/>
    <x v="1"/>
    <x v="0"/>
    <x v="18"/>
    <s v="CP00010"/>
    <x v="9"/>
    <n v="15"/>
    <n v="20"/>
    <n v="300"/>
    <x v="0"/>
    <s v="P0002"/>
    <x v="1"/>
    <x v="119"/>
    <n v="3"/>
  </r>
  <r>
    <n v="351"/>
    <x v="109"/>
    <x v="4"/>
    <x v="1"/>
    <x v="0"/>
    <x v="18"/>
    <s v="CP00011"/>
    <x v="10"/>
    <n v="16"/>
    <n v="18"/>
    <n v="288"/>
    <x v="0"/>
    <s v="P0005"/>
    <x v="3"/>
    <x v="121"/>
    <n v="4"/>
  </r>
  <r>
    <n v="352"/>
    <x v="109"/>
    <x v="4"/>
    <x v="1"/>
    <x v="0"/>
    <x v="18"/>
    <s v="CP00012"/>
    <x v="11"/>
    <n v="14"/>
    <n v="25"/>
    <n v="350"/>
    <x v="0"/>
    <s v="P0002"/>
    <x v="1"/>
    <x v="119"/>
    <n v="3"/>
  </r>
  <r>
    <n v="353"/>
    <x v="109"/>
    <x v="4"/>
    <x v="1"/>
    <x v="0"/>
    <x v="18"/>
    <s v="CP00013"/>
    <x v="12"/>
    <n v="32"/>
    <n v="20"/>
    <n v="640"/>
    <x v="0"/>
    <s v="P0002"/>
    <x v="1"/>
    <x v="119"/>
    <n v="3"/>
  </r>
  <r>
    <n v="354"/>
    <x v="109"/>
    <x v="4"/>
    <x v="1"/>
    <x v="0"/>
    <x v="18"/>
    <s v="CP00014"/>
    <x v="13"/>
    <n v="5"/>
    <n v="15"/>
    <n v="75"/>
    <x v="0"/>
    <s v="P0001"/>
    <x v="0"/>
    <x v="120"/>
    <n v="2"/>
  </r>
  <r>
    <n v="355"/>
    <x v="110"/>
    <x v="4"/>
    <x v="1"/>
    <x v="0"/>
    <x v="18"/>
    <s v="CP00015"/>
    <x v="14"/>
    <n v="16"/>
    <n v="38"/>
    <n v="608"/>
    <x v="0"/>
    <s v="P0004"/>
    <x v="1"/>
    <x v="121"/>
    <n v="3"/>
  </r>
  <r>
    <n v="356"/>
    <x v="110"/>
    <x v="4"/>
    <x v="1"/>
    <x v="0"/>
    <x v="18"/>
    <s v="CP00016"/>
    <x v="15"/>
    <n v="5"/>
    <n v="16"/>
    <n v="80"/>
    <x v="0"/>
    <s v="P0004"/>
    <x v="1"/>
    <x v="121"/>
    <n v="3"/>
  </r>
  <r>
    <n v="357"/>
    <x v="110"/>
    <x v="4"/>
    <x v="1"/>
    <x v="0"/>
    <x v="18"/>
    <s v="CP00017"/>
    <x v="16"/>
    <n v="3"/>
    <n v="30"/>
    <n v="90"/>
    <x v="0"/>
    <s v="P0001"/>
    <x v="0"/>
    <x v="119"/>
    <n v="2"/>
  </r>
  <r>
    <n v="358"/>
    <x v="110"/>
    <x v="4"/>
    <x v="1"/>
    <x v="0"/>
    <x v="18"/>
    <s v="CP00018"/>
    <x v="17"/>
    <n v="25"/>
    <n v="35"/>
    <n v="875"/>
    <x v="0"/>
    <s v="P0003"/>
    <x v="2"/>
    <x v="119"/>
    <n v="2"/>
  </r>
  <r>
    <n v="359"/>
    <x v="111"/>
    <x v="4"/>
    <x v="1"/>
    <x v="0"/>
    <x v="18"/>
    <s v="CP00019"/>
    <x v="18"/>
    <n v="18"/>
    <n v="37"/>
    <n v="666"/>
    <x v="0"/>
    <s v="P0005"/>
    <x v="3"/>
    <x v="122"/>
    <n v="4"/>
  </r>
  <r>
    <n v="360"/>
    <x v="111"/>
    <x v="4"/>
    <x v="1"/>
    <x v="0"/>
    <x v="18"/>
    <s v="CP00020"/>
    <x v="19"/>
    <n v="7"/>
    <n v="16"/>
    <n v="112"/>
    <x v="0"/>
    <s v="P0003"/>
    <x v="2"/>
    <x v="121"/>
    <n v="2"/>
  </r>
  <r>
    <n v="361"/>
    <x v="111"/>
    <x v="4"/>
    <x v="1"/>
    <x v="0"/>
    <x v="18"/>
    <s v="CP00001"/>
    <x v="0"/>
    <n v="20"/>
    <n v="22"/>
    <n v="440"/>
    <x v="0"/>
    <s v="P0005"/>
    <x v="3"/>
    <x v="122"/>
    <n v="4"/>
  </r>
  <r>
    <n v="362"/>
    <x v="111"/>
    <x v="4"/>
    <x v="1"/>
    <x v="0"/>
    <x v="18"/>
    <s v="CP00002"/>
    <x v="1"/>
    <n v="9"/>
    <n v="18"/>
    <n v="162"/>
    <x v="0"/>
    <s v="P0004"/>
    <x v="1"/>
    <x v="123"/>
    <n v="3"/>
  </r>
  <r>
    <n v="363"/>
    <x v="112"/>
    <x v="4"/>
    <x v="1"/>
    <x v="0"/>
    <x v="18"/>
    <s v="CP00003"/>
    <x v="2"/>
    <n v="13"/>
    <n v="20"/>
    <n v="260"/>
    <x v="0"/>
    <s v="P0002"/>
    <x v="1"/>
    <x v="122"/>
    <n v="3"/>
  </r>
  <r>
    <n v="364"/>
    <x v="112"/>
    <x v="4"/>
    <x v="1"/>
    <x v="0"/>
    <x v="18"/>
    <s v="CP00004"/>
    <x v="3"/>
    <n v="13"/>
    <n v="24"/>
    <n v="312"/>
    <x v="0"/>
    <s v="P0002"/>
    <x v="1"/>
    <x v="122"/>
    <n v="3"/>
  </r>
  <r>
    <n v="365"/>
    <x v="112"/>
    <x v="4"/>
    <x v="1"/>
    <x v="0"/>
    <x v="18"/>
    <s v="CP00005"/>
    <x v="4"/>
    <n v="14"/>
    <n v="16"/>
    <n v="224"/>
    <x v="0"/>
    <s v="P0002"/>
    <x v="1"/>
    <x v="122"/>
    <n v="3"/>
  </r>
  <r>
    <n v="366"/>
    <x v="112"/>
    <x v="4"/>
    <x v="1"/>
    <x v="0"/>
    <x v="18"/>
    <s v="CP00006"/>
    <x v="5"/>
    <n v="4"/>
    <n v="26"/>
    <n v="104"/>
    <x v="0"/>
    <s v="P0004"/>
    <x v="1"/>
    <x v="122"/>
    <n v="3"/>
  </r>
  <r>
    <n v="367"/>
    <x v="113"/>
    <x v="4"/>
    <x v="1"/>
    <x v="0"/>
    <x v="18"/>
    <s v="CP00007"/>
    <x v="6"/>
    <n v="15"/>
    <n v="17"/>
    <n v="255"/>
    <x v="0"/>
    <s v="P0002"/>
    <x v="1"/>
    <x v="124"/>
    <n v="3"/>
  </r>
  <r>
    <n v="368"/>
    <x v="114"/>
    <x v="4"/>
    <x v="1"/>
    <x v="0"/>
    <x v="19"/>
    <s v="CP00008"/>
    <x v="7"/>
    <n v="19"/>
    <n v="17"/>
    <n v="323"/>
    <x v="0"/>
    <s v="P0004"/>
    <x v="1"/>
    <x v="125"/>
    <n v="3"/>
  </r>
  <r>
    <n v="369"/>
    <x v="114"/>
    <x v="4"/>
    <x v="1"/>
    <x v="0"/>
    <x v="19"/>
    <s v="CP00009"/>
    <x v="8"/>
    <n v="9"/>
    <n v="23"/>
    <n v="207"/>
    <x v="0"/>
    <s v="P0001"/>
    <x v="0"/>
    <x v="124"/>
    <n v="2"/>
  </r>
  <r>
    <n v="370"/>
    <x v="114"/>
    <x v="4"/>
    <x v="1"/>
    <x v="0"/>
    <x v="19"/>
    <s v="CP00010"/>
    <x v="9"/>
    <n v="17"/>
    <n v="19"/>
    <n v="323"/>
    <x v="0"/>
    <s v="P0003"/>
    <x v="2"/>
    <x v="124"/>
    <n v="2"/>
  </r>
  <r>
    <n v="371"/>
    <x v="114"/>
    <x v="4"/>
    <x v="1"/>
    <x v="0"/>
    <x v="19"/>
    <s v="CP00011"/>
    <x v="10"/>
    <n v="18"/>
    <n v="18"/>
    <n v="324"/>
    <x v="0"/>
    <s v="P0005"/>
    <x v="3"/>
    <x v="126"/>
    <n v="4"/>
  </r>
  <r>
    <n v="372"/>
    <x v="115"/>
    <x v="4"/>
    <x v="1"/>
    <x v="0"/>
    <x v="19"/>
    <s v="CP00012"/>
    <x v="11"/>
    <n v="13"/>
    <n v="25"/>
    <n v="325"/>
    <x v="0"/>
    <s v="P0002"/>
    <x v="1"/>
    <x v="126"/>
    <n v="3"/>
  </r>
  <r>
    <n v="373"/>
    <x v="115"/>
    <x v="4"/>
    <x v="1"/>
    <x v="0"/>
    <x v="19"/>
    <s v="CP00013"/>
    <x v="12"/>
    <n v="26"/>
    <n v="20"/>
    <n v="520"/>
    <x v="0"/>
    <s v="P0002"/>
    <x v="1"/>
    <x v="126"/>
    <n v="3"/>
  </r>
  <r>
    <n v="374"/>
    <x v="115"/>
    <x v="4"/>
    <x v="1"/>
    <x v="0"/>
    <x v="19"/>
    <s v="CP00014"/>
    <x v="13"/>
    <n v="3"/>
    <n v="13"/>
    <n v="39"/>
    <x v="1"/>
    <s v="P0005"/>
    <x v="3"/>
    <x v="127"/>
    <n v="4"/>
  </r>
  <r>
    <n v="375"/>
    <x v="116"/>
    <x v="4"/>
    <x v="1"/>
    <x v="0"/>
    <x v="19"/>
    <s v="CP00015"/>
    <x v="14"/>
    <n v="24"/>
    <n v="38"/>
    <n v="912"/>
    <x v="0"/>
    <s v="P0002"/>
    <x v="1"/>
    <x v="127"/>
    <n v="3"/>
  </r>
  <r>
    <n v="376"/>
    <x v="116"/>
    <x v="4"/>
    <x v="1"/>
    <x v="0"/>
    <x v="19"/>
    <s v="CP00016"/>
    <x v="15"/>
    <n v="19"/>
    <n v="16"/>
    <n v="304"/>
    <x v="0"/>
    <s v="P0004"/>
    <x v="1"/>
    <x v="127"/>
    <n v="3"/>
  </r>
  <r>
    <n v="377"/>
    <x v="117"/>
    <x v="4"/>
    <x v="1"/>
    <x v="0"/>
    <x v="19"/>
    <s v="CP00017"/>
    <x v="16"/>
    <n v="11"/>
    <n v="23"/>
    <n v="253"/>
    <x v="0"/>
    <s v="P0002"/>
    <x v="1"/>
    <x v="128"/>
    <n v="3"/>
  </r>
  <r>
    <n v="378"/>
    <x v="117"/>
    <x v="4"/>
    <x v="1"/>
    <x v="0"/>
    <x v="19"/>
    <s v="CP00018"/>
    <x v="17"/>
    <n v="5"/>
    <n v="30"/>
    <n v="150"/>
    <x v="0"/>
    <s v="P0002"/>
    <x v="1"/>
    <x v="128"/>
    <n v="3"/>
  </r>
  <r>
    <n v="379"/>
    <x v="118"/>
    <x v="4"/>
    <x v="1"/>
    <x v="0"/>
    <x v="19"/>
    <s v="CP00019"/>
    <x v="18"/>
    <n v="20"/>
    <n v="35"/>
    <n v="700"/>
    <x v="0"/>
    <s v="P0001"/>
    <x v="0"/>
    <x v="128"/>
    <n v="2"/>
  </r>
  <r>
    <n v="380"/>
    <x v="118"/>
    <x v="4"/>
    <x v="1"/>
    <x v="0"/>
    <x v="19"/>
    <s v="CP00020"/>
    <x v="19"/>
    <n v="26"/>
    <n v="16"/>
    <n v="416"/>
    <x v="0"/>
    <s v="P0003"/>
    <x v="2"/>
    <x v="128"/>
    <n v="2"/>
  </r>
  <r>
    <n v="381"/>
    <x v="118"/>
    <x v="4"/>
    <x v="1"/>
    <x v="0"/>
    <x v="19"/>
    <s v="CP00001"/>
    <x v="0"/>
    <n v="4"/>
    <n v="20"/>
    <n v="80"/>
    <x v="0"/>
    <s v="P0003"/>
    <x v="2"/>
    <x v="128"/>
    <n v="2"/>
  </r>
  <r>
    <n v="382"/>
    <x v="118"/>
    <x v="4"/>
    <x v="1"/>
    <x v="0"/>
    <x v="19"/>
    <s v="CP00002"/>
    <x v="1"/>
    <n v="10"/>
    <n v="17"/>
    <n v="170"/>
    <x v="1"/>
    <s v="P0005"/>
    <x v="3"/>
    <x v="129"/>
    <n v="4"/>
  </r>
  <r>
    <n v="383"/>
    <x v="118"/>
    <x v="4"/>
    <x v="1"/>
    <x v="0"/>
    <x v="19"/>
    <s v="CP00003"/>
    <x v="2"/>
    <n v="19"/>
    <n v="16"/>
    <n v="304"/>
    <x v="1"/>
    <s v="P0005"/>
    <x v="3"/>
    <x v="129"/>
    <n v="4"/>
  </r>
  <r>
    <n v="384"/>
    <x v="118"/>
    <x v="4"/>
    <x v="1"/>
    <x v="0"/>
    <x v="19"/>
    <s v="CP00004"/>
    <x v="3"/>
    <n v="17"/>
    <n v="20"/>
    <n v="340"/>
    <x v="1"/>
    <s v="P0003"/>
    <x v="2"/>
    <x v="128"/>
    <n v="2"/>
  </r>
  <r>
    <n v="385"/>
    <x v="118"/>
    <x v="4"/>
    <x v="1"/>
    <x v="0"/>
    <x v="19"/>
    <s v="CP00005"/>
    <x v="4"/>
    <n v="9"/>
    <n v="16"/>
    <n v="144"/>
    <x v="1"/>
    <s v="P0001"/>
    <x v="0"/>
    <x v="128"/>
    <n v="2"/>
  </r>
  <r>
    <n v="386"/>
    <x v="119"/>
    <x v="4"/>
    <x v="1"/>
    <x v="0"/>
    <x v="19"/>
    <s v="CP00006"/>
    <x v="5"/>
    <n v="6"/>
    <n v="26"/>
    <n v="156"/>
    <x v="1"/>
    <s v="P0002"/>
    <x v="1"/>
    <x v="129"/>
    <n v="3"/>
  </r>
  <r>
    <n v="387"/>
    <x v="119"/>
    <x v="4"/>
    <x v="1"/>
    <x v="0"/>
    <x v="19"/>
    <s v="CP00007"/>
    <x v="6"/>
    <n v="9"/>
    <n v="17"/>
    <n v="153"/>
    <x v="1"/>
    <s v="P0002"/>
    <x v="1"/>
    <x v="129"/>
    <n v="3"/>
  </r>
  <r>
    <n v="388"/>
    <x v="119"/>
    <x v="4"/>
    <x v="1"/>
    <x v="0"/>
    <x v="19"/>
    <s v="CP00008"/>
    <x v="7"/>
    <n v="20"/>
    <n v="16"/>
    <n v="320"/>
    <x v="0"/>
    <s v="P0005"/>
    <x v="3"/>
    <x v="130"/>
    <n v="4"/>
  </r>
  <r>
    <n v="389"/>
    <x v="119"/>
    <x v="4"/>
    <x v="1"/>
    <x v="0"/>
    <x v="19"/>
    <s v="CP00009"/>
    <x v="8"/>
    <n v="9"/>
    <n v="23"/>
    <n v="207"/>
    <x v="0"/>
    <s v="P0001"/>
    <x v="0"/>
    <x v="131"/>
    <n v="2"/>
  </r>
  <r>
    <n v="390"/>
    <x v="119"/>
    <x v="4"/>
    <x v="1"/>
    <x v="0"/>
    <x v="19"/>
    <s v="CP00010"/>
    <x v="9"/>
    <n v="9"/>
    <n v="20"/>
    <n v="180"/>
    <x v="0"/>
    <s v="P0004"/>
    <x v="1"/>
    <x v="129"/>
    <n v="3"/>
  </r>
  <r>
    <n v="391"/>
    <x v="120"/>
    <x v="4"/>
    <x v="1"/>
    <x v="0"/>
    <x v="19"/>
    <s v="CP00011"/>
    <x v="10"/>
    <n v="20"/>
    <n v="16"/>
    <n v="320"/>
    <x v="0"/>
    <s v="P0003"/>
    <x v="2"/>
    <x v="129"/>
    <n v="2"/>
  </r>
  <r>
    <n v="392"/>
    <x v="120"/>
    <x v="4"/>
    <x v="1"/>
    <x v="0"/>
    <x v="19"/>
    <s v="CP00012"/>
    <x v="11"/>
    <n v="3"/>
    <n v="22"/>
    <n v="66"/>
    <x v="0"/>
    <s v="P0001"/>
    <x v="0"/>
    <x v="129"/>
    <n v="2"/>
  </r>
  <r>
    <n v="393"/>
    <x v="120"/>
    <x v="4"/>
    <x v="1"/>
    <x v="0"/>
    <x v="19"/>
    <s v="CP00013"/>
    <x v="12"/>
    <n v="25"/>
    <n v="18"/>
    <n v="450"/>
    <x v="0"/>
    <s v="P0003"/>
    <x v="2"/>
    <x v="129"/>
    <n v="2"/>
  </r>
  <r>
    <n v="394"/>
    <x v="120"/>
    <x v="4"/>
    <x v="1"/>
    <x v="0"/>
    <x v="19"/>
    <s v="CP00014"/>
    <x v="13"/>
    <n v="1"/>
    <n v="14"/>
    <n v="14"/>
    <x v="0"/>
    <s v="P0002"/>
    <x v="1"/>
    <x v="130"/>
    <n v="3"/>
  </r>
  <r>
    <n v="395"/>
    <x v="121"/>
    <x v="4"/>
    <x v="1"/>
    <x v="0"/>
    <x v="20"/>
    <s v="CP00015"/>
    <x v="14"/>
    <n v="18"/>
    <n v="37"/>
    <n v="666"/>
    <x v="0"/>
    <s v="P0005"/>
    <x v="3"/>
    <x v="132"/>
    <n v="4"/>
  </r>
  <r>
    <n v="396"/>
    <x v="121"/>
    <x v="4"/>
    <x v="1"/>
    <x v="0"/>
    <x v="20"/>
    <s v="CP00016"/>
    <x v="15"/>
    <n v="14"/>
    <n v="12"/>
    <n v="168"/>
    <x v="0"/>
    <s v="P0001"/>
    <x v="0"/>
    <x v="130"/>
    <n v="2"/>
  </r>
  <r>
    <n v="397"/>
    <x v="121"/>
    <x v="4"/>
    <x v="1"/>
    <x v="0"/>
    <x v="20"/>
    <s v="CP00017"/>
    <x v="16"/>
    <n v="5"/>
    <n v="25"/>
    <n v="125"/>
    <x v="0"/>
    <s v="P0003"/>
    <x v="2"/>
    <x v="130"/>
    <n v="2"/>
  </r>
  <r>
    <n v="398"/>
    <x v="122"/>
    <x v="4"/>
    <x v="1"/>
    <x v="0"/>
    <x v="20"/>
    <s v="CP00018"/>
    <x v="17"/>
    <n v="22"/>
    <n v="30"/>
    <n v="660"/>
    <x v="0"/>
    <s v="P0002"/>
    <x v="1"/>
    <x v="132"/>
    <n v="3"/>
  </r>
  <r>
    <n v="399"/>
    <x v="122"/>
    <x v="4"/>
    <x v="1"/>
    <x v="0"/>
    <x v="20"/>
    <s v="CP00019"/>
    <x v="18"/>
    <n v="30"/>
    <n v="33"/>
    <n v="990"/>
    <x v="0"/>
    <s v="P0003"/>
    <x v="2"/>
    <x v="133"/>
    <n v="2"/>
  </r>
  <r>
    <n v="400"/>
    <x v="122"/>
    <x v="4"/>
    <x v="1"/>
    <x v="0"/>
    <x v="20"/>
    <s v="CP00020"/>
    <x v="19"/>
    <n v="24"/>
    <n v="20"/>
    <n v="480"/>
    <x v="0"/>
    <s v="P0001"/>
    <x v="0"/>
    <x v="133"/>
    <n v="2"/>
  </r>
  <r>
    <n v="401"/>
    <x v="122"/>
    <x v="4"/>
    <x v="1"/>
    <x v="0"/>
    <x v="20"/>
    <s v="CP00001"/>
    <x v="0"/>
    <n v="1"/>
    <n v="23"/>
    <n v="23"/>
    <x v="0"/>
    <s v="P0002"/>
    <x v="1"/>
    <x v="132"/>
    <n v="3"/>
  </r>
  <r>
    <n v="402"/>
    <x v="123"/>
    <x v="4"/>
    <x v="1"/>
    <x v="0"/>
    <x v="20"/>
    <s v="CP00002"/>
    <x v="1"/>
    <n v="14"/>
    <n v="17"/>
    <n v="238"/>
    <x v="0"/>
    <s v="P0005"/>
    <x v="3"/>
    <x v="134"/>
    <n v="4"/>
  </r>
  <r>
    <n v="403"/>
    <x v="123"/>
    <x v="4"/>
    <x v="1"/>
    <x v="0"/>
    <x v="20"/>
    <s v="CP00003"/>
    <x v="2"/>
    <n v="2"/>
    <n v="20"/>
    <n v="40"/>
    <x v="0"/>
    <s v="P0004"/>
    <x v="1"/>
    <x v="135"/>
    <n v="3"/>
  </r>
  <r>
    <n v="404"/>
    <x v="123"/>
    <x v="4"/>
    <x v="1"/>
    <x v="0"/>
    <x v="20"/>
    <s v="CP00004"/>
    <x v="3"/>
    <n v="28"/>
    <n v="23"/>
    <n v="644"/>
    <x v="0"/>
    <s v="P0005"/>
    <x v="3"/>
    <x v="134"/>
    <n v="4"/>
  </r>
  <r>
    <n v="405"/>
    <x v="123"/>
    <x v="4"/>
    <x v="1"/>
    <x v="0"/>
    <x v="20"/>
    <s v="CP00005"/>
    <x v="4"/>
    <n v="13"/>
    <n v="12"/>
    <n v="156"/>
    <x v="0"/>
    <s v="P0005"/>
    <x v="3"/>
    <x v="134"/>
    <n v="4"/>
  </r>
  <r>
    <n v="406"/>
    <x v="123"/>
    <x v="4"/>
    <x v="1"/>
    <x v="0"/>
    <x v="20"/>
    <s v="CP00006"/>
    <x v="5"/>
    <n v="9"/>
    <n v="26"/>
    <n v="234"/>
    <x v="0"/>
    <s v="P0002"/>
    <x v="1"/>
    <x v="135"/>
    <n v="3"/>
  </r>
  <r>
    <n v="407"/>
    <x v="124"/>
    <x v="4"/>
    <x v="1"/>
    <x v="0"/>
    <x v="20"/>
    <s v="CP00007"/>
    <x v="6"/>
    <n v="6"/>
    <n v="17"/>
    <n v="102"/>
    <x v="1"/>
    <s v="P0002"/>
    <x v="1"/>
    <x v="134"/>
    <n v="3"/>
  </r>
  <r>
    <n v="408"/>
    <x v="124"/>
    <x v="4"/>
    <x v="1"/>
    <x v="0"/>
    <x v="20"/>
    <s v="CP00008"/>
    <x v="7"/>
    <n v="15"/>
    <n v="17"/>
    <n v="255"/>
    <x v="0"/>
    <s v="P0004"/>
    <x v="1"/>
    <x v="134"/>
    <n v="3"/>
  </r>
  <r>
    <n v="409"/>
    <x v="124"/>
    <x v="4"/>
    <x v="1"/>
    <x v="0"/>
    <x v="20"/>
    <s v="CP00009"/>
    <x v="8"/>
    <n v="12"/>
    <n v="25"/>
    <n v="300"/>
    <x v="0"/>
    <s v="P0004"/>
    <x v="1"/>
    <x v="134"/>
    <n v="3"/>
  </r>
  <r>
    <n v="410"/>
    <x v="124"/>
    <x v="4"/>
    <x v="1"/>
    <x v="0"/>
    <x v="20"/>
    <s v="CP00010"/>
    <x v="9"/>
    <n v="1"/>
    <n v="20"/>
    <n v="20"/>
    <x v="0"/>
    <s v="P0004"/>
    <x v="1"/>
    <x v="134"/>
    <n v="3"/>
  </r>
  <r>
    <n v="411"/>
    <x v="125"/>
    <x v="4"/>
    <x v="1"/>
    <x v="0"/>
    <x v="20"/>
    <s v="CP00011"/>
    <x v="10"/>
    <n v="18"/>
    <n v="17"/>
    <n v="306"/>
    <x v="0"/>
    <s v="P0002"/>
    <x v="1"/>
    <x v="136"/>
    <n v="3"/>
  </r>
  <r>
    <n v="412"/>
    <x v="125"/>
    <x v="4"/>
    <x v="1"/>
    <x v="0"/>
    <x v="20"/>
    <s v="CP00012"/>
    <x v="11"/>
    <n v="14"/>
    <n v="22"/>
    <n v="308"/>
    <x v="0"/>
    <s v="P0001"/>
    <x v="0"/>
    <x v="134"/>
    <n v="2"/>
  </r>
  <r>
    <n v="413"/>
    <x v="125"/>
    <x v="4"/>
    <x v="1"/>
    <x v="0"/>
    <x v="20"/>
    <s v="CP00013"/>
    <x v="12"/>
    <n v="11"/>
    <n v="20"/>
    <n v="220"/>
    <x v="0"/>
    <s v="P0002"/>
    <x v="1"/>
    <x v="136"/>
    <n v="3"/>
  </r>
  <r>
    <n v="414"/>
    <x v="125"/>
    <x v="4"/>
    <x v="1"/>
    <x v="0"/>
    <x v="20"/>
    <s v="CP00014"/>
    <x v="13"/>
    <n v="6"/>
    <n v="12"/>
    <n v="72"/>
    <x v="0"/>
    <s v="P0003"/>
    <x v="2"/>
    <x v="134"/>
    <n v="2"/>
  </r>
  <r>
    <n v="415"/>
    <x v="125"/>
    <x v="4"/>
    <x v="1"/>
    <x v="0"/>
    <x v="20"/>
    <s v="CP00015"/>
    <x v="14"/>
    <n v="5"/>
    <n v="35"/>
    <n v="175"/>
    <x v="0"/>
    <s v="P0003"/>
    <x v="2"/>
    <x v="134"/>
    <n v="2"/>
  </r>
  <r>
    <n v="416"/>
    <x v="125"/>
    <x v="4"/>
    <x v="1"/>
    <x v="0"/>
    <x v="20"/>
    <s v="CP00016"/>
    <x v="15"/>
    <n v="20"/>
    <n v="12"/>
    <n v="240"/>
    <x v="0"/>
    <s v="P0001"/>
    <x v="0"/>
    <x v="134"/>
    <n v="2"/>
  </r>
  <r>
    <n v="417"/>
    <x v="126"/>
    <x v="4"/>
    <x v="1"/>
    <x v="0"/>
    <x v="20"/>
    <s v="CP00017"/>
    <x v="16"/>
    <n v="4"/>
    <n v="23"/>
    <n v="92"/>
    <x v="0"/>
    <s v="P0004"/>
    <x v="1"/>
    <x v="137"/>
    <n v="3"/>
  </r>
  <r>
    <n v="418"/>
    <x v="126"/>
    <x v="4"/>
    <x v="1"/>
    <x v="0"/>
    <x v="20"/>
    <s v="CP00018"/>
    <x v="17"/>
    <n v="21"/>
    <n v="35"/>
    <n v="735"/>
    <x v="0"/>
    <s v="P0003"/>
    <x v="2"/>
    <x v="136"/>
    <n v="2"/>
  </r>
  <r>
    <n v="419"/>
    <x v="126"/>
    <x v="4"/>
    <x v="1"/>
    <x v="0"/>
    <x v="20"/>
    <s v="CP00019"/>
    <x v="18"/>
    <n v="17"/>
    <n v="35"/>
    <n v="595"/>
    <x v="0"/>
    <s v="P0001"/>
    <x v="0"/>
    <x v="136"/>
    <n v="2"/>
  </r>
  <r>
    <n v="420"/>
    <x v="126"/>
    <x v="4"/>
    <x v="1"/>
    <x v="0"/>
    <x v="20"/>
    <s v="CP00020"/>
    <x v="19"/>
    <n v="23"/>
    <n v="16"/>
    <n v="368"/>
    <x v="0"/>
    <s v="P0003"/>
    <x v="2"/>
    <x v="136"/>
    <n v="2"/>
  </r>
  <r>
    <n v="421"/>
    <x v="126"/>
    <x v="4"/>
    <x v="1"/>
    <x v="0"/>
    <x v="20"/>
    <s v="CP00001"/>
    <x v="0"/>
    <n v="2"/>
    <n v="23"/>
    <n v="46"/>
    <x v="0"/>
    <s v="P0004"/>
    <x v="1"/>
    <x v="137"/>
    <n v="3"/>
  </r>
  <r>
    <n v="422"/>
    <x v="126"/>
    <x v="4"/>
    <x v="1"/>
    <x v="0"/>
    <x v="20"/>
    <s v="CP00002"/>
    <x v="1"/>
    <n v="17"/>
    <n v="15"/>
    <n v="255"/>
    <x v="0"/>
    <s v="P0001"/>
    <x v="0"/>
    <x v="136"/>
    <n v="2"/>
  </r>
  <r>
    <n v="423"/>
    <x v="127"/>
    <x v="4"/>
    <x v="1"/>
    <x v="0"/>
    <x v="21"/>
    <s v="CP00003"/>
    <x v="2"/>
    <n v="7"/>
    <n v="20"/>
    <n v="140"/>
    <x v="0"/>
    <s v="P0004"/>
    <x v="1"/>
    <x v="138"/>
    <n v="3"/>
  </r>
  <r>
    <n v="424"/>
    <x v="127"/>
    <x v="4"/>
    <x v="1"/>
    <x v="0"/>
    <x v="21"/>
    <s v="CP00004"/>
    <x v="3"/>
    <n v="17"/>
    <n v="20"/>
    <n v="340"/>
    <x v="0"/>
    <s v="P0003"/>
    <x v="2"/>
    <x v="139"/>
    <n v="2"/>
  </r>
  <r>
    <n v="425"/>
    <x v="127"/>
    <x v="4"/>
    <x v="1"/>
    <x v="0"/>
    <x v="21"/>
    <s v="CP00005"/>
    <x v="4"/>
    <n v="8"/>
    <n v="16"/>
    <n v="128"/>
    <x v="0"/>
    <s v="P0004"/>
    <x v="1"/>
    <x v="138"/>
    <n v="3"/>
  </r>
  <r>
    <n v="426"/>
    <x v="127"/>
    <x v="4"/>
    <x v="1"/>
    <x v="0"/>
    <x v="21"/>
    <s v="CP00006"/>
    <x v="5"/>
    <n v="16"/>
    <n v="20"/>
    <n v="320"/>
    <x v="0"/>
    <s v="P0001"/>
    <x v="0"/>
    <x v="139"/>
    <n v="2"/>
  </r>
  <r>
    <n v="427"/>
    <x v="127"/>
    <x v="4"/>
    <x v="1"/>
    <x v="0"/>
    <x v="21"/>
    <s v="CP00007"/>
    <x v="6"/>
    <n v="13"/>
    <n v="15"/>
    <n v="195"/>
    <x v="0"/>
    <s v="P0005"/>
    <x v="3"/>
    <x v="140"/>
    <n v="4"/>
  </r>
  <r>
    <n v="428"/>
    <x v="128"/>
    <x v="4"/>
    <x v="1"/>
    <x v="0"/>
    <x v="21"/>
    <s v="CP00008"/>
    <x v="7"/>
    <n v="13"/>
    <n v="17"/>
    <n v="221"/>
    <x v="0"/>
    <s v="P0002"/>
    <x v="1"/>
    <x v="140"/>
    <n v="3"/>
  </r>
  <r>
    <n v="429"/>
    <x v="128"/>
    <x v="4"/>
    <x v="1"/>
    <x v="0"/>
    <x v="21"/>
    <s v="CP00009"/>
    <x v="8"/>
    <n v="6"/>
    <n v="25"/>
    <n v="150"/>
    <x v="0"/>
    <s v="P0002"/>
    <x v="1"/>
    <x v="140"/>
    <n v="3"/>
  </r>
  <r>
    <n v="430"/>
    <x v="128"/>
    <x v="4"/>
    <x v="1"/>
    <x v="0"/>
    <x v="21"/>
    <s v="CP00010"/>
    <x v="9"/>
    <n v="11"/>
    <n v="18"/>
    <n v="198"/>
    <x v="0"/>
    <s v="P0001"/>
    <x v="0"/>
    <x v="138"/>
    <n v="2"/>
  </r>
  <r>
    <n v="431"/>
    <x v="128"/>
    <x v="4"/>
    <x v="1"/>
    <x v="0"/>
    <x v="21"/>
    <s v="CP00011"/>
    <x v="10"/>
    <n v="20"/>
    <n v="16"/>
    <n v="320"/>
    <x v="0"/>
    <s v="P0003"/>
    <x v="2"/>
    <x v="138"/>
    <n v="2"/>
  </r>
  <r>
    <n v="432"/>
    <x v="128"/>
    <x v="4"/>
    <x v="1"/>
    <x v="0"/>
    <x v="21"/>
    <s v="CP00012"/>
    <x v="11"/>
    <n v="12"/>
    <n v="24"/>
    <n v="288"/>
    <x v="0"/>
    <s v="P0005"/>
    <x v="3"/>
    <x v="141"/>
    <n v="4"/>
  </r>
  <r>
    <n v="433"/>
    <x v="129"/>
    <x v="4"/>
    <x v="1"/>
    <x v="0"/>
    <x v="21"/>
    <s v="CP00013"/>
    <x v="12"/>
    <n v="26"/>
    <n v="20"/>
    <n v="520"/>
    <x v="0"/>
    <s v="P0002"/>
    <x v="1"/>
    <x v="141"/>
    <n v="3"/>
  </r>
  <r>
    <n v="434"/>
    <x v="129"/>
    <x v="4"/>
    <x v="1"/>
    <x v="0"/>
    <x v="21"/>
    <s v="CP00014"/>
    <x v="13"/>
    <n v="1"/>
    <n v="12"/>
    <n v="12"/>
    <x v="0"/>
    <s v="P0003"/>
    <x v="2"/>
    <x v="140"/>
    <n v="2"/>
  </r>
  <r>
    <n v="435"/>
    <x v="129"/>
    <x v="4"/>
    <x v="1"/>
    <x v="0"/>
    <x v="21"/>
    <s v="CP00015"/>
    <x v="14"/>
    <n v="24"/>
    <n v="38"/>
    <n v="912"/>
    <x v="0"/>
    <s v="P0004"/>
    <x v="1"/>
    <x v="141"/>
    <n v="3"/>
  </r>
  <r>
    <n v="436"/>
    <x v="129"/>
    <x v="4"/>
    <x v="1"/>
    <x v="0"/>
    <x v="21"/>
    <s v="CP00016"/>
    <x v="15"/>
    <n v="8"/>
    <n v="13"/>
    <n v="104"/>
    <x v="0"/>
    <s v="P0005"/>
    <x v="3"/>
    <x v="142"/>
    <n v="4"/>
  </r>
  <r>
    <n v="437"/>
    <x v="129"/>
    <x v="4"/>
    <x v="1"/>
    <x v="0"/>
    <x v="21"/>
    <s v="CP00017"/>
    <x v="16"/>
    <n v="4"/>
    <n v="30"/>
    <n v="120"/>
    <x v="0"/>
    <s v="P0001"/>
    <x v="0"/>
    <x v="140"/>
    <n v="2"/>
  </r>
  <r>
    <n v="438"/>
    <x v="129"/>
    <x v="4"/>
    <x v="1"/>
    <x v="0"/>
    <x v="21"/>
    <s v="CP00018"/>
    <x v="17"/>
    <n v="11"/>
    <n v="27"/>
    <n v="297"/>
    <x v="1"/>
    <s v="P0001"/>
    <x v="0"/>
    <x v="140"/>
    <n v="2"/>
  </r>
  <r>
    <n v="439"/>
    <x v="129"/>
    <x v="4"/>
    <x v="1"/>
    <x v="0"/>
    <x v="21"/>
    <s v="CP00019"/>
    <x v="18"/>
    <n v="21"/>
    <n v="33"/>
    <n v="693"/>
    <x v="0"/>
    <s v="P0003"/>
    <x v="2"/>
    <x v="140"/>
    <n v="2"/>
  </r>
  <r>
    <n v="440"/>
    <x v="129"/>
    <x v="4"/>
    <x v="1"/>
    <x v="0"/>
    <x v="21"/>
    <s v="CP00020"/>
    <x v="19"/>
    <n v="16"/>
    <n v="20"/>
    <n v="320"/>
    <x v="0"/>
    <s v="P0001"/>
    <x v="0"/>
    <x v="140"/>
    <n v="2"/>
  </r>
  <r>
    <n v="441"/>
    <x v="130"/>
    <x v="4"/>
    <x v="1"/>
    <x v="0"/>
    <x v="21"/>
    <s v="CP00001"/>
    <x v="0"/>
    <n v="15"/>
    <n v="23"/>
    <n v="345"/>
    <x v="0"/>
    <s v="P0004"/>
    <x v="1"/>
    <x v="142"/>
    <n v="3"/>
  </r>
  <r>
    <n v="442"/>
    <x v="130"/>
    <x v="4"/>
    <x v="1"/>
    <x v="0"/>
    <x v="21"/>
    <s v="CP00002"/>
    <x v="1"/>
    <n v="5"/>
    <n v="16"/>
    <n v="80"/>
    <x v="0"/>
    <s v="P0003"/>
    <x v="2"/>
    <x v="141"/>
    <n v="2"/>
  </r>
  <r>
    <n v="443"/>
    <x v="130"/>
    <x v="4"/>
    <x v="1"/>
    <x v="0"/>
    <x v="21"/>
    <s v="CP00003"/>
    <x v="2"/>
    <n v="10"/>
    <n v="20"/>
    <n v="200"/>
    <x v="0"/>
    <s v="P0004"/>
    <x v="1"/>
    <x v="142"/>
    <n v="3"/>
  </r>
  <r>
    <n v="444"/>
    <x v="130"/>
    <x v="4"/>
    <x v="1"/>
    <x v="0"/>
    <x v="21"/>
    <s v="CP00004"/>
    <x v="3"/>
    <n v="28"/>
    <n v="23"/>
    <n v="644"/>
    <x v="0"/>
    <s v="P0005"/>
    <x v="3"/>
    <x v="143"/>
    <n v="4"/>
  </r>
  <r>
    <n v="445"/>
    <x v="131"/>
    <x v="4"/>
    <x v="1"/>
    <x v="0"/>
    <x v="21"/>
    <s v="CP00005"/>
    <x v="4"/>
    <n v="20"/>
    <n v="16"/>
    <n v="320"/>
    <x v="0"/>
    <s v="P0004"/>
    <x v="1"/>
    <x v="143"/>
    <n v="3"/>
  </r>
  <r>
    <n v="446"/>
    <x v="132"/>
    <x v="4"/>
    <x v="1"/>
    <x v="0"/>
    <x v="21"/>
    <s v="CP00006"/>
    <x v="5"/>
    <n v="2"/>
    <n v="22"/>
    <n v="44"/>
    <x v="0"/>
    <s v="P0003"/>
    <x v="2"/>
    <x v="143"/>
    <n v="2"/>
  </r>
  <r>
    <n v="447"/>
    <x v="132"/>
    <x v="4"/>
    <x v="1"/>
    <x v="0"/>
    <x v="21"/>
    <s v="CP00007"/>
    <x v="6"/>
    <n v="3"/>
    <n v="15"/>
    <n v="45"/>
    <x v="0"/>
    <s v="P0001"/>
    <x v="0"/>
    <x v="143"/>
    <n v="2"/>
  </r>
  <r>
    <n v="448"/>
    <x v="132"/>
    <x v="4"/>
    <x v="1"/>
    <x v="0"/>
    <x v="21"/>
    <s v="CP00008"/>
    <x v="7"/>
    <n v="14"/>
    <n v="22"/>
    <n v="308"/>
    <x v="0"/>
    <s v="P0003"/>
    <x v="2"/>
    <x v="143"/>
    <n v="2"/>
  </r>
  <r>
    <n v="449"/>
    <x v="132"/>
    <x v="4"/>
    <x v="1"/>
    <x v="0"/>
    <x v="21"/>
    <s v="CP00009"/>
    <x v="8"/>
    <n v="14"/>
    <n v="25"/>
    <n v="350"/>
    <x v="0"/>
    <s v="P0002"/>
    <x v="1"/>
    <x v="144"/>
    <n v="3"/>
  </r>
  <r>
    <n v="450"/>
    <x v="133"/>
    <x v="4"/>
    <x v="1"/>
    <x v="0"/>
    <x v="21"/>
    <s v="CP00010"/>
    <x v="9"/>
    <n v="24"/>
    <n v="15"/>
    <n v="360"/>
    <x v="0"/>
    <s v="P0005"/>
    <x v="3"/>
    <x v="145"/>
    <n v="4"/>
  </r>
  <r>
    <n v="451"/>
    <x v="134"/>
    <x v="4"/>
    <x v="1"/>
    <x v="0"/>
    <x v="22"/>
    <s v="CP00011"/>
    <x v="10"/>
    <n v="16"/>
    <n v="17"/>
    <n v="272"/>
    <x v="0"/>
    <s v="P0001"/>
    <x v="0"/>
    <x v="146"/>
    <n v="2"/>
  </r>
  <r>
    <n v="452"/>
    <x v="134"/>
    <x v="4"/>
    <x v="1"/>
    <x v="0"/>
    <x v="22"/>
    <s v="CP00012"/>
    <x v="11"/>
    <n v="10"/>
    <n v="22"/>
    <n v="220"/>
    <x v="0"/>
    <s v="P0001"/>
    <x v="0"/>
    <x v="146"/>
    <n v="2"/>
  </r>
  <r>
    <n v="453"/>
    <x v="135"/>
    <x v="4"/>
    <x v="1"/>
    <x v="0"/>
    <x v="22"/>
    <s v="CP00013"/>
    <x v="12"/>
    <n v="25"/>
    <n v="18"/>
    <n v="450"/>
    <x v="0"/>
    <s v="P0003"/>
    <x v="2"/>
    <x v="145"/>
    <n v="2"/>
  </r>
  <r>
    <n v="454"/>
    <x v="135"/>
    <x v="4"/>
    <x v="1"/>
    <x v="0"/>
    <x v="22"/>
    <s v="CP00014"/>
    <x v="13"/>
    <n v="6"/>
    <n v="14"/>
    <n v="84"/>
    <x v="0"/>
    <s v="P0004"/>
    <x v="1"/>
    <x v="147"/>
    <n v="3"/>
  </r>
  <r>
    <n v="455"/>
    <x v="135"/>
    <x v="4"/>
    <x v="1"/>
    <x v="0"/>
    <x v="22"/>
    <s v="CP00015"/>
    <x v="14"/>
    <n v="23"/>
    <n v="38"/>
    <n v="874"/>
    <x v="0"/>
    <s v="P0002"/>
    <x v="1"/>
    <x v="147"/>
    <n v="3"/>
  </r>
  <r>
    <n v="456"/>
    <x v="136"/>
    <x v="5"/>
    <x v="1"/>
    <x v="0"/>
    <x v="22"/>
    <s v="CP00016"/>
    <x v="15"/>
    <n v="16"/>
    <n v="16"/>
    <n v="256"/>
    <x v="0"/>
    <s v="P0002"/>
    <x v="1"/>
    <x v="148"/>
    <n v="3"/>
  </r>
  <r>
    <n v="457"/>
    <x v="136"/>
    <x v="5"/>
    <x v="1"/>
    <x v="0"/>
    <x v="22"/>
    <s v="CP00017"/>
    <x v="16"/>
    <n v="18"/>
    <n v="25"/>
    <n v="450"/>
    <x v="0"/>
    <s v="P0003"/>
    <x v="2"/>
    <x v="147"/>
    <n v="2"/>
  </r>
  <r>
    <n v="458"/>
    <x v="136"/>
    <x v="5"/>
    <x v="1"/>
    <x v="0"/>
    <x v="22"/>
    <s v="CP00018"/>
    <x v="17"/>
    <n v="28"/>
    <n v="35"/>
    <n v="980"/>
    <x v="0"/>
    <s v="P0003"/>
    <x v="2"/>
    <x v="147"/>
    <n v="2"/>
  </r>
  <r>
    <n v="459"/>
    <x v="136"/>
    <x v="5"/>
    <x v="1"/>
    <x v="0"/>
    <x v="22"/>
    <s v="CP00019"/>
    <x v="18"/>
    <n v="16"/>
    <n v="38"/>
    <n v="608"/>
    <x v="0"/>
    <s v="P0002"/>
    <x v="1"/>
    <x v="148"/>
    <n v="3"/>
  </r>
  <r>
    <n v="460"/>
    <x v="137"/>
    <x v="5"/>
    <x v="1"/>
    <x v="0"/>
    <x v="22"/>
    <s v="CP00020"/>
    <x v="19"/>
    <n v="20"/>
    <n v="25"/>
    <n v="500"/>
    <x v="0"/>
    <s v="P0005"/>
    <x v="3"/>
    <x v="149"/>
    <n v="4"/>
  </r>
  <r>
    <n v="461"/>
    <x v="137"/>
    <x v="5"/>
    <x v="1"/>
    <x v="0"/>
    <x v="22"/>
    <s v="CP00001"/>
    <x v="0"/>
    <n v="20"/>
    <n v="22"/>
    <n v="440"/>
    <x v="1"/>
    <s v="P0001"/>
    <x v="0"/>
    <x v="148"/>
    <n v="2"/>
  </r>
  <r>
    <n v="462"/>
    <x v="137"/>
    <x v="5"/>
    <x v="1"/>
    <x v="0"/>
    <x v="22"/>
    <s v="CP00002"/>
    <x v="1"/>
    <n v="22"/>
    <n v="18"/>
    <n v="396"/>
    <x v="0"/>
    <s v="P0004"/>
    <x v="1"/>
    <x v="150"/>
    <n v="3"/>
  </r>
  <r>
    <n v="463"/>
    <x v="137"/>
    <x v="5"/>
    <x v="1"/>
    <x v="0"/>
    <x v="22"/>
    <s v="CP00003"/>
    <x v="2"/>
    <n v="9"/>
    <n v="20"/>
    <n v="180"/>
    <x v="0"/>
    <s v="P0004"/>
    <x v="1"/>
    <x v="150"/>
    <n v="3"/>
  </r>
  <r>
    <n v="464"/>
    <x v="137"/>
    <x v="5"/>
    <x v="1"/>
    <x v="0"/>
    <x v="22"/>
    <s v="CP00004"/>
    <x v="3"/>
    <n v="22"/>
    <n v="22"/>
    <n v="484"/>
    <x v="0"/>
    <s v="P0001"/>
    <x v="0"/>
    <x v="148"/>
    <n v="2"/>
  </r>
  <r>
    <n v="465"/>
    <x v="137"/>
    <x v="5"/>
    <x v="1"/>
    <x v="0"/>
    <x v="22"/>
    <s v="CP00005"/>
    <x v="4"/>
    <n v="12"/>
    <n v="16"/>
    <n v="192"/>
    <x v="0"/>
    <s v="P0002"/>
    <x v="1"/>
    <x v="150"/>
    <n v="3"/>
  </r>
  <r>
    <n v="466"/>
    <x v="137"/>
    <x v="5"/>
    <x v="1"/>
    <x v="0"/>
    <x v="22"/>
    <s v="CP00006"/>
    <x v="5"/>
    <n v="19"/>
    <n v="20"/>
    <n v="380"/>
    <x v="0"/>
    <s v="P0001"/>
    <x v="0"/>
    <x v="148"/>
    <n v="2"/>
  </r>
  <r>
    <n v="467"/>
    <x v="137"/>
    <x v="5"/>
    <x v="1"/>
    <x v="0"/>
    <x v="22"/>
    <s v="CP00007"/>
    <x v="6"/>
    <n v="7"/>
    <n v="15"/>
    <n v="105"/>
    <x v="0"/>
    <s v="P0001"/>
    <x v="0"/>
    <x v="148"/>
    <n v="2"/>
  </r>
  <r>
    <n v="468"/>
    <x v="138"/>
    <x v="5"/>
    <x v="1"/>
    <x v="0"/>
    <x v="22"/>
    <s v="CP00008"/>
    <x v="7"/>
    <n v="11"/>
    <n v="17"/>
    <n v="187"/>
    <x v="0"/>
    <s v="P0002"/>
    <x v="1"/>
    <x v="149"/>
    <n v="3"/>
  </r>
  <r>
    <n v="469"/>
    <x v="138"/>
    <x v="5"/>
    <x v="1"/>
    <x v="0"/>
    <x v="22"/>
    <s v="CP00009"/>
    <x v="8"/>
    <n v="6"/>
    <n v="25"/>
    <n v="150"/>
    <x v="0"/>
    <s v="P0002"/>
    <x v="1"/>
    <x v="149"/>
    <n v="3"/>
  </r>
  <r>
    <n v="470"/>
    <x v="138"/>
    <x v="5"/>
    <x v="1"/>
    <x v="0"/>
    <x v="22"/>
    <s v="CP00010"/>
    <x v="9"/>
    <n v="10"/>
    <n v="20"/>
    <n v="200"/>
    <x v="0"/>
    <s v="P0004"/>
    <x v="1"/>
    <x v="149"/>
    <n v="3"/>
  </r>
  <r>
    <n v="471"/>
    <x v="138"/>
    <x v="5"/>
    <x v="1"/>
    <x v="0"/>
    <x v="22"/>
    <s v="CP00011"/>
    <x v="10"/>
    <n v="14"/>
    <n v="17"/>
    <n v="238"/>
    <x v="0"/>
    <s v="P0004"/>
    <x v="1"/>
    <x v="149"/>
    <n v="3"/>
  </r>
  <r>
    <n v="472"/>
    <x v="138"/>
    <x v="5"/>
    <x v="1"/>
    <x v="0"/>
    <x v="22"/>
    <s v="CP00012"/>
    <x v="11"/>
    <n v="15"/>
    <n v="25"/>
    <n v="375"/>
    <x v="0"/>
    <s v="P0002"/>
    <x v="1"/>
    <x v="149"/>
    <n v="3"/>
  </r>
  <r>
    <n v="473"/>
    <x v="138"/>
    <x v="5"/>
    <x v="1"/>
    <x v="0"/>
    <x v="22"/>
    <s v="CP00013"/>
    <x v="12"/>
    <n v="22"/>
    <n v="18"/>
    <n v="396"/>
    <x v="0"/>
    <s v="P0003"/>
    <x v="2"/>
    <x v="150"/>
    <n v="2"/>
  </r>
  <r>
    <n v="474"/>
    <x v="139"/>
    <x v="5"/>
    <x v="1"/>
    <x v="0"/>
    <x v="22"/>
    <s v="CP00014"/>
    <x v="13"/>
    <n v="8"/>
    <n v="14"/>
    <n v="112"/>
    <x v="0"/>
    <s v="P0002"/>
    <x v="1"/>
    <x v="151"/>
    <n v="3"/>
  </r>
  <r>
    <n v="475"/>
    <x v="140"/>
    <x v="5"/>
    <x v="1"/>
    <x v="0"/>
    <x v="22"/>
    <s v="CP00015"/>
    <x v="14"/>
    <n v="14"/>
    <n v="38"/>
    <n v="532"/>
    <x v="0"/>
    <s v="P0004"/>
    <x v="1"/>
    <x v="152"/>
    <n v="3"/>
  </r>
  <r>
    <n v="476"/>
    <x v="140"/>
    <x v="5"/>
    <x v="1"/>
    <x v="0"/>
    <x v="22"/>
    <s v="CP00016"/>
    <x v="15"/>
    <n v="26"/>
    <n v="15"/>
    <n v="390"/>
    <x v="0"/>
    <s v="P0003"/>
    <x v="2"/>
    <x v="151"/>
    <n v="2"/>
  </r>
  <r>
    <n v="477"/>
    <x v="141"/>
    <x v="5"/>
    <x v="1"/>
    <x v="0"/>
    <x v="23"/>
    <s v="CP00017"/>
    <x v="16"/>
    <n v="14"/>
    <n v="28"/>
    <n v="392"/>
    <x v="0"/>
    <s v="P0005"/>
    <x v="3"/>
    <x v="153"/>
    <n v="4"/>
  </r>
  <r>
    <n v="478"/>
    <x v="142"/>
    <x v="5"/>
    <x v="1"/>
    <x v="0"/>
    <x v="23"/>
    <s v="CP00018"/>
    <x v="17"/>
    <n v="26"/>
    <n v="30"/>
    <n v="780"/>
    <x v="0"/>
    <s v="P0002"/>
    <x v="1"/>
    <x v="153"/>
    <n v="3"/>
  </r>
  <r>
    <n v="479"/>
    <x v="143"/>
    <x v="5"/>
    <x v="1"/>
    <x v="0"/>
    <x v="23"/>
    <s v="CP00019"/>
    <x v="18"/>
    <n v="23"/>
    <n v="35"/>
    <n v="805"/>
    <x v="0"/>
    <s v="P0001"/>
    <x v="0"/>
    <x v="154"/>
    <n v="2"/>
  </r>
  <r>
    <n v="480"/>
    <x v="143"/>
    <x v="5"/>
    <x v="1"/>
    <x v="0"/>
    <x v="23"/>
    <s v="CP00020"/>
    <x v="19"/>
    <n v="13"/>
    <n v="16"/>
    <n v="208"/>
    <x v="0"/>
    <s v="P0003"/>
    <x v="2"/>
    <x v="154"/>
    <n v="2"/>
  </r>
  <r>
    <n v="481"/>
    <x v="143"/>
    <x v="5"/>
    <x v="1"/>
    <x v="0"/>
    <x v="23"/>
    <s v="CP00001"/>
    <x v="0"/>
    <n v="12"/>
    <n v="22"/>
    <n v="264"/>
    <x v="0"/>
    <s v="P0001"/>
    <x v="0"/>
    <x v="154"/>
    <n v="2"/>
  </r>
  <r>
    <n v="482"/>
    <x v="144"/>
    <x v="5"/>
    <x v="1"/>
    <x v="0"/>
    <x v="23"/>
    <s v="CP00002"/>
    <x v="1"/>
    <n v="24"/>
    <n v="18"/>
    <n v="432"/>
    <x v="0"/>
    <s v="P0002"/>
    <x v="1"/>
    <x v="155"/>
    <n v="3"/>
  </r>
  <r>
    <n v="483"/>
    <x v="144"/>
    <x v="5"/>
    <x v="1"/>
    <x v="0"/>
    <x v="23"/>
    <s v="CP00003"/>
    <x v="2"/>
    <n v="19"/>
    <n v="20"/>
    <n v="380"/>
    <x v="0"/>
    <s v="P0001"/>
    <x v="0"/>
    <x v="156"/>
    <n v="2"/>
  </r>
  <r>
    <n v="484"/>
    <x v="144"/>
    <x v="5"/>
    <x v="1"/>
    <x v="0"/>
    <x v="23"/>
    <s v="CP00004"/>
    <x v="3"/>
    <n v="29"/>
    <n v="23"/>
    <n v="667"/>
    <x v="0"/>
    <s v="P0005"/>
    <x v="3"/>
    <x v="157"/>
    <n v="4"/>
  </r>
  <r>
    <n v="485"/>
    <x v="145"/>
    <x v="5"/>
    <x v="1"/>
    <x v="0"/>
    <x v="23"/>
    <s v="CP00005"/>
    <x v="4"/>
    <n v="3"/>
    <n v="16"/>
    <n v="48"/>
    <x v="0"/>
    <s v="P0004"/>
    <x v="1"/>
    <x v="157"/>
    <n v="3"/>
  </r>
  <r>
    <n v="486"/>
    <x v="145"/>
    <x v="5"/>
    <x v="1"/>
    <x v="0"/>
    <x v="23"/>
    <s v="CP00006"/>
    <x v="5"/>
    <n v="11"/>
    <n v="24"/>
    <n v="264"/>
    <x v="0"/>
    <s v="P0005"/>
    <x v="3"/>
    <x v="158"/>
    <n v="4"/>
  </r>
  <r>
    <n v="487"/>
    <x v="145"/>
    <x v="5"/>
    <x v="1"/>
    <x v="0"/>
    <x v="23"/>
    <s v="CP00007"/>
    <x v="6"/>
    <n v="1"/>
    <n v="17"/>
    <n v="17"/>
    <x v="0"/>
    <s v="P0002"/>
    <x v="1"/>
    <x v="157"/>
    <n v="3"/>
  </r>
  <r>
    <n v="488"/>
    <x v="145"/>
    <x v="5"/>
    <x v="1"/>
    <x v="0"/>
    <x v="23"/>
    <s v="CP00008"/>
    <x v="7"/>
    <n v="6"/>
    <n v="17"/>
    <n v="102"/>
    <x v="0"/>
    <s v="P0002"/>
    <x v="1"/>
    <x v="157"/>
    <n v="3"/>
  </r>
  <r>
    <n v="489"/>
    <x v="146"/>
    <x v="5"/>
    <x v="1"/>
    <x v="0"/>
    <x v="23"/>
    <s v="CP00009"/>
    <x v="8"/>
    <n v="4"/>
    <n v="25"/>
    <n v="100"/>
    <x v="0"/>
    <s v="P0002"/>
    <x v="1"/>
    <x v="158"/>
    <n v="3"/>
  </r>
  <r>
    <n v="490"/>
    <x v="147"/>
    <x v="5"/>
    <x v="1"/>
    <x v="0"/>
    <x v="24"/>
    <s v="CP00010"/>
    <x v="9"/>
    <n v="2"/>
    <n v="20"/>
    <n v="40"/>
    <x v="0"/>
    <s v="P0002"/>
    <x v="1"/>
    <x v="159"/>
    <n v="3"/>
  </r>
  <r>
    <n v="491"/>
    <x v="147"/>
    <x v="5"/>
    <x v="1"/>
    <x v="0"/>
    <x v="24"/>
    <s v="CP00011"/>
    <x v="10"/>
    <n v="1"/>
    <n v="17"/>
    <n v="17"/>
    <x v="0"/>
    <s v="P0004"/>
    <x v="1"/>
    <x v="159"/>
    <n v="3"/>
  </r>
  <r>
    <n v="492"/>
    <x v="148"/>
    <x v="5"/>
    <x v="1"/>
    <x v="0"/>
    <x v="24"/>
    <s v="CP00012"/>
    <x v="11"/>
    <n v="8"/>
    <n v="25"/>
    <n v="200"/>
    <x v="0"/>
    <s v="P0004"/>
    <x v="1"/>
    <x v="160"/>
    <n v="3"/>
  </r>
  <r>
    <n v="493"/>
    <x v="149"/>
    <x v="5"/>
    <x v="1"/>
    <x v="0"/>
    <x v="24"/>
    <s v="CP00013"/>
    <x v="12"/>
    <n v="5"/>
    <n v="18"/>
    <n v="90"/>
    <x v="1"/>
    <s v="P0003"/>
    <x v="2"/>
    <x v="160"/>
    <n v="2"/>
  </r>
  <r>
    <n v="494"/>
    <x v="149"/>
    <x v="5"/>
    <x v="1"/>
    <x v="0"/>
    <x v="24"/>
    <s v="CP00014"/>
    <x v="13"/>
    <n v="15"/>
    <n v="15"/>
    <n v="225"/>
    <x v="1"/>
    <s v="P0001"/>
    <x v="0"/>
    <x v="160"/>
    <n v="2"/>
  </r>
  <r>
    <n v="495"/>
    <x v="150"/>
    <x v="5"/>
    <x v="1"/>
    <x v="0"/>
    <x v="24"/>
    <s v="CP00015"/>
    <x v="14"/>
    <n v="20"/>
    <n v="38"/>
    <n v="760"/>
    <x v="1"/>
    <s v="P0002"/>
    <x v="1"/>
    <x v="161"/>
    <n v="3"/>
  </r>
  <r>
    <n v="496"/>
    <x v="150"/>
    <x v="5"/>
    <x v="1"/>
    <x v="0"/>
    <x v="24"/>
    <s v="CP00016"/>
    <x v="15"/>
    <n v="5"/>
    <n v="15"/>
    <n v="75"/>
    <x v="1"/>
    <s v="P0003"/>
    <x v="2"/>
    <x v="162"/>
    <n v="2"/>
  </r>
  <r>
    <n v="497"/>
    <x v="151"/>
    <x v="5"/>
    <x v="1"/>
    <x v="0"/>
    <x v="24"/>
    <s v="CP00017"/>
    <x v="16"/>
    <n v="15"/>
    <n v="30"/>
    <n v="450"/>
    <x v="1"/>
    <s v="P0001"/>
    <x v="0"/>
    <x v="161"/>
    <n v="2"/>
  </r>
  <r>
    <n v="498"/>
    <x v="151"/>
    <x v="5"/>
    <x v="1"/>
    <x v="0"/>
    <x v="24"/>
    <s v="CP00018"/>
    <x v="17"/>
    <n v="5"/>
    <n v="27"/>
    <n v="135"/>
    <x v="1"/>
    <s v="P0001"/>
    <x v="0"/>
    <x v="161"/>
    <n v="2"/>
  </r>
  <r>
    <n v="499"/>
    <x v="151"/>
    <x v="5"/>
    <x v="1"/>
    <x v="0"/>
    <x v="24"/>
    <s v="CP00019"/>
    <x v="18"/>
    <n v="24"/>
    <n v="38"/>
    <n v="912"/>
    <x v="0"/>
    <s v="P0004"/>
    <x v="1"/>
    <x v="163"/>
    <n v="3"/>
  </r>
  <r>
    <n v="500"/>
    <x v="151"/>
    <x v="5"/>
    <x v="1"/>
    <x v="0"/>
    <x v="24"/>
    <s v="CP00020"/>
    <x v="19"/>
    <n v="20"/>
    <n v="16"/>
    <n v="320"/>
    <x v="0"/>
    <s v="P0003"/>
    <x v="2"/>
    <x v="161"/>
    <n v="2"/>
  </r>
  <r>
    <n v="501"/>
    <x v="151"/>
    <x v="5"/>
    <x v="1"/>
    <x v="0"/>
    <x v="24"/>
    <s v="CP00001"/>
    <x v="0"/>
    <n v="6"/>
    <n v="22"/>
    <n v="132"/>
    <x v="0"/>
    <s v="P0005"/>
    <x v="3"/>
    <x v="164"/>
    <n v="4"/>
  </r>
  <r>
    <n v="502"/>
    <x v="151"/>
    <x v="5"/>
    <x v="1"/>
    <x v="0"/>
    <x v="24"/>
    <s v="CP00002"/>
    <x v="1"/>
    <n v="21"/>
    <n v="18"/>
    <n v="378"/>
    <x v="0"/>
    <s v="P0002"/>
    <x v="1"/>
    <x v="163"/>
    <n v="3"/>
  </r>
  <r>
    <n v="503"/>
    <x v="152"/>
    <x v="5"/>
    <x v="1"/>
    <x v="0"/>
    <x v="24"/>
    <s v="CP00003"/>
    <x v="2"/>
    <n v="1"/>
    <n v="14"/>
    <n v="14"/>
    <x v="0"/>
    <s v="P0003"/>
    <x v="2"/>
    <x v="163"/>
    <n v="2"/>
  </r>
  <r>
    <n v="504"/>
    <x v="153"/>
    <x v="5"/>
    <x v="1"/>
    <x v="0"/>
    <x v="24"/>
    <s v="CP00004"/>
    <x v="3"/>
    <n v="17"/>
    <n v="22"/>
    <n v="374"/>
    <x v="0"/>
    <s v="P0001"/>
    <x v="0"/>
    <x v="164"/>
    <n v="2"/>
  </r>
  <r>
    <n v="505"/>
    <x v="153"/>
    <x v="5"/>
    <x v="1"/>
    <x v="0"/>
    <x v="24"/>
    <s v="CP00005"/>
    <x v="4"/>
    <n v="1"/>
    <n v="16"/>
    <n v="16"/>
    <x v="0"/>
    <s v="P0004"/>
    <x v="1"/>
    <x v="165"/>
    <n v="3"/>
  </r>
  <r>
    <n v="506"/>
    <x v="153"/>
    <x v="5"/>
    <x v="1"/>
    <x v="0"/>
    <x v="24"/>
    <s v="CP00006"/>
    <x v="5"/>
    <n v="3"/>
    <n v="26"/>
    <n v="78"/>
    <x v="0"/>
    <s v="P0002"/>
    <x v="1"/>
    <x v="165"/>
    <n v="3"/>
  </r>
  <r>
    <n v="507"/>
    <x v="153"/>
    <x v="5"/>
    <x v="1"/>
    <x v="0"/>
    <x v="24"/>
    <s v="CP00007"/>
    <x v="6"/>
    <n v="1"/>
    <n v="15"/>
    <n v="15"/>
    <x v="0"/>
    <s v="P0005"/>
    <x v="3"/>
    <x v="166"/>
    <n v="4"/>
  </r>
  <r>
    <n v="508"/>
    <x v="153"/>
    <x v="5"/>
    <x v="1"/>
    <x v="0"/>
    <x v="24"/>
    <s v="CP00008"/>
    <x v="7"/>
    <n v="7"/>
    <n v="17"/>
    <n v="119"/>
    <x v="0"/>
    <s v="P0002"/>
    <x v="1"/>
    <x v="165"/>
    <n v="3"/>
  </r>
  <r>
    <n v="509"/>
    <x v="154"/>
    <x v="5"/>
    <x v="1"/>
    <x v="0"/>
    <x v="25"/>
    <s v="CP00009"/>
    <x v="8"/>
    <n v="7"/>
    <n v="25"/>
    <n v="175"/>
    <x v="0"/>
    <s v="P0004"/>
    <x v="1"/>
    <x v="166"/>
    <n v="3"/>
  </r>
  <r>
    <n v="510"/>
    <x v="154"/>
    <x v="5"/>
    <x v="1"/>
    <x v="0"/>
    <x v="25"/>
    <s v="CP00010"/>
    <x v="9"/>
    <n v="5"/>
    <n v="20"/>
    <n v="100"/>
    <x v="0"/>
    <s v="P0002"/>
    <x v="1"/>
    <x v="166"/>
    <n v="3"/>
  </r>
  <r>
    <n v="511"/>
    <x v="154"/>
    <x v="5"/>
    <x v="1"/>
    <x v="0"/>
    <x v="25"/>
    <s v="CP00011"/>
    <x v="10"/>
    <n v="18"/>
    <n v="18"/>
    <n v="324"/>
    <x v="0"/>
    <s v="P0005"/>
    <x v="3"/>
    <x v="167"/>
    <n v="4"/>
  </r>
  <r>
    <n v="512"/>
    <x v="154"/>
    <x v="5"/>
    <x v="1"/>
    <x v="0"/>
    <x v="25"/>
    <s v="CP00012"/>
    <x v="11"/>
    <n v="3"/>
    <n v="24"/>
    <n v="72"/>
    <x v="0"/>
    <s v="P0005"/>
    <x v="3"/>
    <x v="167"/>
    <n v="4"/>
  </r>
  <r>
    <n v="513"/>
    <x v="155"/>
    <x v="5"/>
    <x v="1"/>
    <x v="0"/>
    <x v="25"/>
    <s v="CP00013"/>
    <x v="12"/>
    <n v="33"/>
    <n v="15"/>
    <n v="495"/>
    <x v="0"/>
    <s v="P0005"/>
    <x v="3"/>
    <x v="168"/>
    <n v="4"/>
  </r>
  <r>
    <n v="514"/>
    <x v="155"/>
    <x v="5"/>
    <x v="1"/>
    <x v="0"/>
    <x v="25"/>
    <s v="CP00014"/>
    <x v="13"/>
    <n v="2"/>
    <n v="14"/>
    <n v="28"/>
    <x v="0"/>
    <s v="P0004"/>
    <x v="1"/>
    <x v="167"/>
    <n v="3"/>
  </r>
  <r>
    <n v="515"/>
    <x v="155"/>
    <x v="5"/>
    <x v="1"/>
    <x v="0"/>
    <x v="25"/>
    <s v="CP00015"/>
    <x v="14"/>
    <n v="5"/>
    <n v="37"/>
    <n v="185"/>
    <x v="0"/>
    <s v="P0005"/>
    <x v="3"/>
    <x v="168"/>
    <n v="4"/>
  </r>
  <r>
    <n v="516"/>
    <x v="156"/>
    <x v="5"/>
    <x v="1"/>
    <x v="0"/>
    <x v="25"/>
    <s v="CP00016"/>
    <x v="15"/>
    <n v="11"/>
    <n v="16"/>
    <n v="176"/>
    <x v="0"/>
    <s v="P0002"/>
    <x v="1"/>
    <x v="168"/>
    <n v="3"/>
  </r>
  <r>
    <n v="517"/>
    <x v="156"/>
    <x v="5"/>
    <x v="1"/>
    <x v="0"/>
    <x v="25"/>
    <s v="CP00017"/>
    <x v="16"/>
    <n v="3"/>
    <n v="30"/>
    <n v="90"/>
    <x v="1"/>
    <s v="P0001"/>
    <x v="0"/>
    <x v="167"/>
    <n v="2"/>
  </r>
  <r>
    <n v="518"/>
    <x v="156"/>
    <x v="5"/>
    <x v="1"/>
    <x v="0"/>
    <x v="25"/>
    <s v="CP00018"/>
    <x v="17"/>
    <n v="13"/>
    <n v="30"/>
    <n v="390"/>
    <x v="0"/>
    <s v="P0004"/>
    <x v="1"/>
    <x v="168"/>
    <n v="3"/>
  </r>
  <r>
    <n v="519"/>
    <x v="156"/>
    <x v="5"/>
    <x v="1"/>
    <x v="0"/>
    <x v="25"/>
    <s v="CP00019"/>
    <x v="18"/>
    <n v="23"/>
    <n v="33"/>
    <n v="759"/>
    <x v="0"/>
    <s v="P0003"/>
    <x v="2"/>
    <x v="167"/>
    <n v="2"/>
  </r>
  <r>
    <n v="520"/>
    <x v="157"/>
    <x v="5"/>
    <x v="1"/>
    <x v="0"/>
    <x v="25"/>
    <s v="CP00020"/>
    <x v="19"/>
    <n v="6"/>
    <n v="16"/>
    <n v="96"/>
    <x v="0"/>
    <s v="P0003"/>
    <x v="2"/>
    <x v="168"/>
    <n v="2"/>
  </r>
  <r>
    <n v="521"/>
    <x v="157"/>
    <x v="5"/>
    <x v="1"/>
    <x v="0"/>
    <x v="25"/>
    <s v="CP00001"/>
    <x v="0"/>
    <n v="19"/>
    <n v="22"/>
    <n v="418"/>
    <x v="0"/>
    <s v="P0001"/>
    <x v="0"/>
    <x v="168"/>
    <n v="2"/>
  </r>
  <r>
    <n v="522"/>
    <x v="158"/>
    <x v="5"/>
    <x v="1"/>
    <x v="0"/>
    <x v="25"/>
    <s v="CP00002"/>
    <x v="1"/>
    <n v="3"/>
    <n v="18"/>
    <n v="54"/>
    <x v="0"/>
    <s v="P0004"/>
    <x v="1"/>
    <x v="169"/>
    <n v="3"/>
  </r>
  <r>
    <n v="523"/>
    <x v="158"/>
    <x v="5"/>
    <x v="1"/>
    <x v="0"/>
    <x v="25"/>
    <s v="CP00003"/>
    <x v="2"/>
    <n v="9"/>
    <n v="16"/>
    <n v="144"/>
    <x v="0"/>
    <s v="P0005"/>
    <x v="3"/>
    <x v="170"/>
    <n v="4"/>
  </r>
  <r>
    <n v="524"/>
    <x v="159"/>
    <x v="5"/>
    <x v="1"/>
    <x v="0"/>
    <x v="25"/>
    <s v="CP00004"/>
    <x v="3"/>
    <n v="15"/>
    <n v="24"/>
    <n v="360"/>
    <x v="0"/>
    <s v="P0004"/>
    <x v="1"/>
    <x v="170"/>
    <n v="3"/>
  </r>
  <r>
    <n v="525"/>
    <x v="159"/>
    <x v="5"/>
    <x v="1"/>
    <x v="0"/>
    <x v="25"/>
    <s v="CP00005"/>
    <x v="4"/>
    <n v="14"/>
    <n v="16"/>
    <n v="224"/>
    <x v="0"/>
    <s v="P0002"/>
    <x v="1"/>
    <x v="170"/>
    <n v="3"/>
  </r>
  <r>
    <n v="526"/>
    <x v="159"/>
    <x v="5"/>
    <x v="1"/>
    <x v="0"/>
    <x v="25"/>
    <s v="CP00006"/>
    <x v="5"/>
    <n v="7"/>
    <n v="26"/>
    <n v="182"/>
    <x v="0"/>
    <s v="P0002"/>
    <x v="1"/>
    <x v="170"/>
    <n v="3"/>
  </r>
  <r>
    <n v="527"/>
    <x v="160"/>
    <x v="5"/>
    <x v="1"/>
    <x v="0"/>
    <x v="25"/>
    <s v="CP00007"/>
    <x v="6"/>
    <n v="2"/>
    <n v="15"/>
    <n v="30"/>
    <x v="0"/>
    <s v="P0005"/>
    <x v="3"/>
    <x v="171"/>
    <n v="4"/>
  </r>
  <r>
    <n v="528"/>
    <x v="161"/>
    <x v="5"/>
    <x v="1"/>
    <x v="0"/>
    <x v="26"/>
    <s v="CP00008"/>
    <x v="7"/>
    <n v="11"/>
    <n v="17"/>
    <n v="187"/>
    <x v="0"/>
    <s v="P0004"/>
    <x v="1"/>
    <x v="171"/>
    <n v="3"/>
  </r>
  <r>
    <n v="529"/>
    <x v="161"/>
    <x v="5"/>
    <x v="1"/>
    <x v="0"/>
    <x v="26"/>
    <s v="CP00009"/>
    <x v="8"/>
    <n v="10"/>
    <n v="25"/>
    <n v="250"/>
    <x v="0"/>
    <s v="P0002"/>
    <x v="1"/>
    <x v="171"/>
    <n v="3"/>
  </r>
  <r>
    <n v="530"/>
    <x v="162"/>
    <x v="5"/>
    <x v="1"/>
    <x v="0"/>
    <x v="26"/>
    <s v="CP00010"/>
    <x v="9"/>
    <n v="2"/>
    <n v="20"/>
    <n v="40"/>
    <x v="0"/>
    <s v="P0002"/>
    <x v="1"/>
    <x v="172"/>
    <n v="3"/>
  </r>
  <r>
    <n v="531"/>
    <x v="162"/>
    <x v="5"/>
    <x v="1"/>
    <x v="0"/>
    <x v="26"/>
    <s v="CP00011"/>
    <x v="10"/>
    <n v="8"/>
    <n v="16"/>
    <n v="128"/>
    <x v="1"/>
    <s v="P0003"/>
    <x v="2"/>
    <x v="171"/>
    <n v="2"/>
  </r>
  <r>
    <n v="532"/>
    <x v="163"/>
    <x v="5"/>
    <x v="1"/>
    <x v="0"/>
    <x v="26"/>
    <s v="CP00012"/>
    <x v="11"/>
    <n v="8"/>
    <n v="25"/>
    <n v="200"/>
    <x v="0"/>
    <s v="P0004"/>
    <x v="1"/>
    <x v="173"/>
    <n v="3"/>
  </r>
  <r>
    <n v="533"/>
    <x v="163"/>
    <x v="5"/>
    <x v="1"/>
    <x v="0"/>
    <x v="26"/>
    <s v="CP00013"/>
    <x v="12"/>
    <n v="21"/>
    <n v="17"/>
    <n v="357"/>
    <x v="0"/>
    <s v="P0001"/>
    <x v="0"/>
    <x v="172"/>
    <n v="2"/>
  </r>
  <r>
    <n v="534"/>
    <x v="163"/>
    <x v="5"/>
    <x v="1"/>
    <x v="0"/>
    <x v="26"/>
    <s v="CP00014"/>
    <x v="13"/>
    <n v="14"/>
    <n v="12"/>
    <n v="168"/>
    <x v="0"/>
    <s v="P0003"/>
    <x v="2"/>
    <x v="172"/>
    <n v="2"/>
  </r>
  <r>
    <n v="535"/>
    <x v="164"/>
    <x v="5"/>
    <x v="1"/>
    <x v="0"/>
    <x v="26"/>
    <s v="CP00015"/>
    <x v="14"/>
    <n v="1"/>
    <n v="38"/>
    <n v="38"/>
    <x v="0"/>
    <s v="P0004"/>
    <x v="1"/>
    <x v="174"/>
    <n v="3"/>
  </r>
  <r>
    <n v="536"/>
    <x v="164"/>
    <x v="5"/>
    <x v="1"/>
    <x v="0"/>
    <x v="26"/>
    <s v="CP00016"/>
    <x v="15"/>
    <n v="23"/>
    <n v="16"/>
    <n v="368"/>
    <x v="0"/>
    <s v="P0002"/>
    <x v="1"/>
    <x v="174"/>
    <n v="3"/>
  </r>
  <r>
    <n v="537"/>
    <x v="164"/>
    <x v="5"/>
    <x v="1"/>
    <x v="0"/>
    <x v="26"/>
    <s v="CP00017"/>
    <x v="16"/>
    <n v="15"/>
    <n v="28"/>
    <n v="420"/>
    <x v="0"/>
    <s v="P0005"/>
    <x v="3"/>
    <x v="175"/>
    <n v="4"/>
  </r>
  <r>
    <n v="538"/>
    <x v="165"/>
    <x v="6"/>
    <x v="2"/>
    <x v="1"/>
    <x v="26"/>
    <s v="CP00018"/>
    <x v="17"/>
    <n v="12"/>
    <n v="26"/>
    <n v="312"/>
    <x v="0"/>
    <s v="P0005"/>
    <x v="3"/>
    <x v="176"/>
    <n v="4"/>
  </r>
  <r>
    <n v="539"/>
    <x v="166"/>
    <x v="6"/>
    <x v="2"/>
    <x v="1"/>
    <x v="26"/>
    <s v="CP00019"/>
    <x v="18"/>
    <n v="11"/>
    <n v="38"/>
    <n v="418"/>
    <x v="1"/>
    <s v="P0004"/>
    <x v="1"/>
    <x v="176"/>
    <n v="3"/>
  </r>
  <r>
    <n v="540"/>
    <x v="167"/>
    <x v="6"/>
    <x v="2"/>
    <x v="1"/>
    <x v="26"/>
    <s v="CP00020"/>
    <x v="19"/>
    <n v="29"/>
    <n v="20"/>
    <n v="580"/>
    <x v="0"/>
    <s v="P0001"/>
    <x v="0"/>
    <x v="176"/>
    <n v="2"/>
  </r>
  <r>
    <n v="541"/>
    <x v="168"/>
    <x v="6"/>
    <x v="2"/>
    <x v="1"/>
    <x v="27"/>
    <s v="CP00001"/>
    <x v="0"/>
    <n v="19"/>
    <n v="22"/>
    <n v="418"/>
    <x v="0"/>
    <s v="P0001"/>
    <x v="0"/>
    <x v="177"/>
    <n v="2"/>
  </r>
  <r>
    <n v="542"/>
    <x v="168"/>
    <x v="6"/>
    <x v="2"/>
    <x v="1"/>
    <x v="27"/>
    <s v="CP00002"/>
    <x v="1"/>
    <n v="9"/>
    <n v="15"/>
    <n v="135"/>
    <x v="0"/>
    <s v="P0001"/>
    <x v="0"/>
    <x v="177"/>
    <n v="2"/>
  </r>
  <r>
    <n v="543"/>
    <x v="168"/>
    <x v="6"/>
    <x v="2"/>
    <x v="1"/>
    <x v="27"/>
    <s v="CP00003"/>
    <x v="2"/>
    <n v="10"/>
    <n v="16"/>
    <n v="160"/>
    <x v="0"/>
    <s v="P0005"/>
    <x v="3"/>
    <x v="178"/>
    <n v="4"/>
  </r>
  <r>
    <n v="544"/>
    <x v="169"/>
    <x v="6"/>
    <x v="2"/>
    <x v="1"/>
    <x v="27"/>
    <s v="CP00004"/>
    <x v="3"/>
    <n v="30"/>
    <n v="20"/>
    <n v="600"/>
    <x v="0"/>
    <s v="P0003"/>
    <x v="2"/>
    <x v="179"/>
    <n v="2"/>
  </r>
  <r>
    <n v="545"/>
    <x v="169"/>
    <x v="6"/>
    <x v="2"/>
    <x v="1"/>
    <x v="27"/>
    <s v="CP00005"/>
    <x v="4"/>
    <n v="10"/>
    <n v="16"/>
    <n v="160"/>
    <x v="0"/>
    <s v="P0001"/>
    <x v="0"/>
    <x v="179"/>
    <n v="2"/>
  </r>
  <r>
    <n v="546"/>
    <x v="170"/>
    <x v="6"/>
    <x v="2"/>
    <x v="1"/>
    <x v="27"/>
    <s v="CP00006"/>
    <x v="5"/>
    <n v="10"/>
    <n v="26"/>
    <n v="260"/>
    <x v="0"/>
    <s v="P0004"/>
    <x v="1"/>
    <x v="180"/>
    <n v="3"/>
  </r>
  <r>
    <n v="547"/>
    <x v="170"/>
    <x v="6"/>
    <x v="2"/>
    <x v="1"/>
    <x v="27"/>
    <s v="CP00007"/>
    <x v="6"/>
    <n v="5"/>
    <n v="17"/>
    <n v="85"/>
    <x v="0"/>
    <s v="P0002"/>
    <x v="1"/>
    <x v="180"/>
    <n v="3"/>
  </r>
  <r>
    <n v="548"/>
    <x v="171"/>
    <x v="6"/>
    <x v="2"/>
    <x v="1"/>
    <x v="27"/>
    <s v="CP00008"/>
    <x v="7"/>
    <n v="16"/>
    <n v="15"/>
    <n v="240"/>
    <x v="0"/>
    <s v="P0001"/>
    <x v="0"/>
    <x v="180"/>
    <n v="2"/>
  </r>
  <r>
    <n v="549"/>
    <x v="171"/>
    <x v="6"/>
    <x v="2"/>
    <x v="1"/>
    <x v="27"/>
    <s v="CP00009"/>
    <x v="8"/>
    <n v="8"/>
    <n v="24"/>
    <n v="192"/>
    <x v="0"/>
    <s v="P0003"/>
    <x v="2"/>
    <x v="180"/>
    <n v="2"/>
  </r>
  <r>
    <n v="550"/>
    <x v="172"/>
    <x v="6"/>
    <x v="2"/>
    <x v="1"/>
    <x v="28"/>
    <s v="CP00010"/>
    <x v="9"/>
    <n v="7"/>
    <n v="19"/>
    <n v="133"/>
    <x v="0"/>
    <s v="P0003"/>
    <x v="2"/>
    <x v="181"/>
    <n v="2"/>
  </r>
  <r>
    <n v="551"/>
    <x v="173"/>
    <x v="6"/>
    <x v="2"/>
    <x v="1"/>
    <x v="28"/>
    <s v="CP00011"/>
    <x v="10"/>
    <n v="6"/>
    <n v="17"/>
    <n v="102"/>
    <x v="0"/>
    <s v="P0002"/>
    <x v="1"/>
    <x v="182"/>
    <n v="3"/>
  </r>
  <r>
    <n v="552"/>
    <x v="174"/>
    <x v="6"/>
    <x v="2"/>
    <x v="1"/>
    <x v="28"/>
    <s v="CP00012"/>
    <x v="11"/>
    <n v="11"/>
    <n v="24"/>
    <n v="264"/>
    <x v="0"/>
    <s v="P0005"/>
    <x v="3"/>
    <x v="183"/>
    <n v="4"/>
  </r>
  <r>
    <n v="553"/>
    <x v="174"/>
    <x v="6"/>
    <x v="2"/>
    <x v="1"/>
    <x v="28"/>
    <s v="CP00013"/>
    <x v="12"/>
    <n v="9"/>
    <n v="20"/>
    <n v="180"/>
    <x v="0"/>
    <s v="P0002"/>
    <x v="1"/>
    <x v="184"/>
    <n v="3"/>
  </r>
  <r>
    <n v="554"/>
    <x v="175"/>
    <x v="6"/>
    <x v="2"/>
    <x v="1"/>
    <x v="28"/>
    <s v="CP00014"/>
    <x v="13"/>
    <n v="12"/>
    <n v="13"/>
    <n v="156"/>
    <x v="0"/>
    <s v="P0005"/>
    <x v="3"/>
    <x v="185"/>
    <n v="4"/>
  </r>
  <r>
    <n v="555"/>
    <x v="175"/>
    <x v="6"/>
    <x v="2"/>
    <x v="1"/>
    <x v="28"/>
    <s v="CP00015"/>
    <x v="14"/>
    <n v="15"/>
    <n v="37"/>
    <n v="555"/>
    <x v="0"/>
    <s v="P0005"/>
    <x v="3"/>
    <x v="185"/>
    <n v="4"/>
  </r>
  <r>
    <n v="556"/>
    <x v="175"/>
    <x v="6"/>
    <x v="2"/>
    <x v="1"/>
    <x v="28"/>
    <s v="CP00016"/>
    <x v="15"/>
    <n v="9"/>
    <n v="16"/>
    <n v="144"/>
    <x v="0"/>
    <s v="P0002"/>
    <x v="1"/>
    <x v="183"/>
    <n v="3"/>
  </r>
  <r>
    <n v="557"/>
    <x v="175"/>
    <x v="6"/>
    <x v="2"/>
    <x v="1"/>
    <x v="28"/>
    <s v="CP00017"/>
    <x v="16"/>
    <n v="9"/>
    <n v="23"/>
    <n v="207"/>
    <x v="0"/>
    <s v="P0004"/>
    <x v="1"/>
    <x v="183"/>
    <n v="3"/>
  </r>
  <r>
    <n v="558"/>
    <x v="175"/>
    <x v="6"/>
    <x v="2"/>
    <x v="1"/>
    <x v="28"/>
    <s v="CP00018"/>
    <x v="17"/>
    <n v="27"/>
    <n v="30"/>
    <n v="810"/>
    <x v="0"/>
    <s v="P0002"/>
    <x v="1"/>
    <x v="183"/>
    <n v="3"/>
  </r>
  <r>
    <n v="559"/>
    <x v="176"/>
    <x v="6"/>
    <x v="2"/>
    <x v="1"/>
    <x v="28"/>
    <s v="CP00019"/>
    <x v="18"/>
    <n v="6"/>
    <n v="33"/>
    <n v="198"/>
    <x v="1"/>
    <s v="P0003"/>
    <x v="2"/>
    <x v="183"/>
    <n v="2"/>
  </r>
  <r>
    <n v="560"/>
    <x v="176"/>
    <x v="6"/>
    <x v="2"/>
    <x v="1"/>
    <x v="28"/>
    <s v="CP00020"/>
    <x v="19"/>
    <n v="16"/>
    <n v="20"/>
    <n v="320"/>
    <x v="0"/>
    <s v="P0001"/>
    <x v="0"/>
    <x v="183"/>
    <n v="2"/>
  </r>
  <r>
    <n v="561"/>
    <x v="176"/>
    <x v="6"/>
    <x v="2"/>
    <x v="1"/>
    <x v="28"/>
    <s v="CP00001"/>
    <x v="0"/>
    <n v="8"/>
    <n v="23"/>
    <n v="184"/>
    <x v="0"/>
    <s v="P0002"/>
    <x v="1"/>
    <x v="185"/>
    <n v="3"/>
  </r>
  <r>
    <n v="562"/>
    <x v="176"/>
    <x v="6"/>
    <x v="2"/>
    <x v="1"/>
    <x v="28"/>
    <s v="CP00002"/>
    <x v="1"/>
    <n v="18"/>
    <n v="15"/>
    <n v="270"/>
    <x v="0"/>
    <s v="P0001"/>
    <x v="0"/>
    <x v="183"/>
    <n v="2"/>
  </r>
  <r>
    <n v="563"/>
    <x v="177"/>
    <x v="6"/>
    <x v="2"/>
    <x v="1"/>
    <x v="28"/>
    <s v="CP00003"/>
    <x v="2"/>
    <n v="17"/>
    <n v="20"/>
    <n v="340"/>
    <x v="0"/>
    <s v="P0001"/>
    <x v="0"/>
    <x v="185"/>
    <n v="2"/>
  </r>
  <r>
    <n v="564"/>
    <x v="177"/>
    <x v="6"/>
    <x v="2"/>
    <x v="1"/>
    <x v="28"/>
    <s v="CP00004"/>
    <x v="3"/>
    <n v="10"/>
    <n v="23"/>
    <n v="230"/>
    <x v="0"/>
    <s v="P0005"/>
    <x v="3"/>
    <x v="186"/>
    <n v="4"/>
  </r>
  <r>
    <n v="565"/>
    <x v="177"/>
    <x v="6"/>
    <x v="2"/>
    <x v="1"/>
    <x v="28"/>
    <s v="CP00005"/>
    <x v="4"/>
    <n v="17"/>
    <n v="16"/>
    <n v="272"/>
    <x v="1"/>
    <s v="P0002"/>
    <x v="1"/>
    <x v="187"/>
    <n v="3"/>
  </r>
  <r>
    <n v="566"/>
    <x v="178"/>
    <x v="6"/>
    <x v="2"/>
    <x v="1"/>
    <x v="28"/>
    <s v="CP00006"/>
    <x v="5"/>
    <n v="1"/>
    <n v="26"/>
    <n v="26"/>
    <x v="1"/>
    <s v="P0004"/>
    <x v="1"/>
    <x v="186"/>
    <n v="3"/>
  </r>
  <r>
    <n v="567"/>
    <x v="178"/>
    <x v="6"/>
    <x v="2"/>
    <x v="1"/>
    <x v="28"/>
    <s v="CP00007"/>
    <x v="6"/>
    <n v="7"/>
    <n v="16"/>
    <n v="112"/>
    <x v="1"/>
    <s v="P0003"/>
    <x v="2"/>
    <x v="187"/>
    <n v="2"/>
  </r>
  <r>
    <n v="568"/>
    <x v="179"/>
    <x v="6"/>
    <x v="2"/>
    <x v="1"/>
    <x v="29"/>
    <s v="CP00008"/>
    <x v="7"/>
    <n v="5"/>
    <n v="22"/>
    <n v="110"/>
    <x v="1"/>
    <s v="P0003"/>
    <x v="2"/>
    <x v="188"/>
    <n v="2"/>
  </r>
  <r>
    <n v="569"/>
    <x v="179"/>
    <x v="6"/>
    <x v="2"/>
    <x v="1"/>
    <x v="29"/>
    <s v="CP00009"/>
    <x v="8"/>
    <n v="9"/>
    <n v="22"/>
    <n v="198"/>
    <x v="1"/>
    <s v="P0005"/>
    <x v="3"/>
    <x v="189"/>
    <n v="4"/>
  </r>
  <r>
    <n v="570"/>
    <x v="179"/>
    <x v="6"/>
    <x v="2"/>
    <x v="1"/>
    <x v="29"/>
    <s v="CP00010"/>
    <x v="9"/>
    <n v="14"/>
    <n v="20"/>
    <n v="280"/>
    <x v="1"/>
    <s v="P0002"/>
    <x v="1"/>
    <x v="190"/>
    <n v="3"/>
  </r>
  <r>
    <n v="571"/>
    <x v="180"/>
    <x v="6"/>
    <x v="2"/>
    <x v="1"/>
    <x v="29"/>
    <s v="CP00011"/>
    <x v="10"/>
    <n v="14"/>
    <n v="17"/>
    <n v="238"/>
    <x v="1"/>
    <s v="P0004"/>
    <x v="1"/>
    <x v="189"/>
    <n v="3"/>
  </r>
  <r>
    <n v="572"/>
    <x v="180"/>
    <x v="6"/>
    <x v="2"/>
    <x v="1"/>
    <x v="29"/>
    <s v="CP00012"/>
    <x v="11"/>
    <n v="11"/>
    <n v="22"/>
    <n v="242"/>
    <x v="0"/>
    <s v="P0001"/>
    <x v="0"/>
    <x v="190"/>
    <n v="2"/>
  </r>
  <r>
    <n v="573"/>
    <x v="180"/>
    <x v="6"/>
    <x v="2"/>
    <x v="1"/>
    <x v="29"/>
    <s v="CP00013"/>
    <x v="12"/>
    <n v="13"/>
    <n v="20"/>
    <n v="260"/>
    <x v="0"/>
    <s v="P0004"/>
    <x v="1"/>
    <x v="189"/>
    <n v="3"/>
  </r>
  <r>
    <n v="574"/>
    <x v="181"/>
    <x v="6"/>
    <x v="2"/>
    <x v="1"/>
    <x v="29"/>
    <s v="CP00014"/>
    <x v="13"/>
    <n v="12"/>
    <n v="13"/>
    <n v="156"/>
    <x v="0"/>
    <s v="P0005"/>
    <x v="3"/>
    <x v="191"/>
    <n v="4"/>
  </r>
  <r>
    <n v="575"/>
    <x v="181"/>
    <x v="6"/>
    <x v="2"/>
    <x v="1"/>
    <x v="29"/>
    <s v="CP00015"/>
    <x v="14"/>
    <n v="20"/>
    <n v="38"/>
    <n v="760"/>
    <x v="0"/>
    <s v="P0002"/>
    <x v="1"/>
    <x v="192"/>
    <n v="3"/>
  </r>
  <r>
    <n v="576"/>
    <x v="181"/>
    <x v="6"/>
    <x v="2"/>
    <x v="1"/>
    <x v="29"/>
    <s v="CP00016"/>
    <x v="15"/>
    <n v="13"/>
    <n v="15"/>
    <n v="195"/>
    <x v="0"/>
    <s v="P0003"/>
    <x v="2"/>
    <x v="189"/>
    <n v="2"/>
  </r>
  <r>
    <n v="577"/>
    <x v="181"/>
    <x v="6"/>
    <x v="2"/>
    <x v="1"/>
    <x v="29"/>
    <s v="CP00017"/>
    <x v="16"/>
    <n v="20"/>
    <n v="25"/>
    <n v="500"/>
    <x v="0"/>
    <s v="P0003"/>
    <x v="2"/>
    <x v="189"/>
    <n v="2"/>
  </r>
  <r>
    <n v="578"/>
    <x v="182"/>
    <x v="6"/>
    <x v="2"/>
    <x v="1"/>
    <x v="29"/>
    <s v="CP00018"/>
    <x v="17"/>
    <n v="9"/>
    <n v="26"/>
    <n v="234"/>
    <x v="0"/>
    <s v="P0005"/>
    <x v="3"/>
    <x v="193"/>
    <n v="4"/>
  </r>
  <r>
    <n v="579"/>
    <x v="182"/>
    <x v="6"/>
    <x v="2"/>
    <x v="1"/>
    <x v="29"/>
    <s v="CP00019"/>
    <x v="18"/>
    <n v="9"/>
    <n v="33"/>
    <n v="297"/>
    <x v="0"/>
    <s v="P0003"/>
    <x v="2"/>
    <x v="191"/>
    <n v="2"/>
  </r>
  <r>
    <n v="580"/>
    <x v="182"/>
    <x v="6"/>
    <x v="2"/>
    <x v="1"/>
    <x v="29"/>
    <s v="CP00020"/>
    <x v="19"/>
    <n v="6"/>
    <n v="16"/>
    <n v="96"/>
    <x v="0"/>
    <s v="P0003"/>
    <x v="2"/>
    <x v="191"/>
    <n v="2"/>
  </r>
  <r>
    <n v="581"/>
    <x v="183"/>
    <x v="6"/>
    <x v="2"/>
    <x v="1"/>
    <x v="29"/>
    <s v="CP00001"/>
    <x v="0"/>
    <n v="17"/>
    <n v="20"/>
    <n v="340"/>
    <x v="0"/>
    <s v="P0003"/>
    <x v="2"/>
    <x v="194"/>
    <n v="2"/>
  </r>
  <r>
    <n v="582"/>
    <x v="184"/>
    <x v="6"/>
    <x v="2"/>
    <x v="1"/>
    <x v="30"/>
    <s v="CP00002"/>
    <x v="1"/>
    <n v="23"/>
    <n v="17"/>
    <n v="391"/>
    <x v="0"/>
    <s v="P0005"/>
    <x v="3"/>
    <x v="195"/>
    <n v="4"/>
  </r>
  <r>
    <n v="583"/>
    <x v="184"/>
    <x v="6"/>
    <x v="2"/>
    <x v="1"/>
    <x v="30"/>
    <s v="CP00003"/>
    <x v="2"/>
    <n v="15"/>
    <n v="20"/>
    <n v="300"/>
    <x v="1"/>
    <s v="P0001"/>
    <x v="0"/>
    <x v="193"/>
    <n v="2"/>
  </r>
  <r>
    <n v="584"/>
    <x v="185"/>
    <x v="6"/>
    <x v="2"/>
    <x v="1"/>
    <x v="30"/>
    <s v="CP00004"/>
    <x v="3"/>
    <n v="25"/>
    <n v="24"/>
    <n v="600"/>
    <x v="0"/>
    <s v="P0002"/>
    <x v="1"/>
    <x v="195"/>
    <n v="3"/>
  </r>
  <r>
    <n v="585"/>
    <x v="185"/>
    <x v="6"/>
    <x v="2"/>
    <x v="1"/>
    <x v="30"/>
    <s v="CP00005"/>
    <x v="4"/>
    <n v="18"/>
    <n v="16"/>
    <n v="288"/>
    <x v="0"/>
    <s v="P0004"/>
    <x v="1"/>
    <x v="195"/>
    <n v="3"/>
  </r>
  <r>
    <n v="586"/>
    <x v="185"/>
    <x v="6"/>
    <x v="2"/>
    <x v="1"/>
    <x v="30"/>
    <s v="CP00006"/>
    <x v="5"/>
    <n v="16"/>
    <n v="24"/>
    <n v="384"/>
    <x v="0"/>
    <s v="P0005"/>
    <x v="3"/>
    <x v="196"/>
    <n v="4"/>
  </r>
  <r>
    <n v="587"/>
    <x v="185"/>
    <x v="6"/>
    <x v="2"/>
    <x v="1"/>
    <x v="30"/>
    <s v="CP00007"/>
    <x v="6"/>
    <n v="7"/>
    <n v="15"/>
    <n v="105"/>
    <x v="0"/>
    <s v="P0001"/>
    <x v="0"/>
    <x v="197"/>
    <n v="2"/>
  </r>
  <r>
    <n v="588"/>
    <x v="186"/>
    <x v="6"/>
    <x v="2"/>
    <x v="1"/>
    <x v="30"/>
    <s v="CP00008"/>
    <x v="7"/>
    <n v="11"/>
    <n v="15"/>
    <n v="165"/>
    <x v="0"/>
    <s v="P0001"/>
    <x v="0"/>
    <x v="195"/>
    <n v="2"/>
  </r>
  <r>
    <n v="589"/>
    <x v="186"/>
    <x v="6"/>
    <x v="2"/>
    <x v="1"/>
    <x v="30"/>
    <s v="CP00009"/>
    <x v="8"/>
    <n v="8"/>
    <n v="24"/>
    <n v="192"/>
    <x v="0"/>
    <s v="P0003"/>
    <x v="2"/>
    <x v="195"/>
    <n v="2"/>
  </r>
  <r>
    <n v="590"/>
    <x v="187"/>
    <x v="6"/>
    <x v="2"/>
    <x v="1"/>
    <x v="30"/>
    <s v="CP00010"/>
    <x v="9"/>
    <n v="11"/>
    <n v="18"/>
    <n v="198"/>
    <x v="0"/>
    <s v="P0001"/>
    <x v="0"/>
    <x v="196"/>
    <n v="2"/>
  </r>
  <r>
    <n v="591"/>
    <x v="187"/>
    <x v="6"/>
    <x v="2"/>
    <x v="1"/>
    <x v="30"/>
    <s v="CP00011"/>
    <x v="10"/>
    <n v="4"/>
    <n v="18"/>
    <n v="72"/>
    <x v="0"/>
    <s v="P0005"/>
    <x v="3"/>
    <x v="198"/>
    <n v="4"/>
  </r>
  <r>
    <n v="592"/>
    <x v="188"/>
    <x v="6"/>
    <x v="2"/>
    <x v="1"/>
    <x v="30"/>
    <s v="CP00012"/>
    <x v="11"/>
    <n v="12"/>
    <n v="24"/>
    <n v="288"/>
    <x v="0"/>
    <s v="P0005"/>
    <x v="3"/>
    <x v="199"/>
    <n v="4"/>
  </r>
  <r>
    <n v="593"/>
    <x v="188"/>
    <x v="6"/>
    <x v="2"/>
    <x v="1"/>
    <x v="30"/>
    <s v="CP00013"/>
    <x v="12"/>
    <n v="22"/>
    <n v="15"/>
    <n v="330"/>
    <x v="0"/>
    <s v="P0005"/>
    <x v="3"/>
    <x v="199"/>
    <n v="4"/>
  </r>
  <r>
    <n v="594"/>
    <x v="189"/>
    <x v="6"/>
    <x v="2"/>
    <x v="1"/>
    <x v="30"/>
    <s v="CP00014"/>
    <x v="13"/>
    <n v="15"/>
    <n v="13"/>
    <n v="195"/>
    <x v="0"/>
    <s v="P0005"/>
    <x v="3"/>
    <x v="200"/>
    <n v="4"/>
  </r>
  <r>
    <n v="595"/>
    <x v="190"/>
    <x v="7"/>
    <x v="2"/>
    <x v="1"/>
    <x v="31"/>
    <s v="CP00015"/>
    <x v="14"/>
    <n v="17"/>
    <n v="35"/>
    <n v="595"/>
    <x v="0"/>
    <s v="P0003"/>
    <x v="2"/>
    <x v="201"/>
    <n v="2"/>
  </r>
  <r>
    <n v="596"/>
    <x v="191"/>
    <x v="7"/>
    <x v="2"/>
    <x v="1"/>
    <x v="31"/>
    <s v="CP00016"/>
    <x v="15"/>
    <n v="13"/>
    <n v="12"/>
    <n v="156"/>
    <x v="0"/>
    <s v="P0001"/>
    <x v="0"/>
    <x v="202"/>
    <n v="2"/>
  </r>
  <r>
    <n v="597"/>
    <x v="191"/>
    <x v="7"/>
    <x v="2"/>
    <x v="1"/>
    <x v="31"/>
    <s v="CP00017"/>
    <x v="16"/>
    <n v="1"/>
    <n v="28"/>
    <n v="28"/>
    <x v="0"/>
    <s v="P0005"/>
    <x v="3"/>
    <x v="203"/>
    <n v="4"/>
  </r>
  <r>
    <n v="598"/>
    <x v="191"/>
    <x v="7"/>
    <x v="2"/>
    <x v="1"/>
    <x v="31"/>
    <s v="CP00018"/>
    <x v="17"/>
    <n v="29"/>
    <n v="30"/>
    <n v="870"/>
    <x v="0"/>
    <s v="P0004"/>
    <x v="1"/>
    <x v="204"/>
    <n v="3"/>
  </r>
  <r>
    <n v="599"/>
    <x v="191"/>
    <x v="7"/>
    <x v="2"/>
    <x v="1"/>
    <x v="31"/>
    <s v="CP00019"/>
    <x v="18"/>
    <n v="8"/>
    <n v="35"/>
    <n v="280"/>
    <x v="0"/>
    <s v="P0001"/>
    <x v="0"/>
    <x v="202"/>
    <n v="2"/>
  </r>
  <r>
    <n v="600"/>
    <x v="191"/>
    <x v="7"/>
    <x v="2"/>
    <x v="1"/>
    <x v="31"/>
    <s v="CP00020"/>
    <x v="19"/>
    <n v="18"/>
    <n v="22"/>
    <n v="396"/>
    <x v="0"/>
    <s v="P0002"/>
    <x v="1"/>
    <x v="204"/>
    <n v="3"/>
  </r>
  <r>
    <n v="601"/>
    <x v="191"/>
    <x v="7"/>
    <x v="2"/>
    <x v="1"/>
    <x v="31"/>
    <s v="CP00001"/>
    <x v="0"/>
    <n v="16"/>
    <n v="20"/>
    <n v="320"/>
    <x v="0"/>
    <s v="P0003"/>
    <x v="2"/>
    <x v="202"/>
    <n v="2"/>
  </r>
  <r>
    <n v="602"/>
    <x v="191"/>
    <x v="7"/>
    <x v="2"/>
    <x v="1"/>
    <x v="31"/>
    <s v="CP00002"/>
    <x v="1"/>
    <n v="22"/>
    <n v="17"/>
    <n v="374"/>
    <x v="0"/>
    <s v="P0005"/>
    <x v="3"/>
    <x v="203"/>
    <n v="4"/>
  </r>
  <r>
    <n v="603"/>
    <x v="191"/>
    <x v="7"/>
    <x v="2"/>
    <x v="1"/>
    <x v="31"/>
    <s v="CP00003"/>
    <x v="2"/>
    <n v="10"/>
    <n v="14"/>
    <n v="140"/>
    <x v="0"/>
    <s v="P0003"/>
    <x v="2"/>
    <x v="202"/>
    <n v="2"/>
  </r>
  <r>
    <n v="604"/>
    <x v="191"/>
    <x v="7"/>
    <x v="2"/>
    <x v="1"/>
    <x v="31"/>
    <s v="CP00004"/>
    <x v="3"/>
    <n v="11"/>
    <n v="23"/>
    <n v="253"/>
    <x v="0"/>
    <s v="P0005"/>
    <x v="3"/>
    <x v="203"/>
    <n v="4"/>
  </r>
  <r>
    <n v="605"/>
    <x v="192"/>
    <x v="7"/>
    <x v="2"/>
    <x v="1"/>
    <x v="31"/>
    <s v="CP00005"/>
    <x v="4"/>
    <n v="4"/>
    <n v="16"/>
    <n v="64"/>
    <x v="0"/>
    <s v="P0001"/>
    <x v="0"/>
    <x v="204"/>
    <n v="2"/>
  </r>
  <r>
    <n v="606"/>
    <x v="193"/>
    <x v="7"/>
    <x v="2"/>
    <x v="1"/>
    <x v="31"/>
    <s v="CP00006"/>
    <x v="5"/>
    <n v="11"/>
    <n v="20"/>
    <n v="220"/>
    <x v="0"/>
    <s v="P0001"/>
    <x v="0"/>
    <x v="203"/>
    <n v="2"/>
  </r>
  <r>
    <n v="607"/>
    <x v="193"/>
    <x v="7"/>
    <x v="2"/>
    <x v="1"/>
    <x v="31"/>
    <s v="CP00007"/>
    <x v="6"/>
    <n v="9"/>
    <n v="15"/>
    <n v="135"/>
    <x v="0"/>
    <s v="P0001"/>
    <x v="0"/>
    <x v="203"/>
    <n v="2"/>
  </r>
  <r>
    <n v="608"/>
    <x v="194"/>
    <x v="7"/>
    <x v="2"/>
    <x v="1"/>
    <x v="31"/>
    <s v="CP00008"/>
    <x v="7"/>
    <n v="15"/>
    <n v="22"/>
    <n v="330"/>
    <x v="0"/>
    <s v="P0003"/>
    <x v="2"/>
    <x v="205"/>
    <n v="2"/>
  </r>
  <r>
    <n v="609"/>
    <x v="194"/>
    <x v="7"/>
    <x v="2"/>
    <x v="1"/>
    <x v="31"/>
    <s v="CP00009"/>
    <x v="8"/>
    <n v="3"/>
    <n v="24"/>
    <n v="72"/>
    <x v="0"/>
    <s v="P0003"/>
    <x v="2"/>
    <x v="205"/>
    <n v="2"/>
  </r>
  <r>
    <n v="610"/>
    <x v="194"/>
    <x v="7"/>
    <x v="2"/>
    <x v="1"/>
    <x v="31"/>
    <s v="CP00010"/>
    <x v="9"/>
    <n v="6"/>
    <n v="20"/>
    <n v="120"/>
    <x v="0"/>
    <s v="P0002"/>
    <x v="1"/>
    <x v="206"/>
    <n v="3"/>
  </r>
  <r>
    <n v="611"/>
    <x v="195"/>
    <x v="7"/>
    <x v="2"/>
    <x v="1"/>
    <x v="32"/>
    <s v="CP00011"/>
    <x v="10"/>
    <n v="11"/>
    <n v="16"/>
    <n v="176"/>
    <x v="0"/>
    <s v="P0003"/>
    <x v="2"/>
    <x v="206"/>
    <n v="2"/>
  </r>
  <r>
    <n v="612"/>
    <x v="196"/>
    <x v="7"/>
    <x v="2"/>
    <x v="1"/>
    <x v="32"/>
    <s v="CP00012"/>
    <x v="11"/>
    <n v="5"/>
    <n v="25"/>
    <n v="125"/>
    <x v="0"/>
    <s v="P0002"/>
    <x v="1"/>
    <x v="207"/>
    <n v="3"/>
  </r>
  <r>
    <n v="613"/>
    <x v="197"/>
    <x v="7"/>
    <x v="2"/>
    <x v="1"/>
    <x v="32"/>
    <s v="CP00013"/>
    <x v="12"/>
    <n v="31"/>
    <n v="20"/>
    <n v="620"/>
    <x v="0"/>
    <s v="P0002"/>
    <x v="1"/>
    <x v="208"/>
    <n v="3"/>
  </r>
  <r>
    <n v="614"/>
    <x v="197"/>
    <x v="7"/>
    <x v="2"/>
    <x v="1"/>
    <x v="32"/>
    <s v="CP00014"/>
    <x v="13"/>
    <n v="3"/>
    <n v="15"/>
    <n v="45"/>
    <x v="0"/>
    <s v="P0001"/>
    <x v="0"/>
    <x v="207"/>
    <n v="2"/>
  </r>
  <r>
    <n v="615"/>
    <x v="197"/>
    <x v="7"/>
    <x v="2"/>
    <x v="1"/>
    <x v="32"/>
    <s v="CP00015"/>
    <x v="14"/>
    <n v="8"/>
    <n v="35"/>
    <n v="280"/>
    <x v="0"/>
    <s v="P0003"/>
    <x v="2"/>
    <x v="207"/>
    <n v="2"/>
  </r>
  <r>
    <n v="616"/>
    <x v="197"/>
    <x v="7"/>
    <x v="2"/>
    <x v="1"/>
    <x v="32"/>
    <s v="CP00016"/>
    <x v="15"/>
    <n v="24"/>
    <n v="16"/>
    <n v="384"/>
    <x v="0"/>
    <s v="P0002"/>
    <x v="1"/>
    <x v="208"/>
    <n v="3"/>
  </r>
  <r>
    <n v="617"/>
    <x v="197"/>
    <x v="7"/>
    <x v="2"/>
    <x v="1"/>
    <x v="32"/>
    <s v="CP00017"/>
    <x v="16"/>
    <n v="20"/>
    <n v="30"/>
    <n v="600"/>
    <x v="0"/>
    <s v="P0001"/>
    <x v="0"/>
    <x v="207"/>
    <n v="2"/>
  </r>
  <r>
    <n v="618"/>
    <x v="197"/>
    <x v="7"/>
    <x v="2"/>
    <x v="1"/>
    <x v="32"/>
    <s v="CP00018"/>
    <x v="17"/>
    <n v="9"/>
    <n v="30"/>
    <n v="270"/>
    <x v="0"/>
    <s v="P0004"/>
    <x v="1"/>
    <x v="208"/>
    <n v="3"/>
  </r>
  <r>
    <n v="619"/>
    <x v="198"/>
    <x v="7"/>
    <x v="2"/>
    <x v="1"/>
    <x v="32"/>
    <s v="CP00019"/>
    <x v="18"/>
    <n v="5"/>
    <n v="35"/>
    <n v="175"/>
    <x v="0"/>
    <s v="P0001"/>
    <x v="0"/>
    <x v="208"/>
    <n v="2"/>
  </r>
  <r>
    <n v="620"/>
    <x v="199"/>
    <x v="7"/>
    <x v="2"/>
    <x v="1"/>
    <x v="32"/>
    <s v="CP00020"/>
    <x v="19"/>
    <n v="23"/>
    <n v="25"/>
    <n v="575"/>
    <x v="0"/>
    <s v="P0005"/>
    <x v="3"/>
    <x v="209"/>
    <n v="4"/>
  </r>
  <r>
    <n v="621"/>
    <x v="199"/>
    <x v="7"/>
    <x v="2"/>
    <x v="1"/>
    <x v="32"/>
    <s v="CP00001"/>
    <x v="0"/>
    <n v="1"/>
    <n v="23"/>
    <n v="23"/>
    <x v="0"/>
    <s v="P0004"/>
    <x v="1"/>
    <x v="210"/>
    <n v="3"/>
  </r>
  <r>
    <n v="622"/>
    <x v="199"/>
    <x v="7"/>
    <x v="2"/>
    <x v="1"/>
    <x v="32"/>
    <s v="CP00002"/>
    <x v="1"/>
    <n v="2"/>
    <n v="16"/>
    <n v="32"/>
    <x v="0"/>
    <s v="P0003"/>
    <x v="2"/>
    <x v="211"/>
    <n v="2"/>
  </r>
  <r>
    <n v="623"/>
    <x v="199"/>
    <x v="7"/>
    <x v="2"/>
    <x v="1"/>
    <x v="32"/>
    <s v="CP00003"/>
    <x v="2"/>
    <n v="16"/>
    <n v="20"/>
    <n v="320"/>
    <x v="0"/>
    <s v="P0002"/>
    <x v="1"/>
    <x v="210"/>
    <n v="3"/>
  </r>
  <r>
    <n v="624"/>
    <x v="200"/>
    <x v="7"/>
    <x v="2"/>
    <x v="1"/>
    <x v="32"/>
    <s v="CP00004"/>
    <x v="3"/>
    <n v="21"/>
    <n v="22"/>
    <n v="462"/>
    <x v="0"/>
    <s v="P0001"/>
    <x v="0"/>
    <x v="210"/>
    <n v="2"/>
  </r>
  <r>
    <n v="625"/>
    <x v="200"/>
    <x v="7"/>
    <x v="2"/>
    <x v="1"/>
    <x v="32"/>
    <s v="CP00005"/>
    <x v="4"/>
    <n v="18"/>
    <n v="12"/>
    <n v="216"/>
    <x v="0"/>
    <s v="P0005"/>
    <x v="3"/>
    <x v="212"/>
    <n v="4"/>
  </r>
  <r>
    <n v="626"/>
    <x v="201"/>
    <x v="7"/>
    <x v="2"/>
    <x v="1"/>
    <x v="32"/>
    <s v="CP00006"/>
    <x v="5"/>
    <n v="5"/>
    <n v="24"/>
    <n v="120"/>
    <x v="0"/>
    <s v="P0005"/>
    <x v="3"/>
    <x v="213"/>
    <n v="4"/>
  </r>
  <r>
    <n v="627"/>
    <x v="201"/>
    <x v="7"/>
    <x v="2"/>
    <x v="1"/>
    <x v="32"/>
    <s v="CP00007"/>
    <x v="6"/>
    <n v="15"/>
    <n v="15"/>
    <n v="225"/>
    <x v="0"/>
    <s v="P0001"/>
    <x v="0"/>
    <x v="209"/>
    <n v="2"/>
  </r>
  <r>
    <n v="628"/>
    <x v="202"/>
    <x v="7"/>
    <x v="2"/>
    <x v="1"/>
    <x v="33"/>
    <s v="CP00008"/>
    <x v="7"/>
    <n v="15"/>
    <n v="22"/>
    <n v="330"/>
    <x v="0"/>
    <s v="P0003"/>
    <x v="2"/>
    <x v="212"/>
    <n v="2"/>
  </r>
  <r>
    <n v="629"/>
    <x v="202"/>
    <x v="7"/>
    <x v="2"/>
    <x v="1"/>
    <x v="33"/>
    <s v="CP00009"/>
    <x v="8"/>
    <n v="7"/>
    <n v="25"/>
    <n v="175"/>
    <x v="1"/>
    <s v="P0004"/>
    <x v="1"/>
    <x v="213"/>
    <n v="3"/>
  </r>
  <r>
    <n v="630"/>
    <x v="202"/>
    <x v="7"/>
    <x v="2"/>
    <x v="1"/>
    <x v="33"/>
    <s v="CP00010"/>
    <x v="9"/>
    <n v="4"/>
    <n v="18"/>
    <n v="72"/>
    <x v="0"/>
    <s v="P0001"/>
    <x v="0"/>
    <x v="212"/>
    <n v="2"/>
  </r>
  <r>
    <n v="631"/>
    <x v="203"/>
    <x v="7"/>
    <x v="2"/>
    <x v="1"/>
    <x v="33"/>
    <s v="CP00011"/>
    <x v="10"/>
    <n v="15"/>
    <n v="16"/>
    <n v="240"/>
    <x v="0"/>
    <s v="P0003"/>
    <x v="2"/>
    <x v="213"/>
    <n v="2"/>
  </r>
  <r>
    <n v="632"/>
    <x v="203"/>
    <x v="7"/>
    <x v="2"/>
    <x v="1"/>
    <x v="33"/>
    <s v="CP00012"/>
    <x v="11"/>
    <n v="3"/>
    <n v="24"/>
    <n v="72"/>
    <x v="0"/>
    <s v="P0005"/>
    <x v="3"/>
    <x v="214"/>
    <n v="4"/>
  </r>
  <r>
    <n v="633"/>
    <x v="203"/>
    <x v="7"/>
    <x v="2"/>
    <x v="1"/>
    <x v="33"/>
    <s v="CP00013"/>
    <x v="12"/>
    <n v="13"/>
    <n v="18"/>
    <n v="234"/>
    <x v="0"/>
    <s v="P0003"/>
    <x v="2"/>
    <x v="213"/>
    <n v="2"/>
  </r>
  <r>
    <n v="634"/>
    <x v="203"/>
    <x v="7"/>
    <x v="2"/>
    <x v="1"/>
    <x v="33"/>
    <s v="CP00014"/>
    <x v="13"/>
    <n v="5"/>
    <n v="12"/>
    <n v="60"/>
    <x v="0"/>
    <s v="P0003"/>
    <x v="2"/>
    <x v="213"/>
    <n v="2"/>
  </r>
  <r>
    <n v="635"/>
    <x v="203"/>
    <x v="7"/>
    <x v="2"/>
    <x v="1"/>
    <x v="33"/>
    <s v="CP00015"/>
    <x v="14"/>
    <n v="25"/>
    <n v="37"/>
    <n v="925"/>
    <x v="0"/>
    <s v="P0005"/>
    <x v="3"/>
    <x v="214"/>
    <n v="4"/>
  </r>
  <r>
    <n v="636"/>
    <x v="203"/>
    <x v="7"/>
    <x v="2"/>
    <x v="1"/>
    <x v="33"/>
    <s v="CP00016"/>
    <x v="15"/>
    <n v="28"/>
    <n v="16"/>
    <n v="448"/>
    <x v="0"/>
    <s v="P0004"/>
    <x v="1"/>
    <x v="215"/>
    <n v="3"/>
  </r>
  <r>
    <n v="637"/>
    <x v="203"/>
    <x v="7"/>
    <x v="2"/>
    <x v="1"/>
    <x v="33"/>
    <s v="CP00017"/>
    <x v="16"/>
    <n v="11"/>
    <n v="23"/>
    <n v="253"/>
    <x v="0"/>
    <s v="P0002"/>
    <x v="1"/>
    <x v="215"/>
    <n v="3"/>
  </r>
  <r>
    <n v="638"/>
    <x v="204"/>
    <x v="7"/>
    <x v="2"/>
    <x v="1"/>
    <x v="33"/>
    <s v="CP00018"/>
    <x v="17"/>
    <n v="25"/>
    <n v="30"/>
    <n v="750"/>
    <x v="0"/>
    <s v="P0002"/>
    <x v="1"/>
    <x v="214"/>
    <n v="3"/>
  </r>
  <r>
    <n v="639"/>
    <x v="204"/>
    <x v="7"/>
    <x v="2"/>
    <x v="1"/>
    <x v="33"/>
    <s v="CP00019"/>
    <x v="18"/>
    <n v="15"/>
    <n v="38"/>
    <n v="570"/>
    <x v="0"/>
    <s v="P0004"/>
    <x v="1"/>
    <x v="214"/>
    <n v="3"/>
  </r>
  <r>
    <n v="640"/>
    <x v="204"/>
    <x v="7"/>
    <x v="2"/>
    <x v="1"/>
    <x v="33"/>
    <s v="CP00020"/>
    <x v="19"/>
    <n v="9"/>
    <n v="22"/>
    <n v="198"/>
    <x v="0"/>
    <s v="P0002"/>
    <x v="1"/>
    <x v="214"/>
    <n v="3"/>
  </r>
  <r>
    <n v="641"/>
    <x v="204"/>
    <x v="7"/>
    <x v="2"/>
    <x v="1"/>
    <x v="33"/>
    <s v="CP00001"/>
    <x v="0"/>
    <n v="12"/>
    <n v="20"/>
    <n v="240"/>
    <x v="0"/>
    <s v="P0003"/>
    <x v="2"/>
    <x v="215"/>
    <n v="2"/>
  </r>
  <r>
    <n v="642"/>
    <x v="205"/>
    <x v="7"/>
    <x v="2"/>
    <x v="1"/>
    <x v="33"/>
    <s v="CP00002"/>
    <x v="1"/>
    <n v="17"/>
    <n v="17"/>
    <n v="289"/>
    <x v="0"/>
    <s v="P0005"/>
    <x v="3"/>
    <x v="216"/>
    <n v="4"/>
  </r>
  <r>
    <n v="643"/>
    <x v="205"/>
    <x v="7"/>
    <x v="2"/>
    <x v="1"/>
    <x v="33"/>
    <s v="CP00003"/>
    <x v="2"/>
    <n v="5"/>
    <n v="16"/>
    <n v="80"/>
    <x v="0"/>
    <s v="P0005"/>
    <x v="3"/>
    <x v="216"/>
    <n v="4"/>
  </r>
  <r>
    <n v="644"/>
    <x v="205"/>
    <x v="7"/>
    <x v="2"/>
    <x v="1"/>
    <x v="33"/>
    <s v="CP00004"/>
    <x v="3"/>
    <n v="13"/>
    <n v="20"/>
    <n v="260"/>
    <x v="0"/>
    <s v="P0003"/>
    <x v="2"/>
    <x v="214"/>
    <n v="2"/>
  </r>
  <r>
    <n v="645"/>
    <x v="205"/>
    <x v="7"/>
    <x v="2"/>
    <x v="1"/>
    <x v="33"/>
    <s v="CP00005"/>
    <x v="4"/>
    <n v="2"/>
    <n v="12"/>
    <n v="24"/>
    <x v="0"/>
    <s v="P0005"/>
    <x v="3"/>
    <x v="216"/>
    <n v="4"/>
  </r>
  <r>
    <n v="646"/>
    <x v="205"/>
    <x v="7"/>
    <x v="2"/>
    <x v="1"/>
    <x v="33"/>
    <s v="CP00006"/>
    <x v="5"/>
    <n v="20"/>
    <n v="26"/>
    <n v="520"/>
    <x v="0"/>
    <s v="P0002"/>
    <x v="1"/>
    <x v="217"/>
    <n v="3"/>
  </r>
  <r>
    <n v="647"/>
    <x v="206"/>
    <x v="7"/>
    <x v="2"/>
    <x v="1"/>
    <x v="33"/>
    <s v="CP00007"/>
    <x v="6"/>
    <n v="4"/>
    <n v="17"/>
    <n v="68"/>
    <x v="0"/>
    <s v="P0004"/>
    <x v="1"/>
    <x v="216"/>
    <n v="3"/>
  </r>
  <r>
    <n v="648"/>
    <x v="207"/>
    <x v="7"/>
    <x v="2"/>
    <x v="1"/>
    <x v="33"/>
    <s v="CP00008"/>
    <x v="7"/>
    <n v="9"/>
    <n v="17"/>
    <n v="153"/>
    <x v="0"/>
    <s v="P0002"/>
    <x v="1"/>
    <x v="218"/>
    <n v="3"/>
  </r>
  <r>
    <n v="649"/>
    <x v="207"/>
    <x v="7"/>
    <x v="2"/>
    <x v="1"/>
    <x v="33"/>
    <s v="CP00009"/>
    <x v="8"/>
    <n v="5"/>
    <n v="24"/>
    <n v="120"/>
    <x v="1"/>
    <s v="P0003"/>
    <x v="2"/>
    <x v="216"/>
    <n v="2"/>
  </r>
  <r>
    <n v="650"/>
    <x v="208"/>
    <x v="7"/>
    <x v="2"/>
    <x v="1"/>
    <x v="33"/>
    <s v="CP00010"/>
    <x v="9"/>
    <n v="8"/>
    <n v="18"/>
    <n v="144"/>
    <x v="0"/>
    <s v="P0001"/>
    <x v="0"/>
    <x v="218"/>
    <n v="2"/>
  </r>
  <r>
    <n v="651"/>
    <x v="208"/>
    <x v="7"/>
    <x v="2"/>
    <x v="1"/>
    <x v="33"/>
    <s v="CP00011"/>
    <x v="10"/>
    <n v="16"/>
    <n v="18"/>
    <n v="288"/>
    <x v="0"/>
    <s v="P0005"/>
    <x v="3"/>
    <x v="219"/>
    <n v="4"/>
  </r>
  <r>
    <n v="652"/>
    <x v="209"/>
    <x v="7"/>
    <x v="2"/>
    <x v="1"/>
    <x v="34"/>
    <s v="CP00012"/>
    <x v="11"/>
    <n v="12"/>
    <n v="24"/>
    <n v="288"/>
    <x v="0"/>
    <s v="P0005"/>
    <x v="3"/>
    <x v="220"/>
    <n v="4"/>
  </r>
  <r>
    <n v="653"/>
    <x v="210"/>
    <x v="7"/>
    <x v="2"/>
    <x v="1"/>
    <x v="34"/>
    <s v="CP00013"/>
    <x v="12"/>
    <n v="22"/>
    <n v="18"/>
    <n v="396"/>
    <x v="0"/>
    <s v="P0003"/>
    <x v="2"/>
    <x v="219"/>
    <n v="2"/>
  </r>
  <r>
    <n v="654"/>
    <x v="210"/>
    <x v="7"/>
    <x v="2"/>
    <x v="1"/>
    <x v="34"/>
    <s v="CP00014"/>
    <x v="13"/>
    <n v="7"/>
    <n v="12"/>
    <n v="84"/>
    <x v="0"/>
    <s v="P0003"/>
    <x v="2"/>
    <x v="219"/>
    <n v="2"/>
  </r>
  <r>
    <n v="655"/>
    <x v="210"/>
    <x v="7"/>
    <x v="2"/>
    <x v="1"/>
    <x v="34"/>
    <s v="CP00015"/>
    <x v="14"/>
    <n v="11"/>
    <n v="38"/>
    <n v="418"/>
    <x v="0"/>
    <s v="P0004"/>
    <x v="1"/>
    <x v="220"/>
    <n v="3"/>
  </r>
  <r>
    <n v="656"/>
    <x v="210"/>
    <x v="7"/>
    <x v="2"/>
    <x v="1"/>
    <x v="34"/>
    <s v="CP00016"/>
    <x v="15"/>
    <n v="19"/>
    <n v="13"/>
    <n v="247"/>
    <x v="0"/>
    <s v="P0005"/>
    <x v="3"/>
    <x v="221"/>
    <n v="4"/>
  </r>
  <r>
    <n v="657"/>
    <x v="211"/>
    <x v="7"/>
    <x v="2"/>
    <x v="1"/>
    <x v="34"/>
    <s v="CP00017"/>
    <x v="16"/>
    <n v="17"/>
    <n v="28"/>
    <n v="476"/>
    <x v="0"/>
    <s v="P0005"/>
    <x v="3"/>
    <x v="222"/>
    <n v="4"/>
  </r>
  <r>
    <n v="658"/>
    <x v="212"/>
    <x v="7"/>
    <x v="2"/>
    <x v="1"/>
    <x v="34"/>
    <s v="CP00018"/>
    <x v="17"/>
    <n v="15"/>
    <n v="35"/>
    <n v="525"/>
    <x v="0"/>
    <s v="P0003"/>
    <x v="2"/>
    <x v="221"/>
    <n v="2"/>
  </r>
  <r>
    <n v="659"/>
    <x v="212"/>
    <x v="7"/>
    <x v="2"/>
    <x v="1"/>
    <x v="34"/>
    <s v="CP00019"/>
    <x v="18"/>
    <n v="14"/>
    <n v="38"/>
    <n v="532"/>
    <x v="0"/>
    <s v="P0004"/>
    <x v="1"/>
    <x v="222"/>
    <n v="3"/>
  </r>
  <r>
    <n v="660"/>
    <x v="213"/>
    <x v="7"/>
    <x v="2"/>
    <x v="1"/>
    <x v="34"/>
    <s v="CP00020"/>
    <x v="19"/>
    <n v="20"/>
    <n v="22"/>
    <n v="440"/>
    <x v="0"/>
    <s v="P0002"/>
    <x v="1"/>
    <x v="223"/>
    <n v="3"/>
  </r>
  <r>
    <n v="661"/>
    <x v="213"/>
    <x v="7"/>
    <x v="2"/>
    <x v="1"/>
    <x v="34"/>
    <s v="CP00001"/>
    <x v="0"/>
    <n v="17"/>
    <n v="23"/>
    <n v="391"/>
    <x v="0"/>
    <s v="P0002"/>
    <x v="1"/>
    <x v="223"/>
    <n v="3"/>
  </r>
  <r>
    <n v="662"/>
    <x v="213"/>
    <x v="7"/>
    <x v="2"/>
    <x v="1"/>
    <x v="34"/>
    <s v="CP00002"/>
    <x v="1"/>
    <n v="24"/>
    <n v="18"/>
    <n v="432"/>
    <x v="0"/>
    <s v="P0004"/>
    <x v="1"/>
    <x v="223"/>
    <n v="3"/>
  </r>
  <r>
    <n v="663"/>
    <x v="213"/>
    <x v="7"/>
    <x v="2"/>
    <x v="1"/>
    <x v="34"/>
    <s v="CP00003"/>
    <x v="2"/>
    <n v="17"/>
    <n v="20"/>
    <n v="340"/>
    <x v="0"/>
    <s v="P0001"/>
    <x v="0"/>
    <x v="222"/>
    <n v="2"/>
  </r>
  <r>
    <n v="664"/>
    <x v="214"/>
    <x v="7"/>
    <x v="2"/>
    <x v="1"/>
    <x v="34"/>
    <s v="CP00004"/>
    <x v="3"/>
    <n v="7"/>
    <n v="23"/>
    <n v="161"/>
    <x v="0"/>
    <s v="P0005"/>
    <x v="3"/>
    <x v="224"/>
    <n v="4"/>
  </r>
  <r>
    <n v="665"/>
    <x v="215"/>
    <x v="7"/>
    <x v="2"/>
    <x v="1"/>
    <x v="34"/>
    <s v="CP00005"/>
    <x v="4"/>
    <n v="5"/>
    <n v="16"/>
    <n v="80"/>
    <x v="0"/>
    <s v="P0004"/>
    <x v="1"/>
    <x v="224"/>
    <n v="3"/>
  </r>
  <r>
    <n v="666"/>
    <x v="215"/>
    <x v="7"/>
    <x v="2"/>
    <x v="1"/>
    <x v="34"/>
    <s v="CP00006"/>
    <x v="5"/>
    <n v="10"/>
    <n v="22"/>
    <n v="220"/>
    <x v="0"/>
    <s v="P0003"/>
    <x v="2"/>
    <x v="225"/>
    <n v="2"/>
  </r>
  <r>
    <n v="667"/>
    <x v="216"/>
    <x v="7"/>
    <x v="2"/>
    <x v="1"/>
    <x v="35"/>
    <s v="CP00007"/>
    <x v="6"/>
    <n v="11"/>
    <n v="15"/>
    <n v="165"/>
    <x v="0"/>
    <s v="P0005"/>
    <x v="3"/>
    <x v="226"/>
    <n v="4"/>
  </r>
  <r>
    <n v="668"/>
    <x v="217"/>
    <x v="7"/>
    <x v="2"/>
    <x v="1"/>
    <x v="35"/>
    <s v="CP00008"/>
    <x v="7"/>
    <n v="8"/>
    <n v="22"/>
    <n v="176"/>
    <x v="0"/>
    <s v="P0003"/>
    <x v="2"/>
    <x v="227"/>
    <n v="2"/>
  </r>
  <r>
    <n v="669"/>
    <x v="218"/>
    <x v="7"/>
    <x v="2"/>
    <x v="1"/>
    <x v="35"/>
    <s v="CP00009"/>
    <x v="8"/>
    <n v="15"/>
    <n v="25"/>
    <n v="375"/>
    <x v="0"/>
    <s v="P0002"/>
    <x v="1"/>
    <x v="228"/>
    <n v="3"/>
  </r>
  <r>
    <n v="670"/>
    <x v="219"/>
    <x v="8"/>
    <x v="2"/>
    <x v="1"/>
    <x v="35"/>
    <s v="CP00010"/>
    <x v="9"/>
    <n v="22"/>
    <n v="19"/>
    <n v="418"/>
    <x v="0"/>
    <s v="P0003"/>
    <x v="2"/>
    <x v="228"/>
    <n v="2"/>
  </r>
  <r>
    <n v="671"/>
    <x v="219"/>
    <x v="8"/>
    <x v="2"/>
    <x v="1"/>
    <x v="35"/>
    <s v="CP00011"/>
    <x v="10"/>
    <n v="4"/>
    <n v="17"/>
    <n v="68"/>
    <x v="0"/>
    <s v="P0004"/>
    <x v="1"/>
    <x v="229"/>
    <n v="3"/>
  </r>
  <r>
    <n v="672"/>
    <x v="220"/>
    <x v="8"/>
    <x v="2"/>
    <x v="1"/>
    <x v="35"/>
    <s v="CP00012"/>
    <x v="11"/>
    <n v="6"/>
    <n v="25"/>
    <n v="150"/>
    <x v="0"/>
    <s v="P0004"/>
    <x v="1"/>
    <x v="230"/>
    <n v="3"/>
  </r>
  <r>
    <n v="673"/>
    <x v="220"/>
    <x v="8"/>
    <x v="2"/>
    <x v="1"/>
    <x v="35"/>
    <s v="CP00013"/>
    <x v="12"/>
    <n v="6"/>
    <n v="20"/>
    <n v="120"/>
    <x v="0"/>
    <s v="P0004"/>
    <x v="1"/>
    <x v="230"/>
    <n v="3"/>
  </r>
  <r>
    <n v="674"/>
    <x v="221"/>
    <x v="8"/>
    <x v="2"/>
    <x v="1"/>
    <x v="35"/>
    <s v="CP00014"/>
    <x v="13"/>
    <n v="14"/>
    <n v="13"/>
    <n v="182"/>
    <x v="0"/>
    <s v="P0005"/>
    <x v="3"/>
    <x v="231"/>
    <n v="4"/>
  </r>
  <r>
    <n v="675"/>
    <x v="221"/>
    <x v="8"/>
    <x v="2"/>
    <x v="1"/>
    <x v="35"/>
    <s v="CP00015"/>
    <x v="14"/>
    <n v="9"/>
    <n v="38"/>
    <n v="342"/>
    <x v="0"/>
    <s v="P0004"/>
    <x v="1"/>
    <x v="232"/>
    <n v="3"/>
  </r>
  <r>
    <n v="676"/>
    <x v="221"/>
    <x v="8"/>
    <x v="2"/>
    <x v="1"/>
    <x v="35"/>
    <s v="CP00016"/>
    <x v="15"/>
    <n v="10"/>
    <n v="16"/>
    <n v="160"/>
    <x v="0"/>
    <s v="P0002"/>
    <x v="1"/>
    <x v="232"/>
    <n v="3"/>
  </r>
  <r>
    <n v="677"/>
    <x v="222"/>
    <x v="8"/>
    <x v="2"/>
    <x v="1"/>
    <x v="35"/>
    <s v="CP00017"/>
    <x v="16"/>
    <n v="10"/>
    <n v="23"/>
    <n v="230"/>
    <x v="0"/>
    <s v="P0002"/>
    <x v="1"/>
    <x v="231"/>
    <n v="3"/>
  </r>
  <r>
    <n v="678"/>
    <x v="222"/>
    <x v="8"/>
    <x v="2"/>
    <x v="1"/>
    <x v="35"/>
    <s v="CP00018"/>
    <x v="17"/>
    <n v="7"/>
    <n v="35"/>
    <n v="245"/>
    <x v="0"/>
    <s v="P0003"/>
    <x v="2"/>
    <x v="232"/>
    <n v="2"/>
  </r>
  <r>
    <n v="679"/>
    <x v="222"/>
    <x v="8"/>
    <x v="2"/>
    <x v="1"/>
    <x v="35"/>
    <s v="CP00019"/>
    <x v="18"/>
    <n v="18"/>
    <n v="33"/>
    <n v="594"/>
    <x v="0"/>
    <s v="P0003"/>
    <x v="2"/>
    <x v="232"/>
    <n v="2"/>
  </r>
  <r>
    <n v="680"/>
    <x v="222"/>
    <x v="8"/>
    <x v="2"/>
    <x v="1"/>
    <x v="35"/>
    <s v="CP00020"/>
    <x v="19"/>
    <n v="21"/>
    <n v="16"/>
    <n v="336"/>
    <x v="0"/>
    <s v="P0003"/>
    <x v="2"/>
    <x v="232"/>
    <n v="2"/>
  </r>
  <r>
    <n v="681"/>
    <x v="223"/>
    <x v="8"/>
    <x v="2"/>
    <x v="1"/>
    <x v="36"/>
    <s v="CP00001"/>
    <x v="0"/>
    <n v="3"/>
    <n v="22"/>
    <n v="66"/>
    <x v="0"/>
    <s v="P0001"/>
    <x v="0"/>
    <x v="231"/>
    <n v="2"/>
  </r>
  <r>
    <n v="682"/>
    <x v="223"/>
    <x v="8"/>
    <x v="2"/>
    <x v="1"/>
    <x v="36"/>
    <s v="CP00002"/>
    <x v="1"/>
    <n v="23"/>
    <n v="17"/>
    <n v="391"/>
    <x v="0"/>
    <s v="P0005"/>
    <x v="3"/>
    <x v="233"/>
    <n v="4"/>
  </r>
  <r>
    <n v="683"/>
    <x v="223"/>
    <x v="8"/>
    <x v="2"/>
    <x v="1"/>
    <x v="36"/>
    <s v="CP00003"/>
    <x v="2"/>
    <n v="13"/>
    <n v="16"/>
    <n v="208"/>
    <x v="0"/>
    <s v="P0005"/>
    <x v="3"/>
    <x v="233"/>
    <n v="4"/>
  </r>
  <r>
    <n v="684"/>
    <x v="223"/>
    <x v="8"/>
    <x v="2"/>
    <x v="1"/>
    <x v="36"/>
    <s v="CP00004"/>
    <x v="3"/>
    <n v="21"/>
    <n v="24"/>
    <n v="504"/>
    <x v="0"/>
    <s v="P0002"/>
    <x v="1"/>
    <x v="234"/>
    <n v="3"/>
  </r>
  <r>
    <n v="685"/>
    <x v="224"/>
    <x v="8"/>
    <x v="2"/>
    <x v="1"/>
    <x v="36"/>
    <s v="CP00005"/>
    <x v="4"/>
    <n v="12"/>
    <n v="16"/>
    <n v="192"/>
    <x v="0"/>
    <s v="P0002"/>
    <x v="1"/>
    <x v="233"/>
    <n v="3"/>
  </r>
  <r>
    <n v="686"/>
    <x v="225"/>
    <x v="8"/>
    <x v="2"/>
    <x v="1"/>
    <x v="36"/>
    <s v="CP00006"/>
    <x v="5"/>
    <n v="6"/>
    <n v="20"/>
    <n v="120"/>
    <x v="1"/>
    <s v="P0001"/>
    <x v="0"/>
    <x v="233"/>
    <n v="2"/>
  </r>
  <r>
    <n v="687"/>
    <x v="225"/>
    <x v="8"/>
    <x v="2"/>
    <x v="1"/>
    <x v="36"/>
    <s v="CP00007"/>
    <x v="6"/>
    <n v="12"/>
    <n v="15"/>
    <n v="180"/>
    <x v="0"/>
    <s v="P0001"/>
    <x v="0"/>
    <x v="233"/>
    <n v="2"/>
  </r>
  <r>
    <n v="688"/>
    <x v="225"/>
    <x v="8"/>
    <x v="2"/>
    <x v="1"/>
    <x v="36"/>
    <s v="CP00008"/>
    <x v="7"/>
    <n v="7"/>
    <n v="15"/>
    <n v="105"/>
    <x v="0"/>
    <s v="P0001"/>
    <x v="0"/>
    <x v="233"/>
    <n v="2"/>
  </r>
  <r>
    <n v="689"/>
    <x v="226"/>
    <x v="8"/>
    <x v="2"/>
    <x v="1"/>
    <x v="36"/>
    <s v="CP00009"/>
    <x v="8"/>
    <n v="1"/>
    <n v="25"/>
    <n v="25"/>
    <x v="0"/>
    <s v="P0004"/>
    <x v="1"/>
    <x v="235"/>
    <n v="3"/>
  </r>
  <r>
    <n v="690"/>
    <x v="226"/>
    <x v="8"/>
    <x v="2"/>
    <x v="1"/>
    <x v="36"/>
    <s v="CP00010"/>
    <x v="9"/>
    <n v="6"/>
    <n v="20"/>
    <n v="120"/>
    <x v="0"/>
    <s v="P0002"/>
    <x v="1"/>
    <x v="235"/>
    <n v="3"/>
  </r>
  <r>
    <n v="691"/>
    <x v="227"/>
    <x v="8"/>
    <x v="2"/>
    <x v="1"/>
    <x v="36"/>
    <s v="CP00011"/>
    <x v="10"/>
    <n v="14"/>
    <n v="17"/>
    <n v="238"/>
    <x v="0"/>
    <s v="P0001"/>
    <x v="0"/>
    <x v="235"/>
    <n v="2"/>
  </r>
  <r>
    <n v="692"/>
    <x v="227"/>
    <x v="8"/>
    <x v="2"/>
    <x v="1"/>
    <x v="36"/>
    <s v="CP00012"/>
    <x v="11"/>
    <n v="3"/>
    <n v="22"/>
    <n v="66"/>
    <x v="0"/>
    <s v="P0001"/>
    <x v="0"/>
    <x v="235"/>
    <n v="2"/>
  </r>
  <r>
    <n v="693"/>
    <x v="227"/>
    <x v="8"/>
    <x v="2"/>
    <x v="1"/>
    <x v="36"/>
    <s v="CP00013"/>
    <x v="12"/>
    <n v="26"/>
    <n v="15"/>
    <n v="390"/>
    <x v="0"/>
    <s v="P0005"/>
    <x v="3"/>
    <x v="236"/>
    <n v="4"/>
  </r>
  <r>
    <n v="694"/>
    <x v="228"/>
    <x v="8"/>
    <x v="2"/>
    <x v="1"/>
    <x v="36"/>
    <s v="CP00014"/>
    <x v="13"/>
    <n v="15"/>
    <n v="15"/>
    <n v="225"/>
    <x v="0"/>
    <s v="P0001"/>
    <x v="0"/>
    <x v="237"/>
    <n v="2"/>
  </r>
  <r>
    <n v="695"/>
    <x v="228"/>
    <x v="8"/>
    <x v="2"/>
    <x v="1"/>
    <x v="36"/>
    <s v="CP00015"/>
    <x v="14"/>
    <n v="21"/>
    <n v="37"/>
    <n v="777"/>
    <x v="0"/>
    <s v="P0005"/>
    <x v="3"/>
    <x v="238"/>
    <n v="4"/>
  </r>
  <r>
    <n v="696"/>
    <x v="228"/>
    <x v="8"/>
    <x v="2"/>
    <x v="1"/>
    <x v="36"/>
    <s v="CP00016"/>
    <x v="15"/>
    <n v="16"/>
    <n v="16"/>
    <n v="256"/>
    <x v="0"/>
    <s v="P0004"/>
    <x v="1"/>
    <x v="236"/>
    <n v="3"/>
  </r>
  <r>
    <n v="697"/>
    <x v="228"/>
    <x v="8"/>
    <x v="2"/>
    <x v="1"/>
    <x v="36"/>
    <s v="CP00017"/>
    <x v="16"/>
    <n v="11"/>
    <n v="23"/>
    <n v="253"/>
    <x v="1"/>
    <s v="P0002"/>
    <x v="1"/>
    <x v="236"/>
    <n v="3"/>
  </r>
  <r>
    <n v="698"/>
    <x v="228"/>
    <x v="8"/>
    <x v="2"/>
    <x v="1"/>
    <x v="36"/>
    <s v="CP00018"/>
    <x v="17"/>
    <n v="15"/>
    <n v="27"/>
    <n v="405"/>
    <x v="0"/>
    <s v="P0001"/>
    <x v="0"/>
    <x v="237"/>
    <n v="2"/>
  </r>
  <r>
    <n v="699"/>
    <x v="229"/>
    <x v="8"/>
    <x v="2"/>
    <x v="1"/>
    <x v="36"/>
    <s v="CP00019"/>
    <x v="18"/>
    <n v="6"/>
    <n v="35"/>
    <n v="210"/>
    <x v="0"/>
    <s v="P0001"/>
    <x v="0"/>
    <x v="236"/>
    <n v="2"/>
  </r>
  <r>
    <n v="700"/>
    <x v="229"/>
    <x v="8"/>
    <x v="2"/>
    <x v="1"/>
    <x v="36"/>
    <s v="CP00020"/>
    <x v="19"/>
    <n v="14"/>
    <n v="22"/>
    <n v="308"/>
    <x v="0"/>
    <s v="P0004"/>
    <x v="1"/>
    <x v="238"/>
    <n v="3"/>
  </r>
  <r>
    <n v="701"/>
    <x v="229"/>
    <x v="8"/>
    <x v="2"/>
    <x v="1"/>
    <x v="36"/>
    <s v="CP00001"/>
    <x v="0"/>
    <n v="12"/>
    <n v="22"/>
    <n v="264"/>
    <x v="0"/>
    <s v="P0005"/>
    <x v="3"/>
    <x v="239"/>
    <n v="4"/>
  </r>
  <r>
    <n v="702"/>
    <x v="229"/>
    <x v="8"/>
    <x v="2"/>
    <x v="1"/>
    <x v="36"/>
    <s v="CP00002"/>
    <x v="1"/>
    <n v="12"/>
    <n v="15"/>
    <n v="180"/>
    <x v="0"/>
    <s v="P0001"/>
    <x v="0"/>
    <x v="236"/>
    <n v="2"/>
  </r>
  <r>
    <n v="703"/>
    <x v="230"/>
    <x v="8"/>
    <x v="2"/>
    <x v="1"/>
    <x v="37"/>
    <s v="CP00003"/>
    <x v="2"/>
    <n v="2"/>
    <n v="20"/>
    <n v="40"/>
    <x v="0"/>
    <s v="P0004"/>
    <x v="1"/>
    <x v="239"/>
    <n v="3"/>
  </r>
  <r>
    <n v="704"/>
    <x v="230"/>
    <x v="8"/>
    <x v="2"/>
    <x v="1"/>
    <x v="37"/>
    <s v="CP00004"/>
    <x v="3"/>
    <n v="14"/>
    <n v="24"/>
    <n v="336"/>
    <x v="0"/>
    <s v="P0004"/>
    <x v="1"/>
    <x v="239"/>
    <n v="3"/>
  </r>
  <r>
    <n v="705"/>
    <x v="230"/>
    <x v="8"/>
    <x v="2"/>
    <x v="1"/>
    <x v="37"/>
    <s v="CP00005"/>
    <x v="4"/>
    <n v="18"/>
    <n v="12"/>
    <n v="216"/>
    <x v="0"/>
    <s v="P0005"/>
    <x v="3"/>
    <x v="240"/>
    <n v="4"/>
  </r>
  <r>
    <n v="706"/>
    <x v="230"/>
    <x v="8"/>
    <x v="2"/>
    <x v="1"/>
    <x v="37"/>
    <s v="CP00006"/>
    <x v="5"/>
    <n v="1"/>
    <n v="26"/>
    <n v="26"/>
    <x v="0"/>
    <s v="P0004"/>
    <x v="1"/>
    <x v="239"/>
    <n v="3"/>
  </r>
  <r>
    <n v="707"/>
    <x v="230"/>
    <x v="8"/>
    <x v="2"/>
    <x v="1"/>
    <x v="37"/>
    <s v="CP00007"/>
    <x v="6"/>
    <n v="13"/>
    <n v="15"/>
    <n v="195"/>
    <x v="0"/>
    <s v="P0001"/>
    <x v="0"/>
    <x v="238"/>
    <n v="2"/>
  </r>
  <r>
    <n v="708"/>
    <x v="231"/>
    <x v="8"/>
    <x v="2"/>
    <x v="1"/>
    <x v="37"/>
    <s v="CP00008"/>
    <x v="7"/>
    <n v="13"/>
    <n v="17"/>
    <n v="221"/>
    <x v="0"/>
    <s v="P0004"/>
    <x v="1"/>
    <x v="240"/>
    <n v="3"/>
  </r>
  <r>
    <n v="709"/>
    <x v="231"/>
    <x v="8"/>
    <x v="2"/>
    <x v="1"/>
    <x v="37"/>
    <s v="CP00009"/>
    <x v="8"/>
    <n v="4"/>
    <n v="25"/>
    <n v="100"/>
    <x v="0"/>
    <s v="P0002"/>
    <x v="1"/>
    <x v="240"/>
    <n v="3"/>
  </r>
  <r>
    <n v="710"/>
    <x v="232"/>
    <x v="8"/>
    <x v="2"/>
    <x v="1"/>
    <x v="37"/>
    <s v="CP00010"/>
    <x v="9"/>
    <n v="24"/>
    <n v="19"/>
    <n v="456"/>
    <x v="0"/>
    <s v="P0003"/>
    <x v="2"/>
    <x v="240"/>
    <n v="2"/>
  </r>
  <r>
    <n v="711"/>
    <x v="232"/>
    <x v="8"/>
    <x v="2"/>
    <x v="1"/>
    <x v="37"/>
    <s v="CP00011"/>
    <x v="10"/>
    <n v="8"/>
    <n v="17"/>
    <n v="136"/>
    <x v="0"/>
    <s v="P0001"/>
    <x v="0"/>
    <x v="240"/>
    <n v="2"/>
  </r>
  <r>
    <n v="712"/>
    <x v="233"/>
    <x v="8"/>
    <x v="2"/>
    <x v="1"/>
    <x v="37"/>
    <s v="CP00012"/>
    <x v="11"/>
    <n v="7"/>
    <n v="24"/>
    <n v="168"/>
    <x v="0"/>
    <s v="P0005"/>
    <x v="3"/>
    <x v="241"/>
    <n v="4"/>
  </r>
  <r>
    <n v="713"/>
    <x v="233"/>
    <x v="8"/>
    <x v="2"/>
    <x v="1"/>
    <x v="37"/>
    <s v="CP00013"/>
    <x v="12"/>
    <n v="30"/>
    <n v="20"/>
    <n v="600"/>
    <x v="0"/>
    <s v="P0002"/>
    <x v="1"/>
    <x v="242"/>
    <n v="3"/>
  </r>
  <r>
    <n v="714"/>
    <x v="233"/>
    <x v="8"/>
    <x v="2"/>
    <x v="1"/>
    <x v="37"/>
    <s v="CP00014"/>
    <x v="13"/>
    <n v="8"/>
    <n v="14"/>
    <n v="112"/>
    <x v="0"/>
    <s v="P0004"/>
    <x v="1"/>
    <x v="242"/>
    <n v="3"/>
  </r>
  <r>
    <n v="715"/>
    <x v="234"/>
    <x v="8"/>
    <x v="2"/>
    <x v="1"/>
    <x v="37"/>
    <s v="CP00015"/>
    <x v="14"/>
    <n v="3"/>
    <n v="38"/>
    <n v="114"/>
    <x v="0"/>
    <s v="P0002"/>
    <x v="1"/>
    <x v="241"/>
    <n v="3"/>
  </r>
  <r>
    <n v="716"/>
    <x v="235"/>
    <x v="8"/>
    <x v="2"/>
    <x v="1"/>
    <x v="37"/>
    <s v="CP00016"/>
    <x v="15"/>
    <n v="14"/>
    <n v="16"/>
    <n v="224"/>
    <x v="0"/>
    <s v="P0002"/>
    <x v="1"/>
    <x v="243"/>
    <n v="3"/>
  </r>
  <r>
    <n v="717"/>
    <x v="235"/>
    <x v="8"/>
    <x v="2"/>
    <x v="1"/>
    <x v="37"/>
    <s v="CP00017"/>
    <x v="16"/>
    <n v="6"/>
    <n v="28"/>
    <n v="168"/>
    <x v="0"/>
    <s v="P0005"/>
    <x v="3"/>
    <x v="244"/>
    <n v="4"/>
  </r>
  <r>
    <n v="718"/>
    <x v="236"/>
    <x v="8"/>
    <x v="2"/>
    <x v="1"/>
    <x v="38"/>
    <s v="CP00018"/>
    <x v="17"/>
    <n v="18"/>
    <n v="27"/>
    <n v="486"/>
    <x v="0"/>
    <s v="P0001"/>
    <x v="0"/>
    <x v="243"/>
    <n v="2"/>
  </r>
  <r>
    <n v="719"/>
    <x v="236"/>
    <x v="8"/>
    <x v="2"/>
    <x v="1"/>
    <x v="38"/>
    <s v="CP00019"/>
    <x v="18"/>
    <n v="23"/>
    <n v="35"/>
    <n v="805"/>
    <x v="0"/>
    <s v="P0001"/>
    <x v="0"/>
    <x v="243"/>
    <n v="2"/>
  </r>
  <r>
    <n v="720"/>
    <x v="236"/>
    <x v="8"/>
    <x v="2"/>
    <x v="1"/>
    <x v="38"/>
    <s v="CP00020"/>
    <x v="19"/>
    <n v="21"/>
    <n v="16"/>
    <n v="336"/>
    <x v="0"/>
    <s v="P0003"/>
    <x v="2"/>
    <x v="243"/>
    <n v="2"/>
  </r>
  <r>
    <n v="721"/>
    <x v="236"/>
    <x v="8"/>
    <x v="2"/>
    <x v="1"/>
    <x v="38"/>
    <s v="CP00001"/>
    <x v="0"/>
    <n v="7"/>
    <n v="22"/>
    <n v="154"/>
    <x v="0"/>
    <s v="P0001"/>
    <x v="0"/>
    <x v="243"/>
    <n v="2"/>
  </r>
  <r>
    <n v="722"/>
    <x v="236"/>
    <x v="8"/>
    <x v="2"/>
    <x v="1"/>
    <x v="38"/>
    <s v="CP00002"/>
    <x v="1"/>
    <n v="22"/>
    <n v="18"/>
    <n v="396"/>
    <x v="0"/>
    <s v="P0004"/>
    <x v="1"/>
    <x v="244"/>
    <n v="3"/>
  </r>
  <r>
    <n v="723"/>
    <x v="236"/>
    <x v="8"/>
    <x v="2"/>
    <x v="1"/>
    <x v="38"/>
    <s v="CP00003"/>
    <x v="2"/>
    <n v="16"/>
    <n v="20"/>
    <n v="320"/>
    <x v="0"/>
    <s v="P0002"/>
    <x v="1"/>
    <x v="244"/>
    <n v="3"/>
  </r>
  <r>
    <n v="724"/>
    <x v="236"/>
    <x v="8"/>
    <x v="2"/>
    <x v="1"/>
    <x v="38"/>
    <s v="CP00004"/>
    <x v="3"/>
    <n v="5"/>
    <n v="24"/>
    <n v="120"/>
    <x v="1"/>
    <s v="P0002"/>
    <x v="1"/>
    <x v="244"/>
    <n v="3"/>
  </r>
  <r>
    <n v="725"/>
    <x v="236"/>
    <x v="8"/>
    <x v="2"/>
    <x v="1"/>
    <x v="38"/>
    <s v="CP00005"/>
    <x v="4"/>
    <n v="7"/>
    <n v="12"/>
    <n v="84"/>
    <x v="0"/>
    <s v="P0005"/>
    <x v="3"/>
    <x v="245"/>
    <n v="4"/>
  </r>
  <r>
    <n v="726"/>
    <x v="237"/>
    <x v="8"/>
    <x v="2"/>
    <x v="1"/>
    <x v="38"/>
    <s v="CP00006"/>
    <x v="5"/>
    <n v="9"/>
    <n v="26"/>
    <n v="234"/>
    <x v="0"/>
    <s v="P0002"/>
    <x v="1"/>
    <x v="245"/>
    <n v="3"/>
  </r>
  <r>
    <n v="727"/>
    <x v="238"/>
    <x v="8"/>
    <x v="2"/>
    <x v="1"/>
    <x v="38"/>
    <s v="CP00007"/>
    <x v="6"/>
    <n v="4"/>
    <n v="17"/>
    <n v="68"/>
    <x v="0"/>
    <s v="P0004"/>
    <x v="1"/>
    <x v="246"/>
    <n v="3"/>
  </r>
  <r>
    <n v="728"/>
    <x v="238"/>
    <x v="8"/>
    <x v="2"/>
    <x v="1"/>
    <x v="38"/>
    <s v="CP00008"/>
    <x v="7"/>
    <n v="10"/>
    <n v="17"/>
    <n v="170"/>
    <x v="0"/>
    <s v="P0002"/>
    <x v="1"/>
    <x v="246"/>
    <n v="3"/>
  </r>
  <r>
    <n v="729"/>
    <x v="239"/>
    <x v="8"/>
    <x v="2"/>
    <x v="1"/>
    <x v="38"/>
    <s v="CP00009"/>
    <x v="8"/>
    <n v="10"/>
    <n v="25"/>
    <n v="250"/>
    <x v="0"/>
    <s v="P0004"/>
    <x v="1"/>
    <x v="247"/>
    <n v="3"/>
  </r>
  <r>
    <n v="730"/>
    <x v="239"/>
    <x v="8"/>
    <x v="2"/>
    <x v="1"/>
    <x v="38"/>
    <s v="CP00010"/>
    <x v="9"/>
    <n v="6"/>
    <n v="18"/>
    <n v="108"/>
    <x v="0"/>
    <s v="P0001"/>
    <x v="0"/>
    <x v="246"/>
    <n v="2"/>
  </r>
  <r>
    <n v="731"/>
    <x v="240"/>
    <x v="8"/>
    <x v="2"/>
    <x v="1"/>
    <x v="38"/>
    <s v="CP00011"/>
    <x v="10"/>
    <n v="8"/>
    <n v="18"/>
    <n v="144"/>
    <x v="0"/>
    <s v="P0005"/>
    <x v="3"/>
    <x v="248"/>
    <n v="4"/>
  </r>
  <r>
    <n v="732"/>
    <x v="241"/>
    <x v="8"/>
    <x v="2"/>
    <x v="1"/>
    <x v="38"/>
    <s v="CP00012"/>
    <x v="11"/>
    <n v="2"/>
    <n v="25"/>
    <n v="50"/>
    <x v="0"/>
    <s v="P0002"/>
    <x v="1"/>
    <x v="248"/>
    <n v="3"/>
  </r>
  <r>
    <n v="733"/>
    <x v="241"/>
    <x v="8"/>
    <x v="2"/>
    <x v="1"/>
    <x v="38"/>
    <s v="CP00013"/>
    <x v="12"/>
    <n v="18"/>
    <n v="15"/>
    <n v="270"/>
    <x v="0"/>
    <s v="P0005"/>
    <x v="3"/>
    <x v="249"/>
    <n v="4"/>
  </r>
  <r>
    <n v="734"/>
    <x v="241"/>
    <x v="8"/>
    <x v="2"/>
    <x v="1"/>
    <x v="38"/>
    <s v="CP00014"/>
    <x v="13"/>
    <n v="8"/>
    <n v="13"/>
    <n v="104"/>
    <x v="0"/>
    <s v="P0005"/>
    <x v="3"/>
    <x v="249"/>
    <n v="4"/>
  </r>
  <r>
    <n v="735"/>
    <x v="241"/>
    <x v="8"/>
    <x v="2"/>
    <x v="1"/>
    <x v="38"/>
    <s v="CP00015"/>
    <x v="14"/>
    <n v="18"/>
    <n v="38"/>
    <n v="684"/>
    <x v="0"/>
    <s v="P0002"/>
    <x v="1"/>
    <x v="248"/>
    <n v="3"/>
  </r>
  <r>
    <n v="736"/>
    <x v="242"/>
    <x v="8"/>
    <x v="2"/>
    <x v="1"/>
    <x v="38"/>
    <s v="CP00016"/>
    <x v="15"/>
    <n v="16"/>
    <n v="12"/>
    <n v="192"/>
    <x v="0"/>
    <s v="P0001"/>
    <x v="0"/>
    <x v="248"/>
    <n v="2"/>
  </r>
  <r>
    <n v="737"/>
    <x v="242"/>
    <x v="8"/>
    <x v="2"/>
    <x v="1"/>
    <x v="38"/>
    <s v="CP00017"/>
    <x v="16"/>
    <n v="1"/>
    <n v="28"/>
    <n v="28"/>
    <x v="0"/>
    <s v="P0005"/>
    <x v="3"/>
    <x v="250"/>
    <n v="4"/>
  </r>
  <r>
    <n v="738"/>
    <x v="242"/>
    <x v="8"/>
    <x v="2"/>
    <x v="1"/>
    <x v="38"/>
    <s v="CP00018"/>
    <x v="17"/>
    <n v="5"/>
    <n v="30"/>
    <n v="150"/>
    <x v="0"/>
    <s v="P0002"/>
    <x v="1"/>
    <x v="249"/>
    <n v="3"/>
  </r>
  <r>
    <n v="739"/>
    <x v="243"/>
    <x v="8"/>
    <x v="2"/>
    <x v="1"/>
    <x v="39"/>
    <s v="CP00019"/>
    <x v="18"/>
    <n v="8"/>
    <n v="38"/>
    <n v="304"/>
    <x v="0"/>
    <s v="P0004"/>
    <x v="1"/>
    <x v="251"/>
    <n v="3"/>
  </r>
  <r>
    <n v="740"/>
    <x v="244"/>
    <x v="8"/>
    <x v="2"/>
    <x v="1"/>
    <x v="39"/>
    <s v="CP00020"/>
    <x v="19"/>
    <n v="12"/>
    <n v="20"/>
    <n v="240"/>
    <x v="0"/>
    <s v="P0001"/>
    <x v="0"/>
    <x v="251"/>
    <n v="2"/>
  </r>
  <r>
    <n v="741"/>
    <x v="245"/>
    <x v="8"/>
    <x v="2"/>
    <x v="1"/>
    <x v="39"/>
    <s v="CP00001"/>
    <x v="0"/>
    <n v="11"/>
    <n v="22"/>
    <n v="242"/>
    <x v="0"/>
    <s v="P0001"/>
    <x v="0"/>
    <x v="252"/>
    <n v="2"/>
  </r>
  <r>
    <n v="742"/>
    <x v="246"/>
    <x v="8"/>
    <x v="2"/>
    <x v="1"/>
    <x v="39"/>
    <s v="CP00002"/>
    <x v="1"/>
    <n v="24"/>
    <n v="17"/>
    <n v="408"/>
    <x v="0"/>
    <s v="P0005"/>
    <x v="3"/>
    <x v="253"/>
    <n v="4"/>
  </r>
  <r>
    <n v="743"/>
    <x v="246"/>
    <x v="8"/>
    <x v="2"/>
    <x v="1"/>
    <x v="39"/>
    <s v="CP00003"/>
    <x v="2"/>
    <n v="9"/>
    <n v="20"/>
    <n v="180"/>
    <x v="0"/>
    <s v="P0001"/>
    <x v="0"/>
    <x v="254"/>
    <n v="2"/>
  </r>
  <r>
    <n v="744"/>
    <x v="246"/>
    <x v="8"/>
    <x v="2"/>
    <x v="1"/>
    <x v="39"/>
    <s v="CP00004"/>
    <x v="3"/>
    <n v="19"/>
    <n v="20"/>
    <n v="380"/>
    <x v="0"/>
    <s v="P0003"/>
    <x v="2"/>
    <x v="254"/>
    <n v="2"/>
  </r>
  <r>
    <n v="745"/>
    <x v="246"/>
    <x v="8"/>
    <x v="2"/>
    <x v="1"/>
    <x v="39"/>
    <s v="CP00005"/>
    <x v="4"/>
    <n v="4"/>
    <n v="16"/>
    <n v="64"/>
    <x v="0"/>
    <s v="P0004"/>
    <x v="1"/>
    <x v="255"/>
    <n v="3"/>
  </r>
  <r>
    <n v="746"/>
    <x v="247"/>
    <x v="9"/>
    <x v="3"/>
    <x v="1"/>
    <x v="39"/>
    <s v="CP00006"/>
    <x v="5"/>
    <n v="7"/>
    <n v="24"/>
    <n v="168"/>
    <x v="0"/>
    <s v="P0005"/>
    <x v="3"/>
    <x v="256"/>
    <n v="4"/>
  </r>
  <r>
    <n v="747"/>
    <x v="247"/>
    <x v="9"/>
    <x v="3"/>
    <x v="1"/>
    <x v="39"/>
    <s v="CP00007"/>
    <x v="6"/>
    <n v="14"/>
    <n v="17"/>
    <n v="238"/>
    <x v="0"/>
    <s v="P0002"/>
    <x v="1"/>
    <x v="253"/>
    <n v="3"/>
  </r>
  <r>
    <n v="748"/>
    <x v="247"/>
    <x v="9"/>
    <x v="3"/>
    <x v="1"/>
    <x v="39"/>
    <s v="CP00008"/>
    <x v="7"/>
    <n v="9"/>
    <n v="15"/>
    <n v="135"/>
    <x v="0"/>
    <s v="P0001"/>
    <x v="0"/>
    <x v="255"/>
    <n v="2"/>
  </r>
  <r>
    <n v="749"/>
    <x v="247"/>
    <x v="9"/>
    <x v="3"/>
    <x v="1"/>
    <x v="39"/>
    <s v="CP00009"/>
    <x v="8"/>
    <n v="3"/>
    <n v="25"/>
    <n v="75"/>
    <x v="0"/>
    <s v="P0004"/>
    <x v="1"/>
    <x v="253"/>
    <n v="3"/>
  </r>
  <r>
    <n v="750"/>
    <x v="248"/>
    <x v="9"/>
    <x v="3"/>
    <x v="1"/>
    <x v="39"/>
    <s v="CP00010"/>
    <x v="9"/>
    <n v="18"/>
    <n v="19"/>
    <n v="342"/>
    <x v="0"/>
    <s v="P0003"/>
    <x v="2"/>
    <x v="253"/>
    <n v="2"/>
  </r>
  <r>
    <n v="751"/>
    <x v="248"/>
    <x v="9"/>
    <x v="3"/>
    <x v="1"/>
    <x v="39"/>
    <s v="CP00011"/>
    <x v="10"/>
    <n v="2"/>
    <n v="17"/>
    <n v="34"/>
    <x v="0"/>
    <s v="P0002"/>
    <x v="1"/>
    <x v="256"/>
    <n v="3"/>
  </r>
  <r>
    <n v="752"/>
    <x v="248"/>
    <x v="9"/>
    <x v="3"/>
    <x v="1"/>
    <x v="39"/>
    <s v="CP00012"/>
    <x v="11"/>
    <n v="10"/>
    <n v="25"/>
    <n v="250"/>
    <x v="0"/>
    <s v="P0002"/>
    <x v="1"/>
    <x v="256"/>
    <n v="3"/>
  </r>
  <r>
    <n v="753"/>
    <x v="249"/>
    <x v="9"/>
    <x v="3"/>
    <x v="1"/>
    <x v="40"/>
    <s v="CP00013"/>
    <x v="12"/>
    <n v="30"/>
    <n v="17"/>
    <n v="510"/>
    <x v="0"/>
    <s v="P0001"/>
    <x v="0"/>
    <x v="257"/>
    <n v="2"/>
  </r>
  <r>
    <n v="754"/>
    <x v="249"/>
    <x v="9"/>
    <x v="3"/>
    <x v="1"/>
    <x v="40"/>
    <s v="CP00014"/>
    <x v="13"/>
    <n v="4"/>
    <n v="14"/>
    <n v="56"/>
    <x v="0"/>
    <s v="P0004"/>
    <x v="1"/>
    <x v="258"/>
    <n v="3"/>
  </r>
  <r>
    <n v="755"/>
    <x v="249"/>
    <x v="9"/>
    <x v="3"/>
    <x v="1"/>
    <x v="40"/>
    <s v="CP00015"/>
    <x v="14"/>
    <n v="7"/>
    <n v="38"/>
    <n v="266"/>
    <x v="0"/>
    <s v="P0004"/>
    <x v="1"/>
    <x v="258"/>
    <n v="3"/>
  </r>
  <r>
    <n v="756"/>
    <x v="249"/>
    <x v="9"/>
    <x v="3"/>
    <x v="1"/>
    <x v="40"/>
    <s v="CP00016"/>
    <x v="15"/>
    <n v="21"/>
    <n v="13"/>
    <n v="273"/>
    <x v="1"/>
    <s v="P0005"/>
    <x v="3"/>
    <x v="259"/>
    <n v="4"/>
  </r>
  <r>
    <n v="757"/>
    <x v="250"/>
    <x v="9"/>
    <x v="3"/>
    <x v="1"/>
    <x v="40"/>
    <s v="CP00017"/>
    <x v="16"/>
    <n v="18"/>
    <n v="23"/>
    <n v="414"/>
    <x v="0"/>
    <s v="P0004"/>
    <x v="1"/>
    <x v="259"/>
    <n v="3"/>
  </r>
  <r>
    <n v="758"/>
    <x v="250"/>
    <x v="9"/>
    <x v="3"/>
    <x v="1"/>
    <x v="40"/>
    <s v="CP00018"/>
    <x v="17"/>
    <n v="14"/>
    <n v="35"/>
    <n v="490"/>
    <x v="0"/>
    <s v="P0003"/>
    <x v="2"/>
    <x v="258"/>
    <n v="2"/>
  </r>
  <r>
    <n v="759"/>
    <x v="251"/>
    <x v="9"/>
    <x v="3"/>
    <x v="1"/>
    <x v="40"/>
    <s v="CP00019"/>
    <x v="18"/>
    <n v="20"/>
    <n v="33"/>
    <n v="660"/>
    <x v="0"/>
    <s v="P0003"/>
    <x v="2"/>
    <x v="259"/>
    <n v="2"/>
  </r>
  <r>
    <n v="760"/>
    <x v="251"/>
    <x v="9"/>
    <x v="3"/>
    <x v="1"/>
    <x v="40"/>
    <s v="CP00020"/>
    <x v="19"/>
    <n v="30"/>
    <n v="22"/>
    <n v="660"/>
    <x v="0"/>
    <s v="P0004"/>
    <x v="1"/>
    <x v="260"/>
    <n v="3"/>
  </r>
  <r>
    <n v="761"/>
    <x v="252"/>
    <x v="9"/>
    <x v="3"/>
    <x v="1"/>
    <x v="40"/>
    <s v="CP00001"/>
    <x v="0"/>
    <n v="10"/>
    <n v="23"/>
    <n v="230"/>
    <x v="0"/>
    <s v="P0004"/>
    <x v="1"/>
    <x v="261"/>
    <n v="3"/>
  </r>
  <r>
    <n v="762"/>
    <x v="252"/>
    <x v="9"/>
    <x v="3"/>
    <x v="1"/>
    <x v="40"/>
    <s v="CP00002"/>
    <x v="1"/>
    <n v="9"/>
    <n v="16"/>
    <n v="144"/>
    <x v="0"/>
    <s v="P0003"/>
    <x v="2"/>
    <x v="260"/>
    <n v="2"/>
  </r>
  <r>
    <n v="763"/>
    <x v="252"/>
    <x v="9"/>
    <x v="3"/>
    <x v="1"/>
    <x v="40"/>
    <s v="CP00003"/>
    <x v="2"/>
    <n v="14"/>
    <n v="20"/>
    <n v="280"/>
    <x v="0"/>
    <s v="P0004"/>
    <x v="1"/>
    <x v="261"/>
    <n v="3"/>
  </r>
  <r>
    <n v="764"/>
    <x v="252"/>
    <x v="9"/>
    <x v="3"/>
    <x v="1"/>
    <x v="40"/>
    <s v="CP00004"/>
    <x v="3"/>
    <n v="13"/>
    <n v="24"/>
    <n v="312"/>
    <x v="0"/>
    <s v="P0004"/>
    <x v="1"/>
    <x v="261"/>
    <n v="3"/>
  </r>
  <r>
    <n v="765"/>
    <x v="253"/>
    <x v="9"/>
    <x v="3"/>
    <x v="1"/>
    <x v="40"/>
    <s v="CP00005"/>
    <x v="4"/>
    <n v="6"/>
    <n v="16"/>
    <n v="96"/>
    <x v="0"/>
    <s v="P0001"/>
    <x v="0"/>
    <x v="261"/>
    <n v="2"/>
  </r>
  <r>
    <n v="766"/>
    <x v="254"/>
    <x v="9"/>
    <x v="3"/>
    <x v="1"/>
    <x v="40"/>
    <s v="CP00006"/>
    <x v="5"/>
    <n v="18"/>
    <n v="22"/>
    <n v="396"/>
    <x v="0"/>
    <s v="P0003"/>
    <x v="2"/>
    <x v="262"/>
    <n v="2"/>
  </r>
  <r>
    <n v="767"/>
    <x v="254"/>
    <x v="9"/>
    <x v="3"/>
    <x v="1"/>
    <x v="40"/>
    <s v="CP00007"/>
    <x v="6"/>
    <n v="14"/>
    <n v="17"/>
    <n v="238"/>
    <x v="0"/>
    <s v="P0002"/>
    <x v="1"/>
    <x v="263"/>
    <n v="3"/>
  </r>
  <r>
    <n v="768"/>
    <x v="254"/>
    <x v="9"/>
    <x v="3"/>
    <x v="1"/>
    <x v="40"/>
    <s v="CP00008"/>
    <x v="7"/>
    <n v="7"/>
    <n v="16"/>
    <n v="112"/>
    <x v="0"/>
    <s v="P0005"/>
    <x v="3"/>
    <x v="264"/>
    <n v="4"/>
  </r>
  <r>
    <n v="769"/>
    <x v="254"/>
    <x v="9"/>
    <x v="3"/>
    <x v="1"/>
    <x v="40"/>
    <s v="CP00009"/>
    <x v="8"/>
    <n v="15"/>
    <n v="23"/>
    <n v="345"/>
    <x v="0"/>
    <s v="P0001"/>
    <x v="0"/>
    <x v="262"/>
    <n v="2"/>
  </r>
  <r>
    <n v="770"/>
    <x v="254"/>
    <x v="9"/>
    <x v="3"/>
    <x v="1"/>
    <x v="40"/>
    <s v="CP00010"/>
    <x v="9"/>
    <n v="12"/>
    <n v="20"/>
    <n v="240"/>
    <x v="0"/>
    <s v="P0004"/>
    <x v="1"/>
    <x v="263"/>
    <n v="3"/>
  </r>
  <r>
    <n v="771"/>
    <x v="255"/>
    <x v="9"/>
    <x v="3"/>
    <x v="1"/>
    <x v="41"/>
    <s v="CP00011"/>
    <x v="10"/>
    <n v="5"/>
    <n v="17"/>
    <n v="85"/>
    <x v="0"/>
    <s v="P0004"/>
    <x v="1"/>
    <x v="264"/>
    <n v="3"/>
  </r>
  <r>
    <n v="772"/>
    <x v="255"/>
    <x v="9"/>
    <x v="3"/>
    <x v="1"/>
    <x v="41"/>
    <s v="CP00012"/>
    <x v="11"/>
    <n v="14"/>
    <n v="23"/>
    <n v="322"/>
    <x v="1"/>
    <s v="P0003"/>
    <x v="2"/>
    <x v="263"/>
    <n v="2"/>
  </r>
  <r>
    <n v="773"/>
    <x v="256"/>
    <x v="9"/>
    <x v="3"/>
    <x v="1"/>
    <x v="41"/>
    <s v="CP00013"/>
    <x v="12"/>
    <n v="14"/>
    <n v="20"/>
    <n v="280"/>
    <x v="0"/>
    <s v="P0004"/>
    <x v="1"/>
    <x v="265"/>
    <n v="3"/>
  </r>
  <r>
    <n v="774"/>
    <x v="256"/>
    <x v="9"/>
    <x v="3"/>
    <x v="1"/>
    <x v="41"/>
    <s v="CP00014"/>
    <x v="13"/>
    <n v="3"/>
    <n v="15"/>
    <n v="45"/>
    <x v="0"/>
    <s v="P0001"/>
    <x v="0"/>
    <x v="264"/>
    <n v="2"/>
  </r>
  <r>
    <n v="775"/>
    <x v="256"/>
    <x v="9"/>
    <x v="3"/>
    <x v="1"/>
    <x v="41"/>
    <s v="CP00015"/>
    <x v="14"/>
    <n v="6"/>
    <n v="40"/>
    <n v="240"/>
    <x v="0"/>
    <s v="P0001"/>
    <x v="0"/>
    <x v="264"/>
    <n v="2"/>
  </r>
  <r>
    <n v="776"/>
    <x v="257"/>
    <x v="9"/>
    <x v="3"/>
    <x v="1"/>
    <x v="41"/>
    <s v="CP00016"/>
    <x v="15"/>
    <n v="16"/>
    <n v="12"/>
    <n v="192"/>
    <x v="0"/>
    <s v="P0001"/>
    <x v="0"/>
    <x v="265"/>
    <n v="2"/>
  </r>
  <r>
    <n v="777"/>
    <x v="257"/>
    <x v="9"/>
    <x v="3"/>
    <x v="1"/>
    <x v="41"/>
    <s v="CP00017"/>
    <x v="16"/>
    <n v="2"/>
    <n v="23"/>
    <n v="46"/>
    <x v="0"/>
    <s v="P0004"/>
    <x v="1"/>
    <x v="266"/>
    <n v="3"/>
  </r>
  <r>
    <n v="778"/>
    <x v="257"/>
    <x v="9"/>
    <x v="3"/>
    <x v="1"/>
    <x v="41"/>
    <s v="CP00018"/>
    <x v="17"/>
    <n v="22"/>
    <n v="30"/>
    <n v="660"/>
    <x v="0"/>
    <s v="P0002"/>
    <x v="1"/>
    <x v="266"/>
    <n v="3"/>
  </r>
  <r>
    <n v="779"/>
    <x v="258"/>
    <x v="9"/>
    <x v="3"/>
    <x v="1"/>
    <x v="41"/>
    <s v="CP00019"/>
    <x v="18"/>
    <n v="23"/>
    <n v="38"/>
    <n v="874"/>
    <x v="0"/>
    <s v="P0002"/>
    <x v="1"/>
    <x v="267"/>
    <n v="3"/>
  </r>
  <r>
    <n v="780"/>
    <x v="258"/>
    <x v="9"/>
    <x v="3"/>
    <x v="1"/>
    <x v="41"/>
    <s v="CP00020"/>
    <x v="19"/>
    <n v="22"/>
    <n v="22"/>
    <n v="484"/>
    <x v="0"/>
    <s v="P0002"/>
    <x v="1"/>
    <x v="267"/>
    <n v="3"/>
  </r>
  <r>
    <n v="781"/>
    <x v="259"/>
    <x v="9"/>
    <x v="3"/>
    <x v="1"/>
    <x v="41"/>
    <s v="CP00001"/>
    <x v="0"/>
    <n v="4"/>
    <n v="23"/>
    <n v="92"/>
    <x v="0"/>
    <s v="P0002"/>
    <x v="1"/>
    <x v="268"/>
    <n v="3"/>
  </r>
  <r>
    <n v="782"/>
    <x v="259"/>
    <x v="9"/>
    <x v="3"/>
    <x v="1"/>
    <x v="41"/>
    <s v="CP00002"/>
    <x v="1"/>
    <n v="1"/>
    <n v="17"/>
    <n v="17"/>
    <x v="0"/>
    <s v="P0005"/>
    <x v="3"/>
    <x v="269"/>
    <n v="4"/>
  </r>
  <r>
    <n v="783"/>
    <x v="259"/>
    <x v="9"/>
    <x v="3"/>
    <x v="1"/>
    <x v="41"/>
    <s v="CP00003"/>
    <x v="2"/>
    <n v="7"/>
    <n v="14"/>
    <n v="98"/>
    <x v="0"/>
    <s v="P0003"/>
    <x v="2"/>
    <x v="267"/>
    <n v="2"/>
  </r>
  <r>
    <n v="784"/>
    <x v="259"/>
    <x v="9"/>
    <x v="3"/>
    <x v="1"/>
    <x v="41"/>
    <s v="CP00004"/>
    <x v="3"/>
    <n v="8"/>
    <n v="23"/>
    <n v="184"/>
    <x v="0"/>
    <s v="P0005"/>
    <x v="3"/>
    <x v="269"/>
    <n v="4"/>
  </r>
  <r>
    <n v="785"/>
    <x v="260"/>
    <x v="9"/>
    <x v="3"/>
    <x v="1"/>
    <x v="41"/>
    <s v="CP00005"/>
    <x v="4"/>
    <n v="18"/>
    <n v="12"/>
    <n v="216"/>
    <x v="0"/>
    <s v="P0005"/>
    <x v="3"/>
    <x v="270"/>
    <n v="4"/>
  </r>
  <r>
    <n v="786"/>
    <x v="261"/>
    <x v="9"/>
    <x v="3"/>
    <x v="1"/>
    <x v="41"/>
    <s v="CP00006"/>
    <x v="5"/>
    <n v="14"/>
    <n v="20"/>
    <n v="280"/>
    <x v="0"/>
    <s v="P0001"/>
    <x v="0"/>
    <x v="269"/>
    <n v="2"/>
  </r>
  <r>
    <n v="787"/>
    <x v="261"/>
    <x v="9"/>
    <x v="3"/>
    <x v="1"/>
    <x v="41"/>
    <s v="CP00007"/>
    <x v="6"/>
    <n v="2"/>
    <n v="17"/>
    <n v="34"/>
    <x v="0"/>
    <s v="P0004"/>
    <x v="1"/>
    <x v="270"/>
    <n v="3"/>
  </r>
  <r>
    <n v="788"/>
    <x v="261"/>
    <x v="9"/>
    <x v="3"/>
    <x v="1"/>
    <x v="41"/>
    <s v="CP00008"/>
    <x v="7"/>
    <n v="19"/>
    <n v="22"/>
    <n v="418"/>
    <x v="0"/>
    <s v="P0003"/>
    <x v="2"/>
    <x v="269"/>
    <n v="2"/>
  </r>
  <r>
    <n v="789"/>
    <x v="261"/>
    <x v="9"/>
    <x v="3"/>
    <x v="1"/>
    <x v="41"/>
    <s v="CP00009"/>
    <x v="8"/>
    <n v="3"/>
    <n v="25"/>
    <n v="75"/>
    <x v="0"/>
    <s v="P0002"/>
    <x v="1"/>
    <x v="270"/>
    <n v="3"/>
  </r>
  <r>
    <n v="790"/>
    <x v="262"/>
    <x v="9"/>
    <x v="3"/>
    <x v="1"/>
    <x v="42"/>
    <s v="CP00010"/>
    <x v="9"/>
    <n v="19"/>
    <n v="18"/>
    <n v="342"/>
    <x v="0"/>
    <s v="P0001"/>
    <x v="0"/>
    <x v="270"/>
    <n v="2"/>
  </r>
  <r>
    <n v="791"/>
    <x v="263"/>
    <x v="9"/>
    <x v="3"/>
    <x v="1"/>
    <x v="42"/>
    <s v="CP00011"/>
    <x v="10"/>
    <n v="13"/>
    <n v="17"/>
    <n v="221"/>
    <x v="0"/>
    <s v="P0004"/>
    <x v="1"/>
    <x v="271"/>
    <n v="3"/>
  </r>
  <r>
    <n v="792"/>
    <x v="263"/>
    <x v="9"/>
    <x v="3"/>
    <x v="1"/>
    <x v="42"/>
    <s v="CP00012"/>
    <x v="11"/>
    <n v="9"/>
    <n v="25"/>
    <n v="225"/>
    <x v="0"/>
    <s v="P0002"/>
    <x v="1"/>
    <x v="271"/>
    <n v="3"/>
  </r>
  <r>
    <n v="793"/>
    <x v="263"/>
    <x v="9"/>
    <x v="3"/>
    <x v="1"/>
    <x v="42"/>
    <s v="CP00013"/>
    <x v="12"/>
    <n v="32"/>
    <n v="20"/>
    <n v="640"/>
    <x v="0"/>
    <s v="P0004"/>
    <x v="1"/>
    <x v="271"/>
    <n v="3"/>
  </r>
  <r>
    <n v="794"/>
    <x v="263"/>
    <x v="9"/>
    <x v="3"/>
    <x v="1"/>
    <x v="42"/>
    <s v="CP00014"/>
    <x v="13"/>
    <n v="4"/>
    <n v="13"/>
    <n v="52"/>
    <x v="0"/>
    <s v="P0005"/>
    <x v="3"/>
    <x v="272"/>
    <n v="4"/>
  </r>
  <r>
    <n v="795"/>
    <x v="264"/>
    <x v="9"/>
    <x v="3"/>
    <x v="1"/>
    <x v="42"/>
    <s v="CP00015"/>
    <x v="14"/>
    <n v="5"/>
    <n v="35"/>
    <n v="175"/>
    <x v="0"/>
    <s v="P0003"/>
    <x v="2"/>
    <x v="271"/>
    <n v="2"/>
  </r>
  <r>
    <n v="796"/>
    <x v="264"/>
    <x v="9"/>
    <x v="3"/>
    <x v="1"/>
    <x v="42"/>
    <s v="CP00016"/>
    <x v="15"/>
    <n v="19"/>
    <n v="12"/>
    <n v="228"/>
    <x v="0"/>
    <s v="P0001"/>
    <x v="0"/>
    <x v="271"/>
    <n v="2"/>
  </r>
  <r>
    <n v="797"/>
    <x v="264"/>
    <x v="9"/>
    <x v="3"/>
    <x v="1"/>
    <x v="42"/>
    <s v="CP00017"/>
    <x v="16"/>
    <n v="15"/>
    <n v="23"/>
    <n v="345"/>
    <x v="0"/>
    <s v="P0004"/>
    <x v="1"/>
    <x v="272"/>
    <n v="3"/>
  </r>
  <r>
    <n v="798"/>
    <x v="265"/>
    <x v="9"/>
    <x v="3"/>
    <x v="1"/>
    <x v="42"/>
    <s v="CP00018"/>
    <x v="17"/>
    <n v="14"/>
    <n v="27"/>
    <n v="378"/>
    <x v="0"/>
    <s v="P0001"/>
    <x v="0"/>
    <x v="272"/>
    <n v="2"/>
  </r>
  <r>
    <n v="799"/>
    <x v="265"/>
    <x v="9"/>
    <x v="3"/>
    <x v="1"/>
    <x v="42"/>
    <s v="CP00019"/>
    <x v="18"/>
    <n v="16"/>
    <n v="35"/>
    <n v="560"/>
    <x v="0"/>
    <s v="P0001"/>
    <x v="0"/>
    <x v="272"/>
    <n v="2"/>
  </r>
  <r>
    <n v="800"/>
    <x v="265"/>
    <x v="9"/>
    <x v="3"/>
    <x v="1"/>
    <x v="42"/>
    <s v="CP00020"/>
    <x v="19"/>
    <n v="20"/>
    <n v="20"/>
    <n v="400"/>
    <x v="0"/>
    <s v="P0001"/>
    <x v="0"/>
    <x v="272"/>
    <n v="2"/>
  </r>
  <r>
    <n v="801"/>
    <x v="266"/>
    <x v="9"/>
    <x v="3"/>
    <x v="1"/>
    <x v="42"/>
    <s v="CP00001"/>
    <x v="0"/>
    <n v="14"/>
    <n v="23"/>
    <n v="322"/>
    <x v="0"/>
    <s v="P0002"/>
    <x v="1"/>
    <x v="273"/>
    <n v="3"/>
  </r>
  <r>
    <n v="802"/>
    <x v="266"/>
    <x v="9"/>
    <x v="3"/>
    <x v="1"/>
    <x v="42"/>
    <s v="CP00002"/>
    <x v="1"/>
    <n v="19"/>
    <n v="16"/>
    <n v="304"/>
    <x v="1"/>
    <s v="P0003"/>
    <x v="2"/>
    <x v="274"/>
    <n v="2"/>
  </r>
  <r>
    <n v="803"/>
    <x v="266"/>
    <x v="9"/>
    <x v="3"/>
    <x v="1"/>
    <x v="42"/>
    <s v="CP00003"/>
    <x v="2"/>
    <n v="13"/>
    <n v="16"/>
    <n v="208"/>
    <x v="0"/>
    <s v="P0005"/>
    <x v="3"/>
    <x v="275"/>
    <n v="4"/>
  </r>
  <r>
    <n v="804"/>
    <x v="266"/>
    <x v="9"/>
    <x v="3"/>
    <x v="1"/>
    <x v="42"/>
    <s v="CP00004"/>
    <x v="3"/>
    <n v="22"/>
    <n v="23"/>
    <n v="506"/>
    <x v="0"/>
    <s v="P0005"/>
    <x v="3"/>
    <x v="275"/>
    <n v="4"/>
  </r>
  <r>
    <n v="805"/>
    <x v="266"/>
    <x v="9"/>
    <x v="3"/>
    <x v="1"/>
    <x v="42"/>
    <s v="CP00005"/>
    <x v="4"/>
    <n v="18"/>
    <n v="16"/>
    <n v="288"/>
    <x v="0"/>
    <s v="P0004"/>
    <x v="1"/>
    <x v="273"/>
    <n v="3"/>
  </r>
  <r>
    <n v="806"/>
    <x v="267"/>
    <x v="9"/>
    <x v="3"/>
    <x v="1"/>
    <x v="42"/>
    <s v="CP00006"/>
    <x v="5"/>
    <n v="19"/>
    <n v="26"/>
    <n v="494"/>
    <x v="0"/>
    <s v="P0004"/>
    <x v="1"/>
    <x v="275"/>
    <n v="3"/>
  </r>
  <r>
    <n v="807"/>
    <x v="267"/>
    <x v="9"/>
    <x v="3"/>
    <x v="1"/>
    <x v="42"/>
    <s v="CP00007"/>
    <x v="6"/>
    <n v="7"/>
    <n v="15"/>
    <n v="105"/>
    <x v="0"/>
    <s v="P0005"/>
    <x v="3"/>
    <x v="276"/>
    <n v="4"/>
  </r>
  <r>
    <n v="808"/>
    <x v="268"/>
    <x v="9"/>
    <x v="3"/>
    <x v="1"/>
    <x v="42"/>
    <s v="CP00008"/>
    <x v="7"/>
    <n v="8"/>
    <n v="17"/>
    <n v="136"/>
    <x v="0"/>
    <s v="P0004"/>
    <x v="1"/>
    <x v="276"/>
    <n v="3"/>
  </r>
  <r>
    <n v="809"/>
    <x v="269"/>
    <x v="9"/>
    <x v="3"/>
    <x v="1"/>
    <x v="43"/>
    <s v="CP00009"/>
    <x v="8"/>
    <n v="3"/>
    <n v="25"/>
    <n v="75"/>
    <x v="0"/>
    <s v="P0002"/>
    <x v="1"/>
    <x v="277"/>
    <n v="3"/>
  </r>
  <r>
    <n v="810"/>
    <x v="270"/>
    <x v="9"/>
    <x v="3"/>
    <x v="1"/>
    <x v="43"/>
    <s v="CP00010"/>
    <x v="9"/>
    <n v="11"/>
    <n v="20"/>
    <n v="220"/>
    <x v="0"/>
    <s v="P0004"/>
    <x v="1"/>
    <x v="278"/>
    <n v="3"/>
  </r>
  <r>
    <n v="811"/>
    <x v="270"/>
    <x v="9"/>
    <x v="3"/>
    <x v="1"/>
    <x v="43"/>
    <s v="CP00011"/>
    <x v="10"/>
    <n v="3"/>
    <n v="17"/>
    <n v="51"/>
    <x v="0"/>
    <s v="P0004"/>
    <x v="1"/>
    <x v="278"/>
    <n v="3"/>
  </r>
  <r>
    <n v="812"/>
    <x v="270"/>
    <x v="9"/>
    <x v="3"/>
    <x v="1"/>
    <x v="43"/>
    <s v="CP00012"/>
    <x v="11"/>
    <n v="1"/>
    <n v="23"/>
    <n v="23"/>
    <x v="0"/>
    <s v="P0003"/>
    <x v="2"/>
    <x v="277"/>
    <n v="2"/>
  </r>
  <r>
    <n v="813"/>
    <x v="270"/>
    <x v="9"/>
    <x v="3"/>
    <x v="1"/>
    <x v="43"/>
    <s v="CP00013"/>
    <x v="12"/>
    <n v="20"/>
    <n v="20"/>
    <n v="400"/>
    <x v="0"/>
    <s v="P0002"/>
    <x v="1"/>
    <x v="278"/>
    <n v="3"/>
  </r>
  <r>
    <n v="814"/>
    <x v="271"/>
    <x v="9"/>
    <x v="3"/>
    <x v="1"/>
    <x v="43"/>
    <s v="CP00014"/>
    <x v="13"/>
    <n v="10"/>
    <n v="12"/>
    <n v="120"/>
    <x v="0"/>
    <s v="P0003"/>
    <x v="2"/>
    <x v="278"/>
    <n v="2"/>
  </r>
  <r>
    <n v="815"/>
    <x v="272"/>
    <x v="9"/>
    <x v="3"/>
    <x v="1"/>
    <x v="43"/>
    <s v="CP00015"/>
    <x v="14"/>
    <n v="16"/>
    <n v="37"/>
    <n v="592"/>
    <x v="0"/>
    <s v="P0005"/>
    <x v="3"/>
    <x v="279"/>
    <n v="4"/>
  </r>
  <r>
    <n v="816"/>
    <x v="272"/>
    <x v="9"/>
    <x v="3"/>
    <x v="1"/>
    <x v="43"/>
    <s v="CP00016"/>
    <x v="15"/>
    <n v="23"/>
    <n v="15"/>
    <n v="345"/>
    <x v="0"/>
    <s v="P0003"/>
    <x v="2"/>
    <x v="280"/>
    <n v="2"/>
  </r>
  <r>
    <n v="817"/>
    <x v="272"/>
    <x v="9"/>
    <x v="3"/>
    <x v="1"/>
    <x v="43"/>
    <s v="CP00017"/>
    <x v="16"/>
    <n v="16"/>
    <n v="25"/>
    <n v="400"/>
    <x v="0"/>
    <s v="P0003"/>
    <x v="2"/>
    <x v="280"/>
    <n v="2"/>
  </r>
  <r>
    <n v="818"/>
    <x v="272"/>
    <x v="9"/>
    <x v="3"/>
    <x v="1"/>
    <x v="43"/>
    <s v="CP00018"/>
    <x v="17"/>
    <n v="7"/>
    <n v="30"/>
    <n v="210"/>
    <x v="0"/>
    <s v="P0004"/>
    <x v="1"/>
    <x v="281"/>
    <n v="3"/>
  </r>
  <r>
    <n v="819"/>
    <x v="273"/>
    <x v="9"/>
    <x v="3"/>
    <x v="1"/>
    <x v="43"/>
    <s v="CP00019"/>
    <x v="18"/>
    <n v="13"/>
    <n v="33"/>
    <n v="429"/>
    <x v="0"/>
    <s v="P0003"/>
    <x v="2"/>
    <x v="281"/>
    <n v="2"/>
  </r>
  <r>
    <n v="820"/>
    <x v="273"/>
    <x v="9"/>
    <x v="3"/>
    <x v="1"/>
    <x v="43"/>
    <s v="CP00020"/>
    <x v="19"/>
    <n v="25"/>
    <n v="22"/>
    <n v="550"/>
    <x v="0"/>
    <s v="P0002"/>
    <x v="1"/>
    <x v="279"/>
    <n v="3"/>
  </r>
  <r>
    <n v="821"/>
    <x v="273"/>
    <x v="9"/>
    <x v="3"/>
    <x v="1"/>
    <x v="43"/>
    <s v="CP00001"/>
    <x v="0"/>
    <n v="13"/>
    <n v="20"/>
    <n v="260"/>
    <x v="0"/>
    <s v="P0003"/>
    <x v="2"/>
    <x v="281"/>
    <n v="2"/>
  </r>
  <r>
    <n v="822"/>
    <x v="273"/>
    <x v="9"/>
    <x v="3"/>
    <x v="1"/>
    <x v="43"/>
    <s v="CP00002"/>
    <x v="1"/>
    <n v="14"/>
    <n v="16"/>
    <n v="224"/>
    <x v="0"/>
    <s v="P0003"/>
    <x v="2"/>
    <x v="281"/>
    <n v="2"/>
  </r>
  <r>
    <n v="823"/>
    <x v="273"/>
    <x v="9"/>
    <x v="3"/>
    <x v="1"/>
    <x v="43"/>
    <s v="CP00003"/>
    <x v="2"/>
    <n v="12"/>
    <n v="14"/>
    <n v="168"/>
    <x v="0"/>
    <s v="P0003"/>
    <x v="2"/>
    <x v="281"/>
    <n v="2"/>
  </r>
  <r>
    <n v="824"/>
    <x v="274"/>
    <x v="9"/>
    <x v="3"/>
    <x v="1"/>
    <x v="43"/>
    <s v="CP00004"/>
    <x v="3"/>
    <n v="18"/>
    <n v="20"/>
    <n v="360"/>
    <x v="0"/>
    <s v="P0003"/>
    <x v="2"/>
    <x v="279"/>
    <n v="2"/>
  </r>
  <r>
    <n v="825"/>
    <x v="274"/>
    <x v="9"/>
    <x v="3"/>
    <x v="1"/>
    <x v="43"/>
    <s v="CP00005"/>
    <x v="4"/>
    <n v="1"/>
    <n v="10"/>
    <n v="10"/>
    <x v="0"/>
    <s v="P0003"/>
    <x v="2"/>
    <x v="279"/>
    <n v="2"/>
  </r>
  <r>
    <n v="826"/>
    <x v="275"/>
    <x v="9"/>
    <x v="3"/>
    <x v="1"/>
    <x v="44"/>
    <s v="CP00006"/>
    <x v="5"/>
    <n v="2"/>
    <n v="20"/>
    <n v="40"/>
    <x v="0"/>
    <s v="P0001"/>
    <x v="0"/>
    <x v="282"/>
    <n v="2"/>
  </r>
  <r>
    <n v="827"/>
    <x v="276"/>
    <x v="10"/>
    <x v="3"/>
    <x v="1"/>
    <x v="44"/>
    <s v="CP00007"/>
    <x v="6"/>
    <n v="1"/>
    <n v="16"/>
    <n v="16"/>
    <x v="0"/>
    <s v="P0003"/>
    <x v="2"/>
    <x v="283"/>
    <n v="2"/>
  </r>
  <r>
    <n v="828"/>
    <x v="276"/>
    <x v="10"/>
    <x v="3"/>
    <x v="1"/>
    <x v="44"/>
    <s v="CP00008"/>
    <x v="7"/>
    <n v="19"/>
    <n v="15"/>
    <n v="285"/>
    <x v="1"/>
    <s v="P0001"/>
    <x v="0"/>
    <x v="283"/>
    <n v="2"/>
  </r>
  <r>
    <n v="829"/>
    <x v="277"/>
    <x v="10"/>
    <x v="3"/>
    <x v="1"/>
    <x v="44"/>
    <s v="CP00009"/>
    <x v="8"/>
    <n v="14"/>
    <n v="25"/>
    <n v="350"/>
    <x v="0"/>
    <s v="P0004"/>
    <x v="1"/>
    <x v="284"/>
    <n v="3"/>
  </r>
  <r>
    <n v="830"/>
    <x v="278"/>
    <x v="10"/>
    <x v="3"/>
    <x v="1"/>
    <x v="44"/>
    <s v="CP00010"/>
    <x v="9"/>
    <n v="16"/>
    <n v="20"/>
    <n v="320"/>
    <x v="0"/>
    <s v="P0004"/>
    <x v="1"/>
    <x v="285"/>
    <n v="3"/>
  </r>
  <r>
    <n v="831"/>
    <x v="278"/>
    <x v="10"/>
    <x v="3"/>
    <x v="1"/>
    <x v="44"/>
    <s v="CP00011"/>
    <x v="10"/>
    <n v="8"/>
    <n v="18"/>
    <n v="144"/>
    <x v="0"/>
    <s v="P0005"/>
    <x v="3"/>
    <x v="286"/>
    <n v="4"/>
  </r>
  <r>
    <n v="832"/>
    <x v="279"/>
    <x v="10"/>
    <x v="3"/>
    <x v="1"/>
    <x v="44"/>
    <s v="CP00012"/>
    <x v="11"/>
    <n v="14"/>
    <n v="25"/>
    <n v="350"/>
    <x v="0"/>
    <s v="P0004"/>
    <x v="1"/>
    <x v="287"/>
    <n v="3"/>
  </r>
  <r>
    <n v="833"/>
    <x v="279"/>
    <x v="10"/>
    <x v="3"/>
    <x v="1"/>
    <x v="44"/>
    <s v="CP00013"/>
    <x v="12"/>
    <n v="17"/>
    <n v="18"/>
    <n v="306"/>
    <x v="0"/>
    <s v="P0003"/>
    <x v="2"/>
    <x v="286"/>
    <n v="2"/>
  </r>
  <r>
    <n v="834"/>
    <x v="280"/>
    <x v="10"/>
    <x v="3"/>
    <x v="1"/>
    <x v="45"/>
    <s v="CP00014"/>
    <x v="13"/>
    <n v="4"/>
    <n v="13"/>
    <n v="52"/>
    <x v="0"/>
    <s v="P0005"/>
    <x v="3"/>
    <x v="288"/>
    <n v="4"/>
  </r>
  <r>
    <n v="835"/>
    <x v="281"/>
    <x v="10"/>
    <x v="3"/>
    <x v="1"/>
    <x v="45"/>
    <s v="CP00015"/>
    <x v="14"/>
    <n v="20"/>
    <n v="40"/>
    <n v="800"/>
    <x v="0"/>
    <s v="P0001"/>
    <x v="0"/>
    <x v="289"/>
    <n v="2"/>
  </r>
  <r>
    <n v="836"/>
    <x v="281"/>
    <x v="10"/>
    <x v="3"/>
    <x v="1"/>
    <x v="45"/>
    <s v="CP00016"/>
    <x v="15"/>
    <n v="23"/>
    <n v="16"/>
    <n v="368"/>
    <x v="0"/>
    <s v="P0004"/>
    <x v="1"/>
    <x v="288"/>
    <n v="3"/>
  </r>
  <r>
    <n v="837"/>
    <x v="282"/>
    <x v="10"/>
    <x v="3"/>
    <x v="1"/>
    <x v="45"/>
    <s v="CP00017"/>
    <x v="16"/>
    <n v="6"/>
    <n v="23"/>
    <n v="138"/>
    <x v="0"/>
    <s v="P0004"/>
    <x v="1"/>
    <x v="290"/>
    <n v="3"/>
  </r>
  <r>
    <n v="838"/>
    <x v="282"/>
    <x v="10"/>
    <x v="3"/>
    <x v="1"/>
    <x v="45"/>
    <s v="CP00018"/>
    <x v="17"/>
    <n v="15"/>
    <n v="27"/>
    <n v="405"/>
    <x v="0"/>
    <s v="P0001"/>
    <x v="0"/>
    <x v="288"/>
    <n v="2"/>
  </r>
  <r>
    <n v="839"/>
    <x v="282"/>
    <x v="10"/>
    <x v="3"/>
    <x v="1"/>
    <x v="45"/>
    <s v="CP00019"/>
    <x v="18"/>
    <n v="28"/>
    <n v="38"/>
    <n v="1064"/>
    <x v="0"/>
    <s v="P0002"/>
    <x v="1"/>
    <x v="290"/>
    <n v="3"/>
  </r>
  <r>
    <n v="840"/>
    <x v="282"/>
    <x v="10"/>
    <x v="3"/>
    <x v="1"/>
    <x v="45"/>
    <s v="CP00020"/>
    <x v="19"/>
    <n v="27"/>
    <n v="22"/>
    <n v="594"/>
    <x v="0"/>
    <s v="P0004"/>
    <x v="1"/>
    <x v="290"/>
    <n v="3"/>
  </r>
  <r>
    <n v="841"/>
    <x v="282"/>
    <x v="10"/>
    <x v="3"/>
    <x v="1"/>
    <x v="45"/>
    <s v="CP00001"/>
    <x v="0"/>
    <n v="7"/>
    <n v="22"/>
    <n v="154"/>
    <x v="0"/>
    <s v="P0005"/>
    <x v="3"/>
    <x v="291"/>
    <n v="4"/>
  </r>
  <r>
    <n v="842"/>
    <x v="282"/>
    <x v="10"/>
    <x v="3"/>
    <x v="1"/>
    <x v="45"/>
    <s v="CP00002"/>
    <x v="1"/>
    <n v="5"/>
    <n v="17"/>
    <n v="85"/>
    <x v="0"/>
    <s v="P0005"/>
    <x v="3"/>
    <x v="291"/>
    <n v="4"/>
  </r>
  <r>
    <n v="843"/>
    <x v="283"/>
    <x v="10"/>
    <x v="3"/>
    <x v="1"/>
    <x v="45"/>
    <s v="CP00003"/>
    <x v="2"/>
    <n v="17"/>
    <n v="20"/>
    <n v="340"/>
    <x v="0"/>
    <s v="P0001"/>
    <x v="0"/>
    <x v="290"/>
    <n v="2"/>
  </r>
  <r>
    <n v="844"/>
    <x v="283"/>
    <x v="10"/>
    <x v="3"/>
    <x v="1"/>
    <x v="45"/>
    <s v="CP00004"/>
    <x v="3"/>
    <n v="13"/>
    <n v="20"/>
    <n v="260"/>
    <x v="0"/>
    <s v="P0003"/>
    <x v="2"/>
    <x v="290"/>
    <n v="2"/>
  </r>
  <r>
    <n v="845"/>
    <x v="283"/>
    <x v="10"/>
    <x v="3"/>
    <x v="1"/>
    <x v="45"/>
    <s v="CP00005"/>
    <x v="4"/>
    <n v="15"/>
    <n v="16"/>
    <n v="240"/>
    <x v="0"/>
    <s v="P0004"/>
    <x v="1"/>
    <x v="291"/>
    <n v="3"/>
  </r>
  <r>
    <n v="846"/>
    <x v="283"/>
    <x v="10"/>
    <x v="3"/>
    <x v="1"/>
    <x v="45"/>
    <s v="CP00006"/>
    <x v="5"/>
    <n v="14"/>
    <n v="26"/>
    <n v="364"/>
    <x v="0"/>
    <s v="P0002"/>
    <x v="1"/>
    <x v="291"/>
    <n v="3"/>
  </r>
  <r>
    <n v="847"/>
    <x v="283"/>
    <x v="10"/>
    <x v="3"/>
    <x v="1"/>
    <x v="45"/>
    <s v="CP00007"/>
    <x v="6"/>
    <n v="12"/>
    <n v="15"/>
    <n v="180"/>
    <x v="0"/>
    <s v="P0001"/>
    <x v="0"/>
    <x v="290"/>
    <n v="2"/>
  </r>
  <r>
    <n v="848"/>
    <x v="283"/>
    <x v="10"/>
    <x v="3"/>
    <x v="1"/>
    <x v="45"/>
    <s v="CP00008"/>
    <x v="7"/>
    <n v="8"/>
    <n v="16"/>
    <n v="128"/>
    <x v="0"/>
    <s v="P0005"/>
    <x v="3"/>
    <x v="292"/>
    <n v="4"/>
  </r>
  <r>
    <n v="849"/>
    <x v="283"/>
    <x v="10"/>
    <x v="3"/>
    <x v="1"/>
    <x v="45"/>
    <s v="CP00009"/>
    <x v="8"/>
    <n v="1"/>
    <n v="24"/>
    <n v="24"/>
    <x v="0"/>
    <s v="P0003"/>
    <x v="2"/>
    <x v="290"/>
    <n v="2"/>
  </r>
  <r>
    <n v="850"/>
    <x v="284"/>
    <x v="10"/>
    <x v="3"/>
    <x v="1"/>
    <x v="45"/>
    <s v="CP00010"/>
    <x v="9"/>
    <n v="23"/>
    <n v="20"/>
    <n v="460"/>
    <x v="0"/>
    <s v="P0002"/>
    <x v="1"/>
    <x v="292"/>
    <n v="3"/>
  </r>
  <r>
    <n v="851"/>
    <x v="285"/>
    <x v="10"/>
    <x v="3"/>
    <x v="1"/>
    <x v="45"/>
    <s v="CP00011"/>
    <x v="10"/>
    <n v="16"/>
    <n v="16"/>
    <n v="256"/>
    <x v="0"/>
    <s v="P0003"/>
    <x v="2"/>
    <x v="292"/>
    <n v="2"/>
  </r>
  <r>
    <n v="852"/>
    <x v="285"/>
    <x v="10"/>
    <x v="3"/>
    <x v="1"/>
    <x v="45"/>
    <s v="CP00012"/>
    <x v="11"/>
    <n v="15"/>
    <n v="25"/>
    <n v="375"/>
    <x v="1"/>
    <s v="P0002"/>
    <x v="1"/>
    <x v="293"/>
    <n v="3"/>
  </r>
  <r>
    <n v="853"/>
    <x v="285"/>
    <x v="10"/>
    <x v="3"/>
    <x v="1"/>
    <x v="45"/>
    <s v="CP00013"/>
    <x v="12"/>
    <n v="10"/>
    <n v="20"/>
    <n v="200"/>
    <x v="0"/>
    <s v="P0002"/>
    <x v="1"/>
    <x v="293"/>
    <n v="3"/>
  </r>
  <r>
    <n v="854"/>
    <x v="285"/>
    <x v="10"/>
    <x v="3"/>
    <x v="1"/>
    <x v="45"/>
    <s v="CP00014"/>
    <x v="13"/>
    <n v="14"/>
    <n v="14"/>
    <n v="196"/>
    <x v="0"/>
    <s v="P0002"/>
    <x v="1"/>
    <x v="293"/>
    <n v="3"/>
  </r>
  <r>
    <n v="855"/>
    <x v="285"/>
    <x v="10"/>
    <x v="3"/>
    <x v="1"/>
    <x v="45"/>
    <s v="CP00015"/>
    <x v="14"/>
    <n v="6"/>
    <n v="38"/>
    <n v="228"/>
    <x v="0"/>
    <s v="P0002"/>
    <x v="1"/>
    <x v="293"/>
    <n v="3"/>
  </r>
  <r>
    <n v="856"/>
    <x v="286"/>
    <x v="10"/>
    <x v="3"/>
    <x v="1"/>
    <x v="45"/>
    <s v="CP00016"/>
    <x v="15"/>
    <n v="26"/>
    <n v="16"/>
    <n v="416"/>
    <x v="0"/>
    <s v="P0002"/>
    <x v="1"/>
    <x v="294"/>
    <n v="3"/>
  </r>
  <r>
    <n v="857"/>
    <x v="286"/>
    <x v="10"/>
    <x v="3"/>
    <x v="1"/>
    <x v="45"/>
    <s v="CP00017"/>
    <x v="16"/>
    <n v="11"/>
    <n v="25"/>
    <n v="275"/>
    <x v="0"/>
    <s v="P0003"/>
    <x v="2"/>
    <x v="293"/>
    <n v="2"/>
  </r>
  <r>
    <n v="858"/>
    <x v="287"/>
    <x v="10"/>
    <x v="3"/>
    <x v="1"/>
    <x v="46"/>
    <s v="CP00018"/>
    <x v="17"/>
    <n v="18"/>
    <n v="30"/>
    <n v="540"/>
    <x v="0"/>
    <s v="P0002"/>
    <x v="1"/>
    <x v="295"/>
    <n v="3"/>
  </r>
  <r>
    <n v="859"/>
    <x v="287"/>
    <x v="10"/>
    <x v="3"/>
    <x v="1"/>
    <x v="46"/>
    <s v="CP00019"/>
    <x v="18"/>
    <n v="28"/>
    <n v="35"/>
    <n v="980"/>
    <x v="0"/>
    <s v="P0001"/>
    <x v="0"/>
    <x v="294"/>
    <n v="2"/>
  </r>
  <r>
    <n v="860"/>
    <x v="288"/>
    <x v="10"/>
    <x v="3"/>
    <x v="1"/>
    <x v="46"/>
    <s v="CP00020"/>
    <x v="19"/>
    <n v="9"/>
    <n v="20"/>
    <n v="180"/>
    <x v="1"/>
    <s v="P0001"/>
    <x v="0"/>
    <x v="295"/>
    <n v="2"/>
  </r>
  <r>
    <n v="861"/>
    <x v="289"/>
    <x v="10"/>
    <x v="3"/>
    <x v="1"/>
    <x v="46"/>
    <s v="CP00001"/>
    <x v="0"/>
    <n v="13"/>
    <n v="22"/>
    <n v="286"/>
    <x v="0"/>
    <s v="P0005"/>
    <x v="3"/>
    <x v="296"/>
    <n v="4"/>
  </r>
  <r>
    <n v="862"/>
    <x v="289"/>
    <x v="10"/>
    <x v="3"/>
    <x v="1"/>
    <x v="46"/>
    <s v="CP00002"/>
    <x v="1"/>
    <n v="10"/>
    <n v="17"/>
    <n v="170"/>
    <x v="0"/>
    <s v="P0005"/>
    <x v="3"/>
    <x v="296"/>
    <n v="4"/>
  </r>
  <r>
    <n v="863"/>
    <x v="289"/>
    <x v="10"/>
    <x v="3"/>
    <x v="1"/>
    <x v="46"/>
    <s v="CP00003"/>
    <x v="2"/>
    <n v="6"/>
    <n v="20"/>
    <n v="120"/>
    <x v="0"/>
    <s v="P0001"/>
    <x v="0"/>
    <x v="297"/>
    <n v="2"/>
  </r>
  <r>
    <n v="864"/>
    <x v="289"/>
    <x v="10"/>
    <x v="3"/>
    <x v="1"/>
    <x v="46"/>
    <s v="CP00004"/>
    <x v="3"/>
    <n v="7"/>
    <n v="24"/>
    <n v="168"/>
    <x v="0"/>
    <s v="P0002"/>
    <x v="1"/>
    <x v="298"/>
    <n v="3"/>
  </r>
  <r>
    <n v="865"/>
    <x v="289"/>
    <x v="10"/>
    <x v="3"/>
    <x v="1"/>
    <x v="46"/>
    <s v="CP00005"/>
    <x v="4"/>
    <n v="17"/>
    <n v="16"/>
    <n v="272"/>
    <x v="0"/>
    <s v="P0001"/>
    <x v="0"/>
    <x v="297"/>
    <n v="2"/>
  </r>
  <r>
    <n v="866"/>
    <x v="289"/>
    <x v="10"/>
    <x v="3"/>
    <x v="1"/>
    <x v="46"/>
    <s v="CP00006"/>
    <x v="5"/>
    <n v="10"/>
    <n v="26"/>
    <n v="260"/>
    <x v="0"/>
    <s v="P0002"/>
    <x v="1"/>
    <x v="298"/>
    <n v="3"/>
  </r>
  <r>
    <n v="867"/>
    <x v="290"/>
    <x v="10"/>
    <x v="3"/>
    <x v="1"/>
    <x v="46"/>
    <s v="CP00007"/>
    <x v="6"/>
    <n v="7"/>
    <n v="17"/>
    <n v="119"/>
    <x v="0"/>
    <s v="P0004"/>
    <x v="1"/>
    <x v="296"/>
    <n v="3"/>
  </r>
  <r>
    <n v="868"/>
    <x v="290"/>
    <x v="10"/>
    <x v="3"/>
    <x v="1"/>
    <x v="46"/>
    <s v="CP00008"/>
    <x v="7"/>
    <n v="20"/>
    <n v="15"/>
    <n v="300"/>
    <x v="0"/>
    <s v="P0001"/>
    <x v="0"/>
    <x v="298"/>
    <n v="2"/>
  </r>
  <r>
    <n v="869"/>
    <x v="291"/>
    <x v="10"/>
    <x v="3"/>
    <x v="1"/>
    <x v="46"/>
    <s v="CP00009"/>
    <x v="8"/>
    <n v="6"/>
    <n v="24"/>
    <n v="144"/>
    <x v="0"/>
    <s v="P0003"/>
    <x v="2"/>
    <x v="296"/>
    <n v="2"/>
  </r>
  <r>
    <n v="870"/>
    <x v="291"/>
    <x v="10"/>
    <x v="3"/>
    <x v="1"/>
    <x v="46"/>
    <s v="CP00010"/>
    <x v="9"/>
    <n v="1"/>
    <n v="19"/>
    <n v="19"/>
    <x v="0"/>
    <s v="P0003"/>
    <x v="2"/>
    <x v="296"/>
    <n v="2"/>
  </r>
  <r>
    <n v="871"/>
    <x v="291"/>
    <x v="10"/>
    <x v="3"/>
    <x v="1"/>
    <x v="46"/>
    <s v="CP00011"/>
    <x v="10"/>
    <n v="19"/>
    <n v="18"/>
    <n v="342"/>
    <x v="0"/>
    <s v="P0005"/>
    <x v="3"/>
    <x v="299"/>
    <n v="4"/>
  </r>
  <r>
    <n v="872"/>
    <x v="291"/>
    <x v="10"/>
    <x v="3"/>
    <x v="1"/>
    <x v="46"/>
    <s v="CP00012"/>
    <x v="11"/>
    <n v="13"/>
    <n v="24"/>
    <n v="312"/>
    <x v="0"/>
    <s v="P0005"/>
    <x v="3"/>
    <x v="299"/>
    <n v="4"/>
  </r>
  <r>
    <n v="873"/>
    <x v="291"/>
    <x v="10"/>
    <x v="3"/>
    <x v="1"/>
    <x v="46"/>
    <s v="CP00013"/>
    <x v="12"/>
    <n v="23"/>
    <n v="17"/>
    <n v="391"/>
    <x v="0"/>
    <s v="P0001"/>
    <x v="0"/>
    <x v="296"/>
    <n v="2"/>
  </r>
  <r>
    <n v="874"/>
    <x v="291"/>
    <x v="10"/>
    <x v="3"/>
    <x v="1"/>
    <x v="46"/>
    <s v="CP00014"/>
    <x v="13"/>
    <n v="11"/>
    <n v="15"/>
    <n v="165"/>
    <x v="0"/>
    <s v="P0001"/>
    <x v="0"/>
    <x v="296"/>
    <n v="2"/>
  </r>
  <r>
    <n v="875"/>
    <x v="291"/>
    <x v="10"/>
    <x v="3"/>
    <x v="1"/>
    <x v="46"/>
    <s v="CP00015"/>
    <x v="14"/>
    <n v="12"/>
    <n v="37"/>
    <n v="444"/>
    <x v="0"/>
    <s v="P0005"/>
    <x v="3"/>
    <x v="299"/>
    <n v="4"/>
  </r>
  <r>
    <n v="876"/>
    <x v="291"/>
    <x v="10"/>
    <x v="3"/>
    <x v="1"/>
    <x v="46"/>
    <s v="CP00016"/>
    <x v="15"/>
    <n v="29"/>
    <n v="16"/>
    <n v="464"/>
    <x v="0"/>
    <s v="P0002"/>
    <x v="1"/>
    <x v="300"/>
    <n v="3"/>
  </r>
  <r>
    <n v="877"/>
    <x v="292"/>
    <x v="10"/>
    <x v="3"/>
    <x v="1"/>
    <x v="46"/>
    <s v="CP00017"/>
    <x v="16"/>
    <n v="10"/>
    <n v="28"/>
    <n v="280"/>
    <x v="0"/>
    <s v="P0005"/>
    <x v="3"/>
    <x v="301"/>
    <n v="4"/>
  </r>
  <r>
    <n v="878"/>
    <x v="293"/>
    <x v="10"/>
    <x v="3"/>
    <x v="1"/>
    <x v="46"/>
    <s v="CP00018"/>
    <x v="17"/>
    <n v="13"/>
    <n v="26"/>
    <n v="338"/>
    <x v="0"/>
    <s v="P0005"/>
    <x v="3"/>
    <x v="302"/>
    <n v="4"/>
  </r>
  <r>
    <n v="879"/>
    <x v="293"/>
    <x v="10"/>
    <x v="3"/>
    <x v="1"/>
    <x v="46"/>
    <s v="CP00019"/>
    <x v="18"/>
    <n v="14"/>
    <n v="38"/>
    <n v="532"/>
    <x v="0"/>
    <s v="P0002"/>
    <x v="1"/>
    <x v="301"/>
    <n v="3"/>
  </r>
  <r>
    <n v="880"/>
    <x v="294"/>
    <x v="10"/>
    <x v="3"/>
    <x v="1"/>
    <x v="47"/>
    <s v="CP00020"/>
    <x v="19"/>
    <n v="27"/>
    <n v="20"/>
    <n v="540"/>
    <x v="0"/>
    <s v="P0001"/>
    <x v="0"/>
    <x v="301"/>
    <n v="2"/>
  </r>
  <r>
    <n v="881"/>
    <x v="294"/>
    <x v="10"/>
    <x v="3"/>
    <x v="1"/>
    <x v="47"/>
    <s v="CP00001"/>
    <x v="0"/>
    <n v="2"/>
    <n v="22"/>
    <n v="44"/>
    <x v="0"/>
    <s v="P0005"/>
    <x v="3"/>
    <x v="303"/>
    <n v="4"/>
  </r>
  <r>
    <n v="882"/>
    <x v="295"/>
    <x v="10"/>
    <x v="3"/>
    <x v="1"/>
    <x v="47"/>
    <s v="CP00002"/>
    <x v="1"/>
    <n v="18"/>
    <n v="15"/>
    <n v="270"/>
    <x v="1"/>
    <s v="P0001"/>
    <x v="0"/>
    <x v="302"/>
    <n v="2"/>
  </r>
  <r>
    <n v="883"/>
    <x v="295"/>
    <x v="10"/>
    <x v="3"/>
    <x v="1"/>
    <x v="47"/>
    <s v="CP00003"/>
    <x v="2"/>
    <n v="13"/>
    <n v="14"/>
    <n v="182"/>
    <x v="0"/>
    <s v="P0003"/>
    <x v="2"/>
    <x v="302"/>
    <n v="2"/>
  </r>
  <r>
    <n v="884"/>
    <x v="295"/>
    <x v="10"/>
    <x v="3"/>
    <x v="1"/>
    <x v="47"/>
    <s v="CP00004"/>
    <x v="3"/>
    <n v="29"/>
    <n v="24"/>
    <n v="696"/>
    <x v="0"/>
    <s v="P0004"/>
    <x v="1"/>
    <x v="303"/>
    <n v="3"/>
  </r>
  <r>
    <n v="885"/>
    <x v="295"/>
    <x v="10"/>
    <x v="3"/>
    <x v="1"/>
    <x v="47"/>
    <s v="CP00005"/>
    <x v="4"/>
    <n v="8"/>
    <n v="12"/>
    <n v="96"/>
    <x v="0"/>
    <s v="P0005"/>
    <x v="3"/>
    <x v="304"/>
    <n v="4"/>
  </r>
  <r>
    <n v="886"/>
    <x v="295"/>
    <x v="10"/>
    <x v="3"/>
    <x v="1"/>
    <x v="47"/>
    <s v="CP00006"/>
    <x v="5"/>
    <n v="5"/>
    <n v="22"/>
    <n v="110"/>
    <x v="0"/>
    <s v="P0003"/>
    <x v="2"/>
    <x v="302"/>
    <n v="2"/>
  </r>
  <r>
    <n v="887"/>
    <x v="296"/>
    <x v="10"/>
    <x v="3"/>
    <x v="1"/>
    <x v="47"/>
    <s v="CP00007"/>
    <x v="6"/>
    <n v="12"/>
    <n v="17"/>
    <n v="204"/>
    <x v="0"/>
    <s v="P0002"/>
    <x v="1"/>
    <x v="304"/>
    <n v="3"/>
  </r>
  <r>
    <n v="888"/>
    <x v="296"/>
    <x v="10"/>
    <x v="3"/>
    <x v="1"/>
    <x v="47"/>
    <s v="CP00008"/>
    <x v="7"/>
    <n v="17"/>
    <n v="22"/>
    <n v="374"/>
    <x v="0"/>
    <s v="P0003"/>
    <x v="2"/>
    <x v="303"/>
    <n v="2"/>
  </r>
  <r>
    <n v="889"/>
    <x v="296"/>
    <x v="10"/>
    <x v="3"/>
    <x v="1"/>
    <x v="47"/>
    <s v="CP00009"/>
    <x v="8"/>
    <n v="3"/>
    <n v="24"/>
    <n v="72"/>
    <x v="0"/>
    <s v="P0003"/>
    <x v="2"/>
    <x v="303"/>
    <n v="2"/>
  </r>
  <r>
    <n v="890"/>
    <x v="296"/>
    <x v="10"/>
    <x v="3"/>
    <x v="1"/>
    <x v="47"/>
    <s v="CP00010"/>
    <x v="9"/>
    <n v="23"/>
    <n v="19"/>
    <n v="437"/>
    <x v="1"/>
    <s v="P0003"/>
    <x v="2"/>
    <x v="303"/>
    <n v="2"/>
  </r>
  <r>
    <n v="891"/>
    <x v="296"/>
    <x v="10"/>
    <x v="3"/>
    <x v="1"/>
    <x v="47"/>
    <s v="CP00011"/>
    <x v="10"/>
    <n v="4"/>
    <n v="17"/>
    <n v="68"/>
    <x v="0"/>
    <s v="P0004"/>
    <x v="1"/>
    <x v="304"/>
    <n v="3"/>
  </r>
  <r>
    <n v="892"/>
    <x v="297"/>
    <x v="10"/>
    <x v="3"/>
    <x v="1"/>
    <x v="47"/>
    <s v="CP00012"/>
    <x v="11"/>
    <n v="1"/>
    <n v="22"/>
    <n v="22"/>
    <x v="0"/>
    <s v="P0001"/>
    <x v="0"/>
    <x v="304"/>
    <n v="2"/>
  </r>
  <r>
    <n v="893"/>
    <x v="297"/>
    <x v="10"/>
    <x v="3"/>
    <x v="1"/>
    <x v="47"/>
    <s v="CP00013"/>
    <x v="12"/>
    <n v="28"/>
    <n v="17"/>
    <n v="476"/>
    <x v="0"/>
    <s v="P0001"/>
    <x v="0"/>
    <x v="304"/>
    <n v="2"/>
  </r>
  <r>
    <n v="894"/>
    <x v="297"/>
    <x v="10"/>
    <x v="3"/>
    <x v="1"/>
    <x v="47"/>
    <s v="CP00014"/>
    <x v="13"/>
    <n v="13"/>
    <n v="12"/>
    <n v="156"/>
    <x v="0"/>
    <s v="P0003"/>
    <x v="2"/>
    <x v="304"/>
    <n v="2"/>
  </r>
  <r>
    <n v="895"/>
    <x v="297"/>
    <x v="10"/>
    <x v="3"/>
    <x v="1"/>
    <x v="47"/>
    <s v="CP00015"/>
    <x v="14"/>
    <n v="16"/>
    <n v="37"/>
    <n v="592"/>
    <x v="0"/>
    <s v="P0005"/>
    <x v="3"/>
    <x v="305"/>
    <n v="4"/>
  </r>
  <r>
    <n v="896"/>
    <x v="297"/>
    <x v="10"/>
    <x v="3"/>
    <x v="1"/>
    <x v="47"/>
    <s v="CP00016"/>
    <x v="15"/>
    <n v="20"/>
    <n v="15"/>
    <n v="300"/>
    <x v="0"/>
    <s v="P0003"/>
    <x v="2"/>
    <x v="304"/>
    <n v="2"/>
  </r>
  <r>
    <n v="897"/>
    <x v="298"/>
    <x v="10"/>
    <x v="3"/>
    <x v="1"/>
    <x v="47"/>
    <s v="CP00017"/>
    <x v="16"/>
    <n v="17"/>
    <n v="23"/>
    <n v="391"/>
    <x v="0"/>
    <s v="P0002"/>
    <x v="1"/>
    <x v="305"/>
    <n v="3"/>
  </r>
  <r>
    <n v="898"/>
    <x v="298"/>
    <x v="10"/>
    <x v="3"/>
    <x v="1"/>
    <x v="47"/>
    <s v="CP00018"/>
    <x v="17"/>
    <n v="14"/>
    <n v="26"/>
    <n v="364"/>
    <x v="0"/>
    <s v="P0005"/>
    <x v="3"/>
    <x v="306"/>
    <n v="4"/>
  </r>
  <r>
    <n v="899"/>
    <x v="298"/>
    <x v="10"/>
    <x v="3"/>
    <x v="1"/>
    <x v="47"/>
    <s v="CP00019"/>
    <x v="18"/>
    <n v="18"/>
    <n v="38"/>
    <n v="684"/>
    <x v="0"/>
    <s v="P0004"/>
    <x v="1"/>
    <x v="305"/>
    <n v="3"/>
  </r>
  <r>
    <n v="900"/>
    <x v="298"/>
    <x v="10"/>
    <x v="3"/>
    <x v="1"/>
    <x v="47"/>
    <s v="CP00020"/>
    <x v="19"/>
    <n v="26"/>
    <n v="20"/>
    <n v="520"/>
    <x v="0"/>
    <s v="P0001"/>
    <x v="0"/>
    <x v="307"/>
    <n v="2"/>
  </r>
  <r>
    <n v="901"/>
    <x v="299"/>
    <x v="10"/>
    <x v="3"/>
    <x v="1"/>
    <x v="48"/>
    <s v="CP00001"/>
    <x v="0"/>
    <n v="6"/>
    <n v="23"/>
    <n v="138"/>
    <x v="0"/>
    <s v="P0002"/>
    <x v="1"/>
    <x v="308"/>
    <n v="3"/>
  </r>
  <r>
    <n v="902"/>
    <x v="299"/>
    <x v="10"/>
    <x v="3"/>
    <x v="1"/>
    <x v="48"/>
    <s v="CP00002"/>
    <x v="1"/>
    <n v="6"/>
    <n v="18"/>
    <n v="108"/>
    <x v="0"/>
    <s v="P0004"/>
    <x v="1"/>
    <x v="308"/>
    <n v="3"/>
  </r>
  <r>
    <n v="903"/>
    <x v="300"/>
    <x v="10"/>
    <x v="3"/>
    <x v="1"/>
    <x v="48"/>
    <s v="CP00003"/>
    <x v="2"/>
    <n v="18"/>
    <n v="20"/>
    <n v="360"/>
    <x v="0"/>
    <s v="P0001"/>
    <x v="0"/>
    <x v="308"/>
    <n v="2"/>
  </r>
  <r>
    <n v="904"/>
    <x v="300"/>
    <x v="10"/>
    <x v="3"/>
    <x v="1"/>
    <x v="48"/>
    <s v="CP00004"/>
    <x v="3"/>
    <n v="25"/>
    <n v="22"/>
    <n v="550"/>
    <x v="0"/>
    <s v="P0001"/>
    <x v="0"/>
    <x v="308"/>
    <n v="2"/>
  </r>
  <r>
    <n v="905"/>
    <x v="301"/>
    <x v="10"/>
    <x v="3"/>
    <x v="1"/>
    <x v="48"/>
    <s v="CP00005"/>
    <x v="4"/>
    <n v="16"/>
    <n v="16"/>
    <n v="256"/>
    <x v="1"/>
    <s v="P0002"/>
    <x v="1"/>
    <x v="309"/>
    <n v="3"/>
  </r>
  <r>
    <n v="906"/>
    <x v="301"/>
    <x v="10"/>
    <x v="3"/>
    <x v="1"/>
    <x v="48"/>
    <s v="CP00006"/>
    <x v="5"/>
    <n v="3"/>
    <n v="24"/>
    <n v="72"/>
    <x v="0"/>
    <s v="P0005"/>
    <x v="3"/>
    <x v="310"/>
    <n v="4"/>
  </r>
  <r>
    <n v="907"/>
    <x v="301"/>
    <x v="10"/>
    <x v="3"/>
    <x v="1"/>
    <x v="48"/>
    <s v="CP00007"/>
    <x v="6"/>
    <n v="2"/>
    <n v="17"/>
    <n v="34"/>
    <x v="0"/>
    <s v="P0004"/>
    <x v="1"/>
    <x v="309"/>
    <n v="3"/>
  </r>
  <r>
    <n v="908"/>
    <x v="301"/>
    <x v="10"/>
    <x v="3"/>
    <x v="1"/>
    <x v="48"/>
    <s v="CP00008"/>
    <x v="7"/>
    <n v="15"/>
    <n v="17"/>
    <n v="255"/>
    <x v="0"/>
    <s v="P0002"/>
    <x v="1"/>
    <x v="309"/>
    <n v="3"/>
  </r>
  <r>
    <n v="909"/>
    <x v="301"/>
    <x v="10"/>
    <x v="3"/>
    <x v="1"/>
    <x v="48"/>
    <s v="CP00009"/>
    <x v="8"/>
    <n v="12"/>
    <n v="24"/>
    <n v="288"/>
    <x v="0"/>
    <s v="P0003"/>
    <x v="2"/>
    <x v="311"/>
    <n v="2"/>
  </r>
  <r>
    <n v="910"/>
    <x v="301"/>
    <x v="10"/>
    <x v="3"/>
    <x v="1"/>
    <x v="48"/>
    <s v="CP00010"/>
    <x v="9"/>
    <n v="6"/>
    <n v="20"/>
    <n v="120"/>
    <x v="0"/>
    <s v="P0004"/>
    <x v="1"/>
    <x v="309"/>
    <n v="3"/>
  </r>
  <r>
    <n v="911"/>
    <x v="302"/>
    <x v="11"/>
    <x v="3"/>
    <x v="1"/>
    <x v="48"/>
    <s v="CP00011"/>
    <x v="10"/>
    <n v="8"/>
    <n v="17"/>
    <n v="136"/>
    <x v="0"/>
    <s v="P0002"/>
    <x v="1"/>
    <x v="310"/>
    <n v="3"/>
  </r>
  <r>
    <n v="912"/>
    <x v="302"/>
    <x v="11"/>
    <x v="3"/>
    <x v="1"/>
    <x v="48"/>
    <s v="CP00012"/>
    <x v="11"/>
    <n v="3"/>
    <n v="22"/>
    <n v="66"/>
    <x v="0"/>
    <s v="P0001"/>
    <x v="0"/>
    <x v="309"/>
    <n v="2"/>
  </r>
  <r>
    <n v="913"/>
    <x v="302"/>
    <x v="11"/>
    <x v="3"/>
    <x v="1"/>
    <x v="48"/>
    <s v="CP00013"/>
    <x v="12"/>
    <n v="18"/>
    <n v="15"/>
    <n v="270"/>
    <x v="0"/>
    <s v="P0005"/>
    <x v="3"/>
    <x v="312"/>
    <n v="4"/>
  </r>
  <r>
    <n v="914"/>
    <x v="302"/>
    <x v="11"/>
    <x v="3"/>
    <x v="1"/>
    <x v="48"/>
    <s v="CP00014"/>
    <x v="13"/>
    <n v="15"/>
    <n v="14"/>
    <n v="210"/>
    <x v="0"/>
    <s v="P0002"/>
    <x v="1"/>
    <x v="310"/>
    <n v="3"/>
  </r>
  <r>
    <n v="915"/>
    <x v="303"/>
    <x v="11"/>
    <x v="3"/>
    <x v="1"/>
    <x v="48"/>
    <s v="CP00015"/>
    <x v="14"/>
    <n v="25"/>
    <n v="40"/>
    <n v="1000"/>
    <x v="0"/>
    <s v="P0001"/>
    <x v="0"/>
    <x v="310"/>
    <n v="2"/>
  </r>
  <r>
    <n v="916"/>
    <x v="303"/>
    <x v="11"/>
    <x v="3"/>
    <x v="1"/>
    <x v="48"/>
    <s v="CP00016"/>
    <x v="15"/>
    <n v="5"/>
    <n v="12"/>
    <n v="60"/>
    <x v="0"/>
    <s v="P0001"/>
    <x v="0"/>
    <x v="310"/>
    <n v="2"/>
  </r>
  <r>
    <n v="917"/>
    <x v="304"/>
    <x v="11"/>
    <x v="3"/>
    <x v="1"/>
    <x v="48"/>
    <s v="CP00017"/>
    <x v="16"/>
    <n v="4"/>
    <n v="25"/>
    <n v="100"/>
    <x v="0"/>
    <s v="P0003"/>
    <x v="2"/>
    <x v="313"/>
    <n v="2"/>
  </r>
  <r>
    <n v="918"/>
    <x v="304"/>
    <x v="11"/>
    <x v="3"/>
    <x v="1"/>
    <x v="48"/>
    <s v="CP00018"/>
    <x v="17"/>
    <n v="11"/>
    <n v="30"/>
    <n v="330"/>
    <x v="0"/>
    <s v="P0002"/>
    <x v="1"/>
    <x v="314"/>
    <n v="3"/>
  </r>
  <r>
    <n v="919"/>
    <x v="304"/>
    <x v="11"/>
    <x v="3"/>
    <x v="1"/>
    <x v="48"/>
    <s v="CP00019"/>
    <x v="18"/>
    <n v="5"/>
    <n v="33"/>
    <n v="165"/>
    <x v="0"/>
    <s v="P0003"/>
    <x v="2"/>
    <x v="313"/>
    <n v="2"/>
  </r>
  <r>
    <n v="920"/>
    <x v="304"/>
    <x v="11"/>
    <x v="3"/>
    <x v="1"/>
    <x v="48"/>
    <s v="CP00020"/>
    <x v="19"/>
    <n v="21"/>
    <n v="20"/>
    <n v="420"/>
    <x v="2"/>
    <s v="P0001"/>
    <x v="0"/>
    <x v="315"/>
    <n v="0"/>
  </r>
  <r>
    <n v="921"/>
    <x v="304"/>
    <x v="11"/>
    <x v="3"/>
    <x v="1"/>
    <x v="48"/>
    <s v="CP00001"/>
    <x v="0"/>
    <n v="19"/>
    <n v="22"/>
    <n v="418"/>
    <x v="2"/>
    <s v="P0001"/>
    <x v="0"/>
    <x v="315"/>
    <n v="0"/>
  </r>
  <r>
    <n v="922"/>
    <x v="305"/>
    <x v="11"/>
    <x v="3"/>
    <x v="1"/>
    <x v="49"/>
    <s v="CP00002"/>
    <x v="1"/>
    <n v="7"/>
    <n v="18"/>
    <n v="126"/>
    <x v="2"/>
    <s v="P0002"/>
    <x v="1"/>
    <x v="315"/>
    <n v="0"/>
  </r>
  <r>
    <n v="923"/>
    <x v="305"/>
    <x v="11"/>
    <x v="3"/>
    <x v="1"/>
    <x v="49"/>
    <s v="CP00003"/>
    <x v="2"/>
    <n v="9"/>
    <n v="20"/>
    <n v="180"/>
    <x v="2"/>
    <s v="P0001"/>
    <x v="0"/>
    <x v="315"/>
    <n v="0"/>
  </r>
  <r>
    <n v="924"/>
    <x v="305"/>
    <x v="11"/>
    <x v="3"/>
    <x v="1"/>
    <x v="49"/>
    <s v="CP00004"/>
    <x v="3"/>
    <n v="11"/>
    <n v="20"/>
    <n v="220"/>
    <x v="2"/>
    <s v="P0003"/>
    <x v="2"/>
    <x v="315"/>
    <n v="0"/>
  </r>
  <r>
    <n v="925"/>
    <x v="306"/>
    <x v="11"/>
    <x v="3"/>
    <x v="1"/>
    <x v="49"/>
    <s v="CP00005"/>
    <x v="4"/>
    <n v="11"/>
    <n v="16"/>
    <n v="176"/>
    <x v="2"/>
    <s v="P0002"/>
    <x v="1"/>
    <x v="315"/>
    <n v="0"/>
  </r>
  <r>
    <n v="926"/>
    <x v="306"/>
    <x v="11"/>
    <x v="3"/>
    <x v="1"/>
    <x v="49"/>
    <s v="CP00006"/>
    <x v="5"/>
    <n v="13"/>
    <n v="26"/>
    <n v="338"/>
    <x v="2"/>
    <s v="P0004"/>
    <x v="1"/>
    <x v="315"/>
    <n v="0"/>
  </r>
  <r>
    <n v="927"/>
    <x v="306"/>
    <x v="11"/>
    <x v="3"/>
    <x v="1"/>
    <x v="49"/>
    <s v="CP00007"/>
    <x v="6"/>
    <n v="2"/>
    <n v="17"/>
    <n v="34"/>
    <x v="2"/>
    <s v="P0002"/>
    <x v="1"/>
    <x v="315"/>
    <n v="0"/>
  </r>
  <r>
    <n v="928"/>
    <x v="306"/>
    <x v="11"/>
    <x v="3"/>
    <x v="1"/>
    <x v="49"/>
    <s v="CP00008"/>
    <x v="7"/>
    <n v="12"/>
    <n v="15"/>
    <n v="180"/>
    <x v="2"/>
    <s v="P0001"/>
    <x v="0"/>
    <x v="315"/>
    <n v="0"/>
  </r>
  <r>
    <n v="929"/>
    <x v="307"/>
    <x v="11"/>
    <x v="3"/>
    <x v="1"/>
    <x v="49"/>
    <s v="CP00009"/>
    <x v="8"/>
    <n v="11"/>
    <n v="25"/>
    <n v="275"/>
    <x v="2"/>
    <s v="P0002"/>
    <x v="1"/>
    <x v="315"/>
    <n v="0"/>
  </r>
  <r>
    <n v="930"/>
    <x v="307"/>
    <x v="11"/>
    <x v="3"/>
    <x v="1"/>
    <x v="49"/>
    <s v="CP00010"/>
    <x v="9"/>
    <n v="6"/>
    <n v="15"/>
    <n v="90"/>
    <x v="2"/>
    <s v="P0005"/>
    <x v="3"/>
    <x v="315"/>
    <n v="0"/>
  </r>
  <r>
    <n v="931"/>
    <x v="307"/>
    <x v="11"/>
    <x v="3"/>
    <x v="1"/>
    <x v="49"/>
    <s v="CP00011"/>
    <x v="10"/>
    <n v="18"/>
    <n v="17"/>
    <n v="306"/>
    <x v="2"/>
    <s v="P0004"/>
    <x v="1"/>
    <x v="315"/>
    <n v="0"/>
  </r>
  <r>
    <n v="932"/>
    <x v="307"/>
    <x v="11"/>
    <x v="3"/>
    <x v="1"/>
    <x v="49"/>
    <s v="CP00012"/>
    <x v="11"/>
    <n v="2"/>
    <n v="25"/>
    <n v="50"/>
    <x v="2"/>
    <s v="P0004"/>
    <x v="1"/>
    <x v="315"/>
    <n v="0"/>
  </r>
  <r>
    <n v="933"/>
    <x v="308"/>
    <x v="11"/>
    <x v="3"/>
    <x v="1"/>
    <x v="49"/>
    <s v="CP00013"/>
    <x v="12"/>
    <n v="26"/>
    <n v="20"/>
    <n v="520"/>
    <x v="2"/>
    <s v="P0004"/>
    <x v="1"/>
    <x v="315"/>
    <n v="0"/>
  </r>
  <r>
    <n v="934"/>
    <x v="308"/>
    <x v="11"/>
    <x v="3"/>
    <x v="1"/>
    <x v="49"/>
    <s v="CP00014"/>
    <x v="13"/>
    <n v="11"/>
    <n v="14"/>
    <n v="154"/>
    <x v="2"/>
    <s v="P0004"/>
    <x v="1"/>
    <x v="315"/>
    <n v="0"/>
  </r>
  <r>
    <n v="935"/>
    <x v="308"/>
    <x v="11"/>
    <x v="3"/>
    <x v="1"/>
    <x v="49"/>
    <s v="CP00015"/>
    <x v="14"/>
    <n v="24"/>
    <n v="35"/>
    <n v="840"/>
    <x v="2"/>
    <s v="P0003"/>
    <x v="2"/>
    <x v="315"/>
    <n v="0"/>
  </r>
  <r>
    <n v="936"/>
    <x v="308"/>
    <x v="11"/>
    <x v="3"/>
    <x v="1"/>
    <x v="49"/>
    <s v="CP00016"/>
    <x v="15"/>
    <n v="23"/>
    <n v="13"/>
    <n v="299"/>
    <x v="2"/>
    <s v="P0005"/>
    <x v="3"/>
    <x v="315"/>
    <n v="0"/>
  </r>
  <r>
    <n v="937"/>
    <x v="308"/>
    <x v="11"/>
    <x v="3"/>
    <x v="1"/>
    <x v="49"/>
    <s v="CP00017"/>
    <x v="16"/>
    <n v="4"/>
    <n v="30"/>
    <n v="120"/>
    <x v="2"/>
    <s v="P0001"/>
    <x v="0"/>
    <x v="315"/>
    <n v="0"/>
  </r>
  <r>
    <n v="938"/>
    <x v="309"/>
    <x v="11"/>
    <x v="3"/>
    <x v="1"/>
    <x v="49"/>
    <s v="CP00018"/>
    <x v="17"/>
    <n v="30"/>
    <n v="35"/>
    <n v="1050"/>
    <x v="2"/>
    <s v="P0003"/>
    <x v="2"/>
    <x v="315"/>
    <n v="0"/>
  </r>
  <r>
    <n v="939"/>
    <x v="309"/>
    <x v="11"/>
    <x v="3"/>
    <x v="1"/>
    <x v="49"/>
    <s v="CP00019"/>
    <x v="18"/>
    <n v="7"/>
    <n v="38"/>
    <n v="266"/>
    <x v="2"/>
    <s v="P0004"/>
    <x v="1"/>
    <x v="315"/>
    <n v="0"/>
  </r>
  <r>
    <n v="940"/>
    <x v="309"/>
    <x v="11"/>
    <x v="3"/>
    <x v="1"/>
    <x v="49"/>
    <s v="CP00020"/>
    <x v="19"/>
    <n v="17"/>
    <n v="22"/>
    <n v="374"/>
    <x v="2"/>
    <s v="P0002"/>
    <x v="1"/>
    <x v="315"/>
    <n v="0"/>
  </r>
  <r>
    <n v="941"/>
    <x v="310"/>
    <x v="11"/>
    <x v="3"/>
    <x v="1"/>
    <x v="50"/>
    <s v="CP00001"/>
    <x v="0"/>
    <n v="14"/>
    <n v="22"/>
    <n v="308"/>
    <x v="2"/>
    <s v="P0005"/>
    <x v="3"/>
    <x v="315"/>
    <n v="0"/>
  </r>
  <r>
    <n v="942"/>
    <x v="310"/>
    <x v="11"/>
    <x v="3"/>
    <x v="1"/>
    <x v="50"/>
    <s v="CP00002"/>
    <x v="1"/>
    <n v="20"/>
    <n v="17"/>
    <n v="340"/>
    <x v="2"/>
    <s v="P0005"/>
    <x v="3"/>
    <x v="315"/>
    <n v="0"/>
  </r>
  <r>
    <n v="943"/>
    <x v="310"/>
    <x v="11"/>
    <x v="3"/>
    <x v="1"/>
    <x v="50"/>
    <s v="CP00003"/>
    <x v="2"/>
    <n v="19"/>
    <n v="20"/>
    <n v="380"/>
    <x v="2"/>
    <s v="P0001"/>
    <x v="0"/>
    <x v="315"/>
    <n v="0"/>
  </r>
  <r>
    <n v="944"/>
    <x v="310"/>
    <x v="11"/>
    <x v="3"/>
    <x v="1"/>
    <x v="50"/>
    <s v="CP00004"/>
    <x v="3"/>
    <n v="23"/>
    <n v="23"/>
    <n v="529"/>
    <x v="2"/>
    <s v="P0005"/>
    <x v="3"/>
    <x v="315"/>
    <n v="0"/>
  </r>
  <r>
    <n v="945"/>
    <x v="310"/>
    <x v="11"/>
    <x v="3"/>
    <x v="1"/>
    <x v="50"/>
    <s v="CP00005"/>
    <x v="4"/>
    <n v="3"/>
    <n v="10"/>
    <n v="30"/>
    <x v="2"/>
    <s v="P0003"/>
    <x v="2"/>
    <x v="315"/>
    <n v="0"/>
  </r>
  <r>
    <n v="946"/>
    <x v="311"/>
    <x v="11"/>
    <x v="3"/>
    <x v="1"/>
    <x v="50"/>
    <s v="CP00006"/>
    <x v="5"/>
    <n v="20"/>
    <n v="22"/>
    <n v="440"/>
    <x v="2"/>
    <s v="P0003"/>
    <x v="2"/>
    <x v="315"/>
    <n v="0"/>
  </r>
  <r>
    <n v="947"/>
    <x v="311"/>
    <x v="11"/>
    <x v="3"/>
    <x v="1"/>
    <x v="50"/>
    <s v="CP00007"/>
    <x v="6"/>
    <n v="1"/>
    <n v="17"/>
    <n v="17"/>
    <x v="2"/>
    <s v="P0004"/>
    <x v="1"/>
    <x v="315"/>
    <n v="0"/>
  </r>
  <r>
    <n v="948"/>
    <x v="311"/>
    <x v="11"/>
    <x v="3"/>
    <x v="1"/>
    <x v="50"/>
    <s v="CP00008"/>
    <x v="7"/>
    <n v="8"/>
    <n v="22"/>
    <n v="176"/>
    <x v="2"/>
    <s v="P0003"/>
    <x v="2"/>
    <x v="315"/>
    <n v="0"/>
  </r>
  <r>
    <n v="949"/>
    <x v="311"/>
    <x v="11"/>
    <x v="3"/>
    <x v="1"/>
    <x v="50"/>
    <s v="CP00009"/>
    <x v="8"/>
    <n v="15"/>
    <n v="25"/>
    <n v="375"/>
    <x v="2"/>
    <s v="P0002"/>
    <x v="1"/>
    <x v="315"/>
    <n v="0"/>
  </r>
  <r>
    <n v="950"/>
    <x v="312"/>
    <x v="11"/>
    <x v="3"/>
    <x v="1"/>
    <x v="50"/>
    <s v="CP00010"/>
    <x v="9"/>
    <n v="21"/>
    <n v="19"/>
    <n v="399"/>
    <x v="2"/>
    <s v="P0003"/>
    <x v="2"/>
    <x v="31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76">
  <r>
    <x v="0"/>
    <n v="56"/>
    <x v="0"/>
    <x v="0"/>
    <x v="0"/>
    <x v="0"/>
    <x v="0"/>
    <x v="0"/>
    <x v="0"/>
    <x v="0"/>
    <n v="15.8313343264445"/>
    <n v="15.8313343264445"/>
    <n v="1.58313343264445E+16"/>
    <x v="0"/>
    <n v="1"/>
    <s v="No"/>
    <x v="0"/>
    <n v="1927.89845596644"/>
    <n v="1.92789845596644E+16"/>
    <n v="232.98489068174999"/>
    <n v="2.3298489068175E+16"/>
    <x v="0"/>
    <n v="94.3"/>
  </r>
  <r>
    <x v="1"/>
    <n v="47"/>
    <x v="1"/>
    <x v="1"/>
    <x v="1"/>
    <x v="1"/>
    <x v="1"/>
    <x v="1"/>
    <x v="1"/>
    <x v="1"/>
    <n v="17.004354863337401"/>
    <n v="17.004354863337401"/>
    <n v="1.70043548633374E+16"/>
    <x v="0"/>
    <n v="2"/>
    <s v="No"/>
    <x v="0"/>
    <n v="181.17039460186899"/>
    <n v="1811703946018690"/>
    <n v="184.76205367701999"/>
    <n v="1.8476205367702E+16"/>
    <x v="1"/>
    <n v="82.6"/>
  </r>
  <r>
    <x v="2"/>
    <n v="50"/>
    <x v="0"/>
    <x v="2"/>
    <x v="1"/>
    <x v="2"/>
    <x v="1"/>
    <x v="2"/>
    <x v="1"/>
    <x v="1"/>
    <n v="17.296614249488002"/>
    <n v="1.7296614249488"/>
    <n v="1729661424948800"/>
    <x v="0"/>
    <n v="3"/>
    <s v="No"/>
    <x v="0"/>
    <n v="1789.3277604298601"/>
    <n v="1.78932776042986E+16"/>
    <n v="14.899063968750999"/>
    <n v="1489906396875100"/>
    <x v="2"/>
    <n v="83.6"/>
  </r>
  <r>
    <x v="3"/>
    <n v="54"/>
    <x v="1"/>
    <x v="2"/>
    <x v="1"/>
    <x v="3"/>
    <x v="1"/>
    <x v="3"/>
    <x v="0"/>
    <x v="1"/>
    <n v="16.799462710796199"/>
    <n v="16.799462710796199"/>
    <n v="1.67994627107962E+16"/>
    <x v="0"/>
    <n v="4"/>
    <s v="No"/>
    <x v="0"/>
    <n v="177.098224007021"/>
    <n v="1770982240070210"/>
    <n v="227.60354319962599"/>
    <n v="2.27603543199626E+16"/>
    <x v="3"/>
    <n v="76.7"/>
  </r>
  <r>
    <x v="4"/>
    <n v="59"/>
    <x v="1"/>
    <x v="3"/>
    <x v="1"/>
    <x v="0"/>
    <x v="0"/>
    <x v="4"/>
    <x v="0"/>
    <x v="1"/>
    <n v="17.946833893616699"/>
    <n v="17.946833893616699"/>
    <n v="1.79468338936167E+16"/>
    <x v="0"/>
    <n v="5"/>
    <s v="No"/>
    <x v="0"/>
    <n v="190.064570885097"/>
    <n v="1900645708850970"/>
    <n v="20.483079927561899"/>
    <n v="2048307992756190"/>
    <x v="4"/>
    <n v="88.2"/>
  </r>
  <r>
    <x v="4"/>
    <n v="41"/>
    <x v="1"/>
    <x v="4"/>
    <x v="1"/>
    <x v="1"/>
    <x v="2"/>
    <x v="5"/>
    <x v="1"/>
    <x v="2"/>
    <n v="17.0759943272672"/>
    <n v="17.0759943272672"/>
    <n v="1.70759943272672E+16"/>
    <x v="0"/>
    <n v="6"/>
    <s v="No"/>
    <x v="0"/>
    <n v="165.38452542918401"/>
    <n v="1653845254291840"/>
    <n v="167.50017554320999"/>
    <n v="1.6750017554321E+16"/>
    <x v="5"/>
    <n v="83.7"/>
  </r>
  <r>
    <x v="5"/>
    <n v="47"/>
    <x v="1"/>
    <x v="1"/>
    <x v="1"/>
    <x v="0"/>
    <x v="1"/>
    <x v="6"/>
    <x v="0"/>
    <x v="0"/>
    <n v="24.891484850711802"/>
    <n v="24.891484850711802"/>
    <n v="2.48914848507118E+16"/>
    <x v="1"/>
    <n v="7"/>
    <s v="No"/>
    <x v="0"/>
    <n v="202.46544169395"/>
    <n v="2024654416939500"/>
    <n v="23.670939123159599"/>
    <n v="2367093912315960"/>
    <x v="6"/>
    <n v="86.3"/>
  </r>
  <r>
    <x v="5"/>
    <n v="67"/>
    <x v="1"/>
    <x v="1"/>
    <x v="2"/>
    <x v="3"/>
    <x v="3"/>
    <x v="7"/>
    <x v="0"/>
    <x v="1"/>
    <n v="24.858634911666002"/>
    <n v="2.4858634911666"/>
    <n v="2485863491166600"/>
    <x v="1"/>
    <n v="8"/>
    <s v="No"/>
    <x v="0"/>
    <n v="219.01322300554199"/>
    <n v="2190132230055420"/>
    <n v="244.03638632300999"/>
    <n v="2.4403638632301E+16"/>
    <x v="7"/>
    <n v="93.4"/>
  </r>
  <r>
    <x v="5"/>
    <n v="63"/>
    <x v="0"/>
    <x v="5"/>
    <x v="3"/>
    <x v="0"/>
    <x v="0"/>
    <x v="8"/>
    <x v="0"/>
    <x v="1"/>
    <n v="24.839025385017099"/>
    <n v="24.839025385017099"/>
    <n v="2.48390253850171E+16"/>
    <x v="1"/>
    <n v="9"/>
    <s v="No"/>
    <x v="0"/>
    <n v="2239.4918289785301"/>
    <n v="2.23949182897853E+16"/>
    <n v="212.07083323464099"/>
    <n v="2.12070833234641E+16"/>
    <x v="8"/>
    <n v="96.9"/>
  </r>
  <r>
    <x v="5"/>
    <n v="46"/>
    <x v="1"/>
    <x v="5"/>
    <x v="1"/>
    <x v="3"/>
    <x v="1"/>
    <x v="9"/>
    <x v="0"/>
    <x v="2"/>
    <n v="24.767300601618999"/>
    <n v="24.767300601618999"/>
    <n v="2.4767300601619E+16"/>
    <x v="1"/>
    <n v="10"/>
    <s v="No"/>
    <x v="0"/>
    <n v="2098.1852192087099"/>
    <n v="2.09818521920871E+16"/>
    <n v="260.95619645636299"/>
    <n v="2.60956196456363E+16"/>
    <x v="9"/>
    <n v="85.4"/>
  </r>
  <r>
    <x v="5"/>
    <n v="49"/>
    <x v="1"/>
    <x v="0"/>
    <x v="3"/>
    <x v="2"/>
    <x v="1"/>
    <x v="10"/>
    <x v="1"/>
    <x v="0"/>
    <n v="24.741092480700502"/>
    <n v="2.4741092480700502"/>
    <n v="2474109248070050"/>
    <x v="1"/>
    <n v="11"/>
    <s v="No"/>
    <x v="0"/>
    <n v="2104.3664458922899"/>
    <n v="2.10436644589229E+16"/>
    <n v="213.48749112118"/>
    <n v="2.1348749112118E+16"/>
    <x v="10"/>
    <n v="88.8"/>
  </r>
  <r>
    <x v="5"/>
    <n v="64"/>
    <x v="1"/>
    <x v="1"/>
    <x v="1"/>
    <x v="0"/>
    <x v="0"/>
    <x v="11"/>
    <x v="0"/>
    <x v="1"/>
    <n v="24.737349801056698"/>
    <n v="2.4737349801056698"/>
    <n v="2473734980105670"/>
    <x v="1"/>
    <n v="12"/>
    <s v="No"/>
    <x v="0"/>
    <n v="206.439546475821"/>
    <n v="2064395464758210"/>
    <n v="234.70786768150199"/>
    <n v="2.34707867681502E+16"/>
    <x v="11"/>
    <n v="92.3"/>
  </r>
  <r>
    <x v="5"/>
    <n v="58"/>
    <x v="1"/>
    <x v="1"/>
    <x v="1"/>
    <x v="0"/>
    <x v="0"/>
    <x v="12"/>
    <x v="0"/>
    <x v="1"/>
    <n v="24.732208035876099"/>
    <n v="24.732208035876099"/>
    <n v="2.47322080358761E+16"/>
    <x v="1"/>
    <n v="13"/>
    <s v="No"/>
    <x v="0"/>
    <n v="230.24117859484599"/>
    <n v="2302411785948460"/>
    <n v="221.455128641626"/>
    <n v="2.21455128641626E+16"/>
    <x v="12"/>
    <n v="85.2"/>
  </r>
  <r>
    <x v="5"/>
    <n v="48"/>
    <x v="1"/>
    <x v="2"/>
    <x v="1"/>
    <x v="0"/>
    <x v="1"/>
    <x v="13"/>
    <x v="1"/>
    <x v="3"/>
    <n v="24.704892454891201"/>
    <n v="24.704892454891201"/>
    <n v="2.47048924548912E+16"/>
    <x v="1"/>
    <n v="14"/>
    <s v="No"/>
    <x v="0"/>
    <n v="216.105028675222"/>
    <n v="2161050286752220"/>
    <n v="225.24595231076299"/>
    <n v="2.25245952310763E+16"/>
    <x v="13"/>
    <n v="82.7"/>
  </r>
  <r>
    <x v="5"/>
    <n v="60"/>
    <x v="1"/>
    <x v="6"/>
    <x v="1"/>
    <x v="3"/>
    <x v="0"/>
    <x v="14"/>
    <x v="0"/>
    <x v="3"/>
    <n v="24.649863489814901"/>
    <n v="24.649863489814901"/>
    <n v="2.46498634898149E+16"/>
    <x v="1"/>
    <n v="15"/>
    <s v="Si"/>
    <x v="1"/>
    <n v="222.10906686698999"/>
    <n v="2221090668669900"/>
    <n v="235.62656194428601"/>
    <n v="2.35626561944286E+16"/>
    <x v="14"/>
    <n v="91.9"/>
  </r>
  <r>
    <x v="5"/>
    <n v="64"/>
    <x v="1"/>
    <x v="7"/>
    <x v="3"/>
    <x v="2"/>
    <x v="0"/>
    <x v="15"/>
    <x v="1"/>
    <x v="1"/>
    <n v="24.607141761113599"/>
    <n v="24.607141761113599"/>
    <n v="2.46071417611136E+16"/>
    <x v="1"/>
    <n v="16"/>
    <s v="No"/>
    <x v="0"/>
    <n v="1846.5764262652101"/>
    <n v="1.84657642626521E+16"/>
    <n v="209.40709289414099"/>
    <n v="2.09407092894141E+16"/>
    <x v="15"/>
    <n v="93.6"/>
  </r>
  <r>
    <x v="5"/>
    <n v="61"/>
    <x v="0"/>
    <x v="8"/>
    <x v="2"/>
    <x v="3"/>
    <x v="0"/>
    <x v="16"/>
    <x v="0"/>
    <x v="1"/>
    <n v="24.526405758923602"/>
    <n v="24.526405758923602"/>
    <n v="2452640575892360"/>
    <x v="1"/>
    <n v="17"/>
    <s v="No"/>
    <x v="0"/>
    <n v="2188.00894328711"/>
    <n v="2.18800894328711E+16"/>
    <n v="291.73226111582102"/>
    <n v="2.91732261115821E+16"/>
    <x v="16"/>
    <n v="100.8"/>
  </r>
  <r>
    <x v="5"/>
    <n v="43"/>
    <x v="0"/>
    <x v="7"/>
    <x v="1"/>
    <x v="1"/>
    <x v="2"/>
    <x v="17"/>
    <x v="2"/>
    <x v="3"/>
    <n v="24.521332868098298"/>
    <n v="24.521332868098298"/>
    <n v="2.45213328680983E+16"/>
    <x v="1"/>
    <n v="18"/>
    <s v="No"/>
    <x v="0"/>
    <n v="205.16905844774899"/>
    <n v="2051690584477490"/>
    <n v="203.95873924131499"/>
    <n v="2.03958739241315E+16"/>
    <x v="17"/>
    <n v="87.5"/>
  </r>
  <r>
    <x v="5"/>
    <n v="62"/>
    <x v="0"/>
    <x v="3"/>
    <x v="3"/>
    <x v="0"/>
    <x v="0"/>
    <x v="18"/>
    <x v="0"/>
    <x v="1"/>
    <n v="24.507144708891801"/>
    <n v="0.24507144708891801"/>
    <n v="245071447088918"/>
    <x v="1"/>
    <n v="19"/>
    <s v="No"/>
    <x v="0"/>
    <n v="227.53583143380899"/>
    <n v="2275358314338090"/>
    <n v="236.433273154533"/>
    <n v="2.36433273154533E+16"/>
    <x v="18"/>
    <n v="94.8"/>
  </r>
  <r>
    <x v="5"/>
    <n v="55"/>
    <x v="1"/>
    <x v="9"/>
    <x v="1"/>
    <x v="0"/>
    <x v="0"/>
    <x v="19"/>
    <x v="0"/>
    <x v="3"/>
    <n v="24.475205069881198"/>
    <n v="24.475205069881198"/>
    <n v="2.44752050698812E+16"/>
    <x v="1"/>
    <n v="20"/>
    <s v="No"/>
    <x v="0"/>
    <n v="1976.68888991624"/>
    <n v="1.97668888991624E+16"/>
    <n v="220.82171495116901"/>
    <n v="2.20821714951169E+16"/>
    <x v="19"/>
    <n v="89.7"/>
  </r>
  <r>
    <x v="5"/>
    <n v="49"/>
    <x v="1"/>
    <x v="9"/>
    <x v="1"/>
    <x v="3"/>
    <x v="1"/>
    <x v="20"/>
    <x v="0"/>
    <x v="0"/>
    <n v="24.417405406089699"/>
    <n v="24.417405406089699"/>
    <n v="2441740540608970"/>
    <x v="1"/>
    <n v="21"/>
    <s v="No"/>
    <x v="0"/>
    <n v="2399.5666740356201"/>
    <n v="2.39956667403562E+16"/>
    <n v="269.052537005499"/>
    <n v="2.69052537005499E+16"/>
    <x v="20"/>
    <n v="92.2"/>
  </r>
  <r>
    <x v="5"/>
    <n v="52"/>
    <x v="1"/>
    <x v="2"/>
    <x v="2"/>
    <x v="3"/>
    <x v="1"/>
    <x v="21"/>
    <x v="0"/>
    <x v="1"/>
    <n v="24.326382272607699"/>
    <n v="24.326382272607699"/>
    <n v="2.43263822726077E+16"/>
    <x v="1"/>
    <n v="22"/>
    <s v="No"/>
    <x v="0"/>
    <n v="1909.6443499480099"/>
    <n v="1.90964434994801E+16"/>
    <n v="21.689381613909202"/>
    <n v="2168938161390920"/>
    <x v="21"/>
    <n v="89.5"/>
  </r>
  <r>
    <x v="5"/>
    <n v="61"/>
    <x v="1"/>
    <x v="10"/>
    <x v="3"/>
    <x v="3"/>
    <x v="0"/>
    <x v="22"/>
    <x v="1"/>
    <x v="1"/>
    <n v="24.2208211589905"/>
    <n v="24.2208211589905"/>
    <n v="2.42208211589905E+16"/>
    <x v="1"/>
    <n v="23"/>
    <s v="No"/>
    <x v="0"/>
    <n v="2198.84242018236"/>
    <n v="2.19884242018236E+16"/>
    <n v="21.658374750403802"/>
    <n v="2165837475040380"/>
    <x v="22"/>
    <n v="92.1"/>
  </r>
  <r>
    <x v="5"/>
    <n v="57"/>
    <x v="1"/>
    <x v="5"/>
    <x v="1"/>
    <x v="0"/>
    <x v="0"/>
    <x v="23"/>
    <x v="0"/>
    <x v="1"/>
    <n v="24.205640389233899"/>
    <n v="24.205640389233899"/>
    <n v="2.42056403892339E+16"/>
    <x v="1"/>
    <n v="24"/>
    <s v="No"/>
    <x v="0"/>
    <n v="2115.6550625877098"/>
    <n v="2.11565506258771E+16"/>
    <n v="218.97699592725101"/>
    <n v="2.18976995927251E+16"/>
    <x v="23"/>
    <n v="92.4"/>
  </r>
  <r>
    <x v="5"/>
    <n v="63"/>
    <x v="1"/>
    <x v="0"/>
    <x v="1"/>
    <x v="3"/>
    <x v="0"/>
    <x v="24"/>
    <x v="1"/>
    <x v="3"/>
    <n v="24.1847470131211"/>
    <n v="2.41847470131211"/>
    <n v="2418474701312110"/>
    <x v="1"/>
    <n v="25"/>
    <s v="No"/>
    <x v="0"/>
    <n v="2065.7814042935702"/>
    <n v="2.06578140429357E+16"/>
    <n v="235.19880640157899"/>
    <n v="2.35198806401579E+16"/>
    <x v="24"/>
    <n v="88.7"/>
  </r>
  <r>
    <x v="5"/>
    <n v="48"/>
    <x v="1"/>
    <x v="2"/>
    <x v="1"/>
    <x v="0"/>
    <x v="1"/>
    <x v="25"/>
    <x v="0"/>
    <x v="2"/>
    <n v="24.145153642119201"/>
    <n v="24.145153642119201"/>
    <n v="2414515364211920"/>
    <x v="1"/>
    <n v="26"/>
    <s v="No"/>
    <x v="0"/>
    <n v="2003.8899491330401"/>
    <n v="2.00388994913304E+16"/>
    <n v="231.48152994398799"/>
    <n v="2.31481529943988E+16"/>
    <x v="25"/>
    <n v="87.8"/>
  </r>
  <r>
    <x v="5"/>
    <n v="54"/>
    <x v="0"/>
    <x v="2"/>
    <x v="1"/>
    <x v="2"/>
    <x v="1"/>
    <x v="26"/>
    <x v="1"/>
    <x v="2"/>
    <n v="24.045557359742698"/>
    <n v="24.045557359742698"/>
    <n v="2.40455573597427E+16"/>
    <x v="1"/>
    <n v="27"/>
    <s v="No"/>
    <x v="0"/>
    <n v="1800.6922303797901"/>
    <n v="1.80069223037979E+16"/>
    <n v="202.57123270997801"/>
    <n v="2.02571232709978E+16"/>
    <x v="26"/>
    <n v="86.1"/>
  </r>
  <r>
    <x v="5"/>
    <n v="50"/>
    <x v="1"/>
    <x v="10"/>
    <x v="1"/>
    <x v="3"/>
    <x v="1"/>
    <x v="27"/>
    <x v="1"/>
    <x v="3"/>
    <n v="23.9472666661921"/>
    <n v="23.9472666661921"/>
    <n v="2.39472666661921E+16"/>
    <x v="1"/>
    <n v="28"/>
    <s v="No"/>
    <x v="0"/>
    <n v="204.22786558423701"/>
    <n v="2042278655842370"/>
    <n v="232.75885398507401"/>
    <n v="2.32758853985074E+16"/>
    <x v="27"/>
    <n v="85.9"/>
  </r>
  <r>
    <x v="5"/>
    <n v="57"/>
    <x v="0"/>
    <x v="5"/>
    <x v="1"/>
    <x v="0"/>
    <x v="0"/>
    <x v="28"/>
    <x v="0"/>
    <x v="1"/>
    <n v="23.939554133222"/>
    <n v="2.3939554133222001"/>
    <n v="2393955413322200"/>
    <x v="1"/>
    <n v="29"/>
    <s v="No"/>
    <x v="0"/>
    <n v="2044.92274242505"/>
    <n v="2.04492274242505E+16"/>
    <n v="223.38216099147499"/>
    <n v="2.23382160991475E+16"/>
    <x v="28"/>
    <n v="91.9"/>
  </r>
  <r>
    <x v="5"/>
    <n v="52"/>
    <x v="1"/>
    <x v="0"/>
    <x v="1"/>
    <x v="1"/>
    <x v="1"/>
    <x v="29"/>
    <x v="2"/>
    <x v="1"/>
    <n v="23.7952872273321"/>
    <n v="23.7952872273321"/>
    <n v="2.37952872273321E+16"/>
    <x v="1"/>
    <n v="30"/>
    <s v="No"/>
    <x v="0"/>
    <n v="171.57771524122199"/>
    <n v="1715777152412220"/>
    <n v="21.915670738191601"/>
    <n v="2191567073819160"/>
    <x v="29"/>
    <n v="89.6"/>
  </r>
  <r>
    <x v="5"/>
    <n v="56"/>
    <x v="0"/>
    <x v="5"/>
    <x v="2"/>
    <x v="0"/>
    <x v="0"/>
    <x v="30"/>
    <x v="1"/>
    <x v="1"/>
    <n v="23.7731130775508"/>
    <n v="23.7731130775508"/>
    <n v="2.37731130775508E+16"/>
    <x v="1"/>
    <n v="31"/>
    <s v="No"/>
    <x v="0"/>
    <n v="1827.4511408228"/>
    <n v="1.8274511408228E+16"/>
    <n v="208.29168085684901"/>
    <n v="2.08291680856849E+16"/>
    <x v="30"/>
    <n v="95.3"/>
  </r>
  <r>
    <x v="5"/>
    <n v="54"/>
    <x v="1"/>
    <x v="7"/>
    <x v="1"/>
    <x v="0"/>
    <x v="1"/>
    <x v="31"/>
    <x v="0"/>
    <x v="1"/>
    <n v="23.656781365769799"/>
    <n v="23.656781365769799"/>
    <n v="2.36567813657698E+16"/>
    <x v="1"/>
    <n v="32"/>
    <s v="No"/>
    <x v="0"/>
    <n v="2085.7670170163701"/>
    <n v="2.08576701701637E+16"/>
    <n v="21.899081775048099"/>
    <n v="2189908177504810"/>
    <x v="31"/>
    <n v="94"/>
  </r>
  <r>
    <x v="5"/>
    <n v="66"/>
    <x v="1"/>
    <x v="11"/>
    <x v="1"/>
    <x v="3"/>
    <x v="3"/>
    <x v="32"/>
    <x v="1"/>
    <x v="1"/>
    <n v="23.6347255748544"/>
    <n v="23.6347255748544"/>
    <n v="2.36347255748544E+16"/>
    <x v="1"/>
    <n v="33"/>
    <s v="No"/>
    <x v="0"/>
    <n v="230.140868486009"/>
    <n v="2301408684860090"/>
    <n v="244.244102034782"/>
    <n v="2.44244102034782E+16"/>
    <x v="32"/>
    <n v="90.5"/>
  </r>
  <r>
    <x v="5"/>
    <n v="51"/>
    <x v="1"/>
    <x v="5"/>
    <x v="1"/>
    <x v="3"/>
    <x v="1"/>
    <x v="33"/>
    <x v="0"/>
    <x v="1"/>
    <n v="23.599506770931399"/>
    <n v="23.599506770931399"/>
    <n v="2.35995067709314E+16"/>
    <x v="1"/>
    <n v="34"/>
    <s v="No"/>
    <x v="0"/>
    <n v="212.42430834214301"/>
    <n v="2124243083421430"/>
    <n v="210.16968895531701"/>
    <n v="2.10169688955317E+16"/>
    <x v="33"/>
    <n v="87.6"/>
  </r>
  <r>
    <x v="5"/>
    <n v="51"/>
    <x v="1"/>
    <x v="5"/>
    <x v="1"/>
    <x v="2"/>
    <x v="1"/>
    <x v="34"/>
    <x v="1"/>
    <x v="3"/>
    <n v="23.551387300692998"/>
    <n v="2.3551387300692999"/>
    <n v="2355138730069300"/>
    <x v="1"/>
    <n v="35"/>
    <s v="No"/>
    <x v="0"/>
    <n v="187.82206074255399"/>
    <n v="1878220607425540"/>
    <n v="221.13405060732899"/>
    <n v="2.21134050607329E+16"/>
    <x v="34"/>
    <n v="81.099999999999994"/>
  </r>
  <r>
    <x v="5"/>
    <n v="63"/>
    <x v="1"/>
    <x v="12"/>
    <x v="3"/>
    <x v="3"/>
    <x v="0"/>
    <x v="35"/>
    <x v="1"/>
    <x v="3"/>
    <n v="23.4651529340269"/>
    <n v="23.4651529340269"/>
    <n v="2.34651529340269E+16"/>
    <x v="1"/>
    <n v="36"/>
    <s v="No"/>
    <x v="0"/>
    <n v="189.80348474553799"/>
    <n v="1898034847455380"/>
    <n v="225.06312302427401"/>
    <n v="2.25063123024274E+16"/>
    <x v="35"/>
    <n v="87.7"/>
  </r>
  <r>
    <x v="5"/>
    <n v="62"/>
    <x v="1"/>
    <x v="8"/>
    <x v="1"/>
    <x v="3"/>
    <x v="0"/>
    <x v="36"/>
    <x v="1"/>
    <x v="3"/>
    <n v="23.3672758811786"/>
    <n v="23.3672758811786"/>
    <n v="2336727588117860"/>
    <x v="1"/>
    <n v="37"/>
    <s v="No"/>
    <x v="0"/>
    <n v="1990.2305481124999"/>
    <n v="1.9902305481125E+16"/>
    <n v="235.59984729951799"/>
    <n v="2.35599847299518E+16"/>
    <x v="18"/>
    <n v="92.1"/>
  </r>
  <r>
    <x v="5"/>
    <n v="67"/>
    <x v="1"/>
    <x v="1"/>
    <x v="1"/>
    <x v="0"/>
    <x v="3"/>
    <x v="37"/>
    <x v="1"/>
    <x v="3"/>
    <n v="23.3144271591995"/>
    <n v="23.3144271591995"/>
    <n v="2.33144271591995E+16"/>
    <x v="1"/>
    <n v="38"/>
    <s v="No"/>
    <x v="0"/>
    <n v="2162.45985263702"/>
    <n v="2.16245985263702E+16"/>
    <n v="254.52987683830901"/>
    <n v="2.54529876838309E+16"/>
    <x v="36"/>
    <n v="89.5"/>
  </r>
  <r>
    <x v="5"/>
    <n v="47"/>
    <x v="0"/>
    <x v="2"/>
    <x v="1"/>
    <x v="0"/>
    <x v="1"/>
    <x v="38"/>
    <x v="1"/>
    <x v="3"/>
    <n v="23.112486068159402"/>
    <n v="2.3112486068159401"/>
    <n v="2311248606815940"/>
    <x v="1"/>
    <n v="39"/>
    <s v="No"/>
    <x v="0"/>
    <n v="2114.7070160225999"/>
    <n v="2.1147070160226E+16"/>
    <n v="208.27091013277001"/>
    <n v="2.0827091013277E+16"/>
    <x v="37"/>
    <n v="86.2"/>
  </r>
  <r>
    <x v="5"/>
    <n v="60"/>
    <x v="1"/>
    <x v="11"/>
    <x v="2"/>
    <x v="0"/>
    <x v="0"/>
    <x v="39"/>
    <x v="1"/>
    <x v="3"/>
    <n v="22.942665797274401"/>
    <n v="22.942665797274401"/>
    <n v="2.29426657972744E+16"/>
    <x v="1"/>
    <n v="40"/>
    <s v="No"/>
    <x v="0"/>
    <n v="241.952913361594"/>
    <n v="2419529133615940"/>
    <n v="210.91984881822199"/>
    <n v="2.10919848818222E+16"/>
    <x v="38"/>
    <n v="91.1"/>
  </r>
  <r>
    <x v="5"/>
    <n v="58"/>
    <x v="1"/>
    <x v="8"/>
    <x v="1"/>
    <x v="0"/>
    <x v="0"/>
    <x v="40"/>
    <x v="1"/>
    <x v="1"/>
    <n v="22.928598681095501"/>
    <n v="2.29285986810955"/>
    <n v="2292859868109550"/>
    <x v="1"/>
    <n v="41"/>
    <s v="No"/>
    <x v="0"/>
    <n v="199.59091444924999"/>
    <n v="1995909144492500"/>
    <n v="2.1584942103561602"/>
    <n v="215849421035616"/>
    <x v="39"/>
    <n v="90.2"/>
  </r>
  <r>
    <x v="5"/>
    <n v="66"/>
    <x v="0"/>
    <x v="13"/>
    <x v="2"/>
    <x v="0"/>
    <x v="3"/>
    <x v="41"/>
    <x v="0"/>
    <x v="1"/>
    <n v="22.8929275286911"/>
    <n v="22.8929275286911"/>
    <n v="2.28929275286911E+16"/>
    <x v="1"/>
    <n v="42"/>
    <s v="No"/>
    <x v="0"/>
    <n v="211.06055161890899"/>
    <n v="2110605516189090"/>
    <n v="213.475898399616"/>
    <n v="2.13475898399616E+16"/>
    <x v="40"/>
    <n v="97.8"/>
  </r>
  <r>
    <x v="5"/>
    <n v="68"/>
    <x v="1"/>
    <x v="0"/>
    <x v="3"/>
    <x v="0"/>
    <x v="3"/>
    <x v="42"/>
    <x v="0"/>
    <x v="1"/>
    <n v="22.6964072107025"/>
    <n v="22.6964072107025"/>
    <n v="2.26964072107025E+16"/>
    <x v="1"/>
    <n v="43"/>
    <s v="No"/>
    <x v="0"/>
    <n v="1984.3901535150201"/>
    <n v="1.98439015351502E+16"/>
    <n v="244.58500285101999"/>
    <n v="2.4458500285102E+16"/>
    <x v="41"/>
    <n v="97"/>
  </r>
  <r>
    <x v="5"/>
    <n v="48"/>
    <x v="0"/>
    <x v="6"/>
    <x v="3"/>
    <x v="2"/>
    <x v="1"/>
    <x v="43"/>
    <x v="1"/>
    <x v="0"/>
    <n v="22.682927921763799"/>
    <n v="22.682927921763799"/>
    <n v="2.26829279217638E+16"/>
    <x v="1"/>
    <n v="44"/>
    <s v="No"/>
    <x v="0"/>
    <n v="205.540427716956"/>
    <n v="2055404277169560"/>
    <n v="215.56719582519599"/>
    <n v="2.15567195825196E+16"/>
    <x v="42"/>
    <n v="85.5"/>
  </r>
  <r>
    <x v="5"/>
    <n v="62"/>
    <x v="1"/>
    <x v="5"/>
    <x v="1"/>
    <x v="3"/>
    <x v="0"/>
    <x v="44"/>
    <x v="0"/>
    <x v="3"/>
    <n v="22.6403140339978"/>
    <n v="22.6403140339978"/>
    <n v="2.26403140339978E+16"/>
    <x v="1"/>
    <n v="45"/>
    <s v="No"/>
    <x v="0"/>
    <n v="223.74657684720799"/>
    <n v="2237465768472080"/>
    <n v="23.8476014332667"/>
    <n v="2384760143326670"/>
    <x v="43"/>
    <n v="89.2"/>
  </r>
  <r>
    <x v="5"/>
    <n v="54"/>
    <x v="0"/>
    <x v="2"/>
    <x v="1"/>
    <x v="2"/>
    <x v="1"/>
    <x v="45"/>
    <x v="1"/>
    <x v="3"/>
    <n v="22.564450292134801"/>
    <n v="22.564450292134801"/>
    <n v="2.25644502921348E+16"/>
    <x v="1"/>
    <n v="46"/>
    <s v="No"/>
    <x v="0"/>
    <n v="2063.5274637242201"/>
    <n v="2.06352746372422E+16"/>
    <n v="211.611545617307"/>
    <n v="2.11611545617307E+16"/>
    <x v="44"/>
    <n v="87.3"/>
  </r>
  <r>
    <x v="5"/>
    <n v="53"/>
    <x v="0"/>
    <x v="1"/>
    <x v="1"/>
    <x v="2"/>
    <x v="1"/>
    <x v="46"/>
    <x v="0"/>
    <x v="1"/>
    <n v="22.5269169300587"/>
    <n v="22.5269169300587"/>
    <n v="2252691693005870"/>
    <x v="1"/>
    <n v="47"/>
    <s v="No"/>
    <x v="0"/>
    <n v="211.836360738666"/>
    <n v="2118363607386660"/>
    <n v="21.9018425979189"/>
    <n v="2190184259791890"/>
    <x v="45"/>
    <n v="88.8"/>
  </r>
  <r>
    <x v="5"/>
    <n v="59"/>
    <x v="0"/>
    <x v="6"/>
    <x v="1"/>
    <x v="0"/>
    <x v="0"/>
    <x v="47"/>
    <x v="0"/>
    <x v="1"/>
    <n v="22.4839395844444"/>
    <n v="22.4839395844444"/>
    <n v="2.24839395844444E+16"/>
    <x v="1"/>
    <n v="48"/>
    <s v="No"/>
    <x v="0"/>
    <n v="2098.3173108844198"/>
    <n v="2.09831731088442E+16"/>
    <n v="237.68732608787801"/>
    <n v="2.37687326087878E+16"/>
    <x v="46"/>
    <n v="90.6"/>
  </r>
  <r>
    <x v="5"/>
    <n v="62"/>
    <x v="1"/>
    <x v="1"/>
    <x v="3"/>
    <x v="0"/>
    <x v="0"/>
    <x v="48"/>
    <x v="0"/>
    <x v="1"/>
    <n v="22.450848343437602"/>
    <n v="2.2450848343437602"/>
    <n v="2245084834343760"/>
    <x v="1"/>
    <n v="49"/>
    <s v="No"/>
    <x v="0"/>
    <n v="2121.5158561272501"/>
    <n v="2.12151585612725E+16"/>
    <n v="244.22372453783299"/>
    <n v="2.44223724537833E+16"/>
    <x v="24"/>
    <n v="93.8"/>
  </r>
  <r>
    <x v="5"/>
    <n v="62"/>
    <x v="0"/>
    <x v="5"/>
    <x v="1"/>
    <x v="0"/>
    <x v="0"/>
    <x v="49"/>
    <x v="1"/>
    <x v="3"/>
    <n v="22.338431843709198"/>
    <n v="22.338431843709198"/>
    <n v="2233843184370920"/>
    <x v="1"/>
    <n v="50"/>
    <s v="No"/>
    <x v="0"/>
    <n v="203.08326836263501"/>
    <n v="2030832683626350"/>
    <n v="209.46391654768499"/>
    <n v="2.09463916547685E+16"/>
    <x v="47"/>
    <n v="85.3"/>
  </r>
  <r>
    <x v="5"/>
    <n v="53"/>
    <x v="1"/>
    <x v="5"/>
    <x v="1"/>
    <x v="3"/>
    <x v="1"/>
    <x v="50"/>
    <x v="1"/>
    <x v="3"/>
    <n v="22.3125982649271"/>
    <n v="2.2312598264927099"/>
    <n v="2231259826492710"/>
    <x v="1"/>
    <n v="51"/>
    <s v="No"/>
    <x v="0"/>
    <n v="201.35967297755701"/>
    <n v="2013596729775570"/>
    <n v="192.81536752759999"/>
    <n v="1.928153675276E+16"/>
    <x v="48"/>
    <n v="83.7"/>
  </r>
  <r>
    <x v="5"/>
    <n v="43"/>
    <x v="0"/>
    <x v="0"/>
    <x v="1"/>
    <x v="3"/>
    <x v="2"/>
    <x v="51"/>
    <x v="0"/>
    <x v="1"/>
    <n v="22.031987904776802"/>
    <n v="2.2031987904776802"/>
    <n v="2203198790477680"/>
    <x v="1"/>
    <n v="52"/>
    <s v="No"/>
    <x v="0"/>
    <n v="2145.4874265318499"/>
    <n v="2.14548742653185E+16"/>
    <n v="216.96095262360799"/>
    <n v="2.16960952623608E+16"/>
    <x v="49"/>
    <n v="84.4"/>
  </r>
  <r>
    <x v="5"/>
    <n v="68"/>
    <x v="0"/>
    <x v="8"/>
    <x v="2"/>
    <x v="3"/>
    <x v="3"/>
    <x v="52"/>
    <x v="1"/>
    <x v="3"/>
    <n v="21.675040746380798"/>
    <n v="2.1675040746380798"/>
    <n v="2167504074638080"/>
    <x v="1"/>
    <n v="53"/>
    <s v="No"/>
    <x v="0"/>
    <n v="2138.4157803519001"/>
    <n v="2.1384157803519E+16"/>
    <n v="245.913132178084"/>
    <n v="2.45913132178084E+16"/>
    <x v="50"/>
    <n v="93"/>
  </r>
  <r>
    <x v="5"/>
    <n v="51"/>
    <x v="1"/>
    <x v="0"/>
    <x v="1"/>
    <x v="3"/>
    <x v="1"/>
    <x v="53"/>
    <x v="0"/>
    <x v="3"/>
    <n v="21.665519024551699"/>
    <n v="21.665519024551699"/>
    <n v="2.16655190245517E+16"/>
    <x v="1"/>
    <n v="54"/>
    <s v="No"/>
    <x v="0"/>
    <n v="196.58518442596099"/>
    <n v="1965851844259610"/>
    <n v="242.42731053334199"/>
    <n v="2.42427310533342E+16"/>
    <x v="51"/>
    <n v="85.2"/>
  </r>
  <r>
    <x v="5"/>
    <n v="57"/>
    <x v="1"/>
    <x v="5"/>
    <x v="3"/>
    <x v="3"/>
    <x v="0"/>
    <x v="54"/>
    <x v="0"/>
    <x v="1"/>
    <n v="21.635732400705098"/>
    <n v="21.635732400705098"/>
    <n v="2.16357324007051E+16"/>
    <x v="1"/>
    <n v="55"/>
    <s v="No"/>
    <x v="0"/>
    <n v="2186.4273681623699"/>
    <n v="2.18642736816237E+16"/>
    <n v="25.613521297482901"/>
    <n v="2561352129748290"/>
    <x v="52"/>
    <n v="95.2"/>
  </r>
  <r>
    <x v="5"/>
    <n v="66"/>
    <x v="1"/>
    <x v="8"/>
    <x v="2"/>
    <x v="3"/>
    <x v="3"/>
    <x v="55"/>
    <x v="0"/>
    <x v="3"/>
    <n v="21.5738411289657"/>
    <n v="21.5738411289657"/>
    <n v="2.15738411289657E+16"/>
    <x v="1"/>
    <n v="56"/>
    <s v="Si"/>
    <x v="1"/>
    <n v="2205.0466051537101"/>
    <n v="2.20504660515371E+16"/>
    <n v="29.9894028067825"/>
    <n v="2998940280678250"/>
    <x v="53"/>
    <n v="98.9"/>
  </r>
  <r>
    <x v="5"/>
    <n v="66"/>
    <x v="1"/>
    <x v="5"/>
    <x v="3"/>
    <x v="3"/>
    <x v="3"/>
    <x v="56"/>
    <x v="0"/>
    <x v="0"/>
    <n v="21.263986075200201"/>
    <n v="2.1263986075200201"/>
    <n v="2126398607520020"/>
    <x v="1"/>
    <n v="57"/>
    <s v="No"/>
    <x v="0"/>
    <n v="2170.1864569478098"/>
    <n v="2.17018645694781E+16"/>
    <n v="267.13531926478299"/>
    <n v="2.67135319264783E+16"/>
    <x v="54"/>
    <n v="90.9"/>
  </r>
  <r>
    <x v="5"/>
    <n v="58"/>
    <x v="1"/>
    <x v="2"/>
    <x v="1"/>
    <x v="0"/>
    <x v="0"/>
    <x v="57"/>
    <x v="1"/>
    <x v="1"/>
    <n v="20.678003536617801"/>
    <n v="20.678003536617801"/>
    <n v="2.06780035366178E+16"/>
    <x v="1"/>
    <n v="58"/>
    <s v="No"/>
    <x v="0"/>
    <n v="190.506488464808"/>
    <n v="1905064884648080"/>
    <n v="21.9159807866534"/>
    <n v="2191598078665340"/>
    <x v="55"/>
    <n v="83.1"/>
  </r>
  <r>
    <x v="5"/>
    <n v="50"/>
    <x v="1"/>
    <x v="0"/>
    <x v="1"/>
    <x v="2"/>
    <x v="1"/>
    <x v="58"/>
    <x v="2"/>
    <x v="1"/>
    <n v="20.118951687191704"/>
    <n v="2.0118951687191702"/>
    <n v="2011895168719170"/>
    <x v="1"/>
    <n v="59"/>
    <s v="No"/>
    <x v="0"/>
    <n v="1740.76952679076"/>
    <n v="1.74076952679076E+16"/>
    <n v="188.794390316266"/>
    <n v="1.88794390316266E+16"/>
    <x v="56"/>
    <n v="79.099999999999994"/>
  </r>
  <r>
    <x v="5"/>
    <n v="58"/>
    <x v="1"/>
    <x v="2"/>
    <x v="3"/>
    <x v="0"/>
    <x v="0"/>
    <x v="59"/>
    <x v="1"/>
    <x v="1"/>
    <n v="19.9009923934223"/>
    <n v="1.9900992393422301"/>
    <n v="1990099239342230"/>
    <x v="1"/>
    <n v="60"/>
    <s v="No"/>
    <x v="0"/>
    <n v="1969.17438739981"/>
    <n v="1.96917438739981E+16"/>
    <n v="227.05456927724501"/>
    <n v="2.27054569277245E+16"/>
    <x v="57"/>
    <n v="93"/>
  </r>
  <r>
    <x v="5"/>
    <n v="55"/>
    <x v="0"/>
    <x v="11"/>
    <x v="1"/>
    <x v="2"/>
    <x v="0"/>
    <x v="60"/>
    <x v="1"/>
    <x v="1"/>
    <n v="19.898495653695399"/>
    <n v="19.898495653695399"/>
    <n v="1.98984956536954E+16"/>
    <x v="1"/>
    <n v="61"/>
    <s v="No"/>
    <x v="0"/>
    <n v="1930.4407471741999"/>
    <n v="1.9304407471742E+16"/>
    <n v="233.01988775278301"/>
    <n v="2.33019887752783E+16"/>
    <x v="58"/>
    <n v="95.5"/>
  </r>
  <r>
    <x v="5"/>
    <n v="52"/>
    <x v="1"/>
    <x v="14"/>
    <x v="1"/>
    <x v="1"/>
    <x v="1"/>
    <x v="61"/>
    <x v="1"/>
    <x v="1"/>
    <n v="19.320444472541698"/>
    <n v="19.320444472541698"/>
    <n v="1.93204444725417E+16"/>
    <x v="1"/>
    <n v="62"/>
    <s v="No"/>
    <x v="0"/>
    <n v="1921.40492751017"/>
    <n v="1.92140492751017E+16"/>
    <n v="168.64177926817999"/>
    <n v="1.6864177926818E+16"/>
    <x v="59"/>
    <n v="87.5"/>
  </r>
  <r>
    <x v="5"/>
    <n v="53"/>
    <x v="0"/>
    <x v="5"/>
    <x v="1"/>
    <x v="2"/>
    <x v="1"/>
    <x v="62"/>
    <x v="0"/>
    <x v="2"/>
    <n v="18.571258180388199"/>
    <n v="18.571258180388199"/>
    <n v="1.85712581803882E+16"/>
    <x v="1"/>
    <n v="63"/>
    <s v="No"/>
    <x v="0"/>
    <n v="2197.21133318907"/>
    <n v="2.19721133318907E+16"/>
    <n v="210.60282533415"/>
    <n v="2.1060282533415E+16"/>
    <x v="60"/>
    <n v="84.6"/>
  </r>
  <r>
    <x v="6"/>
    <n v="64"/>
    <x v="1"/>
    <x v="9"/>
    <x v="1"/>
    <x v="0"/>
    <x v="0"/>
    <x v="63"/>
    <x v="1"/>
    <x v="3"/>
    <n v="24.8912958506818"/>
    <n v="0.24891295850681799"/>
    <n v="248912958506818"/>
    <x v="1"/>
    <n v="64"/>
    <s v="No"/>
    <x v="0"/>
    <n v="2091.6038321197202"/>
    <n v="2.09160383211972E+16"/>
    <n v="217.095580152829"/>
    <n v="2.17095580152829E+16"/>
    <x v="61"/>
    <n v="90.8"/>
  </r>
  <r>
    <x v="6"/>
    <n v="63"/>
    <x v="1"/>
    <x v="13"/>
    <x v="1"/>
    <x v="2"/>
    <x v="0"/>
    <x v="64"/>
    <x v="1"/>
    <x v="3"/>
    <n v="24.831462064580698"/>
    <n v="24.831462064580698"/>
    <n v="2.48314620645807E+16"/>
    <x v="1"/>
    <n v="65"/>
    <s v="No"/>
    <x v="0"/>
    <n v="1860.75142333401"/>
    <n v="1.86075142333401E+16"/>
    <n v="239.597964844975"/>
    <n v="2.39597964844975E+16"/>
    <x v="62"/>
    <n v="89.4"/>
  </r>
  <r>
    <x v="6"/>
    <n v="63"/>
    <x v="1"/>
    <x v="15"/>
    <x v="1"/>
    <x v="1"/>
    <x v="0"/>
    <x v="65"/>
    <x v="1"/>
    <x v="3"/>
    <n v="24.747632009746798"/>
    <n v="24.747632009746798"/>
    <n v="2.47476320097468E+16"/>
    <x v="1"/>
    <n v="66"/>
    <s v="No"/>
    <x v="0"/>
    <n v="21.858413913843801"/>
    <n v="218584139138438"/>
    <n v="19.284548539790801"/>
    <n v="1928454853979080"/>
    <x v="63"/>
    <n v="87.8"/>
  </r>
  <r>
    <x v="6"/>
    <n v="61"/>
    <x v="1"/>
    <x v="0"/>
    <x v="1"/>
    <x v="0"/>
    <x v="0"/>
    <x v="66"/>
    <x v="1"/>
    <x v="3"/>
    <n v="24.6875990384418"/>
    <n v="24.6875990384418"/>
    <n v="2.46875990384418E+16"/>
    <x v="1"/>
    <n v="67"/>
    <s v="No"/>
    <x v="0"/>
    <n v="1661.5549054138301"/>
    <n v="1.66155490541383E+16"/>
    <n v="191.86373972118599"/>
    <n v="1.91863739721186E+16"/>
    <x v="64"/>
    <n v="85.7"/>
  </r>
  <r>
    <x v="6"/>
    <n v="52"/>
    <x v="1"/>
    <x v="6"/>
    <x v="1"/>
    <x v="0"/>
    <x v="1"/>
    <x v="67"/>
    <x v="1"/>
    <x v="1"/>
    <n v="24.679407938051302"/>
    <n v="2.4679407938051301"/>
    <n v="2467940793805130"/>
    <x v="1"/>
    <n v="68"/>
    <s v="No"/>
    <x v="0"/>
    <n v="2135.4911561260101"/>
    <n v="2.13549115612601E+16"/>
    <n v="246.95213536777999"/>
    <n v="2.4695213536778E+16"/>
    <x v="10"/>
    <n v="86"/>
  </r>
  <r>
    <x v="6"/>
    <n v="51"/>
    <x v="1"/>
    <x v="1"/>
    <x v="1"/>
    <x v="3"/>
    <x v="1"/>
    <x v="68"/>
    <x v="1"/>
    <x v="3"/>
    <n v="24.637569281333398"/>
    <n v="24.637569281333398"/>
    <n v="2.46375692813334E+16"/>
    <x v="1"/>
    <n v="69"/>
    <s v="No"/>
    <x v="0"/>
    <n v="2359.8006892892899"/>
    <n v="2.35980068928929E+16"/>
    <n v="228.72455702089999"/>
    <n v="2.287245570209E+16"/>
    <x v="65"/>
    <n v="88.3"/>
  </r>
  <r>
    <x v="6"/>
    <n v="46"/>
    <x v="0"/>
    <x v="6"/>
    <x v="1"/>
    <x v="0"/>
    <x v="1"/>
    <x v="69"/>
    <x v="1"/>
    <x v="0"/>
    <n v="24.607573416311901"/>
    <n v="24.607573416311901"/>
    <n v="2.46075734163119E+16"/>
    <x v="1"/>
    <n v="70"/>
    <s v="No"/>
    <x v="0"/>
    <n v="198.37739797268401"/>
    <n v="1983773979726840"/>
    <n v="232.95278537116101"/>
    <n v="2.32952785371161E+16"/>
    <x v="8"/>
    <n v="90.1"/>
  </r>
  <r>
    <x v="6"/>
    <n v="55"/>
    <x v="1"/>
    <x v="0"/>
    <x v="1"/>
    <x v="0"/>
    <x v="0"/>
    <x v="70"/>
    <x v="1"/>
    <x v="1"/>
    <n v="24.494643830987801"/>
    <n v="24.494643830987801"/>
    <n v="2.44946438309878E+16"/>
    <x v="1"/>
    <n v="71"/>
    <s v="No"/>
    <x v="0"/>
    <n v="1791.3664457059399"/>
    <n v="1.79136644570594E+16"/>
    <n v="21.617736405971598"/>
    <n v="2161773640597160"/>
    <x v="66"/>
    <n v="88.9"/>
  </r>
  <r>
    <x v="6"/>
    <n v="52"/>
    <x v="1"/>
    <x v="0"/>
    <x v="3"/>
    <x v="3"/>
    <x v="1"/>
    <x v="71"/>
    <x v="0"/>
    <x v="1"/>
    <n v="24.419159738177399"/>
    <n v="24.419159738177399"/>
    <n v="2.44191597381774E+16"/>
    <x v="1"/>
    <n v="72"/>
    <s v="No"/>
    <x v="0"/>
    <n v="209.24156074708"/>
    <n v="2092415607470800"/>
    <n v="191.10624778475"/>
    <n v="1.9110624778475E+16"/>
    <x v="62"/>
    <n v="81.599999999999994"/>
  </r>
  <r>
    <x v="6"/>
    <n v="62"/>
    <x v="0"/>
    <x v="2"/>
    <x v="1"/>
    <x v="0"/>
    <x v="0"/>
    <x v="72"/>
    <x v="0"/>
    <x v="1"/>
    <n v="24.380892642095599"/>
    <n v="24.380892642095599"/>
    <n v="2.43808926420956E+16"/>
    <x v="1"/>
    <n v="73"/>
    <s v="No"/>
    <x v="0"/>
    <n v="2126.2687618289601"/>
    <n v="2.12626876182896E+16"/>
    <n v="212.57065252788101"/>
    <n v="2.12570652527881E+16"/>
    <x v="16"/>
    <n v="92.7"/>
  </r>
  <r>
    <x v="6"/>
    <n v="46"/>
    <x v="1"/>
    <x v="8"/>
    <x v="1"/>
    <x v="0"/>
    <x v="1"/>
    <x v="73"/>
    <x v="1"/>
    <x v="3"/>
    <n v="24.344324597647201"/>
    <n v="24.344324597647201"/>
    <n v="2.43443245976472E+16"/>
    <x v="1"/>
    <n v="74"/>
    <s v="No"/>
    <x v="0"/>
    <n v="181.26597447980399"/>
    <n v="1812659744798040"/>
    <n v="201.91284118800101"/>
    <n v="2.01912841188001E+16"/>
    <x v="29"/>
    <n v="87.3"/>
  </r>
  <r>
    <x v="6"/>
    <n v="51"/>
    <x v="0"/>
    <x v="9"/>
    <x v="1"/>
    <x v="0"/>
    <x v="1"/>
    <x v="74"/>
    <x v="1"/>
    <x v="3"/>
    <n v="24.151435248705901"/>
    <n v="2.4151435248705901"/>
    <n v="2415143524870590"/>
    <x v="1"/>
    <n v="75"/>
    <s v="No"/>
    <x v="0"/>
    <n v="1963.32142409884"/>
    <n v="1.96332142409884E+16"/>
    <n v="21.596807768231599"/>
    <n v="2159680776823160"/>
    <x v="57"/>
    <n v="86.7"/>
  </r>
  <r>
    <x v="6"/>
    <n v="56"/>
    <x v="1"/>
    <x v="7"/>
    <x v="1"/>
    <x v="1"/>
    <x v="0"/>
    <x v="75"/>
    <x v="1"/>
    <x v="3"/>
    <n v="24.134192867933702"/>
    <n v="2.4134192867933701"/>
    <n v="2413419286793370"/>
    <x v="1"/>
    <n v="76"/>
    <s v="No"/>
    <x v="0"/>
    <n v="16.845808046869401"/>
    <n v="168458080468694"/>
    <n v="210.04505199017299"/>
    <n v="2.10045051990173E+16"/>
    <x v="67"/>
    <n v="87.1"/>
  </r>
  <r>
    <x v="6"/>
    <n v="52"/>
    <x v="0"/>
    <x v="9"/>
    <x v="1"/>
    <x v="1"/>
    <x v="1"/>
    <x v="76"/>
    <x v="0"/>
    <x v="0"/>
    <n v="24.124905021050701"/>
    <n v="24.124905021050701"/>
    <n v="2.41249050210507E+16"/>
    <x v="1"/>
    <n v="77"/>
    <s v="No"/>
    <x v="0"/>
    <n v="217.65167313916899"/>
    <n v="2176516731391690"/>
    <n v="223.58585576996299"/>
    <n v="2.23585855769963E+16"/>
    <x v="68"/>
    <n v="89.2"/>
  </r>
  <r>
    <x v="6"/>
    <n v="71"/>
    <x v="1"/>
    <x v="8"/>
    <x v="1"/>
    <x v="2"/>
    <x v="3"/>
    <x v="77"/>
    <x v="1"/>
    <x v="1"/>
    <n v="24.100325657792201"/>
    <n v="2.4100325657792201"/>
    <n v="2410032565779220"/>
    <x v="1"/>
    <n v="78"/>
    <s v="No"/>
    <x v="0"/>
    <n v="209.90824861881501"/>
    <n v="2099082486188150"/>
    <n v="189.09583381694401"/>
    <n v="1.89095833816944E+16"/>
    <x v="38"/>
    <n v="95.4"/>
  </r>
  <r>
    <x v="6"/>
    <n v="56"/>
    <x v="1"/>
    <x v="0"/>
    <x v="1"/>
    <x v="3"/>
    <x v="0"/>
    <x v="78"/>
    <x v="0"/>
    <x v="1"/>
    <n v="24.0856461037325"/>
    <n v="24.0856461037325"/>
    <n v="2.40856461037325E+16"/>
    <x v="1"/>
    <n v="79"/>
    <s v="No"/>
    <x v="0"/>
    <n v="2200.7776021927398"/>
    <n v="2.20077760219274E+16"/>
    <n v="211.47176827601101"/>
    <n v="2.11471768276011E+16"/>
    <x v="69"/>
    <n v="96.4"/>
  </r>
  <r>
    <x v="6"/>
    <n v="61"/>
    <x v="0"/>
    <x v="0"/>
    <x v="3"/>
    <x v="0"/>
    <x v="0"/>
    <x v="79"/>
    <x v="0"/>
    <x v="1"/>
    <n v="24.0046409930751"/>
    <n v="24.0046409930751"/>
    <n v="2.40046409930751E+16"/>
    <x v="1"/>
    <n v="80"/>
    <s v="No"/>
    <x v="0"/>
    <n v="2095.0228081344499"/>
    <n v="2.09502280813445E+16"/>
    <n v="230.46961353851299"/>
    <n v="2.30469613538513E+16"/>
    <x v="70"/>
    <n v="94"/>
  </r>
  <r>
    <x v="6"/>
    <n v="59"/>
    <x v="1"/>
    <x v="2"/>
    <x v="1"/>
    <x v="0"/>
    <x v="0"/>
    <x v="80"/>
    <x v="1"/>
    <x v="1"/>
    <n v="23.991099360100101"/>
    <n v="23.991099360100101"/>
    <n v="2.39910993601001E+16"/>
    <x v="1"/>
    <n v="81"/>
    <s v="No"/>
    <x v="0"/>
    <n v="2159.0219134345198"/>
    <n v="2.15902191343452E+16"/>
    <n v="243.054194157654"/>
    <n v="2.43054194157654E+16"/>
    <x v="71"/>
    <n v="91.1"/>
  </r>
  <r>
    <x v="6"/>
    <n v="54"/>
    <x v="0"/>
    <x v="9"/>
    <x v="1"/>
    <x v="0"/>
    <x v="1"/>
    <x v="81"/>
    <x v="1"/>
    <x v="1"/>
    <n v="23.983716745273799"/>
    <n v="23.983716745273799"/>
    <n v="2.39837167452738E+16"/>
    <x v="1"/>
    <n v="82"/>
    <s v="No"/>
    <x v="0"/>
    <n v="200.95106959945801"/>
    <n v="2009510695994580"/>
    <n v="205.98624062944199"/>
    <n v="2.05986240629442E+16"/>
    <x v="72"/>
    <n v="91.8"/>
  </r>
  <r>
    <x v="6"/>
    <n v="48"/>
    <x v="0"/>
    <x v="7"/>
    <x v="1"/>
    <x v="3"/>
    <x v="1"/>
    <x v="82"/>
    <x v="0"/>
    <x v="1"/>
    <n v="23.920111778370799"/>
    <n v="23.920111778370799"/>
    <n v="2.39201117783708E+16"/>
    <x v="1"/>
    <n v="83"/>
    <s v="No"/>
    <x v="0"/>
    <n v="2106.4171345151499"/>
    <n v="2.10641713451515E+16"/>
    <n v="2.3093953776364899"/>
    <n v="230939537763649"/>
    <x v="73"/>
    <n v="86.1"/>
  </r>
  <r>
    <x v="6"/>
    <n v="58"/>
    <x v="1"/>
    <x v="0"/>
    <x v="1"/>
    <x v="0"/>
    <x v="0"/>
    <x v="83"/>
    <x v="0"/>
    <x v="3"/>
    <n v="23.912021166446401"/>
    <n v="23.912021166446401"/>
    <n v="2391202116644640"/>
    <x v="1"/>
    <n v="84"/>
    <s v="No"/>
    <x v="0"/>
    <n v="1906.0851580644801"/>
    <n v="1.90608515806448E+16"/>
    <n v="224.73157397721499"/>
    <n v="2.24731573977215E+16"/>
    <x v="74"/>
    <n v="88.7"/>
  </r>
  <r>
    <x v="6"/>
    <n v="58"/>
    <x v="1"/>
    <x v="7"/>
    <x v="3"/>
    <x v="3"/>
    <x v="0"/>
    <x v="84"/>
    <x v="0"/>
    <x v="0"/>
    <n v="23.813207045342299"/>
    <n v="23.813207045342299"/>
    <n v="2.38132070453423E+16"/>
    <x v="1"/>
    <n v="85"/>
    <s v="No"/>
    <x v="0"/>
    <n v="220.91474509776799"/>
    <n v="2209147450977680"/>
    <n v="20.328995442231498"/>
    <n v="2032899544223150"/>
    <x v="75"/>
    <n v="93.7"/>
  </r>
  <r>
    <x v="6"/>
    <n v="58"/>
    <x v="1"/>
    <x v="2"/>
    <x v="1"/>
    <x v="2"/>
    <x v="0"/>
    <x v="85"/>
    <x v="1"/>
    <x v="1"/>
    <n v="23.7208648769777"/>
    <n v="23.7208648769777"/>
    <n v="2.37208648769777E+16"/>
    <x v="1"/>
    <n v="86"/>
    <s v="No"/>
    <x v="0"/>
    <n v="2089.1583424968098"/>
    <n v="2.08915834249681E+16"/>
    <n v="21.706697515365999"/>
    <n v="2170669751536600"/>
    <x v="63"/>
    <n v="90.1"/>
  </r>
  <r>
    <x v="6"/>
    <n v="63"/>
    <x v="0"/>
    <x v="7"/>
    <x v="1"/>
    <x v="3"/>
    <x v="0"/>
    <x v="86"/>
    <x v="1"/>
    <x v="3"/>
    <n v="23.606640512587902"/>
    <n v="2.36066405125879"/>
    <n v="2360664051258790"/>
    <x v="1"/>
    <n v="87"/>
    <s v="No"/>
    <x v="0"/>
    <n v="2056.3427516740398"/>
    <n v="2.05634275167404E+16"/>
    <n v="20.053889032952199"/>
    <n v="2005388903295220"/>
    <x v="44"/>
    <n v="92.7"/>
  </r>
  <r>
    <x v="6"/>
    <n v="50"/>
    <x v="1"/>
    <x v="1"/>
    <x v="1"/>
    <x v="3"/>
    <x v="1"/>
    <x v="87"/>
    <x v="0"/>
    <x v="1"/>
    <n v="23.557943717838199"/>
    <n v="2.3557943717838201"/>
    <n v="2355794371783820"/>
    <x v="1"/>
    <n v="88"/>
    <s v="No"/>
    <x v="0"/>
    <n v="2052.0433242676299"/>
    <n v="2.05204332426763E+16"/>
    <n v="26.1552815080641"/>
    <n v="2615528150806410"/>
    <x v="49"/>
    <n v="87.4"/>
  </r>
  <r>
    <x v="6"/>
    <n v="56"/>
    <x v="1"/>
    <x v="11"/>
    <x v="1"/>
    <x v="0"/>
    <x v="0"/>
    <x v="88"/>
    <x v="0"/>
    <x v="0"/>
    <n v="23.537807244291599"/>
    <n v="23.537807244291599"/>
    <n v="2.35378072442916E+16"/>
    <x v="1"/>
    <n v="89"/>
    <s v="No"/>
    <x v="0"/>
    <n v="1927.14455328555"/>
    <n v="1.92714455328555E+16"/>
    <n v="21.5599484087764"/>
    <n v="2155994840877640"/>
    <x v="30"/>
    <n v="87.9"/>
  </r>
  <r>
    <x v="6"/>
    <n v="74"/>
    <x v="1"/>
    <x v="10"/>
    <x v="3"/>
    <x v="2"/>
    <x v="3"/>
    <x v="89"/>
    <x v="1"/>
    <x v="3"/>
    <n v="23.403624606233898"/>
    <n v="2.3403624606233899"/>
    <n v="2340362460623390"/>
    <x v="1"/>
    <n v="90"/>
    <s v="No"/>
    <x v="0"/>
    <n v="2181.5731553871301"/>
    <n v="2.18157315538713E+16"/>
    <n v="18.3549441071826"/>
    <n v="1835494410718260"/>
    <x v="76"/>
    <n v="98.8"/>
  </r>
  <r>
    <x v="6"/>
    <n v="61"/>
    <x v="1"/>
    <x v="5"/>
    <x v="3"/>
    <x v="0"/>
    <x v="0"/>
    <x v="90"/>
    <x v="1"/>
    <x v="3"/>
    <n v="23.348752507078199"/>
    <n v="23.348752507078199"/>
    <n v="2.33487525070782E+16"/>
    <x v="1"/>
    <n v="91"/>
    <s v="No"/>
    <x v="0"/>
    <n v="19.0767084609585"/>
    <n v="190767084609585"/>
    <n v="233.615619903207"/>
    <n v="2.33615619903207E+16"/>
    <x v="77"/>
    <n v="90.7"/>
  </r>
  <r>
    <x v="6"/>
    <n v="61"/>
    <x v="0"/>
    <x v="1"/>
    <x v="1"/>
    <x v="0"/>
    <x v="0"/>
    <x v="91"/>
    <x v="1"/>
    <x v="3"/>
    <n v="23.346382388459102"/>
    <n v="23.346382388459102"/>
    <n v="2.33463823884591E+16"/>
    <x v="1"/>
    <n v="92"/>
    <s v="No"/>
    <x v="0"/>
    <n v="1823.85466452537"/>
    <n v="1.82385466452537E+16"/>
    <n v="2.0706008507558802"/>
    <n v="207060085075588"/>
    <x v="78"/>
    <n v="90.2"/>
  </r>
  <r>
    <x v="6"/>
    <n v="62"/>
    <x v="0"/>
    <x v="8"/>
    <x v="1"/>
    <x v="0"/>
    <x v="0"/>
    <x v="92"/>
    <x v="0"/>
    <x v="3"/>
    <n v="23.328596856072"/>
    <n v="23.328596856072"/>
    <n v="2.3328596856072E+16"/>
    <x v="1"/>
    <n v="93"/>
    <s v="No"/>
    <x v="0"/>
    <n v="1896.8690280134899"/>
    <n v="1.89686902801349E+16"/>
    <n v="210.22706931933101"/>
    <n v="2.10227069319331E+16"/>
    <x v="79"/>
    <n v="90.3"/>
  </r>
  <r>
    <x v="6"/>
    <n v="53"/>
    <x v="1"/>
    <x v="2"/>
    <x v="1"/>
    <x v="3"/>
    <x v="1"/>
    <x v="93"/>
    <x v="0"/>
    <x v="3"/>
    <n v="23.260958569223"/>
    <n v="23.260958569223"/>
    <n v="2.3260958569223E+16"/>
    <x v="1"/>
    <n v="94"/>
    <s v="No"/>
    <x v="0"/>
    <n v="2104.8885224503001"/>
    <n v="2.1048885224503E+16"/>
    <n v="212.584507215038"/>
    <n v="2.12584507215038E+16"/>
    <x v="80"/>
    <n v="85.4"/>
  </r>
  <r>
    <x v="6"/>
    <n v="56"/>
    <x v="0"/>
    <x v="5"/>
    <x v="1"/>
    <x v="1"/>
    <x v="0"/>
    <x v="94"/>
    <x v="1"/>
    <x v="1"/>
    <n v="23.071600700119401"/>
    <n v="23.071600700119401"/>
    <n v="2307160070011940"/>
    <x v="1"/>
    <n v="95"/>
    <s v="No"/>
    <x v="0"/>
    <n v="1870.4307284745701"/>
    <n v="1.87043072847457E+16"/>
    <n v="199.60880735737399"/>
    <n v="1.99608807357374E+16"/>
    <x v="81"/>
    <n v="91.5"/>
  </r>
  <r>
    <x v="6"/>
    <n v="59"/>
    <x v="0"/>
    <x v="9"/>
    <x v="1"/>
    <x v="3"/>
    <x v="0"/>
    <x v="95"/>
    <x v="1"/>
    <x v="3"/>
    <n v="22.989823906562997"/>
    <n v="2.2989823906562998"/>
    <n v="2298982390656300"/>
    <x v="1"/>
    <n v="96"/>
    <s v="No"/>
    <x v="0"/>
    <n v="2262.7233212729502"/>
    <n v="2.26272332127295E+16"/>
    <n v="208.53569670783099"/>
    <n v="2.08535696707831E+16"/>
    <x v="82"/>
    <n v="92.3"/>
  </r>
  <r>
    <x v="6"/>
    <n v="57"/>
    <x v="0"/>
    <x v="9"/>
    <x v="1"/>
    <x v="0"/>
    <x v="0"/>
    <x v="96"/>
    <x v="1"/>
    <x v="3"/>
    <n v="22.9723090108983"/>
    <n v="22.9723090108983"/>
    <n v="2.29723090108983E+16"/>
    <x v="1"/>
    <n v="97"/>
    <s v="No"/>
    <x v="0"/>
    <n v="210.06913620458599"/>
    <n v="2100691362045860"/>
    <n v="233.86031011927"/>
    <n v="2.3386031011927E+16"/>
    <x v="83"/>
    <n v="93.4"/>
  </r>
  <r>
    <x v="6"/>
    <n v="50"/>
    <x v="1"/>
    <x v="6"/>
    <x v="1"/>
    <x v="2"/>
    <x v="1"/>
    <x v="97"/>
    <x v="0"/>
    <x v="1"/>
    <n v="22.9580115614386"/>
    <n v="22.9580115614386"/>
    <n v="2.29580115614386E+16"/>
    <x v="1"/>
    <n v="98"/>
    <s v="No"/>
    <x v="0"/>
    <n v="200.41161658911599"/>
    <n v="2004116165891160"/>
    <n v="206.80418068234201"/>
    <n v="2.06804180682342E+16"/>
    <x v="84"/>
    <n v="85.2"/>
  </r>
  <r>
    <x v="6"/>
    <n v="62"/>
    <x v="0"/>
    <x v="10"/>
    <x v="3"/>
    <x v="0"/>
    <x v="0"/>
    <x v="98"/>
    <x v="0"/>
    <x v="3"/>
    <n v="22.947050070139898"/>
    <n v="22.947050070139898"/>
    <n v="2.29470500701399E+16"/>
    <x v="1"/>
    <n v="99"/>
    <s v="No"/>
    <x v="0"/>
    <n v="2071.6783700041801"/>
    <n v="2.07167837000418E+16"/>
    <n v="223.69188888944899"/>
    <n v="2.23691888889449E+16"/>
    <x v="85"/>
    <n v="91.5"/>
  </r>
  <r>
    <x v="6"/>
    <n v="64"/>
    <x v="1"/>
    <x v="10"/>
    <x v="1"/>
    <x v="0"/>
    <x v="0"/>
    <x v="99"/>
    <x v="0"/>
    <x v="3"/>
    <n v="22.9324999378832"/>
    <n v="22.9324999378832"/>
    <n v="2.29324999378832E+16"/>
    <x v="1"/>
    <n v="100"/>
    <s v="No"/>
    <x v="0"/>
    <n v="194.51173840865999"/>
    <n v="1945117384086600"/>
    <n v="23.989221849555602"/>
    <n v="2398922184955560"/>
    <x v="86"/>
    <n v="93.8"/>
  </r>
  <r>
    <x v="6"/>
    <n v="47"/>
    <x v="0"/>
    <x v="2"/>
    <x v="1"/>
    <x v="3"/>
    <x v="1"/>
    <x v="100"/>
    <x v="0"/>
    <x v="3"/>
    <n v="22.8154793172172"/>
    <n v="2.28154793172172"/>
    <n v="2281547931721720"/>
    <x v="1"/>
    <n v="101"/>
    <s v="No"/>
    <x v="0"/>
    <n v="2149.17825959832"/>
    <n v="2.14917825959832E+16"/>
    <n v="236.92801726613101"/>
    <n v="2.36928017266131E+16"/>
    <x v="87"/>
    <n v="88.5"/>
  </r>
  <r>
    <x v="6"/>
    <n v="57"/>
    <x v="0"/>
    <x v="2"/>
    <x v="3"/>
    <x v="0"/>
    <x v="0"/>
    <x v="101"/>
    <x v="0"/>
    <x v="1"/>
    <n v="22.605930153370199"/>
    <n v="22.605930153370199"/>
    <n v="2.26059301533702E+16"/>
    <x v="1"/>
    <n v="102"/>
    <s v="No"/>
    <x v="0"/>
    <n v="1988.0506488168501"/>
    <n v="1.98805064881685E+16"/>
    <n v="20.148139958109699"/>
    <n v="2014813995810970"/>
    <x v="88"/>
    <n v="97.6"/>
  </r>
  <r>
    <x v="6"/>
    <n v="43"/>
    <x v="0"/>
    <x v="2"/>
    <x v="1"/>
    <x v="1"/>
    <x v="2"/>
    <x v="102"/>
    <x v="1"/>
    <x v="2"/>
    <n v="22.551449346335399"/>
    <n v="22.551449346335399"/>
    <n v="2255144934633540"/>
    <x v="1"/>
    <n v="103"/>
    <s v="No"/>
    <x v="0"/>
    <n v="2030.2962817478799"/>
    <n v="2.03029628174788E+16"/>
    <n v="228.73382687381999"/>
    <n v="2.2873382687382E+16"/>
    <x v="89"/>
    <n v="88"/>
  </r>
  <r>
    <x v="6"/>
    <n v="47"/>
    <x v="0"/>
    <x v="1"/>
    <x v="1"/>
    <x v="2"/>
    <x v="1"/>
    <x v="103"/>
    <x v="1"/>
    <x v="1"/>
    <n v="22.4836950195699"/>
    <n v="22.4836950195699"/>
    <n v="2.24836950195699E+16"/>
    <x v="1"/>
    <n v="104"/>
    <s v="No"/>
    <x v="0"/>
    <n v="206.793528138792"/>
    <n v="2067935281387920"/>
    <n v="208.04519407835301"/>
    <n v="2.08045194078353E+16"/>
    <x v="90"/>
    <n v="91"/>
  </r>
  <r>
    <x v="6"/>
    <n v="45"/>
    <x v="1"/>
    <x v="2"/>
    <x v="1"/>
    <x v="3"/>
    <x v="1"/>
    <x v="104"/>
    <x v="1"/>
    <x v="1"/>
    <n v="22.250629702012699"/>
    <n v="22.250629702012699"/>
    <n v="2.22506297020127E+16"/>
    <x v="1"/>
    <n v="105"/>
    <s v="No"/>
    <x v="0"/>
    <n v="2068.1428976503998"/>
    <n v="2.0681428976504E+16"/>
    <n v="227.08909809835399"/>
    <n v="2.27089098098354E+16"/>
    <x v="45"/>
    <n v="80.2"/>
  </r>
  <r>
    <x v="6"/>
    <n v="62"/>
    <x v="1"/>
    <x v="11"/>
    <x v="1"/>
    <x v="0"/>
    <x v="0"/>
    <x v="105"/>
    <x v="0"/>
    <x v="1"/>
    <n v="22.226416476239098"/>
    <n v="2.2226416476239099"/>
    <n v="2222641647623910"/>
    <x v="1"/>
    <n v="106"/>
    <s v="No"/>
    <x v="0"/>
    <n v="1629.24460868503"/>
    <n v="1.62924460868503E+16"/>
    <n v="19.3290831071971"/>
    <n v="1932908310719710"/>
    <x v="39"/>
    <n v="86"/>
  </r>
  <r>
    <x v="6"/>
    <n v="52"/>
    <x v="0"/>
    <x v="9"/>
    <x v="1"/>
    <x v="1"/>
    <x v="1"/>
    <x v="106"/>
    <x v="2"/>
    <x v="3"/>
    <n v="22.224658093327101"/>
    <n v="22.224658093327101"/>
    <n v="2.22246580933271E+16"/>
    <x v="1"/>
    <n v="107"/>
    <s v="No"/>
    <x v="0"/>
    <n v="19.6200938714823"/>
    <n v="196200938714823"/>
    <n v="206.26761389078899"/>
    <n v="2.06267613890789E+16"/>
    <x v="59"/>
    <n v="84.6"/>
  </r>
  <r>
    <x v="6"/>
    <n v="60"/>
    <x v="0"/>
    <x v="5"/>
    <x v="3"/>
    <x v="0"/>
    <x v="0"/>
    <x v="107"/>
    <x v="1"/>
    <x v="1"/>
    <n v="22.162341972838298"/>
    <n v="22.162341972838298"/>
    <n v="2.21623419728383E+16"/>
    <x v="1"/>
    <n v="108"/>
    <s v="No"/>
    <x v="0"/>
    <n v="2397.3362302216701"/>
    <n v="2.39733623022167E+16"/>
    <n v="224.05255837736701"/>
    <n v="2.24052558377367E+16"/>
    <x v="91"/>
    <n v="101"/>
  </r>
  <r>
    <x v="6"/>
    <n v="61"/>
    <x v="1"/>
    <x v="1"/>
    <x v="1"/>
    <x v="2"/>
    <x v="0"/>
    <x v="108"/>
    <x v="2"/>
    <x v="3"/>
    <n v="21.925675158102599"/>
    <n v="21.925675158102599"/>
    <n v="2.19256751581026E+16"/>
    <x v="1"/>
    <n v="109"/>
    <s v="No"/>
    <x v="0"/>
    <n v="207.609479950571"/>
    <n v="2076094799505710"/>
    <n v="189.87908865218901"/>
    <n v="1.89879088652189E+16"/>
    <x v="92"/>
    <n v="89.6"/>
  </r>
  <r>
    <x v="6"/>
    <n v="62"/>
    <x v="0"/>
    <x v="2"/>
    <x v="1"/>
    <x v="3"/>
    <x v="0"/>
    <x v="109"/>
    <x v="1"/>
    <x v="3"/>
    <n v="21.892953654117399"/>
    <n v="21.892953654117399"/>
    <n v="2.18929536541174E+16"/>
    <x v="1"/>
    <n v="110"/>
    <s v="No"/>
    <x v="0"/>
    <n v="207.16790313060599"/>
    <n v="2071679031306060"/>
    <n v="19.507364475998699"/>
    <n v="1950736447599870"/>
    <x v="93"/>
    <n v="86.5"/>
  </r>
  <r>
    <x v="6"/>
    <n v="64"/>
    <x v="1"/>
    <x v="5"/>
    <x v="1"/>
    <x v="2"/>
    <x v="0"/>
    <x v="110"/>
    <x v="1"/>
    <x v="1"/>
    <n v="21.886251086196399"/>
    <n v="2.18862510861964"/>
    <n v="2188625108619640"/>
    <x v="1"/>
    <n v="111"/>
    <s v="No"/>
    <x v="0"/>
    <n v="2245.7871476407499"/>
    <n v="2.24578714764075E+16"/>
    <n v="226.684005230004"/>
    <n v="2.26684005230004E+16"/>
    <x v="94"/>
    <n v="91.7"/>
  </r>
  <r>
    <x v="6"/>
    <n v="51"/>
    <x v="0"/>
    <x v="16"/>
    <x v="1"/>
    <x v="2"/>
    <x v="1"/>
    <x v="111"/>
    <x v="0"/>
    <x v="0"/>
    <n v="21.835750647468601"/>
    <n v="2.1835750647468601"/>
    <n v="2183575064746860"/>
    <x v="1"/>
    <n v="112"/>
    <s v="No"/>
    <x v="0"/>
    <n v="2114.1007804195201"/>
    <n v="2.11410078041952E+16"/>
    <n v="210.57958407551101"/>
    <n v="2.10579584075511E+16"/>
    <x v="95"/>
    <n v="92"/>
  </r>
  <r>
    <x v="6"/>
    <n v="66"/>
    <x v="0"/>
    <x v="0"/>
    <x v="2"/>
    <x v="0"/>
    <x v="3"/>
    <x v="112"/>
    <x v="0"/>
    <x v="1"/>
    <n v="21.823847632221202"/>
    <n v="2.18238476322212"/>
    <n v="2182384763222120"/>
    <x v="1"/>
    <n v="113"/>
    <s v="No"/>
    <x v="0"/>
    <n v="190.28776236588001"/>
    <n v="1902877623658800"/>
    <n v="240.395161514194"/>
    <n v="2.40395161514194E+16"/>
    <x v="58"/>
    <n v="99.9"/>
  </r>
  <r>
    <x v="6"/>
    <n v="44"/>
    <x v="0"/>
    <x v="0"/>
    <x v="1"/>
    <x v="1"/>
    <x v="2"/>
    <x v="113"/>
    <x v="2"/>
    <x v="0"/>
    <n v="21.6904955906715"/>
    <n v="0.21690495590671499"/>
    <n v="216904955906715"/>
    <x v="1"/>
    <n v="114"/>
    <s v="No"/>
    <x v="0"/>
    <n v="161.29267437366099"/>
    <n v="1612926743736610"/>
    <n v="216.31855533980601"/>
    <n v="2.16318555339806E+16"/>
    <x v="96"/>
    <n v="81.400000000000006"/>
  </r>
  <r>
    <x v="6"/>
    <n v="54"/>
    <x v="0"/>
    <x v="0"/>
    <x v="1"/>
    <x v="1"/>
    <x v="1"/>
    <x v="114"/>
    <x v="1"/>
    <x v="3"/>
    <n v="21.676429013368502"/>
    <n v="21.676429013368502"/>
    <n v="2.16764290133685E+16"/>
    <x v="1"/>
    <n v="115"/>
    <s v="No"/>
    <x v="0"/>
    <n v="1703.49122271893"/>
    <n v="1.70349122271893E+16"/>
    <n v="146.91516073339699"/>
    <n v="1.46915160733397E+16"/>
    <x v="32"/>
    <n v="79.7"/>
  </r>
  <r>
    <x v="6"/>
    <n v="52"/>
    <x v="1"/>
    <x v="0"/>
    <x v="1"/>
    <x v="1"/>
    <x v="1"/>
    <x v="115"/>
    <x v="1"/>
    <x v="2"/>
    <n v="21.543184380660701"/>
    <n v="2.15431843806607"/>
    <n v="2154318438066070"/>
    <x v="1"/>
    <n v="116"/>
    <s v="No"/>
    <x v="0"/>
    <n v="189.83450104008801"/>
    <n v="1898345010400880"/>
    <n v="223.63216050716801"/>
    <n v="2.23632160507168E+16"/>
    <x v="97"/>
    <n v="84.2"/>
  </r>
  <r>
    <x v="6"/>
    <n v="47"/>
    <x v="0"/>
    <x v="9"/>
    <x v="1"/>
    <x v="1"/>
    <x v="1"/>
    <x v="116"/>
    <x v="2"/>
    <x v="1"/>
    <n v="21.522685831255799"/>
    <n v="21.522685831255799"/>
    <n v="2.15226858312558E+16"/>
    <x v="1"/>
    <n v="117"/>
    <s v="No"/>
    <x v="0"/>
    <n v="1723.20800863196"/>
    <n v="1.72320800863196E+16"/>
    <n v="16.7807039611133"/>
    <n v="1678070396111330"/>
    <x v="98"/>
    <n v="86.4"/>
  </r>
  <r>
    <x v="6"/>
    <n v="51"/>
    <x v="1"/>
    <x v="9"/>
    <x v="1"/>
    <x v="2"/>
    <x v="1"/>
    <x v="117"/>
    <x v="1"/>
    <x v="3"/>
    <n v="21.2444675670023"/>
    <n v="2.1244467567002299"/>
    <n v="2124446756700230"/>
    <x v="1"/>
    <n v="118"/>
    <s v="No"/>
    <x v="0"/>
    <n v="1947.9935709067299"/>
    <n v="1.94799357090673E+16"/>
    <n v="19.654880695782701"/>
    <n v="1965488069578270"/>
    <x v="99"/>
    <n v="81.400000000000006"/>
  </r>
  <r>
    <x v="6"/>
    <n v="56"/>
    <x v="1"/>
    <x v="10"/>
    <x v="1"/>
    <x v="1"/>
    <x v="0"/>
    <x v="118"/>
    <x v="1"/>
    <x v="1"/>
    <n v="21.181237534040999"/>
    <n v="21.181237534040999"/>
    <n v="2.1181237534041E+16"/>
    <x v="1"/>
    <n v="119"/>
    <s v="No"/>
    <x v="0"/>
    <n v="1651.6258752715901"/>
    <n v="1.65162587527159E+16"/>
    <n v="18.655330774686199"/>
    <n v="1865533077468620"/>
    <x v="100"/>
    <n v="82.6"/>
  </r>
  <r>
    <x v="6"/>
    <n v="56"/>
    <x v="1"/>
    <x v="0"/>
    <x v="3"/>
    <x v="3"/>
    <x v="0"/>
    <x v="119"/>
    <x v="1"/>
    <x v="3"/>
    <n v="20.935943516930902"/>
    <n v="2.0935943516930902"/>
    <n v="2093594351693090"/>
    <x v="1"/>
    <n v="120"/>
    <s v="No"/>
    <x v="0"/>
    <n v="2076.9534542356701"/>
    <n v="2.07695345423567E+16"/>
    <n v="24.850110310615701"/>
    <n v="2485011031061570"/>
    <x v="36"/>
    <n v="89.9"/>
  </r>
  <r>
    <x v="6"/>
    <n v="59"/>
    <x v="0"/>
    <x v="8"/>
    <x v="1"/>
    <x v="0"/>
    <x v="0"/>
    <x v="120"/>
    <x v="0"/>
    <x v="0"/>
    <n v="20.5024256255839"/>
    <n v="20.5024256255839"/>
    <n v="2.05024256255839E+16"/>
    <x v="1"/>
    <n v="121"/>
    <s v="No"/>
    <x v="0"/>
    <n v="1827.6200776231899"/>
    <n v="1.82762007762319E+16"/>
    <n v="22.4097657933082"/>
    <n v="2240976579330820"/>
    <x v="101"/>
    <n v="96.7"/>
  </r>
  <r>
    <x v="6"/>
    <n v="60"/>
    <x v="0"/>
    <x v="8"/>
    <x v="1"/>
    <x v="2"/>
    <x v="0"/>
    <x v="121"/>
    <x v="1"/>
    <x v="1"/>
    <n v="20.339902808435099"/>
    <n v="20.339902808435099"/>
    <n v="2.03399028084351E+16"/>
    <x v="1"/>
    <n v="122"/>
    <s v="No"/>
    <x v="0"/>
    <n v="1925.9174255303101"/>
    <n v="1.92591742553031E+16"/>
    <n v="23.481572029033799"/>
    <n v="2348157202903380"/>
    <x v="102"/>
    <n v="98.2"/>
  </r>
  <r>
    <x v="6"/>
    <n v="51"/>
    <x v="0"/>
    <x v="5"/>
    <x v="1"/>
    <x v="1"/>
    <x v="1"/>
    <x v="122"/>
    <x v="0"/>
    <x v="2"/>
    <n v="20.151370342181799"/>
    <n v="20.151370342181799"/>
    <n v="2015137034218180"/>
    <x v="1"/>
    <n v="123"/>
    <s v="No"/>
    <x v="0"/>
    <n v="218.35174641974299"/>
    <n v="2183517464197430"/>
    <n v="228.19760731550701"/>
    <n v="2.28197607315507E+16"/>
    <x v="103"/>
    <n v="85.8"/>
  </r>
  <r>
    <x v="6"/>
    <n v="62"/>
    <x v="0"/>
    <x v="1"/>
    <x v="1"/>
    <x v="0"/>
    <x v="0"/>
    <x v="123"/>
    <x v="0"/>
    <x v="1"/>
    <n v="19.363781299044302"/>
    <n v="19.363781299044302"/>
    <n v="1.93637812990443E+16"/>
    <x v="1"/>
    <n v="124"/>
    <s v="No"/>
    <x v="0"/>
    <n v="188.710374754811"/>
    <n v="1887103747548110"/>
    <n v="254.248918861806"/>
    <n v="2.54248918861806E+16"/>
    <x v="78"/>
    <n v="92.2"/>
  </r>
  <r>
    <x v="6"/>
    <n v="52"/>
    <x v="0"/>
    <x v="0"/>
    <x v="1"/>
    <x v="2"/>
    <x v="1"/>
    <x v="124"/>
    <x v="1"/>
    <x v="3"/>
    <n v="19.0993862846219"/>
    <n v="19.0993862846219"/>
    <n v="1.90993862846219E+16"/>
    <x v="1"/>
    <n v="125"/>
    <s v="No"/>
    <x v="0"/>
    <n v="192.77804439083499"/>
    <n v="1927780443908350"/>
    <n v="162.18045136433901"/>
    <n v="1.62180451364339E+16"/>
    <x v="80"/>
    <n v="83.8"/>
  </r>
  <r>
    <x v="6"/>
    <n v="55"/>
    <x v="0"/>
    <x v="2"/>
    <x v="1"/>
    <x v="0"/>
    <x v="0"/>
    <x v="125"/>
    <x v="1"/>
    <x v="3"/>
    <n v="18.8960545661655"/>
    <n v="1.8896054566165501"/>
    <n v="1889605456616550"/>
    <x v="1"/>
    <n v="126"/>
    <s v="No"/>
    <x v="0"/>
    <n v="1872.2720420778201"/>
    <n v="1.87227204207782E+16"/>
    <n v="177.45862030808399"/>
    <n v="1.77458620308084E+16"/>
    <x v="86"/>
    <n v="93.1"/>
  </r>
  <r>
    <x v="0"/>
    <n v="51"/>
    <x v="1"/>
    <x v="5"/>
    <x v="1"/>
    <x v="2"/>
    <x v="1"/>
    <x v="126"/>
    <x v="1"/>
    <x v="0"/>
    <n v="24.693593611008598"/>
    <n v="24.693593611008598"/>
    <n v="2.46935936110086E+16"/>
    <x v="1"/>
    <n v="127"/>
    <s v="No"/>
    <x v="0"/>
    <n v="2088.3977209683899"/>
    <n v="2.08839772096839E+16"/>
    <n v="204.20544627428299"/>
    <n v="2.04205446274283E+16"/>
    <x v="80"/>
    <n v="88.9"/>
  </r>
  <r>
    <x v="0"/>
    <n v="59"/>
    <x v="0"/>
    <x v="5"/>
    <x v="1"/>
    <x v="0"/>
    <x v="0"/>
    <x v="127"/>
    <x v="0"/>
    <x v="3"/>
    <n v="24.650198678612099"/>
    <n v="0.24650198678612101"/>
    <n v="246501986786121"/>
    <x v="1"/>
    <n v="128"/>
    <s v="No"/>
    <x v="0"/>
    <n v="179.25529598732001"/>
    <n v="1792552959873200"/>
    <n v="221.56309695029699"/>
    <n v="2.21563096950297E+16"/>
    <x v="104"/>
    <n v="90.7"/>
  </r>
  <r>
    <x v="0"/>
    <n v="62"/>
    <x v="1"/>
    <x v="9"/>
    <x v="3"/>
    <x v="0"/>
    <x v="0"/>
    <x v="128"/>
    <x v="1"/>
    <x v="0"/>
    <n v="24.578237964615798"/>
    <n v="24.578237964615798"/>
    <n v="2.45782379646158E+16"/>
    <x v="1"/>
    <n v="129"/>
    <s v="No"/>
    <x v="0"/>
    <n v="1987.9986747181299"/>
    <n v="1.98799867471813E+16"/>
    <n v="230.83003614105201"/>
    <n v="2.30830036141052E+16"/>
    <x v="105"/>
    <n v="88.3"/>
  </r>
  <r>
    <x v="0"/>
    <n v="48"/>
    <x v="1"/>
    <x v="0"/>
    <x v="1"/>
    <x v="3"/>
    <x v="1"/>
    <x v="129"/>
    <x v="0"/>
    <x v="1"/>
    <n v="24.577361514669903"/>
    <n v="2.4577361514669902"/>
    <n v="2457736151466990"/>
    <x v="1"/>
    <n v="130"/>
    <s v="No"/>
    <x v="0"/>
    <n v="217.58286774976699"/>
    <n v="2175828677497670"/>
    <n v="251.01863782115899"/>
    <n v="2.51018637821159E+16"/>
    <x v="100"/>
    <n v="86.9"/>
  </r>
  <r>
    <x v="0"/>
    <n v="51"/>
    <x v="1"/>
    <x v="5"/>
    <x v="1"/>
    <x v="2"/>
    <x v="1"/>
    <x v="130"/>
    <x v="2"/>
    <x v="3"/>
    <n v="24.5141963580386"/>
    <n v="24.5141963580386"/>
    <n v="2.45141963580386E+16"/>
    <x v="1"/>
    <n v="131"/>
    <s v="No"/>
    <x v="0"/>
    <n v="1962.0896572061599"/>
    <n v="1.96208965720616E+16"/>
    <n v="184.887679864305"/>
    <n v="1.84887679864305E+16"/>
    <x v="106"/>
    <n v="86"/>
  </r>
  <r>
    <x v="0"/>
    <n v="60"/>
    <x v="1"/>
    <x v="2"/>
    <x v="1"/>
    <x v="1"/>
    <x v="0"/>
    <x v="131"/>
    <x v="2"/>
    <x v="1"/>
    <n v="24.508784698628002"/>
    <n v="2.4508784698628001"/>
    <n v="2450878469862800"/>
    <x v="1"/>
    <n v="132"/>
    <s v="No"/>
    <x v="0"/>
    <n v="199.73293579644599"/>
    <n v="1997329357964460"/>
    <n v="237.09242769832301"/>
    <n v="2.37092427698323E+16"/>
    <x v="107"/>
    <n v="91.8"/>
  </r>
  <r>
    <x v="0"/>
    <n v="59"/>
    <x v="1"/>
    <x v="0"/>
    <x v="2"/>
    <x v="0"/>
    <x v="0"/>
    <x v="132"/>
    <x v="1"/>
    <x v="1"/>
    <n v="24.486800786639602"/>
    <n v="0.24486800786639601"/>
    <n v="244868007866396"/>
    <x v="1"/>
    <n v="133"/>
    <s v="No"/>
    <x v="0"/>
    <n v="207.67015306168901"/>
    <n v="2076701530616890"/>
    <n v="25.2705931551682"/>
    <n v="2527059315516820"/>
    <x v="108"/>
    <n v="91.7"/>
  </r>
  <r>
    <x v="0"/>
    <n v="49"/>
    <x v="1"/>
    <x v="4"/>
    <x v="1"/>
    <x v="0"/>
    <x v="1"/>
    <x v="133"/>
    <x v="0"/>
    <x v="2"/>
    <n v="24.483018506254201"/>
    <n v="24.483018506254201"/>
    <n v="2.44830185062542E+16"/>
    <x v="1"/>
    <n v="134"/>
    <s v="No"/>
    <x v="0"/>
    <n v="216.47246151317501"/>
    <n v="2164724615131750"/>
    <n v="241.48700006596599"/>
    <n v="2.41487000065966E+16"/>
    <x v="109"/>
    <n v="90.8"/>
  </r>
  <r>
    <x v="0"/>
    <n v="48"/>
    <x v="1"/>
    <x v="0"/>
    <x v="1"/>
    <x v="0"/>
    <x v="1"/>
    <x v="134"/>
    <x v="1"/>
    <x v="3"/>
    <n v="24.457096224742099"/>
    <n v="24.457096224742099"/>
    <n v="2.44570962247421E+16"/>
    <x v="1"/>
    <n v="135"/>
    <s v="No"/>
    <x v="0"/>
    <n v="1898.62720716944"/>
    <n v="1.89862720716944E+16"/>
    <n v="18.916939680346601"/>
    <n v="1891693968034660"/>
    <x v="110"/>
    <n v="84.7"/>
  </r>
  <r>
    <x v="0"/>
    <n v="61"/>
    <x v="0"/>
    <x v="5"/>
    <x v="1"/>
    <x v="3"/>
    <x v="0"/>
    <x v="135"/>
    <x v="0"/>
    <x v="1"/>
    <n v="24.441384676428402"/>
    <n v="2.4441384676428402"/>
    <n v="2444138467642840"/>
    <x v="1"/>
    <n v="136"/>
    <s v="No"/>
    <x v="0"/>
    <n v="2252.7829550260299"/>
    <n v="2.25278295502603E+16"/>
    <n v="244.82484913452299"/>
    <n v="2.44824849134523E+16"/>
    <x v="111"/>
    <n v="97.5"/>
  </r>
  <r>
    <x v="0"/>
    <n v="61"/>
    <x v="1"/>
    <x v="9"/>
    <x v="1"/>
    <x v="3"/>
    <x v="0"/>
    <x v="136"/>
    <x v="0"/>
    <x v="2"/>
    <n v="24.3669631314553"/>
    <n v="2.4366963131455299"/>
    <n v="2436696313145530"/>
    <x v="1"/>
    <n v="137"/>
    <s v="No"/>
    <x v="0"/>
    <n v="2054.20504896389"/>
    <n v="2.05420504896389E+16"/>
    <n v="23.171881437240199"/>
    <n v="2317188143724020"/>
    <x v="112"/>
    <n v="93.6"/>
  </r>
  <r>
    <x v="0"/>
    <n v="54"/>
    <x v="0"/>
    <x v="7"/>
    <x v="1"/>
    <x v="0"/>
    <x v="1"/>
    <x v="137"/>
    <x v="1"/>
    <x v="3"/>
    <n v="24.255373516951"/>
    <n v="24.255373516951"/>
    <n v="2.4255373516951E+16"/>
    <x v="1"/>
    <n v="138"/>
    <s v="No"/>
    <x v="0"/>
    <n v="2032.8825936031301"/>
    <n v="2.03288259360313E+16"/>
    <n v="190.146394975953"/>
    <n v="1.90146394975953E+16"/>
    <x v="113"/>
    <n v="91"/>
  </r>
  <r>
    <x v="0"/>
    <n v="64"/>
    <x v="1"/>
    <x v="5"/>
    <x v="1"/>
    <x v="2"/>
    <x v="0"/>
    <x v="138"/>
    <x v="2"/>
    <x v="3"/>
    <n v="24.2015707295071"/>
    <n v="24.2015707295071"/>
    <n v="2.42015707295071E+16"/>
    <x v="1"/>
    <n v="139"/>
    <s v="No"/>
    <x v="0"/>
    <n v="182.68721679020399"/>
    <n v="1826872167902040"/>
    <n v="194.266653281668"/>
    <n v="1.94266653281668E+16"/>
    <x v="13"/>
    <n v="91.5"/>
  </r>
  <r>
    <x v="0"/>
    <n v="57"/>
    <x v="1"/>
    <x v="11"/>
    <x v="1"/>
    <x v="0"/>
    <x v="0"/>
    <x v="139"/>
    <x v="1"/>
    <x v="3"/>
    <n v="24.200836089837399"/>
    <n v="2.4200836089837399"/>
    <n v="2420083608983740"/>
    <x v="1"/>
    <n v="140"/>
    <s v="No"/>
    <x v="0"/>
    <n v="1855.01836211043"/>
    <n v="1.85501836211043E+16"/>
    <n v="230.66272469001299"/>
    <n v="2.30662724690013E+16"/>
    <x v="108"/>
    <n v="86.1"/>
  </r>
  <r>
    <x v="0"/>
    <n v="53"/>
    <x v="0"/>
    <x v="0"/>
    <x v="1"/>
    <x v="2"/>
    <x v="1"/>
    <x v="140"/>
    <x v="1"/>
    <x v="3"/>
    <n v="24.110273371507098"/>
    <n v="24.110273371507098"/>
    <n v="2.41102733715071E+16"/>
    <x v="1"/>
    <n v="141"/>
    <s v="No"/>
    <x v="0"/>
    <n v="1842.9176897740999"/>
    <n v="1.8429176897741E+16"/>
    <n v="209.95440230841101"/>
    <n v="2.09954402308411E+16"/>
    <x v="114"/>
    <n v="85.9"/>
  </r>
  <r>
    <x v="0"/>
    <n v="54"/>
    <x v="1"/>
    <x v="5"/>
    <x v="1"/>
    <x v="2"/>
    <x v="1"/>
    <x v="141"/>
    <x v="1"/>
    <x v="1"/>
    <n v="24.067674670784399"/>
    <n v="24.067674670784399"/>
    <n v="2.40676746707844E+16"/>
    <x v="1"/>
    <n v="142"/>
    <s v="No"/>
    <x v="0"/>
    <n v="2074.5378755479101"/>
    <n v="2.07453787554791E+16"/>
    <n v="235.74884230707599"/>
    <n v="2.35748842307076E+16"/>
    <x v="90"/>
    <n v="84.6"/>
  </r>
  <r>
    <x v="0"/>
    <n v="57"/>
    <x v="1"/>
    <x v="5"/>
    <x v="1"/>
    <x v="3"/>
    <x v="0"/>
    <x v="142"/>
    <x v="0"/>
    <x v="1"/>
    <n v="24.043569312019098"/>
    <n v="24.043569312019098"/>
    <n v="2.40435693120191E+16"/>
    <x v="1"/>
    <n v="143"/>
    <s v="No"/>
    <x v="0"/>
    <n v="2237.8380991501099"/>
    <n v="2.23783809915011E+16"/>
    <n v="2.38189610271924"/>
    <n v="238189610271924"/>
    <x v="115"/>
    <n v="93.1"/>
  </r>
  <r>
    <x v="0"/>
    <n v="59"/>
    <x v="0"/>
    <x v="7"/>
    <x v="3"/>
    <x v="0"/>
    <x v="0"/>
    <x v="143"/>
    <x v="0"/>
    <x v="0"/>
    <n v="23.920282374820403"/>
    <n v="2.3920282374820401"/>
    <n v="2392028237482040"/>
    <x v="1"/>
    <n v="144"/>
    <s v="No"/>
    <x v="0"/>
    <n v="2041.7843381048899"/>
    <n v="2.04178433810489E+16"/>
    <n v="246.36490053321501"/>
    <n v="2.46364900533215E+16"/>
    <x v="116"/>
    <n v="95.9"/>
  </r>
  <r>
    <x v="0"/>
    <n v="42"/>
    <x v="0"/>
    <x v="4"/>
    <x v="1"/>
    <x v="2"/>
    <x v="2"/>
    <x v="144"/>
    <x v="1"/>
    <x v="1"/>
    <n v="23.736195453563301"/>
    <n v="23.736195453563301"/>
    <n v="2.37361954535633E+16"/>
    <x v="1"/>
    <n v="145"/>
    <s v="No"/>
    <x v="0"/>
    <n v="1957.9771761074401"/>
    <n v="1.95797717610744E+16"/>
    <n v="17.6451115592367"/>
    <n v="1764511155923670"/>
    <x v="117"/>
    <n v="85.1"/>
  </r>
  <r>
    <x v="0"/>
    <n v="60"/>
    <x v="1"/>
    <x v="15"/>
    <x v="3"/>
    <x v="0"/>
    <x v="0"/>
    <x v="145"/>
    <x v="1"/>
    <x v="3"/>
    <n v="23.711953141284599"/>
    <n v="2.3711953141284599"/>
    <n v="2371195314128460"/>
    <x v="1"/>
    <n v="146"/>
    <s v="No"/>
    <x v="0"/>
    <n v="190.13842921702599"/>
    <n v="1901384292170260"/>
    <n v="197.99994030809799"/>
    <n v="1.97999940308098E+16"/>
    <x v="118"/>
    <n v="87.2"/>
  </r>
  <r>
    <x v="0"/>
    <n v="60"/>
    <x v="0"/>
    <x v="17"/>
    <x v="2"/>
    <x v="2"/>
    <x v="0"/>
    <x v="146"/>
    <x v="1"/>
    <x v="0"/>
    <n v="23.6021617876291"/>
    <n v="0.236021617876291"/>
    <n v="236021617876291"/>
    <x v="1"/>
    <n v="147"/>
    <s v="No"/>
    <x v="0"/>
    <n v="213.07824395454"/>
    <n v="2130782439545400"/>
    <n v="224.72689716729599"/>
    <n v="2.24726897167296E+16"/>
    <x v="119"/>
    <n v="99.2"/>
  </r>
  <r>
    <x v="0"/>
    <n v="53"/>
    <x v="0"/>
    <x v="5"/>
    <x v="1"/>
    <x v="0"/>
    <x v="1"/>
    <x v="147"/>
    <x v="0"/>
    <x v="0"/>
    <n v="23.422943060166503"/>
    <n v="2.3422943060166501"/>
    <n v="2342294306016650"/>
    <x v="1"/>
    <n v="148"/>
    <s v="No"/>
    <x v="0"/>
    <n v="2229.7818773249901"/>
    <n v="2.22978187732499E+16"/>
    <n v="223.700174122579"/>
    <n v="2.23700174122579E+16"/>
    <x v="41"/>
    <n v="87.9"/>
  </r>
  <r>
    <x v="0"/>
    <n v="56"/>
    <x v="1"/>
    <x v="2"/>
    <x v="1"/>
    <x v="3"/>
    <x v="0"/>
    <x v="148"/>
    <x v="1"/>
    <x v="1"/>
    <n v="23.1963352877791"/>
    <n v="2.31963352877791"/>
    <n v="2319633528777910"/>
    <x v="1"/>
    <n v="149"/>
    <s v="No"/>
    <x v="0"/>
    <n v="188.247846611141"/>
    <n v="1882478466111410"/>
    <n v="2.53501621961012"/>
    <n v="253501621961012"/>
    <x v="34"/>
    <n v="88.1"/>
  </r>
  <r>
    <x v="0"/>
    <n v="60"/>
    <x v="0"/>
    <x v="5"/>
    <x v="1"/>
    <x v="1"/>
    <x v="0"/>
    <x v="149"/>
    <x v="1"/>
    <x v="1"/>
    <n v="22.9366889554402"/>
    <n v="2.2936688955440201"/>
    <n v="2293668895544020"/>
    <x v="1"/>
    <n v="150"/>
    <s v="No"/>
    <x v="0"/>
    <n v="1828.33023414437"/>
    <n v="1.82833023414437E+16"/>
    <n v="161.80718996808801"/>
    <n v="1.61807189968088E+16"/>
    <x v="120"/>
    <n v="86.3"/>
  </r>
  <r>
    <x v="0"/>
    <n v="55"/>
    <x v="0"/>
    <x v="5"/>
    <x v="1"/>
    <x v="1"/>
    <x v="0"/>
    <x v="150"/>
    <x v="1"/>
    <x v="3"/>
    <n v="22.878431527256602"/>
    <n v="2.2878431527256602"/>
    <n v="2287843152725660"/>
    <x v="1"/>
    <n v="151"/>
    <s v="No"/>
    <x v="0"/>
    <n v="1622.69637348841"/>
    <n v="1.62269637348841E+16"/>
    <n v="179.72432141987301"/>
    <n v="1.79724321419873E+16"/>
    <x v="76"/>
    <n v="89.1"/>
  </r>
  <r>
    <x v="0"/>
    <n v="55"/>
    <x v="1"/>
    <x v="0"/>
    <x v="3"/>
    <x v="1"/>
    <x v="0"/>
    <x v="151"/>
    <x v="1"/>
    <x v="0"/>
    <n v="22.6118755366622"/>
    <n v="22.6118755366622"/>
    <n v="2.26118755366622E+16"/>
    <x v="1"/>
    <n v="152"/>
    <s v="No"/>
    <x v="0"/>
    <n v="1686.2338985471099"/>
    <n v="1.68623389854711E+16"/>
    <n v="202.322610610672"/>
    <n v="2.02322610610672E+16"/>
    <x v="104"/>
    <n v="90.8"/>
  </r>
  <r>
    <x v="0"/>
    <n v="62"/>
    <x v="1"/>
    <x v="8"/>
    <x v="1"/>
    <x v="0"/>
    <x v="0"/>
    <x v="152"/>
    <x v="1"/>
    <x v="3"/>
    <n v="22.600134722328299"/>
    <n v="22.600134722328299"/>
    <n v="2.26001347223283E+16"/>
    <x v="1"/>
    <n v="153"/>
    <s v="No"/>
    <x v="0"/>
    <n v="1948.53705698102"/>
    <n v="1.94853705698102E+16"/>
    <n v="207.810715272685"/>
    <n v="2.07810715272685E+16"/>
    <x v="121"/>
    <n v="88.8"/>
  </r>
  <r>
    <x v="0"/>
    <n v="64"/>
    <x v="0"/>
    <x v="5"/>
    <x v="2"/>
    <x v="0"/>
    <x v="0"/>
    <x v="153"/>
    <x v="0"/>
    <x v="1"/>
    <n v="22.5982509290641"/>
    <n v="22.5982509290641"/>
    <n v="2.25982509290641E+16"/>
    <x v="1"/>
    <n v="154"/>
    <s v="No"/>
    <x v="0"/>
    <n v="2067.5287554425699"/>
    <n v="2.06752875544257E+16"/>
    <n v="21.806528821994501"/>
    <n v="2180652882199450"/>
    <x v="122"/>
    <n v="99.4"/>
  </r>
  <r>
    <x v="0"/>
    <n v="56"/>
    <x v="1"/>
    <x v="1"/>
    <x v="1"/>
    <x v="0"/>
    <x v="0"/>
    <x v="154"/>
    <x v="1"/>
    <x v="1"/>
    <n v="22.3603686443169"/>
    <n v="22.3603686443169"/>
    <n v="2.23603686443169E+16"/>
    <x v="1"/>
    <n v="155"/>
    <s v="No"/>
    <x v="0"/>
    <n v="184.545177614582"/>
    <n v="1845451776145820"/>
    <n v="255.80826821774599"/>
    <n v="2.55808268217746E+16"/>
    <x v="123"/>
    <n v="82.8"/>
  </r>
  <r>
    <x v="0"/>
    <n v="72"/>
    <x v="0"/>
    <x v="0"/>
    <x v="0"/>
    <x v="0"/>
    <x v="3"/>
    <x v="155"/>
    <x v="0"/>
    <x v="2"/>
    <n v="21.837552337720698"/>
    <n v="2.1837552337720698"/>
    <n v="2183755233772070"/>
    <x v="1"/>
    <n v="156"/>
    <s v="Si"/>
    <x v="1"/>
    <n v="232.052624338008"/>
    <n v="2320526243380080"/>
    <n v="269.12649241883702"/>
    <n v="2.69126492418837E+16"/>
    <x v="124"/>
    <n v="102.4"/>
  </r>
  <r>
    <x v="0"/>
    <n v="59"/>
    <x v="1"/>
    <x v="11"/>
    <x v="1"/>
    <x v="0"/>
    <x v="0"/>
    <x v="156"/>
    <x v="1"/>
    <x v="3"/>
    <n v="21.569094359239401"/>
    <n v="0.21569094359239399"/>
    <n v="215690943592394"/>
    <x v="1"/>
    <n v="157"/>
    <s v="No"/>
    <x v="0"/>
    <n v="217.82070317684901"/>
    <n v="2178207031768490"/>
    <n v="217.74132537799801"/>
    <n v="2.17741325377998E+16"/>
    <x v="61"/>
    <n v="89.2"/>
  </r>
  <r>
    <x v="0"/>
    <n v="53"/>
    <x v="1"/>
    <x v="10"/>
    <x v="1"/>
    <x v="0"/>
    <x v="1"/>
    <x v="157"/>
    <x v="2"/>
    <x v="3"/>
    <n v="21.391520263152302"/>
    <n v="21.391520263152302"/>
    <n v="2139152026315230"/>
    <x v="1"/>
    <n v="158"/>
    <s v="No"/>
    <x v="0"/>
    <n v="176.029402362007"/>
    <n v="1760294023620070"/>
    <n v="188.58222536060899"/>
    <n v="1.88582225360609E+16"/>
    <x v="125"/>
    <n v="81.900000000000006"/>
  </r>
  <r>
    <x v="0"/>
    <n v="64"/>
    <x v="0"/>
    <x v="5"/>
    <x v="1"/>
    <x v="0"/>
    <x v="0"/>
    <x v="158"/>
    <x v="1"/>
    <x v="1"/>
    <n v="21.099318529049601"/>
    <n v="2.10993185290496"/>
    <n v="2109931852904960"/>
    <x v="1"/>
    <n v="159"/>
    <s v="No"/>
    <x v="0"/>
    <n v="1797.85839380577"/>
    <n v="1.79785839380577E+16"/>
    <n v="19.138897479088801"/>
    <n v="1913889747908880"/>
    <x v="73"/>
    <n v="89.5"/>
  </r>
  <r>
    <x v="0"/>
    <n v="52"/>
    <x v="0"/>
    <x v="7"/>
    <x v="1"/>
    <x v="0"/>
    <x v="1"/>
    <x v="159"/>
    <x v="1"/>
    <x v="1"/>
    <n v="20.835172056781101"/>
    <n v="20.835172056781101"/>
    <n v="2.08351720567811E+16"/>
    <x v="1"/>
    <n v="160"/>
    <s v="No"/>
    <x v="0"/>
    <n v="1480.5268630903699"/>
    <n v="1.48052686309037E+16"/>
    <n v="246.24997667174"/>
    <n v="2.4624997667174E+16"/>
    <x v="126"/>
    <n v="82.9"/>
  </r>
  <r>
    <x v="0"/>
    <n v="60"/>
    <x v="1"/>
    <x v="9"/>
    <x v="3"/>
    <x v="0"/>
    <x v="0"/>
    <x v="160"/>
    <x v="1"/>
    <x v="1"/>
    <n v="19.663127281736099"/>
    <n v="19.663127281736099"/>
    <n v="1.96631272817361E+16"/>
    <x v="1"/>
    <n v="161"/>
    <s v="No"/>
    <x v="0"/>
    <n v="168.58732784322299"/>
    <n v="1685873278432230"/>
    <n v="20.0458625966779"/>
    <n v="2004586259667790"/>
    <x v="127"/>
    <n v="90.8"/>
  </r>
  <r>
    <x v="0"/>
    <n v="60"/>
    <x v="0"/>
    <x v="9"/>
    <x v="1"/>
    <x v="2"/>
    <x v="0"/>
    <x v="161"/>
    <x v="1"/>
    <x v="0"/>
    <n v="19.275739328292801"/>
    <n v="0.19275739328292801"/>
    <n v="192757393282928"/>
    <x v="1"/>
    <n v="162"/>
    <s v="No"/>
    <x v="0"/>
    <n v="1.8235637673592999"/>
    <n v="18235637673593"/>
    <n v="23.733134591905799"/>
    <n v="2373313459190580"/>
    <x v="128"/>
    <n v="89.8"/>
  </r>
  <r>
    <x v="0"/>
    <n v="53"/>
    <x v="1"/>
    <x v="0"/>
    <x v="1"/>
    <x v="0"/>
    <x v="1"/>
    <x v="162"/>
    <x v="0"/>
    <x v="1"/>
    <n v="19.254987207759598"/>
    <n v="1.92549872077596"/>
    <n v="1925498720775960"/>
    <x v="1"/>
    <n v="163"/>
    <s v="No"/>
    <x v="0"/>
    <n v="1666.1503809870201"/>
    <n v="1.66615038098702E+16"/>
    <n v="239.97487032324"/>
    <n v="2.3997487032324E+16"/>
    <x v="129"/>
    <n v="82.8"/>
  </r>
  <r>
    <x v="0"/>
    <n v="62"/>
    <x v="0"/>
    <x v="0"/>
    <x v="1"/>
    <x v="1"/>
    <x v="0"/>
    <x v="163"/>
    <x v="2"/>
    <x v="1"/>
    <n v="19.199738950519599"/>
    <n v="19.199738950519599"/>
    <n v="1.91997389505196E+16"/>
    <x v="1"/>
    <n v="164"/>
    <s v="No"/>
    <x v="0"/>
    <n v="1979.0134612035499"/>
    <n v="1.97901346120355E+16"/>
    <n v="19.528362652266701"/>
    <n v="1952836265226670"/>
    <x v="130"/>
    <n v="82.1"/>
  </r>
  <r>
    <x v="0"/>
    <n v="58"/>
    <x v="1"/>
    <x v="1"/>
    <x v="1"/>
    <x v="3"/>
    <x v="0"/>
    <x v="164"/>
    <x v="0"/>
    <x v="1"/>
    <n v="18.969735088394501"/>
    <n v="18.969735088394501"/>
    <n v="1.89697350883945E+16"/>
    <x v="1"/>
    <n v="165"/>
    <s v="No"/>
    <x v="0"/>
    <n v="1779.65188305473"/>
    <n v="1.77965188305473E+16"/>
    <n v="211.46716762399001"/>
    <n v="2.1146716762399E+16"/>
    <x v="131"/>
    <n v="84.6"/>
  </r>
  <r>
    <x v="1"/>
    <n v="62"/>
    <x v="0"/>
    <x v="5"/>
    <x v="2"/>
    <x v="3"/>
    <x v="0"/>
    <x v="165"/>
    <x v="0"/>
    <x v="0"/>
    <n v="24.895458964559701"/>
    <n v="2.48954589645597"/>
    <n v="2489545896455970"/>
    <x v="1"/>
    <n v="166"/>
    <s v="No"/>
    <x v="0"/>
    <n v="2476.7630972800198"/>
    <n v="2.47676309728002E+16"/>
    <n v="27.051711115425501"/>
    <n v="2705171111542550"/>
    <x v="132"/>
    <n v="99.1"/>
  </r>
  <r>
    <x v="1"/>
    <n v="56"/>
    <x v="0"/>
    <x v="9"/>
    <x v="1"/>
    <x v="0"/>
    <x v="0"/>
    <x v="166"/>
    <x v="1"/>
    <x v="3"/>
    <n v="24.826206528023999"/>
    <n v="2.4826206528024"/>
    <n v="2482620652802400"/>
    <x v="1"/>
    <n v="167"/>
    <s v="No"/>
    <x v="0"/>
    <n v="208.05434753653401"/>
    <n v="2080543475365340"/>
    <n v="183.72577637154799"/>
    <n v="1.83725776371548E+16"/>
    <x v="50"/>
    <n v="93.8"/>
  </r>
  <r>
    <x v="1"/>
    <n v="56"/>
    <x v="1"/>
    <x v="6"/>
    <x v="2"/>
    <x v="0"/>
    <x v="0"/>
    <x v="167"/>
    <x v="0"/>
    <x v="0"/>
    <n v="24.772825076775799"/>
    <n v="24.772825076775799"/>
    <n v="2.47728250767758E+16"/>
    <x v="1"/>
    <n v="168"/>
    <s v="No"/>
    <x v="0"/>
    <n v="2192.7529093338799"/>
    <n v="2.19275290933388E+16"/>
    <n v="26.684533967032699"/>
    <n v="2668453396703270"/>
    <x v="133"/>
    <n v="92.7"/>
  </r>
  <r>
    <x v="1"/>
    <n v="61"/>
    <x v="1"/>
    <x v="2"/>
    <x v="0"/>
    <x v="3"/>
    <x v="0"/>
    <x v="168"/>
    <x v="0"/>
    <x v="1"/>
    <n v="24.710235491505099"/>
    <n v="24.710235491505099"/>
    <n v="2.47102354915051E+16"/>
    <x v="1"/>
    <n v="169"/>
    <s v="No"/>
    <x v="0"/>
    <n v="2082.9411440947501"/>
    <n v="2.08294114409475E+16"/>
    <n v="241.060171546021"/>
    <n v="2.41060171546021E+16"/>
    <x v="134"/>
    <n v="94.9"/>
  </r>
  <r>
    <x v="1"/>
    <n v="55"/>
    <x v="0"/>
    <x v="0"/>
    <x v="2"/>
    <x v="3"/>
    <x v="0"/>
    <x v="169"/>
    <x v="0"/>
    <x v="1"/>
    <n v="24.615019682645102"/>
    <n v="24.615019682645102"/>
    <n v="2.46150196826451E+16"/>
    <x v="1"/>
    <n v="170"/>
    <s v="No"/>
    <x v="0"/>
    <n v="199.850640890698"/>
    <n v="1998506408906980"/>
    <n v="231.10635973345501"/>
    <n v="2.31106359733455E+16"/>
    <x v="135"/>
    <n v="98.5"/>
  </r>
  <r>
    <x v="1"/>
    <n v="51"/>
    <x v="0"/>
    <x v="11"/>
    <x v="3"/>
    <x v="1"/>
    <x v="1"/>
    <x v="170"/>
    <x v="2"/>
    <x v="3"/>
    <n v="24.564888637630698"/>
    <n v="24.564888637630698"/>
    <n v="2.45648886376307E+16"/>
    <x v="1"/>
    <n v="171"/>
    <s v="No"/>
    <x v="0"/>
    <n v="179.19649860860099"/>
    <n v="1791964986086010"/>
    <n v="18.166682507813402"/>
    <n v="1816668250781340"/>
    <x v="34"/>
    <n v="86.3"/>
  </r>
  <r>
    <x v="1"/>
    <n v="53"/>
    <x v="0"/>
    <x v="2"/>
    <x v="1"/>
    <x v="2"/>
    <x v="1"/>
    <x v="171"/>
    <x v="1"/>
    <x v="3"/>
    <n v="24.5590862904189"/>
    <n v="24.5590862904189"/>
    <n v="2.45590862904189E+16"/>
    <x v="1"/>
    <n v="172"/>
    <s v="No"/>
    <x v="0"/>
    <n v="1578.06702763782"/>
    <n v="1.57806702763782E+16"/>
    <n v="203.37105114775099"/>
    <n v="2.03371051147751E+16"/>
    <x v="60"/>
    <n v="90.9"/>
  </r>
  <r>
    <x v="1"/>
    <n v="55"/>
    <x v="1"/>
    <x v="0"/>
    <x v="1"/>
    <x v="0"/>
    <x v="0"/>
    <x v="172"/>
    <x v="0"/>
    <x v="1"/>
    <n v="24.4605242278164"/>
    <n v="24.4605242278164"/>
    <n v="2.44605242278164E+16"/>
    <x v="1"/>
    <n v="173"/>
    <s v="No"/>
    <x v="0"/>
    <n v="1758.2019830705301"/>
    <n v="1.75820198307053E+16"/>
    <n v="217.64245534094201"/>
    <n v="2.17642455340942E+16"/>
    <x v="136"/>
    <n v="81.900000000000006"/>
  </r>
  <r>
    <x v="1"/>
    <n v="43"/>
    <x v="1"/>
    <x v="2"/>
    <x v="3"/>
    <x v="1"/>
    <x v="2"/>
    <x v="173"/>
    <x v="0"/>
    <x v="2"/>
    <n v="24.384858485126699"/>
    <n v="24.384858485126699"/>
    <n v="2.43848584851267E+16"/>
    <x v="1"/>
    <n v="174"/>
    <s v="No"/>
    <x v="0"/>
    <n v="2160.5880108167598"/>
    <n v="2.16058801081676E+16"/>
    <n v="21.627957094424001"/>
    <n v="2162795709442400"/>
    <x v="55"/>
    <n v="88"/>
  </r>
  <r>
    <x v="1"/>
    <n v="56"/>
    <x v="1"/>
    <x v="11"/>
    <x v="1"/>
    <x v="3"/>
    <x v="0"/>
    <x v="174"/>
    <x v="0"/>
    <x v="3"/>
    <n v="24.347229119396999"/>
    <n v="24.347229119396999"/>
    <n v="2.4347229119397E+16"/>
    <x v="1"/>
    <n v="175"/>
    <s v="No"/>
    <x v="0"/>
    <n v="216.62711309098199"/>
    <n v="2166271130909820"/>
    <n v="218.15376235359599"/>
    <n v="2.18153762353596E+16"/>
    <x v="137"/>
    <n v="90.2"/>
  </r>
  <r>
    <x v="1"/>
    <n v="42"/>
    <x v="1"/>
    <x v="1"/>
    <x v="1"/>
    <x v="0"/>
    <x v="2"/>
    <x v="175"/>
    <x v="0"/>
    <x v="2"/>
    <n v="24.329894440947697"/>
    <n v="2.4329894440947699"/>
    <n v="2432989444094770"/>
    <x v="1"/>
    <n v="176"/>
    <s v="No"/>
    <x v="0"/>
    <n v="2161.7626354945301"/>
    <n v="2.16176263549453E+16"/>
    <n v="23.093038213643901"/>
    <n v="2309303821364390"/>
    <x v="60"/>
    <n v="88.6"/>
  </r>
  <r>
    <x v="1"/>
    <n v="40"/>
    <x v="0"/>
    <x v="1"/>
    <x v="1"/>
    <x v="2"/>
    <x v="2"/>
    <x v="176"/>
    <x v="1"/>
    <x v="0"/>
    <n v="24.329231121704101"/>
    <n v="24.329231121704101"/>
    <n v="2.43292311217041E+16"/>
    <x v="1"/>
    <n v="177"/>
    <s v="No"/>
    <x v="0"/>
    <n v="203.28005583144699"/>
    <n v="2032800558314470"/>
    <n v="20.431224864500201"/>
    <n v="2043122486450020"/>
    <x v="138"/>
    <n v="92.9"/>
  </r>
  <r>
    <x v="1"/>
    <n v="72"/>
    <x v="1"/>
    <x v="1"/>
    <x v="3"/>
    <x v="0"/>
    <x v="3"/>
    <x v="177"/>
    <x v="0"/>
    <x v="3"/>
    <n v="24.276208062373701"/>
    <n v="24.276208062373701"/>
    <n v="2.42762080623737E+16"/>
    <x v="1"/>
    <n v="178"/>
    <s v="No"/>
    <x v="0"/>
    <n v="170.40414870129899"/>
    <n v="1704041487012990"/>
    <n v="191.526865001424"/>
    <n v="1.91526865001424E+16"/>
    <x v="139"/>
    <n v="96.7"/>
  </r>
  <r>
    <x v="1"/>
    <n v="69"/>
    <x v="1"/>
    <x v="2"/>
    <x v="3"/>
    <x v="2"/>
    <x v="3"/>
    <x v="178"/>
    <x v="1"/>
    <x v="1"/>
    <n v="24.2594130387962"/>
    <n v="2.42594130387962"/>
    <n v="2425941303879620"/>
    <x v="1"/>
    <n v="179"/>
    <s v="No"/>
    <x v="0"/>
    <n v="1851.64182268441"/>
    <n v="1.85164182268441E+16"/>
    <n v="205.50679849997499"/>
    <n v="2.05506798499975E+16"/>
    <x v="44"/>
    <n v="91"/>
  </r>
  <r>
    <x v="1"/>
    <n v="47"/>
    <x v="1"/>
    <x v="0"/>
    <x v="1"/>
    <x v="0"/>
    <x v="1"/>
    <x v="179"/>
    <x v="1"/>
    <x v="1"/>
    <n v="24.0844969003278"/>
    <n v="24.0844969003278"/>
    <n v="2.40844969003278E+16"/>
    <x v="1"/>
    <n v="180"/>
    <s v="No"/>
    <x v="0"/>
    <n v="219.82320419966899"/>
    <n v="2198232041996690"/>
    <n v="26.604454073157001"/>
    <n v="2660445407315700"/>
    <x v="140"/>
    <n v="90.5"/>
  </r>
  <r>
    <x v="1"/>
    <n v="52"/>
    <x v="0"/>
    <x v="2"/>
    <x v="1"/>
    <x v="0"/>
    <x v="1"/>
    <x v="180"/>
    <x v="1"/>
    <x v="0"/>
    <n v="24.076974988182201"/>
    <n v="24.076974988182201"/>
    <n v="2.40769749881822E+16"/>
    <x v="1"/>
    <n v="181"/>
    <s v="No"/>
    <x v="0"/>
    <n v="2107.6816250560901"/>
    <n v="2.10768162505609E+16"/>
    <n v="213.761384173751"/>
    <n v="2.13761384173751E+16"/>
    <x v="96"/>
    <n v="80.8"/>
  </r>
  <r>
    <x v="1"/>
    <n v="68"/>
    <x v="1"/>
    <x v="2"/>
    <x v="2"/>
    <x v="3"/>
    <x v="3"/>
    <x v="181"/>
    <x v="0"/>
    <x v="1"/>
    <n v="24.0733939731379"/>
    <n v="24.0733939731379"/>
    <n v="2407339397313790"/>
    <x v="1"/>
    <n v="182"/>
    <s v="No"/>
    <x v="0"/>
    <n v="2332.62291906986"/>
    <n v="2.33262291906986E+16"/>
    <n v="24.493326022017101"/>
    <n v="2449332602201710"/>
    <x v="141"/>
    <n v="96"/>
  </r>
  <r>
    <x v="1"/>
    <n v="51"/>
    <x v="1"/>
    <x v="9"/>
    <x v="1"/>
    <x v="1"/>
    <x v="1"/>
    <x v="182"/>
    <x v="1"/>
    <x v="1"/>
    <n v="24.0049311441913"/>
    <n v="24.0049311441913"/>
    <n v="2.40049311441913E+16"/>
    <x v="1"/>
    <n v="183"/>
    <s v="No"/>
    <x v="0"/>
    <n v="158.231586852693"/>
    <n v="1582315868526930"/>
    <n v="19.704656309989801"/>
    <n v="1970465630998980"/>
    <x v="142"/>
    <n v="84.3"/>
  </r>
  <r>
    <x v="1"/>
    <n v="50"/>
    <x v="0"/>
    <x v="2"/>
    <x v="1"/>
    <x v="0"/>
    <x v="1"/>
    <x v="183"/>
    <x v="1"/>
    <x v="1"/>
    <n v="23.973253528809899"/>
    <n v="23.973253528809899"/>
    <n v="2.39732535288099E+16"/>
    <x v="1"/>
    <n v="184"/>
    <s v="No"/>
    <x v="0"/>
    <n v="1889.0844989243999"/>
    <n v="1.8890844989244E+16"/>
    <n v="21.1443692906949"/>
    <n v="2114436929069490"/>
    <x v="143"/>
    <n v="85.4"/>
  </r>
  <r>
    <x v="1"/>
    <n v="57"/>
    <x v="1"/>
    <x v="2"/>
    <x v="1"/>
    <x v="1"/>
    <x v="0"/>
    <x v="184"/>
    <x v="2"/>
    <x v="1"/>
    <n v="23.871245796415302"/>
    <n v="23.871245796415302"/>
    <n v="2.38712457964153E+16"/>
    <x v="1"/>
    <n v="185"/>
    <s v="No"/>
    <x v="0"/>
    <n v="1907.5062163157199"/>
    <n v="1.90750621631572E+16"/>
    <n v="226.316720126272"/>
    <n v="2.26316720126272E+16"/>
    <x v="144"/>
    <n v="92.6"/>
  </r>
  <r>
    <x v="1"/>
    <n v="64"/>
    <x v="0"/>
    <x v="6"/>
    <x v="0"/>
    <x v="0"/>
    <x v="0"/>
    <x v="185"/>
    <x v="1"/>
    <x v="1"/>
    <n v="23.806269809725599"/>
    <n v="0.238062698097256"/>
    <n v="238062698097256"/>
    <x v="1"/>
    <n v="186"/>
    <s v="No"/>
    <x v="0"/>
    <n v="218.06028942576401"/>
    <n v="2180602894257640"/>
    <n v="228.95760714993199"/>
    <n v="2.28957607149932E+16"/>
    <x v="145"/>
    <n v="93.4"/>
  </r>
  <r>
    <x v="1"/>
    <n v="68"/>
    <x v="0"/>
    <x v="6"/>
    <x v="3"/>
    <x v="3"/>
    <x v="3"/>
    <x v="186"/>
    <x v="0"/>
    <x v="3"/>
    <n v="23.7841144274696"/>
    <n v="23.7841144274696"/>
    <n v="2.37841144274696E+16"/>
    <x v="1"/>
    <n v="187"/>
    <s v="No"/>
    <x v="0"/>
    <n v="223.88304436902499"/>
    <n v="2238830443690250"/>
    <n v="216.58438538815901"/>
    <n v="2.16584385388159E+16"/>
    <x v="112"/>
    <n v="96.1"/>
  </r>
  <r>
    <x v="1"/>
    <n v="48"/>
    <x v="0"/>
    <x v="5"/>
    <x v="1"/>
    <x v="1"/>
    <x v="1"/>
    <x v="187"/>
    <x v="0"/>
    <x v="2"/>
    <n v="23.7516498852438"/>
    <n v="23.7516498852438"/>
    <n v="2.37516498852438E+16"/>
    <x v="1"/>
    <n v="188"/>
    <s v="No"/>
    <x v="0"/>
    <n v="1897.2431350649899"/>
    <n v="1.89724313506499E+16"/>
    <n v="25.020693363047702"/>
    <n v="2502069336304770"/>
    <x v="146"/>
    <n v="87.7"/>
  </r>
  <r>
    <x v="1"/>
    <n v="63"/>
    <x v="1"/>
    <x v="1"/>
    <x v="1"/>
    <x v="1"/>
    <x v="0"/>
    <x v="188"/>
    <x v="1"/>
    <x v="3"/>
    <n v="23.664244368445601"/>
    <n v="2.3664244368445599"/>
    <n v="2366424436844560"/>
    <x v="1"/>
    <n v="189"/>
    <s v="No"/>
    <x v="0"/>
    <n v="140.91698897798699"/>
    <n v="1409169889779870"/>
    <n v="17.643993988683999"/>
    <n v="1764399398868400"/>
    <x v="95"/>
    <n v="84.4"/>
  </r>
  <r>
    <x v="1"/>
    <n v="49"/>
    <x v="1"/>
    <x v="2"/>
    <x v="1"/>
    <x v="1"/>
    <x v="1"/>
    <x v="189"/>
    <x v="1"/>
    <x v="0"/>
    <n v="23.661483890768999"/>
    <n v="2.3661483890768999"/>
    <n v="2366148389076900"/>
    <x v="1"/>
    <n v="190"/>
    <s v="No"/>
    <x v="0"/>
    <n v="180.13320606122599"/>
    <n v="1801332060612260"/>
    <n v="185.534233416581"/>
    <n v="1.85534233416581E+16"/>
    <x v="147"/>
    <n v="90.2"/>
  </r>
  <r>
    <x v="1"/>
    <n v="66"/>
    <x v="1"/>
    <x v="7"/>
    <x v="3"/>
    <x v="3"/>
    <x v="3"/>
    <x v="190"/>
    <x v="0"/>
    <x v="1"/>
    <n v="23.606734587038201"/>
    <n v="23.606734587038201"/>
    <n v="2.36067345870382E+16"/>
    <x v="1"/>
    <n v="191"/>
    <s v="No"/>
    <x v="0"/>
    <n v="220.37639078205299"/>
    <n v="2203763907820530"/>
    <n v="255.07250192452699"/>
    <n v="2.55072501924527E+16"/>
    <x v="148"/>
    <n v="86"/>
  </r>
  <r>
    <x v="1"/>
    <n v="56"/>
    <x v="1"/>
    <x v="5"/>
    <x v="1"/>
    <x v="3"/>
    <x v="0"/>
    <x v="191"/>
    <x v="1"/>
    <x v="1"/>
    <n v="23.592912918397499"/>
    <n v="2.3592912918397499"/>
    <n v="2359291291839750"/>
    <x v="1"/>
    <n v="192"/>
    <s v="No"/>
    <x v="0"/>
    <n v="1951.66002407153"/>
    <n v="1.95166002407153E+16"/>
    <n v="231.892324139555"/>
    <n v="2.31892324139555E+16"/>
    <x v="123"/>
    <n v="90.4"/>
  </r>
  <r>
    <x v="1"/>
    <n v="56"/>
    <x v="0"/>
    <x v="0"/>
    <x v="1"/>
    <x v="2"/>
    <x v="0"/>
    <x v="192"/>
    <x v="1"/>
    <x v="3"/>
    <n v="23.5017584563527"/>
    <n v="23.5017584563527"/>
    <n v="2.35017584563527E+16"/>
    <x v="1"/>
    <n v="193"/>
    <s v="No"/>
    <x v="0"/>
    <n v="183.604028111828"/>
    <n v="1836040281118280"/>
    <n v="216.226929713966"/>
    <n v="2.16226929713966E+16"/>
    <x v="76"/>
    <n v="90.9"/>
  </r>
  <r>
    <x v="1"/>
    <n v="54"/>
    <x v="1"/>
    <x v="2"/>
    <x v="2"/>
    <x v="0"/>
    <x v="1"/>
    <x v="193"/>
    <x v="1"/>
    <x v="2"/>
    <n v="23.4796963821214"/>
    <n v="2.34796963821214"/>
    <n v="2347969638212140"/>
    <x v="1"/>
    <n v="194"/>
    <s v="No"/>
    <x v="0"/>
    <n v="2030.44860380557"/>
    <n v="2.03044860380557E+16"/>
    <n v="22.9345461902208"/>
    <n v="2293454619022080"/>
    <x v="149"/>
    <n v="87.5"/>
  </r>
  <r>
    <x v="1"/>
    <n v="48"/>
    <x v="0"/>
    <x v="1"/>
    <x v="1"/>
    <x v="3"/>
    <x v="1"/>
    <x v="194"/>
    <x v="0"/>
    <x v="1"/>
    <n v="23.395648827794702"/>
    <n v="23.395648827794702"/>
    <n v="2.33956488277947E+16"/>
    <x v="1"/>
    <n v="195"/>
    <s v="No"/>
    <x v="0"/>
    <n v="1868.6676336415101"/>
    <n v="1.86866763364151E+16"/>
    <n v="221.893368831375"/>
    <n v="2.21893368831375E+16"/>
    <x v="55"/>
    <n v="90.8"/>
  </r>
  <r>
    <x v="1"/>
    <n v="53"/>
    <x v="1"/>
    <x v="6"/>
    <x v="1"/>
    <x v="2"/>
    <x v="1"/>
    <x v="195"/>
    <x v="1"/>
    <x v="1"/>
    <n v="23.343192325424699"/>
    <n v="23.343192325424699"/>
    <n v="2334319232542470"/>
    <x v="1"/>
    <n v="196"/>
    <s v="No"/>
    <x v="0"/>
    <n v="199.16875541373801"/>
    <n v="1991687554137380"/>
    <n v="233.896617720986"/>
    <n v="2.33896617720986E+16"/>
    <x v="150"/>
    <n v="82.6"/>
  </r>
  <r>
    <x v="1"/>
    <n v="65"/>
    <x v="1"/>
    <x v="9"/>
    <x v="2"/>
    <x v="0"/>
    <x v="3"/>
    <x v="196"/>
    <x v="1"/>
    <x v="1"/>
    <n v="23.317631409572702"/>
    <n v="23.317631409572702"/>
    <n v="2.33176314095727E+16"/>
    <x v="1"/>
    <n v="197"/>
    <s v="No"/>
    <x v="0"/>
    <n v="2260.8568695373701"/>
    <n v="2.26085686953737E+16"/>
    <n v="226.224836230108"/>
    <n v="2.26224836230108E+16"/>
    <x v="8"/>
    <n v="92.2"/>
  </r>
  <r>
    <x v="1"/>
    <n v="57"/>
    <x v="0"/>
    <x v="6"/>
    <x v="1"/>
    <x v="0"/>
    <x v="0"/>
    <x v="197"/>
    <x v="1"/>
    <x v="3"/>
    <n v="23.019007304145301"/>
    <n v="2.30190073041453"/>
    <n v="2301900730414530"/>
    <x v="1"/>
    <n v="198"/>
    <s v="No"/>
    <x v="0"/>
    <n v="1979.7742385302499"/>
    <n v="1.97977423853025E+16"/>
    <n v="24.114065779945001"/>
    <n v="2411406577994500"/>
    <x v="55"/>
    <n v="86.7"/>
  </r>
  <r>
    <x v="1"/>
    <n v="43"/>
    <x v="0"/>
    <x v="15"/>
    <x v="1"/>
    <x v="0"/>
    <x v="2"/>
    <x v="198"/>
    <x v="1"/>
    <x v="3"/>
    <n v="22.9430805340352"/>
    <n v="22.9430805340352"/>
    <n v="2.29430805340352E+16"/>
    <x v="1"/>
    <n v="199"/>
    <s v="No"/>
    <x v="0"/>
    <n v="1970.9789683005699"/>
    <n v="1.97097896830057E+16"/>
    <n v="201.51556581349101"/>
    <n v="2.01515565813491E+16"/>
    <x v="151"/>
    <n v="91.9"/>
  </r>
  <r>
    <x v="1"/>
    <n v="60"/>
    <x v="0"/>
    <x v="3"/>
    <x v="1"/>
    <x v="3"/>
    <x v="0"/>
    <x v="199"/>
    <x v="0"/>
    <x v="3"/>
    <n v="22.858153611958901"/>
    <n v="22.858153611958901"/>
    <n v="2.28581536119589E+16"/>
    <x v="1"/>
    <n v="200"/>
    <s v="No"/>
    <x v="0"/>
    <n v="1777.74446294771"/>
    <n v="1.77774446294771E+16"/>
    <n v="208.5064122057"/>
    <n v="2.085064122057E+16"/>
    <x v="47"/>
    <n v="90.3"/>
  </r>
  <r>
    <x v="1"/>
    <n v="56"/>
    <x v="1"/>
    <x v="0"/>
    <x v="1"/>
    <x v="3"/>
    <x v="0"/>
    <x v="200"/>
    <x v="1"/>
    <x v="3"/>
    <n v="22.8487524364369"/>
    <n v="22.8487524364369"/>
    <n v="2.28487524364369E+16"/>
    <x v="1"/>
    <n v="201"/>
    <s v="No"/>
    <x v="0"/>
    <n v="203.71753781279"/>
    <n v="2037175378127900"/>
    <n v="227.12266925722801"/>
    <n v="2.27122669257228E+16"/>
    <x v="24"/>
    <n v="89.3"/>
  </r>
  <r>
    <x v="1"/>
    <n v="74"/>
    <x v="1"/>
    <x v="1"/>
    <x v="1"/>
    <x v="3"/>
    <x v="3"/>
    <x v="201"/>
    <x v="1"/>
    <x v="3"/>
    <n v="22.794363039437901"/>
    <n v="0.22794363039437901"/>
    <n v="227943630394379"/>
    <x v="1"/>
    <n v="202"/>
    <s v="No"/>
    <x v="0"/>
    <n v="2087.4792137817899"/>
    <n v="2.08747921378179E+16"/>
    <n v="226.831940239874"/>
    <n v="2.26831940239874E+16"/>
    <x v="152"/>
    <n v="96.7"/>
  </r>
  <r>
    <x v="1"/>
    <n v="54"/>
    <x v="1"/>
    <x v="5"/>
    <x v="3"/>
    <x v="3"/>
    <x v="1"/>
    <x v="202"/>
    <x v="1"/>
    <x v="3"/>
    <n v="22.507028805076601"/>
    <n v="2.2507028805076601"/>
    <n v="2250702880507660"/>
    <x v="1"/>
    <n v="203"/>
    <s v="No"/>
    <x v="0"/>
    <n v="2077.28433436657"/>
    <n v="2.07728433436657E+16"/>
    <n v="243.614417119015"/>
    <n v="2.43614417119015E+16"/>
    <x v="24"/>
    <n v="85.5"/>
  </r>
  <r>
    <x v="1"/>
    <n v="51"/>
    <x v="0"/>
    <x v="12"/>
    <x v="1"/>
    <x v="1"/>
    <x v="1"/>
    <x v="203"/>
    <x v="0"/>
    <x v="2"/>
    <n v="22.368816239261601"/>
    <n v="22.368816239261601"/>
    <n v="2236881623926160"/>
    <x v="1"/>
    <n v="204"/>
    <s v="No"/>
    <x v="0"/>
    <n v="1721.98657424915"/>
    <n v="1.72198657424915E+16"/>
    <n v="203.052355100109"/>
    <n v="2.03052355100109E+16"/>
    <x v="153"/>
    <n v="87.5"/>
  </r>
  <r>
    <x v="1"/>
    <n v="55"/>
    <x v="1"/>
    <x v="2"/>
    <x v="3"/>
    <x v="0"/>
    <x v="0"/>
    <x v="204"/>
    <x v="0"/>
    <x v="2"/>
    <n v="22.033338040245301"/>
    <n v="22.033338040245301"/>
    <n v="2.20333380402453E+16"/>
    <x v="1"/>
    <n v="205"/>
    <s v="No"/>
    <x v="0"/>
    <n v="2323.1850597982502"/>
    <n v="2.32318505979825E+16"/>
    <n v="27.6231143828944"/>
    <n v="2762311438289440"/>
    <x v="154"/>
    <n v="97.3"/>
  </r>
  <r>
    <x v="1"/>
    <n v="64"/>
    <x v="1"/>
    <x v="9"/>
    <x v="1"/>
    <x v="3"/>
    <x v="0"/>
    <x v="205"/>
    <x v="1"/>
    <x v="3"/>
    <n v="21.6899359442742"/>
    <n v="21.6899359442742"/>
    <n v="2.16899359442742E+16"/>
    <x v="1"/>
    <n v="206"/>
    <s v="No"/>
    <x v="0"/>
    <n v="2204.0690082391902"/>
    <n v="2.20406900823919E+16"/>
    <n v="241.82497605024"/>
    <n v="2.4182497605024E+16"/>
    <x v="78"/>
    <n v="90.5"/>
  </r>
  <r>
    <x v="1"/>
    <n v="61"/>
    <x v="1"/>
    <x v="3"/>
    <x v="1"/>
    <x v="3"/>
    <x v="0"/>
    <x v="206"/>
    <x v="1"/>
    <x v="3"/>
    <n v="21.522734334944399"/>
    <n v="2.15227343349444"/>
    <n v="2152273433494440"/>
    <x v="1"/>
    <n v="207"/>
    <s v="Si"/>
    <x v="1"/>
    <n v="2277.2987809425999"/>
    <n v="2.2772987809426E+16"/>
    <n v="271.118966917146"/>
    <n v="2.71118966917146E+16"/>
    <x v="47"/>
    <n v="91.6"/>
  </r>
  <r>
    <x v="1"/>
    <n v="66"/>
    <x v="1"/>
    <x v="2"/>
    <x v="1"/>
    <x v="3"/>
    <x v="3"/>
    <x v="207"/>
    <x v="1"/>
    <x v="3"/>
    <n v="21.307638556937398"/>
    <n v="21.307638556937398"/>
    <n v="2.13076385569374E+16"/>
    <x v="1"/>
    <n v="208"/>
    <s v="No"/>
    <x v="0"/>
    <n v="214.19824956773101"/>
    <n v="2141982495677310"/>
    <n v="246.74916777325899"/>
    <n v="2.46749167773259E+16"/>
    <x v="15"/>
    <n v="87.2"/>
  </r>
  <r>
    <x v="1"/>
    <n v="52"/>
    <x v="0"/>
    <x v="7"/>
    <x v="1"/>
    <x v="2"/>
    <x v="1"/>
    <x v="208"/>
    <x v="1"/>
    <x v="1"/>
    <n v="20.984735616503201"/>
    <n v="20.984735616503201"/>
    <n v="2.09847356165032E+16"/>
    <x v="1"/>
    <n v="209"/>
    <s v="No"/>
    <x v="0"/>
    <n v="2071.6531412637701"/>
    <n v="2.07165314126377E+16"/>
    <n v="24.562046998672201"/>
    <n v="2456204699867220"/>
    <x v="136"/>
    <n v="85.9"/>
  </r>
  <r>
    <x v="1"/>
    <n v="56"/>
    <x v="1"/>
    <x v="2"/>
    <x v="3"/>
    <x v="2"/>
    <x v="0"/>
    <x v="209"/>
    <x v="1"/>
    <x v="3"/>
    <n v="20.034441826820203"/>
    <n v="2.0034441826820202"/>
    <n v="2003444182682020"/>
    <x v="1"/>
    <n v="210"/>
    <s v="No"/>
    <x v="0"/>
    <n v="203.256948543036"/>
    <n v="2032569485430360"/>
    <n v="207.1349686531"/>
    <n v="2.071349686531E+16"/>
    <x v="155"/>
    <n v="89"/>
  </r>
  <r>
    <x v="1"/>
    <n v="56"/>
    <x v="0"/>
    <x v="2"/>
    <x v="1"/>
    <x v="2"/>
    <x v="0"/>
    <x v="210"/>
    <x v="1"/>
    <x v="1"/>
    <n v="19.751633433929999"/>
    <n v="19.751633433929999"/>
    <n v="1.975163343393E+16"/>
    <x v="1"/>
    <n v="211"/>
    <s v="No"/>
    <x v="0"/>
    <n v="1976.2010884158301"/>
    <n v="1.97620108841583E+16"/>
    <n v="200.34877759892299"/>
    <n v="2.00348777598923E+16"/>
    <x v="146"/>
    <n v="89.6"/>
  </r>
  <r>
    <x v="1"/>
    <n v="50"/>
    <x v="0"/>
    <x v="2"/>
    <x v="1"/>
    <x v="0"/>
    <x v="1"/>
    <x v="211"/>
    <x v="1"/>
    <x v="1"/>
    <n v="18.596825814250501"/>
    <n v="18.596825814250501"/>
    <n v="1.85968258142505E+16"/>
    <x v="1"/>
    <n v="212"/>
    <s v="No"/>
    <x v="0"/>
    <n v="199.03335529561301"/>
    <n v="1990333552956130"/>
    <n v="247.580210591351"/>
    <n v="2.47580210591351E+16"/>
    <x v="156"/>
    <n v="83"/>
  </r>
  <r>
    <x v="7"/>
    <n v="65"/>
    <x v="0"/>
    <x v="16"/>
    <x v="2"/>
    <x v="3"/>
    <x v="3"/>
    <x v="212"/>
    <x v="1"/>
    <x v="3"/>
    <n v="24.853956904276902"/>
    <n v="2.4853956904276902"/>
    <n v="2485395690427690"/>
    <x v="1"/>
    <n v="213"/>
    <s v="No"/>
    <x v="0"/>
    <n v="2022.63917609963"/>
    <n v="2.02263917609963E+16"/>
    <n v="22.5855338901194"/>
    <n v="2258553389011940"/>
    <x v="157"/>
    <n v="96.4"/>
  </r>
  <r>
    <x v="7"/>
    <n v="60"/>
    <x v="1"/>
    <x v="2"/>
    <x v="1"/>
    <x v="0"/>
    <x v="0"/>
    <x v="213"/>
    <x v="0"/>
    <x v="3"/>
    <n v="24.8153697843501"/>
    <n v="24.8153697843501"/>
    <n v="2.48153697843501E+16"/>
    <x v="1"/>
    <n v="214"/>
    <s v="No"/>
    <x v="0"/>
    <n v="2204.5854588450002"/>
    <n v="2.204585458845E+16"/>
    <n v="207.11366544667101"/>
    <n v="2.07113665446671E+16"/>
    <x v="158"/>
    <n v="88.7"/>
  </r>
  <r>
    <x v="7"/>
    <n v="47"/>
    <x v="0"/>
    <x v="12"/>
    <x v="1"/>
    <x v="0"/>
    <x v="1"/>
    <x v="214"/>
    <x v="0"/>
    <x v="1"/>
    <n v="24.792981241576602"/>
    <n v="2.4792981241576602"/>
    <n v="2479298124157660"/>
    <x v="1"/>
    <n v="215"/>
    <s v="No"/>
    <x v="0"/>
    <n v="2075.8535762151901"/>
    <n v="2.07585357621519E+16"/>
    <n v="254.20897652458399"/>
    <n v="2.54208976524584E+16"/>
    <x v="104"/>
    <n v="90.4"/>
  </r>
  <r>
    <x v="7"/>
    <n v="64"/>
    <x v="0"/>
    <x v="17"/>
    <x v="1"/>
    <x v="2"/>
    <x v="0"/>
    <x v="215"/>
    <x v="1"/>
    <x v="3"/>
    <n v="24.741591444176098"/>
    <n v="24.741591444176098"/>
    <n v="2.47415914441761E+16"/>
    <x v="1"/>
    <n v="216"/>
    <s v="No"/>
    <x v="0"/>
    <n v="1869.4773403158999"/>
    <n v="1.8694773403159E+16"/>
    <n v="195.20393404820899"/>
    <n v="1.95203934048209E+16"/>
    <x v="159"/>
    <n v="94.9"/>
  </r>
  <r>
    <x v="7"/>
    <n v="56"/>
    <x v="0"/>
    <x v="9"/>
    <x v="1"/>
    <x v="1"/>
    <x v="0"/>
    <x v="216"/>
    <x v="1"/>
    <x v="1"/>
    <n v="24.625320905331002"/>
    <n v="24.625320905331002"/>
    <n v="2.4625320905331E+16"/>
    <x v="1"/>
    <n v="217"/>
    <s v="No"/>
    <x v="0"/>
    <n v="1788.90334233781"/>
    <n v="1.78890334233781E+16"/>
    <n v="206.20572680562799"/>
    <n v="2.06205726805628E+16"/>
    <x v="15"/>
    <n v="95.5"/>
  </r>
  <r>
    <x v="7"/>
    <n v="59"/>
    <x v="1"/>
    <x v="5"/>
    <x v="1"/>
    <x v="1"/>
    <x v="0"/>
    <x v="217"/>
    <x v="1"/>
    <x v="1"/>
    <n v="24.580764003160802"/>
    <n v="24.580764003160802"/>
    <n v="2.45807640031608E+16"/>
    <x v="1"/>
    <n v="218"/>
    <s v="No"/>
    <x v="0"/>
    <n v="1906.5726490217501"/>
    <n v="1.90657264902175E+16"/>
    <n v="191.59853411612801"/>
    <n v="1.91598534116128E+16"/>
    <x v="127"/>
    <n v="91.3"/>
  </r>
  <r>
    <x v="7"/>
    <n v="56"/>
    <x v="1"/>
    <x v="0"/>
    <x v="1"/>
    <x v="0"/>
    <x v="0"/>
    <x v="218"/>
    <x v="0"/>
    <x v="3"/>
    <n v="24.488714194017902"/>
    <n v="2.4488714194017902"/>
    <n v="2448871419401790"/>
    <x v="1"/>
    <n v="219"/>
    <s v="No"/>
    <x v="0"/>
    <n v="1784.07013338052"/>
    <n v="1.78407013338052E+16"/>
    <n v="197.98999961516401"/>
    <n v="1.97989999615164E+16"/>
    <x v="158"/>
    <n v="90.3"/>
  </r>
  <r>
    <x v="7"/>
    <n v="51"/>
    <x v="0"/>
    <x v="5"/>
    <x v="1"/>
    <x v="2"/>
    <x v="1"/>
    <x v="219"/>
    <x v="1"/>
    <x v="2"/>
    <n v="24.409925040711901"/>
    <n v="24.409925040711901"/>
    <n v="2.44099250407119E+16"/>
    <x v="1"/>
    <n v="220"/>
    <s v="No"/>
    <x v="0"/>
    <n v="2167.1661894241001"/>
    <n v="2.1671661894241E+16"/>
    <n v="26.282249738411501"/>
    <n v="2628224973841150"/>
    <x v="25"/>
    <n v="87.7"/>
  </r>
  <r>
    <x v="7"/>
    <n v="66"/>
    <x v="1"/>
    <x v="5"/>
    <x v="3"/>
    <x v="0"/>
    <x v="3"/>
    <x v="220"/>
    <x v="0"/>
    <x v="0"/>
    <n v="24.357562502264201"/>
    <n v="2.4357562502264201"/>
    <n v="2435756250226420"/>
    <x v="1"/>
    <n v="221"/>
    <s v="Si"/>
    <x v="1"/>
    <n v="1906.4331146552199"/>
    <n v="1.90643311465522E+16"/>
    <n v="21.602182088463099"/>
    <n v="2160218208846310"/>
    <x v="139"/>
    <n v="91.6"/>
  </r>
  <r>
    <x v="7"/>
    <n v="56"/>
    <x v="0"/>
    <x v="0"/>
    <x v="3"/>
    <x v="0"/>
    <x v="0"/>
    <x v="221"/>
    <x v="0"/>
    <x v="0"/>
    <n v="24.240914774949299"/>
    <n v="24.240914774949299"/>
    <n v="2.42409147749493E+16"/>
    <x v="1"/>
    <n v="222"/>
    <s v="No"/>
    <x v="0"/>
    <n v="1904.96166632578"/>
    <n v="1.90496166632578E+16"/>
    <n v="277.59897162492001"/>
    <n v="2.7759897162492E+16"/>
    <x v="50"/>
    <n v="93.1"/>
  </r>
  <r>
    <x v="7"/>
    <n v="70"/>
    <x v="0"/>
    <x v="2"/>
    <x v="1"/>
    <x v="0"/>
    <x v="3"/>
    <x v="222"/>
    <x v="0"/>
    <x v="1"/>
    <n v="24.219549648203099"/>
    <n v="24.219549648203099"/>
    <n v="2.42195496482031E+16"/>
    <x v="1"/>
    <n v="223"/>
    <s v="No"/>
    <x v="0"/>
    <n v="203.91415176251601"/>
    <n v="2039141517625160"/>
    <n v="218.60755399515801"/>
    <n v="2.18607553995158E+16"/>
    <x v="160"/>
    <n v="98.1"/>
  </r>
  <r>
    <x v="7"/>
    <n v="55"/>
    <x v="1"/>
    <x v="2"/>
    <x v="1"/>
    <x v="1"/>
    <x v="0"/>
    <x v="223"/>
    <x v="1"/>
    <x v="0"/>
    <n v="24.125151999530999"/>
    <n v="24.125151999530999"/>
    <n v="2.4125151999531E+16"/>
    <x v="1"/>
    <n v="224"/>
    <s v="No"/>
    <x v="0"/>
    <n v="1704.91694030957"/>
    <n v="1.70491694030957E+16"/>
    <n v="223.939128439885"/>
    <n v="2.23939128439885E+16"/>
    <x v="34"/>
    <n v="89"/>
  </r>
  <r>
    <x v="7"/>
    <n v="58"/>
    <x v="1"/>
    <x v="11"/>
    <x v="3"/>
    <x v="0"/>
    <x v="0"/>
    <x v="224"/>
    <x v="1"/>
    <x v="3"/>
    <n v="24.089095913517699"/>
    <n v="24.089095913517699"/>
    <n v="2.40890959135177E+16"/>
    <x v="1"/>
    <n v="225"/>
    <s v="No"/>
    <x v="0"/>
    <n v="2117.6411631635301"/>
    <n v="2.11764116316353E+16"/>
    <n v="215.660563158126"/>
    <n v="2.15660563158126E+16"/>
    <x v="103"/>
    <n v="91"/>
  </r>
  <r>
    <x v="7"/>
    <n v="54"/>
    <x v="0"/>
    <x v="3"/>
    <x v="3"/>
    <x v="0"/>
    <x v="1"/>
    <x v="225"/>
    <x v="1"/>
    <x v="1"/>
    <n v="24.053586220837001"/>
    <n v="24.053586220837001"/>
    <n v="2.4053586220837E+16"/>
    <x v="1"/>
    <n v="226"/>
    <s v="No"/>
    <x v="0"/>
    <n v="1883.73620747734"/>
    <n v="1.88373620747734E+16"/>
    <n v="211.929680516974"/>
    <n v="2.11929680516974E+16"/>
    <x v="161"/>
    <n v="89.5"/>
  </r>
  <r>
    <x v="7"/>
    <n v="57"/>
    <x v="0"/>
    <x v="5"/>
    <x v="1"/>
    <x v="0"/>
    <x v="0"/>
    <x v="226"/>
    <x v="1"/>
    <x v="0"/>
    <n v="24.0100759598153"/>
    <n v="24.0100759598153"/>
    <n v="2.40100759598153E+16"/>
    <x v="1"/>
    <n v="227"/>
    <s v="No"/>
    <x v="0"/>
    <n v="2054.5377289337098"/>
    <n v="2.05453772893371E+16"/>
    <n v="19.9290530397666"/>
    <n v="1992905303976660"/>
    <x v="15"/>
    <n v="89.7"/>
  </r>
  <r>
    <x v="7"/>
    <n v="58"/>
    <x v="1"/>
    <x v="0"/>
    <x v="1"/>
    <x v="0"/>
    <x v="0"/>
    <x v="227"/>
    <x v="1"/>
    <x v="3"/>
    <n v="23.9993989247005"/>
    <n v="23.9993989247005"/>
    <n v="2399939892470050"/>
    <x v="1"/>
    <n v="228"/>
    <s v="No"/>
    <x v="0"/>
    <n v="2084.8513362896501"/>
    <n v="2.08485133628965E+16"/>
    <n v="201.74295201251601"/>
    <n v="2.01742952012516E+16"/>
    <x v="162"/>
    <n v="90.5"/>
  </r>
  <r>
    <x v="7"/>
    <n v="68"/>
    <x v="1"/>
    <x v="5"/>
    <x v="1"/>
    <x v="3"/>
    <x v="3"/>
    <x v="228"/>
    <x v="0"/>
    <x v="3"/>
    <n v="23.9554416083629"/>
    <n v="23.9554416083629"/>
    <n v="2.39554416083629E+16"/>
    <x v="1"/>
    <n v="229"/>
    <s v="No"/>
    <x v="0"/>
    <n v="1965.74719245148"/>
    <n v="1.96574719245148E+16"/>
    <n v="19.913799569450902"/>
    <n v="1991379956945090"/>
    <x v="6"/>
    <n v="93.3"/>
  </r>
  <r>
    <x v="7"/>
    <n v="58"/>
    <x v="0"/>
    <x v="9"/>
    <x v="2"/>
    <x v="0"/>
    <x v="0"/>
    <x v="229"/>
    <x v="1"/>
    <x v="2"/>
    <n v="23.850312747009099"/>
    <n v="23.850312747009099"/>
    <n v="2.38503127470091E+16"/>
    <x v="1"/>
    <n v="230"/>
    <s v="No"/>
    <x v="0"/>
    <n v="1907.1633123397601"/>
    <n v="1.90716331233976E+16"/>
    <n v="225.60028615761101"/>
    <n v="2.25600286157611E+16"/>
    <x v="163"/>
    <n v="94.3"/>
  </r>
  <r>
    <x v="7"/>
    <n v="59"/>
    <x v="0"/>
    <x v="9"/>
    <x v="1"/>
    <x v="0"/>
    <x v="0"/>
    <x v="230"/>
    <x v="1"/>
    <x v="1"/>
    <n v="23.8414958571942"/>
    <n v="23.8414958571942"/>
    <n v="2.38414958571942E+16"/>
    <x v="1"/>
    <n v="231"/>
    <s v="No"/>
    <x v="0"/>
    <n v="2022.84491400263"/>
    <n v="2.02284491400263E+16"/>
    <n v="22.606694942532801"/>
    <n v="2260669494253280"/>
    <x v="11"/>
    <n v="91.4"/>
  </r>
  <r>
    <x v="7"/>
    <n v="51"/>
    <x v="0"/>
    <x v="11"/>
    <x v="1"/>
    <x v="0"/>
    <x v="1"/>
    <x v="231"/>
    <x v="1"/>
    <x v="1"/>
    <n v="23.829335837670101"/>
    <n v="23.829335837670101"/>
    <n v="2.38293358376701E+16"/>
    <x v="1"/>
    <n v="232"/>
    <s v="No"/>
    <x v="0"/>
    <n v="220.72342170239301"/>
    <n v="2207234217023930"/>
    <n v="215.521314286831"/>
    <n v="2.15521314286831E+16"/>
    <x v="164"/>
    <n v="88.5"/>
  </r>
  <r>
    <x v="7"/>
    <n v="58"/>
    <x v="0"/>
    <x v="0"/>
    <x v="3"/>
    <x v="3"/>
    <x v="0"/>
    <x v="232"/>
    <x v="1"/>
    <x v="3"/>
    <n v="23.723295793909202"/>
    <n v="23.723295793909202"/>
    <n v="2.37232957939092E+16"/>
    <x v="1"/>
    <n v="233"/>
    <s v="No"/>
    <x v="0"/>
    <n v="185.70754677018701"/>
    <n v="1857075467701870"/>
    <n v="231.038419834075"/>
    <n v="2.31038419834075E+16"/>
    <x v="15"/>
    <n v="93.1"/>
  </r>
  <r>
    <x v="7"/>
    <n v="49"/>
    <x v="1"/>
    <x v="1"/>
    <x v="1"/>
    <x v="0"/>
    <x v="1"/>
    <x v="233"/>
    <x v="0"/>
    <x v="1"/>
    <n v="23.713355273213299"/>
    <n v="23.713355273213299"/>
    <n v="2.37133552732133E+16"/>
    <x v="1"/>
    <n v="234"/>
    <s v="No"/>
    <x v="0"/>
    <n v="205.42917520327799"/>
    <n v="2054291752032780"/>
    <n v="243.54632738813501"/>
    <n v="2.43546327388135E+16"/>
    <x v="20"/>
    <n v="83.6"/>
  </r>
  <r>
    <x v="7"/>
    <n v="54"/>
    <x v="0"/>
    <x v="0"/>
    <x v="1"/>
    <x v="2"/>
    <x v="1"/>
    <x v="234"/>
    <x v="0"/>
    <x v="0"/>
    <n v="23.6763766234507"/>
    <n v="23.6763766234507"/>
    <n v="2.36763766234507E+16"/>
    <x v="1"/>
    <n v="235"/>
    <s v="No"/>
    <x v="0"/>
    <n v="1956.0240923511501"/>
    <n v="1.95602409235115E+16"/>
    <n v="222.048946856219"/>
    <n v="2.22048946856219E+16"/>
    <x v="165"/>
    <n v="86"/>
  </r>
  <r>
    <x v="7"/>
    <n v="61"/>
    <x v="0"/>
    <x v="2"/>
    <x v="2"/>
    <x v="2"/>
    <x v="0"/>
    <x v="235"/>
    <x v="1"/>
    <x v="1"/>
    <n v="23.667437433986301"/>
    <n v="23.667437433986301"/>
    <n v="2.36674374339863E+16"/>
    <x v="1"/>
    <n v="236"/>
    <s v="No"/>
    <x v="0"/>
    <n v="205.156397296855"/>
    <n v="2051563972968550"/>
    <n v="203.69713858683301"/>
    <n v="2.03697138586833E+16"/>
    <x v="78"/>
    <n v="90.5"/>
  </r>
  <r>
    <x v="7"/>
    <n v="63"/>
    <x v="0"/>
    <x v="2"/>
    <x v="1"/>
    <x v="2"/>
    <x v="0"/>
    <x v="236"/>
    <x v="1"/>
    <x v="3"/>
    <n v="23.540188457861699"/>
    <n v="2.3540188457861699"/>
    <n v="2354018845786170"/>
    <x v="1"/>
    <n v="237"/>
    <s v="No"/>
    <x v="0"/>
    <n v="1790.0668091170401"/>
    <n v="1.79006680911704E+16"/>
    <n v="19.288044232024099"/>
    <n v="1928804423202410"/>
    <x v="166"/>
    <n v="86.8"/>
  </r>
  <r>
    <x v="7"/>
    <n v="56"/>
    <x v="1"/>
    <x v="11"/>
    <x v="3"/>
    <x v="2"/>
    <x v="0"/>
    <x v="237"/>
    <x v="1"/>
    <x v="3"/>
    <n v="23.5381438531873"/>
    <n v="23.5381438531873"/>
    <n v="2.35381438531873E+16"/>
    <x v="1"/>
    <n v="238"/>
    <s v="No"/>
    <x v="0"/>
    <n v="1853.21621065258"/>
    <n v="1.85321621065258E+16"/>
    <n v="209.571789466697"/>
    <n v="2.09571789466697E+16"/>
    <x v="70"/>
    <n v="88.1"/>
  </r>
  <r>
    <x v="7"/>
    <n v="67"/>
    <x v="0"/>
    <x v="9"/>
    <x v="2"/>
    <x v="3"/>
    <x v="3"/>
    <x v="238"/>
    <x v="0"/>
    <x v="3"/>
    <n v="23.496308421772397"/>
    <n v="2.3496308421772398"/>
    <n v="2349630842177240"/>
    <x v="1"/>
    <n v="239"/>
    <s v="No"/>
    <x v="0"/>
    <n v="200.863296381071"/>
    <n v="2008632963810710"/>
    <n v="232.47976840518899"/>
    <n v="2.32479768405189E+16"/>
    <x v="167"/>
    <n v="95.6"/>
  </r>
  <r>
    <x v="7"/>
    <n v="57"/>
    <x v="1"/>
    <x v="0"/>
    <x v="1"/>
    <x v="3"/>
    <x v="0"/>
    <x v="239"/>
    <x v="0"/>
    <x v="1"/>
    <n v="23.470926204726702"/>
    <n v="23.470926204726702"/>
    <n v="2.34709262047267E+16"/>
    <x v="1"/>
    <n v="240"/>
    <s v="No"/>
    <x v="0"/>
    <n v="1874.1784897258301"/>
    <n v="1.87417848972583E+16"/>
    <n v="216.460651161133"/>
    <n v="2.16460651161133E+16"/>
    <x v="168"/>
    <n v="88.2"/>
  </r>
  <r>
    <x v="7"/>
    <n v="57"/>
    <x v="1"/>
    <x v="1"/>
    <x v="1"/>
    <x v="2"/>
    <x v="0"/>
    <x v="240"/>
    <x v="2"/>
    <x v="1"/>
    <n v="23.054056486494002"/>
    <n v="23.054056486494002"/>
    <n v="2.3054056486494E+16"/>
    <x v="1"/>
    <n v="241"/>
    <s v="No"/>
    <x v="0"/>
    <n v="1616.0064654401399"/>
    <n v="1.61600646544014E+16"/>
    <n v="18.548019688773099"/>
    <n v="1854801968877310"/>
    <x v="107"/>
    <n v="84.2"/>
  </r>
  <r>
    <x v="7"/>
    <n v="68"/>
    <x v="1"/>
    <x v="0"/>
    <x v="1"/>
    <x v="3"/>
    <x v="3"/>
    <x v="241"/>
    <x v="1"/>
    <x v="1"/>
    <n v="23.001198923943999"/>
    <n v="23.001198923943999"/>
    <n v="2300119892394400"/>
    <x v="1"/>
    <n v="242"/>
    <s v="No"/>
    <x v="0"/>
    <n v="1870.00263717695"/>
    <n v="1.87000263717695E+16"/>
    <n v="25.290012284986702"/>
    <n v="2529001228498670"/>
    <x v="169"/>
    <n v="88.6"/>
  </r>
  <r>
    <x v="7"/>
    <n v="45"/>
    <x v="0"/>
    <x v="2"/>
    <x v="1"/>
    <x v="0"/>
    <x v="1"/>
    <x v="242"/>
    <x v="1"/>
    <x v="3"/>
    <n v="22.994350220640399"/>
    <n v="22.994350220640399"/>
    <n v="2.29943502206404E+16"/>
    <x v="1"/>
    <n v="243"/>
    <s v="No"/>
    <x v="0"/>
    <n v="2043.2483136778001"/>
    <n v="2.0432483136778E+16"/>
    <n v="195.048617126051"/>
    <n v="1.95048617126051E+16"/>
    <x v="9"/>
    <n v="82.2"/>
  </r>
  <r>
    <x v="7"/>
    <n v="60"/>
    <x v="1"/>
    <x v="0"/>
    <x v="2"/>
    <x v="0"/>
    <x v="0"/>
    <x v="243"/>
    <x v="0"/>
    <x v="1"/>
    <n v="22.856527431291799"/>
    <n v="22.856527431291799"/>
    <n v="2.28565274312918E+16"/>
    <x v="1"/>
    <n v="244"/>
    <s v="No"/>
    <x v="0"/>
    <n v="2203.73504552038"/>
    <n v="2.20373504552038E+16"/>
    <n v="22.931417788068401"/>
    <n v="2293141778806840"/>
    <x v="126"/>
    <n v="92.8"/>
  </r>
  <r>
    <x v="7"/>
    <n v="62"/>
    <x v="0"/>
    <x v="2"/>
    <x v="3"/>
    <x v="3"/>
    <x v="0"/>
    <x v="244"/>
    <x v="0"/>
    <x v="1"/>
    <n v="22.6942646999861"/>
    <n v="22.6942646999861"/>
    <n v="2.26942646999861E+16"/>
    <x v="1"/>
    <n v="245"/>
    <s v="No"/>
    <x v="0"/>
    <n v="2212.26754213704"/>
    <n v="2.21226754213704E+16"/>
    <n v="238.22571447304099"/>
    <n v="2.38225714473041E+16"/>
    <x v="170"/>
    <n v="95.4"/>
  </r>
  <r>
    <x v="7"/>
    <n v="42"/>
    <x v="0"/>
    <x v="5"/>
    <x v="1"/>
    <x v="0"/>
    <x v="2"/>
    <x v="245"/>
    <x v="1"/>
    <x v="1"/>
    <n v="22.042096171291401"/>
    <n v="22.042096171291401"/>
    <n v="2.20420961712914E+16"/>
    <x v="1"/>
    <n v="246"/>
    <s v="No"/>
    <x v="0"/>
    <n v="2030.4172774419901"/>
    <n v="2.03041727744199E+16"/>
    <n v="202.99549452245401"/>
    <n v="2.02995494522454E+16"/>
    <x v="120"/>
    <n v="85.9"/>
  </r>
  <r>
    <x v="7"/>
    <n v="60"/>
    <x v="0"/>
    <x v="2"/>
    <x v="1"/>
    <x v="0"/>
    <x v="0"/>
    <x v="246"/>
    <x v="0"/>
    <x v="3"/>
    <n v="21.885794898380698"/>
    <n v="21.885794898380698"/>
    <n v="2188579489838070"/>
    <x v="1"/>
    <n v="247"/>
    <s v="No"/>
    <x v="0"/>
    <n v="2008.6302206251701"/>
    <n v="2.00863022062517E+16"/>
    <n v="224.54699088382401"/>
    <n v="2.24546990883824E+16"/>
    <x v="63"/>
    <n v="92.1"/>
  </r>
  <r>
    <x v="7"/>
    <n v="58"/>
    <x v="0"/>
    <x v="5"/>
    <x v="1"/>
    <x v="1"/>
    <x v="0"/>
    <x v="247"/>
    <x v="0"/>
    <x v="1"/>
    <n v="21.615648272818401"/>
    <n v="21.615648272818401"/>
    <n v="2.16156482728184E+16"/>
    <x v="1"/>
    <n v="248"/>
    <s v="No"/>
    <x v="0"/>
    <n v="1980.68471210335"/>
    <n v="1.98068471210335E+16"/>
    <n v="179.649038748208"/>
    <n v="1.79649038748208E+16"/>
    <x v="6"/>
    <n v="85.1"/>
  </r>
  <r>
    <x v="7"/>
    <n v="51"/>
    <x v="1"/>
    <x v="3"/>
    <x v="1"/>
    <x v="3"/>
    <x v="1"/>
    <x v="248"/>
    <x v="0"/>
    <x v="1"/>
    <n v="21.454572315071001"/>
    <n v="21.454572315071001"/>
    <n v="2.1454572315071E+16"/>
    <x v="1"/>
    <n v="249"/>
    <s v="No"/>
    <x v="0"/>
    <n v="16.140075860862499"/>
    <n v="161400758608625"/>
    <n v="260.44975566053199"/>
    <n v="2.60449755660532E+16"/>
    <x v="171"/>
    <n v="84.2"/>
  </r>
  <r>
    <x v="7"/>
    <n v="46"/>
    <x v="0"/>
    <x v="2"/>
    <x v="1"/>
    <x v="0"/>
    <x v="1"/>
    <x v="249"/>
    <x v="0"/>
    <x v="0"/>
    <n v="21.315994443077301"/>
    <n v="21.315994443077301"/>
    <n v="2.13159944430773E+16"/>
    <x v="1"/>
    <n v="250"/>
    <s v="No"/>
    <x v="0"/>
    <n v="1922.9444638488601"/>
    <n v="1.92294446384886E+16"/>
    <n v="245.28985904606901"/>
    <n v="2.45289859046069E+16"/>
    <x v="164"/>
    <n v="84.3"/>
  </r>
  <r>
    <x v="7"/>
    <n v="58"/>
    <x v="0"/>
    <x v="1"/>
    <x v="2"/>
    <x v="0"/>
    <x v="0"/>
    <x v="250"/>
    <x v="1"/>
    <x v="0"/>
    <n v="21.125110081415599"/>
    <n v="21.125110081415599"/>
    <n v="2.11251100814156E+16"/>
    <x v="1"/>
    <n v="251"/>
    <s v="No"/>
    <x v="0"/>
    <n v="1864.5971433960899"/>
    <n v="1.86459714339609E+16"/>
    <n v="224.982725053444"/>
    <n v="2.24982725053444E+16"/>
    <x v="11"/>
    <n v="91.1"/>
  </r>
  <r>
    <x v="7"/>
    <n v="51"/>
    <x v="1"/>
    <x v="1"/>
    <x v="1"/>
    <x v="1"/>
    <x v="1"/>
    <x v="251"/>
    <x v="1"/>
    <x v="0"/>
    <n v="20.9045642350256"/>
    <n v="20.9045642350256"/>
    <n v="2090456423502560"/>
    <x v="1"/>
    <n v="252"/>
    <s v="No"/>
    <x v="0"/>
    <n v="1664.2795626975201"/>
    <n v="1.66427956269752E+16"/>
    <n v="190.808003072503"/>
    <n v="1.90808003072503E+16"/>
    <x v="27"/>
    <n v="82.5"/>
  </r>
  <r>
    <x v="7"/>
    <n v="50"/>
    <x v="1"/>
    <x v="0"/>
    <x v="1"/>
    <x v="2"/>
    <x v="1"/>
    <x v="252"/>
    <x v="0"/>
    <x v="0"/>
    <n v="20.731154633914301"/>
    <n v="2.0731154633914302"/>
    <n v="2073115463391430"/>
    <x v="1"/>
    <n v="253"/>
    <s v="No"/>
    <x v="0"/>
    <n v="1908.32493774149"/>
    <n v="1.90832493774149E+16"/>
    <n v="190.531270236019"/>
    <n v="1.90531270236019E+16"/>
    <x v="172"/>
    <n v="80.900000000000006"/>
  </r>
  <r>
    <x v="7"/>
    <n v="59"/>
    <x v="0"/>
    <x v="2"/>
    <x v="1"/>
    <x v="0"/>
    <x v="0"/>
    <x v="253"/>
    <x v="1"/>
    <x v="1"/>
    <n v="20.700481457123999"/>
    <n v="20.700481457123999"/>
    <n v="2.0700481457124E+16"/>
    <x v="1"/>
    <n v="254"/>
    <s v="No"/>
    <x v="0"/>
    <n v="2121.1674049058902"/>
    <n v="2.12116740490589E+16"/>
    <n v="199.61415354942599"/>
    <n v="1.99614153549426E+16"/>
    <x v="173"/>
    <n v="97.4"/>
  </r>
  <r>
    <x v="7"/>
    <n v="50"/>
    <x v="1"/>
    <x v="2"/>
    <x v="1"/>
    <x v="2"/>
    <x v="1"/>
    <x v="254"/>
    <x v="1"/>
    <x v="1"/>
    <n v="20.675684377126998"/>
    <n v="20.675684377126998"/>
    <n v="2.0675684377127E+16"/>
    <x v="1"/>
    <n v="255"/>
    <s v="No"/>
    <x v="0"/>
    <n v="1894.83687183239"/>
    <n v="1.89483687183239E+16"/>
    <n v="221.349837300773"/>
    <n v="2.21349837300773E+16"/>
    <x v="125"/>
    <n v="84.2"/>
  </r>
  <r>
    <x v="7"/>
    <n v="49"/>
    <x v="1"/>
    <x v="0"/>
    <x v="1"/>
    <x v="2"/>
    <x v="1"/>
    <x v="255"/>
    <x v="0"/>
    <x v="2"/>
    <n v="20.626431625551"/>
    <n v="2.0626431625551001"/>
    <n v="2062643162555100"/>
    <x v="1"/>
    <n v="256"/>
    <s v="No"/>
    <x v="0"/>
    <n v="2196.1150510574798"/>
    <n v="2.19611505105748E+16"/>
    <n v="21.819718769960001"/>
    <n v="2181971876996000"/>
    <x v="33"/>
    <n v="82.7"/>
  </r>
  <r>
    <x v="7"/>
    <n v="60"/>
    <x v="0"/>
    <x v="17"/>
    <x v="1"/>
    <x v="2"/>
    <x v="0"/>
    <x v="256"/>
    <x v="2"/>
    <x v="3"/>
    <n v="20.361550675296101"/>
    <n v="20.361550675296101"/>
    <n v="2.03615506752961E+16"/>
    <x v="1"/>
    <n v="257"/>
    <s v="No"/>
    <x v="0"/>
    <n v="1803.2039120408399"/>
    <n v="1.80320391204084E+16"/>
    <n v="180.00151239524499"/>
    <n v="1.80001512395245E+16"/>
    <x v="56"/>
    <n v="86"/>
  </r>
  <r>
    <x v="7"/>
    <n v="70"/>
    <x v="0"/>
    <x v="6"/>
    <x v="1"/>
    <x v="3"/>
    <x v="3"/>
    <x v="257"/>
    <x v="1"/>
    <x v="3"/>
    <n v="20.326197156395903"/>
    <n v="2.0326197156395902"/>
    <n v="2032619715639590"/>
    <x v="1"/>
    <n v="258"/>
    <s v="No"/>
    <x v="0"/>
    <n v="1861.56654614741"/>
    <n v="1.86156654614741E+16"/>
    <n v="2.2748642533812702"/>
    <n v="227486425338127"/>
    <x v="53"/>
    <n v="94.7"/>
  </r>
  <r>
    <x v="7"/>
    <n v="64"/>
    <x v="0"/>
    <x v="2"/>
    <x v="1"/>
    <x v="2"/>
    <x v="0"/>
    <x v="258"/>
    <x v="1"/>
    <x v="1"/>
    <n v="20.3027732539285"/>
    <n v="20.3027732539285"/>
    <n v="2.03027732539285E+16"/>
    <x v="1"/>
    <n v="259"/>
    <s v="No"/>
    <x v="0"/>
    <n v="170.27460798973701"/>
    <n v="1702746079897370"/>
    <n v="17.0910104837061"/>
    <n v="1709101048370610"/>
    <x v="45"/>
    <n v="85.9"/>
  </r>
  <r>
    <x v="7"/>
    <n v="41"/>
    <x v="1"/>
    <x v="6"/>
    <x v="1"/>
    <x v="2"/>
    <x v="2"/>
    <x v="259"/>
    <x v="1"/>
    <x v="0"/>
    <n v="19.6691227525809"/>
    <n v="19.6691227525809"/>
    <n v="1.96691227525809E+16"/>
    <x v="1"/>
    <n v="260"/>
    <s v="No"/>
    <x v="0"/>
    <n v="1876.23741948156"/>
    <n v="1.87623741948156E+16"/>
    <n v="191.47185770946299"/>
    <n v="1.91471857709463E+16"/>
    <x v="174"/>
    <n v="84.2"/>
  </r>
  <r>
    <x v="8"/>
    <n v="53"/>
    <x v="1"/>
    <x v="15"/>
    <x v="1"/>
    <x v="0"/>
    <x v="1"/>
    <x v="260"/>
    <x v="1"/>
    <x v="1"/>
    <n v="24.8732224562395"/>
    <n v="24.8732224562395"/>
    <n v="2.48732224562395E+16"/>
    <x v="1"/>
    <n v="261"/>
    <s v="No"/>
    <x v="0"/>
    <n v="2134.9194660041298"/>
    <n v="2.13491946600413E+16"/>
    <n v="214.770883641571"/>
    <n v="2.14770883641571E+16"/>
    <x v="175"/>
    <n v="87.8"/>
  </r>
  <r>
    <x v="8"/>
    <n v="51"/>
    <x v="1"/>
    <x v="0"/>
    <x v="3"/>
    <x v="2"/>
    <x v="1"/>
    <x v="261"/>
    <x v="0"/>
    <x v="0"/>
    <n v="24.8307272949253"/>
    <n v="24.8307272949253"/>
    <n v="2.48307272949253E+16"/>
    <x v="1"/>
    <n v="262"/>
    <s v="No"/>
    <x v="0"/>
    <n v="206.533230019699"/>
    <n v="2065332300196990"/>
    <n v="221.519523793464"/>
    <n v="2.21519523793464E+16"/>
    <x v="92"/>
    <n v="88.2"/>
  </r>
  <r>
    <x v="8"/>
    <n v="64"/>
    <x v="0"/>
    <x v="2"/>
    <x v="1"/>
    <x v="2"/>
    <x v="0"/>
    <x v="262"/>
    <x v="1"/>
    <x v="0"/>
    <n v="24.789990171282099"/>
    <n v="24.789990171282099"/>
    <n v="2.47899901712821E+16"/>
    <x v="1"/>
    <n v="263"/>
    <s v="No"/>
    <x v="0"/>
    <n v="22.355340027589499"/>
    <n v="223553400275895"/>
    <n v="27.423953144227099"/>
    <n v="2742395314422710"/>
    <x v="176"/>
    <n v="99.3"/>
  </r>
  <r>
    <x v="8"/>
    <n v="65"/>
    <x v="0"/>
    <x v="5"/>
    <x v="2"/>
    <x v="0"/>
    <x v="3"/>
    <x v="263"/>
    <x v="1"/>
    <x v="1"/>
    <n v="24.780454889387698"/>
    <n v="24.780454889387698"/>
    <n v="2.47804548893877E+16"/>
    <x v="1"/>
    <n v="264"/>
    <s v="No"/>
    <x v="0"/>
    <n v="200.06475753765099"/>
    <n v="2000647575376510"/>
    <n v="268.54099138040499"/>
    <n v="2.68540991380405E+16"/>
    <x v="177"/>
    <n v="89.5"/>
  </r>
  <r>
    <x v="8"/>
    <n v="50"/>
    <x v="0"/>
    <x v="0"/>
    <x v="1"/>
    <x v="0"/>
    <x v="1"/>
    <x v="264"/>
    <x v="0"/>
    <x v="3"/>
    <n v="24.7659327681388"/>
    <n v="24.7659327681388"/>
    <n v="2.47659327681388E+16"/>
    <x v="1"/>
    <n v="265"/>
    <s v="No"/>
    <x v="0"/>
    <n v="2065.2873387311001"/>
    <n v="2.0652873387311E+16"/>
    <n v="19.576404883290699"/>
    <n v="1957640488329070"/>
    <x v="178"/>
    <n v="88.2"/>
  </r>
  <r>
    <x v="8"/>
    <n v="48"/>
    <x v="0"/>
    <x v="17"/>
    <x v="1"/>
    <x v="0"/>
    <x v="1"/>
    <x v="265"/>
    <x v="1"/>
    <x v="1"/>
    <n v="24.734169827233"/>
    <n v="24.734169827233"/>
    <n v="2.4734169827233E+16"/>
    <x v="1"/>
    <n v="266"/>
    <s v="No"/>
    <x v="0"/>
    <n v="1868.4206779947599"/>
    <n v="1.86842067799476E+16"/>
    <n v="19.3457575784131"/>
    <n v="1934575757841310"/>
    <x v="115"/>
    <n v="84.1"/>
  </r>
  <r>
    <x v="8"/>
    <n v="51"/>
    <x v="1"/>
    <x v="9"/>
    <x v="1"/>
    <x v="2"/>
    <x v="1"/>
    <x v="266"/>
    <x v="1"/>
    <x v="0"/>
    <n v="24.673402725179798"/>
    <n v="24.673402725179798"/>
    <n v="2.46734027251798E+16"/>
    <x v="1"/>
    <n v="267"/>
    <s v="No"/>
    <x v="0"/>
    <n v="1838.10850886565"/>
    <n v="1.83810850886565E+16"/>
    <n v="190.600685849933"/>
    <n v="1.90600685849933E+16"/>
    <x v="179"/>
    <n v="84"/>
  </r>
  <r>
    <x v="8"/>
    <n v="57"/>
    <x v="1"/>
    <x v="1"/>
    <x v="2"/>
    <x v="3"/>
    <x v="0"/>
    <x v="267"/>
    <x v="0"/>
    <x v="3"/>
    <n v="24.6158778619894"/>
    <n v="24.6158778619894"/>
    <n v="2.46158778619894E+16"/>
    <x v="1"/>
    <n v="268"/>
    <s v="Si"/>
    <x v="1"/>
    <n v="212.87512624284699"/>
    <n v="2128751262428470"/>
    <n v="28.594678361209599"/>
    <n v="2859467836120960"/>
    <x v="180"/>
    <n v="99.9"/>
  </r>
  <r>
    <x v="8"/>
    <n v="56"/>
    <x v="1"/>
    <x v="5"/>
    <x v="1"/>
    <x v="1"/>
    <x v="0"/>
    <x v="268"/>
    <x v="0"/>
    <x v="2"/>
    <n v="24.590418024805398"/>
    <n v="24.590418024805398"/>
    <n v="2.45904180248054E+16"/>
    <x v="1"/>
    <n v="269"/>
    <s v="No"/>
    <x v="0"/>
    <n v="1968.5965028368701"/>
    <n v="1.96859650283687E+16"/>
    <n v="187.05280691617099"/>
    <n v="1.87052806916171E+16"/>
    <x v="181"/>
    <n v="90.2"/>
  </r>
  <r>
    <x v="8"/>
    <n v="55"/>
    <x v="0"/>
    <x v="10"/>
    <x v="1"/>
    <x v="2"/>
    <x v="0"/>
    <x v="269"/>
    <x v="0"/>
    <x v="1"/>
    <n v="24.404411783793702"/>
    <n v="24.404411783793702"/>
    <n v="2.44044117837937E+16"/>
    <x v="1"/>
    <n v="270"/>
    <s v="No"/>
    <x v="0"/>
    <n v="205.68961329976901"/>
    <n v="2056896132997690"/>
    <n v="18.479934744451899"/>
    <n v="1847993474445190"/>
    <x v="71"/>
    <n v="93.8"/>
  </r>
  <r>
    <x v="8"/>
    <n v="51"/>
    <x v="0"/>
    <x v="7"/>
    <x v="1"/>
    <x v="2"/>
    <x v="1"/>
    <x v="270"/>
    <x v="0"/>
    <x v="0"/>
    <n v="24.122884207446901"/>
    <n v="2.41228842074469"/>
    <n v="2412288420744690"/>
    <x v="1"/>
    <n v="271"/>
    <s v="No"/>
    <x v="0"/>
    <n v="2345.66534616032"/>
    <n v="2.34566534616032E+16"/>
    <n v="22.175607854201399"/>
    <n v="2217560785420140"/>
    <x v="182"/>
    <n v="87.6"/>
  </r>
  <r>
    <x v="8"/>
    <n v="57"/>
    <x v="1"/>
    <x v="17"/>
    <x v="3"/>
    <x v="2"/>
    <x v="0"/>
    <x v="271"/>
    <x v="1"/>
    <x v="1"/>
    <n v="24.103424565763596"/>
    <n v="2.4103424565763598"/>
    <n v="2410342456576360"/>
    <x v="1"/>
    <n v="272"/>
    <s v="No"/>
    <x v="0"/>
    <n v="2063.2342989871099"/>
    <n v="2.06323429898711E+16"/>
    <n v="215.04759382769601"/>
    <n v="2.15047593827696E+16"/>
    <x v="22"/>
    <n v="89.9"/>
  </r>
  <r>
    <x v="8"/>
    <n v="59"/>
    <x v="1"/>
    <x v="5"/>
    <x v="1"/>
    <x v="0"/>
    <x v="0"/>
    <x v="272"/>
    <x v="1"/>
    <x v="3"/>
    <n v="23.976723252865298"/>
    <n v="23.976723252865298"/>
    <n v="2.39767232528653E+16"/>
    <x v="1"/>
    <n v="273"/>
    <s v="No"/>
    <x v="0"/>
    <n v="1716.0148958402301"/>
    <n v="1.71601489584023E+16"/>
    <n v="19.159001895677701"/>
    <n v="1915900189567770"/>
    <x v="181"/>
    <n v="87.9"/>
  </r>
  <r>
    <x v="8"/>
    <n v="60"/>
    <x v="1"/>
    <x v="2"/>
    <x v="1"/>
    <x v="0"/>
    <x v="0"/>
    <x v="273"/>
    <x v="0"/>
    <x v="3"/>
    <n v="23.974977771719001"/>
    <n v="23.974977771719001"/>
    <n v="2.3974977771719E+16"/>
    <x v="1"/>
    <n v="274"/>
    <s v="No"/>
    <x v="0"/>
    <n v="2093.3649319503402"/>
    <n v="2.09336493195034E+16"/>
    <n v="2.3745693174765101"/>
    <n v="237456931747651"/>
    <x v="183"/>
    <n v="86.5"/>
  </r>
  <r>
    <x v="8"/>
    <n v="67"/>
    <x v="1"/>
    <x v="0"/>
    <x v="3"/>
    <x v="3"/>
    <x v="3"/>
    <x v="274"/>
    <x v="0"/>
    <x v="3"/>
    <n v="23.966548183893298"/>
    <n v="23.966548183893298"/>
    <n v="2.39665481838933E+16"/>
    <x v="1"/>
    <n v="275"/>
    <s v="No"/>
    <x v="0"/>
    <n v="2150.6818165549198"/>
    <n v="2.15068181655492E+16"/>
    <n v="232.44199469863801"/>
    <n v="2.32441994698638E+16"/>
    <x v="130"/>
    <n v="94.9"/>
  </r>
  <r>
    <x v="8"/>
    <n v="54"/>
    <x v="1"/>
    <x v="3"/>
    <x v="1"/>
    <x v="3"/>
    <x v="1"/>
    <x v="275"/>
    <x v="0"/>
    <x v="3"/>
    <n v="23.962222436272199"/>
    <n v="23.962222436272199"/>
    <n v="2.39622224362722E+16"/>
    <x v="1"/>
    <n v="276"/>
    <s v="No"/>
    <x v="0"/>
    <n v="181.52557647798201"/>
    <n v="1815255764779820"/>
    <n v="208.30700610654401"/>
    <n v="2.08307006106544E+16"/>
    <x v="184"/>
    <n v="85.6"/>
  </r>
  <r>
    <x v="8"/>
    <n v="61"/>
    <x v="1"/>
    <x v="7"/>
    <x v="1"/>
    <x v="3"/>
    <x v="0"/>
    <x v="276"/>
    <x v="1"/>
    <x v="3"/>
    <n v="23.935313693639401"/>
    <n v="23.935313693639401"/>
    <n v="2.39353136936394E+16"/>
    <x v="1"/>
    <n v="277"/>
    <s v="No"/>
    <x v="0"/>
    <n v="1905.82478076799"/>
    <n v="1.90582478076799E+16"/>
    <n v="214.33893241736001"/>
    <n v="2.1433893241736E+16"/>
    <x v="134"/>
    <n v="91"/>
  </r>
  <r>
    <x v="8"/>
    <n v="63"/>
    <x v="0"/>
    <x v="0"/>
    <x v="2"/>
    <x v="3"/>
    <x v="0"/>
    <x v="277"/>
    <x v="0"/>
    <x v="1"/>
    <n v="23.724519814091099"/>
    <n v="2.3724519814091098"/>
    <n v="2372451981409110"/>
    <x v="1"/>
    <n v="278"/>
    <s v="No"/>
    <x v="0"/>
    <n v="1978.6851410158899"/>
    <n v="1.97868514101589E+16"/>
    <n v="245.23512815773"/>
    <n v="2.4523512815773E+16"/>
    <x v="185"/>
    <n v="92.5"/>
  </r>
  <r>
    <x v="8"/>
    <n v="58"/>
    <x v="1"/>
    <x v="0"/>
    <x v="3"/>
    <x v="0"/>
    <x v="0"/>
    <x v="278"/>
    <x v="0"/>
    <x v="0"/>
    <n v="23.685922178459901"/>
    <n v="23.685922178459901"/>
    <n v="2.36859221784599E+16"/>
    <x v="1"/>
    <n v="279"/>
    <s v="No"/>
    <x v="0"/>
    <n v="2021.8105586880499"/>
    <n v="2.02181055868805E+16"/>
    <n v="242.25764827635001"/>
    <n v="2.4225764827635E+16"/>
    <x v="186"/>
    <n v="96.8"/>
  </r>
  <r>
    <x v="8"/>
    <n v="54"/>
    <x v="1"/>
    <x v="0"/>
    <x v="1"/>
    <x v="0"/>
    <x v="1"/>
    <x v="279"/>
    <x v="1"/>
    <x v="1"/>
    <n v="23.677408334684898"/>
    <n v="23.677408334684898"/>
    <n v="2.36774083346849E+16"/>
    <x v="1"/>
    <n v="280"/>
    <s v="No"/>
    <x v="0"/>
    <n v="185.62192411846701"/>
    <n v="1856219241184670"/>
    <n v="191.48799210250701"/>
    <n v="1.91487992102507E+16"/>
    <x v="187"/>
    <n v="81.7"/>
  </r>
  <r>
    <x v="8"/>
    <n v="54"/>
    <x v="1"/>
    <x v="7"/>
    <x v="1"/>
    <x v="0"/>
    <x v="1"/>
    <x v="280"/>
    <x v="1"/>
    <x v="1"/>
    <n v="23.582575564430801"/>
    <n v="2.3582575564430801"/>
    <n v="2358257556443080"/>
    <x v="1"/>
    <n v="281"/>
    <s v="No"/>
    <x v="0"/>
    <n v="189.950615328162"/>
    <n v="1899506153281620"/>
    <n v="191.11063554531501"/>
    <n v="1.91110635545315E+16"/>
    <x v="188"/>
    <n v="81.5"/>
  </r>
  <r>
    <x v="8"/>
    <n v="63"/>
    <x v="1"/>
    <x v="17"/>
    <x v="3"/>
    <x v="3"/>
    <x v="0"/>
    <x v="281"/>
    <x v="0"/>
    <x v="1"/>
    <n v="23.3228622165072"/>
    <n v="23.3228622165072"/>
    <n v="2.33228622165072E+16"/>
    <x v="1"/>
    <n v="282"/>
    <s v="No"/>
    <x v="0"/>
    <n v="2224.6554133146501"/>
    <n v="2.22465541331465E+16"/>
    <n v="2.5362719723241298"/>
    <n v="253627197232413"/>
    <x v="170"/>
    <n v="93.3"/>
  </r>
  <r>
    <x v="8"/>
    <n v="54"/>
    <x v="0"/>
    <x v="13"/>
    <x v="1"/>
    <x v="3"/>
    <x v="1"/>
    <x v="282"/>
    <x v="1"/>
    <x v="1"/>
    <n v="23.295337133585299"/>
    <n v="23.295337133585299"/>
    <n v="2.32953371335853E+16"/>
    <x v="1"/>
    <n v="283"/>
    <s v="No"/>
    <x v="0"/>
    <n v="1852.33062242502"/>
    <n v="1.85233062242502E+16"/>
    <n v="178.77372682748199"/>
    <n v="1.78773726827482E+16"/>
    <x v="83"/>
    <n v="87.1"/>
  </r>
  <r>
    <x v="8"/>
    <n v="66"/>
    <x v="0"/>
    <x v="0"/>
    <x v="2"/>
    <x v="3"/>
    <x v="3"/>
    <x v="283"/>
    <x v="1"/>
    <x v="3"/>
    <n v="23.2417682758377"/>
    <n v="23.2417682758377"/>
    <n v="2.32417682758377E+16"/>
    <x v="1"/>
    <n v="284"/>
    <s v="No"/>
    <x v="0"/>
    <n v="2050.5149282864099"/>
    <n v="2.05051492828641E+16"/>
    <n v="229.480660574486"/>
    <n v="2.29480660574486E+16"/>
    <x v="12"/>
    <n v="96.9"/>
  </r>
  <r>
    <x v="8"/>
    <n v="60"/>
    <x v="1"/>
    <x v="6"/>
    <x v="1"/>
    <x v="0"/>
    <x v="0"/>
    <x v="284"/>
    <x v="0"/>
    <x v="1"/>
    <n v="23.180353318429798"/>
    <n v="23.180353318429798"/>
    <n v="2.31803533184298E+16"/>
    <x v="1"/>
    <n v="285"/>
    <s v="No"/>
    <x v="0"/>
    <n v="2083.62114757266"/>
    <n v="2.08362114757266E+16"/>
    <n v="214.55255679452199"/>
    <n v="2.14552556794522E+16"/>
    <x v="177"/>
    <n v="91.7"/>
  </r>
  <r>
    <x v="8"/>
    <n v="50"/>
    <x v="1"/>
    <x v="11"/>
    <x v="1"/>
    <x v="2"/>
    <x v="1"/>
    <x v="285"/>
    <x v="0"/>
    <x v="3"/>
    <n v="23.1800895396694"/>
    <n v="23.1800895396694"/>
    <n v="2.31800895396694E+16"/>
    <x v="1"/>
    <n v="286"/>
    <s v="No"/>
    <x v="0"/>
    <n v="1901.4698436441299"/>
    <n v="1.90146984364413E+16"/>
    <n v="18.107535851997699"/>
    <n v="1810753585199770"/>
    <x v="164"/>
    <n v="88.4"/>
  </r>
  <r>
    <x v="8"/>
    <n v="64"/>
    <x v="0"/>
    <x v="5"/>
    <x v="1"/>
    <x v="0"/>
    <x v="0"/>
    <x v="286"/>
    <x v="0"/>
    <x v="1"/>
    <n v="23.1292991079224"/>
    <n v="23.1292991079224"/>
    <n v="2.31292991079224E+16"/>
    <x v="1"/>
    <n v="287"/>
    <s v="No"/>
    <x v="0"/>
    <n v="1817.6315009664299"/>
    <n v="1.81763150096643E+16"/>
    <n v="24.085984919651999"/>
    <n v="2408598491965200"/>
    <x v="189"/>
    <n v="89"/>
  </r>
  <r>
    <x v="8"/>
    <n v="54"/>
    <x v="0"/>
    <x v="5"/>
    <x v="1"/>
    <x v="0"/>
    <x v="1"/>
    <x v="287"/>
    <x v="1"/>
    <x v="3"/>
    <n v="23.125862433389202"/>
    <n v="23.125862433389202"/>
    <n v="2.31258624333892E+16"/>
    <x v="1"/>
    <n v="288"/>
    <s v="No"/>
    <x v="0"/>
    <n v="1751.23030094675"/>
    <n v="1.75123030094675E+16"/>
    <n v="188.75649870328601"/>
    <n v="1.88756498703286E+16"/>
    <x v="190"/>
    <n v="85.9"/>
  </r>
  <r>
    <x v="8"/>
    <n v="66"/>
    <x v="1"/>
    <x v="7"/>
    <x v="1"/>
    <x v="0"/>
    <x v="3"/>
    <x v="288"/>
    <x v="0"/>
    <x v="1"/>
    <n v="23.0896865512773"/>
    <n v="23.0896865512773"/>
    <n v="2.30896865512773E+16"/>
    <x v="1"/>
    <n v="289"/>
    <s v="No"/>
    <x v="0"/>
    <n v="201.80720312391901"/>
    <n v="2018072031239190"/>
    <n v="210.854724229281"/>
    <n v="2.10854724229281E+16"/>
    <x v="191"/>
    <n v="96.8"/>
  </r>
  <r>
    <x v="8"/>
    <n v="50"/>
    <x v="1"/>
    <x v="11"/>
    <x v="1"/>
    <x v="3"/>
    <x v="1"/>
    <x v="289"/>
    <x v="1"/>
    <x v="3"/>
    <n v="23.0811062032056"/>
    <n v="2.3081106203205599"/>
    <n v="2308110620320560"/>
    <x v="1"/>
    <n v="290"/>
    <s v="No"/>
    <x v="0"/>
    <n v="1990.45269687053"/>
    <n v="1.99045269687053E+16"/>
    <n v="2.3532508881068401"/>
    <n v="235325088810684"/>
    <x v="192"/>
    <n v="84.4"/>
  </r>
  <r>
    <x v="8"/>
    <n v="61"/>
    <x v="0"/>
    <x v="2"/>
    <x v="1"/>
    <x v="3"/>
    <x v="0"/>
    <x v="290"/>
    <x v="2"/>
    <x v="3"/>
    <n v="22.974588163739"/>
    <n v="2.2974588163738998"/>
    <n v="2297458816373900"/>
    <x v="1"/>
    <n v="291"/>
    <s v="No"/>
    <x v="0"/>
    <n v="206.92881934974099"/>
    <n v="2069288193497410"/>
    <n v="19.214192585905199"/>
    <n v="1921419258590520"/>
    <x v="193"/>
    <n v="88.6"/>
  </r>
  <r>
    <x v="8"/>
    <n v="62"/>
    <x v="1"/>
    <x v="4"/>
    <x v="1"/>
    <x v="2"/>
    <x v="0"/>
    <x v="291"/>
    <x v="0"/>
    <x v="0"/>
    <n v="22.970181321250102"/>
    <n v="2.29701813212501"/>
    <n v="2297018132125010"/>
    <x v="1"/>
    <n v="292"/>
    <s v="No"/>
    <x v="0"/>
    <n v="1878.8715234096301"/>
    <n v="1.87887152340963E+16"/>
    <n v="215.747665690985"/>
    <n v="2.15747665690985E+16"/>
    <x v="194"/>
    <n v="91.8"/>
  </r>
  <r>
    <x v="8"/>
    <n v="53"/>
    <x v="1"/>
    <x v="2"/>
    <x v="1"/>
    <x v="2"/>
    <x v="1"/>
    <x v="292"/>
    <x v="1"/>
    <x v="1"/>
    <n v="22.852668041743701"/>
    <n v="22.852668041743701"/>
    <n v="2.28526680417437E+16"/>
    <x v="1"/>
    <n v="293"/>
    <s v="No"/>
    <x v="0"/>
    <n v="1940.2390453304899"/>
    <n v="1.94023904533049E+16"/>
    <n v="236.91627351505801"/>
    <n v="2.36916273515058E+16"/>
    <x v="195"/>
    <n v="83.3"/>
  </r>
  <r>
    <x v="8"/>
    <n v="59"/>
    <x v="0"/>
    <x v="0"/>
    <x v="3"/>
    <x v="2"/>
    <x v="0"/>
    <x v="293"/>
    <x v="1"/>
    <x v="3"/>
    <n v="22.752248679382902"/>
    <n v="22.752248679382902"/>
    <n v="2.27522486793829E+16"/>
    <x v="1"/>
    <n v="294"/>
    <s v="No"/>
    <x v="0"/>
    <n v="2023.1720219383899"/>
    <n v="2.02317202193839E+16"/>
    <n v="18.3648048822756"/>
    <n v="1836480488227560"/>
    <x v="155"/>
    <n v="90.2"/>
  </r>
  <r>
    <x v="8"/>
    <n v="55"/>
    <x v="1"/>
    <x v="7"/>
    <x v="1"/>
    <x v="2"/>
    <x v="0"/>
    <x v="294"/>
    <x v="1"/>
    <x v="3"/>
    <n v="22.7344745484071"/>
    <n v="22.7344745484071"/>
    <n v="2273447454840710"/>
    <x v="1"/>
    <n v="295"/>
    <s v="No"/>
    <x v="0"/>
    <n v="1961.0046727978199"/>
    <n v="1.96100467279782E+16"/>
    <n v="21.0904504050872"/>
    <n v="2109045040508720"/>
    <x v="196"/>
    <n v="92.2"/>
  </r>
  <r>
    <x v="8"/>
    <n v="53"/>
    <x v="1"/>
    <x v="5"/>
    <x v="1"/>
    <x v="0"/>
    <x v="1"/>
    <x v="295"/>
    <x v="1"/>
    <x v="1"/>
    <n v="22.508418103658101"/>
    <n v="22.508418103658101"/>
    <n v="2.25084181036581E+16"/>
    <x v="1"/>
    <n v="296"/>
    <s v="No"/>
    <x v="0"/>
    <n v="1929.02314667734"/>
    <n v="1.92902314667734E+16"/>
    <n v="206.56743620041601"/>
    <n v="2.06567436200416E+16"/>
    <x v="96"/>
    <n v="87.8"/>
  </r>
  <r>
    <x v="8"/>
    <n v="60"/>
    <x v="1"/>
    <x v="2"/>
    <x v="0"/>
    <x v="3"/>
    <x v="0"/>
    <x v="296"/>
    <x v="0"/>
    <x v="1"/>
    <n v="22.455482926833099"/>
    <n v="22.455482926833099"/>
    <n v="2.24554829268331E+16"/>
    <x v="1"/>
    <n v="297"/>
    <s v="No"/>
    <x v="0"/>
    <n v="1852.00912409685"/>
    <n v="1.85200912409685E+16"/>
    <n v="239.451201642341"/>
    <n v="2.39451201642341E+16"/>
    <x v="197"/>
    <n v="92.7"/>
  </r>
  <r>
    <x v="8"/>
    <n v="48"/>
    <x v="0"/>
    <x v="2"/>
    <x v="1"/>
    <x v="0"/>
    <x v="1"/>
    <x v="297"/>
    <x v="0"/>
    <x v="1"/>
    <n v="22.350595427455001"/>
    <n v="22.350595427455001"/>
    <n v="2.2350595427455E+16"/>
    <x v="1"/>
    <n v="298"/>
    <s v="No"/>
    <x v="0"/>
    <n v="213.90787252442701"/>
    <n v="2139078725244270"/>
    <n v="241.43283466069801"/>
    <n v="2.41432834660698E+16"/>
    <x v="198"/>
    <n v="83.5"/>
  </r>
  <r>
    <x v="8"/>
    <n v="52"/>
    <x v="1"/>
    <x v="8"/>
    <x v="1"/>
    <x v="2"/>
    <x v="1"/>
    <x v="298"/>
    <x v="1"/>
    <x v="3"/>
    <n v="22.2505355538838"/>
    <n v="2.2250535553883801"/>
    <n v="2225053555388380"/>
    <x v="1"/>
    <n v="299"/>
    <s v="No"/>
    <x v="0"/>
    <n v="1824.4195328895801"/>
    <n v="1.82441953288958E+16"/>
    <n v="186.57467001408699"/>
    <n v="1.86574670014087E+16"/>
    <x v="48"/>
    <n v="79.599999999999994"/>
  </r>
  <r>
    <x v="8"/>
    <n v="65"/>
    <x v="1"/>
    <x v="2"/>
    <x v="0"/>
    <x v="0"/>
    <x v="3"/>
    <x v="299"/>
    <x v="0"/>
    <x v="0"/>
    <n v="22.172440069976801"/>
    <n v="2.2172440069976802"/>
    <n v="2217244006997680"/>
    <x v="1"/>
    <n v="300"/>
    <s v="No"/>
    <x v="0"/>
    <n v="20.824750162861498"/>
    <n v="208247501628615"/>
    <n v="231.688139456122"/>
    <n v="2.31688139456122E+16"/>
    <x v="108"/>
    <n v="89.3"/>
  </r>
  <r>
    <x v="8"/>
    <n v="51"/>
    <x v="1"/>
    <x v="6"/>
    <x v="1"/>
    <x v="0"/>
    <x v="1"/>
    <x v="300"/>
    <x v="1"/>
    <x v="1"/>
    <n v="22.150648261656201"/>
    <n v="22.150648261656201"/>
    <n v="2.21506482616562E+16"/>
    <x v="1"/>
    <n v="301"/>
    <s v="No"/>
    <x v="0"/>
    <n v="1913.78901701207"/>
    <n v="1.91378901701207E+16"/>
    <n v="22.295353512559601"/>
    <n v="2229535351255960"/>
    <x v="199"/>
    <n v="85.4"/>
  </r>
  <r>
    <x v="8"/>
    <n v="53"/>
    <x v="0"/>
    <x v="1"/>
    <x v="1"/>
    <x v="0"/>
    <x v="1"/>
    <x v="301"/>
    <x v="1"/>
    <x v="1"/>
    <n v="22.0859277843551"/>
    <n v="2.2085927784355102"/>
    <n v="2208592778435510"/>
    <x v="1"/>
    <n v="302"/>
    <s v="No"/>
    <x v="0"/>
    <n v="2076.8849472258698"/>
    <n v="2.07688494722587E+16"/>
    <n v="23.572282469645099"/>
    <n v="2357228246964510"/>
    <x v="89"/>
    <n v="90.4"/>
  </r>
  <r>
    <x v="8"/>
    <n v="60"/>
    <x v="0"/>
    <x v="0"/>
    <x v="2"/>
    <x v="3"/>
    <x v="0"/>
    <x v="302"/>
    <x v="0"/>
    <x v="3"/>
    <n v="21.720091367622899"/>
    <n v="21.720091367622899"/>
    <n v="2.17200913676229E+16"/>
    <x v="1"/>
    <n v="303"/>
    <s v="No"/>
    <x v="0"/>
    <n v="2124.4667525135201"/>
    <n v="2.12446675251352E+16"/>
    <n v="184.658482686627"/>
    <n v="1.84658482686627E+16"/>
    <x v="200"/>
    <n v="96.5"/>
  </r>
  <r>
    <x v="8"/>
    <n v="54"/>
    <x v="1"/>
    <x v="4"/>
    <x v="1"/>
    <x v="2"/>
    <x v="1"/>
    <x v="303"/>
    <x v="0"/>
    <x v="1"/>
    <n v="21.545515799090801"/>
    <n v="21.545515799090801"/>
    <n v="2.15455157990908E+16"/>
    <x v="1"/>
    <n v="304"/>
    <s v="No"/>
    <x v="0"/>
    <n v="1732.0579365830199"/>
    <n v="1.73205793658302E+16"/>
    <n v="223.329809622776"/>
    <n v="2.23329809622776E+16"/>
    <x v="10"/>
    <n v="84.4"/>
  </r>
  <r>
    <x v="8"/>
    <n v="60"/>
    <x v="0"/>
    <x v="5"/>
    <x v="1"/>
    <x v="3"/>
    <x v="0"/>
    <x v="304"/>
    <x v="0"/>
    <x v="1"/>
    <n v="21.4351370285118"/>
    <n v="2.1435137028511799"/>
    <n v="2143513702851180"/>
    <x v="1"/>
    <n v="305"/>
    <s v="No"/>
    <x v="0"/>
    <n v="1938.6254892463101"/>
    <n v="1.93862548924631E+16"/>
    <n v="251.69043691500599"/>
    <n v="2.51690436915006E+16"/>
    <x v="146"/>
    <n v="88.1"/>
  </r>
  <r>
    <x v="8"/>
    <n v="57"/>
    <x v="0"/>
    <x v="2"/>
    <x v="1"/>
    <x v="3"/>
    <x v="0"/>
    <x v="305"/>
    <x v="1"/>
    <x v="3"/>
    <n v="21.207124771695501"/>
    <n v="21.207124771695501"/>
    <n v="2.12071247716955E+16"/>
    <x v="1"/>
    <n v="306"/>
    <s v="No"/>
    <x v="0"/>
    <n v="2305.14955028136"/>
    <n v="2.30514955028136E+16"/>
    <n v="210.832900963697"/>
    <n v="2.10832900963697E+16"/>
    <x v="201"/>
    <n v="92.4"/>
  </r>
  <r>
    <x v="8"/>
    <n v="40"/>
    <x v="0"/>
    <x v="0"/>
    <x v="1"/>
    <x v="0"/>
    <x v="2"/>
    <x v="306"/>
    <x v="1"/>
    <x v="3"/>
    <n v="21.151476719305098"/>
    <n v="2.1151476719305098"/>
    <n v="2115147671930510"/>
    <x v="1"/>
    <n v="307"/>
    <s v="No"/>
    <x v="0"/>
    <n v="1842.3725562156001"/>
    <n v="1.8423725562156E+16"/>
    <n v="192.59160353521699"/>
    <n v="1.92591603535217E+16"/>
    <x v="202"/>
    <n v="82.1"/>
  </r>
  <r>
    <x v="8"/>
    <n v="54"/>
    <x v="0"/>
    <x v="5"/>
    <x v="1"/>
    <x v="2"/>
    <x v="1"/>
    <x v="307"/>
    <x v="1"/>
    <x v="0"/>
    <n v="21.064389072291799"/>
    <n v="21.064389072291799"/>
    <n v="2.10643890722918E+16"/>
    <x v="1"/>
    <n v="308"/>
    <s v="No"/>
    <x v="0"/>
    <n v="208.37275827737599"/>
    <n v="2083727582773760"/>
    <n v="203.808627552492"/>
    <n v="2.03808627552492E+16"/>
    <x v="44"/>
    <n v="86.5"/>
  </r>
  <r>
    <x v="8"/>
    <n v="42"/>
    <x v="1"/>
    <x v="0"/>
    <x v="1"/>
    <x v="2"/>
    <x v="2"/>
    <x v="308"/>
    <x v="0"/>
    <x v="2"/>
    <n v="21.027725183241898"/>
    <n v="21.027725183241898"/>
    <n v="2.10277251832419E+16"/>
    <x v="1"/>
    <n v="309"/>
    <s v="No"/>
    <x v="0"/>
    <n v="205.76953695405101"/>
    <n v="2057695369540510"/>
    <n v="200.48158869409801"/>
    <n v="2.00481588694098E+16"/>
    <x v="203"/>
    <n v="84.7"/>
  </r>
  <r>
    <x v="8"/>
    <n v="50"/>
    <x v="0"/>
    <x v="1"/>
    <x v="1"/>
    <x v="2"/>
    <x v="1"/>
    <x v="309"/>
    <x v="1"/>
    <x v="1"/>
    <n v="20.992653136946799"/>
    <n v="20.992653136946799"/>
    <n v="2.09926531369468E+16"/>
    <x v="1"/>
    <n v="310"/>
    <s v="No"/>
    <x v="0"/>
    <n v="1780.4273907019599"/>
    <n v="1.78042739070196E+16"/>
    <n v="180.95213998631701"/>
    <n v="1.80952139986317E+16"/>
    <x v="204"/>
    <n v="84.3"/>
  </r>
  <r>
    <x v="8"/>
    <n v="59"/>
    <x v="1"/>
    <x v="5"/>
    <x v="1"/>
    <x v="2"/>
    <x v="0"/>
    <x v="310"/>
    <x v="1"/>
    <x v="1"/>
    <n v="20.9481484686629"/>
    <n v="20.9481484686629"/>
    <n v="2.09481484686629E+16"/>
    <x v="1"/>
    <n v="311"/>
    <s v="No"/>
    <x v="0"/>
    <n v="196.852647840027"/>
    <n v="1968526478400270"/>
    <n v="22.2585092713073"/>
    <n v="2225850927130730"/>
    <x v="205"/>
    <n v="90.2"/>
  </r>
  <r>
    <x v="8"/>
    <n v="58"/>
    <x v="0"/>
    <x v="9"/>
    <x v="1"/>
    <x v="1"/>
    <x v="0"/>
    <x v="311"/>
    <x v="1"/>
    <x v="1"/>
    <n v="20.541809805055401"/>
    <n v="20.541809805055401"/>
    <n v="2.05418098050554E+16"/>
    <x v="1"/>
    <n v="312"/>
    <s v="No"/>
    <x v="0"/>
    <n v="185.27003801443701"/>
    <n v="1852700380144370"/>
    <n v="225.18285596979101"/>
    <n v="2.25182855969791E+16"/>
    <x v="89"/>
    <n v="91.5"/>
  </r>
  <r>
    <x v="8"/>
    <n v="40"/>
    <x v="0"/>
    <x v="2"/>
    <x v="1"/>
    <x v="1"/>
    <x v="2"/>
    <x v="312"/>
    <x v="1"/>
    <x v="2"/>
    <n v="20.277795555778301"/>
    <n v="20.277795555778301"/>
    <n v="2.02777955557783E+16"/>
    <x v="1"/>
    <n v="313"/>
    <s v="No"/>
    <x v="0"/>
    <n v="1810.8141201277999"/>
    <n v="1.8108141201278E+16"/>
    <n v="16.949264954433801"/>
    <n v="1694926495443380"/>
    <x v="4"/>
    <n v="88.2"/>
  </r>
  <r>
    <x v="8"/>
    <n v="47"/>
    <x v="1"/>
    <x v="6"/>
    <x v="1"/>
    <x v="3"/>
    <x v="1"/>
    <x v="313"/>
    <x v="1"/>
    <x v="1"/>
    <n v="20.213036800515901"/>
    <n v="20.213036800515901"/>
    <n v="2.02130368005159E+16"/>
    <x v="1"/>
    <n v="314"/>
    <s v="No"/>
    <x v="0"/>
    <n v="1.8017978423668"/>
    <n v="18017978423668"/>
    <n v="18.090809595368601"/>
    <n v="1809080959536860"/>
    <x v="206"/>
    <n v="82.2"/>
  </r>
  <r>
    <x v="8"/>
    <n v="49"/>
    <x v="0"/>
    <x v="8"/>
    <x v="1"/>
    <x v="1"/>
    <x v="1"/>
    <x v="314"/>
    <x v="1"/>
    <x v="0"/>
    <n v="18.684077238362399"/>
    <n v="1.86840772383624"/>
    <n v="1868407723836240"/>
    <x v="1"/>
    <n v="315"/>
    <s v="No"/>
    <x v="0"/>
    <n v="191.93524238153799"/>
    <n v="1919352423815380"/>
    <n v="201.44104888692499"/>
    <n v="2.01441048886925E+16"/>
    <x v="4"/>
    <n v="76.8"/>
  </r>
  <r>
    <x v="2"/>
    <n v="54"/>
    <x v="1"/>
    <x v="5"/>
    <x v="1"/>
    <x v="0"/>
    <x v="1"/>
    <x v="315"/>
    <x v="1"/>
    <x v="1"/>
    <n v="24.884127538724798"/>
    <n v="2.4884127538724798"/>
    <n v="2488412753872480"/>
    <x v="1"/>
    <n v="316"/>
    <s v="No"/>
    <x v="0"/>
    <n v="200.23800324346999"/>
    <n v="2002380032434700"/>
    <n v="247.03648726863"/>
    <n v="2.4703648726863E+16"/>
    <x v="207"/>
    <n v="88.9"/>
  </r>
  <r>
    <x v="2"/>
    <n v="63"/>
    <x v="1"/>
    <x v="5"/>
    <x v="1"/>
    <x v="3"/>
    <x v="0"/>
    <x v="316"/>
    <x v="1"/>
    <x v="3"/>
    <n v="24.8355033585418"/>
    <n v="24.8355033585418"/>
    <n v="2.48355033585418E+16"/>
    <x v="1"/>
    <n v="317"/>
    <s v="No"/>
    <x v="0"/>
    <n v="2104.9140038888399"/>
    <n v="2.10491400388884E+16"/>
    <n v="23.645917092622"/>
    <n v="2364591709262200"/>
    <x v="208"/>
    <n v="89.3"/>
  </r>
  <r>
    <x v="2"/>
    <n v="63"/>
    <x v="1"/>
    <x v="0"/>
    <x v="1"/>
    <x v="0"/>
    <x v="0"/>
    <x v="317"/>
    <x v="1"/>
    <x v="3"/>
    <n v="24.829859363151801"/>
    <n v="24.829859363151801"/>
    <n v="2.48298593631518E+16"/>
    <x v="1"/>
    <n v="318"/>
    <s v="No"/>
    <x v="0"/>
    <n v="2069.9833403346202"/>
    <n v="2.06998334033462E+16"/>
    <n v="221.93081834821399"/>
    <n v="2.21930818348214E+16"/>
    <x v="44"/>
    <n v="91"/>
  </r>
  <r>
    <x v="2"/>
    <n v="54"/>
    <x v="0"/>
    <x v="1"/>
    <x v="3"/>
    <x v="2"/>
    <x v="1"/>
    <x v="318"/>
    <x v="0"/>
    <x v="2"/>
    <n v="24.767633863786301"/>
    <n v="24.767633863786301"/>
    <n v="2.47676338637863E+16"/>
    <x v="1"/>
    <n v="319"/>
    <s v="No"/>
    <x v="0"/>
    <n v="223.83375436742"/>
    <n v="2238337543674200"/>
    <n v="229.97548784522999"/>
    <n v="2.2997548784523E+16"/>
    <x v="102"/>
    <n v="91.4"/>
  </r>
  <r>
    <x v="2"/>
    <n v="57"/>
    <x v="0"/>
    <x v="11"/>
    <x v="1"/>
    <x v="2"/>
    <x v="0"/>
    <x v="319"/>
    <x v="1"/>
    <x v="1"/>
    <n v="24.7327436932014"/>
    <n v="24.7327436932014"/>
    <n v="2.47327436932014E+16"/>
    <x v="1"/>
    <n v="320"/>
    <s v="No"/>
    <x v="0"/>
    <n v="1888.6771877829799"/>
    <n v="1.88867718778298E+16"/>
    <n v="20.791731992329598"/>
    <n v="2079173199232960"/>
    <x v="209"/>
    <n v="90"/>
  </r>
  <r>
    <x v="2"/>
    <n v="58"/>
    <x v="0"/>
    <x v="1"/>
    <x v="1"/>
    <x v="2"/>
    <x v="0"/>
    <x v="320"/>
    <x v="0"/>
    <x v="0"/>
    <n v="24.7293197431907"/>
    <n v="24.7293197431907"/>
    <n v="2472931974319070"/>
    <x v="1"/>
    <n v="321"/>
    <s v="No"/>
    <x v="0"/>
    <n v="1857.5807217931599"/>
    <n v="1.85758072179316E+16"/>
    <n v="216.69411243226"/>
    <n v="2.1669411243226E+16"/>
    <x v="67"/>
    <n v="96.7"/>
  </r>
  <r>
    <x v="2"/>
    <n v="68"/>
    <x v="1"/>
    <x v="10"/>
    <x v="2"/>
    <x v="3"/>
    <x v="3"/>
    <x v="321"/>
    <x v="0"/>
    <x v="3"/>
    <n v="24.689188526129499"/>
    <n v="24.689188526129499"/>
    <n v="2.46891885261295E+16"/>
    <x v="1"/>
    <n v="322"/>
    <s v="No"/>
    <x v="0"/>
    <n v="2114.9722287185"/>
    <n v="2.1149722287185E+16"/>
    <n v="276.95577576098901"/>
    <n v="2.76955775760989E+16"/>
    <x v="91"/>
    <n v="96"/>
  </r>
  <r>
    <x v="2"/>
    <n v="46"/>
    <x v="1"/>
    <x v="0"/>
    <x v="1"/>
    <x v="3"/>
    <x v="1"/>
    <x v="322"/>
    <x v="1"/>
    <x v="1"/>
    <n v="24.595578283576799"/>
    <n v="24.595578283576799"/>
    <n v="2.45955782835768E+16"/>
    <x v="1"/>
    <n v="323"/>
    <s v="No"/>
    <x v="0"/>
    <n v="2017.17885256061"/>
    <n v="2.01717885256061E+16"/>
    <n v="235.82944524582101"/>
    <n v="2.35829445245821E+16"/>
    <x v="210"/>
    <n v="86.4"/>
  </r>
  <r>
    <x v="2"/>
    <n v="52"/>
    <x v="0"/>
    <x v="11"/>
    <x v="1"/>
    <x v="1"/>
    <x v="1"/>
    <x v="323"/>
    <x v="2"/>
    <x v="0"/>
    <n v="24.535988281935801"/>
    <n v="2.4535988281935799"/>
    <n v="2453598828193580"/>
    <x v="1"/>
    <n v="324"/>
    <s v="No"/>
    <x v="0"/>
    <n v="1878.61330315948"/>
    <n v="1.87861330315948E+16"/>
    <n v="214.065998000278"/>
    <n v="2.14065998000278E+16"/>
    <x v="113"/>
    <n v="81.599999999999994"/>
  </r>
  <r>
    <x v="2"/>
    <n v="62"/>
    <x v="1"/>
    <x v="1"/>
    <x v="1"/>
    <x v="2"/>
    <x v="0"/>
    <x v="324"/>
    <x v="0"/>
    <x v="0"/>
    <n v="24.523536565901999"/>
    <n v="2.4523536565902"/>
    <n v="2452353656590200"/>
    <x v="1"/>
    <n v="325"/>
    <s v="No"/>
    <x v="0"/>
    <n v="199.343657447401"/>
    <n v="1993436574474010"/>
    <n v="209.19066400441901"/>
    <n v="2.09190664004419E+16"/>
    <x v="211"/>
    <n v="89.1"/>
  </r>
  <r>
    <x v="2"/>
    <n v="57"/>
    <x v="0"/>
    <x v="15"/>
    <x v="2"/>
    <x v="3"/>
    <x v="0"/>
    <x v="325"/>
    <x v="0"/>
    <x v="1"/>
    <n v="24.503548181935901"/>
    <n v="24.503548181935901"/>
    <n v="2450354818193590"/>
    <x v="1"/>
    <n v="326"/>
    <s v="No"/>
    <x v="0"/>
    <n v="200.06643158018099"/>
    <n v="2000664315801810"/>
    <n v="204.73613560790699"/>
    <n v="2.04736135607907E+16"/>
    <x v="212"/>
    <n v="91.1"/>
  </r>
  <r>
    <x v="2"/>
    <n v="68"/>
    <x v="1"/>
    <x v="17"/>
    <x v="3"/>
    <x v="0"/>
    <x v="3"/>
    <x v="326"/>
    <x v="0"/>
    <x v="1"/>
    <n v="24.4257029326074"/>
    <n v="0.24425702932607399"/>
    <n v="244257029326074"/>
    <x v="1"/>
    <n v="327"/>
    <s v="No"/>
    <x v="0"/>
    <n v="2498.0699048708202"/>
    <n v="2.49806990487082E+16"/>
    <n v="243.46309314338799"/>
    <n v="2.43463093143388E+16"/>
    <x v="213"/>
    <n v="97.3"/>
  </r>
  <r>
    <x v="2"/>
    <n v="55"/>
    <x v="1"/>
    <x v="2"/>
    <x v="3"/>
    <x v="3"/>
    <x v="0"/>
    <x v="327"/>
    <x v="1"/>
    <x v="1"/>
    <n v="24.389017946173201"/>
    <n v="24.389017946173201"/>
    <n v="2.43890179461732E+16"/>
    <x v="1"/>
    <n v="328"/>
    <s v="No"/>
    <x v="0"/>
    <n v="1885.9843894524199"/>
    <n v="1.88598438945242E+16"/>
    <n v="233.921378144426"/>
    <n v="2.33921378144426E+16"/>
    <x v="117"/>
    <n v="86.3"/>
  </r>
  <r>
    <x v="2"/>
    <n v="62"/>
    <x v="1"/>
    <x v="13"/>
    <x v="1"/>
    <x v="0"/>
    <x v="0"/>
    <x v="328"/>
    <x v="0"/>
    <x v="0"/>
    <n v="24.379525165341999"/>
    <n v="24.379525165341999"/>
    <n v="2.4379525165342E+16"/>
    <x v="1"/>
    <n v="329"/>
    <s v="No"/>
    <x v="0"/>
    <n v="2015.4532326020999"/>
    <n v="2.0154532326021E+16"/>
    <n v="220.291593585047"/>
    <n v="2.20291593585047E+16"/>
    <x v="71"/>
    <n v="87.5"/>
  </r>
  <r>
    <x v="2"/>
    <n v="60"/>
    <x v="1"/>
    <x v="5"/>
    <x v="3"/>
    <x v="3"/>
    <x v="0"/>
    <x v="329"/>
    <x v="1"/>
    <x v="1"/>
    <n v="24.367564736231898"/>
    <n v="24.367564736231898"/>
    <n v="2.43675647362319E+16"/>
    <x v="1"/>
    <n v="330"/>
    <s v="No"/>
    <x v="0"/>
    <n v="233.440599550694"/>
    <n v="2334405995506940"/>
    <n v="237.835650109444"/>
    <n v="2.37835650109444E+16"/>
    <x v="8"/>
    <n v="92.2"/>
  </r>
  <r>
    <x v="2"/>
    <n v="55"/>
    <x v="1"/>
    <x v="3"/>
    <x v="1"/>
    <x v="0"/>
    <x v="0"/>
    <x v="330"/>
    <x v="1"/>
    <x v="3"/>
    <n v="24.247060413441599"/>
    <n v="24.247060413441599"/>
    <n v="2.42470604134416E+16"/>
    <x v="1"/>
    <n v="331"/>
    <s v="No"/>
    <x v="0"/>
    <n v="1882.02133032089"/>
    <n v="1.88202133032089E+16"/>
    <n v="22.617861438065098"/>
    <n v="2261786143806510"/>
    <x v="14"/>
    <n v="91.4"/>
  </r>
  <r>
    <x v="2"/>
    <n v="49"/>
    <x v="0"/>
    <x v="0"/>
    <x v="1"/>
    <x v="0"/>
    <x v="1"/>
    <x v="331"/>
    <x v="1"/>
    <x v="1"/>
    <n v="24.245734561835903"/>
    <n v="2.4245734561835901"/>
    <n v="2424573456183590"/>
    <x v="1"/>
    <n v="332"/>
    <s v="No"/>
    <x v="0"/>
    <n v="214.86708047290099"/>
    <n v="2148670804729010"/>
    <n v="227.60292789748999"/>
    <n v="2.2760292789749E+16"/>
    <x v="174"/>
    <n v="89.1"/>
  </r>
  <r>
    <x v="2"/>
    <n v="47"/>
    <x v="1"/>
    <x v="2"/>
    <x v="1"/>
    <x v="0"/>
    <x v="1"/>
    <x v="332"/>
    <x v="1"/>
    <x v="1"/>
    <n v="24.229216483965299"/>
    <n v="2.4229216483965299"/>
    <n v="2422921648396530"/>
    <x v="1"/>
    <n v="333"/>
    <s v="No"/>
    <x v="0"/>
    <n v="1817.3487780586399"/>
    <n v="1.81734877805864E+16"/>
    <n v="236.46956276586599"/>
    <n v="2.36469562765866E+16"/>
    <x v="96"/>
    <n v="83.5"/>
  </r>
  <r>
    <x v="2"/>
    <n v="50"/>
    <x v="1"/>
    <x v="6"/>
    <x v="1"/>
    <x v="0"/>
    <x v="1"/>
    <x v="333"/>
    <x v="1"/>
    <x v="3"/>
    <n v="24.172365215638301"/>
    <n v="24.172365215638301"/>
    <n v="2.41723652156383E+16"/>
    <x v="1"/>
    <n v="334"/>
    <s v="No"/>
    <x v="0"/>
    <n v="2275.9479886036202"/>
    <n v="2.27594798860362E+16"/>
    <n v="169.23674543432799"/>
    <n v="1.69236745434328E+16"/>
    <x v="140"/>
    <n v="85.1"/>
  </r>
  <r>
    <x v="2"/>
    <n v="62"/>
    <x v="0"/>
    <x v="8"/>
    <x v="0"/>
    <x v="0"/>
    <x v="0"/>
    <x v="334"/>
    <x v="1"/>
    <x v="3"/>
    <n v="24.1526645574478"/>
    <n v="0.241526645574478"/>
    <n v="241526645574478"/>
    <x v="1"/>
    <n v="335"/>
    <s v="Si"/>
    <x v="1"/>
    <n v="2262.8194603832899"/>
    <n v="2.26281946038329E+16"/>
    <n v="237.548316192432"/>
    <n v="2.37548316192432E+16"/>
    <x v="214"/>
    <n v="95"/>
  </r>
  <r>
    <x v="2"/>
    <n v="69"/>
    <x v="0"/>
    <x v="7"/>
    <x v="3"/>
    <x v="1"/>
    <x v="3"/>
    <x v="335"/>
    <x v="1"/>
    <x v="1"/>
    <n v="24.097463147555199"/>
    <n v="24.097463147555199"/>
    <n v="2.40974631475552E+16"/>
    <x v="1"/>
    <n v="336"/>
    <s v="No"/>
    <x v="0"/>
    <n v="191.429196525809"/>
    <n v="1914291965258090"/>
    <n v="203.00023004031101"/>
    <n v="2.03000230040311E+16"/>
    <x v="0"/>
    <n v="92.4"/>
  </r>
  <r>
    <x v="2"/>
    <n v="55"/>
    <x v="0"/>
    <x v="5"/>
    <x v="3"/>
    <x v="3"/>
    <x v="0"/>
    <x v="336"/>
    <x v="0"/>
    <x v="1"/>
    <n v="23.9930284586661"/>
    <n v="23.9930284586661"/>
    <n v="2.39930284586661E+16"/>
    <x v="1"/>
    <n v="337"/>
    <s v="No"/>
    <x v="0"/>
    <n v="214.752770271049"/>
    <n v="2147527702710490"/>
    <n v="238.263129544664"/>
    <n v="2.38263129544664E+16"/>
    <x v="215"/>
    <n v="92.4"/>
  </r>
  <r>
    <x v="2"/>
    <n v="50"/>
    <x v="0"/>
    <x v="8"/>
    <x v="1"/>
    <x v="2"/>
    <x v="1"/>
    <x v="337"/>
    <x v="1"/>
    <x v="1"/>
    <n v="23.984668163749301"/>
    <n v="23.984668163749301"/>
    <n v="2.39846681637493E+16"/>
    <x v="1"/>
    <n v="338"/>
    <s v="No"/>
    <x v="0"/>
    <n v="1949.1809140138701"/>
    <n v="1.94918091401387E+16"/>
    <n v="217.40800397057501"/>
    <n v="2.17408003970575E+16"/>
    <x v="36"/>
    <n v="87"/>
  </r>
  <r>
    <x v="2"/>
    <n v="56"/>
    <x v="0"/>
    <x v="7"/>
    <x v="1"/>
    <x v="0"/>
    <x v="0"/>
    <x v="338"/>
    <x v="1"/>
    <x v="3"/>
    <n v="23.979248900850099"/>
    <n v="23.979248900850099"/>
    <n v="2.39792489008501E+16"/>
    <x v="1"/>
    <n v="339"/>
    <s v="Si"/>
    <x v="1"/>
    <n v="216.03683435958999"/>
    <n v="2160368343595900"/>
    <n v="25.964671926078001"/>
    <n v="2596467192607800"/>
    <x v="216"/>
    <n v="97.3"/>
  </r>
  <r>
    <x v="2"/>
    <n v="47"/>
    <x v="1"/>
    <x v="0"/>
    <x v="2"/>
    <x v="0"/>
    <x v="1"/>
    <x v="339"/>
    <x v="0"/>
    <x v="0"/>
    <n v="23.800209781659301"/>
    <n v="2.3800209781659301"/>
    <n v="2380020978165930"/>
    <x v="1"/>
    <n v="340"/>
    <s v="Si"/>
    <x v="1"/>
    <n v="193.52445653397501"/>
    <n v="1935244565339750"/>
    <n v="215.238581721446"/>
    <n v="2.15238581721446E+16"/>
    <x v="109"/>
    <n v="90.4"/>
  </r>
  <r>
    <x v="2"/>
    <n v="53"/>
    <x v="1"/>
    <x v="3"/>
    <x v="1"/>
    <x v="2"/>
    <x v="1"/>
    <x v="340"/>
    <x v="1"/>
    <x v="0"/>
    <n v="23.470185704070602"/>
    <n v="23.470185704070602"/>
    <n v="2.34701857040706E+16"/>
    <x v="1"/>
    <n v="341"/>
    <s v="No"/>
    <x v="0"/>
    <n v="1760.18613142705"/>
    <n v="1.76018613142705E+16"/>
    <n v="189.41679158263599"/>
    <n v="1.89416791582636E+16"/>
    <x v="147"/>
    <n v="86.7"/>
  </r>
  <r>
    <x v="2"/>
    <n v="44"/>
    <x v="1"/>
    <x v="1"/>
    <x v="1"/>
    <x v="2"/>
    <x v="2"/>
    <x v="341"/>
    <x v="1"/>
    <x v="1"/>
    <n v="23.3930390067652"/>
    <n v="23.3930390067652"/>
    <n v="2.33930390067652E+16"/>
    <x v="1"/>
    <n v="342"/>
    <s v="No"/>
    <x v="0"/>
    <n v="1947.0687389867201"/>
    <n v="1.94706873898672E+16"/>
    <n v="212.551806244137"/>
    <n v="2.12551806244137E+16"/>
    <x v="34"/>
    <n v="85.5"/>
  </r>
  <r>
    <x v="2"/>
    <n v="66"/>
    <x v="0"/>
    <x v="15"/>
    <x v="1"/>
    <x v="1"/>
    <x v="3"/>
    <x v="342"/>
    <x v="1"/>
    <x v="1"/>
    <n v="23.111869442737099"/>
    <n v="23.111869442737099"/>
    <n v="2.31118694427371E+16"/>
    <x v="1"/>
    <n v="343"/>
    <s v="No"/>
    <x v="0"/>
    <n v="1975.6437041781901"/>
    <n v="1.97564370417819E+16"/>
    <n v="257.30291794546901"/>
    <n v="2.57302917945469E+16"/>
    <x v="112"/>
    <n v="92.9"/>
  </r>
  <r>
    <x v="2"/>
    <n v="74"/>
    <x v="1"/>
    <x v="6"/>
    <x v="1"/>
    <x v="3"/>
    <x v="3"/>
    <x v="343"/>
    <x v="1"/>
    <x v="3"/>
    <n v="23.053537264872801"/>
    <n v="23.053537264872801"/>
    <n v="2305353726487280"/>
    <x v="1"/>
    <n v="344"/>
    <s v="No"/>
    <x v="0"/>
    <n v="1922.82575141544"/>
    <n v="1.92282575141544E+16"/>
    <n v="27.559240065663001"/>
    <n v="2755924006566300"/>
    <x v="217"/>
    <n v="95.4"/>
  </r>
  <r>
    <x v="2"/>
    <n v="63"/>
    <x v="0"/>
    <x v="17"/>
    <x v="1"/>
    <x v="2"/>
    <x v="0"/>
    <x v="344"/>
    <x v="1"/>
    <x v="3"/>
    <n v="22.991011307644399"/>
    <n v="22.991011307644399"/>
    <n v="2.29910113076444E+16"/>
    <x v="1"/>
    <n v="345"/>
    <s v="No"/>
    <x v="0"/>
    <n v="1897.27538572348"/>
    <n v="1.89727538572348E+16"/>
    <n v="215.628859819003"/>
    <n v="2.15628859819003E+16"/>
    <x v="8"/>
    <n v="93.9"/>
  </r>
  <r>
    <x v="2"/>
    <n v="57"/>
    <x v="1"/>
    <x v="2"/>
    <x v="3"/>
    <x v="0"/>
    <x v="0"/>
    <x v="345"/>
    <x v="0"/>
    <x v="1"/>
    <n v="22.986650095952399"/>
    <n v="22.986650095952399"/>
    <n v="2.29866500959524E+16"/>
    <x v="1"/>
    <n v="346"/>
    <s v="No"/>
    <x v="0"/>
    <n v="2211.5096635933101"/>
    <n v="2.21150966359331E+16"/>
    <n v="241.514596687178"/>
    <n v="2.41514596687178E+16"/>
    <x v="41"/>
    <n v="95.1"/>
  </r>
  <r>
    <x v="2"/>
    <n v="42"/>
    <x v="1"/>
    <x v="5"/>
    <x v="1"/>
    <x v="0"/>
    <x v="2"/>
    <x v="346"/>
    <x v="1"/>
    <x v="0"/>
    <n v="22.928955940816"/>
    <n v="22.928955940816"/>
    <n v="2.2928955940816E+16"/>
    <x v="1"/>
    <n v="347"/>
    <s v="No"/>
    <x v="0"/>
    <n v="2047.6540611632699"/>
    <n v="2.04765406116327E+16"/>
    <n v="207.676775997357"/>
    <n v="2.07676775997357E+16"/>
    <x v="218"/>
    <n v="84"/>
  </r>
  <r>
    <x v="2"/>
    <n v="63"/>
    <x v="1"/>
    <x v="13"/>
    <x v="1"/>
    <x v="0"/>
    <x v="0"/>
    <x v="347"/>
    <x v="1"/>
    <x v="3"/>
    <n v="22.8552757221711"/>
    <n v="22.8552757221711"/>
    <n v="2.28552757221711E+16"/>
    <x v="1"/>
    <n v="348"/>
    <s v="No"/>
    <x v="0"/>
    <n v="2048.4079424501401"/>
    <n v="2.04840794245014E+16"/>
    <n v="188.04357022348901"/>
    <n v="1.88043570223489E+16"/>
    <x v="149"/>
    <n v="84.8"/>
  </r>
  <r>
    <x v="2"/>
    <n v="50"/>
    <x v="1"/>
    <x v="6"/>
    <x v="2"/>
    <x v="3"/>
    <x v="1"/>
    <x v="348"/>
    <x v="0"/>
    <x v="0"/>
    <n v="22.782238962444001"/>
    <n v="2.2782238962444001"/>
    <n v="2278223896244400"/>
    <x v="1"/>
    <n v="349"/>
    <s v="No"/>
    <x v="0"/>
    <n v="2262.42980160261"/>
    <n v="2.26242980160261E+16"/>
    <n v="257.63484083483598"/>
    <n v="2.57634840834836E+16"/>
    <x v="117"/>
    <n v="84.8"/>
  </r>
  <r>
    <x v="2"/>
    <n v="60"/>
    <x v="1"/>
    <x v="2"/>
    <x v="1"/>
    <x v="1"/>
    <x v="0"/>
    <x v="349"/>
    <x v="1"/>
    <x v="1"/>
    <n v="22.667351358154701"/>
    <n v="22.667351358154701"/>
    <n v="2.26673513581547E+16"/>
    <x v="1"/>
    <n v="350"/>
    <s v="No"/>
    <x v="0"/>
    <n v="1893.8189704942099"/>
    <n v="1.89381897049421E+16"/>
    <n v="19.918430309358602"/>
    <n v="1991843030935860"/>
    <x v="105"/>
    <n v="88.8"/>
  </r>
  <r>
    <x v="2"/>
    <n v="51"/>
    <x v="1"/>
    <x v="0"/>
    <x v="1"/>
    <x v="0"/>
    <x v="1"/>
    <x v="350"/>
    <x v="0"/>
    <x v="1"/>
    <n v="22.4852816303673"/>
    <n v="22.4852816303673"/>
    <n v="2.24852816303673E+16"/>
    <x v="1"/>
    <n v="351"/>
    <s v="No"/>
    <x v="0"/>
    <n v="2135.0298805923599"/>
    <n v="2.13502988059236E+16"/>
    <n v="209.325422623062"/>
    <n v="2.09325422623062E+16"/>
    <x v="33"/>
    <n v="83"/>
  </r>
  <r>
    <x v="2"/>
    <n v="60"/>
    <x v="0"/>
    <x v="2"/>
    <x v="1"/>
    <x v="3"/>
    <x v="0"/>
    <x v="351"/>
    <x v="0"/>
    <x v="1"/>
    <n v="22.3363408545139"/>
    <n v="2.2336340854513899"/>
    <n v="2233634085451390"/>
    <x v="1"/>
    <n v="352"/>
    <s v="No"/>
    <x v="0"/>
    <n v="19.578255904035199"/>
    <n v="195782559040352"/>
    <n v="25.023156466430901"/>
    <n v="2502315646643090"/>
    <x v="6"/>
    <n v="93.2"/>
  </r>
  <r>
    <x v="2"/>
    <n v="53"/>
    <x v="1"/>
    <x v="2"/>
    <x v="1"/>
    <x v="3"/>
    <x v="1"/>
    <x v="352"/>
    <x v="1"/>
    <x v="3"/>
    <n v="22.3296347007458"/>
    <n v="22.3296347007458"/>
    <n v="2.23296347007458E+16"/>
    <x v="1"/>
    <n v="353"/>
    <s v="No"/>
    <x v="0"/>
    <n v="207.171295914203"/>
    <n v="2071712959142030"/>
    <n v="22.1223250946713"/>
    <n v="2212232509467130"/>
    <x v="61"/>
    <n v="80"/>
  </r>
  <r>
    <x v="2"/>
    <n v="50"/>
    <x v="0"/>
    <x v="0"/>
    <x v="1"/>
    <x v="2"/>
    <x v="1"/>
    <x v="353"/>
    <x v="1"/>
    <x v="0"/>
    <n v="22.189435241872701"/>
    <n v="22.189435241872701"/>
    <n v="2.21894352418727E+16"/>
    <x v="1"/>
    <n v="354"/>
    <s v="No"/>
    <x v="0"/>
    <n v="1995.5930293859401"/>
    <n v="1.99559302938594E+16"/>
    <n v="211.68579380045"/>
    <n v="2.1168579380045E+16"/>
    <x v="219"/>
    <n v="85.3"/>
  </r>
  <r>
    <x v="2"/>
    <n v="61"/>
    <x v="0"/>
    <x v="9"/>
    <x v="3"/>
    <x v="2"/>
    <x v="0"/>
    <x v="354"/>
    <x v="1"/>
    <x v="1"/>
    <n v="22.1415096868345"/>
    <n v="22.1415096868345"/>
    <n v="2214150968683450"/>
    <x v="1"/>
    <n v="355"/>
    <s v="No"/>
    <x v="0"/>
    <n v="2038.6620487325799"/>
    <n v="2.03866204873258E+16"/>
    <n v="155.484250005729"/>
    <n v="1.55484250005729E+16"/>
    <x v="220"/>
    <n v="90.1"/>
  </r>
  <r>
    <x v="2"/>
    <n v="47"/>
    <x v="1"/>
    <x v="11"/>
    <x v="1"/>
    <x v="2"/>
    <x v="1"/>
    <x v="355"/>
    <x v="0"/>
    <x v="1"/>
    <n v="21.856701782344"/>
    <n v="21.856701782344"/>
    <n v="2.1856701782344E+16"/>
    <x v="1"/>
    <n v="356"/>
    <s v="No"/>
    <x v="0"/>
    <n v="2026.60087104066"/>
    <n v="2.02660087104066E+16"/>
    <n v="215.51335897324199"/>
    <n v="2.15513358973242E+16"/>
    <x v="9"/>
    <n v="84.5"/>
  </r>
  <r>
    <x v="2"/>
    <n v="46"/>
    <x v="1"/>
    <x v="11"/>
    <x v="1"/>
    <x v="0"/>
    <x v="1"/>
    <x v="356"/>
    <x v="0"/>
    <x v="1"/>
    <n v="21.8240542547166"/>
    <n v="21.8240542547166"/>
    <n v="2182405425471660"/>
    <x v="1"/>
    <n v="357"/>
    <s v="No"/>
    <x v="0"/>
    <n v="207.21726848334399"/>
    <n v="2072172684833440"/>
    <n v="251.362275815673"/>
    <n v="2.51362275815673E+16"/>
    <x v="165"/>
    <n v="81.900000000000006"/>
  </r>
  <r>
    <x v="2"/>
    <n v="70"/>
    <x v="1"/>
    <x v="9"/>
    <x v="1"/>
    <x v="3"/>
    <x v="3"/>
    <x v="357"/>
    <x v="1"/>
    <x v="3"/>
    <n v="21.823705687612797"/>
    <n v="0.21823705687612799"/>
    <n v="218237056876128"/>
    <x v="1"/>
    <n v="358"/>
    <s v="No"/>
    <x v="0"/>
    <n v="21.702077629443401"/>
    <n v="217020776294434"/>
    <n v="214.94791081754499"/>
    <n v="2.14947910817545E+16"/>
    <x v="30"/>
    <n v="100.7"/>
  </r>
  <r>
    <x v="2"/>
    <n v="60"/>
    <x v="1"/>
    <x v="2"/>
    <x v="3"/>
    <x v="1"/>
    <x v="0"/>
    <x v="358"/>
    <x v="1"/>
    <x v="3"/>
    <n v="21.5807227902202"/>
    <n v="21.5807227902202"/>
    <n v="2.15807227902202E+16"/>
    <x v="1"/>
    <n v="359"/>
    <s v="No"/>
    <x v="0"/>
    <n v="1691.1687116467499"/>
    <n v="1.69116871164675E+16"/>
    <n v="174.719939674382"/>
    <n v="1.74719939674382E+16"/>
    <x v="95"/>
    <n v="84.1"/>
  </r>
  <r>
    <x v="2"/>
    <n v="55"/>
    <x v="1"/>
    <x v="5"/>
    <x v="1"/>
    <x v="2"/>
    <x v="0"/>
    <x v="359"/>
    <x v="1"/>
    <x v="2"/>
    <n v="21.550586839983101"/>
    <n v="21.550586839983101"/>
    <n v="2.15505868399831E+16"/>
    <x v="1"/>
    <n v="360"/>
    <s v="No"/>
    <x v="0"/>
    <n v="1914.79416559382"/>
    <n v="1.91479416559382E+16"/>
    <n v="214.72718514544201"/>
    <n v="2.14727185145442E+16"/>
    <x v="211"/>
    <n v="95"/>
  </r>
  <r>
    <x v="2"/>
    <n v="56"/>
    <x v="1"/>
    <x v="9"/>
    <x v="3"/>
    <x v="1"/>
    <x v="0"/>
    <x v="360"/>
    <x v="0"/>
    <x v="0"/>
    <n v="20.627056054138901"/>
    <n v="20.627056054138901"/>
    <n v="2.06270560541389E+16"/>
    <x v="1"/>
    <n v="361"/>
    <s v="No"/>
    <x v="0"/>
    <n v="2015.53376680306"/>
    <n v="2.01553376680306E+16"/>
    <n v="188.28478458798099"/>
    <n v="1.88284784587981E+16"/>
    <x v="218"/>
    <n v="93.7"/>
  </r>
  <r>
    <x v="2"/>
    <n v="63"/>
    <x v="0"/>
    <x v="0"/>
    <x v="1"/>
    <x v="2"/>
    <x v="0"/>
    <x v="361"/>
    <x v="1"/>
    <x v="3"/>
    <n v="20.595634579565999"/>
    <n v="20.595634579565999"/>
    <n v="2.0595634579566E+16"/>
    <x v="1"/>
    <n v="362"/>
    <s v="No"/>
    <x v="0"/>
    <n v="2109.1582841167801"/>
    <n v="2.10915828411678E+16"/>
    <n v="191.2296925233"/>
    <n v="1.912296925233E+16"/>
    <x v="221"/>
    <n v="86.6"/>
  </r>
  <r>
    <x v="2"/>
    <n v="50"/>
    <x v="0"/>
    <x v="5"/>
    <x v="1"/>
    <x v="1"/>
    <x v="1"/>
    <x v="362"/>
    <x v="2"/>
    <x v="1"/>
    <n v="20.395702189000801"/>
    <n v="20.395702189000801"/>
    <n v="2.03957021890008E+16"/>
    <x v="1"/>
    <n v="363"/>
    <s v="No"/>
    <x v="0"/>
    <n v="159.78648732963001"/>
    <n v="1597864873296300"/>
    <n v="157.76858259411901"/>
    <n v="1.57768582594119E+16"/>
    <x v="222"/>
    <n v="81.599999999999994"/>
  </r>
  <r>
    <x v="2"/>
    <n v="59"/>
    <x v="0"/>
    <x v="5"/>
    <x v="1"/>
    <x v="3"/>
    <x v="0"/>
    <x v="363"/>
    <x v="1"/>
    <x v="3"/>
    <n v="20.353338830528699"/>
    <n v="2.03533388305287"/>
    <n v="2035333883052870"/>
    <x v="1"/>
    <n v="364"/>
    <s v="No"/>
    <x v="0"/>
    <n v="180.59308143044899"/>
    <n v="1805930814304490"/>
    <n v="20.817298396338099"/>
    <n v="2081729839633810"/>
    <x v="174"/>
    <n v="86.7"/>
  </r>
  <r>
    <x v="2"/>
    <n v="48"/>
    <x v="0"/>
    <x v="5"/>
    <x v="3"/>
    <x v="1"/>
    <x v="1"/>
    <x v="364"/>
    <x v="1"/>
    <x v="0"/>
    <n v="20.185002194839399"/>
    <n v="20.185002194839399"/>
    <n v="2.01850021948394E+16"/>
    <x v="1"/>
    <n v="365"/>
    <s v="No"/>
    <x v="0"/>
    <n v="183.95051297705899"/>
    <n v="1839505129770590"/>
    <n v="180.77081261533101"/>
    <n v="1.80770812615331E+16"/>
    <x v="96"/>
    <n v="86.6"/>
  </r>
  <r>
    <x v="2"/>
    <n v="62"/>
    <x v="1"/>
    <x v="2"/>
    <x v="1"/>
    <x v="1"/>
    <x v="0"/>
    <x v="365"/>
    <x v="1"/>
    <x v="1"/>
    <n v="18.943810060208399"/>
    <n v="18.943810060208399"/>
    <n v="1.89438100602084E+16"/>
    <x v="1"/>
    <n v="366"/>
    <s v="No"/>
    <x v="0"/>
    <n v="1630.6488644348799"/>
    <n v="1.63064886443488E+16"/>
    <n v="151.94016235173501"/>
    <n v="1.51940162351735E+16"/>
    <x v="223"/>
    <n v="84"/>
  </r>
  <r>
    <x v="9"/>
    <n v="63"/>
    <x v="1"/>
    <x v="15"/>
    <x v="1"/>
    <x v="0"/>
    <x v="0"/>
    <x v="366"/>
    <x v="1"/>
    <x v="1"/>
    <n v="24.8804093433153"/>
    <n v="24.8804093433153"/>
    <n v="2.48804093433153E+16"/>
    <x v="1"/>
    <n v="367"/>
    <s v="No"/>
    <x v="0"/>
    <n v="2236.8076102984201"/>
    <n v="2.23680761029842E+16"/>
    <n v="230.67749273353999"/>
    <n v="2.3067749273354E+16"/>
    <x v="44"/>
    <n v="92.2"/>
  </r>
  <r>
    <x v="9"/>
    <n v="69"/>
    <x v="0"/>
    <x v="1"/>
    <x v="2"/>
    <x v="0"/>
    <x v="3"/>
    <x v="367"/>
    <x v="0"/>
    <x v="1"/>
    <n v="24.8573974537208"/>
    <n v="24.8573974537208"/>
    <n v="2.48573974537208E+16"/>
    <x v="1"/>
    <n v="368"/>
    <s v="No"/>
    <x v="0"/>
    <n v="1901.7934530079999"/>
    <n v="1.901793453008E+16"/>
    <n v="23.241319928591601"/>
    <n v="2324131992859160"/>
    <x v="135"/>
    <n v="90.7"/>
  </r>
  <r>
    <x v="9"/>
    <n v="58"/>
    <x v="1"/>
    <x v="4"/>
    <x v="1"/>
    <x v="0"/>
    <x v="0"/>
    <x v="368"/>
    <x v="1"/>
    <x v="1"/>
    <n v="24.856480691685899"/>
    <n v="2.4856480691685898"/>
    <n v="2485648069168590"/>
    <x v="1"/>
    <n v="369"/>
    <s v="No"/>
    <x v="0"/>
    <n v="226.42092854153901"/>
    <n v="2264209285415390"/>
    <n v="21.926801304322399"/>
    <n v="2192680130432240"/>
    <x v="188"/>
    <n v="88.7"/>
  </r>
  <r>
    <x v="9"/>
    <n v="63"/>
    <x v="0"/>
    <x v="7"/>
    <x v="3"/>
    <x v="1"/>
    <x v="0"/>
    <x v="369"/>
    <x v="1"/>
    <x v="1"/>
    <n v="24.790867371049899"/>
    <n v="24.790867371049899"/>
    <n v="2.47908673710499E+16"/>
    <x v="1"/>
    <n v="370"/>
    <s v="No"/>
    <x v="0"/>
    <n v="197.95325890883001"/>
    <n v="1979532589088300"/>
    <n v="187.57185745605801"/>
    <n v="1.87571857456058E+16"/>
    <x v="139"/>
    <n v="91.4"/>
  </r>
  <r>
    <x v="9"/>
    <n v="59"/>
    <x v="1"/>
    <x v="6"/>
    <x v="1"/>
    <x v="3"/>
    <x v="0"/>
    <x v="370"/>
    <x v="1"/>
    <x v="3"/>
    <n v="24.734454018893199"/>
    <n v="24.734454018893199"/>
    <n v="2.47344540188932E+16"/>
    <x v="1"/>
    <n v="371"/>
    <s v="Si"/>
    <x v="1"/>
    <n v="2117.69185160706"/>
    <n v="2.11769185160706E+16"/>
    <n v="23.569752413356898"/>
    <n v="2356975241335690"/>
    <x v="161"/>
    <n v="88.5"/>
  </r>
  <r>
    <x v="9"/>
    <n v="47"/>
    <x v="1"/>
    <x v="15"/>
    <x v="1"/>
    <x v="0"/>
    <x v="1"/>
    <x v="371"/>
    <x v="1"/>
    <x v="3"/>
    <n v="24.621863244559101"/>
    <n v="24.621863244559101"/>
    <n v="2.46218632445591E+16"/>
    <x v="1"/>
    <n v="372"/>
    <s v="No"/>
    <x v="0"/>
    <n v="1882.86775349249"/>
    <n v="1.88286775349249E+16"/>
    <n v="226.89823949327899"/>
    <n v="2.26898239493279E+16"/>
    <x v="1"/>
    <n v="80.7"/>
  </r>
  <r>
    <x v="9"/>
    <n v="51"/>
    <x v="0"/>
    <x v="2"/>
    <x v="1"/>
    <x v="2"/>
    <x v="1"/>
    <x v="372"/>
    <x v="1"/>
    <x v="3"/>
    <n v="24.529822094150902"/>
    <n v="24.529822094150902"/>
    <n v="2.45298220941509E+16"/>
    <x v="1"/>
    <n v="373"/>
    <s v="No"/>
    <x v="0"/>
    <n v="2072.7653877204202"/>
    <n v="2.07276538772042E+16"/>
    <n v="243.042097202024"/>
    <n v="2.43042097202024E+16"/>
    <x v="13"/>
    <n v="85.2"/>
  </r>
  <r>
    <x v="9"/>
    <n v="55"/>
    <x v="1"/>
    <x v="2"/>
    <x v="2"/>
    <x v="2"/>
    <x v="0"/>
    <x v="373"/>
    <x v="1"/>
    <x v="3"/>
    <n v="24.482631506182098"/>
    <n v="24.482631506182098"/>
    <n v="2.44826315061821E+16"/>
    <x v="1"/>
    <n v="374"/>
    <s v="No"/>
    <x v="0"/>
    <n v="1888.6718734365199"/>
    <n v="1.88867187343652E+16"/>
    <n v="20.962077347549599"/>
    <n v="2096207734754960"/>
    <x v="26"/>
    <n v="93.3"/>
  </r>
  <r>
    <x v="9"/>
    <n v="61"/>
    <x v="0"/>
    <x v="10"/>
    <x v="1"/>
    <x v="2"/>
    <x v="0"/>
    <x v="374"/>
    <x v="1"/>
    <x v="3"/>
    <n v="24.3541104573046"/>
    <n v="24.3541104573046"/>
    <n v="2.43541104573046E+16"/>
    <x v="1"/>
    <n v="375"/>
    <s v="No"/>
    <x v="0"/>
    <n v="2005.06821519853"/>
    <n v="2.00506821519853E+16"/>
    <n v="235.100738487695"/>
    <n v="2.35100738487695E+16"/>
    <x v="44"/>
    <n v="90.8"/>
  </r>
  <r>
    <x v="9"/>
    <n v="62"/>
    <x v="1"/>
    <x v="6"/>
    <x v="1"/>
    <x v="2"/>
    <x v="0"/>
    <x v="375"/>
    <x v="0"/>
    <x v="1"/>
    <n v="24.233734101054701"/>
    <n v="24.233734101054701"/>
    <n v="2.42337341010547E+16"/>
    <x v="1"/>
    <n v="376"/>
    <s v="No"/>
    <x v="0"/>
    <n v="197.151393970333"/>
    <n v="1971513939703330"/>
    <n v="232.58787049574099"/>
    <n v="2.32587870495741E+16"/>
    <x v="95"/>
    <n v="89.9"/>
  </r>
  <r>
    <x v="9"/>
    <n v="68"/>
    <x v="0"/>
    <x v="1"/>
    <x v="1"/>
    <x v="3"/>
    <x v="3"/>
    <x v="376"/>
    <x v="1"/>
    <x v="3"/>
    <n v="24.163377166711602"/>
    <n v="24.163377166711602"/>
    <n v="2.41633771667116E+16"/>
    <x v="1"/>
    <n v="377"/>
    <s v="No"/>
    <x v="0"/>
    <n v="2285.1962615873299"/>
    <n v="2.28519626158733E+16"/>
    <n v="278.55267331929798"/>
    <n v="2.78552673319298E+16"/>
    <x v="224"/>
    <n v="93.3"/>
  </r>
  <r>
    <x v="9"/>
    <n v="56"/>
    <x v="1"/>
    <x v="15"/>
    <x v="1"/>
    <x v="3"/>
    <x v="0"/>
    <x v="377"/>
    <x v="0"/>
    <x v="0"/>
    <n v="24.150503956343201"/>
    <n v="2.4150503956343199"/>
    <n v="2415050395634320"/>
    <x v="1"/>
    <n v="378"/>
    <s v="No"/>
    <x v="0"/>
    <n v="2424.9345702294399"/>
    <n v="2.42493457022944E+16"/>
    <n v="233.43181663476199"/>
    <n v="2.33431816634762E+16"/>
    <x v="225"/>
    <n v="92.5"/>
  </r>
  <r>
    <x v="9"/>
    <n v="50"/>
    <x v="1"/>
    <x v="0"/>
    <x v="1"/>
    <x v="2"/>
    <x v="1"/>
    <x v="378"/>
    <x v="1"/>
    <x v="2"/>
    <n v="24.0158561748589"/>
    <n v="24.0158561748589"/>
    <n v="2.40158561748589E+16"/>
    <x v="1"/>
    <n v="379"/>
    <s v="No"/>
    <x v="0"/>
    <n v="1981.9717169184601"/>
    <n v="1.98197171691846E+16"/>
    <n v="24.506454002487501"/>
    <n v="2450645400248750"/>
    <x v="226"/>
    <n v="87"/>
  </r>
  <r>
    <x v="9"/>
    <n v="50"/>
    <x v="1"/>
    <x v="3"/>
    <x v="3"/>
    <x v="2"/>
    <x v="1"/>
    <x v="379"/>
    <x v="1"/>
    <x v="0"/>
    <n v="23.840253495520201"/>
    <n v="0.238402534955202"/>
    <n v="238402534955202"/>
    <x v="1"/>
    <n v="380"/>
    <s v="No"/>
    <x v="0"/>
    <n v="213.30313192394101"/>
    <n v="2133031319239410"/>
    <n v="219.37740208993699"/>
    <n v="2.19377402089937E+16"/>
    <x v="227"/>
    <n v="89.4"/>
  </r>
  <r>
    <x v="9"/>
    <n v="59"/>
    <x v="0"/>
    <x v="7"/>
    <x v="1"/>
    <x v="0"/>
    <x v="0"/>
    <x v="380"/>
    <x v="1"/>
    <x v="3"/>
    <n v="23.6443023058543"/>
    <n v="2.3644302305854299"/>
    <n v="2364430230585430"/>
    <x v="1"/>
    <n v="381"/>
    <s v="No"/>
    <x v="0"/>
    <n v="1988.4994730118899"/>
    <n v="1.98849947301189E+16"/>
    <n v="208.33984469574801"/>
    <n v="2.08339844695748E+16"/>
    <x v="47"/>
    <n v="85.8"/>
  </r>
  <r>
    <x v="9"/>
    <n v="52"/>
    <x v="0"/>
    <x v="8"/>
    <x v="1"/>
    <x v="3"/>
    <x v="1"/>
    <x v="381"/>
    <x v="0"/>
    <x v="1"/>
    <n v="23.619187901756799"/>
    <n v="23.619187901756799"/>
    <n v="2361918790175680"/>
    <x v="1"/>
    <n v="382"/>
    <s v="No"/>
    <x v="0"/>
    <n v="1917.46283961321"/>
    <n v="1.91746283961321E+16"/>
    <n v="261.42184329064901"/>
    <n v="2.61421843290649E+16"/>
    <x v="228"/>
    <n v="89.5"/>
  </r>
  <r>
    <x v="9"/>
    <n v="61"/>
    <x v="0"/>
    <x v="6"/>
    <x v="2"/>
    <x v="0"/>
    <x v="0"/>
    <x v="382"/>
    <x v="1"/>
    <x v="0"/>
    <n v="23.5113026277924"/>
    <n v="23.5113026277924"/>
    <n v="2.35113026277924E+16"/>
    <x v="1"/>
    <n v="383"/>
    <s v="No"/>
    <x v="0"/>
    <n v="1888.53127460627"/>
    <n v="1.88853127460627E+16"/>
    <n v="20.3078420425026"/>
    <n v="2030784204250260"/>
    <x v="173"/>
    <n v="91.8"/>
  </r>
  <r>
    <x v="9"/>
    <n v="56"/>
    <x v="0"/>
    <x v="1"/>
    <x v="1"/>
    <x v="0"/>
    <x v="0"/>
    <x v="383"/>
    <x v="1"/>
    <x v="3"/>
    <n v="23.510731489418401"/>
    <n v="23.510731489418401"/>
    <n v="2.35107314894184E+16"/>
    <x v="1"/>
    <n v="384"/>
    <s v="No"/>
    <x v="0"/>
    <n v="1922.9870092430599"/>
    <n v="1.92298700924306E+16"/>
    <n v="22.642243174389002"/>
    <n v="2264224317438900"/>
    <x v="229"/>
    <n v="92.2"/>
  </r>
  <r>
    <x v="9"/>
    <n v="61"/>
    <x v="0"/>
    <x v="13"/>
    <x v="1"/>
    <x v="3"/>
    <x v="0"/>
    <x v="384"/>
    <x v="1"/>
    <x v="1"/>
    <n v="23.464432888312999"/>
    <n v="23.464432888312999"/>
    <n v="2.3464432888313E+16"/>
    <x v="1"/>
    <n v="385"/>
    <s v="No"/>
    <x v="0"/>
    <n v="2139.7196402607001"/>
    <n v="2.1397196402607E+16"/>
    <n v="254.565943717301"/>
    <n v="2.54565943717301E+16"/>
    <x v="218"/>
    <n v="91"/>
  </r>
  <r>
    <x v="9"/>
    <n v="53"/>
    <x v="1"/>
    <x v="6"/>
    <x v="1"/>
    <x v="2"/>
    <x v="1"/>
    <x v="385"/>
    <x v="0"/>
    <x v="1"/>
    <n v="23.464252081433099"/>
    <n v="23.464252081433099"/>
    <n v="2.34642520814331E+16"/>
    <x v="1"/>
    <n v="386"/>
    <s v="No"/>
    <x v="0"/>
    <n v="1926.0482706514899"/>
    <n v="1.92604827065149E+16"/>
    <n v="201.29550326057799"/>
    <n v="2.01295503260578E+16"/>
    <x v="109"/>
    <n v="83.8"/>
  </r>
  <r>
    <x v="9"/>
    <n v="48"/>
    <x v="0"/>
    <x v="2"/>
    <x v="3"/>
    <x v="1"/>
    <x v="1"/>
    <x v="386"/>
    <x v="1"/>
    <x v="1"/>
    <n v="23.408238219799902"/>
    <n v="23.408238219799902"/>
    <n v="2340823821979990"/>
    <x v="1"/>
    <n v="387"/>
    <s v="No"/>
    <x v="0"/>
    <n v="2013.8352772772901"/>
    <n v="2.01383527727729E+16"/>
    <n v="175.36876849836"/>
    <n v="1.7536876849836E+16"/>
    <x v="230"/>
    <n v="81.8"/>
  </r>
  <r>
    <x v="9"/>
    <n v="73"/>
    <x v="0"/>
    <x v="5"/>
    <x v="1"/>
    <x v="3"/>
    <x v="3"/>
    <x v="387"/>
    <x v="1"/>
    <x v="3"/>
    <n v="23.236111595606499"/>
    <n v="23.236111595606499"/>
    <n v="2.32361115956065E+16"/>
    <x v="1"/>
    <n v="388"/>
    <s v="Si"/>
    <x v="1"/>
    <n v="2419.7375738383598"/>
    <n v="2.41973757383836E+16"/>
    <n v="245.515166399713"/>
    <n v="2.45515166399713E+16"/>
    <x v="180"/>
    <n v="93.1"/>
  </r>
  <r>
    <x v="9"/>
    <n v="57"/>
    <x v="0"/>
    <x v="5"/>
    <x v="3"/>
    <x v="0"/>
    <x v="0"/>
    <x v="388"/>
    <x v="0"/>
    <x v="0"/>
    <n v="23.217855412849001"/>
    <n v="23.217855412849001"/>
    <n v="2.3217855412849E+16"/>
    <x v="1"/>
    <n v="389"/>
    <s v="No"/>
    <x v="0"/>
    <n v="2320.5636715312298"/>
    <n v="2.32056367153123E+16"/>
    <n v="257.419942887736"/>
    <n v="2.57419942887736E+16"/>
    <x v="62"/>
    <n v="101.5"/>
  </r>
  <r>
    <x v="9"/>
    <n v="46"/>
    <x v="1"/>
    <x v="10"/>
    <x v="1"/>
    <x v="2"/>
    <x v="1"/>
    <x v="389"/>
    <x v="1"/>
    <x v="0"/>
    <n v="23.215402396746899"/>
    <n v="23.215402396746899"/>
    <n v="2.32154023967469E+16"/>
    <x v="1"/>
    <n v="390"/>
    <s v="No"/>
    <x v="0"/>
    <n v="1735.5795301958401"/>
    <n v="1.73557953019584E+16"/>
    <n v="206.589342833671"/>
    <n v="2.06589342833671E+16"/>
    <x v="231"/>
    <n v="85.3"/>
  </r>
  <r>
    <x v="9"/>
    <n v="57"/>
    <x v="1"/>
    <x v="5"/>
    <x v="1"/>
    <x v="2"/>
    <x v="0"/>
    <x v="390"/>
    <x v="0"/>
    <x v="2"/>
    <n v="23.110469445985999"/>
    <n v="23.110469445985999"/>
    <n v="2.3110469445986E+16"/>
    <x v="1"/>
    <n v="391"/>
    <s v="No"/>
    <x v="0"/>
    <n v="2244.98808344297"/>
    <n v="2.24498808344297E+16"/>
    <n v="206.570021038166"/>
    <n v="2.06570021038166E+16"/>
    <x v="112"/>
    <n v="96.1"/>
  </r>
  <r>
    <x v="9"/>
    <n v="48"/>
    <x v="0"/>
    <x v="17"/>
    <x v="1"/>
    <x v="1"/>
    <x v="1"/>
    <x v="391"/>
    <x v="1"/>
    <x v="0"/>
    <n v="22.8786737250417"/>
    <n v="22.8786737250417"/>
    <n v="2.28786737250417E+16"/>
    <x v="1"/>
    <n v="392"/>
    <s v="No"/>
    <x v="0"/>
    <n v="1822.95328029191"/>
    <n v="1.82295328029191E+16"/>
    <n v="222.663249907867"/>
    <n v="2.22663249907867E+16"/>
    <x v="165"/>
    <n v="85.1"/>
  </r>
  <r>
    <x v="9"/>
    <n v="52"/>
    <x v="0"/>
    <x v="6"/>
    <x v="1"/>
    <x v="2"/>
    <x v="1"/>
    <x v="392"/>
    <x v="1"/>
    <x v="3"/>
    <n v="22.876692878696701"/>
    <n v="2.2876692878696701"/>
    <n v="2287669287869670"/>
    <x v="1"/>
    <n v="393"/>
    <s v="No"/>
    <x v="0"/>
    <n v="1806.8392828747701"/>
    <n v="1.80683928287477E+16"/>
    <n v="177.19717682601799"/>
    <n v="1.77197176826018E+16"/>
    <x v="156"/>
    <n v="85.9"/>
  </r>
  <r>
    <x v="9"/>
    <n v="52"/>
    <x v="0"/>
    <x v="2"/>
    <x v="1"/>
    <x v="1"/>
    <x v="1"/>
    <x v="393"/>
    <x v="1"/>
    <x v="1"/>
    <n v="22.779047499965799"/>
    <n v="22.779047499965799"/>
    <n v="2.27790474999658E+16"/>
    <x v="1"/>
    <n v="394"/>
    <s v="No"/>
    <x v="0"/>
    <n v="1842.1426805359399"/>
    <n v="1.84214268053594E+16"/>
    <n v="20.652216240551098"/>
    <n v="2065221624055110"/>
    <x v="232"/>
    <n v="91.3"/>
  </r>
  <r>
    <x v="9"/>
    <n v="63"/>
    <x v="0"/>
    <x v="7"/>
    <x v="1"/>
    <x v="0"/>
    <x v="0"/>
    <x v="394"/>
    <x v="2"/>
    <x v="3"/>
    <n v="22.7540899889052"/>
    <n v="22.7540899889052"/>
    <n v="2.27540899889052E+16"/>
    <x v="1"/>
    <n v="395"/>
    <s v="No"/>
    <x v="0"/>
    <n v="2124.5449823474501"/>
    <n v="2.12454498234745E+16"/>
    <n v="205.98591035483599"/>
    <n v="2.05985910354836E+16"/>
    <x v="233"/>
    <n v="94.4"/>
  </r>
  <r>
    <x v="9"/>
    <n v="63"/>
    <x v="0"/>
    <x v="0"/>
    <x v="1"/>
    <x v="0"/>
    <x v="0"/>
    <x v="395"/>
    <x v="0"/>
    <x v="1"/>
    <n v="22.678975849487301"/>
    <n v="22.678975849487301"/>
    <n v="2.26789758494873E+16"/>
    <x v="1"/>
    <n v="396"/>
    <s v="No"/>
    <x v="0"/>
    <n v="1894.5828630651399"/>
    <n v="1.89458286306514E+16"/>
    <n v="166.758474668888"/>
    <n v="1.66758474668888E+16"/>
    <x v="37"/>
    <n v="93.2"/>
  </r>
  <r>
    <x v="9"/>
    <n v="59"/>
    <x v="0"/>
    <x v="5"/>
    <x v="1"/>
    <x v="2"/>
    <x v="0"/>
    <x v="396"/>
    <x v="2"/>
    <x v="3"/>
    <n v="22.558813211211302"/>
    <n v="2.2558813211211302"/>
    <n v="2255881321121130"/>
    <x v="1"/>
    <n v="397"/>
    <s v="No"/>
    <x v="0"/>
    <n v="1889.56136351389"/>
    <n v="1.88956136351389E+16"/>
    <n v="175.66541722580499"/>
    <n v="1.75665417225805E+16"/>
    <x v="181"/>
    <n v="90.6"/>
  </r>
  <r>
    <x v="9"/>
    <n v="55"/>
    <x v="0"/>
    <x v="12"/>
    <x v="2"/>
    <x v="2"/>
    <x v="0"/>
    <x v="397"/>
    <x v="0"/>
    <x v="0"/>
    <n v="22.456428169375002"/>
    <n v="2.2456428169375001E-2"/>
    <n v="22456428169375"/>
    <x v="1"/>
    <n v="398"/>
    <s v="No"/>
    <x v="0"/>
    <n v="181.625020524635"/>
    <n v="1816250205246350"/>
    <n v="21.002965569000899"/>
    <n v="2100296556900090"/>
    <x v="28"/>
    <n v="98.7"/>
  </r>
  <r>
    <x v="9"/>
    <n v="63"/>
    <x v="0"/>
    <x v="9"/>
    <x v="3"/>
    <x v="0"/>
    <x v="0"/>
    <x v="398"/>
    <x v="0"/>
    <x v="2"/>
    <n v="22.454995884718901"/>
    <n v="2.24549958847189"/>
    <n v="2245499588471890"/>
    <x v="1"/>
    <n v="399"/>
    <s v="No"/>
    <x v="0"/>
    <n v="2291.2209079643098"/>
    <n v="2.29122090796431E+16"/>
    <n v="23.522776730007699"/>
    <n v="2352277673000770"/>
    <x v="15"/>
    <n v="101.8"/>
  </r>
  <r>
    <x v="9"/>
    <n v="44"/>
    <x v="0"/>
    <x v="2"/>
    <x v="1"/>
    <x v="1"/>
    <x v="2"/>
    <x v="399"/>
    <x v="1"/>
    <x v="0"/>
    <n v="22.403886200347397"/>
    <n v="2.2403886200347398"/>
    <n v="2240388620034740"/>
    <x v="1"/>
    <n v="400"/>
    <s v="No"/>
    <x v="0"/>
    <n v="1933.6940513854299"/>
    <n v="1.93369405138543E+16"/>
    <n v="193.19951393993901"/>
    <n v="1.93199513939939E+16"/>
    <x v="234"/>
    <n v="83"/>
  </r>
  <r>
    <x v="9"/>
    <n v="59"/>
    <x v="0"/>
    <x v="1"/>
    <x v="1"/>
    <x v="2"/>
    <x v="0"/>
    <x v="400"/>
    <x v="1"/>
    <x v="3"/>
    <n v="22.399642072113402"/>
    <n v="2.2399642072113402"/>
    <n v="2239964207211340"/>
    <x v="1"/>
    <n v="401"/>
    <s v="No"/>
    <x v="0"/>
    <n v="183.83995971278699"/>
    <n v="1838399597127870"/>
    <n v="18.544164246276701"/>
    <n v="1854416424627670"/>
    <x v="181"/>
    <n v="92.3"/>
  </r>
  <r>
    <x v="9"/>
    <n v="51"/>
    <x v="1"/>
    <x v="4"/>
    <x v="1"/>
    <x v="3"/>
    <x v="1"/>
    <x v="401"/>
    <x v="0"/>
    <x v="0"/>
    <n v="22.3874493798528"/>
    <n v="22.3874493798528"/>
    <n v="2.23874493798528E+16"/>
    <x v="1"/>
    <n v="402"/>
    <s v="No"/>
    <x v="0"/>
    <n v="216.398137700397"/>
    <n v="2163981377003970"/>
    <n v="243.04881343410099"/>
    <n v="2.43048813434101E+16"/>
    <x v="235"/>
    <n v="88.7"/>
  </r>
  <r>
    <x v="9"/>
    <n v="57"/>
    <x v="1"/>
    <x v="2"/>
    <x v="1"/>
    <x v="0"/>
    <x v="0"/>
    <x v="402"/>
    <x v="1"/>
    <x v="3"/>
    <n v="22.266040265631901"/>
    <n v="22.266040265631901"/>
    <n v="2.22660402656319E+16"/>
    <x v="1"/>
    <n v="403"/>
    <s v="No"/>
    <x v="0"/>
    <n v="1849.85211933354"/>
    <n v="1.84985211933354E+16"/>
    <n v="208.37660201417799"/>
    <n v="2.08376602014178E+16"/>
    <x v="236"/>
    <n v="90.2"/>
  </r>
  <r>
    <x v="9"/>
    <n v="52"/>
    <x v="1"/>
    <x v="7"/>
    <x v="2"/>
    <x v="2"/>
    <x v="1"/>
    <x v="403"/>
    <x v="1"/>
    <x v="0"/>
    <n v="22.213483181535501"/>
    <n v="22.213483181535501"/>
    <n v="2.22134831815355E+16"/>
    <x v="1"/>
    <n v="404"/>
    <s v="No"/>
    <x v="0"/>
    <n v="181.95832879203999"/>
    <n v="1819583287920400"/>
    <n v="182.302227078535"/>
    <n v="1.82302227078535E+16"/>
    <x v="195"/>
    <n v="88"/>
  </r>
  <r>
    <x v="9"/>
    <n v="58"/>
    <x v="0"/>
    <x v="15"/>
    <x v="1"/>
    <x v="0"/>
    <x v="0"/>
    <x v="404"/>
    <x v="0"/>
    <x v="0"/>
    <n v="22.159240514696702"/>
    <n v="2.2159240514696701"/>
    <n v="2215924051469670"/>
    <x v="1"/>
    <n v="405"/>
    <s v="No"/>
    <x v="0"/>
    <n v="1996.7322922118699"/>
    <n v="1.99673229221187E+16"/>
    <n v="239.13403193849399"/>
    <n v="2.39134031938494E+16"/>
    <x v="112"/>
    <n v="92.3"/>
  </r>
  <r>
    <x v="9"/>
    <n v="62"/>
    <x v="1"/>
    <x v="0"/>
    <x v="1"/>
    <x v="3"/>
    <x v="0"/>
    <x v="405"/>
    <x v="0"/>
    <x v="3"/>
    <n v="21.640410305064101"/>
    <n v="21.640410305064101"/>
    <n v="2.16404103050641E+16"/>
    <x v="1"/>
    <n v="406"/>
    <s v="No"/>
    <x v="0"/>
    <n v="2168.6233229178401"/>
    <n v="2.16862332291784E+16"/>
    <n v="210.45356173408001"/>
    <n v="2.1045356173408E+16"/>
    <x v="19"/>
    <n v="87.3"/>
  </r>
  <r>
    <x v="9"/>
    <n v="50"/>
    <x v="0"/>
    <x v="10"/>
    <x v="1"/>
    <x v="2"/>
    <x v="1"/>
    <x v="406"/>
    <x v="1"/>
    <x v="1"/>
    <n v="21.546967324445301"/>
    <n v="21.546967324445301"/>
    <n v="2.15469673244453E+16"/>
    <x v="1"/>
    <n v="407"/>
    <s v="No"/>
    <x v="0"/>
    <n v="190.22766209006201"/>
    <n v="1902276620900620"/>
    <n v="193.92472417634301"/>
    <n v="1.93924724176343E+16"/>
    <x v="39"/>
    <n v="83.9"/>
  </r>
  <r>
    <x v="9"/>
    <n v="59"/>
    <x v="1"/>
    <x v="9"/>
    <x v="1"/>
    <x v="3"/>
    <x v="0"/>
    <x v="407"/>
    <x v="1"/>
    <x v="3"/>
    <n v="21.254336361173301"/>
    <n v="21.254336361173301"/>
    <n v="2.12543363611733E+16"/>
    <x v="1"/>
    <n v="408"/>
    <s v="No"/>
    <x v="0"/>
    <n v="202.52486354029401"/>
    <n v="2025248635402940"/>
    <n v="22.9293236854346"/>
    <n v="2292932368543460"/>
    <x v="96"/>
    <n v="86.7"/>
  </r>
  <r>
    <x v="9"/>
    <n v="55"/>
    <x v="1"/>
    <x v="2"/>
    <x v="1"/>
    <x v="0"/>
    <x v="0"/>
    <x v="408"/>
    <x v="1"/>
    <x v="3"/>
    <n v="20.963474164995798"/>
    <n v="2.0963474164995799"/>
    <n v="2096347416499580"/>
    <x v="1"/>
    <n v="409"/>
    <s v="No"/>
    <x v="0"/>
    <n v="1846.4035640289701"/>
    <n v="1.84640356402897E+16"/>
    <n v="214.85162568924699"/>
    <n v="2.14851625689247E+16"/>
    <x v="181"/>
    <n v="86.8"/>
  </r>
  <r>
    <x v="9"/>
    <n v="47"/>
    <x v="0"/>
    <x v="9"/>
    <x v="2"/>
    <x v="0"/>
    <x v="1"/>
    <x v="409"/>
    <x v="1"/>
    <x v="1"/>
    <n v="19.653839788758901"/>
    <n v="19.653839788758901"/>
    <n v="1.96538397887589E+16"/>
    <x v="1"/>
    <n v="410"/>
    <s v="No"/>
    <x v="0"/>
    <n v="1688.2531020113099"/>
    <n v="1.68825310201131E+16"/>
    <n v="236.841616129691"/>
    <n v="2.36841616129691E+16"/>
    <x v="136"/>
    <n v="84.4"/>
  </r>
  <r>
    <x v="9"/>
    <n v="48"/>
    <x v="1"/>
    <x v="6"/>
    <x v="1"/>
    <x v="0"/>
    <x v="1"/>
    <x v="410"/>
    <x v="0"/>
    <x v="1"/>
    <n v="18.553594303258699"/>
    <n v="18.553594303258699"/>
    <n v="1.85535943032587E+16"/>
    <x v="1"/>
    <n v="411"/>
    <s v="No"/>
    <x v="0"/>
    <n v="1939.07822826293"/>
    <n v="1.93907822826293E+16"/>
    <n v="206.96655925268399"/>
    <n v="2.06966559252684E+16"/>
    <x v="237"/>
    <n v="82.7"/>
  </r>
  <r>
    <x v="3"/>
    <n v="45"/>
    <x v="0"/>
    <x v="9"/>
    <x v="1"/>
    <x v="2"/>
    <x v="1"/>
    <x v="411"/>
    <x v="0"/>
    <x v="2"/>
    <n v="24.858647417588301"/>
    <n v="24.858647417588301"/>
    <n v="2.48586474175883E+16"/>
    <x v="1"/>
    <n v="412"/>
    <s v="No"/>
    <x v="0"/>
    <n v="2217.5630782276398"/>
    <n v="2.21756307822764E+16"/>
    <n v="246.75591916599001"/>
    <n v="2.4675591916599E+16"/>
    <x v="71"/>
    <n v="94.9"/>
  </r>
  <r>
    <x v="3"/>
    <n v="59"/>
    <x v="0"/>
    <x v="5"/>
    <x v="2"/>
    <x v="2"/>
    <x v="0"/>
    <x v="412"/>
    <x v="0"/>
    <x v="0"/>
    <n v="24.693381644911302"/>
    <n v="24.693381644911302"/>
    <n v="2.46933816449113E+16"/>
    <x v="1"/>
    <n v="413"/>
    <s v="No"/>
    <x v="0"/>
    <n v="20.3981710133753"/>
    <n v="203981710133753"/>
    <n v="20.580690055934902"/>
    <n v="2058069005593490"/>
    <x v="238"/>
    <n v="94.7"/>
  </r>
  <r>
    <x v="3"/>
    <n v="60"/>
    <x v="0"/>
    <x v="2"/>
    <x v="3"/>
    <x v="1"/>
    <x v="0"/>
    <x v="413"/>
    <x v="1"/>
    <x v="0"/>
    <n v="24.6025841399514"/>
    <n v="24.6025841399514"/>
    <n v="2.46025841399514E+16"/>
    <x v="1"/>
    <n v="414"/>
    <s v="No"/>
    <x v="0"/>
    <n v="2023.8817499024599"/>
    <n v="2.02388174990246E+16"/>
    <n v="24.961476581091802"/>
    <n v="2496147658109180"/>
    <x v="6"/>
    <n v="93.9"/>
  </r>
  <r>
    <x v="3"/>
    <n v="58"/>
    <x v="0"/>
    <x v="5"/>
    <x v="1"/>
    <x v="0"/>
    <x v="0"/>
    <x v="414"/>
    <x v="1"/>
    <x v="1"/>
    <n v="24.490786829278399"/>
    <n v="24.490786829278399"/>
    <n v="2.44907868292784E+16"/>
    <x v="1"/>
    <n v="415"/>
    <s v="No"/>
    <x v="0"/>
    <n v="197.917785468559"/>
    <n v="1979177854685590"/>
    <n v="193.29256865252501"/>
    <n v="1.93292568652525E+16"/>
    <x v="144"/>
    <n v="94.8"/>
  </r>
  <r>
    <x v="3"/>
    <n v="42"/>
    <x v="0"/>
    <x v="5"/>
    <x v="1"/>
    <x v="0"/>
    <x v="2"/>
    <x v="415"/>
    <x v="0"/>
    <x v="0"/>
    <n v="24.309905737783801"/>
    <n v="2.4309905737783799"/>
    <n v="2430990573778380"/>
    <x v="1"/>
    <n v="416"/>
    <s v="No"/>
    <x v="0"/>
    <n v="187.356693234142"/>
    <n v="1873566932341420"/>
    <n v="241.21463482111901"/>
    <n v="2.41214634821119E+16"/>
    <x v="218"/>
    <n v="86.2"/>
  </r>
  <r>
    <x v="3"/>
    <n v="48"/>
    <x v="0"/>
    <x v="5"/>
    <x v="0"/>
    <x v="3"/>
    <x v="1"/>
    <x v="416"/>
    <x v="0"/>
    <x v="1"/>
    <n v="24.195365122241398"/>
    <n v="2.4195365122241399"/>
    <n v="2419536512224140"/>
    <x v="1"/>
    <n v="417"/>
    <s v="Si"/>
    <x v="1"/>
    <n v="2286.99689620557"/>
    <n v="2.28699689620557E+16"/>
    <n v="25.164326829633598"/>
    <n v="2516432682963360"/>
    <x v="239"/>
    <n v="93.2"/>
  </r>
  <r>
    <x v="3"/>
    <n v="59"/>
    <x v="1"/>
    <x v="0"/>
    <x v="2"/>
    <x v="3"/>
    <x v="0"/>
    <x v="417"/>
    <x v="0"/>
    <x v="1"/>
    <n v="24.192257285713001"/>
    <n v="24.192257285713001"/>
    <n v="2.4192257285713E+16"/>
    <x v="1"/>
    <n v="418"/>
    <s v="No"/>
    <x v="0"/>
    <n v="21.5010248189263"/>
    <n v="215010248189263"/>
    <n v="263.45578889251101"/>
    <n v="2.63455788892511E+16"/>
    <x v="53"/>
    <n v="92.9"/>
  </r>
  <r>
    <x v="3"/>
    <n v="55"/>
    <x v="1"/>
    <x v="10"/>
    <x v="3"/>
    <x v="0"/>
    <x v="0"/>
    <x v="418"/>
    <x v="0"/>
    <x v="3"/>
    <n v="24.057614870108601"/>
    <n v="24.057614870108601"/>
    <n v="2.40576148701086E+16"/>
    <x v="1"/>
    <n v="419"/>
    <s v="Si"/>
    <x v="1"/>
    <n v="19.8913289319248"/>
    <n v="198913289319248"/>
    <n v="239.936095591834"/>
    <n v="2.39936095591834E+16"/>
    <x v="240"/>
    <n v="96.2"/>
  </r>
  <r>
    <x v="3"/>
    <n v="45"/>
    <x v="1"/>
    <x v="1"/>
    <x v="1"/>
    <x v="2"/>
    <x v="1"/>
    <x v="419"/>
    <x v="0"/>
    <x v="1"/>
    <n v="23.976905321551399"/>
    <n v="23.976905321551399"/>
    <n v="2.39769053215514E+16"/>
    <x v="1"/>
    <n v="420"/>
    <s v="No"/>
    <x v="0"/>
    <n v="2070.0676852466499"/>
    <n v="2.07006768524665E+16"/>
    <n v="189.23750949187601"/>
    <n v="1.89237509491876E+16"/>
    <x v="241"/>
    <n v="86.7"/>
  </r>
  <r>
    <x v="3"/>
    <n v="63"/>
    <x v="0"/>
    <x v="1"/>
    <x v="1"/>
    <x v="3"/>
    <x v="0"/>
    <x v="420"/>
    <x v="1"/>
    <x v="3"/>
    <n v="23.828688490223403"/>
    <n v="2.3828688490223402"/>
    <n v="2382868849022340"/>
    <x v="1"/>
    <n v="421"/>
    <s v="No"/>
    <x v="0"/>
    <n v="2142.3492528635002"/>
    <n v="2.1423492528635E+16"/>
    <n v="249.64850525502601"/>
    <n v="2.49648505255026E+16"/>
    <x v="242"/>
    <n v="93.6"/>
  </r>
  <r>
    <x v="3"/>
    <n v="57"/>
    <x v="0"/>
    <x v="12"/>
    <x v="1"/>
    <x v="2"/>
    <x v="0"/>
    <x v="421"/>
    <x v="1"/>
    <x v="3"/>
    <n v="23.675765900474499"/>
    <n v="23.675765900474499"/>
    <n v="2.36757659004745E+16"/>
    <x v="1"/>
    <n v="422"/>
    <s v="No"/>
    <x v="0"/>
    <n v="173.06365104743401"/>
    <n v="1730636510474340"/>
    <n v="233.07752635036601"/>
    <n v="2.33077526350366E+16"/>
    <x v="188"/>
    <n v="88.1"/>
  </r>
  <r>
    <x v="3"/>
    <n v="62"/>
    <x v="0"/>
    <x v="17"/>
    <x v="2"/>
    <x v="0"/>
    <x v="0"/>
    <x v="422"/>
    <x v="0"/>
    <x v="0"/>
    <n v="23.6319405520786"/>
    <n v="2.3631940552078601"/>
    <n v="2363194055207860"/>
    <x v="1"/>
    <n v="423"/>
    <s v="No"/>
    <x v="0"/>
    <n v="2145.9910988186598"/>
    <n v="2.14599109881866E+16"/>
    <n v="25.8249553009252"/>
    <n v="2582495530092520"/>
    <x v="243"/>
    <n v="97.4"/>
  </r>
  <r>
    <x v="3"/>
    <n v="53"/>
    <x v="1"/>
    <x v="11"/>
    <x v="1"/>
    <x v="2"/>
    <x v="1"/>
    <x v="423"/>
    <x v="0"/>
    <x v="1"/>
    <n v="23.529512706191699"/>
    <n v="23.529512706191699"/>
    <n v="2.35295127061917E+16"/>
    <x v="1"/>
    <n v="424"/>
    <s v="No"/>
    <x v="0"/>
    <n v="2113.81873603442"/>
    <n v="2.11381873603442E+16"/>
    <n v="215.38787137906601"/>
    <n v="2.15387871379066E+16"/>
    <x v="126"/>
    <n v="87.5"/>
  </r>
  <r>
    <x v="3"/>
    <n v="56"/>
    <x v="1"/>
    <x v="0"/>
    <x v="2"/>
    <x v="0"/>
    <x v="0"/>
    <x v="424"/>
    <x v="0"/>
    <x v="1"/>
    <n v="23.525432704104499"/>
    <n v="23.525432704104499"/>
    <n v="2.35254327041045E+16"/>
    <x v="1"/>
    <n v="425"/>
    <s v="No"/>
    <x v="0"/>
    <n v="2163.6050507709801"/>
    <n v="2.16360505077098E+16"/>
    <n v="227.05772891762899"/>
    <n v="2.27057728917629E+16"/>
    <x v="244"/>
    <n v="91.3"/>
  </r>
  <r>
    <x v="3"/>
    <n v="51"/>
    <x v="0"/>
    <x v="0"/>
    <x v="1"/>
    <x v="1"/>
    <x v="1"/>
    <x v="425"/>
    <x v="0"/>
    <x v="2"/>
    <n v="23.5186790051605"/>
    <n v="2.3518679005160501"/>
    <n v="2351867900516050"/>
    <x v="1"/>
    <n v="426"/>
    <s v="No"/>
    <x v="0"/>
    <n v="2166.6829010041401"/>
    <n v="2.16668290100414E+16"/>
    <n v="207.313205885554"/>
    <n v="2.07313205885554E+16"/>
    <x v="218"/>
    <n v="86.6"/>
  </r>
  <r>
    <x v="3"/>
    <n v="52"/>
    <x v="1"/>
    <x v="8"/>
    <x v="1"/>
    <x v="2"/>
    <x v="1"/>
    <x v="426"/>
    <x v="1"/>
    <x v="1"/>
    <n v="23.390794360027598"/>
    <n v="23.390794360027598"/>
    <n v="2.33907943600276E+16"/>
    <x v="1"/>
    <n v="427"/>
    <s v="No"/>
    <x v="0"/>
    <n v="1944.7996514152401"/>
    <n v="1.94479965141524E+16"/>
    <n v="221.062902341887"/>
    <n v="2.21062902341887E+16"/>
    <x v="184"/>
    <n v="85.9"/>
  </r>
  <r>
    <x v="3"/>
    <n v="72"/>
    <x v="0"/>
    <x v="5"/>
    <x v="2"/>
    <x v="0"/>
    <x v="3"/>
    <x v="427"/>
    <x v="1"/>
    <x v="1"/>
    <n v="23.357573213231198"/>
    <n v="23.357573213231198"/>
    <n v="2.33575732132312E+16"/>
    <x v="1"/>
    <n v="428"/>
    <s v="No"/>
    <x v="0"/>
    <n v="2218.7800644707099"/>
    <n v="2.21878006447071E+16"/>
    <n v="202.523507897825"/>
    <n v="2.02523507897825E+16"/>
    <x v="217"/>
    <n v="99.6"/>
  </r>
  <r>
    <x v="3"/>
    <n v="66"/>
    <x v="1"/>
    <x v="5"/>
    <x v="1"/>
    <x v="0"/>
    <x v="3"/>
    <x v="428"/>
    <x v="1"/>
    <x v="3"/>
    <n v="23.3191018019306"/>
    <n v="23.3191018019306"/>
    <n v="2.33191018019306E+16"/>
    <x v="1"/>
    <n v="429"/>
    <s v="No"/>
    <x v="0"/>
    <n v="216.428253417062"/>
    <n v="2164282534170620"/>
    <n v="22.807453517789199"/>
    <n v="2280745351778920"/>
    <x v="14"/>
    <n v="87.8"/>
  </r>
  <r>
    <x v="3"/>
    <n v="54"/>
    <x v="1"/>
    <x v="11"/>
    <x v="1"/>
    <x v="3"/>
    <x v="1"/>
    <x v="429"/>
    <x v="1"/>
    <x v="3"/>
    <n v="23.107481777832099"/>
    <n v="23.107481777832099"/>
    <n v="2310748177783210"/>
    <x v="1"/>
    <n v="430"/>
    <s v="No"/>
    <x v="0"/>
    <n v="1996.03350431689"/>
    <n v="1.99603350431689E+16"/>
    <n v="201.790250339056"/>
    <n v="2.01790250339056E+16"/>
    <x v="92"/>
    <n v="85.9"/>
  </r>
  <r>
    <x v="3"/>
    <n v="50"/>
    <x v="0"/>
    <x v="7"/>
    <x v="1"/>
    <x v="1"/>
    <x v="1"/>
    <x v="430"/>
    <x v="2"/>
    <x v="1"/>
    <n v="23.071816096632698"/>
    <n v="23.071816096632698"/>
    <n v="2.30718160966327E+16"/>
    <x v="1"/>
    <n v="431"/>
    <s v="No"/>
    <x v="0"/>
    <n v="1628.3188548323701"/>
    <n v="1.62831885483237E+16"/>
    <n v="160.82051457706899"/>
    <n v="1.60820514577069E+16"/>
    <x v="245"/>
    <n v="84"/>
  </r>
  <r>
    <x v="3"/>
    <n v="60"/>
    <x v="1"/>
    <x v="7"/>
    <x v="1"/>
    <x v="1"/>
    <x v="0"/>
    <x v="431"/>
    <x v="1"/>
    <x v="3"/>
    <n v="22.904021962999298"/>
    <n v="22.904021962999298"/>
    <n v="2.29040219629993E+16"/>
    <x v="1"/>
    <n v="432"/>
    <s v="No"/>
    <x v="0"/>
    <n v="1958.7507536237799"/>
    <n v="1.95875075362378E+16"/>
    <n v="185.785885710179"/>
    <n v="1.85785885710179E+16"/>
    <x v="50"/>
    <n v="88.9"/>
  </r>
  <r>
    <x v="3"/>
    <n v="72"/>
    <x v="0"/>
    <x v="5"/>
    <x v="2"/>
    <x v="0"/>
    <x v="3"/>
    <x v="432"/>
    <x v="1"/>
    <x v="1"/>
    <n v="22.8231749454084"/>
    <n v="22.8231749454084"/>
    <n v="2.28231749454084E+16"/>
    <x v="1"/>
    <n v="433"/>
    <s v="No"/>
    <x v="0"/>
    <n v="192.46008020920601"/>
    <n v="1924600802092060"/>
    <n v="24.108536306111901"/>
    <n v="2410853630611190"/>
    <x v="246"/>
    <n v="96"/>
  </r>
  <r>
    <x v="3"/>
    <n v="52"/>
    <x v="1"/>
    <x v="17"/>
    <x v="1"/>
    <x v="3"/>
    <x v="1"/>
    <x v="433"/>
    <x v="0"/>
    <x v="1"/>
    <n v="22.756799848617199"/>
    <n v="2.27567998486172"/>
    <n v="2275679984861720"/>
    <x v="1"/>
    <n v="434"/>
    <s v="No"/>
    <x v="0"/>
    <n v="2038.3493623423699"/>
    <n v="2.03834936234237E+16"/>
    <n v="26.5778353909594"/>
    <n v="2657783539095940"/>
    <x v="149"/>
    <n v="83.6"/>
  </r>
  <r>
    <x v="3"/>
    <n v="73"/>
    <x v="1"/>
    <x v="2"/>
    <x v="1"/>
    <x v="1"/>
    <x v="3"/>
    <x v="434"/>
    <x v="1"/>
    <x v="3"/>
    <n v="22.7075279870771"/>
    <n v="2.2707527987077101"/>
    <n v="2270752798707710"/>
    <x v="1"/>
    <n v="435"/>
    <s v="No"/>
    <x v="0"/>
    <n v="18.944606125648601"/>
    <n v="189446061256486"/>
    <n v="188.975282358409"/>
    <n v="1.88975282358409E+16"/>
    <x v="247"/>
    <n v="95.1"/>
  </r>
  <r>
    <x v="3"/>
    <n v="65"/>
    <x v="0"/>
    <x v="0"/>
    <x v="0"/>
    <x v="0"/>
    <x v="3"/>
    <x v="435"/>
    <x v="0"/>
    <x v="1"/>
    <n v="22.404210009389001"/>
    <n v="22.404210009389001"/>
    <n v="2.2404210009389E+16"/>
    <x v="1"/>
    <n v="436"/>
    <s v="No"/>
    <x v="0"/>
    <n v="2244.9780558718198"/>
    <n v="2.24497805587182E+16"/>
    <n v="25.386121523562"/>
    <n v="2538612152356200"/>
    <x v="47"/>
    <n v="95"/>
  </r>
  <r>
    <x v="3"/>
    <n v="56"/>
    <x v="1"/>
    <x v="5"/>
    <x v="1"/>
    <x v="3"/>
    <x v="0"/>
    <x v="436"/>
    <x v="0"/>
    <x v="3"/>
    <n v="22.3713397450441"/>
    <n v="2.2371339745044101"/>
    <n v="2237133974504410"/>
    <x v="1"/>
    <n v="437"/>
    <s v="No"/>
    <x v="0"/>
    <n v="2250.2327070054798"/>
    <n v="2.25023270700548E+16"/>
    <n v="259.40848785813802"/>
    <n v="2.59408487858138E+16"/>
    <x v="176"/>
    <n v="95.8"/>
  </r>
  <r>
    <x v="3"/>
    <n v="58"/>
    <x v="0"/>
    <x v="1"/>
    <x v="1"/>
    <x v="0"/>
    <x v="0"/>
    <x v="437"/>
    <x v="1"/>
    <x v="1"/>
    <n v="22.194738383835301"/>
    <n v="22.194738383835301"/>
    <n v="2.21947383838353E+16"/>
    <x v="1"/>
    <n v="438"/>
    <s v="No"/>
    <x v="0"/>
    <n v="175.59542320239601"/>
    <n v="1755954232023960"/>
    <n v="177.22653605433999"/>
    <n v="1.7722653605434E+16"/>
    <x v="13"/>
    <n v="87.4"/>
  </r>
  <r>
    <x v="3"/>
    <n v="55"/>
    <x v="0"/>
    <x v="1"/>
    <x v="2"/>
    <x v="0"/>
    <x v="0"/>
    <x v="438"/>
    <x v="0"/>
    <x v="2"/>
    <n v="22.102727439902999"/>
    <n v="22.102727439902999"/>
    <n v="2.2102727439903E+16"/>
    <x v="1"/>
    <n v="439"/>
    <s v="No"/>
    <x v="0"/>
    <n v="2094.3451091949701"/>
    <n v="2.09434510919497E+16"/>
    <n v="234.05878659423499"/>
    <n v="2.34058786594235E+16"/>
    <x v="248"/>
    <n v="98.2"/>
  </r>
  <r>
    <x v="3"/>
    <n v="55"/>
    <x v="1"/>
    <x v="16"/>
    <x v="1"/>
    <x v="3"/>
    <x v="0"/>
    <x v="439"/>
    <x v="1"/>
    <x v="3"/>
    <n v="21.881452635652199"/>
    <n v="21.881452635652199"/>
    <n v="2.18814526356522E+16"/>
    <x v="1"/>
    <n v="440"/>
    <s v="No"/>
    <x v="0"/>
    <n v="1869.4419406009899"/>
    <n v="1.86944194060099E+16"/>
    <n v="18.617077764203501"/>
    <n v="1861707776420350"/>
    <x v="62"/>
    <n v="90.2"/>
  </r>
  <r>
    <x v="3"/>
    <n v="63"/>
    <x v="0"/>
    <x v="5"/>
    <x v="1"/>
    <x v="3"/>
    <x v="0"/>
    <x v="440"/>
    <x v="1"/>
    <x v="3"/>
    <n v="21.784248432562801"/>
    <n v="21.784248432562801"/>
    <n v="2.17842484325628E+16"/>
    <x v="1"/>
    <n v="441"/>
    <s v="Si"/>
    <x v="1"/>
    <n v="2087.8809974126002"/>
    <n v="2.0878809974126E+16"/>
    <n v="22.9682826551232"/>
    <n v="2296828265512320"/>
    <x v="108"/>
    <n v="96.4"/>
  </r>
  <r>
    <x v="3"/>
    <n v="50"/>
    <x v="1"/>
    <x v="2"/>
    <x v="3"/>
    <x v="0"/>
    <x v="1"/>
    <x v="441"/>
    <x v="1"/>
    <x v="0"/>
    <n v="21.750385860608802"/>
    <n v="21.750385860608802"/>
    <n v="2.17503858606088E+16"/>
    <x v="1"/>
    <n v="442"/>
    <s v="No"/>
    <x v="0"/>
    <n v="2093.1830067369501"/>
    <n v="2.09318300673695E+16"/>
    <n v="242.61055385101699"/>
    <n v="2.42610553851017E+16"/>
    <x v="249"/>
    <n v="88.4"/>
  </r>
  <r>
    <x v="3"/>
    <n v="45"/>
    <x v="0"/>
    <x v="2"/>
    <x v="1"/>
    <x v="1"/>
    <x v="1"/>
    <x v="442"/>
    <x v="1"/>
    <x v="0"/>
    <n v="21.689450418564199"/>
    <n v="21.689450418564199"/>
    <n v="2.16894504185642E+16"/>
    <x v="1"/>
    <n v="443"/>
    <s v="No"/>
    <x v="0"/>
    <n v="1710.6944381383801"/>
    <n v="1.71069443813838E+16"/>
    <n v="174.69656107313401"/>
    <n v="1.74696561073134E+16"/>
    <x v="111"/>
    <n v="84.9"/>
  </r>
  <r>
    <x v="3"/>
    <n v="55"/>
    <x v="1"/>
    <x v="2"/>
    <x v="1"/>
    <x v="3"/>
    <x v="0"/>
    <x v="443"/>
    <x v="1"/>
    <x v="3"/>
    <n v="21.260410738613299"/>
    <n v="21.260410738613299"/>
    <n v="2.12604107386133E+16"/>
    <x v="1"/>
    <n v="444"/>
    <s v="No"/>
    <x v="0"/>
    <n v="179.685358187698"/>
    <n v="1796853581876980"/>
    <n v="184.349076405414"/>
    <n v="1.84349076405414E+16"/>
    <x v="90"/>
    <n v="84.8"/>
  </r>
  <r>
    <x v="3"/>
    <n v="67"/>
    <x v="1"/>
    <x v="5"/>
    <x v="1"/>
    <x v="0"/>
    <x v="3"/>
    <x v="444"/>
    <x v="0"/>
    <x v="3"/>
    <n v="20.890096530658301"/>
    <n v="2.0890096530658302"/>
    <n v="2089009653065830"/>
    <x v="1"/>
    <n v="445"/>
    <s v="No"/>
    <x v="0"/>
    <n v="223.540016316926"/>
    <n v="2235400163169260"/>
    <n v="24.978058973568299"/>
    <n v="2497805897356830"/>
    <x v="158"/>
    <n v="85.7"/>
  </r>
  <r>
    <x v="3"/>
    <n v="41"/>
    <x v="1"/>
    <x v="9"/>
    <x v="1"/>
    <x v="1"/>
    <x v="2"/>
    <x v="445"/>
    <x v="1"/>
    <x v="2"/>
    <n v="20.8015729966361"/>
    <n v="20.8015729966361"/>
    <n v="2.08015729966361E+16"/>
    <x v="1"/>
    <n v="446"/>
    <s v="No"/>
    <x v="0"/>
    <n v="1838.6816070161599"/>
    <n v="1.83868160701616E+16"/>
    <n v="21.526326182847701"/>
    <n v="2152632618284770"/>
    <x v="250"/>
    <n v="86.3"/>
  </r>
  <r>
    <x v="3"/>
    <n v="54"/>
    <x v="1"/>
    <x v="2"/>
    <x v="1"/>
    <x v="2"/>
    <x v="1"/>
    <x v="446"/>
    <x v="1"/>
    <x v="3"/>
    <n v="20.801163549034602"/>
    <n v="20.801163549034602"/>
    <n v="2.08011635490346E+16"/>
    <x v="1"/>
    <n v="447"/>
    <s v="No"/>
    <x v="0"/>
    <n v="1964.27689517472"/>
    <n v="1.96427689517472E+16"/>
    <n v="22.959319090436001"/>
    <n v="2295931909043600"/>
    <x v="172"/>
    <n v="79.099999999999994"/>
  </r>
  <r>
    <x v="3"/>
    <n v="54"/>
    <x v="1"/>
    <x v="5"/>
    <x v="0"/>
    <x v="0"/>
    <x v="1"/>
    <x v="447"/>
    <x v="0"/>
    <x v="2"/>
    <n v="20.595422740520998"/>
    <n v="20.595422740520998"/>
    <n v="2.0595422740521E+16"/>
    <x v="1"/>
    <n v="448"/>
    <s v="No"/>
    <x v="0"/>
    <n v="2201.8216620533099"/>
    <n v="2.20182166205331E+16"/>
    <n v="25.409799884472701"/>
    <n v="2540979988447270"/>
    <x v="24"/>
    <n v="90.9"/>
  </r>
  <r>
    <x v="3"/>
    <n v="55"/>
    <x v="1"/>
    <x v="0"/>
    <x v="1"/>
    <x v="3"/>
    <x v="0"/>
    <x v="448"/>
    <x v="0"/>
    <x v="1"/>
    <n v="20.504865282973999"/>
    <n v="20.504865282973999"/>
    <n v="2.0504865282974E+16"/>
    <x v="1"/>
    <n v="449"/>
    <s v="No"/>
    <x v="0"/>
    <n v="2221.6429456309702"/>
    <n v="2.22164294563097E+16"/>
    <n v="266.37118634834002"/>
    <n v="2.6637118634834E+16"/>
    <x v="81"/>
    <n v="87.1"/>
  </r>
  <r>
    <x v="3"/>
    <n v="57"/>
    <x v="1"/>
    <x v="16"/>
    <x v="1"/>
    <x v="0"/>
    <x v="0"/>
    <x v="449"/>
    <x v="0"/>
    <x v="3"/>
    <n v="19.787479041240999"/>
    <n v="19.787479041240999"/>
    <n v="1.9787479041241E+16"/>
    <x v="1"/>
    <n v="450"/>
    <s v="No"/>
    <x v="0"/>
    <n v="191.876679152625"/>
    <n v="1918766791526250"/>
    <n v="224.404595088197"/>
    <n v="2.24404595088197E+16"/>
    <x v="179"/>
    <n v="82.2"/>
  </r>
  <r>
    <x v="3"/>
    <n v="58"/>
    <x v="1"/>
    <x v="9"/>
    <x v="1"/>
    <x v="0"/>
    <x v="0"/>
    <x v="450"/>
    <x v="0"/>
    <x v="1"/>
    <n v="19.722291234260901"/>
    <n v="0.197222912342609"/>
    <n v="197222912342609"/>
    <x v="1"/>
    <n v="451"/>
    <s v="No"/>
    <x v="0"/>
    <n v="1997.68033318177"/>
    <n v="1.99768033318177E+16"/>
    <n v="191.010126497492"/>
    <n v="1.91010126497492E+16"/>
    <x v="113"/>
    <n v="86.7"/>
  </r>
  <r>
    <x v="3"/>
    <n v="62"/>
    <x v="0"/>
    <x v="5"/>
    <x v="1"/>
    <x v="3"/>
    <x v="0"/>
    <x v="451"/>
    <x v="0"/>
    <x v="1"/>
    <n v="19.681386375812501"/>
    <n v="19.681386375812501"/>
    <n v="1.96813863758125E+16"/>
    <x v="1"/>
    <n v="452"/>
    <s v="No"/>
    <x v="0"/>
    <n v="2273.9791646762401"/>
    <n v="2.27397916467624E+16"/>
    <n v="247.29131337288999"/>
    <n v="2.4729131337289E+16"/>
    <x v="184"/>
    <n v="90.7"/>
  </r>
  <r>
    <x v="3"/>
    <n v="50"/>
    <x v="0"/>
    <x v="12"/>
    <x v="1"/>
    <x v="2"/>
    <x v="1"/>
    <x v="452"/>
    <x v="1"/>
    <x v="1"/>
    <n v="19.451152051310501"/>
    <n v="1.9451152051310501"/>
    <n v="1945115205131050"/>
    <x v="1"/>
    <n v="453"/>
    <s v="No"/>
    <x v="0"/>
    <n v="195.62676772594401"/>
    <n v="1956267677259440"/>
    <n v="20.7155344560868"/>
    <n v="2071553445608680"/>
    <x v="114"/>
    <n v="84"/>
  </r>
  <r>
    <x v="3"/>
    <n v="56"/>
    <x v="1"/>
    <x v="2"/>
    <x v="1"/>
    <x v="0"/>
    <x v="0"/>
    <x v="453"/>
    <x v="0"/>
    <x v="1"/>
    <n v="18.982544144945301"/>
    <n v="18.982544144945301"/>
    <n v="1.89825441449453E+16"/>
    <x v="1"/>
    <n v="454"/>
    <s v="No"/>
    <x v="0"/>
    <n v="2100.517339383"/>
    <n v="2.100517339383E+16"/>
    <n v="18.372026926459299"/>
    <n v="1837202692645930"/>
    <x v="131"/>
    <n v="81.2"/>
  </r>
  <r>
    <x v="4"/>
    <n v="41"/>
    <x v="1"/>
    <x v="9"/>
    <x v="1"/>
    <x v="1"/>
    <x v="2"/>
    <x v="454"/>
    <x v="1"/>
    <x v="2"/>
    <n v="24.839980929714098"/>
    <n v="24.839980929714098"/>
    <n v="2.48399809297141E+16"/>
    <x v="1"/>
    <n v="455"/>
    <s v="No"/>
    <x v="0"/>
    <n v="1957.3114180334201"/>
    <n v="1.95731141803342E+16"/>
    <n v="19.933638752905399"/>
    <n v="1993363875290540"/>
    <x v="251"/>
    <n v="89.4"/>
  </r>
  <r>
    <x v="4"/>
    <n v="60"/>
    <x v="1"/>
    <x v="2"/>
    <x v="1"/>
    <x v="2"/>
    <x v="0"/>
    <x v="455"/>
    <x v="1"/>
    <x v="3"/>
    <n v="24.835668077667599"/>
    <n v="24.835668077667599"/>
    <n v="2.48356680776676E+16"/>
    <x v="1"/>
    <n v="456"/>
    <s v="No"/>
    <x v="0"/>
    <n v="1873.3031879912301"/>
    <n v="1.87330318799123E+16"/>
    <n v="224.866458627974"/>
    <n v="2.24866458627974E+16"/>
    <x v="7"/>
    <n v="94"/>
  </r>
  <r>
    <x v="4"/>
    <n v="59"/>
    <x v="1"/>
    <x v="1"/>
    <x v="0"/>
    <x v="3"/>
    <x v="0"/>
    <x v="456"/>
    <x v="0"/>
    <x v="1"/>
    <n v="24.759201819551098"/>
    <n v="0.24759201819551099"/>
    <n v="247592018195511"/>
    <x v="1"/>
    <n v="457"/>
    <s v="Si"/>
    <x v="1"/>
    <n v="2167.6548970075301"/>
    <n v="2.16765489700753E+16"/>
    <n v="26.430111012476999"/>
    <n v="2643011101247700"/>
    <x v="212"/>
    <n v="98.7"/>
  </r>
  <r>
    <x v="4"/>
    <n v="56"/>
    <x v="1"/>
    <x v="4"/>
    <x v="3"/>
    <x v="0"/>
    <x v="0"/>
    <x v="457"/>
    <x v="1"/>
    <x v="3"/>
    <n v="24.750013213702601"/>
    <n v="24.750013213702601"/>
    <n v="2.47500132137026E+16"/>
    <x v="1"/>
    <n v="458"/>
    <s v="No"/>
    <x v="0"/>
    <n v="2016.4953381078899"/>
    <n v="2.01649533810789E+16"/>
    <n v="17.302500227633399"/>
    <n v="1730250022763340"/>
    <x v="252"/>
    <n v="85.6"/>
  </r>
  <r>
    <x v="4"/>
    <n v="58"/>
    <x v="1"/>
    <x v="6"/>
    <x v="1"/>
    <x v="0"/>
    <x v="0"/>
    <x v="458"/>
    <x v="1"/>
    <x v="1"/>
    <n v="24.711780063712499"/>
    <n v="24.711780063712499"/>
    <n v="2.47117800637125E+16"/>
    <x v="1"/>
    <n v="459"/>
    <s v="No"/>
    <x v="0"/>
    <n v="2075.09405601448"/>
    <n v="2.07509405601448E+16"/>
    <n v="22.869375322906102"/>
    <n v="2286937532290610"/>
    <x v="64"/>
    <n v="94.3"/>
  </r>
  <r>
    <x v="4"/>
    <n v="55"/>
    <x v="0"/>
    <x v="11"/>
    <x v="0"/>
    <x v="0"/>
    <x v="0"/>
    <x v="459"/>
    <x v="0"/>
    <x v="2"/>
    <n v="24.661730102455"/>
    <n v="2.4661730102455"/>
    <n v="2466173010245500"/>
    <x v="1"/>
    <n v="460"/>
    <s v="No"/>
    <x v="0"/>
    <n v="227.823187267544"/>
    <n v="2278231872675440"/>
    <n v="226.45897868297899"/>
    <n v="2.26458978682979E+16"/>
    <x v="253"/>
    <n v="101.4"/>
  </r>
  <r>
    <x v="4"/>
    <n v="62"/>
    <x v="1"/>
    <x v="2"/>
    <x v="3"/>
    <x v="0"/>
    <x v="0"/>
    <x v="460"/>
    <x v="0"/>
    <x v="1"/>
    <n v="24.654598845656601"/>
    <n v="24.654598845656601"/>
    <n v="2.46545988456566E+16"/>
    <x v="1"/>
    <n v="461"/>
    <s v="No"/>
    <x v="0"/>
    <n v="170.02489757425701"/>
    <n v="1700248975742570"/>
    <n v="239.39650086290601"/>
    <n v="2.39396500862906E+16"/>
    <x v="254"/>
    <n v="96.7"/>
  </r>
  <r>
    <x v="4"/>
    <n v="56"/>
    <x v="0"/>
    <x v="0"/>
    <x v="1"/>
    <x v="3"/>
    <x v="0"/>
    <x v="461"/>
    <x v="1"/>
    <x v="1"/>
    <n v="24.629947632288602"/>
    <n v="24.629947632288602"/>
    <n v="2.46299476322886E+16"/>
    <x v="1"/>
    <n v="462"/>
    <s v="No"/>
    <x v="0"/>
    <n v="1824.5789970989199"/>
    <n v="1.82457899709892E+16"/>
    <n v="210.034757569308"/>
    <n v="2.10034757569308E+16"/>
    <x v="70"/>
    <n v="91.6"/>
  </r>
  <r>
    <x v="4"/>
    <n v="67"/>
    <x v="1"/>
    <x v="9"/>
    <x v="1"/>
    <x v="3"/>
    <x v="3"/>
    <x v="462"/>
    <x v="0"/>
    <x v="3"/>
    <n v="24.456050851461999"/>
    <n v="24.456050851461999"/>
    <n v="2.4456050851462E+16"/>
    <x v="1"/>
    <n v="463"/>
    <s v="No"/>
    <x v="0"/>
    <n v="1825.3532475689699"/>
    <n v="1.82535324756897E+16"/>
    <n v="200.36814763788701"/>
    <n v="2.00368147637887E+16"/>
    <x v="154"/>
    <n v="92.1"/>
  </r>
  <r>
    <x v="4"/>
    <n v="49"/>
    <x v="1"/>
    <x v="3"/>
    <x v="1"/>
    <x v="0"/>
    <x v="1"/>
    <x v="463"/>
    <x v="0"/>
    <x v="0"/>
    <n v="24.423373694374799"/>
    <n v="2.4423373694374799"/>
    <n v="2442337369437480"/>
    <x v="1"/>
    <n v="464"/>
    <s v="No"/>
    <x v="0"/>
    <n v="1995.2667937001299"/>
    <n v="1.99526679370013E+16"/>
    <n v="198.21162427115999"/>
    <n v="1.9821162427116E+16"/>
    <x v="61"/>
    <n v="88.3"/>
  </r>
  <r>
    <x v="4"/>
    <n v="56"/>
    <x v="1"/>
    <x v="6"/>
    <x v="1"/>
    <x v="3"/>
    <x v="0"/>
    <x v="464"/>
    <x v="0"/>
    <x v="3"/>
    <n v="24.398265963313001"/>
    <n v="2.4398265963312999"/>
    <n v="2439826596331300"/>
    <x v="1"/>
    <n v="465"/>
    <s v="No"/>
    <x v="0"/>
    <n v="19.350556969050398"/>
    <n v="193505569690504"/>
    <n v="1.8992166151869401"/>
    <n v="189921661518694"/>
    <x v="66"/>
    <n v="88.7"/>
  </r>
  <r>
    <x v="4"/>
    <n v="52"/>
    <x v="1"/>
    <x v="8"/>
    <x v="1"/>
    <x v="0"/>
    <x v="1"/>
    <x v="465"/>
    <x v="1"/>
    <x v="0"/>
    <n v="24.337674837560701"/>
    <n v="24.337674837560701"/>
    <n v="2.43376748375607E+16"/>
    <x v="1"/>
    <n v="466"/>
    <s v="No"/>
    <x v="0"/>
    <n v="2036.6387920441"/>
    <n v="2.0366387920441E+16"/>
    <n v="215.47818797806099"/>
    <n v="2.15478187978061E+16"/>
    <x v="249"/>
    <n v="85.3"/>
  </r>
  <r>
    <x v="4"/>
    <n v="51"/>
    <x v="1"/>
    <x v="0"/>
    <x v="1"/>
    <x v="0"/>
    <x v="1"/>
    <x v="466"/>
    <x v="0"/>
    <x v="0"/>
    <n v="24.334654745356698"/>
    <n v="2.4334654745356699"/>
    <n v="2433465474535670"/>
    <x v="1"/>
    <n v="467"/>
    <s v="No"/>
    <x v="0"/>
    <n v="1973.9929697628199"/>
    <n v="1.97399296976282E+16"/>
    <n v="206.06149078030899"/>
    <n v="2.06061490780309E+16"/>
    <x v="228"/>
    <n v="84.2"/>
  </r>
  <r>
    <x v="4"/>
    <n v="55"/>
    <x v="0"/>
    <x v="10"/>
    <x v="1"/>
    <x v="3"/>
    <x v="0"/>
    <x v="467"/>
    <x v="0"/>
    <x v="1"/>
    <n v="24.287927983501902"/>
    <n v="2.42879279835019"/>
    <n v="2428792798350190"/>
    <x v="1"/>
    <n v="468"/>
    <s v="No"/>
    <x v="0"/>
    <n v="203.653529421945"/>
    <n v="2036535294219450"/>
    <n v="244.82112059737401"/>
    <n v="2.44821120597374E+16"/>
    <x v="144"/>
    <n v="95.5"/>
  </r>
  <r>
    <x v="4"/>
    <n v="59"/>
    <x v="0"/>
    <x v="5"/>
    <x v="2"/>
    <x v="0"/>
    <x v="0"/>
    <x v="468"/>
    <x v="1"/>
    <x v="1"/>
    <n v="24.237287418539701"/>
    <n v="24.237287418539701"/>
    <n v="2.42372874185397E+16"/>
    <x v="1"/>
    <n v="469"/>
    <s v="No"/>
    <x v="0"/>
    <n v="1855.44245764273"/>
    <n v="1.85544245764273E+16"/>
    <n v="209.23786755208101"/>
    <n v="2.09237867552081E+16"/>
    <x v="134"/>
    <n v="88.7"/>
  </r>
  <r>
    <x v="4"/>
    <n v="61"/>
    <x v="0"/>
    <x v="12"/>
    <x v="1"/>
    <x v="2"/>
    <x v="0"/>
    <x v="469"/>
    <x v="1"/>
    <x v="3"/>
    <n v="24.1939773275849"/>
    <n v="24.1939773275849"/>
    <n v="2419397732758490"/>
    <x v="1"/>
    <n v="470"/>
    <s v="No"/>
    <x v="0"/>
    <n v="2027.5050696083199"/>
    <n v="2.02750506960832E+16"/>
    <n v="22.526976187237601"/>
    <n v="2252697618723760"/>
    <x v="247"/>
    <n v="95.9"/>
  </r>
  <r>
    <x v="4"/>
    <n v="64"/>
    <x v="0"/>
    <x v="5"/>
    <x v="1"/>
    <x v="2"/>
    <x v="0"/>
    <x v="470"/>
    <x v="1"/>
    <x v="1"/>
    <n v="24.178412519882603"/>
    <n v="2.4178412519882602"/>
    <n v="2417841251988260"/>
    <x v="1"/>
    <n v="471"/>
    <s v="No"/>
    <x v="0"/>
    <n v="2056.8414794062401"/>
    <n v="2.05684147940624E+16"/>
    <n v="210.68807664411301"/>
    <n v="2.10688076644113E+16"/>
    <x v="42"/>
    <n v="90.7"/>
  </r>
  <r>
    <x v="4"/>
    <n v="55"/>
    <x v="0"/>
    <x v="2"/>
    <x v="1"/>
    <x v="1"/>
    <x v="0"/>
    <x v="471"/>
    <x v="1"/>
    <x v="1"/>
    <n v="24.0699300197879"/>
    <n v="24.0699300197879"/>
    <n v="2.40699300197879E+16"/>
    <x v="1"/>
    <n v="472"/>
    <s v="No"/>
    <x v="0"/>
    <n v="2144.0425234060399"/>
    <n v="2.14404252340604E+16"/>
    <n v="203.393762391515"/>
    <n v="2.03393762391515E+16"/>
    <x v="102"/>
    <n v="89.6"/>
  </r>
  <r>
    <x v="4"/>
    <n v="60"/>
    <x v="1"/>
    <x v="2"/>
    <x v="2"/>
    <x v="0"/>
    <x v="0"/>
    <x v="472"/>
    <x v="1"/>
    <x v="3"/>
    <n v="24.0526086837177"/>
    <n v="24.0526086837177"/>
    <n v="2.40526086837177E+16"/>
    <x v="1"/>
    <n v="473"/>
    <s v="No"/>
    <x v="0"/>
    <n v="2289.0983521799599"/>
    <n v="2.28909835217996E+16"/>
    <n v="213.80404778896201"/>
    <n v="2.13804047788962E+16"/>
    <x v="61"/>
    <n v="95.9"/>
  </r>
  <r>
    <x v="4"/>
    <n v="58"/>
    <x v="1"/>
    <x v="0"/>
    <x v="1"/>
    <x v="0"/>
    <x v="0"/>
    <x v="473"/>
    <x v="1"/>
    <x v="3"/>
    <n v="24.0364643947213"/>
    <n v="24.0364643947213"/>
    <n v="2.40364643947213E+16"/>
    <x v="1"/>
    <n v="474"/>
    <s v="No"/>
    <x v="0"/>
    <n v="1780.9627368793099"/>
    <n v="1.78096273687931E+16"/>
    <n v="231.207827417186"/>
    <n v="2.31207827417186E+16"/>
    <x v="77"/>
    <n v="87"/>
  </r>
  <r>
    <x v="4"/>
    <n v="50"/>
    <x v="0"/>
    <x v="2"/>
    <x v="1"/>
    <x v="2"/>
    <x v="1"/>
    <x v="474"/>
    <x v="1"/>
    <x v="1"/>
    <n v="24.023993705988701"/>
    <n v="2.4023993705988702"/>
    <n v="2402399370598870"/>
    <x v="1"/>
    <n v="475"/>
    <s v="No"/>
    <x v="0"/>
    <n v="2181.63291820326"/>
    <n v="2.18163291820326E+16"/>
    <n v="210.25469709412201"/>
    <n v="2.10254697094122E+16"/>
    <x v="109"/>
    <n v="87.8"/>
  </r>
  <r>
    <x v="4"/>
    <n v="57"/>
    <x v="1"/>
    <x v="8"/>
    <x v="1"/>
    <x v="0"/>
    <x v="0"/>
    <x v="475"/>
    <x v="0"/>
    <x v="1"/>
    <n v="23.9608002890708"/>
    <n v="23.9608002890708"/>
    <n v="2.39608002890708E+16"/>
    <x v="1"/>
    <n v="476"/>
    <s v="No"/>
    <x v="0"/>
    <n v="1740.81304105867"/>
    <n v="1.74081304105867E+16"/>
    <n v="200.937593313896"/>
    <n v="2.00937593313896E+16"/>
    <x v="203"/>
    <n v="88.5"/>
  </r>
  <r>
    <x v="4"/>
    <n v="70"/>
    <x v="0"/>
    <x v="2"/>
    <x v="2"/>
    <x v="3"/>
    <x v="3"/>
    <x v="476"/>
    <x v="0"/>
    <x v="3"/>
    <n v="23.955006225357302"/>
    <n v="23.955006225357302"/>
    <n v="2.39550062253573E+16"/>
    <x v="1"/>
    <n v="477"/>
    <s v="Si"/>
    <x v="1"/>
    <n v="2279.8927660484501"/>
    <n v="2.27989276604845E+16"/>
    <n v="224.94837630946"/>
    <n v="2.2494837630946E+16"/>
    <x v="255"/>
    <n v="100"/>
  </r>
  <r>
    <x v="4"/>
    <n v="39"/>
    <x v="1"/>
    <x v="1"/>
    <x v="1"/>
    <x v="0"/>
    <x v="2"/>
    <x v="477"/>
    <x v="0"/>
    <x v="1"/>
    <n v="23.858571786277899"/>
    <n v="2.38585717862779"/>
    <n v="2385857178627790"/>
    <x v="1"/>
    <n v="478"/>
    <s v="No"/>
    <x v="0"/>
    <n v="221.28343849621601"/>
    <n v="2212834384962160"/>
    <n v="238.71167062024901"/>
    <n v="2.38711670620249E+16"/>
    <x v="256"/>
    <n v="84.1"/>
  </r>
  <r>
    <x v="4"/>
    <n v="66"/>
    <x v="1"/>
    <x v="9"/>
    <x v="1"/>
    <x v="3"/>
    <x v="3"/>
    <x v="478"/>
    <x v="0"/>
    <x v="3"/>
    <n v="23.792715421304301"/>
    <n v="23.792715421304301"/>
    <n v="2.37927154213043E+16"/>
    <x v="1"/>
    <n v="479"/>
    <s v="No"/>
    <x v="0"/>
    <n v="2012.7185527209299"/>
    <n v="2.01271855272093E+16"/>
    <n v="22.7803470576489"/>
    <n v="2278034705764890"/>
    <x v="81"/>
    <n v="89.1"/>
  </r>
  <r>
    <x v="4"/>
    <n v="53"/>
    <x v="0"/>
    <x v="9"/>
    <x v="1"/>
    <x v="0"/>
    <x v="1"/>
    <x v="479"/>
    <x v="1"/>
    <x v="3"/>
    <n v="23.750667196816501"/>
    <n v="2.3750667196816502"/>
    <n v="2375066719681650"/>
    <x v="1"/>
    <n v="480"/>
    <s v="No"/>
    <x v="0"/>
    <n v="1810.65920112548"/>
    <n v="1.81065920112548E+16"/>
    <n v="187.024977911874"/>
    <n v="1.87024977911874E+16"/>
    <x v="49"/>
    <n v="82.7"/>
  </r>
  <r>
    <x v="4"/>
    <n v="56"/>
    <x v="1"/>
    <x v="16"/>
    <x v="1"/>
    <x v="0"/>
    <x v="0"/>
    <x v="480"/>
    <x v="0"/>
    <x v="1"/>
    <n v="23.730935527928299"/>
    <n v="23.730935527928299"/>
    <n v="2.37309355279283E+16"/>
    <x v="1"/>
    <n v="481"/>
    <s v="No"/>
    <x v="0"/>
    <n v="2049.67618962285"/>
    <n v="2.04967618962285E+16"/>
    <n v="216.551076135286"/>
    <n v="2.16551076135286E+16"/>
    <x v="196"/>
    <n v="89.9"/>
  </r>
  <r>
    <x v="4"/>
    <n v="58"/>
    <x v="1"/>
    <x v="1"/>
    <x v="1"/>
    <x v="3"/>
    <x v="0"/>
    <x v="481"/>
    <x v="0"/>
    <x v="1"/>
    <n v="23.671762484603299"/>
    <n v="23.671762484603299"/>
    <n v="2367176248460330"/>
    <x v="1"/>
    <n v="482"/>
    <s v="No"/>
    <x v="0"/>
    <n v="196.57673752157601"/>
    <n v="1965767375215760"/>
    <n v="221.56009704701199"/>
    <n v="2.21560097047012E+16"/>
    <x v="181"/>
    <n v="88.7"/>
  </r>
  <r>
    <x v="4"/>
    <n v="67"/>
    <x v="1"/>
    <x v="6"/>
    <x v="1"/>
    <x v="3"/>
    <x v="3"/>
    <x v="482"/>
    <x v="0"/>
    <x v="3"/>
    <n v="23.525052859085498"/>
    <n v="23.525052859085498"/>
    <n v="2.35250528590855E+16"/>
    <x v="1"/>
    <n v="483"/>
    <s v="No"/>
    <x v="0"/>
    <n v="2159.8836887382399"/>
    <n v="2.15988368873824E+16"/>
    <n v="209.119240856901"/>
    <n v="2.09119240856901E+16"/>
    <x v="12"/>
    <n v="92.3"/>
  </r>
  <r>
    <x v="4"/>
    <n v="59"/>
    <x v="1"/>
    <x v="5"/>
    <x v="1"/>
    <x v="1"/>
    <x v="0"/>
    <x v="483"/>
    <x v="2"/>
    <x v="3"/>
    <n v="23.514381883433298"/>
    <n v="23.514381883433298"/>
    <n v="2.35143818834333E+16"/>
    <x v="1"/>
    <n v="484"/>
    <s v="No"/>
    <x v="0"/>
    <n v="156.73555323984399"/>
    <n v="1567355532398440"/>
    <n v="15.1740179307719"/>
    <n v="1517401793077190"/>
    <x v="136"/>
    <n v="89.9"/>
  </r>
  <r>
    <x v="4"/>
    <n v="65"/>
    <x v="0"/>
    <x v="9"/>
    <x v="2"/>
    <x v="3"/>
    <x v="3"/>
    <x v="484"/>
    <x v="1"/>
    <x v="1"/>
    <n v="23.413346601955499"/>
    <n v="23.413346601955499"/>
    <n v="2.34133466019555E+16"/>
    <x v="1"/>
    <n v="485"/>
    <s v="No"/>
    <x v="0"/>
    <n v="203.69035276431899"/>
    <n v="2036903527643190"/>
    <n v="193.90730232407799"/>
    <n v="1.93907302324078E+16"/>
    <x v="108"/>
    <n v="97.8"/>
  </r>
  <r>
    <x v="4"/>
    <n v="36"/>
    <x v="1"/>
    <x v="9"/>
    <x v="1"/>
    <x v="0"/>
    <x v="2"/>
    <x v="485"/>
    <x v="0"/>
    <x v="2"/>
    <n v="23.335964986382798"/>
    <n v="2.33359649863828"/>
    <n v="2333596498638280"/>
    <x v="1"/>
    <n v="486"/>
    <s v="No"/>
    <x v="0"/>
    <n v="2166.14355164364"/>
    <n v="2.16614355164364E+16"/>
    <n v="224.19111785921601"/>
    <n v="2.24191117859216E+16"/>
    <x v="257"/>
    <n v="74.900000000000006"/>
  </r>
  <r>
    <x v="4"/>
    <n v="54"/>
    <x v="0"/>
    <x v="5"/>
    <x v="1"/>
    <x v="1"/>
    <x v="1"/>
    <x v="486"/>
    <x v="1"/>
    <x v="1"/>
    <n v="23.29010717129"/>
    <n v="2.329010717129"/>
    <n v="2329010717129000"/>
    <x v="1"/>
    <n v="487"/>
    <s v="No"/>
    <x v="0"/>
    <n v="176.948799243678"/>
    <n v="1769487992436780"/>
    <n v="205.30392381140501"/>
    <n v="2.05303923811405E+16"/>
    <x v="136"/>
    <n v="89.9"/>
  </r>
  <r>
    <x v="4"/>
    <n v="59"/>
    <x v="1"/>
    <x v="5"/>
    <x v="1"/>
    <x v="2"/>
    <x v="0"/>
    <x v="487"/>
    <x v="0"/>
    <x v="1"/>
    <n v="23.146453860157699"/>
    <n v="23.146453860157699"/>
    <n v="2.31464538601577E+16"/>
    <x v="1"/>
    <n v="488"/>
    <s v="No"/>
    <x v="0"/>
    <n v="1916.5464281033501"/>
    <n v="1.91654642810335E+16"/>
    <n v="19.825766085032999"/>
    <n v="1982576608503300"/>
    <x v="13"/>
    <n v="88"/>
  </r>
  <r>
    <x v="4"/>
    <n v="62"/>
    <x v="1"/>
    <x v="2"/>
    <x v="3"/>
    <x v="3"/>
    <x v="0"/>
    <x v="488"/>
    <x v="1"/>
    <x v="3"/>
    <n v="23.052014152304402"/>
    <n v="23.052014152304402"/>
    <n v="2.30520141523044E+16"/>
    <x v="1"/>
    <n v="489"/>
    <s v="No"/>
    <x v="0"/>
    <n v="2153.8126448150001"/>
    <n v="2.153812644815E+16"/>
    <n v="211.83623750832101"/>
    <n v="2.11836237508321E+16"/>
    <x v="151"/>
    <n v="91.4"/>
  </r>
  <r>
    <x v="4"/>
    <n v="53"/>
    <x v="1"/>
    <x v="0"/>
    <x v="1"/>
    <x v="0"/>
    <x v="1"/>
    <x v="489"/>
    <x v="0"/>
    <x v="3"/>
    <n v="22.7938221887967"/>
    <n v="2.27938221887967"/>
    <n v="2279382218879670"/>
    <x v="1"/>
    <n v="490"/>
    <s v="No"/>
    <x v="0"/>
    <n v="2.0124885516724"/>
    <n v="20124885516724"/>
    <n v="211.58245960619101"/>
    <n v="2.11582459606191E+16"/>
    <x v="258"/>
    <n v="84.1"/>
  </r>
  <r>
    <x v="4"/>
    <n v="57"/>
    <x v="1"/>
    <x v="8"/>
    <x v="1"/>
    <x v="0"/>
    <x v="0"/>
    <x v="490"/>
    <x v="1"/>
    <x v="1"/>
    <n v="22.6756806836345"/>
    <n v="22.6756806836345"/>
    <n v="2.26756806836345E+16"/>
    <x v="1"/>
    <n v="491"/>
    <s v="No"/>
    <x v="0"/>
    <n v="1943.5186830919099"/>
    <n v="1.94351868309191E+16"/>
    <n v="22.301844847440599"/>
    <n v="2230184484744060"/>
    <x v="247"/>
    <n v="88.6"/>
  </r>
  <r>
    <x v="4"/>
    <n v="59"/>
    <x v="1"/>
    <x v="5"/>
    <x v="1"/>
    <x v="3"/>
    <x v="0"/>
    <x v="491"/>
    <x v="0"/>
    <x v="0"/>
    <n v="22.622959875477399"/>
    <n v="2.26229598754774"/>
    <n v="2262295987547740"/>
    <x v="1"/>
    <n v="492"/>
    <s v="No"/>
    <x v="0"/>
    <n v="2159.79457607821"/>
    <n v="2.15979457607821E+16"/>
    <n v="27.067380662828501"/>
    <n v="2706738066282850"/>
    <x v="212"/>
    <n v="97.2"/>
  </r>
  <r>
    <x v="4"/>
    <n v="55"/>
    <x v="0"/>
    <x v="6"/>
    <x v="1"/>
    <x v="0"/>
    <x v="0"/>
    <x v="492"/>
    <x v="0"/>
    <x v="1"/>
    <n v="22.5605480367682"/>
    <n v="22.5605480367682"/>
    <n v="2256054803676820"/>
    <x v="1"/>
    <n v="493"/>
    <s v="No"/>
    <x v="0"/>
    <n v="2152.9409653873699"/>
    <n v="2.15294096538737E+16"/>
    <n v="217.61808007682899"/>
    <n v="2.17618080076829E+16"/>
    <x v="112"/>
    <n v="96.1"/>
  </r>
  <r>
    <x v="4"/>
    <n v="52"/>
    <x v="1"/>
    <x v="3"/>
    <x v="1"/>
    <x v="2"/>
    <x v="1"/>
    <x v="493"/>
    <x v="0"/>
    <x v="0"/>
    <n v="22.396256925615599"/>
    <n v="2.2396256925615599"/>
    <n v="2239625692561560"/>
    <x v="1"/>
    <n v="494"/>
    <s v="No"/>
    <x v="0"/>
    <n v="182.26870666326201"/>
    <n v="1822687066632620"/>
    <n v="184.875092292391"/>
    <n v="1.84875092292391E+16"/>
    <x v="143"/>
    <n v="81.8"/>
  </r>
  <r>
    <x v="4"/>
    <n v="48"/>
    <x v="0"/>
    <x v="0"/>
    <x v="3"/>
    <x v="1"/>
    <x v="1"/>
    <x v="494"/>
    <x v="1"/>
    <x v="1"/>
    <n v="22.212061655272301"/>
    <n v="22.212061655272301"/>
    <n v="2.22120616552723E+16"/>
    <x v="1"/>
    <n v="495"/>
    <s v="No"/>
    <x v="0"/>
    <n v="1668.2968009015401"/>
    <n v="1.66829680090154E+16"/>
    <n v="177.42644178598499"/>
    <n v="1.77426441785985E+16"/>
    <x v="29"/>
    <n v="90.3"/>
  </r>
  <r>
    <x v="4"/>
    <n v="45"/>
    <x v="1"/>
    <x v="2"/>
    <x v="1"/>
    <x v="3"/>
    <x v="1"/>
    <x v="495"/>
    <x v="0"/>
    <x v="1"/>
    <n v="22.1005822453183"/>
    <n v="22.1005822453183"/>
    <n v="2.21005822453183E+16"/>
    <x v="1"/>
    <n v="496"/>
    <s v="No"/>
    <x v="0"/>
    <n v="1993.4411293021899"/>
    <n v="1.99344112930219E+16"/>
    <n v="237.769223561525"/>
    <n v="2.37769223561525E+16"/>
    <x v="259"/>
    <n v="86.9"/>
  </r>
  <r>
    <x v="4"/>
    <n v="56"/>
    <x v="1"/>
    <x v="5"/>
    <x v="1"/>
    <x v="2"/>
    <x v="0"/>
    <x v="496"/>
    <x v="1"/>
    <x v="0"/>
    <n v="21.951124552170903"/>
    <n v="2.1951124552170902"/>
    <n v="2195112455217090"/>
    <x v="1"/>
    <n v="497"/>
    <s v="No"/>
    <x v="0"/>
    <n v="1923.4967450173999"/>
    <n v="1.9234967450174E+16"/>
    <n v="220.444436368742"/>
    <n v="2.20444436368742E+16"/>
    <x v="260"/>
    <n v="90.2"/>
  </r>
  <r>
    <x v="4"/>
    <n v="61"/>
    <x v="1"/>
    <x v="12"/>
    <x v="3"/>
    <x v="0"/>
    <x v="0"/>
    <x v="497"/>
    <x v="0"/>
    <x v="2"/>
    <n v="21.9489031963729"/>
    <n v="21.9489031963729"/>
    <n v="2194890319637290"/>
    <x v="1"/>
    <n v="498"/>
    <s v="No"/>
    <x v="0"/>
    <n v="1903.7701726062"/>
    <n v="1.9037701726062E+16"/>
    <n v="22.529421272140599"/>
    <n v="2252942127214060"/>
    <x v="261"/>
    <n v="86.5"/>
  </r>
  <r>
    <x v="4"/>
    <n v="50"/>
    <x v="0"/>
    <x v="9"/>
    <x v="1"/>
    <x v="0"/>
    <x v="1"/>
    <x v="498"/>
    <x v="1"/>
    <x v="1"/>
    <n v="21.934227750224"/>
    <n v="21.934227750224"/>
    <n v="2.1934227750224E+16"/>
    <x v="1"/>
    <n v="499"/>
    <s v="No"/>
    <x v="0"/>
    <n v="181.90292246600899"/>
    <n v="1819029224660090"/>
    <n v="231.842717743707"/>
    <n v="2.31842717743707E+16"/>
    <x v="3"/>
    <n v="90.6"/>
  </r>
  <r>
    <x v="4"/>
    <n v="55"/>
    <x v="0"/>
    <x v="0"/>
    <x v="1"/>
    <x v="0"/>
    <x v="0"/>
    <x v="499"/>
    <x v="1"/>
    <x v="3"/>
    <n v="21.8521301440841"/>
    <n v="21.8521301440841"/>
    <n v="2.18521301440841E+16"/>
    <x v="1"/>
    <n v="500"/>
    <s v="No"/>
    <x v="0"/>
    <n v="169.01565847321399"/>
    <n v="1690156584732140"/>
    <n v="222.66553471475501"/>
    <n v="2.22665534714755E+16"/>
    <x v="150"/>
    <n v="92.3"/>
  </r>
  <r>
    <x v="4"/>
    <n v="60"/>
    <x v="1"/>
    <x v="9"/>
    <x v="1"/>
    <x v="0"/>
    <x v="0"/>
    <x v="500"/>
    <x v="0"/>
    <x v="1"/>
    <n v="21.662044353845097"/>
    <n v="2.1662044353845098"/>
    <n v="2166204435384510"/>
    <x v="1"/>
    <n v="501"/>
    <s v="No"/>
    <x v="0"/>
    <n v="1982.0225838010299"/>
    <n v="1.98202258380103E+16"/>
    <n v="225.58570859106001"/>
    <n v="2.2558570859106E+16"/>
    <x v="247"/>
    <n v="92.1"/>
  </r>
  <r>
    <x v="4"/>
    <n v="44"/>
    <x v="0"/>
    <x v="4"/>
    <x v="1"/>
    <x v="2"/>
    <x v="2"/>
    <x v="501"/>
    <x v="0"/>
    <x v="1"/>
    <n v="21.647116556645699"/>
    <n v="21.647116556645699"/>
    <n v="2.16471165566457E+16"/>
    <x v="1"/>
    <n v="502"/>
    <s v="No"/>
    <x v="0"/>
    <n v="188.46841644261499"/>
    <n v="1884684164426150"/>
    <n v="204.04820904640701"/>
    <n v="2.04048209046407E+16"/>
    <x v="17"/>
    <n v="85.3"/>
  </r>
  <r>
    <x v="4"/>
    <n v="59"/>
    <x v="0"/>
    <x v="5"/>
    <x v="3"/>
    <x v="1"/>
    <x v="0"/>
    <x v="502"/>
    <x v="1"/>
    <x v="1"/>
    <n v="21.644133197723701"/>
    <n v="2.1644133197723701"/>
    <n v="2164413319772370"/>
    <x v="1"/>
    <n v="503"/>
    <s v="No"/>
    <x v="0"/>
    <n v="225.359635035862"/>
    <n v="2253596350358620"/>
    <n v="210.66944044250201"/>
    <n v="2.10669440442502E+16"/>
    <x v="166"/>
    <n v="88.5"/>
  </r>
  <r>
    <x v="4"/>
    <n v="48"/>
    <x v="1"/>
    <x v="10"/>
    <x v="1"/>
    <x v="0"/>
    <x v="1"/>
    <x v="503"/>
    <x v="1"/>
    <x v="1"/>
    <n v="21.340661592492598"/>
    <n v="2.1340661592492598"/>
    <n v="2134066159249260"/>
    <x v="1"/>
    <n v="504"/>
    <s v="No"/>
    <x v="0"/>
    <n v="1949.8409431603"/>
    <n v="1.9498409431603E+16"/>
    <n v="24.345111149977701"/>
    <n v="2434511114997770"/>
    <x v="198"/>
    <n v="79.400000000000006"/>
  </r>
  <r>
    <x v="4"/>
    <n v="60"/>
    <x v="1"/>
    <x v="5"/>
    <x v="1"/>
    <x v="0"/>
    <x v="0"/>
    <x v="504"/>
    <x v="1"/>
    <x v="1"/>
    <n v="21.260653610613701"/>
    <n v="21.260653610613701"/>
    <n v="2.12606536106137E+16"/>
    <x v="1"/>
    <n v="505"/>
    <s v="No"/>
    <x v="0"/>
    <n v="187.87116371216601"/>
    <n v="1878711637121660"/>
    <n v="156.26833365064601"/>
    <n v="1.56268333650646E+16"/>
    <x v="173"/>
    <n v="91"/>
  </r>
  <r>
    <x v="4"/>
    <n v="48"/>
    <x v="0"/>
    <x v="2"/>
    <x v="1"/>
    <x v="0"/>
    <x v="1"/>
    <x v="505"/>
    <x v="1"/>
    <x v="1"/>
    <n v="21.252940919084001"/>
    <n v="21.252940919084001"/>
    <n v="2.1252940919084E+16"/>
    <x v="1"/>
    <n v="506"/>
    <s v="No"/>
    <x v="0"/>
    <n v="199.037213250511"/>
    <n v="1990372132505110"/>
    <n v="233.46849646480101"/>
    <n v="2.33468496464801E+16"/>
    <x v="161"/>
    <n v="85.6"/>
  </r>
  <r>
    <x v="4"/>
    <n v="67"/>
    <x v="1"/>
    <x v="9"/>
    <x v="1"/>
    <x v="0"/>
    <x v="3"/>
    <x v="506"/>
    <x v="1"/>
    <x v="3"/>
    <n v="21.234203670766696"/>
    <n v="2.1234203670766698"/>
    <n v="2123420367076670"/>
    <x v="1"/>
    <n v="507"/>
    <s v="No"/>
    <x v="0"/>
    <n v="1841.00303347422"/>
    <n v="1.84100303347422E+16"/>
    <n v="22.473315604166999"/>
    <n v="2247331560416700"/>
    <x v="64"/>
    <n v="87"/>
  </r>
  <r>
    <x v="4"/>
    <n v="56"/>
    <x v="1"/>
    <x v="2"/>
    <x v="1"/>
    <x v="0"/>
    <x v="0"/>
    <x v="507"/>
    <x v="2"/>
    <x v="3"/>
    <n v="21.1261502788415"/>
    <n v="21.1261502788415"/>
    <n v="2.11261502788415E+16"/>
    <x v="1"/>
    <n v="508"/>
    <s v="No"/>
    <x v="0"/>
    <n v="230.84065208019001"/>
    <n v="2308406520801900"/>
    <n v="21.016955618350298"/>
    <n v="2101695561835030"/>
    <x v="90"/>
    <n v="90.6"/>
  </r>
  <r>
    <x v="4"/>
    <n v="61"/>
    <x v="0"/>
    <x v="4"/>
    <x v="1"/>
    <x v="0"/>
    <x v="0"/>
    <x v="508"/>
    <x v="1"/>
    <x v="3"/>
    <n v="21.0972438857175"/>
    <n v="21.0972438857175"/>
    <n v="2.10972438857175E+16"/>
    <x v="1"/>
    <n v="509"/>
    <s v="No"/>
    <x v="0"/>
    <n v="198.63708796035499"/>
    <n v="1986370879603550"/>
    <n v="212.588152537361"/>
    <n v="2.12588152537361E+16"/>
    <x v="262"/>
    <n v="88.5"/>
  </r>
  <r>
    <x v="4"/>
    <n v="37"/>
    <x v="0"/>
    <x v="0"/>
    <x v="1"/>
    <x v="1"/>
    <x v="2"/>
    <x v="509"/>
    <x v="1"/>
    <x v="2"/>
    <n v="21.011641125766999"/>
    <n v="21.011641125766999"/>
    <n v="2.1011641125767E+16"/>
    <x v="1"/>
    <n v="510"/>
    <s v="No"/>
    <x v="0"/>
    <n v="2035.4020416612"/>
    <n v="2.0354020416612E+16"/>
    <n v="188.121293326542"/>
    <n v="1.88121293326542E+16"/>
    <x v="263"/>
    <n v="82.1"/>
  </r>
  <r>
    <x v="4"/>
    <n v="60"/>
    <x v="0"/>
    <x v="0"/>
    <x v="3"/>
    <x v="2"/>
    <x v="0"/>
    <x v="510"/>
    <x v="1"/>
    <x v="3"/>
    <n v="20.957693806464597"/>
    <n v="2.0957693806464599"/>
    <n v="2095769380646460"/>
    <x v="1"/>
    <n v="511"/>
    <s v="No"/>
    <x v="0"/>
    <n v="1747.6474615716099"/>
    <n v="1.74764746157161E+16"/>
    <n v="201.228842000306"/>
    <n v="2.01228842000306E+16"/>
    <x v="264"/>
    <n v="93.2"/>
  </r>
  <r>
    <x v="4"/>
    <n v="59"/>
    <x v="1"/>
    <x v="2"/>
    <x v="1"/>
    <x v="3"/>
    <x v="0"/>
    <x v="511"/>
    <x v="1"/>
    <x v="3"/>
    <n v="20.794063127550999"/>
    <n v="20.794063127550999"/>
    <n v="2.0794063127551E+16"/>
    <x v="1"/>
    <n v="512"/>
    <s v="Si"/>
    <x v="1"/>
    <n v="2219.26813827969"/>
    <n v="2.21926813827969E+16"/>
    <n v="258.43796502031398"/>
    <n v="2.58437965020314E+16"/>
    <x v="118"/>
    <n v="91.4"/>
  </r>
  <r>
    <x v="4"/>
    <n v="54"/>
    <x v="1"/>
    <x v="9"/>
    <x v="1"/>
    <x v="1"/>
    <x v="1"/>
    <x v="512"/>
    <x v="1"/>
    <x v="1"/>
    <n v="20.5296805860573"/>
    <n v="20.5296805860573"/>
    <n v="2.05296805860573E+16"/>
    <x v="1"/>
    <n v="513"/>
    <s v="No"/>
    <x v="0"/>
    <n v="215.93992525476801"/>
    <n v="2159399252547680"/>
    <n v="22.3596453845912"/>
    <n v="2235964538459120"/>
    <x v="265"/>
    <n v="78"/>
  </r>
  <r>
    <x v="4"/>
    <n v="52"/>
    <x v="1"/>
    <x v="0"/>
    <x v="1"/>
    <x v="0"/>
    <x v="1"/>
    <x v="513"/>
    <x v="0"/>
    <x v="3"/>
    <n v="19.7907113382783"/>
    <n v="19.7907113382783"/>
    <n v="1.97907113382783E+16"/>
    <x v="1"/>
    <n v="514"/>
    <s v="No"/>
    <x v="0"/>
    <n v="1705.75882341336"/>
    <n v="1.70575882341336E+16"/>
    <n v="19.069839784152801"/>
    <n v="1906983978415280"/>
    <x v="199"/>
    <n v="76.5"/>
  </r>
  <r>
    <x v="4"/>
    <n v="45"/>
    <x v="0"/>
    <x v="6"/>
    <x v="1"/>
    <x v="2"/>
    <x v="1"/>
    <x v="514"/>
    <x v="1"/>
    <x v="1"/>
    <n v="19.586229789483799"/>
    <n v="19.586229789483799"/>
    <n v="1.95862297894838E+16"/>
    <x v="1"/>
    <n v="515"/>
    <s v="No"/>
    <x v="0"/>
    <n v="176.14867625331999"/>
    <n v="1761486762533200"/>
    <n v="18.0264903075057"/>
    <n v="1802649030750570"/>
    <x v="266"/>
    <n v="80.7"/>
  </r>
  <r>
    <x v="5"/>
    <n v="57"/>
    <x v="0"/>
    <x v="5"/>
    <x v="1"/>
    <x v="3"/>
    <x v="0"/>
    <x v="515"/>
    <x v="1"/>
    <x v="3"/>
    <n v="34.998382431214502"/>
    <n v="34.998382431214502"/>
    <n v="3.49983824312145E+16"/>
    <x v="2"/>
    <n v="516"/>
    <s v="No"/>
    <x v="0"/>
    <n v="2168.1493227093902"/>
    <n v="2.16814932270939E+16"/>
    <n v="246.022840067544"/>
    <n v="2.46022840067544E+16"/>
    <x v="152"/>
    <n v="91.4"/>
  </r>
  <r>
    <x v="5"/>
    <n v="54"/>
    <x v="0"/>
    <x v="12"/>
    <x v="1"/>
    <x v="3"/>
    <x v="1"/>
    <x v="516"/>
    <x v="0"/>
    <x v="1"/>
    <n v="34.9794103623559"/>
    <n v="34.9794103623559"/>
    <n v="3.49794103623559E+16"/>
    <x v="2"/>
    <n v="517"/>
    <s v="No"/>
    <x v="0"/>
    <n v="2094.8783571051899"/>
    <n v="2.09487835710519E+16"/>
    <n v="199.613222169484"/>
    <n v="1.99613222169484E+16"/>
    <x v="81"/>
    <n v="96.7"/>
  </r>
  <r>
    <x v="5"/>
    <n v="52"/>
    <x v="1"/>
    <x v="2"/>
    <x v="3"/>
    <x v="2"/>
    <x v="1"/>
    <x v="517"/>
    <x v="0"/>
    <x v="2"/>
    <n v="34.9522771890326"/>
    <n v="34.9522771890326"/>
    <n v="3495227718903260"/>
    <x v="2"/>
    <n v="518"/>
    <s v="No"/>
    <x v="0"/>
    <n v="196.917897883791"/>
    <n v="1969178978837910"/>
    <n v="207.765802940794"/>
    <n v="2.07765802940794E+16"/>
    <x v="267"/>
    <n v="97.4"/>
  </r>
  <r>
    <x v="5"/>
    <n v="64"/>
    <x v="0"/>
    <x v="5"/>
    <x v="0"/>
    <x v="0"/>
    <x v="0"/>
    <x v="518"/>
    <x v="0"/>
    <x v="2"/>
    <n v="34.9505129070184"/>
    <n v="3.4950512907018401"/>
    <n v="3495051290701840"/>
    <x v="2"/>
    <n v="519"/>
    <s v="Si"/>
    <x v="1"/>
    <n v="2329.6900754539902"/>
    <n v="2.32969007545399E+16"/>
    <n v="3.0000000000000001E-12"/>
    <n v="300"/>
    <x v="268"/>
    <n v="102.2"/>
  </r>
  <r>
    <x v="5"/>
    <n v="53"/>
    <x v="1"/>
    <x v="10"/>
    <x v="1"/>
    <x v="0"/>
    <x v="1"/>
    <x v="519"/>
    <x v="0"/>
    <x v="1"/>
    <n v="34.948723761403599"/>
    <n v="34.948723761403599"/>
    <n v="3.49487237614036E+16"/>
    <x v="2"/>
    <n v="520"/>
    <s v="No"/>
    <x v="0"/>
    <n v="220.73494214659701"/>
    <n v="2207349421465970"/>
    <n v="234.17524965408799"/>
    <n v="2.34175249654088E+16"/>
    <x v="189"/>
    <n v="92.3"/>
  </r>
  <r>
    <x v="5"/>
    <n v="62"/>
    <x v="0"/>
    <x v="16"/>
    <x v="0"/>
    <x v="3"/>
    <x v="0"/>
    <x v="520"/>
    <x v="0"/>
    <x v="1"/>
    <n v="34.9445306817287"/>
    <n v="34.9445306817287"/>
    <n v="3.49445306817287E+16"/>
    <x v="2"/>
    <n v="521"/>
    <s v="Si"/>
    <x v="1"/>
    <n v="2393.58686183499"/>
    <n v="2.39358686183499E+16"/>
    <n v="28.290413490021599"/>
    <n v="2829041349002160"/>
    <x v="269"/>
    <n v="106.7"/>
  </r>
  <r>
    <x v="5"/>
    <n v="48"/>
    <x v="0"/>
    <x v="3"/>
    <x v="1"/>
    <x v="0"/>
    <x v="1"/>
    <x v="521"/>
    <x v="1"/>
    <x v="1"/>
    <n v="34.910692143037096"/>
    <n v="3.4910692143037099"/>
    <n v="3491069214303710"/>
    <x v="2"/>
    <n v="522"/>
    <s v="No"/>
    <x v="0"/>
    <n v="208.66394655300499"/>
    <n v="2086639465530050"/>
    <n v="232.29336445943201"/>
    <n v="2.32293364459432E+16"/>
    <x v="264"/>
    <n v="93"/>
  </r>
  <r>
    <x v="5"/>
    <n v="66"/>
    <x v="1"/>
    <x v="0"/>
    <x v="1"/>
    <x v="3"/>
    <x v="3"/>
    <x v="522"/>
    <x v="0"/>
    <x v="3"/>
    <n v="34.897867815439703"/>
    <n v="3.48978678154397"/>
    <n v="3489786781543970"/>
    <x v="2"/>
    <n v="523"/>
    <s v="No"/>
    <x v="0"/>
    <n v="223.39555268468001"/>
    <n v="2233955526846800"/>
    <n v="28.221727596752402"/>
    <n v="2822172759675240"/>
    <x v="270"/>
    <n v="103.9"/>
  </r>
  <r>
    <x v="5"/>
    <n v="42"/>
    <x v="0"/>
    <x v="15"/>
    <x v="1"/>
    <x v="0"/>
    <x v="2"/>
    <x v="523"/>
    <x v="1"/>
    <x v="0"/>
    <n v="34.892868388146503"/>
    <n v="34.892868388146503"/>
    <n v="3.48928683881465E+16"/>
    <x v="2"/>
    <n v="524"/>
    <s v="Si"/>
    <x v="1"/>
    <n v="21.974401825815701"/>
    <n v="219744018258157"/>
    <n v="225.802813948123"/>
    <n v="2.25802813948123E+16"/>
    <x v="25"/>
    <n v="94"/>
  </r>
  <r>
    <x v="5"/>
    <n v="61"/>
    <x v="0"/>
    <x v="2"/>
    <x v="2"/>
    <x v="3"/>
    <x v="0"/>
    <x v="524"/>
    <x v="0"/>
    <x v="0"/>
    <n v="34.883711528767599"/>
    <n v="34.883711528767599"/>
    <n v="3.48837115287676E+16"/>
    <x v="2"/>
    <n v="525"/>
    <s v="No"/>
    <x v="0"/>
    <n v="2377.6003987143999"/>
    <n v="2.3776003987144E+16"/>
    <n v="25.9605462573622"/>
    <n v="2596054625736220"/>
    <x v="271"/>
    <n v="98.9"/>
  </r>
  <r>
    <x v="5"/>
    <n v="55"/>
    <x v="0"/>
    <x v="4"/>
    <x v="2"/>
    <x v="3"/>
    <x v="0"/>
    <x v="525"/>
    <x v="0"/>
    <x v="0"/>
    <n v="34.878565157915801"/>
    <n v="3.48785651579158"/>
    <n v="3487856515791580"/>
    <x v="2"/>
    <n v="526"/>
    <s v="Si"/>
    <x v="1"/>
    <n v="230.36219931674501"/>
    <n v="2303621993167450"/>
    <n v="235.61762702887401"/>
    <n v="2.35617627028874E+16"/>
    <x v="272"/>
    <n v="103.5"/>
  </r>
  <r>
    <x v="5"/>
    <n v="48"/>
    <x v="1"/>
    <x v="2"/>
    <x v="3"/>
    <x v="3"/>
    <x v="1"/>
    <x v="526"/>
    <x v="0"/>
    <x v="1"/>
    <n v="34.871323259981303"/>
    <n v="0.34871323259981302"/>
    <n v="348713232599813"/>
    <x v="2"/>
    <n v="527"/>
    <s v="No"/>
    <x v="0"/>
    <n v="2434.78380455872"/>
    <n v="2.43478380455872E+16"/>
    <n v="26.1604090693023"/>
    <n v="2616040906930230"/>
    <x v="78"/>
    <n v="99.5"/>
  </r>
  <r>
    <x v="5"/>
    <n v="55"/>
    <x v="0"/>
    <x v="17"/>
    <x v="1"/>
    <x v="3"/>
    <x v="0"/>
    <x v="527"/>
    <x v="0"/>
    <x v="1"/>
    <n v="34.864469668393802"/>
    <n v="0.34864469668393799"/>
    <n v="348644696683938"/>
    <x v="2"/>
    <n v="528"/>
    <s v="No"/>
    <x v="0"/>
    <n v="2401.4319092984201"/>
    <n v="2.40143190929842E+16"/>
    <n v="253.239878458167"/>
    <n v="2.53239878458167E+16"/>
    <x v="243"/>
    <n v="95.1"/>
  </r>
  <r>
    <x v="5"/>
    <n v="47"/>
    <x v="0"/>
    <x v="0"/>
    <x v="1"/>
    <x v="0"/>
    <x v="1"/>
    <x v="528"/>
    <x v="1"/>
    <x v="1"/>
    <n v="34.850784497993303"/>
    <n v="34.850784497993303"/>
    <n v="3.48507844979933E+16"/>
    <x v="2"/>
    <n v="529"/>
    <s v="No"/>
    <x v="0"/>
    <n v="2099.6322677257899"/>
    <n v="2.09963226772579E+16"/>
    <n v="26.984428467303101"/>
    <n v="2698442846730310"/>
    <x v="189"/>
    <n v="89.3"/>
  </r>
  <r>
    <x v="5"/>
    <n v="63"/>
    <x v="1"/>
    <x v="6"/>
    <x v="2"/>
    <x v="3"/>
    <x v="0"/>
    <x v="529"/>
    <x v="1"/>
    <x v="3"/>
    <n v="34.825791729871405"/>
    <n v="0.34825791729871403"/>
    <n v="348257917298714"/>
    <x v="2"/>
    <n v="530"/>
    <s v="Si"/>
    <x v="1"/>
    <n v="2226.38403247934"/>
    <n v="2.22638403247934E+16"/>
    <n v="264.73358350984603"/>
    <n v="2.64733583509846E+16"/>
    <x v="253"/>
    <n v="102.3"/>
  </r>
  <r>
    <x v="5"/>
    <n v="70"/>
    <x v="0"/>
    <x v="7"/>
    <x v="2"/>
    <x v="3"/>
    <x v="3"/>
    <x v="530"/>
    <x v="1"/>
    <x v="3"/>
    <n v="34.819630532070299"/>
    <n v="34.819630532070299"/>
    <n v="3481963053207030"/>
    <x v="2"/>
    <n v="531"/>
    <s v="Si"/>
    <x v="1"/>
    <n v="2367.44955841909"/>
    <n v="2.36744955841909E+16"/>
    <n v="25.727652161116101"/>
    <n v="2572765216111610"/>
    <x v="273"/>
    <n v="106.1"/>
  </r>
  <r>
    <x v="5"/>
    <n v="62"/>
    <x v="1"/>
    <x v="2"/>
    <x v="1"/>
    <x v="0"/>
    <x v="0"/>
    <x v="531"/>
    <x v="1"/>
    <x v="3"/>
    <n v="34.819182184269103"/>
    <n v="34.819182184269103"/>
    <n v="3.48191821842691E+16"/>
    <x v="2"/>
    <n v="532"/>
    <s v="Si"/>
    <x v="1"/>
    <n v="2155.63293084829"/>
    <n v="2.15563293084829E+16"/>
    <n v="236.90504588638601"/>
    <n v="2.36905045886386E+16"/>
    <x v="0"/>
    <n v="97.3"/>
  </r>
  <r>
    <x v="5"/>
    <n v="47"/>
    <x v="0"/>
    <x v="8"/>
    <x v="3"/>
    <x v="2"/>
    <x v="1"/>
    <x v="532"/>
    <x v="0"/>
    <x v="0"/>
    <n v="34.748293286485399"/>
    <n v="34.748293286485399"/>
    <n v="3.47482932864854E+16"/>
    <x v="2"/>
    <n v="533"/>
    <s v="No"/>
    <x v="0"/>
    <n v="209.36760635628301"/>
    <n v="2093676063562830"/>
    <n v="21.0438099250389"/>
    <n v="2104380992503890"/>
    <x v="145"/>
    <n v="97.2"/>
  </r>
  <r>
    <x v="5"/>
    <n v="58"/>
    <x v="1"/>
    <x v="6"/>
    <x v="1"/>
    <x v="3"/>
    <x v="0"/>
    <x v="533"/>
    <x v="0"/>
    <x v="3"/>
    <n v="34.741101438404499"/>
    <n v="34.741101438404499"/>
    <n v="3474110143840450"/>
    <x v="2"/>
    <n v="534"/>
    <s v="Si"/>
    <x v="1"/>
    <n v="2336.19430523037"/>
    <n v="2.33619430523037E+16"/>
    <n v="2.5414986218515598"/>
    <n v="254149862185156"/>
    <x v="274"/>
    <n v="97.2"/>
  </r>
  <r>
    <x v="5"/>
    <n v="65"/>
    <x v="0"/>
    <x v="2"/>
    <x v="0"/>
    <x v="3"/>
    <x v="3"/>
    <x v="534"/>
    <x v="1"/>
    <x v="3"/>
    <n v="34.725895044042304"/>
    <n v="3.4725895044042301"/>
    <n v="3472589504404230"/>
    <x v="2"/>
    <n v="535"/>
    <s v="Si"/>
    <x v="1"/>
    <n v="2273.9006266287402"/>
    <n v="2.27390062662874E+16"/>
    <n v="27.937112460333999"/>
    <n v="2793711246033400"/>
    <x v="275"/>
    <n v="99.7"/>
  </r>
  <r>
    <x v="5"/>
    <n v="65"/>
    <x v="1"/>
    <x v="9"/>
    <x v="1"/>
    <x v="1"/>
    <x v="3"/>
    <x v="535"/>
    <x v="1"/>
    <x v="1"/>
    <n v="34.694989985756102"/>
    <n v="3.4694989985756099"/>
    <n v="3469498998575610"/>
    <x v="2"/>
    <n v="536"/>
    <s v="No"/>
    <x v="0"/>
    <n v="2022.8294401286701"/>
    <n v="2.02282944012867E+16"/>
    <n v="212.053830379142"/>
    <n v="2.12053830379142E+16"/>
    <x v="101"/>
    <n v="91.6"/>
  </r>
  <r>
    <x v="5"/>
    <n v="56"/>
    <x v="1"/>
    <x v="5"/>
    <x v="0"/>
    <x v="3"/>
    <x v="0"/>
    <x v="536"/>
    <x v="1"/>
    <x v="2"/>
    <n v="34.692746068526297"/>
    <n v="3.4692746068526299"/>
    <n v="3469274606852630"/>
    <x v="2"/>
    <n v="537"/>
    <s v="No"/>
    <x v="0"/>
    <n v="2356.3190354456201"/>
    <n v="2.35631903544562E+16"/>
    <n v="247.52996631832499"/>
    <n v="2.47529966318325E+16"/>
    <x v="276"/>
    <n v="102.4"/>
  </r>
  <r>
    <x v="5"/>
    <n v="64"/>
    <x v="1"/>
    <x v="0"/>
    <x v="1"/>
    <x v="3"/>
    <x v="0"/>
    <x v="537"/>
    <x v="1"/>
    <x v="3"/>
    <n v="34.659427353831298"/>
    <n v="3.46594273538313"/>
    <n v="3465942735383130"/>
    <x v="2"/>
    <n v="538"/>
    <s v="Si"/>
    <x v="1"/>
    <n v="2239.93428277557"/>
    <n v="2.23993428277557E+16"/>
    <n v="284.20651464829098"/>
    <n v="2.84206514648291E+16"/>
    <x v="277"/>
    <n v="103.8"/>
  </r>
  <r>
    <x v="5"/>
    <n v="65"/>
    <x v="0"/>
    <x v="7"/>
    <x v="3"/>
    <x v="3"/>
    <x v="3"/>
    <x v="538"/>
    <x v="0"/>
    <x v="1"/>
    <n v="34.656828038499697"/>
    <n v="3.4656828038499699"/>
    <n v="3465682803849970"/>
    <x v="2"/>
    <n v="539"/>
    <s v="Si"/>
    <x v="1"/>
    <n v="2430.0460172284202"/>
    <n v="2.43004601722842E+16"/>
    <n v="28.1662553825802"/>
    <n v="2816625538258020"/>
    <x v="278"/>
    <n v="100.8"/>
  </r>
  <r>
    <x v="5"/>
    <n v="61"/>
    <x v="0"/>
    <x v="5"/>
    <x v="0"/>
    <x v="3"/>
    <x v="0"/>
    <x v="539"/>
    <x v="0"/>
    <x v="0"/>
    <n v="34.649022552124102"/>
    <n v="34.649022552124102"/>
    <n v="3464902255212410"/>
    <x v="2"/>
    <n v="540"/>
    <s v="Si"/>
    <x v="1"/>
    <n v="229.389851452427"/>
    <n v="2293898514524270"/>
    <n v="253.036665215108"/>
    <n v="2.53036665215108E+16"/>
    <x v="279"/>
    <n v="103.1"/>
  </r>
  <r>
    <x v="5"/>
    <n v="61"/>
    <x v="0"/>
    <x v="5"/>
    <x v="1"/>
    <x v="2"/>
    <x v="0"/>
    <x v="540"/>
    <x v="1"/>
    <x v="3"/>
    <n v="34.632318783980203"/>
    <n v="34.632318783980203"/>
    <n v="3.46323187839802E+16"/>
    <x v="2"/>
    <n v="541"/>
    <s v="Si"/>
    <x v="1"/>
    <n v="2162.3142613206101"/>
    <n v="2.16231426132061E+16"/>
    <n v="194.82093726733501"/>
    <n v="1.94820937267335E+16"/>
    <x v="280"/>
    <n v="100.5"/>
  </r>
  <r>
    <x v="5"/>
    <n v="51"/>
    <x v="0"/>
    <x v="6"/>
    <x v="2"/>
    <x v="3"/>
    <x v="1"/>
    <x v="541"/>
    <x v="1"/>
    <x v="1"/>
    <n v="34.598442704336399"/>
    <n v="3.4598442704336398"/>
    <n v="3459844270433640"/>
    <x v="2"/>
    <n v="542"/>
    <s v="Si"/>
    <x v="1"/>
    <n v="2214.55834860197"/>
    <n v="2.21455834860197E+16"/>
    <n v="254.50264514535999"/>
    <n v="2.5450264514536E+16"/>
    <x v="247"/>
    <n v="100.9"/>
  </r>
  <r>
    <x v="5"/>
    <n v="61"/>
    <x v="1"/>
    <x v="2"/>
    <x v="0"/>
    <x v="3"/>
    <x v="0"/>
    <x v="542"/>
    <x v="0"/>
    <x v="2"/>
    <n v="34.576690746741399"/>
    <n v="3.4576690746741399"/>
    <n v="3457669074674140"/>
    <x v="2"/>
    <n v="543"/>
    <s v="Si"/>
    <x v="1"/>
    <n v="2415.0387940298701"/>
    <n v="2.41503879402987E+16"/>
    <n v="25.6127658302382"/>
    <n v="2561276583023820"/>
    <x v="281"/>
    <n v="106.7"/>
  </r>
  <r>
    <x v="5"/>
    <n v="57"/>
    <x v="0"/>
    <x v="9"/>
    <x v="3"/>
    <x v="0"/>
    <x v="0"/>
    <x v="543"/>
    <x v="0"/>
    <x v="2"/>
    <n v="34.564402117236298"/>
    <n v="0.34564402117236298"/>
    <n v="345644021172363"/>
    <x v="2"/>
    <n v="544"/>
    <s v="Si"/>
    <x v="1"/>
    <n v="215.793036411305"/>
    <n v="2157930364113050"/>
    <n v="252.146628174141"/>
    <n v="2.52146628174141E+16"/>
    <x v="282"/>
    <n v="106"/>
  </r>
  <r>
    <x v="5"/>
    <n v="63"/>
    <x v="0"/>
    <x v="0"/>
    <x v="2"/>
    <x v="3"/>
    <x v="0"/>
    <x v="544"/>
    <x v="0"/>
    <x v="1"/>
    <n v="34.5357584320558"/>
    <n v="34.5357584320558"/>
    <n v="3453575843205580"/>
    <x v="2"/>
    <n v="545"/>
    <s v="Si"/>
    <x v="1"/>
    <n v="255.48160473159399"/>
    <n v="2554816047315940"/>
    <n v="287.43548333348701"/>
    <n v="2.87435483333487E+16"/>
    <x v="283"/>
    <n v="107.9"/>
  </r>
  <r>
    <x v="5"/>
    <n v="65"/>
    <x v="1"/>
    <x v="8"/>
    <x v="1"/>
    <x v="3"/>
    <x v="3"/>
    <x v="545"/>
    <x v="0"/>
    <x v="3"/>
    <n v="34.522593645982298"/>
    <n v="3.45225936459823"/>
    <n v="3452259364598230"/>
    <x v="2"/>
    <n v="546"/>
    <s v="Si"/>
    <x v="1"/>
    <n v="2301.0315196257002"/>
    <n v="2.3010315196257E+16"/>
    <n v="28.463180960569701"/>
    <n v="2846318096056970"/>
    <x v="284"/>
    <n v="101.6"/>
  </r>
  <r>
    <x v="5"/>
    <n v="72"/>
    <x v="0"/>
    <x v="11"/>
    <x v="3"/>
    <x v="0"/>
    <x v="3"/>
    <x v="546"/>
    <x v="0"/>
    <x v="3"/>
    <n v="34.517885729318699"/>
    <n v="34.517885729318699"/>
    <n v="3451788572931870"/>
    <x v="2"/>
    <n v="547"/>
    <s v="No"/>
    <x v="0"/>
    <n v="2142.9142813378598"/>
    <n v="2.14291428133786E+16"/>
    <n v="238.72354791061599"/>
    <n v="2.38723547910616E+16"/>
    <x v="285"/>
    <n v="108"/>
  </r>
  <r>
    <x v="5"/>
    <n v="62"/>
    <x v="0"/>
    <x v="0"/>
    <x v="3"/>
    <x v="3"/>
    <x v="0"/>
    <x v="547"/>
    <x v="1"/>
    <x v="3"/>
    <n v="34.514554471112994"/>
    <n v="3.4514554471112999E-2"/>
    <n v="34514554471113"/>
    <x v="2"/>
    <n v="548"/>
    <s v="Si"/>
    <x v="1"/>
    <n v="230.95917734018099"/>
    <n v="2309591773401810"/>
    <n v="243.30884359790201"/>
    <n v="2.43308843597902E+16"/>
    <x v="141"/>
    <n v="97.3"/>
  </r>
  <r>
    <x v="5"/>
    <n v="63"/>
    <x v="1"/>
    <x v="11"/>
    <x v="1"/>
    <x v="0"/>
    <x v="0"/>
    <x v="548"/>
    <x v="1"/>
    <x v="3"/>
    <n v="34.493854312652097"/>
    <n v="34.493854312652097"/>
    <n v="3.44938543126521E+16"/>
    <x v="2"/>
    <n v="549"/>
    <s v="No"/>
    <x v="0"/>
    <n v="193.69569423992399"/>
    <n v="1936956942399240"/>
    <n v="221.75798638165901"/>
    <n v="2.21757986381659E+16"/>
    <x v="286"/>
    <n v="92.9"/>
  </r>
  <r>
    <x v="5"/>
    <n v="61"/>
    <x v="1"/>
    <x v="2"/>
    <x v="1"/>
    <x v="3"/>
    <x v="0"/>
    <x v="549"/>
    <x v="0"/>
    <x v="3"/>
    <n v="34.492130154742796"/>
    <n v="3.4492130154742799"/>
    <n v="3449213015474280"/>
    <x v="2"/>
    <n v="550"/>
    <s v="Si"/>
    <x v="1"/>
    <n v="264.45275237968201"/>
    <n v="2644527523796820"/>
    <n v="3.0000000000000001E-12"/>
    <n v="300"/>
    <x v="287"/>
    <n v="101.6"/>
  </r>
  <r>
    <x v="5"/>
    <n v="45"/>
    <x v="1"/>
    <x v="9"/>
    <x v="3"/>
    <x v="0"/>
    <x v="1"/>
    <x v="550"/>
    <x v="0"/>
    <x v="2"/>
    <n v="34.470222838450098"/>
    <n v="3.4470222838450102"/>
    <n v="3447022283845010"/>
    <x v="2"/>
    <n v="551"/>
    <s v="No"/>
    <x v="0"/>
    <n v="227.190127544934"/>
    <n v="2271901275449340"/>
    <n v="257.17078535289698"/>
    <n v="2.57170785352897E+16"/>
    <x v="166"/>
    <n v="96.9"/>
  </r>
  <r>
    <x v="5"/>
    <n v="62"/>
    <x v="0"/>
    <x v="12"/>
    <x v="0"/>
    <x v="0"/>
    <x v="0"/>
    <x v="551"/>
    <x v="0"/>
    <x v="0"/>
    <n v="34.427656679462601"/>
    <n v="34.427656679462601"/>
    <n v="3442765667946260"/>
    <x v="2"/>
    <n v="552"/>
    <s v="Si"/>
    <x v="1"/>
    <n v="271.23221400751299"/>
    <n v="2712322140075130"/>
    <n v="290.451092797473"/>
    <n v="2.90451092797473E+16"/>
    <x v="288"/>
    <n v="108.3"/>
  </r>
  <r>
    <x v="5"/>
    <n v="56"/>
    <x v="1"/>
    <x v="9"/>
    <x v="1"/>
    <x v="0"/>
    <x v="0"/>
    <x v="552"/>
    <x v="1"/>
    <x v="3"/>
    <n v="34.427257905838303"/>
    <n v="3.4427257905838302"/>
    <n v="3442725790583830"/>
    <x v="2"/>
    <n v="553"/>
    <s v="No"/>
    <x v="0"/>
    <n v="1790.5846795141099"/>
    <n v="1.79058467951411E+16"/>
    <n v="22.0814834843612"/>
    <n v="2208148348436120"/>
    <x v="289"/>
    <n v="99.6"/>
  </r>
  <r>
    <x v="5"/>
    <n v="43"/>
    <x v="0"/>
    <x v="8"/>
    <x v="1"/>
    <x v="1"/>
    <x v="2"/>
    <x v="553"/>
    <x v="0"/>
    <x v="0"/>
    <n v="34.389587001581305"/>
    <n v="3.4389587001581301"/>
    <n v="3438958700158130"/>
    <x v="2"/>
    <n v="554"/>
    <s v="No"/>
    <x v="0"/>
    <n v="1979.07163302288"/>
    <n v="1.97907163302288E+16"/>
    <n v="214.921739081005"/>
    <n v="2.14921739081005E+16"/>
    <x v="14"/>
    <n v="93.7"/>
  </r>
  <r>
    <x v="5"/>
    <n v="70"/>
    <x v="1"/>
    <x v="9"/>
    <x v="0"/>
    <x v="3"/>
    <x v="3"/>
    <x v="554"/>
    <x v="0"/>
    <x v="1"/>
    <n v="34.298655196767299"/>
    <n v="3.42986551967673"/>
    <n v="3429865519676730"/>
    <x v="2"/>
    <n v="555"/>
    <s v="Si"/>
    <x v="1"/>
    <n v="2418.1220104808999"/>
    <n v="2.4181220104809E+16"/>
    <n v="24.558922134895699"/>
    <n v="2455892213489570"/>
    <x v="290"/>
    <n v="111"/>
  </r>
  <r>
    <x v="5"/>
    <n v="61"/>
    <x v="0"/>
    <x v="9"/>
    <x v="3"/>
    <x v="0"/>
    <x v="0"/>
    <x v="555"/>
    <x v="1"/>
    <x v="3"/>
    <n v="34.293956451279499"/>
    <n v="3.4293956451279501"/>
    <n v="3429395645127950"/>
    <x v="2"/>
    <n v="556"/>
    <s v="No"/>
    <x v="0"/>
    <n v="2162.71017679135"/>
    <n v="2.16271017679135E+16"/>
    <n v="230.066476750059"/>
    <n v="2.30066476750059E+16"/>
    <x v="123"/>
    <n v="97.4"/>
  </r>
  <r>
    <x v="5"/>
    <n v="65"/>
    <x v="1"/>
    <x v="6"/>
    <x v="0"/>
    <x v="3"/>
    <x v="3"/>
    <x v="556"/>
    <x v="0"/>
    <x v="3"/>
    <n v="34.2765510564127"/>
    <n v="3.4276551056412701"/>
    <n v="3427655105641270"/>
    <x v="2"/>
    <n v="557"/>
    <s v="Si"/>
    <x v="1"/>
    <n v="2274.8399440688499"/>
    <n v="2.27483994406885E+16"/>
    <n v="28.5625841632536"/>
    <n v="2856258416325360"/>
    <x v="291"/>
    <n v="100.5"/>
  </r>
  <r>
    <x v="5"/>
    <n v="67"/>
    <x v="1"/>
    <x v="7"/>
    <x v="2"/>
    <x v="0"/>
    <x v="3"/>
    <x v="557"/>
    <x v="0"/>
    <x v="1"/>
    <n v="34.2569719156362"/>
    <n v="3.4256971915636201"/>
    <n v="3425697191563620"/>
    <x v="2"/>
    <n v="558"/>
    <s v="Si"/>
    <x v="1"/>
    <n v="2214.85323168374"/>
    <n v="2.21485323168374E+16"/>
    <n v="26.687054622197699"/>
    <n v="2668705462219770"/>
    <x v="292"/>
    <n v="102.2"/>
  </r>
  <r>
    <x v="5"/>
    <n v="56"/>
    <x v="0"/>
    <x v="5"/>
    <x v="1"/>
    <x v="0"/>
    <x v="0"/>
    <x v="558"/>
    <x v="0"/>
    <x v="0"/>
    <n v="34.250406876281701"/>
    <n v="3.42504068762817"/>
    <n v="3425040687628170"/>
    <x v="2"/>
    <n v="559"/>
    <s v="No"/>
    <x v="0"/>
    <n v="20.640553183841501"/>
    <n v="206405531838415"/>
    <n v="25.670988113407599"/>
    <n v="2567098811340760"/>
    <x v="293"/>
    <n v="99.7"/>
  </r>
  <r>
    <x v="5"/>
    <n v="65"/>
    <x v="0"/>
    <x v="5"/>
    <x v="2"/>
    <x v="3"/>
    <x v="3"/>
    <x v="559"/>
    <x v="1"/>
    <x v="1"/>
    <n v="34.243854442956398"/>
    <n v="3.4243854442956398"/>
    <n v="3424385444295640"/>
    <x v="2"/>
    <n v="560"/>
    <s v="Si"/>
    <x v="1"/>
    <n v="2102.81772920297"/>
    <n v="2.10281772920297E+16"/>
    <n v="2.8189449021889299"/>
    <n v="281894490218893"/>
    <x v="294"/>
    <n v="101.4"/>
  </r>
  <r>
    <x v="5"/>
    <n v="66"/>
    <x v="1"/>
    <x v="2"/>
    <x v="3"/>
    <x v="0"/>
    <x v="3"/>
    <x v="560"/>
    <x v="1"/>
    <x v="3"/>
    <n v="34.215609493382601"/>
    <n v="3.4215609493382599"/>
    <n v="3421560949338260"/>
    <x v="2"/>
    <n v="561"/>
    <s v="No"/>
    <x v="0"/>
    <n v="204.419286392727"/>
    <n v="2044192863927270"/>
    <n v="22.781336556734601"/>
    <n v="2278133655673460"/>
    <x v="243"/>
    <n v="97.1"/>
  </r>
  <r>
    <x v="5"/>
    <n v="66"/>
    <x v="1"/>
    <x v="2"/>
    <x v="0"/>
    <x v="3"/>
    <x v="3"/>
    <x v="561"/>
    <x v="1"/>
    <x v="3"/>
    <n v="34.193335180895701"/>
    <n v="34.193335180895701"/>
    <n v="3.41933351808957E+16"/>
    <x v="2"/>
    <n v="562"/>
    <s v="No"/>
    <x v="0"/>
    <n v="219.44683253807901"/>
    <n v="2194468325380790"/>
    <n v="23.289650200398501"/>
    <n v="2328965020039850"/>
    <x v="70"/>
    <n v="98.3"/>
  </r>
  <r>
    <x v="5"/>
    <n v="62"/>
    <x v="1"/>
    <x v="11"/>
    <x v="3"/>
    <x v="3"/>
    <x v="0"/>
    <x v="562"/>
    <x v="0"/>
    <x v="1"/>
    <n v="34.186785232236502"/>
    <n v="3.4186785232236501"/>
    <n v="3418678523223650"/>
    <x v="2"/>
    <n v="563"/>
    <s v="Si"/>
    <x v="1"/>
    <n v="2276.5582742151901"/>
    <n v="2.27655827421519E+16"/>
    <n v="25.0362385570117"/>
    <n v="2503623855701170"/>
    <x v="69"/>
    <n v="101.7"/>
  </r>
  <r>
    <x v="5"/>
    <n v="70"/>
    <x v="0"/>
    <x v="15"/>
    <x v="2"/>
    <x v="0"/>
    <x v="3"/>
    <x v="563"/>
    <x v="0"/>
    <x v="3"/>
    <n v="34.1790930767555"/>
    <n v="3.4179093076755498"/>
    <n v="3417909307675550"/>
    <x v="2"/>
    <n v="564"/>
    <s v="No"/>
    <x v="0"/>
    <n v="2227.4386667133199"/>
    <n v="2.22743866671332E+16"/>
    <n v="228.311610146313"/>
    <n v="2.28311610146313E+16"/>
    <x v="295"/>
    <n v="103.6"/>
  </r>
  <r>
    <x v="5"/>
    <n v="70"/>
    <x v="0"/>
    <x v="15"/>
    <x v="2"/>
    <x v="3"/>
    <x v="3"/>
    <x v="564"/>
    <x v="0"/>
    <x v="3"/>
    <n v="34.163696813311198"/>
    <n v="0.34163696813311201"/>
    <n v="341636968133112"/>
    <x v="2"/>
    <n v="565"/>
    <s v="No"/>
    <x v="0"/>
    <n v="2241.1465771999001"/>
    <n v="2.2411465771999E+16"/>
    <n v="240.418687880005"/>
    <n v="2.40418687880005E+16"/>
    <x v="296"/>
    <n v="107.8"/>
  </r>
  <r>
    <x v="5"/>
    <n v="53"/>
    <x v="0"/>
    <x v="5"/>
    <x v="1"/>
    <x v="0"/>
    <x v="1"/>
    <x v="565"/>
    <x v="1"/>
    <x v="3"/>
    <n v="34.1365302483064"/>
    <n v="34.1365302483064"/>
    <n v="3.41365302483064E+16"/>
    <x v="2"/>
    <n v="566"/>
    <s v="No"/>
    <x v="0"/>
    <n v="1978.0508400885001"/>
    <n v="1.9780508400885E+16"/>
    <n v="213.77941395003501"/>
    <n v="2.13779413950035E+16"/>
    <x v="85"/>
    <n v="87.7"/>
  </r>
  <r>
    <x v="5"/>
    <n v="56"/>
    <x v="1"/>
    <x v="3"/>
    <x v="3"/>
    <x v="3"/>
    <x v="0"/>
    <x v="566"/>
    <x v="0"/>
    <x v="1"/>
    <n v="34.110561086800402"/>
    <n v="34.110561086800402"/>
    <n v="3.41105610868004E+16"/>
    <x v="2"/>
    <n v="567"/>
    <s v="No"/>
    <x v="0"/>
    <n v="2211.5244568295102"/>
    <n v="2.21152445682951E+16"/>
    <n v="231.17776349847699"/>
    <n v="2.31177763498477E+16"/>
    <x v="297"/>
    <n v="90.6"/>
  </r>
  <r>
    <x v="5"/>
    <n v="56"/>
    <x v="0"/>
    <x v="15"/>
    <x v="2"/>
    <x v="3"/>
    <x v="0"/>
    <x v="567"/>
    <x v="1"/>
    <x v="0"/>
    <n v="34.0644784749338"/>
    <n v="3.4064478474933799"/>
    <n v="3406447847493380"/>
    <x v="2"/>
    <n v="568"/>
    <s v="Si"/>
    <x v="1"/>
    <n v="2103.7382495727502"/>
    <n v="2.10373824957275E+16"/>
    <n v="25.548715528680201"/>
    <n v="2554871552868020"/>
    <x v="298"/>
    <n v="101.8"/>
  </r>
  <r>
    <x v="5"/>
    <n v="45"/>
    <x v="1"/>
    <x v="0"/>
    <x v="1"/>
    <x v="3"/>
    <x v="1"/>
    <x v="568"/>
    <x v="0"/>
    <x v="0"/>
    <n v="34.062587056344697"/>
    <n v="34.062587056344697"/>
    <n v="3406258705634470"/>
    <x v="2"/>
    <n v="569"/>
    <s v="No"/>
    <x v="0"/>
    <n v="2075.9661375394498"/>
    <n v="2.07596613753945E+16"/>
    <n v="223.29148594025099"/>
    <n v="2.23291485940251E+16"/>
    <x v="36"/>
    <n v="94.8"/>
  </r>
  <r>
    <x v="5"/>
    <n v="49"/>
    <x v="1"/>
    <x v="6"/>
    <x v="1"/>
    <x v="3"/>
    <x v="1"/>
    <x v="569"/>
    <x v="0"/>
    <x v="1"/>
    <n v="34.059160068903601"/>
    <n v="0.34059160068903599"/>
    <n v="340591600689036"/>
    <x v="2"/>
    <n v="570"/>
    <s v="Si"/>
    <x v="1"/>
    <n v="2375.6918431438698"/>
    <n v="2.37569184314387E+16"/>
    <n v="250.03224376241599"/>
    <n v="2.50032243762416E+16"/>
    <x v="173"/>
    <n v="91.9"/>
  </r>
  <r>
    <x v="5"/>
    <n v="53"/>
    <x v="0"/>
    <x v="0"/>
    <x v="2"/>
    <x v="2"/>
    <x v="1"/>
    <x v="570"/>
    <x v="1"/>
    <x v="0"/>
    <n v="34.054475427862698"/>
    <n v="3.4054475427862698"/>
    <n v="3405447542786270"/>
    <x v="2"/>
    <n v="571"/>
    <s v="No"/>
    <x v="0"/>
    <n v="185.19946390609201"/>
    <n v="1851994639060920"/>
    <n v="23.613224736153999"/>
    <n v="2361322473615400"/>
    <x v="299"/>
    <n v="93.3"/>
  </r>
  <r>
    <x v="5"/>
    <n v="64"/>
    <x v="0"/>
    <x v="5"/>
    <x v="1"/>
    <x v="3"/>
    <x v="0"/>
    <x v="571"/>
    <x v="1"/>
    <x v="3"/>
    <n v="34.035910610989497"/>
    <n v="3.4035910610989499"/>
    <n v="3403591061098950"/>
    <x v="2"/>
    <n v="572"/>
    <s v="No"/>
    <x v="0"/>
    <n v="2381.6879760356301"/>
    <n v="2.38168797603563E+16"/>
    <n v="238.372007063323"/>
    <n v="2.38372007063323E+16"/>
    <x v="47"/>
    <n v="104.6"/>
  </r>
  <r>
    <x v="5"/>
    <n v="55"/>
    <x v="0"/>
    <x v="2"/>
    <x v="2"/>
    <x v="3"/>
    <x v="0"/>
    <x v="572"/>
    <x v="0"/>
    <x v="0"/>
    <n v="33.996783624701798"/>
    <n v="3.3996783624701798"/>
    <n v="3399678362470180"/>
    <x v="2"/>
    <n v="573"/>
    <s v="No"/>
    <x v="0"/>
    <n v="263.90593588480999"/>
    <n v="2639059358848100"/>
    <n v="27.816602621087402"/>
    <n v="2781660262108740"/>
    <x v="300"/>
    <n v="104.8"/>
  </r>
  <r>
    <x v="5"/>
    <n v="69"/>
    <x v="1"/>
    <x v="3"/>
    <x v="2"/>
    <x v="3"/>
    <x v="3"/>
    <x v="573"/>
    <x v="0"/>
    <x v="1"/>
    <n v="33.975782163129601"/>
    <n v="33.975782163129601"/>
    <n v="3.39757821631296E+16"/>
    <x v="2"/>
    <n v="574"/>
    <s v="Si"/>
    <x v="1"/>
    <n v="2173.1830904141302"/>
    <n v="2.17318309041413E+16"/>
    <n v="26.8706966531213"/>
    <n v="2687069665312130"/>
    <x v="301"/>
    <n v="97.7"/>
  </r>
  <r>
    <x v="5"/>
    <n v="66"/>
    <x v="1"/>
    <x v="17"/>
    <x v="2"/>
    <x v="0"/>
    <x v="3"/>
    <x v="574"/>
    <x v="1"/>
    <x v="2"/>
    <n v="33.946545115606199"/>
    <n v="33.946545115606199"/>
    <n v="3.39465451156062E+16"/>
    <x v="2"/>
    <n v="575"/>
    <s v="No"/>
    <x v="0"/>
    <n v="2462.8960828869699"/>
    <n v="2.46289608288697E+16"/>
    <n v="262.00880108754899"/>
    <n v="2.62008801087549E+16"/>
    <x v="255"/>
    <n v="104.8"/>
  </r>
  <r>
    <x v="5"/>
    <n v="60"/>
    <x v="1"/>
    <x v="16"/>
    <x v="1"/>
    <x v="3"/>
    <x v="0"/>
    <x v="575"/>
    <x v="1"/>
    <x v="3"/>
    <n v="33.933517890536997"/>
    <n v="33.933517890536997"/>
    <n v="3393351789053700"/>
    <x v="2"/>
    <n v="576"/>
    <s v="No"/>
    <x v="0"/>
    <n v="237.47480205129099"/>
    <n v="2374748020512910"/>
    <n v="290.91394708530902"/>
    <n v="2.90913947085309E+16"/>
    <x v="302"/>
    <n v="97.8"/>
  </r>
  <r>
    <x v="5"/>
    <n v="60"/>
    <x v="0"/>
    <x v="12"/>
    <x v="1"/>
    <x v="2"/>
    <x v="0"/>
    <x v="576"/>
    <x v="1"/>
    <x v="2"/>
    <n v="33.925228400356602"/>
    <n v="3.3925228400356602"/>
    <n v="3392522840035660"/>
    <x v="2"/>
    <n v="577"/>
    <s v="No"/>
    <x v="0"/>
    <n v="2319.5557557188199"/>
    <n v="2.31955575571882E+16"/>
    <n v="235.77383463198399"/>
    <n v="2.35773834631984E+16"/>
    <x v="303"/>
    <n v="98.4"/>
  </r>
  <r>
    <x v="5"/>
    <n v="49"/>
    <x v="1"/>
    <x v="2"/>
    <x v="1"/>
    <x v="3"/>
    <x v="1"/>
    <x v="577"/>
    <x v="2"/>
    <x v="3"/>
    <n v="33.894345956616398"/>
    <n v="33.894345956616398"/>
    <n v="3.38943459566164E+16"/>
    <x v="2"/>
    <n v="578"/>
    <s v="No"/>
    <x v="0"/>
    <n v="242.77085231533201"/>
    <n v="2427708523153320"/>
    <n v="25.418912338151699"/>
    <n v="2541891233815170"/>
    <x v="176"/>
    <n v="92.5"/>
  </r>
  <r>
    <x v="5"/>
    <n v="69"/>
    <x v="0"/>
    <x v="5"/>
    <x v="0"/>
    <x v="3"/>
    <x v="3"/>
    <x v="578"/>
    <x v="0"/>
    <x v="0"/>
    <n v="33.889616056229599"/>
    <n v="3.3889616056229599"/>
    <n v="3388961605622960"/>
    <x v="2"/>
    <n v="579"/>
    <s v="Si"/>
    <x v="1"/>
    <n v="2417.6416515914002"/>
    <n v="2.4176416515914E+16"/>
    <n v="26.009088329357098"/>
    <n v="2600908832935710"/>
    <x v="304"/>
    <n v="104.4"/>
  </r>
  <r>
    <x v="5"/>
    <n v="64"/>
    <x v="1"/>
    <x v="3"/>
    <x v="1"/>
    <x v="0"/>
    <x v="0"/>
    <x v="579"/>
    <x v="0"/>
    <x v="1"/>
    <n v="33.885105291311504"/>
    <n v="3.3885105291311501"/>
    <n v="3388510529131150"/>
    <x v="2"/>
    <n v="580"/>
    <s v="No"/>
    <x v="0"/>
    <n v="242.23591638253799"/>
    <n v="2422359163825380"/>
    <n v="25.465662539188202"/>
    <n v="2546566253918820"/>
    <x v="305"/>
    <n v="97.5"/>
  </r>
  <r>
    <x v="5"/>
    <n v="67"/>
    <x v="1"/>
    <x v="0"/>
    <x v="2"/>
    <x v="0"/>
    <x v="3"/>
    <x v="580"/>
    <x v="0"/>
    <x v="0"/>
    <n v="33.875785955507197"/>
    <n v="3.3875785955507198"/>
    <n v="3387578595550720"/>
    <x v="2"/>
    <n v="581"/>
    <s v="Si"/>
    <x v="1"/>
    <n v="226.347678345498"/>
    <n v="2263476783454980"/>
    <n v="26.5910799972722"/>
    <n v="2659107999727220"/>
    <x v="306"/>
    <n v="103.4"/>
  </r>
  <r>
    <x v="5"/>
    <n v="54"/>
    <x v="0"/>
    <x v="0"/>
    <x v="2"/>
    <x v="3"/>
    <x v="1"/>
    <x v="581"/>
    <x v="0"/>
    <x v="0"/>
    <n v="33.872738962231004"/>
    <n v="3.3872738962231002"/>
    <n v="3387273896223100"/>
    <x v="2"/>
    <n v="582"/>
    <s v="Si"/>
    <x v="1"/>
    <n v="2342.33723533378"/>
    <n v="2.34233723533378E+16"/>
    <n v="27.377689345836"/>
    <n v="2737768934583600"/>
    <x v="287"/>
    <n v="99.7"/>
  </r>
  <r>
    <x v="5"/>
    <n v="61"/>
    <x v="1"/>
    <x v="3"/>
    <x v="3"/>
    <x v="0"/>
    <x v="0"/>
    <x v="582"/>
    <x v="0"/>
    <x v="0"/>
    <n v="33.862309294634599"/>
    <n v="3.3862309294634598"/>
    <n v="3386230929463460"/>
    <x v="2"/>
    <n v="583"/>
    <s v="No"/>
    <x v="0"/>
    <n v="2126.7302465790899"/>
    <n v="2.12673024657909E+16"/>
    <n v="23.660335136794899"/>
    <n v="2366033513679490"/>
    <x v="217"/>
    <n v="98.5"/>
  </r>
  <r>
    <x v="5"/>
    <n v="62"/>
    <x v="0"/>
    <x v="5"/>
    <x v="0"/>
    <x v="3"/>
    <x v="0"/>
    <x v="583"/>
    <x v="1"/>
    <x v="3"/>
    <n v="33.813887785908697"/>
    <n v="3.3813887785908698"/>
    <n v="3381388778590870"/>
    <x v="2"/>
    <n v="584"/>
    <s v="No"/>
    <x v="0"/>
    <n v="247.46085976925701"/>
    <n v="2474608597692570"/>
    <n v="25.8914921255043"/>
    <n v="2589149212550430"/>
    <x v="307"/>
    <n v="101.7"/>
  </r>
  <r>
    <x v="5"/>
    <n v="51"/>
    <x v="0"/>
    <x v="6"/>
    <x v="1"/>
    <x v="2"/>
    <x v="1"/>
    <x v="584"/>
    <x v="0"/>
    <x v="2"/>
    <n v="33.809297462110798"/>
    <n v="0.33809297462110799"/>
    <n v="338092974621108"/>
    <x v="2"/>
    <n v="585"/>
    <s v="No"/>
    <x v="0"/>
    <n v="2131.18016118285"/>
    <n v="2.13118016118285E+16"/>
    <n v="26.538278139984602"/>
    <n v="2653827813998460"/>
    <x v="40"/>
    <n v="94.5"/>
  </r>
  <r>
    <x v="5"/>
    <n v="56"/>
    <x v="0"/>
    <x v="2"/>
    <x v="1"/>
    <x v="3"/>
    <x v="0"/>
    <x v="585"/>
    <x v="1"/>
    <x v="3"/>
    <n v="33.791948335054798"/>
    <n v="3.3791948335054798"/>
    <n v="3379194833505480"/>
    <x v="2"/>
    <n v="586"/>
    <s v="Si"/>
    <x v="1"/>
    <n v="2177.28615095237"/>
    <n v="2.17728615095237E+16"/>
    <n v="22.106800110483601"/>
    <n v="2210680011048360"/>
    <x v="43"/>
    <n v="96.6"/>
  </r>
  <r>
    <x v="5"/>
    <n v="64"/>
    <x v="0"/>
    <x v="0"/>
    <x v="1"/>
    <x v="0"/>
    <x v="0"/>
    <x v="586"/>
    <x v="0"/>
    <x v="1"/>
    <n v="33.782773950558102"/>
    <n v="33.782773950558102"/>
    <n v="3.37827739505581E+16"/>
    <x v="2"/>
    <n v="587"/>
    <s v="No"/>
    <x v="0"/>
    <n v="237.12544018580999"/>
    <n v="2371254401858100"/>
    <n v="267.12095521185501"/>
    <n v="2.67120955211855E+16"/>
    <x v="308"/>
    <n v="100.7"/>
  </r>
  <r>
    <x v="5"/>
    <n v="55"/>
    <x v="0"/>
    <x v="6"/>
    <x v="2"/>
    <x v="0"/>
    <x v="0"/>
    <x v="587"/>
    <x v="1"/>
    <x v="1"/>
    <n v="33.780673990269804"/>
    <n v="3.3780673990269801"/>
    <n v="3378067399026980"/>
    <x v="2"/>
    <n v="588"/>
    <s v="No"/>
    <x v="0"/>
    <n v="218.54840155563701"/>
    <n v="2185484015556370"/>
    <n v="223.23795932254001"/>
    <n v="2.2323795932254E+16"/>
    <x v="145"/>
    <n v="100.8"/>
  </r>
  <r>
    <x v="5"/>
    <n v="56"/>
    <x v="1"/>
    <x v="5"/>
    <x v="1"/>
    <x v="3"/>
    <x v="0"/>
    <x v="588"/>
    <x v="1"/>
    <x v="3"/>
    <n v="33.750796597138503"/>
    <n v="33.750796597138503"/>
    <n v="3375079659713850"/>
    <x v="2"/>
    <n v="589"/>
    <s v="No"/>
    <x v="0"/>
    <n v="2176.2814179633201"/>
    <n v="2.17628141796332E+16"/>
    <n v="20.956864092320799"/>
    <n v="2095686409232080"/>
    <x v="25"/>
    <n v="96.9"/>
  </r>
  <r>
    <x v="5"/>
    <n v="63"/>
    <x v="0"/>
    <x v="5"/>
    <x v="1"/>
    <x v="3"/>
    <x v="0"/>
    <x v="589"/>
    <x v="2"/>
    <x v="3"/>
    <n v="33.749789255276298"/>
    <n v="3.3749789255276301"/>
    <n v="3374978925527630"/>
    <x v="2"/>
    <n v="590"/>
    <s v="No"/>
    <x v="0"/>
    <n v="204.00647113845801"/>
    <n v="2040064711384580"/>
    <n v="182.78017100676101"/>
    <n v="1.82780171006761E+16"/>
    <x v="309"/>
    <n v="95.9"/>
  </r>
  <r>
    <x v="5"/>
    <n v="66"/>
    <x v="0"/>
    <x v="13"/>
    <x v="2"/>
    <x v="0"/>
    <x v="3"/>
    <x v="590"/>
    <x v="0"/>
    <x v="0"/>
    <n v="33.749235471058498"/>
    <n v="33.749235471058498"/>
    <n v="3.37492354710585E+16"/>
    <x v="2"/>
    <n v="591"/>
    <s v="Si"/>
    <x v="1"/>
    <n v="2298.0909656642698"/>
    <n v="2.29809096566427E+16"/>
    <n v="25.389673622701299"/>
    <n v="2538967362270130"/>
    <x v="276"/>
    <n v="105.6"/>
  </r>
  <r>
    <x v="5"/>
    <n v="69"/>
    <x v="1"/>
    <x v="9"/>
    <x v="2"/>
    <x v="3"/>
    <x v="3"/>
    <x v="591"/>
    <x v="0"/>
    <x v="3"/>
    <n v="33.741778083898701"/>
    <n v="33.741778083898701"/>
    <n v="3.37417780838987E+16"/>
    <x v="2"/>
    <n v="592"/>
    <s v="Si"/>
    <x v="1"/>
    <n v="231.75237882829401"/>
    <n v="2317523788282940"/>
    <n v="27.614106138241901"/>
    <n v="2761410613824190"/>
    <x v="310"/>
    <n v="102.1"/>
  </r>
  <r>
    <x v="5"/>
    <n v="66"/>
    <x v="1"/>
    <x v="0"/>
    <x v="0"/>
    <x v="0"/>
    <x v="3"/>
    <x v="592"/>
    <x v="1"/>
    <x v="1"/>
    <n v="33.728282709140899"/>
    <n v="33.728282709140899"/>
    <n v="3.37282827091409E+16"/>
    <x v="2"/>
    <n v="593"/>
    <s v="Si"/>
    <x v="1"/>
    <n v="2347.1686646394601"/>
    <n v="2.34716866463946E+16"/>
    <n v="253.475992072119"/>
    <n v="2.53475992072119E+16"/>
    <x v="274"/>
    <n v="104.6"/>
  </r>
  <r>
    <x v="5"/>
    <n v="69"/>
    <x v="1"/>
    <x v="4"/>
    <x v="2"/>
    <x v="0"/>
    <x v="3"/>
    <x v="593"/>
    <x v="0"/>
    <x v="3"/>
    <n v="33.720245520180697"/>
    <n v="33.720245520180697"/>
    <n v="3.37202455201807E+16"/>
    <x v="2"/>
    <n v="594"/>
    <s v="No"/>
    <x v="0"/>
    <n v="240.12533152635999"/>
    <n v="2401253315263600"/>
    <n v="255.98717016489601"/>
    <n v="2.55987170164896E+16"/>
    <x v="208"/>
    <n v="99"/>
  </r>
  <r>
    <x v="5"/>
    <n v="53"/>
    <x v="0"/>
    <x v="2"/>
    <x v="1"/>
    <x v="1"/>
    <x v="1"/>
    <x v="594"/>
    <x v="1"/>
    <x v="2"/>
    <n v="33.662817670249403"/>
    <n v="33.662817670249403"/>
    <n v="3.36628176702494E+16"/>
    <x v="2"/>
    <n v="595"/>
    <s v="No"/>
    <x v="0"/>
    <n v="2039.9572553933499"/>
    <n v="2.03995725539335E+16"/>
    <n v="245.702056506547"/>
    <n v="2.45702056506547E+16"/>
    <x v="82"/>
    <n v="94.9"/>
  </r>
  <r>
    <x v="5"/>
    <n v="58"/>
    <x v="1"/>
    <x v="3"/>
    <x v="1"/>
    <x v="3"/>
    <x v="0"/>
    <x v="595"/>
    <x v="0"/>
    <x v="1"/>
    <n v="33.655113062067898"/>
    <n v="3.3655113062067898"/>
    <n v="3365511306206790"/>
    <x v="2"/>
    <n v="596"/>
    <s v="No"/>
    <x v="0"/>
    <n v="2243.5674663053201"/>
    <n v="2.24356746630532E+16"/>
    <n v="222.433452246374"/>
    <n v="2.22433452246374E+16"/>
    <x v="311"/>
    <n v="92.9"/>
  </r>
  <r>
    <x v="5"/>
    <n v="63"/>
    <x v="0"/>
    <x v="2"/>
    <x v="1"/>
    <x v="0"/>
    <x v="0"/>
    <x v="596"/>
    <x v="1"/>
    <x v="3"/>
    <n v="33.643996236169301"/>
    <n v="3.3643996236169298"/>
    <n v="3364399623616930"/>
    <x v="2"/>
    <n v="597"/>
    <s v="No"/>
    <x v="0"/>
    <n v="224.62810165785501"/>
    <n v="2246281016578550"/>
    <n v="243.848308293293"/>
    <n v="2.43848308293293E+16"/>
    <x v="312"/>
    <n v="94.8"/>
  </r>
  <r>
    <x v="5"/>
    <n v="54"/>
    <x v="1"/>
    <x v="2"/>
    <x v="1"/>
    <x v="2"/>
    <x v="1"/>
    <x v="597"/>
    <x v="1"/>
    <x v="1"/>
    <n v="33.541224960730702"/>
    <n v="3.35412249607307"/>
    <n v="3354122496073070"/>
    <x v="2"/>
    <n v="598"/>
    <s v="No"/>
    <x v="0"/>
    <n v="184.254124744981"/>
    <n v="1842541247449810"/>
    <n v="206.884078226714"/>
    <n v="2.06884078226714E+16"/>
    <x v="207"/>
    <n v="90.4"/>
  </r>
  <r>
    <x v="5"/>
    <n v="54"/>
    <x v="0"/>
    <x v="2"/>
    <x v="1"/>
    <x v="2"/>
    <x v="1"/>
    <x v="598"/>
    <x v="1"/>
    <x v="0"/>
    <n v="33.537772025164195"/>
    <n v="0.33537772025164198"/>
    <n v="335377720251642"/>
    <x v="2"/>
    <n v="599"/>
    <s v="No"/>
    <x v="0"/>
    <n v="1934.1920203612899"/>
    <n v="1.93419202036129E+16"/>
    <n v="19.273272463444499"/>
    <n v="1927327246344450"/>
    <x v="38"/>
    <n v="90.9"/>
  </r>
  <r>
    <x v="5"/>
    <n v="66"/>
    <x v="0"/>
    <x v="8"/>
    <x v="0"/>
    <x v="3"/>
    <x v="3"/>
    <x v="599"/>
    <x v="0"/>
    <x v="1"/>
    <n v="33.528629160237898"/>
    <n v="3.3528629160237902"/>
    <n v="3352862916023790"/>
    <x v="2"/>
    <n v="600"/>
    <s v="Si"/>
    <x v="1"/>
    <n v="238.11727913210601"/>
    <n v="2381172791321060"/>
    <n v="298.285827069123"/>
    <n v="2.98285827069123E+16"/>
    <x v="313"/>
    <n v="105.2"/>
  </r>
  <r>
    <x v="5"/>
    <n v="53"/>
    <x v="1"/>
    <x v="0"/>
    <x v="1"/>
    <x v="3"/>
    <x v="1"/>
    <x v="600"/>
    <x v="0"/>
    <x v="1"/>
    <n v="33.492419376182497"/>
    <n v="3.3492419376182498"/>
    <n v="3349241937618250"/>
    <x v="2"/>
    <n v="601"/>
    <s v="Si"/>
    <x v="1"/>
    <n v="2454.3600515919602"/>
    <n v="2.45436005159196E+16"/>
    <n v="27.081885013619399"/>
    <n v="2708188501361940"/>
    <x v="314"/>
    <n v="92.2"/>
  </r>
  <r>
    <x v="5"/>
    <n v="68"/>
    <x v="1"/>
    <x v="3"/>
    <x v="0"/>
    <x v="3"/>
    <x v="3"/>
    <x v="601"/>
    <x v="0"/>
    <x v="3"/>
    <n v="33.450782247422502"/>
    <n v="33.450782247422502"/>
    <n v="3.34507822474225E+16"/>
    <x v="2"/>
    <n v="602"/>
    <s v="Si"/>
    <x v="1"/>
    <n v="2327.17638272259"/>
    <n v="2.32717638272259E+16"/>
    <n v="238.21850601249699"/>
    <n v="2.38218506012497E+16"/>
    <x v="315"/>
    <n v="102.9"/>
  </r>
  <r>
    <x v="5"/>
    <n v="52"/>
    <x v="1"/>
    <x v="7"/>
    <x v="2"/>
    <x v="3"/>
    <x v="1"/>
    <x v="602"/>
    <x v="0"/>
    <x v="0"/>
    <n v="33.432524562554697"/>
    <n v="33.432524562554697"/>
    <n v="3.34325245625547E+16"/>
    <x v="2"/>
    <n v="603"/>
    <s v="No"/>
    <x v="0"/>
    <n v="2158.5572525551102"/>
    <n v="2.15855725255511E+16"/>
    <n v="228.33891901851601"/>
    <n v="2.28338919018516E+16"/>
    <x v="299"/>
    <n v="97.8"/>
  </r>
  <r>
    <x v="5"/>
    <n v="65"/>
    <x v="1"/>
    <x v="7"/>
    <x v="3"/>
    <x v="3"/>
    <x v="3"/>
    <x v="603"/>
    <x v="1"/>
    <x v="3"/>
    <n v="33.422670891666797"/>
    <n v="33.422670891666797"/>
    <n v="3342267089166680"/>
    <x v="2"/>
    <n v="604"/>
    <s v="Si"/>
    <x v="1"/>
    <n v="2049.3145666491"/>
    <n v="2.0493145666491E+16"/>
    <n v="23.2294602966589"/>
    <n v="2322946029665890"/>
    <x v="316"/>
    <n v="96.3"/>
  </r>
  <r>
    <x v="5"/>
    <n v="66"/>
    <x v="0"/>
    <x v="3"/>
    <x v="0"/>
    <x v="3"/>
    <x v="3"/>
    <x v="604"/>
    <x v="0"/>
    <x v="1"/>
    <n v="33.416929047826798"/>
    <n v="3.34169290478268"/>
    <n v="3341692904782680"/>
    <x v="2"/>
    <n v="605"/>
    <s v="Si"/>
    <x v="1"/>
    <n v="2135.9164969551698"/>
    <n v="2.13591649695517E+16"/>
    <n v="229.88436698609499"/>
    <n v="2.29884366986095E+16"/>
    <x v="317"/>
    <n v="100.2"/>
  </r>
  <r>
    <x v="5"/>
    <n v="68"/>
    <x v="1"/>
    <x v="8"/>
    <x v="3"/>
    <x v="3"/>
    <x v="3"/>
    <x v="605"/>
    <x v="1"/>
    <x v="3"/>
    <n v="33.389941230596598"/>
    <n v="3.3389941230596598"/>
    <n v="3338994123059660"/>
    <x v="2"/>
    <n v="606"/>
    <s v="No"/>
    <x v="0"/>
    <n v="2297.0975114263701"/>
    <n v="2.29709751142637E+16"/>
    <n v="268.87797036884501"/>
    <n v="2.68877970368845E+16"/>
    <x v="318"/>
    <n v="95.4"/>
  </r>
  <r>
    <x v="5"/>
    <n v="45"/>
    <x v="1"/>
    <x v="15"/>
    <x v="1"/>
    <x v="2"/>
    <x v="1"/>
    <x v="606"/>
    <x v="1"/>
    <x v="0"/>
    <n v="33.339051134600297"/>
    <n v="33.339051134600297"/>
    <n v="3.33390511346003E+16"/>
    <x v="2"/>
    <n v="607"/>
    <s v="No"/>
    <x v="0"/>
    <n v="203.691702890606"/>
    <n v="2036917028906060"/>
    <n v="242.40893232501301"/>
    <n v="2.42408932325013E+16"/>
    <x v="319"/>
    <n v="86.2"/>
  </r>
  <r>
    <x v="5"/>
    <n v="61"/>
    <x v="0"/>
    <x v="5"/>
    <x v="2"/>
    <x v="0"/>
    <x v="0"/>
    <x v="607"/>
    <x v="1"/>
    <x v="1"/>
    <n v="33.333036021517998"/>
    <n v="3.3333036021517999"/>
    <n v="3333303602151800"/>
    <x v="2"/>
    <n v="608"/>
    <s v="No"/>
    <x v="0"/>
    <n v="2082.1074033150799"/>
    <n v="2.08210740331508E+16"/>
    <n v="205.11591061048401"/>
    <n v="2.05115910610484E+16"/>
    <x v="28"/>
    <n v="98"/>
  </r>
  <r>
    <x v="5"/>
    <n v="52"/>
    <x v="1"/>
    <x v="0"/>
    <x v="1"/>
    <x v="3"/>
    <x v="1"/>
    <x v="608"/>
    <x v="1"/>
    <x v="3"/>
    <n v="33.326279398586401"/>
    <n v="3.3326279398586398"/>
    <n v="3332627939858640"/>
    <x v="2"/>
    <n v="609"/>
    <s v="No"/>
    <x v="0"/>
    <n v="2216.14107653974"/>
    <n v="2.21614107653974E+16"/>
    <n v="21.931282343971802"/>
    <n v="2193128234397180"/>
    <x v="136"/>
    <n v="93.5"/>
  </r>
  <r>
    <x v="5"/>
    <n v="57"/>
    <x v="1"/>
    <x v="7"/>
    <x v="3"/>
    <x v="3"/>
    <x v="0"/>
    <x v="609"/>
    <x v="0"/>
    <x v="1"/>
    <n v="33.323061409950199"/>
    <n v="3.3323061409950201"/>
    <n v="3332306140995020"/>
    <x v="2"/>
    <n v="610"/>
    <s v="No"/>
    <x v="0"/>
    <n v="2205.2098187613001"/>
    <n v="2.2052098187613E+16"/>
    <n v="2.94759918851401"/>
    <n v="294759918851401"/>
    <x v="182"/>
    <n v="99"/>
  </r>
  <r>
    <x v="5"/>
    <n v="60"/>
    <x v="0"/>
    <x v="2"/>
    <x v="0"/>
    <x v="3"/>
    <x v="0"/>
    <x v="610"/>
    <x v="1"/>
    <x v="1"/>
    <n v="33.311786666934097"/>
    <n v="3.3311786666934098"/>
    <n v="3331178666693410"/>
    <x v="2"/>
    <n v="611"/>
    <s v="No"/>
    <x v="0"/>
    <n v="2317.23359272984"/>
    <n v="2.31723359272984E+16"/>
    <n v="228.90781246318701"/>
    <n v="2.28907812463187E+16"/>
    <x v="320"/>
    <n v="102.9"/>
  </r>
  <r>
    <x v="5"/>
    <n v="54"/>
    <x v="0"/>
    <x v="9"/>
    <x v="3"/>
    <x v="3"/>
    <x v="1"/>
    <x v="611"/>
    <x v="1"/>
    <x v="3"/>
    <n v="33.288775711073903"/>
    <n v="33.288775711073903"/>
    <n v="3.32887757110739E+16"/>
    <x v="2"/>
    <n v="612"/>
    <s v="Si"/>
    <x v="1"/>
    <n v="2331.73111594903"/>
    <n v="2.33173111594903E+16"/>
    <n v="223.242364418835"/>
    <n v="2.23242364418835E+16"/>
    <x v="89"/>
    <n v="92.3"/>
  </r>
  <r>
    <x v="5"/>
    <n v="63"/>
    <x v="1"/>
    <x v="9"/>
    <x v="3"/>
    <x v="0"/>
    <x v="0"/>
    <x v="612"/>
    <x v="0"/>
    <x v="0"/>
    <n v="33.276592699173399"/>
    <n v="33.276592699173399"/>
    <n v="3.32765926991734E+16"/>
    <x v="2"/>
    <n v="613"/>
    <s v="No"/>
    <x v="0"/>
    <n v="221.75018566870699"/>
    <n v="2217501856687070"/>
    <n v="25.959220185545298"/>
    <n v="2595922018554530"/>
    <x v="321"/>
    <n v="96.1"/>
  </r>
  <r>
    <x v="5"/>
    <n v="51"/>
    <x v="0"/>
    <x v="1"/>
    <x v="1"/>
    <x v="0"/>
    <x v="1"/>
    <x v="613"/>
    <x v="1"/>
    <x v="3"/>
    <n v="33.247112374893305"/>
    <n v="3.3247112374893302"/>
    <n v="3324711237489330"/>
    <x v="2"/>
    <n v="614"/>
    <s v="No"/>
    <x v="0"/>
    <n v="237.599714373571"/>
    <n v="2375997143735710"/>
    <n v="230.37382828467801"/>
    <n v="2.30373828284678E+16"/>
    <x v="154"/>
    <n v="99.2"/>
  </r>
  <r>
    <x v="5"/>
    <n v="62"/>
    <x v="1"/>
    <x v="8"/>
    <x v="1"/>
    <x v="3"/>
    <x v="0"/>
    <x v="614"/>
    <x v="0"/>
    <x v="3"/>
    <n v="33.225642280155597"/>
    <n v="33.225642280155597"/>
    <n v="3322564228015560"/>
    <x v="2"/>
    <n v="615"/>
    <s v="No"/>
    <x v="0"/>
    <n v="2195.48379369843"/>
    <n v="2.19548379369843E+16"/>
    <n v="235.70053520716701"/>
    <n v="2.35700535207167E+16"/>
    <x v="189"/>
    <n v="96.5"/>
  </r>
  <r>
    <x v="5"/>
    <n v="56"/>
    <x v="0"/>
    <x v="8"/>
    <x v="1"/>
    <x v="0"/>
    <x v="0"/>
    <x v="615"/>
    <x v="0"/>
    <x v="1"/>
    <n v="33.225464409366097"/>
    <n v="33.225464409366097"/>
    <n v="3.32254644093661E+16"/>
    <x v="2"/>
    <n v="616"/>
    <s v="Si"/>
    <x v="1"/>
    <n v="2071.6348376091701"/>
    <n v="2.07163483760917E+16"/>
    <n v="260.71148333980199"/>
    <n v="2.60711483339802E+16"/>
    <x v="269"/>
    <n v="99.1"/>
  </r>
  <r>
    <x v="5"/>
    <n v="64"/>
    <x v="1"/>
    <x v="9"/>
    <x v="1"/>
    <x v="0"/>
    <x v="0"/>
    <x v="616"/>
    <x v="1"/>
    <x v="3"/>
    <n v="33.207734613728"/>
    <n v="33.207734613728"/>
    <n v="3.3207734613728E+16"/>
    <x v="2"/>
    <n v="617"/>
    <s v="No"/>
    <x v="0"/>
    <n v="209.867403180569"/>
    <n v="2098674031805690"/>
    <n v="22.8055284619684"/>
    <n v="2280552846196840"/>
    <x v="13"/>
    <n v="97.1"/>
  </r>
  <r>
    <x v="5"/>
    <n v="57"/>
    <x v="0"/>
    <x v="9"/>
    <x v="1"/>
    <x v="3"/>
    <x v="0"/>
    <x v="617"/>
    <x v="0"/>
    <x v="3"/>
    <n v="33.203045748385499"/>
    <n v="33.203045748385499"/>
    <n v="3.32030457483855E+16"/>
    <x v="2"/>
    <n v="618"/>
    <s v="No"/>
    <x v="0"/>
    <n v="2122.6624637825698"/>
    <n v="2.12266246378257E+16"/>
    <n v="21.042795340613399"/>
    <n v="2104279534061340"/>
    <x v="322"/>
    <n v="96.2"/>
  </r>
  <r>
    <x v="5"/>
    <n v="67"/>
    <x v="1"/>
    <x v="7"/>
    <x v="2"/>
    <x v="0"/>
    <x v="3"/>
    <x v="618"/>
    <x v="1"/>
    <x v="3"/>
    <n v="33.194995592973598"/>
    <n v="33.194995592973598"/>
    <n v="3.31949955929736E+16"/>
    <x v="2"/>
    <n v="619"/>
    <s v="No"/>
    <x v="0"/>
    <n v="2161.9611811266"/>
    <n v="2.1619611811266E+16"/>
    <n v="213.473213017577"/>
    <n v="2.13473213017577E+16"/>
    <x v="323"/>
    <n v="91.3"/>
  </r>
  <r>
    <x v="5"/>
    <n v="52"/>
    <x v="0"/>
    <x v="0"/>
    <x v="2"/>
    <x v="3"/>
    <x v="1"/>
    <x v="619"/>
    <x v="0"/>
    <x v="0"/>
    <n v="33.160068753409"/>
    <n v="3.3160068753409"/>
    <n v="3316006875340900"/>
    <x v="2"/>
    <n v="620"/>
    <s v="Si"/>
    <x v="1"/>
    <n v="2234.06527536762"/>
    <n v="2.23406527536762E+16"/>
    <n v="224.05720475433401"/>
    <n v="2.24057204754334E+16"/>
    <x v="248"/>
    <n v="98.1"/>
  </r>
  <r>
    <x v="5"/>
    <n v="71"/>
    <x v="1"/>
    <x v="9"/>
    <x v="0"/>
    <x v="0"/>
    <x v="3"/>
    <x v="620"/>
    <x v="0"/>
    <x v="3"/>
    <n v="33.149602010175101"/>
    <n v="3.3149602010175099"/>
    <n v="3314960201017510"/>
    <x v="2"/>
    <n v="621"/>
    <s v="No"/>
    <x v="0"/>
    <n v="200.51752081802999"/>
    <n v="2005175208180300"/>
    <n v="220.705578512984"/>
    <n v="2.20705578512984E+16"/>
    <x v="324"/>
    <n v="102.5"/>
  </r>
  <r>
    <x v="5"/>
    <n v="60"/>
    <x v="0"/>
    <x v="13"/>
    <x v="2"/>
    <x v="2"/>
    <x v="0"/>
    <x v="621"/>
    <x v="1"/>
    <x v="0"/>
    <n v="33.144788381417897"/>
    <n v="3.31447883814179"/>
    <n v="3314478838141790"/>
    <x v="2"/>
    <n v="622"/>
    <s v="No"/>
    <x v="0"/>
    <n v="2381.4836907928998"/>
    <n v="2.3814836907929E+16"/>
    <n v="243.392864662557"/>
    <n v="2.43392864662557E+16"/>
    <x v="314"/>
    <n v="101.1"/>
  </r>
  <r>
    <x v="5"/>
    <n v="64"/>
    <x v="0"/>
    <x v="2"/>
    <x v="2"/>
    <x v="3"/>
    <x v="0"/>
    <x v="622"/>
    <x v="0"/>
    <x v="3"/>
    <n v="33.104808300309898"/>
    <n v="0.33104808300309901"/>
    <n v="331048083003099"/>
    <x v="2"/>
    <n v="623"/>
    <s v="No"/>
    <x v="0"/>
    <n v="2256.1987728387298"/>
    <n v="2.25619877283873E+16"/>
    <n v="250.61021278821201"/>
    <n v="2.50610212788212E+16"/>
    <x v="186"/>
    <n v="106.1"/>
  </r>
  <r>
    <x v="5"/>
    <n v="59"/>
    <x v="0"/>
    <x v="0"/>
    <x v="3"/>
    <x v="0"/>
    <x v="0"/>
    <x v="623"/>
    <x v="0"/>
    <x v="1"/>
    <n v="33.088940088857399"/>
    <n v="3.3088940088857401"/>
    <n v="3308894008885740"/>
    <x v="2"/>
    <n v="624"/>
    <s v="Si"/>
    <x v="1"/>
    <n v="2165.4278742656102"/>
    <n v="2.16542787426561E+16"/>
    <n v="23.244118732774002"/>
    <n v="2324411873277400"/>
    <x v="160"/>
    <n v="100.5"/>
  </r>
  <r>
    <x v="5"/>
    <n v="64"/>
    <x v="0"/>
    <x v="16"/>
    <x v="3"/>
    <x v="0"/>
    <x v="0"/>
    <x v="624"/>
    <x v="0"/>
    <x v="1"/>
    <n v="33.053731701674998"/>
    <n v="3.3053731701675"/>
    <n v="3305373170167500"/>
    <x v="2"/>
    <n v="625"/>
    <s v="No"/>
    <x v="0"/>
    <n v="240.06155543046799"/>
    <n v="2400615554304680"/>
    <n v="26.171518489369198"/>
    <n v="2617151848936920"/>
    <x v="224"/>
    <n v="100.7"/>
  </r>
  <r>
    <x v="5"/>
    <n v="64"/>
    <x v="1"/>
    <x v="15"/>
    <x v="2"/>
    <x v="3"/>
    <x v="0"/>
    <x v="625"/>
    <x v="0"/>
    <x v="3"/>
    <n v="33.051193078064301"/>
    <n v="33.051193078064301"/>
    <n v="3.30511930780643E+16"/>
    <x v="2"/>
    <n v="626"/>
    <s v="No"/>
    <x v="0"/>
    <n v="2531.6440814751099"/>
    <n v="2.53164408147511E+16"/>
    <n v="275.11169456614601"/>
    <n v="2.75111694566146E+16"/>
    <x v="297"/>
    <n v="96.3"/>
  </r>
  <r>
    <x v="5"/>
    <n v="52"/>
    <x v="1"/>
    <x v="1"/>
    <x v="1"/>
    <x v="1"/>
    <x v="1"/>
    <x v="626"/>
    <x v="1"/>
    <x v="2"/>
    <n v="33.023657527470597"/>
    <n v="3.3023657527470598"/>
    <n v="3302365752747060"/>
    <x v="2"/>
    <n v="627"/>
    <s v="No"/>
    <x v="0"/>
    <n v="1857.7143434781999"/>
    <n v="1.8577143434782E+16"/>
    <n v="21.0697230168782"/>
    <n v="2106972301687820"/>
    <x v="131"/>
    <n v="90.5"/>
  </r>
  <r>
    <x v="5"/>
    <n v="61"/>
    <x v="1"/>
    <x v="5"/>
    <x v="1"/>
    <x v="0"/>
    <x v="0"/>
    <x v="627"/>
    <x v="1"/>
    <x v="1"/>
    <n v="33.013750368036902"/>
    <n v="3.30137503680369"/>
    <n v="3301375036803690"/>
    <x v="2"/>
    <n v="628"/>
    <s v="No"/>
    <x v="0"/>
    <n v="230.61414859234"/>
    <n v="2306141485923400"/>
    <n v="252.877533454716"/>
    <n v="2.52877533454716E+16"/>
    <x v="116"/>
    <n v="98"/>
  </r>
  <r>
    <x v="5"/>
    <n v="56"/>
    <x v="0"/>
    <x v="7"/>
    <x v="3"/>
    <x v="0"/>
    <x v="0"/>
    <x v="628"/>
    <x v="1"/>
    <x v="1"/>
    <n v="32.977003977261504"/>
    <n v="3.2977003977261501"/>
    <n v="3297700397726150"/>
    <x v="2"/>
    <n v="629"/>
    <s v="No"/>
    <x v="0"/>
    <n v="2237.5753780698101"/>
    <n v="2.23757537806981E+16"/>
    <n v="229.262708679269"/>
    <n v="2.29262708679269E+16"/>
    <x v="294"/>
    <n v="98.5"/>
  </r>
  <r>
    <x v="5"/>
    <n v="56"/>
    <x v="1"/>
    <x v="5"/>
    <x v="0"/>
    <x v="3"/>
    <x v="0"/>
    <x v="629"/>
    <x v="1"/>
    <x v="1"/>
    <n v="32.973340119347199"/>
    <n v="3.2973340119347201"/>
    <n v="3297334011934720"/>
    <x v="2"/>
    <n v="630"/>
    <s v="Si"/>
    <x v="1"/>
    <n v="2235.0624184763601"/>
    <n v="2.23506241847636E+16"/>
    <n v="26.210409192114401"/>
    <n v="2621040919211440"/>
    <x v="325"/>
    <n v="97"/>
  </r>
  <r>
    <x v="5"/>
    <n v="57"/>
    <x v="0"/>
    <x v="8"/>
    <x v="2"/>
    <x v="2"/>
    <x v="0"/>
    <x v="630"/>
    <x v="1"/>
    <x v="0"/>
    <n v="32.9566636379624"/>
    <n v="3.29566636379624"/>
    <n v="3295666363796240"/>
    <x v="2"/>
    <n v="631"/>
    <s v="No"/>
    <x v="0"/>
    <n v="204.67592107864999"/>
    <n v="2046759210786500"/>
    <n v="245.28349891651001"/>
    <n v="2.4528349891651E+16"/>
    <x v="326"/>
    <n v="100"/>
  </r>
  <r>
    <x v="5"/>
    <n v="61"/>
    <x v="1"/>
    <x v="17"/>
    <x v="1"/>
    <x v="0"/>
    <x v="0"/>
    <x v="631"/>
    <x v="1"/>
    <x v="3"/>
    <n v="32.955373736542299"/>
    <n v="3.2955373736542302"/>
    <n v="3295537373654230"/>
    <x v="2"/>
    <n v="632"/>
    <s v="No"/>
    <x v="0"/>
    <n v="2062.8547214721798"/>
    <n v="2.06285472147218E+16"/>
    <n v="22.707464082980099"/>
    <n v="2270746408298010"/>
    <x v="71"/>
    <n v="96.8"/>
  </r>
  <r>
    <x v="5"/>
    <n v="71"/>
    <x v="1"/>
    <x v="3"/>
    <x v="3"/>
    <x v="0"/>
    <x v="3"/>
    <x v="632"/>
    <x v="0"/>
    <x v="1"/>
    <n v="32.9393376776084"/>
    <n v="32.9393376776084"/>
    <n v="3.29393376776084E+16"/>
    <x v="2"/>
    <n v="633"/>
    <s v="Si"/>
    <x v="1"/>
    <n v="2169.82153526497"/>
    <n v="2.16982153526497E+16"/>
    <n v="2.1309903934857499"/>
    <n v="213099039348575"/>
    <x v="327"/>
    <n v="102.3"/>
  </r>
  <r>
    <x v="5"/>
    <n v="69"/>
    <x v="0"/>
    <x v="1"/>
    <x v="2"/>
    <x v="0"/>
    <x v="3"/>
    <x v="633"/>
    <x v="0"/>
    <x v="1"/>
    <n v="32.895731400387199"/>
    <n v="32.895731400387199"/>
    <n v="3.28957314003872E+16"/>
    <x v="2"/>
    <n v="634"/>
    <s v="No"/>
    <x v="0"/>
    <n v="2113.5696925540701"/>
    <n v="2.11356969255407E+16"/>
    <n v="241.06070133000699"/>
    <n v="2.41060701330007E+16"/>
    <x v="328"/>
    <n v="102.5"/>
  </r>
  <r>
    <x v="5"/>
    <n v="48"/>
    <x v="1"/>
    <x v="0"/>
    <x v="1"/>
    <x v="3"/>
    <x v="1"/>
    <x v="634"/>
    <x v="0"/>
    <x v="1"/>
    <n v="32.888592113096003"/>
    <n v="32.888592113096003"/>
    <n v="3.2888592113096E+16"/>
    <x v="2"/>
    <n v="635"/>
    <s v="No"/>
    <x v="0"/>
    <n v="230.79424242092"/>
    <n v="2307942424209200"/>
    <n v="21.195570847809101"/>
    <n v="2119557084780910"/>
    <x v="68"/>
    <n v="90.6"/>
  </r>
  <r>
    <x v="5"/>
    <n v="71"/>
    <x v="1"/>
    <x v="6"/>
    <x v="2"/>
    <x v="3"/>
    <x v="3"/>
    <x v="635"/>
    <x v="0"/>
    <x v="3"/>
    <n v="32.870571453039297"/>
    <n v="32.870571453039297"/>
    <n v="3.28705714530393E+16"/>
    <x v="2"/>
    <n v="636"/>
    <s v="No"/>
    <x v="0"/>
    <n v="227.44399141027"/>
    <n v="2274439914102700"/>
    <n v="271.166664364371"/>
    <n v="2.71166664364371E+16"/>
    <x v="329"/>
    <n v="101.2"/>
  </r>
  <r>
    <x v="5"/>
    <n v="52"/>
    <x v="1"/>
    <x v="10"/>
    <x v="1"/>
    <x v="3"/>
    <x v="1"/>
    <x v="636"/>
    <x v="1"/>
    <x v="3"/>
    <n v="32.863994734861301"/>
    <n v="3.2863994734861302"/>
    <n v="3286399473486130"/>
    <x v="2"/>
    <n v="637"/>
    <s v="No"/>
    <x v="0"/>
    <n v="213.31791349497701"/>
    <n v="2133179134949770"/>
    <n v="23.931631820151299"/>
    <n v="2393163182015130"/>
    <x v="228"/>
    <n v="91.1"/>
  </r>
  <r>
    <x v="5"/>
    <n v="45"/>
    <x v="0"/>
    <x v="8"/>
    <x v="1"/>
    <x v="3"/>
    <x v="1"/>
    <x v="637"/>
    <x v="0"/>
    <x v="3"/>
    <n v="32.853940889936297"/>
    <n v="32.853940889936297"/>
    <n v="3.28539408899363E+16"/>
    <x v="2"/>
    <n v="638"/>
    <s v="No"/>
    <x v="0"/>
    <n v="2068.9291009529002"/>
    <n v="2.0689291009529E+16"/>
    <n v="23.585134101735701"/>
    <n v="2358513410173570"/>
    <x v="270"/>
    <n v="88.6"/>
  </r>
  <r>
    <x v="5"/>
    <n v="54"/>
    <x v="1"/>
    <x v="5"/>
    <x v="1"/>
    <x v="0"/>
    <x v="1"/>
    <x v="638"/>
    <x v="1"/>
    <x v="3"/>
    <n v="32.834180704234001"/>
    <n v="32.834180704234001"/>
    <n v="3.2834180704234E+16"/>
    <x v="2"/>
    <n v="639"/>
    <s v="No"/>
    <x v="0"/>
    <n v="2209.3336227699801"/>
    <n v="2.20933362276998E+16"/>
    <n v="217.084506769227"/>
    <n v="2.17084506769227E+16"/>
    <x v="330"/>
    <n v="94"/>
  </r>
  <r>
    <x v="5"/>
    <n v="53"/>
    <x v="1"/>
    <x v="5"/>
    <x v="2"/>
    <x v="2"/>
    <x v="1"/>
    <x v="639"/>
    <x v="0"/>
    <x v="0"/>
    <n v="32.829971993751499"/>
    <n v="3.2829971993751501"/>
    <n v="3282997199375150"/>
    <x v="2"/>
    <n v="640"/>
    <s v="No"/>
    <x v="0"/>
    <n v="208.13402664771701"/>
    <n v="2081340266477170"/>
    <n v="235.62448975021999"/>
    <n v="2.3562448975022E+16"/>
    <x v="331"/>
    <n v="94.5"/>
  </r>
  <r>
    <x v="5"/>
    <n v="61"/>
    <x v="0"/>
    <x v="3"/>
    <x v="2"/>
    <x v="3"/>
    <x v="0"/>
    <x v="640"/>
    <x v="0"/>
    <x v="1"/>
    <n v="32.818077128003395"/>
    <n v="3.2818077128003398"/>
    <n v="3281807712800340"/>
    <x v="2"/>
    <n v="641"/>
    <s v="Si"/>
    <x v="1"/>
    <n v="2244.4159885270301"/>
    <n v="2.24441598852703E+16"/>
    <n v="290.798862093173"/>
    <n v="2.90798862093173E+16"/>
    <x v="332"/>
    <n v="103.3"/>
  </r>
  <r>
    <x v="5"/>
    <n v="57"/>
    <x v="1"/>
    <x v="9"/>
    <x v="1"/>
    <x v="0"/>
    <x v="0"/>
    <x v="641"/>
    <x v="0"/>
    <x v="1"/>
    <n v="32.8180045849248"/>
    <n v="32.8180045849248"/>
    <n v="3.28180045849248E+16"/>
    <x v="2"/>
    <n v="642"/>
    <s v="No"/>
    <x v="0"/>
    <n v="216.43852129219101"/>
    <n v="2164385212921910"/>
    <n v="27.0487248843035"/>
    <n v="2704872488430350"/>
    <x v="75"/>
    <n v="104.4"/>
  </r>
  <r>
    <x v="5"/>
    <n v="64"/>
    <x v="0"/>
    <x v="0"/>
    <x v="3"/>
    <x v="3"/>
    <x v="0"/>
    <x v="642"/>
    <x v="0"/>
    <x v="1"/>
    <n v="32.810313379921602"/>
    <n v="3.2810313379921601"/>
    <n v="3281031337992160"/>
    <x v="2"/>
    <n v="643"/>
    <s v="Si"/>
    <x v="1"/>
    <n v="2554.0125319701701"/>
    <n v="2.55401253197017E+16"/>
    <n v="3.0000000000000001E-12"/>
    <n v="300"/>
    <x v="285"/>
    <n v="104"/>
  </r>
  <r>
    <x v="5"/>
    <n v="65"/>
    <x v="0"/>
    <x v="5"/>
    <x v="2"/>
    <x v="3"/>
    <x v="3"/>
    <x v="643"/>
    <x v="1"/>
    <x v="3"/>
    <n v="32.809155123567102"/>
    <n v="3.2809155123567102"/>
    <n v="3280915512356710"/>
    <x v="2"/>
    <n v="644"/>
    <s v="No"/>
    <x v="0"/>
    <n v="2243.6879465971701"/>
    <n v="2.24368794659717E+16"/>
    <n v="219.06563986573201"/>
    <n v="2.19065639865732E+16"/>
    <x v="298"/>
    <n v="97.3"/>
  </r>
  <r>
    <x v="5"/>
    <n v="61"/>
    <x v="1"/>
    <x v="1"/>
    <x v="1"/>
    <x v="2"/>
    <x v="0"/>
    <x v="644"/>
    <x v="1"/>
    <x v="3"/>
    <n v="32.799674333986196"/>
    <n v="32.799674333986196"/>
    <n v="3.27996743339862E+16"/>
    <x v="2"/>
    <n v="645"/>
    <s v="No"/>
    <x v="0"/>
    <n v="1901.01824658086"/>
    <n v="1.90101824658086E+16"/>
    <n v="220.65801067293501"/>
    <n v="2.20658010672935E+16"/>
    <x v="333"/>
    <n v="91.9"/>
  </r>
  <r>
    <x v="5"/>
    <n v="65"/>
    <x v="1"/>
    <x v="1"/>
    <x v="2"/>
    <x v="3"/>
    <x v="3"/>
    <x v="645"/>
    <x v="0"/>
    <x v="0"/>
    <n v="32.779169852987799"/>
    <n v="3.2779169852987802"/>
    <n v="3277916985298780"/>
    <x v="2"/>
    <n v="646"/>
    <s v="Si"/>
    <x v="1"/>
    <n v="2476.4623740796601"/>
    <n v="2.47646237407966E+16"/>
    <n v="268.65153549900703"/>
    <n v="2.68651535499007E+16"/>
    <x v="334"/>
    <n v="105.8"/>
  </r>
  <r>
    <x v="5"/>
    <n v="57"/>
    <x v="1"/>
    <x v="5"/>
    <x v="1"/>
    <x v="0"/>
    <x v="0"/>
    <x v="646"/>
    <x v="1"/>
    <x v="3"/>
    <n v="32.7756907452221"/>
    <n v="32.7756907452221"/>
    <n v="3.27756907452221E+16"/>
    <x v="2"/>
    <n v="647"/>
    <s v="No"/>
    <x v="0"/>
    <n v="2353.48810432952"/>
    <n v="2.35348810432952E+16"/>
    <n v="23.666798250193001"/>
    <n v="2366679825019300"/>
    <x v="191"/>
    <n v="97"/>
  </r>
  <r>
    <x v="5"/>
    <n v="53"/>
    <x v="0"/>
    <x v="8"/>
    <x v="1"/>
    <x v="1"/>
    <x v="1"/>
    <x v="647"/>
    <x v="1"/>
    <x v="0"/>
    <n v="32.768356688074796"/>
    <n v="3.2768356688074798"/>
    <n v="3276835668807480"/>
    <x v="2"/>
    <n v="648"/>
    <s v="No"/>
    <x v="0"/>
    <n v="2209.5068841175098"/>
    <n v="2.20950688411751E+16"/>
    <n v="261.22438794140402"/>
    <n v="2.61224387941404E+16"/>
    <x v="62"/>
    <n v="92.8"/>
  </r>
  <r>
    <x v="5"/>
    <n v="53"/>
    <x v="1"/>
    <x v="0"/>
    <x v="1"/>
    <x v="3"/>
    <x v="1"/>
    <x v="648"/>
    <x v="0"/>
    <x v="3"/>
    <n v="32.748154416102203"/>
    <n v="32.748154416102203"/>
    <n v="3.27481544161022E+16"/>
    <x v="2"/>
    <n v="649"/>
    <s v="No"/>
    <x v="0"/>
    <n v="2517.1382752684599"/>
    <n v="2.51713827526846E+16"/>
    <n v="2.8558892542268102"/>
    <n v="285588925422681"/>
    <x v="293"/>
    <n v="91.6"/>
  </r>
  <r>
    <x v="5"/>
    <n v="58"/>
    <x v="0"/>
    <x v="0"/>
    <x v="0"/>
    <x v="3"/>
    <x v="0"/>
    <x v="649"/>
    <x v="0"/>
    <x v="0"/>
    <n v="32.747285488775198"/>
    <n v="3.27472854887752"/>
    <n v="3274728548877520"/>
    <x v="2"/>
    <n v="650"/>
    <s v="No"/>
    <x v="0"/>
    <n v="2255.9893490342802"/>
    <n v="2.25598934903428E+16"/>
    <n v="0.25278966124989"/>
    <n v="25278966124989"/>
    <x v="281"/>
    <n v="100.7"/>
  </r>
  <r>
    <x v="5"/>
    <n v="59"/>
    <x v="0"/>
    <x v="3"/>
    <x v="2"/>
    <x v="3"/>
    <x v="0"/>
    <x v="650"/>
    <x v="0"/>
    <x v="1"/>
    <n v="32.733282674045199"/>
    <n v="32.733282674045199"/>
    <n v="3.27332826740452E+16"/>
    <x v="2"/>
    <n v="651"/>
    <s v="Si"/>
    <x v="1"/>
    <n v="255.166739742999"/>
    <n v="2551667397429990"/>
    <n v="266.35113940147897"/>
    <n v="2.66351139401479E+16"/>
    <x v="335"/>
    <n v="104.7"/>
  </r>
  <r>
    <x v="5"/>
    <n v="63"/>
    <x v="1"/>
    <x v="7"/>
    <x v="2"/>
    <x v="3"/>
    <x v="0"/>
    <x v="651"/>
    <x v="0"/>
    <x v="1"/>
    <n v="32.729063847777198"/>
    <n v="32.729063847777198"/>
    <n v="3.27290638477772E+16"/>
    <x v="2"/>
    <n v="652"/>
    <s v="No"/>
    <x v="0"/>
    <n v="208.90394706897999"/>
    <n v="2089039470689800"/>
    <n v="241.88519332236601"/>
    <n v="2.41885193322366E+16"/>
    <x v="336"/>
    <n v="92.6"/>
  </r>
  <r>
    <x v="5"/>
    <n v="54"/>
    <x v="1"/>
    <x v="0"/>
    <x v="1"/>
    <x v="2"/>
    <x v="1"/>
    <x v="652"/>
    <x v="1"/>
    <x v="1"/>
    <n v="32.724892159453802"/>
    <n v="32.724892159453802"/>
    <n v="3.27248921594538E+16"/>
    <x v="2"/>
    <n v="653"/>
    <s v="No"/>
    <x v="0"/>
    <n v="2152.4741198185902"/>
    <n v="2.15247411981859E+16"/>
    <n v="217.78482967623501"/>
    <n v="2.17784829676235E+16"/>
    <x v="64"/>
    <n v="94.1"/>
  </r>
  <r>
    <x v="5"/>
    <n v="58"/>
    <x v="1"/>
    <x v="12"/>
    <x v="3"/>
    <x v="3"/>
    <x v="0"/>
    <x v="653"/>
    <x v="1"/>
    <x v="3"/>
    <n v="32.686615026913998"/>
    <n v="3.2686615026913999"/>
    <n v="3268661502691400"/>
    <x v="2"/>
    <n v="654"/>
    <s v="Si"/>
    <x v="1"/>
    <n v="221.88831089479399"/>
    <n v="2218883108947940"/>
    <n v="272.17287235334601"/>
    <n v="2.72172872353346E+16"/>
    <x v="69"/>
    <n v="108.8"/>
  </r>
  <r>
    <x v="5"/>
    <n v="72"/>
    <x v="0"/>
    <x v="17"/>
    <x v="2"/>
    <x v="3"/>
    <x v="3"/>
    <x v="654"/>
    <x v="0"/>
    <x v="1"/>
    <n v="32.632510625260601"/>
    <n v="32.632510625260601"/>
    <n v="326325106252606"/>
    <x v="2"/>
    <n v="655"/>
    <s v="Si"/>
    <x v="1"/>
    <n v="2547.6307237506999"/>
    <n v="2.5476307237507E+16"/>
    <n v="3.0000000000000001E-12"/>
    <n v="300"/>
    <x v="337"/>
    <n v="113.5"/>
  </r>
  <r>
    <x v="5"/>
    <n v="55"/>
    <x v="1"/>
    <x v="9"/>
    <x v="1"/>
    <x v="0"/>
    <x v="0"/>
    <x v="655"/>
    <x v="0"/>
    <x v="2"/>
    <n v="32.627850644343503"/>
    <n v="32.627850644343503"/>
    <n v="3262785064434350"/>
    <x v="2"/>
    <n v="656"/>
    <s v="No"/>
    <x v="0"/>
    <n v="2331.9585228974902"/>
    <n v="2.33195852289749E+16"/>
    <n v="25.203836044488899"/>
    <n v="2520383604448890"/>
    <x v="338"/>
    <n v="98.4"/>
  </r>
  <r>
    <x v="5"/>
    <n v="53"/>
    <x v="1"/>
    <x v="7"/>
    <x v="1"/>
    <x v="0"/>
    <x v="1"/>
    <x v="656"/>
    <x v="1"/>
    <x v="1"/>
    <n v="32.611385956417898"/>
    <n v="32.611385956417898"/>
    <n v="3.26113859564179E+16"/>
    <x v="2"/>
    <n v="657"/>
    <s v="No"/>
    <x v="0"/>
    <n v="1883.52149785811"/>
    <n v="1.88352149785811E+16"/>
    <n v="172.620062385403"/>
    <n v="1.72620062385403E+16"/>
    <x v="66"/>
    <n v="87.5"/>
  </r>
  <r>
    <x v="5"/>
    <n v="53"/>
    <x v="1"/>
    <x v="17"/>
    <x v="1"/>
    <x v="0"/>
    <x v="1"/>
    <x v="657"/>
    <x v="1"/>
    <x v="3"/>
    <n v="32.599456254274799"/>
    <n v="3.2599456254274801"/>
    <n v="3259945625427480"/>
    <x v="2"/>
    <n v="658"/>
    <s v="No"/>
    <x v="0"/>
    <n v="1897.4316716457299"/>
    <n v="1.89743167164573E+16"/>
    <n v="224.32800547728101"/>
    <n v="2.24328005477281E+16"/>
    <x v="228"/>
    <n v="85.8"/>
  </r>
  <r>
    <x v="5"/>
    <n v="71"/>
    <x v="0"/>
    <x v="2"/>
    <x v="2"/>
    <x v="3"/>
    <x v="3"/>
    <x v="658"/>
    <x v="1"/>
    <x v="3"/>
    <n v="32.594190894625903"/>
    <n v="3.2594190894625901"/>
    <n v="3259419089462590"/>
    <x v="2"/>
    <n v="659"/>
    <s v="Si"/>
    <x v="1"/>
    <n v="237.19672674965199"/>
    <n v="2371967267496520"/>
    <n v="252.82966326574399"/>
    <n v="2.52829663265744E+16"/>
    <x v="339"/>
    <n v="110"/>
  </r>
  <r>
    <x v="5"/>
    <n v="50"/>
    <x v="1"/>
    <x v="9"/>
    <x v="1"/>
    <x v="2"/>
    <x v="1"/>
    <x v="659"/>
    <x v="1"/>
    <x v="1"/>
    <n v="32.593812038395498"/>
    <n v="32.593812038395498"/>
    <n v="3.25938120383955E+16"/>
    <x v="2"/>
    <n v="660"/>
    <s v="No"/>
    <x v="0"/>
    <n v="1898.8024722151299"/>
    <n v="1.89880247221513E+16"/>
    <n v="221.54694632046301"/>
    <n v="2.21546946320463E+16"/>
    <x v="188"/>
    <n v="90.9"/>
  </r>
  <r>
    <x v="5"/>
    <n v="58"/>
    <x v="1"/>
    <x v="9"/>
    <x v="2"/>
    <x v="3"/>
    <x v="0"/>
    <x v="660"/>
    <x v="1"/>
    <x v="2"/>
    <n v="32.5788448788281"/>
    <n v="3.2578844878828099"/>
    <n v="3257884487882810"/>
    <x v="2"/>
    <n v="661"/>
    <s v="No"/>
    <x v="0"/>
    <n v="2367.4973710521199"/>
    <n v="2.36749737105212E+16"/>
    <n v="236.94704821791501"/>
    <n v="2.36947048217915E+16"/>
    <x v="340"/>
    <n v="98.1"/>
  </r>
  <r>
    <x v="5"/>
    <n v="54"/>
    <x v="0"/>
    <x v="1"/>
    <x v="1"/>
    <x v="3"/>
    <x v="1"/>
    <x v="661"/>
    <x v="1"/>
    <x v="3"/>
    <n v="32.555950795119102"/>
    <n v="32.555950795119102"/>
    <n v="3.25559507951191E+16"/>
    <x v="2"/>
    <n v="662"/>
    <s v="Si"/>
    <x v="1"/>
    <n v="2355.4484087494202"/>
    <n v="2.35544840874942E+16"/>
    <n v="237.18802181843199"/>
    <n v="2.37188021818432E+16"/>
    <x v="117"/>
    <n v="95.6"/>
  </r>
  <r>
    <x v="5"/>
    <n v="61"/>
    <x v="1"/>
    <x v="7"/>
    <x v="1"/>
    <x v="3"/>
    <x v="0"/>
    <x v="662"/>
    <x v="1"/>
    <x v="3"/>
    <n v="32.547512457140101"/>
    <n v="3.2547512457140102"/>
    <n v="3254751245714010"/>
    <x v="2"/>
    <n v="663"/>
    <s v="No"/>
    <x v="0"/>
    <n v="197.618725407455"/>
    <n v="1976187254074550"/>
    <n v="26.853618324349899"/>
    <n v="2685361832434990"/>
    <x v="341"/>
    <n v="94.7"/>
  </r>
  <r>
    <x v="5"/>
    <n v="60"/>
    <x v="1"/>
    <x v="7"/>
    <x v="1"/>
    <x v="1"/>
    <x v="0"/>
    <x v="663"/>
    <x v="2"/>
    <x v="1"/>
    <n v="32.526411196954299"/>
    <n v="32.526411196954299"/>
    <n v="3252641119695430"/>
    <x v="2"/>
    <n v="664"/>
    <s v="No"/>
    <x v="0"/>
    <n v="192.54783811584599"/>
    <n v="1925478381158460"/>
    <n v="215.023842103368"/>
    <n v="2.15023842103368E+16"/>
    <x v="7"/>
    <n v="91.2"/>
  </r>
  <r>
    <x v="5"/>
    <n v="69"/>
    <x v="1"/>
    <x v="2"/>
    <x v="1"/>
    <x v="3"/>
    <x v="3"/>
    <x v="664"/>
    <x v="1"/>
    <x v="3"/>
    <n v="32.525386402103194"/>
    <n v="3.2525386402103198"/>
    <n v="3252538640210320"/>
    <x v="2"/>
    <n v="665"/>
    <s v="No"/>
    <x v="0"/>
    <n v="2226.7415470648798"/>
    <n v="2.22674154706488E+16"/>
    <n v="262.65817512334002"/>
    <n v="2.6265817512334E+16"/>
    <x v="342"/>
    <n v="95.6"/>
  </r>
  <r>
    <x v="5"/>
    <n v="57"/>
    <x v="0"/>
    <x v="2"/>
    <x v="2"/>
    <x v="3"/>
    <x v="0"/>
    <x v="665"/>
    <x v="0"/>
    <x v="1"/>
    <n v="32.519868389399299"/>
    <n v="3.25198683893993"/>
    <n v="3251986838939930"/>
    <x v="2"/>
    <n v="666"/>
    <s v="Si"/>
    <x v="1"/>
    <n v="2078.4809305395502"/>
    <n v="2.07848093053955E+16"/>
    <n v="243.05120531421201"/>
    <n v="2.43051205314212E+16"/>
    <x v="133"/>
    <n v="104.5"/>
  </r>
  <r>
    <x v="5"/>
    <n v="54"/>
    <x v="0"/>
    <x v="1"/>
    <x v="1"/>
    <x v="0"/>
    <x v="1"/>
    <x v="666"/>
    <x v="1"/>
    <x v="2"/>
    <n v="32.504983402228"/>
    <n v="32.504983402228"/>
    <n v="3250498340222800"/>
    <x v="2"/>
    <n v="667"/>
    <s v="No"/>
    <x v="0"/>
    <n v="226.28046949199901"/>
    <n v="2262804694919990"/>
    <n v="270.381687382216"/>
    <n v="2.70381687382216E+16"/>
    <x v="170"/>
    <n v="87.8"/>
  </r>
  <r>
    <x v="5"/>
    <n v="69"/>
    <x v="0"/>
    <x v="9"/>
    <x v="0"/>
    <x v="3"/>
    <x v="3"/>
    <x v="667"/>
    <x v="1"/>
    <x v="1"/>
    <n v="32.500311679559701"/>
    <n v="32.500311679559701"/>
    <n v="3.25003116795597E+16"/>
    <x v="2"/>
    <n v="668"/>
    <s v="No"/>
    <x v="0"/>
    <n v="221.595781851157"/>
    <n v="2215957818511570"/>
    <n v="262.636258311326"/>
    <n v="2.62636258311326E+16"/>
    <x v="269"/>
    <n v="97.9"/>
  </r>
  <r>
    <x v="5"/>
    <n v="57"/>
    <x v="1"/>
    <x v="10"/>
    <x v="3"/>
    <x v="0"/>
    <x v="0"/>
    <x v="668"/>
    <x v="0"/>
    <x v="1"/>
    <n v="32.497586224622601"/>
    <n v="3.2497586224622599"/>
    <n v="3249758622462260"/>
    <x v="2"/>
    <n v="669"/>
    <s v="No"/>
    <x v="0"/>
    <n v="2156.7174897647101"/>
    <n v="2.15671748976471E+16"/>
    <n v="25.287326324353401"/>
    <n v="2528732632435340"/>
    <x v="343"/>
    <n v="98.1"/>
  </r>
  <r>
    <x v="5"/>
    <n v="62"/>
    <x v="0"/>
    <x v="1"/>
    <x v="1"/>
    <x v="2"/>
    <x v="0"/>
    <x v="669"/>
    <x v="0"/>
    <x v="1"/>
    <n v="32.490868611435701"/>
    <n v="32.490868611435701"/>
    <n v="3.24908686114357E+16"/>
    <x v="2"/>
    <n v="670"/>
    <s v="No"/>
    <x v="0"/>
    <n v="1986.09172294528"/>
    <n v="1.98609172294528E+16"/>
    <n v="206.58152567787701"/>
    <n v="2.06581525677877E+16"/>
    <x v="225"/>
    <n v="96.4"/>
  </r>
  <r>
    <x v="5"/>
    <n v="63"/>
    <x v="0"/>
    <x v="15"/>
    <x v="2"/>
    <x v="3"/>
    <x v="0"/>
    <x v="670"/>
    <x v="1"/>
    <x v="3"/>
    <n v="32.465239336776499"/>
    <n v="3.2465239336776501"/>
    <n v="3246523933677650"/>
    <x v="2"/>
    <n v="671"/>
    <s v="No"/>
    <x v="0"/>
    <n v="2092.0925093113201"/>
    <n v="2.09209250931132E+16"/>
    <n v="217.017460374368"/>
    <n v="2.17017460374368E+16"/>
    <x v="344"/>
    <n v="95.7"/>
  </r>
  <r>
    <x v="5"/>
    <n v="61"/>
    <x v="1"/>
    <x v="7"/>
    <x v="1"/>
    <x v="3"/>
    <x v="0"/>
    <x v="671"/>
    <x v="1"/>
    <x v="3"/>
    <n v="32.464966465705899"/>
    <n v="32.464966465705899"/>
    <n v="3246496646570590"/>
    <x v="2"/>
    <n v="672"/>
    <s v="Si"/>
    <x v="1"/>
    <n v="2342.0794085345101"/>
    <n v="2.34207940853451E+16"/>
    <n v="27.459604413526598"/>
    <n v="2745960441352660"/>
    <x v="47"/>
    <n v="98.6"/>
  </r>
  <r>
    <x v="5"/>
    <n v="62"/>
    <x v="1"/>
    <x v="5"/>
    <x v="2"/>
    <x v="3"/>
    <x v="0"/>
    <x v="672"/>
    <x v="0"/>
    <x v="3"/>
    <n v="32.4611240775589"/>
    <n v="32.4611240775589"/>
    <n v="3.24611240775589E+16"/>
    <x v="2"/>
    <n v="673"/>
    <s v="No"/>
    <x v="0"/>
    <n v="2485.8046893003102"/>
    <n v="2.48580468930031E+16"/>
    <n v="24.5923989566712"/>
    <n v="2459239895667120"/>
    <x v="224"/>
    <n v="97.4"/>
  </r>
  <r>
    <x v="5"/>
    <n v="57"/>
    <x v="1"/>
    <x v="11"/>
    <x v="0"/>
    <x v="3"/>
    <x v="0"/>
    <x v="673"/>
    <x v="0"/>
    <x v="1"/>
    <n v="32.441982839513003"/>
    <n v="32.441982839513003"/>
    <n v="3.2441982839513E+16"/>
    <x v="2"/>
    <n v="674"/>
    <s v="Si"/>
    <x v="1"/>
    <n v="263.510393835542"/>
    <n v="2635103938355420"/>
    <n v="272.33852549173901"/>
    <n v="2.72338525491739E+16"/>
    <x v="276"/>
    <n v="104.2"/>
  </r>
  <r>
    <x v="5"/>
    <n v="70"/>
    <x v="0"/>
    <x v="10"/>
    <x v="2"/>
    <x v="0"/>
    <x v="3"/>
    <x v="674"/>
    <x v="1"/>
    <x v="1"/>
    <n v="32.439863773677899"/>
    <n v="0.32439863773677902"/>
    <n v="324398637736779"/>
    <x v="2"/>
    <n v="675"/>
    <s v="No"/>
    <x v="0"/>
    <n v="2331.8344683873702"/>
    <n v="2.33183446838737E+16"/>
    <n v="24.864444617803301"/>
    <n v="2486444461780330"/>
    <x v="345"/>
    <n v="106.5"/>
  </r>
  <r>
    <x v="5"/>
    <n v="55"/>
    <x v="1"/>
    <x v="4"/>
    <x v="3"/>
    <x v="0"/>
    <x v="0"/>
    <x v="675"/>
    <x v="0"/>
    <x v="1"/>
    <n v="32.431603623920303"/>
    <n v="3.2431603623920302"/>
    <n v="3243160362392030"/>
    <x v="2"/>
    <n v="676"/>
    <s v="Si"/>
    <x v="1"/>
    <n v="2078.8613896390498"/>
    <n v="2.07886138963905E+16"/>
    <n v="248.36011969827501"/>
    <n v="2.48360119698275E+16"/>
    <x v="346"/>
    <n v="101.8"/>
  </r>
  <r>
    <x v="5"/>
    <n v="65"/>
    <x v="1"/>
    <x v="6"/>
    <x v="1"/>
    <x v="3"/>
    <x v="3"/>
    <x v="676"/>
    <x v="0"/>
    <x v="0"/>
    <n v="32.413483330666601"/>
    <n v="3.2413483330666599"/>
    <n v="3241348333066660"/>
    <x v="2"/>
    <n v="677"/>
    <s v="No"/>
    <x v="0"/>
    <n v="2165.2058174430799"/>
    <n v="2.16520581744308E+16"/>
    <n v="2.5847346293379898"/>
    <n v="258473462933799"/>
    <x v="270"/>
    <n v="95.6"/>
  </r>
  <r>
    <x v="5"/>
    <n v="67"/>
    <x v="1"/>
    <x v="8"/>
    <x v="2"/>
    <x v="0"/>
    <x v="3"/>
    <x v="677"/>
    <x v="0"/>
    <x v="0"/>
    <n v="32.367440794222702"/>
    <n v="3.2367440794222699"/>
    <n v="3236744079422270"/>
    <x v="2"/>
    <n v="678"/>
    <s v="No"/>
    <x v="0"/>
    <n v="2379.3609646366099"/>
    <n v="2.37936096463661E+16"/>
    <n v="212.005921266852"/>
    <n v="2.12005921266852E+16"/>
    <x v="145"/>
    <n v="99"/>
  </r>
  <r>
    <x v="5"/>
    <n v="55"/>
    <x v="1"/>
    <x v="2"/>
    <x v="3"/>
    <x v="0"/>
    <x v="0"/>
    <x v="678"/>
    <x v="0"/>
    <x v="1"/>
    <n v="32.363623494652501"/>
    <n v="3.2363623494652498"/>
    <n v="3236362349465250"/>
    <x v="2"/>
    <n v="679"/>
    <s v="No"/>
    <x v="0"/>
    <n v="194.155241588444"/>
    <n v="1941552415884440"/>
    <n v="23.582292931339701"/>
    <n v="2358229293133970"/>
    <x v="88"/>
    <n v="101.8"/>
  </r>
  <r>
    <x v="5"/>
    <n v="48"/>
    <x v="1"/>
    <x v="17"/>
    <x v="3"/>
    <x v="0"/>
    <x v="1"/>
    <x v="679"/>
    <x v="1"/>
    <x v="1"/>
    <n v="32.349368804867403"/>
    <n v="32.349368804867403"/>
    <n v="3.23493688048674E+16"/>
    <x v="2"/>
    <n v="680"/>
    <s v="No"/>
    <x v="0"/>
    <n v="1956.45237531667"/>
    <n v="1.95645237531667E+16"/>
    <n v="244.29956750409099"/>
    <n v="2.44299567504091E+16"/>
    <x v="347"/>
    <n v="91.1"/>
  </r>
  <r>
    <x v="5"/>
    <n v="53"/>
    <x v="1"/>
    <x v="1"/>
    <x v="1"/>
    <x v="0"/>
    <x v="1"/>
    <x v="680"/>
    <x v="1"/>
    <x v="1"/>
    <n v="32.330946446116798"/>
    <n v="32.330946446116798"/>
    <n v="3.23309464461168E+16"/>
    <x v="2"/>
    <n v="681"/>
    <s v="No"/>
    <x v="0"/>
    <n v="185.50676541779501"/>
    <n v="1855067654177950"/>
    <n v="19.545359116705299"/>
    <n v="1954535911670530"/>
    <x v="89"/>
    <n v="85.1"/>
  </r>
  <r>
    <x v="5"/>
    <n v="62"/>
    <x v="0"/>
    <x v="9"/>
    <x v="3"/>
    <x v="0"/>
    <x v="0"/>
    <x v="681"/>
    <x v="1"/>
    <x v="3"/>
    <n v="32.307889951288104"/>
    <n v="3.23078899512881"/>
    <n v="3230788995128810"/>
    <x v="2"/>
    <n v="682"/>
    <s v="Si"/>
    <x v="1"/>
    <n v="2308.79893799195"/>
    <n v="2.30879893799195E+16"/>
    <n v="27.364909490795899"/>
    <n v="2736490949079590"/>
    <x v="348"/>
    <n v="101.7"/>
  </r>
  <r>
    <x v="5"/>
    <n v="60"/>
    <x v="0"/>
    <x v="2"/>
    <x v="1"/>
    <x v="3"/>
    <x v="0"/>
    <x v="682"/>
    <x v="0"/>
    <x v="1"/>
    <n v="32.285924072716597"/>
    <n v="3.2285924072716599"/>
    <n v="3228592407271660"/>
    <x v="2"/>
    <n v="683"/>
    <s v="No"/>
    <x v="0"/>
    <n v="2386.5179667806501"/>
    <n v="2.38651796678065E+16"/>
    <n v="23.396545210758202"/>
    <n v="2339654521075820"/>
    <x v="349"/>
    <n v="98.5"/>
  </r>
  <r>
    <x v="5"/>
    <n v="57"/>
    <x v="1"/>
    <x v="6"/>
    <x v="1"/>
    <x v="0"/>
    <x v="0"/>
    <x v="683"/>
    <x v="0"/>
    <x v="1"/>
    <n v="32.2665257853632"/>
    <n v="3.2266525785363198"/>
    <n v="3226652578536320"/>
    <x v="2"/>
    <n v="684"/>
    <s v="No"/>
    <x v="0"/>
    <n v="20.082894673535101"/>
    <n v="200828946735351"/>
    <n v="195.80810466059799"/>
    <n v="1.95808104660598E+16"/>
    <x v="350"/>
    <n v="96.4"/>
  </r>
  <r>
    <x v="5"/>
    <n v="50"/>
    <x v="1"/>
    <x v="2"/>
    <x v="1"/>
    <x v="3"/>
    <x v="1"/>
    <x v="684"/>
    <x v="0"/>
    <x v="0"/>
    <n v="32.253238642109295"/>
    <n v="3.2253238642109299"/>
    <n v="3225323864210930"/>
    <x v="2"/>
    <n v="685"/>
    <s v="No"/>
    <x v="0"/>
    <n v="226.11709690041101"/>
    <n v="2261170969004110"/>
    <n v="26.074004988932"/>
    <n v="2607400498893200"/>
    <x v="196"/>
    <n v="88.2"/>
  </r>
  <r>
    <x v="5"/>
    <n v="49"/>
    <x v="0"/>
    <x v="0"/>
    <x v="2"/>
    <x v="0"/>
    <x v="1"/>
    <x v="685"/>
    <x v="0"/>
    <x v="0"/>
    <n v="32.249576577273999"/>
    <n v="3.2249576577274001E-2"/>
    <n v="32249576577274"/>
    <x v="2"/>
    <n v="686"/>
    <s v="Si"/>
    <x v="1"/>
    <n v="2071.2474649870601"/>
    <n v="2.07124746498706E+16"/>
    <n v="238.161501498436"/>
    <n v="2.38161501498436E+16"/>
    <x v="225"/>
    <n v="97.4"/>
  </r>
  <r>
    <x v="5"/>
    <n v="54"/>
    <x v="1"/>
    <x v="3"/>
    <x v="1"/>
    <x v="2"/>
    <x v="1"/>
    <x v="686"/>
    <x v="1"/>
    <x v="3"/>
    <n v="32.241139750896302"/>
    <n v="3.2241139750896299"/>
    <n v="3224113975089630"/>
    <x v="2"/>
    <n v="687"/>
    <s v="Si"/>
    <x v="1"/>
    <n v="2251.2028491178298"/>
    <n v="2.25120284911783E+16"/>
    <n v="2.6963381103159999E-2"/>
    <n v="2696338110316"/>
    <x v="23"/>
    <n v="88.4"/>
  </r>
  <r>
    <x v="5"/>
    <n v="53"/>
    <x v="0"/>
    <x v="5"/>
    <x v="1"/>
    <x v="0"/>
    <x v="1"/>
    <x v="687"/>
    <x v="0"/>
    <x v="0"/>
    <n v="32.238348516354598"/>
    <n v="3.22383485163546"/>
    <n v="3223834851635460"/>
    <x v="2"/>
    <n v="688"/>
    <s v="No"/>
    <x v="0"/>
    <n v="2045.09011628492"/>
    <n v="2.04509011628492E+16"/>
    <n v="25.051901294428099"/>
    <n v="2505190129442810"/>
    <x v="43"/>
    <n v="96.7"/>
  </r>
  <r>
    <x v="5"/>
    <n v="37"/>
    <x v="0"/>
    <x v="0"/>
    <x v="1"/>
    <x v="0"/>
    <x v="2"/>
    <x v="688"/>
    <x v="1"/>
    <x v="1"/>
    <n v="32.218632219319801"/>
    <n v="3.2218632219319798"/>
    <n v="3221863221931980"/>
    <x v="2"/>
    <n v="689"/>
    <s v="Si"/>
    <x v="1"/>
    <n v="2067.4366922918298"/>
    <n v="2.06743669229183E+16"/>
    <n v="1.9352284805720901"/>
    <n v="193522848057209"/>
    <x v="107"/>
    <n v="84"/>
  </r>
  <r>
    <x v="5"/>
    <n v="63"/>
    <x v="1"/>
    <x v="2"/>
    <x v="1"/>
    <x v="3"/>
    <x v="0"/>
    <x v="689"/>
    <x v="1"/>
    <x v="3"/>
    <n v="32.2150146176104"/>
    <n v="32.2150146176104"/>
    <n v="3.22150146176104E+16"/>
    <x v="2"/>
    <n v="690"/>
    <s v="No"/>
    <x v="0"/>
    <n v="2193.8808855086099"/>
    <n v="2.19388088550861E+16"/>
    <n v="26.674984780422101"/>
    <n v="2667498478042210"/>
    <x v="341"/>
    <n v="97.5"/>
  </r>
  <r>
    <x v="5"/>
    <n v="61"/>
    <x v="0"/>
    <x v="6"/>
    <x v="1"/>
    <x v="0"/>
    <x v="0"/>
    <x v="690"/>
    <x v="0"/>
    <x v="1"/>
    <n v="32.205359359853304"/>
    <n v="3.2205359359853301"/>
    <n v="3220535935985330"/>
    <x v="2"/>
    <n v="691"/>
    <s v="No"/>
    <x v="0"/>
    <n v="203.54322438873101"/>
    <n v="2035432243887310"/>
    <n v="23.335680543533599"/>
    <n v="2333568054353360"/>
    <x v="74"/>
    <n v="96.2"/>
  </r>
  <r>
    <x v="5"/>
    <n v="56"/>
    <x v="1"/>
    <x v="6"/>
    <x v="1"/>
    <x v="3"/>
    <x v="0"/>
    <x v="691"/>
    <x v="0"/>
    <x v="0"/>
    <n v="32.146402978347602"/>
    <n v="32.146402978347602"/>
    <n v="3.21464029783476E+16"/>
    <x v="2"/>
    <n v="692"/>
    <s v="No"/>
    <x v="0"/>
    <n v="2429.1332009297398"/>
    <n v="2.42913320092974E+16"/>
    <n v="248.01133299493"/>
    <n v="2.4801133299493E+16"/>
    <x v="351"/>
    <n v="97.2"/>
  </r>
  <r>
    <x v="5"/>
    <n v="68"/>
    <x v="0"/>
    <x v="2"/>
    <x v="0"/>
    <x v="3"/>
    <x v="3"/>
    <x v="692"/>
    <x v="0"/>
    <x v="1"/>
    <n v="32.1396816798214"/>
    <n v="3.2139681679821401"/>
    <n v="3213968167982140"/>
    <x v="2"/>
    <n v="693"/>
    <s v="Si"/>
    <x v="1"/>
    <n v="206.092103853303"/>
    <n v="2060921038533030"/>
    <n v="267.74082088125198"/>
    <n v="2.67740820881252E+16"/>
    <x v="278"/>
    <n v="106.8"/>
  </r>
  <r>
    <x v="5"/>
    <n v="48"/>
    <x v="1"/>
    <x v="7"/>
    <x v="1"/>
    <x v="0"/>
    <x v="1"/>
    <x v="693"/>
    <x v="0"/>
    <x v="2"/>
    <n v="32.120025996473402"/>
    <n v="3.2120025996473398"/>
    <n v="3212002599647340"/>
    <x v="2"/>
    <n v="694"/>
    <s v="No"/>
    <x v="0"/>
    <n v="2422.6144759352101"/>
    <n v="2.42261447593521E+16"/>
    <n v="261.55019076241501"/>
    <n v="2.61550190762415E+16"/>
    <x v="41"/>
    <n v="88.1"/>
  </r>
  <r>
    <x v="5"/>
    <n v="46"/>
    <x v="0"/>
    <x v="2"/>
    <x v="1"/>
    <x v="3"/>
    <x v="1"/>
    <x v="694"/>
    <x v="1"/>
    <x v="1"/>
    <n v="32.108354797477602"/>
    <n v="0.32108354797477601"/>
    <n v="321083547974776"/>
    <x v="2"/>
    <n v="695"/>
    <s v="No"/>
    <x v="0"/>
    <n v="230.56991504671001"/>
    <n v="2305699150467100"/>
    <n v="217.14163816118199"/>
    <n v="2.17141638161182E+16"/>
    <x v="11"/>
    <n v="94.6"/>
  </r>
  <r>
    <x v="5"/>
    <n v="61"/>
    <x v="1"/>
    <x v="2"/>
    <x v="2"/>
    <x v="3"/>
    <x v="0"/>
    <x v="695"/>
    <x v="0"/>
    <x v="1"/>
    <n v="32.1001472140765"/>
    <n v="32.1001472140765"/>
    <n v="3.21001472140765E+16"/>
    <x v="2"/>
    <n v="696"/>
    <s v="No"/>
    <x v="0"/>
    <n v="226.04854930983899"/>
    <n v="2260485493098390"/>
    <n v="22.8057141296953"/>
    <n v="2280571412969530"/>
    <x v="352"/>
    <n v="94"/>
  </r>
  <r>
    <x v="5"/>
    <n v="54"/>
    <x v="0"/>
    <x v="0"/>
    <x v="1"/>
    <x v="3"/>
    <x v="1"/>
    <x v="696"/>
    <x v="0"/>
    <x v="1"/>
    <n v="32.087462244163802"/>
    <n v="0.320874622441638"/>
    <n v="320874622441638"/>
    <x v="2"/>
    <n v="697"/>
    <s v="No"/>
    <x v="0"/>
    <n v="2363.2836926619502"/>
    <n v="2.36328369266195E+16"/>
    <n v="24.948811865927901"/>
    <n v="2494881186592790"/>
    <x v="128"/>
    <n v="91.7"/>
  </r>
  <r>
    <x v="5"/>
    <n v="63"/>
    <x v="1"/>
    <x v="0"/>
    <x v="3"/>
    <x v="0"/>
    <x v="0"/>
    <x v="697"/>
    <x v="1"/>
    <x v="3"/>
    <n v="32.083440456655602"/>
    <n v="3.2083440456655601"/>
    <n v="3208344045665560"/>
    <x v="2"/>
    <n v="698"/>
    <s v="No"/>
    <x v="0"/>
    <n v="2282.7599120319101"/>
    <n v="2.28275991203191E+16"/>
    <n v="27.034299986876999"/>
    <n v="2703429998687700"/>
    <x v="212"/>
    <n v="99.9"/>
  </r>
  <r>
    <x v="5"/>
    <n v="47"/>
    <x v="0"/>
    <x v="10"/>
    <x v="1"/>
    <x v="0"/>
    <x v="1"/>
    <x v="698"/>
    <x v="0"/>
    <x v="0"/>
    <n v="32.077024987801202"/>
    <n v="3.2077024987801201"/>
    <n v="3207702498780120"/>
    <x v="2"/>
    <n v="699"/>
    <s v="No"/>
    <x v="0"/>
    <n v="2237.2509102952199"/>
    <n v="2.23725091029522E+16"/>
    <n v="226.66033956638901"/>
    <n v="2.26660339566389E+16"/>
    <x v="353"/>
    <n v="91"/>
  </r>
  <r>
    <x v="5"/>
    <n v="60"/>
    <x v="0"/>
    <x v="9"/>
    <x v="1"/>
    <x v="2"/>
    <x v="0"/>
    <x v="699"/>
    <x v="1"/>
    <x v="0"/>
    <n v="32.061550254686999"/>
    <n v="32.061550254686999"/>
    <n v="3.2061550254687E+16"/>
    <x v="2"/>
    <n v="700"/>
    <s v="No"/>
    <x v="0"/>
    <n v="196.95197759266401"/>
    <n v="1969519775926640"/>
    <n v="219.66707796918701"/>
    <n v="2.19667077969187E+16"/>
    <x v="7"/>
    <n v="98.2"/>
  </r>
  <r>
    <x v="5"/>
    <n v="60"/>
    <x v="1"/>
    <x v="3"/>
    <x v="2"/>
    <x v="3"/>
    <x v="0"/>
    <x v="700"/>
    <x v="0"/>
    <x v="3"/>
    <n v="32.040405046870802"/>
    <n v="3.2040405046870801"/>
    <n v="3204040504687080"/>
    <x v="2"/>
    <n v="701"/>
    <s v="Si"/>
    <x v="1"/>
    <n v="229.27111188455399"/>
    <n v="2292711118845540"/>
    <n v="264.91780686626998"/>
    <n v="2.6491780686627E+16"/>
    <x v="323"/>
    <n v="103.2"/>
  </r>
  <r>
    <x v="5"/>
    <n v="65"/>
    <x v="1"/>
    <x v="5"/>
    <x v="1"/>
    <x v="3"/>
    <x v="3"/>
    <x v="701"/>
    <x v="1"/>
    <x v="3"/>
    <n v="32.016171358738703"/>
    <n v="3.2016171358738701"/>
    <n v="3201617135873870"/>
    <x v="2"/>
    <n v="702"/>
    <s v="No"/>
    <x v="0"/>
    <n v="2312.5469788667501"/>
    <n v="2.31254697886675E+16"/>
    <n v="219.41728157439101"/>
    <n v="2.19417281574391E+16"/>
    <x v="40"/>
    <n v="88.2"/>
  </r>
  <r>
    <x v="5"/>
    <n v="60"/>
    <x v="0"/>
    <x v="0"/>
    <x v="3"/>
    <x v="0"/>
    <x v="0"/>
    <x v="702"/>
    <x v="1"/>
    <x v="3"/>
    <n v="31.989859617535501"/>
    <n v="31.989859617535501"/>
    <n v="3.19898596175355E+16"/>
    <x v="2"/>
    <n v="703"/>
    <s v="Si"/>
    <x v="1"/>
    <n v="2084.7520374666901"/>
    <n v="2.08475203746669E+16"/>
    <n v="283.39473528724898"/>
    <n v="2.83394735287249E+16"/>
    <x v="354"/>
    <n v="102.6"/>
  </r>
  <r>
    <x v="5"/>
    <n v="60"/>
    <x v="0"/>
    <x v="5"/>
    <x v="1"/>
    <x v="3"/>
    <x v="0"/>
    <x v="703"/>
    <x v="0"/>
    <x v="1"/>
    <n v="31.8999150094016"/>
    <n v="31.8999150094016"/>
    <n v="3.18999150094016E+16"/>
    <x v="2"/>
    <n v="704"/>
    <s v="No"/>
    <x v="0"/>
    <n v="2368.5212521471899"/>
    <n v="2.36852125214719E+16"/>
    <n v="257.115059220859"/>
    <n v="2.57115059220859E+16"/>
    <x v="312"/>
    <n v="100.6"/>
  </r>
  <r>
    <x v="5"/>
    <n v="57"/>
    <x v="1"/>
    <x v="6"/>
    <x v="1"/>
    <x v="0"/>
    <x v="0"/>
    <x v="704"/>
    <x v="0"/>
    <x v="1"/>
    <n v="31.898891851692401"/>
    <n v="31.898891851692401"/>
    <n v="3.18988918516924E+16"/>
    <x v="2"/>
    <n v="705"/>
    <s v="No"/>
    <x v="0"/>
    <n v="2391.5098667388202"/>
    <n v="2.39150986673882E+16"/>
    <n v="213.020679554753"/>
    <n v="2.13020679554753E+16"/>
    <x v="131"/>
    <n v="97.5"/>
  </r>
  <r>
    <x v="5"/>
    <n v="47"/>
    <x v="0"/>
    <x v="2"/>
    <x v="1"/>
    <x v="2"/>
    <x v="1"/>
    <x v="705"/>
    <x v="1"/>
    <x v="3"/>
    <n v="31.891511567496302"/>
    <n v="3.18915115674963"/>
    <n v="3189151156749630"/>
    <x v="2"/>
    <n v="706"/>
    <s v="No"/>
    <x v="0"/>
    <n v="1940.97243778028"/>
    <n v="1.94097243778028E+16"/>
    <n v="235.499980994098"/>
    <n v="2.35499980994098E+16"/>
    <x v="355"/>
    <n v="94.3"/>
  </r>
  <r>
    <x v="5"/>
    <n v="53"/>
    <x v="1"/>
    <x v="6"/>
    <x v="1"/>
    <x v="2"/>
    <x v="1"/>
    <x v="706"/>
    <x v="0"/>
    <x v="2"/>
    <n v="31.8565892243425"/>
    <n v="31.8565892243425"/>
    <n v="3.18565892243425E+16"/>
    <x v="2"/>
    <n v="707"/>
    <s v="No"/>
    <x v="0"/>
    <n v="225.629888313229"/>
    <n v="2256298883132290"/>
    <n v="199.32945571217201"/>
    <n v="1.99329455712172E+16"/>
    <x v="244"/>
    <n v="84.3"/>
  </r>
  <r>
    <x v="5"/>
    <n v="48"/>
    <x v="0"/>
    <x v="5"/>
    <x v="1"/>
    <x v="0"/>
    <x v="1"/>
    <x v="707"/>
    <x v="0"/>
    <x v="2"/>
    <n v="31.855269918552999"/>
    <n v="31.855269918552999"/>
    <n v="3.1855269918553E+16"/>
    <x v="2"/>
    <n v="708"/>
    <s v="No"/>
    <x v="0"/>
    <n v="22.8424527342031"/>
    <n v="228424527342031"/>
    <n v="28.055847579911799"/>
    <n v="2805584757991180"/>
    <x v="135"/>
    <n v="90.8"/>
  </r>
  <r>
    <x v="5"/>
    <n v="58"/>
    <x v="0"/>
    <x v="0"/>
    <x v="2"/>
    <x v="0"/>
    <x v="0"/>
    <x v="708"/>
    <x v="1"/>
    <x v="1"/>
    <n v="31.846768140806901"/>
    <n v="31.846768140806901"/>
    <n v="3.18467681408069E+16"/>
    <x v="2"/>
    <n v="709"/>
    <s v="Si"/>
    <x v="1"/>
    <n v="2437.1265727949899"/>
    <n v="2.43712657279499E+16"/>
    <n v="29.656855871289"/>
    <n v="2965685587128900"/>
    <x v="356"/>
    <n v="101.8"/>
  </r>
  <r>
    <x v="5"/>
    <n v="56"/>
    <x v="0"/>
    <x v="10"/>
    <x v="3"/>
    <x v="3"/>
    <x v="0"/>
    <x v="709"/>
    <x v="0"/>
    <x v="3"/>
    <n v="31.8206284722493"/>
    <n v="31.8206284722493"/>
    <n v="3.18206284722493E+16"/>
    <x v="2"/>
    <n v="710"/>
    <s v="No"/>
    <x v="0"/>
    <n v="2287.7101872551998"/>
    <n v="2.2877101872552E+16"/>
    <n v="26.6843336605194"/>
    <n v="2668433366051940"/>
    <x v="318"/>
    <n v="98"/>
  </r>
  <r>
    <x v="5"/>
    <n v="68"/>
    <x v="0"/>
    <x v="16"/>
    <x v="2"/>
    <x v="0"/>
    <x v="3"/>
    <x v="710"/>
    <x v="1"/>
    <x v="0"/>
    <n v="31.787075788696502"/>
    <n v="31.787075788696502"/>
    <n v="3.17870757886965E+16"/>
    <x v="2"/>
    <n v="711"/>
    <s v="Si"/>
    <x v="1"/>
    <n v="2500.09862915953"/>
    <n v="2.50009862915953E+16"/>
    <n v="26.9801155896659"/>
    <n v="2698011558966590"/>
    <x v="328"/>
    <n v="104.4"/>
  </r>
  <r>
    <x v="5"/>
    <n v="58"/>
    <x v="0"/>
    <x v="5"/>
    <x v="3"/>
    <x v="1"/>
    <x v="0"/>
    <x v="711"/>
    <x v="1"/>
    <x v="3"/>
    <n v="31.7511204537726"/>
    <n v="3.1751120453772601"/>
    <n v="3175112045377260"/>
    <x v="2"/>
    <n v="712"/>
    <s v="No"/>
    <x v="0"/>
    <n v="1811.5804175697299"/>
    <n v="1.81158041756973E+16"/>
    <n v="234.61096440645699"/>
    <n v="2.34610964406457E+16"/>
    <x v="341"/>
    <n v="95.6"/>
  </r>
  <r>
    <x v="5"/>
    <n v="66"/>
    <x v="0"/>
    <x v="0"/>
    <x v="2"/>
    <x v="3"/>
    <x v="3"/>
    <x v="712"/>
    <x v="1"/>
    <x v="3"/>
    <n v="31.699530458589699"/>
    <n v="3.16995304585897"/>
    <n v="3169953045858970"/>
    <x v="2"/>
    <n v="713"/>
    <s v="Si"/>
    <x v="1"/>
    <n v="24.627714245267601"/>
    <n v="246277142452676"/>
    <n v="252.191121904624"/>
    <n v="2.52191121904624E+16"/>
    <x v="340"/>
    <n v="93.5"/>
  </r>
  <r>
    <x v="5"/>
    <n v="70"/>
    <x v="0"/>
    <x v="6"/>
    <x v="3"/>
    <x v="3"/>
    <x v="3"/>
    <x v="713"/>
    <x v="0"/>
    <x v="3"/>
    <n v="31.673100566687001"/>
    <n v="31.673100566687001"/>
    <n v="3.1673100566687E+16"/>
    <x v="2"/>
    <n v="714"/>
    <s v="No"/>
    <x v="0"/>
    <n v="249.45493916557299"/>
    <n v="2494549391655730"/>
    <n v="28.5325968241306"/>
    <n v="2853259682413060"/>
    <x v="357"/>
    <n v="109.1"/>
  </r>
  <r>
    <x v="5"/>
    <n v="53"/>
    <x v="1"/>
    <x v="2"/>
    <x v="1"/>
    <x v="2"/>
    <x v="1"/>
    <x v="714"/>
    <x v="1"/>
    <x v="0"/>
    <n v="31.666094732272597"/>
    <n v="3.1666094732272598"/>
    <n v="3166609473227260"/>
    <x v="2"/>
    <n v="715"/>
    <s v="No"/>
    <x v="0"/>
    <n v="1697.62354358127"/>
    <n v="1.69762354358127E+16"/>
    <n v="226.79081836343599"/>
    <n v="2.26790818363436E+16"/>
    <x v="162"/>
    <n v="87.1"/>
  </r>
  <r>
    <x v="5"/>
    <n v="55"/>
    <x v="0"/>
    <x v="2"/>
    <x v="1"/>
    <x v="0"/>
    <x v="0"/>
    <x v="715"/>
    <x v="1"/>
    <x v="0"/>
    <n v="31.656365772889799"/>
    <n v="31.656365772889799"/>
    <n v="3.16563657728898E+16"/>
    <x v="2"/>
    <n v="716"/>
    <s v="No"/>
    <x v="0"/>
    <n v="2369.00412063043"/>
    <n v="2.36900412063043E+16"/>
    <n v="217.16160478040899"/>
    <n v="2.17161604780409E+16"/>
    <x v="358"/>
    <n v="94.7"/>
  </r>
  <r>
    <x v="5"/>
    <n v="66"/>
    <x v="0"/>
    <x v="7"/>
    <x v="0"/>
    <x v="3"/>
    <x v="3"/>
    <x v="716"/>
    <x v="0"/>
    <x v="0"/>
    <n v="31.6530923628289"/>
    <n v="31.6530923628289"/>
    <n v="3.16530923628289E+16"/>
    <x v="2"/>
    <n v="717"/>
    <s v="No"/>
    <x v="0"/>
    <n v="209.19498543825199"/>
    <n v="2091949854382520"/>
    <n v="242.38741474318201"/>
    <n v="2.42387414743182E+16"/>
    <x v="359"/>
    <n v="101.8"/>
  </r>
  <r>
    <x v="5"/>
    <n v="50"/>
    <x v="0"/>
    <x v="17"/>
    <x v="1"/>
    <x v="0"/>
    <x v="1"/>
    <x v="717"/>
    <x v="1"/>
    <x v="1"/>
    <n v="31.6291307922268"/>
    <n v="31.6291307922268"/>
    <n v="3.16291307922268E+16"/>
    <x v="2"/>
    <n v="718"/>
    <s v="No"/>
    <x v="0"/>
    <n v="213.36751258174101"/>
    <n v="2133675125817410"/>
    <n v="237.55153477826701"/>
    <n v="2.37551534778267E+16"/>
    <x v="101"/>
    <n v="93.2"/>
  </r>
  <r>
    <x v="5"/>
    <n v="54"/>
    <x v="0"/>
    <x v="10"/>
    <x v="1"/>
    <x v="2"/>
    <x v="1"/>
    <x v="718"/>
    <x v="1"/>
    <x v="0"/>
    <n v="31.617555825565301"/>
    <n v="31.617555825565301"/>
    <n v="3.16175558255653E+16"/>
    <x v="2"/>
    <n v="719"/>
    <s v="No"/>
    <x v="0"/>
    <n v="2037.7933683814999"/>
    <n v="2.0377933683815E+16"/>
    <n v="236.22347037158701"/>
    <n v="2.36223470371587E+16"/>
    <x v="64"/>
    <n v="88.9"/>
  </r>
  <r>
    <x v="5"/>
    <n v="60"/>
    <x v="1"/>
    <x v="9"/>
    <x v="1"/>
    <x v="3"/>
    <x v="0"/>
    <x v="719"/>
    <x v="0"/>
    <x v="3"/>
    <n v="31.608637672078501"/>
    <n v="31.608637672078501"/>
    <n v="3.16086376720785E+16"/>
    <x v="2"/>
    <n v="720"/>
    <s v="No"/>
    <x v="0"/>
    <n v="2099.98904438198"/>
    <n v="2.09998904438198E+16"/>
    <n v="233.26463546304799"/>
    <n v="2.33264635463048E+16"/>
    <x v="81"/>
    <n v="98.3"/>
  </r>
  <r>
    <x v="5"/>
    <n v="54"/>
    <x v="1"/>
    <x v="3"/>
    <x v="1"/>
    <x v="0"/>
    <x v="1"/>
    <x v="720"/>
    <x v="0"/>
    <x v="1"/>
    <n v="31.606054911823097"/>
    <n v="3.1606054911823098"/>
    <n v="3160605491182310"/>
    <x v="2"/>
    <n v="721"/>
    <s v="No"/>
    <x v="0"/>
    <n v="2217.2945875341002"/>
    <n v="2.2172945875341E+16"/>
    <n v="2.5763738370160001E-2"/>
    <n v="2576373837016"/>
    <x v="22"/>
    <n v="89.4"/>
  </r>
  <r>
    <x v="5"/>
    <n v="57"/>
    <x v="1"/>
    <x v="2"/>
    <x v="2"/>
    <x v="0"/>
    <x v="0"/>
    <x v="721"/>
    <x v="0"/>
    <x v="2"/>
    <n v="31.604122452692"/>
    <n v="3.1604122452692001"/>
    <n v="3160412245269200"/>
    <x v="2"/>
    <n v="722"/>
    <s v="No"/>
    <x v="0"/>
    <n v="2112.5190848416701"/>
    <n v="2.11251908484167E+16"/>
    <n v="23.627217813134301"/>
    <n v="2362721781313430"/>
    <x v="302"/>
    <n v="95.2"/>
  </r>
  <r>
    <x v="5"/>
    <n v="67"/>
    <x v="0"/>
    <x v="0"/>
    <x v="2"/>
    <x v="3"/>
    <x v="3"/>
    <x v="722"/>
    <x v="1"/>
    <x v="3"/>
    <n v="31.588231412276901"/>
    <n v="0.31588231412276901"/>
    <n v="315882314122769"/>
    <x v="2"/>
    <n v="723"/>
    <s v="Si"/>
    <x v="1"/>
    <n v="245.509692052959"/>
    <n v="2455096920529590"/>
    <n v="25.268986529331698"/>
    <n v="2526898652933170"/>
    <x v="69"/>
    <n v="103.1"/>
  </r>
  <r>
    <x v="5"/>
    <n v="67"/>
    <x v="1"/>
    <x v="10"/>
    <x v="0"/>
    <x v="3"/>
    <x v="3"/>
    <x v="723"/>
    <x v="0"/>
    <x v="3"/>
    <n v="31.572717812284001"/>
    <n v="31.572717812284001"/>
    <n v="3.1572717812284E+16"/>
    <x v="2"/>
    <n v="724"/>
    <s v="Si"/>
    <x v="1"/>
    <n v="2406.4673650477798"/>
    <n v="2.40646736504778E+16"/>
    <n v="3.0000000000000001E-12"/>
    <n v="300"/>
    <x v="356"/>
    <n v="106.3"/>
  </r>
  <r>
    <x v="5"/>
    <n v="62"/>
    <x v="1"/>
    <x v="9"/>
    <x v="1"/>
    <x v="0"/>
    <x v="0"/>
    <x v="724"/>
    <x v="0"/>
    <x v="1"/>
    <n v="31.565064718621301"/>
    <n v="3.1565064718621301"/>
    <n v="3156506471862130"/>
    <x v="2"/>
    <n v="725"/>
    <s v="Si"/>
    <x v="1"/>
    <n v="2710.6824691400798"/>
    <n v="2.71068246914008E+16"/>
    <n v="271.55802339551599"/>
    <n v="2.71558023395516E+16"/>
    <x v="53"/>
    <n v="99.4"/>
  </r>
  <r>
    <x v="5"/>
    <n v="53"/>
    <x v="0"/>
    <x v="17"/>
    <x v="1"/>
    <x v="2"/>
    <x v="1"/>
    <x v="725"/>
    <x v="1"/>
    <x v="0"/>
    <n v="31.5500586103533"/>
    <n v="31.5500586103533"/>
    <n v="3.15500586103533E+16"/>
    <x v="2"/>
    <n v="726"/>
    <s v="No"/>
    <x v="0"/>
    <n v="2188.31331518144"/>
    <n v="2.18831331518144E+16"/>
    <n v="228.888696017852"/>
    <n v="2.28888696017852E+16"/>
    <x v="148"/>
    <n v="87.8"/>
  </r>
  <r>
    <x v="5"/>
    <n v="62"/>
    <x v="1"/>
    <x v="8"/>
    <x v="1"/>
    <x v="0"/>
    <x v="0"/>
    <x v="726"/>
    <x v="1"/>
    <x v="3"/>
    <n v="31.539583655517699"/>
    <n v="31.539583655517699"/>
    <n v="3.15395836555177E+16"/>
    <x v="2"/>
    <n v="727"/>
    <s v="No"/>
    <x v="0"/>
    <n v="2034.33808213422"/>
    <n v="2.03433808213422E+16"/>
    <n v="194.98438719149601"/>
    <n v="1.94984387191496E+16"/>
    <x v="89"/>
    <n v="95"/>
  </r>
  <r>
    <x v="5"/>
    <n v="64"/>
    <x v="1"/>
    <x v="17"/>
    <x v="3"/>
    <x v="3"/>
    <x v="0"/>
    <x v="727"/>
    <x v="1"/>
    <x v="3"/>
    <n v="31.535967279850897"/>
    <n v="3.1535967279850898"/>
    <n v="3153596727985090"/>
    <x v="2"/>
    <n v="728"/>
    <s v="No"/>
    <x v="0"/>
    <n v="2070.6805613587899"/>
    <n v="2.07068056135879E+16"/>
    <n v="206.24282625926401"/>
    <n v="2.06242826259264E+16"/>
    <x v="360"/>
    <n v="96.5"/>
  </r>
  <r>
    <x v="5"/>
    <n v="63"/>
    <x v="0"/>
    <x v="0"/>
    <x v="0"/>
    <x v="0"/>
    <x v="0"/>
    <x v="728"/>
    <x v="0"/>
    <x v="1"/>
    <n v="31.534178663227902"/>
    <n v="31.534178663227902"/>
    <n v="3.15341786632279E+16"/>
    <x v="2"/>
    <n v="729"/>
    <s v="Si"/>
    <x v="1"/>
    <n v="2256.6842417500502"/>
    <n v="2.25668424175005E+16"/>
    <n v="233.401424936468"/>
    <n v="2.33401424936468E+16"/>
    <x v="361"/>
    <n v="107.1"/>
  </r>
  <r>
    <x v="5"/>
    <n v="64"/>
    <x v="0"/>
    <x v="8"/>
    <x v="2"/>
    <x v="3"/>
    <x v="0"/>
    <x v="729"/>
    <x v="1"/>
    <x v="3"/>
    <n v="31.511174684262301"/>
    <n v="31.511174684262301"/>
    <n v="3.15111746842623E+16"/>
    <x v="2"/>
    <n v="730"/>
    <s v="No"/>
    <x v="0"/>
    <n v="2363.21954149149"/>
    <n v="2.36321954149149E+16"/>
    <n v="24.855728131779301"/>
    <n v="2485572813177930"/>
    <x v="7"/>
    <n v="100.4"/>
  </r>
  <r>
    <x v="5"/>
    <n v="69"/>
    <x v="0"/>
    <x v="5"/>
    <x v="2"/>
    <x v="3"/>
    <x v="3"/>
    <x v="730"/>
    <x v="0"/>
    <x v="1"/>
    <n v="31.4820253750656"/>
    <n v="3.1482025375065601"/>
    <n v="3148202537506560"/>
    <x v="2"/>
    <n v="731"/>
    <s v="No"/>
    <x v="0"/>
    <n v="2268.5469974316002"/>
    <n v="2.2685469974316E+16"/>
    <n v="244.06885126557401"/>
    <n v="2.44068851265574E+16"/>
    <x v="46"/>
    <n v="100.9"/>
  </r>
  <r>
    <x v="5"/>
    <n v="68"/>
    <x v="1"/>
    <x v="2"/>
    <x v="0"/>
    <x v="3"/>
    <x v="3"/>
    <x v="731"/>
    <x v="0"/>
    <x v="1"/>
    <n v="31.466109217534402"/>
    <n v="3.1466109217534401"/>
    <n v="3146610921753440"/>
    <x v="2"/>
    <n v="732"/>
    <s v="Si"/>
    <x v="1"/>
    <n v="2384.3027274645201"/>
    <n v="2.38430272746452E+16"/>
    <n v="26.6906217441311"/>
    <n v="2669062174413110"/>
    <x v="345"/>
    <n v="108.4"/>
  </r>
  <r>
    <x v="5"/>
    <n v="63"/>
    <x v="1"/>
    <x v="0"/>
    <x v="0"/>
    <x v="3"/>
    <x v="0"/>
    <x v="732"/>
    <x v="0"/>
    <x v="0"/>
    <n v="31.420087297323001"/>
    <n v="31.420087297323001"/>
    <n v="3.1420087297323E+16"/>
    <x v="2"/>
    <n v="733"/>
    <s v="No"/>
    <x v="0"/>
    <n v="2428.78460052436"/>
    <n v="2.42878460052436E+16"/>
    <n v="2.8492184447951301"/>
    <n v="284921844479513"/>
    <x v="200"/>
    <n v="100.4"/>
  </r>
  <r>
    <x v="5"/>
    <n v="55"/>
    <x v="0"/>
    <x v="9"/>
    <x v="2"/>
    <x v="3"/>
    <x v="0"/>
    <x v="733"/>
    <x v="1"/>
    <x v="3"/>
    <n v="31.419080483204301"/>
    <n v="31.419080483204301"/>
    <n v="3.14190804832043E+16"/>
    <x v="2"/>
    <n v="734"/>
    <s v="No"/>
    <x v="0"/>
    <n v="213.25424717568899"/>
    <n v="2132542471756890"/>
    <n v="2.62045717483783"/>
    <n v="262045717483783"/>
    <x v="124"/>
    <n v="102.2"/>
  </r>
  <r>
    <x v="5"/>
    <n v="73"/>
    <x v="1"/>
    <x v="17"/>
    <x v="0"/>
    <x v="0"/>
    <x v="3"/>
    <x v="734"/>
    <x v="0"/>
    <x v="3"/>
    <n v="31.411118598985198"/>
    <n v="3.1411118598985199"/>
    <n v="3141111859898520"/>
    <x v="2"/>
    <n v="735"/>
    <s v="Si"/>
    <x v="1"/>
    <n v="231.93400485811699"/>
    <n v="2319340048581170"/>
    <n v="24.717943868561701"/>
    <n v="2471794386856170"/>
    <x v="339"/>
    <n v="105"/>
  </r>
  <r>
    <x v="5"/>
    <n v="58"/>
    <x v="0"/>
    <x v="4"/>
    <x v="3"/>
    <x v="0"/>
    <x v="0"/>
    <x v="735"/>
    <x v="0"/>
    <x v="1"/>
    <n v="31.391538301300798"/>
    <n v="31.391538301300798"/>
    <n v="3.13915383013008E+16"/>
    <x v="2"/>
    <n v="736"/>
    <s v="No"/>
    <x v="0"/>
    <n v="2081.7166732078299"/>
    <n v="2.08171667320783E+16"/>
    <n v="242.579623218645"/>
    <n v="2.42579623218645E+16"/>
    <x v="11"/>
    <n v="100"/>
  </r>
  <r>
    <x v="5"/>
    <n v="55"/>
    <x v="1"/>
    <x v="3"/>
    <x v="2"/>
    <x v="0"/>
    <x v="0"/>
    <x v="736"/>
    <x v="0"/>
    <x v="1"/>
    <n v="31.387807218848202"/>
    <n v="3.13878072188482"/>
    <n v="3138780721884820"/>
    <x v="2"/>
    <n v="737"/>
    <s v="No"/>
    <x v="0"/>
    <n v="2349.3704744449701"/>
    <n v="2.34937047444497E+16"/>
    <n v="253.752466303403"/>
    <n v="2.53752466303403E+16"/>
    <x v="246"/>
    <n v="99.6"/>
  </r>
  <r>
    <x v="5"/>
    <n v="57"/>
    <x v="1"/>
    <x v="12"/>
    <x v="1"/>
    <x v="0"/>
    <x v="0"/>
    <x v="737"/>
    <x v="0"/>
    <x v="1"/>
    <n v="31.375239979946802"/>
    <n v="3.1375239979946801"/>
    <n v="3137523997994680"/>
    <x v="2"/>
    <n v="738"/>
    <s v="No"/>
    <x v="0"/>
    <n v="206.279385523478"/>
    <n v="2062793855234780"/>
    <n v="274.63868806103397"/>
    <n v="2.74638688061034E+16"/>
    <x v="134"/>
    <n v="93.8"/>
  </r>
  <r>
    <x v="5"/>
    <n v="50"/>
    <x v="1"/>
    <x v="0"/>
    <x v="1"/>
    <x v="1"/>
    <x v="1"/>
    <x v="738"/>
    <x v="0"/>
    <x v="2"/>
    <n v="31.371319671918101"/>
    <n v="31.371319671918101"/>
    <n v="3.13713196719181E+16"/>
    <x v="2"/>
    <n v="739"/>
    <s v="No"/>
    <x v="0"/>
    <n v="2061.2473491761798"/>
    <n v="2.06124734917618E+16"/>
    <n v="21.8423468151612"/>
    <n v="2184234681516120"/>
    <x v="115"/>
    <n v="90.7"/>
  </r>
  <r>
    <x v="5"/>
    <n v="60"/>
    <x v="0"/>
    <x v="0"/>
    <x v="0"/>
    <x v="3"/>
    <x v="0"/>
    <x v="739"/>
    <x v="1"/>
    <x v="3"/>
    <n v="31.361786294969399"/>
    <n v="31.361786294969399"/>
    <n v="3.13617862949694E+16"/>
    <x v="2"/>
    <n v="740"/>
    <s v="Si"/>
    <x v="1"/>
    <n v="2353.7275928471799"/>
    <n v="2.35372759284718E+16"/>
    <n v="22.178431161162202"/>
    <n v="2217843116116220"/>
    <x v="341"/>
    <n v="106.4"/>
  </r>
  <r>
    <x v="5"/>
    <n v="58"/>
    <x v="0"/>
    <x v="6"/>
    <x v="3"/>
    <x v="0"/>
    <x v="0"/>
    <x v="740"/>
    <x v="0"/>
    <x v="0"/>
    <n v="31.357377964662401"/>
    <n v="31.357377964662401"/>
    <n v="3.13573779646624E+16"/>
    <x v="2"/>
    <n v="741"/>
    <s v="No"/>
    <x v="0"/>
    <n v="2155.1204625719001"/>
    <n v="2.1551204625719E+16"/>
    <n v="244.18932575218"/>
    <n v="2.4418932575218E+16"/>
    <x v="254"/>
    <n v="102.1"/>
  </r>
  <r>
    <x v="5"/>
    <n v="58"/>
    <x v="0"/>
    <x v="1"/>
    <x v="0"/>
    <x v="3"/>
    <x v="0"/>
    <x v="741"/>
    <x v="1"/>
    <x v="0"/>
    <n v="31.353964682208399"/>
    <n v="31.353964682208399"/>
    <n v="3.13539646822084E+16"/>
    <x v="2"/>
    <n v="742"/>
    <s v="Si"/>
    <x v="1"/>
    <n v="2451.5005866626602"/>
    <n v="2.45150058666266E+16"/>
    <n v="266.90261541325998"/>
    <n v="2.6690261541326E+16"/>
    <x v="362"/>
    <n v="104.5"/>
  </r>
  <r>
    <x v="5"/>
    <n v="57"/>
    <x v="1"/>
    <x v="6"/>
    <x v="1"/>
    <x v="0"/>
    <x v="0"/>
    <x v="742"/>
    <x v="0"/>
    <x v="1"/>
    <n v="31.345865835896799"/>
    <n v="3.1345865835896798"/>
    <n v="3134586583589680"/>
    <x v="2"/>
    <n v="743"/>
    <s v="No"/>
    <x v="0"/>
    <n v="205.93763279831299"/>
    <n v="2059376327983130"/>
    <n v="24.594980269041901"/>
    <n v="2459498026904190"/>
    <x v="41"/>
    <n v="92.8"/>
  </r>
  <r>
    <x v="5"/>
    <n v="59"/>
    <x v="0"/>
    <x v="10"/>
    <x v="2"/>
    <x v="0"/>
    <x v="0"/>
    <x v="743"/>
    <x v="0"/>
    <x v="0"/>
    <n v="31.338205455703399"/>
    <n v="31.338205455703399"/>
    <n v="3.13382054557034E+16"/>
    <x v="2"/>
    <n v="744"/>
    <s v="Si"/>
    <x v="1"/>
    <n v="2046.1851951691301"/>
    <n v="2.04618519516913E+16"/>
    <n v="26.0862514464146"/>
    <n v="2608625144641460"/>
    <x v="167"/>
    <n v="103.9"/>
  </r>
  <r>
    <x v="5"/>
    <n v="52"/>
    <x v="0"/>
    <x v="0"/>
    <x v="2"/>
    <x v="3"/>
    <x v="1"/>
    <x v="744"/>
    <x v="0"/>
    <x v="1"/>
    <n v="31.3329340296394"/>
    <n v="31.3329340296394"/>
    <n v="3.13329340296394E+16"/>
    <x v="2"/>
    <n v="745"/>
    <s v="Si"/>
    <x v="1"/>
    <n v="2451.8892164014901"/>
    <n v="2.45188921640149E+16"/>
    <n v="26.327063476731201"/>
    <n v="2632706347673120"/>
    <x v="351"/>
    <n v="94.1"/>
  </r>
  <r>
    <x v="5"/>
    <n v="47"/>
    <x v="1"/>
    <x v="17"/>
    <x v="1"/>
    <x v="3"/>
    <x v="1"/>
    <x v="745"/>
    <x v="1"/>
    <x v="3"/>
    <n v="31.3326299115753"/>
    <n v="31.3326299115753"/>
    <n v="3.13326299115753E+16"/>
    <x v="2"/>
    <n v="746"/>
    <s v="No"/>
    <x v="0"/>
    <n v="1990.1048715357299"/>
    <n v="1.99010487153573E+16"/>
    <n v="2.2683783874380299"/>
    <n v="226837838743803"/>
    <x v="187"/>
    <n v="90.3"/>
  </r>
  <r>
    <x v="5"/>
    <n v="50"/>
    <x v="0"/>
    <x v="3"/>
    <x v="2"/>
    <x v="0"/>
    <x v="1"/>
    <x v="746"/>
    <x v="0"/>
    <x v="0"/>
    <n v="31.318547482006302"/>
    <n v="3.13185474820063"/>
    <n v="3131854748200630"/>
    <x v="2"/>
    <n v="747"/>
    <s v="No"/>
    <x v="0"/>
    <n v="2133.5257315016402"/>
    <n v="2.13352573150164E+16"/>
    <n v="229.086712363879"/>
    <n v="2.29086712363879E+16"/>
    <x v="41"/>
    <n v="92.6"/>
  </r>
  <r>
    <x v="5"/>
    <n v="56"/>
    <x v="1"/>
    <x v="5"/>
    <x v="1"/>
    <x v="0"/>
    <x v="0"/>
    <x v="747"/>
    <x v="1"/>
    <x v="0"/>
    <n v="31.289136268739501"/>
    <n v="31.289136268739501"/>
    <n v="3.12891362687395E+16"/>
    <x v="2"/>
    <n v="748"/>
    <s v="No"/>
    <x v="0"/>
    <n v="204.673913058773"/>
    <n v="2046739130587730"/>
    <n v="206.85075732178601"/>
    <n v="2.06850757321786E+16"/>
    <x v="360"/>
    <n v="93.3"/>
  </r>
  <r>
    <x v="5"/>
    <n v="72"/>
    <x v="0"/>
    <x v="2"/>
    <x v="2"/>
    <x v="3"/>
    <x v="3"/>
    <x v="748"/>
    <x v="0"/>
    <x v="1"/>
    <n v="31.256788255130601"/>
    <n v="31.256788255130601"/>
    <n v="3.12567882551306E+16"/>
    <x v="2"/>
    <n v="749"/>
    <s v="No"/>
    <x v="0"/>
    <n v="224.78803903940801"/>
    <n v="2247880390394080"/>
    <n v="241.85997931762199"/>
    <n v="2.41859979317622E+16"/>
    <x v="271"/>
    <n v="104"/>
  </r>
  <r>
    <x v="5"/>
    <n v="58"/>
    <x v="0"/>
    <x v="2"/>
    <x v="1"/>
    <x v="2"/>
    <x v="0"/>
    <x v="749"/>
    <x v="0"/>
    <x v="1"/>
    <n v="31.224735139184602"/>
    <n v="3.1224735139184601"/>
    <n v="3122473513918460"/>
    <x v="2"/>
    <n v="750"/>
    <s v="No"/>
    <x v="0"/>
    <n v="2136.3646698961602"/>
    <n v="2.13636466989616E+16"/>
    <n v="27.720052237493"/>
    <n v="2772005223749300"/>
    <x v="71"/>
    <n v="98.9"/>
  </r>
  <r>
    <x v="5"/>
    <n v="53"/>
    <x v="1"/>
    <x v="5"/>
    <x v="1"/>
    <x v="0"/>
    <x v="1"/>
    <x v="750"/>
    <x v="1"/>
    <x v="1"/>
    <n v="31.177733421266201"/>
    <n v="31.177733421266201"/>
    <n v="3.11777334212662E+16"/>
    <x v="2"/>
    <n v="751"/>
    <s v="No"/>
    <x v="0"/>
    <n v="2157.57051339382"/>
    <n v="2.15757051339382E+16"/>
    <n v="227.62011992459799"/>
    <n v="2.27620119924598E+16"/>
    <x v="149"/>
    <n v="94.7"/>
  </r>
  <r>
    <x v="5"/>
    <n v="63"/>
    <x v="1"/>
    <x v="2"/>
    <x v="3"/>
    <x v="3"/>
    <x v="0"/>
    <x v="751"/>
    <x v="0"/>
    <x v="3"/>
    <n v="31.1764527850249"/>
    <n v="31.1764527850249"/>
    <n v="3.11764527850249E+16"/>
    <x v="2"/>
    <n v="752"/>
    <s v="Si"/>
    <x v="1"/>
    <n v="2304.7025742245"/>
    <n v="2.3047025742245E+16"/>
    <n v="2.6468458659210401"/>
    <n v="264684586592104"/>
    <x v="312"/>
    <n v="99.2"/>
  </r>
  <r>
    <x v="5"/>
    <n v="68"/>
    <x v="1"/>
    <x v="16"/>
    <x v="3"/>
    <x v="3"/>
    <x v="3"/>
    <x v="752"/>
    <x v="1"/>
    <x v="1"/>
    <n v="31.170487582317101"/>
    <n v="3.1170487582317099"/>
    <n v="3117048758231710"/>
    <x v="2"/>
    <n v="753"/>
    <s v="No"/>
    <x v="0"/>
    <n v="2214.5671820873199"/>
    <n v="2.21456718208732E+16"/>
    <n v="24.109047310395798"/>
    <n v="2410904731039580"/>
    <x v="41"/>
    <n v="96.9"/>
  </r>
  <r>
    <x v="5"/>
    <n v="56"/>
    <x v="1"/>
    <x v="0"/>
    <x v="1"/>
    <x v="1"/>
    <x v="0"/>
    <x v="753"/>
    <x v="1"/>
    <x v="1"/>
    <n v="31.152631461709198"/>
    <n v="31.152631461709198"/>
    <n v="3.11526314617092E+16"/>
    <x v="2"/>
    <n v="754"/>
    <s v="No"/>
    <x v="0"/>
    <n v="208.96386013215499"/>
    <n v="2089638601321550"/>
    <n v="24.278331958816601"/>
    <n v="2427833195881660"/>
    <x v="333"/>
    <n v="100.8"/>
  </r>
  <r>
    <x v="5"/>
    <n v="54"/>
    <x v="1"/>
    <x v="0"/>
    <x v="1"/>
    <x v="3"/>
    <x v="1"/>
    <x v="754"/>
    <x v="0"/>
    <x v="1"/>
    <n v="31.144386465493501"/>
    <n v="31.144386465493501"/>
    <n v="3.11443864654935E+16"/>
    <x v="2"/>
    <n v="755"/>
    <s v="No"/>
    <x v="0"/>
    <n v="2068.4185961944499"/>
    <n v="2.06841859619445E+16"/>
    <n v="25.542863702865201"/>
    <n v="2554286370286520"/>
    <x v="134"/>
    <n v="86"/>
  </r>
  <r>
    <x v="5"/>
    <n v="69"/>
    <x v="1"/>
    <x v="4"/>
    <x v="2"/>
    <x v="3"/>
    <x v="3"/>
    <x v="755"/>
    <x v="0"/>
    <x v="0"/>
    <n v="31.141336253678102"/>
    <n v="31.141336253678102"/>
    <n v="3.11413362536781E+16"/>
    <x v="2"/>
    <n v="756"/>
    <s v="No"/>
    <x v="0"/>
    <n v="2262.34061863226"/>
    <n v="2.26234061863226E+16"/>
    <n v="255.379572048477"/>
    <n v="2.55379572048477E+16"/>
    <x v="321"/>
    <n v="100.9"/>
  </r>
  <r>
    <x v="5"/>
    <n v="64"/>
    <x v="1"/>
    <x v="3"/>
    <x v="1"/>
    <x v="3"/>
    <x v="0"/>
    <x v="756"/>
    <x v="1"/>
    <x v="3"/>
    <n v="31.1413168030289"/>
    <n v="31.1413168030289"/>
    <n v="3.11413168030289E+16"/>
    <x v="2"/>
    <n v="757"/>
    <s v="No"/>
    <x v="0"/>
    <n v="2115.47911555071"/>
    <n v="2.11547911555071E+16"/>
    <n v="251.624603415542"/>
    <n v="2.51624603415542E+16"/>
    <x v="182"/>
    <n v="91.5"/>
  </r>
  <r>
    <x v="5"/>
    <n v="66"/>
    <x v="1"/>
    <x v="7"/>
    <x v="3"/>
    <x v="0"/>
    <x v="3"/>
    <x v="757"/>
    <x v="0"/>
    <x v="1"/>
    <n v="31.1348480430755"/>
    <n v="31.1348480430755"/>
    <n v="3.11348480430755E+16"/>
    <x v="2"/>
    <n v="758"/>
    <s v="No"/>
    <x v="0"/>
    <n v="226.65784115196601"/>
    <n v="2266578411519660"/>
    <n v="250.660183571451"/>
    <n v="2.50660183571451E+16"/>
    <x v="134"/>
    <n v="99.9"/>
  </r>
  <r>
    <x v="5"/>
    <n v="50"/>
    <x v="0"/>
    <x v="0"/>
    <x v="1"/>
    <x v="0"/>
    <x v="1"/>
    <x v="758"/>
    <x v="0"/>
    <x v="0"/>
    <n v="31.110338845050201"/>
    <n v="31.110338845050201"/>
    <n v="3.11103388450502E+16"/>
    <x v="2"/>
    <n v="759"/>
    <s v="No"/>
    <x v="0"/>
    <n v="2095.18229745492"/>
    <n v="2.09518229745492E+16"/>
    <n v="240.43787890301601"/>
    <n v="2.40437878903016E+16"/>
    <x v="63"/>
    <n v="92.7"/>
  </r>
  <r>
    <x v="5"/>
    <n v="55"/>
    <x v="0"/>
    <x v="0"/>
    <x v="0"/>
    <x v="3"/>
    <x v="0"/>
    <x v="759"/>
    <x v="0"/>
    <x v="1"/>
    <n v="31.094450848490499"/>
    <n v="3.10944508484905"/>
    <n v="3109445084849050"/>
    <x v="2"/>
    <n v="760"/>
    <s v="Si"/>
    <x v="1"/>
    <n v="2388.9380512402399"/>
    <n v="2.38893805124024E+16"/>
    <n v="222.15280093159001"/>
    <n v="2.2215280093159E+16"/>
    <x v="363"/>
    <n v="103.2"/>
  </r>
  <r>
    <x v="5"/>
    <n v="57"/>
    <x v="0"/>
    <x v="3"/>
    <x v="0"/>
    <x v="3"/>
    <x v="0"/>
    <x v="760"/>
    <x v="0"/>
    <x v="1"/>
    <n v="31.091782007592599"/>
    <n v="31.091782007592599"/>
    <n v="3.10917820075926E+16"/>
    <x v="2"/>
    <n v="761"/>
    <s v="Si"/>
    <x v="1"/>
    <n v="243.18414487051501"/>
    <n v="2431841448705150"/>
    <n v="27.0781668819284"/>
    <n v="2707816688192840"/>
    <x v="364"/>
    <n v="100.6"/>
  </r>
  <r>
    <x v="5"/>
    <n v="55"/>
    <x v="0"/>
    <x v="5"/>
    <x v="1"/>
    <x v="2"/>
    <x v="0"/>
    <x v="761"/>
    <x v="1"/>
    <x v="0"/>
    <n v="31.0855856508202"/>
    <n v="31.0855856508202"/>
    <n v="3.10855856508202E+16"/>
    <x v="2"/>
    <n v="762"/>
    <s v="No"/>
    <x v="0"/>
    <n v="2091.0909514677501"/>
    <n v="2.09109095146775E+16"/>
    <n v="21.920787605265399"/>
    <n v="2192078760526540"/>
    <x v="365"/>
    <n v="99.1"/>
  </r>
  <r>
    <x v="5"/>
    <n v="61"/>
    <x v="0"/>
    <x v="0"/>
    <x v="0"/>
    <x v="3"/>
    <x v="0"/>
    <x v="762"/>
    <x v="0"/>
    <x v="1"/>
    <n v="31.069619374516598"/>
    <n v="0.31069619374516599"/>
    <n v="310696193745166"/>
    <x v="2"/>
    <n v="763"/>
    <s v="Si"/>
    <x v="1"/>
    <n v="229.33560547389499"/>
    <n v="2293356054738950"/>
    <n v="27.721965745770198"/>
    <n v="2772196574577020"/>
    <x v="366"/>
    <n v="101.9"/>
  </r>
  <r>
    <x v="5"/>
    <n v="58"/>
    <x v="1"/>
    <x v="1"/>
    <x v="1"/>
    <x v="0"/>
    <x v="0"/>
    <x v="763"/>
    <x v="1"/>
    <x v="1"/>
    <n v="31.0667946580487"/>
    <n v="31.0667946580487"/>
    <n v="3.10667946580487E+16"/>
    <x v="2"/>
    <n v="764"/>
    <s v="No"/>
    <x v="0"/>
    <n v="2146.2992929422198"/>
    <n v="2.14629929294222E+16"/>
    <n v="244.94563748103201"/>
    <n v="2.44945637481032E+16"/>
    <x v="7"/>
    <n v="99"/>
  </r>
  <r>
    <x v="5"/>
    <n v="63"/>
    <x v="1"/>
    <x v="0"/>
    <x v="1"/>
    <x v="0"/>
    <x v="0"/>
    <x v="764"/>
    <x v="1"/>
    <x v="3"/>
    <n v="31.044909171523301"/>
    <n v="0.31044909171523299"/>
    <n v="310449091715233"/>
    <x v="2"/>
    <n v="765"/>
    <s v="No"/>
    <x v="0"/>
    <n v="2178.8034389694599"/>
    <n v="2.17880343896946E+16"/>
    <n v="228.63991654495501"/>
    <n v="2.28639916544955E+16"/>
    <x v="367"/>
    <n v="92.2"/>
  </r>
  <r>
    <x v="5"/>
    <n v="60"/>
    <x v="0"/>
    <x v="9"/>
    <x v="1"/>
    <x v="0"/>
    <x v="0"/>
    <x v="765"/>
    <x v="1"/>
    <x v="3"/>
    <n v="30.991733740876903"/>
    <n v="3.0991733740876901"/>
    <n v="3099173374087690"/>
    <x v="2"/>
    <n v="766"/>
    <s v="No"/>
    <x v="0"/>
    <n v="221.268677364447"/>
    <n v="2212686773644470"/>
    <n v="23.162162945342399"/>
    <n v="2316216294534240"/>
    <x v="240"/>
    <n v="95"/>
  </r>
  <r>
    <x v="5"/>
    <n v="66"/>
    <x v="1"/>
    <x v="2"/>
    <x v="2"/>
    <x v="0"/>
    <x v="3"/>
    <x v="766"/>
    <x v="0"/>
    <x v="0"/>
    <n v="30.986651987325398"/>
    <n v="30.986651987325398"/>
    <n v="3.09866519873254E+16"/>
    <x v="2"/>
    <n v="767"/>
    <s v="No"/>
    <x v="0"/>
    <n v="228.507090154146"/>
    <n v="2285070901541460"/>
    <n v="237.611558371303"/>
    <n v="2.37611558371303E+16"/>
    <x v="197"/>
    <n v="96.1"/>
  </r>
  <r>
    <x v="5"/>
    <n v="55"/>
    <x v="0"/>
    <x v="0"/>
    <x v="1"/>
    <x v="3"/>
    <x v="0"/>
    <x v="767"/>
    <x v="1"/>
    <x v="1"/>
    <n v="30.983070882550301"/>
    <n v="30.983070882550301"/>
    <n v="3.09830708825503E+16"/>
    <x v="2"/>
    <n v="768"/>
    <s v="Si"/>
    <x v="1"/>
    <n v="2290.58073854536"/>
    <n v="2.29058073854536E+16"/>
    <n v="249.794676095173"/>
    <n v="2.49794676095173E+16"/>
    <x v="301"/>
    <n v="95.3"/>
  </r>
  <r>
    <x v="5"/>
    <n v="63"/>
    <x v="1"/>
    <x v="3"/>
    <x v="3"/>
    <x v="3"/>
    <x v="0"/>
    <x v="768"/>
    <x v="1"/>
    <x v="3"/>
    <n v="30.956834783615999"/>
    <n v="30.956834783615999"/>
    <n v="3.0956834783616E+16"/>
    <x v="2"/>
    <n v="769"/>
    <s v="Si"/>
    <x v="1"/>
    <n v="2475.1788772240502"/>
    <n v="2.47517887722405E+16"/>
    <n v="247.01494632334899"/>
    <n v="2.47014946323349E+16"/>
    <x v="277"/>
    <n v="96.6"/>
  </r>
  <r>
    <x v="5"/>
    <n v="57"/>
    <x v="0"/>
    <x v="0"/>
    <x v="1"/>
    <x v="3"/>
    <x v="0"/>
    <x v="769"/>
    <x v="1"/>
    <x v="3"/>
    <n v="30.906502372577901"/>
    <n v="30.906502372577901"/>
    <n v="3.09065023725779E+16"/>
    <x v="2"/>
    <n v="770"/>
    <s v="No"/>
    <x v="0"/>
    <n v="2286.9952476384201"/>
    <n v="2.28699524763842E+16"/>
    <n v="228.82197123179699"/>
    <n v="2.28821971231797E+16"/>
    <x v="15"/>
    <n v="93.8"/>
  </r>
  <r>
    <x v="5"/>
    <n v="44"/>
    <x v="0"/>
    <x v="5"/>
    <x v="1"/>
    <x v="2"/>
    <x v="2"/>
    <x v="770"/>
    <x v="2"/>
    <x v="0"/>
    <n v="30.879776304531102"/>
    <n v="3.0879776304531101"/>
    <n v="3087977630453110"/>
    <x v="2"/>
    <n v="771"/>
    <s v="No"/>
    <x v="0"/>
    <n v="1875.13319233481"/>
    <n v="1.87513319233481E+16"/>
    <n v="19.833549582290601"/>
    <n v="1983354958229060"/>
    <x v="75"/>
    <n v="87.2"/>
  </r>
  <r>
    <x v="5"/>
    <n v="65"/>
    <x v="0"/>
    <x v="0"/>
    <x v="2"/>
    <x v="0"/>
    <x v="3"/>
    <x v="771"/>
    <x v="1"/>
    <x v="1"/>
    <n v="30.873150781466499"/>
    <n v="30.873150781466499"/>
    <n v="3087315078146650"/>
    <x v="2"/>
    <n v="772"/>
    <s v="No"/>
    <x v="0"/>
    <n v="2277.6231860727398"/>
    <n v="2.27762318607274E+16"/>
    <n v="266.02938160974099"/>
    <n v="2.66029381609741E+16"/>
    <x v="368"/>
    <n v="95.8"/>
  </r>
  <r>
    <x v="5"/>
    <n v="64"/>
    <x v="1"/>
    <x v="0"/>
    <x v="1"/>
    <x v="3"/>
    <x v="0"/>
    <x v="772"/>
    <x v="0"/>
    <x v="1"/>
    <n v="30.847933905975701"/>
    <n v="30.847933905975701"/>
    <n v="3.08479339059757E+16"/>
    <x v="2"/>
    <n v="773"/>
    <s v="No"/>
    <x v="0"/>
    <n v="2070.4411547310301"/>
    <n v="2.07044115473103E+16"/>
    <n v="219.408840348616"/>
    <n v="2.19408840348616E+16"/>
    <x v="224"/>
    <n v="93.2"/>
  </r>
  <r>
    <x v="5"/>
    <n v="51"/>
    <x v="0"/>
    <x v="6"/>
    <x v="1"/>
    <x v="0"/>
    <x v="1"/>
    <x v="773"/>
    <x v="0"/>
    <x v="2"/>
    <n v="30.845196404761701"/>
    <n v="30.845196404761701"/>
    <n v="3.08451964047617E+16"/>
    <x v="2"/>
    <n v="774"/>
    <s v="No"/>
    <x v="0"/>
    <n v="214.56581616109401"/>
    <n v="2145658161610940"/>
    <n v="247.798781812756"/>
    <n v="2.47798781812756E+16"/>
    <x v="93"/>
    <n v="98.3"/>
  </r>
  <r>
    <x v="5"/>
    <n v="60"/>
    <x v="1"/>
    <x v="4"/>
    <x v="3"/>
    <x v="3"/>
    <x v="0"/>
    <x v="774"/>
    <x v="0"/>
    <x v="3"/>
    <n v="30.844041124789999"/>
    <n v="30.844041124789999"/>
    <n v="3.084404112479E+16"/>
    <x v="2"/>
    <n v="775"/>
    <s v="No"/>
    <x v="0"/>
    <n v="2231.3176850700202"/>
    <n v="2.23131768507002E+16"/>
    <n v="248.679330751235"/>
    <n v="2.48679330751235E+16"/>
    <x v="280"/>
    <n v="98.9"/>
  </r>
  <r>
    <x v="5"/>
    <n v="65"/>
    <x v="1"/>
    <x v="2"/>
    <x v="2"/>
    <x v="1"/>
    <x v="3"/>
    <x v="775"/>
    <x v="1"/>
    <x v="1"/>
    <n v="30.8383776431615"/>
    <n v="3.0838377643161499"/>
    <n v="3083837764316150"/>
    <x v="2"/>
    <n v="776"/>
    <s v="No"/>
    <x v="0"/>
    <n v="2043.9580874604201"/>
    <n v="2.04395808746042E+16"/>
    <n v="19.325399750395899"/>
    <n v="1932539975039590"/>
    <x v="200"/>
    <n v="93.3"/>
  </r>
  <r>
    <x v="5"/>
    <n v="61"/>
    <x v="0"/>
    <x v="0"/>
    <x v="1"/>
    <x v="0"/>
    <x v="0"/>
    <x v="776"/>
    <x v="1"/>
    <x v="1"/>
    <n v="30.820363919790601"/>
    <n v="0.308203639197906"/>
    <n v="308203639197906"/>
    <x v="2"/>
    <n v="777"/>
    <s v="No"/>
    <x v="0"/>
    <n v="2012.0937982953101"/>
    <n v="2.01209379829531E+16"/>
    <n v="241.46504481346699"/>
    <n v="2.41465044813467E+16"/>
    <x v="82"/>
    <n v="93.8"/>
  </r>
  <r>
    <x v="5"/>
    <n v="52"/>
    <x v="1"/>
    <x v="7"/>
    <x v="2"/>
    <x v="3"/>
    <x v="1"/>
    <x v="777"/>
    <x v="0"/>
    <x v="0"/>
    <n v="30.787515909585998"/>
    <n v="30.787515909585998"/>
    <n v="3.0787515909586E+16"/>
    <x v="2"/>
    <n v="778"/>
    <s v="No"/>
    <x v="0"/>
    <n v="2359.0979940013599"/>
    <n v="2.35909799400136E+16"/>
    <n v="238.15942999654499"/>
    <n v="2.38159429996545E+16"/>
    <x v="112"/>
    <n v="90.2"/>
  </r>
  <r>
    <x v="5"/>
    <n v="56"/>
    <x v="1"/>
    <x v="0"/>
    <x v="3"/>
    <x v="0"/>
    <x v="0"/>
    <x v="778"/>
    <x v="0"/>
    <x v="0"/>
    <n v="30.764532299226399"/>
    <n v="3.0764532299226399"/>
    <n v="3076453229922640"/>
    <x v="2"/>
    <n v="779"/>
    <s v="No"/>
    <x v="0"/>
    <n v="1993.20757287792"/>
    <n v="1.99320757287792E+16"/>
    <n v="259.939886561702"/>
    <n v="2.59939886561702E+16"/>
    <x v="305"/>
    <n v="95.9"/>
  </r>
  <r>
    <x v="5"/>
    <n v="69"/>
    <x v="1"/>
    <x v="9"/>
    <x v="2"/>
    <x v="0"/>
    <x v="3"/>
    <x v="779"/>
    <x v="0"/>
    <x v="0"/>
    <n v="30.759947996571501"/>
    <n v="30.759947996571501"/>
    <n v="3.07599479965715E+16"/>
    <x v="2"/>
    <n v="780"/>
    <s v="No"/>
    <x v="0"/>
    <n v="2248.7350239061302"/>
    <n v="2.24873502390613E+16"/>
    <n v="254.69875656993199"/>
    <n v="2.54698756569932E+16"/>
    <x v="368"/>
    <n v="97.6"/>
  </r>
  <r>
    <x v="5"/>
    <n v="60"/>
    <x v="0"/>
    <x v="10"/>
    <x v="1"/>
    <x v="0"/>
    <x v="0"/>
    <x v="780"/>
    <x v="1"/>
    <x v="3"/>
    <n v="30.743436897864601"/>
    <n v="30.743436897864601"/>
    <n v="3.07434368978646E+16"/>
    <x v="2"/>
    <n v="781"/>
    <s v="No"/>
    <x v="0"/>
    <n v="2113.3439985619598"/>
    <n v="2.11334399856196E+16"/>
    <n v="20.505219650011099"/>
    <n v="2050521965001110"/>
    <x v="238"/>
    <n v="95.3"/>
  </r>
  <r>
    <x v="5"/>
    <n v="66"/>
    <x v="0"/>
    <x v="7"/>
    <x v="1"/>
    <x v="2"/>
    <x v="3"/>
    <x v="781"/>
    <x v="1"/>
    <x v="3"/>
    <n v="30.738917284556699"/>
    <n v="30.738917284556699"/>
    <n v="3.07389172845567E+16"/>
    <x v="2"/>
    <n v="782"/>
    <s v="No"/>
    <x v="0"/>
    <n v="1885.4646313040901"/>
    <n v="1.88546463130409E+16"/>
    <n v="22.5847882676693"/>
    <n v="2258478826766930"/>
    <x v="8"/>
    <n v="91"/>
  </r>
  <r>
    <x v="5"/>
    <n v="55"/>
    <x v="1"/>
    <x v="2"/>
    <x v="1"/>
    <x v="3"/>
    <x v="0"/>
    <x v="782"/>
    <x v="0"/>
    <x v="1"/>
    <n v="30.733326805910401"/>
    <n v="30.733326805910401"/>
    <n v="3.07333268059104E+16"/>
    <x v="2"/>
    <n v="783"/>
    <s v="No"/>
    <x v="0"/>
    <n v="2323.3229952294701"/>
    <n v="2.32332299522947E+16"/>
    <n v="276.50325371662097"/>
    <n v="2.76503253716621E+16"/>
    <x v="108"/>
    <n v="97"/>
  </r>
  <r>
    <x v="5"/>
    <n v="62"/>
    <x v="0"/>
    <x v="7"/>
    <x v="1"/>
    <x v="2"/>
    <x v="0"/>
    <x v="783"/>
    <x v="1"/>
    <x v="0"/>
    <n v="30.709974329911098"/>
    <n v="3.0709974329911098"/>
    <n v="3070997432991110"/>
    <x v="2"/>
    <n v="784"/>
    <s v="No"/>
    <x v="0"/>
    <n v="19.553081686821301"/>
    <n v="195530816868213"/>
    <n v="22.2271940212982"/>
    <n v="2222719402129820"/>
    <x v="117"/>
    <n v="97.8"/>
  </r>
  <r>
    <x v="5"/>
    <n v="67"/>
    <x v="1"/>
    <x v="9"/>
    <x v="2"/>
    <x v="3"/>
    <x v="3"/>
    <x v="784"/>
    <x v="0"/>
    <x v="1"/>
    <n v="30.708569316906399"/>
    <n v="30.708569316906399"/>
    <n v="3.07085693169064E+16"/>
    <x v="2"/>
    <n v="785"/>
    <s v="Si"/>
    <x v="1"/>
    <n v="2211.5738363507598"/>
    <n v="2.21157383635076E+16"/>
    <n v="264.13378507001403"/>
    <n v="2.64133785070014E+16"/>
    <x v="79"/>
    <n v="92.7"/>
  </r>
  <r>
    <x v="5"/>
    <n v="48"/>
    <x v="0"/>
    <x v="0"/>
    <x v="1"/>
    <x v="1"/>
    <x v="1"/>
    <x v="785"/>
    <x v="1"/>
    <x v="1"/>
    <n v="30.7065014634079"/>
    <n v="30.7065014634079"/>
    <n v="3.07065014634079E+16"/>
    <x v="2"/>
    <n v="786"/>
    <s v="No"/>
    <x v="0"/>
    <n v="2064.3805101626899"/>
    <n v="2.06438051016269E+16"/>
    <n v="216.100996833143"/>
    <n v="2.16100996833143E+16"/>
    <x v="369"/>
    <n v="87.1"/>
  </r>
  <r>
    <x v="5"/>
    <n v="62"/>
    <x v="0"/>
    <x v="9"/>
    <x v="2"/>
    <x v="3"/>
    <x v="0"/>
    <x v="786"/>
    <x v="0"/>
    <x v="3"/>
    <n v="30.706402849666897"/>
    <n v="3.0706402849666898"/>
    <n v="3070640284966690"/>
    <x v="2"/>
    <n v="787"/>
    <s v="Si"/>
    <x v="1"/>
    <n v="246.448728794679"/>
    <n v="2464487287946790"/>
    <n v="26.102715358213299"/>
    <n v="2610271535821330"/>
    <x v="329"/>
    <n v="103.6"/>
  </r>
  <r>
    <x v="5"/>
    <n v="58"/>
    <x v="0"/>
    <x v="10"/>
    <x v="3"/>
    <x v="0"/>
    <x v="0"/>
    <x v="787"/>
    <x v="1"/>
    <x v="3"/>
    <n v="30.686537302951599"/>
    <n v="30.686537302951599"/>
    <n v="3.06865373029516E+16"/>
    <x v="2"/>
    <n v="788"/>
    <s v="No"/>
    <x v="0"/>
    <n v="2132.3764290641998"/>
    <n v="2.1323764290642E+16"/>
    <n v="208.03392063289101"/>
    <n v="2.08033920632891E+16"/>
    <x v="185"/>
    <n v="95.8"/>
  </r>
  <r>
    <x v="5"/>
    <n v="58"/>
    <x v="0"/>
    <x v="9"/>
    <x v="3"/>
    <x v="0"/>
    <x v="0"/>
    <x v="788"/>
    <x v="0"/>
    <x v="2"/>
    <n v="30.664458880751202"/>
    <n v="30.664458880751202"/>
    <n v="3.06644588807512E+16"/>
    <x v="2"/>
    <n v="789"/>
    <s v="No"/>
    <x v="0"/>
    <n v="230.86305896446601"/>
    <n v="2308630589644660"/>
    <n v="21.5876445368744"/>
    <n v="2158764453687440"/>
    <x v="336"/>
    <n v="104.4"/>
  </r>
  <r>
    <x v="5"/>
    <n v="66"/>
    <x v="0"/>
    <x v="0"/>
    <x v="2"/>
    <x v="0"/>
    <x v="3"/>
    <x v="789"/>
    <x v="1"/>
    <x v="3"/>
    <n v="30.660986477117"/>
    <n v="30.660986477117"/>
    <n v="3.0660986477117E+16"/>
    <x v="2"/>
    <n v="790"/>
    <s v="No"/>
    <x v="0"/>
    <n v="2010.0958775505601"/>
    <n v="2.01009587755056E+16"/>
    <n v="241.293682763806"/>
    <n v="2.41293682763806E+16"/>
    <x v="370"/>
    <n v="96"/>
  </r>
  <r>
    <x v="5"/>
    <n v="45"/>
    <x v="0"/>
    <x v="9"/>
    <x v="1"/>
    <x v="2"/>
    <x v="1"/>
    <x v="790"/>
    <x v="1"/>
    <x v="0"/>
    <n v="30.655886034571299"/>
    <n v="30.655886034571299"/>
    <n v="3.06558860345713E+16"/>
    <x v="2"/>
    <n v="791"/>
    <s v="No"/>
    <x v="0"/>
    <n v="2034.6651170474399"/>
    <n v="2.03466511704744E+16"/>
    <n v="228.24879368972401"/>
    <n v="2.28248793689724E+16"/>
    <x v="319"/>
    <n v="90.2"/>
  </r>
  <r>
    <x v="5"/>
    <n v="59"/>
    <x v="1"/>
    <x v="0"/>
    <x v="1"/>
    <x v="0"/>
    <x v="0"/>
    <x v="791"/>
    <x v="0"/>
    <x v="3"/>
    <n v="30.655737438106701"/>
    <n v="30.655737438106701"/>
    <n v="3.06557374381067E+16"/>
    <x v="2"/>
    <n v="792"/>
    <s v="No"/>
    <x v="0"/>
    <n v="2347.6257155763501"/>
    <n v="2.34762571557635E+16"/>
    <n v="2.4717114905381798"/>
    <n v="247171149053818"/>
    <x v="371"/>
    <n v="89.9"/>
  </r>
  <r>
    <x v="5"/>
    <n v="53"/>
    <x v="0"/>
    <x v="0"/>
    <x v="1"/>
    <x v="0"/>
    <x v="1"/>
    <x v="792"/>
    <x v="1"/>
    <x v="3"/>
    <n v="30.6424588697381"/>
    <n v="0.30642458869738098"/>
    <n v="306424588697381"/>
    <x v="2"/>
    <n v="793"/>
    <s v="No"/>
    <x v="0"/>
    <n v="2051.8247042378198"/>
    <n v="2.05182470423782E+16"/>
    <n v="197.840356609135"/>
    <n v="1.97840356609135E+16"/>
    <x v="21"/>
    <n v="90.7"/>
  </r>
  <r>
    <x v="5"/>
    <n v="54"/>
    <x v="1"/>
    <x v="3"/>
    <x v="2"/>
    <x v="3"/>
    <x v="1"/>
    <x v="793"/>
    <x v="1"/>
    <x v="3"/>
    <n v="30.633146410632602"/>
    <n v="30.633146410632602"/>
    <n v="3.06331464106326E+16"/>
    <x v="2"/>
    <n v="794"/>
    <s v="No"/>
    <x v="0"/>
    <n v="171.23494488954699"/>
    <n v="1712349448895470"/>
    <n v="202.55576320962601"/>
    <n v="2.02555763209626E+16"/>
    <x v="149"/>
    <n v="86.4"/>
  </r>
  <r>
    <x v="5"/>
    <n v="62"/>
    <x v="0"/>
    <x v="9"/>
    <x v="1"/>
    <x v="0"/>
    <x v="0"/>
    <x v="794"/>
    <x v="0"/>
    <x v="1"/>
    <n v="30.631523983877301"/>
    <n v="30.631523983877301"/>
    <n v="3.06315239838773E+16"/>
    <x v="2"/>
    <n v="795"/>
    <s v="No"/>
    <x v="0"/>
    <n v="2066.8157615464502"/>
    <n v="2.06681576154645E+16"/>
    <n v="253.85437531676399"/>
    <n v="2.53854375316764E+16"/>
    <x v="75"/>
    <n v="90.3"/>
  </r>
  <r>
    <x v="5"/>
    <n v="54"/>
    <x v="0"/>
    <x v="2"/>
    <x v="1"/>
    <x v="0"/>
    <x v="1"/>
    <x v="795"/>
    <x v="1"/>
    <x v="3"/>
    <n v="30.6287455874388"/>
    <n v="30.6287455874388"/>
    <n v="3.06287455874388E+16"/>
    <x v="2"/>
    <n v="796"/>
    <s v="No"/>
    <x v="0"/>
    <n v="2054.2014060266101"/>
    <n v="2.05420140602661E+16"/>
    <n v="215.04245350912299"/>
    <n v="2.15042453509123E+16"/>
    <x v="319"/>
    <n v="87.2"/>
  </r>
  <r>
    <x v="5"/>
    <n v="63"/>
    <x v="0"/>
    <x v="0"/>
    <x v="3"/>
    <x v="0"/>
    <x v="0"/>
    <x v="796"/>
    <x v="1"/>
    <x v="1"/>
    <n v="30.5598944430456"/>
    <n v="30.5598944430456"/>
    <n v="3055989444304560"/>
    <x v="2"/>
    <n v="797"/>
    <s v="No"/>
    <x v="0"/>
    <n v="2120.9864484817199"/>
    <n v="2.12098644848172E+16"/>
    <n v="26.0442901071996"/>
    <n v="2604429010719960"/>
    <x v="141"/>
    <n v="93.7"/>
  </r>
  <r>
    <x v="5"/>
    <n v="58"/>
    <x v="1"/>
    <x v="0"/>
    <x v="1"/>
    <x v="0"/>
    <x v="0"/>
    <x v="797"/>
    <x v="1"/>
    <x v="3"/>
    <n v="30.546329318929502"/>
    <n v="30.546329318929502"/>
    <n v="3.05463293189295E+16"/>
    <x v="2"/>
    <n v="798"/>
    <s v="No"/>
    <x v="0"/>
    <n v="2153.7976666128102"/>
    <n v="2.15379766661281E+16"/>
    <n v="224.99439176805501"/>
    <n v="2.24994391768055E+16"/>
    <x v="155"/>
    <n v="87.4"/>
  </r>
  <r>
    <x v="5"/>
    <n v="52"/>
    <x v="0"/>
    <x v="0"/>
    <x v="1"/>
    <x v="1"/>
    <x v="1"/>
    <x v="798"/>
    <x v="1"/>
    <x v="0"/>
    <n v="30.542115732361498"/>
    <n v="30.542115732361498"/>
    <n v="3.05421157323615E+16"/>
    <x v="2"/>
    <n v="799"/>
    <s v="No"/>
    <x v="0"/>
    <n v="2092.7387535484399"/>
    <n v="2.09273875354844E+16"/>
    <n v="23.426380960779799"/>
    <n v="2342638096077980"/>
    <x v="42"/>
    <n v="94.7"/>
  </r>
  <r>
    <x v="5"/>
    <n v="61"/>
    <x v="0"/>
    <x v="2"/>
    <x v="2"/>
    <x v="3"/>
    <x v="0"/>
    <x v="799"/>
    <x v="0"/>
    <x v="0"/>
    <n v="30.522098220043699"/>
    <n v="3.0522098220043699"/>
    <n v="3052209822004370"/>
    <x v="2"/>
    <n v="800"/>
    <s v="No"/>
    <x v="0"/>
    <n v="2231.6936825091798"/>
    <n v="2.23169368250918E+16"/>
    <n v="254.37008194077001"/>
    <n v="2.5437008194077E+16"/>
    <x v="372"/>
    <n v="107.9"/>
  </r>
  <r>
    <x v="5"/>
    <n v="59"/>
    <x v="0"/>
    <x v="9"/>
    <x v="3"/>
    <x v="0"/>
    <x v="0"/>
    <x v="800"/>
    <x v="0"/>
    <x v="1"/>
    <n v="30.513085999104401"/>
    <n v="30.513085999104401"/>
    <n v="3.05130859991044E+16"/>
    <x v="2"/>
    <n v="801"/>
    <s v="No"/>
    <x v="0"/>
    <n v="2294.1322530082698"/>
    <n v="2.29413225300827E+16"/>
    <n v="257.30481131033099"/>
    <n v="2.57304811310331E+16"/>
    <x v="214"/>
    <n v="101.1"/>
  </r>
  <r>
    <x v="5"/>
    <n v="67"/>
    <x v="0"/>
    <x v="9"/>
    <x v="0"/>
    <x v="0"/>
    <x v="3"/>
    <x v="801"/>
    <x v="0"/>
    <x v="0"/>
    <n v="30.509251320754601"/>
    <n v="30.509251320754601"/>
    <n v="3.05092513207546E+16"/>
    <x v="2"/>
    <n v="802"/>
    <s v="Si"/>
    <x v="1"/>
    <n v="2402.0172722049901"/>
    <n v="2.40201727220499E+16"/>
    <n v="256.59111653904102"/>
    <n v="2.56591116539041E+16"/>
    <x v="308"/>
    <n v="103.5"/>
  </r>
  <r>
    <x v="5"/>
    <n v="72"/>
    <x v="1"/>
    <x v="2"/>
    <x v="1"/>
    <x v="0"/>
    <x v="3"/>
    <x v="802"/>
    <x v="0"/>
    <x v="1"/>
    <n v="30.480875579913601"/>
    <n v="0.30480875579913602"/>
    <n v="304808755799136"/>
    <x v="2"/>
    <n v="803"/>
    <s v="No"/>
    <x v="0"/>
    <n v="196.11406247506801"/>
    <n v="1961140624750680"/>
    <n v="201.49167124997601"/>
    <n v="2.01491671249976E+16"/>
    <x v="116"/>
    <n v="99.8"/>
  </r>
  <r>
    <x v="5"/>
    <n v="68"/>
    <x v="1"/>
    <x v="5"/>
    <x v="2"/>
    <x v="3"/>
    <x v="3"/>
    <x v="803"/>
    <x v="0"/>
    <x v="1"/>
    <n v="30.370315539772601"/>
    <n v="30.370315539772601"/>
    <n v="3.03703155397726E+16"/>
    <x v="2"/>
    <n v="804"/>
    <s v="Si"/>
    <x v="1"/>
    <n v="2279.6327651839301"/>
    <n v="2.27963276518393E+16"/>
    <n v="3.0000000000000001E-12"/>
    <n v="300"/>
    <x v="373"/>
    <n v="99.3"/>
  </r>
  <r>
    <x v="5"/>
    <n v="49"/>
    <x v="0"/>
    <x v="9"/>
    <x v="1"/>
    <x v="3"/>
    <x v="1"/>
    <x v="804"/>
    <x v="0"/>
    <x v="3"/>
    <n v="30.348379430019801"/>
    <n v="30.348379430019801"/>
    <n v="3.03483794300198E+16"/>
    <x v="2"/>
    <n v="805"/>
    <s v="No"/>
    <x v="0"/>
    <n v="175.91072435771099"/>
    <n v="1759107243577110"/>
    <n v="224.12207626129501"/>
    <n v="2.24122076261295E+16"/>
    <x v="24"/>
    <n v="94.4"/>
  </r>
  <r>
    <x v="5"/>
    <n v="59"/>
    <x v="1"/>
    <x v="5"/>
    <x v="1"/>
    <x v="3"/>
    <x v="0"/>
    <x v="805"/>
    <x v="0"/>
    <x v="1"/>
    <n v="30.333165227780501"/>
    <n v="30.333165227780501"/>
    <n v="3.03331652277805E+16"/>
    <x v="2"/>
    <n v="806"/>
    <s v="No"/>
    <x v="0"/>
    <n v="2159.6661562752101"/>
    <n v="2.15966615627521E+16"/>
    <n v="240.35059816101"/>
    <n v="2.4035059816101E+16"/>
    <x v="247"/>
    <n v="100.6"/>
  </r>
  <r>
    <x v="5"/>
    <n v="69"/>
    <x v="1"/>
    <x v="5"/>
    <x v="2"/>
    <x v="3"/>
    <x v="3"/>
    <x v="806"/>
    <x v="1"/>
    <x v="3"/>
    <n v="30.325113738052"/>
    <n v="30.325113738052"/>
    <n v="3.0325113738052E+16"/>
    <x v="2"/>
    <n v="807"/>
    <s v="Si"/>
    <x v="1"/>
    <n v="2319.0060203906401"/>
    <n v="2.31900602039064E+16"/>
    <n v="223.387251619034"/>
    <n v="2.23387251619034E+16"/>
    <x v="374"/>
    <n v="95.2"/>
  </r>
  <r>
    <x v="5"/>
    <n v="46"/>
    <x v="0"/>
    <x v="5"/>
    <x v="3"/>
    <x v="0"/>
    <x v="1"/>
    <x v="807"/>
    <x v="0"/>
    <x v="0"/>
    <n v="30.319669008743901"/>
    <n v="30.319669008743901"/>
    <n v="3031966900874390"/>
    <x v="2"/>
    <n v="808"/>
    <s v="No"/>
    <x v="0"/>
    <n v="2171.3019551249399"/>
    <n v="2.17130195512494E+16"/>
    <n v="227.74342006956499"/>
    <n v="2.27743420069565E+16"/>
    <x v="14"/>
    <n v="92.9"/>
  </r>
  <r>
    <x v="5"/>
    <n v="53"/>
    <x v="1"/>
    <x v="2"/>
    <x v="3"/>
    <x v="0"/>
    <x v="1"/>
    <x v="808"/>
    <x v="0"/>
    <x v="1"/>
    <n v="30.281987217849199"/>
    <n v="3.02819872178492"/>
    <n v="3028198721784920"/>
    <x v="2"/>
    <n v="809"/>
    <s v="No"/>
    <x v="0"/>
    <n v="220.37685588107101"/>
    <n v="2203768558810710"/>
    <n v="212.33710150476799"/>
    <n v="2.12337101504768E+16"/>
    <x v="375"/>
    <n v="92.6"/>
  </r>
  <r>
    <x v="5"/>
    <n v="67"/>
    <x v="1"/>
    <x v="0"/>
    <x v="3"/>
    <x v="0"/>
    <x v="3"/>
    <x v="809"/>
    <x v="0"/>
    <x v="1"/>
    <n v="30.274565995572601"/>
    <n v="3.0274565995572602"/>
    <n v="3027456599557260"/>
    <x v="2"/>
    <n v="810"/>
    <s v="No"/>
    <x v="0"/>
    <n v="2391.2547827876501"/>
    <n v="2.39125478278765E+16"/>
    <n v="242.72273563957401"/>
    <n v="2.42722735639574E+16"/>
    <x v="182"/>
    <n v="95.9"/>
  </r>
  <r>
    <x v="5"/>
    <n v="43"/>
    <x v="0"/>
    <x v="3"/>
    <x v="1"/>
    <x v="3"/>
    <x v="2"/>
    <x v="810"/>
    <x v="1"/>
    <x v="1"/>
    <n v="30.220662609697602"/>
    <n v="3.0220662609697602"/>
    <n v="3022066260969760"/>
    <x v="2"/>
    <n v="811"/>
    <s v="Si"/>
    <x v="1"/>
    <n v="2208.1136579511099"/>
    <n v="2.20811365795111E+16"/>
    <n v="253.09094536428"/>
    <n v="2.5309094536428E+16"/>
    <x v="148"/>
    <n v="96.1"/>
  </r>
  <r>
    <x v="5"/>
    <n v="63"/>
    <x v="1"/>
    <x v="2"/>
    <x v="1"/>
    <x v="3"/>
    <x v="0"/>
    <x v="811"/>
    <x v="0"/>
    <x v="3"/>
    <n v="30.184977425302598"/>
    <n v="30.184977425302598"/>
    <n v="3.01849774253026E+16"/>
    <x v="2"/>
    <n v="812"/>
    <s v="No"/>
    <x v="0"/>
    <n v="2237.7096958289399"/>
    <n v="2.23770969582894E+16"/>
    <n v="29.2116370928976"/>
    <n v="2921163709289760"/>
    <x v="376"/>
    <n v="93.3"/>
  </r>
  <r>
    <x v="5"/>
    <n v="64"/>
    <x v="1"/>
    <x v="8"/>
    <x v="1"/>
    <x v="3"/>
    <x v="0"/>
    <x v="812"/>
    <x v="1"/>
    <x v="3"/>
    <n v="30.176034404879498"/>
    <n v="30.176034404879498"/>
    <n v="3.01760344048795E+16"/>
    <x v="2"/>
    <n v="813"/>
    <s v="No"/>
    <x v="0"/>
    <n v="2316.5745342863902"/>
    <n v="2.31657453428639E+16"/>
    <n v="229.74761733953099"/>
    <n v="2.29747617339531E+16"/>
    <x v="157"/>
    <n v="90.5"/>
  </r>
  <r>
    <x v="5"/>
    <n v="59"/>
    <x v="0"/>
    <x v="2"/>
    <x v="2"/>
    <x v="0"/>
    <x v="0"/>
    <x v="813"/>
    <x v="1"/>
    <x v="1"/>
    <n v="30.172416288746"/>
    <n v="3.0172416288746E-2"/>
    <n v="30172416288746"/>
    <x v="2"/>
    <n v="814"/>
    <s v="Si"/>
    <x v="1"/>
    <n v="2150.1412912301998"/>
    <n v="2.1501412912302E+16"/>
    <n v="229.66133937882901"/>
    <n v="2.29661339378829E+16"/>
    <x v="116"/>
    <n v="98.2"/>
  </r>
  <r>
    <x v="5"/>
    <n v="63"/>
    <x v="1"/>
    <x v="11"/>
    <x v="2"/>
    <x v="3"/>
    <x v="0"/>
    <x v="814"/>
    <x v="0"/>
    <x v="0"/>
    <n v="30.162529672577602"/>
    <n v="30.162529672577602"/>
    <n v="3.01625296725776E+16"/>
    <x v="2"/>
    <n v="815"/>
    <s v="Si"/>
    <x v="1"/>
    <n v="2471.4056693239199"/>
    <n v="2.47140566932392E+16"/>
    <n v="27.853418040505801"/>
    <n v="2785341804050580"/>
    <x v="377"/>
    <n v="101.4"/>
  </r>
  <r>
    <x v="5"/>
    <n v="62"/>
    <x v="0"/>
    <x v="5"/>
    <x v="3"/>
    <x v="3"/>
    <x v="0"/>
    <x v="815"/>
    <x v="1"/>
    <x v="1"/>
    <n v="30.159701396788002"/>
    <n v="30.159701396788002"/>
    <n v="3.0159701396788E+16"/>
    <x v="2"/>
    <n v="816"/>
    <s v="No"/>
    <x v="0"/>
    <n v="24.174043575156102"/>
    <n v="241740435751561"/>
    <n v="248.05850815309401"/>
    <n v="2.48058508153094E+16"/>
    <x v="213"/>
    <n v="95.5"/>
  </r>
  <r>
    <x v="5"/>
    <n v="53"/>
    <x v="0"/>
    <x v="2"/>
    <x v="1"/>
    <x v="0"/>
    <x v="1"/>
    <x v="816"/>
    <x v="1"/>
    <x v="1"/>
    <n v="30.144569349328599"/>
    <n v="30.144569349328599"/>
    <n v="3.01445693493286E+16"/>
    <x v="2"/>
    <n v="817"/>
    <s v="No"/>
    <x v="0"/>
    <n v="2006.1387940799"/>
    <n v="2.0061387940799E+16"/>
    <n v="219.62154617422101"/>
    <n v="2.19621546174221E+16"/>
    <x v="11"/>
    <n v="85.3"/>
  </r>
  <r>
    <x v="5"/>
    <n v="66"/>
    <x v="0"/>
    <x v="6"/>
    <x v="3"/>
    <x v="0"/>
    <x v="3"/>
    <x v="817"/>
    <x v="1"/>
    <x v="3"/>
    <n v="30.1373733832638"/>
    <n v="3.0137373383263801"/>
    <n v="3013737338326380"/>
    <x v="2"/>
    <n v="818"/>
    <s v="No"/>
    <x v="0"/>
    <n v="2050.4392171538002"/>
    <n v="2.0504392171538E+16"/>
    <n v="24.218661822182099"/>
    <n v="2421866182218210"/>
    <x v="58"/>
    <n v="96.3"/>
  </r>
  <r>
    <x v="5"/>
    <n v="50"/>
    <x v="1"/>
    <x v="18"/>
    <x v="3"/>
    <x v="3"/>
    <x v="1"/>
    <x v="818"/>
    <x v="1"/>
    <x v="3"/>
    <n v="30.135841228824201"/>
    <n v="30.135841228824201"/>
    <n v="3.01358412288242E+16"/>
    <x v="2"/>
    <n v="819"/>
    <s v="No"/>
    <x v="0"/>
    <n v="223.597310046345"/>
    <n v="2235973100463450"/>
    <n v="261.37187286939098"/>
    <n v="2.61371872869391E+16"/>
    <x v="80"/>
    <n v="89"/>
  </r>
  <r>
    <x v="5"/>
    <n v="51"/>
    <x v="1"/>
    <x v="17"/>
    <x v="1"/>
    <x v="2"/>
    <x v="1"/>
    <x v="819"/>
    <x v="1"/>
    <x v="3"/>
    <n v="30.118265477920797"/>
    <n v="3.0118265477920798"/>
    <n v="3011826547792080"/>
    <x v="2"/>
    <n v="820"/>
    <s v="No"/>
    <x v="0"/>
    <n v="212.060355595972"/>
    <n v="2120603555959720"/>
    <n v="23.375120436564"/>
    <n v="2337512043656400"/>
    <x v="378"/>
    <n v="83.2"/>
  </r>
  <r>
    <x v="5"/>
    <n v="47"/>
    <x v="0"/>
    <x v="13"/>
    <x v="1"/>
    <x v="0"/>
    <x v="1"/>
    <x v="820"/>
    <x v="1"/>
    <x v="3"/>
    <n v="30.0934295881118"/>
    <n v="30.0934295881118"/>
    <n v="3.00934295881118E+16"/>
    <x v="2"/>
    <n v="821"/>
    <s v="No"/>
    <x v="0"/>
    <n v="2183.9433080338299"/>
    <n v="2.18394330803383E+16"/>
    <n v="249.80488430224301"/>
    <n v="2.49804884302243E+16"/>
    <x v="177"/>
    <n v="94.7"/>
  </r>
  <r>
    <x v="5"/>
    <n v="47"/>
    <x v="1"/>
    <x v="0"/>
    <x v="1"/>
    <x v="3"/>
    <x v="1"/>
    <x v="821"/>
    <x v="1"/>
    <x v="3"/>
    <n v="30.089321381232999"/>
    <n v="30.089321381232999"/>
    <n v="3.0089321381233E+16"/>
    <x v="2"/>
    <n v="822"/>
    <s v="No"/>
    <x v="0"/>
    <n v="2000.59767389581"/>
    <n v="2.00059767389581E+16"/>
    <n v="211.91488493639"/>
    <n v="2.1191488493639E+16"/>
    <x v="48"/>
    <n v="89.9"/>
  </r>
  <r>
    <x v="5"/>
    <n v="60"/>
    <x v="1"/>
    <x v="5"/>
    <x v="1"/>
    <x v="0"/>
    <x v="0"/>
    <x v="822"/>
    <x v="1"/>
    <x v="3"/>
    <n v="30.067596657148101"/>
    <n v="30.067596657148101"/>
    <n v="3.00675966571481E+16"/>
    <x v="2"/>
    <n v="823"/>
    <s v="No"/>
    <x v="0"/>
    <n v="1958.42081891215"/>
    <n v="1.95842081891215E+16"/>
    <n v="22.028284482745399"/>
    <n v="2202828448274540"/>
    <x v="112"/>
    <n v="86.2"/>
  </r>
  <r>
    <x v="5"/>
    <n v="59"/>
    <x v="1"/>
    <x v="15"/>
    <x v="3"/>
    <x v="3"/>
    <x v="0"/>
    <x v="823"/>
    <x v="0"/>
    <x v="0"/>
    <n v="30.059864773331199"/>
    <n v="30.059864773331199"/>
    <n v="3.00598647733312E+16"/>
    <x v="2"/>
    <n v="824"/>
    <s v="No"/>
    <x v="0"/>
    <n v="2263.33645405384"/>
    <n v="2.26333645405384E+16"/>
    <n v="248.505920735188"/>
    <n v="2.48505920735188E+16"/>
    <x v="16"/>
    <n v="89.3"/>
  </r>
  <r>
    <x v="5"/>
    <n v="59"/>
    <x v="1"/>
    <x v="6"/>
    <x v="1"/>
    <x v="0"/>
    <x v="0"/>
    <x v="824"/>
    <x v="1"/>
    <x v="3"/>
    <n v="30.045272186966599"/>
    <n v="30.045272186966599"/>
    <n v="3.00452721869666E+16"/>
    <x v="2"/>
    <n v="825"/>
    <s v="No"/>
    <x v="0"/>
    <n v="1972.2553165884599"/>
    <n v="1.97225531658846E+16"/>
    <n v="217.51943611554501"/>
    <n v="2.17519436115545E+16"/>
    <x v="137"/>
    <n v="90.1"/>
  </r>
  <r>
    <x v="5"/>
    <n v="59"/>
    <x v="0"/>
    <x v="5"/>
    <x v="2"/>
    <x v="3"/>
    <x v="0"/>
    <x v="825"/>
    <x v="0"/>
    <x v="3"/>
    <n v="30.042742075505501"/>
    <n v="30.042742075505501"/>
    <n v="3.00427420755055E+16"/>
    <x v="2"/>
    <n v="826"/>
    <s v="No"/>
    <x v="0"/>
    <n v="2164.4051598880001"/>
    <n v="2.164405159888E+16"/>
    <n v="22.994134541824302"/>
    <n v="2299413454182430"/>
    <x v="91"/>
    <n v="97.9"/>
  </r>
  <r>
    <x v="5"/>
    <n v="64"/>
    <x v="0"/>
    <x v="2"/>
    <x v="3"/>
    <x v="0"/>
    <x v="0"/>
    <x v="826"/>
    <x v="1"/>
    <x v="1"/>
    <n v="30.033725354782202"/>
    <n v="3.0033725354782201"/>
    <n v="3003372535478220"/>
    <x v="2"/>
    <n v="827"/>
    <s v="No"/>
    <x v="0"/>
    <n v="2176.4159193401601"/>
    <n v="2.17641591934016E+16"/>
    <n v="251.56883642592101"/>
    <n v="2.51568836425921E+16"/>
    <x v="261"/>
    <n v="95.8"/>
  </r>
  <r>
    <x v="5"/>
    <n v="45"/>
    <x v="0"/>
    <x v="15"/>
    <x v="1"/>
    <x v="0"/>
    <x v="1"/>
    <x v="827"/>
    <x v="1"/>
    <x v="1"/>
    <n v="30.0322730582552"/>
    <n v="30.0322730582552"/>
    <n v="3.00322730582552E+16"/>
    <x v="2"/>
    <n v="828"/>
    <s v="No"/>
    <x v="0"/>
    <n v="1919.8576035036499"/>
    <n v="1.91985760350365E+16"/>
    <n v="238.66233899640599"/>
    <n v="2.38662338996406E+16"/>
    <x v="39"/>
    <n v="91.4"/>
  </r>
  <r>
    <x v="5"/>
    <n v="71"/>
    <x v="0"/>
    <x v="5"/>
    <x v="0"/>
    <x v="3"/>
    <x v="3"/>
    <x v="828"/>
    <x v="0"/>
    <x v="2"/>
    <n v="30.026007598624499"/>
    <n v="30.026007598624499"/>
    <n v="3.00260075986245E+16"/>
    <x v="2"/>
    <n v="829"/>
    <s v="Si"/>
    <x v="1"/>
    <n v="2569.3232698512902"/>
    <n v="2.56932326985129E+16"/>
    <n v="3.0000000000000001E-12"/>
    <n v="300"/>
    <x v="379"/>
    <n v="108.2"/>
  </r>
  <r>
    <x v="5"/>
    <n v="54"/>
    <x v="0"/>
    <x v="3"/>
    <x v="1"/>
    <x v="0"/>
    <x v="1"/>
    <x v="829"/>
    <x v="1"/>
    <x v="3"/>
    <n v="30.005598343641999"/>
    <n v="3.0005598343641999"/>
    <n v="3000559834364200"/>
    <x v="2"/>
    <n v="830"/>
    <s v="No"/>
    <x v="0"/>
    <n v="213.16929036256099"/>
    <n v="2131692903625610"/>
    <n v="2.1420906070093801"/>
    <n v="214209060700938"/>
    <x v="68"/>
    <n v="84.1"/>
  </r>
  <r>
    <x v="6"/>
    <n v="57"/>
    <x v="0"/>
    <x v="6"/>
    <x v="2"/>
    <x v="0"/>
    <x v="0"/>
    <x v="830"/>
    <x v="0"/>
    <x v="0"/>
    <n v="34.9772942453626"/>
    <n v="34.9772942453626"/>
    <n v="3.49772942453626E+16"/>
    <x v="2"/>
    <n v="831"/>
    <s v="Si"/>
    <x v="1"/>
    <n v="2419.3072509111998"/>
    <n v="2.4193072509112E+16"/>
    <n v="295.56978054280597"/>
    <n v="2.95569780542806E+16"/>
    <x v="380"/>
    <n v="107.7"/>
  </r>
  <r>
    <x v="6"/>
    <n v="71"/>
    <x v="0"/>
    <x v="5"/>
    <x v="0"/>
    <x v="3"/>
    <x v="3"/>
    <x v="831"/>
    <x v="0"/>
    <x v="0"/>
    <n v="34.971491743319099"/>
    <n v="34.971491743319099"/>
    <n v="3.49714917433191E+16"/>
    <x v="2"/>
    <n v="832"/>
    <s v="Si"/>
    <x v="1"/>
    <n v="2492.7960834641999"/>
    <n v="2.4927960834642E+16"/>
    <n v="3.0000000000000001E-12"/>
    <n v="300"/>
    <x v="361"/>
    <n v="110.9"/>
  </r>
  <r>
    <x v="6"/>
    <n v="59"/>
    <x v="1"/>
    <x v="0"/>
    <x v="3"/>
    <x v="3"/>
    <x v="0"/>
    <x v="832"/>
    <x v="1"/>
    <x v="0"/>
    <n v="34.918663963942997"/>
    <n v="34.918663963942997"/>
    <n v="3.4918663963943E+16"/>
    <x v="2"/>
    <n v="833"/>
    <s v="No"/>
    <x v="0"/>
    <n v="2257.6848124882499"/>
    <n v="2.25768481248825E+16"/>
    <n v="217.15171363957199"/>
    <n v="2.17151713639572E+16"/>
    <x v="381"/>
    <n v="97.7"/>
  </r>
  <r>
    <x v="6"/>
    <n v="46"/>
    <x v="1"/>
    <x v="11"/>
    <x v="1"/>
    <x v="1"/>
    <x v="1"/>
    <x v="833"/>
    <x v="1"/>
    <x v="0"/>
    <n v="34.909379430356999"/>
    <n v="34.909379430356999"/>
    <n v="3490937943035700"/>
    <x v="2"/>
    <n v="834"/>
    <s v="No"/>
    <x v="0"/>
    <n v="179.24291175081399"/>
    <n v="1792429117508140"/>
    <n v="212.035049157673"/>
    <n v="2.12035049157673E+16"/>
    <x v="7"/>
    <n v="86.5"/>
  </r>
  <r>
    <x v="6"/>
    <n v="66"/>
    <x v="0"/>
    <x v="10"/>
    <x v="0"/>
    <x v="3"/>
    <x v="3"/>
    <x v="834"/>
    <x v="0"/>
    <x v="3"/>
    <n v="34.788481340795002"/>
    <n v="3.4788481340794999E-2"/>
    <n v="34788481340795"/>
    <x v="2"/>
    <n v="835"/>
    <s v="Si"/>
    <x v="1"/>
    <n v="209.069068619277"/>
    <n v="2090690686192770"/>
    <n v="227.19530470263601"/>
    <n v="2.27195304702636E+16"/>
    <x v="282"/>
    <n v="104.5"/>
  </r>
  <r>
    <x v="6"/>
    <n v="67"/>
    <x v="0"/>
    <x v="6"/>
    <x v="2"/>
    <x v="3"/>
    <x v="3"/>
    <x v="835"/>
    <x v="0"/>
    <x v="1"/>
    <n v="34.759944659280698"/>
    <n v="3.4759944659280699"/>
    <n v="3475994465928070"/>
    <x v="2"/>
    <n v="836"/>
    <s v="Si"/>
    <x v="1"/>
    <n v="245.140809104623"/>
    <n v="2451408091046230"/>
    <n v="28.089434712117502"/>
    <n v="2808943471211750"/>
    <x v="382"/>
    <n v="104.6"/>
  </r>
  <r>
    <x v="6"/>
    <n v="44"/>
    <x v="1"/>
    <x v="1"/>
    <x v="1"/>
    <x v="2"/>
    <x v="2"/>
    <x v="836"/>
    <x v="1"/>
    <x v="1"/>
    <n v="34.749519804113604"/>
    <n v="3.47495198041136"/>
    <n v="3474951980411360"/>
    <x v="2"/>
    <n v="837"/>
    <s v="No"/>
    <x v="0"/>
    <n v="1749.91096874152"/>
    <n v="1.74991096874152E+16"/>
    <n v="175.41628271766101"/>
    <n v="1.75416282717661E+16"/>
    <x v="383"/>
    <n v="90.6"/>
  </r>
  <r>
    <x v="6"/>
    <n v="72"/>
    <x v="1"/>
    <x v="2"/>
    <x v="3"/>
    <x v="0"/>
    <x v="3"/>
    <x v="837"/>
    <x v="0"/>
    <x v="3"/>
    <n v="34.732268272754098"/>
    <n v="3.4732268272754099"/>
    <n v="3473226827275410"/>
    <x v="2"/>
    <n v="838"/>
    <s v="Si"/>
    <x v="1"/>
    <n v="249.345071210534"/>
    <n v="2493450712105340"/>
    <n v="255.95937026681599"/>
    <n v="2.55959370266816E+16"/>
    <x v="334"/>
    <n v="110.3"/>
  </r>
  <r>
    <x v="6"/>
    <n v="69"/>
    <x v="0"/>
    <x v="11"/>
    <x v="2"/>
    <x v="0"/>
    <x v="3"/>
    <x v="838"/>
    <x v="0"/>
    <x v="1"/>
    <n v="34.692738461704501"/>
    <n v="3.46927384617045"/>
    <n v="3469273846170450"/>
    <x v="2"/>
    <n v="839"/>
    <s v="No"/>
    <x v="0"/>
    <n v="218.16958599013699"/>
    <n v="2181695859901370"/>
    <n v="240.549730212225"/>
    <n v="2.40549730212225E+16"/>
    <x v="332"/>
    <n v="108.9"/>
  </r>
  <r>
    <x v="6"/>
    <n v="50"/>
    <x v="0"/>
    <x v="5"/>
    <x v="1"/>
    <x v="0"/>
    <x v="1"/>
    <x v="839"/>
    <x v="1"/>
    <x v="1"/>
    <n v="34.691969285766497"/>
    <n v="0.346919692857665"/>
    <n v="346919692857665"/>
    <x v="2"/>
    <n v="840"/>
    <s v="No"/>
    <x v="0"/>
    <n v="214.04187631366801"/>
    <n v="2140418763136680"/>
    <n v="242.38703926590699"/>
    <n v="2.42387039265907E+16"/>
    <x v="37"/>
    <n v="95.8"/>
  </r>
  <r>
    <x v="6"/>
    <n v="63"/>
    <x v="0"/>
    <x v="1"/>
    <x v="2"/>
    <x v="3"/>
    <x v="0"/>
    <x v="840"/>
    <x v="0"/>
    <x v="1"/>
    <n v="34.661324157903998"/>
    <n v="34.661324157903998"/>
    <n v="3.4661324157904E+16"/>
    <x v="2"/>
    <n v="841"/>
    <s v="No"/>
    <x v="0"/>
    <n v="2273.3282807362998"/>
    <n v="2.2733282807363E+16"/>
    <n v="275.189016155084"/>
    <n v="2.75189016155084E+16"/>
    <x v="354"/>
    <n v="102.4"/>
  </r>
  <r>
    <x v="6"/>
    <n v="60"/>
    <x v="1"/>
    <x v="7"/>
    <x v="1"/>
    <x v="0"/>
    <x v="0"/>
    <x v="841"/>
    <x v="1"/>
    <x v="3"/>
    <n v="34.645379403813401"/>
    <n v="3.4645379403813399"/>
    <n v="3464537940381340"/>
    <x v="2"/>
    <n v="842"/>
    <s v="No"/>
    <x v="0"/>
    <n v="2116.3827542675499"/>
    <n v="2.11638275426755E+16"/>
    <n v="234.99151552822701"/>
    <n v="2.34991515528227E+16"/>
    <x v="52"/>
    <n v="101.6"/>
  </r>
  <r>
    <x v="6"/>
    <n v="53"/>
    <x v="0"/>
    <x v="0"/>
    <x v="3"/>
    <x v="0"/>
    <x v="1"/>
    <x v="842"/>
    <x v="0"/>
    <x v="1"/>
    <n v="34.637194015002002"/>
    <n v="3.4637194015002003E-2"/>
    <n v="34637194015002"/>
    <x v="2"/>
    <n v="843"/>
    <s v="Si"/>
    <x v="1"/>
    <n v="2219.0181124887199"/>
    <n v="2.21901811248872E+16"/>
    <n v="262.40981768723998"/>
    <n v="2.6240981768724E+16"/>
    <x v="81"/>
    <n v="98.9"/>
  </r>
  <r>
    <x v="6"/>
    <n v="74"/>
    <x v="0"/>
    <x v="9"/>
    <x v="2"/>
    <x v="0"/>
    <x v="3"/>
    <x v="843"/>
    <x v="0"/>
    <x v="1"/>
    <n v="34.613198267425396"/>
    <n v="3.4613198267425398"/>
    <n v="3461319826742540"/>
    <x v="2"/>
    <n v="844"/>
    <s v="Si"/>
    <x v="1"/>
    <n v="2299.5805558308102"/>
    <n v="2.29958055583081E+16"/>
    <n v="287.16743391029502"/>
    <n v="2.87167433910295E+16"/>
    <x v="384"/>
    <n v="115"/>
  </r>
  <r>
    <x v="6"/>
    <n v="66"/>
    <x v="0"/>
    <x v="0"/>
    <x v="0"/>
    <x v="3"/>
    <x v="3"/>
    <x v="844"/>
    <x v="0"/>
    <x v="2"/>
    <n v="34.605250379814798"/>
    <n v="34.605250379814798"/>
    <n v="3.46052503798148E+16"/>
    <x v="2"/>
    <n v="845"/>
    <s v="Si"/>
    <x v="1"/>
    <n v="2.7213602275428999"/>
    <n v="27213602275429"/>
    <n v="3.0000000000000001E-12"/>
    <n v="300"/>
    <x v="385"/>
    <n v="108"/>
  </r>
  <r>
    <x v="6"/>
    <n v="48"/>
    <x v="1"/>
    <x v="9"/>
    <x v="1"/>
    <x v="2"/>
    <x v="1"/>
    <x v="845"/>
    <x v="1"/>
    <x v="0"/>
    <n v="34.593482219709401"/>
    <n v="3.4593482219709402"/>
    <n v="3459348221970940"/>
    <x v="2"/>
    <n v="846"/>
    <s v="No"/>
    <x v="0"/>
    <n v="1815.3733072659199"/>
    <n v="1.81537330726592E+16"/>
    <n v="20.421850383834201"/>
    <n v="2042185038383420"/>
    <x v="178"/>
    <n v="87.7"/>
  </r>
  <r>
    <x v="6"/>
    <n v="57"/>
    <x v="0"/>
    <x v="1"/>
    <x v="1"/>
    <x v="2"/>
    <x v="0"/>
    <x v="846"/>
    <x v="1"/>
    <x v="1"/>
    <n v="34.590914921135401"/>
    <n v="0.34590914921135402"/>
    <n v="345909149211354"/>
    <x v="2"/>
    <n v="847"/>
    <s v="No"/>
    <x v="0"/>
    <n v="2197.4306932361801"/>
    <n v="2.19743069323618E+16"/>
    <n v="26.653119174672899"/>
    <n v="2665311917467290"/>
    <x v="7"/>
    <n v="96.7"/>
  </r>
  <r>
    <x v="6"/>
    <n v="65"/>
    <x v="1"/>
    <x v="2"/>
    <x v="2"/>
    <x v="3"/>
    <x v="3"/>
    <x v="847"/>
    <x v="0"/>
    <x v="0"/>
    <n v="34.587114723150101"/>
    <n v="34.587114723150101"/>
    <n v="3.45871147231501E+16"/>
    <x v="2"/>
    <n v="848"/>
    <s v="Si"/>
    <x v="1"/>
    <n v="2476.8344845818801"/>
    <n v="2.47683448458188E+16"/>
    <n v="277.39009876919198"/>
    <n v="2.77390098769192E+16"/>
    <x v="321"/>
    <n v="100.3"/>
  </r>
  <r>
    <x v="6"/>
    <n v="60"/>
    <x v="0"/>
    <x v="8"/>
    <x v="2"/>
    <x v="2"/>
    <x v="0"/>
    <x v="848"/>
    <x v="1"/>
    <x v="1"/>
    <n v="34.585334958327003"/>
    <n v="34.585334958327003"/>
    <n v="3458533495832700"/>
    <x v="2"/>
    <n v="849"/>
    <s v="No"/>
    <x v="0"/>
    <n v="2175.04849792189"/>
    <n v="2.17504849792189E+16"/>
    <n v="227.56451223362299"/>
    <n v="2.27564512233623E+16"/>
    <x v="281"/>
    <n v="98.4"/>
  </r>
  <r>
    <x v="6"/>
    <n v="62"/>
    <x v="1"/>
    <x v="5"/>
    <x v="2"/>
    <x v="3"/>
    <x v="0"/>
    <x v="849"/>
    <x v="0"/>
    <x v="3"/>
    <n v="34.569634831120403"/>
    <n v="3.4569634831120402"/>
    <n v="3456963483112040"/>
    <x v="2"/>
    <n v="850"/>
    <s v="Si"/>
    <x v="1"/>
    <n v="2076.98985482633"/>
    <n v="2.07698985482633E+16"/>
    <n v="277.50865586317701"/>
    <n v="2.77508655863177E+16"/>
    <x v="280"/>
    <n v="100.7"/>
  </r>
  <r>
    <x v="6"/>
    <n v="59"/>
    <x v="0"/>
    <x v="0"/>
    <x v="2"/>
    <x v="2"/>
    <x v="0"/>
    <x v="850"/>
    <x v="0"/>
    <x v="2"/>
    <n v="34.530304271332199"/>
    <n v="3.4530304271332199"/>
    <n v="3453030427133220"/>
    <x v="2"/>
    <n v="851"/>
    <s v="No"/>
    <x v="0"/>
    <n v="1984.98303121921"/>
    <n v="1.98498303121921E+16"/>
    <n v="232.46123187556901"/>
    <n v="2.32461231875569E+16"/>
    <x v="356"/>
    <n v="96.6"/>
  </r>
  <r>
    <x v="6"/>
    <n v="61"/>
    <x v="1"/>
    <x v="0"/>
    <x v="1"/>
    <x v="0"/>
    <x v="0"/>
    <x v="851"/>
    <x v="0"/>
    <x v="1"/>
    <n v="34.530034995837802"/>
    <n v="3.4530034995837799"/>
    <n v="3453003499583780"/>
    <x v="2"/>
    <n v="852"/>
    <s v="No"/>
    <x v="0"/>
    <n v="2151.8181875577002"/>
    <n v="2.1518181875577E+16"/>
    <n v="27.2068568364488"/>
    <n v="2720685683644880"/>
    <x v="358"/>
    <n v="93.6"/>
  </r>
  <r>
    <x v="6"/>
    <n v="58"/>
    <x v="0"/>
    <x v="0"/>
    <x v="2"/>
    <x v="0"/>
    <x v="0"/>
    <x v="852"/>
    <x v="1"/>
    <x v="1"/>
    <n v="34.528584769720403"/>
    <n v="3.4528584769720401"/>
    <n v="3452858476972040"/>
    <x v="2"/>
    <n v="853"/>
    <s v="Si"/>
    <x v="1"/>
    <n v="2417.3718939813998"/>
    <n v="2.4173718939814E+16"/>
    <n v="228.10619467722"/>
    <n v="2.2810619467722E+16"/>
    <x v="295"/>
    <n v="108"/>
  </r>
  <r>
    <x v="6"/>
    <n v="60"/>
    <x v="1"/>
    <x v="9"/>
    <x v="1"/>
    <x v="0"/>
    <x v="0"/>
    <x v="853"/>
    <x v="1"/>
    <x v="1"/>
    <n v="34.526862972461394"/>
    <n v="0.34526862972461397"/>
    <n v="345268629724614"/>
    <x v="2"/>
    <n v="854"/>
    <s v="Si"/>
    <x v="1"/>
    <n v="2477.0331213660402"/>
    <n v="2.47703312136604E+16"/>
    <n v="24.395688886611499"/>
    <n v="2439568888661150"/>
    <x v="185"/>
    <n v="100.5"/>
  </r>
  <r>
    <x v="6"/>
    <n v="54"/>
    <x v="0"/>
    <x v="0"/>
    <x v="2"/>
    <x v="0"/>
    <x v="1"/>
    <x v="854"/>
    <x v="0"/>
    <x v="1"/>
    <n v="34.505121105188699"/>
    <n v="3.4505121105188699"/>
    <n v="3450512110518870"/>
    <x v="2"/>
    <n v="855"/>
    <s v="No"/>
    <x v="0"/>
    <n v="2298.3685506255301"/>
    <n v="2.29836855062553E+16"/>
    <n v="29.2645930004551"/>
    <n v="2926459300045510"/>
    <x v="175"/>
    <n v="101.5"/>
  </r>
  <r>
    <x v="6"/>
    <n v="51"/>
    <x v="0"/>
    <x v="15"/>
    <x v="1"/>
    <x v="0"/>
    <x v="1"/>
    <x v="855"/>
    <x v="0"/>
    <x v="3"/>
    <n v="34.489737871492203"/>
    <n v="34.489737871492203"/>
    <n v="3.44897378714922E+16"/>
    <x v="2"/>
    <n v="856"/>
    <s v="No"/>
    <x v="0"/>
    <n v="2409.0724107307501"/>
    <n v="2.40907241073075E+16"/>
    <n v="221.17250173961"/>
    <n v="2.2117250173961E+16"/>
    <x v="50"/>
    <n v="95.8"/>
  </r>
  <r>
    <x v="6"/>
    <n v="51"/>
    <x v="1"/>
    <x v="0"/>
    <x v="1"/>
    <x v="2"/>
    <x v="1"/>
    <x v="856"/>
    <x v="1"/>
    <x v="1"/>
    <n v="34.481956287467902"/>
    <n v="34.481956287467902"/>
    <n v="3.44819562874679E+16"/>
    <x v="2"/>
    <n v="857"/>
    <s v="No"/>
    <x v="0"/>
    <n v="2251.2786787275199"/>
    <n v="2.25127867872752E+16"/>
    <n v="25.3711130474776"/>
    <n v="2537111304747760"/>
    <x v="81"/>
    <n v="90.9"/>
  </r>
  <r>
    <x v="6"/>
    <n v="64"/>
    <x v="1"/>
    <x v="1"/>
    <x v="1"/>
    <x v="0"/>
    <x v="0"/>
    <x v="857"/>
    <x v="1"/>
    <x v="3"/>
    <n v="34.425121616354303"/>
    <n v="34.425121616354303"/>
    <n v="3.44251216163543E+16"/>
    <x v="2"/>
    <n v="858"/>
    <s v="No"/>
    <x v="0"/>
    <n v="219.56685811984599"/>
    <n v="2195668581198460"/>
    <n v="22.695720091687001"/>
    <n v="2269572009168700"/>
    <x v="191"/>
    <n v="93.9"/>
  </r>
  <r>
    <x v="6"/>
    <n v="60"/>
    <x v="1"/>
    <x v="5"/>
    <x v="1"/>
    <x v="3"/>
    <x v="0"/>
    <x v="858"/>
    <x v="1"/>
    <x v="1"/>
    <n v="34.421749335839799"/>
    <n v="3.44217493358398"/>
    <n v="3442174933583980"/>
    <x v="2"/>
    <n v="859"/>
    <s v="No"/>
    <x v="0"/>
    <n v="2223.3036030100102"/>
    <n v="2.22330360301001E+16"/>
    <n v="231.01195474043399"/>
    <n v="2.31011954740434E+16"/>
    <x v="69"/>
    <n v="94.7"/>
  </r>
  <r>
    <x v="6"/>
    <n v="48"/>
    <x v="0"/>
    <x v="0"/>
    <x v="0"/>
    <x v="3"/>
    <x v="1"/>
    <x v="859"/>
    <x v="0"/>
    <x v="0"/>
    <n v="34.400206218049199"/>
    <n v="3.4400206218049201"/>
    <n v="3440020621804920"/>
    <x v="2"/>
    <n v="860"/>
    <s v="Si"/>
    <x v="1"/>
    <n v="2265.56607378013"/>
    <n v="2.26556607378013E+16"/>
    <n v="25.835068236232999"/>
    <n v="2583506823623300"/>
    <x v="74"/>
    <n v="104"/>
  </r>
  <r>
    <x v="6"/>
    <n v="57"/>
    <x v="0"/>
    <x v="0"/>
    <x v="1"/>
    <x v="2"/>
    <x v="0"/>
    <x v="860"/>
    <x v="1"/>
    <x v="3"/>
    <n v="34.352489721073695"/>
    <n v="3.4352489721073698"/>
    <n v="3435248972107370"/>
    <x v="2"/>
    <n v="861"/>
    <s v="No"/>
    <x v="0"/>
    <n v="215.19386063331601"/>
    <n v="2151938606333160"/>
    <n v="200.71950239398299"/>
    <n v="2.00719502393983E+16"/>
    <x v="386"/>
    <n v="94.3"/>
  </r>
  <r>
    <x v="6"/>
    <n v="67"/>
    <x v="1"/>
    <x v="2"/>
    <x v="2"/>
    <x v="0"/>
    <x v="3"/>
    <x v="861"/>
    <x v="1"/>
    <x v="1"/>
    <n v="34.346323959872798"/>
    <n v="34.346323959872798"/>
    <n v="3.43463239598728E+16"/>
    <x v="2"/>
    <n v="862"/>
    <s v="Si"/>
    <x v="1"/>
    <n v="2416.73284059037"/>
    <n v="2.41673284059037E+16"/>
    <n v="2.5760887106517099"/>
    <n v="257608871065171"/>
    <x v="387"/>
    <n v="99.8"/>
  </r>
  <r>
    <x v="6"/>
    <n v="65"/>
    <x v="1"/>
    <x v="2"/>
    <x v="0"/>
    <x v="3"/>
    <x v="3"/>
    <x v="862"/>
    <x v="0"/>
    <x v="1"/>
    <n v="34.327734289789603"/>
    <n v="3.43277342897896"/>
    <n v="3432773428978960"/>
    <x v="2"/>
    <n v="863"/>
    <s v="Si"/>
    <x v="1"/>
    <n v="2518.7429126024199"/>
    <n v="2.51874291260242E+16"/>
    <n v="27.512903143033999"/>
    <n v="2751290314303400"/>
    <x v="388"/>
    <n v="105.9"/>
  </r>
  <r>
    <x v="6"/>
    <n v="44"/>
    <x v="1"/>
    <x v="5"/>
    <x v="1"/>
    <x v="2"/>
    <x v="2"/>
    <x v="863"/>
    <x v="1"/>
    <x v="0"/>
    <n v="34.256177764304397"/>
    <n v="3.4256177764304399"/>
    <n v="3425617776430440"/>
    <x v="2"/>
    <n v="864"/>
    <s v="No"/>
    <x v="0"/>
    <n v="2021.6976386533299"/>
    <n v="2.02169763865333E+16"/>
    <n v="189.80293317839701"/>
    <n v="1.89802933178397E+16"/>
    <x v="117"/>
    <n v="89.5"/>
  </r>
  <r>
    <x v="6"/>
    <n v="65"/>
    <x v="0"/>
    <x v="9"/>
    <x v="0"/>
    <x v="3"/>
    <x v="3"/>
    <x v="864"/>
    <x v="0"/>
    <x v="3"/>
    <n v="34.254965064663502"/>
    <n v="34.254965064663502"/>
    <n v="3.42549650646635E+16"/>
    <x v="2"/>
    <n v="865"/>
    <s v="Si"/>
    <x v="1"/>
    <n v="224.79255676299601"/>
    <n v="2247925567629960"/>
    <n v="211.134320151498"/>
    <n v="2.11134320151498E+16"/>
    <x v="281"/>
    <n v="104.3"/>
  </r>
  <r>
    <x v="6"/>
    <n v="59"/>
    <x v="0"/>
    <x v="2"/>
    <x v="0"/>
    <x v="3"/>
    <x v="0"/>
    <x v="865"/>
    <x v="0"/>
    <x v="1"/>
    <n v="34.250939991402703"/>
    <n v="3.42509399914027"/>
    <n v="3425093999140270"/>
    <x v="2"/>
    <n v="866"/>
    <s v="Si"/>
    <x v="1"/>
    <n v="2427.4521058959499"/>
    <n v="2.42745210589595E+16"/>
    <n v="26.842555344480601"/>
    <n v="2684255534448060"/>
    <x v="389"/>
    <n v="97.8"/>
  </r>
  <r>
    <x v="6"/>
    <n v="61"/>
    <x v="0"/>
    <x v="4"/>
    <x v="1"/>
    <x v="2"/>
    <x v="0"/>
    <x v="866"/>
    <x v="1"/>
    <x v="3"/>
    <n v="34.227635555328703"/>
    <n v="3.4227635555328701"/>
    <n v="3422763555532870"/>
    <x v="2"/>
    <n v="867"/>
    <s v="No"/>
    <x v="0"/>
    <n v="2114.05360415516"/>
    <n v="2.11405360415516E+16"/>
    <n v="195.94451508450899"/>
    <n v="1.95944515084509E+16"/>
    <x v="261"/>
    <n v="94.2"/>
  </r>
  <r>
    <x v="6"/>
    <n v="65"/>
    <x v="0"/>
    <x v="16"/>
    <x v="0"/>
    <x v="3"/>
    <x v="3"/>
    <x v="867"/>
    <x v="0"/>
    <x v="1"/>
    <n v="34.206276242603799"/>
    <n v="3.4206276242603799"/>
    <n v="3420627624260380"/>
    <x v="2"/>
    <n v="868"/>
    <s v="Si"/>
    <x v="1"/>
    <n v="2547.1918652888698"/>
    <n v="2.54719186528887E+16"/>
    <n v="24.886718323087301"/>
    <n v="2488671832308730"/>
    <x v="373"/>
    <n v="104.3"/>
  </r>
  <r>
    <x v="6"/>
    <n v="57"/>
    <x v="1"/>
    <x v="9"/>
    <x v="0"/>
    <x v="3"/>
    <x v="0"/>
    <x v="868"/>
    <x v="0"/>
    <x v="2"/>
    <n v="34.187031017156002"/>
    <n v="34.187031017156002"/>
    <n v="3.4187031017156E+16"/>
    <x v="2"/>
    <n v="869"/>
    <s v="No"/>
    <x v="0"/>
    <n v="2359.3747505954502"/>
    <n v="2.35937475059545E+16"/>
    <n v="220.17676931725001"/>
    <n v="2.2017676931725E+16"/>
    <x v="316"/>
    <n v="100.2"/>
  </r>
  <r>
    <x v="6"/>
    <n v="43"/>
    <x v="0"/>
    <x v="10"/>
    <x v="1"/>
    <x v="0"/>
    <x v="2"/>
    <x v="869"/>
    <x v="0"/>
    <x v="2"/>
    <n v="34.170608307895598"/>
    <n v="34.170608307895598"/>
    <n v="3.41706083078956E+16"/>
    <x v="2"/>
    <n v="870"/>
    <s v="No"/>
    <x v="0"/>
    <n v="195.79101358073001"/>
    <n v="1957910135807300"/>
    <n v="254.39871817879299"/>
    <n v="2.54398718178793E+16"/>
    <x v="270"/>
    <n v="98.3"/>
  </r>
  <r>
    <x v="6"/>
    <n v="59"/>
    <x v="0"/>
    <x v="5"/>
    <x v="2"/>
    <x v="0"/>
    <x v="0"/>
    <x v="870"/>
    <x v="0"/>
    <x v="2"/>
    <n v="34.145854539990097"/>
    <n v="34.145854539990097"/>
    <n v="3414585453999010"/>
    <x v="2"/>
    <n v="871"/>
    <s v="No"/>
    <x v="0"/>
    <n v="2335.0562226881102"/>
    <n v="2.33505622268811E+16"/>
    <n v="26.063965328355302"/>
    <n v="2606396532835530"/>
    <x v="390"/>
    <n v="104.2"/>
  </r>
  <r>
    <x v="6"/>
    <n v="61"/>
    <x v="0"/>
    <x v="5"/>
    <x v="1"/>
    <x v="3"/>
    <x v="0"/>
    <x v="871"/>
    <x v="0"/>
    <x v="0"/>
    <n v="34.136281120428997"/>
    <n v="34.136281120428997"/>
    <n v="3.4136281120429E+16"/>
    <x v="2"/>
    <n v="872"/>
    <s v="Si"/>
    <x v="1"/>
    <n v="224.609526388109"/>
    <n v="2246095263881090"/>
    <n v="24.663339318594801"/>
    <n v="2466333931859480"/>
    <x v="274"/>
    <n v="102.3"/>
  </r>
  <r>
    <x v="6"/>
    <n v="60"/>
    <x v="0"/>
    <x v="10"/>
    <x v="1"/>
    <x v="3"/>
    <x v="0"/>
    <x v="872"/>
    <x v="1"/>
    <x v="3"/>
    <n v="34.119139694425002"/>
    <n v="34.119139694425002"/>
    <n v="3.4119139694425E+16"/>
    <x v="2"/>
    <n v="873"/>
    <s v="No"/>
    <x v="0"/>
    <n v="2446.0263380802298"/>
    <n v="2.44602633808023E+16"/>
    <n v="21.907988826186401"/>
    <n v="2190798882618640"/>
    <x v="317"/>
    <n v="97.4"/>
  </r>
  <r>
    <x v="6"/>
    <n v="61"/>
    <x v="0"/>
    <x v="2"/>
    <x v="3"/>
    <x v="2"/>
    <x v="0"/>
    <x v="873"/>
    <x v="2"/>
    <x v="1"/>
    <n v="34.116583573061597"/>
    <n v="34.116583573061597"/>
    <n v="3.41165835730616E+16"/>
    <x v="2"/>
    <n v="874"/>
    <s v="No"/>
    <x v="0"/>
    <n v="190.068178991232"/>
    <n v="1900681789912320"/>
    <n v="237.76637442959401"/>
    <n v="2.37766374429594E+16"/>
    <x v="314"/>
    <n v="98.9"/>
  </r>
  <r>
    <x v="6"/>
    <n v="48"/>
    <x v="1"/>
    <x v="2"/>
    <x v="0"/>
    <x v="0"/>
    <x v="1"/>
    <x v="874"/>
    <x v="0"/>
    <x v="0"/>
    <n v="34.100901117306805"/>
    <n v="3.4100901117306801"/>
    <n v="3410090111730680"/>
    <x v="2"/>
    <n v="875"/>
    <s v="No"/>
    <x v="0"/>
    <n v="2131.2749101836398"/>
    <n v="2.13127491018364E+16"/>
    <n v="276.83368609580498"/>
    <n v="2.76833686095805E+16"/>
    <x v="19"/>
    <n v="95.8"/>
  </r>
  <r>
    <x v="6"/>
    <n v="61"/>
    <x v="0"/>
    <x v="13"/>
    <x v="1"/>
    <x v="0"/>
    <x v="0"/>
    <x v="875"/>
    <x v="1"/>
    <x v="1"/>
    <n v="34.098275734829997"/>
    <n v="34.098275734829997"/>
    <n v="3.409827573483E+16"/>
    <x v="2"/>
    <n v="876"/>
    <s v="No"/>
    <x v="0"/>
    <n v="2209.55459646502"/>
    <n v="2.20955459646502E+16"/>
    <n v="25.3117480314822"/>
    <n v="2531174803148220"/>
    <x v="365"/>
    <n v="98.1"/>
  </r>
  <r>
    <x v="6"/>
    <n v="57"/>
    <x v="1"/>
    <x v="0"/>
    <x v="1"/>
    <x v="0"/>
    <x v="0"/>
    <x v="876"/>
    <x v="0"/>
    <x v="1"/>
    <n v="34.075380511640397"/>
    <n v="34.075380511640397"/>
    <n v="3407538051164040"/>
    <x v="2"/>
    <n v="877"/>
    <s v="No"/>
    <x v="0"/>
    <n v="2288.7396018841"/>
    <n v="2.2887396018841E+16"/>
    <n v="25.760644774858299"/>
    <n v="2576064477485830"/>
    <x v="342"/>
    <n v="93"/>
  </r>
  <r>
    <x v="6"/>
    <n v="59"/>
    <x v="0"/>
    <x v="0"/>
    <x v="0"/>
    <x v="3"/>
    <x v="0"/>
    <x v="877"/>
    <x v="0"/>
    <x v="1"/>
    <n v="34.065160991143202"/>
    <n v="3.4065160991143202"/>
    <n v="3406516099114320"/>
    <x v="2"/>
    <n v="878"/>
    <s v="Si"/>
    <x v="1"/>
    <n v="2326.3205015150802"/>
    <n v="2.32632050151508E+16"/>
    <n v="261.66287815345999"/>
    <n v="2.6166287815346E+16"/>
    <x v="340"/>
    <n v="105.1"/>
  </r>
  <r>
    <x v="6"/>
    <n v="59"/>
    <x v="1"/>
    <x v="7"/>
    <x v="2"/>
    <x v="0"/>
    <x v="0"/>
    <x v="878"/>
    <x v="1"/>
    <x v="0"/>
    <n v="34.052452906481697"/>
    <n v="34.052452906481697"/>
    <n v="3.40524529064817E+16"/>
    <x v="2"/>
    <n v="879"/>
    <s v="No"/>
    <x v="0"/>
    <n v="212.97059096816599"/>
    <n v="2129705909681660"/>
    <n v="205.00625601028599"/>
    <n v="2.05006256010286E+16"/>
    <x v="88"/>
    <n v="97.7"/>
  </r>
  <r>
    <x v="6"/>
    <n v="54"/>
    <x v="1"/>
    <x v="15"/>
    <x v="1"/>
    <x v="0"/>
    <x v="1"/>
    <x v="879"/>
    <x v="0"/>
    <x v="1"/>
    <n v="34.049249009587797"/>
    <n v="3.4049249009587799"/>
    <n v="3404924900958780"/>
    <x v="2"/>
    <n v="880"/>
    <s v="No"/>
    <x v="0"/>
    <n v="2277.2033097096501"/>
    <n v="2.27720330970965E+16"/>
    <n v="229.55710245693501"/>
    <n v="2.29557102456935E+16"/>
    <x v="381"/>
    <n v="92.5"/>
  </r>
  <r>
    <x v="6"/>
    <n v="67"/>
    <x v="1"/>
    <x v="5"/>
    <x v="1"/>
    <x v="3"/>
    <x v="3"/>
    <x v="880"/>
    <x v="1"/>
    <x v="3"/>
    <n v="34.047412180567605"/>
    <n v="3.4047412180567602"/>
    <n v="3404741218056760"/>
    <x v="2"/>
    <n v="881"/>
    <s v="No"/>
    <x v="0"/>
    <n v="2356.4743631884098"/>
    <n v="2.35647436318841E+16"/>
    <n v="241.150369845586"/>
    <n v="2.41150369845586E+16"/>
    <x v="391"/>
    <n v="95.2"/>
  </r>
  <r>
    <x v="6"/>
    <n v="51"/>
    <x v="1"/>
    <x v="0"/>
    <x v="1"/>
    <x v="3"/>
    <x v="1"/>
    <x v="881"/>
    <x v="0"/>
    <x v="1"/>
    <n v="34.045774967224702"/>
    <n v="34.045774967224702"/>
    <n v="3.40457749672247E+16"/>
    <x v="2"/>
    <n v="882"/>
    <s v="No"/>
    <x v="0"/>
    <n v="1960.87543481492"/>
    <n v="1.96087543481492E+16"/>
    <n v="253.58944037000501"/>
    <n v="2.53589440370005E+16"/>
    <x v="25"/>
    <n v="92"/>
  </r>
  <r>
    <x v="6"/>
    <n v="63"/>
    <x v="0"/>
    <x v="5"/>
    <x v="0"/>
    <x v="0"/>
    <x v="0"/>
    <x v="882"/>
    <x v="0"/>
    <x v="0"/>
    <n v="34.010233906690502"/>
    <n v="3.4010233906690499"/>
    <n v="3401023390669050"/>
    <x v="2"/>
    <n v="883"/>
    <s v="No"/>
    <x v="0"/>
    <n v="2340.54410385244"/>
    <n v="2.34054410385244E+16"/>
    <n v="277.74283829872701"/>
    <n v="2.77742838298727E+16"/>
    <x v="320"/>
    <n v="105.7"/>
  </r>
  <r>
    <x v="6"/>
    <n v="64"/>
    <x v="0"/>
    <x v="2"/>
    <x v="2"/>
    <x v="0"/>
    <x v="0"/>
    <x v="883"/>
    <x v="0"/>
    <x v="0"/>
    <n v="33.998930393501695"/>
    <n v="3.3998930393501698"/>
    <n v="3399893039350170"/>
    <x v="2"/>
    <n v="884"/>
    <s v="Si"/>
    <x v="1"/>
    <n v="2211.8835550265198"/>
    <n v="2.21188355502652E+16"/>
    <n v="27.564471067114201"/>
    <n v="2756447106711420"/>
    <x v="392"/>
    <n v="105.1"/>
  </r>
  <r>
    <x v="6"/>
    <n v="58"/>
    <x v="1"/>
    <x v="2"/>
    <x v="1"/>
    <x v="0"/>
    <x v="0"/>
    <x v="884"/>
    <x v="0"/>
    <x v="0"/>
    <n v="33.964919508736102"/>
    <n v="3.3964919508736102"/>
    <n v="3396491950873610"/>
    <x v="2"/>
    <n v="885"/>
    <s v="No"/>
    <x v="0"/>
    <n v="2345.8159071667201"/>
    <n v="2.34581590716672E+16"/>
    <n v="245.67283651872"/>
    <n v="2.4567283651872E+16"/>
    <x v="314"/>
    <n v="93.7"/>
  </r>
  <r>
    <x v="6"/>
    <n v="70"/>
    <x v="0"/>
    <x v="0"/>
    <x v="1"/>
    <x v="3"/>
    <x v="3"/>
    <x v="885"/>
    <x v="1"/>
    <x v="3"/>
    <n v="33.951098926935003"/>
    <n v="3.3951098926935002"/>
    <n v="3395109892693500"/>
    <x v="2"/>
    <n v="886"/>
    <s v="Si"/>
    <x v="1"/>
    <n v="2327.5913149979801"/>
    <n v="2.32759131499798E+16"/>
    <n v="25.5024940751637"/>
    <n v="2550249407516370"/>
    <x v="345"/>
    <n v="104"/>
  </r>
  <r>
    <x v="6"/>
    <n v="69"/>
    <x v="0"/>
    <x v="8"/>
    <x v="0"/>
    <x v="3"/>
    <x v="3"/>
    <x v="886"/>
    <x v="0"/>
    <x v="0"/>
    <n v="33.924211125667199"/>
    <n v="3.3924211125667201"/>
    <n v="3392421112566720"/>
    <x v="2"/>
    <n v="887"/>
    <s v="No"/>
    <x v="0"/>
    <n v="2515.8749659763998"/>
    <n v="2.5158749659764E+16"/>
    <n v="22.534079540041098"/>
    <n v="2253407954004110"/>
    <x v="276"/>
    <n v="105.2"/>
  </r>
  <r>
    <x v="6"/>
    <n v="63"/>
    <x v="0"/>
    <x v="3"/>
    <x v="2"/>
    <x v="0"/>
    <x v="0"/>
    <x v="887"/>
    <x v="1"/>
    <x v="1"/>
    <n v="33.918402976535901"/>
    <n v="33.918402976535901"/>
    <n v="3391840297653590"/>
    <x v="2"/>
    <n v="888"/>
    <s v="No"/>
    <x v="0"/>
    <n v="2116.0228994214999"/>
    <n v="2.1160228994215E+16"/>
    <n v="234.692103549823"/>
    <n v="2.34692103549823E+16"/>
    <x v="269"/>
    <n v="99.5"/>
  </r>
  <r>
    <x v="6"/>
    <n v="58"/>
    <x v="0"/>
    <x v="5"/>
    <x v="0"/>
    <x v="0"/>
    <x v="0"/>
    <x v="888"/>
    <x v="0"/>
    <x v="0"/>
    <n v="33.8915584299614"/>
    <n v="3.3891558429961401"/>
    <n v="3389155842996140"/>
    <x v="2"/>
    <n v="889"/>
    <s v="Si"/>
    <x v="1"/>
    <n v="2652.2102952137998"/>
    <n v="2.6522102952138E+16"/>
    <n v="3.0000000000000001E-12"/>
    <n v="300"/>
    <x v="393"/>
    <n v="108.3"/>
  </r>
  <r>
    <x v="6"/>
    <n v="72"/>
    <x v="1"/>
    <x v="2"/>
    <x v="2"/>
    <x v="3"/>
    <x v="3"/>
    <x v="889"/>
    <x v="0"/>
    <x v="1"/>
    <n v="33.8824543777027"/>
    <n v="33.8824543777027"/>
    <n v="3.38824543777027E+16"/>
    <x v="2"/>
    <n v="890"/>
    <s v="Si"/>
    <x v="1"/>
    <n v="23.4688568758835"/>
    <n v="234688568758835"/>
    <n v="26.754085543545202"/>
    <n v="2675408554354520"/>
    <x v="394"/>
    <n v="106.5"/>
  </r>
  <r>
    <x v="6"/>
    <n v="54"/>
    <x v="1"/>
    <x v="0"/>
    <x v="2"/>
    <x v="0"/>
    <x v="1"/>
    <x v="890"/>
    <x v="1"/>
    <x v="0"/>
    <n v="33.8657401090096"/>
    <n v="3.3865740109009601"/>
    <n v="3386574010900960"/>
    <x v="2"/>
    <n v="891"/>
    <s v="No"/>
    <x v="0"/>
    <n v="1933.1979377622799"/>
    <n v="1.93319793776228E+16"/>
    <n v="225.44241344293201"/>
    <n v="2.25442413442932E+16"/>
    <x v="179"/>
    <n v="90.4"/>
  </r>
  <r>
    <x v="6"/>
    <n v="50"/>
    <x v="1"/>
    <x v="12"/>
    <x v="1"/>
    <x v="2"/>
    <x v="1"/>
    <x v="891"/>
    <x v="1"/>
    <x v="0"/>
    <n v="33.863238980263603"/>
    <n v="33.863238980263603"/>
    <n v="3.38632389802636E+16"/>
    <x v="2"/>
    <n v="892"/>
    <s v="No"/>
    <x v="0"/>
    <n v="2224.9523269555798"/>
    <n v="2.22495232695558E+16"/>
    <n v="238.69079849079"/>
    <n v="2.3869079849079E+16"/>
    <x v="189"/>
    <n v="94.3"/>
  </r>
  <r>
    <x v="6"/>
    <n v="56"/>
    <x v="0"/>
    <x v="1"/>
    <x v="3"/>
    <x v="0"/>
    <x v="0"/>
    <x v="892"/>
    <x v="0"/>
    <x v="0"/>
    <n v="33.861371772648297"/>
    <n v="33.861371772648297"/>
    <n v="3.38613717726483E+16"/>
    <x v="2"/>
    <n v="893"/>
    <s v="No"/>
    <x v="0"/>
    <n v="2271.9357886182302"/>
    <n v="2.27193578861823E+16"/>
    <n v="3.0000000000000001E-12"/>
    <n v="300"/>
    <x v="395"/>
    <n v="99.1"/>
  </r>
  <r>
    <x v="6"/>
    <n v="58"/>
    <x v="1"/>
    <x v="7"/>
    <x v="3"/>
    <x v="0"/>
    <x v="0"/>
    <x v="893"/>
    <x v="0"/>
    <x v="1"/>
    <n v="33.830787207015902"/>
    <n v="3.3830787207015902"/>
    <n v="3383078720701590"/>
    <x v="2"/>
    <n v="894"/>
    <s v="No"/>
    <x v="0"/>
    <n v="2028.8862766933801"/>
    <n v="2.02888627669338E+16"/>
    <n v="240.70439275473001"/>
    <n v="2.4070439275473E+16"/>
    <x v="216"/>
    <n v="103.4"/>
  </r>
  <r>
    <x v="6"/>
    <n v="66"/>
    <x v="1"/>
    <x v="2"/>
    <x v="0"/>
    <x v="3"/>
    <x v="3"/>
    <x v="894"/>
    <x v="1"/>
    <x v="1"/>
    <n v="33.820237619196703"/>
    <n v="33.820237619196703"/>
    <n v="3.38202376191967E+16"/>
    <x v="2"/>
    <n v="895"/>
    <s v="Si"/>
    <x v="1"/>
    <n v="2220.2557891455599"/>
    <n v="2.22025578914556E+16"/>
    <n v="245.75731206190801"/>
    <n v="2.45757312061908E+16"/>
    <x v="354"/>
    <n v="105.8"/>
  </r>
  <r>
    <x v="6"/>
    <n v="58"/>
    <x v="0"/>
    <x v="7"/>
    <x v="2"/>
    <x v="2"/>
    <x v="0"/>
    <x v="895"/>
    <x v="0"/>
    <x v="1"/>
    <n v="33.815412002796101"/>
    <n v="33.815412002796101"/>
    <n v="3.38154120027961E+16"/>
    <x v="2"/>
    <n v="896"/>
    <s v="No"/>
    <x v="0"/>
    <n v="2460.1482741433201"/>
    <n v="2.46014827414332E+16"/>
    <n v="24.856284305632201"/>
    <n v="2485628430563220"/>
    <x v="329"/>
    <n v="104.4"/>
  </r>
  <r>
    <x v="6"/>
    <n v="57"/>
    <x v="0"/>
    <x v="5"/>
    <x v="2"/>
    <x v="0"/>
    <x v="0"/>
    <x v="896"/>
    <x v="1"/>
    <x v="1"/>
    <n v="33.812480493285001"/>
    <n v="3.3812480493285002"/>
    <n v="3381248049328500"/>
    <x v="2"/>
    <n v="897"/>
    <s v="Si"/>
    <x v="1"/>
    <n v="2236.2684979975702"/>
    <n v="2.23626849799757E+16"/>
    <n v="27.119283991555001"/>
    <n v="2711928399155500"/>
    <x v="365"/>
    <n v="104.4"/>
  </r>
  <r>
    <x v="6"/>
    <n v="66"/>
    <x v="0"/>
    <x v="5"/>
    <x v="0"/>
    <x v="0"/>
    <x v="3"/>
    <x v="897"/>
    <x v="0"/>
    <x v="0"/>
    <n v="33.806635806612803"/>
    <n v="3.3806635806612801"/>
    <n v="3380663580661280"/>
    <x v="2"/>
    <n v="898"/>
    <s v="No"/>
    <x v="0"/>
    <n v="215.34468270079199"/>
    <n v="2153446827007920"/>
    <n v="289.10886315648497"/>
    <n v="2.89108863156485E+16"/>
    <x v="396"/>
    <n v="105.9"/>
  </r>
  <r>
    <x v="6"/>
    <n v="63"/>
    <x v="0"/>
    <x v="5"/>
    <x v="1"/>
    <x v="0"/>
    <x v="0"/>
    <x v="898"/>
    <x v="1"/>
    <x v="3"/>
    <n v="33.800933748127001"/>
    <n v="33.800933748127001"/>
    <n v="3.3800933748127E+16"/>
    <x v="2"/>
    <n v="899"/>
    <s v="No"/>
    <x v="0"/>
    <n v="1989.31565326243"/>
    <n v="1.98931565326243E+16"/>
    <n v="23.717378159861202"/>
    <n v="2371737815986120"/>
    <x v="69"/>
    <n v="91"/>
  </r>
  <r>
    <x v="6"/>
    <n v="67"/>
    <x v="0"/>
    <x v="6"/>
    <x v="2"/>
    <x v="3"/>
    <x v="3"/>
    <x v="899"/>
    <x v="1"/>
    <x v="3"/>
    <n v="33.794297861219398"/>
    <n v="33.794297861219398"/>
    <n v="3.37942978612194E+16"/>
    <x v="2"/>
    <n v="900"/>
    <s v="Si"/>
    <x v="1"/>
    <n v="244.05000474667199"/>
    <n v="2440500047466720"/>
    <n v="24.5277837814976"/>
    <n v="2452778378149760"/>
    <x v="326"/>
    <n v="105"/>
  </r>
  <r>
    <x v="6"/>
    <n v="70"/>
    <x v="0"/>
    <x v="15"/>
    <x v="2"/>
    <x v="0"/>
    <x v="3"/>
    <x v="900"/>
    <x v="1"/>
    <x v="1"/>
    <n v="33.778079337865904"/>
    <n v="3.3778079337865901"/>
    <n v="3377807933786590"/>
    <x v="2"/>
    <n v="901"/>
    <s v="No"/>
    <x v="0"/>
    <n v="206.67378523638999"/>
    <n v="2066737852363900"/>
    <n v="230.799487429517"/>
    <n v="2.30799487429517E+16"/>
    <x v="363"/>
    <n v="102.4"/>
  </r>
  <r>
    <x v="6"/>
    <n v="39"/>
    <x v="1"/>
    <x v="5"/>
    <x v="1"/>
    <x v="0"/>
    <x v="2"/>
    <x v="901"/>
    <x v="0"/>
    <x v="0"/>
    <n v="33.772426829365202"/>
    <n v="3.3772426829365201"/>
    <n v="3377242682936520"/>
    <x v="2"/>
    <n v="902"/>
    <s v="No"/>
    <x v="0"/>
    <n v="195.14195645190401"/>
    <n v="1951419564519040"/>
    <n v="234.914852501784"/>
    <n v="2.34914852501784E+16"/>
    <x v="92"/>
    <n v="86.5"/>
  </r>
  <r>
    <x v="6"/>
    <n v="56"/>
    <x v="0"/>
    <x v="5"/>
    <x v="0"/>
    <x v="3"/>
    <x v="0"/>
    <x v="902"/>
    <x v="1"/>
    <x v="1"/>
    <n v="33.771193138771402"/>
    <n v="33.771193138771402"/>
    <n v="3377119313877140"/>
    <x v="2"/>
    <n v="903"/>
    <s v="Si"/>
    <x v="1"/>
    <n v="2231.9031572619501"/>
    <n v="2.23190315726195E+16"/>
    <n v="231.58566431896199"/>
    <n v="2.31585664318962E+16"/>
    <x v="310"/>
    <n v="104.1"/>
  </r>
  <r>
    <x v="6"/>
    <n v="44"/>
    <x v="0"/>
    <x v="2"/>
    <x v="1"/>
    <x v="3"/>
    <x v="2"/>
    <x v="903"/>
    <x v="0"/>
    <x v="2"/>
    <n v="33.771189981415198"/>
    <n v="3.3771189981415199"/>
    <n v="3377118998141520"/>
    <x v="2"/>
    <n v="904"/>
    <s v="Si"/>
    <x v="1"/>
    <n v="2455.2566123135898"/>
    <n v="2.45525661231359E+16"/>
    <n v="28.837129084339502"/>
    <n v="2883712908433950"/>
    <x v="298"/>
    <n v="104.5"/>
  </r>
  <r>
    <x v="6"/>
    <n v="55"/>
    <x v="0"/>
    <x v="12"/>
    <x v="2"/>
    <x v="3"/>
    <x v="0"/>
    <x v="904"/>
    <x v="1"/>
    <x v="1"/>
    <n v="33.720503106377798"/>
    <n v="33.720503106377798"/>
    <n v="3.37205031063778E+16"/>
    <x v="2"/>
    <n v="905"/>
    <s v="Si"/>
    <x v="1"/>
    <n v="2560.2507668930798"/>
    <n v="2.56025076689308E+16"/>
    <n v="280.716469171048"/>
    <n v="2.80716469171048E+16"/>
    <x v="397"/>
    <n v="106.4"/>
  </r>
  <r>
    <x v="6"/>
    <n v="54"/>
    <x v="1"/>
    <x v="8"/>
    <x v="2"/>
    <x v="3"/>
    <x v="1"/>
    <x v="905"/>
    <x v="1"/>
    <x v="1"/>
    <n v="33.715130946335002"/>
    <n v="3.3715130946334999"/>
    <n v="3371513094633500"/>
    <x v="2"/>
    <n v="906"/>
    <s v="No"/>
    <x v="0"/>
    <n v="2260.22149528407"/>
    <n v="2.26022149528407E+16"/>
    <n v="28.838246447362401"/>
    <n v="2883824644736240"/>
    <x v="146"/>
    <n v="94.1"/>
  </r>
  <r>
    <x v="6"/>
    <n v="73"/>
    <x v="1"/>
    <x v="4"/>
    <x v="2"/>
    <x v="3"/>
    <x v="3"/>
    <x v="906"/>
    <x v="0"/>
    <x v="1"/>
    <n v="33.691907143225599"/>
    <n v="33.691907143225599"/>
    <n v="3369190714322560"/>
    <x v="2"/>
    <n v="907"/>
    <s v="No"/>
    <x v="0"/>
    <n v="2260.6587657989398"/>
    <n v="2.26065876579894E+16"/>
    <n v="2.3732716750225098"/>
    <n v="237327167502251"/>
    <x v="300"/>
    <n v="100.6"/>
  </r>
  <r>
    <x v="6"/>
    <n v="53"/>
    <x v="1"/>
    <x v="10"/>
    <x v="1"/>
    <x v="2"/>
    <x v="1"/>
    <x v="907"/>
    <x v="0"/>
    <x v="0"/>
    <n v="33.677591648420197"/>
    <n v="3.36775916484202"/>
    <n v="3367759164842020"/>
    <x v="2"/>
    <n v="908"/>
    <s v="No"/>
    <x v="0"/>
    <n v="2287.79849152522"/>
    <n v="2.28779849152522E+16"/>
    <n v="24.764957646468499"/>
    <n v="2476495764646850"/>
    <x v="398"/>
    <n v="90.3"/>
  </r>
  <r>
    <x v="6"/>
    <n v="54"/>
    <x v="0"/>
    <x v="9"/>
    <x v="1"/>
    <x v="3"/>
    <x v="1"/>
    <x v="908"/>
    <x v="0"/>
    <x v="1"/>
    <n v="33.675346934604299"/>
    <n v="3.36753469346043"/>
    <n v="3367534693460430"/>
    <x v="2"/>
    <n v="909"/>
    <s v="Si"/>
    <x v="1"/>
    <n v="2353.26056779906"/>
    <n v="2.35326056779906E+16"/>
    <n v="29.9869932888951"/>
    <n v="2998699328889510"/>
    <x v="254"/>
    <n v="99.3"/>
  </r>
  <r>
    <x v="6"/>
    <n v="62"/>
    <x v="0"/>
    <x v="0"/>
    <x v="3"/>
    <x v="3"/>
    <x v="0"/>
    <x v="909"/>
    <x v="1"/>
    <x v="1"/>
    <n v="33.658023096273496"/>
    <n v="3.3658023096273499"/>
    <n v="3365802309627350"/>
    <x v="2"/>
    <n v="910"/>
    <s v="Si"/>
    <x v="1"/>
    <n v="2044.2127459278599"/>
    <n v="2.04421274592786E+16"/>
    <n v="256.12876298136098"/>
    <n v="2.56128762981361E+16"/>
    <x v="349"/>
    <n v="98.7"/>
  </r>
  <r>
    <x v="6"/>
    <n v="55"/>
    <x v="0"/>
    <x v="0"/>
    <x v="2"/>
    <x v="3"/>
    <x v="0"/>
    <x v="910"/>
    <x v="0"/>
    <x v="1"/>
    <n v="33.621668287640503"/>
    <n v="33.621668287640503"/>
    <n v="3.36216682876405E+16"/>
    <x v="2"/>
    <n v="911"/>
    <s v="Si"/>
    <x v="1"/>
    <n v="2383.8759608710998"/>
    <n v="2.3838759608711E+16"/>
    <n v="264.60848391988401"/>
    <n v="2.64608483919884E+16"/>
    <x v="359"/>
    <n v="101.4"/>
  </r>
  <r>
    <x v="6"/>
    <n v="60"/>
    <x v="0"/>
    <x v="9"/>
    <x v="2"/>
    <x v="0"/>
    <x v="0"/>
    <x v="911"/>
    <x v="2"/>
    <x v="3"/>
    <n v="33.597616515173797"/>
    <n v="33.597616515173797"/>
    <n v="3.35976165151738E+16"/>
    <x v="2"/>
    <n v="912"/>
    <s v="No"/>
    <x v="0"/>
    <n v="201.282852142769"/>
    <n v="2012828521427690"/>
    <n v="191.39614566330201"/>
    <n v="1.91396145663302E+16"/>
    <x v="381"/>
    <n v="99.6"/>
  </r>
  <r>
    <x v="6"/>
    <n v="67"/>
    <x v="0"/>
    <x v="2"/>
    <x v="2"/>
    <x v="3"/>
    <x v="3"/>
    <x v="912"/>
    <x v="0"/>
    <x v="1"/>
    <n v="33.589222658789801"/>
    <n v="3.3589222658789799"/>
    <n v="3358922265878980"/>
    <x v="2"/>
    <n v="913"/>
    <s v="No"/>
    <x v="0"/>
    <n v="2187.03098578551"/>
    <n v="2.18703098578551E+16"/>
    <n v="255.02515224616801"/>
    <n v="2.55025152246168E+16"/>
    <x v="399"/>
    <n v="103.9"/>
  </r>
  <r>
    <x v="6"/>
    <n v="54"/>
    <x v="0"/>
    <x v="5"/>
    <x v="2"/>
    <x v="3"/>
    <x v="1"/>
    <x v="913"/>
    <x v="1"/>
    <x v="1"/>
    <n v="33.5856768208631"/>
    <n v="3.35856768208631"/>
    <n v="3358567682086310"/>
    <x v="2"/>
    <n v="914"/>
    <s v="Si"/>
    <x v="1"/>
    <n v="23.166316669675201"/>
    <n v="231663166696752"/>
    <n v="26.562785050879999"/>
    <n v="2656278505088000"/>
    <x v="238"/>
    <n v="98.1"/>
  </r>
  <r>
    <x v="6"/>
    <n v="62"/>
    <x v="1"/>
    <x v="0"/>
    <x v="1"/>
    <x v="3"/>
    <x v="0"/>
    <x v="914"/>
    <x v="0"/>
    <x v="1"/>
    <n v="33.581915952635903"/>
    <n v="33.581915952635903"/>
    <n v="3.35819159526359E+16"/>
    <x v="2"/>
    <n v="915"/>
    <s v="Si"/>
    <x v="1"/>
    <n v="2163.1617287399699"/>
    <n v="2.16316172873997E+16"/>
    <n v="287.066147648455"/>
    <n v="2.87066147648455E+16"/>
    <x v="400"/>
    <n v="102.6"/>
  </r>
  <r>
    <x v="6"/>
    <n v="66"/>
    <x v="0"/>
    <x v="0"/>
    <x v="0"/>
    <x v="0"/>
    <x v="3"/>
    <x v="915"/>
    <x v="0"/>
    <x v="1"/>
    <n v="33.558341886972698"/>
    <n v="3.35583418869727"/>
    <n v="3355834188697270"/>
    <x v="2"/>
    <n v="916"/>
    <s v="Si"/>
    <x v="1"/>
    <n v="232.99675904316501"/>
    <n v="2329967590431650"/>
    <n v="294.542116366887"/>
    <n v="2.94542116366887E+16"/>
    <x v="291"/>
    <n v="99.5"/>
  </r>
  <r>
    <x v="6"/>
    <n v="54"/>
    <x v="1"/>
    <x v="2"/>
    <x v="1"/>
    <x v="3"/>
    <x v="1"/>
    <x v="916"/>
    <x v="0"/>
    <x v="1"/>
    <n v="33.550787643087098"/>
    <n v="3.3550787643087099"/>
    <n v="3355078764308710"/>
    <x v="2"/>
    <n v="917"/>
    <s v="No"/>
    <x v="0"/>
    <n v="2220.1289325028602"/>
    <n v="2.22012893250286E+16"/>
    <n v="240.40069932879601"/>
    <n v="2.40400699328796E+16"/>
    <x v="225"/>
    <n v="90.1"/>
  </r>
  <r>
    <x v="6"/>
    <n v="61"/>
    <x v="0"/>
    <x v="3"/>
    <x v="0"/>
    <x v="0"/>
    <x v="0"/>
    <x v="917"/>
    <x v="0"/>
    <x v="0"/>
    <n v="33.524725663045103"/>
    <n v="3.3524725663045101"/>
    <n v="3352472566304510"/>
    <x v="2"/>
    <n v="918"/>
    <s v="Si"/>
    <x v="1"/>
    <n v="2008.63218814114"/>
    <n v="2.00863218814114E+16"/>
    <n v="26.6086486641439"/>
    <n v="2660864866414390"/>
    <x v="401"/>
    <n v="104.1"/>
  </r>
  <r>
    <x v="6"/>
    <n v="54"/>
    <x v="0"/>
    <x v="3"/>
    <x v="0"/>
    <x v="3"/>
    <x v="1"/>
    <x v="918"/>
    <x v="1"/>
    <x v="0"/>
    <n v="33.506149330330103"/>
    <n v="3.3506149330330102"/>
    <n v="3350614933033010"/>
    <x v="2"/>
    <n v="919"/>
    <s v="Si"/>
    <x v="1"/>
    <n v="23.782734373950198"/>
    <n v="237827343739502"/>
    <n v="262.38410273294602"/>
    <n v="2.62384102732946E+16"/>
    <x v="300"/>
    <n v="98.5"/>
  </r>
  <r>
    <x v="6"/>
    <n v="66"/>
    <x v="1"/>
    <x v="0"/>
    <x v="2"/>
    <x v="3"/>
    <x v="3"/>
    <x v="919"/>
    <x v="1"/>
    <x v="1"/>
    <n v="33.500309441748698"/>
    <n v="3.3500309441748701"/>
    <n v="3350030944174870"/>
    <x v="2"/>
    <n v="920"/>
    <s v="No"/>
    <x v="0"/>
    <n v="198.28487059957101"/>
    <n v="1982848705995710"/>
    <n v="237.76074614615101"/>
    <n v="2.37760746146151E+16"/>
    <x v="181"/>
    <n v="93.9"/>
  </r>
  <r>
    <x v="6"/>
    <n v="39"/>
    <x v="1"/>
    <x v="1"/>
    <x v="1"/>
    <x v="3"/>
    <x v="2"/>
    <x v="920"/>
    <x v="0"/>
    <x v="0"/>
    <n v="33.467069646960503"/>
    <n v="33.467069646960503"/>
    <n v="3.34670696469605E+16"/>
    <x v="2"/>
    <n v="921"/>
    <s v="No"/>
    <x v="0"/>
    <n v="2106.2524111083299"/>
    <n v="2.10625241110833E+16"/>
    <n v="232.25811598268899"/>
    <n v="2.32258115982689E+16"/>
    <x v="81"/>
    <n v="90"/>
  </r>
  <r>
    <x v="6"/>
    <n v="59"/>
    <x v="1"/>
    <x v="2"/>
    <x v="1"/>
    <x v="3"/>
    <x v="0"/>
    <x v="921"/>
    <x v="0"/>
    <x v="3"/>
    <n v="33.394995295827499"/>
    <n v="33.394995295827499"/>
    <n v="3.33949952958275E+16"/>
    <x v="2"/>
    <n v="922"/>
    <s v="No"/>
    <x v="0"/>
    <n v="2499.2447729164301"/>
    <n v="2.49924477291643E+16"/>
    <n v="264.77354086631601"/>
    <n v="2.64773540866316E+16"/>
    <x v="91"/>
    <n v="104.3"/>
  </r>
  <r>
    <x v="6"/>
    <n v="54"/>
    <x v="0"/>
    <x v="5"/>
    <x v="1"/>
    <x v="1"/>
    <x v="1"/>
    <x v="922"/>
    <x v="2"/>
    <x v="1"/>
    <n v="33.3739861810012"/>
    <n v="0.33373986181001197"/>
    <n v="333739861810012"/>
    <x v="2"/>
    <n v="923"/>
    <s v="No"/>
    <x v="0"/>
    <n v="1936.3214303692"/>
    <n v="1.9363214303692E+16"/>
    <n v="251.77559862738201"/>
    <n v="2.51775598627382E+16"/>
    <x v="23"/>
    <n v="93.1"/>
  </r>
  <r>
    <x v="6"/>
    <n v="63"/>
    <x v="1"/>
    <x v="3"/>
    <x v="2"/>
    <x v="0"/>
    <x v="0"/>
    <x v="923"/>
    <x v="0"/>
    <x v="0"/>
    <n v="33.366548558831497"/>
    <n v="33.366548558831497"/>
    <n v="3.33665485588315E+16"/>
    <x v="2"/>
    <n v="924"/>
    <s v="Si"/>
    <x v="1"/>
    <n v="244.95112738640799"/>
    <n v="2449511273864080"/>
    <n v="26.8580806520145"/>
    <n v="2685808065201450"/>
    <x v="402"/>
    <n v="102"/>
  </r>
  <r>
    <x v="6"/>
    <n v="50"/>
    <x v="1"/>
    <x v="4"/>
    <x v="1"/>
    <x v="2"/>
    <x v="1"/>
    <x v="924"/>
    <x v="0"/>
    <x v="0"/>
    <n v="33.356905491526099"/>
    <n v="33.356905491526099"/>
    <n v="3.33569054915261E+16"/>
    <x v="2"/>
    <n v="925"/>
    <s v="No"/>
    <x v="0"/>
    <n v="2134.4149928993702"/>
    <n v="2.13441499289937E+16"/>
    <n v="214.401869478892"/>
    <n v="2.14401869478892E+16"/>
    <x v="311"/>
    <n v="89.7"/>
  </r>
  <r>
    <x v="6"/>
    <n v="68"/>
    <x v="1"/>
    <x v="0"/>
    <x v="0"/>
    <x v="3"/>
    <x v="3"/>
    <x v="925"/>
    <x v="0"/>
    <x v="1"/>
    <n v="33.342653392599502"/>
    <n v="3.3342653392599502"/>
    <n v="3334265339259950"/>
    <x v="2"/>
    <n v="926"/>
    <s v="Si"/>
    <x v="1"/>
    <n v="23.600368000173098"/>
    <n v="236003680001731"/>
    <n v="264.72583113422002"/>
    <n v="2.6472583113422E+16"/>
    <x v="403"/>
    <n v="103"/>
  </r>
  <r>
    <x v="6"/>
    <n v="64"/>
    <x v="0"/>
    <x v="7"/>
    <x v="3"/>
    <x v="2"/>
    <x v="0"/>
    <x v="926"/>
    <x v="1"/>
    <x v="3"/>
    <n v="33.3331275555513"/>
    <n v="3.3333127555551298"/>
    <n v="3333312755555130"/>
    <x v="2"/>
    <n v="927"/>
    <s v="Si"/>
    <x v="1"/>
    <n v="2116.3182856724902"/>
    <n v="2.11631828567249E+16"/>
    <n v="263.81221099287001"/>
    <n v="2.6381221099287E+16"/>
    <x v="16"/>
    <n v="103"/>
  </r>
  <r>
    <x v="6"/>
    <n v="53"/>
    <x v="1"/>
    <x v="1"/>
    <x v="1"/>
    <x v="2"/>
    <x v="1"/>
    <x v="927"/>
    <x v="0"/>
    <x v="2"/>
    <n v="33.330883717344605"/>
    <n v="3.3330883717344602"/>
    <n v="3333088371734460"/>
    <x v="2"/>
    <n v="928"/>
    <s v="No"/>
    <x v="0"/>
    <n v="1884.8696489229701"/>
    <n v="1.88486964892297E+16"/>
    <n v="237.42562813503801"/>
    <n v="2.37425628135038E+16"/>
    <x v="184"/>
    <n v="96.3"/>
  </r>
  <r>
    <x v="6"/>
    <n v="51"/>
    <x v="0"/>
    <x v="1"/>
    <x v="1"/>
    <x v="0"/>
    <x v="1"/>
    <x v="928"/>
    <x v="1"/>
    <x v="1"/>
    <n v="33.3240829236357"/>
    <n v="33.3240829236357"/>
    <n v="3332408292363570"/>
    <x v="2"/>
    <n v="929"/>
    <s v="No"/>
    <x v="0"/>
    <n v="2444.9808253179799"/>
    <n v="2.44498082531798E+16"/>
    <n v="27.507526749885798"/>
    <n v="2750752674988580"/>
    <x v="252"/>
    <n v="95"/>
  </r>
  <r>
    <x v="6"/>
    <n v="58"/>
    <x v="1"/>
    <x v="9"/>
    <x v="3"/>
    <x v="0"/>
    <x v="0"/>
    <x v="929"/>
    <x v="1"/>
    <x v="0"/>
    <n v="33.313454898538197"/>
    <n v="3.33134548985382"/>
    <n v="3331345489853820"/>
    <x v="2"/>
    <n v="930"/>
    <s v="No"/>
    <x v="0"/>
    <n v="221.81332957130499"/>
    <n v="2218133295713050"/>
    <n v="2.4901720615736598"/>
    <n v="249017206157366"/>
    <x v="341"/>
    <n v="94.6"/>
  </r>
  <r>
    <x v="6"/>
    <n v="65"/>
    <x v="1"/>
    <x v="8"/>
    <x v="2"/>
    <x v="0"/>
    <x v="3"/>
    <x v="930"/>
    <x v="1"/>
    <x v="1"/>
    <n v="33.261792703121699"/>
    <n v="3.3261792703121702"/>
    <n v="3326179270312170"/>
    <x v="2"/>
    <n v="931"/>
    <s v="No"/>
    <x v="0"/>
    <n v="21.968918227486601"/>
    <n v="219689182274866"/>
    <n v="2.40414701714902"/>
    <n v="240414701714902"/>
    <x v="46"/>
    <n v="99.1"/>
  </r>
  <r>
    <x v="6"/>
    <n v="67"/>
    <x v="1"/>
    <x v="5"/>
    <x v="2"/>
    <x v="3"/>
    <x v="3"/>
    <x v="931"/>
    <x v="0"/>
    <x v="1"/>
    <n v="33.246056433910397"/>
    <n v="3.32460564339104"/>
    <n v="3324605643391040"/>
    <x v="2"/>
    <n v="932"/>
    <s v="No"/>
    <x v="0"/>
    <n v="231.143999808686"/>
    <n v="2311439998086860"/>
    <n v="28.1760780621658"/>
    <n v="2817607806216580"/>
    <x v="208"/>
    <n v="100.2"/>
  </r>
  <r>
    <x v="6"/>
    <n v="49"/>
    <x v="0"/>
    <x v="2"/>
    <x v="1"/>
    <x v="2"/>
    <x v="1"/>
    <x v="932"/>
    <x v="1"/>
    <x v="1"/>
    <n v="33.242257257957405"/>
    <n v="3.3242257257957402"/>
    <n v="3324225725795740"/>
    <x v="2"/>
    <n v="933"/>
    <s v="No"/>
    <x v="0"/>
    <n v="2316.7909980224199"/>
    <n v="2.31679099802242E+16"/>
    <n v="209.382070092373"/>
    <n v="2.09382070092373E+16"/>
    <x v="108"/>
    <n v="86.7"/>
  </r>
  <r>
    <x v="6"/>
    <n v="70"/>
    <x v="0"/>
    <x v="3"/>
    <x v="2"/>
    <x v="3"/>
    <x v="3"/>
    <x v="933"/>
    <x v="0"/>
    <x v="0"/>
    <n v="33.237601986352402"/>
    <n v="33.237601986352402"/>
    <n v="3.32376019863524E+16"/>
    <x v="2"/>
    <n v="934"/>
    <s v="No"/>
    <x v="0"/>
    <n v="2068.80964869018"/>
    <n v="2.06880964869018E+16"/>
    <n v="223.165284168651"/>
    <n v="2.23165284168651E+16"/>
    <x v="294"/>
    <n v="103.7"/>
  </r>
  <r>
    <x v="6"/>
    <n v="58"/>
    <x v="0"/>
    <x v="10"/>
    <x v="1"/>
    <x v="0"/>
    <x v="0"/>
    <x v="934"/>
    <x v="1"/>
    <x v="3"/>
    <n v="33.193999276099497"/>
    <n v="33.193999276099497"/>
    <n v="3.31939992760995E+16"/>
    <x v="2"/>
    <n v="935"/>
    <s v="No"/>
    <x v="0"/>
    <n v="2323.7914777258602"/>
    <n v="2.32379147772586E+16"/>
    <n v="248.042827399419"/>
    <n v="2.48042827399419E+16"/>
    <x v="318"/>
    <n v="96.3"/>
  </r>
  <r>
    <x v="6"/>
    <n v="62"/>
    <x v="1"/>
    <x v="5"/>
    <x v="1"/>
    <x v="3"/>
    <x v="0"/>
    <x v="935"/>
    <x v="1"/>
    <x v="3"/>
    <n v="33.177433615257797"/>
    <n v="3.3177433615257801"/>
    <n v="3317743361525780"/>
    <x v="2"/>
    <n v="936"/>
    <s v="No"/>
    <x v="0"/>
    <n v="2332.3513205344402"/>
    <n v="2.33235132053444E+16"/>
    <n v="273.35232133701498"/>
    <n v="2.73352321337015E+16"/>
    <x v="117"/>
    <n v="91.4"/>
  </r>
  <r>
    <x v="6"/>
    <n v="54"/>
    <x v="0"/>
    <x v="11"/>
    <x v="1"/>
    <x v="2"/>
    <x v="1"/>
    <x v="936"/>
    <x v="1"/>
    <x v="1"/>
    <n v="33.164618502462602"/>
    <n v="33.164618502462602"/>
    <n v="3.31646185024626E+16"/>
    <x v="2"/>
    <n v="937"/>
    <s v="No"/>
    <x v="0"/>
    <n v="2115.8443408695798"/>
    <n v="2.11584434086958E+16"/>
    <n v="2.2000681448184598"/>
    <n v="220006814481846"/>
    <x v="262"/>
    <n v="93.3"/>
  </r>
  <r>
    <x v="6"/>
    <n v="54"/>
    <x v="0"/>
    <x v="7"/>
    <x v="1"/>
    <x v="0"/>
    <x v="1"/>
    <x v="937"/>
    <x v="0"/>
    <x v="1"/>
    <n v="33.159629963037901"/>
    <n v="3.31596299630379"/>
    <n v="3315962996303790"/>
    <x v="2"/>
    <n v="938"/>
    <s v="No"/>
    <x v="0"/>
    <n v="2082.3504762099201"/>
    <n v="2.08235047620992E+16"/>
    <n v="250.851709610526"/>
    <n v="2.50851709610526E+16"/>
    <x v="182"/>
    <n v="95.7"/>
  </r>
  <r>
    <x v="6"/>
    <n v="60"/>
    <x v="1"/>
    <x v="4"/>
    <x v="1"/>
    <x v="1"/>
    <x v="0"/>
    <x v="938"/>
    <x v="1"/>
    <x v="3"/>
    <n v="33.1463179528102"/>
    <n v="3.31463179528102"/>
    <n v="3314631795281020"/>
    <x v="2"/>
    <n v="939"/>
    <s v="No"/>
    <x v="0"/>
    <n v="1926.77428510509"/>
    <n v="1.92677428510509E+16"/>
    <n v="231.54781275341401"/>
    <n v="2.31547812753414E+16"/>
    <x v="25"/>
    <n v="87.4"/>
  </r>
  <r>
    <x v="6"/>
    <n v="61"/>
    <x v="1"/>
    <x v="17"/>
    <x v="3"/>
    <x v="0"/>
    <x v="0"/>
    <x v="939"/>
    <x v="0"/>
    <x v="1"/>
    <n v="33.145313180889801"/>
    <n v="3.3145313180889802"/>
    <n v="3314531318088980"/>
    <x v="2"/>
    <n v="940"/>
    <s v="No"/>
    <x v="0"/>
    <n v="18.321851229822101"/>
    <n v="183218512298221"/>
    <n v="228.11900866578901"/>
    <n v="2.28119008665789E+16"/>
    <x v="12"/>
    <n v="94.1"/>
  </r>
  <r>
    <x v="6"/>
    <n v="65"/>
    <x v="1"/>
    <x v="0"/>
    <x v="1"/>
    <x v="0"/>
    <x v="3"/>
    <x v="940"/>
    <x v="1"/>
    <x v="3"/>
    <n v="33.058447672134299"/>
    <n v="3.3058447672134301"/>
    <n v="3305844767213430"/>
    <x v="2"/>
    <n v="941"/>
    <s v="No"/>
    <x v="0"/>
    <n v="2305.6356151575501"/>
    <n v="2.30563561515755E+16"/>
    <n v="238.32781193942799"/>
    <n v="2.38327811939428E+16"/>
    <x v="50"/>
    <n v="95.5"/>
  </r>
  <r>
    <x v="6"/>
    <n v="56"/>
    <x v="0"/>
    <x v="15"/>
    <x v="1"/>
    <x v="0"/>
    <x v="0"/>
    <x v="941"/>
    <x v="0"/>
    <x v="1"/>
    <n v="33.049850959250101"/>
    <n v="33.049850959250101"/>
    <n v="3.30498509592501E+16"/>
    <x v="2"/>
    <n v="942"/>
    <s v="No"/>
    <x v="0"/>
    <n v="2736.4164125068801"/>
    <n v="2.73641641250688E+16"/>
    <n v="244.93582775084599"/>
    <n v="2.44935827750846E+16"/>
    <x v="404"/>
    <n v="103.2"/>
  </r>
  <r>
    <x v="6"/>
    <n v="58"/>
    <x v="0"/>
    <x v="15"/>
    <x v="0"/>
    <x v="3"/>
    <x v="0"/>
    <x v="942"/>
    <x v="0"/>
    <x v="3"/>
    <n v="33.0469362182887"/>
    <n v="3.3046936218288701"/>
    <n v="3304693621828870"/>
    <x v="2"/>
    <n v="943"/>
    <s v="Si"/>
    <x v="1"/>
    <n v="245.180245503094"/>
    <n v="2451802455030940"/>
    <n v="26.001693901763399"/>
    <n v="2600169390176340"/>
    <x v="390"/>
    <n v="104"/>
  </r>
  <r>
    <x v="6"/>
    <n v="67"/>
    <x v="0"/>
    <x v="3"/>
    <x v="2"/>
    <x v="3"/>
    <x v="3"/>
    <x v="943"/>
    <x v="0"/>
    <x v="0"/>
    <n v="33.046158309406799"/>
    <n v="3.3046158309406799"/>
    <n v="3304615830940680"/>
    <x v="2"/>
    <n v="944"/>
    <s v="No"/>
    <x v="0"/>
    <n v="21.250208571993198"/>
    <n v="212502085719932"/>
    <n v="24.384314356749101"/>
    <n v="2438431435674910"/>
    <x v="274"/>
    <n v="99.2"/>
  </r>
  <r>
    <x v="6"/>
    <n v="51"/>
    <x v="1"/>
    <x v="2"/>
    <x v="1"/>
    <x v="1"/>
    <x v="1"/>
    <x v="944"/>
    <x v="0"/>
    <x v="0"/>
    <n v="33.039113807576904"/>
    <n v="3.3039113807576901"/>
    <n v="3303911380757690"/>
    <x v="2"/>
    <n v="945"/>
    <s v="No"/>
    <x v="0"/>
    <n v="187.93064498451"/>
    <n v="1879306449845100"/>
    <n v="19.169923487880599"/>
    <n v="1916992348788060"/>
    <x v="218"/>
    <n v="91.9"/>
  </r>
  <r>
    <x v="6"/>
    <n v="65"/>
    <x v="0"/>
    <x v="3"/>
    <x v="0"/>
    <x v="3"/>
    <x v="3"/>
    <x v="945"/>
    <x v="0"/>
    <x v="1"/>
    <n v="33.038998559899198"/>
    <n v="33.038998559899198"/>
    <n v="3.30389985598992E+16"/>
    <x v="2"/>
    <n v="946"/>
    <s v="No"/>
    <x v="0"/>
    <n v="219.40932754776301"/>
    <n v="2194093275477630"/>
    <n v="27.400993423620999"/>
    <n v="2740099342362100"/>
    <x v="405"/>
    <n v="97.5"/>
  </r>
  <r>
    <x v="6"/>
    <n v="66"/>
    <x v="0"/>
    <x v="1"/>
    <x v="2"/>
    <x v="3"/>
    <x v="3"/>
    <x v="946"/>
    <x v="0"/>
    <x v="1"/>
    <n v="33.031361909316097"/>
    <n v="3.3031361909316099"/>
    <n v="3303136190931610"/>
    <x v="2"/>
    <n v="947"/>
    <s v="No"/>
    <x v="0"/>
    <n v="202.22671521408299"/>
    <n v="2022267152140830"/>
    <n v="26.629405077422899"/>
    <n v="2662940507742290"/>
    <x v="135"/>
    <n v="102.8"/>
  </r>
  <r>
    <x v="6"/>
    <n v="50"/>
    <x v="0"/>
    <x v="4"/>
    <x v="1"/>
    <x v="0"/>
    <x v="1"/>
    <x v="947"/>
    <x v="0"/>
    <x v="0"/>
    <n v="33.010502148263903"/>
    <n v="3.3010502148263901"/>
    <n v="3301050214826390"/>
    <x v="2"/>
    <n v="948"/>
    <s v="Si"/>
    <x v="1"/>
    <n v="2553.7442316748602"/>
    <n v="2.55374423167486E+16"/>
    <n v="27.4206336022805"/>
    <n v="2742063360228050"/>
    <x v="238"/>
    <n v="97.6"/>
  </r>
  <r>
    <x v="6"/>
    <n v="47"/>
    <x v="1"/>
    <x v="2"/>
    <x v="3"/>
    <x v="0"/>
    <x v="1"/>
    <x v="948"/>
    <x v="1"/>
    <x v="1"/>
    <n v="33.008273398057099"/>
    <n v="0.33008273398057097"/>
    <n v="330082733980571"/>
    <x v="2"/>
    <n v="949"/>
    <s v="No"/>
    <x v="0"/>
    <n v="2086.1480674259701"/>
    <n v="2.08614806742597E+16"/>
    <n v="246.484250692594"/>
    <n v="2.46484250692594E+16"/>
    <x v="406"/>
    <n v="84.9"/>
  </r>
  <r>
    <x v="6"/>
    <n v="63"/>
    <x v="0"/>
    <x v="2"/>
    <x v="3"/>
    <x v="0"/>
    <x v="0"/>
    <x v="949"/>
    <x v="0"/>
    <x v="3"/>
    <n v="33.006024426655301"/>
    <n v="3.30060244266553"/>
    <n v="3300602442665530"/>
    <x v="2"/>
    <n v="950"/>
    <s v="No"/>
    <x v="0"/>
    <n v="2271.3510409637101"/>
    <n v="2.27135104096371E+16"/>
    <n v="225.66668453401999"/>
    <n v="2.2566668453402E+16"/>
    <x v="139"/>
    <n v="98"/>
  </r>
  <r>
    <x v="6"/>
    <n v="52"/>
    <x v="1"/>
    <x v="6"/>
    <x v="3"/>
    <x v="3"/>
    <x v="1"/>
    <x v="950"/>
    <x v="1"/>
    <x v="1"/>
    <n v="32.990898854392697"/>
    <n v="0.32990898854392697"/>
    <n v="329908988543927"/>
    <x v="2"/>
    <n v="951"/>
    <s v="No"/>
    <x v="0"/>
    <n v="1883.96430832134"/>
    <n v="1.88396430832134E+16"/>
    <n v="241.86498217705901"/>
    <n v="2.41864982177059E+16"/>
    <x v="10"/>
    <n v="90.5"/>
  </r>
  <r>
    <x v="6"/>
    <n v="64"/>
    <x v="1"/>
    <x v="2"/>
    <x v="3"/>
    <x v="0"/>
    <x v="0"/>
    <x v="951"/>
    <x v="1"/>
    <x v="1"/>
    <n v="32.985196882387797"/>
    <n v="3.2985196882387799"/>
    <n v="3298519688238780"/>
    <x v="2"/>
    <n v="952"/>
    <s v="No"/>
    <x v="0"/>
    <n v="2048.2598783148201"/>
    <n v="2.04825987831482E+16"/>
    <n v="2.1351991284904202"/>
    <n v="213519912849042"/>
    <x v="139"/>
    <n v="93.6"/>
  </r>
  <r>
    <x v="6"/>
    <n v="50"/>
    <x v="0"/>
    <x v="9"/>
    <x v="2"/>
    <x v="0"/>
    <x v="1"/>
    <x v="952"/>
    <x v="1"/>
    <x v="1"/>
    <n v="32.966041325155999"/>
    <n v="3.2966041325156001"/>
    <n v="3296604132515600"/>
    <x v="2"/>
    <n v="953"/>
    <s v="No"/>
    <x v="0"/>
    <n v="2393.2052218922199"/>
    <n v="2.39320522189222E+16"/>
    <n v="249.769010947731"/>
    <n v="2.49769010947731E+16"/>
    <x v="341"/>
    <n v="96.8"/>
  </r>
  <r>
    <x v="6"/>
    <n v="62"/>
    <x v="0"/>
    <x v="5"/>
    <x v="3"/>
    <x v="3"/>
    <x v="0"/>
    <x v="953"/>
    <x v="1"/>
    <x v="3"/>
    <n v="32.958519617287998"/>
    <n v="3.2958519617288"/>
    <n v="3295851961728800"/>
    <x v="2"/>
    <n v="954"/>
    <s v="No"/>
    <x v="0"/>
    <n v="210.04303730971799"/>
    <n v="2100430373097180"/>
    <n v="24.0124983723457"/>
    <n v="2401249837234570"/>
    <x v="398"/>
    <n v="97.1"/>
  </r>
  <r>
    <x v="6"/>
    <n v="58"/>
    <x v="0"/>
    <x v="11"/>
    <x v="1"/>
    <x v="3"/>
    <x v="0"/>
    <x v="954"/>
    <x v="1"/>
    <x v="1"/>
    <n v="32.890473111638599"/>
    <n v="32.890473111638599"/>
    <n v="3289047311163860"/>
    <x v="2"/>
    <n v="955"/>
    <s v="No"/>
    <x v="0"/>
    <n v="2417.6911038070102"/>
    <n v="2.41769110380701E+16"/>
    <n v="23.119300803564801"/>
    <n v="2311930080356480"/>
    <x v="407"/>
    <n v="97.5"/>
  </r>
  <r>
    <x v="6"/>
    <n v="56"/>
    <x v="0"/>
    <x v="3"/>
    <x v="3"/>
    <x v="3"/>
    <x v="0"/>
    <x v="955"/>
    <x v="1"/>
    <x v="1"/>
    <n v="32.857732821907497"/>
    <n v="32.857732821907497"/>
    <n v="3.28577328219075E+16"/>
    <x v="2"/>
    <n v="956"/>
    <s v="No"/>
    <x v="0"/>
    <n v="2227.2139505250602"/>
    <n v="2.22721395052506E+16"/>
    <n v="249.974229279197"/>
    <n v="2.49974229279197E+16"/>
    <x v="261"/>
    <n v="99.1"/>
  </r>
  <r>
    <x v="6"/>
    <n v="54"/>
    <x v="1"/>
    <x v="9"/>
    <x v="1"/>
    <x v="2"/>
    <x v="1"/>
    <x v="956"/>
    <x v="1"/>
    <x v="1"/>
    <n v="32.844078551092096"/>
    <n v="3.28440785510921"/>
    <n v="3284407855109210"/>
    <x v="2"/>
    <n v="957"/>
    <s v="No"/>
    <x v="0"/>
    <n v="167.55711901213999"/>
    <n v="1675571190121400"/>
    <n v="187.141024083155"/>
    <n v="1.87141024083155E+16"/>
    <x v="65"/>
    <n v="85.5"/>
  </r>
  <r>
    <x v="6"/>
    <n v="57"/>
    <x v="1"/>
    <x v="0"/>
    <x v="1"/>
    <x v="3"/>
    <x v="0"/>
    <x v="957"/>
    <x v="0"/>
    <x v="1"/>
    <n v="32.831153325415904"/>
    <n v="0.32831153325415902"/>
    <n v="328311533254159"/>
    <x v="2"/>
    <n v="958"/>
    <s v="No"/>
    <x v="0"/>
    <n v="199.385424159796"/>
    <n v="1993854241597960"/>
    <n v="244.569676348782"/>
    <n v="2.44569676348782E+16"/>
    <x v="238"/>
    <n v="98.2"/>
  </r>
  <r>
    <x v="6"/>
    <n v="56"/>
    <x v="0"/>
    <x v="4"/>
    <x v="2"/>
    <x v="3"/>
    <x v="0"/>
    <x v="958"/>
    <x v="1"/>
    <x v="1"/>
    <n v="32.807638695358598"/>
    <n v="3.2807638695358601"/>
    <n v="3280763869535860"/>
    <x v="2"/>
    <n v="959"/>
    <s v="Si"/>
    <x v="1"/>
    <n v="225.779734862276"/>
    <n v="2257797348622760"/>
    <n v="27.600322530068201"/>
    <n v="2760032253006820"/>
    <x v="408"/>
    <n v="98"/>
  </r>
  <r>
    <x v="6"/>
    <n v="59"/>
    <x v="0"/>
    <x v="17"/>
    <x v="1"/>
    <x v="0"/>
    <x v="0"/>
    <x v="959"/>
    <x v="0"/>
    <x v="1"/>
    <n v="32.791801758859698"/>
    <n v="32.791801758859698"/>
    <n v="3279180175885970"/>
    <x v="2"/>
    <n v="960"/>
    <s v="No"/>
    <x v="0"/>
    <n v="221.025039103235"/>
    <n v="2210250391032350"/>
    <n v="26.0065132502335"/>
    <n v="2600651325023350"/>
    <x v="170"/>
    <n v="102.8"/>
  </r>
  <r>
    <x v="6"/>
    <n v="72"/>
    <x v="1"/>
    <x v="12"/>
    <x v="2"/>
    <x v="0"/>
    <x v="3"/>
    <x v="960"/>
    <x v="0"/>
    <x v="1"/>
    <n v="32.780990629197497"/>
    <n v="32.780990629197497"/>
    <n v="3.27809906291975E+16"/>
    <x v="2"/>
    <n v="961"/>
    <s v="No"/>
    <x v="0"/>
    <n v="2179.8941266378501"/>
    <n v="2.17989412663785E+16"/>
    <n v="244.01189986919599"/>
    <n v="2.44011899869196E+16"/>
    <x v="409"/>
    <n v="103.2"/>
  </r>
  <r>
    <x v="6"/>
    <n v="70"/>
    <x v="1"/>
    <x v="8"/>
    <x v="2"/>
    <x v="3"/>
    <x v="3"/>
    <x v="961"/>
    <x v="1"/>
    <x v="3"/>
    <n v="32.755302127192699"/>
    <n v="3.27553021271927"/>
    <n v="3275530212719270"/>
    <x v="2"/>
    <n v="962"/>
    <s v="Si"/>
    <x v="1"/>
    <n v="2013.7867260394501"/>
    <n v="2.01378672603945E+16"/>
    <n v="267.86014076277399"/>
    <n v="2.67860140762774E+16"/>
    <x v="410"/>
    <n v="101.8"/>
  </r>
  <r>
    <x v="6"/>
    <n v="66"/>
    <x v="1"/>
    <x v="5"/>
    <x v="2"/>
    <x v="3"/>
    <x v="3"/>
    <x v="962"/>
    <x v="0"/>
    <x v="1"/>
    <n v="32.706348397741998"/>
    <n v="32.706348397741998"/>
    <n v="3270634839774200"/>
    <x v="2"/>
    <n v="963"/>
    <s v="Si"/>
    <x v="1"/>
    <n v="2046.3058917094399"/>
    <n v="2.04630589170944E+16"/>
    <n v="28.292062081423801"/>
    <n v="2829206208142380"/>
    <x v="152"/>
    <n v="98.3"/>
  </r>
  <r>
    <x v="6"/>
    <n v="60"/>
    <x v="1"/>
    <x v="0"/>
    <x v="2"/>
    <x v="0"/>
    <x v="0"/>
    <x v="963"/>
    <x v="0"/>
    <x v="0"/>
    <n v="32.679805093487197"/>
    <n v="32.679805093487197"/>
    <n v="3.26798050934872E+16"/>
    <x v="2"/>
    <n v="964"/>
    <s v="No"/>
    <x v="0"/>
    <n v="2230.3933933090898"/>
    <n v="2.23039339330909E+16"/>
    <n v="246.83850847980599"/>
    <n v="2.46838508479806E+16"/>
    <x v="411"/>
    <n v="100.8"/>
  </r>
  <r>
    <x v="6"/>
    <n v="61"/>
    <x v="1"/>
    <x v="1"/>
    <x v="1"/>
    <x v="3"/>
    <x v="0"/>
    <x v="964"/>
    <x v="0"/>
    <x v="3"/>
    <n v="32.6618253033933"/>
    <n v="3.2661825303393299"/>
    <n v="3266182530339330"/>
    <x v="2"/>
    <n v="965"/>
    <s v="Si"/>
    <x v="1"/>
    <n v="2527.0728186481301"/>
    <n v="2.52707281864813E+16"/>
    <n v="289.20067362961498"/>
    <n v="2.89200673629615E+16"/>
    <x v="214"/>
    <n v="105"/>
  </r>
  <r>
    <x v="6"/>
    <n v="59"/>
    <x v="1"/>
    <x v="2"/>
    <x v="1"/>
    <x v="2"/>
    <x v="0"/>
    <x v="965"/>
    <x v="0"/>
    <x v="0"/>
    <n v="32.658868754041499"/>
    <n v="32.658868754041499"/>
    <n v="3265886875404150"/>
    <x v="2"/>
    <n v="966"/>
    <s v="Si"/>
    <x v="1"/>
    <n v="233.22919670127001"/>
    <n v="2332291967012700"/>
    <n v="26.9409032497264"/>
    <n v="2694090324972640"/>
    <x v="412"/>
    <n v="94.6"/>
  </r>
  <r>
    <x v="6"/>
    <n v="54"/>
    <x v="0"/>
    <x v="7"/>
    <x v="1"/>
    <x v="0"/>
    <x v="1"/>
    <x v="966"/>
    <x v="1"/>
    <x v="1"/>
    <n v="32.656240399547201"/>
    <n v="32.656240399547201"/>
    <n v="3265624039954720"/>
    <x v="2"/>
    <n v="967"/>
    <s v="No"/>
    <x v="0"/>
    <n v="2183.4233955414502"/>
    <n v="2.18342339554145E+16"/>
    <n v="212.44272988730799"/>
    <n v="2.12442729887308E+16"/>
    <x v="225"/>
    <n v="87.4"/>
  </r>
  <r>
    <x v="6"/>
    <n v="60"/>
    <x v="1"/>
    <x v="0"/>
    <x v="1"/>
    <x v="1"/>
    <x v="0"/>
    <x v="967"/>
    <x v="1"/>
    <x v="2"/>
    <n v="32.636684702889703"/>
    <n v="32.636684702889703"/>
    <n v="3.26366847028897E+16"/>
    <x v="2"/>
    <n v="968"/>
    <s v="No"/>
    <x v="0"/>
    <n v="191.778352233194"/>
    <n v="1917783522331940"/>
    <n v="203.54837975614501"/>
    <n v="2.03548379756145E+16"/>
    <x v="76"/>
    <n v="92.9"/>
  </r>
  <r>
    <x v="6"/>
    <n v="58"/>
    <x v="0"/>
    <x v="1"/>
    <x v="3"/>
    <x v="0"/>
    <x v="0"/>
    <x v="968"/>
    <x v="1"/>
    <x v="1"/>
    <n v="32.633669471386902"/>
    <n v="32.633669471386902"/>
    <n v="3.26336694713869E+16"/>
    <x v="2"/>
    <n v="969"/>
    <s v="No"/>
    <x v="0"/>
    <n v="221.84819734489099"/>
    <n v="2218481973448910"/>
    <n v="20.807730094040899"/>
    <n v="2080773009404090"/>
    <x v="386"/>
    <n v="107.1"/>
  </r>
  <r>
    <x v="6"/>
    <n v="73"/>
    <x v="0"/>
    <x v="2"/>
    <x v="2"/>
    <x v="3"/>
    <x v="3"/>
    <x v="969"/>
    <x v="1"/>
    <x v="3"/>
    <n v="32.632933349342601"/>
    <n v="3.2632933349342599"/>
    <n v="3263293334934260"/>
    <x v="2"/>
    <n v="970"/>
    <s v="No"/>
    <x v="0"/>
    <n v="202.15864452794301"/>
    <n v="2021586445279430"/>
    <n v="221.34632815954299"/>
    <n v="2.21346328159543E+16"/>
    <x v="186"/>
    <n v="106"/>
  </r>
  <r>
    <x v="6"/>
    <n v="62"/>
    <x v="0"/>
    <x v="6"/>
    <x v="3"/>
    <x v="3"/>
    <x v="0"/>
    <x v="970"/>
    <x v="0"/>
    <x v="1"/>
    <n v="32.620973715498799"/>
    <n v="3.26209737154988"/>
    <n v="3262097371549880"/>
    <x v="2"/>
    <n v="971"/>
    <s v="No"/>
    <x v="0"/>
    <n v="207.75746373350199"/>
    <n v="2077574637335020"/>
    <n v="244.67594326276199"/>
    <n v="2.44675943262762E+16"/>
    <x v="374"/>
    <n v="96"/>
  </r>
  <r>
    <x v="6"/>
    <n v="58"/>
    <x v="0"/>
    <x v="9"/>
    <x v="1"/>
    <x v="0"/>
    <x v="0"/>
    <x v="971"/>
    <x v="1"/>
    <x v="3"/>
    <n v="32.619539044013401"/>
    <n v="3.2619539044013401"/>
    <n v="3261953904401340"/>
    <x v="2"/>
    <n v="972"/>
    <s v="No"/>
    <x v="0"/>
    <n v="2183.5087435284499"/>
    <n v="2.18350874352845E+16"/>
    <n v="20.6115897867063"/>
    <n v="2061158978670630"/>
    <x v="40"/>
    <n v="90.7"/>
  </r>
  <r>
    <x v="6"/>
    <n v="65"/>
    <x v="0"/>
    <x v="12"/>
    <x v="3"/>
    <x v="0"/>
    <x v="3"/>
    <x v="972"/>
    <x v="0"/>
    <x v="1"/>
    <n v="32.610452875601197"/>
    <n v="32.610452875601197"/>
    <n v="3.26104528756012E+16"/>
    <x v="2"/>
    <n v="973"/>
    <s v="No"/>
    <x v="0"/>
    <n v="2163.1655970517299"/>
    <n v="2.16316559705173E+16"/>
    <n v="24.4616473759881"/>
    <n v="2446164737598810"/>
    <x v="116"/>
    <n v="96.1"/>
  </r>
  <r>
    <x v="6"/>
    <n v="71"/>
    <x v="0"/>
    <x v="10"/>
    <x v="0"/>
    <x v="0"/>
    <x v="3"/>
    <x v="973"/>
    <x v="0"/>
    <x v="1"/>
    <n v="32.5671229929441"/>
    <n v="32.5671229929441"/>
    <n v="3.25671229929441E+16"/>
    <x v="2"/>
    <n v="974"/>
    <s v="Si"/>
    <x v="1"/>
    <n v="2279.0576054593098"/>
    <n v="2.27905760545931E+16"/>
    <n v="25.732000816643101"/>
    <n v="2573200081664310"/>
    <x v="413"/>
    <n v="116.1"/>
  </r>
  <r>
    <x v="6"/>
    <n v="60"/>
    <x v="0"/>
    <x v="5"/>
    <x v="3"/>
    <x v="3"/>
    <x v="0"/>
    <x v="974"/>
    <x v="1"/>
    <x v="3"/>
    <n v="32.545759279649097"/>
    <n v="3.2545759279649098"/>
    <n v="3254575927964910"/>
    <x v="2"/>
    <n v="975"/>
    <s v="No"/>
    <x v="0"/>
    <n v="2231.62670949519"/>
    <n v="2.23162670949519E+16"/>
    <n v="234.71037386416"/>
    <n v="2.3471037386416E+16"/>
    <x v="414"/>
    <n v="102.8"/>
  </r>
  <r>
    <x v="6"/>
    <n v="60"/>
    <x v="0"/>
    <x v="6"/>
    <x v="0"/>
    <x v="3"/>
    <x v="0"/>
    <x v="975"/>
    <x v="0"/>
    <x v="0"/>
    <n v="32.5441148568014"/>
    <n v="32.5441148568014"/>
    <n v="3.25441148568014E+16"/>
    <x v="2"/>
    <n v="976"/>
    <s v="Si"/>
    <x v="1"/>
    <n v="2601.1615144378102"/>
    <n v="2.60116151443781E+16"/>
    <n v="26.1016426734442"/>
    <n v="2610164267344420"/>
    <x v="415"/>
    <n v="106.7"/>
  </r>
  <r>
    <x v="6"/>
    <n v="62"/>
    <x v="0"/>
    <x v="8"/>
    <x v="1"/>
    <x v="3"/>
    <x v="0"/>
    <x v="976"/>
    <x v="0"/>
    <x v="3"/>
    <n v="32.491062263384798"/>
    <n v="3.2491062263384798"/>
    <n v="3249106226338480"/>
    <x v="2"/>
    <n v="977"/>
    <s v="No"/>
    <x v="0"/>
    <n v="2181.6596377620799"/>
    <n v="2.18165963776208E+16"/>
    <n v="243.335817865758"/>
    <n v="2.43335817865758E+16"/>
    <x v="416"/>
    <n v="94.4"/>
  </r>
  <r>
    <x v="6"/>
    <n v="69"/>
    <x v="0"/>
    <x v="1"/>
    <x v="0"/>
    <x v="0"/>
    <x v="3"/>
    <x v="977"/>
    <x v="0"/>
    <x v="0"/>
    <n v="32.485767742739903"/>
    <n v="32.485767742739903"/>
    <n v="3.24857677427399E+16"/>
    <x v="2"/>
    <n v="978"/>
    <s v="Si"/>
    <x v="1"/>
    <n v="263.64442853294503"/>
    <n v="2636444285329450"/>
    <n v="2.5279040739726901"/>
    <n v="252790407397269"/>
    <x v="417"/>
    <n v="101.9"/>
  </r>
  <r>
    <x v="6"/>
    <n v="59"/>
    <x v="0"/>
    <x v="13"/>
    <x v="3"/>
    <x v="2"/>
    <x v="0"/>
    <x v="978"/>
    <x v="0"/>
    <x v="1"/>
    <n v="32.408552017848201"/>
    <n v="32.408552017848201"/>
    <n v="3240855201784820"/>
    <x v="2"/>
    <n v="979"/>
    <s v="No"/>
    <x v="0"/>
    <n v="194.012484492461"/>
    <n v="1940124844924610"/>
    <n v="209.234610377743"/>
    <n v="2.09234610377743E+16"/>
    <x v="280"/>
    <n v="95.2"/>
  </r>
  <r>
    <x v="6"/>
    <n v="62"/>
    <x v="1"/>
    <x v="2"/>
    <x v="1"/>
    <x v="0"/>
    <x v="0"/>
    <x v="979"/>
    <x v="1"/>
    <x v="3"/>
    <n v="32.406603985430202"/>
    <n v="3.24066039854302"/>
    <n v="3240660398543020"/>
    <x v="2"/>
    <n v="980"/>
    <s v="No"/>
    <x v="0"/>
    <n v="2466.56190809999"/>
    <n v="2.46656190809999E+16"/>
    <n v="26.7564194617072"/>
    <n v="2675641946170720"/>
    <x v="314"/>
    <n v="96.8"/>
  </r>
  <r>
    <x v="6"/>
    <n v="49"/>
    <x v="1"/>
    <x v="18"/>
    <x v="1"/>
    <x v="2"/>
    <x v="1"/>
    <x v="980"/>
    <x v="1"/>
    <x v="1"/>
    <n v="32.406520143393401"/>
    <n v="3.2406520143393398"/>
    <n v="3240652014339340"/>
    <x v="2"/>
    <n v="981"/>
    <s v="No"/>
    <x v="0"/>
    <n v="212.19960860798301"/>
    <n v="2121996086079830"/>
    <n v="215.83339018473799"/>
    <n v="2.15833390184738E+16"/>
    <x v="264"/>
    <n v="97.1"/>
  </r>
  <r>
    <x v="6"/>
    <n v="51"/>
    <x v="1"/>
    <x v="0"/>
    <x v="1"/>
    <x v="0"/>
    <x v="1"/>
    <x v="981"/>
    <x v="0"/>
    <x v="1"/>
    <n v="32.387639210353797"/>
    <n v="32.387639210353797"/>
    <n v="3.23876392103538E+16"/>
    <x v="2"/>
    <n v="982"/>
    <s v="No"/>
    <x v="0"/>
    <n v="2277.4014648859002"/>
    <n v="2.2774014648859E+16"/>
    <n v="22.165049072684699"/>
    <n v="2216504907268470"/>
    <x v="89"/>
    <n v="86.8"/>
  </r>
  <r>
    <x v="6"/>
    <n v="58"/>
    <x v="0"/>
    <x v="15"/>
    <x v="3"/>
    <x v="2"/>
    <x v="0"/>
    <x v="982"/>
    <x v="2"/>
    <x v="3"/>
    <n v="32.3635664705835"/>
    <n v="3.2363566470583498"/>
    <n v="3236356647058350"/>
    <x v="2"/>
    <n v="983"/>
    <s v="No"/>
    <x v="0"/>
    <n v="2173.20460074824"/>
    <n v="2.17320460074824E+16"/>
    <n v="21.305761415580399"/>
    <n v="2130576141558040"/>
    <x v="418"/>
    <n v="94.5"/>
  </r>
  <r>
    <x v="6"/>
    <n v="57"/>
    <x v="1"/>
    <x v="2"/>
    <x v="1"/>
    <x v="2"/>
    <x v="0"/>
    <x v="983"/>
    <x v="1"/>
    <x v="1"/>
    <n v="32.360467057953301"/>
    <n v="3.2360467057953302"/>
    <n v="3236046705795330"/>
    <x v="2"/>
    <n v="984"/>
    <s v="No"/>
    <x v="0"/>
    <n v="212.92921964348099"/>
    <n v="2129292196434810"/>
    <n v="232.77481293055999"/>
    <n v="2.3277481293056E+16"/>
    <x v="225"/>
    <n v="95.2"/>
  </r>
  <r>
    <x v="6"/>
    <n v="64"/>
    <x v="0"/>
    <x v="5"/>
    <x v="1"/>
    <x v="3"/>
    <x v="0"/>
    <x v="984"/>
    <x v="0"/>
    <x v="1"/>
    <n v="32.2860350227837"/>
    <n v="32.2860350227837"/>
    <n v="3.22860350227837E+16"/>
    <x v="2"/>
    <n v="985"/>
    <s v="No"/>
    <x v="0"/>
    <n v="19.6115306326497"/>
    <n v="196115306326497"/>
    <n v="2.3013812961167099"/>
    <n v="230138129611671"/>
    <x v="170"/>
    <n v="102.1"/>
  </r>
  <r>
    <x v="6"/>
    <n v="61"/>
    <x v="1"/>
    <x v="3"/>
    <x v="3"/>
    <x v="0"/>
    <x v="0"/>
    <x v="985"/>
    <x v="0"/>
    <x v="0"/>
    <n v="32.2686350353273"/>
    <n v="3.22686350353273"/>
    <n v="3226863503532730"/>
    <x v="2"/>
    <n v="986"/>
    <s v="No"/>
    <x v="0"/>
    <n v="216.661109530018"/>
    <n v="2166611095300180"/>
    <n v="257.42471221389002"/>
    <n v="2.5742471221389E+16"/>
    <x v="356"/>
    <n v="96.2"/>
  </r>
  <r>
    <x v="6"/>
    <n v="60"/>
    <x v="0"/>
    <x v="11"/>
    <x v="0"/>
    <x v="0"/>
    <x v="0"/>
    <x v="986"/>
    <x v="0"/>
    <x v="2"/>
    <n v="32.241220051066399"/>
    <n v="32.241220051066399"/>
    <n v="3224122005106640"/>
    <x v="2"/>
    <n v="987"/>
    <s v="Si"/>
    <x v="1"/>
    <n v="2221.2615592335601"/>
    <n v="2.22126155923356E+16"/>
    <n v="27.917254849166799"/>
    <n v="2791725484916680"/>
    <x v="419"/>
    <n v="98.3"/>
  </r>
  <r>
    <x v="6"/>
    <n v="55"/>
    <x v="1"/>
    <x v="2"/>
    <x v="3"/>
    <x v="3"/>
    <x v="0"/>
    <x v="987"/>
    <x v="1"/>
    <x v="1"/>
    <n v="32.233749749168197"/>
    <n v="32.233749749168197"/>
    <n v="3.22337497491682E+16"/>
    <x v="2"/>
    <n v="988"/>
    <s v="No"/>
    <x v="0"/>
    <n v="250.53480305352599"/>
    <n v="2505348030535260"/>
    <n v="27.0381825312109"/>
    <n v="2703818253121090"/>
    <x v="217"/>
    <n v="99.6"/>
  </r>
  <r>
    <x v="6"/>
    <n v="50"/>
    <x v="0"/>
    <x v="5"/>
    <x v="2"/>
    <x v="0"/>
    <x v="1"/>
    <x v="988"/>
    <x v="1"/>
    <x v="3"/>
    <n v="32.223957123701801"/>
    <n v="3.2223957123701799"/>
    <n v="3222395712370180"/>
    <x v="2"/>
    <n v="989"/>
    <s v="No"/>
    <x v="0"/>
    <n v="2150.7026127271702"/>
    <n v="2.15070261272717E+16"/>
    <n v="224.61005530688999"/>
    <n v="2.2461005530689E+16"/>
    <x v="286"/>
    <n v="93.7"/>
  </r>
  <r>
    <x v="6"/>
    <n v="49"/>
    <x v="1"/>
    <x v="6"/>
    <x v="1"/>
    <x v="3"/>
    <x v="1"/>
    <x v="989"/>
    <x v="1"/>
    <x v="3"/>
    <n v="32.221174158896602"/>
    <n v="3.2221174158896599"/>
    <n v="3222117415889660"/>
    <x v="2"/>
    <n v="990"/>
    <s v="No"/>
    <x v="0"/>
    <n v="2241.2953541495199"/>
    <n v="2.24129535414952E+16"/>
    <n v="237.79128665141599"/>
    <n v="2.37791286651416E+16"/>
    <x v="131"/>
    <n v="85.4"/>
  </r>
  <r>
    <x v="6"/>
    <n v="61"/>
    <x v="0"/>
    <x v="0"/>
    <x v="2"/>
    <x v="3"/>
    <x v="0"/>
    <x v="990"/>
    <x v="0"/>
    <x v="1"/>
    <n v="32.1904653444047"/>
    <n v="0.32190465344404701"/>
    <n v="321904653444047"/>
    <x v="2"/>
    <n v="991"/>
    <s v="Si"/>
    <x v="1"/>
    <n v="224.873169789001"/>
    <n v="2248731697890010"/>
    <n v="23.032517944228399"/>
    <n v="2303251794422840"/>
    <x v="302"/>
    <n v="97.6"/>
  </r>
  <r>
    <x v="6"/>
    <n v="56"/>
    <x v="1"/>
    <x v="2"/>
    <x v="2"/>
    <x v="3"/>
    <x v="0"/>
    <x v="991"/>
    <x v="0"/>
    <x v="0"/>
    <n v="32.075901934847899"/>
    <n v="32.075901934847899"/>
    <n v="3207590193484790"/>
    <x v="2"/>
    <n v="992"/>
    <s v="No"/>
    <x v="0"/>
    <n v="1859.24941062367"/>
    <n v="1.85924941062367E+16"/>
    <n v="21.7881293771785"/>
    <n v="2178812937717850"/>
    <x v="351"/>
    <n v="95.9"/>
  </r>
  <r>
    <x v="6"/>
    <n v="45"/>
    <x v="1"/>
    <x v="4"/>
    <x v="2"/>
    <x v="0"/>
    <x v="1"/>
    <x v="992"/>
    <x v="1"/>
    <x v="3"/>
    <n v="32.069205465346101"/>
    <n v="0.32069205465346101"/>
    <n v="320692054653461"/>
    <x v="2"/>
    <n v="993"/>
    <s v="No"/>
    <x v="0"/>
    <n v="1973.99667423699"/>
    <n v="1.97399667423699E+16"/>
    <n v="216.928696593642"/>
    <n v="2.16928696593642E+16"/>
    <x v="34"/>
    <n v="93.5"/>
  </r>
  <r>
    <x v="6"/>
    <n v="63"/>
    <x v="1"/>
    <x v="10"/>
    <x v="3"/>
    <x v="0"/>
    <x v="0"/>
    <x v="993"/>
    <x v="1"/>
    <x v="3"/>
    <n v="32.065685958862503"/>
    <n v="3.20656859588625"/>
    <n v="3206568595886250"/>
    <x v="2"/>
    <n v="994"/>
    <s v="Si"/>
    <x v="1"/>
    <n v="2135.9714429307901"/>
    <n v="2.13597144293079E+16"/>
    <n v="267.59463135576902"/>
    <n v="2.67594631355769E+16"/>
    <x v="214"/>
    <n v="100.1"/>
  </r>
  <r>
    <x v="6"/>
    <n v="68"/>
    <x v="0"/>
    <x v="0"/>
    <x v="2"/>
    <x v="0"/>
    <x v="3"/>
    <x v="994"/>
    <x v="0"/>
    <x v="1"/>
    <n v="32.052857247674602"/>
    <n v="3.2052857247674602"/>
    <n v="3205285724767460"/>
    <x v="2"/>
    <n v="995"/>
    <s v="No"/>
    <x v="0"/>
    <n v="222.11335131486999"/>
    <n v="2221133513148700"/>
    <n v="23.7857289766843"/>
    <n v="2378572897668430"/>
    <x v="401"/>
    <n v="99.3"/>
  </r>
  <r>
    <x v="6"/>
    <n v="66"/>
    <x v="1"/>
    <x v="2"/>
    <x v="2"/>
    <x v="3"/>
    <x v="3"/>
    <x v="995"/>
    <x v="0"/>
    <x v="0"/>
    <n v="32.022488269238401"/>
    <n v="32.022488269238401"/>
    <n v="3.20224882692384E+16"/>
    <x v="2"/>
    <n v="996"/>
    <s v="Si"/>
    <x v="1"/>
    <n v="257.17382961465597"/>
    <n v="2571738296146560"/>
    <n v="3.0000000000000001E-12"/>
    <n v="300"/>
    <x v="312"/>
    <n v="98.5"/>
  </r>
  <r>
    <x v="6"/>
    <n v="47"/>
    <x v="0"/>
    <x v="7"/>
    <x v="1"/>
    <x v="2"/>
    <x v="1"/>
    <x v="996"/>
    <x v="1"/>
    <x v="0"/>
    <n v="32.021599941953298"/>
    <n v="3.20215999419533"/>
    <n v="3202159994195330"/>
    <x v="2"/>
    <n v="997"/>
    <s v="No"/>
    <x v="0"/>
    <n v="1914.4131174352499"/>
    <n v="1.91441311743525E+16"/>
    <n v="224.20043099191901"/>
    <n v="2.24200430991919E+16"/>
    <x v="112"/>
    <n v="92.7"/>
  </r>
  <r>
    <x v="6"/>
    <n v="65"/>
    <x v="0"/>
    <x v="17"/>
    <x v="0"/>
    <x v="3"/>
    <x v="3"/>
    <x v="997"/>
    <x v="0"/>
    <x v="2"/>
    <n v="31.9912113977594"/>
    <n v="31.9912113977594"/>
    <n v="3.19912113977594E+16"/>
    <x v="2"/>
    <n v="998"/>
    <s v="No"/>
    <x v="0"/>
    <n v="2379.0059849142299"/>
    <n v="2.37900598491423E+16"/>
    <n v="25.924052769887101"/>
    <n v="2592405276988710"/>
    <x v="420"/>
    <n v="101.6"/>
  </r>
  <r>
    <x v="6"/>
    <n v="51"/>
    <x v="0"/>
    <x v="10"/>
    <x v="1"/>
    <x v="3"/>
    <x v="1"/>
    <x v="998"/>
    <x v="1"/>
    <x v="1"/>
    <n v="31.989816462535298"/>
    <n v="31.989816462535298"/>
    <n v="3.19898164625353E+16"/>
    <x v="2"/>
    <n v="999"/>
    <s v="No"/>
    <x v="0"/>
    <n v="2055.8580024981302"/>
    <n v="2.05585800249813E+16"/>
    <n v="2.2470448775200702"/>
    <n v="224704487752007"/>
    <x v="36"/>
    <n v="96.6"/>
  </r>
  <r>
    <x v="6"/>
    <n v="63"/>
    <x v="1"/>
    <x v="6"/>
    <x v="1"/>
    <x v="0"/>
    <x v="0"/>
    <x v="999"/>
    <x v="0"/>
    <x v="1"/>
    <n v="31.984536106651699"/>
    <n v="31.984536106651699"/>
    <n v="3.19845361066517E+16"/>
    <x v="2"/>
    <n v="1000"/>
    <s v="No"/>
    <x v="0"/>
    <n v="215.48820857433299"/>
    <n v="2154882085743330"/>
    <n v="243.724523203242"/>
    <n v="2.43724523203242E+16"/>
    <x v="224"/>
    <n v="97.4"/>
  </r>
  <r>
    <x v="6"/>
    <n v="68"/>
    <x v="1"/>
    <x v="9"/>
    <x v="2"/>
    <x v="3"/>
    <x v="3"/>
    <x v="1000"/>
    <x v="0"/>
    <x v="1"/>
    <n v="31.9538547265599"/>
    <n v="31.9538547265599"/>
    <n v="3.19538547265599E+16"/>
    <x v="2"/>
    <n v="1001"/>
    <s v="Si"/>
    <x v="1"/>
    <n v="2397.2678339571398"/>
    <n v="2.39726783395714E+16"/>
    <n v="26.767824923208"/>
    <n v="2676782492320800"/>
    <x v="421"/>
    <n v="98.6"/>
  </r>
  <r>
    <x v="6"/>
    <n v="60"/>
    <x v="0"/>
    <x v="9"/>
    <x v="1"/>
    <x v="0"/>
    <x v="0"/>
    <x v="1001"/>
    <x v="1"/>
    <x v="3"/>
    <n v="31.919220950786499"/>
    <n v="31.919220950786499"/>
    <n v="3.19192209507865E+16"/>
    <x v="2"/>
    <n v="1002"/>
    <s v="No"/>
    <x v="0"/>
    <n v="2205.5893587389601"/>
    <n v="2.20558935873896E+16"/>
    <n v="247.46062785443101"/>
    <n v="2.47460627854431E+16"/>
    <x v="191"/>
    <n v="98.6"/>
  </r>
  <r>
    <x v="6"/>
    <n v="51"/>
    <x v="0"/>
    <x v="0"/>
    <x v="1"/>
    <x v="0"/>
    <x v="1"/>
    <x v="1002"/>
    <x v="1"/>
    <x v="1"/>
    <n v="31.909001712648699"/>
    <n v="31.909001712648699"/>
    <n v="3190900171264870"/>
    <x v="2"/>
    <n v="1003"/>
    <s v="No"/>
    <x v="0"/>
    <n v="2028.2400849971"/>
    <n v="2.0282400849971E+16"/>
    <n v="229.45465008493599"/>
    <n v="2.29454650084936E+16"/>
    <x v="179"/>
    <n v="90.8"/>
  </r>
  <r>
    <x v="6"/>
    <n v="50"/>
    <x v="1"/>
    <x v="6"/>
    <x v="2"/>
    <x v="3"/>
    <x v="1"/>
    <x v="1003"/>
    <x v="0"/>
    <x v="1"/>
    <n v="31.8980850879801"/>
    <n v="31.8980850879801"/>
    <n v="3.18980850879801E+16"/>
    <x v="2"/>
    <n v="1004"/>
    <s v="No"/>
    <x v="0"/>
    <n v="2610.7183693679499"/>
    <n v="2.61071836936795E+16"/>
    <n v="263.80907236096198"/>
    <n v="2.63809072360962E+16"/>
    <x v="368"/>
    <n v="90.6"/>
  </r>
  <r>
    <x v="6"/>
    <n v="60"/>
    <x v="1"/>
    <x v="9"/>
    <x v="3"/>
    <x v="3"/>
    <x v="0"/>
    <x v="1004"/>
    <x v="0"/>
    <x v="3"/>
    <n v="31.882396901288502"/>
    <n v="31.882396901288502"/>
    <n v="3.18823969012885E+16"/>
    <x v="2"/>
    <n v="1005"/>
    <s v="No"/>
    <x v="0"/>
    <n v="2116.1069032012401"/>
    <n v="2.11610690320124E+16"/>
    <n v="235.03735807332501"/>
    <n v="2.35037358073325E+16"/>
    <x v="381"/>
    <n v="101.8"/>
  </r>
  <r>
    <x v="6"/>
    <n v="63"/>
    <x v="1"/>
    <x v="5"/>
    <x v="3"/>
    <x v="0"/>
    <x v="0"/>
    <x v="1005"/>
    <x v="1"/>
    <x v="1"/>
    <n v="31.818243126542399"/>
    <n v="31.818243126542399"/>
    <n v="3.18182431265424E+16"/>
    <x v="2"/>
    <n v="1006"/>
    <s v="No"/>
    <x v="0"/>
    <n v="216.17812052711699"/>
    <n v="2161781205271170"/>
    <n v="224.818115373187"/>
    <n v="2.24818115373187E+16"/>
    <x v="293"/>
    <n v="95.2"/>
  </r>
  <r>
    <x v="6"/>
    <n v="62"/>
    <x v="1"/>
    <x v="7"/>
    <x v="2"/>
    <x v="2"/>
    <x v="0"/>
    <x v="1006"/>
    <x v="1"/>
    <x v="3"/>
    <n v="31.793791749753701"/>
    <n v="31.793791749753701"/>
    <n v="3.17937917497537E+16"/>
    <x v="2"/>
    <n v="1007"/>
    <s v="No"/>
    <x v="0"/>
    <n v="162.41936551983"/>
    <n v="1624193655198300"/>
    <n v="22.3468551795841"/>
    <n v="2234685517958410"/>
    <x v="134"/>
    <n v="94.4"/>
  </r>
  <r>
    <x v="6"/>
    <n v="65"/>
    <x v="1"/>
    <x v="6"/>
    <x v="2"/>
    <x v="3"/>
    <x v="3"/>
    <x v="1007"/>
    <x v="1"/>
    <x v="3"/>
    <n v="31.788198566190101"/>
    <n v="31.788198566190101"/>
    <n v="3.17881985661901E+16"/>
    <x v="2"/>
    <n v="1008"/>
    <s v="Si"/>
    <x v="1"/>
    <n v="2174.7114967318598"/>
    <n v="2.17471149673186E+16"/>
    <n v="250.277232884434"/>
    <n v="2.50277232884434E+16"/>
    <x v="346"/>
    <n v="97"/>
  </r>
  <r>
    <x v="6"/>
    <n v="62"/>
    <x v="0"/>
    <x v="0"/>
    <x v="2"/>
    <x v="3"/>
    <x v="0"/>
    <x v="1008"/>
    <x v="0"/>
    <x v="1"/>
    <n v="31.7881313390026"/>
    <n v="3.1788131339002601"/>
    <n v="3178813133900260"/>
    <x v="2"/>
    <n v="1009"/>
    <s v="No"/>
    <x v="0"/>
    <n v="2391.7700673251902"/>
    <n v="2.39177006732519E+16"/>
    <n v="27.738999111142199"/>
    <n v="2773899911114220"/>
    <x v="239"/>
    <n v="100.7"/>
  </r>
  <r>
    <x v="6"/>
    <n v="50"/>
    <x v="1"/>
    <x v="8"/>
    <x v="0"/>
    <x v="3"/>
    <x v="1"/>
    <x v="1009"/>
    <x v="0"/>
    <x v="2"/>
    <n v="31.782082165610198"/>
    <n v="3.1782082165610199"/>
    <n v="3178208216561020"/>
    <x v="2"/>
    <n v="1010"/>
    <s v="Si"/>
    <x v="1"/>
    <n v="2677.8334784428998"/>
    <n v="2.6778334784429E+16"/>
    <n v="3.0000000000000001E-12"/>
    <n v="300"/>
    <x v="422"/>
    <n v="96.6"/>
  </r>
  <r>
    <x v="6"/>
    <n v="61"/>
    <x v="0"/>
    <x v="2"/>
    <x v="0"/>
    <x v="3"/>
    <x v="0"/>
    <x v="1010"/>
    <x v="0"/>
    <x v="2"/>
    <n v="31.751825191104501"/>
    <n v="31.751825191104501"/>
    <n v="3.17518251911045E+16"/>
    <x v="2"/>
    <n v="1011"/>
    <s v="No"/>
    <x v="0"/>
    <n v="2327.62456873765"/>
    <n v="2.32762456873765E+16"/>
    <n v="252.791218866636"/>
    <n v="2.52791218866636E+16"/>
    <x v="152"/>
    <n v="100.7"/>
  </r>
  <r>
    <x v="6"/>
    <n v="63"/>
    <x v="0"/>
    <x v="5"/>
    <x v="2"/>
    <x v="2"/>
    <x v="0"/>
    <x v="1011"/>
    <x v="1"/>
    <x v="0"/>
    <n v="31.748903534212801"/>
    <n v="0.31748903534212802"/>
    <n v="317489035342128"/>
    <x v="2"/>
    <n v="1012"/>
    <s v="Si"/>
    <x v="1"/>
    <n v="235.90315198312601"/>
    <n v="2359031519831260"/>
    <n v="255.522806569696"/>
    <n v="2.55522806569696E+16"/>
    <x v="152"/>
    <n v="98.2"/>
  </r>
  <r>
    <x v="6"/>
    <n v="65"/>
    <x v="1"/>
    <x v="6"/>
    <x v="2"/>
    <x v="0"/>
    <x v="3"/>
    <x v="1012"/>
    <x v="0"/>
    <x v="1"/>
    <n v="31.7480382356195"/>
    <n v="31.7480382356195"/>
    <n v="3.17480382356195E+16"/>
    <x v="2"/>
    <n v="1013"/>
    <s v="No"/>
    <x v="0"/>
    <n v="2233.7616585583801"/>
    <n v="2.23376165855838E+16"/>
    <n v="227.328228370331"/>
    <n v="2.27328228370331E+16"/>
    <x v="50"/>
    <n v="95.6"/>
  </r>
  <r>
    <x v="6"/>
    <n v="55"/>
    <x v="0"/>
    <x v="4"/>
    <x v="3"/>
    <x v="2"/>
    <x v="0"/>
    <x v="1013"/>
    <x v="0"/>
    <x v="0"/>
    <n v="31.741075662128001"/>
    <n v="31.741075662128001"/>
    <n v="3.1741075662128E+16"/>
    <x v="2"/>
    <n v="1014"/>
    <s v="No"/>
    <x v="0"/>
    <n v="2047.1918244450901"/>
    <n v="2.04719182444509E+16"/>
    <n v="205.137242039965"/>
    <n v="2.05137242039965E+16"/>
    <x v="303"/>
    <n v="100.4"/>
  </r>
  <r>
    <x v="6"/>
    <n v="59"/>
    <x v="1"/>
    <x v="0"/>
    <x v="0"/>
    <x v="0"/>
    <x v="0"/>
    <x v="1014"/>
    <x v="0"/>
    <x v="1"/>
    <n v="31.732457088209099"/>
    <n v="31.732457088209099"/>
    <n v="3.17324570882091E+16"/>
    <x v="2"/>
    <n v="1015"/>
    <s v="Si"/>
    <x v="1"/>
    <n v="2291.0625350950399"/>
    <n v="2.29106253509504E+16"/>
    <n v="247.529557252069"/>
    <n v="2.47529557252069E+16"/>
    <x v="423"/>
    <n v="102.2"/>
  </r>
  <r>
    <x v="6"/>
    <n v="55"/>
    <x v="0"/>
    <x v="7"/>
    <x v="2"/>
    <x v="3"/>
    <x v="0"/>
    <x v="1015"/>
    <x v="1"/>
    <x v="1"/>
    <n v="31.7179179277374"/>
    <n v="31.7179179277374"/>
    <n v="3.17179179277374E+16"/>
    <x v="2"/>
    <n v="1016"/>
    <s v="No"/>
    <x v="0"/>
    <n v="2255.98048093429"/>
    <n v="2.25598048093429E+16"/>
    <n v="279.27084442234298"/>
    <n v="2.79270844422343E+16"/>
    <x v="346"/>
    <n v="99.1"/>
  </r>
  <r>
    <x v="6"/>
    <n v="39"/>
    <x v="0"/>
    <x v="2"/>
    <x v="1"/>
    <x v="0"/>
    <x v="2"/>
    <x v="1016"/>
    <x v="0"/>
    <x v="0"/>
    <n v="31.681353725633802"/>
    <n v="31.681353725633802"/>
    <n v="3.16813537256338E+16"/>
    <x v="2"/>
    <n v="1017"/>
    <s v="No"/>
    <x v="0"/>
    <n v="248.045522694189"/>
    <n v="2480455226941890"/>
    <n v="278.26023367699202"/>
    <n v="2.78260233676992E+16"/>
    <x v="240"/>
    <n v="88.6"/>
  </r>
  <r>
    <x v="6"/>
    <n v="57"/>
    <x v="1"/>
    <x v="9"/>
    <x v="1"/>
    <x v="3"/>
    <x v="0"/>
    <x v="1017"/>
    <x v="0"/>
    <x v="3"/>
    <n v="31.660031860283802"/>
    <n v="31.660031860283802"/>
    <n v="3.16600318602838E+16"/>
    <x v="2"/>
    <n v="1018"/>
    <s v="No"/>
    <x v="0"/>
    <n v="2104.7664554537"/>
    <n v="2.1047664554537E+16"/>
    <n v="20.751342513408499"/>
    <n v="2075134251340850"/>
    <x v="314"/>
    <n v="95.6"/>
  </r>
  <r>
    <x v="6"/>
    <n v="59"/>
    <x v="0"/>
    <x v="6"/>
    <x v="1"/>
    <x v="2"/>
    <x v="0"/>
    <x v="1018"/>
    <x v="2"/>
    <x v="3"/>
    <n v="31.6566369987654"/>
    <n v="31.6566369987654"/>
    <n v="3.16566369987654E+16"/>
    <x v="2"/>
    <n v="1019"/>
    <s v="No"/>
    <x v="0"/>
    <n v="1982.16843637433"/>
    <n v="1.98216843637433E+16"/>
    <n v="198.30537305390499"/>
    <n v="1.98305373053905E+16"/>
    <x v="23"/>
    <n v="90.1"/>
  </r>
  <r>
    <x v="6"/>
    <n v="65"/>
    <x v="0"/>
    <x v="5"/>
    <x v="0"/>
    <x v="3"/>
    <x v="3"/>
    <x v="1019"/>
    <x v="0"/>
    <x v="0"/>
    <n v="31.6533396992638"/>
    <n v="31.6533396992638"/>
    <n v="3.16533396992638E+16"/>
    <x v="2"/>
    <n v="1020"/>
    <s v="Si"/>
    <x v="1"/>
    <n v="2433.8036149642599"/>
    <n v="2.43380361496426E+16"/>
    <n v="235.707382889869"/>
    <n v="2.35707382889869E+16"/>
    <x v="403"/>
    <n v="106.3"/>
  </r>
  <r>
    <x v="6"/>
    <n v="49"/>
    <x v="1"/>
    <x v="9"/>
    <x v="1"/>
    <x v="0"/>
    <x v="1"/>
    <x v="1020"/>
    <x v="0"/>
    <x v="0"/>
    <n v="31.651462591816699"/>
    <n v="31.651462591816699"/>
    <n v="3.16514625918167E+16"/>
    <x v="2"/>
    <n v="1021"/>
    <s v="No"/>
    <x v="0"/>
    <n v="218.444756727206"/>
    <n v="2184447567272060"/>
    <n v="19.948176270571398"/>
    <n v="1994817627057140"/>
    <x v="113"/>
    <n v="90.6"/>
  </r>
  <r>
    <x v="6"/>
    <n v="66"/>
    <x v="0"/>
    <x v="9"/>
    <x v="2"/>
    <x v="0"/>
    <x v="3"/>
    <x v="1021"/>
    <x v="1"/>
    <x v="1"/>
    <n v="31.640189314231002"/>
    <n v="31.640189314231002"/>
    <n v="3.1640189314231E+16"/>
    <x v="2"/>
    <n v="1022"/>
    <s v="No"/>
    <x v="0"/>
    <n v="207.89074244609799"/>
    <n v="2078907424460980"/>
    <n v="183.91700480847001"/>
    <n v="1.8391700480847E+16"/>
    <x v="75"/>
    <n v="98.8"/>
  </r>
  <r>
    <x v="6"/>
    <n v="66"/>
    <x v="1"/>
    <x v="1"/>
    <x v="3"/>
    <x v="3"/>
    <x v="3"/>
    <x v="1022"/>
    <x v="0"/>
    <x v="3"/>
    <n v="31.625065641224303"/>
    <n v="3.1625065641224301"/>
    <n v="3162506564122430"/>
    <x v="2"/>
    <n v="1023"/>
    <s v="Si"/>
    <x v="1"/>
    <n v="2166.0996196625301"/>
    <n v="2.16609961966253E+16"/>
    <n v="241.19564261930199"/>
    <n v="2.41195642619302E+16"/>
    <x v="318"/>
    <n v="101.6"/>
  </r>
  <r>
    <x v="6"/>
    <n v="56"/>
    <x v="1"/>
    <x v="9"/>
    <x v="1"/>
    <x v="3"/>
    <x v="0"/>
    <x v="1023"/>
    <x v="0"/>
    <x v="0"/>
    <n v="31.6215678730366"/>
    <n v="31.6215678730366"/>
    <n v="3162156787303660"/>
    <x v="2"/>
    <n v="1024"/>
    <s v="No"/>
    <x v="0"/>
    <n v="222.332749653984"/>
    <n v="2223327496539840"/>
    <n v="260.28335230331902"/>
    <n v="2.60283352303319E+16"/>
    <x v="254"/>
    <n v="103"/>
  </r>
  <r>
    <x v="6"/>
    <n v="58"/>
    <x v="0"/>
    <x v="0"/>
    <x v="2"/>
    <x v="0"/>
    <x v="0"/>
    <x v="1024"/>
    <x v="0"/>
    <x v="1"/>
    <n v="31.5966039470688"/>
    <n v="31.5966039470688"/>
    <n v="3.15966039470688E+16"/>
    <x v="2"/>
    <n v="1025"/>
    <s v="No"/>
    <x v="0"/>
    <n v="2180.24590045371"/>
    <n v="2.18024590045371E+16"/>
    <n v="27.0742054581975"/>
    <n v="2707420545819750"/>
    <x v="420"/>
    <n v="104"/>
  </r>
  <r>
    <x v="6"/>
    <n v="63"/>
    <x v="1"/>
    <x v="9"/>
    <x v="3"/>
    <x v="2"/>
    <x v="0"/>
    <x v="1025"/>
    <x v="0"/>
    <x v="0"/>
    <n v="31.531010875752798"/>
    <n v="31.531010875752798"/>
    <n v="3.15310108757528E+16"/>
    <x v="2"/>
    <n v="1026"/>
    <s v="No"/>
    <x v="0"/>
    <n v="1876.5384166030201"/>
    <n v="1.87653841660302E+16"/>
    <n v="215.55027137057999"/>
    <n v="2.1555027137058E+16"/>
    <x v="368"/>
    <n v="93.6"/>
  </r>
  <r>
    <x v="6"/>
    <n v="53"/>
    <x v="0"/>
    <x v="2"/>
    <x v="1"/>
    <x v="2"/>
    <x v="1"/>
    <x v="1026"/>
    <x v="1"/>
    <x v="3"/>
    <n v="31.525490085780099"/>
    <n v="31.525490085780099"/>
    <n v="3.15254900857801E+16"/>
    <x v="2"/>
    <n v="1027"/>
    <s v="No"/>
    <x v="0"/>
    <n v="1910.9471187420299"/>
    <n v="1.91094711874203E+16"/>
    <n v="163.864391157363"/>
    <n v="1.63864391157363E+16"/>
    <x v="194"/>
    <n v="82.1"/>
  </r>
  <r>
    <x v="6"/>
    <n v="69"/>
    <x v="0"/>
    <x v="9"/>
    <x v="2"/>
    <x v="3"/>
    <x v="3"/>
    <x v="1027"/>
    <x v="1"/>
    <x v="1"/>
    <n v="31.5213540895191"/>
    <n v="3.15213540895191"/>
    <n v="3152135408951910"/>
    <x v="2"/>
    <n v="1028"/>
    <s v="Si"/>
    <x v="1"/>
    <n v="2590.1538204629901"/>
    <n v="2.59015382046299E+16"/>
    <n v="251.11928295918699"/>
    <n v="2.51119282959187E+16"/>
    <x v="344"/>
    <n v="104.6"/>
  </r>
  <r>
    <x v="6"/>
    <n v="54"/>
    <x v="0"/>
    <x v="2"/>
    <x v="0"/>
    <x v="2"/>
    <x v="1"/>
    <x v="1028"/>
    <x v="0"/>
    <x v="0"/>
    <n v="31.510557566777202"/>
    <n v="31.510557566777202"/>
    <n v="3.15105575667772E+16"/>
    <x v="2"/>
    <n v="1029"/>
    <s v="No"/>
    <x v="0"/>
    <n v="2147.8918341610201"/>
    <n v="2.14789183416102E+16"/>
    <n v="229.51471150028399"/>
    <n v="2.29514711500284E+16"/>
    <x v="254"/>
    <n v="94.8"/>
  </r>
  <r>
    <x v="6"/>
    <n v="48"/>
    <x v="1"/>
    <x v="2"/>
    <x v="1"/>
    <x v="2"/>
    <x v="1"/>
    <x v="1029"/>
    <x v="1"/>
    <x v="1"/>
    <n v="31.500807697173499"/>
    <n v="31.500807697173499"/>
    <n v="3.15008076971735E+16"/>
    <x v="2"/>
    <n v="1030"/>
    <s v="No"/>
    <x v="0"/>
    <n v="1970.8443946907"/>
    <n v="1.9708443946907E+16"/>
    <n v="210.49854563192699"/>
    <n v="2.10498545631927E+16"/>
    <x v="353"/>
    <n v="94.4"/>
  </r>
  <r>
    <x v="6"/>
    <n v="49"/>
    <x v="1"/>
    <x v="5"/>
    <x v="1"/>
    <x v="2"/>
    <x v="1"/>
    <x v="1030"/>
    <x v="1"/>
    <x v="0"/>
    <n v="31.492529915721398"/>
    <n v="31.492529915721398"/>
    <n v="3.14925299157214E+16"/>
    <x v="2"/>
    <n v="1031"/>
    <s v="No"/>
    <x v="0"/>
    <n v="2130.22933635753"/>
    <n v="2.13022933635753E+16"/>
    <n v="257.90225523652998"/>
    <n v="2.5790225523653E+16"/>
    <x v="115"/>
    <n v="88.9"/>
  </r>
  <r>
    <x v="6"/>
    <n v="61"/>
    <x v="0"/>
    <x v="9"/>
    <x v="0"/>
    <x v="0"/>
    <x v="0"/>
    <x v="1031"/>
    <x v="1"/>
    <x v="3"/>
    <n v="31.4797142477276"/>
    <n v="31.4797142477276"/>
    <n v="3.14797142477276E+16"/>
    <x v="2"/>
    <n v="1032"/>
    <s v="No"/>
    <x v="0"/>
    <n v="2157.07478125438"/>
    <n v="2.15707478125438E+16"/>
    <n v="242.87915683811599"/>
    <n v="2.42879156838116E+16"/>
    <x v="346"/>
    <n v="99.3"/>
  </r>
  <r>
    <x v="6"/>
    <n v="59"/>
    <x v="1"/>
    <x v="5"/>
    <x v="1"/>
    <x v="0"/>
    <x v="0"/>
    <x v="1032"/>
    <x v="2"/>
    <x v="3"/>
    <n v="31.4789326574695"/>
    <n v="3.1478932657469501"/>
    <n v="3147893265746950"/>
    <x v="2"/>
    <n v="1033"/>
    <s v="No"/>
    <x v="0"/>
    <n v="1829.8152705198399"/>
    <n v="1.82981527051984E+16"/>
    <n v="195.68141453589899"/>
    <n v="1.95681414535899E+16"/>
    <x v="267"/>
    <n v="92.9"/>
  </r>
  <r>
    <x v="6"/>
    <n v="54"/>
    <x v="0"/>
    <x v="17"/>
    <x v="1"/>
    <x v="2"/>
    <x v="1"/>
    <x v="1033"/>
    <x v="2"/>
    <x v="1"/>
    <n v="31.434073337390998"/>
    <n v="31.434073337390998"/>
    <n v="3.1434073337391E+16"/>
    <x v="2"/>
    <n v="1034"/>
    <s v="No"/>
    <x v="0"/>
    <n v="2158.3798067776202"/>
    <n v="2.15837980677762E+16"/>
    <n v="200.98736016853499"/>
    <n v="2.00987360168535E+16"/>
    <x v="247"/>
    <n v="84.2"/>
  </r>
  <r>
    <x v="6"/>
    <n v="47"/>
    <x v="0"/>
    <x v="6"/>
    <x v="1"/>
    <x v="1"/>
    <x v="1"/>
    <x v="1034"/>
    <x v="1"/>
    <x v="1"/>
    <n v="31.398380033217801"/>
    <n v="31.398380033217801"/>
    <n v="3.13983800332178E+16"/>
    <x v="2"/>
    <n v="1035"/>
    <s v="No"/>
    <x v="0"/>
    <n v="1873.72506571492"/>
    <n v="1.87372506571492E+16"/>
    <n v="22.837823957367799"/>
    <n v="2283782395736780"/>
    <x v="131"/>
    <n v="94.2"/>
  </r>
  <r>
    <x v="6"/>
    <n v="54"/>
    <x v="1"/>
    <x v="9"/>
    <x v="1"/>
    <x v="3"/>
    <x v="1"/>
    <x v="1035"/>
    <x v="1"/>
    <x v="3"/>
    <n v="31.398109665818001"/>
    <n v="31.398109665818001"/>
    <n v="3.1398109665818E+16"/>
    <x v="2"/>
    <n v="1036"/>
    <s v="No"/>
    <x v="0"/>
    <n v="2321.1533091697902"/>
    <n v="2.32115330916979E+16"/>
    <n v="27.622037746934598"/>
    <n v="2762203774693460"/>
    <x v="209"/>
    <n v="88.1"/>
  </r>
  <r>
    <x v="6"/>
    <n v="53"/>
    <x v="1"/>
    <x v="0"/>
    <x v="1"/>
    <x v="0"/>
    <x v="1"/>
    <x v="1036"/>
    <x v="1"/>
    <x v="1"/>
    <n v="31.389541362221102"/>
    <n v="3.1389541362221101"/>
    <n v="3138954136222110"/>
    <x v="2"/>
    <n v="1037"/>
    <s v="No"/>
    <x v="0"/>
    <n v="2213.5497897937698"/>
    <n v="2.21354978979377E+16"/>
    <n v="223.86824861621301"/>
    <n v="2.23868248616213E+16"/>
    <x v="211"/>
    <n v="88.8"/>
  </r>
  <r>
    <x v="6"/>
    <n v="54"/>
    <x v="0"/>
    <x v="3"/>
    <x v="2"/>
    <x v="0"/>
    <x v="1"/>
    <x v="1037"/>
    <x v="0"/>
    <x v="2"/>
    <n v="31.378138124801399"/>
    <n v="3.13781381248014"/>
    <n v="3137813812480140"/>
    <x v="2"/>
    <n v="1038"/>
    <s v="No"/>
    <x v="0"/>
    <n v="2031.47233032383"/>
    <n v="2.03147233032383E+16"/>
    <n v="228.18504265319299"/>
    <n v="2.28185042653193E+16"/>
    <x v="254"/>
    <n v="99.3"/>
  </r>
  <r>
    <x v="6"/>
    <n v="62"/>
    <x v="1"/>
    <x v="8"/>
    <x v="1"/>
    <x v="2"/>
    <x v="0"/>
    <x v="1038"/>
    <x v="1"/>
    <x v="1"/>
    <n v="31.377738484899197"/>
    <n v="3.1377738484899198"/>
    <n v="3137773848489920"/>
    <x v="2"/>
    <n v="1039"/>
    <s v="No"/>
    <x v="0"/>
    <n v="202.404837176493"/>
    <n v="2024048371764930"/>
    <n v="226.07609185744599"/>
    <n v="2.26076091857446E+16"/>
    <x v="86"/>
    <n v="92.4"/>
  </r>
  <r>
    <x v="6"/>
    <n v="65"/>
    <x v="0"/>
    <x v="2"/>
    <x v="0"/>
    <x v="3"/>
    <x v="3"/>
    <x v="1039"/>
    <x v="0"/>
    <x v="1"/>
    <n v="31.3609433564101"/>
    <n v="31.3609433564101"/>
    <n v="3.13609433564101E+16"/>
    <x v="2"/>
    <n v="1040"/>
    <s v="Si"/>
    <x v="1"/>
    <n v="2469.2802650097501"/>
    <n v="2.46928026500975E+16"/>
    <n v="25.8641316256614"/>
    <n v="2586413162566140"/>
    <x v="362"/>
    <n v="98.9"/>
  </r>
  <r>
    <x v="6"/>
    <n v="52"/>
    <x v="1"/>
    <x v="2"/>
    <x v="3"/>
    <x v="0"/>
    <x v="1"/>
    <x v="1040"/>
    <x v="1"/>
    <x v="0"/>
    <n v="31.2819421738497"/>
    <n v="31.2819421738497"/>
    <n v="3.12819421738497E+16"/>
    <x v="2"/>
    <n v="1041"/>
    <s v="No"/>
    <x v="0"/>
    <n v="2041.9170057731001"/>
    <n v="2.0419170057731E+16"/>
    <n v="231.95502454509"/>
    <n v="2.3195502454509E+16"/>
    <x v="25"/>
    <n v="90.5"/>
  </r>
  <r>
    <x v="6"/>
    <n v="57"/>
    <x v="1"/>
    <x v="1"/>
    <x v="1"/>
    <x v="3"/>
    <x v="0"/>
    <x v="1041"/>
    <x v="0"/>
    <x v="3"/>
    <n v="31.268321062257399"/>
    <n v="31.268321062257399"/>
    <n v="3.12683210622574E+16"/>
    <x v="2"/>
    <n v="1042"/>
    <s v="No"/>
    <x v="0"/>
    <n v="2301.7455951380002"/>
    <n v="2.301745595138E+16"/>
    <n v="213.61384501501001"/>
    <n v="2.1361384501501E+16"/>
    <x v="225"/>
    <n v="92"/>
  </r>
  <r>
    <x v="6"/>
    <n v="60"/>
    <x v="1"/>
    <x v="0"/>
    <x v="1"/>
    <x v="3"/>
    <x v="0"/>
    <x v="1042"/>
    <x v="1"/>
    <x v="1"/>
    <n v="31.266768000649499"/>
    <n v="31.266768000649499"/>
    <n v="3.12667680006495E+16"/>
    <x v="2"/>
    <n v="1043"/>
    <s v="Si"/>
    <x v="1"/>
    <n v="2236.37409823285"/>
    <n v="2.23637409823285E+16"/>
    <n v="260.68601683222101"/>
    <n v="2.60686016832221E+16"/>
    <x v="173"/>
    <n v="99.5"/>
  </r>
  <r>
    <x v="6"/>
    <n v="46"/>
    <x v="1"/>
    <x v="9"/>
    <x v="2"/>
    <x v="3"/>
    <x v="1"/>
    <x v="1043"/>
    <x v="1"/>
    <x v="0"/>
    <n v="31.2407573925626"/>
    <n v="3.1240757392562601"/>
    <n v="3124075739256260"/>
    <x v="2"/>
    <n v="1044"/>
    <s v="No"/>
    <x v="0"/>
    <n v="2130.7561242095599"/>
    <n v="2.13075612420956E+16"/>
    <n v="251.59606006751599"/>
    <n v="2.51596060067516E+16"/>
    <x v="71"/>
    <n v="93.5"/>
  </r>
  <r>
    <x v="6"/>
    <n v="57"/>
    <x v="0"/>
    <x v="1"/>
    <x v="2"/>
    <x v="0"/>
    <x v="0"/>
    <x v="1044"/>
    <x v="0"/>
    <x v="1"/>
    <n v="31.221010324631997"/>
    <n v="3.1221010324631999"/>
    <n v="3122101032463200"/>
    <x v="2"/>
    <n v="1045"/>
    <s v="No"/>
    <x v="0"/>
    <n v="216.847525222255"/>
    <n v="2168475252222550"/>
    <n v="262.35158577790702"/>
    <n v="2.62351585777907E+16"/>
    <x v="424"/>
    <n v="99.7"/>
  </r>
  <r>
    <x v="6"/>
    <n v="66"/>
    <x v="1"/>
    <x v="2"/>
    <x v="2"/>
    <x v="0"/>
    <x v="3"/>
    <x v="1045"/>
    <x v="0"/>
    <x v="3"/>
    <n v="31.174221997985502"/>
    <n v="31.174221997985502"/>
    <n v="3.11742219979855E+16"/>
    <x v="2"/>
    <n v="1046"/>
    <s v="No"/>
    <x v="0"/>
    <n v="2062.00264559783"/>
    <n v="2.06200264559783E+16"/>
    <n v="235.30200059179401"/>
    <n v="2.35302000591794E+16"/>
    <x v="170"/>
    <n v="97.1"/>
  </r>
  <r>
    <x v="6"/>
    <n v="45"/>
    <x v="0"/>
    <x v="0"/>
    <x v="1"/>
    <x v="2"/>
    <x v="1"/>
    <x v="1046"/>
    <x v="1"/>
    <x v="1"/>
    <n v="31.173124516970198"/>
    <n v="3.1173124516970199"/>
    <n v="3117312451697020"/>
    <x v="2"/>
    <n v="1047"/>
    <s v="No"/>
    <x v="0"/>
    <n v="1683.0033236347099"/>
    <n v="1.68300332363471E+16"/>
    <n v="231.14561468036999"/>
    <n v="2.3114561468037E+16"/>
    <x v="209"/>
    <n v="85.1"/>
  </r>
  <r>
    <x v="6"/>
    <n v="48"/>
    <x v="0"/>
    <x v="1"/>
    <x v="0"/>
    <x v="3"/>
    <x v="1"/>
    <x v="1047"/>
    <x v="0"/>
    <x v="1"/>
    <n v="31.1617706538999"/>
    <n v="3.1161770653899898"/>
    <n v="3116177065389990"/>
    <x v="2"/>
    <n v="1048"/>
    <s v="No"/>
    <x v="0"/>
    <n v="1848.38436816852"/>
    <n v="1.84838436816852E+16"/>
    <n v="226.47449908502901"/>
    <n v="2.26474499085029E+16"/>
    <x v="70"/>
    <n v="94.6"/>
  </r>
  <r>
    <x v="6"/>
    <n v="53"/>
    <x v="1"/>
    <x v="2"/>
    <x v="1"/>
    <x v="3"/>
    <x v="1"/>
    <x v="1048"/>
    <x v="1"/>
    <x v="3"/>
    <n v="31.151222074136399"/>
    <n v="31.151222074136399"/>
    <n v="3.11512220741364E+16"/>
    <x v="2"/>
    <n v="1049"/>
    <s v="No"/>
    <x v="0"/>
    <n v="0.21143730855760001"/>
    <n v="2114373085576"/>
    <n v="235.78184557627401"/>
    <n v="2.35781845576274E+16"/>
    <x v="109"/>
    <n v="92.1"/>
  </r>
  <r>
    <x v="6"/>
    <n v="41"/>
    <x v="1"/>
    <x v="5"/>
    <x v="1"/>
    <x v="2"/>
    <x v="2"/>
    <x v="1049"/>
    <x v="2"/>
    <x v="1"/>
    <n v="31.138756449088302"/>
    <n v="3.1138756449088301"/>
    <n v="3113875644908830"/>
    <x v="2"/>
    <n v="1050"/>
    <s v="No"/>
    <x v="0"/>
    <n v="2128.77132857579"/>
    <n v="2.12877132857579E+16"/>
    <n v="241.41355320004899"/>
    <n v="2.41413553200049E+16"/>
    <x v="109"/>
    <n v="90.9"/>
  </r>
  <r>
    <x v="6"/>
    <n v="47"/>
    <x v="0"/>
    <x v="6"/>
    <x v="1"/>
    <x v="0"/>
    <x v="1"/>
    <x v="1050"/>
    <x v="2"/>
    <x v="1"/>
    <n v="31.1242837264282"/>
    <n v="31.1242837264282"/>
    <n v="3.11242837264282E+16"/>
    <x v="2"/>
    <n v="1051"/>
    <s v="No"/>
    <x v="0"/>
    <n v="2340.8984117738901"/>
    <n v="2.34089841177389E+16"/>
    <n v="249.63305444901701"/>
    <n v="2.49633054449017E+16"/>
    <x v="202"/>
    <n v="90.7"/>
  </r>
  <r>
    <x v="6"/>
    <n v="51"/>
    <x v="0"/>
    <x v="2"/>
    <x v="3"/>
    <x v="0"/>
    <x v="1"/>
    <x v="1051"/>
    <x v="1"/>
    <x v="3"/>
    <n v="31.1241930791277"/>
    <n v="31.1241930791277"/>
    <n v="3112419307912770"/>
    <x v="2"/>
    <n v="1052"/>
    <s v="No"/>
    <x v="0"/>
    <n v="1995.5017740522701"/>
    <n v="1.99550177405227E+16"/>
    <n v="199.300579795819"/>
    <n v="1.99300579795819E+16"/>
    <x v="68"/>
    <n v="87.8"/>
  </r>
  <r>
    <x v="6"/>
    <n v="54"/>
    <x v="0"/>
    <x v="0"/>
    <x v="1"/>
    <x v="0"/>
    <x v="1"/>
    <x v="1052"/>
    <x v="1"/>
    <x v="1"/>
    <n v="31.1113362759442"/>
    <n v="3.1111336275944201"/>
    <n v="3111133627594420"/>
    <x v="2"/>
    <n v="1053"/>
    <s v="No"/>
    <x v="0"/>
    <n v="1908.0809512363601"/>
    <n v="1.90808095123636E+16"/>
    <n v="185.993284388386"/>
    <n v="1.85993284388386E+16"/>
    <x v="62"/>
    <n v="95.9"/>
  </r>
  <r>
    <x v="6"/>
    <n v="57"/>
    <x v="1"/>
    <x v="0"/>
    <x v="1"/>
    <x v="3"/>
    <x v="0"/>
    <x v="1053"/>
    <x v="0"/>
    <x v="1"/>
    <n v="31.0132908844631"/>
    <n v="31.0132908844631"/>
    <n v="3.10132908844631E+16"/>
    <x v="2"/>
    <n v="1054"/>
    <s v="Si"/>
    <x v="1"/>
    <n v="2299.5480418914099"/>
    <n v="2.29954804189141E+16"/>
    <n v="28.959566169110001"/>
    <n v="2895956616911000"/>
    <x v="208"/>
    <n v="97.8"/>
  </r>
  <r>
    <x v="6"/>
    <n v="50"/>
    <x v="0"/>
    <x v="3"/>
    <x v="1"/>
    <x v="0"/>
    <x v="1"/>
    <x v="1054"/>
    <x v="1"/>
    <x v="0"/>
    <n v="30.999948471561702"/>
    <n v="30.999948471561702"/>
    <n v="3.09999484715617E+16"/>
    <x v="2"/>
    <n v="1055"/>
    <s v="No"/>
    <x v="0"/>
    <n v="2230.5296326022199"/>
    <n v="2.23052963260222E+16"/>
    <n v="246.01228674783101"/>
    <n v="2.46012286747831E+16"/>
    <x v="229"/>
    <n v="93.3"/>
  </r>
  <r>
    <x v="6"/>
    <n v="63"/>
    <x v="1"/>
    <x v="1"/>
    <x v="2"/>
    <x v="0"/>
    <x v="0"/>
    <x v="1055"/>
    <x v="0"/>
    <x v="1"/>
    <n v="30.986988273299197"/>
    <n v="3.0986988273299199"/>
    <n v="3098698827329920"/>
    <x v="2"/>
    <n v="1056"/>
    <s v="Si"/>
    <x v="1"/>
    <n v="2374.9886569211299"/>
    <n v="2.37498865692113E+16"/>
    <n v="2.6062583259675498"/>
    <n v="260625832596755"/>
    <x v="407"/>
    <n v="97.4"/>
  </r>
  <r>
    <x v="6"/>
    <n v="69"/>
    <x v="0"/>
    <x v="2"/>
    <x v="0"/>
    <x v="3"/>
    <x v="3"/>
    <x v="1056"/>
    <x v="0"/>
    <x v="1"/>
    <n v="30.979990996949098"/>
    <n v="30.979990996949098"/>
    <n v="3.09799909969491E+16"/>
    <x v="2"/>
    <n v="1057"/>
    <s v="Si"/>
    <x v="1"/>
    <n v="2318.04785422542"/>
    <n v="2.31804785422542E+16"/>
    <n v="295.98473272811901"/>
    <n v="2.95984732728119E+16"/>
    <x v="425"/>
    <n v="101.5"/>
  </r>
  <r>
    <x v="6"/>
    <n v="42"/>
    <x v="0"/>
    <x v="7"/>
    <x v="1"/>
    <x v="2"/>
    <x v="2"/>
    <x v="1057"/>
    <x v="1"/>
    <x v="1"/>
    <n v="30.9790360279274"/>
    <n v="30.9790360279274"/>
    <n v="3.09790360279274E+16"/>
    <x v="2"/>
    <n v="1058"/>
    <s v="No"/>
    <x v="0"/>
    <n v="2323.4398073930802"/>
    <n v="2.32343980739308E+16"/>
    <n v="234.30923146136601"/>
    <n v="2.34309231461366E+16"/>
    <x v="289"/>
    <n v="91.5"/>
  </r>
  <r>
    <x v="6"/>
    <n v="60"/>
    <x v="0"/>
    <x v="9"/>
    <x v="1"/>
    <x v="3"/>
    <x v="0"/>
    <x v="1058"/>
    <x v="1"/>
    <x v="3"/>
    <n v="30.969834936611399"/>
    <n v="3.0969834936611398"/>
    <n v="3096983493661140"/>
    <x v="2"/>
    <n v="1059"/>
    <s v="No"/>
    <x v="0"/>
    <n v="219.95695582200099"/>
    <n v="2199569558220010"/>
    <n v="234.69552395026199"/>
    <n v="2.34695523950262E+16"/>
    <x v="43"/>
    <n v="96.3"/>
  </r>
  <r>
    <x v="6"/>
    <n v="73"/>
    <x v="1"/>
    <x v="3"/>
    <x v="2"/>
    <x v="3"/>
    <x v="3"/>
    <x v="1059"/>
    <x v="1"/>
    <x v="3"/>
    <n v="30.964779239126901"/>
    <n v="30.964779239126901"/>
    <n v="3.09647792391269E+16"/>
    <x v="2"/>
    <n v="1060"/>
    <s v="No"/>
    <x v="0"/>
    <n v="2063.8250365396302"/>
    <n v="2.06382503653963E+16"/>
    <n v="219.60043079526301"/>
    <n v="2.19600430795263E+16"/>
    <x v="141"/>
    <n v="105.7"/>
  </r>
  <r>
    <x v="6"/>
    <n v="58"/>
    <x v="1"/>
    <x v="2"/>
    <x v="3"/>
    <x v="2"/>
    <x v="0"/>
    <x v="1060"/>
    <x v="0"/>
    <x v="2"/>
    <n v="30.952479582788797"/>
    <n v="3.0952479582788799"/>
    <n v="3095247958278880"/>
    <x v="2"/>
    <n v="1061"/>
    <s v="No"/>
    <x v="0"/>
    <n v="2296.48571551239"/>
    <n v="2.29648571551239E+16"/>
    <n v="235.64426045632499"/>
    <n v="2.35644260456325E+16"/>
    <x v="305"/>
    <n v="93"/>
  </r>
  <r>
    <x v="6"/>
    <n v="59"/>
    <x v="0"/>
    <x v="0"/>
    <x v="2"/>
    <x v="3"/>
    <x v="0"/>
    <x v="1061"/>
    <x v="1"/>
    <x v="3"/>
    <n v="30.938651417381202"/>
    <n v="3.09386514173812"/>
    <n v="3093865141738120"/>
    <x v="2"/>
    <n v="1062"/>
    <s v="No"/>
    <x v="0"/>
    <n v="2267.87903207814"/>
    <n v="2.26787903207814E+16"/>
    <n v="214.16511885358599"/>
    <n v="2.14165118853586E+16"/>
    <x v="0"/>
    <n v="100.5"/>
  </r>
  <r>
    <x v="6"/>
    <n v="55"/>
    <x v="1"/>
    <x v="9"/>
    <x v="2"/>
    <x v="0"/>
    <x v="0"/>
    <x v="1062"/>
    <x v="0"/>
    <x v="0"/>
    <n v="30.922576008866901"/>
    <n v="30.922576008866901"/>
    <n v="3.09225760088669E+16"/>
    <x v="2"/>
    <n v="1063"/>
    <s v="Si"/>
    <x v="1"/>
    <n v="2219.4345498725602"/>
    <n v="2.21943454987256E+16"/>
    <n v="231.30121693437599"/>
    <n v="2.31301216934376E+16"/>
    <x v="152"/>
    <n v="101.8"/>
  </r>
  <r>
    <x v="6"/>
    <n v="60"/>
    <x v="1"/>
    <x v="0"/>
    <x v="1"/>
    <x v="0"/>
    <x v="0"/>
    <x v="1063"/>
    <x v="1"/>
    <x v="1"/>
    <n v="30.891008393030802"/>
    <n v="3.0891008393030801"/>
    <n v="3089100839303080"/>
    <x v="2"/>
    <n v="1064"/>
    <s v="No"/>
    <x v="0"/>
    <n v="2086.5013191693502"/>
    <n v="2.08650131916935E+16"/>
    <n v="28.402591286134498"/>
    <n v="2840259128613450"/>
    <x v="108"/>
    <n v="97.3"/>
  </r>
  <r>
    <x v="6"/>
    <n v="63"/>
    <x v="1"/>
    <x v="2"/>
    <x v="1"/>
    <x v="0"/>
    <x v="0"/>
    <x v="1064"/>
    <x v="0"/>
    <x v="3"/>
    <n v="30.885058043977399"/>
    <n v="30.885058043977399"/>
    <n v="3.08850580439774E+16"/>
    <x v="2"/>
    <n v="1065"/>
    <s v="No"/>
    <x v="0"/>
    <n v="2104.4811566417802"/>
    <n v="2.10448115664178E+16"/>
    <n v="222.11280502457001"/>
    <n v="2.2211280502457E+16"/>
    <x v="28"/>
    <n v="98.1"/>
  </r>
  <r>
    <x v="6"/>
    <n v="58"/>
    <x v="0"/>
    <x v="5"/>
    <x v="1"/>
    <x v="0"/>
    <x v="0"/>
    <x v="1065"/>
    <x v="1"/>
    <x v="1"/>
    <n v="30.873711887791103"/>
    <n v="3.0873711887791102"/>
    <n v="3087371188779110"/>
    <x v="2"/>
    <n v="1066"/>
    <s v="No"/>
    <x v="0"/>
    <n v="1900.52477745994"/>
    <n v="1.90052477745994E+16"/>
    <n v="230.28292288462799"/>
    <n v="2.30282922884628E+16"/>
    <x v="167"/>
    <n v="94"/>
  </r>
  <r>
    <x v="6"/>
    <n v="55"/>
    <x v="1"/>
    <x v="9"/>
    <x v="1"/>
    <x v="3"/>
    <x v="0"/>
    <x v="1066"/>
    <x v="1"/>
    <x v="3"/>
    <n v="30.831102363734601"/>
    <n v="30.831102363734601"/>
    <n v="3.08311023637346E+16"/>
    <x v="2"/>
    <n v="1067"/>
    <s v="No"/>
    <x v="0"/>
    <n v="2025.85806587548"/>
    <n v="2.02585806587548E+16"/>
    <n v="212.42249630153799"/>
    <n v="2.12422496301538E+16"/>
    <x v="155"/>
    <n v="94.1"/>
  </r>
  <r>
    <x v="6"/>
    <n v="56"/>
    <x v="1"/>
    <x v="4"/>
    <x v="1"/>
    <x v="1"/>
    <x v="0"/>
    <x v="1067"/>
    <x v="1"/>
    <x v="0"/>
    <n v="30.820325150728699"/>
    <n v="30.820325150728699"/>
    <n v="3082032515072870"/>
    <x v="2"/>
    <n v="1068"/>
    <s v="No"/>
    <x v="0"/>
    <n v="205.505670036575"/>
    <n v="2055056700365750"/>
    <n v="175.304598968216"/>
    <n v="1.75304598968216E+16"/>
    <x v="341"/>
    <n v="94.7"/>
  </r>
  <r>
    <x v="6"/>
    <n v="55"/>
    <x v="0"/>
    <x v="3"/>
    <x v="2"/>
    <x v="3"/>
    <x v="0"/>
    <x v="1068"/>
    <x v="0"/>
    <x v="0"/>
    <n v="30.808475053630598"/>
    <n v="30.808475053630598"/>
    <n v="3.08084750536306E+16"/>
    <x v="2"/>
    <n v="1069"/>
    <s v="Si"/>
    <x v="1"/>
    <n v="2212.7812628665802"/>
    <n v="2.21278126286658E+16"/>
    <n v="260.81668058593601"/>
    <n v="2.60816680585936E+16"/>
    <x v="253"/>
    <n v="109.6"/>
  </r>
  <r>
    <x v="6"/>
    <n v="57"/>
    <x v="0"/>
    <x v="17"/>
    <x v="0"/>
    <x v="2"/>
    <x v="0"/>
    <x v="1069"/>
    <x v="1"/>
    <x v="1"/>
    <n v="30.759953747018002"/>
    <n v="3.0759953747017999E-2"/>
    <n v="30759953747018"/>
    <x v="2"/>
    <n v="1070"/>
    <s v="No"/>
    <x v="0"/>
    <n v="181.96300411844001"/>
    <n v="1819630041184400"/>
    <n v="229.636424055183"/>
    <n v="2.29636424055183E+16"/>
    <x v="401"/>
    <n v="99"/>
  </r>
  <r>
    <x v="6"/>
    <n v="43"/>
    <x v="0"/>
    <x v="0"/>
    <x v="3"/>
    <x v="0"/>
    <x v="2"/>
    <x v="1070"/>
    <x v="1"/>
    <x v="1"/>
    <n v="30.7378424401942"/>
    <n v="30.7378424401942"/>
    <n v="3.07378424401942E+16"/>
    <x v="2"/>
    <n v="1071"/>
    <s v="Si"/>
    <x v="1"/>
    <n v="2318.9013615623298"/>
    <n v="2.31890136156233E+16"/>
    <n v="213.89146980490401"/>
    <n v="2.13891469804904E+16"/>
    <x v="79"/>
    <n v="95.5"/>
  </r>
  <r>
    <x v="6"/>
    <n v="62"/>
    <x v="1"/>
    <x v="0"/>
    <x v="1"/>
    <x v="3"/>
    <x v="0"/>
    <x v="1071"/>
    <x v="1"/>
    <x v="3"/>
    <n v="30.718447963208"/>
    <n v="30.718447963208"/>
    <n v="3.0718447963208E+16"/>
    <x v="2"/>
    <n v="1072"/>
    <s v="No"/>
    <x v="0"/>
    <n v="2441.9129941088399"/>
    <n v="2.44191299410884E+16"/>
    <n v="244.550374649064"/>
    <n v="2.44550374649064E+16"/>
    <x v="381"/>
    <n v="98.6"/>
  </r>
  <r>
    <x v="6"/>
    <n v="58"/>
    <x v="0"/>
    <x v="7"/>
    <x v="3"/>
    <x v="0"/>
    <x v="0"/>
    <x v="1072"/>
    <x v="0"/>
    <x v="3"/>
    <n v="30.700363779280401"/>
    <n v="30.700363779280401"/>
    <n v="3.07003637792804E+16"/>
    <x v="2"/>
    <n v="1073"/>
    <s v="No"/>
    <x v="0"/>
    <n v="2043.89366706599"/>
    <n v="2.04389366706599E+16"/>
    <n v="238.78722840500001"/>
    <n v="2.38787228405E+16"/>
    <x v="112"/>
    <n v="96.6"/>
  </r>
  <r>
    <x v="6"/>
    <n v="56"/>
    <x v="0"/>
    <x v="1"/>
    <x v="3"/>
    <x v="0"/>
    <x v="0"/>
    <x v="1073"/>
    <x v="1"/>
    <x v="1"/>
    <n v="30.6803813201801"/>
    <n v="3.0680381320180099"/>
    <n v="3068038132018010"/>
    <x v="2"/>
    <n v="1074"/>
    <s v="Si"/>
    <x v="1"/>
    <n v="250.027851831612"/>
    <n v="2500278518316120"/>
    <n v="25.7431861032759"/>
    <n v="2574318610327590"/>
    <x v="409"/>
    <n v="99.4"/>
  </r>
  <r>
    <x v="6"/>
    <n v="57"/>
    <x v="1"/>
    <x v="15"/>
    <x v="1"/>
    <x v="3"/>
    <x v="0"/>
    <x v="1074"/>
    <x v="0"/>
    <x v="1"/>
    <n v="30.675808074577802"/>
    <n v="30.675808074577802"/>
    <n v="3.06758080745778E+16"/>
    <x v="2"/>
    <n v="1075"/>
    <s v="No"/>
    <x v="0"/>
    <n v="2152.5034365912102"/>
    <n v="2.15250343659121E+16"/>
    <n v="27.811427028111801"/>
    <n v="2781142702811180"/>
    <x v="11"/>
    <n v="97.5"/>
  </r>
  <r>
    <x v="6"/>
    <n v="53"/>
    <x v="0"/>
    <x v="15"/>
    <x v="1"/>
    <x v="3"/>
    <x v="1"/>
    <x v="1075"/>
    <x v="1"/>
    <x v="3"/>
    <n v="30.671971210842202"/>
    <n v="30.671971210842202"/>
    <n v="3.06719712108422E+16"/>
    <x v="2"/>
    <n v="1076"/>
    <s v="Si"/>
    <x v="1"/>
    <n v="198.607226709956"/>
    <n v="1986072267099560"/>
    <n v="25.959562607681001"/>
    <n v="2595956260768100"/>
    <x v="264"/>
    <n v="92.3"/>
  </r>
  <r>
    <x v="6"/>
    <n v="60"/>
    <x v="1"/>
    <x v="10"/>
    <x v="3"/>
    <x v="2"/>
    <x v="0"/>
    <x v="1076"/>
    <x v="0"/>
    <x v="0"/>
    <n v="30.668735942922002"/>
    <n v="3.0668735942922001"/>
    <n v="3066873594292200"/>
    <x v="2"/>
    <n v="1077"/>
    <s v="No"/>
    <x v="0"/>
    <n v="2017.0649981526001"/>
    <n v="2.0170649981526E+16"/>
    <n v="244.273786620583"/>
    <n v="2.44273786620583E+16"/>
    <x v="338"/>
    <n v="101.9"/>
  </r>
  <r>
    <x v="6"/>
    <n v="48"/>
    <x v="0"/>
    <x v="5"/>
    <x v="1"/>
    <x v="3"/>
    <x v="1"/>
    <x v="1077"/>
    <x v="0"/>
    <x v="2"/>
    <n v="30.655193653834299"/>
    <n v="0.30655193653834301"/>
    <n v="306551936538343"/>
    <x v="2"/>
    <n v="1078"/>
    <s v="No"/>
    <x v="0"/>
    <n v="2297.5916598326498"/>
    <n v="2.29759165983265E+16"/>
    <n v="276.11677594692998"/>
    <n v="2.7611677594693E+16"/>
    <x v="95"/>
    <n v="93.9"/>
  </r>
  <r>
    <x v="6"/>
    <n v="72"/>
    <x v="0"/>
    <x v="2"/>
    <x v="2"/>
    <x v="3"/>
    <x v="3"/>
    <x v="1078"/>
    <x v="1"/>
    <x v="3"/>
    <n v="30.653850000360901"/>
    <n v="30.653850000360901"/>
    <n v="3.06538500003609E+16"/>
    <x v="2"/>
    <n v="1079"/>
    <s v="Si"/>
    <x v="1"/>
    <n v="2320.8248944966899"/>
    <n v="2.32082489449669E+16"/>
    <n v="26.304019778148898"/>
    <n v="2630401977814890"/>
    <x v="390"/>
    <n v="106.8"/>
  </r>
  <r>
    <x v="6"/>
    <n v="55"/>
    <x v="0"/>
    <x v="1"/>
    <x v="2"/>
    <x v="3"/>
    <x v="0"/>
    <x v="1079"/>
    <x v="0"/>
    <x v="0"/>
    <n v="30.621082713155999"/>
    <n v="30.621082713155999"/>
    <n v="3.0621082713156E+16"/>
    <x v="2"/>
    <n v="1080"/>
    <s v="No"/>
    <x v="0"/>
    <n v="2332.0822498437201"/>
    <n v="2.33208224984372E+16"/>
    <n v="271.58774870059199"/>
    <n v="2.71587748700592E+16"/>
    <x v="362"/>
    <n v="105.1"/>
  </r>
  <r>
    <x v="6"/>
    <n v="57"/>
    <x v="0"/>
    <x v="8"/>
    <x v="3"/>
    <x v="3"/>
    <x v="0"/>
    <x v="1080"/>
    <x v="0"/>
    <x v="1"/>
    <n v="30.597541294501301"/>
    <n v="30.597541294501301"/>
    <n v="3.05975412945013E+16"/>
    <x v="2"/>
    <n v="1081"/>
    <s v="No"/>
    <x v="0"/>
    <n v="2143.9821963693198"/>
    <n v="2.14398219636932E+16"/>
    <n v="204.39776496866401"/>
    <n v="2.04397764968664E+16"/>
    <x v="336"/>
    <n v="96.4"/>
  </r>
  <r>
    <x v="6"/>
    <n v="65"/>
    <x v="0"/>
    <x v="2"/>
    <x v="1"/>
    <x v="3"/>
    <x v="3"/>
    <x v="1081"/>
    <x v="1"/>
    <x v="3"/>
    <n v="30.591081933163402"/>
    <n v="30.591081933163402"/>
    <n v="3.05910819331634E+16"/>
    <x v="2"/>
    <n v="1082"/>
    <s v="No"/>
    <x v="0"/>
    <n v="216.89670287847301"/>
    <n v="2168967028784730"/>
    <n v="208.98495833603701"/>
    <n v="2.08984958336037E+16"/>
    <x v="63"/>
    <n v="98.4"/>
  </r>
  <r>
    <x v="6"/>
    <n v="66"/>
    <x v="0"/>
    <x v="5"/>
    <x v="1"/>
    <x v="0"/>
    <x v="3"/>
    <x v="1082"/>
    <x v="1"/>
    <x v="3"/>
    <n v="30.582388926099402"/>
    <n v="30.582388926099402"/>
    <n v="3.05823889260994E+16"/>
    <x v="2"/>
    <n v="1083"/>
    <s v="No"/>
    <x v="0"/>
    <n v="186.366633451761"/>
    <n v="1863666334517610"/>
    <n v="210.778939848026"/>
    <n v="2.10778939848026E+16"/>
    <x v="64"/>
    <n v="90.8"/>
  </r>
  <r>
    <x v="6"/>
    <n v="72"/>
    <x v="0"/>
    <x v="5"/>
    <x v="2"/>
    <x v="0"/>
    <x v="3"/>
    <x v="1083"/>
    <x v="1"/>
    <x v="3"/>
    <n v="30.5745968891483"/>
    <n v="30.5745968891483"/>
    <n v="3.05745968891483E+16"/>
    <x v="2"/>
    <n v="1084"/>
    <s v="No"/>
    <x v="0"/>
    <n v="245.99987366123199"/>
    <n v="2459998736612320"/>
    <n v="253.327821386636"/>
    <n v="2.53327821386636E+16"/>
    <x v="276"/>
    <n v="103.8"/>
  </r>
  <r>
    <x v="6"/>
    <n v="66"/>
    <x v="0"/>
    <x v="6"/>
    <x v="2"/>
    <x v="0"/>
    <x v="3"/>
    <x v="1084"/>
    <x v="2"/>
    <x v="3"/>
    <n v="30.5726392745018"/>
    <n v="3.0572639274501801"/>
    <n v="3057263927450180"/>
    <x v="2"/>
    <n v="1085"/>
    <s v="Si"/>
    <x v="1"/>
    <n v="2327.1470176068201"/>
    <n v="2.32714701760682E+16"/>
    <n v="229.77191888315099"/>
    <n v="2.29771918883151E+16"/>
    <x v="426"/>
    <n v="97.7"/>
  </r>
  <r>
    <x v="6"/>
    <n v="58"/>
    <x v="1"/>
    <x v="0"/>
    <x v="1"/>
    <x v="0"/>
    <x v="0"/>
    <x v="1085"/>
    <x v="1"/>
    <x v="1"/>
    <n v="30.568487525860199"/>
    <n v="30.568487525860199"/>
    <n v="3.05684875258602E+16"/>
    <x v="2"/>
    <n v="1086"/>
    <s v="No"/>
    <x v="0"/>
    <n v="2031.3527074840799"/>
    <n v="2.03135270748408E+16"/>
    <n v="227.278708149246"/>
    <n v="2.27278708149246E+16"/>
    <x v="427"/>
    <n v="93.5"/>
  </r>
  <r>
    <x v="6"/>
    <n v="54"/>
    <x v="0"/>
    <x v="0"/>
    <x v="1"/>
    <x v="1"/>
    <x v="1"/>
    <x v="1086"/>
    <x v="1"/>
    <x v="1"/>
    <n v="30.539682477169599"/>
    <n v="30.539682477169599"/>
    <n v="3.05396824771696E+16"/>
    <x v="2"/>
    <n v="1087"/>
    <s v="No"/>
    <x v="0"/>
    <n v="2321.4789196325301"/>
    <n v="2.32147891963253E+16"/>
    <n v="244.89337864369401"/>
    <n v="2.44893378643694E+16"/>
    <x v="117"/>
    <n v="96.2"/>
  </r>
  <r>
    <x v="6"/>
    <n v="56"/>
    <x v="1"/>
    <x v="0"/>
    <x v="1"/>
    <x v="0"/>
    <x v="0"/>
    <x v="1087"/>
    <x v="0"/>
    <x v="0"/>
    <n v="30.538689710561201"/>
    <n v="30.538689710561201"/>
    <n v="3.05386897105612E+16"/>
    <x v="2"/>
    <n v="1088"/>
    <s v="No"/>
    <x v="0"/>
    <n v="2331.35446061638"/>
    <n v="2.33135446061638E+16"/>
    <n v="245.10830264960899"/>
    <n v="2.45108302649609E+16"/>
    <x v="212"/>
    <n v="97.2"/>
  </r>
  <r>
    <x v="6"/>
    <n v="49"/>
    <x v="1"/>
    <x v="4"/>
    <x v="2"/>
    <x v="2"/>
    <x v="1"/>
    <x v="1088"/>
    <x v="0"/>
    <x v="2"/>
    <n v="30.535907997948399"/>
    <n v="30.535907997948399"/>
    <n v="3.05359079979484E+16"/>
    <x v="2"/>
    <n v="1089"/>
    <s v="No"/>
    <x v="0"/>
    <n v="2033.0542713821701"/>
    <n v="2.03305427138217E+16"/>
    <n v="240.11705767555401"/>
    <n v="2.40117057675554E+16"/>
    <x v="81"/>
    <n v="95.1"/>
  </r>
  <r>
    <x v="6"/>
    <n v="58"/>
    <x v="0"/>
    <x v="5"/>
    <x v="2"/>
    <x v="0"/>
    <x v="0"/>
    <x v="1089"/>
    <x v="1"/>
    <x v="1"/>
    <n v="30.497383368087799"/>
    <n v="30.497383368087799"/>
    <n v="3.04973833680878E+16"/>
    <x v="2"/>
    <n v="1090"/>
    <s v="No"/>
    <x v="0"/>
    <n v="2193.4798796836799"/>
    <n v="2.19347987968368E+16"/>
    <n v="256.49031501209902"/>
    <n v="2.56490315012099E+16"/>
    <x v="322"/>
    <n v="98.6"/>
  </r>
  <r>
    <x v="6"/>
    <n v="51"/>
    <x v="1"/>
    <x v="5"/>
    <x v="1"/>
    <x v="1"/>
    <x v="1"/>
    <x v="1090"/>
    <x v="1"/>
    <x v="1"/>
    <n v="30.480748393900299"/>
    <n v="0.30480748393900298"/>
    <n v="304807483939003"/>
    <x v="2"/>
    <n v="1091"/>
    <s v="No"/>
    <x v="0"/>
    <n v="1690.9016868138799"/>
    <n v="1.69090168681388E+16"/>
    <n v="205.79422924878301"/>
    <n v="2.05794229248783E+16"/>
    <x v="60"/>
    <n v="87.9"/>
  </r>
  <r>
    <x v="6"/>
    <n v="59"/>
    <x v="0"/>
    <x v="11"/>
    <x v="1"/>
    <x v="0"/>
    <x v="0"/>
    <x v="1091"/>
    <x v="1"/>
    <x v="1"/>
    <n v="30.479658824155397"/>
    <n v="3.0479658824155398"/>
    <n v="3047965882415540"/>
    <x v="2"/>
    <n v="1092"/>
    <s v="No"/>
    <x v="0"/>
    <n v="2137.7649992162001"/>
    <n v="2.1377649992162E+16"/>
    <n v="24.5127955160585"/>
    <n v="2451279551605850"/>
    <x v="76"/>
    <n v="90.6"/>
  </r>
  <r>
    <x v="6"/>
    <n v="50"/>
    <x v="0"/>
    <x v="7"/>
    <x v="1"/>
    <x v="3"/>
    <x v="1"/>
    <x v="1092"/>
    <x v="1"/>
    <x v="3"/>
    <n v="30.475678316058598"/>
    <n v="30.475678316058598"/>
    <n v="3.04756783160586E+16"/>
    <x v="2"/>
    <n v="1093"/>
    <s v="No"/>
    <x v="0"/>
    <n v="188.82021294169601"/>
    <n v="1888202129416960"/>
    <n v="214.73060868566299"/>
    <n v="2.14730608685663E+16"/>
    <x v="289"/>
    <n v="91.2"/>
  </r>
  <r>
    <x v="6"/>
    <n v="58"/>
    <x v="0"/>
    <x v="9"/>
    <x v="2"/>
    <x v="2"/>
    <x v="0"/>
    <x v="1093"/>
    <x v="1"/>
    <x v="0"/>
    <n v="30.447925836744702"/>
    <n v="30.447925836744702"/>
    <n v="3.04479258367447E+16"/>
    <x v="2"/>
    <n v="1094"/>
    <s v="No"/>
    <x v="0"/>
    <n v="2285.6667855921801"/>
    <n v="2.28566678559218E+16"/>
    <n v="24.4868562726619"/>
    <n v="2448685627266190"/>
    <x v="200"/>
    <n v="100.4"/>
  </r>
  <r>
    <x v="6"/>
    <n v="63"/>
    <x v="0"/>
    <x v="15"/>
    <x v="2"/>
    <x v="0"/>
    <x v="0"/>
    <x v="1094"/>
    <x v="0"/>
    <x v="0"/>
    <n v="30.427187440882001"/>
    <n v="30.427187440882001"/>
    <n v="3.0427187440882E+16"/>
    <x v="2"/>
    <n v="1095"/>
    <s v="No"/>
    <x v="0"/>
    <n v="1987.4563888352"/>
    <n v="1.9874563888352E+16"/>
    <n v="218.666626557233"/>
    <n v="2.18666626557233E+16"/>
    <x v="167"/>
    <n v="98.7"/>
  </r>
  <r>
    <x v="6"/>
    <n v="58"/>
    <x v="1"/>
    <x v="15"/>
    <x v="3"/>
    <x v="0"/>
    <x v="0"/>
    <x v="1095"/>
    <x v="1"/>
    <x v="1"/>
    <n v="30.4224623346112"/>
    <n v="30.4224623346112"/>
    <n v="3042246233461120"/>
    <x v="2"/>
    <n v="1096"/>
    <s v="No"/>
    <x v="0"/>
    <n v="2173.8137384207398"/>
    <n v="2.17381373842074E+16"/>
    <n v="239.37207321286601"/>
    <n v="2.39372073212866E+16"/>
    <x v="428"/>
    <n v="95"/>
  </r>
  <r>
    <x v="6"/>
    <n v="61"/>
    <x v="1"/>
    <x v="1"/>
    <x v="1"/>
    <x v="0"/>
    <x v="0"/>
    <x v="1096"/>
    <x v="1"/>
    <x v="3"/>
    <n v="30.416194000846399"/>
    <n v="3.0416194000846399"/>
    <n v="3041619400084640"/>
    <x v="2"/>
    <n v="1097"/>
    <s v="No"/>
    <x v="0"/>
    <n v="2070.1838142020201"/>
    <n v="2.07018381420202E+16"/>
    <n v="227.76254673595599"/>
    <n v="2.27762546735956E+16"/>
    <x v="135"/>
    <n v="93.6"/>
  </r>
  <r>
    <x v="6"/>
    <n v="57"/>
    <x v="1"/>
    <x v="1"/>
    <x v="3"/>
    <x v="0"/>
    <x v="0"/>
    <x v="1097"/>
    <x v="0"/>
    <x v="1"/>
    <n v="30.3912210599727"/>
    <n v="30.3912210599727"/>
    <n v="3.03912210599727E+16"/>
    <x v="2"/>
    <n v="1098"/>
    <s v="No"/>
    <x v="0"/>
    <n v="2385.1874120431899"/>
    <n v="2.38518741204319E+16"/>
    <n v="26.994175690203601"/>
    <n v="2699417569020360"/>
    <x v="16"/>
    <n v="101.2"/>
  </r>
  <r>
    <x v="6"/>
    <n v="70"/>
    <x v="1"/>
    <x v="7"/>
    <x v="3"/>
    <x v="0"/>
    <x v="3"/>
    <x v="1098"/>
    <x v="1"/>
    <x v="3"/>
    <n v="30.3882762016712"/>
    <n v="30.3882762016712"/>
    <n v="3.03882762016712E+16"/>
    <x v="2"/>
    <n v="1099"/>
    <s v="No"/>
    <x v="0"/>
    <n v="2338.6874129673301"/>
    <n v="2.33868741296733E+16"/>
    <n v="222.328532271249"/>
    <n v="2.22328532271249E+16"/>
    <x v="429"/>
    <n v="95.5"/>
  </r>
  <r>
    <x v="6"/>
    <n v="53"/>
    <x v="1"/>
    <x v="7"/>
    <x v="1"/>
    <x v="2"/>
    <x v="1"/>
    <x v="1099"/>
    <x v="0"/>
    <x v="2"/>
    <n v="30.380882480425001"/>
    <n v="3.0380882480425"/>
    <n v="3038088248042500"/>
    <x v="2"/>
    <n v="1100"/>
    <s v="No"/>
    <x v="0"/>
    <n v="2366.9626900040698"/>
    <n v="2.36696269000407E+16"/>
    <n v="23.185566868013399"/>
    <n v="2318556686801340"/>
    <x v="102"/>
    <n v="93.8"/>
  </r>
  <r>
    <x v="6"/>
    <n v="50"/>
    <x v="0"/>
    <x v="2"/>
    <x v="1"/>
    <x v="2"/>
    <x v="1"/>
    <x v="1100"/>
    <x v="1"/>
    <x v="1"/>
    <n v="30.377046472400799"/>
    <n v="30.377046472400799"/>
    <n v="3.03770464724008E+16"/>
    <x v="2"/>
    <n v="1101"/>
    <s v="No"/>
    <x v="0"/>
    <n v="2124.13187907561"/>
    <n v="2.12413187907561E+16"/>
    <n v="263.37062115339302"/>
    <n v="2.63370621153393E+16"/>
    <x v="391"/>
    <n v="89.4"/>
  </r>
  <r>
    <x v="6"/>
    <n v="60"/>
    <x v="1"/>
    <x v="5"/>
    <x v="3"/>
    <x v="0"/>
    <x v="0"/>
    <x v="1101"/>
    <x v="1"/>
    <x v="3"/>
    <n v="30.363120375396399"/>
    <n v="30.363120375396399"/>
    <n v="3.03631203753964E+16"/>
    <x v="2"/>
    <n v="1102"/>
    <s v="No"/>
    <x v="0"/>
    <n v="1860.87729458841"/>
    <n v="1.86087729458841E+16"/>
    <n v="242.53874839602901"/>
    <n v="2.42538748396029E+16"/>
    <x v="37"/>
    <n v="94.2"/>
  </r>
  <r>
    <x v="6"/>
    <n v="69"/>
    <x v="0"/>
    <x v="0"/>
    <x v="2"/>
    <x v="3"/>
    <x v="3"/>
    <x v="1102"/>
    <x v="0"/>
    <x v="1"/>
    <n v="30.3394360423442"/>
    <n v="30.3394360423442"/>
    <n v="3.03394360423442E+16"/>
    <x v="2"/>
    <n v="1103"/>
    <s v="No"/>
    <x v="0"/>
    <n v="2419.2206055250199"/>
    <n v="2.41922060552502E+16"/>
    <n v="287.50826055764298"/>
    <n v="2.87508260557643E+16"/>
    <x v="328"/>
    <n v="105.4"/>
  </r>
  <r>
    <x v="6"/>
    <n v="62"/>
    <x v="1"/>
    <x v="15"/>
    <x v="1"/>
    <x v="3"/>
    <x v="0"/>
    <x v="1103"/>
    <x v="1"/>
    <x v="3"/>
    <n v="30.3228044903429"/>
    <n v="30.3228044903429"/>
    <n v="3.03228044903429E+16"/>
    <x v="2"/>
    <n v="1104"/>
    <s v="No"/>
    <x v="0"/>
    <n v="1917.3046482951099"/>
    <n v="1.91730464829511E+16"/>
    <n v="20.858526538228499"/>
    <n v="2085852653822850"/>
    <x v="127"/>
    <n v="90.4"/>
  </r>
  <r>
    <x v="6"/>
    <n v="64"/>
    <x v="1"/>
    <x v="7"/>
    <x v="1"/>
    <x v="0"/>
    <x v="0"/>
    <x v="1104"/>
    <x v="0"/>
    <x v="3"/>
    <n v="30.304481126229799"/>
    <n v="30.304481126229799"/>
    <n v="3.03044811262298E+16"/>
    <x v="2"/>
    <n v="1105"/>
    <s v="No"/>
    <x v="0"/>
    <n v="2084.7506329828102"/>
    <n v="2.08475063298281E+16"/>
    <n v="20.068647199512"/>
    <n v="2006864719951200"/>
    <x v="381"/>
    <n v="92.4"/>
  </r>
  <r>
    <x v="6"/>
    <n v="51"/>
    <x v="1"/>
    <x v="2"/>
    <x v="3"/>
    <x v="0"/>
    <x v="1"/>
    <x v="1105"/>
    <x v="0"/>
    <x v="1"/>
    <n v="30.260572490850901"/>
    <n v="30.260572490850901"/>
    <n v="3.02605724908509E+16"/>
    <x v="2"/>
    <n v="1106"/>
    <s v="No"/>
    <x v="0"/>
    <n v="1893.0447053668499"/>
    <n v="1.89304470536685E+16"/>
    <n v="208.55811016399201"/>
    <n v="2.08558110163992E+16"/>
    <x v="109"/>
    <n v="90.7"/>
  </r>
  <r>
    <x v="6"/>
    <n v="61"/>
    <x v="1"/>
    <x v="0"/>
    <x v="2"/>
    <x v="3"/>
    <x v="0"/>
    <x v="1106"/>
    <x v="1"/>
    <x v="3"/>
    <n v="30.2491672303752"/>
    <n v="0.30249167230375201"/>
    <n v="302491672303752"/>
    <x v="2"/>
    <n v="1107"/>
    <s v="Si"/>
    <x v="1"/>
    <n v="2408.23582814459"/>
    <n v="2.40823582814459E+16"/>
    <n v="25.3155745341206"/>
    <n v="2531557453412060"/>
    <x v="7"/>
    <n v="98.3"/>
  </r>
  <r>
    <x v="6"/>
    <n v="59"/>
    <x v="1"/>
    <x v="0"/>
    <x v="1"/>
    <x v="3"/>
    <x v="0"/>
    <x v="1107"/>
    <x v="1"/>
    <x v="3"/>
    <n v="30.242128483969701"/>
    <n v="30.242128483969701"/>
    <n v="3.02421284839697E+16"/>
    <x v="2"/>
    <n v="1108"/>
    <s v="No"/>
    <x v="0"/>
    <n v="210.41273567241601"/>
    <n v="2104127356724160"/>
    <n v="233.02031319533501"/>
    <n v="2.33020313195335E+16"/>
    <x v="38"/>
    <n v="91.5"/>
  </r>
  <r>
    <x v="6"/>
    <n v="53"/>
    <x v="0"/>
    <x v="2"/>
    <x v="1"/>
    <x v="2"/>
    <x v="1"/>
    <x v="1108"/>
    <x v="1"/>
    <x v="0"/>
    <n v="30.233490160176402"/>
    <n v="30.233490160176402"/>
    <n v="3.02334901601764E+16"/>
    <x v="2"/>
    <n v="1109"/>
    <s v="No"/>
    <x v="0"/>
    <n v="2093.27394041344"/>
    <n v="2.09327394041344E+16"/>
    <n v="28.5135706237348"/>
    <n v="2851357062373480"/>
    <x v="6"/>
    <n v="95.1"/>
  </r>
  <r>
    <x v="6"/>
    <n v="49"/>
    <x v="0"/>
    <x v="0"/>
    <x v="1"/>
    <x v="3"/>
    <x v="1"/>
    <x v="1109"/>
    <x v="0"/>
    <x v="1"/>
    <n v="30.215658209055999"/>
    <n v="30.215658209055999"/>
    <n v="3.0215658209056E+16"/>
    <x v="2"/>
    <n v="1110"/>
    <s v="No"/>
    <x v="0"/>
    <n v="2345.8162888996699"/>
    <n v="2.34581628889967E+16"/>
    <n v="235.13247120357201"/>
    <n v="2.35132471203572E+16"/>
    <x v="297"/>
    <n v="92.8"/>
  </r>
  <r>
    <x v="6"/>
    <n v="64"/>
    <x v="1"/>
    <x v="0"/>
    <x v="3"/>
    <x v="3"/>
    <x v="0"/>
    <x v="1110"/>
    <x v="1"/>
    <x v="3"/>
    <n v="30.191736070699001"/>
    <n v="30.191736070699001"/>
    <n v="3.0191736070699E+16"/>
    <x v="2"/>
    <n v="1111"/>
    <s v="Si"/>
    <x v="1"/>
    <n v="235.827573622757"/>
    <n v="2358275736227570"/>
    <n v="212.01189320498801"/>
    <n v="2.12011893204988E+16"/>
    <x v="386"/>
    <n v="98.7"/>
  </r>
  <r>
    <x v="6"/>
    <n v="57"/>
    <x v="1"/>
    <x v="11"/>
    <x v="2"/>
    <x v="3"/>
    <x v="0"/>
    <x v="1111"/>
    <x v="0"/>
    <x v="3"/>
    <n v="30.160709414543401"/>
    <n v="30.160709414543401"/>
    <n v="3.01607094145434E+16"/>
    <x v="2"/>
    <n v="1112"/>
    <s v="Si"/>
    <x v="1"/>
    <n v="2220.7147701867898"/>
    <n v="2.22071477018679E+16"/>
    <n v="22.421017956215099"/>
    <n v="2242101795621510"/>
    <x v="367"/>
    <n v="97.8"/>
  </r>
  <r>
    <x v="6"/>
    <n v="64"/>
    <x v="0"/>
    <x v="2"/>
    <x v="1"/>
    <x v="2"/>
    <x v="0"/>
    <x v="1112"/>
    <x v="0"/>
    <x v="1"/>
    <n v="30.127632960767301"/>
    <n v="3.0127632960767299"/>
    <n v="3012763296076730"/>
    <x v="2"/>
    <n v="1113"/>
    <s v="Si"/>
    <x v="1"/>
    <n v="2374.0263127645699"/>
    <n v="2.37402631276457E+16"/>
    <n v="220.469803337971"/>
    <n v="2.20469803337971E+16"/>
    <x v="407"/>
    <n v="100.1"/>
  </r>
  <r>
    <x v="6"/>
    <n v="65"/>
    <x v="0"/>
    <x v="2"/>
    <x v="2"/>
    <x v="1"/>
    <x v="3"/>
    <x v="1113"/>
    <x v="0"/>
    <x v="0"/>
    <n v="30.121471147886201"/>
    <n v="3.0121471147886201"/>
    <n v="3012147114788620"/>
    <x v="2"/>
    <n v="1114"/>
    <s v="No"/>
    <x v="0"/>
    <n v="2048.64553808147"/>
    <n v="2.04864553808147E+16"/>
    <n v="219.93689530383801"/>
    <n v="2.19936895303838E+16"/>
    <x v="370"/>
    <n v="97.9"/>
  </r>
  <r>
    <x v="6"/>
    <n v="54"/>
    <x v="0"/>
    <x v="6"/>
    <x v="2"/>
    <x v="3"/>
    <x v="1"/>
    <x v="1114"/>
    <x v="1"/>
    <x v="1"/>
    <n v="30.1156797640561"/>
    <n v="30.1156797640561"/>
    <n v="3.01156797640561E+16"/>
    <x v="2"/>
    <n v="1115"/>
    <s v="No"/>
    <x v="0"/>
    <n v="2245.64185061544"/>
    <n v="2.24564185061544E+16"/>
    <n v="240.18341892721"/>
    <n v="2.4018341892721E+16"/>
    <x v="191"/>
    <n v="97.8"/>
  </r>
  <r>
    <x v="6"/>
    <n v="68"/>
    <x v="1"/>
    <x v="2"/>
    <x v="1"/>
    <x v="3"/>
    <x v="3"/>
    <x v="1115"/>
    <x v="1"/>
    <x v="1"/>
    <n v="30.106923145579898"/>
    <n v="3.01069231455799"/>
    <n v="3010692314557990"/>
    <x v="2"/>
    <n v="1116"/>
    <s v="No"/>
    <x v="0"/>
    <n v="219.958427258325"/>
    <n v="2199584272583250"/>
    <n v="243.91469600832701"/>
    <n v="2.43914696008327E+16"/>
    <x v="367"/>
    <n v="96.1"/>
  </r>
  <r>
    <x v="6"/>
    <n v="67"/>
    <x v="1"/>
    <x v="15"/>
    <x v="0"/>
    <x v="3"/>
    <x v="3"/>
    <x v="1116"/>
    <x v="0"/>
    <x v="1"/>
    <n v="30.1005838829767"/>
    <n v="3.0100583882976699"/>
    <n v="3010058388297670"/>
    <x v="2"/>
    <n v="1117"/>
    <s v="Si"/>
    <x v="1"/>
    <n v="2399.54215108381"/>
    <n v="2.39954215108381E+16"/>
    <n v="2.58294688845797"/>
    <n v="258294688845797"/>
    <x v="300"/>
    <n v="99.1"/>
  </r>
  <r>
    <x v="6"/>
    <n v="59"/>
    <x v="0"/>
    <x v="0"/>
    <x v="1"/>
    <x v="0"/>
    <x v="0"/>
    <x v="1117"/>
    <x v="1"/>
    <x v="1"/>
    <n v="30.099930242677903"/>
    <n v="0.30099930242677903"/>
    <n v="300999302426779"/>
    <x v="2"/>
    <n v="1118"/>
    <s v="No"/>
    <x v="0"/>
    <n v="1894.1409173162599"/>
    <n v="1.89414091731626E+16"/>
    <n v="227.92430495800599"/>
    <n v="2.27924304958006E+16"/>
    <x v="411"/>
    <n v="91"/>
  </r>
  <r>
    <x v="6"/>
    <n v="64"/>
    <x v="1"/>
    <x v="12"/>
    <x v="1"/>
    <x v="0"/>
    <x v="0"/>
    <x v="1118"/>
    <x v="1"/>
    <x v="3"/>
    <n v="30.086256922773199"/>
    <n v="30.086256922773199"/>
    <n v="3.00862569227732E+16"/>
    <x v="2"/>
    <n v="1119"/>
    <s v="No"/>
    <x v="0"/>
    <n v="204.685085030528"/>
    <n v="2046850850305280"/>
    <n v="285.14217961376397"/>
    <n v="2.85142179613764E+16"/>
    <x v="347"/>
    <n v="97.5"/>
  </r>
  <r>
    <x v="6"/>
    <n v="67"/>
    <x v="1"/>
    <x v="11"/>
    <x v="1"/>
    <x v="0"/>
    <x v="3"/>
    <x v="1119"/>
    <x v="0"/>
    <x v="1"/>
    <n v="30.064442716016799"/>
    <n v="3.0064442716016799"/>
    <n v="3006444271601680"/>
    <x v="2"/>
    <n v="1120"/>
    <s v="No"/>
    <x v="0"/>
    <n v="184.025798557233"/>
    <n v="1840257985572330"/>
    <n v="237.32411202916799"/>
    <n v="2.37324112029168E+16"/>
    <x v="212"/>
    <n v="95.3"/>
  </r>
  <r>
    <x v="6"/>
    <n v="54"/>
    <x v="0"/>
    <x v="0"/>
    <x v="3"/>
    <x v="1"/>
    <x v="1"/>
    <x v="1120"/>
    <x v="1"/>
    <x v="2"/>
    <n v="30.058572240545899"/>
    <n v="30.058572240545899"/>
    <n v="3.00585722405459E+16"/>
    <x v="2"/>
    <n v="1121"/>
    <s v="No"/>
    <x v="0"/>
    <n v="1924.6315030199501"/>
    <n v="1.92463150301995E+16"/>
    <n v="240.88651177524099"/>
    <n v="2.40886511775241E+16"/>
    <x v="23"/>
    <n v="92.9"/>
  </r>
  <r>
    <x v="6"/>
    <n v="53"/>
    <x v="0"/>
    <x v="9"/>
    <x v="1"/>
    <x v="0"/>
    <x v="1"/>
    <x v="1121"/>
    <x v="0"/>
    <x v="3"/>
    <n v="30.0559281481478"/>
    <n v="30.0559281481478"/>
    <n v="3.00559281481478E+16"/>
    <x v="2"/>
    <n v="1122"/>
    <s v="No"/>
    <x v="0"/>
    <n v="2031.7436559256701"/>
    <n v="2.03174365592567E+16"/>
    <n v="227.951101955046"/>
    <n v="2.27951101955046E+16"/>
    <x v="155"/>
    <n v="91.7"/>
  </r>
  <r>
    <x v="6"/>
    <n v="66"/>
    <x v="1"/>
    <x v="9"/>
    <x v="2"/>
    <x v="3"/>
    <x v="3"/>
    <x v="1122"/>
    <x v="0"/>
    <x v="1"/>
    <n v="30.032268614890899"/>
    <n v="30.032268614890899"/>
    <n v="3.00322686148909E+16"/>
    <x v="2"/>
    <n v="1123"/>
    <s v="No"/>
    <x v="0"/>
    <n v="205.460924604485"/>
    <n v="2054609246044850"/>
    <n v="220.04203195055601"/>
    <n v="2.20042031950556E+16"/>
    <x v="312"/>
    <n v="92.4"/>
  </r>
  <r>
    <x v="6"/>
    <n v="60"/>
    <x v="0"/>
    <x v="5"/>
    <x v="1"/>
    <x v="3"/>
    <x v="0"/>
    <x v="1123"/>
    <x v="0"/>
    <x v="1"/>
    <n v="30.026712601701799"/>
    <n v="30.026712601701799"/>
    <n v="3.00267126017018E+16"/>
    <x v="2"/>
    <n v="1124"/>
    <s v="No"/>
    <x v="0"/>
    <n v="193.275729986664"/>
    <n v="1932757299866640"/>
    <n v="25.800382194051199"/>
    <n v="2580038219405120"/>
    <x v="71"/>
    <n v="94.3"/>
  </r>
  <r>
    <x v="6"/>
    <n v="57"/>
    <x v="1"/>
    <x v="9"/>
    <x v="2"/>
    <x v="3"/>
    <x v="0"/>
    <x v="1124"/>
    <x v="0"/>
    <x v="0"/>
    <n v="30.004799408076899"/>
    <n v="30.004799408076899"/>
    <n v="3.00047994080769E+16"/>
    <x v="2"/>
    <n v="1125"/>
    <s v="No"/>
    <x v="0"/>
    <n v="2002.1684569746899"/>
    <n v="2.00216845697469E+16"/>
    <n v="251.576044006768"/>
    <n v="2.51576044006768E+16"/>
    <x v="52"/>
    <n v="100.2"/>
  </r>
  <r>
    <x v="0"/>
    <n v="59"/>
    <x v="0"/>
    <x v="8"/>
    <x v="2"/>
    <x v="0"/>
    <x v="0"/>
    <x v="1125"/>
    <x v="0"/>
    <x v="1"/>
    <n v="34.997063375876202"/>
    <n v="34.997063375876202"/>
    <n v="3.49970633758762E+16"/>
    <x v="2"/>
    <n v="1126"/>
    <s v="No"/>
    <x v="0"/>
    <n v="202.922700007407"/>
    <n v="2029227000074070"/>
    <n v="28.343663725338299"/>
    <n v="2834366372533830"/>
    <x v="400"/>
    <n v="96.8"/>
  </r>
  <r>
    <x v="0"/>
    <n v="58"/>
    <x v="0"/>
    <x v="2"/>
    <x v="0"/>
    <x v="0"/>
    <x v="0"/>
    <x v="1126"/>
    <x v="0"/>
    <x v="2"/>
    <n v="34.995883877860699"/>
    <n v="0.34995883877860701"/>
    <n v="349958838778607"/>
    <x v="2"/>
    <n v="1127"/>
    <s v="Si"/>
    <x v="1"/>
    <n v="2318.9079134989001"/>
    <n v="2.3189079134989E+16"/>
    <n v="294.59627187964799"/>
    <n v="2.94596271879648E+16"/>
    <x v="430"/>
    <n v="105.8"/>
  </r>
  <r>
    <x v="0"/>
    <n v="47"/>
    <x v="0"/>
    <x v="2"/>
    <x v="1"/>
    <x v="2"/>
    <x v="1"/>
    <x v="1127"/>
    <x v="0"/>
    <x v="2"/>
    <n v="34.977670231382298"/>
    <n v="3.4977670231382301"/>
    <n v="3497767023138230"/>
    <x v="2"/>
    <n v="1128"/>
    <s v="No"/>
    <x v="0"/>
    <n v="2235.5930096572702"/>
    <n v="2.23559300965727E+16"/>
    <n v="254.49388060632401"/>
    <n v="2.54493880606324E+16"/>
    <x v="248"/>
    <n v="94.4"/>
  </r>
  <r>
    <x v="0"/>
    <n v="60"/>
    <x v="1"/>
    <x v="0"/>
    <x v="2"/>
    <x v="3"/>
    <x v="0"/>
    <x v="1128"/>
    <x v="0"/>
    <x v="0"/>
    <n v="34.967384709280097"/>
    <n v="34.967384709280097"/>
    <n v="3.49673847092801E+16"/>
    <x v="2"/>
    <n v="1129"/>
    <s v="Si"/>
    <x v="1"/>
    <n v="254.879563205837"/>
    <n v="2548795632058370"/>
    <n v="28.752094165119399"/>
    <n v="2875209416511940"/>
    <x v="431"/>
    <n v="100.3"/>
  </r>
  <r>
    <x v="0"/>
    <n v="60"/>
    <x v="0"/>
    <x v="11"/>
    <x v="2"/>
    <x v="0"/>
    <x v="0"/>
    <x v="1129"/>
    <x v="1"/>
    <x v="1"/>
    <n v="34.966561423856902"/>
    <n v="3.4966561423856901"/>
    <n v="3496656142385690"/>
    <x v="2"/>
    <n v="1130"/>
    <s v="No"/>
    <x v="0"/>
    <n v="1828.0003057986"/>
    <n v="1.8280003057986E+16"/>
    <n v="221.25566498920901"/>
    <n v="2.21255664989209E+16"/>
    <x v="416"/>
    <n v="101.1"/>
  </r>
  <r>
    <x v="0"/>
    <n v="65"/>
    <x v="0"/>
    <x v="0"/>
    <x v="0"/>
    <x v="3"/>
    <x v="3"/>
    <x v="1130"/>
    <x v="0"/>
    <x v="3"/>
    <n v="34.956447944911801"/>
    <n v="34.956447944911801"/>
    <n v="3495644794491180"/>
    <x v="2"/>
    <n v="1131"/>
    <s v="No"/>
    <x v="0"/>
    <n v="2541.51862571636"/>
    <n v="2.54151862571636E+16"/>
    <n v="3.0000000000000001E-12"/>
    <n v="300"/>
    <x v="409"/>
    <n v="108.9"/>
  </r>
  <r>
    <x v="0"/>
    <n v="61"/>
    <x v="0"/>
    <x v="6"/>
    <x v="2"/>
    <x v="0"/>
    <x v="0"/>
    <x v="1131"/>
    <x v="0"/>
    <x v="1"/>
    <n v="34.898166207088003"/>
    <n v="3.4898166207088002"/>
    <n v="3489816620708800"/>
    <x v="2"/>
    <n v="1132"/>
    <s v="Si"/>
    <x v="1"/>
    <n v="2519.6351244981502"/>
    <n v="2.51963512449815E+16"/>
    <n v="26.236972902918499"/>
    <n v="2623697290291850"/>
    <x v="432"/>
    <n v="106.5"/>
  </r>
  <r>
    <x v="0"/>
    <n v="64"/>
    <x v="1"/>
    <x v="9"/>
    <x v="0"/>
    <x v="3"/>
    <x v="0"/>
    <x v="1132"/>
    <x v="0"/>
    <x v="0"/>
    <n v="34.871517225379904"/>
    <n v="3.4871517225379902"/>
    <n v="3487151722537990"/>
    <x v="2"/>
    <n v="1133"/>
    <s v="Si"/>
    <x v="1"/>
    <n v="2177.9843632181201"/>
    <n v="2.17798436321812E+16"/>
    <n v="24.425794995437801"/>
    <n v="2442579499543780"/>
    <x v="356"/>
    <n v="102"/>
  </r>
  <r>
    <x v="0"/>
    <n v="55"/>
    <x v="1"/>
    <x v="0"/>
    <x v="1"/>
    <x v="0"/>
    <x v="0"/>
    <x v="1133"/>
    <x v="0"/>
    <x v="1"/>
    <n v="34.838013363485103"/>
    <n v="34.838013363485103"/>
    <n v="3.48380133634851E+16"/>
    <x v="2"/>
    <n v="1134"/>
    <s v="No"/>
    <x v="0"/>
    <n v="2260.92253315466"/>
    <n v="2.26092253315466E+16"/>
    <n v="252.314676852969"/>
    <n v="2.52314676852969E+16"/>
    <x v="350"/>
    <n v="96.7"/>
  </r>
  <r>
    <x v="0"/>
    <n v="51"/>
    <x v="1"/>
    <x v="11"/>
    <x v="3"/>
    <x v="3"/>
    <x v="1"/>
    <x v="1134"/>
    <x v="0"/>
    <x v="0"/>
    <n v="34.834539340325001"/>
    <n v="34.834539340325001"/>
    <n v="3483453934032500"/>
    <x v="2"/>
    <n v="1135"/>
    <s v="No"/>
    <x v="0"/>
    <n v="213.574733828609"/>
    <n v="2135747338286090"/>
    <n v="227.17979647732599"/>
    <n v="2.27179796477326E+16"/>
    <x v="155"/>
    <n v="94.4"/>
  </r>
  <r>
    <x v="0"/>
    <n v="60"/>
    <x v="1"/>
    <x v="14"/>
    <x v="2"/>
    <x v="0"/>
    <x v="0"/>
    <x v="1135"/>
    <x v="0"/>
    <x v="1"/>
    <n v="34.799769779684098"/>
    <n v="3.47997697796841"/>
    <n v="3479976977968410"/>
    <x v="2"/>
    <n v="1136"/>
    <s v="No"/>
    <x v="0"/>
    <n v="2099.2123544293299"/>
    <n v="2.09921235442933E+16"/>
    <n v="23.8330677172438"/>
    <n v="2383306771724380"/>
    <x v="280"/>
    <n v="99.3"/>
  </r>
  <r>
    <x v="0"/>
    <n v="56"/>
    <x v="1"/>
    <x v="2"/>
    <x v="1"/>
    <x v="0"/>
    <x v="0"/>
    <x v="1136"/>
    <x v="0"/>
    <x v="0"/>
    <n v="34.770105369785298"/>
    <n v="34.770105369785298"/>
    <n v="3.47701053697853E+16"/>
    <x v="2"/>
    <n v="1137"/>
    <s v="No"/>
    <x v="0"/>
    <n v="2186.5969831412699"/>
    <n v="2.18659698314127E+16"/>
    <n v="214.14432678023499"/>
    <n v="2.14144326780235E+16"/>
    <x v="422"/>
    <n v="95.3"/>
  </r>
  <r>
    <x v="0"/>
    <n v="49"/>
    <x v="1"/>
    <x v="6"/>
    <x v="1"/>
    <x v="0"/>
    <x v="1"/>
    <x v="1137"/>
    <x v="0"/>
    <x v="1"/>
    <n v="34.751699366940699"/>
    <n v="3.47516993669407"/>
    <n v="3475169936694070"/>
    <x v="2"/>
    <n v="1138"/>
    <s v="No"/>
    <x v="0"/>
    <n v="238.56136636576099"/>
    <n v="2385613663657610"/>
    <n v="261.40835544114799"/>
    <n v="2.61408355441148E+16"/>
    <x v="64"/>
    <n v="97.3"/>
  </r>
  <r>
    <x v="0"/>
    <n v="52"/>
    <x v="0"/>
    <x v="6"/>
    <x v="1"/>
    <x v="3"/>
    <x v="1"/>
    <x v="1138"/>
    <x v="0"/>
    <x v="0"/>
    <n v="34.6930769792747"/>
    <n v="3.4693076979274702"/>
    <n v="3469307697927470"/>
    <x v="2"/>
    <n v="1139"/>
    <s v="Si"/>
    <x v="1"/>
    <n v="210.34208574661901"/>
    <n v="2103420857466190"/>
    <n v="280.502503357671"/>
    <n v="2.80502503357671E+16"/>
    <x v="67"/>
    <n v="97.9"/>
  </r>
  <r>
    <x v="0"/>
    <n v="68"/>
    <x v="1"/>
    <x v="5"/>
    <x v="2"/>
    <x v="3"/>
    <x v="3"/>
    <x v="1139"/>
    <x v="0"/>
    <x v="1"/>
    <n v="34.675233711728701"/>
    <n v="3.4675233711728701"/>
    <n v="3467523371172870"/>
    <x v="2"/>
    <n v="1140"/>
    <s v="Si"/>
    <x v="1"/>
    <n v="2495.7148986153802"/>
    <n v="2.49571489861538E+16"/>
    <n v="26.715316432568098"/>
    <n v="2671531643256810"/>
    <x v="433"/>
    <n v="103.8"/>
  </r>
  <r>
    <x v="0"/>
    <n v="64"/>
    <x v="1"/>
    <x v="9"/>
    <x v="1"/>
    <x v="3"/>
    <x v="0"/>
    <x v="1140"/>
    <x v="0"/>
    <x v="1"/>
    <n v="34.667678864401097"/>
    <n v="34.667678864401097"/>
    <n v="3.46676788644011E+16"/>
    <x v="2"/>
    <n v="1141"/>
    <s v="Si"/>
    <x v="1"/>
    <n v="237.419330644789"/>
    <n v="2374193306447890"/>
    <n v="280.45784944873401"/>
    <n v="2.80457849448734E+16"/>
    <x v="294"/>
    <n v="99.2"/>
  </r>
  <r>
    <x v="0"/>
    <n v="57"/>
    <x v="1"/>
    <x v="17"/>
    <x v="0"/>
    <x v="3"/>
    <x v="0"/>
    <x v="1141"/>
    <x v="0"/>
    <x v="0"/>
    <n v="34.632689897212998"/>
    <n v="3.4632689897212998"/>
    <n v="3463268989721300"/>
    <x v="2"/>
    <n v="1142"/>
    <s v="Si"/>
    <x v="1"/>
    <n v="2681.1308561164201"/>
    <n v="2.68113085611642E+16"/>
    <n v="28.6622376949393"/>
    <n v="2866223769493930"/>
    <x v="295"/>
    <n v="106.1"/>
  </r>
  <r>
    <x v="0"/>
    <n v="62"/>
    <x v="1"/>
    <x v="15"/>
    <x v="1"/>
    <x v="3"/>
    <x v="0"/>
    <x v="1142"/>
    <x v="1"/>
    <x v="3"/>
    <n v="34.620154916812602"/>
    <n v="34.620154916812602"/>
    <n v="3462015491681260"/>
    <x v="2"/>
    <n v="1143"/>
    <s v="No"/>
    <x v="0"/>
    <n v="215.245196242269"/>
    <n v="2152451962422690"/>
    <n v="238.86931980305701"/>
    <n v="2.38869319803057E+16"/>
    <x v="254"/>
    <n v="96.6"/>
  </r>
  <r>
    <x v="0"/>
    <n v="54"/>
    <x v="1"/>
    <x v="5"/>
    <x v="1"/>
    <x v="0"/>
    <x v="1"/>
    <x v="1143"/>
    <x v="1"/>
    <x v="3"/>
    <n v="34.611590286943098"/>
    <n v="3.4611590286943099"/>
    <n v="3461159028694310"/>
    <x v="2"/>
    <n v="1144"/>
    <s v="No"/>
    <x v="0"/>
    <n v="2285.8319548684999"/>
    <n v="2.2858319548685E+16"/>
    <n v="20.925687545922699"/>
    <n v="2092568754592270"/>
    <x v="240"/>
    <n v="90.7"/>
  </r>
  <r>
    <x v="0"/>
    <n v="67"/>
    <x v="1"/>
    <x v="5"/>
    <x v="3"/>
    <x v="3"/>
    <x v="3"/>
    <x v="1144"/>
    <x v="1"/>
    <x v="3"/>
    <n v="34.604174701099502"/>
    <n v="3.4604174701099502"/>
    <n v="3460417470109950"/>
    <x v="2"/>
    <n v="1145"/>
    <s v="Si"/>
    <x v="1"/>
    <n v="2246.3326247033801"/>
    <n v="2.24633262470338E+16"/>
    <n v="250.47012926041899"/>
    <n v="2.50470129260419E+16"/>
    <x v="434"/>
    <n v="96.6"/>
  </r>
  <r>
    <x v="0"/>
    <n v="60"/>
    <x v="1"/>
    <x v="4"/>
    <x v="1"/>
    <x v="0"/>
    <x v="0"/>
    <x v="1145"/>
    <x v="1"/>
    <x v="3"/>
    <n v="34.595053201768401"/>
    <n v="3.4595053201768402"/>
    <n v="3459505320176840"/>
    <x v="2"/>
    <n v="1146"/>
    <s v="No"/>
    <x v="0"/>
    <n v="2059.1880353085999"/>
    <n v="2.0591880353086E+16"/>
    <n v="224.73641708379"/>
    <n v="2.2473641708379E+16"/>
    <x v="350"/>
    <n v="99.2"/>
  </r>
  <r>
    <x v="0"/>
    <n v="63"/>
    <x v="0"/>
    <x v="1"/>
    <x v="0"/>
    <x v="0"/>
    <x v="0"/>
    <x v="1146"/>
    <x v="1"/>
    <x v="3"/>
    <n v="34.573825236766297"/>
    <n v="34.573825236766297"/>
    <n v="3.45738252367663E+16"/>
    <x v="2"/>
    <n v="1147"/>
    <s v="Si"/>
    <x v="1"/>
    <n v="235.001977472524"/>
    <n v="2350019774725240"/>
    <n v="277.31590526298203"/>
    <n v="2.77315905262982E+16"/>
    <x v="308"/>
    <n v="103.5"/>
  </r>
  <r>
    <x v="0"/>
    <n v="55"/>
    <x v="0"/>
    <x v="9"/>
    <x v="0"/>
    <x v="3"/>
    <x v="0"/>
    <x v="1147"/>
    <x v="0"/>
    <x v="0"/>
    <n v="34.571261295514603"/>
    <n v="3.4571261295514599"/>
    <n v="3457126129551460"/>
    <x v="2"/>
    <n v="1148"/>
    <s v="Si"/>
    <x v="1"/>
    <n v="2124.7959507231899"/>
    <n v="2.12479595072319E+16"/>
    <n v="291.09702368867102"/>
    <n v="2.91097023688671E+16"/>
    <x v="313"/>
    <n v="102.5"/>
  </r>
  <r>
    <x v="0"/>
    <n v="61"/>
    <x v="1"/>
    <x v="0"/>
    <x v="1"/>
    <x v="0"/>
    <x v="0"/>
    <x v="1148"/>
    <x v="1"/>
    <x v="1"/>
    <n v="34.544561990697503"/>
    <n v="3.45445619906975"/>
    <n v="3454456199069750"/>
    <x v="2"/>
    <n v="1149"/>
    <s v="No"/>
    <x v="0"/>
    <n v="2181.3859178187599"/>
    <n v="2.18138591781876E+16"/>
    <n v="281.89033289708402"/>
    <n v="2.81890332897084E+16"/>
    <x v="386"/>
    <n v="93.1"/>
  </r>
  <r>
    <x v="0"/>
    <n v="58"/>
    <x v="0"/>
    <x v="0"/>
    <x v="2"/>
    <x v="0"/>
    <x v="0"/>
    <x v="1149"/>
    <x v="0"/>
    <x v="1"/>
    <n v="34.525408824844803"/>
    <n v="3.4525408824844801"/>
    <n v="3452540882484480"/>
    <x v="2"/>
    <n v="1150"/>
    <s v="Si"/>
    <x v="1"/>
    <n v="2362.6424322726498"/>
    <n v="2.36264243227265E+16"/>
    <n v="25.458177065545499"/>
    <n v="2545817706554550"/>
    <x v="306"/>
    <n v="104"/>
  </r>
  <r>
    <x v="0"/>
    <n v="64"/>
    <x v="0"/>
    <x v="0"/>
    <x v="3"/>
    <x v="3"/>
    <x v="0"/>
    <x v="1150"/>
    <x v="1"/>
    <x v="1"/>
    <n v="34.5188463548077"/>
    <n v="34.5188463548077"/>
    <n v="3.45188463548077E+16"/>
    <x v="2"/>
    <n v="1151"/>
    <s v="No"/>
    <x v="0"/>
    <n v="228.62452344859599"/>
    <n v="2286245234485960"/>
    <n v="23.9891438025717"/>
    <n v="2398914380257170"/>
    <x v="281"/>
    <n v="98.2"/>
  </r>
  <r>
    <x v="0"/>
    <n v="58"/>
    <x v="0"/>
    <x v="5"/>
    <x v="1"/>
    <x v="3"/>
    <x v="0"/>
    <x v="1151"/>
    <x v="1"/>
    <x v="3"/>
    <n v="34.511610051127697"/>
    <n v="34.511610051127697"/>
    <n v="3.45116100511277E+16"/>
    <x v="2"/>
    <n v="1152"/>
    <s v="No"/>
    <x v="0"/>
    <n v="215.67680835707401"/>
    <n v="2156768083570740"/>
    <n v="23.8495347484909"/>
    <n v="2384953474849090"/>
    <x v="185"/>
    <n v="96.5"/>
  </r>
  <r>
    <x v="0"/>
    <n v="53"/>
    <x v="1"/>
    <x v="17"/>
    <x v="1"/>
    <x v="3"/>
    <x v="1"/>
    <x v="1152"/>
    <x v="0"/>
    <x v="3"/>
    <n v="34.477702842147103"/>
    <n v="34.477702842147103"/>
    <n v="3447770284214710"/>
    <x v="2"/>
    <n v="1153"/>
    <s v="No"/>
    <x v="0"/>
    <n v="1928.64245709137"/>
    <n v="1.92864245709137E+16"/>
    <n v="245.152806038189"/>
    <n v="2.45152806038189E+16"/>
    <x v="252"/>
    <n v="86.8"/>
  </r>
  <r>
    <x v="0"/>
    <n v="59"/>
    <x v="1"/>
    <x v="0"/>
    <x v="3"/>
    <x v="0"/>
    <x v="0"/>
    <x v="1153"/>
    <x v="0"/>
    <x v="0"/>
    <n v="34.417905336674501"/>
    <n v="34.417905336674501"/>
    <n v="3.44179053366745E+16"/>
    <x v="2"/>
    <n v="1154"/>
    <s v="Si"/>
    <x v="1"/>
    <n v="2491.5826997375998"/>
    <n v="2.4915826997376E+16"/>
    <n v="2.6988745319684502"/>
    <n v="269887453196845"/>
    <x v="421"/>
    <n v="104.1"/>
  </r>
  <r>
    <x v="0"/>
    <n v="68"/>
    <x v="0"/>
    <x v="2"/>
    <x v="2"/>
    <x v="3"/>
    <x v="3"/>
    <x v="1154"/>
    <x v="0"/>
    <x v="3"/>
    <n v="34.4079787479183"/>
    <n v="3.44079787479183"/>
    <n v="3440797874791830"/>
    <x v="2"/>
    <n v="1155"/>
    <s v="Si"/>
    <x v="1"/>
    <n v="235.13098684266899"/>
    <n v="2351309868426690"/>
    <n v="26.474629735311002"/>
    <n v="2647462973531100"/>
    <x v="326"/>
    <n v="112"/>
  </r>
  <r>
    <x v="0"/>
    <n v="54"/>
    <x v="1"/>
    <x v="2"/>
    <x v="1"/>
    <x v="0"/>
    <x v="1"/>
    <x v="1155"/>
    <x v="1"/>
    <x v="3"/>
    <n v="34.379707202675597"/>
    <n v="34.379707202675597"/>
    <n v="3.43797072026756E+16"/>
    <x v="2"/>
    <n v="1156"/>
    <s v="No"/>
    <x v="0"/>
    <n v="2044.1278998202299"/>
    <n v="2.04412789982023E+16"/>
    <n v="200.22631482995499"/>
    <n v="2.00226314829955E+16"/>
    <x v="136"/>
    <n v="85.4"/>
  </r>
  <r>
    <x v="0"/>
    <n v="68"/>
    <x v="1"/>
    <x v="0"/>
    <x v="1"/>
    <x v="0"/>
    <x v="3"/>
    <x v="1156"/>
    <x v="1"/>
    <x v="3"/>
    <n v="34.360875208308798"/>
    <n v="3.4360875208308799"/>
    <n v="3436087520830880"/>
    <x v="2"/>
    <n v="1157"/>
    <s v="No"/>
    <x v="0"/>
    <n v="226.94643767725699"/>
    <n v="2269464376772570"/>
    <n v="268.17544394556597"/>
    <n v="2.68175443945566E+16"/>
    <x v="215"/>
    <n v="93.2"/>
  </r>
  <r>
    <x v="0"/>
    <n v="55"/>
    <x v="0"/>
    <x v="0"/>
    <x v="0"/>
    <x v="3"/>
    <x v="0"/>
    <x v="1157"/>
    <x v="0"/>
    <x v="2"/>
    <n v="34.315670766174897"/>
    <n v="3.4315670766174899"/>
    <n v="3431567076617490"/>
    <x v="2"/>
    <n v="1158"/>
    <s v="Si"/>
    <x v="1"/>
    <n v="248.24210369993699"/>
    <n v="2482421036999370"/>
    <n v="283.377416066975"/>
    <n v="2.83377416066975E+16"/>
    <x v="283"/>
    <n v="105.3"/>
  </r>
  <r>
    <x v="0"/>
    <n v="58"/>
    <x v="0"/>
    <x v="9"/>
    <x v="2"/>
    <x v="0"/>
    <x v="0"/>
    <x v="1158"/>
    <x v="1"/>
    <x v="3"/>
    <n v="34.270500262433401"/>
    <n v="3.4270500262433399"/>
    <n v="3427050026243340"/>
    <x v="2"/>
    <n v="1159"/>
    <s v="No"/>
    <x v="0"/>
    <n v="188.916962533289"/>
    <n v="1889169625332890"/>
    <n v="195.84676852681801"/>
    <n v="1.95846768526818E+16"/>
    <x v="163"/>
    <n v="97.3"/>
  </r>
  <r>
    <x v="0"/>
    <n v="73"/>
    <x v="0"/>
    <x v="16"/>
    <x v="0"/>
    <x v="3"/>
    <x v="3"/>
    <x v="1159"/>
    <x v="0"/>
    <x v="1"/>
    <n v="34.251440623163496"/>
    <n v="3.4251440623163498"/>
    <n v="3425144062316350"/>
    <x v="2"/>
    <n v="1160"/>
    <s v="No"/>
    <x v="0"/>
    <n v="257.84776267993499"/>
    <n v="2578477626799350"/>
    <n v="25.915877342314801"/>
    <n v="2591587734231480"/>
    <x v="435"/>
    <n v="105.5"/>
  </r>
  <r>
    <x v="0"/>
    <n v="62"/>
    <x v="1"/>
    <x v="11"/>
    <x v="3"/>
    <x v="2"/>
    <x v="0"/>
    <x v="1160"/>
    <x v="1"/>
    <x v="1"/>
    <n v="34.236475991105003"/>
    <n v="34.236475991105003"/>
    <n v="3.4236475991105E+16"/>
    <x v="2"/>
    <n v="1161"/>
    <s v="No"/>
    <x v="0"/>
    <n v="204.999722319581"/>
    <n v="2049997223195810"/>
    <n v="248.20830117714101"/>
    <n v="2.48208301177141E+16"/>
    <x v="11"/>
    <n v="103.7"/>
  </r>
  <r>
    <x v="0"/>
    <n v="66"/>
    <x v="0"/>
    <x v="9"/>
    <x v="2"/>
    <x v="0"/>
    <x v="3"/>
    <x v="1161"/>
    <x v="0"/>
    <x v="3"/>
    <n v="34.231596506907294"/>
    <n v="3.4231596506907298"/>
    <n v="3423159650690730"/>
    <x v="2"/>
    <n v="1162"/>
    <s v="Si"/>
    <x v="1"/>
    <n v="2197.7025438732098"/>
    <n v="2.19770254387321E+16"/>
    <n v="26.012785923569901"/>
    <n v="2601278592356990"/>
    <x v="387"/>
    <n v="104.7"/>
  </r>
  <r>
    <x v="0"/>
    <n v="68"/>
    <x v="0"/>
    <x v="0"/>
    <x v="2"/>
    <x v="3"/>
    <x v="3"/>
    <x v="1162"/>
    <x v="0"/>
    <x v="2"/>
    <n v="34.2305361090933"/>
    <n v="3.4230536109093301"/>
    <n v="3423053610909330"/>
    <x v="2"/>
    <n v="1163"/>
    <s v="No"/>
    <x v="0"/>
    <n v="2212.2349652019102"/>
    <n v="2.21223496520191E+16"/>
    <n v="26.444776830506299"/>
    <n v="2644477683050630"/>
    <x v="214"/>
    <n v="104"/>
  </r>
  <r>
    <x v="0"/>
    <n v="74"/>
    <x v="1"/>
    <x v="4"/>
    <x v="2"/>
    <x v="3"/>
    <x v="3"/>
    <x v="1163"/>
    <x v="0"/>
    <x v="3"/>
    <n v="34.2059096133979"/>
    <n v="3.4205909613397898"/>
    <n v="3420590961339790"/>
    <x v="2"/>
    <n v="1164"/>
    <s v="No"/>
    <x v="0"/>
    <n v="2357.7374821333801"/>
    <n v="2.35773748213338E+16"/>
    <n v="228.77026044829199"/>
    <n v="2.28770260448292E+16"/>
    <x v="436"/>
    <n v="102"/>
  </r>
  <r>
    <x v="0"/>
    <n v="58"/>
    <x v="0"/>
    <x v="2"/>
    <x v="1"/>
    <x v="2"/>
    <x v="0"/>
    <x v="1164"/>
    <x v="1"/>
    <x v="3"/>
    <n v="34.1827899746933"/>
    <n v="3.4182789974693302"/>
    <n v="3418278997469330"/>
    <x v="2"/>
    <n v="1165"/>
    <s v="No"/>
    <x v="0"/>
    <n v="2124.06614401549"/>
    <n v="2.12406614401549E+16"/>
    <n v="246.23812426855"/>
    <n v="2.4623812426855E+16"/>
    <x v="167"/>
    <n v="100.3"/>
  </r>
  <r>
    <x v="0"/>
    <n v="49"/>
    <x v="1"/>
    <x v="5"/>
    <x v="2"/>
    <x v="3"/>
    <x v="1"/>
    <x v="1165"/>
    <x v="0"/>
    <x v="0"/>
    <n v="34.155300060012301"/>
    <n v="3.4155300060012301"/>
    <n v="3415530006001230"/>
    <x v="2"/>
    <n v="1166"/>
    <s v="No"/>
    <x v="0"/>
    <n v="2164.2083843704299"/>
    <n v="2.16420838437043E+16"/>
    <n v="27.479800869915"/>
    <n v="2747980086991500"/>
    <x v="163"/>
    <n v="90"/>
  </r>
  <r>
    <x v="0"/>
    <n v="47"/>
    <x v="0"/>
    <x v="2"/>
    <x v="3"/>
    <x v="2"/>
    <x v="1"/>
    <x v="1166"/>
    <x v="0"/>
    <x v="2"/>
    <n v="34.134280952819701"/>
    <n v="34.134280952819701"/>
    <n v="3.41342809528197E+16"/>
    <x v="2"/>
    <n v="1167"/>
    <s v="No"/>
    <x v="0"/>
    <n v="17.931394515049899"/>
    <n v="179313945150499"/>
    <n v="243.03144146567999"/>
    <n v="2.4303144146568E+16"/>
    <x v="81"/>
    <n v="95.3"/>
  </r>
  <r>
    <x v="0"/>
    <n v="63"/>
    <x v="1"/>
    <x v="1"/>
    <x v="3"/>
    <x v="3"/>
    <x v="0"/>
    <x v="1167"/>
    <x v="0"/>
    <x v="0"/>
    <n v="34.130658018277195"/>
    <n v="3.4130658018277198"/>
    <n v="3413065801827720"/>
    <x v="2"/>
    <n v="1168"/>
    <s v="Si"/>
    <x v="1"/>
    <n v="2490.32658094825"/>
    <n v="2.49032658094825E+16"/>
    <n v="24.637144649691901"/>
    <n v="2463714464969190"/>
    <x v="437"/>
    <n v="104.5"/>
  </r>
  <r>
    <x v="0"/>
    <n v="62"/>
    <x v="1"/>
    <x v="5"/>
    <x v="2"/>
    <x v="3"/>
    <x v="0"/>
    <x v="1168"/>
    <x v="1"/>
    <x v="3"/>
    <n v="34.126665378600201"/>
    <n v="34.126665378600201"/>
    <n v="3.41266653786002E+16"/>
    <x v="2"/>
    <n v="1169"/>
    <s v="No"/>
    <x v="0"/>
    <n v="2112.0602837168899"/>
    <n v="2.11206028371689E+16"/>
    <n v="196.38427480419"/>
    <n v="1.9638427480419E+16"/>
    <x v="336"/>
    <n v="93.4"/>
  </r>
  <r>
    <x v="0"/>
    <n v="69"/>
    <x v="1"/>
    <x v="6"/>
    <x v="2"/>
    <x v="0"/>
    <x v="3"/>
    <x v="1169"/>
    <x v="0"/>
    <x v="1"/>
    <n v="34.1165180806682"/>
    <n v="3.4116518080668201"/>
    <n v="3411651808066820"/>
    <x v="2"/>
    <n v="1170"/>
    <s v="Si"/>
    <x v="1"/>
    <n v="2241.8531919428501"/>
    <n v="2.24185319194285E+16"/>
    <n v="283.80059927502703"/>
    <n v="2.83800599275027E+16"/>
    <x v="438"/>
    <n v="97.9"/>
  </r>
  <r>
    <x v="0"/>
    <n v="53"/>
    <x v="0"/>
    <x v="2"/>
    <x v="2"/>
    <x v="2"/>
    <x v="1"/>
    <x v="1170"/>
    <x v="0"/>
    <x v="2"/>
    <n v="34.0981233631911"/>
    <n v="3.40981233631911"/>
    <n v="3409812336319110"/>
    <x v="2"/>
    <n v="1171"/>
    <s v="No"/>
    <x v="0"/>
    <n v="2080.0367768941501"/>
    <n v="2.08003677689415E+16"/>
    <n v="25.823201818170599"/>
    <n v="2582320181817060"/>
    <x v="412"/>
    <n v="102.3"/>
  </r>
  <r>
    <x v="0"/>
    <n v="58"/>
    <x v="1"/>
    <x v="2"/>
    <x v="2"/>
    <x v="3"/>
    <x v="0"/>
    <x v="1171"/>
    <x v="1"/>
    <x v="1"/>
    <n v="34.0650416126728"/>
    <n v="3.40650416126728"/>
    <n v="3406504161267280"/>
    <x v="2"/>
    <n v="1172"/>
    <s v="No"/>
    <x v="0"/>
    <n v="2225.78171997258"/>
    <n v="2.22578171997258E+16"/>
    <n v="232.74766808343301"/>
    <n v="2.32747668083433E+16"/>
    <x v="341"/>
    <n v="96.6"/>
  </r>
  <r>
    <x v="0"/>
    <n v="61"/>
    <x v="1"/>
    <x v="9"/>
    <x v="2"/>
    <x v="0"/>
    <x v="0"/>
    <x v="1172"/>
    <x v="1"/>
    <x v="1"/>
    <n v="34.044260808211597"/>
    <n v="34.044260808211597"/>
    <n v="3.40442608082116E+16"/>
    <x v="2"/>
    <n v="1173"/>
    <s v="No"/>
    <x v="0"/>
    <n v="2470.3829273484298"/>
    <n v="2.47038292734843E+16"/>
    <n v="249.06132082471501"/>
    <n v="2.49061320824715E+16"/>
    <x v="186"/>
    <n v="102.8"/>
  </r>
  <r>
    <x v="0"/>
    <n v="64"/>
    <x v="0"/>
    <x v="15"/>
    <x v="0"/>
    <x v="3"/>
    <x v="0"/>
    <x v="1173"/>
    <x v="0"/>
    <x v="1"/>
    <n v="34.040449006905405"/>
    <n v="3.4040449006905402"/>
    <n v="3404044900690540"/>
    <x v="2"/>
    <n v="1174"/>
    <s v="Si"/>
    <x v="1"/>
    <n v="2137.6541310367002"/>
    <n v="2.1376541310367E+16"/>
    <n v="243.127237421167"/>
    <n v="2.43127237421167E+16"/>
    <x v="439"/>
    <n v="103.2"/>
  </r>
  <r>
    <x v="0"/>
    <n v="42"/>
    <x v="1"/>
    <x v="9"/>
    <x v="1"/>
    <x v="3"/>
    <x v="2"/>
    <x v="1174"/>
    <x v="0"/>
    <x v="0"/>
    <n v="34.037258029059601"/>
    <n v="3.4037258029059601"/>
    <n v="3403725802905960"/>
    <x v="2"/>
    <n v="1175"/>
    <s v="No"/>
    <x v="0"/>
    <n v="245.74059027420299"/>
    <n v="2457405902742030"/>
    <n v="27.004278413803199"/>
    <n v="2700427841380320"/>
    <x v="338"/>
    <n v="96.4"/>
  </r>
  <r>
    <x v="0"/>
    <n v="66"/>
    <x v="1"/>
    <x v="16"/>
    <x v="2"/>
    <x v="0"/>
    <x v="3"/>
    <x v="1175"/>
    <x v="0"/>
    <x v="1"/>
    <n v="34.018226345876101"/>
    <n v="34.018226345876101"/>
    <n v="340182263458761"/>
    <x v="2"/>
    <n v="1176"/>
    <s v="Si"/>
    <x v="1"/>
    <n v="23.994444475970099"/>
    <n v="239944444759701"/>
    <n v="247.82059413867901"/>
    <n v="2.47820594138679E+16"/>
    <x v="368"/>
    <n v="103.2"/>
  </r>
  <r>
    <x v="0"/>
    <n v="70"/>
    <x v="0"/>
    <x v="0"/>
    <x v="2"/>
    <x v="3"/>
    <x v="3"/>
    <x v="1176"/>
    <x v="1"/>
    <x v="3"/>
    <n v="34.018226345876101"/>
    <n v="34.018226345876101"/>
    <n v="340182263458761"/>
    <x v="2"/>
    <n v="1177"/>
    <s v="Si"/>
    <x v="1"/>
    <n v="2642.2100883384801"/>
    <n v="2.64221008833848E+16"/>
    <n v="2.8219059362704502"/>
    <n v="282190593627045"/>
    <x v="440"/>
    <n v="114.7"/>
  </r>
  <r>
    <x v="0"/>
    <n v="66"/>
    <x v="1"/>
    <x v="3"/>
    <x v="2"/>
    <x v="3"/>
    <x v="3"/>
    <x v="1177"/>
    <x v="0"/>
    <x v="1"/>
    <n v="33.994647410974103"/>
    <n v="3.3994647410974101"/>
    <n v="3399464741097410"/>
    <x v="2"/>
    <n v="1178"/>
    <s v="Si"/>
    <x v="1"/>
    <n v="2471.9223151123201"/>
    <n v="2.47192231511232E+16"/>
    <n v="288.21173406325101"/>
    <n v="2.88211734063251E+16"/>
    <x v="119"/>
    <n v="108.3"/>
  </r>
  <r>
    <x v="0"/>
    <n v="57"/>
    <x v="0"/>
    <x v="8"/>
    <x v="2"/>
    <x v="3"/>
    <x v="0"/>
    <x v="1178"/>
    <x v="0"/>
    <x v="0"/>
    <n v="33.971203460514005"/>
    <n v="3.3971203460514001"/>
    <n v="3397120346051400"/>
    <x v="2"/>
    <n v="1179"/>
    <s v="Si"/>
    <x v="1"/>
    <n v="2233.1455577643801"/>
    <n v="2.23314555776438E+16"/>
    <n v="27.2045181910654"/>
    <n v="2720451819106540"/>
    <x v="328"/>
    <n v="108.8"/>
  </r>
  <r>
    <x v="0"/>
    <n v="53"/>
    <x v="0"/>
    <x v="10"/>
    <x v="0"/>
    <x v="3"/>
    <x v="1"/>
    <x v="1179"/>
    <x v="1"/>
    <x v="1"/>
    <n v="33.911428785046901"/>
    <n v="3.3911428785046902"/>
    <n v="3391142878504690"/>
    <x v="2"/>
    <n v="1180"/>
    <s v="Si"/>
    <x v="1"/>
    <n v="2358.5728296536799"/>
    <n v="2.35857282965368E+16"/>
    <n v="262.29229801055197"/>
    <n v="2.62292298010552E+16"/>
    <x v="351"/>
    <n v="93.4"/>
  </r>
  <r>
    <x v="0"/>
    <n v="53"/>
    <x v="1"/>
    <x v="3"/>
    <x v="3"/>
    <x v="0"/>
    <x v="1"/>
    <x v="1180"/>
    <x v="1"/>
    <x v="3"/>
    <n v="33.910092056322497"/>
    <n v="33.910092056322497"/>
    <n v="3.39100920563225E+16"/>
    <x v="2"/>
    <n v="1181"/>
    <s v="No"/>
    <x v="0"/>
    <n v="2027.0136228659401"/>
    <n v="2.02701362286594E+16"/>
    <n v="198.20975455038101"/>
    <n v="1.98209754550381E+16"/>
    <x v="17"/>
    <n v="86.3"/>
  </r>
  <r>
    <x v="0"/>
    <n v="61"/>
    <x v="0"/>
    <x v="2"/>
    <x v="2"/>
    <x v="3"/>
    <x v="0"/>
    <x v="1181"/>
    <x v="1"/>
    <x v="3"/>
    <n v="33.887433761839901"/>
    <n v="33.887433761839901"/>
    <n v="3388743376183990"/>
    <x v="2"/>
    <n v="1182"/>
    <s v="Si"/>
    <x v="1"/>
    <n v="229.95230527808599"/>
    <n v="2299523052780860"/>
    <n v="247.46559280509001"/>
    <n v="2.4746559280509E+16"/>
    <x v="329"/>
    <n v="104.5"/>
  </r>
  <r>
    <x v="0"/>
    <n v="64"/>
    <x v="1"/>
    <x v="17"/>
    <x v="2"/>
    <x v="3"/>
    <x v="0"/>
    <x v="1182"/>
    <x v="0"/>
    <x v="1"/>
    <n v="33.8725628656358"/>
    <n v="33.8725628656358"/>
    <n v="3.38725628656358E+16"/>
    <x v="2"/>
    <n v="1183"/>
    <s v="Si"/>
    <x v="1"/>
    <n v="2447.58735838947"/>
    <n v="2.44758735838947E+16"/>
    <n v="283.95028104119802"/>
    <n v="2.83950281041198E+16"/>
    <x v="441"/>
    <n v="104.2"/>
  </r>
  <r>
    <x v="0"/>
    <n v="64"/>
    <x v="0"/>
    <x v="0"/>
    <x v="3"/>
    <x v="0"/>
    <x v="0"/>
    <x v="1183"/>
    <x v="0"/>
    <x v="2"/>
    <n v="33.859822318299997"/>
    <n v="33.859822318299997"/>
    <n v="3385982231830000"/>
    <x v="2"/>
    <n v="1184"/>
    <s v="Si"/>
    <x v="1"/>
    <n v="2222.1718754773301"/>
    <n v="2.22217187547733E+16"/>
    <n v="27.376644291811999"/>
    <n v="2737664429181200"/>
    <x v="442"/>
    <n v="99.1"/>
  </r>
  <r>
    <x v="0"/>
    <n v="56"/>
    <x v="1"/>
    <x v="8"/>
    <x v="1"/>
    <x v="0"/>
    <x v="0"/>
    <x v="1184"/>
    <x v="1"/>
    <x v="1"/>
    <n v="33.856259116085504"/>
    <n v="33.856259116085504"/>
    <n v="3.38562591160855E+16"/>
    <x v="2"/>
    <n v="1185"/>
    <s v="No"/>
    <x v="0"/>
    <n v="2262.7879887044701"/>
    <n v="2.26278798870447E+16"/>
    <n v="260.49832003144201"/>
    <n v="2.60498320031442E+16"/>
    <x v="185"/>
    <n v="96.9"/>
  </r>
  <r>
    <x v="0"/>
    <n v="53"/>
    <x v="1"/>
    <x v="4"/>
    <x v="3"/>
    <x v="2"/>
    <x v="1"/>
    <x v="1185"/>
    <x v="1"/>
    <x v="0"/>
    <n v="33.825751782633098"/>
    <n v="33.825751782633098"/>
    <n v="3382575178263310"/>
    <x v="2"/>
    <n v="1186"/>
    <s v="No"/>
    <x v="0"/>
    <n v="2136.9822949510799"/>
    <n v="2.13698229495108E+16"/>
    <n v="248.012186726799"/>
    <n v="2.48012186726799E+16"/>
    <x v="188"/>
    <n v="87.7"/>
  </r>
  <r>
    <x v="0"/>
    <n v="55"/>
    <x v="0"/>
    <x v="6"/>
    <x v="3"/>
    <x v="3"/>
    <x v="0"/>
    <x v="1186"/>
    <x v="1"/>
    <x v="1"/>
    <n v="33.822664663386298"/>
    <n v="3.3822664663386299"/>
    <n v="3382266466338630"/>
    <x v="2"/>
    <n v="1187"/>
    <s v="Si"/>
    <x v="1"/>
    <n v="247.784341787778"/>
    <n v="2477843417877780"/>
    <n v="28.4763834910522"/>
    <n v="2847638349105220"/>
    <x v="434"/>
    <n v="98.9"/>
  </r>
  <r>
    <x v="0"/>
    <n v="68"/>
    <x v="0"/>
    <x v="0"/>
    <x v="3"/>
    <x v="0"/>
    <x v="3"/>
    <x v="1187"/>
    <x v="1"/>
    <x v="3"/>
    <n v="33.8016305522154"/>
    <n v="3.3801630552215398"/>
    <n v="3380163055221540"/>
    <x v="2"/>
    <n v="1188"/>
    <s v="No"/>
    <x v="0"/>
    <n v="2107.9103470129899"/>
    <n v="2.10791034701299E+16"/>
    <n v="209.84181215676301"/>
    <n v="2.09841812156763E+16"/>
    <x v="349"/>
    <n v="99.3"/>
  </r>
  <r>
    <x v="0"/>
    <n v="63"/>
    <x v="0"/>
    <x v="9"/>
    <x v="0"/>
    <x v="0"/>
    <x v="0"/>
    <x v="1188"/>
    <x v="1"/>
    <x v="3"/>
    <n v="33.781456824116702"/>
    <n v="33.781456824116702"/>
    <n v="3.37814568241167E+16"/>
    <x v="2"/>
    <n v="1189"/>
    <s v="Si"/>
    <x v="1"/>
    <n v="2066.8652821284199"/>
    <n v="2.06686528212842E+16"/>
    <n v="230.41960760347999"/>
    <n v="2.3041960760348E+16"/>
    <x v="284"/>
    <n v="107.6"/>
  </r>
  <r>
    <x v="0"/>
    <n v="64"/>
    <x v="1"/>
    <x v="4"/>
    <x v="2"/>
    <x v="3"/>
    <x v="0"/>
    <x v="1189"/>
    <x v="0"/>
    <x v="0"/>
    <n v="33.757678281901804"/>
    <n v="33.757678281901804"/>
    <n v="3.37576782819018E+16"/>
    <x v="2"/>
    <n v="1190"/>
    <s v="Si"/>
    <x v="1"/>
    <n v="2645.8195215770802"/>
    <n v="2.64581952157708E+16"/>
    <n v="3.0000000000000001E-12"/>
    <n v="300"/>
    <x v="429"/>
    <n v="105.9"/>
  </r>
  <r>
    <x v="0"/>
    <n v="59"/>
    <x v="0"/>
    <x v="0"/>
    <x v="2"/>
    <x v="0"/>
    <x v="0"/>
    <x v="1190"/>
    <x v="1"/>
    <x v="1"/>
    <n v="33.731839948125298"/>
    <n v="3.3731839948125302"/>
    <n v="3373183994812530"/>
    <x v="2"/>
    <n v="1191"/>
    <s v="Si"/>
    <x v="1"/>
    <n v="241.65049027521701"/>
    <n v="2416504902752170"/>
    <n v="251.92701697176901"/>
    <n v="2.51927016971769E+16"/>
    <x v="276"/>
    <n v="100.8"/>
  </r>
  <r>
    <x v="0"/>
    <n v="59"/>
    <x v="0"/>
    <x v="5"/>
    <x v="2"/>
    <x v="3"/>
    <x v="0"/>
    <x v="1191"/>
    <x v="0"/>
    <x v="3"/>
    <n v="33.730037844092898"/>
    <n v="33.730037844092898"/>
    <n v="3.37300378440929E+16"/>
    <x v="2"/>
    <n v="1192"/>
    <s v="Si"/>
    <x v="1"/>
    <n v="2044.3238727390401"/>
    <n v="2.04432387273904E+16"/>
    <n v="239.91712921573099"/>
    <n v="2.39917129215731E+16"/>
    <x v="116"/>
    <n v="100.3"/>
  </r>
  <r>
    <x v="0"/>
    <n v="62"/>
    <x v="1"/>
    <x v="6"/>
    <x v="2"/>
    <x v="0"/>
    <x v="0"/>
    <x v="1192"/>
    <x v="1"/>
    <x v="3"/>
    <n v="33.722397282146098"/>
    <n v="3.3722397282146099"/>
    <n v="3372239728214610"/>
    <x v="2"/>
    <n v="1193"/>
    <s v="No"/>
    <x v="0"/>
    <n v="2124.2960615860102"/>
    <n v="2.12429606158601E+16"/>
    <n v="253.272949452598"/>
    <n v="2.53272949452598E+16"/>
    <x v="119"/>
    <n v="98.6"/>
  </r>
  <r>
    <x v="0"/>
    <n v="60"/>
    <x v="0"/>
    <x v="0"/>
    <x v="2"/>
    <x v="0"/>
    <x v="0"/>
    <x v="1193"/>
    <x v="1"/>
    <x v="0"/>
    <n v="33.691745232085296"/>
    <n v="3.3691745232085299"/>
    <n v="3369174523208530"/>
    <x v="2"/>
    <n v="1194"/>
    <s v="Si"/>
    <x v="1"/>
    <n v="226.067769164233"/>
    <n v="2260677691642330"/>
    <n v="26.251152787871"/>
    <n v="2625115278787100"/>
    <x v="295"/>
    <n v="101.4"/>
  </r>
  <r>
    <x v="0"/>
    <n v="61"/>
    <x v="0"/>
    <x v="2"/>
    <x v="1"/>
    <x v="3"/>
    <x v="0"/>
    <x v="1194"/>
    <x v="0"/>
    <x v="3"/>
    <n v="33.691447803057002"/>
    <n v="3.3691447803057"/>
    <n v="3369144780305700"/>
    <x v="2"/>
    <n v="1195"/>
    <s v="No"/>
    <x v="0"/>
    <n v="207.08853503566201"/>
    <n v="2070885350356620"/>
    <n v="23.1406733259387"/>
    <n v="2314067332593870"/>
    <x v="254"/>
    <n v="98.7"/>
  </r>
  <r>
    <x v="0"/>
    <n v="72"/>
    <x v="1"/>
    <x v="5"/>
    <x v="2"/>
    <x v="0"/>
    <x v="3"/>
    <x v="1195"/>
    <x v="0"/>
    <x v="1"/>
    <n v="33.685139153679501"/>
    <n v="33.685139153679501"/>
    <n v="3368513915367950"/>
    <x v="2"/>
    <n v="1196"/>
    <s v="Si"/>
    <x v="1"/>
    <n v="221.958901140732"/>
    <n v="2219589011407320"/>
    <n v="242.93879746929801"/>
    <n v="2.42938797469298E+16"/>
    <x v="290"/>
    <n v="105.8"/>
  </r>
  <r>
    <x v="0"/>
    <n v="51"/>
    <x v="0"/>
    <x v="0"/>
    <x v="1"/>
    <x v="0"/>
    <x v="1"/>
    <x v="1196"/>
    <x v="0"/>
    <x v="0"/>
    <n v="33.665133053625603"/>
    <n v="33.665133053625603"/>
    <n v="3.36651330536256E+16"/>
    <x v="2"/>
    <n v="1197"/>
    <s v="No"/>
    <x v="0"/>
    <n v="2134.6609710596199"/>
    <n v="2.13466097105962E+16"/>
    <n v="2.73833413621476"/>
    <n v="273833413621476"/>
    <x v="146"/>
    <n v="89.5"/>
  </r>
  <r>
    <x v="0"/>
    <n v="49"/>
    <x v="1"/>
    <x v="6"/>
    <x v="2"/>
    <x v="0"/>
    <x v="1"/>
    <x v="1197"/>
    <x v="0"/>
    <x v="0"/>
    <n v="33.646764638911002"/>
    <n v="3.3646764638911"/>
    <n v="3364676463891100"/>
    <x v="2"/>
    <n v="1198"/>
    <s v="Si"/>
    <x v="1"/>
    <n v="2488.0086718586799"/>
    <n v="2.48800867185868E+16"/>
    <n v="23.890017215574598"/>
    <n v="2389001721557460"/>
    <x v="30"/>
    <n v="94.3"/>
  </r>
  <r>
    <x v="0"/>
    <n v="56"/>
    <x v="0"/>
    <x v="1"/>
    <x v="0"/>
    <x v="3"/>
    <x v="0"/>
    <x v="1198"/>
    <x v="0"/>
    <x v="0"/>
    <n v="33.624024985505898"/>
    <n v="3.36240249855059"/>
    <n v="3362402498550590"/>
    <x v="2"/>
    <n v="1199"/>
    <s v="Si"/>
    <x v="1"/>
    <n v="222.33373995161801"/>
    <n v="2223337399516180"/>
    <n v="26.9902780970172"/>
    <n v="2699027809701720"/>
    <x v="283"/>
    <n v="107.3"/>
  </r>
  <r>
    <x v="0"/>
    <n v="52"/>
    <x v="0"/>
    <x v="9"/>
    <x v="3"/>
    <x v="0"/>
    <x v="1"/>
    <x v="1199"/>
    <x v="1"/>
    <x v="1"/>
    <n v="33.613000616320399"/>
    <n v="3.3613000616320399"/>
    <n v="3361300061632040"/>
    <x v="2"/>
    <n v="1200"/>
    <s v="No"/>
    <x v="0"/>
    <n v="1974.3303714918"/>
    <n v="1.9743303714918E+16"/>
    <n v="229.83612448940301"/>
    <n v="2.29836124489403E+16"/>
    <x v="74"/>
    <n v="91.5"/>
  </r>
  <r>
    <x v="0"/>
    <n v="51"/>
    <x v="1"/>
    <x v="0"/>
    <x v="1"/>
    <x v="0"/>
    <x v="1"/>
    <x v="1200"/>
    <x v="1"/>
    <x v="3"/>
    <n v="33.612526139786702"/>
    <n v="3.36125261397867"/>
    <n v="3361252613978670"/>
    <x v="2"/>
    <n v="1201"/>
    <s v="Si"/>
    <x v="1"/>
    <n v="2297.8856028548598"/>
    <n v="2.29788560285486E+16"/>
    <n v="248.84469635193599"/>
    <n v="2.48844696351936E+16"/>
    <x v="443"/>
    <n v="92.6"/>
  </r>
  <r>
    <x v="0"/>
    <n v="56"/>
    <x v="0"/>
    <x v="9"/>
    <x v="2"/>
    <x v="3"/>
    <x v="0"/>
    <x v="1201"/>
    <x v="0"/>
    <x v="0"/>
    <n v="33.606127880117299"/>
    <n v="33.606127880117299"/>
    <n v="3.36061278801173E+16"/>
    <x v="2"/>
    <n v="1202"/>
    <s v="No"/>
    <x v="0"/>
    <n v="2303.2430197550898"/>
    <n v="2.30324301975509E+16"/>
    <n v="27.305416255892499"/>
    <n v="2730541625589250"/>
    <x v="359"/>
    <n v="102.9"/>
  </r>
  <r>
    <x v="0"/>
    <n v="71"/>
    <x v="0"/>
    <x v="2"/>
    <x v="3"/>
    <x v="3"/>
    <x v="3"/>
    <x v="1202"/>
    <x v="0"/>
    <x v="1"/>
    <n v="33.562973591550396"/>
    <n v="0.33562973591550399"/>
    <n v="335629735915504"/>
    <x v="2"/>
    <n v="1203"/>
    <s v="No"/>
    <x v="0"/>
    <n v="26.429296396248802"/>
    <n v="264292963962488"/>
    <n v="2.9878351039900001E-3"/>
    <n v="298783510399"/>
    <x v="340"/>
    <n v="109.9"/>
  </r>
  <r>
    <x v="0"/>
    <n v="65"/>
    <x v="0"/>
    <x v="11"/>
    <x v="2"/>
    <x v="3"/>
    <x v="3"/>
    <x v="1203"/>
    <x v="1"/>
    <x v="3"/>
    <n v="33.557843534940204"/>
    <n v="3.3557843534940202"/>
    <n v="3355784353494020"/>
    <x v="2"/>
    <n v="1204"/>
    <s v="Si"/>
    <x v="1"/>
    <n v="2417.3048651970098"/>
    <n v="2.41730486519701E+16"/>
    <n v="28.0715990449999"/>
    <n v="2807159904499990"/>
    <x v="310"/>
    <n v="99.9"/>
  </r>
  <r>
    <x v="0"/>
    <n v="50"/>
    <x v="1"/>
    <x v="5"/>
    <x v="3"/>
    <x v="3"/>
    <x v="1"/>
    <x v="1204"/>
    <x v="1"/>
    <x v="1"/>
    <n v="33.507581801568399"/>
    <n v="3.35075818015684"/>
    <n v="3350758180156840"/>
    <x v="2"/>
    <n v="1205"/>
    <s v="No"/>
    <x v="0"/>
    <n v="2361.2114775540399"/>
    <n v="2.36121147755404E+16"/>
    <n v="254.791011743187"/>
    <n v="2.54791011743187E+16"/>
    <x v="242"/>
    <n v="91.3"/>
  </r>
  <r>
    <x v="0"/>
    <n v="54"/>
    <x v="0"/>
    <x v="1"/>
    <x v="1"/>
    <x v="2"/>
    <x v="1"/>
    <x v="1205"/>
    <x v="0"/>
    <x v="1"/>
    <n v="33.504786647919204"/>
    <n v="3.35047866479192"/>
    <n v="3350478664791920"/>
    <x v="2"/>
    <n v="1206"/>
    <s v="No"/>
    <x v="0"/>
    <n v="18.215208766842501"/>
    <n v="182152087668425"/>
    <n v="223.07010320203199"/>
    <n v="2.23070103202032E+16"/>
    <x v="65"/>
    <n v="92"/>
  </r>
  <r>
    <x v="0"/>
    <n v="55"/>
    <x v="1"/>
    <x v="2"/>
    <x v="1"/>
    <x v="0"/>
    <x v="0"/>
    <x v="1206"/>
    <x v="0"/>
    <x v="1"/>
    <n v="33.503135578203199"/>
    <n v="33.503135578203199"/>
    <n v="3.35031355782032E+16"/>
    <x v="2"/>
    <n v="1207"/>
    <s v="No"/>
    <x v="0"/>
    <n v="2200.9564338995501"/>
    <n v="2.20095643389955E+16"/>
    <n v="24.0052706109655"/>
    <n v="2400527061096550"/>
    <x v="133"/>
    <n v="95.1"/>
  </r>
  <r>
    <x v="0"/>
    <n v="59"/>
    <x v="0"/>
    <x v="0"/>
    <x v="1"/>
    <x v="1"/>
    <x v="0"/>
    <x v="1207"/>
    <x v="1"/>
    <x v="3"/>
    <n v="33.494236345899303"/>
    <n v="33.494236345899303"/>
    <n v="3.34942363458993E+16"/>
    <x v="2"/>
    <n v="1208"/>
    <s v="No"/>
    <x v="0"/>
    <n v="202.83930186014399"/>
    <n v="2028393018601440"/>
    <n v="20.128969894118999"/>
    <n v="2012896989411900"/>
    <x v="216"/>
    <n v="98.3"/>
  </r>
  <r>
    <x v="0"/>
    <n v="66"/>
    <x v="1"/>
    <x v="9"/>
    <x v="3"/>
    <x v="3"/>
    <x v="3"/>
    <x v="1208"/>
    <x v="0"/>
    <x v="1"/>
    <n v="33.488121585895499"/>
    <n v="3.3488121585895501"/>
    <n v="3348812158589550"/>
    <x v="2"/>
    <n v="1209"/>
    <s v="No"/>
    <x v="0"/>
    <n v="234.88190618912699"/>
    <n v="2348819061891270"/>
    <n v="254.067377071095"/>
    <n v="2.54067377071095E+16"/>
    <x v="344"/>
    <n v="103.5"/>
  </r>
  <r>
    <x v="0"/>
    <n v="56"/>
    <x v="0"/>
    <x v="11"/>
    <x v="1"/>
    <x v="1"/>
    <x v="0"/>
    <x v="1209"/>
    <x v="1"/>
    <x v="1"/>
    <n v="33.486217590599196"/>
    <n v="3.3486217590599199"/>
    <n v="3348621759059920"/>
    <x v="2"/>
    <n v="1210"/>
    <s v="No"/>
    <x v="0"/>
    <n v="1802.7973650870199"/>
    <n v="1.80279736508702E+16"/>
    <n v="19.8120775530199"/>
    <n v="1981207755301990"/>
    <x v="82"/>
    <n v="95.6"/>
  </r>
  <r>
    <x v="0"/>
    <n v="58"/>
    <x v="1"/>
    <x v="2"/>
    <x v="2"/>
    <x v="3"/>
    <x v="0"/>
    <x v="1210"/>
    <x v="0"/>
    <x v="0"/>
    <n v="33.4799802701395"/>
    <n v="3.3479980270139502"/>
    <n v="3347998027013950"/>
    <x v="2"/>
    <n v="1211"/>
    <s v="No"/>
    <x v="0"/>
    <n v="2394.43284091037"/>
    <n v="2.39443284091037E+16"/>
    <n v="274.36038792648998"/>
    <n v="2.7436038792649E+16"/>
    <x v="370"/>
    <n v="96.1"/>
  </r>
  <r>
    <x v="0"/>
    <n v="70"/>
    <x v="0"/>
    <x v="2"/>
    <x v="0"/>
    <x v="3"/>
    <x v="3"/>
    <x v="1211"/>
    <x v="0"/>
    <x v="3"/>
    <n v="33.476524665238202"/>
    <n v="3.3476524665238201"/>
    <n v="3347652466523820"/>
    <x v="2"/>
    <n v="1212"/>
    <s v="No"/>
    <x v="0"/>
    <n v="19.4657648610041"/>
    <n v="194657648610041"/>
    <n v="267.27270542864602"/>
    <n v="2.67272705428646E+16"/>
    <x v="364"/>
    <n v="102.7"/>
  </r>
  <r>
    <x v="0"/>
    <n v="63"/>
    <x v="0"/>
    <x v="3"/>
    <x v="3"/>
    <x v="2"/>
    <x v="0"/>
    <x v="1212"/>
    <x v="0"/>
    <x v="2"/>
    <n v="33.459515154265098"/>
    <n v="3.3459515154265098"/>
    <n v="3345951515426510"/>
    <x v="2"/>
    <n v="1213"/>
    <s v="Si"/>
    <x v="1"/>
    <n v="2416.9066555280601"/>
    <n v="2.41690665552806E+16"/>
    <n v="240.90119458023901"/>
    <n v="2.40901194580239E+16"/>
    <x v="424"/>
    <n v="108"/>
  </r>
  <r>
    <x v="0"/>
    <n v="62"/>
    <x v="0"/>
    <x v="14"/>
    <x v="1"/>
    <x v="0"/>
    <x v="0"/>
    <x v="1213"/>
    <x v="1"/>
    <x v="1"/>
    <n v="33.452679554583696"/>
    <n v="3.34526795545837"/>
    <n v="3345267955458370"/>
    <x v="2"/>
    <n v="1214"/>
    <s v="No"/>
    <x v="0"/>
    <n v="22.7198146207887"/>
    <n v="227198146207887"/>
    <n v="202.17042823329399"/>
    <n v="2.02170428233294E+16"/>
    <x v="216"/>
    <n v="95.8"/>
  </r>
  <r>
    <x v="0"/>
    <n v="58"/>
    <x v="0"/>
    <x v="7"/>
    <x v="2"/>
    <x v="3"/>
    <x v="0"/>
    <x v="1214"/>
    <x v="0"/>
    <x v="1"/>
    <n v="33.446297232745302"/>
    <n v="3.3446297232745299"/>
    <n v="3344629723274530"/>
    <x v="2"/>
    <n v="1215"/>
    <s v="No"/>
    <x v="0"/>
    <n v="2270.6425173554599"/>
    <n v="2.27064251735546E+16"/>
    <n v="230.00401966267401"/>
    <n v="2.30004019662674E+16"/>
    <x v="310"/>
    <n v="104"/>
  </r>
  <r>
    <x v="0"/>
    <n v="58"/>
    <x v="0"/>
    <x v="2"/>
    <x v="0"/>
    <x v="3"/>
    <x v="0"/>
    <x v="1215"/>
    <x v="0"/>
    <x v="0"/>
    <n v="33.443837008039402"/>
    <n v="33.443837008039402"/>
    <n v="3.34438370080394E+16"/>
    <x v="2"/>
    <n v="1216"/>
    <s v="Si"/>
    <x v="1"/>
    <n v="2227.2664981589101"/>
    <n v="2.22726649815891E+16"/>
    <n v="242.59895587879299"/>
    <n v="2.42598955878793E+16"/>
    <x v="339"/>
    <n v="107.5"/>
  </r>
  <r>
    <x v="0"/>
    <n v="59"/>
    <x v="1"/>
    <x v="8"/>
    <x v="1"/>
    <x v="3"/>
    <x v="0"/>
    <x v="1216"/>
    <x v="1"/>
    <x v="3"/>
    <n v="33.377165463294702"/>
    <n v="3.33771654632947"/>
    <n v="3337716546329470"/>
    <x v="2"/>
    <n v="1217"/>
    <s v="No"/>
    <x v="0"/>
    <n v="2280.99234140108"/>
    <n v="2.28099234140108E+16"/>
    <n v="254.56666529896901"/>
    <n v="2.54566665298969E+16"/>
    <x v="338"/>
    <n v="99.8"/>
  </r>
  <r>
    <x v="0"/>
    <n v="64"/>
    <x v="0"/>
    <x v="0"/>
    <x v="2"/>
    <x v="0"/>
    <x v="0"/>
    <x v="1217"/>
    <x v="0"/>
    <x v="1"/>
    <n v="33.354865300754298"/>
    <n v="33.354865300754298"/>
    <n v="3.33548653007543E+16"/>
    <x v="2"/>
    <n v="1218"/>
    <s v="No"/>
    <x v="0"/>
    <n v="220.08135183956099"/>
    <n v="2200813518395610"/>
    <n v="246.97025682258399"/>
    <n v="2.46970256822584E+16"/>
    <x v="145"/>
    <n v="103.5"/>
  </r>
  <r>
    <x v="0"/>
    <n v="63"/>
    <x v="1"/>
    <x v="3"/>
    <x v="3"/>
    <x v="3"/>
    <x v="0"/>
    <x v="1218"/>
    <x v="1"/>
    <x v="1"/>
    <n v="33.344411634214396"/>
    <n v="3.3344411634214399"/>
    <n v="3334441163421440"/>
    <x v="2"/>
    <n v="1219"/>
    <s v="No"/>
    <x v="0"/>
    <n v="2247.8604186940902"/>
    <n v="2.24786041869409E+16"/>
    <n v="247.49369784689401"/>
    <n v="2.47493697846894E+16"/>
    <x v="167"/>
    <n v="89.5"/>
  </r>
  <r>
    <x v="0"/>
    <n v="65"/>
    <x v="1"/>
    <x v="5"/>
    <x v="2"/>
    <x v="0"/>
    <x v="3"/>
    <x v="1219"/>
    <x v="0"/>
    <x v="0"/>
    <n v="33.343983621628801"/>
    <n v="33.343983621628801"/>
    <n v="3.33439836216288E+16"/>
    <x v="2"/>
    <n v="1220"/>
    <s v="Si"/>
    <x v="1"/>
    <n v="258.89743227394899"/>
    <n v="2588974322739490"/>
    <n v="25.644273545134102"/>
    <n v="2564427354513410"/>
    <x v="246"/>
    <n v="107.9"/>
  </r>
  <r>
    <x v="0"/>
    <n v="55"/>
    <x v="0"/>
    <x v="8"/>
    <x v="3"/>
    <x v="3"/>
    <x v="0"/>
    <x v="1220"/>
    <x v="0"/>
    <x v="0"/>
    <n v="33.336057632906403"/>
    <n v="3.33360576329064"/>
    <n v="3333605763290640"/>
    <x v="2"/>
    <n v="1221"/>
    <s v="No"/>
    <x v="0"/>
    <n v="21.972469296765802"/>
    <n v="219724692967658"/>
    <n v="285.72640538891602"/>
    <n v="2.85726405388916E+16"/>
    <x v="43"/>
    <n v="96.3"/>
  </r>
  <r>
    <x v="0"/>
    <n v="52"/>
    <x v="1"/>
    <x v="9"/>
    <x v="1"/>
    <x v="0"/>
    <x v="1"/>
    <x v="1221"/>
    <x v="1"/>
    <x v="1"/>
    <n v="33.308155373562698"/>
    <n v="3.33081553735627"/>
    <n v="3330815537356270"/>
    <x v="2"/>
    <n v="1222"/>
    <s v="No"/>
    <x v="0"/>
    <n v="195.843266598821"/>
    <n v="1958432665988210"/>
    <n v="274.86410145844798"/>
    <n v="2.74864101458448E+16"/>
    <x v="173"/>
    <n v="87.5"/>
  </r>
  <r>
    <x v="0"/>
    <n v="67"/>
    <x v="0"/>
    <x v="7"/>
    <x v="3"/>
    <x v="1"/>
    <x v="3"/>
    <x v="1222"/>
    <x v="1"/>
    <x v="1"/>
    <n v="33.273399587928296"/>
    <n v="3.3273399587928298"/>
    <n v="3327339958792830"/>
    <x v="2"/>
    <n v="1223"/>
    <s v="No"/>
    <x v="0"/>
    <n v="2150.8575519328101"/>
    <n v="2.15085755193281E+16"/>
    <n v="229.84802851884501"/>
    <n v="2.29848028518845E+16"/>
    <x v="239"/>
    <n v="95.9"/>
  </r>
  <r>
    <x v="0"/>
    <n v="62"/>
    <x v="1"/>
    <x v="2"/>
    <x v="1"/>
    <x v="0"/>
    <x v="0"/>
    <x v="1223"/>
    <x v="1"/>
    <x v="3"/>
    <n v="33.264223665127901"/>
    <n v="3.3264223665127899"/>
    <n v="3326422366512790"/>
    <x v="2"/>
    <n v="1224"/>
    <s v="No"/>
    <x v="0"/>
    <n v="2011.82438307742"/>
    <n v="2.01182438307742E+16"/>
    <n v="230.343690821688"/>
    <n v="2.30343690821688E+16"/>
    <x v="36"/>
    <n v="94.3"/>
  </r>
  <r>
    <x v="0"/>
    <n v="55"/>
    <x v="0"/>
    <x v="15"/>
    <x v="0"/>
    <x v="3"/>
    <x v="0"/>
    <x v="1224"/>
    <x v="0"/>
    <x v="1"/>
    <n v="33.258410996620903"/>
    <n v="33.258410996620903"/>
    <n v="3.32584109966209E+16"/>
    <x v="2"/>
    <n v="1225"/>
    <s v="Si"/>
    <x v="1"/>
    <n v="2387.4586377901801"/>
    <n v="2.38745863779018E+16"/>
    <n v="2.6595321768177702"/>
    <n v="265953217681777"/>
    <x v="444"/>
    <n v="102.3"/>
  </r>
  <r>
    <x v="0"/>
    <n v="64"/>
    <x v="1"/>
    <x v="9"/>
    <x v="1"/>
    <x v="3"/>
    <x v="0"/>
    <x v="1225"/>
    <x v="0"/>
    <x v="3"/>
    <n v="33.243941107305503"/>
    <n v="0.33243941107305502"/>
    <n v="332439411073055"/>
    <x v="2"/>
    <n v="1226"/>
    <s v="No"/>
    <x v="0"/>
    <n v="2153.0715596119799"/>
    <n v="2.15307155961198E+16"/>
    <n v="203.63883489122901"/>
    <n v="2.03638834891229E+16"/>
    <x v="152"/>
    <n v="96.3"/>
  </r>
  <r>
    <x v="0"/>
    <n v="65"/>
    <x v="0"/>
    <x v="5"/>
    <x v="2"/>
    <x v="0"/>
    <x v="3"/>
    <x v="1226"/>
    <x v="0"/>
    <x v="1"/>
    <n v="33.2417792015125"/>
    <n v="33.2417792015125"/>
    <n v="3.32417792015125E+16"/>
    <x v="2"/>
    <n v="1227"/>
    <s v="Si"/>
    <x v="1"/>
    <n v="2415.9182945720199"/>
    <n v="2.41591829457202E+16"/>
    <n v="26.477702545316301"/>
    <n v="2647770254531630"/>
    <x v="403"/>
    <n v="107.3"/>
  </r>
  <r>
    <x v="0"/>
    <n v="56"/>
    <x v="0"/>
    <x v="2"/>
    <x v="1"/>
    <x v="2"/>
    <x v="0"/>
    <x v="1227"/>
    <x v="1"/>
    <x v="1"/>
    <n v="33.236311372487499"/>
    <n v="3.3236311372487499"/>
    <n v="3323631137248750"/>
    <x v="2"/>
    <n v="1228"/>
    <s v="No"/>
    <x v="0"/>
    <n v="1964.93724512067"/>
    <n v="1.96493724512067E+16"/>
    <n v="238.26331429583101"/>
    <n v="2.38263314295831E+16"/>
    <x v="365"/>
    <n v="93.7"/>
  </r>
  <r>
    <x v="0"/>
    <n v="57"/>
    <x v="0"/>
    <x v="16"/>
    <x v="2"/>
    <x v="2"/>
    <x v="0"/>
    <x v="1228"/>
    <x v="1"/>
    <x v="2"/>
    <n v="33.231979586097097"/>
    <n v="3.3231979586097098"/>
    <n v="3323197958609710"/>
    <x v="2"/>
    <n v="1229"/>
    <s v="No"/>
    <x v="0"/>
    <n v="2095.6287814494799"/>
    <n v="2.09562878144948E+16"/>
    <n v="246.07182120413401"/>
    <n v="2.46071821204134E+16"/>
    <x v="185"/>
    <n v="99"/>
  </r>
  <r>
    <x v="0"/>
    <n v="58"/>
    <x v="1"/>
    <x v="0"/>
    <x v="2"/>
    <x v="0"/>
    <x v="0"/>
    <x v="1229"/>
    <x v="0"/>
    <x v="1"/>
    <n v="33.226910135442601"/>
    <n v="33.226910135442601"/>
    <n v="3.32269101354426E+16"/>
    <x v="2"/>
    <n v="1230"/>
    <s v="Si"/>
    <x v="1"/>
    <n v="2156.63442429612"/>
    <n v="2.15663442429612E+16"/>
    <n v="26.5335973613204"/>
    <n v="2653359736132040"/>
    <x v="445"/>
    <n v="101.4"/>
  </r>
  <r>
    <x v="0"/>
    <n v="57"/>
    <x v="1"/>
    <x v="7"/>
    <x v="1"/>
    <x v="0"/>
    <x v="0"/>
    <x v="1230"/>
    <x v="0"/>
    <x v="1"/>
    <n v="33.213031534764198"/>
    <n v="3.3213031534764199"/>
    <n v="3321303153476420"/>
    <x v="2"/>
    <n v="1231"/>
    <s v="No"/>
    <x v="0"/>
    <n v="2240.5543202271501"/>
    <n v="2.24055432022715E+16"/>
    <n v="24.279845222117199"/>
    <n v="2427984522211720"/>
    <x v="446"/>
    <n v="100.8"/>
  </r>
  <r>
    <x v="0"/>
    <n v="73"/>
    <x v="0"/>
    <x v="0"/>
    <x v="0"/>
    <x v="3"/>
    <x v="3"/>
    <x v="1231"/>
    <x v="1"/>
    <x v="3"/>
    <n v="33.198909085893099"/>
    <n v="3.31989090858931"/>
    <n v="3319890908589310"/>
    <x v="2"/>
    <n v="1232"/>
    <s v="Si"/>
    <x v="1"/>
    <n v="249.800088041056"/>
    <n v="2498000880410560"/>
    <n v="27.0550470551422"/>
    <n v="2705504705514220"/>
    <x v="447"/>
    <n v="107.5"/>
  </r>
  <r>
    <x v="0"/>
    <n v="49"/>
    <x v="0"/>
    <x v="0"/>
    <x v="1"/>
    <x v="3"/>
    <x v="1"/>
    <x v="1232"/>
    <x v="1"/>
    <x v="1"/>
    <n v="33.1986904073581"/>
    <n v="3.31986904073581"/>
    <n v="3319869040735810"/>
    <x v="2"/>
    <n v="1233"/>
    <s v="No"/>
    <x v="0"/>
    <n v="1938.00443556347"/>
    <n v="1.93800443556347E+16"/>
    <n v="255.84682657782301"/>
    <n v="2.55846826577823E+16"/>
    <x v="44"/>
    <n v="94.5"/>
  </r>
  <r>
    <x v="0"/>
    <n v="54"/>
    <x v="1"/>
    <x v="9"/>
    <x v="1"/>
    <x v="3"/>
    <x v="1"/>
    <x v="1233"/>
    <x v="1"/>
    <x v="1"/>
    <n v="33.193851479046202"/>
    <n v="33.193851479046202"/>
    <n v="3.31938514790462E+16"/>
    <x v="2"/>
    <n v="1234"/>
    <s v="No"/>
    <x v="0"/>
    <n v="229.34307926180901"/>
    <n v="2293430792618090"/>
    <n v="227.01572374268"/>
    <n v="2.2701572374268E+16"/>
    <x v="103"/>
    <n v="93.5"/>
  </r>
  <r>
    <x v="0"/>
    <n v="55"/>
    <x v="1"/>
    <x v="6"/>
    <x v="3"/>
    <x v="0"/>
    <x v="0"/>
    <x v="1234"/>
    <x v="1"/>
    <x v="0"/>
    <n v="33.183059692312"/>
    <n v="33.183059692312"/>
    <n v="3.3183059692312E+16"/>
    <x v="2"/>
    <n v="1235"/>
    <s v="No"/>
    <x v="0"/>
    <n v="2354.6036096029902"/>
    <n v="2.35460360960299E+16"/>
    <n v="3.0000000000000001E-12"/>
    <n v="300"/>
    <x v="414"/>
    <n v="96.1"/>
  </r>
  <r>
    <x v="0"/>
    <n v="58"/>
    <x v="0"/>
    <x v="2"/>
    <x v="2"/>
    <x v="3"/>
    <x v="0"/>
    <x v="1235"/>
    <x v="0"/>
    <x v="1"/>
    <n v="33.1792455047337"/>
    <n v="33.1792455047337"/>
    <n v="3.31792455047337E+16"/>
    <x v="2"/>
    <n v="1236"/>
    <s v="Si"/>
    <x v="1"/>
    <n v="249.455317171632"/>
    <n v="2494553171716320"/>
    <n v="268.31617303722498"/>
    <n v="2.68316173037225E+16"/>
    <x v="448"/>
    <n v="103.4"/>
  </r>
  <r>
    <x v="0"/>
    <n v="68"/>
    <x v="1"/>
    <x v="11"/>
    <x v="2"/>
    <x v="3"/>
    <x v="3"/>
    <x v="1236"/>
    <x v="0"/>
    <x v="1"/>
    <n v="33.172302525954599"/>
    <n v="33.172302525954599"/>
    <n v="3.31723025259546E+16"/>
    <x v="2"/>
    <n v="1237"/>
    <s v="Si"/>
    <x v="1"/>
    <n v="226.158486509287"/>
    <n v="2261584865092870"/>
    <n v="271.54175700857598"/>
    <n v="2.71541757008576E+16"/>
    <x v="335"/>
    <n v="99.4"/>
  </r>
  <r>
    <x v="0"/>
    <n v="54"/>
    <x v="1"/>
    <x v="5"/>
    <x v="1"/>
    <x v="0"/>
    <x v="1"/>
    <x v="1237"/>
    <x v="1"/>
    <x v="3"/>
    <n v="33.172298840946503"/>
    <n v="3.3172298840946501"/>
    <n v="3317229884094650"/>
    <x v="2"/>
    <n v="1238"/>
    <s v="No"/>
    <x v="0"/>
    <n v="211.63701435716399"/>
    <n v="2116370143571640"/>
    <n v="21.229542236793598"/>
    <n v="2122954223679360"/>
    <x v="127"/>
    <n v="87.5"/>
  </r>
  <r>
    <x v="0"/>
    <n v="55"/>
    <x v="1"/>
    <x v="4"/>
    <x v="1"/>
    <x v="0"/>
    <x v="0"/>
    <x v="1238"/>
    <x v="0"/>
    <x v="3"/>
    <n v="33.165793478656298"/>
    <n v="33.165793478656298"/>
    <n v="3.31657934786563E+16"/>
    <x v="2"/>
    <n v="1239"/>
    <s v="No"/>
    <x v="0"/>
    <n v="2318.13018146371"/>
    <n v="2.31813018146371E+16"/>
    <n v="242.433425966996"/>
    <n v="2.42433425966996E+16"/>
    <x v="368"/>
    <n v="97.9"/>
  </r>
  <r>
    <x v="0"/>
    <n v="66"/>
    <x v="0"/>
    <x v="5"/>
    <x v="3"/>
    <x v="3"/>
    <x v="3"/>
    <x v="1239"/>
    <x v="0"/>
    <x v="3"/>
    <n v="33.098149376601199"/>
    <n v="3.30981493766012"/>
    <n v="3309814937660120"/>
    <x v="2"/>
    <n v="1240"/>
    <s v="Si"/>
    <x v="1"/>
    <n v="2523.6388959760802"/>
    <n v="2.52363889597608E+16"/>
    <n v="26.416348542766301"/>
    <n v="2641634854276630"/>
    <x v="343"/>
    <n v="100.4"/>
  </r>
  <r>
    <x v="0"/>
    <n v="55"/>
    <x v="0"/>
    <x v="5"/>
    <x v="2"/>
    <x v="0"/>
    <x v="0"/>
    <x v="1240"/>
    <x v="0"/>
    <x v="2"/>
    <n v="33.0615713337762"/>
    <n v="33.0615713337762"/>
    <n v="3.30615713337762E+16"/>
    <x v="2"/>
    <n v="1241"/>
    <s v="No"/>
    <x v="0"/>
    <n v="230.39280466666099"/>
    <n v="2303928046666610"/>
    <n v="26.1774827979153"/>
    <n v="2617748279791530"/>
    <x v="438"/>
    <n v="97.6"/>
  </r>
  <r>
    <x v="0"/>
    <n v="55"/>
    <x v="0"/>
    <x v="0"/>
    <x v="2"/>
    <x v="2"/>
    <x v="0"/>
    <x v="1241"/>
    <x v="1"/>
    <x v="1"/>
    <n v="33.039418885257604"/>
    <n v="3.3039418885257601"/>
    <n v="3303941888525760"/>
    <x v="2"/>
    <n v="1242"/>
    <s v="No"/>
    <x v="0"/>
    <n v="235.98083405021001"/>
    <n v="2359808340502100"/>
    <n v="245.47161644150501"/>
    <n v="2.45471616441505E+16"/>
    <x v="356"/>
    <n v="99.4"/>
  </r>
  <r>
    <x v="0"/>
    <n v="66"/>
    <x v="0"/>
    <x v="1"/>
    <x v="2"/>
    <x v="3"/>
    <x v="3"/>
    <x v="1242"/>
    <x v="0"/>
    <x v="1"/>
    <n v="33.037240486611701"/>
    <n v="3.3037240486611701"/>
    <n v="3303724048661170"/>
    <x v="2"/>
    <n v="1243"/>
    <s v="No"/>
    <x v="0"/>
    <n v="2229.4219585065798"/>
    <n v="2.22942195850658E+16"/>
    <n v="223.872069619511"/>
    <n v="2.23872069619511E+16"/>
    <x v="444"/>
    <n v="100.3"/>
  </r>
  <r>
    <x v="0"/>
    <n v="56"/>
    <x v="0"/>
    <x v="5"/>
    <x v="2"/>
    <x v="0"/>
    <x v="0"/>
    <x v="1243"/>
    <x v="0"/>
    <x v="1"/>
    <n v="33.032955118994799"/>
    <n v="33.032955118994799"/>
    <n v="3.30329551189948E+16"/>
    <x v="2"/>
    <n v="1244"/>
    <s v="No"/>
    <x v="0"/>
    <n v="2171.9044238747601"/>
    <n v="2.17190442387476E+16"/>
    <n v="227.188501363131"/>
    <n v="2.27188501363131E+16"/>
    <x v="135"/>
    <n v="106"/>
  </r>
  <r>
    <x v="0"/>
    <n v="54"/>
    <x v="1"/>
    <x v="0"/>
    <x v="1"/>
    <x v="3"/>
    <x v="1"/>
    <x v="1244"/>
    <x v="0"/>
    <x v="3"/>
    <n v="33.026591159590502"/>
    <n v="3.3026591159590502"/>
    <n v="3302659115959050"/>
    <x v="2"/>
    <n v="1245"/>
    <s v="No"/>
    <x v="0"/>
    <n v="214.72476824740801"/>
    <n v="2147247682474080"/>
    <n v="26.296146562721301"/>
    <n v="2629614656272130"/>
    <x v="177"/>
    <n v="88.2"/>
  </r>
  <r>
    <x v="0"/>
    <n v="56"/>
    <x v="0"/>
    <x v="1"/>
    <x v="2"/>
    <x v="0"/>
    <x v="0"/>
    <x v="1245"/>
    <x v="0"/>
    <x v="0"/>
    <n v="33.025738753728596"/>
    <n v="33.025738753728596"/>
    <n v="3.30257387537286E+16"/>
    <x v="2"/>
    <n v="1246"/>
    <s v="No"/>
    <x v="0"/>
    <n v="23.154880232937501"/>
    <n v="231548802329375"/>
    <n v="275.56161474390399"/>
    <n v="2.75561614743904E+16"/>
    <x v="133"/>
    <n v="106.8"/>
  </r>
  <r>
    <x v="0"/>
    <n v="69"/>
    <x v="0"/>
    <x v="1"/>
    <x v="2"/>
    <x v="3"/>
    <x v="3"/>
    <x v="1246"/>
    <x v="0"/>
    <x v="0"/>
    <n v="33.0243464117763"/>
    <n v="3.30243464117763"/>
    <n v="3302434641177630"/>
    <x v="2"/>
    <n v="1247"/>
    <s v="Si"/>
    <x v="1"/>
    <n v="2496.43876294439"/>
    <n v="2.49643876294439E+16"/>
    <n v="27.844447672375701"/>
    <n v="2784444767237570"/>
    <x v="364"/>
    <n v="105"/>
  </r>
  <r>
    <x v="0"/>
    <n v="64"/>
    <x v="0"/>
    <x v="8"/>
    <x v="2"/>
    <x v="3"/>
    <x v="0"/>
    <x v="1247"/>
    <x v="0"/>
    <x v="3"/>
    <n v="33.000129548236202"/>
    <n v="3.3000129548236199"/>
    <n v="3300012954823620"/>
    <x v="2"/>
    <n v="1248"/>
    <s v="Si"/>
    <x v="1"/>
    <n v="232.78891472113099"/>
    <n v="2327889147211310"/>
    <n v="264.17305835789898"/>
    <n v="2.64173058357899E+16"/>
    <x v="271"/>
    <n v="106.5"/>
  </r>
  <r>
    <x v="0"/>
    <n v="58"/>
    <x v="0"/>
    <x v="5"/>
    <x v="2"/>
    <x v="0"/>
    <x v="0"/>
    <x v="1248"/>
    <x v="0"/>
    <x v="0"/>
    <n v="32.9985870448212"/>
    <n v="3.2998587044821202"/>
    <n v="3299858704482120"/>
    <x v="2"/>
    <n v="1249"/>
    <s v="No"/>
    <x v="0"/>
    <n v="2412.3533840628302"/>
    <n v="2.41235338406283E+16"/>
    <n v="29.132646592001802"/>
    <n v="2913264659200180"/>
    <x v="411"/>
    <n v="103.2"/>
  </r>
  <r>
    <x v="0"/>
    <n v="64"/>
    <x v="1"/>
    <x v="5"/>
    <x v="1"/>
    <x v="0"/>
    <x v="0"/>
    <x v="1249"/>
    <x v="0"/>
    <x v="1"/>
    <n v="32.987724600867303"/>
    <n v="3.2987724600867301"/>
    <n v="3298772460086730"/>
    <x v="2"/>
    <n v="1250"/>
    <s v="No"/>
    <x v="0"/>
    <n v="215.11707700885501"/>
    <n v="2151170770088550"/>
    <n v="245.71489068915"/>
    <n v="2.4571489068915E+16"/>
    <x v="358"/>
    <n v="95.2"/>
  </r>
  <r>
    <x v="0"/>
    <n v="57"/>
    <x v="1"/>
    <x v="2"/>
    <x v="1"/>
    <x v="0"/>
    <x v="0"/>
    <x v="1250"/>
    <x v="0"/>
    <x v="1"/>
    <n v="32.975088838390498"/>
    <n v="0.32975088838390498"/>
    <n v="329750888383905"/>
    <x v="2"/>
    <n v="1251"/>
    <s v="No"/>
    <x v="0"/>
    <n v="2285.95157125489"/>
    <n v="2.28595157125489E+16"/>
    <n v="24.197381596366402"/>
    <n v="2419738159636640"/>
    <x v="293"/>
    <n v="96.9"/>
  </r>
  <r>
    <x v="0"/>
    <n v="68"/>
    <x v="1"/>
    <x v="7"/>
    <x v="2"/>
    <x v="3"/>
    <x v="3"/>
    <x v="1251"/>
    <x v="0"/>
    <x v="1"/>
    <n v="32.951447258237302"/>
    <n v="3.2951447258237301"/>
    <n v="3295144725823730"/>
    <x v="2"/>
    <n v="1252"/>
    <s v="Si"/>
    <x v="1"/>
    <n v="245.17661264281901"/>
    <n v="2451766126428190"/>
    <n v="25.619409377384201"/>
    <n v="2561940937738420"/>
    <x v="275"/>
    <n v="98.9"/>
  </r>
  <r>
    <x v="0"/>
    <n v="64"/>
    <x v="0"/>
    <x v="9"/>
    <x v="1"/>
    <x v="0"/>
    <x v="0"/>
    <x v="1252"/>
    <x v="1"/>
    <x v="3"/>
    <n v="32.947002091505396"/>
    <n v="32.947002091505396"/>
    <n v="3.29470020915054E+16"/>
    <x v="2"/>
    <n v="1253"/>
    <s v="No"/>
    <x v="0"/>
    <n v="1916.0614389381601"/>
    <n v="1.91606143893816E+16"/>
    <n v="21.607773622736101"/>
    <n v="2160777362273610"/>
    <x v="238"/>
    <n v="91.3"/>
  </r>
  <r>
    <x v="0"/>
    <n v="53"/>
    <x v="1"/>
    <x v="1"/>
    <x v="1"/>
    <x v="2"/>
    <x v="1"/>
    <x v="1253"/>
    <x v="1"/>
    <x v="1"/>
    <n v="32.910972005673003"/>
    <n v="32.910972005673003"/>
    <n v="3.2910972005673E+16"/>
    <x v="2"/>
    <n v="1254"/>
    <s v="No"/>
    <x v="0"/>
    <n v="1831.47322617039"/>
    <n v="1.83147322617039E+16"/>
    <n v="19.943758506407299"/>
    <n v="1994375850640730"/>
    <x v="103"/>
    <n v="89"/>
  </r>
  <r>
    <x v="0"/>
    <n v="67"/>
    <x v="0"/>
    <x v="6"/>
    <x v="2"/>
    <x v="0"/>
    <x v="3"/>
    <x v="1254"/>
    <x v="0"/>
    <x v="1"/>
    <n v="32.892493712724502"/>
    <n v="3.28924937127245"/>
    <n v="3289249371272450"/>
    <x v="2"/>
    <n v="1255"/>
    <s v="Si"/>
    <x v="1"/>
    <n v="2127.9174741522202"/>
    <n v="2.12791747415222E+16"/>
    <n v="23.352029586449898"/>
    <n v="2335202958644990"/>
    <x v="449"/>
    <n v="101.2"/>
  </r>
  <r>
    <x v="0"/>
    <n v="58"/>
    <x v="0"/>
    <x v="17"/>
    <x v="3"/>
    <x v="2"/>
    <x v="0"/>
    <x v="1255"/>
    <x v="1"/>
    <x v="1"/>
    <n v="32.881883347157803"/>
    <n v="32.881883347157803"/>
    <n v="3288188334715780"/>
    <x v="2"/>
    <n v="1256"/>
    <s v="No"/>
    <x v="0"/>
    <n v="1999.19509285765"/>
    <n v="1.99919509285765E+16"/>
    <n v="25.887532059079099"/>
    <n v="2588753205907910"/>
    <x v="132"/>
    <n v="99.7"/>
  </r>
  <r>
    <x v="0"/>
    <n v="66"/>
    <x v="1"/>
    <x v="2"/>
    <x v="2"/>
    <x v="0"/>
    <x v="3"/>
    <x v="1256"/>
    <x v="1"/>
    <x v="1"/>
    <n v="32.872849217936903"/>
    <n v="0.328728492179369"/>
    <n v="328728492179369"/>
    <x v="2"/>
    <n v="1257"/>
    <s v="Si"/>
    <x v="1"/>
    <n v="2085.44718992961"/>
    <n v="2.08544718992961E+16"/>
    <n v="29.901069879945801"/>
    <n v="2990106987994580"/>
    <x v="356"/>
    <n v="99"/>
  </r>
  <r>
    <x v="0"/>
    <n v="66"/>
    <x v="1"/>
    <x v="0"/>
    <x v="1"/>
    <x v="0"/>
    <x v="3"/>
    <x v="1257"/>
    <x v="1"/>
    <x v="3"/>
    <n v="32.861065799358201"/>
    <n v="3.28610657993582"/>
    <n v="3286106579935820"/>
    <x v="2"/>
    <n v="1258"/>
    <s v="No"/>
    <x v="0"/>
    <n v="220.91594483115199"/>
    <n v="2209159448311520"/>
    <n v="230.87472377689201"/>
    <n v="2.30874723776892E+16"/>
    <x v="260"/>
    <n v="96.6"/>
  </r>
  <r>
    <x v="0"/>
    <n v="60"/>
    <x v="0"/>
    <x v="2"/>
    <x v="2"/>
    <x v="3"/>
    <x v="0"/>
    <x v="1258"/>
    <x v="0"/>
    <x v="1"/>
    <n v="32.824047344628397"/>
    <n v="3.28240473446284"/>
    <n v="3282404734462840"/>
    <x v="2"/>
    <n v="1259"/>
    <s v="Si"/>
    <x v="1"/>
    <n v="2430.46997648979"/>
    <n v="2.43046997648979E+16"/>
    <n v="3.0000000000000001E-12"/>
    <n v="300"/>
    <x v="276"/>
    <n v="102.2"/>
  </r>
  <r>
    <x v="0"/>
    <n v="57"/>
    <x v="0"/>
    <x v="2"/>
    <x v="1"/>
    <x v="0"/>
    <x v="0"/>
    <x v="1259"/>
    <x v="0"/>
    <x v="1"/>
    <n v="32.797064724517597"/>
    <n v="32.797064724517597"/>
    <n v="3.27970647245176E+16"/>
    <x v="2"/>
    <n v="1260"/>
    <s v="No"/>
    <x v="0"/>
    <n v="2373.2966642512201"/>
    <n v="2.37329666425122E+16"/>
    <n v="214.29908753959501"/>
    <n v="2.14299087539595E+16"/>
    <x v="370"/>
    <n v="98.8"/>
  </r>
  <r>
    <x v="0"/>
    <n v="61"/>
    <x v="1"/>
    <x v="8"/>
    <x v="2"/>
    <x v="3"/>
    <x v="0"/>
    <x v="1260"/>
    <x v="0"/>
    <x v="0"/>
    <n v="32.777937425271197"/>
    <n v="32.777937425271197"/>
    <n v="3.27779374252712E+16"/>
    <x v="2"/>
    <n v="1261"/>
    <s v="No"/>
    <x v="0"/>
    <n v="2550.7279323644798"/>
    <n v="2.55072793236448E+16"/>
    <n v="26.990615104431001"/>
    <n v="2699061510443100"/>
    <x v="312"/>
    <n v="99.8"/>
  </r>
  <r>
    <x v="0"/>
    <n v="63"/>
    <x v="1"/>
    <x v="2"/>
    <x v="3"/>
    <x v="3"/>
    <x v="0"/>
    <x v="1261"/>
    <x v="0"/>
    <x v="1"/>
    <n v="32.765693588822302"/>
    <n v="32.765693588822302"/>
    <n v="3.27656935888223E+16"/>
    <x v="2"/>
    <n v="1262"/>
    <s v="Si"/>
    <x v="1"/>
    <n v="2170.9541885244698"/>
    <n v="2.17095418852447E+16"/>
    <n v="285.36705915950699"/>
    <n v="2.85367059159507E+16"/>
    <x v="304"/>
    <n v="100.3"/>
  </r>
  <r>
    <x v="0"/>
    <n v="71"/>
    <x v="1"/>
    <x v="0"/>
    <x v="1"/>
    <x v="0"/>
    <x v="3"/>
    <x v="1262"/>
    <x v="1"/>
    <x v="3"/>
    <n v="32.763400474713904"/>
    <n v="3.2763400474713902"/>
    <n v="3276340047471390"/>
    <x v="2"/>
    <n v="1263"/>
    <s v="No"/>
    <x v="0"/>
    <n v="202.69436443801601"/>
    <n v="2026943644380160"/>
    <n v="253.25736629908101"/>
    <n v="2.53257366299081E+16"/>
    <x v="122"/>
    <n v="100.7"/>
  </r>
  <r>
    <x v="0"/>
    <n v="55"/>
    <x v="1"/>
    <x v="2"/>
    <x v="3"/>
    <x v="2"/>
    <x v="0"/>
    <x v="1263"/>
    <x v="1"/>
    <x v="1"/>
    <n v="32.759501368788897"/>
    <n v="3.2759501368788899"/>
    <n v="3275950136878890"/>
    <x v="2"/>
    <n v="1264"/>
    <s v="No"/>
    <x v="0"/>
    <n v="2128.7060416992199"/>
    <n v="2.12870604169922E+16"/>
    <n v="235.099220361551"/>
    <n v="2.35099220361551E+16"/>
    <x v="438"/>
    <n v="98.3"/>
  </r>
  <r>
    <x v="0"/>
    <n v="63"/>
    <x v="0"/>
    <x v="5"/>
    <x v="3"/>
    <x v="0"/>
    <x v="0"/>
    <x v="1264"/>
    <x v="1"/>
    <x v="1"/>
    <n v="32.746596663064494"/>
    <n v="3.2746596663064498"/>
    <n v="3274659666306450"/>
    <x v="2"/>
    <n v="1265"/>
    <s v="No"/>
    <x v="0"/>
    <n v="1953.4170929377101"/>
    <n v="1.95341709293771E+16"/>
    <n v="23.051677698612799"/>
    <n v="2305167769861280"/>
    <x v="314"/>
    <n v="99.8"/>
  </r>
  <r>
    <x v="0"/>
    <n v="66"/>
    <x v="1"/>
    <x v="2"/>
    <x v="2"/>
    <x v="3"/>
    <x v="3"/>
    <x v="1265"/>
    <x v="1"/>
    <x v="3"/>
    <n v="32.745667516973199"/>
    <n v="3.27456675169732"/>
    <n v="3274566751697320"/>
    <x v="2"/>
    <n v="1266"/>
    <s v="Si"/>
    <x v="1"/>
    <n v="2115.2049041095202"/>
    <n v="2.11520490410952E+16"/>
    <n v="2.56604117646684"/>
    <n v="256604117646684"/>
    <x v="243"/>
    <n v="101.8"/>
  </r>
  <r>
    <x v="0"/>
    <n v="59"/>
    <x v="0"/>
    <x v="7"/>
    <x v="1"/>
    <x v="0"/>
    <x v="0"/>
    <x v="1266"/>
    <x v="1"/>
    <x v="3"/>
    <n v="32.735984708170598"/>
    <n v="32.735984708170598"/>
    <n v="3.27359847081706E+16"/>
    <x v="2"/>
    <n v="1267"/>
    <s v="No"/>
    <x v="0"/>
    <n v="1.9431682603071001"/>
    <n v="19431682603071"/>
    <n v="212.28182514019801"/>
    <n v="2.12281825140198E+16"/>
    <x v="240"/>
    <n v="92.1"/>
  </r>
  <r>
    <x v="0"/>
    <n v="59"/>
    <x v="0"/>
    <x v="0"/>
    <x v="2"/>
    <x v="0"/>
    <x v="0"/>
    <x v="1267"/>
    <x v="0"/>
    <x v="2"/>
    <n v="32.693748251760596"/>
    <n v="3.2693748251760599"/>
    <n v="3269374825176060"/>
    <x v="2"/>
    <n v="1268"/>
    <s v="Si"/>
    <x v="1"/>
    <n v="2319.0380198543198"/>
    <n v="2.31903801985432E+16"/>
    <n v="27.218149965492199"/>
    <n v="2721814996549220"/>
    <x v="370"/>
    <n v="100.9"/>
  </r>
  <r>
    <x v="0"/>
    <n v="58"/>
    <x v="0"/>
    <x v="2"/>
    <x v="1"/>
    <x v="0"/>
    <x v="0"/>
    <x v="1268"/>
    <x v="1"/>
    <x v="3"/>
    <n v="32.693414134448503"/>
    <n v="32.693414134448503"/>
    <n v="3269341413444850"/>
    <x v="2"/>
    <n v="1269"/>
    <s v="No"/>
    <x v="0"/>
    <n v="2285.5697484164398"/>
    <n v="2.28556974841644E+16"/>
    <n v="25.152709821020899"/>
    <n v="2515270982102090"/>
    <x v="309"/>
    <n v="97.8"/>
  </r>
  <r>
    <x v="0"/>
    <n v="53"/>
    <x v="1"/>
    <x v="2"/>
    <x v="3"/>
    <x v="0"/>
    <x v="1"/>
    <x v="1269"/>
    <x v="0"/>
    <x v="0"/>
    <n v="32.667717145142397"/>
    <n v="0.326677171451424"/>
    <n v="326677171451424"/>
    <x v="2"/>
    <n v="1270"/>
    <s v="No"/>
    <x v="0"/>
    <n v="208.825898663309"/>
    <n v="2088258986633090"/>
    <n v="237.599179217873"/>
    <n v="2.37599179217873E+16"/>
    <x v="154"/>
    <n v="90.2"/>
  </r>
  <r>
    <x v="0"/>
    <n v="61"/>
    <x v="0"/>
    <x v="9"/>
    <x v="0"/>
    <x v="3"/>
    <x v="0"/>
    <x v="1270"/>
    <x v="0"/>
    <x v="1"/>
    <n v="32.662583247702102"/>
    <n v="32.662583247702102"/>
    <n v="3.26625832477021E+16"/>
    <x v="2"/>
    <n v="1271"/>
    <s v="Si"/>
    <x v="1"/>
    <n v="2436.8726332726101"/>
    <n v="2.43687263327261E+16"/>
    <n v="247.01016506574601"/>
    <n v="2.47010165065746E+16"/>
    <x v="387"/>
    <n v="105.6"/>
  </r>
  <r>
    <x v="0"/>
    <n v="57"/>
    <x v="1"/>
    <x v="2"/>
    <x v="3"/>
    <x v="3"/>
    <x v="0"/>
    <x v="1271"/>
    <x v="0"/>
    <x v="0"/>
    <n v="32.655962546832001"/>
    <n v="3.2655962546831998"/>
    <n v="3265596254683200"/>
    <x v="2"/>
    <n v="1272"/>
    <s v="No"/>
    <x v="0"/>
    <n v="1968.8067069372401"/>
    <n v="1.96880670693724E+16"/>
    <n v="240.82640696816301"/>
    <n v="2.40826406968163E+16"/>
    <x v="335"/>
    <n v="92.5"/>
  </r>
  <r>
    <x v="0"/>
    <n v="58"/>
    <x v="0"/>
    <x v="0"/>
    <x v="1"/>
    <x v="3"/>
    <x v="0"/>
    <x v="1272"/>
    <x v="0"/>
    <x v="3"/>
    <n v="32.652880531328002"/>
    <n v="32.652880531328002"/>
    <n v="3.2652880531328E+16"/>
    <x v="2"/>
    <n v="1273"/>
    <s v="No"/>
    <x v="0"/>
    <n v="2225.5939089583799"/>
    <n v="2.22559390895838E+16"/>
    <n v="19.7870629277778"/>
    <n v="1978706292777780"/>
    <x v="176"/>
    <n v="100.5"/>
  </r>
  <r>
    <x v="0"/>
    <n v="53"/>
    <x v="1"/>
    <x v="7"/>
    <x v="1"/>
    <x v="0"/>
    <x v="1"/>
    <x v="1273"/>
    <x v="0"/>
    <x v="1"/>
    <n v="32.631550535619603"/>
    <n v="3.26315505356196"/>
    <n v="3263155053561960"/>
    <x v="2"/>
    <n v="1274"/>
    <s v="No"/>
    <x v="0"/>
    <n v="196.67201531709901"/>
    <n v="1966720153170990"/>
    <n v="180.97916785690501"/>
    <n v="1.80979167856905E+16"/>
    <x v="375"/>
    <n v="89.1"/>
  </r>
  <r>
    <x v="0"/>
    <n v="72"/>
    <x v="1"/>
    <x v="0"/>
    <x v="3"/>
    <x v="3"/>
    <x v="3"/>
    <x v="1274"/>
    <x v="0"/>
    <x v="3"/>
    <n v="32.605628845912499"/>
    <n v="32.605628845912499"/>
    <n v="3.26056288459125E+16"/>
    <x v="2"/>
    <n v="1275"/>
    <s v="Si"/>
    <x v="1"/>
    <n v="24.7328361823545"/>
    <n v="247328361823545"/>
    <n v="296.07899441353999"/>
    <n v="2.9607899441354E+16"/>
    <x v="295"/>
    <n v="105.8"/>
  </r>
  <r>
    <x v="0"/>
    <n v="64"/>
    <x v="1"/>
    <x v="11"/>
    <x v="2"/>
    <x v="3"/>
    <x v="0"/>
    <x v="1275"/>
    <x v="0"/>
    <x v="1"/>
    <n v="32.586882495545602"/>
    <n v="3.2586882495545599"/>
    <n v="3258688249554560"/>
    <x v="2"/>
    <n v="1276"/>
    <s v="Si"/>
    <x v="1"/>
    <n v="2469.2377217202502"/>
    <n v="2.46923772172025E+16"/>
    <n v="28.815014333946401"/>
    <n v="2881501433394640"/>
    <x v="315"/>
    <n v="103.5"/>
  </r>
  <r>
    <x v="0"/>
    <n v="53"/>
    <x v="0"/>
    <x v="0"/>
    <x v="2"/>
    <x v="0"/>
    <x v="1"/>
    <x v="1276"/>
    <x v="0"/>
    <x v="1"/>
    <n v="32.566768269114398"/>
    <n v="32.566768269114398"/>
    <n v="3.25667682691144E+16"/>
    <x v="2"/>
    <n v="1277"/>
    <s v="Si"/>
    <x v="1"/>
    <n v="2147.05059914208"/>
    <n v="2.14705059914208E+16"/>
    <n v="275.22032724680901"/>
    <n v="2.75220327246809E+16"/>
    <x v="405"/>
    <n v="91.2"/>
  </r>
  <r>
    <x v="0"/>
    <n v="60"/>
    <x v="1"/>
    <x v="9"/>
    <x v="3"/>
    <x v="0"/>
    <x v="0"/>
    <x v="1277"/>
    <x v="1"/>
    <x v="0"/>
    <n v="32.5661529429401"/>
    <n v="0.32566152942940102"/>
    <n v="325661529429401"/>
    <x v="2"/>
    <n v="1278"/>
    <s v="No"/>
    <x v="0"/>
    <n v="2192.5804575421498"/>
    <n v="2.19258045754215E+16"/>
    <n v="25.922751006910701"/>
    <n v="2592275100691070"/>
    <x v="200"/>
    <n v="95.2"/>
  </r>
  <r>
    <x v="0"/>
    <n v="68"/>
    <x v="1"/>
    <x v="5"/>
    <x v="0"/>
    <x v="3"/>
    <x v="3"/>
    <x v="1278"/>
    <x v="0"/>
    <x v="0"/>
    <n v="32.565430539161497"/>
    <n v="3.25654305391615"/>
    <n v="3256543053916150"/>
    <x v="2"/>
    <n v="1279"/>
    <s v="Si"/>
    <x v="1"/>
    <n v="237.10377357552599"/>
    <n v="2371037735755260"/>
    <n v="274.42673214431898"/>
    <n v="2.74426732144319E+16"/>
    <x v="122"/>
    <n v="99.4"/>
  </r>
  <r>
    <x v="0"/>
    <n v="65"/>
    <x v="0"/>
    <x v="1"/>
    <x v="0"/>
    <x v="3"/>
    <x v="3"/>
    <x v="1279"/>
    <x v="0"/>
    <x v="2"/>
    <n v="32.542337123461003"/>
    <n v="3.2542337123461"/>
    <n v="3254233712346100"/>
    <x v="2"/>
    <n v="1280"/>
    <s v="No"/>
    <x v="0"/>
    <n v="2239.4481148006498"/>
    <n v="2.23944811480065E+16"/>
    <n v="231.926735737668"/>
    <n v="2.31926735737668E+16"/>
    <x v="450"/>
    <n v="102.5"/>
  </r>
  <r>
    <x v="0"/>
    <n v="71"/>
    <x v="0"/>
    <x v="0"/>
    <x v="2"/>
    <x v="0"/>
    <x v="3"/>
    <x v="1280"/>
    <x v="0"/>
    <x v="1"/>
    <n v="32.540282889622702"/>
    <n v="3.25402828896227"/>
    <n v="3254028288962270"/>
    <x v="2"/>
    <n v="1281"/>
    <s v="No"/>
    <x v="0"/>
    <n v="21.690532336556799"/>
    <n v="216905323365568"/>
    <n v="266.78181341153498"/>
    <n v="2.66781813411535E+16"/>
    <x v="451"/>
    <n v="103.5"/>
  </r>
  <r>
    <x v="0"/>
    <n v="55"/>
    <x v="1"/>
    <x v="5"/>
    <x v="1"/>
    <x v="3"/>
    <x v="0"/>
    <x v="1281"/>
    <x v="0"/>
    <x v="0"/>
    <n v="32.497691159981798"/>
    <n v="3.2497691159981801"/>
    <n v="3249769115998180"/>
    <x v="2"/>
    <n v="1282"/>
    <s v="No"/>
    <x v="0"/>
    <n v="2354.1261723759999"/>
    <n v="2.354126172376E+16"/>
    <n v="275.08112899152599"/>
    <n v="2.75081128991526E+16"/>
    <x v="317"/>
    <n v="95.6"/>
  </r>
  <r>
    <x v="0"/>
    <n v="53"/>
    <x v="1"/>
    <x v="9"/>
    <x v="3"/>
    <x v="3"/>
    <x v="1"/>
    <x v="1282"/>
    <x v="0"/>
    <x v="1"/>
    <n v="32.491719571217097"/>
    <n v="3.2491719571217099"/>
    <n v="3249171957121710"/>
    <x v="2"/>
    <n v="1283"/>
    <s v="Si"/>
    <x v="1"/>
    <n v="2207.6362962226299"/>
    <n v="2.20763629622263E+16"/>
    <n v="255.77000062477001"/>
    <n v="2.5577000062477E+16"/>
    <x v="176"/>
    <n v="92.1"/>
  </r>
  <r>
    <x v="0"/>
    <n v="61"/>
    <x v="0"/>
    <x v="1"/>
    <x v="1"/>
    <x v="3"/>
    <x v="0"/>
    <x v="1283"/>
    <x v="0"/>
    <x v="1"/>
    <n v="32.458891874568799"/>
    <n v="32.458891874568799"/>
    <n v="3.24588918745688E+16"/>
    <x v="2"/>
    <n v="1284"/>
    <s v="No"/>
    <x v="0"/>
    <n v="247.94085589292001"/>
    <n v="2479408558929200"/>
    <n v="256.906930146479"/>
    <n v="2.56906930146479E+16"/>
    <x v="424"/>
    <n v="99.2"/>
  </r>
  <r>
    <x v="0"/>
    <n v="70"/>
    <x v="0"/>
    <x v="0"/>
    <x v="2"/>
    <x v="0"/>
    <x v="3"/>
    <x v="1284"/>
    <x v="1"/>
    <x v="3"/>
    <n v="32.453837860622897"/>
    <n v="3.2453837860622898"/>
    <n v="3245383786062290"/>
    <x v="2"/>
    <n v="1285"/>
    <s v="No"/>
    <x v="0"/>
    <n v="214.78801054606501"/>
    <n v="2147880105460650"/>
    <n v="248.06071927526699"/>
    <n v="2.48060719275267E+16"/>
    <x v="425"/>
    <n v="103.4"/>
  </r>
  <r>
    <x v="0"/>
    <n v="49"/>
    <x v="0"/>
    <x v="17"/>
    <x v="1"/>
    <x v="0"/>
    <x v="1"/>
    <x v="1285"/>
    <x v="1"/>
    <x v="1"/>
    <n v="32.453626301290598"/>
    <n v="3.2453626301290601"/>
    <n v="3245362630129060"/>
    <x v="2"/>
    <n v="1286"/>
    <s v="No"/>
    <x v="0"/>
    <n v="206.257934964898"/>
    <n v="2062579349648980"/>
    <n v="226.52100602324401"/>
    <n v="2.26521006023244E+16"/>
    <x v="19"/>
    <n v="89.9"/>
  </r>
  <r>
    <x v="0"/>
    <n v="62"/>
    <x v="0"/>
    <x v="0"/>
    <x v="3"/>
    <x v="3"/>
    <x v="0"/>
    <x v="1286"/>
    <x v="1"/>
    <x v="3"/>
    <n v="32.442856729045502"/>
    <n v="32.442856729045502"/>
    <n v="3244285672904550"/>
    <x v="2"/>
    <n v="1287"/>
    <s v="No"/>
    <x v="0"/>
    <n v="2152.6024469775898"/>
    <n v="2.15260244697759E+16"/>
    <n v="226.671152992309"/>
    <n v="2.26671152992309E+16"/>
    <x v="314"/>
    <n v="96.9"/>
  </r>
  <r>
    <x v="0"/>
    <n v="70"/>
    <x v="0"/>
    <x v="5"/>
    <x v="2"/>
    <x v="0"/>
    <x v="3"/>
    <x v="1287"/>
    <x v="1"/>
    <x v="1"/>
    <n v="32.4387683406188"/>
    <n v="32.4387683406188"/>
    <n v="3.24387683406188E+16"/>
    <x v="2"/>
    <n v="1288"/>
    <s v="No"/>
    <x v="0"/>
    <n v="1948.67887233592"/>
    <n v="1.94867887233592E+16"/>
    <n v="227.850940049461"/>
    <n v="2.27850940049461E+16"/>
    <x v="452"/>
    <n v="100.9"/>
  </r>
  <r>
    <x v="0"/>
    <n v="55"/>
    <x v="1"/>
    <x v="5"/>
    <x v="2"/>
    <x v="3"/>
    <x v="0"/>
    <x v="1288"/>
    <x v="0"/>
    <x v="0"/>
    <n v="32.385049872336701"/>
    <n v="3.2385049872336702"/>
    <n v="3238504987233670"/>
    <x v="2"/>
    <n v="1289"/>
    <s v="Si"/>
    <x v="1"/>
    <n v="2267.9854099430299"/>
    <n v="2.26798540994303E+16"/>
    <n v="258.20056819827499"/>
    <n v="2.58200568198275E+16"/>
    <x v="451"/>
    <n v="97.8"/>
  </r>
  <r>
    <x v="0"/>
    <n v="66"/>
    <x v="0"/>
    <x v="2"/>
    <x v="2"/>
    <x v="0"/>
    <x v="3"/>
    <x v="1289"/>
    <x v="1"/>
    <x v="1"/>
    <n v="32.320866986711501"/>
    <n v="32.320866986711501"/>
    <n v="3.23208669867115E+16"/>
    <x v="2"/>
    <n v="1290"/>
    <s v="No"/>
    <x v="0"/>
    <n v="203.66833123427099"/>
    <n v="2036683312342710"/>
    <n v="260.26609128889697"/>
    <n v="2.60266091288897E+16"/>
    <x v="411"/>
    <n v="97.9"/>
  </r>
  <r>
    <x v="0"/>
    <n v="66"/>
    <x v="1"/>
    <x v="9"/>
    <x v="0"/>
    <x v="3"/>
    <x v="3"/>
    <x v="1290"/>
    <x v="0"/>
    <x v="0"/>
    <n v="32.316652963456598"/>
    <n v="32.316652963456598"/>
    <n v="3231665296345660"/>
    <x v="2"/>
    <n v="1291"/>
    <s v="Si"/>
    <x v="1"/>
    <n v="2177.50308768888"/>
    <n v="2.17750308768888E+16"/>
    <n v="3.0000000000000001E-12"/>
    <n v="300"/>
    <x v="271"/>
    <n v="103.2"/>
  </r>
  <r>
    <x v="0"/>
    <n v="62"/>
    <x v="1"/>
    <x v="0"/>
    <x v="1"/>
    <x v="0"/>
    <x v="0"/>
    <x v="1291"/>
    <x v="1"/>
    <x v="3"/>
    <n v="32.315860102396798"/>
    <n v="3.2315860102396798"/>
    <n v="3231586010239680"/>
    <x v="2"/>
    <n v="1292"/>
    <s v="No"/>
    <x v="0"/>
    <n v="2430.6481824795401"/>
    <n v="2.43064818247954E+16"/>
    <n v="222.531810653886"/>
    <n v="2.22531810653886E+16"/>
    <x v="338"/>
    <n v="94.8"/>
  </r>
  <r>
    <x v="0"/>
    <n v="62"/>
    <x v="1"/>
    <x v="9"/>
    <x v="1"/>
    <x v="1"/>
    <x v="0"/>
    <x v="1292"/>
    <x v="1"/>
    <x v="3"/>
    <n v="32.314562190820197"/>
    <n v="32.314562190820197"/>
    <n v="3.23145621908202E+16"/>
    <x v="2"/>
    <n v="1293"/>
    <s v="No"/>
    <x v="0"/>
    <n v="2171.8726189510198"/>
    <n v="2.17187261895102E+16"/>
    <n v="2.0854293370577301"/>
    <n v="208542933705773"/>
    <x v="182"/>
    <n v="92.5"/>
  </r>
  <r>
    <x v="0"/>
    <n v="68"/>
    <x v="0"/>
    <x v="2"/>
    <x v="0"/>
    <x v="3"/>
    <x v="3"/>
    <x v="1293"/>
    <x v="1"/>
    <x v="1"/>
    <n v="32.312503441074597"/>
    <n v="3.23125034410746"/>
    <n v="3231250344107460"/>
    <x v="2"/>
    <n v="1294"/>
    <s v="Si"/>
    <x v="1"/>
    <n v="2430.4690064900601"/>
    <n v="2.43046900649006E+16"/>
    <n v="25.581367211967901"/>
    <n v="2558136721196790"/>
    <x v="372"/>
    <n v="105.1"/>
  </r>
  <r>
    <x v="0"/>
    <n v="71"/>
    <x v="1"/>
    <x v="6"/>
    <x v="3"/>
    <x v="0"/>
    <x v="3"/>
    <x v="1294"/>
    <x v="0"/>
    <x v="2"/>
    <n v="32.289900793317798"/>
    <n v="3.2289900793317798"/>
    <n v="3228990079331780"/>
    <x v="2"/>
    <n v="1295"/>
    <s v="Si"/>
    <x v="1"/>
    <n v="240.40988815648001"/>
    <n v="2404098881564800"/>
    <n v="24.2526308436309"/>
    <n v="2425263084363090"/>
    <x v="453"/>
    <n v="112.4"/>
  </r>
  <r>
    <x v="0"/>
    <n v="58"/>
    <x v="0"/>
    <x v="0"/>
    <x v="1"/>
    <x v="0"/>
    <x v="0"/>
    <x v="1295"/>
    <x v="1"/>
    <x v="3"/>
    <n v="32.2837037668561"/>
    <n v="3.2283703766856102"/>
    <n v="3228370376685610"/>
    <x v="2"/>
    <n v="1296"/>
    <s v="No"/>
    <x v="0"/>
    <n v="177.371249557938"/>
    <n v="1773712495579380"/>
    <n v="248.53901471779699"/>
    <n v="2.48539014717797E+16"/>
    <x v="197"/>
    <n v="101.6"/>
  </r>
  <r>
    <x v="0"/>
    <n v="62"/>
    <x v="0"/>
    <x v="5"/>
    <x v="3"/>
    <x v="3"/>
    <x v="0"/>
    <x v="1296"/>
    <x v="1"/>
    <x v="1"/>
    <n v="32.279280122210999"/>
    <n v="3.2279280122211"/>
    <n v="3227928012221100"/>
    <x v="2"/>
    <n v="1297"/>
    <s v="Si"/>
    <x v="1"/>
    <n v="231.93175823978601"/>
    <n v="2319317582397860"/>
    <n v="242.500408721832"/>
    <n v="2.42500408721832E+16"/>
    <x v="437"/>
    <n v="97.2"/>
  </r>
  <r>
    <x v="0"/>
    <n v="54"/>
    <x v="0"/>
    <x v="0"/>
    <x v="2"/>
    <x v="0"/>
    <x v="1"/>
    <x v="1297"/>
    <x v="0"/>
    <x v="0"/>
    <n v="32.274086224937598"/>
    <n v="32.274086224937598"/>
    <n v="3.22740862249376E+16"/>
    <x v="2"/>
    <n v="1298"/>
    <s v="No"/>
    <x v="0"/>
    <n v="2189.3513846535002"/>
    <n v="2.1893513846535E+16"/>
    <n v="266.94781744442599"/>
    <n v="2.66947817444426E+16"/>
    <x v="342"/>
    <n v="99.2"/>
  </r>
  <r>
    <x v="0"/>
    <n v="54"/>
    <x v="1"/>
    <x v="6"/>
    <x v="1"/>
    <x v="0"/>
    <x v="1"/>
    <x v="1298"/>
    <x v="1"/>
    <x v="1"/>
    <n v="32.248383184808603"/>
    <n v="3.22483831848086"/>
    <n v="3224838318480860"/>
    <x v="2"/>
    <n v="1299"/>
    <s v="Si"/>
    <x v="1"/>
    <n v="248.40849522021199"/>
    <n v="2484084952202120"/>
    <n v="247.599393614745"/>
    <n v="2.47599393614745E+16"/>
    <x v="118"/>
    <n v="95.5"/>
  </r>
  <r>
    <x v="0"/>
    <n v="65"/>
    <x v="0"/>
    <x v="16"/>
    <x v="3"/>
    <x v="0"/>
    <x v="3"/>
    <x v="1299"/>
    <x v="0"/>
    <x v="1"/>
    <n v="32.246093497036995"/>
    <n v="3.2246093497036998"/>
    <n v="3224609349703700"/>
    <x v="2"/>
    <n v="1300"/>
    <s v="No"/>
    <x v="0"/>
    <n v="2189.8053832576902"/>
    <n v="2.18980538325769E+16"/>
    <n v="262.10611814740798"/>
    <n v="2.62106118147408E+16"/>
    <x v="432"/>
    <n v="94.8"/>
  </r>
  <r>
    <x v="0"/>
    <n v="66"/>
    <x v="0"/>
    <x v="2"/>
    <x v="3"/>
    <x v="1"/>
    <x v="3"/>
    <x v="1300"/>
    <x v="1"/>
    <x v="1"/>
    <n v="32.238048627220302"/>
    <n v="3.2238048627220302"/>
    <n v="3223804862722030"/>
    <x v="2"/>
    <n v="1301"/>
    <s v="No"/>
    <x v="0"/>
    <n v="2193.4563838604699"/>
    <n v="2.19345638386047E+16"/>
    <n v="223.123956943596"/>
    <n v="2.23123956943596E+16"/>
    <x v="167"/>
    <n v="101.2"/>
  </r>
  <r>
    <x v="0"/>
    <n v="52"/>
    <x v="0"/>
    <x v="5"/>
    <x v="1"/>
    <x v="2"/>
    <x v="1"/>
    <x v="1301"/>
    <x v="1"/>
    <x v="1"/>
    <n v="32.2232225125531"/>
    <n v="3.22232225125531"/>
    <n v="3222322251255310"/>
    <x v="2"/>
    <n v="1302"/>
    <s v="No"/>
    <x v="0"/>
    <n v="201.037831018605"/>
    <n v="2010378310186050"/>
    <n v="210.16687661584899"/>
    <n v="2.10166876615849E+16"/>
    <x v="48"/>
    <n v="91.9"/>
  </r>
  <r>
    <x v="0"/>
    <n v="49"/>
    <x v="0"/>
    <x v="2"/>
    <x v="3"/>
    <x v="0"/>
    <x v="1"/>
    <x v="1302"/>
    <x v="0"/>
    <x v="2"/>
    <n v="32.211821625266602"/>
    <n v="3.2211821625266599"/>
    <n v="3221182162526660"/>
    <x v="2"/>
    <n v="1303"/>
    <s v="No"/>
    <x v="0"/>
    <n v="2084.7695118665001"/>
    <n v="2.0847695118665E+16"/>
    <n v="223.53769507889101"/>
    <n v="2.23537695078891E+16"/>
    <x v="64"/>
    <n v="93.2"/>
  </r>
  <r>
    <x v="0"/>
    <n v="58"/>
    <x v="0"/>
    <x v="15"/>
    <x v="2"/>
    <x v="0"/>
    <x v="0"/>
    <x v="1303"/>
    <x v="0"/>
    <x v="1"/>
    <n v="32.206036639561098"/>
    <n v="32.206036639561098"/>
    <n v="3.22060366395611E+16"/>
    <x v="2"/>
    <n v="1304"/>
    <s v="No"/>
    <x v="0"/>
    <n v="2079.3654587280198"/>
    <n v="2.07936545872802E+16"/>
    <n v="221.011885496047"/>
    <n v="2.21011885496047E+16"/>
    <x v="350"/>
    <n v="98.3"/>
  </r>
  <r>
    <x v="0"/>
    <n v="61"/>
    <x v="1"/>
    <x v="9"/>
    <x v="1"/>
    <x v="0"/>
    <x v="0"/>
    <x v="1304"/>
    <x v="0"/>
    <x v="3"/>
    <n v="32.178875680660802"/>
    <n v="3.2178875680660801"/>
    <n v="3217887568066080"/>
    <x v="2"/>
    <n v="1305"/>
    <s v="No"/>
    <x v="0"/>
    <n v="2030.64797761103"/>
    <n v="2.03064797761103E+16"/>
    <n v="229.89040242323901"/>
    <n v="2.29890402423239E+16"/>
    <x v="157"/>
    <n v="94.4"/>
  </r>
  <r>
    <x v="0"/>
    <n v="57"/>
    <x v="0"/>
    <x v="6"/>
    <x v="1"/>
    <x v="0"/>
    <x v="0"/>
    <x v="1305"/>
    <x v="1"/>
    <x v="3"/>
    <n v="32.165939191546798"/>
    <n v="3.21659391915468"/>
    <n v="3216593919154680"/>
    <x v="2"/>
    <n v="1306"/>
    <s v="No"/>
    <x v="0"/>
    <n v="2194.8078152029798"/>
    <n v="2.19480781520298E+16"/>
    <n v="206.89160619031401"/>
    <n v="2.06891606190314E+16"/>
    <x v="88"/>
    <n v="96.1"/>
  </r>
  <r>
    <x v="0"/>
    <n v="53"/>
    <x v="0"/>
    <x v="2"/>
    <x v="1"/>
    <x v="2"/>
    <x v="1"/>
    <x v="1306"/>
    <x v="2"/>
    <x v="3"/>
    <n v="32.162103270060399"/>
    <n v="3.2162103270060398"/>
    <n v="3216210327006040"/>
    <x v="2"/>
    <n v="1307"/>
    <s v="No"/>
    <x v="0"/>
    <n v="1993.7583083284901"/>
    <n v="1.99375830832849E+16"/>
    <n v="184.620549257926"/>
    <n v="1.84620549257926E+16"/>
    <x v="220"/>
    <n v="90.1"/>
  </r>
  <r>
    <x v="0"/>
    <n v="55"/>
    <x v="0"/>
    <x v="9"/>
    <x v="1"/>
    <x v="3"/>
    <x v="0"/>
    <x v="1307"/>
    <x v="1"/>
    <x v="1"/>
    <n v="32.152649948175899"/>
    <n v="32.152649948175899"/>
    <n v="3.21526499481759E+16"/>
    <x v="2"/>
    <n v="1308"/>
    <s v="No"/>
    <x v="0"/>
    <n v="2175.30778198604"/>
    <n v="2.17530778198604E+16"/>
    <n v="23.638123029693499"/>
    <n v="2363812302969350"/>
    <x v="248"/>
    <n v="97.7"/>
  </r>
  <r>
    <x v="0"/>
    <n v="44"/>
    <x v="1"/>
    <x v="5"/>
    <x v="1"/>
    <x v="0"/>
    <x v="2"/>
    <x v="1308"/>
    <x v="1"/>
    <x v="3"/>
    <n v="32.150881553648802"/>
    <n v="3.2150881553648798"/>
    <n v="3215088155364880"/>
    <x v="2"/>
    <n v="1309"/>
    <s v="No"/>
    <x v="0"/>
    <n v="2033.70447960769"/>
    <n v="2.03370447960769E+16"/>
    <n v="237.456464058856"/>
    <n v="2.37456464058856E+16"/>
    <x v="174"/>
    <n v="88.9"/>
  </r>
  <r>
    <x v="0"/>
    <n v="56"/>
    <x v="1"/>
    <x v="2"/>
    <x v="1"/>
    <x v="0"/>
    <x v="0"/>
    <x v="1309"/>
    <x v="0"/>
    <x v="1"/>
    <n v="32.136886790224303"/>
    <n v="3.2136886790224302"/>
    <n v="3213688679022430"/>
    <x v="2"/>
    <n v="1310"/>
    <s v="Si"/>
    <x v="1"/>
    <n v="2168.3360522273501"/>
    <n v="2.16833605222735E+16"/>
    <n v="27.198773129784101"/>
    <n v="2719877312978410"/>
    <x v="157"/>
    <n v="101.4"/>
  </r>
  <r>
    <x v="0"/>
    <n v="52"/>
    <x v="0"/>
    <x v="15"/>
    <x v="2"/>
    <x v="0"/>
    <x v="1"/>
    <x v="1310"/>
    <x v="0"/>
    <x v="0"/>
    <n v="32.133647458048301"/>
    <n v="3.2133647458048298"/>
    <n v="3213364745804830"/>
    <x v="2"/>
    <n v="1311"/>
    <s v="No"/>
    <x v="0"/>
    <n v="231.39586341760199"/>
    <n v="2313958634176020"/>
    <n v="23.9962829331253"/>
    <n v="2399628293312530"/>
    <x v="7"/>
    <n v="91.7"/>
  </r>
  <r>
    <x v="0"/>
    <n v="74"/>
    <x v="0"/>
    <x v="2"/>
    <x v="2"/>
    <x v="3"/>
    <x v="3"/>
    <x v="1311"/>
    <x v="0"/>
    <x v="3"/>
    <n v="32.101587064847301"/>
    <n v="3.2101587064847301"/>
    <n v="3210158706484730"/>
    <x v="2"/>
    <n v="1312"/>
    <s v="No"/>
    <x v="0"/>
    <n v="1952.3643372865899"/>
    <n v="1.95236433728659E+16"/>
    <n v="21.482697879378801"/>
    <n v="2148269787937880"/>
    <x v="287"/>
    <n v="100.7"/>
  </r>
  <r>
    <x v="0"/>
    <n v="64"/>
    <x v="0"/>
    <x v="7"/>
    <x v="3"/>
    <x v="2"/>
    <x v="0"/>
    <x v="1312"/>
    <x v="1"/>
    <x v="1"/>
    <n v="32.086583280598198"/>
    <n v="3.20865832805982"/>
    <n v="3208658328059820"/>
    <x v="2"/>
    <n v="1313"/>
    <s v="No"/>
    <x v="0"/>
    <n v="2203.0020752538599"/>
    <n v="2.20300207525386E+16"/>
    <n v="243.11334734195299"/>
    <n v="2.43113347341953E+16"/>
    <x v="303"/>
    <n v="100.1"/>
  </r>
  <r>
    <x v="0"/>
    <n v="59"/>
    <x v="1"/>
    <x v="2"/>
    <x v="3"/>
    <x v="2"/>
    <x v="0"/>
    <x v="1313"/>
    <x v="0"/>
    <x v="1"/>
    <n v="32.082045116448796"/>
    <n v="0.32082045116448799"/>
    <n v="320820451164488"/>
    <x v="2"/>
    <n v="1314"/>
    <s v="No"/>
    <x v="0"/>
    <n v="2297.79405906785"/>
    <n v="2.29779405906785E+16"/>
    <n v="20.152317605198199"/>
    <n v="2015231760519820"/>
    <x v="289"/>
    <n v="100.7"/>
  </r>
  <r>
    <x v="0"/>
    <n v="70"/>
    <x v="1"/>
    <x v="3"/>
    <x v="2"/>
    <x v="3"/>
    <x v="3"/>
    <x v="1314"/>
    <x v="0"/>
    <x v="0"/>
    <n v="32.0714922396945"/>
    <n v="3.2071492239694499"/>
    <n v="3207149223969450"/>
    <x v="2"/>
    <n v="1315"/>
    <s v="Si"/>
    <x v="1"/>
    <n v="2393.0925467827701"/>
    <n v="2.39309254678277E+16"/>
    <n v="252.425941265049"/>
    <n v="2.52425941265049E+16"/>
    <x v="454"/>
    <n v="106.7"/>
  </r>
  <r>
    <x v="0"/>
    <n v="58"/>
    <x v="1"/>
    <x v="0"/>
    <x v="2"/>
    <x v="3"/>
    <x v="0"/>
    <x v="1315"/>
    <x v="0"/>
    <x v="0"/>
    <n v="32.062737925959304"/>
    <n v="3.2062737925959301"/>
    <n v="3206273792595930"/>
    <x v="2"/>
    <n v="1316"/>
    <s v="Si"/>
    <x v="1"/>
    <n v="2543.9605635969001"/>
    <n v="2.5439605635969E+16"/>
    <n v="28.2690434528987"/>
    <n v="2826904345289870"/>
    <x v="455"/>
    <n v="95.1"/>
  </r>
  <r>
    <x v="0"/>
    <n v="66"/>
    <x v="0"/>
    <x v="7"/>
    <x v="2"/>
    <x v="0"/>
    <x v="3"/>
    <x v="1316"/>
    <x v="0"/>
    <x v="1"/>
    <n v="32.044592990671504"/>
    <n v="3.2044592990671501"/>
    <n v="3204459299067150"/>
    <x v="2"/>
    <n v="1317"/>
    <s v="No"/>
    <x v="0"/>
    <n v="250.02869133628201"/>
    <n v="2500286913362820"/>
    <n v="250.425572081979"/>
    <n v="2.50425572081979E+16"/>
    <x v="315"/>
    <n v="101.2"/>
  </r>
  <r>
    <x v="0"/>
    <n v="60"/>
    <x v="1"/>
    <x v="2"/>
    <x v="3"/>
    <x v="0"/>
    <x v="0"/>
    <x v="1317"/>
    <x v="0"/>
    <x v="3"/>
    <n v="32.036098870029598"/>
    <n v="32.036098870029598"/>
    <n v="3.20360988700296E+16"/>
    <x v="2"/>
    <n v="1318"/>
    <s v="No"/>
    <x v="0"/>
    <n v="1989.74260281173"/>
    <n v="1.98974260281173E+16"/>
    <n v="23.121194660722701"/>
    <n v="2312119466072270"/>
    <x v="119"/>
    <n v="96.3"/>
  </r>
  <r>
    <x v="0"/>
    <n v="71"/>
    <x v="1"/>
    <x v="1"/>
    <x v="2"/>
    <x v="3"/>
    <x v="3"/>
    <x v="1318"/>
    <x v="1"/>
    <x v="3"/>
    <n v="32.025421591059199"/>
    <n v="0.320254215910592"/>
    <n v="320254215910592"/>
    <x v="2"/>
    <n v="1319"/>
    <s v="No"/>
    <x v="0"/>
    <n v="2222.2436991885002"/>
    <n v="2.2222436991885E+16"/>
    <n v="232.004324233223"/>
    <n v="2.32004324233223E+16"/>
    <x v="363"/>
    <n v="101.2"/>
  </r>
  <r>
    <x v="0"/>
    <n v="57"/>
    <x v="1"/>
    <x v="5"/>
    <x v="1"/>
    <x v="3"/>
    <x v="0"/>
    <x v="1319"/>
    <x v="0"/>
    <x v="3"/>
    <n v="32.009420052861898"/>
    <n v="3.2009420052861901"/>
    <n v="3200942005286190"/>
    <x v="2"/>
    <n v="1320"/>
    <s v="Si"/>
    <x v="1"/>
    <n v="2314.92144669039"/>
    <n v="2.31492144669039E+16"/>
    <n v="262.32876254115303"/>
    <n v="2.62328762541153E+16"/>
    <x v="152"/>
    <n v="102.9"/>
  </r>
  <r>
    <x v="0"/>
    <n v="55"/>
    <x v="1"/>
    <x v="3"/>
    <x v="1"/>
    <x v="0"/>
    <x v="0"/>
    <x v="1320"/>
    <x v="0"/>
    <x v="1"/>
    <n v="32.006082029484901"/>
    <n v="3.2006082029484899"/>
    <n v="3200608202948490"/>
    <x v="2"/>
    <n v="1321"/>
    <s v="Si"/>
    <x v="1"/>
    <n v="2088.8029014737699"/>
    <n v="2.08880290147377E+16"/>
    <n v="22.347543457584699"/>
    <n v="2234754345758470"/>
    <x v="18"/>
    <n v="99.3"/>
  </r>
  <r>
    <x v="0"/>
    <n v="69"/>
    <x v="1"/>
    <x v="0"/>
    <x v="3"/>
    <x v="3"/>
    <x v="3"/>
    <x v="1321"/>
    <x v="0"/>
    <x v="1"/>
    <n v="31.996017509524702"/>
    <n v="31.996017509524702"/>
    <n v="3.19960175095247E+16"/>
    <x v="2"/>
    <n v="1322"/>
    <s v="Si"/>
    <x v="1"/>
    <n v="2290.0949581795498"/>
    <n v="2.29009495817955E+16"/>
    <n v="27.0527709224204"/>
    <n v="2705277092242040"/>
    <x v="246"/>
    <n v="93.5"/>
  </r>
  <r>
    <x v="0"/>
    <n v="71"/>
    <x v="1"/>
    <x v="9"/>
    <x v="3"/>
    <x v="3"/>
    <x v="3"/>
    <x v="1322"/>
    <x v="0"/>
    <x v="1"/>
    <n v="31.974584183705598"/>
    <n v="31.974584183705598"/>
    <n v="3.19745841837056E+16"/>
    <x v="2"/>
    <n v="1323"/>
    <s v="Si"/>
    <x v="1"/>
    <n v="238.33729452989499"/>
    <n v="2383372945298950"/>
    <n v="2.7406378272938601"/>
    <n v="274063782729386"/>
    <x v="456"/>
    <n v="106.5"/>
  </r>
  <r>
    <x v="0"/>
    <n v="60"/>
    <x v="0"/>
    <x v="5"/>
    <x v="2"/>
    <x v="0"/>
    <x v="0"/>
    <x v="1323"/>
    <x v="0"/>
    <x v="1"/>
    <n v="31.972313785121599"/>
    <n v="31.972313785121599"/>
    <n v="3.19723137851216E+16"/>
    <x v="2"/>
    <n v="1324"/>
    <s v="Si"/>
    <x v="1"/>
    <n v="258.17350539149601"/>
    <n v="2581735053914960"/>
    <n v="253.68064576438999"/>
    <n v="2.5368064576439E+16"/>
    <x v="316"/>
    <n v="105"/>
  </r>
  <r>
    <x v="0"/>
    <n v="61"/>
    <x v="1"/>
    <x v="2"/>
    <x v="1"/>
    <x v="0"/>
    <x v="0"/>
    <x v="1324"/>
    <x v="1"/>
    <x v="3"/>
    <n v="31.946975539209902"/>
    <n v="31.946975539209902"/>
    <n v="3.19469755392099E+16"/>
    <x v="2"/>
    <n v="1325"/>
    <s v="No"/>
    <x v="0"/>
    <n v="2376.5192954448698"/>
    <n v="2.37651929544487E+16"/>
    <n v="196.53909574388101"/>
    <n v="1.96539095743881E+16"/>
    <x v="398"/>
    <n v="98"/>
  </r>
  <r>
    <x v="0"/>
    <n v="61"/>
    <x v="0"/>
    <x v="4"/>
    <x v="0"/>
    <x v="3"/>
    <x v="0"/>
    <x v="1325"/>
    <x v="1"/>
    <x v="1"/>
    <n v="31.9455226454856"/>
    <n v="31.9455226454856"/>
    <n v="3.19455226454856E+16"/>
    <x v="2"/>
    <n v="1326"/>
    <s v="No"/>
    <x v="0"/>
    <n v="2117.03929303939"/>
    <n v="2.11703929303939E+16"/>
    <n v="240.21673317586601"/>
    <n v="2.40216733175866E+16"/>
    <x v="243"/>
    <n v="103.2"/>
  </r>
  <r>
    <x v="0"/>
    <n v="54"/>
    <x v="0"/>
    <x v="5"/>
    <x v="1"/>
    <x v="0"/>
    <x v="1"/>
    <x v="1326"/>
    <x v="1"/>
    <x v="1"/>
    <n v="31.907691271935498"/>
    <n v="3.1907691271935499"/>
    <n v="3190769127193550"/>
    <x v="2"/>
    <n v="1327"/>
    <s v="No"/>
    <x v="0"/>
    <n v="1893.3016817714499"/>
    <n v="1.89330168177145E+16"/>
    <n v="215.66410615124801"/>
    <n v="2.15664106151248E+16"/>
    <x v="264"/>
    <n v="91.4"/>
  </r>
  <r>
    <x v="0"/>
    <n v="45"/>
    <x v="1"/>
    <x v="5"/>
    <x v="1"/>
    <x v="1"/>
    <x v="1"/>
    <x v="1327"/>
    <x v="0"/>
    <x v="0"/>
    <n v="31.870892559041899"/>
    <n v="31.870892559041899"/>
    <n v="3.18708925590419E+16"/>
    <x v="2"/>
    <n v="1328"/>
    <s v="No"/>
    <x v="0"/>
    <n v="217.04447698701199"/>
    <n v="2170444769870120"/>
    <n v="241.79400550233299"/>
    <n v="2.41794005502333E+16"/>
    <x v="457"/>
    <n v="94.3"/>
  </r>
  <r>
    <x v="0"/>
    <n v="63"/>
    <x v="0"/>
    <x v="0"/>
    <x v="1"/>
    <x v="2"/>
    <x v="0"/>
    <x v="1328"/>
    <x v="1"/>
    <x v="3"/>
    <n v="31.8567514726711"/>
    <n v="3.1856751472671099"/>
    <n v="3185675147267110"/>
    <x v="2"/>
    <n v="1329"/>
    <s v="No"/>
    <x v="0"/>
    <n v="2121.4605115437098"/>
    <n v="2.12146051154371E+16"/>
    <n v="229.317489731709"/>
    <n v="2.29317489731709E+16"/>
    <x v="217"/>
    <n v="95.3"/>
  </r>
  <r>
    <x v="0"/>
    <n v="65"/>
    <x v="0"/>
    <x v="9"/>
    <x v="2"/>
    <x v="0"/>
    <x v="3"/>
    <x v="1329"/>
    <x v="0"/>
    <x v="1"/>
    <n v="31.854877877401901"/>
    <n v="31.854877877401901"/>
    <n v="3.18548778774019E+16"/>
    <x v="2"/>
    <n v="1330"/>
    <s v="No"/>
    <x v="0"/>
    <n v="2189.4890908222001"/>
    <n v="2.1894890908222E+16"/>
    <n v="21.9726982500978"/>
    <n v="2197269825009780"/>
    <x v="409"/>
    <n v="94.1"/>
  </r>
  <r>
    <x v="0"/>
    <n v="60"/>
    <x v="1"/>
    <x v="0"/>
    <x v="3"/>
    <x v="3"/>
    <x v="0"/>
    <x v="1330"/>
    <x v="1"/>
    <x v="3"/>
    <n v="31.827311946130902"/>
    <n v="3.1827311946130901"/>
    <n v="3182731194613090"/>
    <x v="2"/>
    <n v="1331"/>
    <s v="No"/>
    <x v="0"/>
    <n v="2098.7673539550301"/>
    <n v="2.09876735395503E+16"/>
    <n v="22.193447833533799"/>
    <n v="2219344783353380"/>
    <x v="41"/>
    <n v="93.4"/>
  </r>
  <r>
    <x v="0"/>
    <n v="61"/>
    <x v="1"/>
    <x v="6"/>
    <x v="0"/>
    <x v="3"/>
    <x v="0"/>
    <x v="1331"/>
    <x v="0"/>
    <x v="1"/>
    <n v="31.8166677601189"/>
    <n v="31.8166677601189"/>
    <n v="3.18166677601189E+16"/>
    <x v="2"/>
    <n v="1332"/>
    <s v="No"/>
    <x v="0"/>
    <n v="2057.77451992651"/>
    <n v="2.05777451992651E+16"/>
    <n v="247.024863188886"/>
    <n v="2.47024863188886E+16"/>
    <x v="152"/>
    <n v="99.2"/>
  </r>
  <r>
    <x v="0"/>
    <n v="45"/>
    <x v="0"/>
    <x v="2"/>
    <x v="1"/>
    <x v="0"/>
    <x v="1"/>
    <x v="1332"/>
    <x v="1"/>
    <x v="1"/>
    <n v="31.737801489620399"/>
    <n v="31.737801489620399"/>
    <n v="3.17378014896204E+16"/>
    <x v="2"/>
    <n v="1333"/>
    <s v="No"/>
    <x v="0"/>
    <n v="216.42103296683601"/>
    <n v="2164210329668360"/>
    <n v="210.00057082210401"/>
    <n v="2.10000570822104E+16"/>
    <x v="181"/>
    <n v="91.7"/>
  </r>
  <r>
    <x v="0"/>
    <n v="62"/>
    <x v="1"/>
    <x v="5"/>
    <x v="1"/>
    <x v="0"/>
    <x v="0"/>
    <x v="1333"/>
    <x v="0"/>
    <x v="1"/>
    <n v="31.685547817332601"/>
    <n v="31.685547817332601"/>
    <n v="3.16855478173326E+16"/>
    <x v="2"/>
    <n v="1334"/>
    <s v="No"/>
    <x v="0"/>
    <n v="2054.4310492619102"/>
    <n v="2.05443104926191E+16"/>
    <n v="258.464422183652"/>
    <n v="2.58464422183652E+16"/>
    <x v="418"/>
    <n v="97.8"/>
  </r>
  <r>
    <x v="0"/>
    <n v="58"/>
    <x v="1"/>
    <x v="8"/>
    <x v="3"/>
    <x v="0"/>
    <x v="0"/>
    <x v="1334"/>
    <x v="0"/>
    <x v="1"/>
    <n v="31.6781486053425"/>
    <n v="31.6781486053425"/>
    <n v="3.16781486053425E+16"/>
    <x v="2"/>
    <n v="1335"/>
    <s v="No"/>
    <x v="0"/>
    <n v="2337.19270824873"/>
    <n v="2.33719270824873E+16"/>
    <n v="236.893582840216"/>
    <n v="2.36893582840216E+16"/>
    <x v="64"/>
    <n v="95.6"/>
  </r>
  <r>
    <x v="0"/>
    <n v="66"/>
    <x v="1"/>
    <x v="9"/>
    <x v="3"/>
    <x v="3"/>
    <x v="3"/>
    <x v="1335"/>
    <x v="0"/>
    <x v="1"/>
    <n v="31.6706605469907"/>
    <n v="31.6706605469907"/>
    <n v="3.16706605469907E+16"/>
    <x v="2"/>
    <n v="1336"/>
    <s v="Si"/>
    <x v="1"/>
    <n v="229.704680841309"/>
    <n v="2297046808413090"/>
    <n v="24.877105101196499"/>
    <n v="2487710510119650"/>
    <x v="0"/>
    <n v="97.7"/>
  </r>
  <r>
    <x v="0"/>
    <n v="67"/>
    <x v="0"/>
    <x v="9"/>
    <x v="2"/>
    <x v="0"/>
    <x v="3"/>
    <x v="1336"/>
    <x v="1"/>
    <x v="2"/>
    <n v="31.652514312984199"/>
    <n v="31.652514312984199"/>
    <n v="3.16525143129842E+16"/>
    <x v="2"/>
    <n v="1337"/>
    <s v="No"/>
    <x v="0"/>
    <n v="2240.3912186525699"/>
    <n v="2.24039121865257E+16"/>
    <n v="286.48955732021199"/>
    <n v="2.86489557320212E+16"/>
    <x v="339"/>
    <n v="96.9"/>
  </r>
  <r>
    <x v="0"/>
    <n v="60"/>
    <x v="1"/>
    <x v="5"/>
    <x v="3"/>
    <x v="3"/>
    <x v="0"/>
    <x v="1337"/>
    <x v="0"/>
    <x v="2"/>
    <n v="31.642464515571799"/>
    <n v="31.642464515571799"/>
    <n v="3.16424645155718E+16"/>
    <x v="2"/>
    <n v="1338"/>
    <s v="Si"/>
    <x v="1"/>
    <n v="215.20258481400401"/>
    <n v="2152025848140040"/>
    <n v="27.6792753129372"/>
    <n v="2767927531293720"/>
    <x v="253"/>
    <n v="102.2"/>
  </r>
  <r>
    <x v="0"/>
    <n v="59"/>
    <x v="0"/>
    <x v="4"/>
    <x v="3"/>
    <x v="0"/>
    <x v="0"/>
    <x v="1338"/>
    <x v="0"/>
    <x v="1"/>
    <n v="31.589406542199601"/>
    <n v="31.589406542199601"/>
    <n v="3.15894065421996E+16"/>
    <x v="2"/>
    <n v="1339"/>
    <s v="Si"/>
    <x v="1"/>
    <n v="250.447232630721"/>
    <n v="2504472326307210"/>
    <n v="26.142200962216101"/>
    <n v="2614220096221610"/>
    <x v="419"/>
    <n v="99.9"/>
  </r>
  <r>
    <x v="0"/>
    <n v="46"/>
    <x v="0"/>
    <x v="2"/>
    <x v="3"/>
    <x v="1"/>
    <x v="1"/>
    <x v="1339"/>
    <x v="2"/>
    <x v="0"/>
    <n v="31.5695521373035"/>
    <n v="31.5695521373035"/>
    <n v="3156955213730350"/>
    <x v="2"/>
    <n v="1340"/>
    <s v="No"/>
    <x v="0"/>
    <n v="1958.39735007083"/>
    <n v="1.95839735007083E+16"/>
    <n v="17.7943306687506"/>
    <n v="1779433066875060"/>
    <x v="148"/>
    <n v="91.8"/>
  </r>
  <r>
    <x v="0"/>
    <n v="62"/>
    <x v="0"/>
    <x v="0"/>
    <x v="1"/>
    <x v="2"/>
    <x v="0"/>
    <x v="1340"/>
    <x v="1"/>
    <x v="1"/>
    <n v="31.569176735388101"/>
    <n v="31.569176735388101"/>
    <n v="3.15691767353881E+16"/>
    <x v="2"/>
    <n v="1341"/>
    <s v="No"/>
    <x v="0"/>
    <n v="2296.6868595589899"/>
    <n v="2.29668685955899E+16"/>
    <n v="239.77610977215201"/>
    <n v="2.39776109772152E+16"/>
    <x v="7"/>
    <n v="99.6"/>
  </r>
  <r>
    <x v="0"/>
    <n v="55"/>
    <x v="1"/>
    <x v="0"/>
    <x v="3"/>
    <x v="3"/>
    <x v="0"/>
    <x v="1341"/>
    <x v="1"/>
    <x v="3"/>
    <n v="31.515655137365897"/>
    <n v="3.1515655137365899"/>
    <n v="3151565513736590"/>
    <x v="2"/>
    <n v="1342"/>
    <s v="No"/>
    <x v="0"/>
    <n v="2134.2452654276899"/>
    <n v="2.13424526542769E+16"/>
    <n v="205.99208101809401"/>
    <n v="2.05992081018094E+16"/>
    <x v="458"/>
    <n v="93.6"/>
  </r>
  <r>
    <x v="0"/>
    <n v="51"/>
    <x v="0"/>
    <x v="9"/>
    <x v="1"/>
    <x v="0"/>
    <x v="1"/>
    <x v="1342"/>
    <x v="2"/>
    <x v="1"/>
    <n v="31.514995523940499"/>
    <n v="31.514995523940499"/>
    <n v="3.15149955239405E+16"/>
    <x v="2"/>
    <n v="1343"/>
    <s v="No"/>
    <x v="0"/>
    <n v="2110.8665198836502"/>
    <n v="2.11086651988365E+16"/>
    <n v="21.522793420697202"/>
    <n v="2152279342069720"/>
    <x v="459"/>
    <n v="92.8"/>
  </r>
  <r>
    <x v="0"/>
    <n v="54"/>
    <x v="1"/>
    <x v="0"/>
    <x v="1"/>
    <x v="0"/>
    <x v="1"/>
    <x v="1343"/>
    <x v="1"/>
    <x v="1"/>
    <n v="31.495178149136201"/>
    <n v="31.495178149136201"/>
    <n v="3.14951781491362E+16"/>
    <x v="2"/>
    <n v="1344"/>
    <s v="No"/>
    <x v="0"/>
    <n v="2209.5393038017201"/>
    <n v="2.20953930380172E+16"/>
    <n v="221.879252371208"/>
    <n v="2.21879252371208E+16"/>
    <x v="232"/>
    <n v="87.5"/>
  </r>
  <r>
    <x v="0"/>
    <n v="68"/>
    <x v="1"/>
    <x v="8"/>
    <x v="1"/>
    <x v="3"/>
    <x v="3"/>
    <x v="1344"/>
    <x v="1"/>
    <x v="3"/>
    <n v="31.482317426225599"/>
    <n v="3.1482317426225599"/>
    <n v="3148231742622560"/>
    <x v="2"/>
    <n v="1345"/>
    <s v="Si"/>
    <x v="1"/>
    <n v="2270.5303262441098"/>
    <n v="2.27053032624411E+16"/>
    <n v="211.914881399287"/>
    <n v="2.11914881399287E+16"/>
    <x v="318"/>
    <n v="93.9"/>
  </r>
  <r>
    <x v="0"/>
    <n v="54"/>
    <x v="1"/>
    <x v="5"/>
    <x v="3"/>
    <x v="0"/>
    <x v="1"/>
    <x v="1345"/>
    <x v="0"/>
    <x v="1"/>
    <n v="31.481759940117001"/>
    <n v="31.481759940117001"/>
    <n v="3.1481759940117E+16"/>
    <x v="2"/>
    <n v="1346"/>
    <s v="Si"/>
    <x v="1"/>
    <n v="237.11991709407201"/>
    <n v="2371199170940720"/>
    <n v="261.73162373331797"/>
    <n v="2.61731623733318E+16"/>
    <x v="260"/>
    <n v="90.7"/>
  </r>
  <r>
    <x v="0"/>
    <n v="58"/>
    <x v="1"/>
    <x v="0"/>
    <x v="0"/>
    <x v="3"/>
    <x v="0"/>
    <x v="1346"/>
    <x v="0"/>
    <x v="1"/>
    <n v="31.476444894626798"/>
    <n v="31.476444894626798"/>
    <n v="3.14764448946268E+16"/>
    <x v="2"/>
    <n v="1347"/>
    <s v="Si"/>
    <x v="1"/>
    <n v="2181.3819027938398"/>
    <n v="2.18138190279384E+16"/>
    <n v="26.110232440239098"/>
    <n v="2611023244023910"/>
    <x v="269"/>
    <n v="102"/>
  </r>
  <r>
    <x v="0"/>
    <n v="66"/>
    <x v="0"/>
    <x v="5"/>
    <x v="2"/>
    <x v="2"/>
    <x v="3"/>
    <x v="1347"/>
    <x v="0"/>
    <x v="1"/>
    <n v="31.463290729188998"/>
    <n v="3.1463290729189"/>
    <n v="3146329072918900"/>
    <x v="2"/>
    <n v="1348"/>
    <s v="Si"/>
    <x v="1"/>
    <n v="2146.9658749864002"/>
    <n v="2.1469658749864E+16"/>
    <n v="255.55343507640401"/>
    <n v="2.55553435076404E+16"/>
    <x v="368"/>
    <n v="104.6"/>
  </r>
  <r>
    <x v="0"/>
    <n v="61"/>
    <x v="1"/>
    <x v="7"/>
    <x v="1"/>
    <x v="3"/>
    <x v="0"/>
    <x v="1348"/>
    <x v="0"/>
    <x v="3"/>
    <n v="31.440360701363399"/>
    <n v="31.440360701363399"/>
    <n v="3.14403607013634E+16"/>
    <x v="2"/>
    <n v="1349"/>
    <s v="No"/>
    <x v="0"/>
    <n v="233.23052547648999"/>
    <n v="2332305254764900"/>
    <n v="231.84581935327699"/>
    <n v="2.31845819353277E+16"/>
    <x v="194"/>
    <n v="93.6"/>
  </r>
  <r>
    <x v="0"/>
    <n v="67"/>
    <x v="1"/>
    <x v="0"/>
    <x v="2"/>
    <x v="3"/>
    <x v="3"/>
    <x v="1349"/>
    <x v="0"/>
    <x v="1"/>
    <n v="31.440335183338799"/>
    <n v="31.440335183338799"/>
    <n v="3.14403351833388E+16"/>
    <x v="2"/>
    <n v="1350"/>
    <s v="Si"/>
    <x v="1"/>
    <n v="257.131702163488"/>
    <n v="2571317021634880"/>
    <n v="265.73002149450298"/>
    <n v="2.65730021494503E+16"/>
    <x v="186"/>
    <n v="104.6"/>
  </r>
  <r>
    <x v="0"/>
    <n v="50"/>
    <x v="0"/>
    <x v="2"/>
    <x v="1"/>
    <x v="0"/>
    <x v="1"/>
    <x v="1350"/>
    <x v="1"/>
    <x v="1"/>
    <n v="31.4372056218258"/>
    <n v="31.4372056218258"/>
    <n v="3.14372056218258E+16"/>
    <x v="2"/>
    <n v="1351"/>
    <s v="No"/>
    <x v="0"/>
    <n v="1984.0591686970899"/>
    <n v="1.98405916869709E+16"/>
    <n v="236.89118393545499"/>
    <n v="2.36891183935455E+16"/>
    <x v="37"/>
    <n v="86.3"/>
  </r>
  <r>
    <x v="0"/>
    <n v="59"/>
    <x v="0"/>
    <x v="13"/>
    <x v="2"/>
    <x v="3"/>
    <x v="0"/>
    <x v="1351"/>
    <x v="0"/>
    <x v="1"/>
    <n v="31.424271944193798"/>
    <n v="3.1424271944193798"/>
    <n v="3142427194419380"/>
    <x v="2"/>
    <n v="1352"/>
    <s v="No"/>
    <x v="0"/>
    <n v="2153.3885281468301"/>
    <n v="2.15338852814683E+16"/>
    <n v="236.27564203164101"/>
    <n v="2.36275642031641E+16"/>
    <x v="315"/>
    <n v="98.2"/>
  </r>
  <r>
    <x v="0"/>
    <n v="55"/>
    <x v="0"/>
    <x v="7"/>
    <x v="3"/>
    <x v="0"/>
    <x v="0"/>
    <x v="1352"/>
    <x v="0"/>
    <x v="3"/>
    <n v="31.423346822980001"/>
    <n v="31.423346822980001"/>
    <n v="3.142334682298E+16"/>
    <x v="2"/>
    <n v="1353"/>
    <s v="No"/>
    <x v="0"/>
    <n v="2189.7341100797298"/>
    <n v="2.18973411007973E+16"/>
    <n v="21.8792825134962"/>
    <n v="2187928251349620"/>
    <x v="43"/>
    <n v="92.6"/>
  </r>
  <r>
    <x v="0"/>
    <n v="43"/>
    <x v="0"/>
    <x v="7"/>
    <x v="1"/>
    <x v="0"/>
    <x v="2"/>
    <x v="1353"/>
    <x v="1"/>
    <x v="3"/>
    <n v="31.422026850267201"/>
    <n v="31.422026850267201"/>
    <n v="3.14220268502672E+16"/>
    <x v="2"/>
    <n v="1354"/>
    <s v="No"/>
    <x v="0"/>
    <n v="1999.06706494998"/>
    <n v="1.99906706494998E+16"/>
    <n v="217.89437965739799"/>
    <n v="2.17894379657398E+16"/>
    <x v="101"/>
    <n v="89.8"/>
  </r>
  <r>
    <x v="0"/>
    <n v="59"/>
    <x v="0"/>
    <x v="3"/>
    <x v="2"/>
    <x v="0"/>
    <x v="0"/>
    <x v="1354"/>
    <x v="1"/>
    <x v="1"/>
    <n v="31.419547242842"/>
    <n v="31.419547242842"/>
    <n v="3.1419547242842E+16"/>
    <x v="2"/>
    <n v="1355"/>
    <s v="No"/>
    <x v="0"/>
    <n v="1874.3590653649901"/>
    <n v="1.87435906536499E+16"/>
    <n v="223.86277063623001"/>
    <n v="2.2386277063623E+16"/>
    <x v="185"/>
    <n v="94.4"/>
  </r>
  <r>
    <x v="0"/>
    <n v="59"/>
    <x v="0"/>
    <x v="5"/>
    <x v="3"/>
    <x v="3"/>
    <x v="0"/>
    <x v="1355"/>
    <x v="0"/>
    <x v="3"/>
    <n v="31.415276854914296"/>
    <n v="3.1415276854914298"/>
    <n v="3141527685491430"/>
    <x v="2"/>
    <n v="1356"/>
    <s v="No"/>
    <x v="0"/>
    <n v="2070.07382858865"/>
    <n v="2.07007382858865E+16"/>
    <n v="25.7074035956404"/>
    <n v="2570740359564040"/>
    <x v="23"/>
    <n v="95.3"/>
  </r>
  <r>
    <x v="0"/>
    <n v="46"/>
    <x v="1"/>
    <x v="5"/>
    <x v="1"/>
    <x v="3"/>
    <x v="1"/>
    <x v="1356"/>
    <x v="0"/>
    <x v="0"/>
    <n v="31.4043882162043"/>
    <n v="31.4043882162043"/>
    <n v="3.14043882162043E+16"/>
    <x v="2"/>
    <n v="1357"/>
    <s v="No"/>
    <x v="0"/>
    <n v="246.24061164782501"/>
    <n v="2462406116478250"/>
    <n v="25.995601545598799"/>
    <n v="2599560154559880"/>
    <x v="416"/>
    <n v="95.7"/>
  </r>
  <r>
    <x v="0"/>
    <n v="45"/>
    <x v="0"/>
    <x v="6"/>
    <x v="1"/>
    <x v="0"/>
    <x v="1"/>
    <x v="1357"/>
    <x v="0"/>
    <x v="2"/>
    <n v="31.403247059402101"/>
    <n v="31.403247059402101"/>
    <n v="3.14032470594021E+16"/>
    <x v="2"/>
    <n v="1358"/>
    <s v="No"/>
    <x v="0"/>
    <n v="2399.3321118407798"/>
    <n v="2.39933211184078E+16"/>
    <n v="268.19315906222499"/>
    <n v="2.68193159062225E+16"/>
    <x v="47"/>
    <n v="94.1"/>
  </r>
  <r>
    <x v="0"/>
    <n v="60"/>
    <x v="0"/>
    <x v="6"/>
    <x v="2"/>
    <x v="2"/>
    <x v="0"/>
    <x v="1358"/>
    <x v="0"/>
    <x v="2"/>
    <n v="31.393225417096403"/>
    <n v="3.1393225417096402"/>
    <n v="3139322541709640"/>
    <x v="2"/>
    <n v="1359"/>
    <s v="No"/>
    <x v="0"/>
    <n v="2143.9460392347601"/>
    <n v="2.14394603923476E+16"/>
    <n v="256.830012927479"/>
    <n v="2.56830012927479E+16"/>
    <x v="335"/>
    <n v="102.9"/>
  </r>
  <r>
    <x v="0"/>
    <n v="67"/>
    <x v="1"/>
    <x v="7"/>
    <x v="3"/>
    <x v="0"/>
    <x v="3"/>
    <x v="1359"/>
    <x v="0"/>
    <x v="3"/>
    <n v="31.381651261703901"/>
    <n v="31.381651261703901"/>
    <n v="3.13816512617039E+16"/>
    <x v="2"/>
    <n v="1360"/>
    <s v="No"/>
    <x v="0"/>
    <n v="206.67253360483701"/>
    <n v="2066725336048370"/>
    <n v="25.7077711664564"/>
    <n v="2570777116645640"/>
    <x v="248"/>
    <n v="96.2"/>
  </r>
  <r>
    <x v="0"/>
    <n v="74"/>
    <x v="0"/>
    <x v="2"/>
    <x v="2"/>
    <x v="3"/>
    <x v="3"/>
    <x v="1360"/>
    <x v="0"/>
    <x v="3"/>
    <n v="31.378118223825599"/>
    <n v="3.13781182238256"/>
    <n v="3137811822382560"/>
    <x v="2"/>
    <n v="1361"/>
    <s v="No"/>
    <x v="0"/>
    <n v="2063.5951252013101"/>
    <n v="2.06359512520131E+16"/>
    <n v="261.84625651836899"/>
    <n v="2.61846256518369E+16"/>
    <x v="361"/>
    <n v="109.4"/>
  </r>
  <r>
    <x v="0"/>
    <n v="67"/>
    <x v="1"/>
    <x v="8"/>
    <x v="1"/>
    <x v="3"/>
    <x v="3"/>
    <x v="1361"/>
    <x v="1"/>
    <x v="3"/>
    <n v="31.367889448155299"/>
    <n v="31.367889448155299"/>
    <n v="3.13678894481553E+16"/>
    <x v="2"/>
    <n v="1362"/>
    <s v="No"/>
    <x v="0"/>
    <n v="2139.53455600282"/>
    <n v="2.13953455600282E+16"/>
    <n v="21.570117145389101"/>
    <n v="2157011714538910"/>
    <x v="134"/>
    <n v="93.9"/>
  </r>
  <r>
    <x v="0"/>
    <n v="63"/>
    <x v="0"/>
    <x v="0"/>
    <x v="2"/>
    <x v="0"/>
    <x v="0"/>
    <x v="1362"/>
    <x v="0"/>
    <x v="0"/>
    <n v="31.3351361493716"/>
    <n v="3.1335136149371601"/>
    <n v="3133513614937160"/>
    <x v="2"/>
    <n v="1363"/>
    <s v="Si"/>
    <x v="1"/>
    <n v="259.788196949135"/>
    <n v="2597881969491350"/>
    <n v="268.37172688778702"/>
    <n v="2.68371726887787E+16"/>
    <x v="313"/>
    <n v="108.5"/>
  </r>
  <r>
    <x v="0"/>
    <n v="54"/>
    <x v="1"/>
    <x v="6"/>
    <x v="1"/>
    <x v="0"/>
    <x v="1"/>
    <x v="1363"/>
    <x v="1"/>
    <x v="3"/>
    <n v="31.3257665779775"/>
    <n v="31.3257665779775"/>
    <n v="3.13257665779775E+16"/>
    <x v="2"/>
    <n v="1364"/>
    <s v="No"/>
    <x v="0"/>
    <n v="197.28311316073601"/>
    <n v="1972831131607360"/>
    <n v="209.564752694031"/>
    <n v="2.09564752694031E+16"/>
    <x v="20"/>
    <n v="84.6"/>
  </r>
  <r>
    <x v="0"/>
    <n v="56"/>
    <x v="1"/>
    <x v="5"/>
    <x v="2"/>
    <x v="0"/>
    <x v="0"/>
    <x v="1364"/>
    <x v="0"/>
    <x v="0"/>
    <n v="31.302622908044398"/>
    <n v="31.302622908044398"/>
    <n v="3.13026229080444E+16"/>
    <x v="2"/>
    <n v="1365"/>
    <s v="Si"/>
    <x v="1"/>
    <n v="2155.6873137306902"/>
    <n v="2.15568731373069E+16"/>
    <n v="230.93153495108399"/>
    <n v="2.30931534951084E+16"/>
    <x v="420"/>
    <n v="96.8"/>
  </r>
  <r>
    <x v="0"/>
    <n v="69"/>
    <x v="1"/>
    <x v="5"/>
    <x v="2"/>
    <x v="0"/>
    <x v="3"/>
    <x v="1365"/>
    <x v="0"/>
    <x v="0"/>
    <n v="31.231374752090503"/>
    <n v="3.1231374752090502"/>
    <n v="3123137475209050"/>
    <x v="2"/>
    <n v="1366"/>
    <s v="No"/>
    <x v="0"/>
    <n v="2297.3341382515"/>
    <n v="2.2973341382515E+16"/>
    <n v="238.03096338029701"/>
    <n v="2.38030963380297E+16"/>
    <x v="371"/>
    <n v="96.8"/>
  </r>
  <r>
    <x v="0"/>
    <n v="66"/>
    <x v="0"/>
    <x v="2"/>
    <x v="3"/>
    <x v="1"/>
    <x v="3"/>
    <x v="1366"/>
    <x v="0"/>
    <x v="1"/>
    <n v="31.226144170975299"/>
    <n v="31.226144170975299"/>
    <n v="3.12261441709753E+16"/>
    <x v="2"/>
    <n v="1367"/>
    <s v="No"/>
    <x v="0"/>
    <n v="2204.9632184594002"/>
    <n v="2.2049632184594E+16"/>
    <n v="213.49336593660999"/>
    <n v="2.1349336593661E+16"/>
    <x v="145"/>
    <n v="93.9"/>
  </r>
  <r>
    <x v="0"/>
    <n v="48"/>
    <x v="0"/>
    <x v="7"/>
    <x v="3"/>
    <x v="3"/>
    <x v="1"/>
    <x v="1367"/>
    <x v="1"/>
    <x v="0"/>
    <n v="31.211923958112703"/>
    <n v="3.1211923958112702"/>
    <n v="3121192395811270"/>
    <x v="2"/>
    <n v="1368"/>
    <s v="No"/>
    <x v="0"/>
    <n v="263.907090486247"/>
    <n v="2639070904862470"/>
    <n v="23.875622992433399"/>
    <n v="2387562299243340"/>
    <x v="194"/>
    <n v="96.5"/>
  </r>
  <r>
    <x v="0"/>
    <n v="67"/>
    <x v="0"/>
    <x v="15"/>
    <x v="2"/>
    <x v="3"/>
    <x v="3"/>
    <x v="1368"/>
    <x v="0"/>
    <x v="1"/>
    <n v="31.188827111696501"/>
    <n v="3.11888271116965"/>
    <n v="3118882711169650"/>
    <x v="2"/>
    <n v="1369"/>
    <s v="Si"/>
    <x v="1"/>
    <n v="223.367860565011"/>
    <n v="2233678605650110"/>
    <n v="26.4631955188623"/>
    <n v="2646319551886230"/>
    <x v="332"/>
    <n v="103.4"/>
  </r>
  <r>
    <x v="0"/>
    <n v="49"/>
    <x v="1"/>
    <x v="11"/>
    <x v="1"/>
    <x v="0"/>
    <x v="1"/>
    <x v="1369"/>
    <x v="1"/>
    <x v="1"/>
    <n v="31.1742889292473"/>
    <n v="31.1742889292473"/>
    <n v="3.11742889292473E+16"/>
    <x v="2"/>
    <n v="1370"/>
    <s v="No"/>
    <x v="0"/>
    <n v="1866.5039709088801"/>
    <n v="1.86650397090888E+16"/>
    <n v="26.034240175398601"/>
    <n v="2603424017539860"/>
    <x v="391"/>
    <n v="87.5"/>
  </r>
  <r>
    <x v="0"/>
    <n v="61"/>
    <x v="0"/>
    <x v="0"/>
    <x v="2"/>
    <x v="3"/>
    <x v="0"/>
    <x v="1370"/>
    <x v="1"/>
    <x v="3"/>
    <n v="31.173717883440499"/>
    <n v="31.173717883440499"/>
    <n v="3.11737178834405E+16"/>
    <x v="2"/>
    <n v="1371"/>
    <s v="No"/>
    <x v="0"/>
    <n v="1954.7933125316399"/>
    <n v="1.95479331253164E+16"/>
    <n v="224.41140446137501"/>
    <n v="2.24411404461375E+16"/>
    <x v="85"/>
    <n v="97.9"/>
  </r>
  <r>
    <x v="0"/>
    <n v="68"/>
    <x v="1"/>
    <x v="5"/>
    <x v="3"/>
    <x v="3"/>
    <x v="3"/>
    <x v="1371"/>
    <x v="1"/>
    <x v="3"/>
    <n v="31.151757895557999"/>
    <n v="31.151757895557999"/>
    <n v="3.1151757895558E+16"/>
    <x v="2"/>
    <n v="1372"/>
    <s v="No"/>
    <x v="0"/>
    <n v="2036.5894050378899"/>
    <n v="2.03658940503789E+16"/>
    <n v="24.8370108930661"/>
    <n v="2483701089306610"/>
    <x v="358"/>
    <n v="99.7"/>
  </r>
  <r>
    <x v="0"/>
    <n v="65"/>
    <x v="0"/>
    <x v="5"/>
    <x v="3"/>
    <x v="0"/>
    <x v="3"/>
    <x v="1372"/>
    <x v="1"/>
    <x v="1"/>
    <n v="31.146757242520501"/>
    <n v="31.146757242520501"/>
    <n v="3.11467572425205E+16"/>
    <x v="2"/>
    <n v="1373"/>
    <s v="Si"/>
    <x v="1"/>
    <n v="2255.4749167065302"/>
    <n v="2.25547491670653E+16"/>
    <n v="2.40626049299911"/>
    <n v="240626049299911"/>
    <x v="141"/>
    <n v="93"/>
  </r>
  <r>
    <x v="0"/>
    <n v="54"/>
    <x v="1"/>
    <x v="8"/>
    <x v="1"/>
    <x v="0"/>
    <x v="1"/>
    <x v="1373"/>
    <x v="0"/>
    <x v="1"/>
    <n v="31.123375972282702"/>
    <n v="31.123375972282702"/>
    <n v="3.11233759722827E+16"/>
    <x v="2"/>
    <n v="1374"/>
    <s v="No"/>
    <x v="0"/>
    <n v="1806.56103897909"/>
    <n v="1.80656103897909E+16"/>
    <n v="228.616575190513"/>
    <n v="2.28616575190513E+16"/>
    <x v="147"/>
    <n v="86.1"/>
  </r>
  <r>
    <x v="0"/>
    <n v="66"/>
    <x v="1"/>
    <x v="6"/>
    <x v="3"/>
    <x v="0"/>
    <x v="3"/>
    <x v="1374"/>
    <x v="0"/>
    <x v="0"/>
    <n v="31.097324285563101"/>
    <n v="3.1097324285563102"/>
    <n v="3109732428556310"/>
    <x v="2"/>
    <n v="1375"/>
    <s v="No"/>
    <x v="0"/>
    <n v="2363.9717847540301"/>
    <n v="2.36397178475403E+16"/>
    <n v="243.21167377736501"/>
    <n v="2.43211673777365E+16"/>
    <x v="350"/>
    <n v="95.8"/>
  </r>
  <r>
    <x v="0"/>
    <n v="66"/>
    <x v="1"/>
    <x v="5"/>
    <x v="1"/>
    <x v="0"/>
    <x v="3"/>
    <x v="1375"/>
    <x v="0"/>
    <x v="1"/>
    <n v="31.05171098484"/>
    <n v="31.05171098484"/>
    <n v="3.105171098484E+16"/>
    <x v="2"/>
    <n v="1376"/>
    <s v="No"/>
    <x v="0"/>
    <n v="2339.5910444214701"/>
    <n v="2.33959104442147E+16"/>
    <n v="27.3169980345521"/>
    <n v="2731699803455210"/>
    <x v="157"/>
    <n v="94.9"/>
  </r>
  <r>
    <x v="0"/>
    <n v="56"/>
    <x v="0"/>
    <x v="0"/>
    <x v="2"/>
    <x v="3"/>
    <x v="0"/>
    <x v="1376"/>
    <x v="0"/>
    <x v="0"/>
    <n v="31.0447605108196"/>
    <n v="31.0447605108196"/>
    <n v="3.10447605108196E+16"/>
    <x v="2"/>
    <n v="1377"/>
    <s v="No"/>
    <x v="0"/>
    <n v="256.09640649181"/>
    <n v="2560964064918100"/>
    <n v="25.047278577003802"/>
    <n v="2504727857700380"/>
    <x v="261"/>
    <n v="109.2"/>
  </r>
  <r>
    <x v="0"/>
    <n v="48"/>
    <x v="1"/>
    <x v="5"/>
    <x v="1"/>
    <x v="2"/>
    <x v="1"/>
    <x v="1377"/>
    <x v="1"/>
    <x v="0"/>
    <n v="31.021304635168001"/>
    <n v="31.021304635168001"/>
    <n v="3.1021304635168E+16"/>
    <x v="2"/>
    <n v="1378"/>
    <s v="No"/>
    <x v="0"/>
    <n v="2238.1631878640901"/>
    <n v="2.23816318786409E+16"/>
    <n v="239.053665875566"/>
    <n v="2.39053665875566E+16"/>
    <x v="460"/>
    <n v="91.9"/>
  </r>
  <r>
    <x v="0"/>
    <n v="65"/>
    <x v="1"/>
    <x v="9"/>
    <x v="0"/>
    <x v="3"/>
    <x v="3"/>
    <x v="1378"/>
    <x v="0"/>
    <x v="1"/>
    <n v="31.019006386269702"/>
    <n v="3.1019006386269701"/>
    <n v="3101900638626970"/>
    <x v="2"/>
    <n v="1379"/>
    <s v="Si"/>
    <x v="1"/>
    <n v="230.496054315376"/>
    <n v="2304960543153760"/>
    <n v="27.025561836204901"/>
    <n v="2702556183620490"/>
    <x v="326"/>
    <n v="99"/>
  </r>
  <r>
    <x v="0"/>
    <n v="64"/>
    <x v="1"/>
    <x v="2"/>
    <x v="1"/>
    <x v="3"/>
    <x v="0"/>
    <x v="1379"/>
    <x v="0"/>
    <x v="1"/>
    <n v="31.005695335699901"/>
    <n v="3.1005695335699901"/>
    <n v="3100569533569990"/>
    <x v="2"/>
    <n v="1380"/>
    <s v="No"/>
    <x v="0"/>
    <n v="2063.1503543293502"/>
    <n v="2.06315035432935E+16"/>
    <n v="23.7441352207886"/>
    <n v="2374413522078860"/>
    <x v="311"/>
    <n v="90.4"/>
  </r>
  <r>
    <x v="0"/>
    <n v="44"/>
    <x v="0"/>
    <x v="10"/>
    <x v="1"/>
    <x v="2"/>
    <x v="2"/>
    <x v="1380"/>
    <x v="0"/>
    <x v="1"/>
    <n v="30.962427000606699"/>
    <n v="30.962427000606699"/>
    <n v="3.09624270006067E+16"/>
    <x v="2"/>
    <n v="1381"/>
    <s v="No"/>
    <x v="0"/>
    <n v="2093.8186745084799"/>
    <n v="2.09381867450848E+16"/>
    <n v="251.94871279115401"/>
    <n v="2.51948712791154E+16"/>
    <x v="215"/>
    <n v="97.4"/>
  </r>
  <r>
    <x v="0"/>
    <n v="61"/>
    <x v="0"/>
    <x v="15"/>
    <x v="2"/>
    <x v="3"/>
    <x v="0"/>
    <x v="1381"/>
    <x v="1"/>
    <x v="3"/>
    <n v="30.9588298712846"/>
    <n v="30.9588298712846"/>
    <n v="3.09588298712846E+16"/>
    <x v="2"/>
    <n v="1382"/>
    <s v="No"/>
    <x v="0"/>
    <n v="2034.3415613018001"/>
    <n v="2.0343415613018E+16"/>
    <n v="223.42268270057599"/>
    <n v="2.23422682700576E+16"/>
    <x v="309"/>
    <n v="97.5"/>
  </r>
  <r>
    <x v="0"/>
    <n v="49"/>
    <x v="1"/>
    <x v="7"/>
    <x v="1"/>
    <x v="1"/>
    <x v="1"/>
    <x v="1382"/>
    <x v="1"/>
    <x v="2"/>
    <n v="30.930526491222203"/>
    <n v="3.0930526491222201"/>
    <n v="3093052649122220"/>
    <x v="2"/>
    <n v="1383"/>
    <s v="No"/>
    <x v="0"/>
    <n v="1969.8900737685101"/>
    <n v="1.96989007376851E+16"/>
    <n v="227.80039768354001"/>
    <n v="2.2780039768354E+16"/>
    <x v="461"/>
    <n v="91.7"/>
  </r>
  <r>
    <x v="0"/>
    <n v="60"/>
    <x v="1"/>
    <x v="0"/>
    <x v="1"/>
    <x v="0"/>
    <x v="0"/>
    <x v="1383"/>
    <x v="1"/>
    <x v="3"/>
    <n v="30.897618423158601"/>
    <n v="30.897618423158601"/>
    <n v="3.08976184231586E+16"/>
    <x v="2"/>
    <n v="1384"/>
    <s v="No"/>
    <x v="0"/>
    <n v="2116.1652408121399"/>
    <n v="2.11616524081214E+16"/>
    <n v="226.74503962716301"/>
    <n v="2.26745039627163E+16"/>
    <x v="200"/>
    <n v="92.4"/>
  </r>
  <r>
    <x v="0"/>
    <n v="66"/>
    <x v="0"/>
    <x v="2"/>
    <x v="3"/>
    <x v="3"/>
    <x v="3"/>
    <x v="1384"/>
    <x v="0"/>
    <x v="3"/>
    <n v="30.8924574614223"/>
    <n v="30.8924574614223"/>
    <n v="3.08924574614223E+16"/>
    <x v="2"/>
    <n v="1385"/>
    <s v="No"/>
    <x v="0"/>
    <n v="2256.5176968220799"/>
    <n v="2.25651769682208E+16"/>
    <n v="251.769352058609"/>
    <n v="2.51769352058609E+16"/>
    <x v="416"/>
    <n v="98.6"/>
  </r>
  <r>
    <x v="0"/>
    <n v="55"/>
    <x v="0"/>
    <x v="16"/>
    <x v="2"/>
    <x v="3"/>
    <x v="0"/>
    <x v="1385"/>
    <x v="1"/>
    <x v="3"/>
    <n v="30.846620856706501"/>
    <n v="30.846620856706501"/>
    <n v="3.08466208567065E+16"/>
    <x v="2"/>
    <n v="1386"/>
    <s v="Si"/>
    <x v="1"/>
    <n v="2309.7432578880498"/>
    <n v="2.30974325788805E+16"/>
    <n v="235.016868478606"/>
    <n v="2.35016868478606E+16"/>
    <x v="344"/>
    <n v="98.4"/>
  </r>
  <r>
    <x v="0"/>
    <n v="56"/>
    <x v="1"/>
    <x v="2"/>
    <x v="3"/>
    <x v="3"/>
    <x v="0"/>
    <x v="1386"/>
    <x v="1"/>
    <x v="1"/>
    <n v="30.846599759331301"/>
    <n v="30.846599759331301"/>
    <n v="3.08465997593313E+16"/>
    <x v="2"/>
    <n v="1387"/>
    <s v="No"/>
    <x v="0"/>
    <n v="2189.0971251549599"/>
    <n v="2.18909712515496E+16"/>
    <n v="240.72589414758099"/>
    <n v="2.40725894147581E+16"/>
    <x v="323"/>
    <n v="97.6"/>
  </r>
  <r>
    <x v="0"/>
    <n v="65"/>
    <x v="0"/>
    <x v="2"/>
    <x v="2"/>
    <x v="3"/>
    <x v="3"/>
    <x v="1387"/>
    <x v="0"/>
    <x v="1"/>
    <n v="30.840039999633898"/>
    <n v="30.840039999633898"/>
    <n v="3.08400399996339E+16"/>
    <x v="2"/>
    <n v="1388"/>
    <s v="No"/>
    <x v="0"/>
    <n v="257.49660261426402"/>
    <n v="2574966026142640"/>
    <n v="294.73155989000298"/>
    <n v="2.94731559890003E+16"/>
    <x v="444"/>
    <n v="105.3"/>
  </r>
  <r>
    <x v="0"/>
    <n v="64"/>
    <x v="0"/>
    <x v="5"/>
    <x v="2"/>
    <x v="3"/>
    <x v="0"/>
    <x v="1388"/>
    <x v="0"/>
    <x v="1"/>
    <n v="30.827026651413799"/>
    <n v="3.08270266514138"/>
    <n v="3082702665141380"/>
    <x v="2"/>
    <n v="1389"/>
    <s v="Si"/>
    <x v="1"/>
    <n v="2194.2798485346698"/>
    <n v="2.19427984853467E+16"/>
    <n v="28.856192082184201"/>
    <n v="2885619208218420"/>
    <x v="348"/>
    <n v="99.1"/>
  </r>
  <r>
    <x v="0"/>
    <n v="64"/>
    <x v="0"/>
    <x v="5"/>
    <x v="2"/>
    <x v="0"/>
    <x v="0"/>
    <x v="1389"/>
    <x v="0"/>
    <x v="0"/>
    <n v="30.8088653989691"/>
    <n v="30.8088653989691"/>
    <n v="3.08088653989691E+16"/>
    <x v="2"/>
    <n v="1390"/>
    <s v="No"/>
    <x v="0"/>
    <n v="2209.8750320880299"/>
    <n v="2.20987503208803E+16"/>
    <n v="216.226628046668"/>
    <n v="2.16226628046668E+16"/>
    <x v="282"/>
    <n v="100"/>
  </r>
  <r>
    <x v="0"/>
    <n v="50"/>
    <x v="1"/>
    <x v="2"/>
    <x v="1"/>
    <x v="2"/>
    <x v="1"/>
    <x v="1390"/>
    <x v="0"/>
    <x v="0"/>
    <n v="30.808114008388298"/>
    <n v="3.0808114008388299"/>
    <n v="3080811400838830"/>
    <x v="2"/>
    <n v="1391"/>
    <s v="No"/>
    <x v="0"/>
    <n v="198.82013906256799"/>
    <n v="1988201390625680"/>
    <n v="20.908361279106298"/>
    <n v="2090836127910630"/>
    <x v="102"/>
    <n v="88.1"/>
  </r>
  <r>
    <x v="0"/>
    <n v="47"/>
    <x v="1"/>
    <x v="9"/>
    <x v="1"/>
    <x v="2"/>
    <x v="1"/>
    <x v="1391"/>
    <x v="0"/>
    <x v="1"/>
    <n v="30.806639819763298"/>
    <n v="3.08066398197633"/>
    <n v="3080663981976330"/>
    <x v="2"/>
    <n v="1392"/>
    <s v="No"/>
    <x v="0"/>
    <n v="2157.0620269730498"/>
    <n v="2.15706202697305E+16"/>
    <n v="21.365610586349401"/>
    <n v="2136561058634940"/>
    <x v="221"/>
    <n v="91.7"/>
  </r>
  <r>
    <x v="0"/>
    <n v="62"/>
    <x v="0"/>
    <x v="5"/>
    <x v="1"/>
    <x v="3"/>
    <x v="0"/>
    <x v="1392"/>
    <x v="0"/>
    <x v="3"/>
    <n v="30.8008796394985"/>
    <n v="3.08008796394985"/>
    <n v="3080087963949850"/>
    <x v="2"/>
    <n v="1393"/>
    <s v="No"/>
    <x v="0"/>
    <n v="2440.3192102121702"/>
    <n v="2.44031921021217E+16"/>
    <n v="25.020969516783602"/>
    <n v="2502096951678360"/>
    <x v="323"/>
    <n v="100.6"/>
  </r>
  <r>
    <x v="0"/>
    <n v="50"/>
    <x v="0"/>
    <x v="5"/>
    <x v="1"/>
    <x v="1"/>
    <x v="1"/>
    <x v="1393"/>
    <x v="2"/>
    <x v="0"/>
    <n v="30.793084941380101"/>
    <n v="30.793084941380101"/>
    <n v="3.07930849413801E+16"/>
    <x v="2"/>
    <n v="1394"/>
    <s v="No"/>
    <x v="0"/>
    <n v="179.36353972998299"/>
    <n v="1793635397299830"/>
    <n v="214.50209787655299"/>
    <n v="2.14502097876553E+16"/>
    <x v="87"/>
    <n v="84.1"/>
  </r>
  <r>
    <x v="0"/>
    <n v="58"/>
    <x v="0"/>
    <x v="1"/>
    <x v="1"/>
    <x v="2"/>
    <x v="0"/>
    <x v="1394"/>
    <x v="2"/>
    <x v="3"/>
    <n v="30.787183932772599"/>
    <n v="30.787183932772599"/>
    <n v="3.07871839327726E+16"/>
    <x v="2"/>
    <n v="1395"/>
    <s v="No"/>
    <x v="0"/>
    <n v="2145.3156212231802"/>
    <n v="2.14531562122318E+16"/>
    <n v="22.579814680963"/>
    <n v="2257981468096300"/>
    <x v="346"/>
    <n v="98.3"/>
  </r>
  <r>
    <x v="0"/>
    <n v="61"/>
    <x v="0"/>
    <x v="2"/>
    <x v="2"/>
    <x v="0"/>
    <x v="0"/>
    <x v="1395"/>
    <x v="1"/>
    <x v="0"/>
    <n v="30.764391735297298"/>
    <n v="30.764391735297298"/>
    <n v="3.07643917352973E+16"/>
    <x v="2"/>
    <n v="1396"/>
    <s v="Si"/>
    <x v="1"/>
    <n v="2169.6917165832301"/>
    <n v="2.16969171658323E+16"/>
    <n v="27.656176080277699"/>
    <n v="2765617608027770"/>
    <x v="462"/>
    <n v="101.4"/>
  </r>
  <r>
    <x v="0"/>
    <n v="65"/>
    <x v="1"/>
    <x v="2"/>
    <x v="1"/>
    <x v="0"/>
    <x v="3"/>
    <x v="1396"/>
    <x v="1"/>
    <x v="3"/>
    <n v="30.758507989589798"/>
    <n v="30.758507989589798"/>
    <n v="3.07585079895898E+16"/>
    <x v="2"/>
    <n v="1397"/>
    <s v="Si"/>
    <x v="1"/>
    <n v="215.089855962504"/>
    <n v="2150898559625040"/>
    <n v="25.440361268409902"/>
    <n v="2544036126840990"/>
    <x v="322"/>
    <n v="92.1"/>
  </r>
  <r>
    <x v="0"/>
    <n v="55"/>
    <x v="1"/>
    <x v="5"/>
    <x v="2"/>
    <x v="3"/>
    <x v="0"/>
    <x v="1397"/>
    <x v="0"/>
    <x v="1"/>
    <n v="30.7584875118893"/>
    <n v="30.7584875118893"/>
    <n v="3.07584875118893E+16"/>
    <x v="2"/>
    <n v="1398"/>
    <s v="No"/>
    <x v="0"/>
    <n v="226.11834805874099"/>
    <n v="2261183480587410"/>
    <n v="27.811339867832299"/>
    <n v="2781133986783230"/>
    <x v="401"/>
    <n v="95"/>
  </r>
  <r>
    <x v="0"/>
    <n v="65"/>
    <x v="1"/>
    <x v="0"/>
    <x v="2"/>
    <x v="3"/>
    <x v="3"/>
    <x v="1398"/>
    <x v="1"/>
    <x v="3"/>
    <n v="30.7164383706337"/>
    <n v="30.7164383706337"/>
    <n v="3.07164383706337E+16"/>
    <x v="2"/>
    <n v="1399"/>
    <s v="No"/>
    <x v="0"/>
    <n v="2294.5182473026198"/>
    <n v="2.29451824730262E+16"/>
    <n v="26.557505006336001"/>
    <n v="2655750500633600"/>
    <x v="342"/>
    <n v="98.7"/>
  </r>
  <r>
    <x v="0"/>
    <n v="53"/>
    <x v="1"/>
    <x v="7"/>
    <x v="1"/>
    <x v="0"/>
    <x v="1"/>
    <x v="1399"/>
    <x v="1"/>
    <x v="1"/>
    <n v="30.688084497067898"/>
    <n v="3.0688084497067898"/>
    <n v="3068808449706790"/>
    <x v="2"/>
    <n v="1400"/>
    <s v="No"/>
    <x v="0"/>
    <n v="18.417440852907401"/>
    <n v="184174408529074"/>
    <n v="215.89027899603201"/>
    <n v="2.15890278996032E+16"/>
    <x v="44"/>
    <n v="88.6"/>
  </r>
  <r>
    <x v="0"/>
    <n v="57"/>
    <x v="1"/>
    <x v="1"/>
    <x v="1"/>
    <x v="3"/>
    <x v="0"/>
    <x v="1400"/>
    <x v="0"/>
    <x v="1"/>
    <n v="30.664266115708898"/>
    <n v="3.0664266115708898"/>
    <n v="3066426611570890"/>
    <x v="2"/>
    <n v="1401"/>
    <s v="No"/>
    <x v="0"/>
    <n v="2079.23844667196"/>
    <n v="2.07923844667196E+16"/>
    <n v="2.2465692007589402"/>
    <n v="224656920075894"/>
    <x v="78"/>
    <n v="91.7"/>
  </r>
  <r>
    <x v="0"/>
    <n v="60"/>
    <x v="1"/>
    <x v="9"/>
    <x v="1"/>
    <x v="2"/>
    <x v="0"/>
    <x v="1401"/>
    <x v="1"/>
    <x v="3"/>
    <n v="30.578072437284799"/>
    <n v="3.05780724372848"/>
    <n v="3057807243728480"/>
    <x v="2"/>
    <n v="1402"/>
    <s v="No"/>
    <x v="0"/>
    <n v="2031.2670746266299"/>
    <n v="2.03126707462663E+16"/>
    <n v="272.81369901839298"/>
    <n v="2.72813699018393E+16"/>
    <x v="47"/>
    <n v="96.1"/>
  </r>
  <r>
    <x v="0"/>
    <n v="68"/>
    <x v="1"/>
    <x v="2"/>
    <x v="0"/>
    <x v="0"/>
    <x v="3"/>
    <x v="1402"/>
    <x v="0"/>
    <x v="2"/>
    <n v="30.566578829808101"/>
    <n v="0.305665788298081"/>
    <n v="305665788298081"/>
    <x v="2"/>
    <n v="1403"/>
    <s v="No"/>
    <x v="0"/>
    <n v="2236.8956292173498"/>
    <n v="2.23689562921735E+16"/>
    <n v="265.20202754761402"/>
    <n v="2.65202027547614E+16"/>
    <x v="217"/>
    <n v="95.1"/>
  </r>
  <r>
    <x v="0"/>
    <n v="62"/>
    <x v="0"/>
    <x v="2"/>
    <x v="0"/>
    <x v="3"/>
    <x v="0"/>
    <x v="1403"/>
    <x v="0"/>
    <x v="1"/>
    <n v="30.5385448932321"/>
    <n v="3.0538544893232098"/>
    <n v="3053854489323210"/>
    <x v="2"/>
    <n v="1404"/>
    <s v="Si"/>
    <x v="1"/>
    <n v="226.28019237874301"/>
    <n v="2262801923787430"/>
    <n v="249.88074275263901"/>
    <n v="2.49880742752639E+16"/>
    <x v="463"/>
    <n v="99.6"/>
  </r>
  <r>
    <x v="0"/>
    <n v="48"/>
    <x v="1"/>
    <x v="0"/>
    <x v="1"/>
    <x v="0"/>
    <x v="1"/>
    <x v="1404"/>
    <x v="0"/>
    <x v="1"/>
    <n v="30.524429506415199"/>
    <n v="30.524429506415199"/>
    <n v="3.05244295064152E+16"/>
    <x v="2"/>
    <n v="1405"/>
    <s v="No"/>
    <x v="0"/>
    <n v="198.18710078050401"/>
    <n v="1981871007805040"/>
    <n v="225.04452912950799"/>
    <n v="2.25044529129508E+16"/>
    <x v="32"/>
    <n v="84.3"/>
  </r>
  <r>
    <x v="0"/>
    <n v="59"/>
    <x v="0"/>
    <x v="1"/>
    <x v="1"/>
    <x v="0"/>
    <x v="0"/>
    <x v="1405"/>
    <x v="0"/>
    <x v="3"/>
    <n v="30.518620939059701"/>
    <n v="30.518620939059701"/>
    <n v="3.05186209390597E+16"/>
    <x v="2"/>
    <n v="1406"/>
    <s v="No"/>
    <x v="0"/>
    <n v="2038.01833451074"/>
    <n v="2.03801833451074E+16"/>
    <n v="21.686772256224501"/>
    <n v="2168677225622450"/>
    <x v="208"/>
    <n v="92.8"/>
  </r>
  <r>
    <x v="0"/>
    <n v="58"/>
    <x v="1"/>
    <x v="1"/>
    <x v="1"/>
    <x v="0"/>
    <x v="0"/>
    <x v="1406"/>
    <x v="1"/>
    <x v="3"/>
    <n v="30.4879834329342"/>
    <n v="30.4879834329342"/>
    <n v="3.04879834329342E+16"/>
    <x v="2"/>
    <n v="1407"/>
    <s v="No"/>
    <x v="0"/>
    <n v="1989.5576462831"/>
    <n v="1.9895576462831E+16"/>
    <n v="20.8495157180548"/>
    <n v="2084951571805480"/>
    <x v="228"/>
    <n v="93.6"/>
  </r>
  <r>
    <x v="0"/>
    <n v="64"/>
    <x v="1"/>
    <x v="2"/>
    <x v="1"/>
    <x v="1"/>
    <x v="0"/>
    <x v="1407"/>
    <x v="1"/>
    <x v="0"/>
    <n v="30.471138539310701"/>
    <n v="0.30471138539310699"/>
    <n v="304711385393107"/>
    <x v="2"/>
    <n v="1408"/>
    <s v="No"/>
    <x v="0"/>
    <n v="1897.9512431808801"/>
    <n v="1.89795124318088E+16"/>
    <n v="226.45716324728599"/>
    <n v="2.26457163247286E+16"/>
    <x v="146"/>
    <n v="89.7"/>
  </r>
  <r>
    <x v="0"/>
    <n v="70"/>
    <x v="1"/>
    <x v="0"/>
    <x v="1"/>
    <x v="0"/>
    <x v="3"/>
    <x v="1408"/>
    <x v="0"/>
    <x v="3"/>
    <n v="30.470221262335201"/>
    <n v="30.470221262335201"/>
    <n v="3.04702212623352E+16"/>
    <x v="2"/>
    <n v="1409"/>
    <s v="No"/>
    <x v="0"/>
    <n v="1980.85056918848"/>
    <n v="1.98085056918848E+16"/>
    <n v="218.946958846429"/>
    <n v="2.18946958846429E+16"/>
    <x v="350"/>
    <n v="99.2"/>
  </r>
  <r>
    <x v="0"/>
    <n v="46"/>
    <x v="1"/>
    <x v="9"/>
    <x v="1"/>
    <x v="3"/>
    <x v="1"/>
    <x v="1409"/>
    <x v="0"/>
    <x v="0"/>
    <n v="30.436422873981499"/>
    <n v="0.304364228739815"/>
    <n v="304364228739815"/>
    <x v="2"/>
    <n v="1410"/>
    <s v="No"/>
    <x v="0"/>
    <n v="2020.15290133849"/>
    <n v="2.02015290133849E+16"/>
    <n v="247.00603056244501"/>
    <n v="2.47006030562445E+16"/>
    <x v="24"/>
    <n v="91.5"/>
  </r>
  <r>
    <x v="0"/>
    <n v="50"/>
    <x v="0"/>
    <x v="0"/>
    <x v="1"/>
    <x v="0"/>
    <x v="1"/>
    <x v="1410"/>
    <x v="0"/>
    <x v="0"/>
    <n v="30.371055977221001"/>
    <n v="30.371055977221001"/>
    <n v="3.0371055977221E+16"/>
    <x v="2"/>
    <n v="1411"/>
    <s v="No"/>
    <x v="0"/>
    <n v="190.54623597752101"/>
    <n v="1905462359775210"/>
    <n v="217.717119216426"/>
    <n v="2.17717119216426E+16"/>
    <x v="236"/>
    <n v="88.8"/>
  </r>
  <r>
    <x v="0"/>
    <n v="60"/>
    <x v="1"/>
    <x v="0"/>
    <x v="3"/>
    <x v="3"/>
    <x v="0"/>
    <x v="1411"/>
    <x v="0"/>
    <x v="1"/>
    <n v="30.333698630889302"/>
    <n v="30.333698630889302"/>
    <n v="3.03336986308893E+16"/>
    <x v="2"/>
    <n v="1412"/>
    <s v="No"/>
    <x v="0"/>
    <n v="2101.51086946225"/>
    <n v="2.10151086946225E+16"/>
    <n v="271.05478717042803"/>
    <n v="2.71054787170428E+16"/>
    <x v="76"/>
    <n v="90.7"/>
  </r>
  <r>
    <x v="0"/>
    <n v="55"/>
    <x v="0"/>
    <x v="17"/>
    <x v="3"/>
    <x v="0"/>
    <x v="0"/>
    <x v="1412"/>
    <x v="0"/>
    <x v="0"/>
    <n v="30.323636002226898"/>
    <n v="30.323636002226898"/>
    <n v="3032363600222690"/>
    <x v="2"/>
    <n v="1413"/>
    <s v="No"/>
    <x v="0"/>
    <n v="2045.5306822862201"/>
    <n v="2.04553068228622E+16"/>
    <n v="238.536179197873"/>
    <n v="2.38536179197873E+16"/>
    <x v="189"/>
    <n v="101.7"/>
  </r>
  <r>
    <x v="0"/>
    <n v="50"/>
    <x v="0"/>
    <x v="7"/>
    <x v="1"/>
    <x v="1"/>
    <x v="1"/>
    <x v="1413"/>
    <x v="1"/>
    <x v="1"/>
    <n v="30.323164887472799"/>
    <n v="30.323164887472799"/>
    <n v="3032316488747280"/>
    <x v="2"/>
    <n v="1414"/>
    <s v="No"/>
    <x v="0"/>
    <n v="2123.5923429607501"/>
    <n v="2.12359234296075E+16"/>
    <n v="243.71011333309599"/>
    <n v="2.43710113333096E+16"/>
    <x v="460"/>
    <n v="89"/>
  </r>
  <r>
    <x v="0"/>
    <n v="69"/>
    <x v="1"/>
    <x v="1"/>
    <x v="2"/>
    <x v="3"/>
    <x v="3"/>
    <x v="1414"/>
    <x v="0"/>
    <x v="1"/>
    <n v="30.3135432017738"/>
    <n v="0.30313543201773802"/>
    <n v="303135432017738"/>
    <x v="2"/>
    <n v="1415"/>
    <s v="Si"/>
    <x v="1"/>
    <n v="2217.3169140893401"/>
    <n v="2.21731691408934E+16"/>
    <n v="241.57924577974799"/>
    <n v="2.41579245779748E+16"/>
    <x v="458"/>
    <n v="98.9"/>
  </r>
  <r>
    <x v="0"/>
    <n v="59"/>
    <x v="1"/>
    <x v="11"/>
    <x v="3"/>
    <x v="0"/>
    <x v="0"/>
    <x v="1415"/>
    <x v="1"/>
    <x v="1"/>
    <n v="30.299541777993301"/>
    <n v="30.299541777993301"/>
    <n v="3.02995417779933E+16"/>
    <x v="2"/>
    <n v="1416"/>
    <s v="No"/>
    <x v="0"/>
    <n v="202.22791889982901"/>
    <n v="2022279188998290"/>
    <n v="2.4035799426318101"/>
    <n v="240357994263181"/>
    <x v="336"/>
    <n v="93.4"/>
  </r>
  <r>
    <x v="0"/>
    <n v="51"/>
    <x v="0"/>
    <x v="3"/>
    <x v="1"/>
    <x v="0"/>
    <x v="1"/>
    <x v="1416"/>
    <x v="0"/>
    <x v="1"/>
    <n v="30.2903952769827"/>
    <n v="30.2903952769827"/>
    <n v="3.02903952769827E+16"/>
    <x v="2"/>
    <n v="1417"/>
    <s v="No"/>
    <x v="0"/>
    <n v="1942.6918950536401"/>
    <n v="1.94269189505364E+16"/>
    <n v="229.92515191885099"/>
    <n v="2.29925151918851E+16"/>
    <x v="6"/>
    <n v="91.8"/>
  </r>
  <r>
    <x v="0"/>
    <n v="62"/>
    <x v="0"/>
    <x v="0"/>
    <x v="1"/>
    <x v="0"/>
    <x v="0"/>
    <x v="1417"/>
    <x v="0"/>
    <x v="3"/>
    <n v="30.289709838865299"/>
    <n v="30.289709838865299"/>
    <n v="3.02897098388653E+16"/>
    <x v="2"/>
    <n v="1418"/>
    <s v="No"/>
    <x v="0"/>
    <n v="2067.1138324796302"/>
    <n v="2.06711383247963E+16"/>
    <n v="23.7644737112795"/>
    <n v="2376447371127950"/>
    <x v="398"/>
    <n v="97.8"/>
  </r>
  <r>
    <x v="0"/>
    <n v="54"/>
    <x v="1"/>
    <x v="7"/>
    <x v="3"/>
    <x v="0"/>
    <x v="1"/>
    <x v="1418"/>
    <x v="1"/>
    <x v="0"/>
    <n v="30.280273684100798"/>
    <n v="30.280273684100798"/>
    <n v="3.02802736841008E+16"/>
    <x v="2"/>
    <n v="1419"/>
    <s v="No"/>
    <x v="0"/>
    <n v="2122.5464410995601"/>
    <n v="2.12254644109956E+16"/>
    <n v="247.64586609394499"/>
    <n v="2.47645866093945E+16"/>
    <x v="108"/>
    <n v="87.3"/>
  </r>
  <r>
    <x v="0"/>
    <n v="68"/>
    <x v="1"/>
    <x v="0"/>
    <x v="1"/>
    <x v="0"/>
    <x v="3"/>
    <x v="1419"/>
    <x v="1"/>
    <x v="3"/>
    <n v="30.278484724906299"/>
    <n v="3.0278484724906298"/>
    <n v="3027848472490630"/>
    <x v="2"/>
    <n v="1420"/>
    <s v="No"/>
    <x v="0"/>
    <n v="1886.46215576543"/>
    <n v="1.88646215576543E+16"/>
    <n v="22.574006681128701"/>
    <n v="2257400668112870"/>
    <x v="421"/>
    <n v="92.2"/>
  </r>
  <r>
    <x v="0"/>
    <n v="60"/>
    <x v="0"/>
    <x v="1"/>
    <x v="1"/>
    <x v="0"/>
    <x v="0"/>
    <x v="1420"/>
    <x v="1"/>
    <x v="3"/>
    <n v="30.2756739153944"/>
    <n v="30.2756739153944"/>
    <n v="3.02756739153944E+16"/>
    <x v="2"/>
    <n v="1421"/>
    <s v="No"/>
    <x v="0"/>
    <n v="2139.2987087709698"/>
    <n v="2.13929870877097E+16"/>
    <n v="21.7309914067664"/>
    <n v="2173099140676640"/>
    <x v="280"/>
    <n v="99.4"/>
  </r>
  <r>
    <x v="0"/>
    <n v="60"/>
    <x v="1"/>
    <x v="2"/>
    <x v="1"/>
    <x v="3"/>
    <x v="0"/>
    <x v="1421"/>
    <x v="1"/>
    <x v="3"/>
    <n v="30.249134133733602"/>
    <n v="30.249134133733602"/>
    <n v="3.02491341337336E+16"/>
    <x v="2"/>
    <n v="1422"/>
    <s v="No"/>
    <x v="0"/>
    <n v="2043.0376604476201"/>
    <n v="2.04303766044762E+16"/>
    <n v="236.408484757997"/>
    <n v="2.36408484757997E+16"/>
    <x v="134"/>
    <n v="93.6"/>
  </r>
  <r>
    <x v="0"/>
    <n v="70"/>
    <x v="1"/>
    <x v="9"/>
    <x v="3"/>
    <x v="3"/>
    <x v="3"/>
    <x v="1422"/>
    <x v="0"/>
    <x v="3"/>
    <n v="30.239142835288298"/>
    <n v="30.239142835288298"/>
    <n v="3.02391428352883E+16"/>
    <x v="2"/>
    <n v="1423"/>
    <s v="No"/>
    <x v="0"/>
    <n v="2266.02417750011"/>
    <n v="2.26602417750011E+16"/>
    <n v="241.071303542876"/>
    <n v="2.41071303542876E+16"/>
    <x v="274"/>
    <n v="97.4"/>
  </r>
  <r>
    <x v="0"/>
    <n v="55"/>
    <x v="0"/>
    <x v="5"/>
    <x v="1"/>
    <x v="2"/>
    <x v="0"/>
    <x v="1423"/>
    <x v="1"/>
    <x v="1"/>
    <n v="30.221181704347799"/>
    <n v="30.221181704347799"/>
    <n v="3.02211817043478E+16"/>
    <x v="2"/>
    <n v="1424"/>
    <s v="No"/>
    <x v="0"/>
    <n v="1842.25739779481"/>
    <n v="1.84225739779481E+16"/>
    <n v="224.426658775178"/>
    <n v="2.24426658775178E+16"/>
    <x v="6"/>
    <n v="96.2"/>
  </r>
  <r>
    <x v="0"/>
    <n v="59"/>
    <x v="0"/>
    <x v="0"/>
    <x v="3"/>
    <x v="0"/>
    <x v="0"/>
    <x v="1424"/>
    <x v="1"/>
    <x v="3"/>
    <n v="30.1680008234352"/>
    <n v="30.1680008234352"/>
    <n v="3.01680008234352E+16"/>
    <x v="2"/>
    <n v="1425"/>
    <s v="No"/>
    <x v="0"/>
    <n v="2074.03577330804"/>
    <n v="2.07403577330804E+16"/>
    <n v="245.124682043885"/>
    <n v="2.45124682043885E+16"/>
    <x v="240"/>
    <n v="101.2"/>
  </r>
  <r>
    <x v="0"/>
    <n v="61"/>
    <x v="0"/>
    <x v="2"/>
    <x v="0"/>
    <x v="3"/>
    <x v="0"/>
    <x v="1425"/>
    <x v="0"/>
    <x v="1"/>
    <n v="30.142454267178401"/>
    <n v="30.142454267178401"/>
    <n v="3.01424542671784E+16"/>
    <x v="2"/>
    <n v="1426"/>
    <s v="No"/>
    <x v="0"/>
    <n v="2263.10974536715"/>
    <n v="2.26310974536715E+16"/>
    <n v="245.85235942902699"/>
    <n v="2.45852359429027E+16"/>
    <x v="464"/>
    <n v="101.8"/>
  </r>
  <r>
    <x v="0"/>
    <n v="62"/>
    <x v="1"/>
    <x v="5"/>
    <x v="3"/>
    <x v="0"/>
    <x v="0"/>
    <x v="1426"/>
    <x v="0"/>
    <x v="1"/>
    <n v="30.140377874742601"/>
    <n v="30.140377874742601"/>
    <n v="3014037787474260"/>
    <x v="2"/>
    <n v="1427"/>
    <s v="No"/>
    <x v="0"/>
    <n v="231.63912681554001"/>
    <n v="2316391268155400"/>
    <n v="212.51157979031899"/>
    <n v="2.12511579790319E+16"/>
    <x v="240"/>
    <n v="96.5"/>
  </r>
  <r>
    <x v="0"/>
    <n v="60"/>
    <x v="0"/>
    <x v="0"/>
    <x v="2"/>
    <x v="3"/>
    <x v="0"/>
    <x v="1427"/>
    <x v="0"/>
    <x v="1"/>
    <n v="30.137718823935199"/>
    <n v="30.137718823935199"/>
    <n v="3.01377188239352E+16"/>
    <x v="2"/>
    <n v="1428"/>
    <s v="Si"/>
    <x v="1"/>
    <n v="2622.0525522467501"/>
    <n v="2.62205255224675E+16"/>
    <n v="249.63465137982399"/>
    <n v="2.49634651379824E+16"/>
    <x v="419"/>
    <n v="99.5"/>
  </r>
  <r>
    <x v="0"/>
    <n v="54"/>
    <x v="0"/>
    <x v="9"/>
    <x v="1"/>
    <x v="2"/>
    <x v="1"/>
    <x v="1428"/>
    <x v="1"/>
    <x v="1"/>
    <n v="30.137220575607198"/>
    <n v="30.137220575607198"/>
    <n v="3013722057560720"/>
    <x v="2"/>
    <n v="1429"/>
    <s v="No"/>
    <x v="0"/>
    <n v="2313.93388005632"/>
    <n v="2.31393388005632E+16"/>
    <n v="23.846246694265599"/>
    <n v="2384624669426560"/>
    <x v="120"/>
    <n v="94.3"/>
  </r>
  <r>
    <x v="0"/>
    <n v="73"/>
    <x v="1"/>
    <x v="0"/>
    <x v="2"/>
    <x v="3"/>
    <x v="3"/>
    <x v="1429"/>
    <x v="1"/>
    <x v="3"/>
    <n v="30.127058877667999"/>
    <n v="30.127058877667999"/>
    <n v="3.0127058877668E+16"/>
    <x v="2"/>
    <n v="1430"/>
    <s v="No"/>
    <x v="0"/>
    <n v="2006.8737485183599"/>
    <n v="2.00687374851836E+16"/>
    <n v="2.3895525719609099"/>
    <n v="238955257196091"/>
    <x v="298"/>
    <n v="102.8"/>
  </r>
  <r>
    <x v="0"/>
    <n v="58"/>
    <x v="1"/>
    <x v="5"/>
    <x v="1"/>
    <x v="2"/>
    <x v="0"/>
    <x v="1430"/>
    <x v="0"/>
    <x v="0"/>
    <n v="30.078618493658698"/>
    <n v="30.078618493658698"/>
    <n v="3.00786184936587E+16"/>
    <x v="2"/>
    <n v="1431"/>
    <s v="No"/>
    <x v="0"/>
    <n v="2014.4583532538099"/>
    <n v="2.01445835325381E+16"/>
    <n v="237.746088894162"/>
    <n v="2.37746088894162E+16"/>
    <x v="358"/>
    <n v="92.6"/>
  </r>
  <r>
    <x v="0"/>
    <n v="66"/>
    <x v="1"/>
    <x v="2"/>
    <x v="0"/>
    <x v="3"/>
    <x v="3"/>
    <x v="1431"/>
    <x v="1"/>
    <x v="3"/>
    <n v="30.0705107912103"/>
    <n v="30.0705107912103"/>
    <n v="3.00705107912103E+16"/>
    <x v="2"/>
    <n v="1432"/>
    <s v="Si"/>
    <x v="1"/>
    <n v="2251.9940459262002"/>
    <n v="2.2519940459262E+16"/>
    <n v="255.29556218254399"/>
    <n v="2.55295562182544E+16"/>
    <x v="395"/>
    <n v="100"/>
  </r>
  <r>
    <x v="0"/>
    <n v="61"/>
    <x v="0"/>
    <x v="5"/>
    <x v="2"/>
    <x v="2"/>
    <x v="0"/>
    <x v="1432"/>
    <x v="1"/>
    <x v="3"/>
    <n v="30.0346575134601"/>
    <n v="30.0346575134601"/>
    <n v="3.00346575134601E+16"/>
    <x v="2"/>
    <n v="1433"/>
    <s v="No"/>
    <x v="0"/>
    <n v="1839.3996857777199"/>
    <n v="1.83939968577772E+16"/>
    <n v="22.296073923736"/>
    <n v="2229607392373600"/>
    <x v="465"/>
    <n v="97"/>
  </r>
  <r>
    <x v="0"/>
    <n v="66"/>
    <x v="1"/>
    <x v="0"/>
    <x v="2"/>
    <x v="3"/>
    <x v="3"/>
    <x v="1433"/>
    <x v="0"/>
    <x v="0"/>
    <n v="30.029177468419903"/>
    <n v="3.0029177468419901"/>
    <n v="3002917746841990"/>
    <x v="2"/>
    <n v="1434"/>
    <s v="No"/>
    <x v="0"/>
    <n v="2394.8541467372402"/>
    <n v="2.39485414673724E+16"/>
    <n v="24.736336563476399"/>
    <n v="2473633656347640"/>
    <x v="466"/>
    <n v="96.6"/>
  </r>
  <r>
    <x v="0"/>
    <n v="60"/>
    <x v="1"/>
    <x v="9"/>
    <x v="1"/>
    <x v="0"/>
    <x v="0"/>
    <x v="1434"/>
    <x v="1"/>
    <x v="3"/>
    <n v="30.022441042400999"/>
    <n v="30.022441042400999"/>
    <n v="3.0022441042401E+16"/>
    <x v="2"/>
    <n v="1435"/>
    <s v="No"/>
    <x v="0"/>
    <n v="21.1099460333322"/>
    <n v="211099460333322"/>
    <n v="221.08262340588999"/>
    <n v="2.2108262340589E+16"/>
    <x v="158"/>
    <n v="93.4"/>
  </r>
  <r>
    <x v="0"/>
    <n v="55"/>
    <x v="0"/>
    <x v="12"/>
    <x v="0"/>
    <x v="3"/>
    <x v="0"/>
    <x v="1435"/>
    <x v="0"/>
    <x v="0"/>
    <n v="30.020176539572098"/>
    <n v="30.020176539572098"/>
    <n v="3002017653957210"/>
    <x v="2"/>
    <n v="1436"/>
    <s v="No"/>
    <x v="0"/>
    <n v="1992.63245661426"/>
    <n v="1.99263245661426E+16"/>
    <n v="207.983190565212"/>
    <n v="2.07983190565212E+16"/>
    <x v="376"/>
    <n v="97.9"/>
  </r>
  <r>
    <x v="0"/>
    <n v="54"/>
    <x v="1"/>
    <x v="9"/>
    <x v="1"/>
    <x v="2"/>
    <x v="1"/>
    <x v="1436"/>
    <x v="1"/>
    <x v="0"/>
    <n v="30.0178324944205"/>
    <n v="30.0178324944205"/>
    <n v="3.00178324944205E+16"/>
    <x v="2"/>
    <n v="1437"/>
    <s v="No"/>
    <x v="0"/>
    <n v="1888.6262140383301"/>
    <n v="1.88862621403833E+16"/>
    <n v="181.077995211836"/>
    <n v="1.81077995211836E+16"/>
    <x v="61"/>
    <n v="85.6"/>
  </r>
  <r>
    <x v="0"/>
    <n v="47"/>
    <x v="0"/>
    <x v="17"/>
    <x v="3"/>
    <x v="2"/>
    <x v="1"/>
    <x v="1437"/>
    <x v="1"/>
    <x v="2"/>
    <n v="30.014966738595401"/>
    <n v="30.014966738595401"/>
    <n v="3.00149667385954E+16"/>
    <x v="2"/>
    <n v="1438"/>
    <s v="No"/>
    <x v="0"/>
    <n v="2067.63056561951"/>
    <n v="2.06763056561951E+16"/>
    <n v="227.57417298693201"/>
    <n v="2.27574172986932E+16"/>
    <x v="264"/>
    <n v="85.9"/>
  </r>
  <r>
    <x v="0"/>
    <n v="55"/>
    <x v="0"/>
    <x v="2"/>
    <x v="3"/>
    <x v="0"/>
    <x v="0"/>
    <x v="1438"/>
    <x v="1"/>
    <x v="0"/>
    <n v="30.013715372532701"/>
    <n v="0.30013715372532701"/>
    <n v="300137153725327"/>
    <x v="2"/>
    <n v="1439"/>
    <s v="Si"/>
    <x v="1"/>
    <n v="2346.70908611611"/>
    <n v="2.34670908611611E+16"/>
    <n v="266.33028316144402"/>
    <n v="2.66330283161444E+16"/>
    <x v="323"/>
    <n v="98.2"/>
  </r>
  <r>
    <x v="0"/>
    <n v="68"/>
    <x v="0"/>
    <x v="17"/>
    <x v="0"/>
    <x v="0"/>
    <x v="3"/>
    <x v="1439"/>
    <x v="1"/>
    <x v="0"/>
    <n v="30.012115918153299"/>
    <n v="30.012115918153299"/>
    <n v="3001211591815330"/>
    <x v="2"/>
    <n v="1440"/>
    <s v="No"/>
    <x v="0"/>
    <n v="2210.9774789964199"/>
    <n v="2.21097747899642E+16"/>
    <n v="218.945678682367"/>
    <n v="2.18945678682367E+16"/>
    <x v="407"/>
    <n v="102.3"/>
  </r>
  <r>
    <x v="1"/>
    <n v="48"/>
    <x v="0"/>
    <x v="8"/>
    <x v="1"/>
    <x v="2"/>
    <x v="1"/>
    <x v="1440"/>
    <x v="0"/>
    <x v="0"/>
    <n v="34.997430526877096"/>
    <n v="0.34997430526877099"/>
    <n v="349974305268771"/>
    <x v="2"/>
    <n v="1441"/>
    <s v="No"/>
    <x v="0"/>
    <n v="221.732970846314"/>
    <n v="2217329708463140"/>
    <n v="220.895305024066"/>
    <n v="2.20895305024066E+16"/>
    <x v="189"/>
    <n v="97"/>
  </r>
  <r>
    <x v="1"/>
    <n v="59"/>
    <x v="1"/>
    <x v="0"/>
    <x v="2"/>
    <x v="3"/>
    <x v="0"/>
    <x v="1441"/>
    <x v="1"/>
    <x v="1"/>
    <n v="34.993586638884999"/>
    <n v="34.993586638884999"/>
    <n v="3.4993586638885E+16"/>
    <x v="2"/>
    <n v="1442"/>
    <s v="Si"/>
    <x v="1"/>
    <n v="2119.3638892404201"/>
    <n v="2.11936388924042E+16"/>
    <n v="281.62163311874099"/>
    <n v="2.81621633118741E+16"/>
    <x v="380"/>
    <n v="99.3"/>
  </r>
  <r>
    <x v="1"/>
    <n v="58"/>
    <x v="1"/>
    <x v="10"/>
    <x v="1"/>
    <x v="3"/>
    <x v="0"/>
    <x v="1442"/>
    <x v="0"/>
    <x v="1"/>
    <n v="34.985459944315501"/>
    <n v="0.349854599443155"/>
    <n v="349854599443155"/>
    <x v="2"/>
    <n v="1443"/>
    <s v="Si"/>
    <x v="1"/>
    <n v="213.974331792237"/>
    <n v="2139743317922370"/>
    <n v="256.98198951431402"/>
    <n v="2.56981989514314E+16"/>
    <x v="277"/>
    <n v="93.2"/>
  </r>
  <r>
    <x v="1"/>
    <n v="70"/>
    <x v="0"/>
    <x v="3"/>
    <x v="2"/>
    <x v="3"/>
    <x v="3"/>
    <x v="1443"/>
    <x v="0"/>
    <x v="1"/>
    <n v="34.955884271682997"/>
    <n v="3.4955884271683"/>
    <n v="3495588427168300"/>
    <x v="2"/>
    <n v="1444"/>
    <s v="Si"/>
    <x v="1"/>
    <n v="2332.3563014075698"/>
    <n v="2.33235630140757E+16"/>
    <n v="26.625987961742201"/>
    <n v="2662598796174220"/>
    <x v="467"/>
    <n v="112.5"/>
  </r>
  <r>
    <x v="1"/>
    <n v="60"/>
    <x v="1"/>
    <x v="1"/>
    <x v="0"/>
    <x v="3"/>
    <x v="0"/>
    <x v="1444"/>
    <x v="0"/>
    <x v="0"/>
    <n v="34.9261333532287"/>
    <n v="3.4926133353228699"/>
    <n v="3492613335322870"/>
    <x v="2"/>
    <n v="1445"/>
    <s v="Si"/>
    <x v="1"/>
    <n v="2409.6900418078199"/>
    <n v="2.40969004180782E+16"/>
    <n v="258.35926008482602"/>
    <n v="2.58359260084826E+16"/>
    <x v="281"/>
    <n v="103.9"/>
  </r>
  <r>
    <x v="1"/>
    <n v="59"/>
    <x v="0"/>
    <x v="7"/>
    <x v="3"/>
    <x v="1"/>
    <x v="0"/>
    <x v="1445"/>
    <x v="0"/>
    <x v="1"/>
    <n v="34.917854441157402"/>
    <n v="34.917854441157402"/>
    <n v="3.49178544411574E+16"/>
    <x v="2"/>
    <n v="1446"/>
    <s v="No"/>
    <x v="0"/>
    <n v="228.23977380961199"/>
    <n v="2282397738096120"/>
    <n v="21.802650238962698"/>
    <n v="2180265023896270"/>
    <x v="105"/>
    <n v="106.9"/>
  </r>
  <r>
    <x v="1"/>
    <n v="61"/>
    <x v="1"/>
    <x v="6"/>
    <x v="1"/>
    <x v="3"/>
    <x v="0"/>
    <x v="1446"/>
    <x v="1"/>
    <x v="3"/>
    <n v="34.905846715184097"/>
    <n v="34.905846715184097"/>
    <n v="3.49058467151841E+16"/>
    <x v="2"/>
    <n v="1447"/>
    <s v="Si"/>
    <x v="1"/>
    <n v="2419.6489014817298"/>
    <n v="2.41964890148173E+16"/>
    <n v="281.09039043245701"/>
    <n v="2.81090390432457E+16"/>
    <x v="466"/>
    <n v="97.8"/>
  </r>
  <r>
    <x v="1"/>
    <n v="65"/>
    <x v="1"/>
    <x v="4"/>
    <x v="2"/>
    <x v="3"/>
    <x v="3"/>
    <x v="1447"/>
    <x v="1"/>
    <x v="1"/>
    <n v="34.904919076492703"/>
    <n v="34.904919076492703"/>
    <n v="3.49049190764927E+16"/>
    <x v="2"/>
    <n v="1448"/>
    <s v="No"/>
    <x v="0"/>
    <n v="2108.35723620013"/>
    <n v="2.10835723620013E+16"/>
    <n v="216.29056760437999"/>
    <n v="2.1629056760438E+16"/>
    <x v="349"/>
    <n v="100.5"/>
  </r>
  <r>
    <x v="1"/>
    <n v="53"/>
    <x v="0"/>
    <x v="7"/>
    <x v="3"/>
    <x v="1"/>
    <x v="1"/>
    <x v="1448"/>
    <x v="0"/>
    <x v="2"/>
    <n v="34.8653912731993"/>
    <n v="3.4865391273199302"/>
    <n v="3486539127319930"/>
    <x v="2"/>
    <n v="1449"/>
    <s v="No"/>
    <x v="0"/>
    <n v="208.11715869630601"/>
    <n v="2081171586963060"/>
    <n v="23.511388620402499"/>
    <n v="2351138862040250"/>
    <x v="347"/>
    <n v="96.1"/>
  </r>
  <r>
    <x v="1"/>
    <n v="61"/>
    <x v="1"/>
    <x v="17"/>
    <x v="1"/>
    <x v="2"/>
    <x v="0"/>
    <x v="1449"/>
    <x v="1"/>
    <x v="0"/>
    <n v="34.864866526765695"/>
    <n v="3.4864866526765699"/>
    <n v="3486486652676570"/>
    <x v="2"/>
    <n v="1450"/>
    <s v="Si"/>
    <x v="1"/>
    <n v="2359.7560553415901"/>
    <n v="2.35975605534159E+16"/>
    <n v="236.09344622595799"/>
    <n v="2.36093446225958E+16"/>
    <x v="284"/>
    <n v="101"/>
  </r>
  <r>
    <x v="1"/>
    <n v="57"/>
    <x v="1"/>
    <x v="2"/>
    <x v="1"/>
    <x v="2"/>
    <x v="0"/>
    <x v="1450"/>
    <x v="0"/>
    <x v="1"/>
    <n v="34.844684455418999"/>
    <n v="3.4844684455418999"/>
    <n v="3484468445541900"/>
    <x v="2"/>
    <n v="1451"/>
    <s v="No"/>
    <x v="0"/>
    <n v="2335.9105215791601"/>
    <n v="2.33591052157916E+16"/>
    <n v="26.128573484934901"/>
    <n v="2612857348493490"/>
    <x v="279"/>
    <n v="99.6"/>
  </r>
  <r>
    <x v="1"/>
    <n v="56"/>
    <x v="0"/>
    <x v="5"/>
    <x v="2"/>
    <x v="0"/>
    <x v="0"/>
    <x v="1451"/>
    <x v="0"/>
    <x v="2"/>
    <n v="34.843596585483503"/>
    <n v="3.4843596585483501"/>
    <n v="3484359658548350"/>
    <x v="2"/>
    <n v="1452"/>
    <s v="No"/>
    <x v="0"/>
    <n v="2275.70837633561"/>
    <n v="2.27570837633561E+16"/>
    <n v="265.72695170660501"/>
    <n v="2.65726951706605E+16"/>
    <x v="298"/>
    <n v="98.7"/>
  </r>
  <r>
    <x v="1"/>
    <n v="57"/>
    <x v="0"/>
    <x v="0"/>
    <x v="1"/>
    <x v="0"/>
    <x v="0"/>
    <x v="1452"/>
    <x v="0"/>
    <x v="3"/>
    <n v="34.829847186360801"/>
    <n v="3.4829847186360801"/>
    <n v="3482984718636080"/>
    <x v="2"/>
    <n v="1453"/>
    <s v="No"/>
    <x v="0"/>
    <n v="200.633500643031"/>
    <n v="2006335006430310"/>
    <n v="246.06770247819401"/>
    <n v="2.46067702478194E+16"/>
    <x v="446"/>
    <n v="98.8"/>
  </r>
  <r>
    <x v="1"/>
    <n v="52"/>
    <x v="1"/>
    <x v="5"/>
    <x v="1"/>
    <x v="3"/>
    <x v="1"/>
    <x v="1453"/>
    <x v="1"/>
    <x v="3"/>
    <n v="34.829139444791899"/>
    <n v="3.4829139444791899"/>
    <n v="3482913944479190"/>
    <x v="2"/>
    <n v="1454"/>
    <s v="No"/>
    <x v="0"/>
    <n v="205.101507679402"/>
    <n v="2051015076794020"/>
    <n v="277.04278936443097"/>
    <n v="2.77042789364431E+16"/>
    <x v="115"/>
    <n v="93.4"/>
  </r>
  <r>
    <x v="1"/>
    <n v="54"/>
    <x v="1"/>
    <x v="5"/>
    <x v="1"/>
    <x v="3"/>
    <x v="1"/>
    <x v="1454"/>
    <x v="0"/>
    <x v="1"/>
    <n v="34.823493628099705"/>
    <n v="3.4823493628099702"/>
    <n v="3482349362809970"/>
    <x v="2"/>
    <n v="1455"/>
    <s v="Si"/>
    <x v="1"/>
    <n v="2339.6336535945102"/>
    <n v="2.33963365359451E+16"/>
    <n v="3.0000000000000001E-12"/>
    <n v="300"/>
    <x v="93"/>
    <n v="94"/>
  </r>
  <r>
    <x v="1"/>
    <n v="54"/>
    <x v="1"/>
    <x v="2"/>
    <x v="1"/>
    <x v="3"/>
    <x v="1"/>
    <x v="1455"/>
    <x v="0"/>
    <x v="0"/>
    <n v="34.785968293855596"/>
    <n v="3.4785968293855598"/>
    <n v="3478596829385560"/>
    <x v="2"/>
    <n v="1456"/>
    <s v="No"/>
    <x v="0"/>
    <n v="2290.34521260884"/>
    <n v="2.29034521260884E+16"/>
    <n v="2.3929861583878398"/>
    <n v="239298615838784"/>
    <x v="144"/>
    <n v="92.8"/>
  </r>
  <r>
    <x v="1"/>
    <n v="59"/>
    <x v="1"/>
    <x v="2"/>
    <x v="1"/>
    <x v="1"/>
    <x v="0"/>
    <x v="1456"/>
    <x v="1"/>
    <x v="1"/>
    <n v="34.767342593996901"/>
    <n v="3.4767342593996902"/>
    <n v="3476734259399690"/>
    <x v="2"/>
    <n v="1457"/>
    <s v="No"/>
    <x v="0"/>
    <n v="2184.8313500168601"/>
    <n v="2.18483135001686E+16"/>
    <n v="213.14388682376901"/>
    <n v="2.13143886823769E+16"/>
    <x v="117"/>
    <n v="95.2"/>
  </r>
  <r>
    <x v="1"/>
    <n v="56"/>
    <x v="0"/>
    <x v="3"/>
    <x v="3"/>
    <x v="3"/>
    <x v="0"/>
    <x v="1457"/>
    <x v="1"/>
    <x v="1"/>
    <n v="34.750158618439301"/>
    <n v="3.47501586184393"/>
    <n v="3475015861843930"/>
    <x v="2"/>
    <n v="1458"/>
    <s v="No"/>
    <x v="0"/>
    <n v="22.2445068230932"/>
    <n v="222445068230932"/>
    <n v="222.34679210932799"/>
    <n v="2.22346792109328E+16"/>
    <x v="397"/>
    <n v="102.4"/>
  </r>
  <r>
    <x v="1"/>
    <n v="59"/>
    <x v="0"/>
    <x v="17"/>
    <x v="3"/>
    <x v="0"/>
    <x v="0"/>
    <x v="1458"/>
    <x v="1"/>
    <x v="1"/>
    <n v="34.737608035582298"/>
    <n v="3.4737608035582301"/>
    <n v="3473760803558230"/>
    <x v="2"/>
    <n v="1459"/>
    <s v="No"/>
    <x v="0"/>
    <n v="2155.4504995697098"/>
    <n v="2.15545049956971E+16"/>
    <n v="207.327525310608"/>
    <n v="2.07327525310608E+16"/>
    <x v="216"/>
    <n v="98.4"/>
  </r>
  <r>
    <x v="1"/>
    <n v="69"/>
    <x v="0"/>
    <x v="5"/>
    <x v="2"/>
    <x v="0"/>
    <x v="3"/>
    <x v="1459"/>
    <x v="0"/>
    <x v="1"/>
    <n v="34.7282747501907"/>
    <n v="3.47282747501907"/>
    <n v="3472827475019070"/>
    <x v="2"/>
    <n v="1460"/>
    <s v="No"/>
    <x v="0"/>
    <n v="2243.2090674227202"/>
    <n v="2.24320906742272E+16"/>
    <n v="242.544968279464"/>
    <n v="2.42544968279464E+16"/>
    <x v="428"/>
    <n v="99.2"/>
  </r>
  <r>
    <x v="1"/>
    <n v="54"/>
    <x v="1"/>
    <x v="8"/>
    <x v="1"/>
    <x v="2"/>
    <x v="1"/>
    <x v="1460"/>
    <x v="1"/>
    <x v="1"/>
    <n v="34.672932519174402"/>
    <n v="34.672932519174402"/>
    <n v="3.46729325191744E+16"/>
    <x v="2"/>
    <n v="1461"/>
    <s v="No"/>
    <x v="0"/>
    <n v="2153.2459109379802"/>
    <n v="2.15324591093798E+16"/>
    <n v="220.53548547623501"/>
    <n v="2.20535485476235E+16"/>
    <x v="117"/>
    <n v="93.2"/>
  </r>
  <r>
    <x v="1"/>
    <n v="64"/>
    <x v="1"/>
    <x v="3"/>
    <x v="1"/>
    <x v="0"/>
    <x v="0"/>
    <x v="1461"/>
    <x v="1"/>
    <x v="3"/>
    <n v="34.670445063539603"/>
    <n v="34.670445063539603"/>
    <n v="3.46704450635396E+16"/>
    <x v="2"/>
    <n v="1462"/>
    <s v="Si"/>
    <x v="1"/>
    <n v="2086.7117840371202"/>
    <n v="2.08671178403712E+16"/>
    <n v="24.3388954020242"/>
    <n v="2433889540202420"/>
    <x v="197"/>
    <n v="95.7"/>
  </r>
  <r>
    <x v="1"/>
    <n v="58"/>
    <x v="0"/>
    <x v="7"/>
    <x v="1"/>
    <x v="2"/>
    <x v="0"/>
    <x v="1462"/>
    <x v="1"/>
    <x v="3"/>
    <n v="34.654738333463399"/>
    <n v="3.4654738333463402"/>
    <n v="3465473833346340"/>
    <x v="2"/>
    <n v="1463"/>
    <s v="No"/>
    <x v="0"/>
    <n v="206.57635026480199"/>
    <n v="2065763502648020"/>
    <n v="224.05044748561201"/>
    <n v="2.24050447485612E+16"/>
    <x v="91"/>
    <n v="95.1"/>
  </r>
  <r>
    <x v="1"/>
    <n v="65"/>
    <x v="1"/>
    <x v="9"/>
    <x v="2"/>
    <x v="3"/>
    <x v="3"/>
    <x v="1463"/>
    <x v="0"/>
    <x v="1"/>
    <n v="34.650615488577401"/>
    <n v="0.34650615488577402"/>
    <n v="346506154885774"/>
    <x v="2"/>
    <n v="1464"/>
    <s v="No"/>
    <x v="0"/>
    <n v="2334.8986326834402"/>
    <n v="2.33489863268344E+16"/>
    <n v="26.396835364160701"/>
    <n v="2639683536416070"/>
    <x v="468"/>
    <n v="99.7"/>
  </r>
  <r>
    <x v="1"/>
    <n v="52"/>
    <x v="0"/>
    <x v="9"/>
    <x v="3"/>
    <x v="3"/>
    <x v="1"/>
    <x v="1464"/>
    <x v="1"/>
    <x v="1"/>
    <n v="34.647895876859501"/>
    <n v="34.647895876859501"/>
    <n v="3.46478958768595E+16"/>
    <x v="2"/>
    <n v="1465"/>
    <s v="Si"/>
    <x v="1"/>
    <n v="2352.6985958770701"/>
    <n v="2.35269859587707E+16"/>
    <n v="266.82746729917301"/>
    <n v="2.66827467299173E+16"/>
    <x v="317"/>
    <n v="100.4"/>
  </r>
  <r>
    <x v="1"/>
    <n v="65"/>
    <x v="1"/>
    <x v="9"/>
    <x v="2"/>
    <x v="3"/>
    <x v="3"/>
    <x v="1465"/>
    <x v="0"/>
    <x v="1"/>
    <n v="34.627682020820401"/>
    <n v="3.4627682020820401"/>
    <n v="3462768202082040"/>
    <x v="2"/>
    <n v="1466"/>
    <s v="No"/>
    <x v="0"/>
    <n v="2198.5006462182801"/>
    <n v="2.19850064621828E+16"/>
    <n v="25.5168778752405"/>
    <n v="2551687787524050"/>
    <x v="411"/>
    <n v="97.4"/>
  </r>
  <r>
    <x v="1"/>
    <n v="54"/>
    <x v="1"/>
    <x v="0"/>
    <x v="3"/>
    <x v="0"/>
    <x v="1"/>
    <x v="1466"/>
    <x v="0"/>
    <x v="1"/>
    <n v="34.607915315061803"/>
    <n v="34.607915315061803"/>
    <n v="3.46079153150618E+16"/>
    <x v="2"/>
    <n v="1467"/>
    <s v="Si"/>
    <x v="1"/>
    <n v="2324.0266027118"/>
    <n v="2.3240266027118E+16"/>
    <n v="279.223647277336"/>
    <n v="2.79223647277336E+16"/>
    <x v="74"/>
    <n v="95.6"/>
  </r>
  <r>
    <x v="1"/>
    <n v="73"/>
    <x v="1"/>
    <x v="3"/>
    <x v="0"/>
    <x v="3"/>
    <x v="3"/>
    <x v="1467"/>
    <x v="0"/>
    <x v="1"/>
    <n v="34.6026309331167"/>
    <n v="0.34602630933116701"/>
    <n v="346026309331167"/>
    <x v="2"/>
    <n v="1468"/>
    <s v="Si"/>
    <x v="1"/>
    <n v="267.55384232311701"/>
    <n v="2675538423231170"/>
    <n v="3.0000000000000001E-12"/>
    <n v="300"/>
    <x v="296"/>
    <n v="108.1"/>
  </r>
  <r>
    <x v="1"/>
    <n v="63"/>
    <x v="1"/>
    <x v="5"/>
    <x v="1"/>
    <x v="3"/>
    <x v="0"/>
    <x v="1468"/>
    <x v="1"/>
    <x v="3"/>
    <n v="34.5625150153692"/>
    <n v="3.45625150153692"/>
    <n v="3456251501536920"/>
    <x v="2"/>
    <n v="1469"/>
    <s v="No"/>
    <x v="0"/>
    <n v="2231.9251964024402"/>
    <n v="2.23192519640244E+16"/>
    <n v="28.787104946697401"/>
    <n v="2878710494669740"/>
    <x v="70"/>
    <n v="90.2"/>
  </r>
  <r>
    <x v="1"/>
    <n v="62"/>
    <x v="1"/>
    <x v="2"/>
    <x v="3"/>
    <x v="0"/>
    <x v="0"/>
    <x v="1469"/>
    <x v="1"/>
    <x v="3"/>
    <n v="34.548457174156802"/>
    <n v="3.4548457174156799"/>
    <n v="3454845717415680"/>
    <x v="2"/>
    <n v="1470"/>
    <s v="No"/>
    <x v="0"/>
    <n v="199.85976946525599"/>
    <n v="1998597694652560"/>
    <n v="242.91292985840701"/>
    <n v="2.42912929858407E+16"/>
    <x v="135"/>
    <n v="96.7"/>
  </r>
  <r>
    <x v="1"/>
    <n v="65"/>
    <x v="0"/>
    <x v="13"/>
    <x v="1"/>
    <x v="0"/>
    <x v="3"/>
    <x v="1470"/>
    <x v="1"/>
    <x v="3"/>
    <n v="34.516466167728602"/>
    <n v="34.516466167728602"/>
    <n v="3.45164661677286E+16"/>
    <x v="2"/>
    <n v="1471"/>
    <s v="No"/>
    <x v="0"/>
    <n v="23.322315709802201"/>
    <n v="233223157098022"/>
    <n v="215.11410688466901"/>
    <n v="2.15114106884669E+16"/>
    <x v="281"/>
    <n v="98.5"/>
  </r>
  <r>
    <x v="1"/>
    <n v="51"/>
    <x v="0"/>
    <x v="1"/>
    <x v="1"/>
    <x v="2"/>
    <x v="1"/>
    <x v="1471"/>
    <x v="0"/>
    <x v="2"/>
    <n v="34.507957924578896"/>
    <n v="3.4507957924578898"/>
    <n v="3450795792457890"/>
    <x v="2"/>
    <n v="1472"/>
    <s v="No"/>
    <x v="0"/>
    <n v="234.33555051222999"/>
    <n v="2343355505122300"/>
    <n v="269.77657741691002"/>
    <n v="2.6977657741691E+16"/>
    <x v="201"/>
    <n v="97.2"/>
  </r>
  <r>
    <x v="1"/>
    <n v="60"/>
    <x v="0"/>
    <x v="0"/>
    <x v="2"/>
    <x v="3"/>
    <x v="0"/>
    <x v="1472"/>
    <x v="0"/>
    <x v="0"/>
    <n v="34.502807327395701"/>
    <n v="3.4502807327395701"/>
    <n v="3450280732739570"/>
    <x v="2"/>
    <n v="1473"/>
    <s v="Si"/>
    <x v="1"/>
    <n v="2445.2266241502098"/>
    <n v="2.44522662415021E+16"/>
    <n v="265.768405401297"/>
    <n v="2.65768405401297E+16"/>
    <x v="363"/>
    <n v="103"/>
  </r>
  <r>
    <x v="1"/>
    <n v="63"/>
    <x v="0"/>
    <x v="8"/>
    <x v="2"/>
    <x v="0"/>
    <x v="0"/>
    <x v="1473"/>
    <x v="0"/>
    <x v="0"/>
    <n v="34.4983933376121"/>
    <n v="3.4498393337612101"/>
    <n v="3449839333761210"/>
    <x v="2"/>
    <n v="1474"/>
    <s v="No"/>
    <x v="0"/>
    <n v="2151.0068996437499"/>
    <n v="2.15100689964375E+16"/>
    <n v="232.208103208907"/>
    <n v="2.32208103208907E+16"/>
    <x v="134"/>
    <n v="108.8"/>
  </r>
  <r>
    <x v="1"/>
    <n v="66"/>
    <x v="1"/>
    <x v="0"/>
    <x v="1"/>
    <x v="3"/>
    <x v="3"/>
    <x v="1474"/>
    <x v="0"/>
    <x v="3"/>
    <n v="34.4981802266621"/>
    <n v="34.4981802266621"/>
    <n v="3.44981802266621E+16"/>
    <x v="2"/>
    <n v="1475"/>
    <s v="Si"/>
    <x v="1"/>
    <n v="2250.5678090762599"/>
    <n v="2.25056780907626E+16"/>
    <n v="229.60857746844999"/>
    <n v="2.2960857746845E+16"/>
    <x v="47"/>
    <n v="99.3"/>
  </r>
  <r>
    <x v="1"/>
    <n v="50"/>
    <x v="1"/>
    <x v="15"/>
    <x v="1"/>
    <x v="3"/>
    <x v="1"/>
    <x v="1475"/>
    <x v="0"/>
    <x v="3"/>
    <n v="34.494368238924203"/>
    <n v="3.44943682389242"/>
    <n v="3449436823892420"/>
    <x v="2"/>
    <n v="1476"/>
    <s v="No"/>
    <x v="0"/>
    <n v="191.53969558449299"/>
    <n v="1915396955844930"/>
    <n v="24.1050816830065"/>
    <n v="2410508168300650"/>
    <x v="367"/>
    <n v="90.5"/>
  </r>
  <r>
    <x v="1"/>
    <n v="53"/>
    <x v="0"/>
    <x v="3"/>
    <x v="1"/>
    <x v="2"/>
    <x v="1"/>
    <x v="1476"/>
    <x v="1"/>
    <x v="1"/>
    <n v="34.489412903649601"/>
    <n v="34.489412903649601"/>
    <n v="3448941290364960"/>
    <x v="2"/>
    <n v="1477"/>
    <s v="No"/>
    <x v="0"/>
    <n v="1995.0899626837399"/>
    <n v="1.99508996268374E+16"/>
    <n v="224.86372917072899"/>
    <n v="2.24863729170729E+16"/>
    <x v="36"/>
    <n v="90.9"/>
  </r>
  <r>
    <x v="1"/>
    <n v="47"/>
    <x v="1"/>
    <x v="9"/>
    <x v="1"/>
    <x v="2"/>
    <x v="1"/>
    <x v="1477"/>
    <x v="1"/>
    <x v="3"/>
    <n v="34.4667797068848"/>
    <n v="34.4667797068848"/>
    <n v="3.44667797068848E+16"/>
    <x v="2"/>
    <n v="1478"/>
    <s v="No"/>
    <x v="0"/>
    <n v="1959.1834403558701"/>
    <n v="1.95918344035587E+16"/>
    <n v="204.32919922343399"/>
    <n v="2.04329199223434E+16"/>
    <x v="65"/>
    <n v="85.6"/>
  </r>
  <r>
    <x v="1"/>
    <n v="63"/>
    <x v="1"/>
    <x v="9"/>
    <x v="3"/>
    <x v="3"/>
    <x v="0"/>
    <x v="1478"/>
    <x v="1"/>
    <x v="1"/>
    <n v="34.465898009746596"/>
    <n v="3.4465898009746598"/>
    <n v="3446589800974660"/>
    <x v="2"/>
    <n v="1479"/>
    <s v="Si"/>
    <x v="1"/>
    <n v="262.210235395871"/>
    <n v="2622102353958710"/>
    <n v="271.47881976412901"/>
    <n v="2.71478819764129E+16"/>
    <x v="334"/>
    <n v="98.2"/>
  </r>
  <r>
    <x v="1"/>
    <n v="56"/>
    <x v="1"/>
    <x v="3"/>
    <x v="2"/>
    <x v="3"/>
    <x v="0"/>
    <x v="1479"/>
    <x v="0"/>
    <x v="1"/>
    <n v="34.394451138679997"/>
    <n v="34.394451138679997"/>
    <n v="3.439445113868E+16"/>
    <x v="2"/>
    <n v="1480"/>
    <s v="No"/>
    <x v="0"/>
    <n v="2059.30565788084"/>
    <n v="2.05930565788084E+16"/>
    <n v="252.22846456356999"/>
    <n v="2.5222846456357E+16"/>
    <x v="315"/>
    <n v="99.3"/>
  </r>
  <r>
    <x v="1"/>
    <n v="64"/>
    <x v="0"/>
    <x v="5"/>
    <x v="1"/>
    <x v="2"/>
    <x v="0"/>
    <x v="1480"/>
    <x v="1"/>
    <x v="1"/>
    <n v="34.389038565587001"/>
    <n v="3.4389038565586998"/>
    <n v="3438903856558700"/>
    <x v="2"/>
    <n v="1481"/>
    <s v="No"/>
    <x v="0"/>
    <n v="2065.08259186226"/>
    <n v="2.06508259186226E+16"/>
    <n v="193.67894953889601"/>
    <n v="1.93678949538896E+16"/>
    <x v="216"/>
    <n v="97.2"/>
  </r>
  <r>
    <x v="1"/>
    <n v="57"/>
    <x v="0"/>
    <x v="5"/>
    <x v="1"/>
    <x v="0"/>
    <x v="0"/>
    <x v="1481"/>
    <x v="0"/>
    <x v="1"/>
    <n v="34.387771962630495"/>
    <n v="3.4387771962630498"/>
    <n v="3438777196263050"/>
    <x v="2"/>
    <n v="1482"/>
    <s v="No"/>
    <x v="0"/>
    <n v="21.906950503732901"/>
    <n v="219069505037329"/>
    <n v="257.82305637621897"/>
    <n v="2.57823056376219E+16"/>
    <x v="434"/>
    <n v="97.8"/>
  </r>
  <r>
    <x v="1"/>
    <n v="59"/>
    <x v="1"/>
    <x v="5"/>
    <x v="1"/>
    <x v="1"/>
    <x v="0"/>
    <x v="1482"/>
    <x v="1"/>
    <x v="1"/>
    <n v="34.378840829322101"/>
    <n v="3.4378840829322099"/>
    <n v="3437884082932210"/>
    <x v="2"/>
    <n v="1483"/>
    <s v="No"/>
    <x v="0"/>
    <n v="2076.3146727956801"/>
    <n v="2.07631467279568E+16"/>
    <n v="178.19767934487399"/>
    <n v="1.78197679344874E+16"/>
    <x v="315"/>
    <n v="92.5"/>
  </r>
  <r>
    <x v="1"/>
    <n v="63"/>
    <x v="0"/>
    <x v="0"/>
    <x v="2"/>
    <x v="3"/>
    <x v="0"/>
    <x v="1483"/>
    <x v="0"/>
    <x v="1"/>
    <n v="34.3633424945263"/>
    <n v="34.3633424945263"/>
    <n v="3.43633424945263E+16"/>
    <x v="2"/>
    <n v="1484"/>
    <s v="Si"/>
    <x v="1"/>
    <n v="2472.2530979636499"/>
    <n v="2.47225309796365E+16"/>
    <n v="296.75188215881701"/>
    <n v="2.96751882158817E+16"/>
    <x v="361"/>
    <n v="109.4"/>
  </r>
  <r>
    <x v="1"/>
    <n v="68"/>
    <x v="1"/>
    <x v="2"/>
    <x v="2"/>
    <x v="2"/>
    <x v="3"/>
    <x v="1484"/>
    <x v="0"/>
    <x v="0"/>
    <n v="34.359551724059997"/>
    <n v="34.359551724059997"/>
    <n v="3.435955172406E+16"/>
    <x v="2"/>
    <n v="1485"/>
    <s v="No"/>
    <x v="0"/>
    <n v="220.22746713283399"/>
    <n v="2202274671328340"/>
    <n v="273.33512604124701"/>
    <n v="2.73335126041247E+16"/>
    <x v="274"/>
    <n v="102.7"/>
  </r>
  <r>
    <x v="1"/>
    <n v="67"/>
    <x v="1"/>
    <x v="15"/>
    <x v="0"/>
    <x v="3"/>
    <x v="3"/>
    <x v="1485"/>
    <x v="0"/>
    <x v="3"/>
    <n v="34.349346488239597"/>
    <n v="34.349346488239597"/>
    <n v="3.43493464882396E+16"/>
    <x v="2"/>
    <n v="1486"/>
    <s v="No"/>
    <x v="0"/>
    <n v="1937.54187642132"/>
    <n v="1.93754187642132E+16"/>
    <n v="231.654980221535"/>
    <n v="2.31654980221535E+16"/>
    <x v="88"/>
    <n v="102.6"/>
  </r>
  <r>
    <x v="1"/>
    <n v="63"/>
    <x v="0"/>
    <x v="0"/>
    <x v="2"/>
    <x v="0"/>
    <x v="0"/>
    <x v="1486"/>
    <x v="1"/>
    <x v="3"/>
    <n v="34.348293652243903"/>
    <n v="34.348293652243903"/>
    <n v="3434829365224390"/>
    <x v="2"/>
    <n v="1487"/>
    <s v="No"/>
    <x v="0"/>
    <n v="2130.4402130936001"/>
    <n v="2.1304402130936E+16"/>
    <n v="223.78891485389201"/>
    <n v="2.23788914853892E+16"/>
    <x v="434"/>
    <n v="98.8"/>
  </r>
  <r>
    <x v="1"/>
    <n v="53"/>
    <x v="1"/>
    <x v="0"/>
    <x v="1"/>
    <x v="3"/>
    <x v="1"/>
    <x v="1487"/>
    <x v="1"/>
    <x v="1"/>
    <n v="34.309092463071103"/>
    <n v="3.43090924630711"/>
    <n v="3430909246307110"/>
    <x v="2"/>
    <n v="1488"/>
    <s v="No"/>
    <x v="0"/>
    <n v="2105.02998549323"/>
    <n v="2.10502998549323E+16"/>
    <n v="2.52074655827384"/>
    <n v="252074655827384"/>
    <x v="189"/>
    <n v="91.3"/>
  </r>
  <r>
    <x v="1"/>
    <n v="55"/>
    <x v="1"/>
    <x v="2"/>
    <x v="3"/>
    <x v="0"/>
    <x v="0"/>
    <x v="1488"/>
    <x v="1"/>
    <x v="1"/>
    <n v="34.3062625615798"/>
    <n v="3.4306262561579799"/>
    <n v="3430626256157980"/>
    <x v="2"/>
    <n v="1489"/>
    <s v="No"/>
    <x v="0"/>
    <n v="2025.34742545416"/>
    <n v="2.02534742545416E+16"/>
    <n v="2.0579602136072301"/>
    <n v="205796021360723"/>
    <x v="212"/>
    <n v="100.1"/>
  </r>
  <r>
    <x v="1"/>
    <n v="64"/>
    <x v="0"/>
    <x v="0"/>
    <x v="2"/>
    <x v="0"/>
    <x v="0"/>
    <x v="1489"/>
    <x v="1"/>
    <x v="1"/>
    <n v="34.295481902108001"/>
    <n v="34.295481902108001"/>
    <n v="3.4295481902108E+16"/>
    <x v="2"/>
    <n v="1490"/>
    <s v="Si"/>
    <x v="1"/>
    <n v="198.622660605091"/>
    <n v="1986226606050910"/>
    <n v="26.6470476504842"/>
    <n v="2664704765048420"/>
    <x v="405"/>
    <n v="98.1"/>
  </r>
  <r>
    <x v="1"/>
    <n v="65"/>
    <x v="1"/>
    <x v="8"/>
    <x v="1"/>
    <x v="3"/>
    <x v="3"/>
    <x v="1490"/>
    <x v="1"/>
    <x v="3"/>
    <n v="34.2751462083409"/>
    <n v="3.4275146208340899"/>
    <n v="3427514620834090"/>
    <x v="2"/>
    <n v="1491"/>
    <s v="No"/>
    <x v="0"/>
    <n v="2096.6024216210299"/>
    <n v="2.09660242162103E+16"/>
    <n v="25.140907460049601"/>
    <n v="2514090746004960"/>
    <x v="46"/>
    <n v="98.4"/>
  </r>
  <r>
    <x v="1"/>
    <n v="69"/>
    <x v="1"/>
    <x v="11"/>
    <x v="2"/>
    <x v="0"/>
    <x v="3"/>
    <x v="1491"/>
    <x v="1"/>
    <x v="1"/>
    <n v="34.252268187568099"/>
    <n v="3.4252268187568098"/>
    <n v="3425226818756810"/>
    <x v="2"/>
    <n v="1492"/>
    <s v="No"/>
    <x v="0"/>
    <n v="2250.0340777945398"/>
    <n v="2.25003407779454E+16"/>
    <n v="244.93283229478999"/>
    <n v="2.4493283229479E+16"/>
    <x v="277"/>
    <n v="98.4"/>
  </r>
  <r>
    <x v="1"/>
    <n v="52"/>
    <x v="1"/>
    <x v="0"/>
    <x v="1"/>
    <x v="3"/>
    <x v="1"/>
    <x v="1492"/>
    <x v="1"/>
    <x v="3"/>
    <n v="34.241619239267102"/>
    <n v="34.241619239267102"/>
    <n v="3.42416192392671E+16"/>
    <x v="2"/>
    <n v="1493"/>
    <s v="No"/>
    <x v="0"/>
    <n v="1843.91169303674"/>
    <n v="1.84391169303674E+16"/>
    <n v="236.10442939511699"/>
    <n v="2.36104429395117E+16"/>
    <x v="193"/>
    <n v="95.3"/>
  </r>
  <r>
    <x v="1"/>
    <n v="51"/>
    <x v="0"/>
    <x v="12"/>
    <x v="3"/>
    <x v="2"/>
    <x v="1"/>
    <x v="1493"/>
    <x v="1"/>
    <x v="1"/>
    <n v="34.215687292324297"/>
    <n v="34.215687292324297"/>
    <n v="3.42156872923243E+16"/>
    <x v="2"/>
    <n v="1494"/>
    <s v="No"/>
    <x v="0"/>
    <n v="2041.0789154126201"/>
    <n v="2.04107891541262E+16"/>
    <n v="209.56767673790799"/>
    <n v="2.09567676737908E+16"/>
    <x v="418"/>
    <n v="92.6"/>
  </r>
  <r>
    <x v="1"/>
    <n v="57"/>
    <x v="0"/>
    <x v="0"/>
    <x v="2"/>
    <x v="3"/>
    <x v="0"/>
    <x v="1494"/>
    <x v="1"/>
    <x v="3"/>
    <n v="34.202923919346802"/>
    <n v="3.4202923919346802"/>
    <n v="3420292391934680"/>
    <x v="2"/>
    <n v="1495"/>
    <s v="Si"/>
    <x v="1"/>
    <n v="212.092338870796"/>
    <n v="2120923388707960"/>
    <n v="280.46250117726601"/>
    <n v="2.80462501177266E+16"/>
    <x v="274"/>
    <n v="103.3"/>
  </r>
  <r>
    <x v="1"/>
    <n v="63"/>
    <x v="1"/>
    <x v="8"/>
    <x v="2"/>
    <x v="3"/>
    <x v="0"/>
    <x v="1495"/>
    <x v="0"/>
    <x v="1"/>
    <n v="34.169703126394403"/>
    <n v="34.169703126394403"/>
    <n v="3.41697031263944E+16"/>
    <x v="2"/>
    <n v="1496"/>
    <s v="No"/>
    <x v="0"/>
    <n v="2218.40431914701"/>
    <n v="2.21840431914701E+16"/>
    <n v="0.28300001574735001"/>
    <n v="28300001574735"/>
    <x v="432"/>
    <n v="104"/>
  </r>
  <r>
    <x v="1"/>
    <n v="52"/>
    <x v="0"/>
    <x v="1"/>
    <x v="1"/>
    <x v="2"/>
    <x v="1"/>
    <x v="1496"/>
    <x v="1"/>
    <x v="1"/>
    <n v="34.166055939190699"/>
    <n v="3.41660559391907"/>
    <n v="3416605593919070"/>
    <x v="2"/>
    <n v="1497"/>
    <s v="Si"/>
    <x v="1"/>
    <n v="2544.2664440023"/>
    <n v="2.5442664440023E+16"/>
    <n v="239.788206773626"/>
    <n v="2.39788206773626E+16"/>
    <x v="69"/>
    <n v="91.9"/>
  </r>
  <r>
    <x v="1"/>
    <n v="61"/>
    <x v="1"/>
    <x v="5"/>
    <x v="1"/>
    <x v="3"/>
    <x v="0"/>
    <x v="1497"/>
    <x v="1"/>
    <x v="3"/>
    <n v="34.165063387219796"/>
    <n v="3.4165063387219798"/>
    <n v="3416506338721980"/>
    <x v="2"/>
    <n v="1498"/>
    <s v="No"/>
    <x v="0"/>
    <n v="198.951003071169"/>
    <n v="1989510030711690"/>
    <n v="24.925640177041299"/>
    <n v="2492564017704130"/>
    <x v="201"/>
    <n v="95.4"/>
  </r>
  <r>
    <x v="1"/>
    <n v="68"/>
    <x v="0"/>
    <x v="0"/>
    <x v="1"/>
    <x v="0"/>
    <x v="3"/>
    <x v="1498"/>
    <x v="1"/>
    <x v="3"/>
    <n v="34.1511403643226"/>
    <n v="34.1511403643226"/>
    <n v="3.41511403643226E+16"/>
    <x v="2"/>
    <n v="1499"/>
    <s v="No"/>
    <x v="0"/>
    <n v="217.19784090785501"/>
    <n v="2171978409078550"/>
    <n v="25.309536760012499"/>
    <n v="2530953676001250"/>
    <x v="416"/>
    <n v="95.1"/>
  </r>
  <r>
    <x v="1"/>
    <n v="57"/>
    <x v="1"/>
    <x v="8"/>
    <x v="2"/>
    <x v="3"/>
    <x v="0"/>
    <x v="1499"/>
    <x v="0"/>
    <x v="0"/>
    <n v="34.144407921844206"/>
    <n v="3.4144407921844202"/>
    <n v="3414440792184420"/>
    <x v="2"/>
    <n v="1500"/>
    <s v="No"/>
    <x v="0"/>
    <n v="225.35606703981099"/>
    <n v="2253560670398110"/>
    <n v="27.168939443544499"/>
    <n v="2716893944354450"/>
    <x v="469"/>
    <n v="102"/>
  </r>
  <r>
    <x v="1"/>
    <n v="54"/>
    <x v="0"/>
    <x v="5"/>
    <x v="1"/>
    <x v="0"/>
    <x v="1"/>
    <x v="1500"/>
    <x v="1"/>
    <x v="1"/>
    <n v="34.120409512835799"/>
    <n v="34.120409512835799"/>
    <n v="3.41204095128358E+16"/>
    <x v="2"/>
    <n v="1501"/>
    <s v="No"/>
    <x v="0"/>
    <n v="1873.4053096346399"/>
    <n v="1.87340530963464E+16"/>
    <n v="232.748980456765"/>
    <n v="2.32748980456765E+16"/>
    <x v="398"/>
    <n v="95.3"/>
  </r>
  <r>
    <x v="1"/>
    <n v="49"/>
    <x v="0"/>
    <x v="6"/>
    <x v="1"/>
    <x v="0"/>
    <x v="1"/>
    <x v="1501"/>
    <x v="1"/>
    <x v="3"/>
    <n v="34.105202654082099"/>
    <n v="3.4105202654082101"/>
    <n v="3410520265408210"/>
    <x v="2"/>
    <n v="1502"/>
    <s v="No"/>
    <x v="0"/>
    <n v="187.21122185595101"/>
    <n v="1872112218559510"/>
    <n v="209.687898907511"/>
    <n v="2.09687898907511E+16"/>
    <x v="14"/>
    <n v="88.3"/>
  </r>
  <r>
    <x v="1"/>
    <n v="52"/>
    <x v="0"/>
    <x v="1"/>
    <x v="2"/>
    <x v="2"/>
    <x v="1"/>
    <x v="1502"/>
    <x v="1"/>
    <x v="0"/>
    <n v="34.086231811899196"/>
    <n v="34.086231811899196"/>
    <n v="3.40862318118992E+16"/>
    <x v="2"/>
    <n v="1503"/>
    <s v="No"/>
    <x v="0"/>
    <n v="2093.4361545832799"/>
    <n v="2.09343615458328E+16"/>
    <n v="232.12095453688499"/>
    <n v="2.32120954536885E+16"/>
    <x v="93"/>
    <n v="96.1"/>
  </r>
  <r>
    <x v="1"/>
    <n v="56"/>
    <x v="1"/>
    <x v="3"/>
    <x v="2"/>
    <x v="3"/>
    <x v="0"/>
    <x v="1503"/>
    <x v="1"/>
    <x v="1"/>
    <n v="34.0778175456417"/>
    <n v="3.4077817545641702"/>
    <n v="3407781754564170"/>
    <x v="2"/>
    <n v="1504"/>
    <s v="No"/>
    <x v="0"/>
    <n v="2116.4072657055599"/>
    <n v="2.11640726570556E+16"/>
    <n v="256.771438928046"/>
    <n v="2.56771438928046E+16"/>
    <x v="465"/>
    <n v="95.9"/>
  </r>
  <r>
    <x v="1"/>
    <n v="55"/>
    <x v="1"/>
    <x v="16"/>
    <x v="3"/>
    <x v="2"/>
    <x v="0"/>
    <x v="1504"/>
    <x v="1"/>
    <x v="1"/>
    <n v="34.073290641418801"/>
    <n v="3.4073290641418801"/>
    <n v="3407329064141880"/>
    <x v="2"/>
    <n v="1505"/>
    <s v="Si"/>
    <x v="1"/>
    <n v="206.87725214984701"/>
    <n v="2068772521498470"/>
    <n v="27.991249761515402"/>
    <n v="2799124976151540"/>
    <x v="343"/>
    <n v="100"/>
  </r>
  <r>
    <x v="1"/>
    <n v="50"/>
    <x v="1"/>
    <x v="2"/>
    <x v="1"/>
    <x v="0"/>
    <x v="1"/>
    <x v="1505"/>
    <x v="0"/>
    <x v="2"/>
    <n v="34.052312895996202"/>
    <n v="34.052312895996202"/>
    <n v="3.40523128959962E+16"/>
    <x v="2"/>
    <n v="1506"/>
    <s v="No"/>
    <x v="0"/>
    <n v="205.21526706452701"/>
    <n v="2052152670645270"/>
    <n v="268.26479700238502"/>
    <n v="2.68264797002385E+16"/>
    <x v="244"/>
    <n v="94.2"/>
  </r>
  <r>
    <x v="1"/>
    <n v="54"/>
    <x v="1"/>
    <x v="7"/>
    <x v="1"/>
    <x v="1"/>
    <x v="1"/>
    <x v="1506"/>
    <x v="1"/>
    <x v="1"/>
    <n v="34.0476662294421"/>
    <n v="3.40476662294421"/>
    <n v="3404766622944210"/>
    <x v="2"/>
    <n v="1507"/>
    <s v="No"/>
    <x v="0"/>
    <n v="215.841901456031"/>
    <n v="2158419014560310"/>
    <n v="244.90055867896299"/>
    <n v="2.44900558678963E+16"/>
    <x v="146"/>
    <n v="91.1"/>
  </r>
  <r>
    <x v="1"/>
    <n v="56"/>
    <x v="1"/>
    <x v="6"/>
    <x v="1"/>
    <x v="3"/>
    <x v="0"/>
    <x v="1507"/>
    <x v="1"/>
    <x v="3"/>
    <n v="34.041778793809499"/>
    <n v="34.041778793809499"/>
    <n v="3404177879380950"/>
    <x v="2"/>
    <n v="1508"/>
    <s v="No"/>
    <x v="0"/>
    <n v="228.82406609700101"/>
    <n v="2288240660970010"/>
    <n v="283.20748844518698"/>
    <n v="2.83207488445187E+16"/>
    <x v="267"/>
    <n v="95"/>
  </r>
  <r>
    <x v="1"/>
    <n v="58"/>
    <x v="0"/>
    <x v="17"/>
    <x v="2"/>
    <x v="3"/>
    <x v="0"/>
    <x v="1508"/>
    <x v="0"/>
    <x v="1"/>
    <n v="34.040638683025705"/>
    <n v="3.4040638683025701"/>
    <n v="3404063868302570"/>
    <x v="2"/>
    <n v="1509"/>
    <s v="Si"/>
    <x v="1"/>
    <n v="2418.55709849306"/>
    <n v="2.41855709849306E+16"/>
    <n v="268.26226274748802"/>
    <n v="2.68262262747488E+16"/>
    <x v="470"/>
    <n v="104.9"/>
  </r>
  <r>
    <x v="1"/>
    <n v="59"/>
    <x v="1"/>
    <x v="0"/>
    <x v="3"/>
    <x v="3"/>
    <x v="0"/>
    <x v="1509"/>
    <x v="0"/>
    <x v="3"/>
    <n v="34.035815669543098"/>
    <n v="0.34035815669543101"/>
    <n v="340358156695431"/>
    <x v="2"/>
    <n v="1510"/>
    <s v="Si"/>
    <x v="1"/>
    <n v="2237.1176679713199"/>
    <n v="2.23711766797132E+16"/>
    <n v="237.75357394306801"/>
    <n v="2.37753573943068E+16"/>
    <x v="271"/>
    <n v="101.8"/>
  </r>
  <r>
    <x v="1"/>
    <n v="58"/>
    <x v="0"/>
    <x v="0"/>
    <x v="1"/>
    <x v="3"/>
    <x v="0"/>
    <x v="1510"/>
    <x v="1"/>
    <x v="3"/>
    <n v="34.034261414329201"/>
    <n v="34.034261414329201"/>
    <n v="3.40342614143292E+16"/>
    <x v="2"/>
    <n v="1511"/>
    <s v="Si"/>
    <x v="1"/>
    <n v="2273.1172144375601"/>
    <n v="2.27311721443756E+16"/>
    <n v="247.22582345924499"/>
    <n v="2.47225823459245E+16"/>
    <x v="146"/>
    <n v="99.3"/>
  </r>
  <r>
    <x v="1"/>
    <n v="59"/>
    <x v="1"/>
    <x v="6"/>
    <x v="3"/>
    <x v="0"/>
    <x v="0"/>
    <x v="1511"/>
    <x v="0"/>
    <x v="1"/>
    <n v="34.004968381585101"/>
    <n v="3.4004968381585101"/>
    <n v="3400496838158510"/>
    <x v="2"/>
    <n v="1512"/>
    <s v="No"/>
    <x v="0"/>
    <n v="2060.4684763600299"/>
    <n v="2.06046847636003E+16"/>
    <n v="25.065869883579001"/>
    <n v="2506586988357900"/>
    <x v="407"/>
    <n v="99.4"/>
  </r>
  <r>
    <x v="1"/>
    <n v="56"/>
    <x v="0"/>
    <x v="10"/>
    <x v="2"/>
    <x v="3"/>
    <x v="0"/>
    <x v="1512"/>
    <x v="0"/>
    <x v="1"/>
    <n v="33.932820552065003"/>
    <n v="33.932820552065003"/>
    <n v="3.3932820552065E+16"/>
    <x v="2"/>
    <n v="1513"/>
    <s v="Si"/>
    <x v="1"/>
    <n v="2371.0126449239201"/>
    <n v="2.37101264492392E+16"/>
    <n v="27.517153776491099"/>
    <n v="2751715377649110"/>
    <x v="363"/>
    <n v="99.3"/>
  </r>
  <r>
    <x v="1"/>
    <n v="53"/>
    <x v="0"/>
    <x v="5"/>
    <x v="1"/>
    <x v="2"/>
    <x v="1"/>
    <x v="1513"/>
    <x v="1"/>
    <x v="1"/>
    <n v="33.892336682308901"/>
    <n v="33.892336682308901"/>
    <n v="3.38923366823089E+16"/>
    <x v="2"/>
    <n v="1514"/>
    <s v="No"/>
    <x v="0"/>
    <n v="191.49598562061101"/>
    <n v="1914959856206110"/>
    <n v="2.30436592322744"/>
    <n v="230436592322744"/>
    <x v="406"/>
    <n v="94.7"/>
  </r>
  <r>
    <x v="1"/>
    <n v="48"/>
    <x v="0"/>
    <x v="4"/>
    <x v="1"/>
    <x v="0"/>
    <x v="1"/>
    <x v="1514"/>
    <x v="1"/>
    <x v="1"/>
    <n v="33.889365582753499"/>
    <n v="33.889365582753499"/>
    <n v="3.38893655827535E+16"/>
    <x v="2"/>
    <n v="1515"/>
    <s v="No"/>
    <x v="0"/>
    <n v="2137.8153451931298"/>
    <n v="2.13781534519313E+16"/>
    <n v="26.727879412162299"/>
    <n v="2672787941216230"/>
    <x v="109"/>
    <n v="92"/>
  </r>
  <r>
    <x v="1"/>
    <n v="60"/>
    <x v="1"/>
    <x v="0"/>
    <x v="2"/>
    <x v="0"/>
    <x v="0"/>
    <x v="1515"/>
    <x v="0"/>
    <x v="0"/>
    <n v="33.880684071647501"/>
    <n v="3.38806840716475"/>
    <n v="3388068407164750"/>
    <x v="2"/>
    <n v="1516"/>
    <s v="Si"/>
    <x v="1"/>
    <n v="208.15079012402899"/>
    <n v="2081507901240290"/>
    <n v="243.11953036721599"/>
    <n v="2.43119530367216E+16"/>
    <x v="471"/>
    <n v="101.8"/>
  </r>
  <r>
    <x v="1"/>
    <n v="54"/>
    <x v="1"/>
    <x v="2"/>
    <x v="1"/>
    <x v="2"/>
    <x v="1"/>
    <x v="1516"/>
    <x v="1"/>
    <x v="0"/>
    <n v="33.872115063304001"/>
    <n v="3.3872115063304"/>
    <n v="3387211506330400"/>
    <x v="2"/>
    <n v="1517"/>
    <s v="No"/>
    <x v="0"/>
    <n v="2135.9067024716201"/>
    <n v="2.13590670247162E+16"/>
    <n v="222.81573096882801"/>
    <n v="2.22815730968828E+16"/>
    <x v="181"/>
    <n v="90.7"/>
  </r>
  <r>
    <x v="1"/>
    <n v="58"/>
    <x v="1"/>
    <x v="6"/>
    <x v="2"/>
    <x v="2"/>
    <x v="0"/>
    <x v="1517"/>
    <x v="0"/>
    <x v="1"/>
    <n v="33.767183822441503"/>
    <n v="3.37671838224415"/>
    <n v="3376718382244150"/>
    <x v="2"/>
    <n v="1518"/>
    <s v="No"/>
    <x v="0"/>
    <n v="2048.5433407237001"/>
    <n v="2.0485433407237E+16"/>
    <n v="24.415976637366398"/>
    <n v="2441597663736640"/>
    <x v="139"/>
    <n v="100"/>
  </r>
  <r>
    <x v="1"/>
    <n v="55"/>
    <x v="0"/>
    <x v="2"/>
    <x v="2"/>
    <x v="1"/>
    <x v="0"/>
    <x v="1518"/>
    <x v="1"/>
    <x v="1"/>
    <n v="33.7330886931395"/>
    <n v="33.7330886931395"/>
    <n v="3.37330886931395E+16"/>
    <x v="2"/>
    <n v="1519"/>
    <s v="No"/>
    <x v="0"/>
    <n v="187.46511192363801"/>
    <n v="1874651119236380"/>
    <n v="232.64651272379001"/>
    <n v="2.3264651272379E+16"/>
    <x v="343"/>
    <n v="98.2"/>
  </r>
  <r>
    <x v="1"/>
    <n v="67"/>
    <x v="0"/>
    <x v="2"/>
    <x v="2"/>
    <x v="0"/>
    <x v="3"/>
    <x v="1519"/>
    <x v="0"/>
    <x v="3"/>
    <n v="33.720369075288403"/>
    <n v="3.3720369075288401"/>
    <n v="3372036907528840"/>
    <x v="2"/>
    <n v="1520"/>
    <s v="No"/>
    <x v="0"/>
    <n v="1968.8970502208399"/>
    <n v="1.96889705022084E+16"/>
    <n v="247.69840797485199"/>
    <n v="2.47698407974852E+16"/>
    <x v="180"/>
    <n v="102.4"/>
  </r>
  <r>
    <x v="1"/>
    <n v="59"/>
    <x v="0"/>
    <x v="2"/>
    <x v="1"/>
    <x v="3"/>
    <x v="0"/>
    <x v="1520"/>
    <x v="1"/>
    <x v="3"/>
    <n v="33.636417134400403"/>
    <n v="33.636417134400403"/>
    <n v="3.36364171344004E+16"/>
    <x v="2"/>
    <n v="1521"/>
    <s v="No"/>
    <x v="0"/>
    <n v="221.062253828579"/>
    <n v="2210622538285790"/>
    <n v="229.33158107921199"/>
    <n v="2.29331581079212E+16"/>
    <x v="47"/>
    <n v="102"/>
  </r>
  <r>
    <x v="1"/>
    <n v="61"/>
    <x v="0"/>
    <x v="7"/>
    <x v="0"/>
    <x v="3"/>
    <x v="0"/>
    <x v="1521"/>
    <x v="0"/>
    <x v="1"/>
    <n v="33.635812100404301"/>
    <n v="3.3635812100404299"/>
    <n v="3363581210040430"/>
    <x v="2"/>
    <n v="1522"/>
    <s v="Si"/>
    <x v="1"/>
    <n v="2514.1811828561799"/>
    <n v="2.51418118285618E+16"/>
    <n v="264.23293415223401"/>
    <n v="2.64232934152234E+16"/>
    <x v="271"/>
    <n v="112.8"/>
  </r>
  <r>
    <x v="1"/>
    <n v="62"/>
    <x v="1"/>
    <x v="5"/>
    <x v="3"/>
    <x v="3"/>
    <x v="0"/>
    <x v="1522"/>
    <x v="0"/>
    <x v="1"/>
    <n v="33.626723095135404"/>
    <n v="3.36267230951354"/>
    <n v="3362672309513540"/>
    <x v="2"/>
    <n v="1523"/>
    <s v="Si"/>
    <x v="1"/>
    <n v="2235.51445727086"/>
    <n v="2.23551445727086E+16"/>
    <n v="24.668072291940401"/>
    <n v="2466807229194040"/>
    <x v="376"/>
    <n v="100.2"/>
  </r>
  <r>
    <x v="1"/>
    <n v="59"/>
    <x v="1"/>
    <x v="1"/>
    <x v="2"/>
    <x v="3"/>
    <x v="0"/>
    <x v="1523"/>
    <x v="0"/>
    <x v="1"/>
    <n v="33.615838297068898"/>
    <n v="3.3615838297068898"/>
    <n v="3361583829706890"/>
    <x v="2"/>
    <n v="1524"/>
    <s v="Si"/>
    <x v="1"/>
    <n v="2184.6387684565502"/>
    <n v="2.18463876845655E+16"/>
    <n v="253.414077693823"/>
    <n v="2.53414077693823E+16"/>
    <x v="367"/>
    <n v="102.8"/>
  </r>
  <r>
    <x v="1"/>
    <n v="50"/>
    <x v="0"/>
    <x v="1"/>
    <x v="1"/>
    <x v="0"/>
    <x v="1"/>
    <x v="1524"/>
    <x v="1"/>
    <x v="1"/>
    <n v="33.593955818353599"/>
    <n v="3.35939558183536"/>
    <n v="3359395581835360"/>
    <x v="2"/>
    <n v="1525"/>
    <s v="No"/>
    <x v="0"/>
    <n v="1985.5805488746"/>
    <n v="1.9855805488746E+16"/>
    <n v="25.3200189075759"/>
    <n v="2532001890757590"/>
    <x v="173"/>
    <n v="93.9"/>
  </r>
  <r>
    <x v="1"/>
    <n v="56"/>
    <x v="0"/>
    <x v="2"/>
    <x v="2"/>
    <x v="3"/>
    <x v="0"/>
    <x v="1525"/>
    <x v="0"/>
    <x v="0"/>
    <n v="33.590279237045102"/>
    <n v="33.590279237045102"/>
    <n v="3.35902792370451E+16"/>
    <x v="2"/>
    <n v="1526"/>
    <s v="No"/>
    <x v="0"/>
    <n v="211.90961636136001"/>
    <n v="2119096163613600"/>
    <n v="24.844768452211799"/>
    <n v="2484476845221180"/>
    <x v="308"/>
    <n v="101.6"/>
  </r>
  <r>
    <x v="1"/>
    <n v="44"/>
    <x v="0"/>
    <x v="1"/>
    <x v="1"/>
    <x v="0"/>
    <x v="2"/>
    <x v="1526"/>
    <x v="0"/>
    <x v="1"/>
    <n v="33.5846733550312"/>
    <n v="33.5846733550312"/>
    <n v="3.35846733550312E+16"/>
    <x v="2"/>
    <n v="1527"/>
    <s v="No"/>
    <x v="0"/>
    <n v="2430.6279532614699"/>
    <n v="2.43062795326147E+16"/>
    <n v="230.69784018029799"/>
    <n v="2.30697840180298E+16"/>
    <x v="350"/>
    <n v="94.7"/>
  </r>
  <r>
    <x v="1"/>
    <n v="61"/>
    <x v="1"/>
    <x v="2"/>
    <x v="2"/>
    <x v="1"/>
    <x v="0"/>
    <x v="1527"/>
    <x v="1"/>
    <x v="1"/>
    <n v="33.583426529431001"/>
    <n v="33.583426529431001"/>
    <n v="3.3583426529431E+16"/>
    <x v="2"/>
    <n v="1528"/>
    <s v="No"/>
    <x v="0"/>
    <n v="2213.2856495255901"/>
    <n v="2.21328564952559E+16"/>
    <n v="214.09213869529199"/>
    <n v="2.14092138695292E+16"/>
    <x v="472"/>
    <n v="99"/>
  </r>
  <r>
    <x v="1"/>
    <n v="62"/>
    <x v="1"/>
    <x v="9"/>
    <x v="1"/>
    <x v="3"/>
    <x v="0"/>
    <x v="1528"/>
    <x v="1"/>
    <x v="3"/>
    <n v="33.573861364444404"/>
    <n v="3.3573861364444402"/>
    <n v="3357386136444440"/>
    <x v="2"/>
    <n v="1529"/>
    <s v="No"/>
    <x v="0"/>
    <n v="202.68264891350799"/>
    <n v="2026826489135080"/>
    <n v="238.767523153919"/>
    <n v="2.38767523153919E+16"/>
    <x v="356"/>
    <n v="97.3"/>
  </r>
  <r>
    <x v="1"/>
    <n v="65"/>
    <x v="0"/>
    <x v="6"/>
    <x v="1"/>
    <x v="3"/>
    <x v="3"/>
    <x v="1529"/>
    <x v="1"/>
    <x v="3"/>
    <n v="33.540701449276099"/>
    <n v="33.540701449276099"/>
    <n v="3.35407014492761E+16"/>
    <x v="2"/>
    <n v="1530"/>
    <s v="No"/>
    <x v="0"/>
    <n v="2055.3051216354802"/>
    <n v="2.05530512163548E+16"/>
    <n v="26.290838251002601"/>
    <n v="2629083825100260"/>
    <x v="305"/>
    <n v="100.5"/>
  </r>
  <r>
    <x v="1"/>
    <n v="55"/>
    <x v="1"/>
    <x v="5"/>
    <x v="2"/>
    <x v="3"/>
    <x v="0"/>
    <x v="1530"/>
    <x v="0"/>
    <x v="1"/>
    <n v="33.536833385435997"/>
    <n v="3.3536833385436"/>
    <n v="3353683338543600"/>
    <x v="2"/>
    <n v="1531"/>
    <s v="No"/>
    <x v="0"/>
    <n v="2240.3532817662999"/>
    <n v="2.2403532817663E+16"/>
    <n v="253.99547771603901"/>
    <n v="2.53995477716039E+16"/>
    <x v="344"/>
    <n v="99.5"/>
  </r>
  <r>
    <x v="1"/>
    <n v="59"/>
    <x v="1"/>
    <x v="5"/>
    <x v="3"/>
    <x v="3"/>
    <x v="0"/>
    <x v="1531"/>
    <x v="0"/>
    <x v="3"/>
    <n v="33.510864681789698"/>
    <n v="33.510864681789698"/>
    <n v="3.35108646817897E+16"/>
    <x v="2"/>
    <n v="1532"/>
    <s v="No"/>
    <x v="0"/>
    <n v="181.15312456566701"/>
    <n v="1811531245656670"/>
    <n v="224.912443385915"/>
    <n v="2.24912443385915E+16"/>
    <x v="254"/>
    <n v="91.3"/>
  </r>
  <r>
    <x v="1"/>
    <n v="58"/>
    <x v="0"/>
    <x v="0"/>
    <x v="0"/>
    <x v="0"/>
    <x v="0"/>
    <x v="1532"/>
    <x v="0"/>
    <x v="2"/>
    <n v="33.502371710800304"/>
    <n v="3.3502371710800301"/>
    <n v="3350237171080030"/>
    <x v="2"/>
    <n v="1533"/>
    <s v="No"/>
    <x v="0"/>
    <n v="2413.9189691080201"/>
    <n v="2.41391896910802E+16"/>
    <n v="26.294009334202901"/>
    <n v="2629400933420290"/>
    <x v="448"/>
    <n v="101.5"/>
  </r>
  <r>
    <x v="1"/>
    <n v="52"/>
    <x v="1"/>
    <x v="2"/>
    <x v="1"/>
    <x v="3"/>
    <x v="1"/>
    <x v="1533"/>
    <x v="0"/>
    <x v="1"/>
    <n v="33.501035118884197"/>
    <n v="33.501035118884197"/>
    <n v="3.35010351188842E+16"/>
    <x v="2"/>
    <n v="1534"/>
    <s v="Si"/>
    <x v="1"/>
    <n v="219.732319405971"/>
    <n v="2197323194059710"/>
    <n v="2.6492870239366302"/>
    <n v="264928702393663"/>
    <x v="14"/>
    <n v="91.2"/>
  </r>
  <r>
    <x v="1"/>
    <n v="65"/>
    <x v="1"/>
    <x v="5"/>
    <x v="0"/>
    <x v="3"/>
    <x v="3"/>
    <x v="1534"/>
    <x v="0"/>
    <x v="0"/>
    <n v="33.430248967098599"/>
    <n v="3.3430248967098599"/>
    <n v="3343024896709860"/>
    <x v="2"/>
    <n v="1535"/>
    <s v="No"/>
    <x v="0"/>
    <n v="220.958502332894"/>
    <n v="2209585023328940"/>
    <n v="25.2337751764675"/>
    <n v="2523377517646750"/>
    <x v="321"/>
    <n v="101.1"/>
  </r>
  <r>
    <x v="1"/>
    <n v="55"/>
    <x v="1"/>
    <x v="6"/>
    <x v="1"/>
    <x v="3"/>
    <x v="0"/>
    <x v="1535"/>
    <x v="0"/>
    <x v="0"/>
    <n v="33.426988767149801"/>
    <n v="0.33426988767149801"/>
    <n v="334269887671498"/>
    <x v="2"/>
    <n v="1536"/>
    <s v="No"/>
    <x v="0"/>
    <n v="2336.85675090106"/>
    <n v="2.33685675090106E+16"/>
    <n v="25.599706603687"/>
    <n v="2559970660368700"/>
    <x v="53"/>
    <n v="100.1"/>
  </r>
  <r>
    <x v="1"/>
    <n v="59"/>
    <x v="0"/>
    <x v="12"/>
    <x v="2"/>
    <x v="3"/>
    <x v="0"/>
    <x v="1536"/>
    <x v="0"/>
    <x v="2"/>
    <n v="33.425074127316904"/>
    <n v="3.3425074127316901"/>
    <n v="3342507412731690"/>
    <x v="2"/>
    <n v="1537"/>
    <s v="No"/>
    <x v="0"/>
    <n v="2080.94120778863"/>
    <n v="2.08094120778863E+16"/>
    <n v="258.07160863662398"/>
    <n v="2.58071608636624E+16"/>
    <x v="423"/>
    <n v="100.9"/>
  </r>
  <r>
    <x v="1"/>
    <n v="49"/>
    <x v="1"/>
    <x v="0"/>
    <x v="1"/>
    <x v="0"/>
    <x v="1"/>
    <x v="1537"/>
    <x v="0"/>
    <x v="1"/>
    <n v="33.414766443248396"/>
    <n v="3.3414766443248398"/>
    <n v="3341476644324840"/>
    <x v="2"/>
    <n v="1538"/>
    <s v="No"/>
    <x v="0"/>
    <n v="1962.32724250243"/>
    <n v="1.96232724250243E+16"/>
    <n v="228.40850573835701"/>
    <n v="2.28408505738357E+16"/>
    <x v="162"/>
    <n v="94.2"/>
  </r>
  <r>
    <x v="1"/>
    <n v="52"/>
    <x v="1"/>
    <x v="2"/>
    <x v="1"/>
    <x v="3"/>
    <x v="1"/>
    <x v="1538"/>
    <x v="1"/>
    <x v="3"/>
    <n v="33.406071639757897"/>
    <n v="33.406071639757897"/>
    <n v="3.34060716397579E+16"/>
    <x v="2"/>
    <n v="1539"/>
    <s v="No"/>
    <x v="0"/>
    <n v="2154.3931059814299"/>
    <n v="2.15439310598143E+16"/>
    <n v="211.48912794271101"/>
    <n v="2.11489127942711E+16"/>
    <x v="109"/>
    <n v="90.9"/>
  </r>
  <r>
    <x v="1"/>
    <n v="62"/>
    <x v="1"/>
    <x v="1"/>
    <x v="3"/>
    <x v="1"/>
    <x v="0"/>
    <x v="1539"/>
    <x v="1"/>
    <x v="1"/>
    <n v="33.395793015990499"/>
    <n v="33.395793015990499"/>
    <n v="3.33957930159905E+16"/>
    <x v="2"/>
    <n v="1540"/>
    <s v="No"/>
    <x v="0"/>
    <n v="204.50018020153101"/>
    <n v="2045001802015310"/>
    <n v="206.58886684327501"/>
    <n v="2.06588866843275E+16"/>
    <x v="88"/>
    <n v="95.1"/>
  </r>
  <r>
    <x v="1"/>
    <n v="59"/>
    <x v="1"/>
    <x v="9"/>
    <x v="3"/>
    <x v="3"/>
    <x v="0"/>
    <x v="1540"/>
    <x v="0"/>
    <x v="1"/>
    <n v="33.366201315554598"/>
    <n v="3.3366201315554598"/>
    <n v="3336620131555460"/>
    <x v="2"/>
    <n v="1541"/>
    <s v="No"/>
    <x v="0"/>
    <n v="2142.4729058920202"/>
    <n v="2.14247290589202E+16"/>
    <n v="22.375007201850298"/>
    <n v="2237500720185030"/>
    <x v="349"/>
    <n v="102.7"/>
  </r>
  <r>
    <x v="1"/>
    <n v="61"/>
    <x v="0"/>
    <x v="0"/>
    <x v="0"/>
    <x v="3"/>
    <x v="0"/>
    <x v="1541"/>
    <x v="0"/>
    <x v="0"/>
    <n v="33.365321708917001"/>
    <n v="3.3365321708917"/>
    <n v="3336532170891700"/>
    <x v="2"/>
    <n v="1542"/>
    <s v="Si"/>
    <x v="1"/>
    <n v="231.538832718702"/>
    <n v="2315388327187020"/>
    <n v="27.233429462432099"/>
    <n v="2723342946243210"/>
    <x v="473"/>
    <n v="113.5"/>
  </r>
  <r>
    <x v="1"/>
    <n v="58"/>
    <x v="0"/>
    <x v="11"/>
    <x v="2"/>
    <x v="3"/>
    <x v="0"/>
    <x v="1542"/>
    <x v="0"/>
    <x v="1"/>
    <n v="33.353734581557802"/>
    <n v="3.3353734581557801"/>
    <n v="3335373458155780"/>
    <x v="2"/>
    <n v="1543"/>
    <s v="Si"/>
    <x v="1"/>
    <n v="218.673765085215"/>
    <n v="2186737650852150"/>
    <n v="25.681257937347802"/>
    <n v="2568125793734780"/>
    <x v="269"/>
    <n v="103.8"/>
  </r>
  <r>
    <x v="1"/>
    <n v="57"/>
    <x v="1"/>
    <x v="2"/>
    <x v="2"/>
    <x v="3"/>
    <x v="0"/>
    <x v="1543"/>
    <x v="1"/>
    <x v="1"/>
    <n v="33.347250761327501"/>
    <n v="0.33347250761327502"/>
    <n v="333472507613275"/>
    <x v="2"/>
    <n v="1544"/>
    <s v="No"/>
    <x v="0"/>
    <n v="2303.6557747797901"/>
    <n v="2.30365577477979E+16"/>
    <n v="254.95897979430299"/>
    <n v="2.54958979794303E+16"/>
    <x v="91"/>
    <n v="97.4"/>
  </r>
  <r>
    <x v="1"/>
    <n v="65"/>
    <x v="0"/>
    <x v="6"/>
    <x v="1"/>
    <x v="0"/>
    <x v="3"/>
    <x v="1544"/>
    <x v="1"/>
    <x v="1"/>
    <n v="33.329406726670399"/>
    <n v="33.329406726670399"/>
    <n v="3.33294067266704E+16"/>
    <x v="2"/>
    <n v="1545"/>
    <s v="No"/>
    <x v="0"/>
    <n v="1898.7847260752701"/>
    <n v="1.89878472607527E+16"/>
    <n v="201.23281106243601"/>
    <n v="2.01232811062436E+16"/>
    <x v="297"/>
    <n v="91.9"/>
  </r>
  <r>
    <x v="1"/>
    <n v="65"/>
    <x v="0"/>
    <x v="10"/>
    <x v="2"/>
    <x v="3"/>
    <x v="3"/>
    <x v="1545"/>
    <x v="1"/>
    <x v="1"/>
    <n v="33.311441290389403"/>
    <n v="3.3311441290389401"/>
    <n v="3331144129038940"/>
    <x v="2"/>
    <n v="1546"/>
    <s v="Si"/>
    <x v="1"/>
    <n v="1952.73378782904"/>
    <n v="1.95273378782904E+16"/>
    <n v="266.44835169278701"/>
    <n v="2.66448351692787E+16"/>
    <x v="16"/>
    <n v="99"/>
  </r>
  <r>
    <x v="1"/>
    <n v="55"/>
    <x v="0"/>
    <x v="13"/>
    <x v="0"/>
    <x v="3"/>
    <x v="0"/>
    <x v="1546"/>
    <x v="0"/>
    <x v="0"/>
    <n v="33.295139248613395"/>
    <n v="3.3295139248613399"/>
    <n v="3329513924861340"/>
    <x v="2"/>
    <n v="1547"/>
    <s v="No"/>
    <x v="0"/>
    <n v="2242.2138816257698"/>
    <n v="2.24221388162577E+16"/>
    <n v="25.0250048666692"/>
    <n v="2502500486666920"/>
    <x v="400"/>
    <n v="100.5"/>
  </r>
  <r>
    <x v="1"/>
    <n v="58"/>
    <x v="0"/>
    <x v="0"/>
    <x v="2"/>
    <x v="0"/>
    <x v="0"/>
    <x v="1547"/>
    <x v="1"/>
    <x v="3"/>
    <n v="33.135607878543297"/>
    <n v="33.135607878543297"/>
    <n v="3313560787854330"/>
    <x v="2"/>
    <n v="1548"/>
    <s v="Si"/>
    <x v="1"/>
    <n v="2256.5295185608902"/>
    <n v="2.25652951856089E+16"/>
    <n v="283.94067246081102"/>
    <n v="2.83940672460811E+16"/>
    <x v="321"/>
    <n v="105.1"/>
  </r>
  <r>
    <x v="1"/>
    <n v="67"/>
    <x v="1"/>
    <x v="5"/>
    <x v="3"/>
    <x v="0"/>
    <x v="3"/>
    <x v="1548"/>
    <x v="0"/>
    <x v="2"/>
    <n v="33.127616572755095"/>
    <n v="0.33127616572755098"/>
    <n v="331276165727551"/>
    <x v="2"/>
    <n v="1549"/>
    <s v="No"/>
    <x v="0"/>
    <n v="2213.9740809128698"/>
    <n v="2.21397408091287E+16"/>
    <n v="215.26202326095"/>
    <n v="2.1526202326095E+16"/>
    <x v="434"/>
    <n v="99.6"/>
  </r>
  <r>
    <x v="1"/>
    <n v="57"/>
    <x v="0"/>
    <x v="9"/>
    <x v="2"/>
    <x v="0"/>
    <x v="0"/>
    <x v="1549"/>
    <x v="1"/>
    <x v="2"/>
    <n v="33.118429732816601"/>
    <n v="3.3118429732816601"/>
    <n v="3311842973281660"/>
    <x v="2"/>
    <n v="1550"/>
    <s v="Si"/>
    <x v="1"/>
    <n v="241.402029790109"/>
    <n v="2414020297901090"/>
    <n v="29.803709710553999"/>
    <n v="2980370971055400"/>
    <x v="474"/>
    <n v="99.1"/>
  </r>
  <r>
    <x v="1"/>
    <n v="55"/>
    <x v="0"/>
    <x v="4"/>
    <x v="3"/>
    <x v="3"/>
    <x v="0"/>
    <x v="1550"/>
    <x v="1"/>
    <x v="1"/>
    <n v="33.072527830357501"/>
    <n v="0.33072527830357501"/>
    <n v="330725278303575"/>
    <x v="2"/>
    <n v="1551"/>
    <s v="No"/>
    <x v="0"/>
    <n v="2017.35434277533"/>
    <n v="2.01735434277533E+16"/>
    <n v="221.52468715337301"/>
    <n v="2.21524687153373E+16"/>
    <x v="354"/>
    <n v="104.1"/>
  </r>
  <r>
    <x v="1"/>
    <n v="63"/>
    <x v="0"/>
    <x v="7"/>
    <x v="1"/>
    <x v="0"/>
    <x v="0"/>
    <x v="1551"/>
    <x v="1"/>
    <x v="1"/>
    <n v="33.067178487796298"/>
    <n v="33.067178487796298"/>
    <n v="3306717848779630"/>
    <x v="2"/>
    <n v="1552"/>
    <s v="No"/>
    <x v="0"/>
    <n v="219.40317292008899"/>
    <n v="2194031729200890"/>
    <n v="205.52990233473801"/>
    <n v="2.05529902334738E+16"/>
    <x v="446"/>
    <n v="99.2"/>
  </r>
  <r>
    <x v="1"/>
    <n v="50"/>
    <x v="0"/>
    <x v="0"/>
    <x v="0"/>
    <x v="3"/>
    <x v="1"/>
    <x v="1552"/>
    <x v="1"/>
    <x v="1"/>
    <n v="33.039804520029897"/>
    <n v="3.3039804520029898"/>
    <n v="3303980452002990"/>
    <x v="2"/>
    <n v="1553"/>
    <s v="Si"/>
    <x v="1"/>
    <n v="2011.2395892665199"/>
    <n v="2.01123958926652E+16"/>
    <n v="25.845936240764502"/>
    <n v="2584593624076450"/>
    <x v="70"/>
    <n v="100.7"/>
  </r>
  <r>
    <x v="1"/>
    <n v="52"/>
    <x v="1"/>
    <x v="9"/>
    <x v="1"/>
    <x v="2"/>
    <x v="1"/>
    <x v="1553"/>
    <x v="0"/>
    <x v="2"/>
    <n v="33.039512149234199"/>
    <n v="3.30395121492342"/>
    <n v="3303951214923420"/>
    <x v="2"/>
    <n v="1554"/>
    <s v="No"/>
    <x v="0"/>
    <n v="222.18152598002499"/>
    <n v="2221815259800250"/>
    <n v="235.598332351902"/>
    <n v="2.35598332351902E+16"/>
    <x v="15"/>
    <n v="94.2"/>
  </r>
  <r>
    <x v="1"/>
    <n v="55"/>
    <x v="0"/>
    <x v="9"/>
    <x v="0"/>
    <x v="3"/>
    <x v="0"/>
    <x v="1554"/>
    <x v="1"/>
    <x v="1"/>
    <n v="33.034854718667205"/>
    <n v="3.3034854718667201"/>
    <n v="3303485471866720"/>
    <x v="2"/>
    <n v="1555"/>
    <s v="No"/>
    <x v="0"/>
    <n v="182.895094868938"/>
    <n v="1828950948689380"/>
    <n v="210.02148454341699"/>
    <n v="2.10021484543417E+16"/>
    <x v="348"/>
    <n v="98"/>
  </r>
  <r>
    <x v="1"/>
    <n v="49"/>
    <x v="0"/>
    <x v="0"/>
    <x v="1"/>
    <x v="0"/>
    <x v="1"/>
    <x v="1555"/>
    <x v="0"/>
    <x v="0"/>
    <n v="32.987966494915199"/>
    <n v="3.29879664949152"/>
    <n v="3298796649491520"/>
    <x v="2"/>
    <n v="1556"/>
    <s v="No"/>
    <x v="0"/>
    <n v="1878.30519195125"/>
    <n v="1.87830519195125E+16"/>
    <n v="226.12951104549199"/>
    <n v="2.26129511045492E+16"/>
    <x v="406"/>
    <n v="94.8"/>
  </r>
  <r>
    <x v="1"/>
    <n v="61"/>
    <x v="1"/>
    <x v="0"/>
    <x v="3"/>
    <x v="0"/>
    <x v="0"/>
    <x v="1556"/>
    <x v="0"/>
    <x v="1"/>
    <n v="32.984715197191598"/>
    <n v="32.984715197191598"/>
    <n v="3.29847151971916E+16"/>
    <x v="2"/>
    <n v="1557"/>
    <s v="Si"/>
    <x v="1"/>
    <n v="2150.46487063309"/>
    <n v="2.15046487063309E+16"/>
    <n v="28.100842162312301"/>
    <n v="2810084216231230"/>
    <x v="312"/>
    <n v="99.1"/>
  </r>
  <r>
    <x v="1"/>
    <n v="58"/>
    <x v="1"/>
    <x v="9"/>
    <x v="1"/>
    <x v="0"/>
    <x v="0"/>
    <x v="1557"/>
    <x v="1"/>
    <x v="2"/>
    <n v="32.976992037839999"/>
    <n v="32.976992037839999"/>
    <n v="3.297699203784E+16"/>
    <x v="2"/>
    <n v="1558"/>
    <s v="No"/>
    <x v="0"/>
    <n v="211.90336274139599"/>
    <n v="2119033627413960"/>
    <n v="27.024981811469999"/>
    <n v="2702498181147000"/>
    <x v="141"/>
    <n v="98.6"/>
  </r>
  <r>
    <x v="1"/>
    <n v="69"/>
    <x v="0"/>
    <x v="0"/>
    <x v="2"/>
    <x v="3"/>
    <x v="3"/>
    <x v="1558"/>
    <x v="1"/>
    <x v="3"/>
    <n v="32.9748087516315"/>
    <n v="32.9748087516315"/>
    <n v="3.29748087516315E+16"/>
    <x v="2"/>
    <n v="1559"/>
    <s v="No"/>
    <x v="0"/>
    <n v="2477.0554963847298"/>
    <n v="2.47705549638473E+16"/>
    <n v="255.03927770003099"/>
    <n v="2.55039277700031E+16"/>
    <x v="309"/>
    <n v="99.2"/>
  </r>
  <r>
    <x v="1"/>
    <n v="60"/>
    <x v="1"/>
    <x v="5"/>
    <x v="2"/>
    <x v="3"/>
    <x v="0"/>
    <x v="1559"/>
    <x v="1"/>
    <x v="3"/>
    <n v="32.953888337380796"/>
    <n v="3.2953888337380799"/>
    <n v="3295388833738080"/>
    <x v="2"/>
    <n v="1560"/>
    <s v="No"/>
    <x v="0"/>
    <n v="2273.6397260328399"/>
    <n v="2.27363972603284E+16"/>
    <n v="2.4824138315741902"/>
    <n v="248241383157419"/>
    <x v="414"/>
    <n v="103.6"/>
  </r>
  <r>
    <x v="1"/>
    <n v="49"/>
    <x v="1"/>
    <x v="1"/>
    <x v="1"/>
    <x v="3"/>
    <x v="1"/>
    <x v="1560"/>
    <x v="0"/>
    <x v="1"/>
    <n v="32.946629209829197"/>
    <n v="3.2946629209829199"/>
    <n v="3294662920982920"/>
    <x v="2"/>
    <n v="1561"/>
    <s v="No"/>
    <x v="0"/>
    <n v="2133.6380563981702"/>
    <n v="2.13363805639817E+16"/>
    <n v="225.465559858657"/>
    <n v="2.25465559858657E+16"/>
    <x v="57"/>
    <n v="90.4"/>
  </r>
  <r>
    <x v="1"/>
    <n v="60"/>
    <x v="1"/>
    <x v="2"/>
    <x v="1"/>
    <x v="0"/>
    <x v="0"/>
    <x v="1561"/>
    <x v="1"/>
    <x v="3"/>
    <n v="32.936428928385205"/>
    <n v="3.2936428928385202"/>
    <n v="3293642892838520"/>
    <x v="2"/>
    <n v="1562"/>
    <s v="No"/>
    <x v="0"/>
    <n v="1794.3845261018901"/>
    <n v="1.79438452610189E+16"/>
    <n v="234.22724808718701"/>
    <n v="2.34227248087187E+16"/>
    <x v="128"/>
    <n v="92.2"/>
  </r>
  <r>
    <x v="1"/>
    <n v="60"/>
    <x v="0"/>
    <x v="4"/>
    <x v="2"/>
    <x v="0"/>
    <x v="0"/>
    <x v="1562"/>
    <x v="0"/>
    <x v="1"/>
    <n v="32.910984365699697"/>
    <n v="3.2910984365699698"/>
    <n v="3291098436569970"/>
    <x v="2"/>
    <n v="1563"/>
    <s v="No"/>
    <x v="0"/>
    <n v="2233.6732606658502"/>
    <n v="2.23367326066585E+16"/>
    <n v="226.44531195345601"/>
    <n v="2.26445311953456E+16"/>
    <x v="253"/>
    <n v="100.5"/>
  </r>
  <r>
    <x v="1"/>
    <n v="59"/>
    <x v="1"/>
    <x v="2"/>
    <x v="3"/>
    <x v="3"/>
    <x v="0"/>
    <x v="1563"/>
    <x v="0"/>
    <x v="3"/>
    <n v="32.893992329646501"/>
    <n v="32.893992329646501"/>
    <n v="3289399232964650"/>
    <x v="2"/>
    <n v="1564"/>
    <s v="Si"/>
    <x v="1"/>
    <n v="2000.30996350996"/>
    <n v="2.00030996350996E+16"/>
    <n v="284.23457349612301"/>
    <n v="2.84234573496123E+16"/>
    <x v="346"/>
    <n v="92.3"/>
  </r>
  <r>
    <x v="1"/>
    <n v="59"/>
    <x v="1"/>
    <x v="5"/>
    <x v="1"/>
    <x v="0"/>
    <x v="0"/>
    <x v="1564"/>
    <x v="1"/>
    <x v="3"/>
    <n v="32.886797909992701"/>
    <n v="32.886797909992701"/>
    <n v="3.28867979099927E+16"/>
    <x v="2"/>
    <n v="1565"/>
    <s v="No"/>
    <x v="0"/>
    <n v="2324.2348783519601"/>
    <n v="2.32423487835196E+16"/>
    <n v="216.741507289033"/>
    <n v="2.16741507289033E+16"/>
    <x v="37"/>
    <n v="96.5"/>
  </r>
  <r>
    <x v="1"/>
    <n v="55"/>
    <x v="0"/>
    <x v="5"/>
    <x v="0"/>
    <x v="3"/>
    <x v="0"/>
    <x v="1565"/>
    <x v="1"/>
    <x v="1"/>
    <n v="32.863217401956"/>
    <n v="32.863217401956"/>
    <n v="3.2863217401956E+16"/>
    <x v="2"/>
    <n v="1566"/>
    <s v="No"/>
    <x v="0"/>
    <n v="247.90610389000301"/>
    <n v="2479061038900030"/>
    <n v="225.494713607591"/>
    <n v="2.25494713607591E+16"/>
    <x v="316"/>
    <n v="102.1"/>
  </r>
  <r>
    <x v="1"/>
    <n v="46"/>
    <x v="0"/>
    <x v="5"/>
    <x v="2"/>
    <x v="2"/>
    <x v="1"/>
    <x v="1566"/>
    <x v="0"/>
    <x v="2"/>
    <n v="32.853613318928097"/>
    <n v="32.853613318928097"/>
    <n v="3285361331892810"/>
    <x v="2"/>
    <n v="1567"/>
    <s v="No"/>
    <x v="0"/>
    <n v="2000.3586144046401"/>
    <n v="2.00035861440464E+16"/>
    <n v="20.104643344815099"/>
    <n v="2010464334481510"/>
    <x v="35"/>
    <n v="96.3"/>
  </r>
  <r>
    <x v="1"/>
    <n v="50"/>
    <x v="0"/>
    <x v="9"/>
    <x v="1"/>
    <x v="2"/>
    <x v="1"/>
    <x v="1567"/>
    <x v="1"/>
    <x v="0"/>
    <n v="32.822566520328699"/>
    <n v="3.2822566520328702"/>
    <n v="3282256652032870"/>
    <x v="2"/>
    <n v="1568"/>
    <s v="No"/>
    <x v="0"/>
    <n v="2180.2108116060099"/>
    <n v="2.18021081160601E+16"/>
    <n v="240.533191164995"/>
    <n v="2.40533191164995E+16"/>
    <x v="158"/>
    <n v="97.3"/>
  </r>
  <r>
    <x v="1"/>
    <n v="60"/>
    <x v="0"/>
    <x v="3"/>
    <x v="3"/>
    <x v="2"/>
    <x v="0"/>
    <x v="1568"/>
    <x v="0"/>
    <x v="0"/>
    <n v="32.816698681684798"/>
    <n v="3.2816698681684802"/>
    <n v="3281669868168480"/>
    <x v="2"/>
    <n v="1569"/>
    <s v="No"/>
    <x v="0"/>
    <n v="196.13043549004499"/>
    <n v="1961304354900450"/>
    <n v="22.811160662048099"/>
    <n v="2281116066204810"/>
    <x v="0"/>
    <n v="96.8"/>
  </r>
  <r>
    <x v="1"/>
    <n v="57"/>
    <x v="1"/>
    <x v="5"/>
    <x v="1"/>
    <x v="3"/>
    <x v="0"/>
    <x v="1569"/>
    <x v="0"/>
    <x v="1"/>
    <n v="32.760992139089304"/>
    <n v="32.760992139089304"/>
    <n v="3.27609921390893E+16"/>
    <x v="2"/>
    <n v="1570"/>
    <s v="No"/>
    <x v="0"/>
    <n v="228.34437300702299"/>
    <n v="2283443730070230"/>
    <n v="28.324416214327499"/>
    <n v="2832441621432750"/>
    <x v="350"/>
    <n v="96.8"/>
  </r>
  <r>
    <x v="1"/>
    <n v="68"/>
    <x v="1"/>
    <x v="17"/>
    <x v="0"/>
    <x v="3"/>
    <x v="3"/>
    <x v="1570"/>
    <x v="1"/>
    <x v="1"/>
    <n v="32.727765150960202"/>
    <n v="3.27277651509602"/>
    <n v="3272776515096020"/>
    <x v="2"/>
    <n v="1571"/>
    <s v="Si"/>
    <x v="1"/>
    <n v="220.190185852539"/>
    <n v="2201901858525390"/>
    <n v="254.476444850588"/>
    <n v="2.54476444850588E+16"/>
    <x v="363"/>
    <n v="100.1"/>
  </r>
  <r>
    <x v="1"/>
    <n v="55"/>
    <x v="1"/>
    <x v="9"/>
    <x v="1"/>
    <x v="1"/>
    <x v="0"/>
    <x v="1571"/>
    <x v="1"/>
    <x v="1"/>
    <n v="32.726923759559199"/>
    <n v="3.2726923759559199"/>
    <n v="3272692375955920"/>
    <x v="2"/>
    <n v="1572"/>
    <s v="No"/>
    <x v="0"/>
    <n v="1928.4652092987801"/>
    <n v="1.92846520929878E+16"/>
    <n v="16.1919167406657"/>
    <n v="1619191674066570"/>
    <x v="314"/>
    <n v="96.2"/>
  </r>
  <r>
    <x v="1"/>
    <n v="65"/>
    <x v="1"/>
    <x v="2"/>
    <x v="3"/>
    <x v="3"/>
    <x v="3"/>
    <x v="1572"/>
    <x v="1"/>
    <x v="1"/>
    <n v="32.703837186302799"/>
    <n v="3.27038371863028"/>
    <n v="3270383718630280"/>
    <x v="2"/>
    <n v="1573"/>
    <s v="No"/>
    <x v="0"/>
    <n v="2289.4798266920998"/>
    <n v="2.2894798266921E+16"/>
    <n v="236.35094586810001"/>
    <n v="2.363509458681E+16"/>
    <x v="0"/>
    <n v="98"/>
  </r>
  <r>
    <x v="1"/>
    <n v="60"/>
    <x v="0"/>
    <x v="11"/>
    <x v="2"/>
    <x v="0"/>
    <x v="0"/>
    <x v="1573"/>
    <x v="1"/>
    <x v="1"/>
    <n v="32.686802610245095"/>
    <n v="3.2686802610245098"/>
    <n v="3268680261024510"/>
    <x v="2"/>
    <n v="1574"/>
    <s v="No"/>
    <x v="0"/>
    <n v="2194.4175105740001"/>
    <n v="2.194417510574E+16"/>
    <n v="23.714004327566901"/>
    <n v="2371400432756690"/>
    <x v="300"/>
    <n v="98.2"/>
  </r>
  <r>
    <x v="1"/>
    <n v="62"/>
    <x v="1"/>
    <x v="8"/>
    <x v="1"/>
    <x v="2"/>
    <x v="0"/>
    <x v="1574"/>
    <x v="0"/>
    <x v="1"/>
    <n v="32.684839148030903"/>
    <n v="32.684839148030903"/>
    <n v="3.26848391480309E+16"/>
    <x v="2"/>
    <n v="1575"/>
    <s v="No"/>
    <x v="0"/>
    <n v="2100.6745717379499"/>
    <n v="2.10067457173795E+16"/>
    <n v="222.15196485685701"/>
    <n v="2.22151964856857E+16"/>
    <x v="395"/>
    <n v="90.4"/>
  </r>
  <r>
    <x v="1"/>
    <n v="70"/>
    <x v="0"/>
    <x v="13"/>
    <x v="2"/>
    <x v="2"/>
    <x v="3"/>
    <x v="1575"/>
    <x v="2"/>
    <x v="3"/>
    <n v="32.682609840898799"/>
    <n v="32.682609840898799"/>
    <n v="3.26826098408988E+16"/>
    <x v="2"/>
    <n v="1576"/>
    <s v="No"/>
    <x v="0"/>
    <n v="204.047208264869"/>
    <n v="2040472082648690"/>
    <n v="21.100939088179501"/>
    <n v="2110093908817950"/>
    <x v="403"/>
    <n v="107.6"/>
  </r>
  <r>
    <x v="1"/>
    <n v="59"/>
    <x v="0"/>
    <x v="6"/>
    <x v="2"/>
    <x v="0"/>
    <x v="0"/>
    <x v="1576"/>
    <x v="0"/>
    <x v="0"/>
    <n v="32.682134649531399"/>
    <n v="3.2682134649531398"/>
    <n v="3268213464953140"/>
    <x v="2"/>
    <n v="1577"/>
    <s v="No"/>
    <x v="0"/>
    <n v="228.634651269187"/>
    <n v="2286346512691870"/>
    <n v="254.06894165305499"/>
    <n v="2.54068941653055E+16"/>
    <x v="308"/>
    <n v="99.4"/>
  </r>
  <r>
    <x v="1"/>
    <n v="65"/>
    <x v="1"/>
    <x v="5"/>
    <x v="2"/>
    <x v="3"/>
    <x v="3"/>
    <x v="1577"/>
    <x v="0"/>
    <x v="3"/>
    <n v="32.666217609969998"/>
    <n v="3.2666217609969999"/>
    <n v="3266621760997000"/>
    <x v="2"/>
    <n v="1578"/>
    <s v="Si"/>
    <x v="1"/>
    <n v="2078.5210550757001"/>
    <n v="2.0785210550757E+16"/>
    <n v="27.325625944375702"/>
    <n v="2732562594437570"/>
    <x v="281"/>
    <n v="100.6"/>
  </r>
  <r>
    <x v="1"/>
    <n v="67"/>
    <x v="0"/>
    <x v="10"/>
    <x v="0"/>
    <x v="0"/>
    <x v="3"/>
    <x v="1578"/>
    <x v="0"/>
    <x v="0"/>
    <n v="32.655226782584798"/>
    <n v="3.2655226782584799"/>
    <n v="3265522678258480"/>
    <x v="2"/>
    <n v="1579"/>
    <s v="Si"/>
    <x v="1"/>
    <n v="2447.4497111463602"/>
    <n v="2.44744971114636E+16"/>
    <n v="270.74808018277798"/>
    <n v="2.70748080182778E+16"/>
    <x v="475"/>
    <n v="104"/>
  </r>
  <r>
    <x v="1"/>
    <n v="63"/>
    <x v="1"/>
    <x v="10"/>
    <x v="1"/>
    <x v="0"/>
    <x v="0"/>
    <x v="1579"/>
    <x v="1"/>
    <x v="1"/>
    <n v="32.615002163096101"/>
    <n v="32.615002163096101"/>
    <n v="3.26150021630961E+16"/>
    <x v="2"/>
    <n v="1580"/>
    <s v="No"/>
    <x v="0"/>
    <n v="216.03147308816"/>
    <n v="2160314730881600"/>
    <n v="240.68244727317401"/>
    <n v="2.40682447273174E+16"/>
    <x v="93"/>
    <n v="92.6"/>
  </r>
  <r>
    <x v="1"/>
    <n v="55"/>
    <x v="0"/>
    <x v="0"/>
    <x v="2"/>
    <x v="3"/>
    <x v="0"/>
    <x v="1580"/>
    <x v="1"/>
    <x v="1"/>
    <n v="32.601403723817398"/>
    <n v="3.2601403723817399"/>
    <n v="3260140372381740"/>
    <x v="2"/>
    <n v="1581"/>
    <s v="Si"/>
    <x v="1"/>
    <n v="251.90890939362001"/>
    <n v="2519089093936200"/>
    <n v="251.98452271941201"/>
    <n v="2.51984522719412E+16"/>
    <x v="141"/>
    <n v="97.6"/>
  </r>
  <r>
    <x v="1"/>
    <n v="55"/>
    <x v="1"/>
    <x v="9"/>
    <x v="3"/>
    <x v="3"/>
    <x v="0"/>
    <x v="1581"/>
    <x v="1"/>
    <x v="3"/>
    <n v="32.581106248243898"/>
    <n v="32.581106248243898"/>
    <n v="3.25811062482439E+16"/>
    <x v="2"/>
    <n v="1582"/>
    <s v="No"/>
    <x v="0"/>
    <n v="213.56638395239301"/>
    <n v="2135663839523930"/>
    <n v="234.170978975743"/>
    <n v="2.34170978975743E+16"/>
    <x v="360"/>
    <n v="95.7"/>
  </r>
  <r>
    <x v="1"/>
    <n v="53"/>
    <x v="0"/>
    <x v="7"/>
    <x v="3"/>
    <x v="1"/>
    <x v="1"/>
    <x v="1582"/>
    <x v="2"/>
    <x v="2"/>
    <n v="32.550361863998695"/>
    <n v="3.2550361863998698"/>
    <n v="3255036186399870"/>
    <x v="2"/>
    <n v="1583"/>
    <s v="No"/>
    <x v="0"/>
    <n v="1919.0387274556299"/>
    <n v="1.91903872745563E+16"/>
    <n v="19.4439230108106"/>
    <n v="1944392301081060"/>
    <x v="108"/>
    <n v="88.6"/>
  </r>
  <r>
    <x v="1"/>
    <n v="60"/>
    <x v="0"/>
    <x v="2"/>
    <x v="1"/>
    <x v="0"/>
    <x v="0"/>
    <x v="1583"/>
    <x v="0"/>
    <x v="3"/>
    <n v="32.535092855266996"/>
    <n v="3.2535092855266998"/>
    <n v="3253509285526700"/>
    <x v="2"/>
    <n v="1584"/>
    <s v="No"/>
    <x v="0"/>
    <n v="205.98446701144999"/>
    <n v="2059844670114500"/>
    <n v="241.47187568354801"/>
    <n v="2.41471875683548E+16"/>
    <x v="40"/>
    <n v="97.8"/>
  </r>
  <r>
    <x v="1"/>
    <n v="58"/>
    <x v="1"/>
    <x v="2"/>
    <x v="2"/>
    <x v="0"/>
    <x v="0"/>
    <x v="1584"/>
    <x v="1"/>
    <x v="3"/>
    <n v="32.519486187216302"/>
    <n v="32.519486187216302"/>
    <n v="3.25194861872163E+16"/>
    <x v="2"/>
    <n v="1585"/>
    <s v="No"/>
    <x v="0"/>
    <n v="2373.8794725672801"/>
    <n v="2.37387947256728E+16"/>
    <n v="233.867793763664"/>
    <n v="2.33867793763664E+16"/>
    <x v="406"/>
    <n v="94.7"/>
  </r>
  <r>
    <x v="1"/>
    <n v="64"/>
    <x v="0"/>
    <x v="7"/>
    <x v="2"/>
    <x v="3"/>
    <x v="0"/>
    <x v="1585"/>
    <x v="0"/>
    <x v="1"/>
    <n v="32.518452194857701"/>
    <n v="0.325184521948577"/>
    <n v="325184521948577"/>
    <x v="2"/>
    <n v="1586"/>
    <s v="No"/>
    <x v="0"/>
    <n v="2094.4944181303999"/>
    <n v="2.0944944181304E+16"/>
    <n v="25.8169678176905"/>
    <n v="2581696781769050"/>
    <x v="377"/>
    <n v="98.6"/>
  </r>
  <r>
    <x v="1"/>
    <n v="53"/>
    <x v="0"/>
    <x v="6"/>
    <x v="1"/>
    <x v="2"/>
    <x v="1"/>
    <x v="1586"/>
    <x v="1"/>
    <x v="2"/>
    <n v="32.517197047367297"/>
    <n v="32.517197047367297"/>
    <n v="3.25171970473673E+16"/>
    <x v="2"/>
    <n v="1587"/>
    <s v="No"/>
    <x v="0"/>
    <n v="2286.6057581202699"/>
    <n v="2.28660575812027E+16"/>
    <n v="238.90090857008599"/>
    <n v="2.38900908570086E+16"/>
    <x v="101"/>
    <n v="93.3"/>
  </r>
  <r>
    <x v="1"/>
    <n v="53"/>
    <x v="0"/>
    <x v="16"/>
    <x v="3"/>
    <x v="0"/>
    <x v="1"/>
    <x v="1587"/>
    <x v="0"/>
    <x v="1"/>
    <n v="32.515358084833103"/>
    <n v="32.515358084833103"/>
    <n v="3.25153580848331E+16"/>
    <x v="2"/>
    <n v="1588"/>
    <s v="No"/>
    <x v="0"/>
    <n v="2006.52263103107"/>
    <n v="2.00652263103107E+16"/>
    <n v="227.66664688090299"/>
    <n v="2.27666646880903E+16"/>
    <x v="476"/>
    <n v="89.6"/>
  </r>
  <r>
    <x v="1"/>
    <n v="67"/>
    <x v="1"/>
    <x v="6"/>
    <x v="2"/>
    <x v="0"/>
    <x v="3"/>
    <x v="1588"/>
    <x v="0"/>
    <x v="1"/>
    <n v="32.503673210113703"/>
    <n v="32.503673210113703"/>
    <n v="3.25036732101137E+16"/>
    <x v="2"/>
    <n v="1589"/>
    <s v="No"/>
    <x v="0"/>
    <n v="258.74473424693599"/>
    <n v="2587447342469360"/>
    <n v="28.4880301319258"/>
    <n v="2848803013192580"/>
    <x v="335"/>
    <n v="102.6"/>
  </r>
  <r>
    <x v="1"/>
    <n v="65"/>
    <x v="1"/>
    <x v="7"/>
    <x v="2"/>
    <x v="3"/>
    <x v="3"/>
    <x v="1589"/>
    <x v="0"/>
    <x v="3"/>
    <n v="32.500555630538997"/>
    <n v="3.2500555630539001"/>
    <n v="3250055563053900"/>
    <x v="2"/>
    <n v="1590"/>
    <s v="No"/>
    <x v="0"/>
    <n v="2284.01273916023"/>
    <n v="2.28401273916023E+16"/>
    <n v="208.30914116755201"/>
    <n v="2.08309141167552E+16"/>
    <x v="299"/>
    <n v="97.4"/>
  </r>
  <r>
    <x v="1"/>
    <n v="62"/>
    <x v="1"/>
    <x v="2"/>
    <x v="1"/>
    <x v="3"/>
    <x v="0"/>
    <x v="1590"/>
    <x v="0"/>
    <x v="1"/>
    <n v="32.493532584830497"/>
    <n v="3.2493532584830498"/>
    <n v="3249353258483050"/>
    <x v="2"/>
    <n v="1591"/>
    <s v="No"/>
    <x v="0"/>
    <n v="2337.77145349893"/>
    <n v="2.33777145349893E+16"/>
    <n v="277.17634213864102"/>
    <n v="2.77176342138641E+16"/>
    <x v="163"/>
    <n v="97.1"/>
  </r>
  <r>
    <x v="1"/>
    <n v="56"/>
    <x v="0"/>
    <x v="0"/>
    <x v="1"/>
    <x v="3"/>
    <x v="0"/>
    <x v="1591"/>
    <x v="1"/>
    <x v="3"/>
    <n v="32.487169447713399"/>
    <n v="3.2487169447713402"/>
    <n v="3248716944771340"/>
    <x v="2"/>
    <n v="1592"/>
    <s v="No"/>
    <x v="0"/>
    <n v="206.270520708058"/>
    <n v="2062705207080580"/>
    <n v="2.46087985432231"/>
    <n v="246087985432231"/>
    <x v="373"/>
    <n v="96.5"/>
  </r>
  <r>
    <x v="1"/>
    <n v="57"/>
    <x v="1"/>
    <x v="2"/>
    <x v="1"/>
    <x v="1"/>
    <x v="0"/>
    <x v="1592"/>
    <x v="2"/>
    <x v="1"/>
    <n v="32.458219123352599"/>
    <n v="3.2458219123352601"/>
    <n v="3245821912335260"/>
    <x v="2"/>
    <n v="1593"/>
    <s v="No"/>
    <x v="0"/>
    <n v="1912.3240526135801"/>
    <n v="1.91232405261358E+16"/>
    <n v="211.84098510926401"/>
    <n v="2.11840985109264E+16"/>
    <x v="239"/>
    <n v="89.6"/>
  </r>
  <r>
    <x v="1"/>
    <n v="73"/>
    <x v="1"/>
    <x v="2"/>
    <x v="3"/>
    <x v="0"/>
    <x v="3"/>
    <x v="1593"/>
    <x v="1"/>
    <x v="1"/>
    <n v="32.442002212968902"/>
    <n v="32.442002212968902"/>
    <n v="3244200221296890"/>
    <x v="2"/>
    <n v="1594"/>
    <s v="No"/>
    <x v="0"/>
    <n v="2394.7044818376398"/>
    <n v="2.39470448183764E+16"/>
    <n v="261.34940844376598"/>
    <n v="2.61349408443766E+16"/>
    <x v="390"/>
    <n v="106.2"/>
  </r>
  <r>
    <x v="1"/>
    <n v="54"/>
    <x v="1"/>
    <x v="2"/>
    <x v="1"/>
    <x v="3"/>
    <x v="1"/>
    <x v="1594"/>
    <x v="1"/>
    <x v="3"/>
    <n v="32.433154743276603"/>
    <n v="3.2433154743276602"/>
    <n v="3243315474327660"/>
    <x v="2"/>
    <n v="1595"/>
    <s v="No"/>
    <x v="0"/>
    <n v="2013.51481135683"/>
    <n v="2.01351481135683E+16"/>
    <n v="225.42100889976899"/>
    <n v="2.25421008899769E+16"/>
    <x v="55"/>
    <n v="92.4"/>
  </r>
  <r>
    <x v="1"/>
    <n v="52"/>
    <x v="1"/>
    <x v="3"/>
    <x v="1"/>
    <x v="0"/>
    <x v="1"/>
    <x v="1595"/>
    <x v="1"/>
    <x v="1"/>
    <n v="32.424853974496699"/>
    <n v="32.424853974496699"/>
    <n v="3242485397449670"/>
    <x v="2"/>
    <n v="1596"/>
    <s v="No"/>
    <x v="0"/>
    <n v="2268.6608135960801"/>
    <n v="2.26866081359608E+16"/>
    <n v="243.37408866725599"/>
    <n v="2.43374088667256E+16"/>
    <x v="221"/>
    <n v="89.2"/>
  </r>
  <r>
    <x v="1"/>
    <n v="45"/>
    <x v="1"/>
    <x v="13"/>
    <x v="1"/>
    <x v="0"/>
    <x v="1"/>
    <x v="1596"/>
    <x v="1"/>
    <x v="3"/>
    <n v="32.421664879402201"/>
    <n v="32.421664879402201"/>
    <n v="3.24216648794022E+16"/>
    <x v="2"/>
    <n v="1597"/>
    <s v="No"/>
    <x v="0"/>
    <n v="217.903982898903"/>
    <n v="2179039828989030"/>
    <n v="23.7487456500224"/>
    <n v="2374874565002240"/>
    <x v="236"/>
    <n v="90.7"/>
  </r>
  <r>
    <x v="1"/>
    <n v="59"/>
    <x v="0"/>
    <x v="2"/>
    <x v="3"/>
    <x v="3"/>
    <x v="0"/>
    <x v="1597"/>
    <x v="0"/>
    <x v="1"/>
    <n v="32.410109384799298"/>
    <n v="3.2410109384799299"/>
    <n v="3241010938479930"/>
    <x v="2"/>
    <n v="1598"/>
    <s v="Si"/>
    <x v="1"/>
    <n v="244.278004751705"/>
    <n v="2442780047517050"/>
    <n v="26.5467427128632"/>
    <n v="2654674271286320"/>
    <x v="477"/>
    <n v="103"/>
  </r>
  <r>
    <x v="1"/>
    <n v="66"/>
    <x v="0"/>
    <x v="6"/>
    <x v="2"/>
    <x v="0"/>
    <x v="3"/>
    <x v="1598"/>
    <x v="1"/>
    <x v="3"/>
    <n v="32.409837704656603"/>
    <n v="32.409837704656603"/>
    <n v="3.24098377046566E+16"/>
    <x v="2"/>
    <n v="1599"/>
    <s v="No"/>
    <x v="0"/>
    <n v="190.18137962609799"/>
    <n v="1901813796260980"/>
    <n v="216.154422122342"/>
    <n v="2.16154422122342E+16"/>
    <x v="248"/>
    <n v="99.1"/>
  </r>
  <r>
    <x v="1"/>
    <n v="63"/>
    <x v="1"/>
    <x v="0"/>
    <x v="1"/>
    <x v="3"/>
    <x v="0"/>
    <x v="1599"/>
    <x v="0"/>
    <x v="3"/>
    <n v="32.386602208774697"/>
    <n v="32.386602208774697"/>
    <n v="3.23866022087747E+16"/>
    <x v="2"/>
    <n v="1600"/>
    <s v="No"/>
    <x v="0"/>
    <n v="233.80517163317401"/>
    <n v="2338051716331740"/>
    <n v="252.20666178288599"/>
    <n v="2.52206661782886E+16"/>
    <x v="201"/>
    <n v="100.3"/>
  </r>
  <r>
    <x v="1"/>
    <n v="56"/>
    <x v="1"/>
    <x v="15"/>
    <x v="2"/>
    <x v="0"/>
    <x v="0"/>
    <x v="1600"/>
    <x v="0"/>
    <x v="2"/>
    <n v="32.364150203667002"/>
    <n v="32.364150203667002"/>
    <n v="3236415020366700"/>
    <x v="2"/>
    <n v="1601"/>
    <s v="Si"/>
    <x v="1"/>
    <n v="2543.5421284029799"/>
    <n v="2.54354212840298E+16"/>
    <n v="29.755285255605202"/>
    <n v="2975528525560520"/>
    <x v="327"/>
    <n v="103.1"/>
  </r>
  <r>
    <x v="1"/>
    <n v="54"/>
    <x v="1"/>
    <x v="1"/>
    <x v="1"/>
    <x v="2"/>
    <x v="1"/>
    <x v="1601"/>
    <x v="1"/>
    <x v="3"/>
    <n v="32.362556406775397"/>
    <n v="3.2362556406775398"/>
    <n v="3236255640677540"/>
    <x v="2"/>
    <n v="1602"/>
    <s v="No"/>
    <x v="0"/>
    <n v="2079.3776673144398"/>
    <n v="2.07937766731444E+16"/>
    <n v="18.907357411636202"/>
    <n v="1890735741163620"/>
    <x v="111"/>
    <n v="84.9"/>
  </r>
  <r>
    <x v="1"/>
    <n v="70"/>
    <x v="0"/>
    <x v="0"/>
    <x v="2"/>
    <x v="3"/>
    <x v="3"/>
    <x v="1602"/>
    <x v="0"/>
    <x v="3"/>
    <n v="32.355066484941801"/>
    <n v="3.2355066484941801"/>
    <n v="3235506648494180"/>
    <x v="2"/>
    <n v="1603"/>
    <s v="No"/>
    <x v="0"/>
    <n v="2109.6703064253502"/>
    <n v="2.10967030642535E+16"/>
    <n v="286.18890274772298"/>
    <n v="2.86188902747723E+16"/>
    <x v="425"/>
    <n v="109.8"/>
  </r>
  <r>
    <x v="1"/>
    <n v="54"/>
    <x v="0"/>
    <x v="0"/>
    <x v="1"/>
    <x v="2"/>
    <x v="1"/>
    <x v="1603"/>
    <x v="1"/>
    <x v="3"/>
    <n v="32.348711059613301"/>
    <n v="3.23487110596133"/>
    <n v="3234871105961330"/>
    <x v="2"/>
    <n v="1604"/>
    <s v="No"/>
    <x v="0"/>
    <n v="213.01013268236801"/>
    <n v="2130101326823680"/>
    <n v="21.986449478117098"/>
    <n v="2198644947811710"/>
    <x v="131"/>
    <n v="87.4"/>
  </r>
  <r>
    <x v="1"/>
    <n v="66"/>
    <x v="0"/>
    <x v="6"/>
    <x v="1"/>
    <x v="0"/>
    <x v="3"/>
    <x v="1604"/>
    <x v="1"/>
    <x v="1"/>
    <n v="32.3382861196649"/>
    <n v="0.323382861196649"/>
    <n v="323382861196649"/>
    <x v="2"/>
    <n v="1605"/>
    <s v="Si"/>
    <x v="1"/>
    <n v="1979.25871817948"/>
    <n v="1.97925871817948E+16"/>
    <n v="25.645678453185599"/>
    <n v="2564567845318560"/>
    <x v="213"/>
    <n v="92.5"/>
  </r>
  <r>
    <x v="1"/>
    <n v="59"/>
    <x v="0"/>
    <x v="0"/>
    <x v="1"/>
    <x v="0"/>
    <x v="0"/>
    <x v="1605"/>
    <x v="0"/>
    <x v="3"/>
    <n v="32.327306066676798"/>
    <n v="32.327306066676798"/>
    <n v="3.23273060666768E+16"/>
    <x v="2"/>
    <n v="1606"/>
    <s v="No"/>
    <x v="0"/>
    <n v="214.23587288114999"/>
    <n v="2142358728811500"/>
    <n v="220.205610072159"/>
    <n v="2.20205610072159E+16"/>
    <x v="167"/>
    <n v="94.9"/>
  </r>
  <r>
    <x v="1"/>
    <n v="57"/>
    <x v="0"/>
    <x v="10"/>
    <x v="2"/>
    <x v="0"/>
    <x v="0"/>
    <x v="1606"/>
    <x v="0"/>
    <x v="0"/>
    <n v="32.301930083553501"/>
    <n v="3.2301930083553501"/>
    <n v="3230193008355350"/>
    <x v="2"/>
    <n v="1607"/>
    <s v="No"/>
    <x v="0"/>
    <n v="2131.0420168084702"/>
    <n v="2.13104201680847E+16"/>
    <n v="244.38973186077101"/>
    <n v="2.44389731860771E+16"/>
    <x v="214"/>
    <n v="103.1"/>
  </r>
  <r>
    <x v="1"/>
    <n v="57"/>
    <x v="1"/>
    <x v="0"/>
    <x v="1"/>
    <x v="0"/>
    <x v="0"/>
    <x v="1607"/>
    <x v="1"/>
    <x v="3"/>
    <n v="32.301787016582402"/>
    <n v="3.2301787016582399"/>
    <n v="3230178701658240"/>
    <x v="2"/>
    <n v="1608"/>
    <s v="No"/>
    <x v="0"/>
    <n v="199.521062859484"/>
    <n v="1995210628594840"/>
    <n v="23.3818048510349"/>
    <n v="2338180485103490"/>
    <x v="229"/>
    <n v="95.8"/>
  </r>
  <r>
    <x v="1"/>
    <n v="53"/>
    <x v="1"/>
    <x v="9"/>
    <x v="1"/>
    <x v="0"/>
    <x v="1"/>
    <x v="1608"/>
    <x v="1"/>
    <x v="3"/>
    <n v="32.2892210839169"/>
    <n v="3.2289221083916901"/>
    <n v="3228922108391690"/>
    <x v="2"/>
    <n v="1609"/>
    <s v="No"/>
    <x v="0"/>
    <n v="2018.55742163695"/>
    <n v="2.01855742163695E+16"/>
    <n v="260.36494634143497"/>
    <n v="2.60364946341435E+16"/>
    <x v="90"/>
    <n v="95"/>
  </r>
  <r>
    <x v="1"/>
    <n v="60"/>
    <x v="1"/>
    <x v="3"/>
    <x v="1"/>
    <x v="3"/>
    <x v="0"/>
    <x v="1609"/>
    <x v="0"/>
    <x v="1"/>
    <n v="32.279728702214101"/>
    <n v="3.2279728702214099"/>
    <n v="3227972870221410"/>
    <x v="2"/>
    <n v="1610"/>
    <s v="No"/>
    <x v="0"/>
    <n v="226.01939722642999"/>
    <n v="2260193972264300"/>
    <n v="224.998334168247"/>
    <n v="2.24998334168247E+16"/>
    <x v="148"/>
    <n v="91.9"/>
  </r>
  <r>
    <x v="1"/>
    <n v="55"/>
    <x v="1"/>
    <x v="2"/>
    <x v="1"/>
    <x v="0"/>
    <x v="0"/>
    <x v="1610"/>
    <x v="1"/>
    <x v="3"/>
    <n v="32.254694272096899"/>
    <n v="3.2254694272096902"/>
    <n v="3225469427209690"/>
    <x v="2"/>
    <n v="1611"/>
    <s v="No"/>
    <x v="0"/>
    <n v="1815.24203373914"/>
    <n v="1.81524203373914E+16"/>
    <n v="21.144486296117201"/>
    <n v="2114448629611720"/>
    <x v="416"/>
    <n v="90.6"/>
  </r>
  <r>
    <x v="1"/>
    <n v="60"/>
    <x v="1"/>
    <x v="5"/>
    <x v="1"/>
    <x v="0"/>
    <x v="0"/>
    <x v="1611"/>
    <x v="2"/>
    <x v="3"/>
    <n v="32.254083969862101"/>
    <n v="32.254083969862101"/>
    <n v="3.22540839698621E+16"/>
    <x v="2"/>
    <n v="1612"/>
    <s v="No"/>
    <x v="0"/>
    <n v="2099.0779044635501"/>
    <n v="2.09907790446355E+16"/>
    <n v="244.208181107549"/>
    <n v="2.44208181107549E+16"/>
    <x v="18"/>
    <n v="92.9"/>
  </r>
  <r>
    <x v="1"/>
    <n v="61"/>
    <x v="0"/>
    <x v="9"/>
    <x v="1"/>
    <x v="3"/>
    <x v="0"/>
    <x v="1612"/>
    <x v="0"/>
    <x v="3"/>
    <n v="32.243492952847397"/>
    <n v="3.2243492952847399"/>
    <n v="3224349295284740"/>
    <x v="2"/>
    <n v="1613"/>
    <s v="Si"/>
    <x v="1"/>
    <n v="2420.5312301334402"/>
    <n v="2.42053123013344E+16"/>
    <n v="25.807162646152999"/>
    <n v="2580716264615300"/>
    <x v="423"/>
    <n v="102.6"/>
  </r>
  <r>
    <x v="1"/>
    <n v="57"/>
    <x v="1"/>
    <x v="11"/>
    <x v="2"/>
    <x v="3"/>
    <x v="0"/>
    <x v="1613"/>
    <x v="0"/>
    <x v="0"/>
    <n v="32.235630131360502"/>
    <n v="3.22356301313605"/>
    <n v="3223563013136050"/>
    <x v="2"/>
    <n v="1614"/>
    <s v="No"/>
    <x v="0"/>
    <n v="2225.49767548198"/>
    <n v="2.22549767548198E+16"/>
    <n v="276.630296526655"/>
    <n v="2.76630296526655E+16"/>
    <x v="69"/>
    <n v="93.2"/>
  </r>
  <r>
    <x v="1"/>
    <n v="59"/>
    <x v="1"/>
    <x v="0"/>
    <x v="2"/>
    <x v="3"/>
    <x v="0"/>
    <x v="1614"/>
    <x v="0"/>
    <x v="3"/>
    <n v="32.229010511708303"/>
    <n v="32.229010511708303"/>
    <n v="3222901051170830"/>
    <x v="2"/>
    <n v="1615"/>
    <s v="Si"/>
    <x v="1"/>
    <n v="2199.7736359007999"/>
    <n v="2.1997736359008E+16"/>
    <n v="221.635143973163"/>
    <n v="2.21635143973163E+16"/>
    <x v="302"/>
    <n v="100.9"/>
  </r>
  <r>
    <x v="1"/>
    <n v="51"/>
    <x v="0"/>
    <x v="1"/>
    <x v="1"/>
    <x v="2"/>
    <x v="1"/>
    <x v="1615"/>
    <x v="0"/>
    <x v="2"/>
    <n v="32.212073398918797"/>
    <n v="32.212073398918797"/>
    <n v="3.22120733989188E+16"/>
    <x v="2"/>
    <n v="1616"/>
    <s v="No"/>
    <x v="0"/>
    <n v="2231.2268649313801"/>
    <n v="2.23122686493138E+16"/>
    <n v="212.00878601842399"/>
    <n v="2.12008786018424E+16"/>
    <x v="146"/>
    <n v="95.6"/>
  </r>
  <r>
    <x v="1"/>
    <n v="73"/>
    <x v="0"/>
    <x v="1"/>
    <x v="0"/>
    <x v="3"/>
    <x v="3"/>
    <x v="1616"/>
    <x v="1"/>
    <x v="1"/>
    <n v="32.194254477391603"/>
    <n v="32.194254477391603"/>
    <n v="3.21942544773916E+16"/>
    <x v="2"/>
    <n v="1617"/>
    <s v="No"/>
    <x v="0"/>
    <n v="240.79346678483"/>
    <n v="2407934667848300"/>
    <n v="257.59563357399702"/>
    <n v="2.57595633573997E+16"/>
    <x v="468"/>
    <n v="105.7"/>
  </r>
  <r>
    <x v="1"/>
    <n v="56"/>
    <x v="0"/>
    <x v="15"/>
    <x v="0"/>
    <x v="0"/>
    <x v="0"/>
    <x v="1617"/>
    <x v="0"/>
    <x v="2"/>
    <n v="32.1753312199533"/>
    <n v="32.1753312199533"/>
    <n v="3217533121995330"/>
    <x v="2"/>
    <n v="1618"/>
    <s v="Si"/>
    <x v="1"/>
    <n v="226.65488022177101"/>
    <n v="2266548802217710"/>
    <n v="285.73395058103802"/>
    <n v="2.85733950581038E+16"/>
    <x v="402"/>
    <n v="106.2"/>
  </r>
  <r>
    <x v="1"/>
    <n v="63"/>
    <x v="1"/>
    <x v="9"/>
    <x v="1"/>
    <x v="3"/>
    <x v="0"/>
    <x v="1618"/>
    <x v="1"/>
    <x v="3"/>
    <n v="32.089929857054102"/>
    <n v="3.20899298570541"/>
    <n v="3208992985705410"/>
    <x v="2"/>
    <n v="1619"/>
    <s v="No"/>
    <x v="0"/>
    <n v="217.082977235763"/>
    <n v="2170829772357630"/>
    <n v="24.1973744547854"/>
    <n v="2419737445478540"/>
    <x v="146"/>
    <n v="99.6"/>
  </r>
  <r>
    <x v="1"/>
    <n v="56"/>
    <x v="0"/>
    <x v="5"/>
    <x v="3"/>
    <x v="3"/>
    <x v="0"/>
    <x v="1619"/>
    <x v="0"/>
    <x v="0"/>
    <n v="32.067865550572101"/>
    <n v="3.2067865550572101"/>
    <n v="3206786555057210"/>
    <x v="2"/>
    <n v="1620"/>
    <s v="No"/>
    <x v="0"/>
    <n v="2168.3021343095202"/>
    <n v="2.16830213430952E+16"/>
    <n v="25.130075476487999"/>
    <n v="2513007547648800"/>
    <x v="411"/>
    <n v="99.2"/>
  </r>
  <r>
    <x v="1"/>
    <n v="60"/>
    <x v="1"/>
    <x v="5"/>
    <x v="3"/>
    <x v="0"/>
    <x v="0"/>
    <x v="1620"/>
    <x v="0"/>
    <x v="1"/>
    <n v="31.996074601267601"/>
    <n v="3.1996074601267601"/>
    <n v="3199607460126760"/>
    <x v="2"/>
    <n v="1621"/>
    <s v="No"/>
    <x v="0"/>
    <n v="2342.6009438896899"/>
    <n v="2.34260094388969E+16"/>
    <n v="26.182522862527701"/>
    <n v="2618252286252770"/>
    <x v="270"/>
    <n v="98.7"/>
  </r>
  <r>
    <x v="1"/>
    <n v="59"/>
    <x v="0"/>
    <x v="6"/>
    <x v="0"/>
    <x v="3"/>
    <x v="0"/>
    <x v="1621"/>
    <x v="0"/>
    <x v="1"/>
    <n v="31.982913990899"/>
    <n v="31.982913990899"/>
    <n v="3.1982913990899E+16"/>
    <x v="2"/>
    <n v="1622"/>
    <s v="Si"/>
    <x v="1"/>
    <n v="2380.7418488000899"/>
    <n v="2.38074184880009E+16"/>
    <n v="285.14692114180099"/>
    <n v="2.85146921141801E+16"/>
    <x v="361"/>
    <n v="103.6"/>
  </r>
  <r>
    <x v="1"/>
    <n v="65"/>
    <x v="1"/>
    <x v="2"/>
    <x v="0"/>
    <x v="3"/>
    <x v="3"/>
    <x v="1622"/>
    <x v="0"/>
    <x v="1"/>
    <n v="31.978732092506203"/>
    <n v="0.31978732092506201"/>
    <n v="319787320925062"/>
    <x v="2"/>
    <n v="1623"/>
    <s v="Si"/>
    <x v="1"/>
    <n v="260.999118711687"/>
    <n v="2609991187116870"/>
    <n v="3.0000000000000001E-12"/>
    <n v="300"/>
    <x v="468"/>
    <n v="100.6"/>
  </r>
  <r>
    <x v="1"/>
    <n v="65"/>
    <x v="1"/>
    <x v="7"/>
    <x v="2"/>
    <x v="3"/>
    <x v="3"/>
    <x v="1623"/>
    <x v="0"/>
    <x v="3"/>
    <n v="31.963568532208502"/>
    <n v="31.963568532208502"/>
    <n v="3.19635685322085E+16"/>
    <x v="2"/>
    <n v="1624"/>
    <s v="No"/>
    <x v="0"/>
    <n v="2158.1553040865401"/>
    <n v="2.15815530408654E+16"/>
    <n v="246.089215977425"/>
    <n v="2.46089215977425E+16"/>
    <x v="277"/>
    <n v="97.5"/>
  </r>
  <r>
    <x v="1"/>
    <n v="68"/>
    <x v="1"/>
    <x v="10"/>
    <x v="0"/>
    <x v="0"/>
    <x v="3"/>
    <x v="1624"/>
    <x v="0"/>
    <x v="0"/>
    <n v="31.9380897796403"/>
    <n v="31.9380897796403"/>
    <n v="3.19380897796403E+16"/>
    <x v="2"/>
    <n v="1625"/>
    <s v="No"/>
    <x v="0"/>
    <n v="2384.9971996853301"/>
    <n v="2.38499719968533E+16"/>
    <n v="241.30061163091599"/>
    <n v="2.41300611630916E+16"/>
    <x v="217"/>
    <n v="99"/>
  </r>
  <r>
    <x v="1"/>
    <n v="49"/>
    <x v="1"/>
    <x v="16"/>
    <x v="1"/>
    <x v="2"/>
    <x v="1"/>
    <x v="1625"/>
    <x v="1"/>
    <x v="1"/>
    <n v="31.931436822291001"/>
    <n v="31.931436822291001"/>
    <n v="3.1931436822291E+16"/>
    <x v="2"/>
    <n v="1626"/>
    <s v="No"/>
    <x v="0"/>
    <n v="19.032056032795399"/>
    <n v="190320560327954"/>
    <n v="237.27910656502701"/>
    <n v="2.37279106565027E+16"/>
    <x v="103"/>
    <n v="89.5"/>
  </r>
  <r>
    <x v="1"/>
    <n v="48"/>
    <x v="1"/>
    <x v="15"/>
    <x v="1"/>
    <x v="0"/>
    <x v="1"/>
    <x v="1626"/>
    <x v="0"/>
    <x v="1"/>
    <n v="31.8942425414415"/>
    <n v="31.8942425414415"/>
    <n v="3.18942425414415E+16"/>
    <x v="2"/>
    <n v="1627"/>
    <s v="Si"/>
    <x v="1"/>
    <n v="2103.4968288944101"/>
    <n v="2.10349682889441E+16"/>
    <n v="235.092989100267"/>
    <n v="2.35092989100267E+16"/>
    <x v="81"/>
    <n v="89.6"/>
  </r>
  <r>
    <x v="1"/>
    <n v="62"/>
    <x v="1"/>
    <x v="8"/>
    <x v="0"/>
    <x v="3"/>
    <x v="0"/>
    <x v="1627"/>
    <x v="0"/>
    <x v="0"/>
    <n v="31.889394337361502"/>
    <n v="31.889394337361502"/>
    <n v="3.18893943373615E+16"/>
    <x v="2"/>
    <n v="1628"/>
    <s v="Si"/>
    <x v="1"/>
    <n v="2434.1592047671102"/>
    <n v="2.43415920476711E+16"/>
    <n v="279.91343808371897"/>
    <n v="2.79913438083719E+16"/>
    <x v="186"/>
    <n v="105.6"/>
  </r>
  <r>
    <x v="1"/>
    <n v="52"/>
    <x v="1"/>
    <x v="5"/>
    <x v="2"/>
    <x v="3"/>
    <x v="1"/>
    <x v="1628"/>
    <x v="0"/>
    <x v="1"/>
    <n v="31.865500781555799"/>
    <n v="31.865500781555799"/>
    <n v="3.18655007815558E+16"/>
    <x v="2"/>
    <n v="1629"/>
    <s v="No"/>
    <x v="0"/>
    <n v="2193.6844042490202"/>
    <n v="2.19368440424902E+16"/>
    <n v="239.740186693607"/>
    <n v="2.39740186693607E+16"/>
    <x v="181"/>
    <n v="88.1"/>
  </r>
  <r>
    <x v="1"/>
    <n v="59"/>
    <x v="1"/>
    <x v="0"/>
    <x v="1"/>
    <x v="2"/>
    <x v="0"/>
    <x v="1629"/>
    <x v="2"/>
    <x v="3"/>
    <n v="31.860986396996598"/>
    <n v="3.1860986396996598"/>
    <n v="3186098639699660"/>
    <x v="2"/>
    <n v="1630"/>
    <s v="No"/>
    <x v="0"/>
    <n v="194.17351448123401"/>
    <n v="1941735144812340"/>
    <n v="203.03362779014799"/>
    <n v="2.03033627790148E+16"/>
    <x v="365"/>
    <n v="86.3"/>
  </r>
  <r>
    <x v="1"/>
    <n v="45"/>
    <x v="1"/>
    <x v="9"/>
    <x v="1"/>
    <x v="0"/>
    <x v="1"/>
    <x v="1630"/>
    <x v="0"/>
    <x v="1"/>
    <n v="31.824811388270099"/>
    <n v="31.824811388270099"/>
    <n v="3.18248113882701E+16"/>
    <x v="2"/>
    <n v="1631"/>
    <s v="No"/>
    <x v="0"/>
    <n v="2198.44462904075"/>
    <n v="2.19844462904075E+16"/>
    <n v="259.34957104332699"/>
    <n v="2.59349571043327E+16"/>
    <x v="182"/>
    <n v="93.3"/>
  </r>
  <r>
    <x v="1"/>
    <n v="56"/>
    <x v="0"/>
    <x v="2"/>
    <x v="1"/>
    <x v="0"/>
    <x v="0"/>
    <x v="1631"/>
    <x v="0"/>
    <x v="1"/>
    <n v="31.797720751673602"/>
    <n v="31.797720751673602"/>
    <n v="3.17977207516736E+16"/>
    <x v="2"/>
    <n v="1632"/>
    <s v="No"/>
    <x v="0"/>
    <n v="235.937989290654"/>
    <n v="2359379892906540"/>
    <n v="258.43535504194301"/>
    <n v="2.58435355041943E+16"/>
    <x v="342"/>
    <n v="99"/>
  </r>
  <r>
    <x v="1"/>
    <n v="53"/>
    <x v="0"/>
    <x v="17"/>
    <x v="1"/>
    <x v="3"/>
    <x v="1"/>
    <x v="1632"/>
    <x v="1"/>
    <x v="1"/>
    <n v="31.7921916805787"/>
    <n v="31.7921916805787"/>
    <n v="3.17921916805787E+16"/>
    <x v="2"/>
    <n v="1633"/>
    <s v="Si"/>
    <x v="1"/>
    <n v="2426.7523149837002"/>
    <n v="2.4267523149837E+16"/>
    <n v="240.61536520620299"/>
    <n v="2.40615365206203E+16"/>
    <x v="32"/>
    <n v="97.5"/>
  </r>
  <r>
    <x v="1"/>
    <n v="57"/>
    <x v="1"/>
    <x v="13"/>
    <x v="1"/>
    <x v="1"/>
    <x v="0"/>
    <x v="1633"/>
    <x v="1"/>
    <x v="1"/>
    <n v="31.746986455922599"/>
    <n v="31.746986455922599"/>
    <n v="3.17469864559226E+16"/>
    <x v="2"/>
    <n v="1634"/>
    <s v="No"/>
    <x v="0"/>
    <n v="2120.8524887900098"/>
    <n v="2.12085248879001E+16"/>
    <n v="229.46884918791099"/>
    <n v="2.29468849187911E+16"/>
    <x v="358"/>
    <n v="96.3"/>
  </r>
  <r>
    <x v="1"/>
    <n v="63"/>
    <x v="1"/>
    <x v="9"/>
    <x v="1"/>
    <x v="2"/>
    <x v="0"/>
    <x v="1634"/>
    <x v="1"/>
    <x v="3"/>
    <n v="31.7157677618472"/>
    <n v="31.7157677618472"/>
    <n v="3.17157677618472E+16"/>
    <x v="2"/>
    <n v="1635"/>
    <s v="No"/>
    <x v="0"/>
    <n v="2163.0861428436501"/>
    <n v="2.16308614284365E+16"/>
    <n v="250.68802016050699"/>
    <n v="2.50688020160507E+16"/>
    <x v="446"/>
    <n v="93.7"/>
  </r>
  <r>
    <x v="1"/>
    <n v="60"/>
    <x v="1"/>
    <x v="11"/>
    <x v="1"/>
    <x v="0"/>
    <x v="0"/>
    <x v="1635"/>
    <x v="0"/>
    <x v="1"/>
    <n v="31.699328797254001"/>
    <n v="31.699328797254001"/>
    <n v="3.1699328797254E+16"/>
    <x v="2"/>
    <n v="1636"/>
    <s v="No"/>
    <x v="0"/>
    <n v="201.25673917114199"/>
    <n v="2012567391711420"/>
    <n v="226.56004298921499"/>
    <n v="2.26560042989215E+16"/>
    <x v="93"/>
    <n v="94.5"/>
  </r>
  <r>
    <x v="1"/>
    <n v="63"/>
    <x v="0"/>
    <x v="1"/>
    <x v="1"/>
    <x v="3"/>
    <x v="0"/>
    <x v="1636"/>
    <x v="1"/>
    <x v="3"/>
    <n v="31.677960360897099"/>
    <n v="31.677960360897099"/>
    <n v="3.16779603608971E+16"/>
    <x v="2"/>
    <n v="1637"/>
    <s v="No"/>
    <x v="0"/>
    <n v="2247.4704865260401"/>
    <n v="2.24747048652604E+16"/>
    <n v="23.654053293486498"/>
    <n v="2365405329348650"/>
    <x v="11"/>
    <n v="98.4"/>
  </r>
  <r>
    <x v="1"/>
    <n v="50"/>
    <x v="1"/>
    <x v="1"/>
    <x v="1"/>
    <x v="0"/>
    <x v="1"/>
    <x v="1637"/>
    <x v="1"/>
    <x v="1"/>
    <n v="31.666859033249104"/>
    <n v="3.1666859033249102"/>
    <n v="3166685903324910"/>
    <x v="2"/>
    <n v="1638"/>
    <s v="No"/>
    <x v="0"/>
    <n v="2261.9397860929598"/>
    <n v="2.26193978609296E+16"/>
    <n v="23.357800662942601"/>
    <n v="2335780066294260"/>
    <x v="457"/>
    <n v="94.8"/>
  </r>
  <r>
    <x v="1"/>
    <n v="60"/>
    <x v="0"/>
    <x v="2"/>
    <x v="1"/>
    <x v="2"/>
    <x v="0"/>
    <x v="1638"/>
    <x v="1"/>
    <x v="3"/>
    <n v="31.661451516496701"/>
    <n v="31.661451516496701"/>
    <n v="3.16614515164967E+16"/>
    <x v="2"/>
    <n v="1639"/>
    <s v="No"/>
    <x v="0"/>
    <n v="204.123612771414"/>
    <n v="2041236127714140"/>
    <n v="203.23374773063301"/>
    <n v="2.03233747730633E+16"/>
    <x v="135"/>
    <n v="96.3"/>
  </r>
  <r>
    <x v="1"/>
    <n v="51"/>
    <x v="1"/>
    <x v="11"/>
    <x v="1"/>
    <x v="0"/>
    <x v="1"/>
    <x v="1639"/>
    <x v="0"/>
    <x v="1"/>
    <n v="31.654953056801396"/>
    <n v="3.1654953056801398"/>
    <n v="3165495305680140"/>
    <x v="2"/>
    <n v="1640"/>
    <s v="No"/>
    <x v="0"/>
    <n v="1954.1358145699301"/>
    <n v="1.95413581456993E+16"/>
    <n v="242.45837708082101"/>
    <n v="2.42458377080821E+16"/>
    <x v="154"/>
    <n v="90.9"/>
  </r>
  <r>
    <x v="1"/>
    <n v="63"/>
    <x v="0"/>
    <x v="14"/>
    <x v="1"/>
    <x v="0"/>
    <x v="0"/>
    <x v="1640"/>
    <x v="1"/>
    <x v="3"/>
    <n v="31.6544627218187"/>
    <n v="31.6544627218187"/>
    <n v="3165446272181870"/>
    <x v="2"/>
    <n v="1641"/>
    <s v="Si"/>
    <x v="1"/>
    <n v="1979.7193755378601"/>
    <n v="1.97971937553786E+16"/>
    <n v="275.47936998114602"/>
    <n v="2.75479369981146E+16"/>
    <x v="422"/>
    <n v="98.2"/>
  </r>
  <r>
    <x v="1"/>
    <n v="71"/>
    <x v="0"/>
    <x v="0"/>
    <x v="2"/>
    <x v="3"/>
    <x v="3"/>
    <x v="1641"/>
    <x v="1"/>
    <x v="3"/>
    <n v="31.649820814747599"/>
    <n v="31.649820814747599"/>
    <n v="3164982081474760"/>
    <x v="2"/>
    <n v="1642"/>
    <s v="No"/>
    <x v="0"/>
    <n v="211.602812861909"/>
    <n v="2116028128619090"/>
    <n v="26.090214625756399"/>
    <n v="2609021462575640"/>
    <x v="401"/>
    <n v="100.4"/>
  </r>
  <r>
    <x v="1"/>
    <n v="71"/>
    <x v="1"/>
    <x v="0"/>
    <x v="3"/>
    <x v="0"/>
    <x v="3"/>
    <x v="1642"/>
    <x v="1"/>
    <x v="3"/>
    <n v="31.6391988998136"/>
    <n v="31.6391988998136"/>
    <n v="3.16391988998136E+16"/>
    <x v="2"/>
    <n v="1643"/>
    <s v="No"/>
    <x v="0"/>
    <n v="1950.30967022149"/>
    <n v="1.95030967022149E+16"/>
    <n v="237.55875645635999"/>
    <n v="2.3755875645636E+16"/>
    <x v="374"/>
    <n v="97.4"/>
  </r>
  <r>
    <x v="1"/>
    <n v="57"/>
    <x v="0"/>
    <x v="8"/>
    <x v="3"/>
    <x v="2"/>
    <x v="0"/>
    <x v="1643"/>
    <x v="1"/>
    <x v="0"/>
    <n v="31.635858799918399"/>
    <n v="31.635858799918399"/>
    <n v="3.16358587999184E+16"/>
    <x v="2"/>
    <n v="1644"/>
    <s v="No"/>
    <x v="0"/>
    <n v="2037.35095375382"/>
    <n v="2.03735095375382E+16"/>
    <n v="222.153343200667"/>
    <n v="2.22153343200667E+16"/>
    <x v="91"/>
    <n v="102.2"/>
  </r>
  <r>
    <x v="1"/>
    <n v="53"/>
    <x v="1"/>
    <x v="2"/>
    <x v="1"/>
    <x v="0"/>
    <x v="1"/>
    <x v="1644"/>
    <x v="0"/>
    <x v="0"/>
    <n v="31.5877746442861"/>
    <n v="31.5877746442861"/>
    <n v="3.15877746442861E+16"/>
    <x v="2"/>
    <n v="1645"/>
    <s v="No"/>
    <x v="0"/>
    <n v="2226.9119987753602"/>
    <n v="2.22691199877536E+16"/>
    <n v="221.52516858379599"/>
    <n v="2.21525168583796E+16"/>
    <x v="146"/>
    <n v="93.2"/>
  </r>
  <r>
    <x v="1"/>
    <n v="55"/>
    <x v="0"/>
    <x v="9"/>
    <x v="1"/>
    <x v="3"/>
    <x v="0"/>
    <x v="1645"/>
    <x v="1"/>
    <x v="1"/>
    <n v="31.5782995679238"/>
    <n v="3.15782995679238"/>
    <n v="3157829956792380"/>
    <x v="2"/>
    <n v="1646"/>
    <s v="Si"/>
    <x v="1"/>
    <n v="1973.6309868365499"/>
    <n v="1.97363098683655E+16"/>
    <n v="245.07568799604101"/>
    <n v="2.45075687996041E+16"/>
    <x v="315"/>
    <n v="105.9"/>
  </r>
  <r>
    <x v="1"/>
    <n v="63"/>
    <x v="1"/>
    <x v="0"/>
    <x v="1"/>
    <x v="3"/>
    <x v="0"/>
    <x v="1646"/>
    <x v="0"/>
    <x v="3"/>
    <n v="31.539267175063802"/>
    <n v="0.31539267175063801"/>
    <n v="315392671750638"/>
    <x v="2"/>
    <n v="1647"/>
    <s v="No"/>
    <x v="0"/>
    <n v="2249.9982707424201"/>
    <n v="2.24999827074242E+16"/>
    <n v="28.189754722747701"/>
    <n v="2818975472274770"/>
    <x v="101"/>
    <n v="94.3"/>
  </r>
  <r>
    <x v="1"/>
    <n v="55"/>
    <x v="1"/>
    <x v="6"/>
    <x v="3"/>
    <x v="3"/>
    <x v="0"/>
    <x v="1647"/>
    <x v="0"/>
    <x v="0"/>
    <n v="31.5273428485682"/>
    <n v="31.5273428485682"/>
    <n v="3.15273428485682E+16"/>
    <x v="2"/>
    <n v="1648"/>
    <s v="No"/>
    <x v="0"/>
    <n v="2056.6387412735398"/>
    <n v="2.05663874127354E+16"/>
    <n v="28.503354925438099"/>
    <n v="2850335492543810"/>
    <x v="93"/>
    <n v="96"/>
  </r>
  <r>
    <x v="1"/>
    <n v="64"/>
    <x v="1"/>
    <x v="0"/>
    <x v="0"/>
    <x v="0"/>
    <x v="0"/>
    <x v="1648"/>
    <x v="0"/>
    <x v="1"/>
    <n v="31.5057842980255"/>
    <n v="31.5057842980255"/>
    <n v="3.15057842980255E+16"/>
    <x v="2"/>
    <n v="1649"/>
    <s v="Si"/>
    <x v="1"/>
    <n v="260.08512922001501"/>
    <n v="2600851292200150"/>
    <n v="28.980001344905201"/>
    <n v="2898000134490520"/>
    <x v="132"/>
    <n v="99.2"/>
  </r>
  <r>
    <x v="1"/>
    <n v="54"/>
    <x v="0"/>
    <x v="9"/>
    <x v="1"/>
    <x v="0"/>
    <x v="1"/>
    <x v="1649"/>
    <x v="1"/>
    <x v="1"/>
    <n v="31.493622529400799"/>
    <n v="31.493622529400799"/>
    <n v="3.14936225294008E+16"/>
    <x v="2"/>
    <n v="1650"/>
    <s v="No"/>
    <x v="0"/>
    <n v="2076.9448570845998"/>
    <n v="2.0769448570846E+16"/>
    <n v="222.688999736488"/>
    <n v="2.22688999736488E+16"/>
    <x v="96"/>
    <n v="93.9"/>
  </r>
  <r>
    <x v="1"/>
    <n v="69"/>
    <x v="1"/>
    <x v="9"/>
    <x v="2"/>
    <x v="3"/>
    <x v="3"/>
    <x v="1650"/>
    <x v="0"/>
    <x v="3"/>
    <n v="31.489195223287801"/>
    <n v="31.489195223287801"/>
    <n v="3.14891952232878E+16"/>
    <x v="2"/>
    <n v="1651"/>
    <s v="No"/>
    <x v="0"/>
    <n v="229.130759783976"/>
    <n v="2291307597839760"/>
    <n v="240.167450880166"/>
    <n v="2.40167450880166E+16"/>
    <x v="43"/>
    <n v="100.6"/>
  </r>
  <r>
    <x v="1"/>
    <n v="53"/>
    <x v="0"/>
    <x v="9"/>
    <x v="1"/>
    <x v="2"/>
    <x v="1"/>
    <x v="1651"/>
    <x v="1"/>
    <x v="1"/>
    <n v="31.468802989139803"/>
    <n v="3.1468802989139801"/>
    <n v="3146880298913980"/>
    <x v="2"/>
    <n v="1652"/>
    <s v="No"/>
    <x v="0"/>
    <n v="207.20441078079401"/>
    <n v="2072044107807940"/>
    <n v="23.074059035008901"/>
    <n v="2307405903500890"/>
    <x v="19"/>
    <n v="85.3"/>
  </r>
  <r>
    <x v="1"/>
    <n v="50"/>
    <x v="1"/>
    <x v="10"/>
    <x v="3"/>
    <x v="0"/>
    <x v="1"/>
    <x v="1652"/>
    <x v="0"/>
    <x v="2"/>
    <n v="31.448632983367698"/>
    <n v="31.448632983367698"/>
    <n v="3.14486329833677E+16"/>
    <x v="2"/>
    <n v="1653"/>
    <s v="No"/>
    <x v="0"/>
    <n v="199.800586898197"/>
    <n v="1998005868981970"/>
    <n v="237.983502474153"/>
    <n v="2.37983502474153E+16"/>
    <x v="61"/>
    <n v="89.5"/>
  </r>
  <r>
    <x v="1"/>
    <n v="56"/>
    <x v="1"/>
    <x v="9"/>
    <x v="2"/>
    <x v="3"/>
    <x v="0"/>
    <x v="1653"/>
    <x v="0"/>
    <x v="0"/>
    <n v="31.4134950094762"/>
    <n v="31.4134950094762"/>
    <n v="3.14134950094762E+16"/>
    <x v="2"/>
    <n v="1654"/>
    <s v="No"/>
    <x v="0"/>
    <n v="2291.7854824610199"/>
    <n v="2.29178548246102E+16"/>
    <n v="26.697275777737801"/>
    <n v="2669727577773780"/>
    <x v="365"/>
    <n v="101.6"/>
  </r>
  <r>
    <x v="1"/>
    <n v="67"/>
    <x v="1"/>
    <x v="5"/>
    <x v="1"/>
    <x v="1"/>
    <x v="3"/>
    <x v="1654"/>
    <x v="2"/>
    <x v="3"/>
    <n v="31.396810822085001"/>
    <n v="31.396810822085001"/>
    <n v="3.1396810822085E+16"/>
    <x v="2"/>
    <n v="1655"/>
    <s v="No"/>
    <x v="0"/>
    <n v="191.434066199309"/>
    <n v="1914340661993090"/>
    <n v="191.29790348406999"/>
    <n v="1.9129790348407E+16"/>
    <x v="331"/>
    <n v="94.7"/>
  </r>
  <r>
    <x v="1"/>
    <n v="59"/>
    <x v="0"/>
    <x v="9"/>
    <x v="1"/>
    <x v="0"/>
    <x v="0"/>
    <x v="1655"/>
    <x v="1"/>
    <x v="3"/>
    <n v="31.347816361063"/>
    <n v="3.1347816361062999"/>
    <n v="3134781636106300"/>
    <x v="2"/>
    <n v="1656"/>
    <s v="No"/>
    <x v="0"/>
    <n v="2089.7542244626502"/>
    <n v="2.08975422446265E+16"/>
    <n v="226.27577766168099"/>
    <n v="2.26275777661681E+16"/>
    <x v="46"/>
    <n v="98.1"/>
  </r>
  <r>
    <x v="1"/>
    <n v="60"/>
    <x v="0"/>
    <x v="2"/>
    <x v="1"/>
    <x v="2"/>
    <x v="0"/>
    <x v="1656"/>
    <x v="1"/>
    <x v="3"/>
    <n v="31.317375823108701"/>
    <n v="31.317375823108701"/>
    <n v="3.13173758231087E+16"/>
    <x v="2"/>
    <n v="1657"/>
    <s v="No"/>
    <x v="0"/>
    <n v="191.70870787867"/>
    <n v="1917087078786700"/>
    <n v="17.651857009209898"/>
    <n v="1765185700920990"/>
    <x v="52"/>
    <n v="101.7"/>
  </r>
  <r>
    <x v="1"/>
    <n v="64"/>
    <x v="1"/>
    <x v="1"/>
    <x v="1"/>
    <x v="0"/>
    <x v="0"/>
    <x v="1657"/>
    <x v="1"/>
    <x v="3"/>
    <n v="31.313597860717099"/>
    <n v="31.313597860717099"/>
    <n v="3.13135978607171E+16"/>
    <x v="2"/>
    <n v="1658"/>
    <s v="No"/>
    <x v="0"/>
    <n v="188.46129460926599"/>
    <n v="1884612946092660"/>
    <n v="24.075313863539598"/>
    <n v="2407531386353960"/>
    <x v="215"/>
    <n v="90.4"/>
  </r>
  <r>
    <x v="1"/>
    <n v="72"/>
    <x v="1"/>
    <x v="5"/>
    <x v="3"/>
    <x v="3"/>
    <x v="3"/>
    <x v="1658"/>
    <x v="0"/>
    <x v="1"/>
    <n v="31.312343344959501"/>
    <n v="3.1312343344959501"/>
    <n v="3131234334495950"/>
    <x v="2"/>
    <n v="1659"/>
    <s v="No"/>
    <x v="0"/>
    <n v="2466.9467837976099"/>
    <n v="2.46694678379761E+16"/>
    <n v="238.96344818674899"/>
    <n v="2.38963448186749E+16"/>
    <x v="377"/>
    <n v="102.2"/>
  </r>
  <r>
    <x v="1"/>
    <n v="45"/>
    <x v="1"/>
    <x v="15"/>
    <x v="1"/>
    <x v="0"/>
    <x v="1"/>
    <x v="1659"/>
    <x v="1"/>
    <x v="0"/>
    <n v="31.306746008425598"/>
    <n v="31.306746008425598"/>
    <n v="3.13067460084256E+16"/>
    <x v="2"/>
    <n v="1660"/>
    <s v="No"/>
    <x v="0"/>
    <n v="2055.6000754277202"/>
    <n v="2.05560007542772E+16"/>
    <n v="22.647208185953598"/>
    <n v="2264720818595360"/>
    <x v="242"/>
    <n v="92.4"/>
  </r>
  <r>
    <x v="1"/>
    <n v="66"/>
    <x v="1"/>
    <x v="8"/>
    <x v="3"/>
    <x v="3"/>
    <x v="3"/>
    <x v="1660"/>
    <x v="0"/>
    <x v="1"/>
    <n v="31.281035467063496"/>
    <n v="3.1281035467063498"/>
    <n v="3128103546706350"/>
    <x v="2"/>
    <n v="1661"/>
    <s v="No"/>
    <x v="0"/>
    <n v="2303.0058604751798"/>
    <n v="2.30300586047518E+16"/>
    <n v="25.563107127125502"/>
    <n v="2556310712712550"/>
    <x v="170"/>
    <n v="100.2"/>
  </r>
  <r>
    <x v="1"/>
    <n v="50"/>
    <x v="1"/>
    <x v="5"/>
    <x v="1"/>
    <x v="0"/>
    <x v="1"/>
    <x v="1661"/>
    <x v="1"/>
    <x v="1"/>
    <n v="31.2523631267103"/>
    <n v="31.2523631267103"/>
    <n v="3.12523631267103E+16"/>
    <x v="2"/>
    <n v="1662"/>
    <s v="No"/>
    <x v="0"/>
    <n v="1768.7718383045301"/>
    <n v="1.76877183830453E+16"/>
    <n v="206.94524969450899"/>
    <n v="2.06945249694509E+16"/>
    <x v="80"/>
    <n v="89.1"/>
  </r>
  <r>
    <x v="1"/>
    <n v="54"/>
    <x v="1"/>
    <x v="2"/>
    <x v="1"/>
    <x v="2"/>
    <x v="1"/>
    <x v="1662"/>
    <x v="1"/>
    <x v="3"/>
    <n v="31.2030968311125"/>
    <n v="31.2030968311125"/>
    <n v="3.12030968311125E+16"/>
    <x v="2"/>
    <n v="1663"/>
    <s v="No"/>
    <x v="0"/>
    <n v="201.11128834430099"/>
    <n v="2011112883443010"/>
    <n v="19.6066319852033"/>
    <n v="1960663198520330"/>
    <x v="8"/>
    <n v="83.6"/>
  </r>
  <r>
    <x v="1"/>
    <n v="54"/>
    <x v="0"/>
    <x v="11"/>
    <x v="1"/>
    <x v="2"/>
    <x v="1"/>
    <x v="1663"/>
    <x v="1"/>
    <x v="1"/>
    <n v="31.125119957909099"/>
    <n v="31.125119957909099"/>
    <n v="3112511995790910"/>
    <x v="2"/>
    <n v="1664"/>
    <s v="No"/>
    <x v="0"/>
    <n v="1989.3927277503401"/>
    <n v="1.98939272775034E+16"/>
    <n v="20.288257043377101"/>
    <n v="2028825704337710"/>
    <x v="106"/>
    <n v="82.3"/>
  </r>
  <r>
    <x v="1"/>
    <n v="54"/>
    <x v="1"/>
    <x v="0"/>
    <x v="1"/>
    <x v="3"/>
    <x v="1"/>
    <x v="1664"/>
    <x v="1"/>
    <x v="3"/>
    <n v="31.1018678963101"/>
    <n v="31.1018678963101"/>
    <n v="3.11018678963101E+16"/>
    <x v="2"/>
    <n v="1665"/>
    <s v="No"/>
    <x v="0"/>
    <n v="24.3612488869054"/>
    <n v="243612488869054"/>
    <n v="230.74978334800599"/>
    <n v="2.30749783348006E+16"/>
    <x v="13"/>
    <n v="92"/>
  </r>
  <r>
    <x v="1"/>
    <n v="54"/>
    <x v="1"/>
    <x v="0"/>
    <x v="3"/>
    <x v="0"/>
    <x v="1"/>
    <x v="1665"/>
    <x v="0"/>
    <x v="0"/>
    <n v="31.0800975494627"/>
    <n v="31.0800975494627"/>
    <n v="3.10800975494627E+16"/>
    <x v="2"/>
    <n v="1666"/>
    <s v="No"/>
    <x v="0"/>
    <n v="2006.3195595647201"/>
    <n v="2.00631955956472E+16"/>
    <n v="29.632779422086401"/>
    <n v="2963277942208640"/>
    <x v="35"/>
    <n v="89.1"/>
  </r>
  <r>
    <x v="1"/>
    <n v="60"/>
    <x v="1"/>
    <x v="2"/>
    <x v="1"/>
    <x v="2"/>
    <x v="0"/>
    <x v="1666"/>
    <x v="1"/>
    <x v="1"/>
    <n v="31.074821769689201"/>
    <n v="31.074821769689201"/>
    <n v="3.10748217696892E+16"/>
    <x v="2"/>
    <n v="1667"/>
    <s v="No"/>
    <x v="0"/>
    <n v="2165.9299131644302"/>
    <n v="2.16592991316443E+16"/>
    <n v="229.05300037163499"/>
    <n v="2.29053000371635E+16"/>
    <x v="176"/>
    <n v="98.2"/>
  </r>
  <r>
    <x v="1"/>
    <n v="55"/>
    <x v="0"/>
    <x v="6"/>
    <x v="3"/>
    <x v="1"/>
    <x v="0"/>
    <x v="1667"/>
    <x v="2"/>
    <x v="1"/>
    <n v="31.070507581951802"/>
    <n v="31.070507581951802"/>
    <n v="3.10705075819518E+16"/>
    <x v="2"/>
    <n v="1668"/>
    <s v="No"/>
    <x v="0"/>
    <n v="202.779094490906"/>
    <n v="2027790944909060"/>
    <n v="173.16912610188999"/>
    <n v="1.7316912610189E+16"/>
    <x v="181"/>
    <n v="94.1"/>
  </r>
  <r>
    <x v="1"/>
    <n v="60"/>
    <x v="0"/>
    <x v="0"/>
    <x v="2"/>
    <x v="0"/>
    <x v="0"/>
    <x v="1668"/>
    <x v="0"/>
    <x v="0"/>
    <n v="31.067884107565099"/>
    <n v="31.067884107565099"/>
    <n v="3.10678841075651E+16"/>
    <x v="2"/>
    <n v="1669"/>
    <s v="Si"/>
    <x v="1"/>
    <n v="235.95630833310099"/>
    <n v="2359563083331010"/>
    <n v="274.53964036221902"/>
    <n v="2.74539640362219E+16"/>
    <x v="345"/>
    <n v="103.3"/>
  </r>
  <r>
    <x v="1"/>
    <n v="49"/>
    <x v="1"/>
    <x v="0"/>
    <x v="1"/>
    <x v="0"/>
    <x v="1"/>
    <x v="1669"/>
    <x v="1"/>
    <x v="3"/>
    <n v="31.049919843426501"/>
    <n v="31.049919843426501"/>
    <n v="3.10499198434265E+16"/>
    <x v="2"/>
    <n v="1670"/>
    <s v="No"/>
    <x v="0"/>
    <n v="1877.0858936444999"/>
    <n v="1.8770858936445E+16"/>
    <n v="23.631244492307701"/>
    <n v="2363124449230770"/>
    <x v="199"/>
    <n v="90"/>
  </r>
  <r>
    <x v="1"/>
    <n v="63"/>
    <x v="0"/>
    <x v="2"/>
    <x v="1"/>
    <x v="3"/>
    <x v="0"/>
    <x v="1670"/>
    <x v="1"/>
    <x v="3"/>
    <n v="31.0287534730878"/>
    <n v="3.10287534730878"/>
    <n v="3102875347308780"/>
    <x v="2"/>
    <n v="1671"/>
    <s v="No"/>
    <x v="0"/>
    <n v="2076.9373070400402"/>
    <n v="2.07693730704004E+16"/>
    <n v="23.5380864946077"/>
    <n v="2353808649460770"/>
    <x v="157"/>
    <n v="92.5"/>
  </r>
  <r>
    <x v="1"/>
    <n v="55"/>
    <x v="0"/>
    <x v="16"/>
    <x v="1"/>
    <x v="2"/>
    <x v="0"/>
    <x v="1671"/>
    <x v="1"/>
    <x v="0"/>
    <n v="31.001946175584401"/>
    <n v="3.1001946175584401"/>
    <n v="3100194617558440"/>
    <x v="2"/>
    <n v="1672"/>
    <s v="No"/>
    <x v="0"/>
    <n v="204.84593443056599"/>
    <n v="2048459344305660"/>
    <n v="22.025656823735201"/>
    <n v="2202565682373520"/>
    <x v="309"/>
    <n v="96.1"/>
  </r>
  <r>
    <x v="1"/>
    <n v="58"/>
    <x v="0"/>
    <x v="0"/>
    <x v="2"/>
    <x v="0"/>
    <x v="0"/>
    <x v="1672"/>
    <x v="1"/>
    <x v="3"/>
    <n v="30.999126978814001"/>
    <n v="30.999126978814001"/>
    <n v="3.0999126978814E+16"/>
    <x v="2"/>
    <n v="1673"/>
    <s v="No"/>
    <x v="0"/>
    <n v="1978.1398331564001"/>
    <n v="1.9781398331564E+16"/>
    <n v="224.22375369244"/>
    <n v="2.2422375369244E+16"/>
    <x v="200"/>
    <n v="94.3"/>
  </r>
  <r>
    <x v="1"/>
    <n v="74"/>
    <x v="1"/>
    <x v="2"/>
    <x v="2"/>
    <x v="3"/>
    <x v="3"/>
    <x v="1673"/>
    <x v="1"/>
    <x v="3"/>
    <n v="30.997132630623799"/>
    <n v="30.997132630623799"/>
    <n v="3.09971326306238E+16"/>
    <x v="2"/>
    <n v="1674"/>
    <s v="No"/>
    <x v="0"/>
    <n v="2463.9707704359898"/>
    <n v="2.46397077043599E+16"/>
    <n v="250.65322245108999"/>
    <n v="2.5065322245109E+16"/>
    <x v="248"/>
    <n v="100.4"/>
  </r>
  <r>
    <x v="1"/>
    <n v="50"/>
    <x v="1"/>
    <x v="3"/>
    <x v="1"/>
    <x v="3"/>
    <x v="1"/>
    <x v="1674"/>
    <x v="0"/>
    <x v="1"/>
    <n v="30.974442630348097"/>
    <n v="3.0974442630348098"/>
    <n v="3097444263034810"/>
    <x v="2"/>
    <n v="1675"/>
    <s v="No"/>
    <x v="0"/>
    <n v="2415.2959871656299"/>
    <n v="2.41529598716563E+16"/>
    <n v="273.02719511514198"/>
    <n v="2.73027195115142E+16"/>
    <x v="74"/>
    <n v="92.7"/>
  </r>
  <r>
    <x v="1"/>
    <n v="62"/>
    <x v="1"/>
    <x v="8"/>
    <x v="1"/>
    <x v="3"/>
    <x v="0"/>
    <x v="1675"/>
    <x v="1"/>
    <x v="3"/>
    <n v="30.964873102285399"/>
    <n v="30.964873102285399"/>
    <n v="3.09648731022854E+16"/>
    <x v="2"/>
    <n v="1676"/>
    <s v="No"/>
    <x v="0"/>
    <n v="1881.4129126314399"/>
    <n v="1.88141291263144E+16"/>
    <n v="21.587694660455899"/>
    <n v="2158769466045590"/>
    <x v="47"/>
    <n v="91.8"/>
  </r>
  <r>
    <x v="1"/>
    <n v="54"/>
    <x v="1"/>
    <x v="0"/>
    <x v="2"/>
    <x v="3"/>
    <x v="1"/>
    <x v="1676"/>
    <x v="0"/>
    <x v="1"/>
    <n v="30.951503588242598"/>
    <n v="30.951503588242598"/>
    <n v="3.09515035882426E+16"/>
    <x v="2"/>
    <n v="1677"/>
    <s v="Si"/>
    <x v="1"/>
    <n v="2369.1491669653601"/>
    <n v="2.36914916696536E+16"/>
    <n v="25.104021184306099"/>
    <n v="2510402118430610"/>
    <x v="95"/>
    <n v="93.6"/>
  </r>
  <r>
    <x v="1"/>
    <n v="60"/>
    <x v="0"/>
    <x v="17"/>
    <x v="0"/>
    <x v="0"/>
    <x v="0"/>
    <x v="1677"/>
    <x v="0"/>
    <x v="2"/>
    <n v="30.9498202391825"/>
    <n v="30.9498202391825"/>
    <n v="3.09498202391825E+16"/>
    <x v="2"/>
    <n v="1678"/>
    <s v="No"/>
    <x v="0"/>
    <n v="216.16298396971899"/>
    <n v="2161629839697190"/>
    <n v="242.482220538809"/>
    <n v="2.42482220538809E+16"/>
    <x v="336"/>
    <n v="98.9"/>
  </r>
  <r>
    <x v="1"/>
    <n v="66"/>
    <x v="1"/>
    <x v="5"/>
    <x v="3"/>
    <x v="0"/>
    <x v="3"/>
    <x v="1678"/>
    <x v="0"/>
    <x v="1"/>
    <n v="30.918372484619699"/>
    <n v="30.918372484619699"/>
    <n v="3.09183724846197E+16"/>
    <x v="2"/>
    <n v="1679"/>
    <s v="No"/>
    <x v="0"/>
    <n v="2220.57845063377"/>
    <n v="2.22057845063377E+16"/>
    <n v="22.402725840600599"/>
    <n v="2240272584060060"/>
    <x v="372"/>
    <n v="99.8"/>
  </r>
  <r>
    <x v="1"/>
    <n v="60"/>
    <x v="1"/>
    <x v="0"/>
    <x v="1"/>
    <x v="3"/>
    <x v="0"/>
    <x v="1679"/>
    <x v="1"/>
    <x v="3"/>
    <n v="30.911452990605902"/>
    <n v="3.0911452990605901"/>
    <n v="3091145299060590"/>
    <x v="2"/>
    <n v="1680"/>
    <s v="No"/>
    <x v="0"/>
    <n v="2180.9774384044799"/>
    <n v="2.18097743840448E+16"/>
    <n v="25.460179660201501"/>
    <n v="2546017966020150"/>
    <x v="74"/>
    <n v="100.7"/>
  </r>
  <r>
    <x v="1"/>
    <n v="63"/>
    <x v="1"/>
    <x v="8"/>
    <x v="1"/>
    <x v="3"/>
    <x v="0"/>
    <x v="1680"/>
    <x v="1"/>
    <x v="3"/>
    <n v="30.8924910214471"/>
    <n v="3.0892491021447102"/>
    <n v="3089249102144710"/>
    <x v="2"/>
    <n v="1681"/>
    <s v="No"/>
    <x v="0"/>
    <n v="2126.1133834422299"/>
    <n v="2.12611338344223E+16"/>
    <n v="229.39212276588199"/>
    <n v="2.29392122765882E+16"/>
    <x v="375"/>
    <n v="90.3"/>
  </r>
  <r>
    <x v="1"/>
    <n v="63"/>
    <x v="0"/>
    <x v="5"/>
    <x v="3"/>
    <x v="0"/>
    <x v="0"/>
    <x v="1681"/>
    <x v="0"/>
    <x v="1"/>
    <n v="30.884617687534099"/>
    <n v="30.884617687534099"/>
    <n v="3.08846176875341E+16"/>
    <x v="2"/>
    <n v="1682"/>
    <s v="No"/>
    <x v="0"/>
    <n v="2174.2377534428801"/>
    <n v="2.17423775344288E+16"/>
    <n v="222.81733684124299"/>
    <n v="2.22817336841243E+16"/>
    <x v="79"/>
    <n v="99.1"/>
  </r>
  <r>
    <x v="1"/>
    <n v="64"/>
    <x v="1"/>
    <x v="5"/>
    <x v="1"/>
    <x v="3"/>
    <x v="0"/>
    <x v="1682"/>
    <x v="0"/>
    <x v="3"/>
    <n v="30.877944836632302"/>
    <n v="3.0877944836632301"/>
    <n v="3087794483663230"/>
    <x v="2"/>
    <n v="1683"/>
    <s v="No"/>
    <x v="0"/>
    <n v="2280.1877946407999"/>
    <n v="2.2801877946408E+16"/>
    <n v="223.55289673313999"/>
    <n v="2.2355289673314E+16"/>
    <x v="200"/>
    <n v="96.1"/>
  </r>
  <r>
    <x v="1"/>
    <n v="63"/>
    <x v="1"/>
    <x v="8"/>
    <x v="1"/>
    <x v="0"/>
    <x v="0"/>
    <x v="1683"/>
    <x v="0"/>
    <x v="3"/>
    <n v="30.864853574405"/>
    <n v="3.0864853574405"/>
    <n v="3086485357440500"/>
    <x v="2"/>
    <n v="1684"/>
    <s v="No"/>
    <x v="0"/>
    <n v="2364.8077820192898"/>
    <n v="2.36480778201929E+16"/>
    <n v="25.885445348675901"/>
    <n v="2588544534867590"/>
    <x v="170"/>
    <n v="93"/>
  </r>
  <r>
    <x v="1"/>
    <n v="63"/>
    <x v="0"/>
    <x v="6"/>
    <x v="3"/>
    <x v="2"/>
    <x v="0"/>
    <x v="1684"/>
    <x v="1"/>
    <x v="1"/>
    <n v="30.843644412070098"/>
    <n v="30.843644412070098"/>
    <n v="3.08436444120701E+16"/>
    <x v="2"/>
    <n v="1685"/>
    <s v="No"/>
    <x v="0"/>
    <n v="2068.8606477845901"/>
    <n v="2.06886064778459E+16"/>
    <n v="232.06855072555001"/>
    <n v="2.3206855072555E+16"/>
    <x v="283"/>
    <n v="99.9"/>
  </r>
  <r>
    <x v="1"/>
    <n v="66"/>
    <x v="1"/>
    <x v="0"/>
    <x v="1"/>
    <x v="0"/>
    <x v="3"/>
    <x v="1685"/>
    <x v="0"/>
    <x v="1"/>
    <n v="30.8097179789624"/>
    <n v="30.8097179789624"/>
    <n v="3.08097179789624E+16"/>
    <x v="2"/>
    <n v="1686"/>
    <s v="No"/>
    <x v="0"/>
    <n v="2214.7020597451301"/>
    <n v="2.21470205974513E+16"/>
    <n v="248.69971883199401"/>
    <n v="2.48699718831994E+16"/>
    <x v="67"/>
    <n v="97"/>
  </r>
  <r>
    <x v="1"/>
    <n v="51"/>
    <x v="1"/>
    <x v="2"/>
    <x v="1"/>
    <x v="3"/>
    <x v="1"/>
    <x v="1686"/>
    <x v="1"/>
    <x v="3"/>
    <n v="30.790990380175099"/>
    <n v="30.790990380175099"/>
    <n v="3.07909903801751E+16"/>
    <x v="2"/>
    <n v="1687"/>
    <s v="No"/>
    <x v="0"/>
    <n v="2296.1364908432101"/>
    <n v="2.29613649084321E+16"/>
    <n v="242.61247684979901"/>
    <n v="2.42612476849799E+16"/>
    <x v="34"/>
    <n v="91.4"/>
  </r>
  <r>
    <x v="1"/>
    <n v="57"/>
    <x v="0"/>
    <x v="6"/>
    <x v="1"/>
    <x v="0"/>
    <x v="0"/>
    <x v="1687"/>
    <x v="0"/>
    <x v="2"/>
    <n v="30.788257112611397"/>
    <n v="3.0788257112611399"/>
    <n v="3078825711261140"/>
    <x v="2"/>
    <n v="1688"/>
    <s v="No"/>
    <x v="0"/>
    <n v="204.109020056818"/>
    <n v="2041090200568180"/>
    <n v="25.536090322822499"/>
    <n v="2553609032282250"/>
    <x v="472"/>
    <n v="97.5"/>
  </r>
  <r>
    <x v="1"/>
    <n v="61"/>
    <x v="1"/>
    <x v="11"/>
    <x v="1"/>
    <x v="0"/>
    <x v="0"/>
    <x v="1688"/>
    <x v="1"/>
    <x v="1"/>
    <n v="30.777792248691199"/>
    <n v="3.0777792248691198"/>
    <n v="3077779224869120"/>
    <x v="2"/>
    <n v="1689"/>
    <s v="No"/>
    <x v="0"/>
    <n v="1780.8791766863401"/>
    <n v="1.78087917668634E+16"/>
    <n v="21.576805416413801"/>
    <n v="2157680541641380"/>
    <x v="286"/>
    <n v="86.4"/>
  </r>
  <r>
    <x v="1"/>
    <n v="44"/>
    <x v="0"/>
    <x v="0"/>
    <x v="2"/>
    <x v="2"/>
    <x v="2"/>
    <x v="1689"/>
    <x v="1"/>
    <x v="2"/>
    <n v="30.754677043048702"/>
    <n v="30.754677043048702"/>
    <n v="3.07546770430487E+16"/>
    <x v="2"/>
    <n v="1690"/>
    <s v="No"/>
    <x v="0"/>
    <n v="202.12287156188"/>
    <n v="2021228715618800"/>
    <n v="20.1468006473693"/>
    <n v="2014680064736930"/>
    <x v="57"/>
    <n v="94"/>
  </r>
  <r>
    <x v="1"/>
    <n v="62"/>
    <x v="0"/>
    <x v="5"/>
    <x v="1"/>
    <x v="0"/>
    <x v="0"/>
    <x v="1690"/>
    <x v="1"/>
    <x v="3"/>
    <n v="30.714637974799501"/>
    <n v="30.714637974799501"/>
    <n v="3.07146379747995E+16"/>
    <x v="2"/>
    <n v="1691"/>
    <s v="No"/>
    <x v="0"/>
    <n v="1984.21500610515"/>
    <n v="1.98421500610515E+16"/>
    <n v="209.64552105609101"/>
    <n v="2.09645521056091E+16"/>
    <x v="146"/>
    <n v="97.9"/>
  </r>
  <r>
    <x v="1"/>
    <n v="55"/>
    <x v="0"/>
    <x v="9"/>
    <x v="1"/>
    <x v="3"/>
    <x v="0"/>
    <x v="1691"/>
    <x v="1"/>
    <x v="3"/>
    <n v="30.705452808684001"/>
    <n v="3.0705452808684002"/>
    <n v="3070545280868400"/>
    <x v="2"/>
    <n v="1692"/>
    <s v="Si"/>
    <x v="1"/>
    <n v="212.06145691024901"/>
    <n v="2120614569102490"/>
    <n v="28.4539290337141"/>
    <n v="2845392903371410"/>
    <x v="309"/>
    <n v="96.1"/>
  </r>
  <r>
    <x v="1"/>
    <n v="62"/>
    <x v="0"/>
    <x v="2"/>
    <x v="1"/>
    <x v="0"/>
    <x v="0"/>
    <x v="1692"/>
    <x v="0"/>
    <x v="1"/>
    <n v="30.6933677537771"/>
    <n v="3.0693367753777099"/>
    <n v="3069336775377710"/>
    <x v="2"/>
    <n v="1693"/>
    <s v="No"/>
    <x v="0"/>
    <n v="2450.6895297289002"/>
    <n v="2.4506895297289E+16"/>
    <n v="233.80741239032699"/>
    <n v="2.33807412390327E+16"/>
    <x v="312"/>
    <n v="100.5"/>
  </r>
  <r>
    <x v="1"/>
    <n v="53"/>
    <x v="1"/>
    <x v="3"/>
    <x v="1"/>
    <x v="2"/>
    <x v="1"/>
    <x v="1693"/>
    <x v="1"/>
    <x v="0"/>
    <n v="30.679494643717401"/>
    <n v="3.0679494643717402"/>
    <n v="3067949464371740"/>
    <x v="2"/>
    <n v="1694"/>
    <s v="No"/>
    <x v="0"/>
    <n v="2239.7451144794099"/>
    <n v="2.23974511447941E+16"/>
    <n v="23.7232115897366"/>
    <n v="2372321158973660"/>
    <x v="20"/>
    <n v="91.6"/>
  </r>
  <r>
    <x v="1"/>
    <n v="47"/>
    <x v="1"/>
    <x v="8"/>
    <x v="0"/>
    <x v="2"/>
    <x v="1"/>
    <x v="1694"/>
    <x v="0"/>
    <x v="2"/>
    <n v="30.6635946037457"/>
    <n v="30.6635946037457"/>
    <n v="3066359460374570"/>
    <x v="2"/>
    <n v="1695"/>
    <s v="No"/>
    <x v="0"/>
    <n v="2112.0808836555002"/>
    <n v="2.1120808836555E+16"/>
    <n v="216.66454176528799"/>
    <n v="2.16664541765288E+16"/>
    <x v="41"/>
    <n v="93.4"/>
  </r>
  <r>
    <x v="1"/>
    <n v="54"/>
    <x v="1"/>
    <x v="17"/>
    <x v="1"/>
    <x v="0"/>
    <x v="1"/>
    <x v="1695"/>
    <x v="1"/>
    <x v="1"/>
    <n v="30.662520756632098"/>
    <n v="3.0662520756632099"/>
    <n v="3066252075663210"/>
    <x v="2"/>
    <n v="1696"/>
    <s v="No"/>
    <x v="0"/>
    <n v="1812.73373436511"/>
    <n v="1.81273373436511E+16"/>
    <n v="196.81915137092"/>
    <n v="1.9681915137092E+16"/>
    <x v="72"/>
    <n v="88.4"/>
  </r>
  <r>
    <x v="1"/>
    <n v="52"/>
    <x v="1"/>
    <x v="11"/>
    <x v="1"/>
    <x v="0"/>
    <x v="1"/>
    <x v="1696"/>
    <x v="0"/>
    <x v="1"/>
    <n v="30.661726993607001"/>
    <n v="30.661726993607001"/>
    <n v="3.0661726993607E+16"/>
    <x v="2"/>
    <n v="1697"/>
    <s v="No"/>
    <x v="0"/>
    <n v="2007.0569396936801"/>
    <n v="2.00705693969368E+16"/>
    <n v="227.11766283029201"/>
    <n v="2.27117662830292E+16"/>
    <x v="218"/>
    <n v="90.3"/>
  </r>
  <r>
    <x v="1"/>
    <n v="54"/>
    <x v="1"/>
    <x v="2"/>
    <x v="0"/>
    <x v="3"/>
    <x v="1"/>
    <x v="1697"/>
    <x v="0"/>
    <x v="0"/>
    <n v="30.6432471179982"/>
    <n v="30.6432471179982"/>
    <n v="3.06432471179982E+16"/>
    <x v="2"/>
    <n v="1698"/>
    <s v="Si"/>
    <x v="1"/>
    <n v="208.02971683659499"/>
    <n v="2080297168365950"/>
    <n v="253.30433879297701"/>
    <n v="2.53304338792977E+16"/>
    <x v="6"/>
    <n v="92.2"/>
  </r>
  <r>
    <x v="1"/>
    <n v="58"/>
    <x v="1"/>
    <x v="1"/>
    <x v="1"/>
    <x v="3"/>
    <x v="0"/>
    <x v="1698"/>
    <x v="0"/>
    <x v="3"/>
    <n v="30.632792769672601"/>
    <n v="30.632792769672601"/>
    <n v="3.06327927696726E+16"/>
    <x v="2"/>
    <n v="1699"/>
    <s v="No"/>
    <x v="0"/>
    <n v="2029.0247171506701"/>
    <n v="2.02902471715067E+16"/>
    <n v="24.071176052835"/>
    <n v="2407117605283500"/>
    <x v="286"/>
    <n v="90.1"/>
  </r>
  <r>
    <x v="1"/>
    <n v="60"/>
    <x v="1"/>
    <x v="5"/>
    <x v="1"/>
    <x v="3"/>
    <x v="0"/>
    <x v="1699"/>
    <x v="1"/>
    <x v="0"/>
    <n v="30.623677925929801"/>
    <n v="30.623677925929801"/>
    <n v="3.06236779259298E+16"/>
    <x v="2"/>
    <n v="1700"/>
    <s v="No"/>
    <x v="0"/>
    <n v="2084.2072395356199"/>
    <n v="2.08420723953562E+16"/>
    <n v="26.009142149058501"/>
    <n v="2600914214905850"/>
    <x v="64"/>
    <n v="97.2"/>
  </r>
  <r>
    <x v="1"/>
    <n v="43"/>
    <x v="0"/>
    <x v="6"/>
    <x v="3"/>
    <x v="0"/>
    <x v="2"/>
    <x v="1700"/>
    <x v="0"/>
    <x v="0"/>
    <n v="30.610802008708401"/>
    <n v="3.06108020087084"/>
    <n v="3061080200870840"/>
    <x v="2"/>
    <n v="1701"/>
    <s v="No"/>
    <x v="0"/>
    <n v="2115.4776524971999"/>
    <n v="2.1154776524972E+16"/>
    <n v="24.1778970475075"/>
    <n v="2417789704750750"/>
    <x v="42"/>
    <n v="91.9"/>
  </r>
  <r>
    <x v="1"/>
    <n v="43"/>
    <x v="1"/>
    <x v="2"/>
    <x v="1"/>
    <x v="0"/>
    <x v="2"/>
    <x v="1701"/>
    <x v="0"/>
    <x v="1"/>
    <n v="30.5961454906091"/>
    <n v="30.5961454906091"/>
    <n v="3.05961454906091E+16"/>
    <x v="2"/>
    <n v="1702"/>
    <s v="No"/>
    <x v="0"/>
    <n v="2228.7238235579398"/>
    <n v="2.22872382355794E+16"/>
    <n v="22.046909876449501"/>
    <n v="2204690987644950"/>
    <x v="228"/>
    <n v="90.2"/>
  </r>
  <r>
    <x v="1"/>
    <n v="70"/>
    <x v="1"/>
    <x v="2"/>
    <x v="3"/>
    <x v="3"/>
    <x v="3"/>
    <x v="1702"/>
    <x v="1"/>
    <x v="3"/>
    <n v="30.5953590777711"/>
    <n v="30.5953590777711"/>
    <n v="3.05953590777711E+16"/>
    <x v="2"/>
    <n v="1703"/>
    <s v="Si"/>
    <x v="1"/>
    <n v="2250.0570776314798"/>
    <n v="2.25005707763148E+16"/>
    <n v="292.77668380497499"/>
    <n v="2.92776683804975E+16"/>
    <x v="304"/>
    <n v="109.3"/>
  </r>
  <r>
    <x v="1"/>
    <n v="49"/>
    <x v="1"/>
    <x v="0"/>
    <x v="3"/>
    <x v="3"/>
    <x v="1"/>
    <x v="1703"/>
    <x v="0"/>
    <x v="1"/>
    <n v="30.5911570174062"/>
    <n v="30.5911570174062"/>
    <n v="3.05911570174062E+16"/>
    <x v="2"/>
    <n v="1704"/>
    <s v="Si"/>
    <x v="1"/>
    <n v="2169.7185403049102"/>
    <n v="2.16971854030491E+16"/>
    <n v="244.85146106767601"/>
    <n v="2.44851461067676E+16"/>
    <x v="427"/>
    <n v="94.6"/>
  </r>
  <r>
    <x v="1"/>
    <n v="63"/>
    <x v="1"/>
    <x v="2"/>
    <x v="2"/>
    <x v="3"/>
    <x v="0"/>
    <x v="1704"/>
    <x v="0"/>
    <x v="3"/>
    <n v="30.564450665337699"/>
    <n v="30.564450665337699"/>
    <n v="3.05644506653377E+16"/>
    <x v="2"/>
    <n v="1705"/>
    <s v="No"/>
    <x v="0"/>
    <n v="210.31635614803901"/>
    <n v="2103163561480390"/>
    <n v="217.90510240634799"/>
    <n v="2.17905102406348E+16"/>
    <x v="322"/>
    <n v="97.1"/>
  </r>
  <r>
    <x v="1"/>
    <n v="56"/>
    <x v="1"/>
    <x v="3"/>
    <x v="1"/>
    <x v="3"/>
    <x v="0"/>
    <x v="1705"/>
    <x v="0"/>
    <x v="1"/>
    <n v="30.551930468202897"/>
    <n v="3.0551930468202899"/>
    <n v="3055193046820290"/>
    <x v="2"/>
    <n v="1706"/>
    <s v="No"/>
    <x v="0"/>
    <n v="2271.0920152896301"/>
    <n v="2.27109201528963E+16"/>
    <n v="2.3677313530906199"/>
    <n v="236773135309062"/>
    <x v="386"/>
    <n v="100.4"/>
  </r>
  <r>
    <x v="1"/>
    <n v="65"/>
    <x v="0"/>
    <x v="5"/>
    <x v="0"/>
    <x v="3"/>
    <x v="3"/>
    <x v="1706"/>
    <x v="0"/>
    <x v="1"/>
    <n v="30.543176237794601"/>
    <n v="30.543176237794601"/>
    <n v="3.05431762377946E+16"/>
    <x v="2"/>
    <n v="1707"/>
    <s v="Si"/>
    <x v="1"/>
    <n v="211.235106467158"/>
    <n v="2112351064671580"/>
    <n v="248.00506340253801"/>
    <n v="2.48005063402538E+16"/>
    <x v="240"/>
    <n v="104.4"/>
  </r>
  <r>
    <x v="1"/>
    <n v="66"/>
    <x v="0"/>
    <x v="0"/>
    <x v="0"/>
    <x v="0"/>
    <x v="3"/>
    <x v="1707"/>
    <x v="0"/>
    <x v="1"/>
    <n v="30.502290546785702"/>
    <n v="3.05022905467857"/>
    <n v="3050229054678570"/>
    <x v="2"/>
    <n v="1708"/>
    <s v="Si"/>
    <x v="1"/>
    <n v="2133.6352048479598"/>
    <n v="2.13363520484796E+16"/>
    <n v="23.057685092268301"/>
    <n v="2305768509226830"/>
    <x v="157"/>
    <n v="103.8"/>
  </r>
  <r>
    <x v="1"/>
    <n v="58"/>
    <x v="1"/>
    <x v="1"/>
    <x v="3"/>
    <x v="0"/>
    <x v="0"/>
    <x v="1708"/>
    <x v="0"/>
    <x v="2"/>
    <n v="30.495754723270601"/>
    <n v="0.30495754723270602"/>
    <n v="304957547232706"/>
    <x v="2"/>
    <n v="1709"/>
    <s v="No"/>
    <x v="0"/>
    <n v="2396.5267894111198"/>
    <n v="2.39652678941112E+16"/>
    <n v="24.208176799977998"/>
    <n v="2420817679997800"/>
    <x v="185"/>
    <n v="99.4"/>
  </r>
  <r>
    <x v="1"/>
    <n v="52"/>
    <x v="1"/>
    <x v="2"/>
    <x v="1"/>
    <x v="2"/>
    <x v="1"/>
    <x v="1709"/>
    <x v="1"/>
    <x v="1"/>
    <n v="30.483302585618503"/>
    <n v="3.0483302585618501"/>
    <n v="3048330258561850"/>
    <x v="2"/>
    <n v="1710"/>
    <s v="No"/>
    <x v="0"/>
    <n v="193.09811528415301"/>
    <n v="1930981152841530"/>
    <n v="21.6381148685802"/>
    <n v="2163811486858020"/>
    <x v="210"/>
    <n v="85.7"/>
  </r>
  <r>
    <x v="1"/>
    <n v="61"/>
    <x v="0"/>
    <x v="7"/>
    <x v="3"/>
    <x v="3"/>
    <x v="0"/>
    <x v="1710"/>
    <x v="0"/>
    <x v="1"/>
    <n v="30.4785511507678"/>
    <n v="3.0478551150767799"/>
    <n v="3047855115076780"/>
    <x v="2"/>
    <n v="1711"/>
    <s v="No"/>
    <x v="0"/>
    <n v="2486.1431239979902"/>
    <n v="2.48614312399799E+16"/>
    <n v="24.760032766667301"/>
    <n v="2476003276666730"/>
    <x v="217"/>
    <n v="97.8"/>
  </r>
  <r>
    <x v="1"/>
    <n v="60"/>
    <x v="1"/>
    <x v="7"/>
    <x v="3"/>
    <x v="1"/>
    <x v="0"/>
    <x v="1711"/>
    <x v="0"/>
    <x v="0"/>
    <n v="30.4435038898045"/>
    <n v="30.4435038898045"/>
    <n v="3.04435038898045E+16"/>
    <x v="2"/>
    <n v="1712"/>
    <s v="No"/>
    <x v="0"/>
    <n v="2179.7671439963501"/>
    <n v="2.17976714399635E+16"/>
    <n v="252.511635073946"/>
    <n v="2.52511635073946E+16"/>
    <x v="310"/>
    <n v="92.8"/>
  </r>
  <r>
    <x v="1"/>
    <n v="59"/>
    <x v="1"/>
    <x v="5"/>
    <x v="1"/>
    <x v="3"/>
    <x v="0"/>
    <x v="1712"/>
    <x v="1"/>
    <x v="3"/>
    <n v="30.437541122284099"/>
    <n v="30.437541122284099"/>
    <n v="3.04375411222841E+16"/>
    <x v="2"/>
    <n v="1713"/>
    <s v="No"/>
    <x v="0"/>
    <n v="218.499070575871"/>
    <n v="2184990705758710"/>
    <n v="233.781076275179"/>
    <n v="2.33781076275179E+16"/>
    <x v="191"/>
    <n v="98.1"/>
  </r>
  <r>
    <x v="1"/>
    <n v="56"/>
    <x v="1"/>
    <x v="17"/>
    <x v="0"/>
    <x v="3"/>
    <x v="0"/>
    <x v="1713"/>
    <x v="1"/>
    <x v="1"/>
    <n v="30.420683658850301"/>
    <n v="30.420683658850301"/>
    <n v="3.04206836588503E+16"/>
    <x v="2"/>
    <n v="1714"/>
    <s v="Si"/>
    <x v="1"/>
    <n v="2217.2845296195101"/>
    <n v="2.21728452961951E+16"/>
    <n v="272.28629689075001"/>
    <n v="2.7228629689075E+16"/>
    <x v="427"/>
    <n v="103.7"/>
  </r>
  <r>
    <x v="1"/>
    <n v="50"/>
    <x v="0"/>
    <x v="0"/>
    <x v="1"/>
    <x v="0"/>
    <x v="1"/>
    <x v="1714"/>
    <x v="0"/>
    <x v="1"/>
    <n v="30.419770625291601"/>
    <n v="30.419770625291601"/>
    <n v="3.04197706252916E+16"/>
    <x v="2"/>
    <n v="1715"/>
    <s v="No"/>
    <x v="0"/>
    <n v="206.65632245200999"/>
    <n v="2066563224520100"/>
    <n v="20.805616379489798"/>
    <n v="2080561637948980"/>
    <x v="102"/>
    <n v="93.3"/>
  </r>
  <r>
    <x v="1"/>
    <n v="65"/>
    <x v="1"/>
    <x v="10"/>
    <x v="1"/>
    <x v="3"/>
    <x v="3"/>
    <x v="1715"/>
    <x v="1"/>
    <x v="3"/>
    <n v="30.4145921160755"/>
    <n v="0.30414592116075501"/>
    <n v="304145921160755"/>
    <x v="2"/>
    <n v="1716"/>
    <s v="No"/>
    <x v="0"/>
    <n v="1935.9148492336101"/>
    <n v="1.93591484923361E+16"/>
    <n v="232.481179783089"/>
    <n v="2.32481179783089E+16"/>
    <x v="158"/>
    <n v="93.4"/>
  </r>
  <r>
    <x v="1"/>
    <n v="58"/>
    <x v="1"/>
    <x v="0"/>
    <x v="0"/>
    <x v="3"/>
    <x v="0"/>
    <x v="1716"/>
    <x v="1"/>
    <x v="0"/>
    <n v="30.4111633530684"/>
    <n v="30.4111633530684"/>
    <n v="3.04111633530684E+16"/>
    <x v="2"/>
    <n v="1717"/>
    <s v="Si"/>
    <x v="1"/>
    <n v="21.771079772592401"/>
    <n v="217710797725924"/>
    <n v="3.0000000000000001E-12"/>
    <n v="300"/>
    <x v="350"/>
    <n v="98.3"/>
  </r>
  <r>
    <x v="1"/>
    <n v="58"/>
    <x v="1"/>
    <x v="2"/>
    <x v="1"/>
    <x v="0"/>
    <x v="0"/>
    <x v="1717"/>
    <x v="0"/>
    <x v="3"/>
    <n v="30.400347038350901"/>
    <n v="30.400347038350901"/>
    <n v="3.04003470383509E+16"/>
    <x v="2"/>
    <n v="1718"/>
    <s v="No"/>
    <x v="0"/>
    <n v="1927.3641097342399"/>
    <n v="1.92736410973424E+16"/>
    <n v="210.50126032315899"/>
    <n v="2.10501260323159E+16"/>
    <x v="23"/>
    <n v="97.7"/>
  </r>
  <r>
    <x v="1"/>
    <n v="69"/>
    <x v="0"/>
    <x v="0"/>
    <x v="2"/>
    <x v="3"/>
    <x v="3"/>
    <x v="1718"/>
    <x v="1"/>
    <x v="3"/>
    <n v="30.398299074220098"/>
    <n v="30.398299074220098"/>
    <n v="3.03982990742201E+16"/>
    <x v="2"/>
    <n v="1719"/>
    <s v="No"/>
    <x v="0"/>
    <n v="2238.59290855052"/>
    <n v="2.23859290855052E+16"/>
    <n v="232.23506926544101"/>
    <n v="2.32235069265441E+16"/>
    <x v="116"/>
    <n v="98.3"/>
  </r>
  <r>
    <x v="1"/>
    <n v="48"/>
    <x v="1"/>
    <x v="0"/>
    <x v="1"/>
    <x v="0"/>
    <x v="1"/>
    <x v="1719"/>
    <x v="1"/>
    <x v="3"/>
    <n v="30.374585309335899"/>
    <n v="30.374585309335899"/>
    <n v="3.03745853093359E+16"/>
    <x v="2"/>
    <n v="1720"/>
    <s v="No"/>
    <x v="0"/>
    <n v="2048.8850089602702"/>
    <n v="2.04888500896027E+16"/>
    <n v="22.108741625015"/>
    <n v="2210874162501500"/>
    <x v="169"/>
    <n v="88.5"/>
  </r>
  <r>
    <x v="1"/>
    <n v="68"/>
    <x v="1"/>
    <x v="16"/>
    <x v="2"/>
    <x v="3"/>
    <x v="3"/>
    <x v="1720"/>
    <x v="0"/>
    <x v="1"/>
    <n v="30.366582141643502"/>
    <n v="30.366582141643502"/>
    <n v="3.03665821416435E+16"/>
    <x v="2"/>
    <n v="1721"/>
    <s v="No"/>
    <x v="0"/>
    <n v="2031.8103868072801"/>
    <n v="2.03181038680728E+16"/>
    <n v="248.085078144373"/>
    <n v="2.48085078144373E+16"/>
    <x v="438"/>
    <n v="101.4"/>
  </r>
  <r>
    <x v="1"/>
    <n v="71"/>
    <x v="1"/>
    <x v="3"/>
    <x v="2"/>
    <x v="3"/>
    <x v="3"/>
    <x v="1721"/>
    <x v="0"/>
    <x v="1"/>
    <n v="30.3663441767706"/>
    <n v="3.0366344176770599"/>
    <n v="3036634417677060"/>
    <x v="2"/>
    <n v="1722"/>
    <s v="Si"/>
    <x v="1"/>
    <n v="2233.6048078263598"/>
    <n v="2.23360480782636E+16"/>
    <n v="261.70101670220998"/>
    <n v="2.6170101670221E+16"/>
    <x v="478"/>
    <n v="99.3"/>
  </r>
  <r>
    <x v="1"/>
    <n v="63"/>
    <x v="0"/>
    <x v="9"/>
    <x v="0"/>
    <x v="3"/>
    <x v="0"/>
    <x v="1722"/>
    <x v="0"/>
    <x v="1"/>
    <n v="30.3544604723749"/>
    <n v="30.3544604723749"/>
    <n v="3.03544604723749E+16"/>
    <x v="2"/>
    <n v="1723"/>
    <s v="No"/>
    <x v="0"/>
    <n v="2133.39273264131"/>
    <n v="2.13339273264131E+16"/>
    <n v="239.87463299138"/>
    <n v="2.3987463299138E+16"/>
    <x v="315"/>
    <n v="93.9"/>
  </r>
  <r>
    <x v="1"/>
    <n v="71"/>
    <x v="0"/>
    <x v="6"/>
    <x v="2"/>
    <x v="0"/>
    <x v="3"/>
    <x v="1723"/>
    <x v="0"/>
    <x v="1"/>
    <n v="30.332575973281202"/>
    <n v="30.332575973281202"/>
    <n v="3.03325759732812E+16"/>
    <x v="2"/>
    <n v="1724"/>
    <s v="No"/>
    <x v="0"/>
    <n v="2087.9088346014701"/>
    <n v="2.08790883460147E+16"/>
    <n v="22.415805056388599"/>
    <n v="2241580505638860"/>
    <x v="343"/>
    <n v="100.6"/>
  </r>
  <r>
    <x v="1"/>
    <n v="66"/>
    <x v="0"/>
    <x v="6"/>
    <x v="0"/>
    <x v="3"/>
    <x v="3"/>
    <x v="1724"/>
    <x v="1"/>
    <x v="3"/>
    <n v="30.331339861497998"/>
    <n v="3.0331339861497999"/>
    <n v="3033133986149800"/>
    <x v="2"/>
    <n v="1725"/>
    <s v="No"/>
    <x v="0"/>
    <n v="2318.7506278675601"/>
    <n v="2.31875062786756E+16"/>
    <n v="232.23107599625999"/>
    <n v="2.3223107599626E+16"/>
    <x v="427"/>
    <n v="97"/>
  </r>
  <r>
    <x v="1"/>
    <n v="68"/>
    <x v="0"/>
    <x v="8"/>
    <x v="3"/>
    <x v="3"/>
    <x v="3"/>
    <x v="1725"/>
    <x v="0"/>
    <x v="3"/>
    <n v="30.3290253699716"/>
    <n v="30.3290253699716"/>
    <n v="3.03290253699716E+16"/>
    <x v="2"/>
    <n v="1726"/>
    <s v="Si"/>
    <x v="1"/>
    <n v="2252.4359323610101"/>
    <n v="2.25243593236101E+16"/>
    <n v="2.8499004589108301"/>
    <n v="284990045891083"/>
    <x v="449"/>
    <n v="97.4"/>
  </r>
  <r>
    <x v="1"/>
    <n v="66"/>
    <x v="1"/>
    <x v="0"/>
    <x v="3"/>
    <x v="0"/>
    <x v="3"/>
    <x v="1726"/>
    <x v="1"/>
    <x v="3"/>
    <n v="30.328673787182399"/>
    <n v="3.0328673787182399"/>
    <n v="3032867378718240"/>
    <x v="2"/>
    <n v="1727"/>
    <s v="No"/>
    <x v="0"/>
    <n v="2245.6425084984799"/>
    <n v="2.24564250849848E+16"/>
    <n v="22.647415242773"/>
    <n v="2264741524277300"/>
    <x v="224"/>
    <n v="93"/>
  </r>
  <r>
    <x v="1"/>
    <n v="58"/>
    <x v="0"/>
    <x v="1"/>
    <x v="2"/>
    <x v="2"/>
    <x v="0"/>
    <x v="1727"/>
    <x v="0"/>
    <x v="1"/>
    <n v="30.306985231946499"/>
    <n v="3.0306985231946499"/>
    <n v="3030698523194650"/>
    <x v="2"/>
    <n v="1728"/>
    <s v="No"/>
    <x v="0"/>
    <n v="226.392965232015"/>
    <n v="2263929652320150"/>
    <n v="237.474076035259"/>
    <n v="2.37474076035259E+16"/>
    <x v="451"/>
    <n v="95.2"/>
  </r>
  <r>
    <x v="1"/>
    <n v="68"/>
    <x v="1"/>
    <x v="0"/>
    <x v="0"/>
    <x v="3"/>
    <x v="3"/>
    <x v="1728"/>
    <x v="0"/>
    <x v="2"/>
    <n v="30.280530300583301"/>
    <n v="3.0280530300583299"/>
    <n v="3028053030058330"/>
    <x v="2"/>
    <n v="1729"/>
    <s v="Si"/>
    <x v="1"/>
    <n v="2284.8359651056999"/>
    <n v="2.2848359651057E+16"/>
    <n v="27.7091106894955"/>
    <n v="2770911068949550"/>
    <x v="464"/>
    <n v="102.7"/>
  </r>
  <r>
    <x v="1"/>
    <n v="55"/>
    <x v="0"/>
    <x v="5"/>
    <x v="2"/>
    <x v="0"/>
    <x v="0"/>
    <x v="1729"/>
    <x v="1"/>
    <x v="1"/>
    <n v="30.215998116696497"/>
    <n v="3.0215998116696499"/>
    <n v="3021599811669650"/>
    <x v="2"/>
    <n v="1730"/>
    <s v="No"/>
    <x v="0"/>
    <n v="2156.7971114701199"/>
    <n v="2.15679711147012E+16"/>
    <n v="232.82051821067799"/>
    <n v="2.32820518210678E+16"/>
    <x v="318"/>
    <n v="100.2"/>
  </r>
  <r>
    <x v="1"/>
    <n v="55"/>
    <x v="1"/>
    <x v="11"/>
    <x v="1"/>
    <x v="1"/>
    <x v="0"/>
    <x v="1730"/>
    <x v="1"/>
    <x v="2"/>
    <n v="30.194579607544199"/>
    <n v="30.194579607544199"/>
    <n v="3.01945796075442E+16"/>
    <x v="2"/>
    <n v="1731"/>
    <s v="No"/>
    <x v="0"/>
    <n v="202.67386560903799"/>
    <n v="2026738656090380"/>
    <n v="22.4553574923236"/>
    <n v="2245535749232360"/>
    <x v="6"/>
    <n v="98.4"/>
  </r>
  <r>
    <x v="1"/>
    <n v="53"/>
    <x v="0"/>
    <x v="6"/>
    <x v="3"/>
    <x v="3"/>
    <x v="1"/>
    <x v="1731"/>
    <x v="0"/>
    <x v="2"/>
    <n v="30.193155105997"/>
    <n v="30.193155105997"/>
    <n v="3.0193155105997E+16"/>
    <x v="2"/>
    <n v="1732"/>
    <s v="No"/>
    <x v="0"/>
    <n v="2298.6219872198699"/>
    <n v="2.29862198721987E+16"/>
    <n v="25.9422683532338"/>
    <n v="2594226835323380"/>
    <x v="336"/>
    <n v="88"/>
  </r>
  <r>
    <x v="1"/>
    <n v="57"/>
    <x v="1"/>
    <x v="2"/>
    <x v="3"/>
    <x v="1"/>
    <x v="0"/>
    <x v="1732"/>
    <x v="0"/>
    <x v="1"/>
    <n v="30.158274218976601"/>
    <n v="30.158274218976601"/>
    <n v="3.01582742189766E+16"/>
    <x v="2"/>
    <n v="1733"/>
    <s v="No"/>
    <x v="0"/>
    <n v="2314.2996487541"/>
    <n v="2.3142996487541E+16"/>
    <n v="245.05718583205999"/>
    <n v="2.4505718583206E+16"/>
    <x v="7"/>
    <n v="99.3"/>
  </r>
  <r>
    <x v="1"/>
    <n v="53"/>
    <x v="1"/>
    <x v="5"/>
    <x v="2"/>
    <x v="2"/>
    <x v="1"/>
    <x v="1733"/>
    <x v="1"/>
    <x v="2"/>
    <n v="30.1221861873255"/>
    <n v="30.1221861873255"/>
    <n v="3.01221861873255E+16"/>
    <x v="2"/>
    <n v="1734"/>
    <s v="No"/>
    <x v="0"/>
    <n v="2107.8645274487799"/>
    <n v="2.10786452744878E+16"/>
    <n v="226.55559927704101"/>
    <n v="2.26555599277041E+16"/>
    <x v="201"/>
    <n v="93.8"/>
  </r>
  <r>
    <x v="1"/>
    <n v="43"/>
    <x v="1"/>
    <x v="15"/>
    <x v="1"/>
    <x v="2"/>
    <x v="2"/>
    <x v="1734"/>
    <x v="1"/>
    <x v="1"/>
    <n v="30.116761696922499"/>
    <n v="30.116761696922499"/>
    <n v="3.01167616969225E+16"/>
    <x v="2"/>
    <n v="1735"/>
    <s v="No"/>
    <x v="0"/>
    <n v="2027.0438183287899"/>
    <n v="2.02704381832879E+16"/>
    <n v="213.54769066344599"/>
    <n v="2.13547690663446E+16"/>
    <x v="54"/>
    <n v="83.9"/>
  </r>
  <r>
    <x v="1"/>
    <n v="67"/>
    <x v="1"/>
    <x v="9"/>
    <x v="3"/>
    <x v="3"/>
    <x v="3"/>
    <x v="1735"/>
    <x v="0"/>
    <x v="3"/>
    <n v="30.1134395937638"/>
    <n v="30.1134395937638"/>
    <n v="3.01134395937638E+16"/>
    <x v="2"/>
    <n v="1736"/>
    <s v="Si"/>
    <x v="1"/>
    <n v="2156.2096049483098"/>
    <n v="2.15620960494831E+16"/>
    <n v="245.562132683687"/>
    <n v="2.45562132683687E+16"/>
    <x v="317"/>
    <n v="98.3"/>
  </r>
  <r>
    <x v="1"/>
    <n v="61"/>
    <x v="0"/>
    <x v="8"/>
    <x v="2"/>
    <x v="0"/>
    <x v="0"/>
    <x v="1736"/>
    <x v="0"/>
    <x v="2"/>
    <n v="30.109984638511602"/>
    <n v="30.109984638511602"/>
    <n v="3.01099846385116E+16"/>
    <x v="2"/>
    <n v="1737"/>
    <s v="No"/>
    <x v="0"/>
    <n v="228.520934665846"/>
    <n v="2285209346658460"/>
    <n v="27.5968392119768"/>
    <n v="2759683921197680"/>
    <x v="362"/>
    <n v="108.4"/>
  </r>
  <r>
    <x v="1"/>
    <n v="66"/>
    <x v="1"/>
    <x v="5"/>
    <x v="1"/>
    <x v="0"/>
    <x v="3"/>
    <x v="1737"/>
    <x v="0"/>
    <x v="3"/>
    <n v="30.087289244506099"/>
    <n v="30.087289244506099"/>
    <n v="3.00872892445061E+16"/>
    <x v="2"/>
    <n v="1738"/>
    <s v="No"/>
    <x v="0"/>
    <n v="2045.0453278928001"/>
    <n v="2.0450453278928E+16"/>
    <n v="191.48582140767701"/>
    <n v="1.91485821407677E+16"/>
    <x v="93"/>
    <n v="90.1"/>
  </r>
  <r>
    <x v="1"/>
    <n v="58"/>
    <x v="1"/>
    <x v="9"/>
    <x v="1"/>
    <x v="3"/>
    <x v="0"/>
    <x v="1738"/>
    <x v="0"/>
    <x v="3"/>
    <n v="30.0642971567163"/>
    <n v="30.0642971567163"/>
    <n v="3.00642971567163E+16"/>
    <x v="2"/>
    <n v="1739"/>
    <s v="No"/>
    <x v="0"/>
    <n v="2157.4970943880999"/>
    <n v="2.1574970943881E+16"/>
    <n v="27.2346097256783"/>
    <n v="2723460972567830"/>
    <x v="70"/>
    <n v="91.2"/>
  </r>
  <r>
    <x v="1"/>
    <n v="49"/>
    <x v="0"/>
    <x v="3"/>
    <x v="1"/>
    <x v="0"/>
    <x v="1"/>
    <x v="1739"/>
    <x v="0"/>
    <x v="1"/>
    <n v="30.063588088744901"/>
    <n v="3.0063588088744901"/>
    <n v="3006358808874490"/>
    <x v="2"/>
    <n v="1740"/>
    <s v="No"/>
    <x v="0"/>
    <n v="1864.4938795232599"/>
    <n v="1.86449387952326E+16"/>
    <n v="226.290729429897"/>
    <n v="2.26290729429897E+16"/>
    <x v="193"/>
    <n v="92.1"/>
  </r>
  <r>
    <x v="1"/>
    <n v="62"/>
    <x v="0"/>
    <x v="2"/>
    <x v="1"/>
    <x v="0"/>
    <x v="0"/>
    <x v="1740"/>
    <x v="0"/>
    <x v="1"/>
    <n v="30.058937938115001"/>
    <n v="30.058937938115001"/>
    <n v="3.0058937938115E+16"/>
    <x v="2"/>
    <n v="1741"/>
    <s v="No"/>
    <x v="0"/>
    <n v="2132.4462107066802"/>
    <n v="2.13244621070668E+16"/>
    <n v="21.5868406182583"/>
    <n v="2158684061825830"/>
    <x v="85"/>
    <n v="96.4"/>
  </r>
  <r>
    <x v="1"/>
    <n v="58"/>
    <x v="1"/>
    <x v="9"/>
    <x v="0"/>
    <x v="0"/>
    <x v="0"/>
    <x v="1741"/>
    <x v="0"/>
    <x v="0"/>
    <n v="30.041859227120799"/>
    <n v="30.041859227120799"/>
    <n v="3.00418592271208E+16"/>
    <x v="2"/>
    <n v="1742"/>
    <s v="No"/>
    <x v="0"/>
    <n v="241.655920109633"/>
    <n v="2416559201096330"/>
    <n v="271.63568063479602"/>
    <n v="2.71635680634796E+16"/>
    <x v="277"/>
    <n v="100"/>
  </r>
  <r>
    <x v="1"/>
    <n v="53"/>
    <x v="1"/>
    <x v="9"/>
    <x v="1"/>
    <x v="2"/>
    <x v="1"/>
    <x v="1742"/>
    <x v="1"/>
    <x v="0"/>
    <n v="30.0372801868299"/>
    <n v="30.0372801868299"/>
    <n v="3.00372801868299E+16"/>
    <x v="2"/>
    <n v="1743"/>
    <s v="No"/>
    <x v="0"/>
    <n v="2144.6934740616002"/>
    <n v="2.1446934740616E+16"/>
    <n v="218.41731775705199"/>
    <n v="2.18417317757052E+16"/>
    <x v="136"/>
    <n v="84.7"/>
  </r>
  <r>
    <x v="1"/>
    <n v="47"/>
    <x v="1"/>
    <x v="5"/>
    <x v="1"/>
    <x v="0"/>
    <x v="1"/>
    <x v="1743"/>
    <x v="0"/>
    <x v="1"/>
    <n v="30.031711247370499"/>
    <n v="30.031711247370499"/>
    <n v="3.00317112473705E+16"/>
    <x v="2"/>
    <n v="1744"/>
    <s v="No"/>
    <x v="0"/>
    <n v="209.770113158426"/>
    <n v="2097701131584260"/>
    <n v="232.27079488163699"/>
    <n v="2.32270794881637E+16"/>
    <x v="194"/>
    <n v="90"/>
  </r>
  <r>
    <x v="7"/>
    <n v="43"/>
    <x v="1"/>
    <x v="1"/>
    <x v="1"/>
    <x v="0"/>
    <x v="2"/>
    <x v="1744"/>
    <x v="1"/>
    <x v="1"/>
    <n v="34.993398552186001"/>
    <n v="3.4993398552185999"/>
    <n v="3499339855218600"/>
    <x v="2"/>
    <n v="1745"/>
    <s v="No"/>
    <x v="0"/>
    <n v="2083.6048509171701"/>
    <n v="2.08360485091717E+16"/>
    <n v="230.18671390823701"/>
    <n v="2.30186713908237E+16"/>
    <x v="149"/>
    <n v="92"/>
  </r>
  <r>
    <x v="7"/>
    <n v="62"/>
    <x v="0"/>
    <x v="2"/>
    <x v="2"/>
    <x v="3"/>
    <x v="0"/>
    <x v="1745"/>
    <x v="0"/>
    <x v="1"/>
    <n v="34.960142101367701"/>
    <n v="3.4960142101367699"/>
    <n v="3496014210136770"/>
    <x v="2"/>
    <n v="1746"/>
    <s v="No"/>
    <x v="0"/>
    <n v="2292.1335584506601"/>
    <n v="2.29213355845066E+16"/>
    <n v="223.23788185961001"/>
    <n v="2.2323788185961E+16"/>
    <x v="280"/>
    <n v="100.6"/>
  </r>
  <r>
    <x v="7"/>
    <n v="60"/>
    <x v="1"/>
    <x v="9"/>
    <x v="1"/>
    <x v="0"/>
    <x v="0"/>
    <x v="1746"/>
    <x v="1"/>
    <x v="3"/>
    <n v="34.937335831474599"/>
    <n v="0.34937335831474597"/>
    <n v="349373358314746"/>
    <x v="2"/>
    <n v="1747"/>
    <s v="Si"/>
    <x v="1"/>
    <n v="2240.12637699471"/>
    <n v="2.24012637699471E+16"/>
    <n v="26.1676811770438"/>
    <n v="2616768117704380"/>
    <x v="414"/>
    <n v="99.3"/>
  </r>
  <r>
    <x v="7"/>
    <n v="68"/>
    <x v="0"/>
    <x v="2"/>
    <x v="2"/>
    <x v="3"/>
    <x v="3"/>
    <x v="1747"/>
    <x v="0"/>
    <x v="1"/>
    <n v="34.922163498295902"/>
    <n v="34.922163498295902"/>
    <n v="3.49221634982959E+16"/>
    <x v="2"/>
    <n v="1748"/>
    <s v="No"/>
    <x v="0"/>
    <n v="2614.4681593403802"/>
    <n v="2.61446815934038E+16"/>
    <n v="26.984950459428202"/>
    <n v="2698495045942820"/>
    <x v="432"/>
    <n v="103"/>
  </r>
  <r>
    <x v="7"/>
    <n v="68"/>
    <x v="1"/>
    <x v="1"/>
    <x v="2"/>
    <x v="3"/>
    <x v="3"/>
    <x v="1748"/>
    <x v="0"/>
    <x v="3"/>
    <n v="34.9187063019384"/>
    <n v="34.9187063019384"/>
    <n v="3.49187063019384E+16"/>
    <x v="2"/>
    <n v="1749"/>
    <s v="No"/>
    <x v="0"/>
    <n v="2025.4665023820601"/>
    <n v="2.02546650238206E+16"/>
    <n v="227.28067646582099"/>
    <n v="2.27280676465821E+16"/>
    <x v="318"/>
    <n v="97.4"/>
  </r>
  <r>
    <x v="7"/>
    <n v="50"/>
    <x v="1"/>
    <x v="3"/>
    <x v="1"/>
    <x v="0"/>
    <x v="1"/>
    <x v="1749"/>
    <x v="1"/>
    <x v="3"/>
    <n v="34.9102052952625"/>
    <n v="3.4910205295262502"/>
    <n v="3491020529526250"/>
    <x v="2"/>
    <n v="1750"/>
    <s v="No"/>
    <x v="0"/>
    <n v="1932.4268133645201"/>
    <n v="1.93242681336452E+16"/>
    <n v="22.855036244652201"/>
    <n v="2285503624465220"/>
    <x v="84"/>
    <n v="87.7"/>
  </r>
  <r>
    <x v="7"/>
    <n v="58"/>
    <x v="1"/>
    <x v="0"/>
    <x v="3"/>
    <x v="3"/>
    <x v="0"/>
    <x v="1750"/>
    <x v="0"/>
    <x v="3"/>
    <n v="34.904192115523202"/>
    <n v="34.904192115523202"/>
    <n v="3.49041921155232E+16"/>
    <x v="2"/>
    <n v="1751"/>
    <s v="No"/>
    <x v="0"/>
    <n v="206.967115485915"/>
    <n v="2069671154859150"/>
    <n v="235.25903127621501"/>
    <n v="2.35259031276215E+16"/>
    <x v="160"/>
    <n v="93.6"/>
  </r>
  <r>
    <x v="7"/>
    <n v="61"/>
    <x v="1"/>
    <x v="1"/>
    <x v="3"/>
    <x v="2"/>
    <x v="0"/>
    <x v="1751"/>
    <x v="1"/>
    <x v="1"/>
    <n v="34.887683937765402"/>
    <n v="34.887683937765402"/>
    <n v="3.48876839377654E+16"/>
    <x v="2"/>
    <n v="1752"/>
    <s v="Si"/>
    <x v="1"/>
    <n v="2374.7534843978501"/>
    <n v="2.37475348439785E+16"/>
    <n v="271.72263191176"/>
    <n v="2.7172263191176E+16"/>
    <x v="180"/>
    <n v="99.3"/>
  </r>
  <r>
    <x v="7"/>
    <n v="57"/>
    <x v="0"/>
    <x v="2"/>
    <x v="3"/>
    <x v="3"/>
    <x v="0"/>
    <x v="1752"/>
    <x v="0"/>
    <x v="0"/>
    <n v="34.885762447315798"/>
    <n v="34.885762447315798"/>
    <n v="3.48857624473158E+16"/>
    <x v="2"/>
    <n v="1753"/>
    <s v="Si"/>
    <x v="1"/>
    <n v="2463.6033000508501"/>
    <n v="2.46360330005085E+16"/>
    <n v="3.0000000000000001E-12"/>
    <n v="300"/>
    <x v="439"/>
    <n v="105.4"/>
  </r>
  <r>
    <x v="7"/>
    <n v="50"/>
    <x v="0"/>
    <x v="7"/>
    <x v="1"/>
    <x v="0"/>
    <x v="1"/>
    <x v="1753"/>
    <x v="1"/>
    <x v="1"/>
    <n v="34.879381895126002"/>
    <n v="3.4879381895126"/>
    <n v="3487938189512600"/>
    <x v="2"/>
    <n v="1754"/>
    <s v="No"/>
    <x v="0"/>
    <n v="2033.74102420651"/>
    <n v="2.03374102420651E+16"/>
    <n v="276.19535742658201"/>
    <n v="2.76195357426582E+16"/>
    <x v="220"/>
    <n v="95.5"/>
  </r>
  <r>
    <x v="7"/>
    <n v="71"/>
    <x v="0"/>
    <x v="8"/>
    <x v="1"/>
    <x v="2"/>
    <x v="3"/>
    <x v="1754"/>
    <x v="1"/>
    <x v="3"/>
    <n v="34.8661962732793"/>
    <n v="3.4866196273279302"/>
    <n v="3486619627327930"/>
    <x v="2"/>
    <n v="1755"/>
    <s v="No"/>
    <x v="0"/>
    <n v="1998.6856827101201"/>
    <n v="1.99868568271012E+16"/>
    <n v="22.830445782612699"/>
    <n v="2283044578261270"/>
    <x v="217"/>
    <n v="100.9"/>
  </r>
  <r>
    <x v="7"/>
    <n v="67"/>
    <x v="0"/>
    <x v="9"/>
    <x v="2"/>
    <x v="3"/>
    <x v="3"/>
    <x v="1755"/>
    <x v="0"/>
    <x v="2"/>
    <n v="34.8619117048014"/>
    <n v="3.48619117048014"/>
    <n v="3486191170480140"/>
    <x v="2"/>
    <n v="1756"/>
    <s v="Si"/>
    <x v="1"/>
    <n v="2123.3382173284699"/>
    <n v="2.12333821732847E+16"/>
    <n v="25.502589365826701"/>
    <n v="2550258936582670"/>
    <x v="306"/>
    <n v="107.6"/>
  </r>
  <r>
    <x v="7"/>
    <n v="55"/>
    <x v="1"/>
    <x v="5"/>
    <x v="1"/>
    <x v="0"/>
    <x v="0"/>
    <x v="1756"/>
    <x v="1"/>
    <x v="0"/>
    <n v="34.8488157515742"/>
    <n v="34.8488157515742"/>
    <n v="3.48488157515742E+16"/>
    <x v="2"/>
    <n v="1757"/>
    <s v="No"/>
    <x v="0"/>
    <n v="240.506017025544"/>
    <n v="2405060170255440"/>
    <n v="269.46592091871798"/>
    <n v="2.69465920918718E+16"/>
    <x v="289"/>
    <n v="97.8"/>
  </r>
  <r>
    <x v="7"/>
    <n v="42"/>
    <x v="1"/>
    <x v="0"/>
    <x v="1"/>
    <x v="3"/>
    <x v="2"/>
    <x v="1757"/>
    <x v="0"/>
    <x v="1"/>
    <n v="34.839869296447098"/>
    <n v="3.4839869296447099"/>
    <n v="3483986929644710"/>
    <x v="2"/>
    <n v="1758"/>
    <s v="No"/>
    <x v="0"/>
    <n v="2079.1450032943799"/>
    <n v="2.07914500329438E+16"/>
    <n v="252.98408724419201"/>
    <n v="2.52984087244192E+16"/>
    <x v="194"/>
    <n v="91"/>
  </r>
  <r>
    <x v="7"/>
    <n v="64"/>
    <x v="1"/>
    <x v="3"/>
    <x v="3"/>
    <x v="0"/>
    <x v="0"/>
    <x v="1758"/>
    <x v="0"/>
    <x v="1"/>
    <n v="34.832779664018197"/>
    <n v="34.832779664018197"/>
    <n v="3.48327796640182E+16"/>
    <x v="2"/>
    <n v="1759"/>
    <s v="No"/>
    <x v="0"/>
    <n v="203.16391518939301"/>
    <n v="2031639151893930"/>
    <n v="25.7951770746497"/>
    <n v="2579517707464970"/>
    <x v="343"/>
    <n v="98.7"/>
  </r>
  <r>
    <x v="7"/>
    <n v="61"/>
    <x v="0"/>
    <x v="3"/>
    <x v="2"/>
    <x v="3"/>
    <x v="0"/>
    <x v="1759"/>
    <x v="1"/>
    <x v="3"/>
    <n v="34.828504881312"/>
    <n v="34.828504881312"/>
    <n v="3482850488131200"/>
    <x v="2"/>
    <n v="1760"/>
    <s v="Si"/>
    <x v="1"/>
    <n v="1934.01556484396"/>
    <n v="1.93401556484396E+16"/>
    <n v="26.421487387517399"/>
    <n v="2642148738751740"/>
    <x v="261"/>
    <n v="101.3"/>
  </r>
  <r>
    <x v="7"/>
    <n v="58"/>
    <x v="0"/>
    <x v="5"/>
    <x v="1"/>
    <x v="0"/>
    <x v="0"/>
    <x v="1760"/>
    <x v="1"/>
    <x v="1"/>
    <n v="34.8246689204042"/>
    <n v="3.4824668920404198"/>
    <n v="3482466892040420"/>
    <x v="2"/>
    <n v="1761"/>
    <s v="No"/>
    <x v="0"/>
    <n v="227.865253685434"/>
    <n v="2278652536854340"/>
    <n v="268.13932029033202"/>
    <n v="2.68139320290332E+16"/>
    <x v="374"/>
    <n v="99.6"/>
  </r>
  <r>
    <x v="7"/>
    <n v="48"/>
    <x v="0"/>
    <x v="17"/>
    <x v="1"/>
    <x v="3"/>
    <x v="1"/>
    <x v="1761"/>
    <x v="0"/>
    <x v="1"/>
    <n v="34.8209421311184"/>
    <n v="34.8209421311184"/>
    <n v="3.48209421311184E+16"/>
    <x v="2"/>
    <n v="1762"/>
    <s v="No"/>
    <x v="0"/>
    <n v="216.89009048197701"/>
    <n v="2168900904819770"/>
    <n v="272.17662530361798"/>
    <n v="2.72176625303618E+16"/>
    <x v="293"/>
    <n v="95.5"/>
  </r>
  <r>
    <x v="7"/>
    <n v="56"/>
    <x v="1"/>
    <x v="10"/>
    <x v="2"/>
    <x v="3"/>
    <x v="0"/>
    <x v="1762"/>
    <x v="1"/>
    <x v="1"/>
    <n v="34.797003233226199"/>
    <n v="3.47970032332262"/>
    <n v="3479700323322620"/>
    <x v="2"/>
    <n v="1763"/>
    <s v="Si"/>
    <x v="1"/>
    <n v="1880.1041459580099"/>
    <n v="1.88010414595801E+16"/>
    <n v="25.986604855560799"/>
    <n v="2598660485556080"/>
    <x v="359"/>
    <n v="99.6"/>
  </r>
  <r>
    <x v="7"/>
    <n v="65"/>
    <x v="0"/>
    <x v="2"/>
    <x v="3"/>
    <x v="0"/>
    <x v="3"/>
    <x v="1763"/>
    <x v="1"/>
    <x v="1"/>
    <n v="34.7696358167467"/>
    <n v="3.4769635816746698"/>
    <n v="3476963581674670"/>
    <x v="2"/>
    <n v="1764"/>
    <s v="No"/>
    <x v="0"/>
    <n v="2274.91115580318"/>
    <n v="2.27491115580318E+16"/>
    <n v="27.747610600123402"/>
    <n v="2774761060012340"/>
    <x v="423"/>
    <n v="102.9"/>
  </r>
  <r>
    <x v="7"/>
    <n v="39"/>
    <x v="0"/>
    <x v="15"/>
    <x v="1"/>
    <x v="0"/>
    <x v="2"/>
    <x v="1764"/>
    <x v="0"/>
    <x v="2"/>
    <n v="34.767090644218001"/>
    <n v="3.4767090644217999E-2"/>
    <n v="34767090644218"/>
    <x v="2"/>
    <n v="1765"/>
    <s v="Si"/>
    <x v="1"/>
    <n v="230.310764801977"/>
    <n v="2303107648019770"/>
    <n v="270.70893803120202"/>
    <n v="2.70708938031202E+16"/>
    <x v="372"/>
    <n v="92.5"/>
  </r>
  <r>
    <x v="7"/>
    <n v="62"/>
    <x v="1"/>
    <x v="2"/>
    <x v="3"/>
    <x v="3"/>
    <x v="0"/>
    <x v="1765"/>
    <x v="0"/>
    <x v="0"/>
    <n v="34.764236778907403"/>
    <n v="34.764236778907403"/>
    <n v="3.47642367789074E+16"/>
    <x v="2"/>
    <n v="1766"/>
    <s v="No"/>
    <x v="0"/>
    <n v="226.226343327146"/>
    <n v="2262263433271460"/>
    <n v="264.47413542056501"/>
    <n v="2.64474135420565E+16"/>
    <x v="261"/>
    <n v="98"/>
  </r>
  <r>
    <x v="7"/>
    <n v="60"/>
    <x v="0"/>
    <x v="11"/>
    <x v="2"/>
    <x v="0"/>
    <x v="0"/>
    <x v="1766"/>
    <x v="1"/>
    <x v="1"/>
    <n v="34.746766518288297"/>
    <n v="34.746766518288297"/>
    <n v="3.47467665182883E+16"/>
    <x v="2"/>
    <n v="1767"/>
    <s v="No"/>
    <x v="0"/>
    <n v="22.437377874309501"/>
    <n v="224373778743095"/>
    <n v="234.91637438879701"/>
    <n v="2.34916374388797E+16"/>
    <x v="424"/>
    <n v="97"/>
  </r>
  <r>
    <x v="7"/>
    <n v="50"/>
    <x v="0"/>
    <x v="2"/>
    <x v="2"/>
    <x v="1"/>
    <x v="1"/>
    <x v="1767"/>
    <x v="1"/>
    <x v="1"/>
    <n v="34.740809000294597"/>
    <n v="34.740809000294597"/>
    <n v="3.47408090002946E+16"/>
    <x v="2"/>
    <n v="1768"/>
    <s v="No"/>
    <x v="0"/>
    <n v="2291.94225309686"/>
    <n v="2.29194225309686E+16"/>
    <n v="265.96841460455499"/>
    <n v="2.65968414604555E+16"/>
    <x v="299"/>
    <n v="96.6"/>
  </r>
  <r>
    <x v="7"/>
    <n v="59"/>
    <x v="0"/>
    <x v="7"/>
    <x v="2"/>
    <x v="3"/>
    <x v="0"/>
    <x v="1768"/>
    <x v="0"/>
    <x v="1"/>
    <n v="34.720458808679197"/>
    <n v="3.47204588086792"/>
    <n v="3472045880867920"/>
    <x v="2"/>
    <n v="1769"/>
    <s v="No"/>
    <x v="0"/>
    <n v="239.49714838349001"/>
    <n v="2394971483834900"/>
    <n v="275.25800313645402"/>
    <n v="2.75258003136454E+16"/>
    <x v="160"/>
    <n v="103.6"/>
  </r>
  <r>
    <x v="7"/>
    <n v="57"/>
    <x v="1"/>
    <x v="10"/>
    <x v="1"/>
    <x v="3"/>
    <x v="0"/>
    <x v="1769"/>
    <x v="0"/>
    <x v="1"/>
    <n v="34.7090723343455"/>
    <n v="34.7090723343455"/>
    <n v="3.47090723343455E+16"/>
    <x v="2"/>
    <n v="1770"/>
    <s v="No"/>
    <x v="0"/>
    <n v="226.30918348124499"/>
    <n v="2263091834812450"/>
    <n v="258.61701790390703"/>
    <n v="2.58617017903907E+16"/>
    <x v="318"/>
    <n v="97.9"/>
  </r>
  <r>
    <x v="7"/>
    <n v="58"/>
    <x v="0"/>
    <x v="2"/>
    <x v="3"/>
    <x v="0"/>
    <x v="0"/>
    <x v="1770"/>
    <x v="1"/>
    <x v="3"/>
    <n v="34.657898631009203"/>
    <n v="3.4657898631009201"/>
    <n v="3465789863100920"/>
    <x v="2"/>
    <n v="1771"/>
    <s v="No"/>
    <x v="0"/>
    <n v="230.708586522432"/>
    <n v="2307085865224320"/>
    <n v="241.10964911591699"/>
    <n v="2.41109649115917E+16"/>
    <x v="305"/>
    <n v="100.8"/>
  </r>
  <r>
    <x v="7"/>
    <n v="65"/>
    <x v="1"/>
    <x v="15"/>
    <x v="2"/>
    <x v="0"/>
    <x v="3"/>
    <x v="1771"/>
    <x v="0"/>
    <x v="0"/>
    <n v="34.640073289308198"/>
    <n v="3.46400732893082"/>
    <n v="3464007328930820"/>
    <x v="2"/>
    <n v="1772"/>
    <s v="Si"/>
    <x v="1"/>
    <n v="2201.15834485608"/>
    <n v="2.20115834485608E+16"/>
    <n v="245.648056789116"/>
    <n v="2.45648056789116E+16"/>
    <x v="429"/>
    <n v="100.7"/>
  </r>
  <r>
    <x v="7"/>
    <n v="49"/>
    <x v="0"/>
    <x v="16"/>
    <x v="1"/>
    <x v="0"/>
    <x v="1"/>
    <x v="1772"/>
    <x v="0"/>
    <x v="1"/>
    <n v="34.579121728259096"/>
    <n v="3.4579121728259099"/>
    <n v="3457912172825910"/>
    <x v="2"/>
    <n v="1773"/>
    <s v="No"/>
    <x v="0"/>
    <n v="212.37482945157899"/>
    <n v="2123748294515790"/>
    <n v="220.24721638830499"/>
    <n v="2.20247216388305E+16"/>
    <x v="68"/>
    <n v="97.3"/>
  </r>
  <r>
    <x v="7"/>
    <n v="53"/>
    <x v="1"/>
    <x v="8"/>
    <x v="1"/>
    <x v="0"/>
    <x v="1"/>
    <x v="1773"/>
    <x v="0"/>
    <x v="0"/>
    <n v="34.554899402644701"/>
    <n v="3.4554899402644699"/>
    <n v="3455489940264470"/>
    <x v="2"/>
    <n v="1774"/>
    <s v="No"/>
    <x v="0"/>
    <n v="233.277888671086"/>
    <n v="2332778886710860"/>
    <n v="279.96906863315797"/>
    <n v="2.79969068633158E+16"/>
    <x v="50"/>
    <n v="89.7"/>
  </r>
  <r>
    <x v="7"/>
    <n v="43"/>
    <x v="1"/>
    <x v="3"/>
    <x v="3"/>
    <x v="0"/>
    <x v="2"/>
    <x v="1774"/>
    <x v="1"/>
    <x v="0"/>
    <n v="34.532039320403598"/>
    <n v="3.4532039320403598"/>
    <n v="3453203932040360"/>
    <x v="2"/>
    <n v="1775"/>
    <s v="No"/>
    <x v="0"/>
    <n v="2274.8814346752702"/>
    <n v="2.27488143467527E+16"/>
    <n v="241.500402635586"/>
    <n v="2.41500402635586E+16"/>
    <x v="14"/>
    <n v="90.3"/>
  </r>
  <r>
    <x v="7"/>
    <n v="55"/>
    <x v="0"/>
    <x v="15"/>
    <x v="2"/>
    <x v="3"/>
    <x v="0"/>
    <x v="1775"/>
    <x v="0"/>
    <x v="2"/>
    <n v="34.499272226554304"/>
    <n v="0.34499272226554301"/>
    <n v="344992722265543"/>
    <x v="2"/>
    <n v="1776"/>
    <s v="No"/>
    <x v="0"/>
    <n v="2.3655574037649001"/>
    <n v="23655574037649"/>
    <n v="294.65377272745502"/>
    <n v="2.94653772727455E+16"/>
    <x v="282"/>
    <n v="106.8"/>
  </r>
  <r>
    <x v="7"/>
    <n v="64"/>
    <x v="1"/>
    <x v="0"/>
    <x v="1"/>
    <x v="0"/>
    <x v="0"/>
    <x v="1776"/>
    <x v="1"/>
    <x v="3"/>
    <n v="34.496318654728299"/>
    <n v="3.44963186547283"/>
    <n v="3449631865472830"/>
    <x v="2"/>
    <n v="1777"/>
    <s v="Si"/>
    <x v="1"/>
    <n v="2202.9449371805999"/>
    <n v="2.2029449371806E+16"/>
    <n v="243.572840171644"/>
    <n v="2.43572840171644E+16"/>
    <x v="455"/>
    <n v="97.9"/>
  </r>
  <r>
    <x v="7"/>
    <n v="60"/>
    <x v="0"/>
    <x v="6"/>
    <x v="3"/>
    <x v="3"/>
    <x v="0"/>
    <x v="1777"/>
    <x v="1"/>
    <x v="1"/>
    <n v="34.4617818503568"/>
    <n v="34.4617818503568"/>
    <n v="3.44617818503568E+16"/>
    <x v="2"/>
    <n v="1778"/>
    <s v="No"/>
    <x v="0"/>
    <n v="213.94383547864999"/>
    <n v="2139438354786500"/>
    <n v="243.22830479222301"/>
    <n v="2.43228304792223E+16"/>
    <x v="358"/>
    <n v="98"/>
  </r>
  <r>
    <x v="7"/>
    <n v="55"/>
    <x v="1"/>
    <x v="0"/>
    <x v="0"/>
    <x v="3"/>
    <x v="0"/>
    <x v="1778"/>
    <x v="0"/>
    <x v="1"/>
    <n v="34.456787933883696"/>
    <n v="0.34456787933883698"/>
    <n v="344567879338837"/>
    <x v="2"/>
    <n v="1779"/>
    <s v="Si"/>
    <x v="1"/>
    <n v="2141.4143560164598"/>
    <n v="2.14141435601646E+16"/>
    <n v="254.23350873462101"/>
    <n v="2.54233508734621E+16"/>
    <x v="479"/>
    <n v="105.9"/>
  </r>
  <r>
    <x v="7"/>
    <n v="45"/>
    <x v="0"/>
    <x v="7"/>
    <x v="0"/>
    <x v="3"/>
    <x v="1"/>
    <x v="1779"/>
    <x v="0"/>
    <x v="2"/>
    <n v="34.4434371164391"/>
    <n v="3.44434371164391"/>
    <n v="3444343711643910"/>
    <x v="2"/>
    <n v="1780"/>
    <s v="Si"/>
    <x v="1"/>
    <n v="255.12138376892401"/>
    <n v="2551213837689240"/>
    <n v="2.8247624269358398"/>
    <n v="282476242693584"/>
    <x v="53"/>
    <n v="99.7"/>
  </r>
  <r>
    <x v="7"/>
    <n v="59"/>
    <x v="0"/>
    <x v="4"/>
    <x v="2"/>
    <x v="0"/>
    <x v="0"/>
    <x v="1780"/>
    <x v="0"/>
    <x v="0"/>
    <n v="34.437721494851104"/>
    <n v="3.4437721494851101"/>
    <n v="3443772149485110"/>
    <x v="2"/>
    <n v="1781"/>
    <s v="No"/>
    <x v="0"/>
    <n v="2213.4245153276902"/>
    <n v="2.21342451532769E+16"/>
    <n v="24.488731485813599"/>
    <n v="2448873148581360"/>
    <x v="368"/>
    <n v="102.5"/>
  </r>
  <r>
    <x v="7"/>
    <n v="50"/>
    <x v="0"/>
    <x v="15"/>
    <x v="2"/>
    <x v="0"/>
    <x v="1"/>
    <x v="1781"/>
    <x v="0"/>
    <x v="1"/>
    <n v="34.409707897382603"/>
    <n v="34.409707897382603"/>
    <n v="3.44097078973826E+16"/>
    <x v="2"/>
    <n v="1782"/>
    <s v="Si"/>
    <x v="1"/>
    <n v="2502.3674439477099"/>
    <n v="2.50236744394771E+16"/>
    <n v="266.50130450138698"/>
    <n v="2.66501304501387E+16"/>
    <x v="15"/>
    <n v="101.6"/>
  </r>
  <r>
    <x v="7"/>
    <n v="63"/>
    <x v="1"/>
    <x v="9"/>
    <x v="1"/>
    <x v="3"/>
    <x v="0"/>
    <x v="1782"/>
    <x v="0"/>
    <x v="3"/>
    <n v="34.3811626453777"/>
    <n v="3.4381162645377699"/>
    <n v="3438116264537770"/>
    <x v="2"/>
    <n v="1783"/>
    <s v="No"/>
    <x v="0"/>
    <n v="2363.3045430204202"/>
    <n v="2.36330454302042E+16"/>
    <n v="23.967843733759999"/>
    <n v="2396784373376000"/>
    <x v="469"/>
    <n v="99.4"/>
  </r>
  <r>
    <x v="7"/>
    <n v="58"/>
    <x v="1"/>
    <x v="7"/>
    <x v="3"/>
    <x v="3"/>
    <x v="0"/>
    <x v="1783"/>
    <x v="0"/>
    <x v="1"/>
    <n v="34.359713994227697"/>
    <n v="3.4359713994227699"/>
    <n v="3435971399422770"/>
    <x v="2"/>
    <n v="1784"/>
    <s v="No"/>
    <x v="0"/>
    <n v="222.66981214367999"/>
    <n v="2226698121436800"/>
    <n v="24.655629403482301"/>
    <n v="2465562940348230"/>
    <x v="123"/>
    <n v="101.7"/>
  </r>
  <r>
    <x v="7"/>
    <n v="59"/>
    <x v="0"/>
    <x v="5"/>
    <x v="0"/>
    <x v="0"/>
    <x v="0"/>
    <x v="1784"/>
    <x v="0"/>
    <x v="2"/>
    <n v="34.3463958874216"/>
    <n v="3.4346395887421601"/>
    <n v="3434639588742160"/>
    <x v="2"/>
    <n v="1785"/>
    <s v="Si"/>
    <x v="1"/>
    <n v="2226.4992931921902"/>
    <n v="2.22649929319219E+16"/>
    <n v="249.49221760440099"/>
    <n v="2.49492217604401E+16"/>
    <x v="124"/>
    <n v="102.6"/>
  </r>
  <r>
    <x v="7"/>
    <n v="61"/>
    <x v="0"/>
    <x v="9"/>
    <x v="2"/>
    <x v="3"/>
    <x v="0"/>
    <x v="1785"/>
    <x v="0"/>
    <x v="1"/>
    <n v="34.337698480139899"/>
    <n v="3.43376984801399"/>
    <n v="3433769848013990"/>
    <x v="2"/>
    <n v="1786"/>
    <s v="No"/>
    <x v="0"/>
    <n v="2389.0437282439302"/>
    <n v="2.38904372824393E+16"/>
    <n v="243.05813825984799"/>
    <n v="2.43058138259848E+16"/>
    <x v="279"/>
    <n v="97.6"/>
  </r>
  <r>
    <x v="7"/>
    <n v="49"/>
    <x v="0"/>
    <x v="2"/>
    <x v="1"/>
    <x v="2"/>
    <x v="1"/>
    <x v="1786"/>
    <x v="1"/>
    <x v="0"/>
    <n v="34.328961829764097"/>
    <n v="34.328961829764097"/>
    <n v="3.43289618297641E+16"/>
    <x v="2"/>
    <n v="1787"/>
    <s v="No"/>
    <x v="0"/>
    <n v="2096.69929514562"/>
    <n v="2.09669929514562E+16"/>
    <n v="235.208208455754"/>
    <n v="2.35208208455754E+16"/>
    <x v="70"/>
    <n v="93.1"/>
  </r>
  <r>
    <x v="7"/>
    <n v="63"/>
    <x v="1"/>
    <x v="1"/>
    <x v="1"/>
    <x v="3"/>
    <x v="0"/>
    <x v="1787"/>
    <x v="1"/>
    <x v="3"/>
    <n v="34.320094993317902"/>
    <n v="0.34320094993317901"/>
    <n v="343200949933179"/>
    <x v="2"/>
    <n v="1788"/>
    <s v="No"/>
    <x v="0"/>
    <n v="2023.4451723536799"/>
    <n v="2.02344517235368E+16"/>
    <n v="212.16600827076999"/>
    <n v="2.1216600827077E+16"/>
    <x v="358"/>
    <n v="95.5"/>
  </r>
  <r>
    <x v="7"/>
    <n v="43"/>
    <x v="0"/>
    <x v="5"/>
    <x v="1"/>
    <x v="0"/>
    <x v="2"/>
    <x v="1788"/>
    <x v="1"/>
    <x v="2"/>
    <n v="34.257540791418002"/>
    <n v="3.4257540791418002"/>
    <n v="3425754079141800"/>
    <x v="2"/>
    <n v="1789"/>
    <s v="No"/>
    <x v="0"/>
    <n v="2068.71204869758"/>
    <n v="2.06871204869758E+16"/>
    <n v="24.963853288875399"/>
    <n v="2496385328887540"/>
    <x v="128"/>
    <n v="92.7"/>
  </r>
  <r>
    <x v="7"/>
    <n v="50"/>
    <x v="0"/>
    <x v="4"/>
    <x v="1"/>
    <x v="2"/>
    <x v="1"/>
    <x v="1789"/>
    <x v="0"/>
    <x v="1"/>
    <n v="34.237830652355498"/>
    <n v="3.4237830652355501"/>
    <n v="3423783065235550"/>
    <x v="2"/>
    <n v="1790"/>
    <s v="No"/>
    <x v="0"/>
    <n v="209.84872125958699"/>
    <n v="2098487212595870"/>
    <n v="209.43563460773001"/>
    <n v="2.0943563460773E+16"/>
    <x v="117"/>
    <n v="91.7"/>
  </r>
  <r>
    <x v="7"/>
    <n v="68"/>
    <x v="0"/>
    <x v="5"/>
    <x v="2"/>
    <x v="3"/>
    <x v="3"/>
    <x v="1790"/>
    <x v="1"/>
    <x v="3"/>
    <n v="34.235950039549998"/>
    <n v="3.423595003955"/>
    <n v="3423595003955000"/>
    <x v="2"/>
    <n v="1791"/>
    <s v="No"/>
    <x v="0"/>
    <n v="2362.9160429243898"/>
    <n v="2.36291604292439E+16"/>
    <n v="242.708359019341"/>
    <n v="2.42708359019341E+16"/>
    <x v="414"/>
    <n v="97"/>
  </r>
  <r>
    <x v="7"/>
    <n v="64"/>
    <x v="0"/>
    <x v="7"/>
    <x v="1"/>
    <x v="2"/>
    <x v="0"/>
    <x v="1791"/>
    <x v="1"/>
    <x v="3"/>
    <n v="34.2346357702097"/>
    <n v="3.42346357702097"/>
    <n v="3423463577020970"/>
    <x v="2"/>
    <n v="1792"/>
    <s v="Si"/>
    <x v="1"/>
    <n v="2319.7733745105002"/>
    <n v="2.3197733745105E+16"/>
    <n v="229.78329637845999"/>
    <n v="2.2978329637846E+16"/>
    <x v="243"/>
    <n v="101.9"/>
  </r>
  <r>
    <x v="7"/>
    <n v="65"/>
    <x v="0"/>
    <x v="5"/>
    <x v="2"/>
    <x v="3"/>
    <x v="3"/>
    <x v="1792"/>
    <x v="0"/>
    <x v="1"/>
    <n v="34.209300589252599"/>
    <n v="3.42093005892526"/>
    <n v="3420930058925260"/>
    <x v="2"/>
    <n v="1793"/>
    <s v="Si"/>
    <x v="1"/>
    <n v="231.50437421983099"/>
    <n v="2315043742198310"/>
    <n v="27.2517074682778"/>
    <n v="2725170746827780"/>
    <x v="409"/>
    <n v="103.8"/>
  </r>
  <r>
    <x v="7"/>
    <n v="72"/>
    <x v="1"/>
    <x v="3"/>
    <x v="1"/>
    <x v="3"/>
    <x v="3"/>
    <x v="1793"/>
    <x v="1"/>
    <x v="3"/>
    <n v="34.199842290378804"/>
    <n v="3.4199842290378801"/>
    <n v="3419984229037880"/>
    <x v="2"/>
    <n v="1794"/>
    <s v="No"/>
    <x v="0"/>
    <n v="2450.3368164921299"/>
    <n v="2.45033681649213E+16"/>
    <n v="262.27021275074497"/>
    <n v="2.62270212750745E+16"/>
    <x v="423"/>
    <n v="103.1"/>
  </r>
  <r>
    <x v="7"/>
    <n v="50"/>
    <x v="0"/>
    <x v="0"/>
    <x v="1"/>
    <x v="0"/>
    <x v="1"/>
    <x v="1794"/>
    <x v="1"/>
    <x v="3"/>
    <n v="34.186116006220402"/>
    <n v="3.4186116006220399"/>
    <n v="3418611600622040"/>
    <x v="2"/>
    <n v="1795"/>
    <s v="No"/>
    <x v="0"/>
    <n v="2023.84996423902"/>
    <n v="2.02384996423902E+16"/>
    <n v="2.6027482776751598"/>
    <n v="260274827767516"/>
    <x v="215"/>
    <n v="90.4"/>
  </r>
  <r>
    <x v="7"/>
    <n v="49"/>
    <x v="0"/>
    <x v="0"/>
    <x v="0"/>
    <x v="2"/>
    <x v="1"/>
    <x v="1795"/>
    <x v="0"/>
    <x v="2"/>
    <n v="34.184010035682604"/>
    <n v="3.4184010035682602"/>
    <n v="3418401003568260"/>
    <x v="2"/>
    <n v="1796"/>
    <s v="Si"/>
    <x v="1"/>
    <n v="2451.1012397551099"/>
    <n v="2.45110123975511E+16"/>
    <n v="25.3006342811364"/>
    <n v="2530063428113640"/>
    <x v="122"/>
    <n v="103.6"/>
  </r>
  <r>
    <x v="7"/>
    <n v="59"/>
    <x v="0"/>
    <x v="2"/>
    <x v="2"/>
    <x v="2"/>
    <x v="0"/>
    <x v="1796"/>
    <x v="1"/>
    <x v="1"/>
    <n v="34.175036114721301"/>
    <n v="34.175036114721301"/>
    <n v="3417503611472130"/>
    <x v="2"/>
    <n v="1797"/>
    <s v="No"/>
    <x v="0"/>
    <n v="216.29336229387999"/>
    <n v="2162933622938800"/>
    <n v="24.8740254840388"/>
    <n v="2487402548403880"/>
    <x v="180"/>
    <n v="95.1"/>
  </r>
  <r>
    <x v="7"/>
    <n v="61"/>
    <x v="0"/>
    <x v="10"/>
    <x v="2"/>
    <x v="3"/>
    <x v="0"/>
    <x v="1797"/>
    <x v="1"/>
    <x v="1"/>
    <n v="34.174813260717002"/>
    <n v="3.4174813260716999"/>
    <n v="3417481326071700"/>
    <x v="2"/>
    <n v="1798"/>
    <s v="Si"/>
    <x v="1"/>
    <n v="2069.05588464229"/>
    <n v="2.06905588464229E+16"/>
    <n v="0.24239450920989"/>
    <n v="24239450920989"/>
    <x v="344"/>
    <n v="99.5"/>
  </r>
  <r>
    <x v="7"/>
    <n v="64"/>
    <x v="0"/>
    <x v="6"/>
    <x v="0"/>
    <x v="2"/>
    <x v="0"/>
    <x v="1798"/>
    <x v="1"/>
    <x v="2"/>
    <n v="34.160759496860599"/>
    <n v="34.160759496860599"/>
    <n v="3.41607594968606E+16"/>
    <x v="2"/>
    <n v="1799"/>
    <s v="Si"/>
    <x v="1"/>
    <n v="2314.3384368878601"/>
    <n v="2.31433843688786E+16"/>
    <n v="282.10532016233498"/>
    <n v="2.82105320162335E+16"/>
    <x v="278"/>
    <n v="102"/>
  </r>
  <r>
    <x v="7"/>
    <n v="67"/>
    <x v="1"/>
    <x v="8"/>
    <x v="2"/>
    <x v="3"/>
    <x v="3"/>
    <x v="1799"/>
    <x v="0"/>
    <x v="1"/>
    <n v="34.159158624779401"/>
    <n v="0.34159158624779401"/>
    <n v="341591586247794"/>
    <x v="2"/>
    <n v="1800"/>
    <s v="Si"/>
    <x v="1"/>
    <n v="2238.5962530822098"/>
    <n v="2.23859625308221E+16"/>
    <n v="275.13021503007297"/>
    <n v="2.75130215030073E+16"/>
    <x v="356"/>
    <n v="98.9"/>
  </r>
  <r>
    <x v="7"/>
    <n v="49"/>
    <x v="1"/>
    <x v="1"/>
    <x v="1"/>
    <x v="0"/>
    <x v="1"/>
    <x v="1800"/>
    <x v="0"/>
    <x v="0"/>
    <n v="34.145835741391096"/>
    <n v="3.41458357413911"/>
    <n v="3414583574139110"/>
    <x v="2"/>
    <n v="1801"/>
    <s v="No"/>
    <x v="0"/>
    <n v="2217.6017989255902"/>
    <n v="2.21760179892559E+16"/>
    <n v="233.43042399199899"/>
    <n v="2.33430423991999E+16"/>
    <x v="460"/>
    <n v="85.5"/>
  </r>
  <r>
    <x v="7"/>
    <n v="66"/>
    <x v="1"/>
    <x v="8"/>
    <x v="2"/>
    <x v="3"/>
    <x v="3"/>
    <x v="1801"/>
    <x v="0"/>
    <x v="3"/>
    <n v="34.1427690916193"/>
    <n v="3.4142769091619298"/>
    <n v="3414276909161930"/>
    <x v="2"/>
    <n v="1802"/>
    <s v="Si"/>
    <x v="1"/>
    <n v="2172.9830454252701"/>
    <n v="2.17298304542527E+16"/>
    <n v="280.19084908243599"/>
    <n v="2.80190849082436E+16"/>
    <x v="377"/>
    <n v="99.3"/>
  </r>
  <r>
    <x v="7"/>
    <n v="66"/>
    <x v="1"/>
    <x v="6"/>
    <x v="3"/>
    <x v="3"/>
    <x v="3"/>
    <x v="1802"/>
    <x v="0"/>
    <x v="1"/>
    <n v="34.141446730314101"/>
    <n v="34.141446730314101"/>
    <n v="3.41414467303141E+16"/>
    <x v="2"/>
    <n v="1803"/>
    <s v="No"/>
    <x v="0"/>
    <n v="229.720001626303"/>
    <n v="2297200016263030"/>
    <n v="249.49087159737101"/>
    <n v="2.49490871597371E+16"/>
    <x v="281"/>
    <n v="102.3"/>
  </r>
  <r>
    <x v="7"/>
    <n v="59"/>
    <x v="1"/>
    <x v="0"/>
    <x v="1"/>
    <x v="2"/>
    <x v="0"/>
    <x v="1803"/>
    <x v="2"/>
    <x v="3"/>
    <n v="34.125588291121495"/>
    <n v="3.4125588291121498"/>
    <n v="3412558829112150"/>
    <x v="2"/>
    <n v="1804"/>
    <s v="No"/>
    <x v="0"/>
    <n v="2209.97805370694"/>
    <n v="2.20997805370694E+16"/>
    <n v="199.80876531998501"/>
    <n v="1.99808765319985E+16"/>
    <x v="173"/>
    <n v="95.5"/>
  </r>
  <r>
    <x v="7"/>
    <n v="68"/>
    <x v="0"/>
    <x v="12"/>
    <x v="3"/>
    <x v="3"/>
    <x v="3"/>
    <x v="1804"/>
    <x v="0"/>
    <x v="3"/>
    <n v="34.122243691150203"/>
    <n v="3.41222436911502"/>
    <n v="3412224369115020"/>
    <x v="2"/>
    <n v="1805"/>
    <s v="No"/>
    <x v="0"/>
    <n v="221.55232640619101"/>
    <n v="2215523264061910"/>
    <n v="226.37071231712099"/>
    <n v="2.26370712317121E+16"/>
    <x v="469"/>
    <n v="96.1"/>
  </r>
  <r>
    <x v="7"/>
    <n v="48"/>
    <x v="0"/>
    <x v="5"/>
    <x v="1"/>
    <x v="3"/>
    <x v="1"/>
    <x v="1805"/>
    <x v="1"/>
    <x v="1"/>
    <n v="34.105806205230401"/>
    <n v="3.41058062052304"/>
    <n v="3410580620523040"/>
    <x v="2"/>
    <n v="1806"/>
    <s v="No"/>
    <x v="0"/>
    <n v="2171.0182552067199"/>
    <n v="2.17101825520672E+16"/>
    <n v="24.1715853035587"/>
    <n v="2417158530355870"/>
    <x v="211"/>
    <n v="91.5"/>
  </r>
  <r>
    <x v="7"/>
    <n v="58"/>
    <x v="0"/>
    <x v="5"/>
    <x v="1"/>
    <x v="0"/>
    <x v="0"/>
    <x v="1806"/>
    <x v="2"/>
    <x v="3"/>
    <n v="34.086440467667998"/>
    <n v="3.4086440467668"/>
    <n v="3408644046766800"/>
    <x v="2"/>
    <n v="1807"/>
    <s v="No"/>
    <x v="0"/>
    <n v="1976.2366879420499"/>
    <n v="1.97623668794205E+16"/>
    <n v="240.023717793667"/>
    <n v="2.40023717793667E+16"/>
    <x v="123"/>
    <n v="103"/>
  </r>
  <r>
    <x v="7"/>
    <n v="64"/>
    <x v="0"/>
    <x v="1"/>
    <x v="3"/>
    <x v="0"/>
    <x v="0"/>
    <x v="1807"/>
    <x v="0"/>
    <x v="1"/>
    <n v="34.086210926074699"/>
    <n v="3.4086210926074698"/>
    <n v="3408621092607470"/>
    <x v="2"/>
    <n v="1808"/>
    <s v="No"/>
    <x v="0"/>
    <n v="2178.7935795296098"/>
    <n v="2.17879357952961E+16"/>
    <n v="270.807951313378"/>
    <n v="2.70807951313378E+16"/>
    <x v="294"/>
    <n v="107.2"/>
  </r>
  <r>
    <x v="7"/>
    <n v="55"/>
    <x v="1"/>
    <x v="10"/>
    <x v="1"/>
    <x v="0"/>
    <x v="0"/>
    <x v="1808"/>
    <x v="0"/>
    <x v="1"/>
    <n v="34.076318165476103"/>
    <n v="34.076318165476103"/>
    <n v="3.40763181654761E+16"/>
    <x v="2"/>
    <n v="1809"/>
    <s v="No"/>
    <x v="0"/>
    <n v="1947.6461347373199"/>
    <n v="1.94764613473732E+16"/>
    <n v="24.398701714746998"/>
    <n v="2439870171474700"/>
    <x v="360"/>
    <n v="91.3"/>
  </r>
  <r>
    <x v="7"/>
    <n v="65"/>
    <x v="1"/>
    <x v="5"/>
    <x v="1"/>
    <x v="0"/>
    <x v="3"/>
    <x v="1809"/>
    <x v="0"/>
    <x v="3"/>
    <n v="34.068235260543801"/>
    <n v="34.068235260543801"/>
    <n v="3.40682352605438E+16"/>
    <x v="2"/>
    <n v="1810"/>
    <s v="No"/>
    <x v="0"/>
    <n v="1978.57333608657"/>
    <n v="1.97857333608657E+16"/>
    <n v="213.24656616520099"/>
    <n v="2.13246566165201E+16"/>
    <x v="180"/>
    <n v="100"/>
  </r>
  <r>
    <x v="7"/>
    <n v="59"/>
    <x v="1"/>
    <x v="0"/>
    <x v="2"/>
    <x v="0"/>
    <x v="0"/>
    <x v="1810"/>
    <x v="0"/>
    <x v="2"/>
    <n v="34.059319392399303"/>
    <n v="3.4059319392399301"/>
    <n v="3405931939239930"/>
    <x v="2"/>
    <n v="1811"/>
    <s v="No"/>
    <x v="0"/>
    <n v="2239.6734112308"/>
    <n v="2.2396734112308E+16"/>
    <n v="249.10636947226999"/>
    <n v="2.4910636947227E+16"/>
    <x v="295"/>
    <n v="99.1"/>
  </r>
  <r>
    <x v="7"/>
    <n v="69"/>
    <x v="0"/>
    <x v="9"/>
    <x v="0"/>
    <x v="0"/>
    <x v="3"/>
    <x v="1811"/>
    <x v="1"/>
    <x v="3"/>
    <n v="34.015158604798103"/>
    <n v="3.4015158604798099"/>
    <n v="3401515860479810"/>
    <x v="2"/>
    <n v="1812"/>
    <s v="No"/>
    <x v="0"/>
    <n v="2134.9694309256001"/>
    <n v="2.1349694309256E+16"/>
    <n v="226.03389696253501"/>
    <n v="2.26033896962535E+16"/>
    <x v="373"/>
    <n v="98.4"/>
  </r>
  <r>
    <x v="7"/>
    <n v="60"/>
    <x v="1"/>
    <x v="5"/>
    <x v="3"/>
    <x v="2"/>
    <x v="0"/>
    <x v="1812"/>
    <x v="0"/>
    <x v="1"/>
    <n v="34.010476769859302"/>
    <n v="0.34010476769859299"/>
    <n v="340104767698593"/>
    <x v="2"/>
    <n v="1813"/>
    <s v="No"/>
    <x v="0"/>
    <n v="2099.1156894096098"/>
    <n v="2.09911568940961E+16"/>
    <n v="222.203274487622"/>
    <n v="2.22203274487622E+16"/>
    <x v="451"/>
    <n v="97.9"/>
  </r>
  <r>
    <x v="7"/>
    <n v="59"/>
    <x v="0"/>
    <x v="0"/>
    <x v="0"/>
    <x v="3"/>
    <x v="0"/>
    <x v="1813"/>
    <x v="0"/>
    <x v="0"/>
    <n v="34.0090216153244"/>
    <n v="34.0090216153244"/>
    <n v="3400902161532440"/>
    <x v="2"/>
    <n v="1814"/>
    <s v="Si"/>
    <x v="1"/>
    <n v="232.00940777627"/>
    <n v="2320094077762700"/>
    <n v="26.877017862678802"/>
    <n v="2687701786267880"/>
    <x v="480"/>
    <n v="108.4"/>
  </r>
  <r>
    <x v="7"/>
    <n v="56"/>
    <x v="1"/>
    <x v="4"/>
    <x v="2"/>
    <x v="3"/>
    <x v="0"/>
    <x v="1814"/>
    <x v="1"/>
    <x v="0"/>
    <n v="33.934565325397998"/>
    <n v="3.3934565325397998"/>
    <n v="3393456532539800"/>
    <x v="2"/>
    <n v="1815"/>
    <s v="Si"/>
    <x v="1"/>
    <n v="2268.0729488965799"/>
    <n v="2.26807294889658E+16"/>
    <n v="2.7862641427978598"/>
    <n v="278626414279786"/>
    <x v="285"/>
    <n v="102.7"/>
  </r>
  <r>
    <x v="7"/>
    <n v="51"/>
    <x v="0"/>
    <x v="2"/>
    <x v="1"/>
    <x v="2"/>
    <x v="1"/>
    <x v="1815"/>
    <x v="1"/>
    <x v="1"/>
    <n v="33.923740085519697"/>
    <n v="3.39237400855197"/>
    <n v="3392374008551970"/>
    <x v="2"/>
    <n v="1816"/>
    <s v="No"/>
    <x v="0"/>
    <n v="1786.4491426653799"/>
    <n v="1.78644914266538E+16"/>
    <n v="211.24882051452801"/>
    <n v="2.11248820514528E+16"/>
    <x v="61"/>
    <n v="90.3"/>
  </r>
  <r>
    <x v="7"/>
    <n v="62"/>
    <x v="0"/>
    <x v="0"/>
    <x v="3"/>
    <x v="2"/>
    <x v="0"/>
    <x v="1816"/>
    <x v="1"/>
    <x v="3"/>
    <n v="33.9175508618912"/>
    <n v="33.9175508618912"/>
    <n v="3.39175508618912E+16"/>
    <x v="2"/>
    <n v="1817"/>
    <s v="No"/>
    <x v="0"/>
    <n v="1792.8756321004801"/>
    <n v="1.79287563210048E+16"/>
    <n v="2.0482638742897499"/>
    <n v="204826387428975"/>
    <x v="67"/>
    <n v="95.3"/>
  </r>
  <r>
    <x v="7"/>
    <n v="71"/>
    <x v="0"/>
    <x v="10"/>
    <x v="1"/>
    <x v="0"/>
    <x v="3"/>
    <x v="1817"/>
    <x v="2"/>
    <x v="3"/>
    <n v="33.917387011338903"/>
    <n v="3.3917387011338902"/>
    <n v="3391738701133890"/>
    <x v="2"/>
    <n v="1818"/>
    <s v="No"/>
    <x v="0"/>
    <n v="2190.5316846784899"/>
    <n v="2.19053168467849E+16"/>
    <n v="232.06622983605899"/>
    <n v="2.32066229836059E+16"/>
    <x v="423"/>
    <n v="102"/>
  </r>
  <r>
    <x v="7"/>
    <n v="58"/>
    <x v="1"/>
    <x v="0"/>
    <x v="1"/>
    <x v="0"/>
    <x v="0"/>
    <x v="1818"/>
    <x v="1"/>
    <x v="1"/>
    <n v="33.890578803909101"/>
    <n v="33.890578803909101"/>
    <n v="3389057880390910"/>
    <x v="2"/>
    <n v="1819"/>
    <s v="No"/>
    <x v="0"/>
    <n v="1893.6951938201501"/>
    <n v="1.89369519382015E+16"/>
    <n v="221.31695678689201"/>
    <n v="2.21316956786892E+16"/>
    <x v="118"/>
    <n v="93.8"/>
  </r>
  <r>
    <x v="7"/>
    <n v="58"/>
    <x v="1"/>
    <x v="9"/>
    <x v="3"/>
    <x v="3"/>
    <x v="0"/>
    <x v="1819"/>
    <x v="0"/>
    <x v="1"/>
    <n v="33.872311806745302"/>
    <n v="3.3872311806745299"/>
    <n v="3387231180674530"/>
    <x v="2"/>
    <n v="1820"/>
    <s v="No"/>
    <x v="0"/>
    <n v="2091.0017333313499"/>
    <n v="2.09100173333135E+16"/>
    <n v="257.34125310349702"/>
    <n v="2.57341253103497E+16"/>
    <x v="208"/>
    <n v="96.6"/>
  </r>
  <r>
    <x v="7"/>
    <n v="68"/>
    <x v="0"/>
    <x v="8"/>
    <x v="2"/>
    <x v="3"/>
    <x v="3"/>
    <x v="1820"/>
    <x v="0"/>
    <x v="2"/>
    <n v="33.867519575351999"/>
    <n v="3.3867519575351999"/>
    <n v="3386751957535200"/>
    <x v="2"/>
    <n v="1821"/>
    <s v="Si"/>
    <x v="1"/>
    <n v="2447.6196049400201"/>
    <n v="2.44761960494002E+16"/>
    <n v="278.65180086605602"/>
    <n v="2.78651800866056E+16"/>
    <x v="451"/>
    <n v="106.2"/>
  </r>
  <r>
    <x v="7"/>
    <n v="57"/>
    <x v="0"/>
    <x v="9"/>
    <x v="2"/>
    <x v="3"/>
    <x v="0"/>
    <x v="1821"/>
    <x v="1"/>
    <x v="1"/>
    <n v="33.8672535233395"/>
    <n v="3.3867253523339498"/>
    <n v="3386725352333950"/>
    <x v="2"/>
    <n v="1822"/>
    <s v="Si"/>
    <x v="1"/>
    <n v="2115.5706103084899"/>
    <n v="2.11557061030849E+16"/>
    <n v="23.5016030208348"/>
    <n v="2350160302083480"/>
    <x v="405"/>
    <n v="99.3"/>
  </r>
  <r>
    <x v="7"/>
    <n v="60"/>
    <x v="1"/>
    <x v="8"/>
    <x v="2"/>
    <x v="3"/>
    <x v="0"/>
    <x v="1822"/>
    <x v="1"/>
    <x v="3"/>
    <n v="33.861154125324902"/>
    <n v="3.3861154125324902"/>
    <n v="3386115412532490"/>
    <x v="2"/>
    <n v="1823"/>
    <s v="No"/>
    <x v="0"/>
    <n v="2256.5617526511401"/>
    <n v="2.25656175265114E+16"/>
    <n v="247.37425742045701"/>
    <n v="2.47374257420457E+16"/>
    <x v="466"/>
    <n v="93.5"/>
  </r>
  <r>
    <x v="7"/>
    <n v="52"/>
    <x v="0"/>
    <x v="6"/>
    <x v="0"/>
    <x v="0"/>
    <x v="1"/>
    <x v="1823"/>
    <x v="1"/>
    <x v="2"/>
    <n v="33.854692526019996"/>
    <n v="3.3854692526019998"/>
    <n v="3385469252602000"/>
    <x v="2"/>
    <n v="1824"/>
    <s v="Si"/>
    <x v="1"/>
    <n v="2041.79009826984"/>
    <n v="2.04179009826984E+16"/>
    <n v="245.330287517659"/>
    <n v="2.45330287517659E+16"/>
    <x v="160"/>
    <n v="99.9"/>
  </r>
  <r>
    <x v="7"/>
    <n v="47"/>
    <x v="1"/>
    <x v="5"/>
    <x v="1"/>
    <x v="3"/>
    <x v="1"/>
    <x v="1824"/>
    <x v="0"/>
    <x v="1"/>
    <n v="33.820937317356297"/>
    <n v="33.820937317356297"/>
    <n v="3.38209373173563E+16"/>
    <x v="2"/>
    <n v="1825"/>
    <s v="No"/>
    <x v="0"/>
    <n v="1993.2037084035501"/>
    <n v="1.99320370840355E+16"/>
    <n v="228.76098516414299"/>
    <n v="2.28760985164143E+16"/>
    <x v="289"/>
    <n v="97.7"/>
  </r>
  <r>
    <x v="7"/>
    <n v="58"/>
    <x v="0"/>
    <x v="7"/>
    <x v="3"/>
    <x v="0"/>
    <x v="0"/>
    <x v="1825"/>
    <x v="0"/>
    <x v="0"/>
    <n v="33.795603611058496"/>
    <n v="3.3795603611058498"/>
    <n v="3379560361105850"/>
    <x v="2"/>
    <n v="1826"/>
    <s v="No"/>
    <x v="0"/>
    <n v="2076.4799112446199"/>
    <n v="2.07647991124462E+16"/>
    <n v="220.492617476687"/>
    <n v="2.20492617476687E+16"/>
    <x v="466"/>
    <n v="97"/>
  </r>
  <r>
    <x v="7"/>
    <n v="51"/>
    <x v="1"/>
    <x v="1"/>
    <x v="1"/>
    <x v="0"/>
    <x v="1"/>
    <x v="1826"/>
    <x v="1"/>
    <x v="1"/>
    <n v="33.759675270312698"/>
    <n v="0.337596752703127"/>
    <n v="337596752703127"/>
    <x v="2"/>
    <n v="1827"/>
    <s v="No"/>
    <x v="0"/>
    <n v="176.417593040181"/>
    <n v="1764175930401810"/>
    <n v="233.391362229436"/>
    <n v="2.33391362229436E+16"/>
    <x v="80"/>
    <n v="88.2"/>
  </r>
  <r>
    <x v="7"/>
    <n v="50"/>
    <x v="0"/>
    <x v="1"/>
    <x v="1"/>
    <x v="3"/>
    <x v="1"/>
    <x v="1827"/>
    <x v="1"/>
    <x v="3"/>
    <n v="33.7105874846592"/>
    <n v="3.37105874846592"/>
    <n v="3371058748465920"/>
    <x v="2"/>
    <n v="1828"/>
    <s v="No"/>
    <x v="0"/>
    <n v="223.595209260356"/>
    <n v="2235952092603560"/>
    <n v="243.74965187366899"/>
    <n v="2.43749651873669E+16"/>
    <x v="84"/>
    <n v="94.8"/>
  </r>
  <r>
    <x v="7"/>
    <n v="56"/>
    <x v="1"/>
    <x v="1"/>
    <x v="2"/>
    <x v="0"/>
    <x v="0"/>
    <x v="1828"/>
    <x v="0"/>
    <x v="0"/>
    <n v="33.640499474305898"/>
    <n v="33.640499474305898"/>
    <n v="3.36404994743059E+16"/>
    <x v="2"/>
    <n v="1829"/>
    <s v="Si"/>
    <x v="1"/>
    <n v="2418.9929739803201"/>
    <n v="2.41899297398032E+16"/>
    <n v="25.6457042997603"/>
    <n v="2564570429976030"/>
    <x v="351"/>
    <n v="98.9"/>
  </r>
  <r>
    <x v="7"/>
    <n v="58"/>
    <x v="0"/>
    <x v="2"/>
    <x v="3"/>
    <x v="0"/>
    <x v="0"/>
    <x v="1829"/>
    <x v="1"/>
    <x v="1"/>
    <n v="33.628644541285901"/>
    <n v="3.3628644541285899"/>
    <n v="3362864454128590"/>
    <x v="2"/>
    <n v="1830"/>
    <s v="Si"/>
    <x v="1"/>
    <n v="2258.1664452455202"/>
    <n v="2.25816644524552E+16"/>
    <n v="296.279675503384"/>
    <n v="2.96279675503384E+16"/>
    <x v="335"/>
    <n v="96.5"/>
  </r>
  <r>
    <x v="7"/>
    <n v="59"/>
    <x v="0"/>
    <x v="7"/>
    <x v="1"/>
    <x v="0"/>
    <x v="0"/>
    <x v="1830"/>
    <x v="1"/>
    <x v="1"/>
    <n v="33.620959259429696"/>
    <n v="3.3620959259429699"/>
    <n v="3362095925942970"/>
    <x v="2"/>
    <n v="1831"/>
    <s v="No"/>
    <x v="0"/>
    <n v="2282.11906677561"/>
    <n v="2.28211906677561E+16"/>
    <n v="243.153752627307"/>
    <n v="2.43153752627307E+16"/>
    <x v="239"/>
    <n v="94.6"/>
  </r>
  <r>
    <x v="7"/>
    <n v="47"/>
    <x v="0"/>
    <x v="0"/>
    <x v="1"/>
    <x v="3"/>
    <x v="1"/>
    <x v="1831"/>
    <x v="0"/>
    <x v="1"/>
    <n v="33.620183952370603"/>
    <n v="33.620183952370603"/>
    <n v="3.36201839523706E+16"/>
    <x v="2"/>
    <n v="1832"/>
    <s v="No"/>
    <x v="0"/>
    <n v="2274.5354084641199"/>
    <n v="2.27453540846412E+16"/>
    <n v="243.93057621449"/>
    <n v="2.4393057621449E+16"/>
    <x v="216"/>
    <n v="98"/>
  </r>
  <r>
    <x v="7"/>
    <n v="52"/>
    <x v="1"/>
    <x v="9"/>
    <x v="0"/>
    <x v="3"/>
    <x v="1"/>
    <x v="1832"/>
    <x v="1"/>
    <x v="1"/>
    <n v="33.610549133904904"/>
    <n v="3.3610549133904901"/>
    <n v="3361054913390490"/>
    <x v="2"/>
    <n v="1833"/>
    <s v="No"/>
    <x v="0"/>
    <n v="2270.58447984635"/>
    <n v="2.27058447984635E+16"/>
    <n v="23.352395471605899"/>
    <n v="2335239547160590"/>
    <x v="201"/>
    <n v="95.6"/>
  </r>
  <r>
    <x v="7"/>
    <n v="70"/>
    <x v="0"/>
    <x v="16"/>
    <x v="1"/>
    <x v="0"/>
    <x v="3"/>
    <x v="1833"/>
    <x v="1"/>
    <x v="3"/>
    <n v="33.5582304268762"/>
    <n v="33.5582304268762"/>
    <n v="3.35582304268762E+16"/>
    <x v="2"/>
    <n v="1834"/>
    <s v="No"/>
    <x v="0"/>
    <n v="2049.3847535842801"/>
    <n v="2.04938475358428E+16"/>
    <n v="239.51380112768101"/>
    <n v="2.39513801127681E+16"/>
    <x v="481"/>
    <n v="102.2"/>
  </r>
  <r>
    <x v="7"/>
    <n v="58"/>
    <x v="0"/>
    <x v="6"/>
    <x v="2"/>
    <x v="3"/>
    <x v="0"/>
    <x v="1834"/>
    <x v="0"/>
    <x v="2"/>
    <n v="33.550934443746101"/>
    <n v="33.550934443746101"/>
    <n v="3.35509344437461E+16"/>
    <x v="2"/>
    <n v="1835"/>
    <s v="Si"/>
    <x v="1"/>
    <n v="236.34824304417501"/>
    <n v="2363482430441750"/>
    <n v="257.31012953298199"/>
    <n v="2.57310129532982E+16"/>
    <x v="278"/>
    <n v="102.8"/>
  </r>
  <r>
    <x v="7"/>
    <n v="56"/>
    <x v="1"/>
    <x v="16"/>
    <x v="1"/>
    <x v="1"/>
    <x v="0"/>
    <x v="1835"/>
    <x v="0"/>
    <x v="0"/>
    <n v="33.543529100554601"/>
    <n v="3.3543529100554599"/>
    <n v="3354352910055460"/>
    <x v="2"/>
    <n v="1836"/>
    <s v="No"/>
    <x v="0"/>
    <n v="2014.56862010541"/>
    <n v="2.01456862010541E+16"/>
    <n v="211.151947325148"/>
    <n v="2.11151947325148E+16"/>
    <x v="163"/>
    <n v="93.6"/>
  </r>
  <r>
    <x v="7"/>
    <n v="65"/>
    <x v="1"/>
    <x v="8"/>
    <x v="2"/>
    <x v="3"/>
    <x v="3"/>
    <x v="1836"/>
    <x v="0"/>
    <x v="1"/>
    <n v="33.534488124737003"/>
    <n v="3.3534488124737E-2"/>
    <n v="33534488124737"/>
    <x v="2"/>
    <n v="1837"/>
    <s v="Si"/>
    <x v="1"/>
    <n v="2474.3998796748801"/>
    <n v="2.47439987967488E+16"/>
    <n v="279.93243079461303"/>
    <n v="2.79932430794613E+16"/>
    <x v="359"/>
    <n v="104.9"/>
  </r>
  <r>
    <x v="7"/>
    <n v="58"/>
    <x v="1"/>
    <x v="2"/>
    <x v="3"/>
    <x v="0"/>
    <x v="0"/>
    <x v="1837"/>
    <x v="1"/>
    <x v="3"/>
    <n v="33.5300130307673"/>
    <n v="3.3530013030767298"/>
    <n v="3353001303076730"/>
    <x v="2"/>
    <n v="1838"/>
    <s v="No"/>
    <x v="0"/>
    <n v="2060.68399863783"/>
    <n v="2.06068399863783E+16"/>
    <n v="22.8701221129886"/>
    <n v="2287012211298860"/>
    <x v="350"/>
    <n v="96.8"/>
  </r>
  <r>
    <x v="7"/>
    <n v="67"/>
    <x v="1"/>
    <x v="17"/>
    <x v="3"/>
    <x v="3"/>
    <x v="3"/>
    <x v="1838"/>
    <x v="1"/>
    <x v="1"/>
    <n v="33.494497252229301"/>
    <n v="3.3494497252229301"/>
    <n v="3349449725222930"/>
    <x v="2"/>
    <n v="1839"/>
    <s v="No"/>
    <x v="0"/>
    <n v="213.26123689543701"/>
    <n v="2132612368954370"/>
    <n v="24.056203419490799"/>
    <n v="2405620341949080"/>
    <x v="358"/>
    <n v="96.9"/>
  </r>
  <r>
    <x v="7"/>
    <n v="71"/>
    <x v="0"/>
    <x v="3"/>
    <x v="2"/>
    <x v="3"/>
    <x v="3"/>
    <x v="1839"/>
    <x v="0"/>
    <x v="3"/>
    <n v="33.4918213718068"/>
    <n v="3.34918213718068"/>
    <n v="3349182137180680"/>
    <x v="2"/>
    <n v="1840"/>
    <s v="Si"/>
    <x v="1"/>
    <n v="245.09124512703801"/>
    <n v="2450912451270380"/>
    <n v="252.76753116947299"/>
    <n v="2.52767531169473E+16"/>
    <x v="482"/>
    <n v="110"/>
  </r>
  <r>
    <x v="7"/>
    <n v="63"/>
    <x v="0"/>
    <x v="5"/>
    <x v="2"/>
    <x v="0"/>
    <x v="0"/>
    <x v="1840"/>
    <x v="0"/>
    <x v="1"/>
    <n v="33.485941603849902"/>
    <n v="3.34859416038499"/>
    <n v="3348594160384990"/>
    <x v="2"/>
    <n v="1841"/>
    <s v="No"/>
    <x v="0"/>
    <n v="226.87052797750999"/>
    <n v="2268705279775100"/>
    <n v="241.036995442517"/>
    <n v="2.41036995442517E+16"/>
    <x v="354"/>
    <n v="100"/>
  </r>
  <r>
    <x v="7"/>
    <n v="66"/>
    <x v="0"/>
    <x v="13"/>
    <x v="2"/>
    <x v="3"/>
    <x v="3"/>
    <x v="1841"/>
    <x v="0"/>
    <x v="1"/>
    <n v="33.459160625413098"/>
    <n v="3.3459160625413098"/>
    <n v="3345916062541310"/>
    <x v="2"/>
    <n v="1842"/>
    <s v="No"/>
    <x v="0"/>
    <n v="225.817026447232"/>
    <n v="2258170264472320"/>
    <n v="232.694071203791"/>
    <n v="2.32694071203791E+16"/>
    <x v="291"/>
    <n v="99.8"/>
  </r>
  <r>
    <x v="7"/>
    <n v="51"/>
    <x v="1"/>
    <x v="1"/>
    <x v="1"/>
    <x v="0"/>
    <x v="1"/>
    <x v="1842"/>
    <x v="1"/>
    <x v="0"/>
    <n v="33.456081471634803"/>
    <n v="3.34560814716348"/>
    <n v="3345608147163480"/>
    <x v="2"/>
    <n v="1843"/>
    <s v="No"/>
    <x v="0"/>
    <n v="1901.14105695016"/>
    <n v="1.90114105695016E+16"/>
    <n v="26.776289004731002"/>
    <n v="2677628900473100"/>
    <x v="66"/>
    <n v="89.5"/>
  </r>
  <r>
    <x v="7"/>
    <n v="57"/>
    <x v="0"/>
    <x v="16"/>
    <x v="0"/>
    <x v="3"/>
    <x v="0"/>
    <x v="1843"/>
    <x v="0"/>
    <x v="1"/>
    <n v="33.455891406288501"/>
    <n v="33.455891406288501"/>
    <n v="3345589140628850"/>
    <x v="2"/>
    <n v="1844"/>
    <s v="Si"/>
    <x v="1"/>
    <n v="2402.55447779821"/>
    <n v="2.40255447779821E+16"/>
    <n v="263.57116845353801"/>
    <n v="2.63571168453538E+16"/>
    <x v="345"/>
    <n v="100.3"/>
  </r>
  <r>
    <x v="7"/>
    <n v="63"/>
    <x v="0"/>
    <x v="6"/>
    <x v="3"/>
    <x v="0"/>
    <x v="0"/>
    <x v="1844"/>
    <x v="1"/>
    <x v="3"/>
    <n v="33.455142345676201"/>
    <n v="33.455142345676201"/>
    <n v="3.34551423456762E+16"/>
    <x v="2"/>
    <n v="1845"/>
    <s v="No"/>
    <x v="0"/>
    <n v="20.8043644644914"/>
    <n v="208043644644914"/>
    <n v="234.424253329538"/>
    <n v="2.34424253329538E+16"/>
    <x v="243"/>
    <n v="101"/>
  </r>
  <r>
    <x v="7"/>
    <n v="50"/>
    <x v="1"/>
    <x v="0"/>
    <x v="1"/>
    <x v="3"/>
    <x v="1"/>
    <x v="1845"/>
    <x v="0"/>
    <x v="3"/>
    <n v="33.407533033085997"/>
    <n v="33.407533033085997"/>
    <n v="3.3407533033086E+16"/>
    <x v="2"/>
    <n v="1846"/>
    <s v="No"/>
    <x v="0"/>
    <n v="2291.4995176182902"/>
    <n v="2.29149951761829E+16"/>
    <n v="27.2523378784208"/>
    <n v="2725233787842080"/>
    <x v="250"/>
    <n v="93.1"/>
  </r>
  <r>
    <x v="7"/>
    <n v="71"/>
    <x v="1"/>
    <x v="2"/>
    <x v="2"/>
    <x v="3"/>
    <x v="3"/>
    <x v="1846"/>
    <x v="1"/>
    <x v="3"/>
    <n v="33.344662542074602"/>
    <n v="33.344662542074602"/>
    <n v="3334466254207460"/>
    <x v="2"/>
    <n v="1847"/>
    <s v="No"/>
    <x v="0"/>
    <n v="2166.32414651507"/>
    <n v="2.16632414651507E+16"/>
    <n v="227.44000388742501"/>
    <n v="2.27440003887425E+16"/>
    <x v="455"/>
    <n v="102.8"/>
  </r>
  <r>
    <x v="7"/>
    <n v="58"/>
    <x v="1"/>
    <x v="1"/>
    <x v="1"/>
    <x v="3"/>
    <x v="0"/>
    <x v="1847"/>
    <x v="1"/>
    <x v="3"/>
    <n v="33.336325421210404"/>
    <n v="3.3336325421210402"/>
    <n v="3333632542121040"/>
    <x v="2"/>
    <n v="1848"/>
    <s v="No"/>
    <x v="0"/>
    <n v="211.009185512177"/>
    <n v="2110091855121770"/>
    <n v="21.759360026606"/>
    <n v="2175936002660600"/>
    <x v="25"/>
    <n v="94.2"/>
  </r>
  <r>
    <x v="7"/>
    <n v="62"/>
    <x v="0"/>
    <x v="2"/>
    <x v="3"/>
    <x v="2"/>
    <x v="0"/>
    <x v="1848"/>
    <x v="0"/>
    <x v="0"/>
    <n v="33.324360139672002"/>
    <n v="33.324360139672002"/>
    <n v="3.3324360139672E+16"/>
    <x v="2"/>
    <n v="1849"/>
    <s v="No"/>
    <x v="0"/>
    <n v="2081.6966550329298"/>
    <n v="2.08169665503293E+16"/>
    <n v="224.96073500887701"/>
    <n v="2.24960735008877E+16"/>
    <x v="224"/>
    <n v="98.8"/>
  </r>
  <r>
    <x v="7"/>
    <n v="63"/>
    <x v="1"/>
    <x v="5"/>
    <x v="1"/>
    <x v="1"/>
    <x v="0"/>
    <x v="1849"/>
    <x v="0"/>
    <x v="2"/>
    <n v="33.322960513799899"/>
    <n v="3.33229605137999"/>
    <n v="3332296051379990"/>
    <x v="2"/>
    <n v="1850"/>
    <s v="No"/>
    <x v="0"/>
    <n v="2142.9705119334899"/>
    <n v="2.14297051193349E+16"/>
    <n v="216.151681339226"/>
    <n v="2.16151681339226E+16"/>
    <x v="239"/>
    <n v="98.8"/>
  </r>
  <r>
    <x v="7"/>
    <n v="62"/>
    <x v="1"/>
    <x v="16"/>
    <x v="1"/>
    <x v="3"/>
    <x v="0"/>
    <x v="1850"/>
    <x v="1"/>
    <x v="1"/>
    <n v="33.314749715908896"/>
    <n v="0.33314749715908898"/>
    <n v="333147497159089"/>
    <x v="2"/>
    <n v="1851"/>
    <s v="No"/>
    <x v="0"/>
    <n v="2108.5351522065098"/>
    <n v="2.10853515220651E+16"/>
    <n v="264.305656568198"/>
    <n v="2.64305656568198E+16"/>
    <x v="152"/>
    <n v="94.3"/>
  </r>
  <r>
    <x v="7"/>
    <n v="59"/>
    <x v="0"/>
    <x v="5"/>
    <x v="3"/>
    <x v="2"/>
    <x v="0"/>
    <x v="1851"/>
    <x v="1"/>
    <x v="0"/>
    <n v="33.309731811969499"/>
    <n v="3.3309731811969501"/>
    <n v="3330973181196950"/>
    <x v="2"/>
    <n v="1852"/>
    <s v="No"/>
    <x v="0"/>
    <n v="206.65804567028999"/>
    <n v="2066580456702900"/>
    <n v="21.197192163142098"/>
    <n v="2119719216314210"/>
    <x v="78"/>
    <n v="98.4"/>
  </r>
  <r>
    <x v="7"/>
    <n v="58"/>
    <x v="0"/>
    <x v="4"/>
    <x v="2"/>
    <x v="2"/>
    <x v="0"/>
    <x v="1852"/>
    <x v="1"/>
    <x v="1"/>
    <n v="33.3052788114801"/>
    <n v="33.3052788114801"/>
    <n v="3.33052788114801E+16"/>
    <x v="2"/>
    <n v="1853"/>
    <s v="No"/>
    <x v="0"/>
    <n v="1933.9476237285501"/>
    <n v="1.93394762372855E+16"/>
    <n v="212.36669033755101"/>
    <n v="2.12366690337551E+16"/>
    <x v="449"/>
    <n v="98.4"/>
  </r>
  <r>
    <x v="7"/>
    <n v="66"/>
    <x v="0"/>
    <x v="8"/>
    <x v="2"/>
    <x v="3"/>
    <x v="3"/>
    <x v="1853"/>
    <x v="0"/>
    <x v="0"/>
    <n v="33.297526073901601"/>
    <n v="33.297526073901601"/>
    <n v="3.32975260739016E+16"/>
    <x v="2"/>
    <n v="1854"/>
    <s v="No"/>
    <x v="0"/>
    <n v="224.029521973366"/>
    <n v="2240295219733660"/>
    <n v="246.80689291898199"/>
    <n v="2.46806892918982E+16"/>
    <x v="287"/>
    <n v="104.3"/>
  </r>
  <r>
    <x v="7"/>
    <n v="68"/>
    <x v="1"/>
    <x v="5"/>
    <x v="3"/>
    <x v="0"/>
    <x v="3"/>
    <x v="1854"/>
    <x v="1"/>
    <x v="1"/>
    <n v="33.296529000031398"/>
    <n v="3.3296529000031398"/>
    <n v="3329652900003140"/>
    <x v="2"/>
    <n v="1855"/>
    <s v="No"/>
    <x v="0"/>
    <n v="2102.1499067674199"/>
    <n v="2.10214990676742E+16"/>
    <n v="262.59227906550802"/>
    <n v="2.62592279065508E+16"/>
    <x v="167"/>
    <n v="95.3"/>
  </r>
  <r>
    <x v="7"/>
    <n v="66"/>
    <x v="0"/>
    <x v="1"/>
    <x v="2"/>
    <x v="3"/>
    <x v="3"/>
    <x v="1855"/>
    <x v="0"/>
    <x v="1"/>
    <n v="33.265749345193697"/>
    <n v="3.3265749345193698"/>
    <n v="3326574934519370"/>
    <x v="2"/>
    <n v="1856"/>
    <s v="No"/>
    <x v="0"/>
    <n v="2425.7808116300298"/>
    <n v="2.42578081163003E+16"/>
    <n v="261.91616508362"/>
    <n v="2.6191616508362E+16"/>
    <x v="321"/>
    <n v="97.8"/>
  </r>
  <r>
    <x v="7"/>
    <n v="55"/>
    <x v="0"/>
    <x v="4"/>
    <x v="1"/>
    <x v="3"/>
    <x v="0"/>
    <x v="1856"/>
    <x v="0"/>
    <x v="1"/>
    <n v="33.1904509334775"/>
    <n v="0.331904509334775"/>
    <n v="331904509334775"/>
    <x v="2"/>
    <n v="1857"/>
    <s v="No"/>
    <x v="0"/>
    <n v="1955.27514952293"/>
    <n v="1.95527514952293E+16"/>
    <n v="211.23037815948001"/>
    <n v="2.1123037815948E+16"/>
    <x v="312"/>
    <n v="95.5"/>
  </r>
  <r>
    <x v="7"/>
    <n v="60"/>
    <x v="1"/>
    <x v="4"/>
    <x v="2"/>
    <x v="0"/>
    <x v="0"/>
    <x v="1857"/>
    <x v="0"/>
    <x v="2"/>
    <n v="33.184222430362702"/>
    <n v="33.184222430362702"/>
    <n v="3318422243036270"/>
    <x v="2"/>
    <n v="1858"/>
    <s v="Si"/>
    <x v="1"/>
    <n v="2578.85799486931"/>
    <n v="2.57885799486931E+16"/>
    <n v="29.000172182292399"/>
    <n v="2900017218229240"/>
    <x v="397"/>
    <n v="99.9"/>
  </r>
  <r>
    <x v="7"/>
    <n v="54"/>
    <x v="1"/>
    <x v="3"/>
    <x v="2"/>
    <x v="3"/>
    <x v="1"/>
    <x v="1858"/>
    <x v="0"/>
    <x v="3"/>
    <n v="33.178077886971501"/>
    <n v="3.31780778869715"/>
    <n v="3317807788697150"/>
    <x v="2"/>
    <n v="1859"/>
    <s v="Si"/>
    <x v="1"/>
    <n v="2310.6223074129198"/>
    <n v="2.31062230741292E+16"/>
    <n v="27.3342934392007"/>
    <n v="2733429343920070"/>
    <x v="386"/>
    <n v="94.1"/>
  </r>
  <r>
    <x v="7"/>
    <n v="59"/>
    <x v="1"/>
    <x v="14"/>
    <x v="3"/>
    <x v="3"/>
    <x v="0"/>
    <x v="1859"/>
    <x v="1"/>
    <x v="1"/>
    <n v="33.171020022452602"/>
    <n v="33.171020022452602"/>
    <n v="3317102002245260"/>
    <x v="2"/>
    <n v="1860"/>
    <s v="No"/>
    <x v="0"/>
    <n v="220.40010626424601"/>
    <n v="2204001062642460"/>
    <n v="22.650317593239301"/>
    <n v="2265031759323930"/>
    <x v="103"/>
    <n v="95"/>
  </r>
  <r>
    <x v="7"/>
    <n v="64"/>
    <x v="0"/>
    <x v="2"/>
    <x v="2"/>
    <x v="0"/>
    <x v="0"/>
    <x v="1860"/>
    <x v="0"/>
    <x v="1"/>
    <n v="33.161446160821903"/>
    <n v="3.3161446160821901"/>
    <n v="3316144616082190"/>
    <x v="2"/>
    <n v="1861"/>
    <s v="No"/>
    <x v="0"/>
    <n v="1998.30052189819"/>
    <n v="1.99830052189819E+16"/>
    <n v="23.419689628056101"/>
    <n v="2341968962805610"/>
    <x v="58"/>
    <n v="98.5"/>
  </r>
  <r>
    <x v="7"/>
    <n v="50"/>
    <x v="0"/>
    <x v="0"/>
    <x v="3"/>
    <x v="2"/>
    <x v="1"/>
    <x v="1861"/>
    <x v="0"/>
    <x v="2"/>
    <n v="33.154460652747602"/>
    <n v="3.3154460652747599"/>
    <n v="3315446065274760"/>
    <x v="2"/>
    <n v="1862"/>
    <s v="No"/>
    <x v="0"/>
    <n v="20.555988221548699"/>
    <n v="205559882215487"/>
    <n v="224.17279517277001"/>
    <n v="2.2417279517277E+16"/>
    <x v="80"/>
    <n v="89.7"/>
  </r>
  <r>
    <x v="7"/>
    <n v="64"/>
    <x v="0"/>
    <x v="5"/>
    <x v="1"/>
    <x v="0"/>
    <x v="0"/>
    <x v="1862"/>
    <x v="1"/>
    <x v="3"/>
    <n v="33.145073685604295"/>
    <n v="0.33145073685604298"/>
    <n v="331450736856043"/>
    <x v="2"/>
    <n v="1863"/>
    <s v="No"/>
    <x v="0"/>
    <n v="2000.3981387936899"/>
    <n v="2.00039813879369E+16"/>
    <n v="1.9905378990060001E-2"/>
    <n v="1990537899006"/>
    <x v="112"/>
    <n v="94.5"/>
  </r>
  <r>
    <x v="7"/>
    <n v="58"/>
    <x v="1"/>
    <x v="2"/>
    <x v="0"/>
    <x v="3"/>
    <x v="0"/>
    <x v="1863"/>
    <x v="0"/>
    <x v="2"/>
    <n v="33.131396570638103"/>
    <n v="0.331313965706381"/>
    <n v="331313965706381"/>
    <x v="2"/>
    <n v="1864"/>
    <s v="Si"/>
    <x v="1"/>
    <n v="251.67348121621501"/>
    <n v="2516734812162150"/>
    <n v="259.356364108126"/>
    <n v="2.59356364108126E+16"/>
    <x v="304"/>
    <n v="99.1"/>
  </r>
  <r>
    <x v="7"/>
    <n v="62"/>
    <x v="1"/>
    <x v="9"/>
    <x v="3"/>
    <x v="3"/>
    <x v="0"/>
    <x v="1864"/>
    <x v="0"/>
    <x v="1"/>
    <n v="33.114350473109198"/>
    <n v="3.31143504731092"/>
    <n v="3311435047310920"/>
    <x v="2"/>
    <n v="1865"/>
    <s v="Si"/>
    <x v="1"/>
    <n v="2401.22535407034"/>
    <n v="2.40122535407034E+16"/>
    <n v="269.30793773023498"/>
    <n v="2.69307937730235E+16"/>
    <x v="439"/>
    <n v="101.2"/>
  </r>
  <r>
    <x v="7"/>
    <n v="44"/>
    <x v="1"/>
    <x v="2"/>
    <x v="3"/>
    <x v="0"/>
    <x v="2"/>
    <x v="1865"/>
    <x v="0"/>
    <x v="0"/>
    <n v="33.102628063360498"/>
    <n v="3.3102628063360502"/>
    <n v="3310262806336050"/>
    <x v="2"/>
    <n v="1866"/>
    <s v="No"/>
    <x v="0"/>
    <n v="2056.4200892907102"/>
    <n v="2.05642008929071E+16"/>
    <n v="26.472681372581299"/>
    <n v="2647268137258130"/>
    <x v="323"/>
    <n v="92.2"/>
  </r>
  <r>
    <x v="7"/>
    <n v="64"/>
    <x v="1"/>
    <x v="5"/>
    <x v="2"/>
    <x v="0"/>
    <x v="0"/>
    <x v="1866"/>
    <x v="0"/>
    <x v="0"/>
    <n v="33.093850984703003"/>
    <n v="33.093850984703003"/>
    <n v="3309385098470300"/>
    <x v="2"/>
    <n v="1867"/>
    <s v="Si"/>
    <x v="1"/>
    <n v="260.92019866105301"/>
    <n v="2609201986610530"/>
    <n v="29.7457068715585"/>
    <n v="2974570687155850"/>
    <x v="438"/>
    <n v="102.5"/>
  </r>
  <r>
    <x v="7"/>
    <n v="66"/>
    <x v="0"/>
    <x v="5"/>
    <x v="1"/>
    <x v="3"/>
    <x v="3"/>
    <x v="1867"/>
    <x v="1"/>
    <x v="1"/>
    <n v="33.071221059431103"/>
    <n v="33.071221059431103"/>
    <n v="3.30712210594311E+16"/>
    <x v="2"/>
    <n v="1868"/>
    <s v="Si"/>
    <x v="1"/>
    <n v="234.31216547234001"/>
    <n v="2343121654723400"/>
    <n v="253.124008348513"/>
    <n v="2.53124008348513E+16"/>
    <x v="274"/>
    <n v="99.4"/>
  </r>
  <r>
    <x v="7"/>
    <n v="54"/>
    <x v="1"/>
    <x v="2"/>
    <x v="2"/>
    <x v="3"/>
    <x v="1"/>
    <x v="1868"/>
    <x v="0"/>
    <x v="1"/>
    <n v="32.977602361415101"/>
    <n v="3.2977602361415101"/>
    <n v="3297760236141510"/>
    <x v="2"/>
    <n v="1869"/>
    <s v="Si"/>
    <x v="1"/>
    <n v="2244.4778450546701"/>
    <n v="2.24447784505467E+16"/>
    <n v="27.2040798248252"/>
    <n v="2720407982482520"/>
    <x v="312"/>
    <n v="92.5"/>
  </r>
  <r>
    <x v="7"/>
    <n v="58"/>
    <x v="1"/>
    <x v="0"/>
    <x v="1"/>
    <x v="3"/>
    <x v="0"/>
    <x v="1869"/>
    <x v="1"/>
    <x v="3"/>
    <n v="32.971814249423296"/>
    <n v="3.2971814249423299"/>
    <n v="3297181424942330"/>
    <x v="2"/>
    <n v="1870"/>
    <s v="No"/>
    <x v="0"/>
    <n v="2016.9926151736099"/>
    <n v="2.01699261517361E+16"/>
    <n v="190.09268124798999"/>
    <n v="1.9009268124799E+16"/>
    <x v="73"/>
    <n v="92.5"/>
  </r>
  <r>
    <x v="7"/>
    <n v="59"/>
    <x v="1"/>
    <x v="0"/>
    <x v="0"/>
    <x v="3"/>
    <x v="0"/>
    <x v="1870"/>
    <x v="0"/>
    <x v="2"/>
    <n v="32.965863034296902"/>
    <n v="3.2965863034296898"/>
    <n v="3296586303429690"/>
    <x v="2"/>
    <n v="1871"/>
    <s v="Si"/>
    <x v="1"/>
    <n v="2643.5193706253399"/>
    <n v="2.64351937062534E+16"/>
    <n v="259.6139082816"/>
    <n v="2.596139082816E+16"/>
    <x v="116"/>
    <n v="105.3"/>
  </r>
  <r>
    <x v="7"/>
    <n v="66"/>
    <x v="1"/>
    <x v="17"/>
    <x v="2"/>
    <x v="3"/>
    <x v="3"/>
    <x v="1871"/>
    <x v="1"/>
    <x v="1"/>
    <n v="32.947618035980298"/>
    <n v="3.2947618035980302"/>
    <n v="3294761803598030"/>
    <x v="2"/>
    <n v="1872"/>
    <s v="Si"/>
    <x v="1"/>
    <n v="2367.94642128848"/>
    <n v="2.36794642128848E+16"/>
    <n v="239.44908555759099"/>
    <n v="2.39449085557591E+16"/>
    <x v="152"/>
    <n v="98.3"/>
  </r>
  <r>
    <x v="7"/>
    <n v="53"/>
    <x v="1"/>
    <x v="1"/>
    <x v="1"/>
    <x v="0"/>
    <x v="1"/>
    <x v="1872"/>
    <x v="0"/>
    <x v="3"/>
    <n v="32.940866055261402"/>
    <n v="3.29408660552614"/>
    <n v="3294086605526140"/>
    <x v="2"/>
    <n v="1873"/>
    <s v="No"/>
    <x v="0"/>
    <n v="216.542751224016"/>
    <n v="2165427512240160"/>
    <n v="21.791616196858499"/>
    <n v="2179161619685850"/>
    <x v="37"/>
    <n v="94.6"/>
  </r>
  <r>
    <x v="7"/>
    <n v="55"/>
    <x v="0"/>
    <x v="0"/>
    <x v="2"/>
    <x v="3"/>
    <x v="0"/>
    <x v="1873"/>
    <x v="0"/>
    <x v="3"/>
    <n v="32.937628846918102"/>
    <n v="0.32937628846918099"/>
    <n v="329376288469181"/>
    <x v="2"/>
    <n v="1874"/>
    <s v="Si"/>
    <x v="1"/>
    <n v="2328.1636119160198"/>
    <n v="2.32816361191602E+16"/>
    <n v="280.48871034806001"/>
    <n v="2.8048871034806E+16"/>
    <x v="364"/>
    <n v="101.7"/>
  </r>
  <r>
    <x v="7"/>
    <n v="61"/>
    <x v="1"/>
    <x v="0"/>
    <x v="1"/>
    <x v="0"/>
    <x v="0"/>
    <x v="1874"/>
    <x v="1"/>
    <x v="3"/>
    <n v="32.9290203437359"/>
    <n v="32.9290203437359"/>
    <n v="3292902034373590"/>
    <x v="2"/>
    <n v="1875"/>
    <s v="No"/>
    <x v="0"/>
    <n v="2047.3742885092799"/>
    <n v="2.04737428850928E+16"/>
    <n v="253.82984318595899"/>
    <n v="2.53829843185959E+16"/>
    <x v="365"/>
    <n v="94.3"/>
  </r>
  <r>
    <x v="7"/>
    <n v="47"/>
    <x v="1"/>
    <x v="7"/>
    <x v="1"/>
    <x v="0"/>
    <x v="1"/>
    <x v="1875"/>
    <x v="1"/>
    <x v="0"/>
    <n v="32.911682566122899"/>
    <n v="3.29116825661229"/>
    <n v="3291168256612290"/>
    <x v="2"/>
    <n v="1876"/>
    <s v="No"/>
    <x v="0"/>
    <n v="2176.3061550009202"/>
    <n v="2.17630615500092E+16"/>
    <n v="21.8854126245446"/>
    <n v="2188541262454460"/>
    <x v="50"/>
    <n v="87.5"/>
  </r>
  <r>
    <x v="7"/>
    <n v="66"/>
    <x v="0"/>
    <x v="5"/>
    <x v="0"/>
    <x v="3"/>
    <x v="3"/>
    <x v="1876"/>
    <x v="1"/>
    <x v="1"/>
    <n v="32.909935166746003"/>
    <n v="32.909935166746003"/>
    <n v="3.2909935166746E+16"/>
    <x v="2"/>
    <n v="1877"/>
    <s v="Si"/>
    <x v="1"/>
    <n v="2044.0178787931"/>
    <n v="2.0440178787931E+16"/>
    <n v="26.240242748463501"/>
    <n v="2624024274846350"/>
    <x v="483"/>
    <n v="100.5"/>
  </r>
  <r>
    <x v="7"/>
    <n v="56"/>
    <x v="1"/>
    <x v="6"/>
    <x v="3"/>
    <x v="3"/>
    <x v="0"/>
    <x v="1877"/>
    <x v="0"/>
    <x v="2"/>
    <n v="32.886723212059898"/>
    <n v="3.2886723212059898"/>
    <n v="3288672321205990"/>
    <x v="2"/>
    <n v="1878"/>
    <s v="No"/>
    <x v="0"/>
    <n v="2277.3043611420399"/>
    <n v="2.27730436114204E+16"/>
    <n v="240.03756648073099"/>
    <n v="2.40037566480731E+16"/>
    <x v="208"/>
    <n v="101.7"/>
  </r>
  <r>
    <x v="7"/>
    <n v="58"/>
    <x v="0"/>
    <x v="11"/>
    <x v="0"/>
    <x v="3"/>
    <x v="0"/>
    <x v="1878"/>
    <x v="1"/>
    <x v="1"/>
    <n v="32.878499614077001"/>
    <n v="3.2878499614077001"/>
    <n v="3287849961407700"/>
    <x v="2"/>
    <n v="1879"/>
    <s v="Si"/>
    <x v="1"/>
    <n v="229.55052844778999"/>
    <n v="2295505284477900"/>
    <n v="26.358527021981899"/>
    <n v="2635852702198190"/>
    <x v="425"/>
    <n v="102"/>
  </r>
  <r>
    <x v="7"/>
    <n v="59"/>
    <x v="1"/>
    <x v="9"/>
    <x v="3"/>
    <x v="3"/>
    <x v="0"/>
    <x v="1879"/>
    <x v="1"/>
    <x v="3"/>
    <n v="32.872318050133799"/>
    <n v="3.2872318050133802"/>
    <n v="3287231805013380"/>
    <x v="2"/>
    <n v="1880"/>
    <s v="No"/>
    <x v="0"/>
    <n v="2341.2558989464101"/>
    <n v="2.34125589894641E+16"/>
    <n v="26.2087794364326"/>
    <n v="2620877943643260"/>
    <x v="370"/>
    <n v="93.1"/>
  </r>
  <r>
    <x v="7"/>
    <n v="62"/>
    <x v="0"/>
    <x v="6"/>
    <x v="2"/>
    <x v="3"/>
    <x v="0"/>
    <x v="1880"/>
    <x v="0"/>
    <x v="1"/>
    <n v="32.835534512857798"/>
    <n v="3.2835534512857798"/>
    <n v="3283553451285780"/>
    <x v="2"/>
    <n v="1881"/>
    <s v="Si"/>
    <x v="1"/>
    <n v="2494.0433573074001"/>
    <n v="2.4940433573074E+16"/>
    <n v="295.55543751732102"/>
    <n v="2.95555437517321E+16"/>
    <x v="481"/>
    <n v="106.8"/>
  </r>
  <r>
    <x v="7"/>
    <n v="53"/>
    <x v="0"/>
    <x v="1"/>
    <x v="1"/>
    <x v="3"/>
    <x v="1"/>
    <x v="1881"/>
    <x v="0"/>
    <x v="3"/>
    <n v="32.811405963075899"/>
    <n v="0.32811405963075901"/>
    <n v="328114059630759"/>
    <x v="2"/>
    <n v="1882"/>
    <s v="No"/>
    <x v="0"/>
    <n v="2202.0101921742698"/>
    <n v="2.20201019217427E+16"/>
    <n v="216.04211566485401"/>
    <n v="2.16042115664854E+16"/>
    <x v="293"/>
    <n v="97"/>
  </r>
  <r>
    <x v="7"/>
    <n v="66"/>
    <x v="0"/>
    <x v="7"/>
    <x v="3"/>
    <x v="0"/>
    <x v="3"/>
    <x v="1882"/>
    <x v="0"/>
    <x v="1"/>
    <n v="32.799793379645102"/>
    <n v="3.2799793379645101"/>
    <n v="3279979337964510"/>
    <x v="2"/>
    <n v="1883"/>
    <s v="No"/>
    <x v="0"/>
    <n v="2120.59891366274"/>
    <n v="2.12059891366274E+16"/>
    <n v="250.42855597775699"/>
    <n v="2.50428555977757E+16"/>
    <x v="293"/>
    <n v="99.3"/>
  </r>
  <r>
    <x v="7"/>
    <n v="55"/>
    <x v="0"/>
    <x v="0"/>
    <x v="2"/>
    <x v="3"/>
    <x v="0"/>
    <x v="1883"/>
    <x v="0"/>
    <x v="2"/>
    <n v="32.781863916654103"/>
    <n v="3.2781863916654101"/>
    <n v="3278186391665410"/>
    <x v="2"/>
    <n v="1884"/>
    <s v="Si"/>
    <x v="1"/>
    <n v="251.54997919958001"/>
    <n v="2515499791995800"/>
    <n v="28.955838578845299"/>
    <n v="2895583857884530"/>
    <x v="484"/>
    <n v="110.1"/>
  </r>
  <r>
    <x v="7"/>
    <n v="66"/>
    <x v="1"/>
    <x v="6"/>
    <x v="0"/>
    <x v="3"/>
    <x v="3"/>
    <x v="1884"/>
    <x v="0"/>
    <x v="0"/>
    <n v="32.775450125904896"/>
    <n v="0.32775450125904898"/>
    <n v="327754501259049"/>
    <x v="2"/>
    <n v="1885"/>
    <s v="No"/>
    <x v="0"/>
    <n v="2419.5928151141302"/>
    <n v="2.41959281511413E+16"/>
    <n v="3.0000000000000001E-12"/>
    <n v="300"/>
    <x v="294"/>
    <n v="101.7"/>
  </r>
  <r>
    <x v="7"/>
    <n v="63"/>
    <x v="1"/>
    <x v="10"/>
    <x v="3"/>
    <x v="3"/>
    <x v="0"/>
    <x v="1885"/>
    <x v="0"/>
    <x v="1"/>
    <n v="32.747995759800503"/>
    <n v="32.747995759800503"/>
    <n v="3274799575980050"/>
    <x v="2"/>
    <n v="1886"/>
    <s v="Si"/>
    <x v="1"/>
    <n v="231.27541822516099"/>
    <n v="2312754182251610"/>
    <n v="28.772459233583799"/>
    <n v="2877245923358380"/>
    <x v="390"/>
    <n v="94.1"/>
  </r>
  <r>
    <x v="7"/>
    <n v="64"/>
    <x v="1"/>
    <x v="2"/>
    <x v="2"/>
    <x v="0"/>
    <x v="0"/>
    <x v="1886"/>
    <x v="0"/>
    <x v="0"/>
    <n v="32.719917220678198"/>
    <n v="32.719917220678198"/>
    <n v="3271991722067820"/>
    <x v="2"/>
    <n v="1887"/>
    <s v="Si"/>
    <x v="1"/>
    <n v="257.56147726613102"/>
    <n v="2575614772661310"/>
    <n v="294.50361655857"/>
    <n v="2.9450361655857E+16"/>
    <x v="298"/>
    <n v="101.4"/>
  </r>
  <r>
    <x v="7"/>
    <n v="67"/>
    <x v="1"/>
    <x v="2"/>
    <x v="0"/>
    <x v="3"/>
    <x v="3"/>
    <x v="1887"/>
    <x v="0"/>
    <x v="1"/>
    <n v="32.7067704846637"/>
    <n v="32.7067704846637"/>
    <n v="3270677048466370"/>
    <x v="2"/>
    <n v="1888"/>
    <s v="Si"/>
    <x v="1"/>
    <n v="2426.3885322778301"/>
    <n v="2.42638853227783E+16"/>
    <n v="287.25717738555602"/>
    <n v="2.87257177385556E+16"/>
    <x v="449"/>
    <n v="99.1"/>
  </r>
  <r>
    <x v="7"/>
    <n v="48"/>
    <x v="1"/>
    <x v="3"/>
    <x v="1"/>
    <x v="1"/>
    <x v="1"/>
    <x v="1888"/>
    <x v="1"/>
    <x v="0"/>
    <n v="32.701663471951299"/>
    <n v="3.2701663471951301"/>
    <n v="3270166347195130"/>
    <x v="2"/>
    <n v="1889"/>
    <s v="No"/>
    <x v="0"/>
    <n v="2063.4353226058902"/>
    <n v="2.06343532260589E+16"/>
    <n v="241.587174458639"/>
    <n v="2.41587174458639E+16"/>
    <x v="38"/>
    <n v="88.7"/>
  </r>
  <r>
    <x v="7"/>
    <n v="64"/>
    <x v="1"/>
    <x v="0"/>
    <x v="1"/>
    <x v="0"/>
    <x v="0"/>
    <x v="1889"/>
    <x v="0"/>
    <x v="3"/>
    <n v="32.6982343418697"/>
    <n v="32.6982343418697"/>
    <n v="3269823434186970"/>
    <x v="2"/>
    <n v="1890"/>
    <s v="No"/>
    <x v="0"/>
    <n v="2164.5480904272199"/>
    <n v="2.16454809042722E+16"/>
    <n v="234.42132001281999"/>
    <n v="2.3442132001282E+16"/>
    <x v="277"/>
    <n v="96.7"/>
  </r>
  <r>
    <x v="7"/>
    <n v="64"/>
    <x v="1"/>
    <x v="3"/>
    <x v="1"/>
    <x v="3"/>
    <x v="0"/>
    <x v="1890"/>
    <x v="0"/>
    <x v="3"/>
    <n v="32.696569241795501"/>
    <n v="32.696569241795501"/>
    <n v="3.26965692417955E+16"/>
    <x v="2"/>
    <n v="1891"/>
    <s v="Si"/>
    <x v="1"/>
    <n v="2164.1682895791901"/>
    <n v="2.16416828957919E+16"/>
    <n v="235.35389080797401"/>
    <n v="2.35353890807974E+16"/>
    <x v="365"/>
    <n v="93.9"/>
  </r>
  <r>
    <x v="7"/>
    <n v="63"/>
    <x v="1"/>
    <x v="5"/>
    <x v="3"/>
    <x v="0"/>
    <x v="0"/>
    <x v="1891"/>
    <x v="1"/>
    <x v="3"/>
    <n v="32.690719257632502"/>
    <n v="3.2690719257632499"/>
    <n v="3269071925763250"/>
    <x v="2"/>
    <n v="1892"/>
    <s v="No"/>
    <x v="0"/>
    <n v="2259.4973233475698"/>
    <n v="2.25949732334757E+16"/>
    <n v="233.26598809572599"/>
    <n v="2.33265988095726E+16"/>
    <x v="0"/>
    <n v="97.2"/>
  </r>
  <r>
    <x v="7"/>
    <n v="50"/>
    <x v="0"/>
    <x v="3"/>
    <x v="3"/>
    <x v="0"/>
    <x v="1"/>
    <x v="1892"/>
    <x v="1"/>
    <x v="1"/>
    <n v="32.676627602348198"/>
    <n v="3.2676627602348201"/>
    <n v="3267662760234820"/>
    <x v="2"/>
    <n v="1893"/>
    <s v="No"/>
    <x v="0"/>
    <n v="1971.10647611226"/>
    <n v="1.97110647611226E+16"/>
    <n v="2.43748595348216"/>
    <n v="243748595348216"/>
    <x v="117"/>
    <n v="94.2"/>
  </r>
  <r>
    <x v="7"/>
    <n v="57"/>
    <x v="1"/>
    <x v="0"/>
    <x v="1"/>
    <x v="1"/>
    <x v="0"/>
    <x v="1893"/>
    <x v="2"/>
    <x v="0"/>
    <n v="32.674751161351395"/>
    <n v="3.2674751161351399"/>
    <n v="3267475116135140"/>
    <x v="2"/>
    <n v="1894"/>
    <s v="No"/>
    <x v="0"/>
    <n v="183.26787188468299"/>
    <n v="1832678718846830"/>
    <n v="166.07300203080399"/>
    <n v="1.66073002030804E+16"/>
    <x v="155"/>
    <n v="95"/>
  </r>
  <r>
    <x v="7"/>
    <n v="50"/>
    <x v="0"/>
    <x v="7"/>
    <x v="1"/>
    <x v="2"/>
    <x v="1"/>
    <x v="1894"/>
    <x v="0"/>
    <x v="3"/>
    <n v="32.642202908162901"/>
    <n v="32.642202908162901"/>
    <n v="3.26422029081629E+16"/>
    <x v="2"/>
    <n v="1895"/>
    <s v="Si"/>
    <x v="1"/>
    <n v="2426.3607150062198"/>
    <n v="2.42636071500622E+16"/>
    <n v="223.19348241031301"/>
    <n v="2.23193482410313E+16"/>
    <x v="78"/>
    <n v="96.6"/>
  </r>
  <r>
    <x v="7"/>
    <n v="62"/>
    <x v="1"/>
    <x v="0"/>
    <x v="3"/>
    <x v="3"/>
    <x v="0"/>
    <x v="1895"/>
    <x v="0"/>
    <x v="1"/>
    <n v="32.640099736390702"/>
    <n v="32.640099736390702"/>
    <n v="3264009973639070"/>
    <x v="2"/>
    <n v="1896"/>
    <s v="Si"/>
    <x v="1"/>
    <n v="246.89051408040601"/>
    <n v="2468905140804060"/>
    <n v="3.0000000000000001E-12"/>
    <n v="300"/>
    <x v="365"/>
    <n v="99.7"/>
  </r>
  <r>
    <x v="7"/>
    <n v="62"/>
    <x v="0"/>
    <x v="1"/>
    <x v="3"/>
    <x v="3"/>
    <x v="0"/>
    <x v="1896"/>
    <x v="0"/>
    <x v="1"/>
    <n v="32.607812717289697"/>
    <n v="32.607812717289697"/>
    <n v="3.26078127172897E+16"/>
    <x v="2"/>
    <n v="1897"/>
    <s v="Si"/>
    <x v="1"/>
    <n v="2805.8882488203999"/>
    <n v="2.8058882488204E+16"/>
    <n v="253.367479323758"/>
    <n v="2.53367479323758E+16"/>
    <x v="485"/>
    <n v="97.7"/>
  </r>
  <r>
    <x v="7"/>
    <n v="61"/>
    <x v="1"/>
    <x v="9"/>
    <x v="0"/>
    <x v="3"/>
    <x v="0"/>
    <x v="1897"/>
    <x v="0"/>
    <x v="1"/>
    <n v="32.588819197128501"/>
    <n v="32.588819197128501"/>
    <n v="3258881919712850"/>
    <x v="2"/>
    <n v="1898"/>
    <s v="Si"/>
    <x v="1"/>
    <n v="2220.9767625805998"/>
    <n v="2.2209767625806E+16"/>
    <n v="236.382275972651"/>
    <n v="2.36382275972651E+16"/>
    <x v="420"/>
    <n v="97.7"/>
  </r>
  <r>
    <x v="7"/>
    <n v="65"/>
    <x v="1"/>
    <x v="0"/>
    <x v="1"/>
    <x v="3"/>
    <x v="3"/>
    <x v="1898"/>
    <x v="0"/>
    <x v="3"/>
    <n v="32.579636317430001"/>
    <n v="3.2579636317429999"/>
    <n v="3257963631743000"/>
    <x v="2"/>
    <n v="1899"/>
    <s v="No"/>
    <x v="0"/>
    <n v="2502.1202110764998"/>
    <n v="2.5021202110765E+16"/>
    <n v="27.9515768732137"/>
    <n v="2795157687321370"/>
    <x v="16"/>
    <n v="92.5"/>
  </r>
  <r>
    <x v="7"/>
    <n v="55"/>
    <x v="1"/>
    <x v="5"/>
    <x v="1"/>
    <x v="3"/>
    <x v="0"/>
    <x v="1899"/>
    <x v="1"/>
    <x v="3"/>
    <n v="32.573271561320503"/>
    <n v="3.25732715613205"/>
    <n v="3257327156132050"/>
    <x v="2"/>
    <n v="1900"/>
    <s v="No"/>
    <x v="0"/>
    <n v="2124.4182573275698"/>
    <n v="2.12441825732757E+16"/>
    <n v="232.53923805703101"/>
    <n v="2.32539238057031E+16"/>
    <x v="157"/>
    <n v="89.9"/>
  </r>
  <r>
    <x v="7"/>
    <n v="62"/>
    <x v="1"/>
    <x v="7"/>
    <x v="2"/>
    <x v="2"/>
    <x v="0"/>
    <x v="1900"/>
    <x v="1"/>
    <x v="1"/>
    <n v="32.5560665803524"/>
    <n v="32.5560665803524"/>
    <n v="3255606658035240"/>
    <x v="2"/>
    <n v="1901"/>
    <s v="No"/>
    <x v="0"/>
    <n v="2049.1367809499902"/>
    <n v="2.04913678094999E+16"/>
    <n v="216.35546647235299"/>
    <n v="2.16355466472353E+16"/>
    <x v="122"/>
    <n v="99.9"/>
  </r>
  <r>
    <x v="7"/>
    <n v="48"/>
    <x v="0"/>
    <x v="5"/>
    <x v="1"/>
    <x v="0"/>
    <x v="1"/>
    <x v="1901"/>
    <x v="1"/>
    <x v="1"/>
    <n v="32.534974042548697"/>
    <n v="3.2534974042548699"/>
    <n v="3253497404254870"/>
    <x v="2"/>
    <n v="1902"/>
    <s v="No"/>
    <x v="0"/>
    <n v="2003.5419863141501"/>
    <n v="2.00354198631415E+16"/>
    <n v="210.577280691238"/>
    <n v="2.10577280691238E+16"/>
    <x v="95"/>
    <n v="95.9"/>
  </r>
  <r>
    <x v="7"/>
    <n v="71"/>
    <x v="0"/>
    <x v="5"/>
    <x v="1"/>
    <x v="3"/>
    <x v="3"/>
    <x v="1902"/>
    <x v="1"/>
    <x v="1"/>
    <n v="32.483719230981698"/>
    <n v="3.24837192309817"/>
    <n v="3248371923098170"/>
    <x v="2"/>
    <n v="1903"/>
    <s v="No"/>
    <x v="0"/>
    <n v="2417.5567849233498"/>
    <n v="2.41755678492335E+16"/>
    <n v="293.68304196682698"/>
    <n v="2.93683041966827E+16"/>
    <x v="445"/>
    <n v="102.8"/>
  </r>
  <r>
    <x v="7"/>
    <n v="60"/>
    <x v="0"/>
    <x v="0"/>
    <x v="2"/>
    <x v="3"/>
    <x v="0"/>
    <x v="1903"/>
    <x v="0"/>
    <x v="3"/>
    <n v="32.453561142547301"/>
    <n v="3.2453561142547298"/>
    <n v="3245356114254730"/>
    <x v="2"/>
    <n v="1904"/>
    <s v="Si"/>
    <x v="1"/>
    <n v="2293.2097855985899"/>
    <n v="2.29320978559859E+16"/>
    <n v="252.61125822742699"/>
    <n v="2.52611258227427E+16"/>
    <x v="462"/>
    <n v="101.4"/>
  </r>
  <r>
    <x v="7"/>
    <n v="57"/>
    <x v="0"/>
    <x v="6"/>
    <x v="2"/>
    <x v="3"/>
    <x v="0"/>
    <x v="1904"/>
    <x v="0"/>
    <x v="1"/>
    <n v="32.4522740854622"/>
    <n v="3.2452274085462198"/>
    <n v="3245227408546220"/>
    <x v="2"/>
    <n v="1905"/>
    <s v="Si"/>
    <x v="1"/>
    <n v="246.73566993065799"/>
    <n v="2467356699306580"/>
    <n v="274.72695577145498"/>
    <n v="2.74726955771455E+16"/>
    <x v="486"/>
    <n v="102.7"/>
  </r>
  <r>
    <x v="7"/>
    <n v="70"/>
    <x v="0"/>
    <x v="13"/>
    <x v="3"/>
    <x v="0"/>
    <x v="3"/>
    <x v="1905"/>
    <x v="0"/>
    <x v="3"/>
    <n v="32.432370717087601"/>
    <n v="3.24323707170876"/>
    <n v="3243237071708760"/>
    <x v="2"/>
    <n v="1906"/>
    <s v="No"/>
    <x v="0"/>
    <n v="1983.6643122257999"/>
    <n v="1.9836643122258E+16"/>
    <n v="25.469424798944299"/>
    <n v="2546942479894430"/>
    <x v="392"/>
    <n v="105.3"/>
  </r>
  <r>
    <x v="7"/>
    <n v="64"/>
    <x v="0"/>
    <x v="6"/>
    <x v="1"/>
    <x v="2"/>
    <x v="0"/>
    <x v="1906"/>
    <x v="1"/>
    <x v="1"/>
    <n v="32.396146562616096"/>
    <n v="3.2396146562616099"/>
    <n v="3239614656261610"/>
    <x v="2"/>
    <n v="1907"/>
    <s v="No"/>
    <x v="0"/>
    <n v="1940.7702178248801"/>
    <n v="1.94077021782488E+16"/>
    <n v="23.764549728467699"/>
    <n v="2376454972846770"/>
    <x v="58"/>
    <n v="97.4"/>
  </r>
  <r>
    <x v="7"/>
    <n v="69"/>
    <x v="1"/>
    <x v="5"/>
    <x v="3"/>
    <x v="3"/>
    <x v="3"/>
    <x v="1907"/>
    <x v="0"/>
    <x v="3"/>
    <n v="32.3957283199152"/>
    <n v="3.23957283199152"/>
    <n v="3239572831991520"/>
    <x v="2"/>
    <n v="1908"/>
    <s v="Si"/>
    <x v="1"/>
    <n v="2343.4088226696499"/>
    <n v="2.34340882266965E+16"/>
    <n v="24.422427573154799"/>
    <n v="2442242757315480"/>
    <x v="343"/>
    <n v="100.2"/>
  </r>
  <r>
    <x v="7"/>
    <n v="64"/>
    <x v="1"/>
    <x v="8"/>
    <x v="3"/>
    <x v="0"/>
    <x v="0"/>
    <x v="1908"/>
    <x v="0"/>
    <x v="0"/>
    <n v="32.3888685533367"/>
    <n v="3.23888685533367"/>
    <n v="3238886855333670"/>
    <x v="2"/>
    <n v="1909"/>
    <s v="No"/>
    <x v="0"/>
    <n v="1791.0483103595"/>
    <n v="1.7910483103595E+16"/>
    <n v="250.200368365896"/>
    <n v="2.50200368365896E+16"/>
    <x v="404"/>
    <n v="99.6"/>
  </r>
  <r>
    <x v="7"/>
    <n v="66"/>
    <x v="0"/>
    <x v="9"/>
    <x v="0"/>
    <x v="3"/>
    <x v="3"/>
    <x v="1909"/>
    <x v="0"/>
    <x v="1"/>
    <n v="32.3749070151962"/>
    <n v="3.2374907015196199"/>
    <n v="3237490701519620"/>
    <x v="2"/>
    <n v="1910"/>
    <s v="Si"/>
    <x v="1"/>
    <n v="2380.2018288325098"/>
    <n v="2.38020182883251E+16"/>
    <n v="261.51395294205901"/>
    <n v="2.61513952942059E+16"/>
    <x v="382"/>
    <n v="95.8"/>
  </r>
  <r>
    <x v="7"/>
    <n v="68"/>
    <x v="0"/>
    <x v="2"/>
    <x v="3"/>
    <x v="3"/>
    <x v="3"/>
    <x v="1910"/>
    <x v="0"/>
    <x v="3"/>
    <n v="32.365541758504399"/>
    <n v="3.2365541758504399"/>
    <n v="3236554175850440"/>
    <x v="2"/>
    <n v="1911"/>
    <s v="Si"/>
    <x v="1"/>
    <n v="245.75309395798499"/>
    <n v="2457530939579850"/>
    <n v="220.99860126617699"/>
    <n v="2.20998601266177E+16"/>
    <x v="363"/>
    <n v="105.6"/>
  </r>
  <r>
    <x v="7"/>
    <n v="59"/>
    <x v="1"/>
    <x v="1"/>
    <x v="3"/>
    <x v="3"/>
    <x v="0"/>
    <x v="1911"/>
    <x v="0"/>
    <x v="0"/>
    <n v="32.357449300055805"/>
    <n v="0.32357449300055802"/>
    <n v="323574493000558"/>
    <x v="2"/>
    <n v="1912"/>
    <s v="Si"/>
    <x v="1"/>
    <n v="248.31860465402201"/>
    <n v="2483186046540220"/>
    <n v="29.635288741316799"/>
    <n v="2963528874131680"/>
    <x v="415"/>
    <n v="94.7"/>
  </r>
  <r>
    <x v="7"/>
    <n v="62"/>
    <x v="1"/>
    <x v="4"/>
    <x v="1"/>
    <x v="3"/>
    <x v="0"/>
    <x v="1912"/>
    <x v="0"/>
    <x v="3"/>
    <n v="32.340772153174697"/>
    <n v="32.340772153174697"/>
    <n v="3.23407721531747E+16"/>
    <x v="2"/>
    <n v="1913"/>
    <s v="No"/>
    <x v="0"/>
    <n v="2184.46302286834"/>
    <n v="2.18446302286834E+16"/>
    <n v="252.31998633864299"/>
    <n v="2.52319986338643E+16"/>
    <x v="8"/>
    <n v="96.9"/>
  </r>
  <r>
    <x v="7"/>
    <n v="54"/>
    <x v="1"/>
    <x v="5"/>
    <x v="1"/>
    <x v="0"/>
    <x v="1"/>
    <x v="1913"/>
    <x v="1"/>
    <x v="1"/>
    <n v="32.330752653255097"/>
    <n v="3.2330752653255099"/>
    <n v="3233075265325510"/>
    <x v="2"/>
    <n v="1914"/>
    <s v="No"/>
    <x v="0"/>
    <n v="1984.19032858223"/>
    <n v="1.98419032858223E+16"/>
    <n v="238.53570822745601"/>
    <n v="2.38535708227456E+16"/>
    <x v="60"/>
    <n v="87.1"/>
  </r>
  <r>
    <x v="7"/>
    <n v="59"/>
    <x v="0"/>
    <x v="5"/>
    <x v="2"/>
    <x v="0"/>
    <x v="0"/>
    <x v="1914"/>
    <x v="1"/>
    <x v="1"/>
    <n v="32.321055056669202"/>
    <n v="3.2321055056669201"/>
    <n v="3232105505666920"/>
    <x v="2"/>
    <n v="1915"/>
    <s v="Si"/>
    <x v="1"/>
    <n v="202.84623921387001"/>
    <n v="2028462392138700"/>
    <n v="25.409564442838899"/>
    <n v="2540956444283890"/>
    <x v="335"/>
    <n v="103.1"/>
  </r>
  <r>
    <x v="7"/>
    <n v="71"/>
    <x v="1"/>
    <x v="8"/>
    <x v="1"/>
    <x v="2"/>
    <x v="3"/>
    <x v="1915"/>
    <x v="1"/>
    <x v="1"/>
    <n v="32.2860450709424"/>
    <n v="3.2286045070942402"/>
    <n v="3228604507094240"/>
    <x v="2"/>
    <n v="1916"/>
    <s v="No"/>
    <x v="0"/>
    <n v="2190.13682314467"/>
    <n v="2.19013682314467E+16"/>
    <n v="248.199427793593"/>
    <n v="2.48199427793593E+16"/>
    <x v="400"/>
    <n v="105.1"/>
  </r>
  <r>
    <x v="7"/>
    <n v="65"/>
    <x v="0"/>
    <x v="1"/>
    <x v="2"/>
    <x v="0"/>
    <x v="3"/>
    <x v="1916"/>
    <x v="0"/>
    <x v="1"/>
    <n v="32.236588804952603"/>
    <n v="3.2236588804952602"/>
    <n v="3223658880495260"/>
    <x v="2"/>
    <n v="1917"/>
    <s v="Si"/>
    <x v="1"/>
    <n v="254.193359020592"/>
    <n v="2541933590205920"/>
    <n v="254.882682029487"/>
    <n v="2.54882682029487E+16"/>
    <x v="458"/>
    <n v="106.6"/>
  </r>
  <r>
    <x v="7"/>
    <n v="59"/>
    <x v="0"/>
    <x v="1"/>
    <x v="3"/>
    <x v="3"/>
    <x v="0"/>
    <x v="1917"/>
    <x v="0"/>
    <x v="1"/>
    <n v="32.233534842821399"/>
    <n v="32.233534842821399"/>
    <n v="3.22335348428214E+16"/>
    <x v="2"/>
    <n v="1918"/>
    <s v="No"/>
    <x v="0"/>
    <n v="2390.2967456904098"/>
    <n v="2.39029674569041E+16"/>
    <n v="24.064289717043401"/>
    <n v="2406428971704340"/>
    <x v="351"/>
    <n v="99.7"/>
  </r>
  <r>
    <x v="7"/>
    <n v="62"/>
    <x v="0"/>
    <x v="3"/>
    <x v="0"/>
    <x v="3"/>
    <x v="0"/>
    <x v="1918"/>
    <x v="1"/>
    <x v="1"/>
    <n v="32.232779140086699"/>
    <n v="3.22327791400867"/>
    <n v="3223277914008670"/>
    <x v="2"/>
    <n v="1919"/>
    <s v="No"/>
    <x v="0"/>
    <n v="2171.0111827932201"/>
    <n v="2.17101118279322E+16"/>
    <n v="243.327522350019"/>
    <n v="2.43327522350019E+16"/>
    <x v="387"/>
    <n v="98.9"/>
  </r>
  <r>
    <x v="7"/>
    <n v="66"/>
    <x v="0"/>
    <x v="3"/>
    <x v="3"/>
    <x v="3"/>
    <x v="3"/>
    <x v="1919"/>
    <x v="0"/>
    <x v="3"/>
    <n v="32.230136304236197"/>
    <n v="32.230136304236197"/>
    <n v="3223013630423620"/>
    <x v="2"/>
    <n v="1920"/>
    <s v="No"/>
    <x v="0"/>
    <n v="193.65181016465399"/>
    <n v="1936518101646540"/>
    <n v="225.42998753528701"/>
    <n v="2.25429987535287E+16"/>
    <x v="368"/>
    <n v="96.1"/>
  </r>
  <r>
    <x v="7"/>
    <n v="61"/>
    <x v="0"/>
    <x v="15"/>
    <x v="1"/>
    <x v="0"/>
    <x v="0"/>
    <x v="1920"/>
    <x v="0"/>
    <x v="3"/>
    <n v="32.220105170389097"/>
    <n v="3.2220105170389099"/>
    <n v="3222010517038910"/>
    <x v="2"/>
    <n v="1921"/>
    <s v="No"/>
    <x v="0"/>
    <n v="2089.63932702477"/>
    <n v="2.08963932702477E+16"/>
    <n v="250.302286874494"/>
    <n v="2.50302286874494E+16"/>
    <x v="445"/>
    <n v="96.8"/>
  </r>
  <r>
    <x v="7"/>
    <n v="59"/>
    <x v="1"/>
    <x v="5"/>
    <x v="1"/>
    <x v="3"/>
    <x v="0"/>
    <x v="1921"/>
    <x v="0"/>
    <x v="1"/>
    <n v="32.2194752492031"/>
    <n v="32.2194752492031"/>
    <n v="3221947524920310"/>
    <x v="2"/>
    <n v="1922"/>
    <s v="No"/>
    <x v="0"/>
    <n v="2359.1141816625"/>
    <n v="2.3591141816625E+16"/>
    <n v="24.782735420297598"/>
    <n v="2478273542029760"/>
    <x v="333"/>
    <n v="94.1"/>
  </r>
  <r>
    <x v="7"/>
    <n v="62"/>
    <x v="1"/>
    <x v="5"/>
    <x v="3"/>
    <x v="0"/>
    <x v="0"/>
    <x v="1922"/>
    <x v="0"/>
    <x v="1"/>
    <n v="32.204777565200203"/>
    <n v="3.2204777565200202"/>
    <n v="3220477756520020"/>
    <x v="2"/>
    <n v="1923"/>
    <s v="No"/>
    <x v="0"/>
    <n v="2238.8075060839201"/>
    <n v="2.23880750608392E+16"/>
    <n v="258.09372018005899"/>
    <n v="2.58093720180059E+16"/>
    <x v="248"/>
    <n v="101.3"/>
  </r>
  <r>
    <x v="7"/>
    <n v="53"/>
    <x v="0"/>
    <x v="1"/>
    <x v="1"/>
    <x v="0"/>
    <x v="1"/>
    <x v="1923"/>
    <x v="1"/>
    <x v="3"/>
    <n v="32.202812336871602"/>
    <n v="32.202812336871602"/>
    <n v="3.22028123368716E+16"/>
    <x v="2"/>
    <n v="1924"/>
    <s v="No"/>
    <x v="0"/>
    <n v="1991.1650957172001"/>
    <n v="1.9911650957172E+16"/>
    <n v="21.796672943072899"/>
    <n v="2179667294307290"/>
    <x v="86"/>
    <n v="88.3"/>
  </r>
  <r>
    <x v="7"/>
    <n v="57"/>
    <x v="1"/>
    <x v="2"/>
    <x v="3"/>
    <x v="0"/>
    <x v="0"/>
    <x v="1924"/>
    <x v="1"/>
    <x v="3"/>
    <n v="32.194947561096299"/>
    <n v="3.2194947561096301"/>
    <n v="3219494756109630"/>
    <x v="2"/>
    <n v="1925"/>
    <s v="No"/>
    <x v="0"/>
    <n v="2330.7168318709"/>
    <n v="2.3307168318709E+16"/>
    <n v="25.823767154339301"/>
    <n v="2582376715433930"/>
    <x v="277"/>
    <n v="97.7"/>
  </r>
  <r>
    <x v="7"/>
    <n v="56"/>
    <x v="1"/>
    <x v="1"/>
    <x v="1"/>
    <x v="3"/>
    <x v="0"/>
    <x v="1925"/>
    <x v="0"/>
    <x v="3"/>
    <n v="32.188225520989199"/>
    <n v="0.321882255209892"/>
    <n v="321882255209892"/>
    <x v="2"/>
    <n v="1926"/>
    <s v="No"/>
    <x v="0"/>
    <n v="2369.5667395881901"/>
    <n v="2.36956673958819E+16"/>
    <n v="245.74174001616299"/>
    <n v="2.45741740016163E+16"/>
    <x v="47"/>
    <n v="96.6"/>
  </r>
  <r>
    <x v="7"/>
    <n v="47"/>
    <x v="0"/>
    <x v="5"/>
    <x v="1"/>
    <x v="3"/>
    <x v="1"/>
    <x v="1926"/>
    <x v="1"/>
    <x v="1"/>
    <n v="32.168552465673201"/>
    <n v="32.168552465673201"/>
    <n v="3216855246567320"/>
    <x v="2"/>
    <n v="1927"/>
    <s v="Si"/>
    <x v="1"/>
    <n v="2182.7640306687999"/>
    <n v="2.1827640306688E+16"/>
    <n v="23.354732631532901"/>
    <n v="2335473263153290"/>
    <x v="64"/>
    <n v="98.1"/>
  </r>
  <r>
    <x v="7"/>
    <n v="59"/>
    <x v="1"/>
    <x v="0"/>
    <x v="1"/>
    <x v="0"/>
    <x v="0"/>
    <x v="1927"/>
    <x v="0"/>
    <x v="1"/>
    <n v="32.141182102320002"/>
    <n v="32.141182102320002"/>
    <n v="3.214118210232E+16"/>
    <x v="2"/>
    <n v="1928"/>
    <s v="No"/>
    <x v="0"/>
    <n v="216.213741916549"/>
    <n v="2162137419165490"/>
    <n v="220.351277013648"/>
    <n v="2.20351277013648E+16"/>
    <x v="173"/>
    <n v="97.6"/>
  </r>
  <r>
    <x v="7"/>
    <n v="58"/>
    <x v="0"/>
    <x v="10"/>
    <x v="2"/>
    <x v="3"/>
    <x v="0"/>
    <x v="1928"/>
    <x v="0"/>
    <x v="0"/>
    <n v="32.116935447259301"/>
    <n v="32.116935447259301"/>
    <n v="3.21169354472593E+16"/>
    <x v="2"/>
    <n v="1929"/>
    <s v="No"/>
    <x v="0"/>
    <n v="213.39968593883799"/>
    <n v="2133996859388380"/>
    <n v="28.462763055662801"/>
    <n v="2846276305566280"/>
    <x v="455"/>
    <n v="100.7"/>
  </r>
  <r>
    <x v="7"/>
    <n v="61"/>
    <x v="1"/>
    <x v="7"/>
    <x v="1"/>
    <x v="0"/>
    <x v="0"/>
    <x v="1929"/>
    <x v="0"/>
    <x v="3"/>
    <n v="32.073740285410103"/>
    <n v="3.2073740285410102"/>
    <n v="3207374028541010"/>
    <x v="2"/>
    <n v="1930"/>
    <s v="No"/>
    <x v="0"/>
    <n v="205.17995388385"/>
    <n v="2051799538838500"/>
    <n v="222.55390647207199"/>
    <n v="2.22553906472072E+16"/>
    <x v="434"/>
    <n v="91.1"/>
  </r>
  <r>
    <x v="7"/>
    <n v="61"/>
    <x v="0"/>
    <x v="2"/>
    <x v="2"/>
    <x v="0"/>
    <x v="0"/>
    <x v="1930"/>
    <x v="1"/>
    <x v="0"/>
    <n v="32.064398128504898"/>
    <n v="32.064398128504898"/>
    <n v="3.20643981285049E+16"/>
    <x v="2"/>
    <n v="1931"/>
    <s v="No"/>
    <x v="0"/>
    <n v="1978.9801907890101"/>
    <n v="1.97898019078901E+16"/>
    <n v="189.44570409043999"/>
    <n v="1.8944570409044E+16"/>
    <x v="349"/>
    <n v="99"/>
  </r>
  <r>
    <x v="7"/>
    <n v="52"/>
    <x v="1"/>
    <x v="6"/>
    <x v="1"/>
    <x v="1"/>
    <x v="1"/>
    <x v="1931"/>
    <x v="1"/>
    <x v="1"/>
    <n v="32.056191787392798"/>
    <n v="3.2056191787392798"/>
    <n v="3205619178739280"/>
    <x v="2"/>
    <n v="1932"/>
    <s v="No"/>
    <x v="0"/>
    <n v="1865.01090815508"/>
    <n v="1.86501090815508E+16"/>
    <n v="246.25702366191399"/>
    <n v="2.46257023661914E+16"/>
    <x v="42"/>
    <n v="90.3"/>
  </r>
  <r>
    <x v="7"/>
    <n v="70"/>
    <x v="1"/>
    <x v="5"/>
    <x v="2"/>
    <x v="0"/>
    <x v="3"/>
    <x v="1932"/>
    <x v="0"/>
    <x v="1"/>
    <n v="32.054121681967402"/>
    <n v="3.20541216819674"/>
    <n v="3205412168196740"/>
    <x v="2"/>
    <n v="1933"/>
    <s v="No"/>
    <x v="0"/>
    <n v="2278.9016702403501"/>
    <n v="2.27890167024035E+16"/>
    <n v="240.98643961317899"/>
    <n v="2.40986439613179E+16"/>
    <x v="400"/>
    <n v="98.7"/>
  </r>
  <r>
    <x v="7"/>
    <n v="46"/>
    <x v="1"/>
    <x v="1"/>
    <x v="1"/>
    <x v="2"/>
    <x v="1"/>
    <x v="1933"/>
    <x v="0"/>
    <x v="0"/>
    <n v="32.042199095871197"/>
    <n v="3.20421990958712"/>
    <n v="3204219909587120"/>
    <x v="2"/>
    <n v="1934"/>
    <s v="No"/>
    <x v="0"/>
    <n v="209.07825847788499"/>
    <n v="2090782584778850"/>
    <n v="219.46931561926999"/>
    <n v="2.1946931561927E+16"/>
    <x v="205"/>
    <n v="90.4"/>
  </r>
  <r>
    <x v="7"/>
    <n v="67"/>
    <x v="1"/>
    <x v="2"/>
    <x v="1"/>
    <x v="3"/>
    <x v="3"/>
    <x v="1934"/>
    <x v="1"/>
    <x v="3"/>
    <n v="32.037245025811998"/>
    <n v="3.2037245025812"/>
    <n v="3203724502581200"/>
    <x v="2"/>
    <n v="1935"/>
    <s v="No"/>
    <x v="0"/>
    <n v="211.35427054203601"/>
    <n v="2113542705420360"/>
    <n v="258.39036342828501"/>
    <n v="2.58390363428285E+16"/>
    <x v="173"/>
    <n v="95.6"/>
  </r>
  <r>
    <x v="7"/>
    <n v="65"/>
    <x v="1"/>
    <x v="2"/>
    <x v="3"/>
    <x v="3"/>
    <x v="3"/>
    <x v="1935"/>
    <x v="1"/>
    <x v="3"/>
    <n v="32.029360699415797"/>
    <n v="32.029360699415797"/>
    <n v="3.20293606994158E+16"/>
    <x v="2"/>
    <n v="1936"/>
    <s v="No"/>
    <x v="0"/>
    <n v="2145.1827383135901"/>
    <n v="2.14518273831359E+16"/>
    <n v="240.220221221478"/>
    <n v="2.40220221221478E+16"/>
    <x v="416"/>
    <n v="96.2"/>
  </r>
  <r>
    <x v="7"/>
    <n v="57"/>
    <x v="0"/>
    <x v="9"/>
    <x v="0"/>
    <x v="3"/>
    <x v="0"/>
    <x v="1936"/>
    <x v="1"/>
    <x v="1"/>
    <n v="31.994045340387899"/>
    <n v="3.19940453403879"/>
    <n v="3199404534038790"/>
    <x v="2"/>
    <n v="1937"/>
    <s v="No"/>
    <x v="0"/>
    <n v="2281.3434311915498"/>
    <n v="2.28134343119155E+16"/>
    <n v="259.43058957023999"/>
    <n v="2.5943058957024E+16"/>
    <x v="208"/>
    <n v="98.2"/>
  </r>
  <r>
    <x v="7"/>
    <n v="62"/>
    <x v="0"/>
    <x v="8"/>
    <x v="3"/>
    <x v="0"/>
    <x v="0"/>
    <x v="1937"/>
    <x v="1"/>
    <x v="3"/>
    <n v="31.980012072551499"/>
    <n v="3.19800120725515"/>
    <n v="3198001207255150"/>
    <x v="2"/>
    <n v="1938"/>
    <s v="No"/>
    <x v="0"/>
    <n v="1978.9134957533599"/>
    <n v="1.97891349575336E+16"/>
    <n v="240.72981863068401"/>
    <n v="2.40729818630684E+16"/>
    <x v="166"/>
    <n v="98.1"/>
  </r>
  <r>
    <x v="7"/>
    <n v="74"/>
    <x v="1"/>
    <x v="9"/>
    <x v="1"/>
    <x v="0"/>
    <x v="3"/>
    <x v="1938"/>
    <x v="0"/>
    <x v="1"/>
    <n v="31.979615606538498"/>
    <n v="31.979615606538498"/>
    <n v="3.19796156065385E+16"/>
    <x v="2"/>
    <n v="1939"/>
    <s v="Si"/>
    <x v="1"/>
    <n v="2254.4237484508599"/>
    <n v="2.25442374845086E+16"/>
    <n v="274.39471923709999"/>
    <n v="2.743947192371E+16"/>
    <x v="451"/>
    <n v="99.1"/>
  </r>
  <r>
    <x v="7"/>
    <n v="62"/>
    <x v="0"/>
    <x v="14"/>
    <x v="1"/>
    <x v="2"/>
    <x v="0"/>
    <x v="1939"/>
    <x v="0"/>
    <x v="1"/>
    <n v="31.9274280143811"/>
    <n v="31.9274280143811"/>
    <n v="3.19274280143811E+16"/>
    <x v="2"/>
    <n v="1940"/>
    <s v="No"/>
    <x v="0"/>
    <n v="239.37387375812901"/>
    <n v="2393738737581290"/>
    <n v="229.09431559845501"/>
    <n v="2.29094315598455E+16"/>
    <x v="332"/>
    <n v="96.8"/>
  </r>
  <r>
    <x v="7"/>
    <n v="68"/>
    <x v="0"/>
    <x v="1"/>
    <x v="2"/>
    <x v="3"/>
    <x v="3"/>
    <x v="1940"/>
    <x v="0"/>
    <x v="0"/>
    <n v="31.913023216576399"/>
    <n v="31.913023216576399"/>
    <n v="3.19130232165764E+16"/>
    <x v="2"/>
    <n v="1941"/>
    <s v="No"/>
    <x v="0"/>
    <n v="2176.5976192524199"/>
    <n v="2.17659761925242E+16"/>
    <n v="25.082837627072699"/>
    <n v="2508283762707270"/>
    <x v="123"/>
    <n v="100.2"/>
  </r>
  <r>
    <x v="7"/>
    <n v="54"/>
    <x v="1"/>
    <x v="0"/>
    <x v="1"/>
    <x v="3"/>
    <x v="1"/>
    <x v="1941"/>
    <x v="0"/>
    <x v="3"/>
    <n v="31.912963372745502"/>
    <n v="3.19129633727455"/>
    <n v="3191296337274550"/>
    <x v="2"/>
    <n v="1942"/>
    <s v="No"/>
    <x v="0"/>
    <n v="213.949850672613"/>
    <n v="2139498506726130"/>
    <n v="2.4731730496628299"/>
    <n v="247317304966283"/>
    <x v="21"/>
    <n v="93"/>
  </r>
  <r>
    <x v="7"/>
    <n v="60"/>
    <x v="1"/>
    <x v="2"/>
    <x v="3"/>
    <x v="3"/>
    <x v="0"/>
    <x v="1942"/>
    <x v="0"/>
    <x v="0"/>
    <n v="31.908250756654699"/>
    <n v="31.908250756654699"/>
    <n v="3.19082507566547E+16"/>
    <x v="2"/>
    <n v="1943"/>
    <s v="Si"/>
    <x v="1"/>
    <n v="25.979083241468501"/>
    <n v="259790832414685"/>
    <n v="272.54905034760498"/>
    <n v="2.72549050347605E+16"/>
    <x v="424"/>
    <n v="102.4"/>
  </r>
  <r>
    <x v="7"/>
    <n v="54"/>
    <x v="1"/>
    <x v="5"/>
    <x v="1"/>
    <x v="3"/>
    <x v="1"/>
    <x v="1943"/>
    <x v="1"/>
    <x v="1"/>
    <n v="31.903518901045199"/>
    <n v="31.903518901045199"/>
    <n v="3.19035189010452E+16"/>
    <x v="2"/>
    <n v="1944"/>
    <s v="No"/>
    <x v="0"/>
    <n v="2101.6477468954599"/>
    <n v="2.10164774689546E+16"/>
    <n v="242.51081932431401"/>
    <n v="2.42510819324314E+16"/>
    <x v="191"/>
    <n v="86.6"/>
  </r>
  <r>
    <x v="7"/>
    <n v="53"/>
    <x v="1"/>
    <x v="2"/>
    <x v="1"/>
    <x v="2"/>
    <x v="1"/>
    <x v="1944"/>
    <x v="0"/>
    <x v="1"/>
    <n v="31.8951808802579"/>
    <n v="31.8951808802579"/>
    <n v="3.18951808802579E+16"/>
    <x v="2"/>
    <n v="1945"/>
    <s v="No"/>
    <x v="0"/>
    <n v="2100.7177707144701"/>
    <n v="2.10071777071447E+16"/>
    <n v="19.087572480886301"/>
    <n v="1908757248088630"/>
    <x v="202"/>
    <n v="89.8"/>
  </r>
  <r>
    <x v="7"/>
    <n v="60"/>
    <x v="0"/>
    <x v="0"/>
    <x v="2"/>
    <x v="3"/>
    <x v="0"/>
    <x v="1945"/>
    <x v="1"/>
    <x v="3"/>
    <n v="31.880847659841301"/>
    <n v="31.880847659841301"/>
    <n v="3.18808476598413E+16"/>
    <x v="2"/>
    <n v="1946"/>
    <s v="Si"/>
    <x v="1"/>
    <n v="210.315024350638"/>
    <n v="2103150243506380"/>
    <n v="238.508810305987"/>
    <n v="2.38508810305987E+16"/>
    <x v="444"/>
    <n v="97.6"/>
  </r>
  <r>
    <x v="7"/>
    <n v="63"/>
    <x v="1"/>
    <x v="5"/>
    <x v="2"/>
    <x v="0"/>
    <x v="0"/>
    <x v="1946"/>
    <x v="0"/>
    <x v="1"/>
    <n v="31.849621073280701"/>
    <n v="3.1849621073280701"/>
    <n v="3184962107328070"/>
    <x v="2"/>
    <n v="1947"/>
    <s v="No"/>
    <x v="0"/>
    <n v="2114.6132220171198"/>
    <n v="2.11461322201712E+16"/>
    <n v="226.84260636790401"/>
    <n v="2.26842606367904E+16"/>
    <x v="260"/>
    <n v="98.7"/>
  </r>
  <r>
    <x v="7"/>
    <n v="50"/>
    <x v="1"/>
    <x v="11"/>
    <x v="1"/>
    <x v="2"/>
    <x v="1"/>
    <x v="1947"/>
    <x v="1"/>
    <x v="3"/>
    <n v="31.849467058106701"/>
    <n v="31.849467058106701"/>
    <n v="3.18494670581067E+16"/>
    <x v="2"/>
    <n v="1948"/>
    <s v="No"/>
    <x v="0"/>
    <n v="2005.72907322319"/>
    <n v="2.00572907322319E+16"/>
    <n v="190.26106027934199"/>
    <n v="1.90261060279342E+16"/>
    <x v="223"/>
    <n v="84.6"/>
  </r>
  <r>
    <x v="7"/>
    <n v="56"/>
    <x v="0"/>
    <x v="9"/>
    <x v="1"/>
    <x v="3"/>
    <x v="0"/>
    <x v="1948"/>
    <x v="1"/>
    <x v="1"/>
    <n v="31.842686527002002"/>
    <n v="31.842686527002002"/>
    <n v="3.1842686527002E+16"/>
    <x v="2"/>
    <n v="1949"/>
    <s v="Si"/>
    <x v="1"/>
    <n v="2466.8389187626899"/>
    <n v="2.46683891876269E+16"/>
    <n v="233.26029012706499"/>
    <n v="2.33260290127065E+16"/>
    <x v="390"/>
    <n v="98.1"/>
  </r>
  <r>
    <x v="7"/>
    <n v="54"/>
    <x v="0"/>
    <x v="11"/>
    <x v="1"/>
    <x v="0"/>
    <x v="1"/>
    <x v="1949"/>
    <x v="1"/>
    <x v="1"/>
    <n v="31.8341813165456"/>
    <n v="31.8341813165456"/>
    <n v="3.18341813165456E+16"/>
    <x v="2"/>
    <n v="1950"/>
    <s v="No"/>
    <x v="0"/>
    <n v="2039.6727391898401"/>
    <n v="2.03967273918984E+16"/>
    <n v="28.096115899502699"/>
    <n v="2809611589950270"/>
    <x v="15"/>
    <n v="88.8"/>
  </r>
  <r>
    <x v="7"/>
    <n v="57"/>
    <x v="1"/>
    <x v="5"/>
    <x v="2"/>
    <x v="3"/>
    <x v="0"/>
    <x v="1950"/>
    <x v="0"/>
    <x v="1"/>
    <n v="31.8201625528765"/>
    <n v="31.8201625528765"/>
    <n v="3.18201625528765E+16"/>
    <x v="2"/>
    <n v="1951"/>
    <s v="No"/>
    <x v="0"/>
    <n v="23.0571413804599"/>
    <n v="230571413804599"/>
    <n v="290.85080354380301"/>
    <n v="2.90850803543803E+16"/>
    <x v="318"/>
    <n v="96.4"/>
  </r>
  <r>
    <x v="7"/>
    <n v="54"/>
    <x v="1"/>
    <x v="3"/>
    <x v="1"/>
    <x v="0"/>
    <x v="1"/>
    <x v="1951"/>
    <x v="1"/>
    <x v="1"/>
    <n v="31.811690104980801"/>
    <n v="31.811690104980801"/>
    <n v="3.18116901049808E+16"/>
    <x v="2"/>
    <n v="1952"/>
    <s v="No"/>
    <x v="0"/>
    <n v="2059.8040193141401"/>
    <n v="2.05980401931414E+16"/>
    <n v="23.653980840466499"/>
    <n v="2365398084046650"/>
    <x v="55"/>
    <n v="88.4"/>
  </r>
  <r>
    <x v="7"/>
    <n v="66"/>
    <x v="1"/>
    <x v="2"/>
    <x v="2"/>
    <x v="3"/>
    <x v="3"/>
    <x v="1952"/>
    <x v="0"/>
    <x v="0"/>
    <n v="31.809792873476599"/>
    <n v="31.809792873476599"/>
    <n v="3180979287347660"/>
    <x v="2"/>
    <n v="1953"/>
    <s v="No"/>
    <x v="0"/>
    <n v="2070.3241417639301"/>
    <n v="2.07032414176393E+16"/>
    <n v="24.559552040059199"/>
    <n v="2455955204005920"/>
    <x v="302"/>
    <n v="95"/>
  </r>
  <r>
    <x v="7"/>
    <n v="60"/>
    <x v="0"/>
    <x v="0"/>
    <x v="3"/>
    <x v="0"/>
    <x v="0"/>
    <x v="1953"/>
    <x v="1"/>
    <x v="3"/>
    <n v="31.801830702884104"/>
    <n v="3.1801830702884102"/>
    <n v="3180183070288410"/>
    <x v="2"/>
    <n v="1954"/>
    <s v="Si"/>
    <x v="1"/>
    <n v="2429.3230610052801"/>
    <n v="2.42932306100528E+16"/>
    <n v="260.901422052486"/>
    <n v="2.60901422052486E+16"/>
    <x v="303"/>
    <n v="104.1"/>
  </r>
  <r>
    <x v="7"/>
    <n v="57"/>
    <x v="0"/>
    <x v="1"/>
    <x v="0"/>
    <x v="3"/>
    <x v="0"/>
    <x v="1954"/>
    <x v="0"/>
    <x v="0"/>
    <n v="31.7738588124156"/>
    <n v="31.7738588124156"/>
    <n v="3.17738588124156E+16"/>
    <x v="2"/>
    <n v="1955"/>
    <s v="Si"/>
    <x v="1"/>
    <n v="230.75790658875701"/>
    <n v="2307579065887570"/>
    <n v="277.33481435491899"/>
    <n v="2.77334814354919E+16"/>
    <x v="479"/>
    <n v="108.7"/>
  </r>
  <r>
    <x v="7"/>
    <n v="62"/>
    <x v="0"/>
    <x v="5"/>
    <x v="1"/>
    <x v="3"/>
    <x v="0"/>
    <x v="1955"/>
    <x v="0"/>
    <x v="3"/>
    <n v="31.758978143217298"/>
    <n v="3.17589781432173"/>
    <n v="3175897814321730"/>
    <x v="2"/>
    <n v="1956"/>
    <s v="No"/>
    <x v="0"/>
    <n v="1963.87826605384"/>
    <n v="1.96387826605384E+16"/>
    <n v="227.10628210841099"/>
    <n v="2.27106282108411E+16"/>
    <x v="312"/>
    <n v="99.3"/>
  </r>
  <r>
    <x v="7"/>
    <n v="63"/>
    <x v="0"/>
    <x v="5"/>
    <x v="1"/>
    <x v="0"/>
    <x v="0"/>
    <x v="1956"/>
    <x v="0"/>
    <x v="3"/>
    <n v="31.7441178354056"/>
    <n v="31.7441178354056"/>
    <n v="3.17441178354056E+16"/>
    <x v="2"/>
    <n v="1957"/>
    <s v="No"/>
    <x v="0"/>
    <n v="2421.8154633239801"/>
    <n v="2.42181546332398E+16"/>
    <n v="21.75080402331"/>
    <n v="2175080402331000"/>
    <x v="372"/>
    <n v="99.2"/>
  </r>
  <r>
    <x v="7"/>
    <n v="64"/>
    <x v="0"/>
    <x v="0"/>
    <x v="2"/>
    <x v="2"/>
    <x v="0"/>
    <x v="1957"/>
    <x v="0"/>
    <x v="0"/>
    <n v="31.727067066822599"/>
    <n v="31.727067066822599"/>
    <n v="3.17270670668226E+16"/>
    <x v="2"/>
    <n v="1958"/>
    <s v="No"/>
    <x v="0"/>
    <n v="21.285030939114499"/>
    <n v="212850309391145"/>
    <n v="271.929503027598"/>
    <n v="2.71929503027598E+16"/>
    <x v="372"/>
    <n v="95.6"/>
  </r>
  <r>
    <x v="7"/>
    <n v="49"/>
    <x v="0"/>
    <x v="5"/>
    <x v="1"/>
    <x v="0"/>
    <x v="1"/>
    <x v="1958"/>
    <x v="0"/>
    <x v="1"/>
    <n v="31.7113379310649"/>
    <n v="31.7113379310649"/>
    <n v="3.17113379310649E+16"/>
    <x v="2"/>
    <n v="1959"/>
    <s v="No"/>
    <x v="0"/>
    <n v="202.415581692111"/>
    <n v="2024155816921110"/>
    <n v="24.1013638056566"/>
    <n v="2410136380565660"/>
    <x v="134"/>
    <n v="95.2"/>
  </r>
  <r>
    <x v="7"/>
    <n v="65"/>
    <x v="0"/>
    <x v="2"/>
    <x v="3"/>
    <x v="0"/>
    <x v="3"/>
    <x v="1959"/>
    <x v="1"/>
    <x v="1"/>
    <n v="31.675371956509199"/>
    <n v="31.675371956509199"/>
    <n v="3.16753719565092E+16"/>
    <x v="2"/>
    <n v="1960"/>
    <s v="No"/>
    <x v="0"/>
    <n v="1866.5903303364701"/>
    <n v="1.86659033033647E+16"/>
    <n v="186.80528504500799"/>
    <n v="1.86805285045008E+16"/>
    <x v="274"/>
    <n v="100.6"/>
  </r>
  <r>
    <x v="7"/>
    <n v="63"/>
    <x v="1"/>
    <x v="0"/>
    <x v="3"/>
    <x v="0"/>
    <x v="0"/>
    <x v="1960"/>
    <x v="1"/>
    <x v="3"/>
    <n v="31.650352327316604"/>
    <n v="3.1650352327316602"/>
    <n v="3165035232731660"/>
    <x v="2"/>
    <n v="1961"/>
    <s v="No"/>
    <x v="0"/>
    <n v="1802.7846003053101"/>
    <n v="1.80278460030531E+16"/>
    <n v="242.74220027611801"/>
    <n v="2.42742200276118E+16"/>
    <x v="371"/>
    <n v="99"/>
  </r>
  <r>
    <x v="7"/>
    <n v="52"/>
    <x v="0"/>
    <x v="2"/>
    <x v="3"/>
    <x v="0"/>
    <x v="1"/>
    <x v="1961"/>
    <x v="1"/>
    <x v="1"/>
    <n v="31.6059731715434"/>
    <n v="31.6059731715434"/>
    <n v="3.16059731715434E+16"/>
    <x v="2"/>
    <n v="1962"/>
    <s v="No"/>
    <x v="0"/>
    <n v="206.587979016058"/>
    <n v="2065879790160580"/>
    <n v="23.7685442522084"/>
    <n v="2376854425220840"/>
    <x v="93"/>
    <n v="91.6"/>
  </r>
  <r>
    <x v="7"/>
    <n v="63"/>
    <x v="1"/>
    <x v="2"/>
    <x v="1"/>
    <x v="3"/>
    <x v="0"/>
    <x v="1962"/>
    <x v="0"/>
    <x v="0"/>
    <n v="31.6049176444183"/>
    <n v="31.6049176444183"/>
    <n v="3.16049176444183E+16"/>
    <x v="2"/>
    <n v="1963"/>
    <s v="Si"/>
    <x v="1"/>
    <n v="226.05982963778601"/>
    <n v="2260598296377860"/>
    <n v="278.67077841653298"/>
    <n v="2.78670778416533E+16"/>
    <x v="308"/>
    <n v="97.3"/>
  </r>
  <r>
    <x v="7"/>
    <n v="65"/>
    <x v="0"/>
    <x v="5"/>
    <x v="2"/>
    <x v="0"/>
    <x v="3"/>
    <x v="1963"/>
    <x v="0"/>
    <x v="1"/>
    <n v="31.603781337127099"/>
    <n v="3.1603781337127099"/>
    <n v="3160378133712710"/>
    <x v="2"/>
    <n v="1964"/>
    <s v="No"/>
    <x v="0"/>
    <n v="2288.8053860124501"/>
    <n v="2.28880538601245E+16"/>
    <n v="272.23214760047398"/>
    <n v="2.72232147600474E+16"/>
    <x v="445"/>
    <n v="102.6"/>
  </r>
  <r>
    <x v="7"/>
    <n v="56"/>
    <x v="0"/>
    <x v="5"/>
    <x v="1"/>
    <x v="0"/>
    <x v="0"/>
    <x v="1964"/>
    <x v="0"/>
    <x v="3"/>
    <n v="31.6026789737505"/>
    <n v="31.6026789737505"/>
    <n v="3160267897375050"/>
    <x v="2"/>
    <n v="1965"/>
    <s v="No"/>
    <x v="0"/>
    <n v="215.723292533044"/>
    <n v="2157232925330440"/>
    <n v="273.218589042958"/>
    <n v="2.73218589042958E+16"/>
    <x v="167"/>
    <n v="102.9"/>
  </r>
  <r>
    <x v="7"/>
    <n v="61"/>
    <x v="0"/>
    <x v="3"/>
    <x v="1"/>
    <x v="0"/>
    <x v="0"/>
    <x v="1965"/>
    <x v="0"/>
    <x v="1"/>
    <n v="31.591736086651"/>
    <n v="31.591736086651"/>
    <n v="3.1591736086651E+16"/>
    <x v="2"/>
    <n v="1966"/>
    <s v="No"/>
    <x v="0"/>
    <n v="2339.8878734557802"/>
    <n v="2.33988787345578E+16"/>
    <n v="227.47480299706999"/>
    <n v="2.2747480299707E+16"/>
    <x v="116"/>
    <n v="95.1"/>
  </r>
  <r>
    <x v="7"/>
    <n v="63"/>
    <x v="0"/>
    <x v="2"/>
    <x v="0"/>
    <x v="3"/>
    <x v="0"/>
    <x v="1966"/>
    <x v="0"/>
    <x v="1"/>
    <n v="31.5882955616175"/>
    <n v="31.5882955616175"/>
    <n v="3.15882955616175E+16"/>
    <x v="2"/>
    <n v="1967"/>
    <s v="No"/>
    <x v="0"/>
    <n v="2385.5559616104902"/>
    <n v="2.38555596161049E+16"/>
    <n v="236.37868374974701"/>
    <n v="2.36378683749747E+16"/>
    <x v="284"/>
    <n v="100.9"/>
  </r>
  <r>
    <x v="7"/>
    <n v="62"/>
    <x v="0"/>
    <x v="6"/>
    <x v="1"/>
    <x v="0"/>
    <x v="0"/>
    <x v="1967"/>
    <x v="1"/>
    <x v="3"/>
    <n v="31.586256337327299"/>
    <n v="31.586256337327299"/>
    <n v="3.15862563373273E+16"/>
    <x v="2"/>
    <n v="1968"/>
    <s v="No"/>
    <x v="0"/>
    <n v="203.43444594494201"/>
    <n v="2034344459449420"/>
    <n v="206.433276101888"/>
    <n v="2.06433276101888E+16"/>
    <x v="43"/>
    <n v="98.3"/>
  </r>
  <r>
    <x v="7"/>
    <n v="60"/>
    <x v="0"/>
    <x v="1"/>
    <x v="1"/>
    <x v="0"/>
    <x v="0"/>
    <x v="1968"/>
    <x v="1"/>
    <x v="3"/>
    <n v="31.583679983782801"/>
    <n v="31.583679983782801"/>
    <n v="3.15836799837828E+16"/>
    <x v="2"/>
    <n v="1969"/>
    <s v="No"/>
    <x v="0"/>
    <n v="2043.1098072372799"/>
    <n v="2.04310980723728E+16"/>
    <n v="20.713437075941101"/>
    <n v="2071343707594110"/>
    <x v="229"/>
    <n v="96.1"/>
  </r>
  <r>
    <x v="7"/>
    <n v="63"/>
    <x v="0"/>
    <x v="1"/>
    <x v="2"/>
    <x v="2"/>
    <x v="0"/>
    <x v="1969"/>
    <x v="0"/>
    <x v="0"/>
    <n v="31.577799907527101"/>
    <n v="3.1577799907527102"/>
    <n v="3157779990752710"/>
    <x v="2"/>
    <n v="1970"/>
    <s v="Si"/>
    <x v="1"/>
    <n v="2187.5092256287599"/>
    <n v="2.18750922562876E+16"/>
    <n v="234.283660094108"/>
    <n v="2.34283660094108E+16"/>
    <x v="145"/>
    <n v="102"/>
  </r>
  <r>
    <x v="7"/>
    <n v="44"/>
    <x v="1"/>
    <x v="2"/>
    <x v="1"/>
    <x v="0"/>
    <x v="2"/>
    <x v="1970"/>
    <x v="1"/>
    <x v="1"/>
    <n v="31.553520749051899"/>
    <n v="31.553520749051899"/>
    <n v="3155352074905190"/>
    <x v="2"/>
    <n v="1971"/>
    <s v="No"/>
    <x v="0"/>
    <n v="206.49104772814999"/>
    <n v="2064910477281500"/>
    <n v="21.833636386807001"/>
    <n v="2183363638680700"/>
    <x v="487"/>
    <n v="89.2"/>
  </r>
  <r>
    <x v="7"/>
    <n v="59"/>
    <x v="0"/>
    <x v="5"/>
    <x v="2"/>
    <x v="3"/>
    <x v="0"/>
    <x v="1971"/>
    <x v="0"/>
    <x v="1"/>
    <n v="31.512433683378699"/>
    <n v="3.15124336833787"/>
    <n v="3151243368337870"/>
    <x v="2"/>
    <n v="1972"/>
    <s v="Si"/>
    <x v="1"/>
    <n v="240.073093532087"/>
    <n v="2400730935320870"/>
    <n v="26.963699441560799"/>
    <n v="2696369944156080"/>
    <x v="359"/>
    <n v="104.4"/>
  </r>
  <r>
    <x v="7"/>
    <n v="54"/>
    <x v="1"/>
    <x v="3"/>
    <x v="1"/>
    <x v="3"/>
    <x v="1"/>
    <x v="1972"/>
    <x v="1"/>
    <x v="3"/>
    <n v="31.500966472553703"/>
    <n v="3.1500966472553702"/>
    <n v="3150096647255370"/>
    <x v="2"/>
    <n v="1973"/>
    <s v="No"/>
    <x v="0"/>
    <n v="2182.3869103055299"/>
    <n v="2.18238691030553E+16"/>
    <n v="236.85279788109301"/>
    <n v="2.36852797881093E+16"/>
    <x v="32"/>
    <n v="93.4"/>
  </r>
  <r>
    <x v="7"/>
    <n v="71"/>
    <x v="1"/>
    <x v="9"/>
    <x v="2"/>
    <x v="3"/>
    <x v="3"/>
    <x v="1973"/>
    <x v="0"/>
    <x v="1"/>
    <n v="31.456091163581199"/>
    <n v="31.456091163581199"/>
    <n v="3.14560911635812E+16"/>
    <x v="2"/>
    <n v="1974"/>
    <s v="Si"/>
    <x v="1"/>
    <n v="214.844581009443"/>
    <n v="2148445810094430"/>
    <n v="28.517045164921001"/>
    <n v="2851704516492100"/>
    <x v="362"/>
    <n v="107.7"/>
  </r>
  <r>
    <x v="7"/>
    <n v="60"/>
    <x v="1"/>
    <x v="1"/>
    <x v="3"/>
    <x v="3"/>
    <x v="0"/>
    <x v="1974"/>
    <x v="0"/>
    <x v="1"/>
    <n v="31.454494712097699"/>
    <n v="31.454494712097699"/>
    <n v="3.14544947120977E+16"/>
    <x v="2"/>
    <n v="1975"/>
    <s v="Si"/>
    <x v="1"/>
    <n v="2012.1098544788899"/>
    <n v="2.01210985447889E+16"/>
    <n v="240.85321754006699"/>
    <n v="2.40853217540067E+16"/>
    <x v="69"/>
    <n v="100"/>
  </r>
  <r>
    <x v="7"/>
    <n v="62"/>
    <x v="0"/>
    <x v="0"/>
    <x v="2"/>
    <x v="0"/>
    <x v="0"/>
    <x v="1975"/>
    <x v="0"/>
    <x v="1"/>
    <n v="31.427301422639701"/>
    <n v="31.427301422639701"/>
    <n v="3.14273014226397E+16"/>
    <x v="2"/>
    <n v="1976"/>
    <s v="No"/>
    <x v="0"/>
    <n v="1814.06220586618"/>
    <n v="1.81406220586618E+16"/>
    <n v="195.561311581952"/>
    <n v="1.95561311581952E+16"/>
    <x v="370"/>
    <n v="100.9"/>
  </r>
  <r>
    <x v="7"/>
    <n v="58"/>
    <x v="0"/>
    <x v="9"/>
    <x v="2"/>
    <x v="3"/>
    <x v="0"/>
    <x v="1976"/>
    <x v="1"/>
    <x v="3"/>
    <n v="31.411408149939"/>
    <n v="31.411408149939"/>
    <n v="3.1411408149939E+16"/>
    <x v="2"/>
    <n v="1977"/>
    <s v="No"/>
    <x v="0"/>
    <n v="2208.9865763876401"/>
    <n v="2.20898657638764E+16"/>
    <n v="20.212562045759501"/>
    <n v="2021256204575950"/>
    <x v="281"/>
    <n v="94.9"/>
  </r>
  <r>
    <x v="7"/>
    <n v="63"/>
    <x v="0"/>
    <x v="5"/>
    <x v="0"/>
    <x v="3"/>
    <x v="0"/>
    <x v="1977"/>
    <x v="0"/>
    <x v="0"/>
    <n v="31.345759252311201"/>
    <n v="31.345759252311201"/>
    <n v="3.13457592523112E+16"/>
    <x v="2"/>
    <n v="1978"/>
    <s v="Si"/>
    <x v="1"/>
    <n v="250.895119065811"/>
    <n v="2508951190658110"/>
    <n v="282.64003087231799"/>
    <n v="2.82640030872318E+16"/>
    <x v="399"/>
    <n v="100.7"/>
  </r>
  <r>
    <x v="7"/>
    <n v="64"/>
    <x v="1"/>
    <x v="8"/>
    <x v="2"/>
    <x v="3"/>
    <x v="0"/>
    <x v="1978"/>
    <x v="0"/>
    <x v="0"/>
    <n v="31.334314162192001"/>
    <n v="31.334314162192001"/>
    <n v="3133431416219200"/>
    <x v="2"/>
    <n v="1979"/>
    <s v="No"/>
    <x v="0"/>
    <n v="2185.3652487592499"/>
    <n v="2.18536524875925E+16"/>
    <n v="220.95317270183199"/>
    <n v="2.20953172701832E+16"/>
    <x v="371"/>
    <n v="95.7"/>
  </r>
  <r>
    <x v="7"/>
    <n v="51"/>
    <x v="1"/>
    <x v="17"/>
    <x v="1"/>
    <x v="0"/>
    <x v="1"/>
    <x v="1979"/>
    <x v="0"/>
    <x v="1"/>
    <n v="31.328097264301199"/>
    <n v="3.13280972643012"/>
    <n v="3132809726430120"/>
    <x v="2"/>
    <n v="1980"/>
    <s v="No"/>
    <x v="0"/>
    <n v="2172.2449951239901"/>
    <n v="2.17224499512399E+16"/>
    <n v="238.42834331198"/>
    <n v="2.3842834331198E+16"/>
    <x v="204"/>
    <n v="87.2"/>
  </r>
  <r>
    <x v="7"/>
    <n v="52"/>
    <x v="0"/>
    <x v="9"/>
    <x v="1"/>
    <x v="2"/>
    <x v="1"/>
    <x v="1980"/>
    <x v="2"/>
    <x v="3"/>
    <n v="31.325504285485902"/>
    <n v="3.1325504285485901"/>
    <n v="3132550428548590"/>
    <x v="2"/>
    <n v="1981"/>
    <s v="No"/>
    <x v="0"/>
    <n v="1916.2434849645799"/>
    <n v="1.91624348496458E+16"/>
    <n v="178.84904614884999"/>
    <n v="1.7884904614885E+16"/>
    <x v="23"/>
    <n v="88.4"/>
  </r>
  <r>
    <x v="7"/>
    <n v="62"/>
    <x v="1"/>
    <x v="2"/>
    <x v="1"/>
    <x v="0"/>
    <x v="0"/>
    <x v="1981"/>
    <x v="1"/>
    <x v="3"/>
    <n v="31.3103144197893"/>
    <n v="3.13103144197893"/>
    <n v="3131031441978930"/>
    <x v="2"/>
    <n v="1982"/>
    <s v="No"/>
    <x v="0"/>
    <n v="179.76264675443301"/>
    <n v="1797626467544330"/>
    <n v="19.685368437519401"/>
    <n v="1968536843751940"/>
    <x v="293"/>
    <n v="91.8"/>
  </r>
  <r>
    <x v="7"/>
    <n v="58"/>
    <x v="1"/>
    <x v="9"/>
    <x v="2"/>
    <x v="3"/>
    <x v="0"/>
    <x v="1982"/>
    <x v="0"/>
    <x v="1"/>
    <n v="31.2815743627865"/>
    <n v="31.2815743627865"/>
    <n v="3128157436278650"/>
    <x v="2"/>
    <n v="1983"/>
    <s v="No"/>
    <x v="0"/>
    <n v="2006.44185373703"/>
    <n v="2.00644185373703E+16"/>
    <n v="29.882261220185601"/>
    <n v="2988226122018560"/>
    <x v="180"/>
    <n v="95.5"/>
  </r>
  <r>
    <x v="7"/>
    <n v="51"/>
    <x v="1"/>
    <x v="4"/>
    <x v="1"/>
    <x v="0"/>
    <x v="1"/>
    <x v="1983"/>
    <x v="1"/>
    <x v="3"/>
    <n v="31.276436273633699"/>
    <n v="0.31276436273633701"/>
    <n v="312764362736337"/>
    <x v="2"/>
    <n v="1984"/>
    <s v="No"/>
    <x v="0"/>
    <n v="2249.41399798052"/>
    <n v="2.24941399798052E+16"/>
    <n v="25.364921013478099"/>
    <n v="2536492101347810"/>
    <x v="158"/>
    <n v="93.6"/>
  </r>
  <r>
    <x v="7"/>
    <n v="59"/>
    <x v="1"/>
    <x v="0"/>
    <x v="1"/>
    <x v="3"/>
    <x v="0"/>
    <x v="1984"/>
    <x v="1"/>
    <x v="3"/>
    <n v="31.272960590541199"/>
    <n v="31.272960590541199"/>
    <n v="3.12729605905412E+16"/>
    <x v="2"/>
    <n v="1985"/>
    <s v="No"/>
    <x v="0"/>
    <n v="2347.6420849024598"/>
    <n v="2.34764208490246E+16"/>
    <n v="23.0532537156115"/>
    <n v="2305325371561150"/>
    <x v="88"/>
    <n v="98.3"/>
  </r>
  <r>
    <x v="7"/>
    <n v="55"/>
    <x v="0"/>
    <x v="2"/>
    <x v="3"/>
    <x v="0"/>
    <x v="0"/>
    <x v="1985"/>
    <x v="0"/>
    <x v="2"/>
    <n v="31.2612439373694"/>
    <n v="31.2612439373694"/>
    <n v="3.12612439373694E+16"/>
    <x v="2"/>
    <n v="1986"/>
    <s v="Si"/>
    <x v="1"/>
    <n v="2494.5439634609902"/>
    <n v="2.49454396346099E+16"/>
    <n v="297.51139277832101"/>
    <n v="2.97511392778321E+16"/>
    <x v="439"/>
    <n v="109.3"/>
  </r>
  <r>
    <x v="7"/>
    <n v="62"/>
    <x v="1"/>
    <x v="10"/>
    <x v="3"/>
    <x v="3"/>
    <x v="0"/>
    <x v="1986"/>
    <x v="0"/>
    <x v="1"/>
    <n v="31.243786739170002"/>
    <n v="3.124378673917E-3"/>
    <n v="3124378673917"/>
    <x v="2"/>
    <n v="1987"/>
    <s v="No"/>
    <x v="0"/>
    <n v="224.85220665366501"/>
    <n v="2248522066536650"/>
    <n v="27.238329216992199"/>
    <n v="2723832921699220"/>
    <x v="349"/>
    <n v="99.6"/>
  </r>
  <r>
    <x v="7"/>
    <n v="67"/>
    <x v="1"/>
    <x v="5"/>
    <x v="2"/>
    <x v="3"/>
    <x v="3"/>
    <x v="1987"/>
    <x v="0"/>
    <x v="3"/>
    <n v="31.238443419658601"/>
    <n v="3.1238443419658601"/>
    <n v="3123844341965860"/>
    <x v="2"/>
    <n v="1988"/>
    <s v="Si"/>
    <x v="1"/>
    <n v="2324.80290656747"/>
    <n v="2.32480290656747E+16"/>
    <n v="26.0014694297024"/>
    <n v="2600146942970240"/>
    <x v="488"/>
    <n v="99.6"/>
  </r>
  <r>
    <x v="7"/>
    <n v="61"/>
    <x v="0"/>
    <x v="5"/>
    <x v="3"/>
    <x v="0"/>
    <x v="0"/>
    <x v="1988"/>
    <x v="0"/>
    <x v="1"/>
    <n v="31.222263153802299"/>
    <n v="31.222263153802299"/>
    <n v="3.12222631538023E+16"/>
    <x v="2"/>
    <n v="1989"/>
    <s v="No"/>
    <x v="0"/>
    <n v="2232.4961565508202"/>
    <n v="2.23249615655082E+16"/>
    <n v="250.456069705489"/>
    <n v="2.50456069705489E+16"/>
    <x v="248"/>
    <n v="95.3"/>
  </r>
  <r>
    <x v="7"/>
    <n v="65"/>
    <x v="0"/>
    <x v="3"/>
    <x v="1"/>
    <x v="0"/>
    <x v="3"/>
    <x v="1989"/>
    <x v="0"/>
    <x v="0"/>
    <n v="31.198494099437699"/>
    <n v="31.198494099437699"/>
    <n v="3.11984940994377E+16"/>
    <x v="2"/>
    <n v="1990"/>
    <s v="No"/>
    <x v="0"/>
    <n v="2241.17616771241"/>
    <n v="2.24117616771241E+16"/>
    <n v="231.23457159404799"/>
    <n v="2.31234571594048E+16"/>
    <x v="489"/>
    <n v="96.9"/>
  </r>
  <r>
    <x v="7"/>
    <n v="56"/>
    <x v="0"/>
    <x v="2"/>
    <x v="3"/>
    <x v="3"/>
    <x v="0"/>
    <x v="1990"/>
    <x v="0"/>
    <x v="0"/>
    <n v="31.1967967641352"/>
    <n v="31.1967967641352"/>
    <n v="3.11967967641352E+16"/>
    <x v="2"/>
    <n v="1991"/>
    <s v="Si"/>
    <x v="1"/>
    <n v="208.09327027100599"/>
    <n v="2080932702710060"/>
    <n v="271.18266492880298"/>
    <n v="2.71182664928803E+16"/>
    <x v="273"/>
    <n v="101.3"/>
  </r>
  <r>
    <x v="7"/>
    <n v="59"/>
    <x v="0"/>
    <x v="7"/>
    <x v="3"/>
    <x v="3"/>
    <x v="0"/>
    <x v="1991"/>
    <x v="0"/>
    <x v="1"/>
    <n v="31.1949450961704"/>
    <n v="31.1949450961704"/>
    <n v="3.11949450961704E+16"/>
    <x v="2"/>
    <n v="1992"/>
    <s v="Si"/>
    <x v="1"/>
    <n v="2410.9835610547002"/>
    <n v="2.4109835610547E+16"/>
    <n v="258.112750133688"/>
    <n v="2.58112750133688E+16"/>
    <x v="253"/>
    <n v="105.5"/>
  </r>
  <r>
    <x v="7"/>
    <n v="50"/>
    <x v="1"/>
    <x v="7"/>
    <x v="1"/>
    <x v="0"/>
    <x v="1"/>
    <x v="1992"/>
    <x v="0"/>
    <x v="3"/>
    <n v="31.175146476767999"/>
    <n v="31.175146476767999"/>
    <n v="3.1175146476768E+16"/>
    <x v="2"/>
    <n v="1993"/>
    <s v="No"/>
    <x v="0"/>
    <n v="1921.9709816314901"/>
    <n v="1.92197098163149E+16"/>
    <n v="2.6603042303864401"/>
    <n v="266030423038644"/>
    <x v="168"/>
    <n v="85.3"/>
  </r>
  <r>
    <x v="7"/>
    <n v="69"/>
    <x v="0"/>
    <x v="0"/>
    <x v="2"/>
    <x v="3"/>
    <x v="3"/>
    <x v="1993"/>
    <x v="0"/>
    <x v="1"/>
    <n v="31.157187426037499"/>
    <n v="31.157187426037499"/>
    <n v="3.11571874260375E+16"/>
    <x v="2"/>
    <n v="1994"/>
    <s v="No"/>
    <x v="0"/>
    <n v="24.156837769856899"/>
    <n v="241568377698569"/>
    <n v="263.47354823538399"/>
    <n v="2.63473548235384E+16"/>
    <x v="310"/>
    <n v="100.6"/>
  </r>
  <r>
    <x v="7"/>
    <n v="67"/>
    <x v="1"/>
    <x v="0"/>
    <x v="2"/>
    <x v="3"/>
    <x v="3"/>
    <x v="1994"/>
    <x v="1"/>
    <x v="3"/>
    <n v="31.149357278006502"/>
    <n v="31.149357278006502"/>
    <n v="3.11493572780065E+16"/>
    <x v="2"/>
    <n v="1995"/>
    <s v="No"/>
    <x v="0"/>
    <n v="1992.5121277712799"/>
    <n v="1.99251212777128E+16"/>
    <n v="24.538533421741601"/>
    <n v="2453853342174160"/>
    <x v="297"/>
    <n v="93"/>
  </r>
  <r>
    <x v="7"/>
    <n v="55"/>
    <x v="1"/>
    <x v="0"/>
    <x v="2"/>
    <x v="3"/>
    <x v="0"/>
    <x v="1995"/>
    <x v="0"/>
    <x v="0"/>
    <n v="31.1415369362341"/>
    <n v="31.1415369362341"/>
    <n v="3114153693623410"/>
    <x v="2"/>
    <n v="1996"/>
    <s v="No"/>
    <x v="0"/>
    <n v="2297.72255371644"/>
    <n v="2.29772255371644E+16"/>
    <n v="28.4680256883616"/>
    <n v="2846802568836160"/>
    <x v="469"/>
    <n v="96.3"/>
  </r>
  <r>
    <x v="7"/>
    <n v="57"/>
    <x v="1"/>
    <x v="9"/>
    <x v="3"/>
    <x v="0"/>
    <x v="0"/>
    <x v="1996"/>
    <x v="1"/>
    <x v="1"/>
    <n v="31.140964275786498"/>
    <n v="0.31140964275786498"/>
    <n v="311409642757865"/>
    <x v="2"/>
    <n v="1997"/>
    <s v="No"/>
    <x v="0"/>
    <n v="2131.40155578342"/>
    <n v="2.13140155578342E+16"/>
    <n v="236.77514047171499"/>
    <n v="2.36775140471715E+16"/>
    <x v="134"/>
    <n v="98"/>
  </r>
  <r>
    <x v="7"/>
    <n v="50"/>
    <x v="0"/>
    <x v="5"/>
    <x v="2"/>
    <x v="3"/>
    <x v="1"/>
    <x v="1997"/>
    <x v="1"/>
    <x v="0"/>
    <n v="31.127506963320499"/>
    <n v="31.127506963320499"/>
    <n v="3.11275069633205E+16"/>
    <x v="2"/>
    <n v="1998"/>
    <s v="No"/>
    <x v="0"/>
    <n v="2037.11468001601"/>
    <n v="2.03711468001601E+16"/>
    <n v="1.8326979406742501"/>
    <n v="183269794067425"/>
    <x v="157"/>
    <n v="93.7"/>
  </r>
  <r>
    <x v="7"/>
    <n v="60"/>
    <x v="1"/>
    <x v="2"/>
    <x v="3"/>
    <x v="0"/>
    <x v="0"/>
    <x v="1998"/>
    <x v="1"/>
    <x v="1"/>
    <n v="31.118617226107901"/>
    <n v="31.118617226107901"/>
    <n v="3.11186172261079E+16"/>
    <x v="2"/>
    <n v="1999"/>
    <s v="Si"/>
    <x v="1"/>
    <n v="2239.7142976867999"/>
    <n v="2.2397142976868E+16"/>
    <n v="268.39650634844901"/>
    <n v="2.68396506348449E+16"/>
    <x v="247"/>
    <n v="93.8"/>
  </r>
  <r>
    <x v="7"/>
    <n v="54"/>
    <x v="1"/>
    <x v="0"/>
    <x v="1"/>
    <x v="0"/>
    <x v="1"/>
    <x v="1999"/>
    <x v="0"/>
    <x v="3"/>
    <n v="31.117875133948299"/>
    <n v="3.1117875133948298"/>
    <n v="3111787513394830"/>
    <x v="2"/>
    <n v="2000"/>
    <s v="No"/>
    <x v="0"/>
    <n v="2248.2255131793399"/>
    <n v="2.24822551317934E+16"/>
    <n v="227.129056096196"/>
    <n v="2.27129056096196E+16"/>
    <x v="104"/>
    <n v="93.9"/>
  </r>
  <r>
    <x v="7"/>
    <n v="57"/>
    <x v="1"/>
    <x v="2"/>
    <x v="3"/>
    <x v="0"/>
    <x v="0"/>
    <x v="2000"/>
    <x v="1"/>
    <x v="1"/>
    <n v="31.092390531835399"/>
    <n v="31.092390531835399"/>
    <n v="3.10923905318354E+16"/>
    <x v="2"/>
    <n v="2001"/>
    <s v="No"/>
    <x v="0"/>
    <n v="1965.87252950476"/>
    <n v="1.96587252950476E+16"/>
    <n v="208.555642861645"/>
    <n v="2.08555642861645E+16"/>
    <x v="185"/>
    <n v="87"/>
  </r>
  <r>
    <x v="7"/>
    <n v="59"/>
    <x v="0"/>
    <x v="4"/>
    <x v="3"/>
    <x v="3"/>
    <x v="0"/>
    <x v="2001"/>
    <x v="0"/>
    <x v="3"/>
    <n v="31.079293081598802"/>
    <n v="0.31079293081598802"/>
    <n v="310792930815988"/>
    <x v="2"/>
    <n v="2002"/>
    <s v="Si"/>
    <x v="1"/>
    <n v="210.22681849067899"/>
    <n v="2102268184906790"/>
    <n v="250.330950282397"/>
    <n v="2.50330950282397E+16"/>
    <x v="283"/>
    <n v="98.3"/>
  </r>
  <r>
    <x v="7"/>
    <n v="58"/>
    <x v="1"/>
    <x v="0"/>
    <x v="1"/>
    <x v="3"/>
    <x v="0"/>
    <x v="2002"/>
    <x v="0"/>
    <x v="1"/>
    <n v="31.078280169472897"/>
    <n v="3.1078280169472898"/>
    <n v="3107828016947290"/>
    <x v="2"/>
    <n v="2003"/>
    <s v="No"/>
    <x v="0"/>
    <n v="188.14982854530501"/>
    <n v="1881498285453050"/>
    <n v="230.79895283643501"/>
    <n v="2.30798952836435E+16"/>
    <x v="220"/>
    <n v="89.6"/>
  </r>
  <r>
    <x v="7"/>
    <n v="64"/>
    <x v="0"/>
    <x v="5"/>
    <x v="1"/>
    <x v="3"/>
    <x v="0"/>
    <x v="2003"/>
    <x v="1"/>
    <x v="3"/>
    <n v="31.057243792720001"/>
    <n v="3.105724379272"/>
    <n v="3105724379272000"/>
    <x v="2"/>
    <n v="2004"/>
    <s v="No"/>
    <x v="0"/>
    <n v="2195.1697260746901"/>
    <n v="2.19516972607469E+16"/>
    <n v="265.69634230790501"/>
    <n v="2.65696342307905E+16"/>
    <x v="248"/>
    <n v="100.9"/>
  </r>
  <r>
    <x v="7"/>
    <n v="63"/>
    <x v="1"/>
    <x v="11"/>
    <x v="1"/>
    <x v="0"/>
    <x v="0"/>
    <x v="2004"/>
    <x v="0"/>
    <x v="3"/>
    <n v="31.0089948226302"/>
    <n v="31.0089948226302"/>
    <n v="3.10089948226302E+16"/>
    <x v="2"/>
    <n v="2005"/>
    <s v="No"/>
    <x v="0"/>
    <n v="217.00939214642301"/>
    <n v="2170093921464230"/>
    <n v="211.48815164363"/>
    <n v="2.1148815164363E+16"/>
    <x v="121"/>
    <n v="101.4"/>
  </r>
  <r>
    <x v="7"/>
    <n v="55"/>
    <x v="0"/>
    <x v="2"/>
    <x v="1"/>
    <x v="3"/>
    <x v="0"/>
    <x v="2005"/>
    <x v="0"/>
    <x v="1"/>
    <n v="31.006236962831299"/>
    <n v="31.006236962831299"/>
    <n v="3.10062369628313E+16"/>
    <x v="2"/>
    <n v="2006"/>
    <s v="No"/>
    <x v="0"/>
    <n v="2301.9127033305099"/>
    <n v="2.30191270333051E+16"/>
    <n v="245.11094716108099"/>
    <n v="2.45110947161081E+16"/>
    <x v="323"/>
    <n v="92.5"/>
  </r>
  <r>
    <x v="7"/>
    <n v="51"/>
    <x v="0"/>
    <x v="2"/>
    <x v="2"/>
    <x v="3"/>
    <x v="1"/>
    <x v="2006"/>
    <x v="1"/>
    <x v="1"/>
    <n v="30.9810094566222"/>
    <n v="30.9810094566222"/>
    <n v="3.09810094566222E+16"/>
    <x v="2"/>
    <n v="2007"/>
    <s v="No"/>
    <x v="0"/>
    <n v="2020.85971482224"/>
    <n v="2.02085971482224E+16"/>
    <n v="221.61585351685301"/>
    <n v="2.21615853516853E+16"/>
    <x v="416"/>
    <n v="88.4"/>
  </r>
  <r>
    <x v="7"/>
    <n v="72"/>
    <x v="1"/>
    <x v="15"/>
    <x v="0"/>
    <x v="3"/>
    <x v="3"/>
    <x v="2007"/>
    <x v="1"/>
    <x v="1"/>
    <n v="30.971781373486699"/>
    <n v="30.971781373486699"/>
    <n v="3.09717813734867E+16"/>
    <x v="2"/>
    <n v="2008"/>
    <s v="No"/>
    <x v="0"/>
    <n v="214.52062397300401"/>
    <n v="2145206239730040"/>
    <n v="240.28092047020399"/>
    <n v="2.40280920470204E+16"/>
    <x v="163"/>
    <n v="98"/>
  </r>
  <r>
    <x v="7"/>
    <n v="58"/>
    <x v="1"/>
    <x v="2"/>
    <x v="1"/>
    <x v="2"/>
    <x v="0"/>
    <x v="2008"/>
    <x v="1"/>
    <x v="0"/>
    <n v="30.966946801434499"/>
    <n v="3.0966946801434498"/>
    <n v="3096694680143450"/>
    <x v="2"/>
    <n v="2009"/>
    <s v="No"/>
    <x v="0"/>
    <n v="230.676558121032"/>
    <n v="2306765581210320"/>
    <n v="25.2286873114905"/>
    <n v="2522868731149050"/>
    <x v="427"/>
    <n v="96.6"/>
  </r>
  <r>
    <x v="7"/>
    <n v="62"/>
    <x v="1"/>
    <x v="4"/>
    <x v="1"/>
    <x v="3"/>
    <x v="0"/>
    <x v="2009"/>
    <x v="0"/>
    <x v="3"/>
    <n v="30.965517812174301"/>
    <n v="30.965517812174301"/>
    <n v="3.09655178121743E+16"/>
    <x v="2"/>
    <n v="2010"/>
    <s v="No"/>
    <x v="0"/>
    <n v="1945.41617057147"/>
    <n v="1.94541617057147E+16"/>
    <n v="223.93433333617401"/>
    <n v="2.23934333336174E+16"/>
    <x v="28"/>
    <n v="91.9"/>
  </r>
  <r>
    <x v="7"/>
    <n v="55"/>
    <x v="1"/>
    <x v="7"/>
    <x v="3"/>
    <x v="0"/>
    <x v="0"/>
    <x v="2010"/>
    <x v="1"/>
    <x v="1"/>
    <n v="30.9491522070727"/>
    <n v="3.0949152207072701"/>
    <n v="3094915220707270"/>
    <x v="2"/>
    <n v="2011"/>
    <s v="Si"/>
    <x v="1"/>
    <n v="2077.30837821973"/>
    <n v="2.07730837821973E+16"/>
    <n v="240.12280236243001"/>
    <n v="2.4012280236243E+16"/>
    <x v="79"/>
    <n v="98.9"/>
  </r>
  <r>
    <x v="7"/>
    <n v="61"/>
    <x v="1"/>
    <x v="0"/>
    <x v="1"/>
    <x v="0"/>
    <x v="0"/>
    <x v="2011"/>
    <x v="0"/>
    <x v="1"/>
    <n v="30.923486903584699"/>
    <n v="30.923486903584699"/>
    <n v="3.09234869035847E+16"/>
    <x v="2"/>
    <n v="2012"/>
    <s v="No"/>
    <x v="0"/>
    <n v="195.56892688153701"/>
    <n v="1955689268815370"/>
    <n v="255.147160671172"/>
    <n v="2.55147160671172E+16"/>
    <x v="101"/>
    <n v="94.9"/>
  </r>
  <r>
    <x v="7"/>
    <n v="63"/>
    <x v="1"/>
    <x v="3"/>
    <x v="1"/>
    <x v="0"/>
    <x v="0"/>
    <x v="2012"/>
    <x v="1"/>
    <x v="3"/>
    <n v="30.913541385406301"/>
    <n v="30.913541385406301"/>
    <n v="3.09135413854063E+16"/>
    <x v="2"/>
    <n v="2013"/>
    <s v="No"/>
    <x v="0"/>
    <n v="2077.0258237780599"/>
    <n v="2.07702582377806E+16"/>
    <n v="211.41048045646701"/>
    <n v="2.11410480456467E+16"/>
    <x v="264"/>
    <n v="91"/>
  </r>
  <r>
    <x v="7"/>
    <n v="72"/>
    <x v="0"/>
    <x v="0"/>
    <x v="2"/>
    <x v="3"/>
    <x v="3"/>
    <x v="2013"/>
    <x v="1"/>
    <x v="3"/>
    <n v="30.887462711386902"/>
    <n v="3.0887462711386902"/>
    <n v="3088746271138690"/>
    <x v="2"/>
    <n v="2014"/>
    <s v="No"/>
    <x v="0"/>
    <n v="2439.37097630996"/>
    <n v="2.43937097630996E+16"/>
    <n v="24.417857414765098"/>
    <n v="2441785741476510"/>
    <x v="468"/>
    <n v="97"/>
  </r>
  <r>
    <x v="7"/>
    <n v="56"/>
    <x v="0"/>
    <x v="9"/>
    <x v="3"/>
    <x v="1"/>
    <x v="0"/>
    <x v="2014"/>
    <x v="1"/>
    <x v="1"/>
    <n v="30.869777166052401"/>
    <n v="3.0869777166052401"/>
    <n v="3086977716605240"/>
    <x v="2"/>
    <n v="2015"/>
    <s v="No"/>
    <x v="0"/>
    <n v="1993.7842269682301"/>
    <n v="1.99378422696823E+16"/>
    <n v="235.54616150935601"/>
    <n v="2.35546161509356E+16"/>
    <x v="445"/>
    <n v="97.4"/>
  </r>
  <r>
    <x v="7"/>
    <n v="63"/>
    <x v="1"/>
    <x v="3"/>
    <x v="1"/>
    <x v="0"/>
    <x v="0"/>
    <x v="2015"/>
    <x v="1"/>
    <x v="3"/>
    <n v="30.863409097507699"/>
    <n v="30.863409097507699"/>
    <n v="3.08634090975077E+16"/>
    <x v="2"/>
    <n v="2016"/>
    <s v="No"/>
    <x v="0"/>
    <n v="2170.89714927879"/>
    <n v="2.17089714927879E+16"/>
    <n v="245.70241454011401"/>
    <n v="2.45702414540114E+16"/>
    <x v="293"/>
    <n v="99.6"/>
  </r>
  <r>
    <x v="7"/>
    <n v="48"/>
    <x v="1"/>
    <x v="2"/>
    <x v="1"/>
    <x v="0"/>
    <x v="1"/>
    <x v="2016"/>
    <x v="1"/>
    <x v="3"/>
    <n v="30.839230403417201"/>
    <n v="3.0839230403417202"/>
    <n v="3083923040341720"/>
    <x v="2"/>
    <n v="2017"/>
    <s v="No"/>
    <x v="0"/>
    <n v="1819.4211957709999"/>
    <n v="1.819421195771E+16"/>
    <n v="242.80367744057801"/>
    <n v="2.42803677440578E+16"/>
    <x v="178"/>
    <n v="86.4"/>
  </r>
  <r>
    <x v="7"/>
    <n v="51"/>
    <x v="1"/>
    <x v="9"/>
    <x v="1"/>
    <x v="3"/>
    <x v="1"/>
    <x v="2017"/>
    <x v="0"/>
    <x v="1"/>
    <n v="30.8221431906614"/>
    <n v="30.8221431906614"/>
    <n v="3.08221431906614E+16"/>
    <x v="2"/>
    <n v="2018"/>
    <s v="No"/>
    <x v="0"/>
    <n v="2426.0114797409501"/>
    <n v="2.42601147974095E+16"/>
    <n v="250.275042985781"/>
    <n v="2.50275042985781E+16"/>
    <x v="220"/>
    <n v="93.2"/>
  </r>
  <r>
    <x v="7"/>
    <n v="53"/>
    <x v="0"/>
    <x v="5"/>
    <x v="1"/>
    <x v="2"/>
    <x v="1"/>
    <x v="2018"/>
    <x v="1"/>
    <x v="1"/>
    <n v="30.821496162632499"/>
    <n v="30.821496162632499"/>
    <n v="3.08214961626325E+16"/>
    <x v="2"/>
    <n v="2019"/>
    <s v="No"/>
    <x v="0"/>
    <n v="2086.4024209321601"/>
    <n v="2.08640242093216E+16"/>
    <n v="23.553306796074502"/>
    <n v="2355330679607450"/>
    <x v="77"/>
    <n v="94.7"/>
  </r>
  <r>
    <x v="7"/>
    <n v="63"/>
    <x v="1"/>
    <x v="2"/>
    <x v="1"/>
    <x v="3"/>
    <x v="0"/>
    <x v="2019"/>
    <x v="1"/>
    <x v="3"/>
    <n v="30.805162166411002"/>
    <n v="3.0805162166411"/>
    <n v="3080516216641100"/>
    <x v="2"/>
    <n v="2020"/>
    <s v="No"/>
    <x v="0"/>
    <n v="2059.6059001580902"/>
    <n v="2.05960590015809E+16"/>
    <n v="21.5515360466506"/>
    <n v="2155153604665060"/>
    <x v="191"/>
    <n v="93.7"/>
  </r>
  <r>
    <x v="7"/>
    <n v="63"/>
    <x v="1"/>
    <x v="17"/>
    <x v="2"/>
    <x v="3"/>
    <x v="0"/>
    <x v="2020"/>
    <x v="0"/>
    <x v="2"/>
    <n v="30.8048053519957"/>
    <n v="30.8048053519957"/>
    <n v="3.08048053519957E+16"/>
    <x v="2"/>
    <n v="2021"/>
    <s v="No"/>
    <x v="0"/>
    <n v="2365.6691516829701"/>
    <n v="2.36566915168297E+16"/>
    <n v="266.59633369502598"/>
    <n v="2.66596333695026E+16"/>
    <x v="287"/>
    <n v="98.4"/>
  </r>
  <r>
    <x v="7"/>
    <n v="47"/>
    <x v="0"/>
    <x v="12"/>
    <x v="3"/>
    <x v="0"/>
    <x v="1"/>
    <x v="2021"/>
    <x v="0"/>
    <x v="2"/>
    <n v="30.795256999613901"/>
    <n v="30.795256999613901"/>
    <n v="3079525699961390"/>
    <x v="2"/>
    <n v="2022"/>
    <s v="No"/>
    <x v="0"/>
    <n v="216.64300282238801"/>
    <n v="2166430028223880"/>
    <n v="23.282704918149701"/>
    <n v="2328270491814970"/>
    <x v="126"/>
    <n v="92.4"/>
  </r>
  <r>
    <x v="7"/>
    <n v="62"/>
    <x v="1"/>
    <x v="5"/>
    <x v="3"/>
    <x v="0"/>
    <x v="0"/>
    <x v="2022"/>
    <x v="0"/>
    <x v="3"/>
    <n v="30.789115870866102"/>
    <n v="30.789115870866102"/>
    <n v="3.07891158708661E+16"/>
    <x v="2"/>
    <n v="2023"/>
    <s v="No"/>
    <x v="0"/>
    <n v="207.27443416830101"/>
    <n v="2072744341683010"/>
    <n v="260.79442325479801"/>
    <n v="2.60794423254798E+16"/>
    <x v="404"/>
    <n v="94.6"/>
  </r>
  <r>
    <x v="7"/>
    <n v="62"/>
    <x v="1"/>
    <x v="5"/>
    <x v="1"/>
    <x v="3"/>
    <x v="0"/>
    <x v="2023"/>
    <x v="0"/>
    <x v="3"/>
    <n v="30.758681980710399"/>
    <n v="3.0758681980710398"/>
    <n v="3075868198071040"/>
    <x v="2"/>
    <n v="2024"/>
    <s v="No"/>
    <x v="0"/>
    <n v="198.421684617182"/>
    <n v="1984216846171820"/>
    <n v="223.19442367112799"/>
    <n v="2.23194423671128E+16"/>
    <x v="252"/>
    <n v="96.4"/>
  </r>
  <r>
    <x v="7"/>
    <n v="57"/>
    <x v="1"/>
    <x v="2"/>
    <x v="1"/>
    <x v="1"/>
    <x v="0"/>
    <x v="2024"/>
    <x v="1"/>
    <x v="1"/>
    <n v="30.751093894906301"/>
    <n v="0.30751093894906301"/>
    <n v="307510938949063"/>
    <x v="2"/>
    <n v="2025"/>
    <s v="No"/>
    <x v="0"/>
    <n v="17.791633351681298"/>
    <n v="177916333516813"/>
    <n v="208.581231132413"/>
    <n v="2.08581231132413E+16"/>
    <x v="11"/>
    <n v="89.3"/>
  </r>
  <r>
    <x v="7"/>
    <n v="69"/>
    <x v="1"/>
    <x v="6"/>
    <x v="0"/>
    <x v="0"/>
    <x v="3"/>
    <x v="2025"/>
    <x v="0"/>
    <x v="0"/>
    <n v="30.748822807779401"/>
    <n v="30.748822807779401"/>
    <n v="3074882280777940"/>
    <x v="2"/>
    <n v="2026"/>
    <s v="Si"/>
    <x v="1"/>
    <n v="2270.4921103919501"/>
    <n v="2.27049211039195E+16"/>
    <n v="28.414848827743601"/>
    <n v="2841484882774360"/>
    <x v="490"/>
    <n v="101.5"/>
  </r>
  <r>
    <x v="7"/>
    <n v="64"/>
    <x v="0"/>
    <x v="2"/>
    <x v="3"/>
    <x v="0"/>
    <x v="0"/>
    <x v="2026"/>
    <x v="0"/>
    <x v="1"/>
    <n v="30.725251040988798"/>
    <n v="3.0725251040988799"/>
    <n v="3072525104098880"/>
    <x v="2"/>
    <n v="2027"/>
    <s v="No"/>
    <x v="0"/>
    <n v="2098.9336318444898"/>
    <n v="2.09893363184449E+16"/>
    <n v="228.55907973024199"/>
    <n v="2.28559079730242E+16"/>
    <x v="336"/>
    <n v="96.5"/>
  </r>
  <r>
    <x v="7"/>
    <n v="58"/>
    <x v="0"/>
    <x v="0"/>
    <x v="2"/>
    <x v="2"/>
    <x v="0"/>
    <x v="2027"/>
    <x v="0"/>
    <x v="2"/>
    <n v="30.6838147039321"/>
    <n v="30.6838147039321"/>
    <n v="3.06838147039321E+16"/>
    <x v="2"/>
    <n v="2028"/>
    <s v="No"/>
    <x v="0"/>
    <n v="1932.3143631631399"/>
    <n v="1.93231436316314E+16"/>
    <n v="221.47911136262201"/>
    <n v="2.21479111362622E+16"/>
    <x v="272"/>
    <n v="94.9"/>
  </r>
  <r>
    <x v="7"/>
    <n v="52"/>
    <x v="0"/>
    <x v="0"/>
    <x v="1"/>
    <x v="1"/>
    <x v="1"/>
    <x v="2028"/>
    <x v="1"/>
    <x v="1"/>
    <n v="30.660545510325598"/>
    <n v="3.0660545510325599"/>
    <n v="3066054551032560"/>
    <x v="2"/>
    <n v="2029"/>
    <s v="No"/>
    <x v="0"/>
    <n v="1932.0401490366301"/>
    <n v="1.93204014903663E+16"/>
    <n v="237.353835733365"/>
    <n v="2.37353835733365E+16"/>
    <x v="232"/>
    <n v="87.1"/>
  </r>
  <r>
    <x v="7"/>
    <n v="56"/>
    <x v="1"/>
    <x v="9"/>
    <x v="1"/>
    <x v="3"/>
    <x v="0"/>
    <x v="2029"/>
    <x v="0"/>
    <x v="3"/>
    <n v="30.639882946129099"/>
    <n v="30.639882946129099"/>
    <n v="3.06398829461291E+16"/>
    <x v="2"/>
    <n v="2030"/>
    <s v="No"/>
    <x v="0"/>
    <n v="2316.5575382442498"/>
    <n v="2.31655753824425E+16"/>
    <n v="233.672355999172"/>
    <n v="2.33672355999172E+16"/>
    <x v="0"/>
    <n v="95.2"/>
  </r>
  <r>
    <x v="7"/>
    <n v="50"/>
    <x v="0"/>
    <x v="8"/>
    <x v="3"/>
    <x v="0"/>
    <x v="1"/>
    <x v="2030"/>
    <x v="1"/>
    <x v="1"/>
    <n v="30.637914418259399"/>
    <n v="30.637914418259399"/>
    <n v="3.06379144182594E+16"/>
    <x v="2"/>
    <n v="2031"/>
    <s v="No"/>
    <x v="0"/>
    <n v="2187.1620902401"/>
    <n v="2.1871620902401E+16"/>
    <n v="2.5536776101604302"/>
    <n v="255367761016043"/>
    <x v="347"/>
    <n v="96.2"/>
  </r>
  <r>
    <x v="7"/>
    <n v="46"/>
    <x v="0"/>
    <x v="5"/>
    <x v="1"/>
    <x v="2"/>
    <x v="1"/>
    <x v="2031"/>
    <x v="1"/>
    <x v="1"/>
    <n v="30.613562119061999"/>
    <n v="30.613562119061999"/>
    <n v="3.0613562119062E+16"/>
    <x v="2"/>
    <n v="2032"/>
    <s v="Si"/>
    <x v="1"/>
    <n v="1922.3077560112199"/>
    <n v="1.92230775601122E+16"/>
    <n v="21.222867009864"/>
    <n v="2122286700986400"/>
    <x v="166"/>
    <n v="95.3"/>
  </r>
  <r>
    <x v="7"/>
    <n v="59"/>
    <x v="0"/>
    <x v="11"/>
    <x v="3"/>
    <x v="0"/>
    <x v="0"/>
    <x v="2032"/>
    <x v="1"/>
    <x v="3"/>
    <n v="30.583930201093899"/>
    <n v="30.583930201093899"/>
    <n v="3.05839302010939E+16"/>
    <x v="2"/>
    <n v="2033"/>
    <s v="No"/>
    <x v="0"/>
    <n v="2059.0775494438399"/>
    <n v="2.05907754944384E+16"/>
    <n v="23.345728085097999"/>
    <n v="2334572808509800"/>
    <x v="336"/>
    <n v="93.9"/>
  </r>
  <r>
    <x v="7"/>
    <n v="48"/>
    <x v="0"/>
    <x v="5"/>
    <x v="1"/>
    <x v="0"/>
    <x v="1"/>
    <x v="2033"/>
    <x v="0"/>
    <x v="3"/>
    <n v="30.576650607866398"/>
    <n v="3.0576650607866398"/>
    <n v="3057665060786640"/>
    <x v="2"/>
    <n v="2034"/>
    <s v="No"/>
    <x v="0"/>
    <n v="1924.38694213807"/>
    <n v="1.92438694213807E+16"/>
    <n v="227.30934071575999"/>
    <n v="2.2730934071576E+16"/>
    <x v="233"/>
    <n v="88.1"/>
  </r>
  <r>
    <x v="7"/>
    <n v="64"/>
    <x v="0"/>
    <x v="6"/>
    <x v="2"/>
    <x v="3"/>
    <x v="0"/>
    <x v="2034"/>
    <x v="0"/>
    <x v="1"/>
    <n v="30.547354107812598"/>
    <n v="30.547354107812598"/>
    <n v="3.05473541078126E+16"/>
    <x v="2"/>
    <n v="2035"/>
    <s v="Si"/>
    <x v="1"/>
    <n v="2536.3272108261099"/>
    <n v="2.53632721082611E+16"/>
    <n v="242.55029633007399"/>
    <n v="2.42550296330074E+16"/>
    <x v="180"/>
    <n v="103.3"/>
  </r>
  <r>
    <x v="7"/>
    <n v="59"/>
    <x v="0"/>
    <x v="0"/>
    <x v="2"/>
    <x v="3"/>
    <x v="0"/>
    <x v="2035"/>
    <x v="0"/>
    <x v="1"/>
    <n v="30.5460363972546"/>
    <n v="3.0546036397254599"/>
    <n v="3054603639725460"/>
    <x v="2"/>
    <n v="2036"/>
    <s v="No"/>
    <x v="0"/>
    <n v="2205.9628623602298"/>
    <n v="2.20596286236023E+16"/>
    <n v="253.92005379606101"/>
    <n v="2.53920053796061E+16"/>
    <x v="359"/>
    <n v="102.2"/>
  </r>
  <r>
    <x v="7"/>
    <n v="56"/>
    <x v="1"/>
    <x v="0"/>
    <x v="1"/>
    <x v="0"/>
    <x v="0"/>
    <x v="2036"/>
    <x v="0"/>
    <x v="3"/>
    <n v="30.537405811626599"/>
    <n v="30.537405811626599"/>
    <n v="3053740581162660"/>
    <x v="2"/>
    <n v="2037"/>
    <s v="No"/>
    <x v="0"/>
    <n v="2046.27126030163"/>
    <n v="2.04627126030163E+16"/>
    <n v="22.295718232920098"/>
    <n v="2229571823292010"/>
    <x v="11"/>
    <n v="92.1"/>
  </r>
  <r>
    <x v="7"/>
    <n v="68"/>
    <x v="0"/>
    <x v="15"/>
    <x v="0"/>
    <x v="0"/>
    <x v="3"/>
    <x v="2037"/>
    <x v="1"/>
    <x v="1"/>
    <n v="30.511795053018702"/>
    <n v="30.511795053018702"/>
    <n v="3.05117950530187E+16"/>
    <x v="2"/>
    <n v="2038"/>
    <s v="No"/>
    <x v="0"/>
    <n v="2168.2021428338999"/>
    <n v="2.1682021428339E+16"/>
    <n v="220.325892633103"/>
    <n v="2.20325892633103E+16"/>
    <x v="323"/>
    <n v="97.7"/>
  </r>
  <r>
    <x v="7"/>
    <n v="48"/>
    <x v="0"/>
    <x v="5"/>
    <x v="1"/>
    <x v="2"/>
    <x v="1"/>
    <x v="2038"/>
    <x v="1"/>
    <x v="2"/>
    <n v="30.465124758227599"/>
    <n v="30.465124758227599"/>
    <n v="3.04651247582276E+16"/>
    <x v="2"/>
    <n v="2039"/>
    <s v="No"/>
    <x v="0"/>
    <n v="1973.63536160478"/>
    <n v="1.97363536160478E+16"/>
    <n v="186.48852212389099"/>
    <n v="1.86488522123891E+16"/>
    <x v="68"/>
    <n v="92.1"/>
  </r>
  <r>
    <x v="7"/>
    <n v="60"/>
    <x v="1"/>
    <x v="2"/>
    <x v="1"/>
    <x v="0"/>
    <x v="0"/>
    <x v="2039"/>
    <x v="1"/>
    <x v="3"/>
    <n v="30.443642061877402"/>
    <n v="3.0443642061877401"/>
    <n v="3044364206187740"/>
    <x v="2"/>
    <n v="2040"/>
    <s v="No"/>
    <x v="0"/>
    <n v="234.25488198780801"/>
    <n v="2342548819878080"/>
    <n v="23.9542782476044"/>
    <n v="2395427824760440"/>
    <x v="239"/>
    <n v="97.1"/>
  </r>
  <r>
    <x v="7"/>
    <n v="50"/>
    <x v="0"/>
    <x v="8"/>
    <x v="1"/>
    <x v="0"/>
    <x v="1"/>
    <x v="2040"/>
    <x v="0"/>
    <x v="0"/>
    <n v="30.4289221820687"/>
    <n v="30.4289221820687"/>
    <n v="3.04289221820687E+16"/>
    <x v="2"/>
    <n v="2041"/>
    <s v="No"/>
    <x v="0"/>
    <n v="205.21748818135401"/>
    <n v="2052174881813540"/>
    <n v="25.721142499650998"/>
    <n v="2572114249965100"/>
    <x v="117"/>
    <n v="87.7"/>
  </r>
  <r>
    <x v="7"/>
    <n v="58"/>
    <x v="1"/>
    <x v="10"/>
    <x v="1"/>
    <x v="0"/>
    <x v="0"/>
    <x v="2041"/>
    <x v="1"/>
    <x v="3"/>
    <n v="30.406799107397401"/>
    <n v="3.04067991073974"/>
    <n v="3040679910739740"/>
    <x v="2"/>
    <n v="2042"/>
    <s v="No"/>
    <x v="0"/>
    <n v="2152.2643769721299"/>
    <n v="2.15226437697213E+16"/>
    <n v="21.472821325043199"/>
    <n v="2147282132504320"/>
    <x v="78"/>
    <n v="100.5"/>
  </r>
  <r>
    <x v="7"/>
    <n v="59"/>
    <x v="0"/>
    <x v="16"/>
    <x v="1"/>
    <x v="3"/>
    <x v="0"/>
    <x v="2042"/>
    <x v="0"/>
    <x v="0"/>
    <n v="30.4006462202065"/>
    <n v="30.4006462202065"/>
    <n v="3.04006462202065E+16"/>
    <x v="2"/>
    <n v="2043"/>
    <s v="No"/>
    <x v="0"/>
    <n v="2054.6400719601702"/>
    <n v="2.05464007196017E+16"/>
    <n v="236.425951326817"/>
    <n v="2.36425951326817E+16"/>
    <x v="489"/>
    <n v="101.4"/>
  </r>
  <r>
    <x v="7"/>
    <n v="54"/>
    <x v="0"/>
    <x v="13"/>
    <x v="1"/>
    <x v="2"/>
    <x v="1"/>
    <x v="2043"/>
    <x v="0"/>
    <x v="2"/>
    <n v="30.399122933830398"/>
    <n v="3.0399122933830398"/>
    <n v="3039912293383040"/>
    <x v="2"/>
    <n v="2044"/>
    <s v="No"/>
    <x v="0"/>
    <n v="185.72783437848801"/>
    <n v="1857278343784880"/>
    <n v="247.48834044540999"/>
    <n v="2.4748834044541E+16"/>
    <x v="11"/>
    <n v="93.5"/>
  </r>
  <r>
    <x v="7"/>
    <n v="68"/>
    <x v="1"/>
    <x v="5"/>
    <x v="3"/>
    <x v="0"/>
    <x v="3"/>
    <x v="2044"/>
    <x v="0"/>
    <x v="1"/>
    <n v="30.389954554016303"/>
    <n v="0.30389954554016302"/>
    <n v="303899545540163"/>
    <x v="2"/>
    <n v="2045"/>
    <s v="No"/>
    <x v="0"/>
    <n v="218.00444729739399"/>
    <n v="2180044472973940"/>
    <n v="249.25135391313799"/>
    <n v="2.49251353913138E+16"/>
    <x v="170"/>
    <n v="95.1"/>
  </r>
  <r>
    <x v="7"/>
    <n v="71"/>
    <x v="1"/>
    <x v="2"/>
    <x v="1"/>
    <x v="3"/>
    <x v="3"/>
    <x v="2045"/>
    <x v="2"/>
    <x v="3"/>
    <n v="30.374989785429001"/>
    <n v="30.374989785429001"/>
    <n v="3.0374989785429E+16"/>
    <x v="2"/>
    <n v="2046"/>
    <s v="No"/>
    <x v="0"/>
    <n v="2175.22736797073"/>
    <n v="2.17522736797073E+16"/>
    <n v="271.64302560196802"/>
    <n v="2.71643025601968E+16"/>
    <x v="446"/>
    <n v="96.2"/>
  </r>
  <r>
    <x v="7"/>
    <n v="50"/>
    <x v="1"/>
    <x v="2"/>
    <x v="1"/>
    <x v="0"/>
    <x v="1"/>
    <x v="2046"/>
    <x v="2"/>
    <x v="3"/>
    <n v="30.350323717933598"/>
    <n v="30.350323717933598"/>
    <n v="3.03503237179336E+16"/>
    <x v="2"/>
    <n v="2047"/>
    <s v="No"/>
    <x v="0"/>
    <n v="182.41095585435599"/>
    <n v="1824109558543560"/>
    <n v="212.49350115379701"/>
    <n v="2.12493501153797E+16"/>
    <x v="29"/>
    <n v="86.3"/>
  </r>
  <r>
    <x v="7"/>
    <n v="53"/>
    <x v="0"/>
    <x v="2"/>
    <x v="2"/>
    <x v="0"/>
    <x v="1"/>
    <x v="2047"/>
    <x v="0"/>
    <x v="0"/>
    <n v="30.348334390318499"/>
    <n v="30.348334390318499"/>
    <n v="3.03483343903185E+16"/>
    <x v="2"/>
    <n v="2048"/>
    <s v="No"/>
    <x v="0"/>
    <n v="239.59871579506401"/>
    <n v="2395987157950640"/>
    <n v="25.9466278169368"/>
    <n v="2594662781693680"/>
    <x v="40"/>
    <n v="99.1"/>
  </r>
  <r>
    <x v="7"/>
    <n v="58"/>
    <x v="1"/>
    <x v="6"/>
    <x v="1"/>
    <x v="3"/>
    <x v="0"/>
    <x v="2048"/>
    <x v="1"/>
    <x v="3"/>
    <n v="30.344714939396198"/>
    <n v="3.0344714939396198"/>
    <n v="3034471493939620"/>
    <x v="2"/>
    <n v="2049"/>
    <s v="No"/>
    <x v="0"/>
    <n v="2227.3582209832698"/>
    <n v="2.22735822098327E+16"/>
    <n v="26.6242862734418"/>
    <n v="2662428627344180"/>
    <x v="43"/>
    <n v="95"/>
  </r>
  <r>
    <x v="7"/>
    <n v="47"/>
    <x v="0"/>
    <x v="2"/>
    <x v="2"/>
    <x v="0"/>
    <x v="1"/>
    <x v="2049"/>
    <x v="1"/>
    <x v="3"/>
    <n v="30.2741822428859"/>
    <n v="30.2741822428859"/>
    <n v="3.02741822428859E+16"/>
    <x v="2"/>
    <n v="2050"/>
    <s v="No"/>
    <x v="0"/>
    <n v="1790.34574135055"/>
    <n v="1.79034574135055E+16"/>
    <n v="222.22824947084101"/>
    <n v="2.22228249470841E+16"/>
    <x v="146"/>
    <n v="87"/>
  </r>
  <r>
    <x v="7"/>
    <n v="58"/>
    <x v="1"/>
    <x v="16"/>
    <x v="1"/>
    <x v="0"/>
    <x v="0"/>
    <x v="2050"/>
    <x v="1"/>
    <x v="1"/>
    <n v="30.242648726537801"/>
    <n v="30.242648726537801"/>
    <n v="3.02426487265378E+16"/>
    <x v="2"/>
    <n v="2051"/>
    <s v="No"/>
    <x v="0"/>
    <n v="2066.7195280246501"/>
    <n v="2.06671952802465E+16"/>
    <n v="218.817664504833"/>
    <n v="2.18817664504833E+16"/>
    <x v="139"/>
    <n v="97.4"/>
  </r>
  <r>
    <x v="7"/>
    <n v="62"/>
    <x v="0"/>
    <x v="5"/>
    <x v="1"/>
    <x v="3"/>
    <x v="0"/>
    <x v="2051"/>
    <x v="0"/>
    <x v="3"/>
    <n v="30.240892083575702"/>
    <n v="30.240892083575702"/>
    <n v="3.02408920835757E+16"/>
    <x v="2"/>
    <n v="2052"/>
    <s v="No"/>
    <x v="0"/>
    <n v="2347.2479582002602"/>
    <n v="2.34724795820026E+16"/>
    <n v="243.012459030163"/>
    <n v="2.43012459030163E+16"/>
    <x v="133"/>
    <n v="100.7"/>
  </r>
  <r>
    <x v="7"/>
    <n v="45"/>
    <x v="1"/>
    <x v="5"/>
    <x v="1"/>
    <x v="3"/>
    <x v="1"/>
    <x v="2052"/>
    <x v="1"/>
    <x v="1"/>
    <n v="30.238114754324702"/>
    <n v="3.0238114754324701"/>
    <n v="3023811475432470"/>
    <x v="2"/>
    <n v="2053"/>
    <s v="No"/>
    <x v="0"/>
    <n v="2278.2963481248898"/>
    <n v="2.27829634812489E+16"/>
    <n v="254.72009491986901"/>
    <n v="2.54720094919869E+16"/>
    <x v="136"/>
    <n v="90.5"/>
  </r>
  <r>
    <x v="7"/>
    <n v="59"/>
    <x v="1"/>
    <x v="0"/>
    <x v="3"/>
    <x v="2"/>
    <x v="0"/>
    <x v="2053"/>
    <x v="1"/>
    <x v="0"/>
    <n v="30.220411200678999"/>
    <n v="30.220411200678999"/>
    <n v="3.0220411200679E+16"/>
    <x v="2"/>
    <n v="2054"/>
    <s v="No"/>
    <x v="0"/>
    <n v="1951.9427495365801"/>
    <n v="1.95194274953658E+16"/>
    <n v="23.910942375686901"/>
    <n v="2391094237568690"/>
    <x v="309"/>
    <n v="97.1"/>
  </r>
  <r>
    <x v="7"/>
    <n v="48"/>
    <x v="0"/>
    <x v="6"/>
    <x v="1"/>
    <x v="3"/>
    <x v="1"/>
    <x v="2054"/>
    <x v="0"/>
    <x v="0"/>
    <n v="30.1900003578887"/>
    <n v="30.1900003578887"/>
    <n v="3.01900003578887E+16"/>
    <x v="2"/>
    <n v="2055"/>
    <s v="No"/>
    <x v="0"/>
    <n v="256.804109547758"/>
    <n v="2568041095477580"/>
    <n v="237.37545669677201"/>
    <n v="2.37375456696772E+16"/>
    <x v="19"/>
    <n v="91.6"/>
  </r>
  <r>
    <x v="7"/>
    <n v="55"/>
    <x v="1"/>
    <x v="2"/>
    <x v="1"/>
    <x v="2"/>
    <x v="0"/>
    <x v="2055"/>
    <x v="2"/>
    <x v="3"/>
    <n v="30.1794635128363"/>
    <n v="3.01794635128363"/>
    <n v="3017946351283630"/>
    <x v="2"/>
    <n v="2056"/>
    <s v="No"/>
    <x v="0"/>
    <n v="208.15915198698301"/>
    <n v="2081591519869830"/>
    <n v="255.71464697094601"/>
    <n v="2.55714646970946E+16"/>
    <x v="148"/>
    <n v="85.6"/>
  </r>
  <r>
    <x v="7"/>
    <n v="54"/>
    <x v="0"/>
    <x v="2"/>
    <x v="1"/>
    <x v="1"/>
    <x v="1"/>
    <x v="2056"/>
    <x v="1"/>
    <x v="2"/>
    <n v="30.089768990546098"/>
    <n v="3.00897689905461"/>
    <n v="3008976899054610"/>
    <x v="2"/>
    <n v="2057"/>
    <s v="No"/>
    <x v="0"/>
    <n v="1902.76831778307"/>
    <n v="1.90276831778307E+16"/>
    <n v="201.362178241007"/>
    <n v="2.01362178241007E+16"/>
    <x v="188"/>
    <n v="93.5"/>
  </r>
  <r>
    <x v="7"/>
    <n v="58"/>
    <x v="0"/>
    <x v="6"/>
    <x v="1"/>
    <x v="0"/>
    <x v="0"/>
    <x v="2057"/>
    <x v="0"/>
    <x v="3"/>
    <n v="30.0759840433305"/>
    <n v="30.0759840433305"/>
    <n v="3.00759840433305E+16"/>
    <x v="2"/>
    <n v="2058"/>
    <s v="No"/>
    <x v="0"/>
    <n v="205.826912520218"/>
    <n v="2058269125202180"/>
    <n v="241.02177848158399"/>
    <n v="2.41021778481584E+16"/>
    <x v="225"/>
    <n v="94.1"/>
  </r>
  <r>
    <x v="7"/>
    <n v="51"/>
    <x v="1"/>
    <x v="0"/>
    <x v="1"/>
    <x v="0"/>
    <x v="1"/>
    <x v="2058"/>
    <x v="1"/>
    <x v="1"/>
    <n v="30.0530046384923"/>
    <n v="30.0530046384923"/>
    <n v="3.00530046384923E+16"/>
    <x v="2"/>
    <n v="2059"/>
    <s v="No"/>
    <x v="0"/>
    <n v="2063.2371904537799"/>
    <n v="2.06323719045378E+16"/>
    <n v="21.825267056243799"/>
    <n v="2182526705624380"/>
    <x v="65"/>
    <n v="91.4"/>
  </r>
  <r>
    <x v="7"/>
    <n v="52"/>
    <x v="1"/>
    <x v="5"/>
    <x v="1"/>
    <x v="0"/>
    <x v="1"/>
    <x v="2059"/>
    <x v="1"/>
    <x v="3"/>
    <n v="30.007871314488501"/>
    <n v="30.007871314488501"/>
    <n v="3.00078713144885E+16"/>
    <x v="2"/>
    <n v="2060"/>
    <s v="No"/>
    <x v="0"/>
    <n v="2050.5940950276299"/>
    <n v="2.05059409502763E+16"/>
    <n v="256.11359822776302"/>
    <n v="2.56113598227763E+16"/>
    <x v="20"/>
    <n v="88.9"/>
  </r>
  <r>
    <x v="7"/>
    <n v="58"/>
    <x v="0"/>
    <x v="16"/>
    <x v="1"/>
    <x v="2"/>
    <x v="0"/>
    <x v="2060"/>
    <x v="2"/>
    <x v="1"/>
    <n v="30.007435614424899"/>
    <n v="30.007435614424899"/>
    <n v="3.00074356144249E+16"/>
    <x v="2"/>
    <n v="2061"/>
    <s v="No"/>
    <x v="0"/>
    <n v="2124.8470167721698"/>
    <n v="2.12484701677217E+16"/>
    <n v="23.561563341961701"/>
    <n v="2356156334196170"/>
    <x v="181"/>
    <n v="96.8"/>
  </r>
  <r>
    <x v="7"/>
    <n v="65"/>
    <x v="1"/>
    <x v="17"/>
    <x v="2"/>
    <x v="0"/>
    <x v="3"/>
    <x v="2061"/>
    <x v="1"/>
    <x v="1"/>
    <n v="30.002300401907998"/>
    <n v="30.002300401907998"/>
    <n v="3.0002300401908E+16"/>
    <x v="2"/>
    <n v="2062"/>
    <s v="No"/>
    <x v="0"/>
    <n v="227.551813254168"/>
    <n v="2275518132541680"/>
    <n v="22.8696273675817"/>
    <n v="2286962736758170"/>
    <x v="224"/>
    <n v="95"/>
  </r>
  <r>
    <x v="8"/>
    <n v="65"/>
    <x v="0"/>
    <x v="8"/>
    <x v="2"/>
    <x v="3"/>
    <x v="3"/>
    <x v="2062"/>
    <x v="1"/>
    <x v="1"/>
    <n v="34.974648668253003"/>
    <n v="34.974648668253003"/>
    <n v="3.4974648668253E+16"/>
    <x v="2"/>
    <n v="2063"/>
    <s v="No"/>
    <x v="0"/>
    <n v="2024.0010962056399"/>
    <n v="2.02400109620564E+16"/>
    <n v="240.173981925584"/>
    <n v="2.40173981925584E+16"/>
    <x v="225"/>
    <n v="94.2"/>
  </r>
  <r>
    <x v="8"/>
    <n v="57"/>
    <x v="1"/>
    <x v="9"/>
    <x v="2"/>
    <x v="3"/>
    <x v="0"/>
    <x v="2063"/>
    <x v="0"/>
    <x v="0"/>
    <n v="34.963543722008801"/>
    <n v="34.963543722008801"/>
    <n v="3.49635437220088E+16"/>
    <x v="2"/>
    <n v="2064"/>
    <s v="Si"/>
    <x v="1"/>
    <n v="2379.88827522375"/>
    <n v="2.37988827522375E+16"/>
    <n v="29.418618303093499"/>
    <n v="2941861830309350"/>
    <x v="387"/>
    <n v="100.6"/>
  </r>
  <r>
    <x v="8"/>
    <n v="57"/>
    <x v="0"/>
    <x v="3"/>
    <x v="3"/>
    <x v="3"/>
    <x v="0"/>
    <x v="2064"/>
    <x v="0"/>
    <x v="1"/>
    <n v="34.935256820902197"/>
    <n v="34.935256820902197"/>
    <n v="3.49352568209022E+16"/>
    <x v="2"/>
    <n v="2065"/>
    <s v="No"/>
    <x v="0"/>
    <n v="2397.2009901143201"/>
    <n v="2.39720099011432E+16"/>
    <n v="265.94003068883899"/>
    <n v="2.65940030688839E+16"/>
    <x v="438"/>
    <n v="100.8"/>
  </r>
  <r>
    <x v="8"/>
    <n v="60"/>
    <x v="0"/>
    <x v="5"/>
    <x v="3"/>
    <x v="0"/>
    <x v="0"/>
    <x v="2065"/>
    <x v="1"/>
    <x v="3"/>
    <n v="34.912418664448303"/>
    <n v="3.4912418664448301"/>
    <n v="3491241866444830"/>
    <x v="2"/>
    <n v="2066"/>
    <s v="No"/>
    <x v="0"/>
    <n v="1851.3970708075401"/>
    <n v="1.85139707080754E+16"/>
    <n v="203.67414655112799"/>
    <n v="2.03674146551128E+16"/>
    <x v="372"/>
    <n v="97.9"/>
  </r>
  <r>
    <x v="8"/>
    <n v="62"/>
    <x v="0"/>
    <x v="9"/>
    <x v="2"/>
    <x v="0"/>
    <x v="0"/>
    <x v="2066"/>
    <x v="0"/>
    <x v="1"/>
    <n v="34.911417132164303"/>
    <n v="3.4911417132164302"/>
    <n v="3491141713216430"/>
    <x v="2"/>
    <n v="2067"/>
    <s v="Si"/>
    <x v="1"/>
    <n v="2376.2447486170099"/>
    <n v="2.37624474861701E+16"/>
    <n v="296.367615840827"/>
    <n v="2.96367615840827E+16"/>
    <x v="370"/>
    <n v="104.5"/>
  </r>
  <r>
    <x v="8"/>
    <n v="55"/>
    <x v="1"/>
    <x v="2"/>
    <x v="1"/>
    <x v="0"/>
    <x v="0"/>
    <x v="2067"/>
    <x v="1"/>
    <x v="3"/>
    <n v="34.891069403423003"/>
    <n v="34.891069403423003"/>
    <n v="3489106940342300"/>
    <x v="2"/>
    <n v="2068"/>
    <s v="No"/>
    <x v="0"/>
    <n v="1928.3305075344599"/>
    <n v="1.92833050753446E+16"/>
    <n v="204.66144358003501"/>
    <n v="2.04661443580035E+16"/>
    <x v="360"/>
    <n v="93.9"/>
  </r>
  <r>
    <x v="8"/>
    <n v="63"/>
    <x v="1"/>
    <x v="2"/>
    <x v="1"/>
    <x v="3"/>
    <x v="0"/>
    <x v="2068"/>
    <x v="0"/>
    <x v="3"/>
    <n v="34.874575169673804"/>
    <n v="3.48745751696738"/>
    <n v="3487457516967380"/>
    <x v="2"/>
    <n v="2069"/>
    <s v="No"/>
    <x v="0"/>
    <n v="2339.9187287375498"/>
    <n v="2.33991872873755E+16"/>
    <n v="27.484667676559599"/>
    <n v="2748466767655960"/>
    <x v="322"/>
    <n v="94.3"/>
  </r>
  <r>
    <x v="8"/>
    <n v="47"/>
    <x v="1"/>
    <x v="1"/>
    <x v="1"/>
    <x v="2"/>
    <x v="1"/>
    <x v="2069"/>
    <x v="0"/>
    <x v="0"/>
    <n v="34.872297473387398"/>
    <n v="3.4872297473387399"/>
    <n v="3487229747338740"/>
    <x v="2"/>
    <n v="2070"/>
    <s v="No"/>
    <x v="0"/>
    <n v="2261.5092717841499"/>
    <n v="2.26150927178415E+16"/>
    <n v="255.63286716868799"/>
    <n v="2.55632867168688E+16"/>
    <x v="30"/>
    <n v="92.8"/>
  </r>
  <r>
    <x v="8"/>
    <n v="65"/>
    <x v="1"/>
    <x v="9"/>
    <x v="3"/>
    <x v="3"/>
    <x v="3"/>
    <x v="2070"/>
    <x v="1"/>
    <x v="3"/>
    <n v="34.841138416614299"/>
    <n v="3.4841138416614301"/>
    <n v="3484113841661430"/>
    <x v="2"/>
    <n v="2071"/>
    <s v="Si"/>
    <x v="1"/>
    <n v="236.91285876550799"/>
    <n v="2369128587655080"/>
    <n v="234.45569148142101"/>
    <n v="2.34455691481421E+16"/>
    <x v="444"/>
    <n v="102.8"/>
  </r>
  <r>
    <x v="8"/>
    <n v="65"/>
    <x v="0"/>
    <x v="9"/>
    <x v="3"/>
    <x v="0"/>
    <x v="3"/>
    <x v="2071"/>
    <x v="1"/>
    <x v="3"/>
    <n v="34.816743550310697"/>
    <n v="34.816743550310697"/>
    <n v="3.48167435503107E+16"/>
    <x v="2"/>
    <n v="2072"/>
    <s v="No"/>
    <x v="0"/>
    <n v="209.223372768334"/>
    <n v="2092233727683340"/>
    <n v="227.21310641620599"/>
    <n v="2.27213106416206E+16"/>
    <x v="30"/>
    <n v="103.4"/>
  </r>
  <r>
    <x v="8"/>
    <n v="54"/>
    <x v="0"/>
    <x v="5"/>
    <x v="1"/>
    <x v="0"/>
    <x v="1"/>
    <x v="2072"/>
    <x v="0"/>
    <x v="0"/>
    <n v="34.795010813211597"/>
    <n v="3.47950108132116"/>
    <n v="3479501081321160"/>
    <x v="2"/>
    <n v="2073"/>
    <s v="No"/>
    <x v="0"/>
    <n v="221.99939924317499"/>
    <n v="2219993992431750"/>
    <n v="25.706663189877801"/>
    <n v="2570666318987780"/>
    <x v="311"/>
    <n v="91.8"/>
  </r>
  <r>
    <x v="8"/>
    <n v="51"/>
    <x v="0"/>
    <x v="9"/>
    <x v="1"/>
    <x v="3"/>
    <x v="1"/>
    <x v="2073"/>
    <x v="1"/>
    <x v="3"/>
    <n v="34.788840097276001"/>
    <n v="34.788840097276001"/>
    <n v="3.4788840097276E+16"/>
    <x v="2"/>
    <n v="2074"/>
    <s v="No"/>
    <x v="0"/>
    <n v="2044.3126499520999"/>
    <n v="2.0443126499521E+16"/>
    <n v="232.35623167111601"/>
    <n v="2.32356231671116E+16"/>
    <x v="55"/>
    <n v="98.5"/>
  </r>
  <r>
    <x v="8"/>
    <n v="62"/>
    <x v="0"/>
    <x v="2"/>
    <x v="2"/>
    <x v="0"/>
    <x v="0"/>
    <x v="2074"/>
    <x v="0"/>
    <x v="1"/>
    <n v="34.785145104417204"/>
    <n v="3.4785145104417201"/>
    <n v="3478514510441720"/>
    <x v="2"/>
    <n v="2075"/>
    <s v="No"/>
    <x v="0"/>
    <n v="2248.14244217749"/>
    <n v="2.24814244217749E+16"/>
    <n v="250.531531935944"/>
    <n v="2.50531531935944E+16"/>
    <x v="116"/>
    <n v="97.1"/>
  </r>
  <r>
    <x v="8"/>
    <n v="68"/>
    <x v="1"/>
    <x v="7"/>
    <x v="1"/>
    <x v="3"/>
    <x v="3"/>
    <x v="2075"/>
    <x v="0"/>
    <x v="1"/>
    <n v="34.7816641696053"/>
    <n v="0.34781664169605297"/>
    <n v="347816641696053"/>
    <x v="2"/>
    <n v="2076"/>
    <s v="No"/>
    <x v="0"/>
    <n v="232.96244426966399"/>
    <n v="2329624442696640"/>
    <n v="273.354203910867"/>
    <n v="2.73354203910867E+16"/>
    <x v="305"/>
    <n v="98.3"/>
  </r>
  <r>
    <x v="8"/>
    <n v="57"/>
    <x v="1"/>
    <x v="9"/>
    <x v="1"/>
    <x v="3"/>
    <x v="0"/>
    <x v="2076"/>
    <x v="1"/>
    <x v="3"/>
    <n v="34.775061587124398"/>
    <n v="34.775061587124398"/>
    <n v="3.47750615871244E+16"/>
    <x v="2"/>
    <n v="2077"/>
    <s v="No"/>
    <x v="0"/>
    <n v="227.731820786816"/>
    <n v="2277318207868160"/>
    <n v="26.406960186176899"/>
    <n v="2640696018617690"/>
    <x v="0"/>
    <n v="92"/>
  </r>
  <r>
    <x v="8"/>
    <n v="62"/>
    <x v="1"/>
    <x v="5"/>
    <x v="1"/>
    <x v="3"/>
    <x v="0"/>
    <x v="2077"/>
    <x v="0"/>
    <x v="3"/>
    <n v="34.769813416710697"/>
    <n v="3.47698134167107"/>
    <n v="3476981341671070"/>
    <x v="2"/>
    <n v="2078"/>
    <s v="No"/>
    <x v="0"/>
    <n v="256.481807015068"/>
    <n v="2564818070150680"/>
    <n v="24.538717188879001"/>
    <n v="2453871718887900"/>
    <x v="50"/>
    <n v="97.4"/>
  </r>
  <r>
    <x v="8"/>
    <n v="64"/>
    <x v="0"/>
    <x v="11"/>
    <x v="1"/>
    <x v="0"/>
    <x v="0"/>
    <x v="2078"/>
    <x v="1"/>
    <x v="3"/>
    <n v="34.7448247606659"/>
    <n v="34.7448247606659"/>
    <n v="3.47448247606659E+16"/>
    <x v="2"/>
    <n v="2079"/>
    <s v="No"/>
    <x v="0"/>
    <n v="225.12814549544899"/>
    <n v="2251281454954490"/>
    <n v="26.6778557882066"/>
    <n v="2667785578820660"/>
    <x v="58"/>
    <n v="92.9"/>
  </r>
  <r>
    <x v="8"/>
    <n v="54"/>
    <x v="1"/>
    <x v="3"/>
    <x v="1"/>
    <x v="0"/>
    <x v="1"/>
    <x v="2079"/>
    <x v="1"/>
    <x v="1"/>
    <n v="34.738258378779697"/>
    <n v="34.738258378779697"/>
    <n v="3.47382583787797E+16"/>
    <x v="2"/>
    <n v="2080"/>
    <s v="No"/>
    <x v="0"/>
    <n v="1852.71558749663"/>
    <n v="1.85271558749663E+16"/>
    <n v="242.995912979151"/>
    <n v="2.42995912979151E+16"/>
    <x v="218"/>
    <n v="93.5"/>
  </r>
  <r>
    <x v="8"/>
    <n v="54"/>
    <x v="0"/>
    <x v="12"/>
    <x v="1"/>
    <x v="1"/>
    <x v="1"/>
    <x v="2080"/>
    <x v="1"/>
    <x v="1"/>
    <n v="34.706560266393602"/>
    <n v="34.706560266393602"/>
    <n v="3.47065602663936E+16"/>
    <x v="2"/>
    <n v="2081"/>
    <s v="No"/>
    <x v="0"/>
    <n v="2223.3429513348701"/>
    <n v="2.22334295133487E+16"/>
    <n v="220.067986840636"/>
    <n v="2.20067986840636E+16"/>
    <x v="201"/>
    <n v="95.3"/>
  </r>
  <r>
    <x v="8"/>
    <n v="67"/>
    <x v="1"/>
    <x v="2"/>
    <x v="1"/>
    <x v="3"/>
    <x v="3"/>
    <x v="2081"/>
    <x v="1"/>
    <x v="3"/>
    <n v="34.6746784838666"/>
    <n v="34.6746784838666"/>
    <n v="3.46746784838666E+16"/>
    <x v="2"/>
    <n v="2082"/>
    <s v="No"/>
    <x v="0"/>
    <n v="2224.08666044244"/>
    <n v="2.22408666044244E+16"/>
    <n v="249.16909545276101"/>
    <n v="2.49169095452761E+16"/>
    <x v="286"/>
    <n v="94.3"/>
  </r>
  <r>
    <x v="8"/>
    <n v="45"/>
    <x v="0"/>
    <x v="0"/>
    <x v="1"/>
    <x v="0"/>
    <x v="1"/>
    <x v="2082"/>
    <x v="0"/>
    <x v="1"/>
    <n v="34.672925248957299"/>
    <n v="3.46729252489573"/>
    <n v="3467292524895730"/>
    <x v="2"/>
    <n v="2083"/>
    <s v="No"/>
    <x v="0"/>
    <n v="2351.8255176436901"/>
    <n v="2.35182551764369E+16"/>
    <n v="245.925100470556"/>
    <n v="2.45925100470556E+16"/>
    <x v="176"/>
    <n v="95.8"/>
  </r>
  <r>
    <x v="8"/>
    <n v="58"/>
    <x v="0"/>
    <x v="0"/>
    <x v="0"/>
    <x v="3"/>
    <x v="0"/>
    <x v="2083"/>
    <x v="0"/>
    <x v="1"/>
    <n v="34.666286789234299"/>
    <n v="3.46662867892343"/>
    <n v="3466628678923430"/>
    <x v="2"/>
    <n v="2084"/>
    <s v="Si"/>
    <x v="1"/>
    <n v="2589.5163645249499"/>
    <n v="2.58951636452495E+16"/>
    <n v="28.271236039062099"/>
    <n v="2827123603906210"/>
    <x v="471"/>
    <n v="106.7"/>
  </r>
  <r>
    <x v="8"/>
    <n v="52"/>
    <x v="1"/>
    <x v="0"/>
    <x v="1"/>
    <x v="3"/>
    <x v="1"/>
    <x v="2084"/>
    <x v="0"/>
    <x v="3"/>
    <n v="34.629881686019004"/>
    <n v="3.4629881686019002"/>
    <n v="3462988168601900"/>
    <x v="2"/>
    <n v="2085"/>
    <s v="No"/>
    <x v="0"/>
    <n v="2200.6956513082901"/>
    <n v="2.20069565130829E+16"/>
    <n v="270.06235648922399"/>
    <n v="2.70062356489224E+16"/>
    <x v="229"/>
    <n v="91.8"/>
  </r>
  <r>
    <x v="8"/>
    <n v="51"/>
    <x v="0"/>
    <x v="0"/>
    <x v="1"/>
    <x v="2"/>
    <x v="1"/>
    <x v="2085"/>
    <x v="0"/>
    <x v="3"/>
    <n v="34.627708091346001"/>
    <n v="3.4627708091346001"/>
    <n v="3462770809134600"/>
    <x v="2"/>
    <n v="2086"/>
    <s v="No"/>
    <x v="0"/>
    <n v="2166.7205682971999"/>
    <n v="2.1667205682972E+16"/>
    <n v="258.38336338491001"/>
    <n v="2.5838336338491E+16"/>
    <x v="293"/>
    <n v="97.8"/>
  </r>
  <r>
    <x v="8"/>
    <n v="62"/>
    <x v="1"/>
    <x v="9"/>
    <x v="2"/>
    <x v="3"/>
    <x v="0"/>
    <x v="2086"/>
    <x v="1"/>
    <x v="1"/>
    <n v="34.611261048366998"/>
    <n v="3.4611261048366999"/>
    <n v="3461126104836700"/>
    <x v="2"/>
    <n v="2087"/>
    <s v="Si"/>
    <x v="1"/>
    <n v="2318.2714327693102"/>
    <n v="2.31827143276931E+16"/>
    <n v="244.09323046672799"/>
    <n v="2.44093230466728E+16"/>
    <x v="411"/>
    <n v="100.4"/>
  </r>
  <r>
    <x v="8"/>
    <n v="52"/>
    <x v="0"/>
    <x v="4"/>
    <x v="3"/>
    <x v="3"/>
    <x v="1"/>
    <x v="2087"/>
    <x v="0"/>
    <x v="0"/>
    <n v="34.587570046760298"/>
    <n v="34.587570046760298"/>
    <n v="3.45875700467603E+16"/>
    <x v="2"/>
    <n v="2088"/>
    <s v="Si"/>
    <x v="1"/>
    <n v="2312.9714101269301"/>
    <n v="2.31297141012693E+16"/>
    <n v="29.057878181742101"/>
    <n v="2905787818174210"/>
    <x v="316"/>
    <n v="96.7"/>
  </r>
  <r>
    <x v="8"/>
    <n v="70"/>
    <x v="1"/>
    <x v="9"/>
    <x v="2"/>
    <x v="0"/>
    <x v="3"/>
    <x v="2088"/>
    <x v="0"/>
    <x v="1"/>
    <n v="34.570674719585597"/>
    <n v="34.570674719585597"/>
    <n v="3.45706747195856E+16"/>
    <x v="2"/>
    <n v="2089"/>
    <s v="No"/>
    <x v="0"/>
    <n v="2416.38860074488"/>
    <n v="2.41638860074488E+16"/>
    <n v="256.84024142078999"/>
    <n v="2.5684024142079E+16"/>
    <x v="405"/>
    <n v="100.6"/>
  </r>
  <r>
    <x v="8"/>
    <n v="57"/>
    <x v="0"/>
    <x v="7"/>
    <x v="1"/>
    <x v="2"/>
    <x v="0"/>
    <x v="2089"/>
    <x v="1"/>
    <x v="1"/>
    <n v="34.532055678508797"/>
    <n v="34.532055678508797"/>
    <n v="3.45320556785088E+16"/>
    <x v="2"/>
    <n v="2090"/>
    <s v="No"/>
    <x v="0"/>
    <n v="206.08790810402499"/>
    <n v="2060879081040250"/>
    <n v="228.89001631715999"/>
    <n v="2.2889001631716E+16"/>
    <x v="398"/>
    <n v="94.6"/>
  </r>
  <r>
    <x v="8"/>
    <n v="45"/>
    <x v="1"/>
    <x v="18"/>
    <x v="2"/>
    <x v="3"/>
    <x v="1"/>
    <x v="2090"/>
    <x v="0"/>
    <x v="0"/>
    <n v="34.518945257144004"/>
    <n v="3.4518945257144003E-2"/>
    <n v="34518945257144"/>
    <x v="2"/>
    <n v="2091"/>
    <s v="Si"/>
    <x v="1"/>
    <n v="2165.7196553070098"/>
    <n v="2.16571965530701E+16"/>
    <n v="261.79212387871797"/>
    <n v="2.61792123878718E+16"/>
    <x v="157"/>
    <n v="94.7"/>
  </r>
  <r>
    <x v="8"/>
    <n v="47"/>
    <x v="0"/>
    <x v="2"/>
    <x v="1"/>
    <x v="0"/>
    <x v="1"/>
    <x v="2091"/>
    <x v="0"/>
    <x v="2"/>
    <n v="34.507784401175201"/>
    <n v="3.4507784401175199"/>
    <n v="3450778440117520"/>
    <x v="2"/>
    <n v="2092"/>
    <s v="No"/>
    <x v="0"/>
    <n v="2062.7774917310098"/>
    <n v="2.06277749173101E+16"/>
    <n v="19.960166378052801"/>
    <n v="1996016637805280"/>
    <x v="188"/>
    <n v="95.6"/>
  </r>
  <r>
    <x v="8"/>
    <n v="56"/>
    <x v="1"/>
    <x v="9"/>
    <x v="1"/>
    <x v="0"/>
    <x v="0"/>
    <x v="2092"/>
    <x v="0"/>
    <x v="1"/>
    <n v="34.497647710306303"/>
    <n v="0.34497647710306301"/>
    <n v="344976477103063"/>
    <x v="2"/>
    <n v="2093"/>
    <s v="No"/>
    <x v="0"/>
    <n v="2430.9363094036098"/>
    <n v="2.43093630940361E+16"/>
    <n v="24.841154526496801"/>
    <n v="2484115452649680"/>
    <x v="317"/>
    <n v="100.4"/>
  </r>
  <r>
    <x v="8"/>
    <n v="54"/>
    <x v="1"/>
    <x v="9"/>
    <x v="1"/>
    <x v="3"/>
    <x v="1"/>
    <x v="2093"/>
    <x v="0"/>
    <x v="1"/>
    <n v="34.488304852309803"/>
    <n v="34.488304852309803"/>
    <n v="3448830485230980"/>
    <x v="2"/>
    <n v="2094"/>
    <s v="Si"/>
    <x v="1"/>
    <n v="2427.0787548102298"/>
    <n v="2.42707875481023E+16"/>
    <n v="280.42088586691699"/>
    <n v="2.80420885866917E+16"/>
    <x v="14"/>
    <n v="92.4"/>
  </r>
  <r>
    <x v="8"/>
    <n v="64"/>
    <x v="0"/>
    <x v="1"/>
    <x v="2"/>
    <x v="3"/>
    <x v="0"/>
    <x v="2094"/>
    <x v="1"/>
    <x v="1"/>
    <n v="34.4627435600894"/>
    <n v="3.4462743560089399"/>
    <n v="3446274356008940"/>
    <x v="2"/>
    <n v="2095"/>
    <s v="Si"/>
    <x v="1"/>
    <n v="2238.3269096849699"/>
    <n v="2.23832690968497E+16"/>
    <n v="251.029289195724"/>
    <n v="2.51029289195724E+16"/>
    <x v="471"/>
    <n v="110.3"/>
  </r>
  <r>
    <x v="8"/>
    <n v="43"/>
    <x v="1"/>
    <x v="5"/>
    <x v="1"/>
    <x v="0"/>
    <x v="2"/>
    <x v="2095"/>
    <x v="1"/>
    <x v="1"/>
    <n v="34.448569645411602"/>
    <n v="34.448569645411602"/>
    <n v="3.44485696454116E+16"/>
    <x v="2"/>
    <n v="2096"/>
    <s v="No"/>
    <x v="0"/>
    <n v="2302.60814602457"/>
    <n v="2.30260814602457E+16"/>
    <n v="23.955727151858"/>
    <n v="2395572715185800"/>
    <x v="247"/>
    <n v="94.3"/>
  </r>
  <r>
    <x v="8"/>
    <n v="62"/>
    <x v="1"/>
    <x v="5"/>
    <x v="1"/>
    <x v="0"/>
    <x v="0"/>
    <x v="2096"/>
    <x v="1"/>
    <x v="3"/>
    <n v="34.398037958879002"/>
    <n v="3.4398037958879"/>
    <n v="3439803795887900"/>
    <x v="2"/>
    <n v="2097"/>
    <s v="No"/>
    <x v="0"/>
    <n v="2175.1680808421402"/>
    <n v="2.17516808084214E+16"/>
    <n v="219.826783981353"/>
    <n v="2.19826783981353E+16"/>
    <x v="91"/>
    <n v="96.6"/>
  </r>
  <r>
    <x v="8"/>
    <n v="69"/>
    <x v="0"/>
    <x v="7"/>
    <x v="2"/>
    <x v="3"/>
    <x v="3"/>
    <x v="2097"/>
    <x v="1"/>
    <x v="3"/>
    <n v="34.358882965697902"/>
    <n v="3.4358882965697899"/>
    <n v="3435888296569790"/>
    <x v="2"/>
    <n v="2098"/>
    <s v="No"/>
    <x v="0"/>
    <n v="2171.8642115736902"/>
    <n v="2.17186421157369E+16"/>
    <n v="240.16424184875601"/>
    <n v="2.40164241848756E+16"/>
    <x v="418"/>
    <n v="95.3"/>
  </r>
  <r>
    <x v="8"/>
    <n v="62"/>
    <x v="1"/>
    <x v="8"/>
    <x v="1"/>
    <x v="0"/>
    <x v="0"/>
    <x v="2098"/>
    <x v="1"/>
    <x v="1"/>
    <n v="34.3531511042966"/>
    <n v="34.3531511042966"/>
    <n v="3.43531511042966E+16"/>
    <x v="2"/>
    <n v="2099"/>
    <s v="No"/>
    <x v="0"/>
    <n v="2003.65949826779"/>
    <n v="2.00365949826779E+16"/>
    <n v="197.57770303621601"/>
    <n v="1.97577703036216E+16"/>
    <x v="489"/>
    <n v="92"/>
  </r>
  <r>
    <x v="8"/>
    <n v="58"/>
    <x v="1"/>
    <x v="16"/>
    <x v="3"/>
    <x v="3"/>
    <x v="0"/>
    <x v="2099"/>
    <x v="1"/>
    <x v="1"/>
    <n v="34.3161745455375"/>
    <n v="3.4316174545537499"/>
    <n v="3431617454553750"/>
    <x v="2"/>
    <n v="2100"/>
    <s v="No"/>
    <x v="0"/>
    <n v="2140.7409088107702"/>
    <n v="2.14074090881077E+16"/>
    <n v="252.07154370831199"/>
    <n v="2.52071543708312E+16"/>
    <x v="397"/>
    <n v="97.1"/>
  </r>
  <r>
    <x v="8"/>
    <n v="60"/>
    <x v="0"/>
    <x v="2"/>
    <x v="2"/>
    <x v="3"/>
    <x v="0"/>
    <x v="2100"/>
    <x v="0"/>
    <x v="0"/>
    <n v="34.267327652576803"/>
    <n v="34.267327652576803"/>
    <n v="3.42673276525768E+16"/>
    <x v="2"/>
    <n v="2101"/>
    <s v="Si"/>
    <x v="1"/>
    <n v="2150.7637436411001"/>
    <n v="2.1507637436411E+16"/>
    <n v="236.90007764913699"/>
    <n v="2.36900077649137E+16"/>
    <x v="475"/>
    <n v="104.3"/>
  </r>
  <r>
    <x v="8"/>
    <n v="55"/>
    <x v="1"/>
    <x v="11"/>
    <x v="1"/>
    <x v="0"/>
    <x v="0"/>
    <x v="2101"/>
    <x v="1"/>
    <x v="0"/>
    <n v="34.258580152896698"/>
    <n v="34.258580152896698"/>
    <n v="3.42585801528967E+16"/>
    <x v="2"/>
    <n v="2102"/>
    <s v="No"/>
    <x v="0"/>
    <n v="1957.4719998115299"/>
    <n v="1.95747199981153E+16"/>
    <n v="236.529244901401"/>
    <n v="2.36529244901401E+16"/>
    <x v="426"/>
    <n v="93.1"/>
  </r>
  <r>
    <x v="8"/>
    <n v="57"/>
    <x v="1"/>
    <x v="9"/>
    <x v="1"/>
    <x v="0"/>
    <x v="0"/>
    <x v="2102"/>
    <x v="0"/>
    <x v="1"/>
    <n v="34.191053640255603"/>
    <n v="34.191053640255603"/>
    <n v="3.41910536402556E+16"/>
    <x v="2"/>
    <n v="2103"/>
    <s v="No"/>
    <x v="0"/>
    <n v="2267.9460801105101"/>
    <n v="2.26794608011051E+16"/>
    <n v="210.475006492581"/>
    <n v="2.10475006492581E+16"/>
    <x v="374"/>
    <n v="95.4"/>
  </r>
  <r>
    <x v="8"/>
    <n v="63"/>
    <x v="1"/>
    <x v="2"/>
    <x v="3"/>
    <x v="3"/>
    <x v="0"/>
    <x v="2103"/>
    <x v="0"/>
    <x v="1"/>
    <n v="34.167711198545099"/>
    <n v="34.167711198545099"/>
    <n v="3416771119854510"/>
    <x v="2"/>
    <n v="2104"/>
    <s v="No"/>
    <x v="0"/>
    <n v="2029.84873250552"/>
    <n v="2.02984873250552E+16"/>
    <n v="243.74705185126501"/>
    <n v="2.43747051851265E+16"/>
    <x v="86"/>
    <n v="97.3"/>
  </r>
  <r>
    <x v="8"/>
    <n v="70"/>
    <x v="1"/>
    <x v="2"/>
    <x v="1"/>
    <x v="0"/>
    <x v="3"/>
    <x v="2104"/>
    <x v="0"/>
    <x v="3"/>
    <n v="34.153294233052399"/>
    <n v="34.153294233052399"/>
    <n v="3.41532942330524E+16"/>
    <x v="2"/>
    <n v="2105"/>
    <s v="No"/>
    <x v="0"/>
    <n v="2060.7822581755599"/>
    <n v="2.06078225817556E+16"/>
    <n v="24.801583978865199"/>
    <n v="2480158397886520"/>
    <x v="278"/>
    <n v="94.1"/>
  </r>
  <r>
    <x v="8"/>
    <n v="53"/>
    <x v="1"/>
    <x v="6"/>
    <x v="3"/>
    <x v="2"/>
    <x v="1"/>
    <x v="2105"/>
    <x v="1"/>
    <x v="1"/>
    <n v="34.151786349075898"/>
    <n v="34.151786349075898"/>
    <n v="3.41517863490759E+16"/>
    <x v="2"/>
    <n v="2106"/>
    <s v="Si"/>
    <x v="1"/>
    <n v="215.50165208965399"/>
    <n v="2155016520896540"/>
    <n v="27.7800719640408"/>
    <n v="2778007196404080"/>
    <x v="314"/>
    <n v="94.4"/>
  </r>
  <r>
    <x v="8"/>
    <n v="62"/>
    <x v="0"/>
    <x v="5"/>
    <x v="3"/>
    <x v="3"/>
    <x v="0"/>
    <x v="2106"/>
    <x v="0"/>
    <x v="1"/>
    <n v="34.147951348774697"/>
    <n v="3.4147951348774699"/>
    <n v="3414795134877470"/>
    <x v="2"/>
    <n v="2107"/>
    <s v="Si"/>
    <x v="1"/>
    <n v="2392.8919315030298"/>
    <n v="2.39289193150303E+16"/>
    <n v="265.81484159682901"/>
    <n v="2.65814841596829E+16"/>
    <x v="292"/>
    <n v="100"/>
  </r>
  <r>
    <x v="8"/>
    <n v="53"/>
    <x v="1"/>
    <x v="6"/>
    <x v="1"/>
    <x v="0"/>
    <x v="1"/>
    <x v="2107"/>
    <x v="1"/>
    <x v="1"/>
    <n v="34.133263677942601"/>
    <n v="34.133263677942601"/>
    <n v="3.41332636779426E+16"/>
    <x v="2"/>
    <n v="2108"/>
    <s v="No"/>
    <x v="0"/>
    <n v="220.006656292348"/>
    <n v="2200066562923480"/>
    <n v="266.232703118931"/>
    <n v="2.66232703118931E+16"/>
    <x v="144"/>
    <n v="95.6"/>
  </r>
  <r>
    <x v="8"/>
    <n v="53"/>
    <x v="0"/>
    <x v="2"/>
    <x v="1"/>
    <x v="2"/>
    <x v="1"/>
    <x v="2108"/>
    <x v="2"/>
    <x v="3"/>
    <n v="34.130261728013103"/>
    <n v="3.41302617280131"/>
    <n v="3413026172801310"/>
    <x v="2"/>
    <n v="2109"/>
    <s v="No"/>
    <x v="0"/>
    <n v="1968.3440477229001"/>
    <n v="1.9683440477229E+16"/>
    <n v="173.963492298266"/>
    <n v="1.73963492298266E+16"/>
    <x v="267"/>
    <n v="93.4"/>
  </r>
  <r>
    <x v="8"/>
    <n v="59"/>
    <x v="0"/>
    <x v="7"/>
    <x v="2"/>
    <x v="3"/>
    <x v="0"/>
    <x v="2109"/>
    <x v="0"/>
    <x v="2"/>
    <n v="34.119377591566497"/>
    <n v="3.41193775915665"/>
    <n v="3411937759156650"/>
    <x v="2"/>
    <n v="2110"/>
    <s v="No"/>
    <x v="0"/>
    <n v="2280.12763362537"/>
    <n v="2.28012763362537E+16"/>
    <n v="252.52796544319199"/>
    <n v="2.52527965443192E+16"/>
    <x v="307"/>
    <n v="105.9"/>
  </r>
  <r>
    <x v="8"/>
    <n v="46"/>
    <x v="0"/>
    <x v="2"/>
    <x v="3"/>
    <x v="3"/>
    <x v="1"/>
    <x v="2110"/>
    <x v="0"/>
    <x v="0"/>
    <n v="34.104537565373498"/>
    <n v="34.104537565373498"/>
    <n v="3.41045375653735E+16"/>
    <x v="2"/>
    <n v="2111"/>
    <s v="Si"/>
    <x v="1"/>
    <n v="2527.5366562823301"/>
    <n v="2.52753665628233E+16"/>
    <n v="3.0000000000000001E-12"/>
    <n v="300"/>
    <x v="399"/>
    <n v="101.1"/>
  </r>
  <r>
    <x v="8"/>
    <n v="67"/>
    <x v="0"/>
    <x v="2"/>
    <x v="0"/>
    <x v="3"/>
    <x v="3"/>
    <x v="2111"/>
    <x v="0"/>
    <x v="0"/>
    <n v="34.0939959536624"/>
    <n v="3.4093995953662399"/>
    <n v="3409399595366240"/>
    <x v="2"/>
    <n v="2112"/>
    <s v="No"/>
    <x v="0"/>
    <n v="2466.7145078957201"/>
    <n v="2.46671450789572E+16"/>
    <n v="25.988163642965599"/>
    <n v="2598816364296560"/>
    <x v="401"/>
    <n v="104.5"/>
  </r>
  <r>
    <x v="8"/>
    <n v="58"/>
    <x v="0"/>
    <x v="0"/>
    <x v="0"/>
    <x v="0"/>
    <x v="0"/>
    <x v="2112"/>
    <x v="1"/>
    <x v="1"/>
    <n v="34.091922162442103"/>
    <n v="3.4091922162442101"/>
    <n v="3409192216244210"/>
    <x v="2"/>
    <n v="2113"/>
    <s v="Si"/>
    <x v="1"/>
    <n v="227.892491899514"/>
    <n v="2278924918995140"/>
    <n v="239.50566410844601"/>
    <n v="2.39505664108446E+16"/>
    <x v="405"/>
    <n v="108.1"/>
  </r>
  <r>
    <x v="8"/>
    <n v="74"/>
    <x v="0"/>
    <x v="15"/>
    <x v="2"/>
    <x v="3"/>
    <x v="3"/>
    <x v="2113"/>
    <x v="0"/>
    <x v="1"/>
    <n v="34.083107391632701"/>
    <n v="3.4083107391632699"/>
    <n v="3408310739163270"/>
    <x v="2"/>
    <n v="2114"/>
    <s v="Si"/>
    <x v="1"/>
    <n v="231.234509029196"/>
    <n v="2312345090291960"/>
    <n v="26.280780919682101"/>
    <n v="2628078091968210"/>
    <x v="430"/>
    <n v="106"/>
  </r>
  <r>
    <x v="8"/>
    <n v="64"/>
    <x v="1"/>
    <x v="6"/>
    <x v="1"/>
    <x v="0"/>
    <x v="0"/>
    <x v="2114"/>
    <x v="1"/>
    <x v="3"/>
    <n v="34.079080700009499"/>
    <n v="3.4079080700009499"/>
    <n v="3407908070000950"/>
    <x v="2"/>
    <n v="2115"/>
    <s v="No"/>
    <x v="0"/>
    <n v="2073.5458205173099"/>
    <n v="2.07354582051731E+16"/>
    <n v="25.8855246798087"/>
    <n v="2588552467980870"/>
    <x v="166"/>
    <n v="103"/>
  </r>
  <r>
    <x v="8"/>
    <n v="68"/>
    <x v="0"/>
    <x v="2"/>
    <x v="3"/>
    <x v="0"/>
    <x v="3"/>
    <x v="2115"/>
    <x v="0"/>
    <x v="3"/>
    <n v="34.067048288258299"/>
    <n v="34.067048288258299"/>
    <n v="3.40670482882583E+16"/>
    <x v="2"/>
    <n v="2116"/>
    <s v="No"/>
    <x v="0"/>
    <n v="1735.5797269722"/>
    <n v="1.7355797269722E+16"/>
    <n v="218.06193618821101"/>
    <n v="2.18061936188211E+16"/>
    <x v="69"/>
    <n v="96.4"/>
  </r>
  <r>
    <x v="8"/>
    <n v="59"/>
    <x v="0"/>
    <x v="9"/>
    <x v="1"/>
    <x v="0"/>
    <x v="0"/>
    <x v="2116"/>
    <x v="1"/>
    <x v="3"/>
    <n v="34.044275030258405"/>
    <n v="3.4044275030258402"/>
    <n v="3404427503025840"/>
    <x v="2"/>
    <n v="2117"/>
    <s v="Si"/>
    <x v="1"/>
    <n v="2320.0673821664"/>
    <n v="2.3200673821664E+16"/>
    <n v="25.692993888311801"/>
    <n v="2569299388831180"/>
    <x v="333"/>
    <n v="107.4"/>
  </r>
  <r>
    <x v="8"/>
    <n v="42"/>
    <x v="1"/>
    <x v="5"/>
    <x v="1"/>
    <x v="0"/>
    <x v="2"/>
    <x v="2117"/>
    <x v="1"/>
    <x v="2"/>
    <n v="34.019576246815603"/>
    <n v="34.019576246815603"/>
    <n v="3.40195762468156E+16"/>
    <x v="2"/>
    <n v="2118"/>
    <s v="No"/>
    <x v="0"/>
    <n v="18.957269541010699"/>
    <n v="189572695410107"/>
    <n v="253.60585472963399"/>
    <n v="2.53605854729634E+16"/>
    <x v="221"/>
    <n v="94.1"/>
  </r>
  <r>
    <x v="8"/>
    <n v="59"/>
    <x v="0"/>
    <x v="0"/>
    <x v="2"/>
    <x v="3"/>
    <x v="0"/>
    <x v="2118"/>
    <x v="1"/>
    <x v="1"/>
    <n v="34.008359994902001"/>
    <n v="3.4008359994902003E-2"/>
    <n v="34008359994902"/>
    <x v="2"/>
    <n v="2119"/>
    <s v="Si"/>
    <x v="1"/>
    <n v="2116.8545241066099"/>
    <n v="2.11685452410661E+16"/>
    <n v="224.02664475690301"/>
    <n v="2.24026644756903E+16"/>
    <x v="458"/>
    <n v="107.5"/>
  </r>
  <r>
    <x v="8"/>
    <n v="53"/>
    <x v="0"/>
    <x v="6"/>
    <x v="2"/>
    <x v="3"/>
    <x v="1"/>
    <x v="2119"/>
    <x v="0"/>
    <x v="0"/>
    <n v="34.005894206915301"/>
    <n v="34.005894206915301"/>
    <n v="3.40058942069153E+16"/>
    <x v="2"/>
    <n v="2120"/>
    <s v="No"/>
    <x v="0"/>
    <n v="2125.1118927452799"/>
    <n v="2.12511189274528E+16"/>
    <n v="253.39068768479001"/>
    <n v="2.5339068768479E+16"/>
    <x v="422"/>
    <n v="94.8"/>
  </r>
  <r>
    <x v="8"/>
    <n v="48"/>
    <x v="0"/>
    <x v="9"/>
    <x v="2"/>
    <x v="3"/>
    <x v="1"/>
    <x v="2120"/>
    <x v="1"/>
    <x v="1"/>
    <n v="33.9911133449136"/>
    <n v="3.3991113344913599"/>
    <n v="3399111334491360"/>
    <x v="2"/>
    <n v="2121"/>
    <s v="Si"/>
    <x v="1"/>
    <n v="2271.3086309812802"/>
    <n v="2.27130863098128E+16"/>
    <n v="261.36650186100701"/>
    <n v="2.61366501861007E+16"/>
    <x v="336"/>
    <n v="101"/>
  </r>
  <r>
    <x v="8"/>
    <n v="71"/>
    <x v="0"/>
    <x v="2"/>
    <x v="2"/>
    <x v="0"/>
    <x v="3"/>
    <x v="2121"/>
    <x v="1"/>
    <x v="1"/>
    <n v="33.989709834304101"/>
    <n v="33.989709834304101"/>
    <n v="3.39897098343041E+16"/>
    <x v="2"/>
    <n v="2122"/>
    <s v="No"/>
    <x v="0"/>
    <n v="201.835867484234"/>
    <n v="2018358674842340"/>
    <n v="2.3924070866767502"/>
    <n v="239240708667675"/>
    <x v="491"/>
    <n v="109.2"/>
  </r>
  <r>
    <x v="8"/>
    <n v="59"/>
    <x v="0"/>
    <x v="1"/>
    <x v="0"/>
    <x v="3"/>
    <x v="0"/>
    <x v="2122"/>
    <x v="0"/>
    <x v="1"/>
    <n v="33.989554275095699"/>
    <n v="33.989554275095699"/>
    <n v="3.39895542750957E+16"/>
    <x v="2"/>
    <n v="2123"/>
    <s v="Si"/>
    <x v="1"/>
    <n v="2210.6714183601098"/>
    <n v="2.21067141836011E+16"/>
    <n v="26.458350602709899"/>
    <n v="2645835060270990"/>
    <x v="291"/>
    <n v="101.9"/>
  </r>
  <r>
    <x v="8"/>
    <n v="62"/>
    <x v="0"/>
    <x v="1"/>
    <x v="3"/>
    <x v="2"/>
    <x v="0"/>
    <x v="2123"/>
    <x v="1"/>
    <x v="1"/>
    <n v="33.9758759181287"/>
    <n v="33.9758759181287"/>
    <n v="3.39758759181287E+16"/>
    <x v="2"/>
    <n v="2124"/>
    <s v="No"/>
    <x v="0"/>
    <n v="235.736254878788"/>
    <n v="2357362548787880"/>
    <n v="235.15226697965301"/>
    <n v="2.35152266979653E+16"/>
    <x v="323"/>
    <n v="99.8"/>
  </r>
  <r>
    <x v="8"/>
    <n v="58"/>
    <x v="1"/>
    <x v="2"/>
    <x v="1"/>
    <x v="0"/>
    <x v="0"/>
    <x v="2124"/>
    <x v="0"/>
    <x v="1"/>
    <n v="33.959654718871903"/>
    <n v="3.3959654718871901"/>
    <n v="3395965471887190"/>
    <x v="2"/>
    <n v="2125"/>
    <s v="Si"/>
    <x v="1"/>
    <n v="21.466620564466201"/>
    <n v="214666205644662"/>
    <n v="242.58075922326799"/>
    <n v="2.42580759223268E+16"/>
    <x v="213"/>
    <n v="97.4"/>
  </r>
  <r>
    <x v="8"/>
    <n v="61"/>
    <x v="1"/>
    <x v="2"/>
    <x v="1"/>
    <x v="0"/>
    <x v="0"/>
    <x v="2125"/>
    <x v="1"/>
    <x v="1"/>
    <n v="33.957371418148099"/>
    <n v="3.3957371418148101"/>
    <n v="3395737141814810"/>
    <x v="2"/>
    <n v="2126"/>
    <s v="No"/>
    <x v="0"/>
    <n v="218.360966745783"/>
    <n v="2183609667457830"/>
    <n v="247.05590563747899"/>
    <n v="2.47055905637479E+16"/>
    <x v="362"/>
    <n v="95.1"/>
  </r>
  <r>
    <x v="8"/>
    <n v="61"/>
    <x v="0"/>
    <x v="5"/>
    <x v="3"/>
    <x v="2"/>
    <x v="0"/>
    <x v="2126"/>
    <x v="0"/>
    <x v="1"/>
    <n v="33.934500254202298"/>
    <n v="3.39345002542023"/>
    <n v="3393450025420230"/>
    <x v="2"/>
    <n v="2127"/>
    <s v="No"/>
    <x v="0"/>
    <n v="2286.54074566185"/>
    <n v="2.28654074566185E+16"/>
    <n v="241.646326730135"/>
    <n v="2.41646326730135E+16"/>
    <x v="305"/>
    <n v="101.3"/>
  </r>
  <r>
    <x v="8"/>
    <n v="42"/>
    <x v="1"/>
    <x v="6"/>
    <x v="1"/>
    <x v="0"/>
    <x v="2"/>
    <x v="2127"/>
    <x v="1"/>
    <x v="1"/>
    <n v="33.915948522683998"/>
    <n v="33.915948522683998"/>
    <n v="3.3915948522684E+16"/>
    <x v="2"/>
    <n v="2128"/>
    <s v="No"/>
    <x v="0"/>
    <n v="192.91345164328101"/>
    <n v="1929134516432810"/>
    <n v="248.145016815898"/>
    <n v="2.48145016815898E+16"/>
    <x v="41"/>
    <n v="95.6"/>
  </r>
  <r>
    <x v="8"/>
    <n v="63"/>
    <x v="1"/>
    <x v="11"/>
    <x v="2"/>
    <x v="3"/>
    <x v="0"/>
    <x v="2128"/>
    <x v="0"/>
    <x v="3"/>
    <n v="33.891238666080199"/>
    <n v="33.891238666080199"/>
    <n v="3.38912386660802E+16"/>
    <x v="2"/>
    <n v="2129"/>
    <s v="Si"/>
    <x v="1"/>
    <n v="215.690674701338"/>
    <n v="2156906747013380"/>
    <n v="27.475147051334002"/>
    <n v="2747514705133400"/>
    <x v="320"/>
    <n v="103"/>
  </r>
  <r>
    <x v="8"/>
    <n v="49"/>
    <x v="1"/>
    <x v="0"/>
    <x v="1"/>
    <x v="3"/>
    <x v="1"/>
    <x v="2129"/>
    <x v="0"/>
    <x v="0"/>
    <n v="33.872281368029697"/>
    <n v="33.872281368029697"/>
    <n v="3.38722813680297E+16"/>
    <x v="2"/>
    <n v="2130"/>
    <s v="No"/>
    <x v="0"/>
    <n v="207.88946453178099"/>
    <n v="2078894645317810"/>
    <n v="246.68459557744001"/>
    <n v="2.4668459557744E+16"/>
    <x v="391"/>
    <n v="93.3"/>
  </r>
  <r>
    <x v="8"/>
    <n v="48"/>
    <x v="1"/>
    <x v="16"/>
    <x v="1"/>
    <x v="2"/>
    <x v="1"/>
    <x v="2130"/>
    <x v="1"/>
    <x v="1"/>
    <n v="33.869923776575"/>
    <n v="33.869923776575"/>
    <n v="3.3869923776575E+16"/>
    <x v="2"/>
    <n v="2131"/>
    <s v="No"/>
    <x v="0"/>
    <n v="168.48255820134"/>
    <n v="1684825582013400"/>
    <n v="1.9110902246800301"/>
    <n v="191109022468003"/>
    <x v="95"/>
    <n v="88.8"/>
  </r>
  <r>
    <x v="8"/>
    <n v="64"/>
    <x v="0"/>
    <x v="5"/>
    <x v="2"/>
    <x v="3"/>
    <x v="0"/>
    <x v="2131"/>
    <x v="0"/>
    <x v="1"/>
    <n v="33.853799500631297"/>
    <n v="33.853799500631297"/>
    <n v="3385379950063130"/>
    <x v="2"/>
    <n v="2132"/>
    <s v="No"/>
    <x v="0"/>
    <n v="2227.6816647335399"/>
    <n v="2.22768166473354E+16"/>
    <n v="25.1603671872031"/>
    <n v="2516036718720310"/>
    <x v="348"/>
    <n v="99.1"/>
  </r>
  <r>
    <x v="8"/>
    <n v="58"/>
    <x v="1"/>
    <x v="11"/>
    <x v="1"/>
    <x v="1"/>
    <x v="0"/>
    <x v="2132"/>
    <x v="1"/>
    <x v="1"/>
    <n v="33.8488096041755"/>
    <n v="3.3848809604175498"/>
    <n v="3384880960417550"/>
    <x v="2"/>
    <n v="2133"/>
    <s v="No"/>
    <x v="0"/>
    <n v="2037.03092681164"/>
    <n v="2.03703092681164E+16"/>
    <n v="184.194431374554"/>
    <n v="1.84194431374554E+16"/>
    <x v="88"/>
    <n v="95.3"/>
  </r>
  <r>
    <x v="8"/>
    <n v="60"/>
    <x v="1"/>
    <x v="2"/>
    <x v="1"/>
    <x v="0"/>
    <x v="0"/>
    <x v="2133"/>
    <x v="1"/>
    <x v="3"/>
    <n v="33.848167956981698"/>
    <n v="3.3848167956981698"/>
    <n v="3384816795698170"/>
    <x v="2"/>
    <n v="2134"/>
    <s v="No"/>
    <x v="0"/>
    <n v="2430.1198044450898"/>
    <n v="2.43011980444509E+16"/>
    <n v="234.83355110353"/>
    <n v="2.3483355110353E+16"/>
    <x v="16"/>
    <n v="99.4"/>
  </r>
  <r>
    <x v="8"/>
    <n v="59"/>
    <x v="0"/>
    <x v="17"/>
    <x v="2"/>
    <x v="0"/>
    <x v="0"/>
    <x v="2134"/>
    <x v="1"/>
    <x v="1"/>
    <n v="33.816781201760698"/>
    <n v="33.816781201760698"/>
    <n v="3381678120176070"/>
    <x v="2"/>
    <n v="2135"/>
    <s v="Si"/>
    <x v="1"/>
    <n v="2187.7765139919502"/>
    <n v="2.18777651399195E+16"/>
    <n v="26.222030175052002"/>
    <n v="2622203017505200"/>
    <x v="283"/>
    <n v="99.1"/>
  </r>
  <r>
    <x v="8"/>
    <n v="58"/>
    <x v="1"/>
    <x v="1"/>
    <x v="0"/>
    <x v="3"/>
    <x v="0"/>
    <x v="2135"/>
    <x v="0"/>
    <x v="0"/>
    <n v="33.797961720267899"/>
    <n v="3.3797961720267899"/>
    <n v="3379796172026790"/>
    <x v="2"/>
    <n v="2136"/>
    <s v="Si"/>
    <x v="1"/>
    <n v="2340.0605214970201"/>
    <n v="2.34006052149702E+16"/>
    <n v="26.237707769175898"/>
    <n v="2623770776917590"/>
    <x v="361"/>
    <n v="103.5"/>
  </r>
  <r>
    <x v="8"/>
    <n v="61"/>
    <x v="0"/>
    <x v="1"/>
    <x v="1"/>
    <x v="3"/>
    <x v="0"/>
    <x v="2136"/>
    <x v="1"/>
    <x v="3"/>
    <n v="33.778102099353802"/>
    <n v="0.33778102099353802"/>
    <n v="337781020993538"/>
    <x v="2"/>
    <n v="2137"/>
    <s v="No"/>
    <x v="0"/>
    <n v="203.87638911745"/>
    <n v="2038763891174500"/>
    <n v="222.38926277035799"/>
    <n v="2.22389262770358E+16"/>
    <x v="407"/>
    <n v="96.5"/>
  </r>
  <r>
    <x v="8"/>
    <n v="71"/>
    <x v="0"/>
    <x v="2"/>
    <x v="2"/>
    <x v="3"/>
    <x v="3"/>
    <x v="2137"/>
    <x v="0"/>
    <x v="1"/>
    <n v="33.757528028695901"/>
    <n v="3.3757528028695898"/>
    <n v="3375752802869590"/>
    <x v="2"/>
    <n v="2138"/>
    <s v="No"/>
    <x v="0"/>
    <n v="224.119679706819"/>
    <n v="2241196797068190"/>
    <n v="269.54572755371203"/>
    <n v="2.69545727553712E+16"/>
    <x v="492"/>
    <n v="101.8"/>
  </r>
  <r>
    <x v="8"/>
    <n v="57"/>
    <x v="0"/>
    <x v="2"/>
    <x v="1"/>
    <x v="0"/>
    <x v="0"/>
    <x v="2138"/>
    <x v="0"/>
    <x v="3"/>
    <n v="33.749598317218101"/>
    <n v="33.749598317218101"/>
    <n v="3.37495983172181E+16"/>
    <x v="2"/>
    <n v="2139"/>
    <s v="No"/>
    <x v="0"/>
    <n v="2107.6753105982998"/>
    <n v="2.1076753105983E+16"/>
    <n v="215.42501011856001"/>
    <n v="2.1542501011856E+16"/>
    <x v="280"/>
    <n v="98.2"/>
  </r>
  <r>
    <x v="8"/>
    <n v="55"/>
    <x v="1"/>
    <x v="5"/>
    <x v="2"/>
    <x v="0"/>
    <x v="0"/>
    <x v="2139"/>
    <x v="0"/>
    <x v="2"/>
    <n v="33.717647983229703"/>
    <n v="33.717647983229703"/>
    <n v="3.37176479832297E+16"/>
    <x v="2"/>
    <n v="2140"/>
    <s v="Si"/>
    <x v="1"/>
    <n v="24.178707909998199"/>
    <n v="241787079099982"/>
    <n v="28.370369511294101"/>
    <n v="2837036951129410"/>
    <x v="493"/>
    <n v="102.7"/>
  </r>
  <r>
    <x v="8"/>
    <n v="63"/>
    <x v="0"/>
    <x v="10"/>
    <x v="2"/>
    <x v="0"/>
    <x v="0"/>
    <x v="2140"/>
    <x v="1"/>
    <x v="3"/>
    <n v="33.701561967351303"/>
    <n v="33.701561967351303"/>
    <n v="3370156196735130"/>
    <x v="2"/>
    <n v="2141"/>
    <s v="Si"/>
    <x v="1"/>
    <n v="222.48856120287201"/>
    <n v="2224885612028720"/>
    <n v="2.58859870436783"/>
    <n v="258859870436783"/>
    <x v="429"/>
    <n v="105.8"/>
  </r>
  <r>
    <x v="8"/>
    <n v="58"/>
    <x v="1"/>
    <x v="2"/>
    <x v="1"/>
    <x v="0"/>
    <x v="0"/>
    <x v="2141"/>
    <x v="1"/>
    <x v="1"/>
    <n v="33.657700693850202"/>
    <n v="33.657700693850202"/>
    <n v="3.36577006938502E+16"/>
    <x v="2"/>
    <n v="2142"/>
    <s v="No"/>
    <x v="0"/>
    <n v="2054.7995441797698"/>
    <n v="2.05479954417977E+16"/>
    <n v="223.547827812761"/>
    <n v="2.23547827812761E+16"/>
    <x v="343"/>
    <n v="95.7"/>
  </r>
  <r>
    <x v="8"/>
    <n v="68"/>
    <x v="1"/>
    <x v="6"/>
    <x v="3"/>
    <x v="3"/>
    <x v="3"/>
    <x v="2142"/>
    <x v="0"/>
    <x v="1"/>
    <n v="33.654787934846098"/>
    <n v="3.36547879348461"/>
    <n v="3365478793484610"/>
    <x v="2"/>
    <n v="2143"/>
    <s v="Si"/>
    <x v="1"/>
    <n v="2453.0654281079201"/>
    <n v="2.45306542810792E+16"/>
    <n v="21.235675439337399"/>
    <n v="2123567543933740"/>
    <x v="455"/>
    <n v="95.4"/>
  </r>
  <r>
    <x v="8"/>
    <n v="58"/>
    <x v="0"/>
    <x v="0"/>
    <x v="1"/>
    <x v="0"/>
    <x v="0"/>
    <x v="2143"/>
    <x v="1"/>
    <x v="1"/>
    <n v="33.648699919722297"/>
    <n v="3.3648699919722298"/>
    <n v="3364869991972230"/>
    <x v="2"/>
    <n v="2144"/>
    <s v="No"/>
    <x v="0"/>
    <n v="2225.38930815308"/>
    <n v="2.22538930815308E+16"/>
    <n v="25.339277237968801"/>
    <n v="2533927723796880"/>
    <x v="214"/>
    <n v="95.5"/>
  </r>
  <r>
    <x v="8"/>
    <n v="64"/>
    <x v="1"/>
    <x v="8"/>
    <x v="2"/>
    <x v="0"/>
    <x v="0"/>
    <x v="2144"/>
    <x v="1"/>
    <x v="3"/>
    <n v="33.645032787849999"/>
    <n v="33.645032787849999"/>
    <n v="3.364503278785E+16"/>
    <x v="2"/>
    <n v="2145"/>
    <s v="No"/>
    <x v="0"/>
    <n v="2175.79220051012"/>
    <n v="2.17579220051012E+16"/>
    <n v="234.78474472999099"/>
    <n v="2.34784744729991E+16"/>
    <x v="341"/>
    <n v="91.7"/>
  </r>
  <r>
    <x v="8"/>
    <n v="55"/>
    <x v="1"/>
    <x v="1"/>
    <x v="1"/>
    <x v="3"/>
    <x v="0"/>
    <x v="2145"/>
    <x v="0"/>
    <x v="3"/>
    <n v="33.6404370917449"/>
    <n v="3.3640437091744899"/>
    <n v="3364043709174490"/>
    <x v="2"/>
    <n v="2146"/>
    <s v="No"/>
    <x v="0"/>
    <n v="2427.3409477211599"/>
    <n v="2.42734094772116E+16"/>
    <n v="25.871209310609999"/>
    <n v="2587120931061000"/>
    <x v="373"/>
    <n v="93.7"/>
  </r>
  <r>
    <x v="8"/>
    <n v="62"/>
    <x v="1"/>
    <x v="2"/>
    <x v="2"/>
    <x v="0"/>
    <x v="0"/>
    <x v="2146"/>
    <x v="0"/>
    <x v="0"/>
    <n v="33.614449735417097"/>
    <n v="3.36144497354171"/>
    <n v="3361444973541710"/>
    <x v="2"/>
    <n v="2147"/>
    <s v="No"/>
    <x v="0"/>
    <n v="2103.8364856036401"/>
    <n v="2.10383648560364E+16"/>
    <n v="26.332892321731901"/>
    <n v="2633289232173190"/>
    <x v="304"/>
    <n v="105.1"/>
  </r>
  <r>
    <x v="8"/>
    <n v="60"/>
    <x v="1"/>
    <x v="8"/>
    <x v="1"/>
    <x v="3"/>
    <x v="0"/>
    <x v="2147"/>
    <x v="0"/>
    <x v="0"/>
    <n v="33.591327048388102"/>
    <n v="3.3591327048388102"/>
    <n v="3359132704838810"/>
    <x v="2"/>
    <n v="2148"/>
    <s v="No"/>
    <x v="0"/>
    <n v="2361.3287491650799"/>
    <n v="2.36132874916508E+16"/>
    <n v="29.624115526183001"/>
    <n v="2962411552618300"/>
    <x v="248"/>
    <n v="99.4"/>
  </r>
  <r>
    <x v="8"/>
    <n v="69"/>
    <x v="1"/>
    <x v="3"/>
    <x v="3"/>
    <x v="3"/>
    <x v="3"/>
    <x v="2148"/>
    <x v="1"/>
    <x v="3"/>
    <n v="33.5888055852528"/>
    <n v="3.3588805585252799"/>
    <n v="3358880558525280"/>
    <x v="2"/>
    <n v="2149"/>
    <s v="Si"/>
    <x v="1"/>
    <n v="2459.9656909993801"/>
    <n v="2.45996569099938E+16"/>
    <n v="3.0000000000000001E-12"/>
    <n v="300"/>
    <x v="424"/>
    <n v="103.8"/>
  </r>
  <r>
    <x v="8"/>
    <n v="50"/>
    <x v="0"/>
    <x v="4"/>
    <x v="1"/>
    <x v="0"/>
    <x v="1"/>
    <x v="2149"/>
    <x v="1"/>
    <x v="1"/>
    <n v="33.556096524667495"/>
    <n v="3.3556096524667498"/>
    <n v="3355609652466750"/>
    <x v="2"/>
    <n v="2150"/>
    <s v="No"/>
    <x v="0"/>
    <n v="2123.5420228523999"/>
    <n v="2.1235420228524E+16"/>
    <n v="219.97336110776999"/>
    <n v="2.1997336110777E+16"/>
    <x v="254"/>
    <n v="88.7"/>
  </r>
  <r>
    <x v="8"/>
    <n v="54"/>
    <x v="0"/>
    <x v="7"/>
    <x v="2"/>
    <x v="3"/>
    <x v="1"/>
    <x v="2150"/>
    <x v="1"/>
    <x v="1"/>
    <n v="33.540033419077602"/>
    <n v="3.3540033419077599"/>
    <n v="3354003341907760"/>
    <x v="2"/>
    <n v="2151"/>
    <s v="Si"/>
    <x v="1"/>
    <n v="2187.1255795554598"/>
    <n v="2.18712557955546E+16"/>
    <n v="266.121280909961"/>
    <n v="2.66121280909961E+16"/>
    <x v="134"/>
    <n v="94.1"/>
  </r>
  <r>
    <x v="8"/>
    <n v="55"/>
    <x v="0"/>
    <x v="2"/>
    <x v="1"/>
    <x v="0"/>
    <x v="0"/>
    <x v="2151"/>
    <x v="1"/>
    <x v="1"/>
    <n v="33.5398036460006"/>
    <n v="33.5398036460006"/>
    <n v="3.35398036460006E+16"/>
    <x v="2"/>
    <n v="2152"/>
    <s v="No"/>
    <x v="0"/>
    <n v="2053.4067850778001"/>
    <n v="2.0534067850778E+16"/>
    <n v="205.23089922500799"/>
    <n v="2.05230899225008E+16"/>
    <x v="332"/>
    <n v="95.3"/>
  </r>
  <r>
    <x v="8"/>
    <n v="51"/>
    <x v="1"/>
    <x v="7"/>
    <x v="1"/>
    <x v="3"/>
    <x v="1"/>
    <x v="2152"/>
    <x v="0"/>
    <x v="0"/>
    <n v="33.524718158625404"/>
    <n v="3.3524718158625402"/>
    <n v="3352471815862540"/>
    <x v="2"/>
    <n v="2153"/>
    <s v="No"/>
    <x v="0"/>
    <n v="2352.60220105601"/>
    <n v="2.35260220105601E+16"/>
    <n v="26.970373710837499"/>
    <n v="2697037371083750"/>
    <x v="182"/>
    <n v="91.7"/>
  </r>
  <r>
    <x v="8"/>
    <n v="63"/>
    <x v="0"/>
    <x v="5"/>
    <x v="3"/>
    <x v="0"/>
    <x v="0"/>
    <x v="2153"/>
    <x v="1"/>
    <x v="3"/>
    <n v="33.502580649396897"/>
    <n v="3.3502580649396898"/>
    <n v="3350258064939690"/>
    <x v="2"/>
    <n v="2154"/>
    <s v="No"/>
    <x v="0"/>
    <n v="2181.1242735549699"/>
    <n v="2.18112427355497E+16"/>
    <n v="229.635129192118"/>
    <n v="2.29635129192118E+16"/>
    <x v="123"/>
    <n v="99.2"/>
  </r>
  <r>
    <x v="8"/>
    <n v="60"/>
    <x v="0"/>
    <x v="5"/>
    <x v="1"/>
    <x v="3"/>
    <x v="0"/>
    <x v="2154"/>
    <x v="1"/>
    <x v="3"/>
    <n v="33.495093204625199"/>
    <n v="33.495093204625199"/>
    <n v="3.34950932046252E+16"/>
    <x v="2"/>
    <n v="2155"/>
    <s v="No"/>
    <x v="0"/>
    <n v="2433.4725777438298"/>
    <n v="2.43347257774383E+16"/>
    <n v="25.7064782690613"/>
    <n v="2570647826906130"/>
    <x v="489"/>
    <n v="103.2"/>
  </r>
  <r>
    <x v="8"/>
    <n v="65"/>
    <x v="0"/>
    <x v="5"/>
    <x v="2"/>
    <x v="0"/>
    <x v="3"/>
    <x v="2155"/>
    <x v="1"/>
    <x v="1"/>
    <n v="33.488360608128403"/>
    <n v="3.34883606081284"/>
    <n v="3348836060812840"/>
    <x v="2"/>
    <n v="2156"/>
    <s v="Si"/>
    <x v="1"/>
    <n v="1965.2912249098899"/>
    <n v="1.96529122490989E+16"/>
    <n v="244.22622380737599"/>
    <n v="2.44226223807376E+16"/>
    <x v="397"/>
    <n v="102.3"/>
  </r>
  <r>
    <x v="8"/>
    <n v="57"/>
    <x v="1"/>
    <x v="8"/>
    <x v="1"/>
    <x v="0"/>
    <x v="0"/>
    <x v="2156"/>
    <x v="1"/>
    <x v="1"/>
    <n v="33.487498258120802"/>
    <n v="33.487498258120802"/>
    <n v="3.34874982581208E+16"/>
    <x v="2"/>
    <n v="2157"/>
    <s v="No"/>
    <x v="0"/>
    <n v="214.300833531622"/>
    <n v="2143008335316220"/>
    <n v="240.26584403870299"/>
    <n v="2.40265844038703E+16"/>
    <x v="105"/>
    <n v="94.5"/>
  </r>
  <r>
    <x v="8"/>
    <n v="61"/>
    <x v="1"/>
    <x v="0"/>
    <x v="2"/>
    <x v="3"/>
    <x v="0"/>
    <x v="2157"/>
    <x v="1"/>
    <x v="1"/>
    <n v="33.483060678920403"/>
    <n v="3.34830606789204"/>
    <n v="3348306067892040"/>
    <x v="2"/>
    <n v="2158"/>
    <s v="No"/>
    <x v="0"/>
    <n v="2191.23435457196"/>
    <n v="2.19123435457196E+16"/>
    <n v="238.70494850201001"/>
    <n v="2.3870494850201E+16"/>
    <x v="58"/>
    <n v="98.5"/>
  </r>
  <r>
    <x v="8"/>
    <n v="57"/>
    <x v="0"/>
    <x v="7"/>
    <x v="1"/>
    <x v="0"/>
    <x v="0"/>
    <x v="2158"/>
    <x v="0"/>
    <x v="1"/>
    <n v="33.482928657200297"/>
    <n v="33.482928657200297"/>
    <n v="3.34829286572003E+16"/>
    <x v="2"/>
    <n v="2159"/>
    <s v="No"/>
    <x v="0"/>
    <n v="2117.53645831219"/>
    <n v="2.11753645831219E+16"/>
    <n v="21.0670601370472"/>
    <n v="2106706013704720"/>
    <x v="224"/>
    <n v="100"/>
  </r>
  <r>
    <x v="8"/>
    <n v="54"/>
    <x v="0"/>
    <x v="9"/>
    <x v="1"/>
    <x v="0"/>
    <x v="1"/>
    <x v="2159"/>
    <x v="1"/>
    <x v="3"/>
    <n v="33.481914777156703"/>
    <n v="33.481914777156703"/>
    <n v="3.34819147771567E+16"/>
    <x v="2"/>
    <n v="2160"/>
    <s v="No"/>
    <x v="0"/>
    <n v="1932.4560110822599"/>
    <n v="1.93245601108226E+16"/>
    <n v="19.163005612726302"/>
    <n v="1916300561272630"/>
    <x v="89"/>
    <n v="88.8"/>
  </r>
  <r>
    <x v="8"/>
    <n v="60"/>
    <x v="0"/>
    <x v="6"/>
    <x v="2"/>
    <x v="3"/>
    <x v="0"/>
    <x v="2160"/>
    <x v="0"/>
    <x v="1"/>
    <n v="33.461388281619399"/>
    <n v="0.33461388281619397"/>
    <n v="334613882816194"/>
    <x v="2"/>
    <n v="2161"/>
    <s v="Si"/>
    <x v="1"/>
    <n v="2399.6840479526199"/>
    <n v="2.39968404795262E+16"/>
    <n v="293.36439471721002"/>
    <n v="2.9336439471721E+16"/>
    <x v="356"/>
    <n v="112.2"/>
  </r>
  <r>
    <x v="8"/>
    <n v="58"/>
    <x v="1"/>
    <x v="12"/>
    <x v="3"/>
    <x v="3"/>
    <x v="0"/>
    <x v="2161"/>
    <x v="1"/>
    <x v="1"/>
    <n v="33.434521221350003"/>
    <n v="33.434521221350003"/>
    <n v="3.343452122135E+16"/>
    <x v="2"/>
    <n v="2162"/>
    <s v="Si"/>
    <x v="1"/>
    <n v="2273.2755630923798"/>
    <n v="2.27327556309238E+16"/>
    <n v="26.441559767201401"/>
    <n v="2644155976720140"/>
    <x v="141"/>
    <n v="94.3"/>
  </r>
  <r>
    <x v="8"/>
    <n v="60"/>
    <x v="0"/>
    <x v="5"/>
    <x v="3"/>
    <x v="0"/>
    <x v="0"/>
    <x v="2162"/>
    <x v="0"/>
    <x v="3"/>
    <n v="33.431160636440801"/>
    <n v="33.431160636440801"/>
    <n v="3.34311606364408E+16"/>
    <x v="2"/>
    <n v="2163"/>
    <s v="No"/>
    <x v="0"/>
    <n v="2174.6019909878901"/>
    <n v="2.17460199098789E+16"/>
    <n v="248.14411993249001"/>
    <n v="2.4814411993249E+16"/>
    <x v="163"/>
    <n v="101.5"/>
  </r>
  <r>
    <x v="8"/>
    <n v="62"/>
    <x v="0"/>
    <x v="7"/>
    <x v="0"/>
    <x v="3"/>
    <x v="0"/>
    <x v="2163"/>
    <x v="0"/>
    <x v="0"/>
    <n v="33.427984923658599"/>
    <n v="3.3427984923658598"/>
    <n v="3342798492365860"/>
    <x v="2"/>
    <n v="2164"/>
    <s v="Si"/>
    <x v="1"/>
    <n v="229.10810098236601"/>
    <n v="2291081009823660"/>
    <n v="29.452278562967699"/>
    <n v="2945227856296770"/>
    <x v="494"/>
    <n v="111.3"/>
  </r>
  <r>
    <x v="8"/>
    <n v="58"/>
    <x v="0"/>
    <x v="9"/>
    <x v="3"/>
    <x v="0"/>
    <x v="0"/>
    <x v="2164"/>
    <x v="1"/>
    <x v="1"/>
    <n v="33.422139054729996"/>
    <n v="3.3422139054729998"/>
    <n v="3342213905473000"/>
    <x v="2"/>
    <n v="2165"/>
    <s v="Si"/>
    <x v="1"/>
    <n v="201.45350976678901"/>
    <n v="2014535097667890"/>
    <n v="23.717065634244499"/>
    <n v="2371706563424450"/>
    <x v="358"/>
    <n v="97.9"/>
  </r>
  <r>
    <x v="8"/>
    <n v="47"/>
    <x v="0"/>
    <x v="15"/>
    <x v="1"/>
    <x v="3"/>
    <x v="1"/>
    <x v="2165"/>
    <x v="0"/>
    <x v="0"/>
    <n v="33.419632047753097"/>
    <n v="33.419632047753097"/>
    <n v="3.34196320477531E+16"/>
    <x v="2"/>
    <n v="2166"/>
    <s v="No"/>
    <x v="0"/>
    <n v="199.709740517418"/>
    <n v="1997097405174180"/>
    <n v="268.39001008949202"/>
    <n v="2.68390010089492E+16"/>
    <x v="406"/>
    <n v="94.7"/>
  </r>
  <r>
    <x v="8"/>
    <n v="54"/>
    <x v="0"/>
    <x v="2"/>
    <x v="0"/>
    <x v="3"/>
    <x v="1"/>
    <x v="2166"/>
    <x v="0"/>
    <x v="0"/>
    <n v="33.403078641054499"/>
    <n v="33.403078641054499"/>
    <n v="3.34030786410545E+16"/>
    <x v="2"/>
    <n v="2167"/>
    <s v="Si"/>
    <x v="1"/>
    <n v="2506.1558634572998"/>
    <n v="2.5061558634573E+16"/>
    <n v="294.01617134643499"/>
    <n v="2.94016171346435E+16"/>
    <x v="368"/>
    <n v="95.3"/>
  </r>
  <r>
    <x v="8"/>
    <n v="54"/>
    <x v="1"/>
    <x v="2"/>
    <x v="1"/>
    <x v="0"/>
    <x v="1"/>
    <x v="2167"/>
    <x v="0"/>
    <x v="1"/>
    <n v="33.350891114222605"/>
    <n v="0.33350891114222603"/>
    <n v="333508911142226"/>
    <x v="2"/>
    <n v="2168"/>
    <s v="No"/>
    <x v="0"/>
    <n v="213.607832265382"/>
    <n v="2136078322653820"/>
    <n v="234.67410489028799"/>
    <n v="2.34674104890288E+16"/>
    <x v="216"/>
    <n v="93.5"/>
  </r>
  <r>
    <x v="8"/>
    <n v="56"/>
    <x v="1"/>
    <x v="5"/>
    <x v="3"/>
    <x v="3"/>
    <x v="0"/>
    <x v="2168"/>
    <x v="0"/>
    <x v="3"/>
    <n v="33.333973105698497"/>
    <n v="3.33339731056985"/>
    <n v="3333397310569850"/>
    <x v="2"/>
    <n v="2169"/>
    <s v="No"/>
    <x v="0"/>
    <n v="237.59179924122901"/>
    <n v="2375917992412290"/>
    <n v="255.561077911772"/>
    <n v="2.55561077911772E+16"/>
    <x v="47"/>
    <n v="100.7"/>
  </r>
  <r>
    <x v="8"/>
    <n v="58"/>
    <x v="1"/>
    <x v="2"/>
    <x v="0"/>
    <x v="0"/>
    <x v="0"/>
    <x v="2169"/>
    <x v="0"/>
    <x v="1"/>
    <n v="33.320093458382097"/>
    <n v="33.320093458382097"/>
    <n v="3.33200934583821E+16"/>
    <x v="2"/>
    <n v="2170"/>
    <s v="No"/>
    <x v="0"/>
    <n v="2155.3327632287601"/>
    <n v="2.15533276322876E+16"/>
    <n v="270.86401191119103"/>
    <n v="2.70864011911191E+16"/>
    <x v="0"/>
    <n v="95.3"/>
  </r>
  <r>
    <x v="8"/>
    <n v="70"/>
    <x v="1"/>
    <x v="0"/>
    <x v="2"/>
    <x v="3"/>
    <x v="3"/>
    <x v="2170"/>
    <x v="1"/>
    <x v="3"/>
    <n v="33.316669320498399"/>
    <n v="33.316669320498399"/>
    <n v="3331666932049840"/>
    <x v="2"/>
    <n v="2171"/>
    <s v="Si"/>
    <x v="1"/>
    <n v="2099.2938377082801"/>
    <n v="2.09929383770828E+16"/>
    <n v="27.585669894290401"/>
    <n v="2758566989429040"/>
    <x v="292"/>
    <n v="101"/>
  </r>
  <r>
    <x v="8"/>
    <n v="66"/>
    <x v="1"/>
    <x v="5"/>
    <x v="2"/>
    <x v="3"/>
    <x v="3"/>
    <x v="2171"/>
    <x v="0"/>
    <x v="1"/>
    <n v="33.314301162093003"/>
    <n v="33.314301162093003"/>
    <n v="3.3314301162093E+16"/>
    <x v="2"/>
    <n v="2172"/>
    <s v="Si"/>
    <x v="1"/>
    <n v="2260.1398890430401"/>
    <n v="2.26013988904304E+16"/>
    <n v="22.799748213016802"/>
    <n v="2279974821301680"/>
    <x v="332"/>
    <n v="102.2"/>
  </r>
  <r>
    <x v="8"/>
    <n v="45"/>
    <x v="0"/>
    <x v="3"/>
    <x v="1"/>
    <x v="0"/>
    <x v="1"/>
    <x v="2172"/>
    <x v="0"/>
    <x v="0"/>
    <n v="33.304959149338401"/>
    <n v="33.304959149338401"/>
    <n v="3.33049591493384E+16"/>
    <x v="2"/>
    <n v="2173"/>
    <s v="No"/>
    <x v="0"/>
    <n v="2183.5235603000801"/>
    <n v="2.18352356030008E+16"/>
    <n v="25.914815794714201"/>
    <n v="2591481579471420"/>
    <x v="46"/>
    <n v="97.2"/>
  </r>
  <r>
    <x v="8"/>
    <n v="73"/>
    <x v="1"/>
    <x v="0"/>
    <x v="2"/>
    <x v="3"/>
    <x v="3"/>
    <x v="2173"/>
    <x v="0"/>
    <x v="3"/>
    <n v="33.284699051526601"/>
    <n v="33.284699051526601"/>
    <n v="3.32846990515266E+16"/>
    <x v="2"/>
    <n v="2174"/>
    <s v="No"/>
    <x v="0"/>
    <n v="2278.5648956727"/>
    <n v="2.2785648956727E+16"/>
    <n v="240.76408230068401"/>
    <n v="2.40764082300684E+16"/>
    <x v="295"/>
    <n v="103.4"/>
  </r>
  <r>
    <x v="8"/>
    <n v="65"/>
    <x v="0"/>
    <x v="1"/>
    <x v="2"/>
    <x v="0"/>
    <x v="3"/>
    <x v="2174"/>
    <x v="0"/>
    <x v="3"/>
    <n v="33.2701891483566"/>
    <n v="0.33270189148356599"/>
    <n v="332701891483566"/>
    <x v="2"/>
    <n v="2175"/>
    <s v="No"/>
    <x v="0"/>
    <n v="186.01824723601899"/>
    <n v="1860182472360190"/>
    <n v="248.60377444734999"/>
    <n v="2.4860377444735E+16"/>
    <x v="318"/>
    <n v="99.3"/>
  </r>
  <r>
    <x v="8"/>
    <n v="64"/>
    <x v="1"/>
    <x v="2"/>
    <x v="1"/>
    <x v="2"/>
    <x v="0"/>
    <x v="2175"/>
    <x v="2"/>
    <x v="1"/>
    <n v="33.254073987736803"/>
    <n v="3.3254073987736801"/>
    <n v="3325407398773680"/>
    <x v="2"/>
    <n v="2176"/>
    <s v="No"/>
    <x v="0"/>
    <n v="2130.5367920220901"/>
    <n v="2.13053679202209E+16"/>
    <n v="20.551294414495"/>
    <n v="2055129441449500"/>
    <x v="43"/>
    <n v="90.5"/>
  </r>
  <r>
    <x v="8"/>
    <n v="57"/>
    <x v="1"/>
    <x v="1"/>
    <x v="1"/>
    <x v="2"/>
    <x v="0"/>
    <x v="2176"/>
    <x v="1"/>
    <x v="1"/>
    <n v="33.245430837496798"/>
    <n v="33.245430837496798"/>
    <n v="3.32454308374968E+16"/>
    <x v="2"/>
    <n v="2177"/>
    <s v="No"/>
    <x v="0"/>
    <n v="1988.71516451202"/>
    <n v="1.98871516451202E+16"/>
    <n v="20.820018361378899"/>
    <n v="2082001836137890"/>
    <x v="375"/>
    <n v="99.7"/>
  </r>
  <r>
    <x v="8"/>
    <n v="51"/>
    <x v="1"/>
    <x v="2"/>
    <x v="1"/>
    <x v="3"/>
    <x v="1"/>
    <x v="2177"/>
    <x v="0"/>
    <x v="1"/>
    <n v="33.228236620724502"/>
    <n v="3.3228236620724498"/>
    <n v="3322823662072450"/>
    <x v="2"/>
    <n v="2178"/>
    <s v="No"/>
    <x v="0"/>
    <n v="1999.6102997529299"/>
    <n v="1.99961029975293E+16"/>
    <n v="25.229060037200899"/>
    <n v="2522906003720090"/>
    <x v="495"/>
    <n v="86.9"/>
  </r>
  <r>
    <x v="8"/>
    <n v="59"/>
    <x v="1"/>
    <x v="0"/>
    <x v="3"/>
    <x v="3"/>
    <x v="0"/>
    <x v="2178"/>
    <x v="0"/>
    <x v="1"/>
    <n v="33.212690841644999"/>
    <n v="3.3212690841644998"/>
    <n v="3321269084164500"/>
    <x v="2"/>
    <n v="2179"/>
    <s v="Si"/>
    <x v="1"/>
    <n v="2301.85707503402"/>
    <n v="2.30185707503402E+16"/>
    <n v="281.18324265734901"/>
    <n v="2.81183242657349E+16"/>
    <x v="371"/>
    <n v="101.7"/>
  </r>
  <r>
    <x v="8"/>
    <n v="57"/>
    <x v="0"/>
    <x v="5"/>
    <x v="3"/>
    <x v="3"/>
    <x v="0"/>
    <x v="2179"/>
    <x v="0"/>
    <x v="0"/>
    <n v="33.205406081799701"/>
    <n v="3.3205406081799702"/>
    <n v="3320540608179970"/>
    <x v="2"/>
    <n v="2180"/>
    <s v="No"/>
    <x v="0"/>
    <n v="2325.5238195302099"/>
    <n v="2.32552381953021E+16"/>
    <n v="26.7124481840324"/>
    <n v="2671244818403240"/>
    <x v="303"/>
    <n v="100.5"/>
  </r>
  <r>
    <x v="8"/>
    <n v="49"/>
    <x v="0"/>
    <x v="17"/>
    <x v="3"/>
    <x v="0"/>
    <x v="1"/>
    <x v="2180"/>
    <x v="0"/>
    <x v="2"/>
    <n v="33.162073585786096"/>
    <n v="3.3162073585786098"/>
    <n v="3316207358578610"/>
    <x v="2"/>
    <n v="2181"/>
    <s v="Si"/>
    <x v="1"/>
    <n v="256.55317722308098"/>
    <n v="2565531772230810"/>
    <n v="265.61073292286602"/>
    <n v="2.65610732922866E+16"/>
    <x v="7"/>
    <n v="98.5"/>
  </r>
  <r>
    <x v="8"/>
    <n v="58"/>
    <x v="1"/>
    <x v="5"/>
    <x v="2"/>
    <x v="0"/>
    <x v="0"/>
    <x v="2181"/>
    <x v="0"/>
    <x v="1"/>
    <n v="33.139230758819302"/>
    <n v="0.33139230758819299"/>
    <n v="331392307588193"/>
    <x v="2"/>
    <n v="2182"/>
    <s v="No"/>
    <x v="0"/>
    <n v="2303.52189720981"/>
    <n v="2.30352189720981E+16"/>
    <n v="246.08239241088401"/>
    <n v="2.46082392410884E+16"/>
    <x v="272"/>
    <n v="99.6"/>
  </r>
  <r>
    <x v="8"/>
    <n v="54"/>
    <x v="0"/>
    <x v="13"/>
    <x v="2"/>
    <x v="3"/>
    <x v="1"/>
    <x v="2182"/>
    <x v="1"/>
    <x v="3"/>
    <n v="33.137840841150599"/>
    <n v="3.3137840841150599"/>
    <n v="3313784084115060"/>
    <x v="2"/>
    <n v="2183"/>
    <s v="Si"/>
    <x v="1"/>
    <n v="2299.9604773985802"/>
    <n v="2.29996047739858E+16"/>
    <n v="279.05972488032899"/>
    <n v="2.79059724880329E+16"/>
    <x v="446"/>
    <n v="99.6"/>
  </r>
  <r>
    <x v="8"/>
    <n v="62"/>
    <x v="1"/>
    <x v="0"/>
    <x v="2"/>
    <x v="3"/>
    <x v="0"/>
    <x v="2183"/>
    <x v="0"/>
    <x v="0"/>
    <n v="33.1374585914592"/>
    <n v="33.1374585914592"/>
    <n v="3313745859145920"/>
    <x v="2"/>
    <n v="2184"/>
    <s v="Si"/>
    <x v="1"/>
    <n v="2292.8911732047"/>
    <n v="2.2928911732047E+16"/>
    <n v="3.0000000000000001E-12"/>
    <n v="300"/>
    <x v="173"/>
    <n v="104.5"/>
  </r>
  <r>
    <x v="8"/>
    <n v="64"/>
    <x v="1"/>
    <x v="3"/>
    <x v="3"/>
    <x v="3"/>
    <x v="0"/>
    <x v="2184"/>
    <x v="1"/>
    <x v="3"/>
    <n v="33.127923026919603"/>
    <n v="33.127923026919603"/>
    <n v="3.31279230269196E+16"/>
    <x v="2"/>
    <n v="2185"/>
    <s v="No"/>
    <x v="0"/>
    <n v="211.35872974249301"/>
    <n v="2113587297424930"/>
    <n v="27.4332135709341"/>
    <n v="2743321357093410"/>
    <x v="404"/>
    <n v="96.5"/>
  </r>
  <r>
    <x v="8"/>
    <n v="59"/>
    <x v="0"/>
    <x v="0"/>
    <x v="1"/>
    <x v="3"/>
    <x v="0"/>
    <x v="2185"/>
    <x v="1"/>
    <x v="3"/>
    <n v="33.123981854766001"/>
    <n v="33.123981854766001"/>
    <n v="3312398185476600"/>
    <x v="2"/>
    <n v="2186"/>
    <s v="No"/>
    <x v="0"/>
    <n v="218.31325179401799"/>
    <n v="2183132517940180"/>
    <n v="213.14945400881399"/>
    <n v="2.13149454008814E+16"/>
    <x v="398"/>
    <n v="91.9"/>
  </r>
  <r>
    <x v="8"/>
    <n v="66"/>
    <x v="0"/>
    <x v="7"/>
    <x v="0"/>
    <x v="0"/>
    <x v="3"/>
    <x v="2186"/>
    <x v="1"/>
    <x v="1"/>
    <n v="33.1099996385624"/>
    <n v="3.31099996385624"/>
    <n v="3310999963856240"/>
    <x v="2"/>
    <n v="2187"/>
    <s v="Si"/>
    <x v="1"/>
    <n v="2402.4617390588101"/>
    <n v="2.40246173905881E+16"/>
    <n v="265.58488100389502"/>
    <n v="2.65584881003895E+16"/>
    <x v="348"/>
    <n v="107.1"/>
  </r>
  <r>
    <x v="8"/>
    <n v="71"/>
    <x v="0"/>
    <x v="1"/>
    <x v="1"/>
    <x v="0"/>
    <x v="3"/>
    <x v="2187"/>
    <x v="1"/>
    <x v="3"/>
    <n v="33.099891273993897"/>
    <n v="3.30998912739939"/>
    <n v="3309989127399390"/>
    <x v="2"/>
    <n v="2188"/>
    <s v="No"/>
    <x v="0"/>
    <n v="1978.21080681438"/>
    <n v="1.97821080681438E+16"/>
    <n v="224.846599120186"/>
    <n v="2.24846599120186E+16"/>
    <x v="496"/>
    <n v="102.9"/>
  </r>
  <r>
    <x v="8"/>
    <n v="65"/>
    <x v="1"/>
    <x v="15"/>
    <x v="2"/>
    <x v="0"/>
    <x v="3"/>
    <x v="2188"/>
    <x v="0"/>
    <x v="1"/>
    <n v="33.0756381749122"/>
    <n v="3.3075638174912201"/>
    <n v="3307563817491220"/>
    <x v="2"/>
    <n v="2189"/>
    <s v="Si"/>
    <x v="1"/>
    <n v="2481.3232632580998"/>
    <n v="2.4813232632581E+16"/>
    <n v="29.459493354353999"/>
    <n v="2945949335435400"/>
    <x v="283"/>
    <n v="97.9"/>
  </r>
  <r>
    <x v="8"/>
    <n v="50"/>
    <x v="0"/>
    <x v="8"/>
    <x v="1"/>
    <x v="0"/>
    <x v="1"/>
    <x v="2189"/>
    <x v="1"/>
    <x v="3"/>
    <n v="33.067216458336503"/>
    <n v="3.3067216458336501"/>
    <n v="3306721645833650"/>
    <x v="2"/>
    <n v="2190"/>
    <s v="No"/>
    <x v="0"/>
    <n v="2056.4089685592198"/>
    <n v="2.05640896855922E+16"/>
    <n v="226.98608716097701"/>
    <n v="2.26986087160977E+16"/>
    <x v="101"/>
    <n v="88.6"/>
  </r>
  <r>
    <x v="8"/>
    <n v="63"/>
    <x v="1"/>
    <x v="5"/>
    <x v="2"/>
    <x v="3"/>
    <x v="0"/>
    <x v="2190"/>
    <x v="1"/>
    <x v="1"/>
    <n v="33.041858741454497"/>
    <n v="33.041858741454497"/>
    <n v="3.30418587414545E+16"/>
    <x v="2"/>
    <n v="2191"/>
    <s v="Si"/>
    <x v="1"/>
    <n v="2290.55769427924"/>
    <n v="2.29055769427924E+16"/>
    <n v="21.6631331032874"/>
    <n v="2166313310328740"/>
    <x v="497"/>
    <n v="99.3"/>
  </r>
  <r>
    <x v="8"/>
    <n v="59"/>
    <x v="0"/>
    <x v="9"/>
    <x v="3"/>
    <x v="2"/>
    <x v="0"/>
    <x v="2191"/>
    <x v="1"/>
    <x v="1"/>
    <n v="33.035852402928299"/>
    <n v="33.035852402928299"/>
    <n v="3303585240292830"/>
    <x v="2"/>
    <n v="2192"/>
    <s v="No"/>
    <x v="0"/>
    <n v="2099.2192705308298"/>
    <n v="2.09921927053083E+16"/>
    <n v="201.83365204368599"/>
    <n v="2.01833652043686E+16"/>
    <x v="371"/>
    <n v="90.7"/>
  </r>
  <r>
    <x v="8"/>
    <n v="59"/>
    <x v="0"/>
    <x v="9"/>
    <x v="2"/>
    <x v="2"/>
    <x v="0"/>
    <x v="2192"/>
    <x v="0"/>
    <x v="0"/>
    <n v="33.0054867430418"/>
    <n v="33.0054867430418"/>
    <n v="3.30054867430418E+16"/>
    <x v="2"/>
    <n v="2193"/>
    <s v="No"/>
    <x v="0"/>
    <n v="20.582427793038701"/>
    <n v="205824277930387"/>
    <n v="251.64510629487401"/>
    <n v="2.51645106294874E+16"/>
    <x v="346"/>
    <n v="102.4"/>
  </r>
  <r>
    <x v="8"/>
    <n v="58"/>
    <x v="1"/>
    <x v="0"/>
    <x v="2"/>
    <x v="0"/>
    <x v="0"/>
    <x v="2193"/>
    <x v="1"/>
    <x v="0"/>
    <n v="32.996798241972002"/>
    <n v="32.996798241972002"/>
    <n v="3.2996798241972E+16"/>
    <x v="2"/>
    <n v="2194"/>
    <s v="No"/>
    <x v="0"/>
    <n v="2379.1713658548501"/>
    <n v="2.37917136585485E+16"/>
    <n v="2.3640457411171099"/>
    <n v="236404574111711"/>
    <x v="348"/>
    <n v="94.2"/>
  </r>
  <r>
    <x v="8"/>
    <n v="49"/>
    <x v="1"/>
    <x v="0"/>
    <x v="1"/>
    <x v="3"/>
    <x v="1"/>
    <x v="2194"/>
    <x v="1"/>
    <x v="1"/>
    <n v="32.957865248299903"/>
    <n v="32.957865248299903"/>
    <n v="3295786524829990"/>
    <x v="2"/>
    <n v="2195"/>
    <s v="Si"/>
    <x v="1"/>
    <n v="2330.5540644709599"/>
    <n v="2.33055406447096E+16"/>
    <n v="2.9633818293219201"/>
    <n v="296338182932192"/>
    <x v="155"/>
    <n v="87.9"/>
  </r>
  <r>
    <x v="8"/>
    <n v="62"/>
    <x v="1"/>
    <x v="5"/>
    <x v="3"/>
    <x v="3"/>
    <x v="0"/>
    <x v="2195"/>
    <x v="0"/>
    <x v="1"/>
    <n v="32.938869074697401"/>
    <n v="3.2938869074697399"/>
    <n v="3293886907469740"/>
    <x v="2"/>
    <n v="2196"/>
    <s v="No"/>
    <x v="0"/>
    <n v="2179.9563782738501"/>
    <n v="2.17995637827385E+16"/>
    <n v="269.99279862786102"/>
    <n v="2.69992798627861E+16"/>
    <x v="280"/>
    <n v="95.4"/>
  </r>
  <r>
    <x v="8"/>
    <n v="64"/>
    <x v="0"/>
    <x v="4"/>
    <x v="2"/>
    <x v="0"/>
    <x v="0"/>
    <x v="2196"/>
    <x v="1"/>
    <x v="0"/>
    <n v="32.914238668639797"/>
    <n v="0.329142386686398"/>
    <n v="329142386686398"/>
    <x v="2"/>
    <n v="2197"/>
    <s v="No"/>
    <x v="0"/>
    <n v="22.149117115020701"/>
    <n v="221491171150207"/>
    <n v="24.4392261467402"/>
    <n v="2443922614674020"/>
    <x v="489"/>
    <n v="97.9"/>
  </r>
  <r>
    <x v="8"/>
    <n v="52"/>
    <x v="0"/>
    <x v="5"/>
    <x v="1"/>
    <x v="1"/>
    <x v="1"/>
    <x v="2197"/>
    <x v="1"/>
    <x v="1"/>
    <n v="32.9082574176416"/>
    <n v="3.2908257417641602"/>
    <n v="3290825741764160"/>
    <x v="2"/>
    <n v="2198"/>
    <s v="No"/>
    <x v="0"/>
    <n v="1990.5289013450399"/>
    <n v="1.99052890134504E+16"/>
    <n v="22.020966453386301"/>
    <n v="2202096645338630"/>
    <x v="86"/>
    <n v="91.5"/>
  </r>
  <r>
    <x v="8"/>
    <n v="57"/>
    <x v="1"/>
    <x v="5"/>
    <x v="1"/>
    <x v="0"/>
    <x v="0"/>
    <x v="2198"/>
    <x v="1"/>
    <x v="3"/>
    <n v="32.883140086443099"/>
    <n v="3.2883140086443099"/>
    <n v="3288314008644310"/>
    <x v="2"/>
    <n v="2199"/>
    <s v="No"/>
    <x v="0"/>
    <n v="2135.0959828278401"/>
    <n v="2.13509598282784E+16"/>
    <n v="21.824135863407601"/>
    <n v="2182413586340760"/>
    <x v="299"/>
    <n v="95.2"/>
  </r>
  <r>
    <x v="8"/>
    <n v="71"/>
    <x v="0"/>
    <x v="8"/>
    <x v="2"/>
    <x v="3"/>
    <x v="3"/>
    <x v="2199"/>
    <x v="0"/>
    <x v="0"/>
    <n v="32.864128205799304"/>
    <n v="3.2864128205799301"/>
    <n v="3286412820579930"/>
    <x v="2"/>
    <n v="2200"/>
    <s v="No"/>
    <x v="0"/>
    <n v="2376.8336201925299"/>
    <n v="2.37683362019253E+16"/>
    <n v="256.43116597031201"/>
    <n v="2.56431165970312E+16"/>
    <x v="324"/>
    <n v="103.6"/>
  </r>
  <r>
    <x v="8"/>
    <n v="55"/>
    <x v="0"/>
    <x v="6"/>
    <x v="2"/>
    <x v="0"/>
    <x v="0"/>
    <x v="2200"/>
    <x v="0"/>
    <x v="0"/>
    <n v="32.860014499278698"/>
    <n v="3.2860014499278698"/>
    <n v="3286001449927870"/>
    <x v="2"/>
    <n v="2201"/>
    <s v="No"/>
    <x v="0"/>
    <n v="2208.0135475464899"/>
    <n v="2.20801354754649E+16"/>
    <n v="226.38436018519101"/>
    <n v="2.26384360185191E+16"/>
    <x v="451"/>
    <n v="103.6"/>
  </r>
  <r>
    <x v="8"/>
    <n v="55"/>
    <x v="1"/>
    <x v="0"/>
    <x v="3"/>
    <x v="3"/>
    <x v="0"/>
    <x v="2201"/>
    <x v="1"/>
    <x v="3"/>
    <n v="32.857597922909399"/>
    <n v="3.2857597922909401"/>
    <n v="3285759792290940"/>
    <x v="2"/>
    <n v="2202"/>
    <s v="No"/>
    <x v="0"/>
    <n v="2114.89368690829"/>
    <n v="2.11489368690829E+16"/>
    <n v="27.789466165761901"/>
    <n v="2778946616576190"/>
    <x v="336"/>
    <n v="97.5"/>
  </r>
  <r>
    <x v="8"/>
    <n v="60"/>
    <x v="1"/>
    <x v="9"/>
    <x v="2"/>
    <x v="0"/>
    <x v="0"/>
    <x v="2202"/>
    <x v="0"/>
    <x v="1"/>
    <n v="32.854914269736504"/>
    <n v="0.32854914269736502"/>
    <n v="328549142697365"/>
    <x v="2"/>
    <n v="2203"/>
    <s v="No"/>
    <x v="0"/>
    <n v="211.350514119004"/>
    <n v="2113505141190040"/>
    <n v="239.29015151473499"/>
    <n v="2.39290151514735E+16"/>
    <x v="318"/>
    <n v="98.5"/>
  </r>
  <r>
    <x v="8"/>
    <n v="65"/>
    <x v="1"/>
    <x v="2"/>
    <x v="0"/>
    <x v="3"/>
    <x v="3"/>
    <x v="2203"/>
    <x v="0"/>
    <x v="0"/>
    <n v="32.851802333122102"/>
    <n v="32.851802333122102"/>
    <n v="3.28518023331221E+16"/>
    <x v="2"/>
    <n v="2204"/>
    <s v="No"/>
    <x v="0"/>
    <n v="215.536184548427"/>
    <n v="2155361845484270"/>
    <n v="287.36874228401399"/>
    <n v="2.87368742284014E+16"/>
    <x v="449"/>
    <n v="103.3"/>
  </r>
  <r>
    <x v="8"/>
    <n v="55"/>
    <x v="0"/>
    <x v="7"/>
    <x v="1"/>
    <x v="1"/>
    <x v="0"/>
    <x v="2204"/>
    <x v="0"/>
    <x v="1"/>
    <n v="32.835858758708198"/>
    <n v="3.2835858758708198"/>
    <n v="3283585875870820"/>
    <x v="2"/>
    <n v="2205"/>
    <s v="No"/>
    <x v="0"/>
    <n v="209.168444840061"/>
    <n v="2091684448400610"/>
    <n v="21.426673683539601"/>
    <n v="2142667368353960"/>
    <x v="53"/>
    <n v="95.9"/>
  </r>
  <r>
    <x v="8"/>
    <n v="48"/>
    <x v="0"/>
    <x v="2"/>
    <x v="1"/>
    <x v="0"/>
    <x v="1"/>
    <x v="2205"/>
    <x v="0"/>
    <x v="3"/>
    <n v="32.830935726174097"/>
    <n v="3.28309357261741"/>
    <n v="3283093572617410"/>
    <x v="2"/>
    <n v="2206"/>
    <s v="No"/>
    <x v="0"/>
    <n v="1996.2197427465101"/>
    <n v="1.99621974274651E+16"/>
    <n v="22.330075651415601"/>
    <n v="2233007565141560"/>
    <x v="250"/>
    <n v="87.5"/>
  </r>
  <r>
    <x v="8"/>
    <n v="60"/>
    <x v="0"/>
    <x v="2"/>
    <x v="3"/>
    <x v="0"/>
    <x v="0"/>
    <x v="2206"/>
    <x v="1"/>
    <x v="1"/>
    <n v="32.825679037413103"/>
    <n v="3.28256790374131"/>
    <n v="3282567903741310"/>
    <x v="2"/>
    <n v="2207"/>
    <s v="No"/>
    <x v="0"/>
    <n v="227.88947383138799"/>
    <n v="2278894738313880"/>
    <n v="248.02012858319"/>
    <n v="2.4802012858319E+16"/>
    <x v="498"/>
    <n v="101.4"/>
  </r>
  <r>
    <x v="8"/>
    <n v="61"/>
    <x v="1"/>
    <x v="0"/>
    <x v="2"/>
    <x v="0"/>
    <x v="0"/>
    <x v="2207"/>
    <x v="0"/>
    <x v="0"/>
    <n v="32.824261589972799"/>
    <n v="32.824261589972799"/>
    <n v="3.28242615899728E+16"/>
    <x v="2"/>
    <n v="2208"/>
    <s v="No"/>
    <x v="0"/>
    <n v="2157.56698626975"/>
    <n v="2.15756698626975E+16"/>
    <n v="25.804161314050699"/>
    <n v="2580416131405070"/>
    <x v="305"/>
    <n v="103.7"/>
  </r>
  <r>
    <x v="8"/>
    <n v="57"/>
    <x v="1"/>
    <x v="5"/>
    <x v="3"/>
    <x v="2"/>
    <x v="0"/>
    <x v="2208"/>
    <x v="1"/>
    <x v="1"/>
    <n v="32.814872968006803"/>
    <n v="32.814872968006803"/>
    <n v="3.28148729680068E+16"/>
    <x v="2"/>
    <n v="2209"/>
    <s v="No"/>
    <x v="0"/>
    <n v="1941.5166643415"/>
    <n v="1.9415166643415E+16"/>
    <n v="205.59449954253699"/>
    <n v="2.05594499542537E+16"/>
    <x v="201"/>
    <n v="97.2"/>
  </r>
  <r>
    <x v="8"/>
    <n v="47"/>
    <x v="1"/>
    <x v="0"/>
    <x v="1"/>
    <x v="1"/>
    <x v="1"/>
    <x v="2209"/>
    <x v="1"/>
    <x v="2"/>
    <n v="32.789862211694697"/>
    <n v="3.27898622116947"/>
    <n v="3278986221169470"/>
    <x v="2"/>
    <n v="2210"/>
    <s v="No"/>
    <x v="0"/>
    <n v="186.94776816902399"/>
    <n v="1869477681690240"/>
    <n v="209.94975090684099"/>
    <n v="2.09949750906841E+16"/>
    <x v="37"/>
    <n v="91.1"/>
  </r>
  <r>
    <x v="8"/>
    <n v="64"/>
    <x v="1"/>
    <x v="9"/>
    <x v="1"/>
    <x v="3"/>
    <x v="0"/>
    <x v="2210"/>
    <x v="0"/>
    <x v="3"/>
    <n v="32.783039995497099"/>
    <n v="32.783039995497099"/>
    <n v="3.27830399954971E+16"/>
    <x v="2"/>
    <n v="2211"/>
    <s v="Si"/>
    <x v="1"/>
    <n v="237.61957381886799"/>
    <n v="2376195738188680"/>
    <n v="3.0000000000000001E-12"/>
    <n v="300"/>
    <x v="412"/>
    <n v="104.9"/>
  </r>
  <r>
    <x v="8"/>
    <n v="61"/>
    <x v="1"/>
    <x v="0"/>
    <x v="1"/>
    <x v="3"/>
    <x v="0"/>
    <x v="2211"/>
    <x v="0"/>
    <x v="3"/>
    <n v="32.778949485262601"/>
    <n v="3.2778949485262601"/>
    <n v="3277894948526260"/>
    <x v="2"/>
    <n v="2212"/>
    <s v="No"/>
    <x v="0"/>
    <n v="227.03250215857901"/>
    <n v="2270325021585790"/>
    <n v="257.49291867375399"/>
    <n v="2.57492918673754E+16"/>
    <x v="105"/>
    <n v="95.4"/>
  </r>
  <r>
    <x v="8"/>
    <n v="66"/>
    <x v="1"/>
    <x v="0"/>
    <x v="1"/>
    <x v="0"/>
    <x v="3"/>
    <x v="2212"/>
    <x v="0"/>
    <x v="1"/>
    <n v="32.776151628327497"/>
    <n v="3.2776151628327499"/>
    <n v="3277615162832750"/>
    <x v="2"/>
    <n v="2213"/>
    <s v="No"/>
    <x v="0"/>
    <n v="221.05204210415599"/>
    <n v="2210520421041560"/>
    <n v="25.380015281756901"/>
    <n v="2538001528175690"/>
    <x v="11"/>
    <n v="92.4"/>
  </r>
  <r>
    <x v="8"/>
    <n v="61"/>
    <x v="0"/>
    <x v="0"/>
    <x v="1"/>
    <x v="3"/>
    <x v="0"/>
    <x v="2213"/>
    <x v="1"/>
    <x v="3"/>
    <n v="32.760575150733203"/>
    <n v="3.2760575150733202"/>
    <n v="3276057515073320"/>
    <x v="2"/>
    <n v="2214"/>
    <s v="No"/>
    <x v="0"/>
    <n v="2368.23421006529"/>
    <n v="2.36823421006529E+16"/>
    <n v="204.00380929674699"/>
    <n v="2.04003809296747E+16"/>
    <x v="88"/>
    <n v="94.3"/>
  </r>
  <r>
    <x v="8"/>
    <n v="59"/>
    <x v="1"/>
    <x v="9"/>
    <x v="1"/>
    <x v="3"/>
    <x v="0"/>
    <x v="2214"/>
    <x v="0"/>
    <x v="3"/>
    <n v="32.757669986467704"/>
    <n v="3.2757669986467701"/>
    <n v="3275766998646770"/>
    <x v="2"/>
    <n v="2215"/>
    <s v="No"/>
    <x v="0"/>
    <n v="2271.3569358232999"/>
    <n v="2.2713569358233E+16"/>
    <n v="2.30416069313927"/>
    <n v="230416069313927"/>
    <x v="466"/>
    <n v="95.6"/>
  </r>
  <r>
    <x v="8"/>
    <n v="65"/>
    <x v="0"/>
    <x v="5"/>
    <x v="2"/>
    <x v="3"/>
    <x v="3"/>
    <x v="2215"/>
    <x v="0"/>
    <x v="1"/>
    <n v="32.719658756472398"/>
    <n v="3.2719658756472398"/>
    <n v="3271965875647240"/>
    <x v="2"/>
    <n v="2216"/>
    <s v="Si"/>
    <x v="1"/>
    <n v="2405.3466916355801"/>
    <n v="2.40534669163558E+16"/>
    <n v="27.4865194883755"/>
    <n v="2748651948837550"/>
    <x v="278"/>
    <n v="100.2"/>
  </r>
  <r>
    <x v="8"/>
    <n v="64"/>
    <x v="0"/>
    <x v="0"/>
    <x v="3"/>
    <x v="3"/>
    <x v="0"/>
    <x v="2216"/>
    <x v="1"/>
    <x v="3"/>
    <n v="32.716506131156898"/>
    <n v="32.716506131156898"/>
    <n v="3.27165061311569E+16"/>
    <x v="2"/>
    <n v="2217"/>
    <s v="No"/>
    <x v="0"/>
    <n v="2381.5975108749699"/>
    <n v="2.38159751087497E+16"/>
    <n v="25.1060180819332"/>
    <n v="2510601808193320"/>
    <x v="376"/>
    <n v="97.8"/>
  </r>
  <r>
    <x v="8"/>
    <n v="67"/>
    <x v="1"/>
    <x v="6"/>
    <x v="0"/>
    <x v="3"/>
    <x v="3"/>
    <x v="2217"/>
    <x v="0"/>
    <x v="0"/>
    <n v="32.691220658062598"/>
    <n v="3.2691220658062599"/>
    <n v="3269122065806260"/>
    <x v="2"/>
    <n v="2218"/>
    <s v="Si"/>
    <x v="1"/>
    <n v="2276.74086209497"/>
    <n v="2.27674086209497E+16"/>
    <n v="29.312293350999099"/>
    <n v="2931229335099910"/>
    <x v="344"/>
    <n v="99.5"/>
  </r>
  <r>
    <x v="8"/>
    <n v="41"/>
    <x v="1"/>
    <x v="3"/>
    <x v="1"/>
    <x v="0"/>
    <x v="2"/>
    <x v="2218"/>
    <x v="1"/>
    <x v="1"/>
    <n v="32.668139619545698"/>
    <n v="32.668139619545698"/>
    <n v="3266813961954570"/>
    <x v="2"/>
    <n v="2219"/>
    <s v="No"/>
    <x v="0"/>
    <n v="1826.0047580236601"/>
    <n v="1.82600475802366E+16"/>
    <n v="240.84284664393201"/>
    <n v="2.40842846643932E+16"/>
    <x v="136"/>
    <n v="84.7"/>
  </r>
  <r>
    <x v="8"/>
    <n v="59"/>
    <x v="1"/>
    <x v="2"/>
    <x v="2"/>
    <x v="3"/>
    <x v="0"/>
    <x v="2219"/>
    <x v="0"/>
    <x v="1"/>
    <n v="32.664294014250601"/>
    <n v="3.2664294014250599"/>
    <n v="3266429401425060"/>
    <x v="2"/>
    <n v="2220"/>
    <s v="Si"/>
    <x v="1"/>
    <n v="236.612711536717"/>
    <n v="2366127115367170"/>
    <n v="26.934741041253599"/>
    <n v="2693474104125360"/>
    <x v="278"/>
    <n v="100.2"/>
  </r>
  <r>
    <x v="8"/>
    <n v="46"/>
    <x v="1"/>
    <x v="9"/>
    <x v="3"/>
    <x v="0"/>
    <x v="1"/>
    <x v="2220"/>
    <x v="0"/>
    <x v="0"/>
    <n v="32.617940142360702"/>
    <n v="0.32617940142360702"/>
    <n v="326179401423607"/>
    <x v="2"/>
    <n v="2221"/>
    <s v="No"/>
    <x v="0"/>
    <n v="2152.2516412148402"/>
    <n v="2.15225164121484E+16"/>
    <n v="27.238813355416301"/>
    <n v="2723881335541630"/>
    <x v="148"/>
    <n v="90.1"/>
  </r>
  <r>
    <x v="8"/>
    <n v="61"/>
    <x v="0"/>
    <x v="5"/>
    <x v="3"/>
    <x v="3"/>
    <x v="0"/>
    <x v="2221"/>
    <x v="0"/>
    <x v="1"/>
    <n v="32.599029171658898"/>
    <n v="32.599029171658898"/>
    <n v="3.25990291716589E+16"/>
    <x v="2"/>
    <n v="2222"/>
    <s v="No"/>
    <x v="0"/>
    <n v="2055.27606363624"/>
    <n v="2.05527606363624E+16"/>
    <n v="2.5679461152046601"/>
    <n v="256794611520466"/>
    <x v="361"/>
    <n v="97.5"/>
  </r>
  <r>
    <x v="8"/>
    <n v="70"/>
    <x v="0"/>
    <x v="5"/>
    <x v="3"/>
    <x v="0"/>
    <x v="3"/>
    <x v="2222"/>
    <x v="1"/>
    <x v="3"/>
    <n v="32.570091018569897"/>
    <n v="32.570091018569897"/>
    <n v="325700910185699"/>
    <x v="2"/>
    <n v="2223"/>
    <s v="No"/>
    <x v="0"/>
    <n v="2194.1776405496898"/>
    <n v="2.19417764054969E+16"/>
    <n v="221.20497337102299"/>
    <n v="2.21204973371023E+16"/>
    <x v="486"/>
    <n v="102.6"/>
  </r>
  <r>
    <x v="8"/>
    <n v="56"/>
    <x v="0"/>
    <x v="2"/>
    <x v="0"/>
    <x v="3"/>
    <x v="0"/>
    <x v="2223"/>
    <x v="0"/>
    <x v="2"/>
    <n v="32.532638365557901"/>
    <n v="3.25326383655579"/>
    <n v="3253263836555790"/>
    <x v="2"/>
    <n v="2224"/>
    <s v="Si"/>
    <x v="1"/>
    <n v="2387.3271249156201"/>
    <n v="2.38732712491562E+16"/>
    <n v="253.447802549465"/>
    <n v="2.53447802549465E+16"/>
    <x v="426"/>
    <n v="111.8"/>
  </r>
  <r>
    <x v="8"/>
    <n v="67"/>
    <x v="1"/>
    <x v="3"/>
    <x v="3"/>
    <x v="3"/>
    <x v="3"/>
    <x v="2224"/>
    <x v="1"/>
    <x v="3"/>
    <n v="32.526050288380304"/>
    <n v="3.2526050288380302"/>
    <n v="3252605028838030"/>
    <x v="2"/>
    <n v="2225"/>
    <s v="No"/>
    <x v="0"/>
    <n v="215.78576692767899"/>
    <n v="2157857669276790"/>
    <n v="246.57189686647499"/>
    <n v="2.46571896866475E+16"/>
    <x v="358"/>
    <n v="93.3"/>
  </r>
  <r>
    <x v="8"/>
    <n v="65"/>
    <x v="0"/>
    <x v="11"/>
    <x v="1"/>
    <x v="3"/>
    <x v="3"/>
    <x v="2225"/>
    <x v="0"/>
    <x v="1"/>
    <n v="32.493214882749101"/>
    <n v="3.24932148827491"/>
    <n v="3249321488274910"/>
    <x v="2"/>
    <n v="2226"/>
    <s v="Si"/>
    <x v="1"/>
    <n v="246.33995289171099"/>
    <n v="2463399528917110"/>
    <n v="264.61176084042802"/>
    <n v="2.64611760840428E+16"/>
    <x v="346"/>
    <n v="96.9"/>
  </r>
  <r>
    <x v="8"/>
    <n v="59"/>
    <x v="0"/>
    <x v="2"/>
    <x v="2"/>
    <x v="0"/>
    <x v="0"/>
    <x v="2226"/>
    <x v="0"/>
    <x v="0"/>
    <n v="32.4886016439754"/>
    <n v="32.4886016439754"/>
    <n v="3.24886016439754E+16"/>
    <x v="2"/>
    <n v="2227"/>
    <s v="No"/>
    <x v="0"/>
    <n v="236.173715515748"/>
    <n v="2361737155157480"/>
    <n v="228.32600606380299"/>
    <n v="2.28326006063803E+16"/>
    <x v="305"/>
    <n v="102.2"/>
  </r>
  <r>
    <x v="8"/>
    <n v="55"/>
    <x v="0"/>
    <x v="1"/>
    <x v="2"/>
    <x v="3"/>
    <x v="0"/>
    <x v="2227"/>
    <x v="1"/>
    <x v="3"/>
    <n v="32.482516577984896"/>
    <n v="0.32482516577984899"/>
    <n v="324825165779849"/>
    <x v="2"/>
    <n v="2228"/>
    <s v="No"/>
    <x v="0"/>
    <n v="201.257918609679"/>
    <n v="2012579186096790"/>
    <n v="201.60759714225199"/>
    <n v="2.01607597142252E+16"/>
    <x v="294"/>
    <n v="95.9"/>
  </r>
  <r>
    <x v="8"/>
    <n v="70"/>
    <x v="1"/>
    <x v="5"/>
    <x v="1"/>
    <x v="0"/>
    <x v="3"/>
    <x v="2228"/>
    <x v="1"/>
    <x v="3"/>
    <n v="32.459060863808702"/>
    <n v="3.2459060863808702"/>
    <n v="3245906086380870"/>
    <x v="2"/>
    <n v="2229"/>
    <s v="No"/>
    <x v="0"/>
    <n v="2255.87233159677"/>
    <n v="2.25587233159677E+16"/>
    <n v="233.93096676533301"/>
    <n v="2.33930966765333E+16"/>
    <x v="361"/>
    <n v="100"/>
  </r>
  <r>
    <x v="8"/>
    <n v="57"/>
    <x v="0"/>
    <x v="8"/>
    <x v="2"/>
    <x v="0"/>
    <x v="0"/>
    <x v="2229"/>
    <x v="0"/>
    <x v="1"/>
    <n v="32.447614575249197"/>
    <n v="32.447614575249197"/>
    <n v="3.24476145752492E+16"/>
    <x v="2"/>
    <n v="2230"/>
    <s v="No"/>
    <x v="0"/>
    <n v="2036.82611408243"/>
    <n v="2.03682611408243E+16"/>
    <n v="246.863874180648"/>
    <n v="2.46863874180648E+16"/>
    <x v="79"/>
    <n v="104.5"/>
  </r>
  <r>
    <x v="8"/>
    <n v="59"/>
    <x v="1"/>
    <x v="2"/>
    <x v="3"/>
    <x v="3"/>
    <x v="0"/>
    <x v="2230"/>
    <x v="0"/>
    <x v="3"/>
    <n v="32.4359937382075"/>
    <n v="0.32435993738207503"/>
    <n v="324359937382075"/>
    <x v="2"/>
    <n v="2231"/>
    <s v="Si"/>
    <x v="1"/>
    <n v="2681.8908518396802"/>
    <n v="2.68189085183968E+16"/>
    <n v="2.80011194792587"/>
    <n v="280011194792587"/>
    <x v="301"/>
    <n v="102.3"/>
  </r>
  <r>
    <x v="8"/>
    <n v="68"/>
    <x v="0"/>
    <x v="4"/>
    <x v="2"/>
    <x v="0"/>
    <x v="3"/>
    <x v="2231"/>
    <x v="1"/>
    <x v="1"/>
    <n v="32.415335687560599"/>
    <n v="3.24153356875606"/>
    <n v="3241533568756060"/>
    <x v="2"/>
    <n v="2232"/>
    <s v="No"/>
    <x v="0"/>
    <n v="2110.2156583185501"/>
    <n v="2.11021565831855E+16"/>
    <n v="237.64532187054499"/>
    <n v="2.37645321870545E+16"/>
    <x v="373"/>
    <n v="102.8"/>
  </r>
  <r>
    <x v="8"/>
    <n v="62"/>
    <x v="1"/>
    <x v="6"/>
    <x v="3"/>
    <x v="3"/>
    <x v="0"/>
    <x v="2232"/>
    <x v="0"/>
    <x v="3"/>
    <n v="32.408319097132903"/>
    <n v="32.408319097132903"/>
    <n v="3240831909713290"/>
    <x v="2"/>
    <n v="2233"/>
    <s v="Si"/>
    <x v="1"/>
    <n v="2483.7293767271499"/>
    <n v="2.48372937672715E+16"/>
    <n v="250.120172936351"/>
    <n v="2.50120172936351E+16"/>
    <x v="200"/>
    <n v="96.3"/>
  </r>
  <r>
    <x v="8"/>
    <n v="61"/>
    <x v="0"/>
    <x v="5"/>
    <x v="3"/>
    <x v="2"/>
    <x v="0"/>
    <x v="2233"/>
    <x v="1"/>
    <x v="1"/>
    <n v="32.395726472321101"/>
    <n v="32.395726472321101"/>
    <n v="3239572647232110"/>
    <x v="2"/>
    <n v="2234"/>
    <s v="No"/>
    <x v="0"/>
    <n v="2074.9921110038299"/>
    <n v="2.07499211100383E+16"/>
    <n v="185.72558615777001"/>
    <n v="1.8572558615777E+16"/>
    <x v="373"/>
    <n v="97.1"/>
  </r>
  <r>
    <x v="8"/>
    <n v="62"/>
    <x v="1"/>
    <x v="0"/>
    <x v="1"/>
    <x v="3"/>
    <x v="0"/>
    <x v="2234"/>
    <x v="1"/>
    <x v="3"/>
    <n v="32.379804893605197"/>
    <n v="3.23798048936052"/>
    <n v="3237980489360520"/>
    <x v="2"/>
    <n v="2235"/>
    <s v="No"/>
    <x v="0"/>
    <n v="2206.2198482756698"/>
    <n v="2.20621984827567E+16"/>
    <n v="231.15614193481699"/>
    <n v="2.31156141934817E+16"/>
    <x v="347"/>
    <n v="94.9"/>
  </r>
  <r>
    <x v="8"/>
    <n v="57"/>
    <x v="0"/>
    <x v="2"/>
    <x v="2"/>
    <x v="2"/>
    <x v="0"/>
    <x v="2235"/>
    <x v="1"/>
    <x v="2"/>
    <n v="32.355997780001601"/>
    <n v="3.23559977800016"/>
    <n v="3235599778000160"/>
    <x v="2"/>
    <n v="2236"/>
    <s v="No"/>
    <x v="0"/>
    <n v="2154.1528688946701"/>
    <n v="2.15415286889467E+16"/>
    <n v="229.67990368877099"/>
    <n v="2.29679903688771E+16"/>
    <x v="472"/>
    <n v="98.3"/>
  </r>
  <r>
    <x v="8"/>
    <n v="56"/>
    <x v="0"/>
    <x v="0"/>
    <x v="1"/>
    <x v="0"/>
    <x v="0"/>
    <x v="2236"/>
    <x v="1"/>
    <x v="1"/>
    <n v="32.348719358772399"/>
    <n v="3.2348719358772402"/>
    <n v="3234871935877240"/>
    <x v="2"/>
    <n v="2237"/>
    <s v="No"/>
    <x v="0"/>
    <n v="195.41480916858501"/>
    <n v="1954148091685850"/>
    <n v="209.163193149835"/>
    <n v="2.09163193149835E+16"/>
    <x v="88"/>
    <n v="98.2"/>
  </r>
  <r>
    <x v="8"/>
    <n v="57"/>
    <x v="1"/>
    <x v="10"/>
    <x v="3"/>
    <x v="0"/>
    <x v="0"/>
    <x v="2237"/>
    <x v="1"/>
    <x v="3"/>
    <n v="32.336971639868501"/>
    <n v="3.2336971639868501"/>
    <n v="3233697163986850"/>
    <x v="2"/>
    <n v="2238"/>
    <s v="No"/>
    <x v="0"/>
    <n v="2005.1407578958199"/>
    <n v="2.00514075789582E+16"/>
    <n v="228.96284264690601"/>
    <n v="2.28962842646906E+16"/>
    <x v="52"/>
    <n v="99.3"/>
  </r>
  <r>
    <x v="8"/>
    <n v="45"/>
    <x v="0"/>
    <x v="0"/>
    <x v="1"/>
    <x v="2"/>
    <x v="1"/>
    <x v="2238"/>
    <x v="1"/>
    <x v="1"/>
    <n v="32.327210911165103"/>
    <n v="3.2327210911165101"/>
    <n v="3232721091116510"/>
    <x v="2"/>
    <n v="2239"/>
    <s v="No"/>
    <x v="0"/>
    <n v="1893.87893412893"/>
    <n v="1.89387893412893E+16"/>
    <n v="188.94157264077501"/>
    <n v="1.88941572640775E+16"/>
    <x v="229"/>
    <n v="94.8"/>
  </r>
  <r>
    <x v="8"/>
    <n v="57"/>
    <x v="0"/>
    <x v="7"/>
    <x v="0"/>
    <x v="0"/>
    <x v="0"/>
    <x v="2239"/>
    <x v="0"/>
    <x v="2"/>
    <n v="32.322312570575903"/>
    <n v="32.322312570575903"/>
    <n v="3.23223125705759E+16"/>
    <x v="2"/>
    <n v="2240"/>
    <s v="Si"/>
    <x v="1"/>
    <n v="2356.5541531897502"/>
    <n v="2.35655415318975E+16"/>
    <n v="23.956646293181301"/>
    <n v="2395664629318130"/>
    <x v="477"/>
    <n v="104.7"/>
  </r>
  <r>
    <x v="8"/>
    <n v="53"/>
    <x v="1"/>
    <x v="0"/>
    <x v="1"/>
    <x v="3"/>
    <x v="1"/>
    <x v="2240"/>
    <x v="0"/>
    <x v="3"/>
    <n v="32.301467632351603"/>
    <n v="3.2301467632351599"/>
    <n v="3230146763235160"/>
    <x v="2"/>
    <n v="2241"/>
    <s v="No"/>
    <x v="0"/>
    <n v="220.61805874652799"/>
    <n v="2206180587465280"/>
    <n v="26.148097450906601"/>
    <n v="2614809745090660"/>
    <x v="101"/>
    <n v="87.7"/>
  </r>
  <r>
    <x v="8"/>
    <n v="65"/>
    <x v="0"/>
    <x v="5"/>
    <x v="0"/>
    <x v="3"/>
    <x v="3"/>
    <x v="2241"/>
    <x v="1"/>
    <x v="3"/>
    <n v="32.291660585873899"/>
    <n v="3.2291660585873898"/>
    <n v="3229166058587390"/>
    <x v="2"/>
    <n v="2242"/>
    <s v="Si"/>
    <x v="1"/>
    <n v="2175.5082800750201"/>
    <n v="2.17550828007502E+16"/>
    <n v="28.1058181994302"/>
    <n v="2810581819943020"/>
    <x v="473"/>
    <n v="104.3"/>
  </r>
  <r>
    <x v="8"/>
    <n v="66"/>
    <x v="0"/>
    <x v="0"/>
    <x v="0"/>
    <x v="0"/>
    <x v="3"/>
    <x v="2242"/>
    <x v="0"/>
    <x v="1"/>
    <n v="32.289865032521398"/>
    <n v="3.2289865032521399"/>
    <n v="3228986503252140"/>
    <x v="2"/>
    <n v="2243"/>
    <s v="Si"/>
    <x v="1"/>
    <n v="2081.90234592753"/>
    <n v="2.08190234592753E+16"/>
    <n v="24.367991744891501"/>
    <n v="2436799174489150"/>
    <x v="269"/>
    <n v="105.8"/>
  </r>
  <r>
    <x v="8"/>
    <n v="44"/>
    <x v="1"/>
    <x v="9"/>
    <x v="1"/>
    <x v="2"/>
    <x v="2"/>
    <x v="2243"/>
    <x v="0"/>
    <x v="0"/>
    <n v="32.252859930384403"/>
    <n v="32.252859930384403"/>
    <n v="3.22528599303844E+16"/>
    <x v="2"/>
    <n v="2244"/>
    <s v="No"/>
    <x v="0"/>
    <n v="2110.6473450395001"/>
    <n v="2.1106473450395E+16"/>
    <n v="214.20914610740201"/>
    <n v="2.14209146107402E+16"/>
    <x v="196"/>
    <n v="90"/>
  </r>
  <r>
    <x v="8"/>
    <n v="60"/>
    <x v="0"/>
    <x v="16"/>
    <x v="3"/>
    <x v="3"/>
    <x v="0"/>
    <x v="2244"/>
    <x v="1"/>
    <x v="0"/>
    <n v="32.234304454299497"/>
    <n v="3.2234304454299498"/>
    <n v="3223430445429950"/>
    <x v="2"/>
    <n v="2245"/>
    <s v="No"/>
    <x v="0"/>
    <n v="233.950936377733"/>
    <n v="2339509363777330"/>
    <n v="240.90642107195299"/>
    <n v="2.40906421071953E+16"/>
    <x v="427"/>
    <n v="98.8"/>
  </r>
  <r>
    <x v="8"/>
    <n v="60"/>
    <x v="1"/>
    <x v="5"/>
    <x v="0"/>
    <x v="0"/>
    <x v="0"/>
    <x v="2245"/>
    <x v="0"/>
    <x v="0"/>
    <n v="32.212726546525502"/>
    <n v="0.322127265465255"/>
    <n v="322127265465255"/>
    <x v="2"/>
    <n v="2246"/>
    <s v="No"/>
    <x v="0"/>
    <n v="217.23827178961599"/>
    <n v="2172382717896160"/>
    <n v="26.209024579731299"/>
    <n v="2620902457973130"/>
    <x v="240"/>
    <n v="103.8"/>
  </r>
  <r>
    <x v="8"/>
    <n v="62"/>
    <x v="0"/>
    <x v="0"/>
    <x v="1"/>
    <x v="3"/>
    <x v="0"/>
    <x v="2246"/>
    <x v="0"/>
    <x v="3"/>
    <n v="32.2079016095132"/>
    <n v="3.2207901609513199"/>
    <n v="3220790160951320"/>
    <x v="2"/>
    <n v="2247"/>
    <s v="No"/>
    <x v="0"/>
    <n v="234.760809764805"/>
    <n v="2347608097648050"/>
    <n v="277.66919218815701"/>
    <n v="2.77669192188157E+16"/>
    <x v="491"/>
    <n v="99.1"/>
  </r>
  <r>
    <x v="8"/>
    <n v="64"/>
    <x v="0"/>
    <x v="7"/>
    <x v="2"/>
    <x v="3"/>
    <x v="0"/>
    <x v="2247"/>
    <x v="0"/>
    <x v="1"/>
    <n v="32.206271163972701"/>
    <n v="3.22062711639727"/>
    <n v="3220627116397270"/>
    <x v="2"/>
    <n v="2248"/>
    <s v="Si"/>
    <x v="1"/>
    <n v="24.387144391166199"/>
    <n v="243871443911662"/>
    <n v="27.600252123597901"/>
    <n v="2760025212359790"/>
    <x v="400"/>
    <n v="102.3"/>
  </r>
  <r>
    <x v="8"/>
    <n v="49"/>
    <x v="0"/>
    <x v="5"/>
    <x v="1"/>
    <x v="3"/>
    <x v="1"/>
    <x v="2248"/>
    <x v="0"/>
    <x v="0"/>
    <n v="32.177766520056103"/>
    <n v="3.2177766520056101"/>
    <n v="3217776652005610"/>
    <x v="2"/>
    <n v="2249"/>
    <s v="No"/>
    <x v="0"/>
    <n v="2457.7611639248698"/>
    <n v="2.45776116392487E+16"/>
    <n v="249.37998054815"/>
    <n v="2.4937998054815E+16"/>
    <x v="32"/>
    <n v="97.9"/>
  </r>
  <r>
    <x v="8"/>
    <n v="59"/>
    <x v="0"/>
    <x v="5"/>
    <x v="2"/>
    <x v="3"/>
    <x v="0"/>
    <x v="2249"/>
    <x v="0"/>
    <x v="1"/>
    <n v="32.170603692230799"/>
    <n v="3.2170603692230801"/>
    <n v="3217060369223080"/>
    <x v="2"/>
    <n v="2250"/>
    <s v="Si"/>
    <x v="1"/>
    <n v="2064.9530116721398"/>
    <n v="2.06495301167214E+16"/>
    <n v="258.52791619249001"/>
    <n v="2.5852791619249E+16"/>
    <x v="322"/>
    <n v="98.8"/>
  </r>
  <r>
    <x v="8"/>
    <n v="65"/>
    <x v="1"/>
    <x v="10"/>
    <x v="3"/>
    <x v="0"/>
    <x v="3"/>
    <x v="2250"/>
    <x v="1"/>
    <x v="1"/>
    <n v="32.147635412220403"/>
    <n v="3.2147635412220401"/>
    <n v="3214763541222040"/>
    <x v="2"/>
    <n v="2251"/>
    <s v="No"/>
    <x v="0"/>
    <n v="219.63890820359299"/>
    <n v="2196389082035930"/>
    <n v="253.61400901055001"/>
    <n v="2.5361400901055E+16"/>
    <x v="43"/>
    <n v="94.8"/>
  </r>
  <r>
    <x v="8"/>
    <n v="63"/>
    <x v="0"/>
    <x v="2"/>
    <x v="1"/>
    <x v="0"/>
    <x v="0"/>
    <x v="2251"/>
    <x v="1"/>
    <x v="1"/>
    <n v="32.144954019930601"/>
    <n v="3.2144954019930601"/>
    <n v="3214495401993060"/>
    <x v="2"/>
    <n v="2252"/>
    <s v="No"/>
    <x v="0"/>
    <n v="2063.4542140109702"/>
    <n v="2.06345421401097E+16"/>
    <n v="215.39264870269801"/>
    <n v="2.15392648702698E+16"/>
    <x v="213"/>
    <n v="91.7"/>
  </r>
  <r>
    <x v="8"/>
    <n v="48"/>
    <x v="1"/>
    <x v="2"/>
    <x v="1"/>
    <x v="0"/>
    <x v="1"/>
    <x v="2252"/>
    <x v="1"/>
    <x v="3"/>
    <n v="32.1285497176614"/>
    <n v="3.2128549717661401"/>
    <n v="3212854971766140"/>
    <x v="2"/>
    <n v="2253"/>
    <s v="No"/>
    <x v="0"/>
    <n v="1784.86350057134"/>
    <n v="1.78486350057134E+16"/>
    <n v="232.872927104963"/>
    <n v="2.32872927104963E+16"/>
    <x v="9"/>
    <n v="83.8"/>
  </r>
  <r>
    <x v="8"/>
    <n v="51"/>
    <x v="1"/>
    <x v="0"/>
    <x v="1"/>
    <x v="2"/>
    <x v="1"/>
    <x v="2253"/>
    <x v="0"/>
    <x v="0"/>
    <n v="32.108287922152101"/>
    <n v="3.2108287922152101"/>
    <n v="3210828792215210"/>
    <x v="2"/>
    <n v="2254"/>
    <s v="No"/>
    <x v="0"/>
    <n v="1962.7441580457501"/>
    <n v="1.96274415804575E+16"/>
    <n v="212.76649258042099"/>
    <n v="2.12766492580421E+16"/>
    <x v="36"/>
    <n v="87.6"/>
  </r>
  <r>
    <x v="8"/>
    <n v="57"/>
    <x v="1"/>
    <x v="6"/>
    <x v="3"/>
    <x v="3"/>
    <x v="0"/>
    <x v="2254"/>
    <x v="1"/>
    <x v="1"/>
    <n v="32.087885258274703"/>
    <n v="3.2087885258274702"/>
    <n v="3208788525827470"/>
    <x v="2"/>
    <n v="2255"/>
    <s v="No"/>
    <x v="0"/>
    <n v="1910.62945757949"/>
    <n v="1.91062945757949E+16"/>
    <n v="2.4840720011491602"/>
    <n v="248407200114916"/>
    <x v="418"/>
    <n v="91.9"/>
  </r>
  <r>
    <x v="8"/>
    <n v="58"/>
    <x v="1"/>
    <x v="0"/>
    <x v="2"/>
    <x v="3"/>
    <x v="0"/>
    <x v="2255"/>
    <x v="0"/>
    <x v="1"/>
    <n v="32.0781597340792"/>
    <n v="3.2078159734079201"/>
    <n v="3207815973407920"/>
    <x v="2"/>
    <n v="2256"/>
    <s v="No"/>
    <x v="0"/>
    <n v="2146.7595222211098"/>
    <n v="2.14675952222111E+16"/>
    <n v="21.482379117022401"/>
    <n v="2148237911702240"/>
    <x v="240"/>
    <n v="94.9"/>
  </r>
  <r>
    <x v="8"/>
    <n v="54"/>
    <x v="1"/>
    <x v="17"/>
    <x v="1"/>
    <x v="3"/>
    <x v="1"/>
    <x v="2256"/>
    <x v="0"/>
    <x v="1"/>
    <n v="32.073572823241598"/>
    <n v="32.073572823241598"/>
    <n v="3.20735728232416E+16"/>
    <x v="2"/>
    <n v="2257"/>
    <s v="No"/>
    <x v="0"/>
    <n v="2006.98036716508"/>
    <n v="2.00698036716508E+16"/>
    <n v="245.79162579480001"/>
    <n v="2.457916257948E+16"/>
    <x v="457"/>
    <n v="92.4"/>
  </r>
  <r>
    <x v="8"/>
    <n v="56"/>
    <x v="1"/>
    <x v="0"/>
    <x v="1"/>
    <x v="3"/>
    <x v="0"/>
    <x v="2257"/>
    <x v="1"/>
    <x v="3"/>
    <n v="32.0703762410674"/>
    <n v="3.2070376241067402"/>
    <n v="3207037624106740"/>
    <x v="2"/>
    <n v="2258"/>
    <s v="No"/>
    <x v="0"/>
    <n v="1751.44523972871"/>
    <n v="1.75144523972871E+16"/>
    <n v="21.780865289639401"/>
    <n v="2178086528963940"/>
    <x v="347"/>
    <n v="92.5"/>
  </r>
  <r>
    <x v="8"/>
    <n v="60"/>
    <x v="0"/>
    <x v="2"/>
    <x v="3"/>
    <x v="2"/>
    <x v="0"/>
    <x v="2258"/>
    <x v="1"/>
    <x v="1"/>
    <n v="32.062230792734297"/>
    <n v="0.32062230792734298"/>
    <n v="320622307927343"/>
    <x v="2"/>
    <n v="2259"/>
    <s v="Si"/>
    <x v="1"/>
    <n v="1970.44112837797"/>
    <n v="1.97044112837797E+16"/>
    <n v="219.941532083358"/>
    <n v="2.19941532083358E+16"/>
    <x v="465"/>
    <n v="94.5"/>
  </r>
  <r>
    <x v="8"/>
    <n v="54"/>
    <x v="0"/>
    <x v="3"/>
    <x v="1"/>
    <x v="2"/>
    <x v="1"/>
    <x v="2259"/>
    <x v="1"/>
    <x v="1"/>
    <n v="32.061628293415197"/>
    <n v="32.061628293415197"/>
    <n v="3206162829341520"/>
    <x v="2"/>
    <n v="2260"/>
    <s v="No"/>
    <x v="0"/>
    <n v="1986.27859677316"/>
    <n v="1.98627859677316E+16"/>
    <n v="212.52336246765199"/>
    <n v="2.12523362467652E+16"/>
    <x v="209"/>
    <n v="89.6"/>
  </r>
  <r>
    <x v="8"/>
    <n v="44"/>
    <x v="0"/>
    <x v="2"/>
    <x v="1"/>
    <x v="2"/>
    <x v="2"/>
    <x v="2260"/>
    <x v="2"/>
    <x v="0"/>
    <n v="32.053266285995797"/>
    <n v="32.053266285995797"/>
    <n v="3.20532662859958E+16"/>
    <x v="2"/>
    <n v="2261"/>
    <s v="No"/>
    <x v="0"/>
    <n v="1869.2656550797101"/>
    <n v="1.86926565507971E+16"/>
    <n v="190.55546600924299"/>
    <n v="1.90555466009243E+16"/>
    <x v="34"/>
    <n v="96.9"/>
  </r>
  <r>
    <x v="8"/>
    <n v="61"/>
    <x v="1"/>
    <x v="5"/>
    <x v="1"/>
    <x v="0"/>
    <x v="0"/>
    <x v="2261"/>
    <x v="0"/>
    <x v="1"/>
    <n v="32.036664071829904"/>
    <n v="3.2036664071829901"/>
    <n v="3203666407182990"/>
    <x v="2"/>
    <n v="2262"/>
    <s v="No"/>
    <x v="0"/>
    <n v="2233.51292066715"/>
    <n v="2.23351292066715E+16"/>
    <n v="2.7771886741712501"/>
    <n v="277718867417125"/>
    <x v="267"/>
    <n v="92.3"/>
  </r>
  <r>
    <x v="8"/>
    <n v="65"/>
    <x v="1"/>
    <x v="2"/>
    <x v="2"/>
    <x v="3"/>
    <x v="3"/>
    <x v="2262"/>
    <x v="0"/>
    <x v="1"/>
    <n v="32.012072422930601"/>
    <n v="3.20120724229306"/>
    <n v="3201207242293060"/>
    <x v="2"/>
    <n v="2263"/>
    <s v="Si"/>
    <x v="1"/>
    <n v="241.31460352086199"/>
    <n v="2413146035208620"/>
    <n v="27.143835915617199"/>
    <n v="2714383591561720"/>
    <x v="412"/>
    <n v="104.3"/>
  </r>
  <r>
    <x v="8"/>
    <n v="51"/>
    <x v="0"/>
    <x v="7"/>
    <x v="2"/>
    <x v="1"/>
    <x v="1"/>
    <x v="2263"/>
    <x v="2"/>
    <x v="2"/>
    <n v="31.964950536495202"/>
    <n v="3.19649505364952"/>
    <n v="3196495053649520"/>
    <x v="2"/>
    <n v="2264"/>
    <s v="No"/>
    <x v="0"/>
    <n v="2347.48113374168"/>
    <n v="2.34748113374168E+16"/>
    <n v="216.61968403498901"/>
    <n v="2.16619684034989E+16"/>
    <x v="86"/>
    <n v="95.4"/>
  </r>
  <r>
    <x v="8"/>
    <n v="58"/>
    <x v="0"/>
    <x v="4"/>
    <x v="0"/>
    <x v="3"/>
    <x v="0"/>
    <x v="2264"/>
    <x v="0"/>
    <x v="1"/>
    <n v="31.934174359241698"/>
    <n v="3.1934174359241698"/>
    <n v="3193417435924170"/>
    <x v="2"/>
    <n v="2265"/>
    <s v="Si"/>
    <x v="1"/>
    <n v="2538.4621644287399"/>
    <n v="2.53846216442874E+16"/>
    <n v="26.146439483994602"/>
    <n v="2614643948399460"/>
    <x v="324"/>
    <n v="99.9"/>
  </r>
  <r>
    <x v="8"/>
    <n v="46"/>
    <x v="1"/>
    <x v="0"/>
    <x v="1"/>
    <x v="3"/>
    <x v="1"/>
    <x v="2265"/>
    <x v="0"/>
    <x v="1"/>
    <n v="31.910831498998501"/>
    <n v="3.1910831498998502"/>
    <n v="3191083149899850"/>
    <x v="2"/>
    <n v="2266"/>
    <s v="Si"/>
    <x v="1"/>
    <n v="1926.56564963541"/>
    <n v="1.92656564963541E+16"/>
    <n v="24.022489607708899"/>
    <n v="2402248960770890"/>
    <x v="406"/>
    <n v="91.9"/>
  </r>
  <r>
    <x v="8"/>
    <n v="60"/>
    <x v="0"/>
    <x v="6"/>
    <x v="2"/>
    <x v="3"/>
    <x v="0"/>
    <x v="2266"/>
    <x v="1"/>
    <x v="1"/>
    <n v="31.910176623431301"/>
    <n v="31.910176623431301"/>
    <n v="3.19101766234313E+16"/>
    <x v="2"/>
    <n v="2267"/>
    <s v="Si"/>
    <x v="1"/>
    <n v="22.971262600426599"/>
    <n v="229712626004266"/>
    <n v="272.378319846046"/>
    <n v="2.72378319846046E+16"/>
    <x v="307"/>
    <n v="96.4"/>
  </r>
  <r>
    <x v="8"/>
    <n v="70"/>
    <x v="1"/>
    <x v="2"/>
    <x v="1"/>
    <x v="0"/>
    <x v="3"/>
    <x v="2267"/>
    <x v="0"/>
    <x v="3"/>
    <n v="31.909820794119501"/>
    <n v="31.909820794119501"/>
    <n v="3.19098207941195E+16"/>
    <x v="2"/>
    <n v="2268"/>
    <s v="No"/>
    <x v="0"/>
    <n v="2184.78658655975"/>
    <n v="2.18478658655975E+16"/>
    <n v="231.61828286637001"/>
    <n v="2.3161828286637E+16"/>
    <x v="246"/>
    <n v="101.4"/>
  </r>
  <r>
    <x v="8"/>
    <n v="54"/>
    <x v="0"/>
    <x v="0"/>
    <x v="1"/>
    <x v="0"/>
    <x v="1"/>
    <x v="2268"/>
    <x v="1"/>
    <x v="3"/>
    <n v="31.902148446745802"/>
    <n v="31.902148446745802"/>
    <n v="3.19021484467458E+16"/>
    <x v="2"/>
    <n v="2269"/>
    <s v="No"/>
    <x v="0"/>
    <n v="2197.0170374427198"/>
    <n v="2.19701703744272E+16"/>
    <n v="219.98587968522699"/>
    <n v="2.19985879685227E+16"/>
    <x v="38"/>
    <n v="93.9"/>
  </r>
  <r>
    <x v="8"/>
    <n v="66"/>
    <x v="0"/>
    <x v="0"/>
    <x v="0"/>
    <x v="3"/>
    <x v="3"/>
    <x v="2269"/>
    <x v="1"/>
    <x v="3"/>
    <n v="31.891018063345999"/>
    <n v="3.1891018063345999"/>
    <n v="3189101806334600"/>
    <x v="2"/>
    <n v="2270"/>
    <s v="Si"/>
    <x v="1"/>
    <n v="2318.7287314165201"/>
    <n v="2.31872873141652E+16"/>
    <n v="219.612312949331"/>
    <n v="2.19612312949331E+16"/>
    <x v="284"/>
    <n v="103.4"/>
  </r>
  <r>
    <x v="8"/>
    <n v="63"/>
    <x v="0"/>
    <x v="5"/>
    <x v="1"/>
    <x v="1"/>
    <x v="0"/>
    <x v="2270"/>
    <x v="1"/>
    <x v="1"/>
    <n v="31.888396840995199"/>
    <n v="3.1888396840995199"/>
    <n v="3188839684099520"/>
    <x v="2"/>
    <n v="2271"/>
    <s v="No"/>
    <x v="0"/>
    <n v="2015.56643394095"/>
    <n v="2.01556643394095E+16"/>
    <n v="214.68102776582899"/>
    <n v="2.14681027765829E+16"/>
    <x v="42"/>
    <n v="95.4"/>
  </r>
  <r>
    <x v="8"/>
    <n v="55"/>
    <x v="0"/>
    <x v="4"/>
    <x v="1"/>
    <x v="3"/>
    <x v="0"/>
    <x v="2271"/>
    <x v="0"/>
    <x v="1"/>
    <n v="31.872459186607301"/>
    <n v="31.872459186607301"/>
    <n v="3.18724591866073E+16"/>
    <x v="2"/>
    <n v="2272"/>
    <s v="Si"/>
    <x v="1"/>
    <n v="2432.0883292101898"/>
    <n v="2.43208832921019E+16"/>
    <n v="268.16589048717998"/>
    <n v="2.6816589048718E+16"/>
    <x v="400"/>
    <n v="103.8"/>
  </r>
  <r>
    <x v="8"/>
    <n v="65"/>
    <x v="0"/>
    <x v="5"/>
    <x v="2"/>
    <x v="0"/>
    <x v="3"/>
    <x v="2272"/>
    <x v="0"/>
    <x v="1"/>
    <n v="31.835476948022901"/>
    <n v="31.835476948022901"/>
    <n v="3.18354769480229E+16"/>
    <x v="2"/>
    <n v="2273"/>
    <s v="No"/>
    <x v="0"/>
    <n v="264.70501468686098"/>
    <n v="2647050146868610"/>
    <n v="249.127916001046"/>
    <n v="2.49127916001046E+16"/>
    <x v="299"/>
    <n v="98.6"/>
  </r>
  <r>
    <x v="8"/>
    <n v="63"/>
    <x v="0"/>
    <x v="5"/>
    <x v="1"/>
    <x v="3"/>
    <x v="0"/>
    <x v="2273"/>
    <x v="0"/>
    <x v="1"/>
    <n v="31.824747596362901"/>
    <n v="31.824747596362901"/>
    <n v="3.18247475963629E+16"/>
    <x v="2"/>
    <n v="2274"/>
    <s v="No"/>
    <x v="0"/>
    <n v="2195.2031977030001"/>
    <n v="2.195203197703E+16"/>
    <n v="239.49127975094299"/>
    <n v="2.39491279750943E+16"/>
    <x v="333"/>
    <n v="98.6"/>
  </r>
  <r>
    <x v="8"/>
    <n v="43"/>
    <x v="1"/>
    <x v="6"/>
    <x v="1"/>
    <x v="2"/>
    <x v="2"/>
    <x v="2274"/>
    <x v="1"/>
    <x v="1"/>
    <n v="31.820246103263198"/>
    <n v="3.1820246103263199"/>
    <n v="3182024610326320"/>
    <x v="2"/>
    <n v="2275"/>
    <s v="No"/>
    <x v="0"/>
    <n v="19.625897776459301"/>
    <n v="196258977764593"/>
    <n v="247.11314140583301"/>
    <n v="2.47113141405833E+16"/>
    <x v="178"/>
    <n v="91.3"/>
  </r>
  <r>
    <x v="8"/>
    <n v="51"/>
    <x v="0"/>
    <x v="15"/>
    <x v="1"/>
    <x v="2"/>
    <x v="1"/>
    <x v="2275"/>
    <x v="1"/>
    <x v="3"/>
    <n v="31.814321743588199"/>
    <n v="31.814321743588199"/>
    <n v="3.18143217435882E+16"/>
    <x v="2"/>
    <n v="2276"/>
    <s v="No"/>
    <x v="0"/>
    <n v="1936.3207009452699"/>
    <n v="1.93632070094527E+16"/>
    <n v="237.173190103986"/>
    <n v="2.37173190103986E+16"/>
    <x v="168"/>
    <n v="95.3"/>
  </r>
  <r>
    <x v="8"/>
    <n v="71"/>
    <x v="1"/>
    <x v="5"/>
    <x v="2"/>
    <x v="0"/>
    <x v="3"/>
    <x v="2276"/>
    <x v="1"/>
    <x v="1"/>
    <n v="31.798574035220199"/>
    <n v="31.798574035220199"/>
    <n v="3.17985740352202E+16"/>
    <x v="2"/>
    <n v="2277"/>
    <s v="No"/>
    <x v="0"/>
    <n v="2110.6546867440302"/>
    <n v="2.11065468674403E+16"/>
    <n v="19.305588950657601"/>
    <n v="1930558895065760"/>
    <x v="310"/>
    <n v="99.1"/>
  </r>
  <r>
    <x v="8"/>
    <n v="57"/>
    <x v="0"/>
    <x v="5"/>
    <x v="3"/>
    <x v="0"/>
    <x v="0"/>
    <x v="2277"/>
    <x v="0"/>
    <x v="1"/>
    <n v="31.7930506179795"/>
    <n v="31.7930506179795"/>
    <n v="3.17930506179795E+16"/>
    <x v="2"/>
    <n v="2278"/>
    <s v="No"/>
    <x v="0"/>
    <n v="224.143566793791"/>
    <n v="2241435667937910"/>
    <n v="24.469471278498901"/>
    <n v="2446947127849890"/>
    <x v="395"/>
    <n v="104.1"/>
  </r>
  <r>
    <x v="8"/>
    <n v="64"/>
    <x v="0"/>
    <x v="5"/>
    <x v="3"/>
    <x v="0"/>
    <x v="0"/>
    <x v="2278"/>
    <x v="1"/>
    <x v="1"/>
    <n v="31.791381678864401"/>
    <n v="31.791381678864401"/>
    <n v="3.17913816788644E+16"/>
    <x v="2"/>
    <n v="2279"/>
    <s v="Si"/>
    <x v="1"/>
    <n v="2157.8339675208699"/>
    <n v="2.15783396752087E+16"/>
    <n v="262.15330348779599"/>
    <n v="2.62153303487796E+16"/>
    <x v="310"/>
    <n v="103.2"/>
  </r>
  <r>
    <x v="8"/>
    <n v="69"/>
    <x v="1"/>
    <x v="0"/>
    <x v="2"/>
    <x v="0"/>
    <x v="3"/>
    <x v="2279"/>
    <x v="0"/>
    <x v="1"/>
    <n v="31.770018014151901"/>
    <n v="31.770018014151901"/>
    <n v="3.17700180141519E+16"/>
    <x v="2"/>
    <n v="2280"/>
    <s v="No"/>
    <x v="0"/>
    <n v="2299.5269663519598"/>
    <n v="2.29952696635196E+16"/>
    <n v="261.08160359212098"/>
    <n v="2.61081603592121E+16"/>
    <x v="451"/>
    <n v="101.2"/>
  </r>
  <r>
    <x v="8"/>
    <n v="42"/>
    <x v="0"/>
    <x v="9"/>
    <x v="1"/>
    <x v="0"/>
    <x v="2"/>
    <x v="2280"/>
    <x v="0"/>
    <x v="2"/>
    <n v="31.7413543968349"/>
    <n v="31.7413543968349"/>
    <n v="3.17413543968349E+16"/>
    <x v="2"/>
    <n v="2281"/>
    <s v="No"/>
    <x v="0"/>
    <n v="210.988558430571"/>
    <n v="2109885584305710"/>
    <n v="26.053255994147801"/>
    <n v="2605325599414780"/>
    <x v="95"/>
    <n v="97.9"/>
  </r>
  <r>
    <x v="8"/>
    <n v="59"/>
    <x v="1"/>
    <x v="2"/>
    <x v="2"/>
    <x v="0"/>
    <x v="0"/>
    <x v="2281"/>
    <x v="1"/>
    <x v="3"/>
    <n v="31.734055044951901"/>
    <n v="31.734055044951901"/>
    <n v="3.17340550449519E+16"/>
    <x v="2"/>
    <n v="2282"/>
    <s v="No"/>
    <x v="0"/>
    <n v="2220.6258752774202"/>
    <n v="2.22062587527742E+16"/>
    <n v="25.054673663027401"/>
    <n v="2505467366302740"/>
    <x v="69"/>
    <n v="101.7"/>
  </r>
  <r>
    <x v="8"/>
    <n v="61"/>
    <x v="0"/>
    <x v="5"/>
    <x v="3"/>
    <x v="3"/>
    <x v="0"/>
    <x v="2282"/>
    <x v="1"/>
    <x v="1"/>
    <n v="31.727154929222298"/>
    <n v="3.1727154929222299"/>
    <n v="3172715492922230"/>
    <x v="2"/>
    <n v="2283"/>
    <s v="No"/>
    <x v="0"/>
    <n v="2429.4408460887498"/>
    <n v="2.42944084608875E+16"/>
    <n v="29.888798520167299"/>
    <n v="2988879852016730"/>
    <x v="305"/>
    <n v="103.5"/>
  </r>
  <r>
    <x v="8"/>
    <n v="54"/>
    <x v="1"/>
    <x v="0"/>
    <x v="1"/>
    <x v="0"/>
    <x v="1"/>
    <x v="2283"/>
    <x v="1"/>
    <x v="3"/>
    <n v="31.713199375532501"/>
    <n v="3.1713199375532501"/>
    <n v="3171319937553250"/>
    <x v="2"/>
    <n v="2284"/>
    <s v="No"/>
    <x v="0"/>
    <n v="2161.7792481872798"/>
    <n v="2.16177924818728E+16"/>
    <n v="214.558957152001"/>
    <n v="2.14558957152001E+16"/>
    <x v="176"/>
    <n v="92.1"/>
  </r>
  <r>
    <x v="8"/>
    <n v="70"/>
    <x v="1"/>
    <x v="0"/>
    <x v="2"/>
    <x v="0"/>
    <x v="3"/>
    <x v="2284"/>
    <x v="0"/>
    <x v="1"/>
    <n v="31.6853137111395"/>
    <n v="3.16853137111395"/>
    <n v="3168531371113950"/>
    <x v="2"/>
    <n v="2285"/>
    <s v="No"/>
    <x v="0"/>
    <n v="223.94416605417399"/>
    <n v="2239441660541740"/>
    <n v="29.219867722429601"/>
    <n v="2921986772242960"/>
    <x v="397"/>
    <n v="101.3"/>
  </r>
  <r>
    <x v="8"/>
    <n v="66"/>
    <x v="1"/>
    <x v="5"/>
    <x v="2"/>
    <x v="3"/>
    <x v="3"/>
    <x v="2285"/>
    <x v="0"/>
    <x v="1"/>
    <n v="31.681298742102701"/>
    <n v="31.681298742102701"/>
    <n v="3.16812987421027E+16"/>
    <x v="2"/>
    <n v="2286"/>
    <s v="No"/>
    <x v="0"/>
    <n v="2087.0027323938498"/>
    <n v="2.08700273239385E+16"/>
    <n v="23.323234635052401"/>
    <n v="2332323463505240"/>
    <x v="416"/>
    <n v="94.7"/>
  </r>
  <r>
    <x v="8"/>
    <n v="41"/>
    <x v="1"/>
    <x v="15"/>
    <x v="1"/>
    <x v="0"/>
    <x v="2"/>
    <x v="2286"/>
    <x v="1"/>
    <x v="3"/>
    <n v="31.679047873771001"/>
    <n v="31.679047873771001"/>
    <n v="3.1679047873771E+16"/>
    <x v="2"/>
    <n v="2287"/>
    <s v="Si"/>
    <x v="1"/>
    <n v="185.430623136446"/>
    <n v="1854306231364460"/>
    <n v="23.6396348417993"/>
    <n v="2363963484179930"/>
    <x v="182"/>
    <n v="86.6"/>
  </r>
  <r>
    <x v="8"/>
    <n v="62"/>
    <x v="0"/>
    <x v="6"/>
    <x v="1"/>
    <x v="3"/>
    <x v="0"/>
    <x v="2287"/>
    <x v="1"/>
    <x v="3"/>
    <n v="31.676828726786699"/>
    <n v="31.676828726786699"/>
    <n v="3.16768287267867E+16"/>
    <x v="2"/>
    <n v="2288"/>
    <s v="No"/>
    <x v="0"/>
    <n v="1872.1057171265199"/>
    <n v="1.87210571712652E+16"/>
    <n v="255.35785488417099"/>
    <n v="2.55357854884171E+16"/>
    <x v="34"/>
    <n v="98.1"/>
  </r>
  <r>
    <x v="8"/>
    <n v="51"/>
    <x v="0"/>
    <x v="0"/>
    <x v="2"/>
    <x v="3"/>
    <x v="1"/>
    <x v="2288"/>
    <x v="0"/>
    <x v="0"/>
    <n v="31.618329015722299"/>
    <n v="31.618329015722299"/>
    <n v="3.16183290157223E+16"/>
    <x v="2"/>
    <n v="2289"/>
    <s v="Si"/>
    <x v="1"/>
    <n v="2435.7783866105301"/>
    <n v="2.43577838661053E+16"/>
    <n v="28.5271968092277"/>
    <n v="2852719680922770"/>
    <x v="201"/>
    <n v="100.5"/>
  </r>
  <r>
    <x v="8"/>
    <n v="59"/>
    <x v="0"/>
    <x v="0"/>
    <x v="2"/>
    <x v="3"/>
    <x v="0"/>
    <x v="2289"/>
    <x v="0"/>
    <x v="1"/>
    <n v="31.575302876706601"/>
    <n v="31.575302876706601"/>
    <n v="3157530287670660"/>
    <x v="2"/>
    <n v="2290"/>
    <s v="Si"/>
    <x v="1"/>
    <n v="219.07319339144601"/>
    <n v="2190731933914460"/>
    <n v="27.706894546112601"/>
    <n v="2770689454611260"/>
    <x v="180"/>
    <n v="97.4"/>
  </r>
  <r>
    <x v="8"/>
    <n v="54"/>
    <x v="0"/>
    <x v="2"/>
    <x v="1"/>
    <x v="1"/>
    <x v="1"/>
    <x v="2290"/>
    <x v="1"/>
    <x v="2"/>
    <n v="31.547688895912898"/>
    <n v="31.547688895912898"/>
    <n v="3.15476888959129E+16"/>
    <x v="2"/>
    <n v="2291"/>
    <s v="No"/>
    <x v="0"/>
    <n v="1935.8414688292401"/>
    <n v="1.93584146882924E+16"/>
    <n v="20.580150418462701"/>
    <n v="2058015041846270"/>
    <x v="267"/>
    <n v="91.1"/>
  </r>
  <r>
    <x v="8"/>
    <n v="61"/>
    <x v="1"/>
    <x v="17"/>
    <x v="1"/>
    <x v="0"/>
    <x v="0"/>
    <x v="2291"/>
    <x v="1"/>
    <x v="3"/>
    <n v="31.5462110755977"/>
    <n v="3.1546211075597701"/>
    <n v="3154621107559770"/>
    <x v="2"/>
    <n v="2292"/>
    <s v="No"/>
    <x v="0"/>
    <n v="1877.0171055952601"/>
    <n v="1.87701710559526E+16"/>
    <n v="203.596720639842"/>
    <n v="2.03596720639842E+16"/>
    <x v="108"/>
    <n v="94.7"/>
  </r>
  <r>
    <x v="8"/>
    <n v="44"/>
    <x v="1"/>
    <x v="5"/>
    <x v="3"/>
    <x v="3"/>
    <x v="2"/>
    <x v="2292"/>
    <x v="0"/>
    <x v="1"/>
    <n v="31.526910246259298"/>
    <n v="31.526910246259298"/>
    <n v="3.15269102462593E+16"/>
    <x v="2"/>
    <n v="2293"/>
    <s v="No"/>
    <x v="0"/>
    <n v="2295.84264356828"/>
    <n v="2.29584264356828E+16"/>
    <n v="220.72731804249801"/>
    <n v="2.20727318042498E+16"/>
    <x v="134"/>
    <n v="99.4"/>
  </r>
  <r>
    <x v="8"/>
    <n v="59"/>
    <x v="0"/>
    <x v="0"/>
    <x v="2"/>
    <x v="3"/>
    <x v="0"/>
    <x v="2293"/>
    <x v="0"/>
    <x v="1"/>
    <n v="31.526862897624401"/>
    <n v="31.526862897624401"/>
    <n v="3.15268628976244E+16"/>
    <x v="2"/>
    <n v="2294"/>
    <s v="Si"/>
    <x v="1"/>
    <n v="2350.3054831972399"/>
    <n v="2.35030548319724E+16"/>
    <n v="26.7676546503269"/>
    <n v="2676765465032690"/>
    <x v="390"/>
    <n v="98.8"/>
  </r>
  <r>
    <x v="8"/>
    <n v="57"/>
    <x v="1"/>
    <x v="5"/>
    <x v="1"/>
    <x v="0"/>
    <x v="0"/>
    <x v="2294"/>
    <x v="0"/>
    <x v="1"/>
    <n v="31.52555935406"/>
    <n v="31.52555935406"/>
    <n v="3.152555935406E+16"/>
    <x v="2"/>
    <n v="2295"/>
    <s v="No"/>
    <x v="0"/>
    <n v="214.184619837371"/>
    <n v="2141846198373710"/>
    <n v="240.704029474663"/>
    <n v="2.40704029474663E+16"/>
    <x v="277"/>
    <n v="92.2"/>
  </r>
  <r>
    <x v="8"/>
    <n v="46"/>
    <x v="0"/>
    <x v="6"/>
    <x v="1"/>
    <x v="3"/>
    <x v="1"/>
    <x v="2295"/>
    <x v="0"/>
    <x v="1"/>
    <n v="31.5209599982336"/>
    <n v="3.1520959998233602"/>
    <n v="3152095999823360"/>
    <x v="2"/>
    <n v="2296"/>
    <s v="No"/>
    <x v="0"/>
    <n v="210.42555135217799"/>
    <n v="2104255513521780"/>
    <n v="242.47057059630001"/>
    <n v="2.424705705963E+16"/>
    <x v="176"/>
    <n v="88"/>
  </r>
  <r>
    <x v="8"/>
    <n v="65"/>
    <x v="0"/>
    <x v="4"/>
    <x v="2"/>
    <x v="0"/>
    <x v="3"/>
    <x v="2296"/>
    <x v="1"/>
    <x v="1"/>
    <n v="31.504394226691097"/>
    <n v="3.1504394226691099"/>
    <n v="3150439422669110"/>
    <x v="2"/>
    <n v="2297"/>
    <s v="No"/>
    <x v="0"/>
    <n v="199.23377508797199"/>
    <n v="1992337750879720"/>
    <n v="214.68750726496"/>
    <n v="2.1468750726496E+16"/>
    <x v="254"/>
    <n v="96.8"/>
  </r>
  <r>
    <x v="8"/>
    <n v="72"/>
    <x v="1"/>
    <x v="8"/>
    <x v="3"/>
    <x v="0"/>
    <x v="3"/>
    <x v="2297"/>
    <x v="0"/>
    <x v="1"/>
    <n v="31.494807723075901"/>
    <n v="31.494807723075901"/>
    <n v="3.14948077230759E+16"/>
    <x v="2"/>
    <n v="2298"/>
    <s v="No"/>
    <x v="0"/>
    <n v="1843.03552253011"/>
    <n v="1.84303552253011E+16"/>
    <n v="234.82842947854101"/>
    <n v="2.34828429478541E+16"/>
    <x v="343"/>
    <n v="100.4"/>
  </r>
  <r>
    <x v="8"/>
    <n v="58"/>
    <x v="0"/>
    <x v="5"/>
    <x v="3"/>
    <x v="2"/>
    <x v="0"/>
    <x v="2298"/>
    <x v="0"/>
    <x v="1"/>
    <n v="31.4575220236989"/>
    <n v="31.4575220236989"/>
    <n v="3.14575220236989E+16"/>
    <x v="2"/>
    <n v="2299"/>
    <s v="No"/>
    <x v="0"/>
    <n v="2276.43185392641"/>
    <n v="2.27643185392641E+16"/>
    <n v="234.63789044618599"/>
    <n v="2.34637890446186E+16"/>
    <x v="119"/>
    <n v="92.9"/>
  </r>
  <r>
    <x v="8"/>
    <n v="65"/>
    <x v="1"/>
    <x v="16"/>
    <x v="0"/>
    <x v="3"/>
    <x v="3"/>
    <x v="2299"/>
    <x v="0"/>
    <x v="1"/>
    <n v="31.421083238362101"/>
    <n v="31.421083238362101"/>
    <n v="3.14210832383621E+16"/>
    <x v="2"/>
    <n v="2300"/>
    <s v="No"/>
    <x v="0"/>
    <n v="2417.2772127223102"/>
    <n v="2.41727721272231E+16"/>
    <n v="219.99037029815099"/>
    <n v="2.19990370298151E+16"/>
    <x v="359"/>
    <n v="100"/>
  </r>
  <r>
    <x v="8"/>
    <n v="54"/>
    <x v="0"/>
    <x v="0"/>
    <x v="3"/>
    <x v="3"/>
    <x v="1"/>
    <x v="2300"/>
    <x v="1"/>
    <x v="3"/>
    <n v="31.413311395949901"/>
    <n v="31.413311395949901"/>
    <n v="3.14133113959499E+16"/>
    <x v="2"/>
    <n v="2301"/>
    <s v="No"/>
    <x v="0"/>
    <n v="2245.0944380481701"/>
    <n v="2.24509443804817E+16"/>
    <n v="221.96737562774899"/>
    <n v="2.21967375627749E+16"/>
    <x v="229"/>
    <n v="96.1"/>
  </r>
  <r>
    <x v="8"/>
    <n v="62"/>
    <x v="1"/>
    <x v="6"/>
    <x v="1"/>
    <x v="0"/>
    <x v="0"/>
    <x v="2301"/>
    <x v="1"/>
    <x v="1"/>
    <n v="31.407431942108502"/>
    <n v="3.1407431942108501"/>
    <n v="3140743194210850"/>
    <x v="2"/>
    <n v="2302"/>
    <s v="No"/>
    <x v="0"/>
    <n v="2239.1902194590998"/>
    <n v="2.2391902194591E+16"/>
    <n v="22.583728172356398"/>
    <n v="2258372817235640"/>
    <x v="23"/>
    <n v="95.9"/>
  </r>
  <r>
    <x v="8"/>
    <n v="65"/>
    <x v="0"/>
    <x v="10"/>
    <x v="1"/>
    <x v="3"/>
    <x v="3"/>
    <x v="2302"/>
    <x v="1"/>
    <x v="3"/>
    <n v="31.398105405021699"/>
    <n v="3.1398105405021699"/>
    <n v="3139810540502170"/>
    <x v="2"/>
    <n v="2303"/>
    <s v="Si"/>
    <x v="1"/>
    <n v="2230.35822438688"/>
    <n v="2.23035822438688E+16"/>
    <n v="20.955394966744699"/>
    <n v="2095539496674470"/>
    <x v="239"/>
    <n v="97.9"/>
  </r>
  <r>
    <x v="8"/>
    <n v="64"/>
    <x v="0"/>
    <x v="1"/>
    <x v="2"/>
    <x v="0"/>
    <x v="0"/>
    <x v="2303"/>
    <x v="0"/>
    <x v="0"/>
    <n v="31.395857467572"/>
    <n v="3.1395857467571999"/>
    <n v="3139585746757200"/>
    <x v="2"/>
    <n v="2304"/>
    <s v="No"/>
    <x v="0"/>
    <n v="2230.5186082902101"/>
    <n v="2.23051860829021E+16"/>
    <n v="250.254900140833"/>
    <n v="2.50254900140833E+16"/>
    <x v="185"/>
    <n v="98"/>
  </r>
  <r>
    <x v="8"/>
    <n v="47"/>
    <x v="0"/>
    <x v="0"/>
    <x v="1"/>
    <x v="0"/>
    <x v="1"/>
    <x v="2304"/>
    <x v="0"/>
    <x v="1"/>
    <n v="31.370748757587602"/>
    <n v="0.31370748757587602"/>
    <n v="313707487575876"/>
    <x v="2"/>
    <n v="2305"/>
    <s v="No"/>
    <x v="0"/>
    <n v="2241.0713359537599"/>
    <n v="2.24107133595376E+16"/>
    <n v="231.41570281475799"/>
    <n v="2.31415702814758E+16"/>
    <x v="194"/>
    <n v="95.3"/>
  </r>
  <r>
    <x v="8"/>
    <n v="63"/>
    <x v="0"/>
    <x v="5"/>
    <x v="1"/>
    <x v="0"/>
    <x v="0"/>
    <x v="2305"/>
    <x v="1"/>
    <x v="1"/>
    <n v="31.367203003442697"/>
    <n v="3.1367203003442699"/>
    <n v="3136720300344270"/>
    <x v="2"/>
    <n v="2306"/>
    <s v="No"/>
    <x v="0"/>
    <n v="222.89137712039499"/>
    <n v="2228913771203950"/>
    <n v="221.74297783471999"/>
    <n v="2.2174297783472E+16"/>
    <x v="15"/>
    <n v="96.7"/>
  </r>
  <r>
    <x v="8"/>
    <n v="55"/>
    <x v="0"/>
    <x v="11"/>
    <x v="1"/>
    <x v="3"/>
    <x v="0"/>
    <x v="2306"/>
    <x v="1"/>
    <x v="3"/>
    <n v="31.337321291601299"/>
    <n v="3.1337321291601299"/>
    <n v="3133732129160130"/>
    <x v="2"/>
    <n v="2307"/>
    <s v="Si"/>
    <x v="1"/>
    <n v="2217.4299116153202"/>
    <n v="2.21742991161532E+16"/>
    <n v="251.51797218210001"/>
    <n v="2.515179721821E+16"/>
    <x v="315"/>
    <n v="98.2"/>
  </r>
  <r>
    <x v="8"/>
    <n v="55"/>
    <x v="1"/>
    <x v="2"/>
    <x v="1"/>
    <x v="3"/>
    <x v="0"/>
    <x v="2307"/>
    <x v="0"/>
    <x v="1"/>
    <n v="31.295015801220099"/>
    <n v="31.295015801220099"/>
    <n v="3.12950158012201E+16"/>
    <x v="2"/>
    <n v="2308"/>
    <s v="No"/>
    <x v="0"/>
    <n v="2362.0065423453002"/>
    <n v="2.3620065423453E+16"/>
    <n v="236.609034742538"/>
    <n v="2.36609034742538E+16"/>
    <x v="312"/>
    <n v="96.4"/>
  </r>
  <r>
    <x v="8"/>
    <n v="63"/>
    <x v="0"/>
    <x v="9"/>
    <x v="3"/>
    <x v="3"/>
    <x v="0"/>
    <x v="2308"/>
    <x v="1"/>
    <x v="3"/>
    <n v="31.284634207998899"/>
    <n v="31.284634207998899"/>
    <n v="3.12846342079989E+16"/>
    <x v="2"/>
    <n v="2309"/>
    <s v="No"/>
    <x v="0"/>
    <n v="2228.2606406223999"/>
    <n v="2.2282606406224E+16"/>
    <n v="245.90962479715699"/>
    <n v="2.45909624797157E+16"/>
    <x v="404"/>
    <n v="93.8"/>
  </r>
  <r>
    <x v="8"/>
    <n v="59"/>
    <x v="0"/>
    <x v="9"/>
    <x v="2"/>
    <x v="2"/>
    <x v="0"/>
    <x v="2309"/>
    <x v="0"/>
    <x v="2"/>
    <n v="31.265410636454401"/>
    <n v="31.265410636454401"/>
    <n v="3.12654106364544E+16"/>
    <x v="2"/>
    <n v="2310"/>
    <s v="No"/>
    <x v="0"/>
    <n v="202.06523101897699"/>
    <n v="2020652310189770"/>
    <n v="231.83337262030699"/>
    <n v="2.31833372620307E+16"/>
    <x v="295"/>
    <n v="97.2"/>
  </r>
  <r>
    <x v="8"/>
    <n v="57"/>
    <x v="1"/>
    <x v="4"/>
    <x v="1"/>
    <x v="3"/>
    <x v="0"/>
    <x v="2310"/>
    <x v="1"/>
    <x v="3"/>
    <n v="31.250625191651299"/>
    <n v="31.250625191651299"/>
    <n v="3.12506251916513E+16"/>
    <x v="2"/>
    <n v="2311"/>
    <s v="No"/>
    <x v="0"/>
    <n v="206.276046414158"/>
    <n v="2062760464141580"/>
    <n v="222.61222012225599"/>
    <n v="2.22612220122256E+16"/>
    <x v="193"/>
    <n v="94.4"/>
  </r>
  <r>
    <x v="8"/>
    <n v="60"/>
    <x v="0"/>
    <x v="2"/>
    <x v="1"/>
    <x v="0"/>
    <x v="0"/>
    <x v="2311"/>
    <x v="2"/>
    <x v="3"/>
    <n v="31.239658154367799"/>
    <n v="31.239658154367799"/>
    <n v="3.12396581543678E+16"/>
    <x v="2"/>
    <n v="2312"/>
    <s v="No"/>
    <x v="0"/>
    <n v="2275.1198163714298"/>
    <n v="2.27511981637143E+16"/>
    <n v="224.55217036704599"/>
    <n v="2.24552170367046E+16"/>
    <x v="350"/>
    <n v="99.6"/>
  </r>
  <r>
    <x v="8"/>
    <n v="53"/>
    <x v="1"/>
    <x v="10"/>
    <x v="1"/>
    <x v="0"/>
    <x v="1"/>
    <x v="2312"/>
    <x v="1"/>
    <x v="1"/>
    <n v="31.213309587827599"/>
    <n v="31.213309587827599"/>
    <n v="3.12133095878276E+16"/>
    <x v="2"/>
    <n v="2313"/>
    <s v="No"/>
    <x v="0"/>
    <n v="1874.8414446039401"/>
    <n v="1.87484144460394E+16"/>
    <n v="23.441000627740401"/>
    <n v="2344100062774040"/>
    <x v="103"/>
    <n v="91.1"/>
  </r>
  <r>
    <x v="8"/>
    <n v="65"/>
    <x v="0"/>
    <x v="11"/>
    <x v="2"/>
    <x v="2"/>
    <x v="3"/>
    <x v="2313"/>
    <x v="0"/>
    <x v="0"/>
    <n v="31.211852891720401"/>
    <n v="3.1211852891720402"/>
    <n v="3121185289172040"/>
    <x v="2"/>
    <n v="2314"/>
    <s v="No"/>
    <x v="0"/>
    <n v="207.04537271354999"/>
    <n v="2070453727135500"/>
    <n v="19.5957152675077"/>
    <n v="1959571526750770"/>
    <x v="308"/>
    <n v="99.2"/>
  </r>
  <r>
    <x v="8"/>
    <n v="70"/>
    <x v="1"/>
    <x v="9"/>
    <x v="1"/>
    <x v="0"/>
    <x v="3"/>
    <x v="2314"/>
    <x v="0"/>
    <x v="1"/>
    <n v="31.208987306104699"/>
    <n v="31.208987306104699"/>
    <n v="3.12089873061047E+16"/>
    <x v="2"/>
    <n v="2315"/>
    <s v="No"/>
    <x v="0"/>
    <n v="206.48266242227001"/>
    <n v="2064826624222700"/>
    <n v="207.40646716187601"/>
    <n v="2.07406467161876E+16"/>
    <x v="462"/>
    <n v="98.1"/>
  </r>
  <r>
    <x v="8"/>
    <n v="52"/>
    <x v="1"/>
    <x v="6"/>
    <x v="1"/>
    <x v="0"/>
    <x v="1"/>
    <x v="2315"/>
    <x v="1"/>
    <x v="0"/>
    <n v="31.2054258521866"/>
    <n v="31.2054258521866"/>
    <n v="3.12054258521866E+16"/>
    <x v="2"/>
    <n v="2316"/>
    <s v="No"/>
    <x v="0"/>
    <n v="2262.5791465827901"/>
    <n v="2.26257914658279E+16"/>
    <n v="24.5306606621679"/>
    <n v="2453066066216790"/>
    <x v="319"/>
    <n v="87.4"/>
  </r>
  <r>
    <x v="8"/>
    <n v="58"/>
    <x v="0"/>
    <x v="0"/>
    <x v="2"/>
    <x v="3"/>
    <x v="0"/>
    <x v="2316"/>
    <x v="0"/>
    <x v="0"/>
    <n v="31.198246966145799"/>
    <n v="31.198246966145799"/>
    <n v="3.11982469661458E+16"/>
    <x v="2"/>
    <n v="2317"/>
    <s v="No"/>
    <x v="0"/>
    <n v="2370.0323783512999"/>
    <n v="2.3700323783513E+16"/>
    <n v="24.5068204410132"/>
    <n v="2450682044101320"/>
    <x v="362"/>
    <n v="100.7"/>
  </r>
  <r>
    <x v="8"/>
    <n v="56"/>
    <x v="1"/>
    <x v="11"/>
    <x v="3"/>
    <x v="3"/>
    <x v="0"/>
    <x v="2317"/>
    <x v="1"/>
    <x v="1"/>
    <n v="31.1952234289082"/>
    <n v="31.1952234289082"/>
    <n v="3.11952234289082E+16"/>
    <x v="2"/>
    <n v="2318"/>
    <s v="Si"/>
    <x v="1"/>
    <n v="2369.0240320475"/>
    <n v="2.3690240320475E+16"/>
    <n v="26.0437037740314"/>
    <n v="2604370377403140"/>
    <x v="446"/>
    <n v="101.7"/>
  </r>
  <r>
    <x v="8"/>
    <n v="70"/>
    <x v="0"/>
    <x v="0"/>
    <x v="2"/>
    <x v="3"/>
    <x v="3"/>
    <x v="2318"/>
    <x v="1"/>
    <x v="1"/>
    <n v="31.1862029462091"/>
    <n v="31.1862029462091"/>
    <n v="3.11862029462091E+16"/>
    <x v="2"/>
    <n v="2319"/>
    <s v="Si"/>
    <x v="1"/>
    <n v="2257.6284574246401"/>
    <n v="2.25762845742464E+16"/>
    <n v="24.7849444556436"/>
    <n v="2478494445564360"/>
    <x v="364"/>
    <n v="109.3"/>
  </r>
  <r>
    <x v="8"/>
    <n v="54"/>
    <x v="1"/>
    <x v="2"/>
    <x v="1"/>
    <x v="2"/>
    <x v="1"/>
    <x v="2319"/>
    <x v="1"/>
    <x v="3"/>
    <n v="31.186186029095101"/>
    <n v="31.186186029095101"/>
    <n v="3.11861860290951E+16"/>
    <x v="2"/>
    <n v="2320"/>
    <s v="No"/>
    <x v="0"/>
    <n v="1946.20262770922"/>
    <n v="1.94620262770922E+16"/>
    <n v="227.73536408470201"/>
    <n v="2.27735364084702E+16"/>
    <x v="196"/>
    <n v="84"/>
  </r>
  <r>
    <x v="8"/>
    <n v="65"/>
    <x v="0"/>
    <x v="2"/>
    <x v="3"/>
    <x v="0"/>
    <x v="3"/>
    <x v="2320"/>
    <x v="1"/>
    <x v="3"/>
    <n v="31.173320183992601"/>
    <n v="31.173320183992601"/>
    <n v="3.11733201839926E+16"/>
    <x v="2"/>
    <n v="2321"/>
    <s v="No"/>
    <x v="0"/>
    <n v="2129.9991565300902"/>
    <n v="2.12999915653009E+16"/>
    <n v="266.77030644166803"/>
    <n v="2.66770306441668E+16"/>
    <x v="239"/>
    <n v="94.4"/>
  </r>
  <r>
    <x v="8"/>
    <n v="66"/>
    <x v="0"/>
    <x v="0"/>
    <x v="2"/>
    <x v="0"/>
    <x v="3"/>
    <x v="2321"/>
    <x v="0"/>
    <x v="1"/>
    <n v="31.131368494893401"/>
    <n v="31.131368494893401"/>
    <n v="3.11313684948934E+16"/>
    <x v="2"/>
    <n v="2322"/>
    <s v="No"/>
    <x v="0"/>
    <n v="189.934582884305"/>
    <n v="1899345828843050"/>
    <n v="206.66500677442201"/>
    <n v="2.06665006774422E+16"/>
    <x v="432"/>
    <n v="95.7"/>
  </r>
  <r>
    <x v="8"/>
    <n v="59"/>
    <x v="1"/>
    <x v="1"/>
    <x v="1"/>
    <x v="0"/>
    <x v="0"/>
    <x v="2322"/>
    <x v="2"/>
    <x v="3"/>
    <n v="31.1144234877458"/>
    <n v="31.1144234877458"/>
    <n v="3111442348774580"/>
    <x v="2"/>
    <n v="2323"/>
    <s v="No"/>
    <x v="0"/>
    <n v="1989.6978872345601"/>
    <n v="1.98969788723456E+16"/>
    <n v="206.432611308378"/>
    <n v="2.06432611308378E+16"/>
    <x v="77"/>
    <n v="93.6"/>
  </r>
  <r>
    <x v="8"/>
    <n v="53"/>
    <x v="0"/>
    <x v="9"/>
    <x v="2"/>
    <x v="2"/>
    <x v="1"/>
    <x v="2323"/>
    <x v="0"/>
    <x v="2"/>
    <n v="31.096313431797899"/>
    <n v="31.096313431797899"/>
    <n v="3.10963134317979E+16"/>
    <x v="2"/>
    <n v="2324"/>
    <s v="No"/>
    <x v="0"/>
    <n v="1958.0622032075901"/>
    <n v="1.95806220320759E+16"/>
    <n v="23.213018767162499"/>
    <n v="2321301876716250"/>
    <x v="73"/>
    <n v="91.9"/>
  </r>
  <r>
    <x v="8"/>
    <n v="58"/>
    <x v="1"/>
    <x v="2"/>
    <x v="1"/>
    <x v="0"/>
    <x v="0"/>
    <x v="2324"/>
    <x v="1"/>
    <x v="1"/>
    <n v="31.087149429158899"/>
    <n v="31.087149429158899"/>
    <n v="3108714942915890"/>
    <x v="2"/>
    <n v="2325"/>
    <s v="No"/>
    <x v="0"/>
    <n v="237.424440965353"/>
    <n v="2374244409653530"/>
    <n v="253.05855436226199"/>
    <n v="2.53058554362262E+16"/>
    <x v="159"/>
    <n v="94.1"/>
  </r>
  <r>
    <x v="8"/>
    <n v="57"/>
    <x v="1"/>
    <x v="11"/>
    <x v="2"/>
    <x v="3"/>
    <x v="0"/>
    <x v="2325"/>
    <x v="0"/>
    <x v="1"/>
    <n v="31.0186804791994"/>
    <n v="3.1018680479199401"/>
    <n v="3101868047919940"/>
    <x v="2"/>
    <n v="2326"/>
    <s v="No"/>
    <x v="0"/>
    <n v="209.76001651716101"/>
    <n v="2097600165171610"/>
    <n v="225.709847565898"/>
    <n v="2.25709847565898E+16"/>
    <x v="101"/>
    <n v="95.9"/>
  </r>
  <r>
    <x v="8"/>
    <n v="61"/>
    <x v="0"/>
    <x v="5"/>
    <x v="3"/>
    <x v="3"/>
    <x v="0"/>
    <x v="2326"/>
    <x v="0"/>
    <x v="1"/>
    <n v="31.010047328987497"/>
    <n v="3.1010047328987498"/>
    <n v="3101004732898750"/>
    <x v="2"/>
    <n v="2327"/>
    <s v="No"/>
    <x v="0"/>
    <n v="2447.4439989696202"/>
    <n v="2.44744399896962E+16"/>
    <n v="26.227667396440999"/>
    <n v="2622766739644100"/>
    <x v="216"/>
    <n v="91.9"/>
  </r>
  <r>
    <x v="8"/>
    <n v="54"/>
    <x v="1"/>
    <x v="5"/>
    <x v="1"/>
    <x v="0"/>
    <x v="1"/>
    <x v="2327"/>
    <x v="0"/>
    <x v="2"/>
    <n v="31.007776658344302"/>
    <n v="31.007776658344302"/>
    <n v="3100777665834430"/>
    <x v="2"/>
    <n v="2328"/>
    <s v="No"/>
    <x v="0"/>
    <n v="2065.5451922212901"/>
    <n v="2.06554519222129E+16"/>
    <n v="28.2792124586909"/>
    <n v="2827921245869090"/>
    <x v="169"/>
    <n v="96.1"/>
  </r>
  <r>
    <x v="8"/>
    <n v="54"/>
    <x v="1"/>
    <x v="17"/>
    <x v="1"/>
    <x v="0"/>
    <x v="1"/>
    <x v="2328"/>
    <x v="0"/>
    <x v="3"/>
    <n v="30.967675393431101"/>
    <n v="3.09676753934311"/>
    <n v="3096767539343110"/>
    <x v="2"/>
    <n v="2329"/>
    <s v="No"/>
    <x v="0"/>
    <n v="221.57890929876501"/>
    <n v="2215789092987650"/>
    <n v="211.61786995936899"/>
    <n v="2.11617869959369E+16"/>
    <x v="54"/>
    <n v="92.5"/>
  </r>
  <r>
    <x v="8"/>
    <n v="56"/>
    <x v="0"/>
    <x v="1"/>
    <x v="3"/>
    <x v="3"/>
    <x v="0"/>
    <x v="2329"/>
    <x v="0"/>
    <x v="3"/>
    <n v="30.962642874216002"/>
    <n v="3.0962642874216E-2"/>
    <n v="30962642874216"/>
    <x v="2"/>
    <n v="2330"/>
    <s v="No"/>
    <x v="0"/>
    <n v="1885.2131804656899"/>
    <n v="1.88521318046569E+16"/>
    <n v="190.855753470732"/>
    <n v="1.90855753470732E+16"/>
    <x v="191"/>
    <n v="94.1"/>
  </r>
  <r>
    <x v="8"/>
    <n v="54"/>
    <x v="1"/>
    <x v="5"/>
    <x v="1"/>
    <x v="0"/>
    <x v="1"/>
    <x v="2330"/>
    <x v="1"/>
    <x v="3"/>
    <n v="30.955013443244699"/>
    <n v="30.955013443244699"/>
    <n v="3.09550134432447E+16"/>
    <x v="2"/>
    <n v="2331"/>
    <s v="No"/>
    <x v="0"/>
    <n v="1762.7485724365099"/>
    <n v="1.76274857243651E+16"/>
    <n v="219.87137771299101"/>
    <n v="2.19871377712991E+16"/>
    <x v="104"/>
    <n v="89.9"/>
  </r>
  <r>
    <x v="8"/>
    <n v="62"/>
    <x v="1"/>
    <x v="9"/>
    <x v="1"/>
    <x v="0"/>
    <x v="0"/>
    <x v="2331"/>
    <x v="0"/>
    <x v="1"/>
    <n v="30.940967197402301"/>
    <n v="30.940967197402301"/>
    <n v="3.09409671974023E+16"/>
    <x v="2"/>
    <n v="2332"/>
    <s v="Si"/>
    <x v="1"/>
    <n v="2097.9673432875202"/>
    <n v="2.09796734328752E+16"/>
    <n v="282.39041720486699"/>
    <n v="2.82390417204867E+16"/>
    <x v="248"/>
    <n v="105.5"/>
  </r>
  <r>
    <x v="8"/>
    <n v="54"/>
    <x v="0"/>
    <x v="10"/>
    <x v="1"/>
    <x v="2"/>
    <x v="1"/>
    <x v="2332"/>
    <x v="1"/>
    <x v="2"/>
    <n v="30.929180184688299"/>
    <n v="30.929180184688299"/>
    <n v="3.09291801846883E+16"/>
    <x v="2"/>
    <n v="2333"/>
    <s v="No"/>
    <x v="0"/>
    <n v="2223.2013631952"/>
    <n v="2.2232013631952E+16"/>
    <n v="236.80775386689101"/>
    <n v="2.36807753866891E+16"/>
    <x v="293"/>
    <n v="91.7"/>
  </r>
  <r>
    <x v="8"/>
    <n v="46"/>
    <x v="0"/>
    <x v="5"/>
    <x v="1"/>
    <x v="1"/>
    <x v="1"/>
    <x v="2333"/>
    <x v="1"/>
    <x v="1"/>
    <n v="30.908907223896701"/>
    <n v="30.908907223896701"/>
    <n v="3.09089072238967E+16"/>
    <x v="2"/>
    <n v="2334"/>
    <s v="No"/>
    <x v="0"/>
    <n v="1775.5692981551099"/>
    <n v="1.77556929815511E+16"/>
    <n v="16.139114751521799"/>
    <n v="1613911475152180"/>
    <x v="149"/>
    <n v="86.4"/>
  </r>
  <r>
    <x v="8"/>
    <n v="55"/>
    <x v="0"/>
    <x v="8"/>
    <x v="2"/>
    <x v="0"/>
    <x v="0"/>
    <x v="2334"/>
    <x v="0"/>
    <x v="0"/>
    <n v="30.884334005202302"/>
    <n v="30.884334005202302"/>
    <n v="3.08843340052023E+16"/>
    <x v="2"/>
    <n v="2335"/>
    <s v="No"/>
    <x v="0"/>
    <n v="2057.0481129885202"/>
    <n v="2.05704811298852E+16"/>
    <n v="26.993277610834301"/>
    <n v="2699327761083430"/>
    <x v="71"/>
    <n v="99.1"/>
  </r>
  <r>
    <x v="8"/>
    <n v="58"/>
    <x v="0"/>
    <x v="5"/>
    <x v="2"/>
    <x v="3"/>
    <x v="0"/>
    <x v="2335"/>
    <x v="0"/>
    <x v="2"/>
    <n v="30.860388846939902"/>
    <n v="30.860388846939902"/>
    <n v="3.08603888469399E+16"/>
    <x v="2"/>
    <n v="2336"/>
    <s v="No"/>
    <x v="0"/>
    <n v="225.21137817769599"/>
    <n v="2252113781776960"/>
    <n v="24.8931213034422"/>
    <n v="2489312130344220"/>
    <x v="363"/>
    <n v="100.6"/>
  </r>
  <r>
    <x v="8"/>
    <n v="59"/>
    <x v="1"/>
    <x v="0"/>
    <x v="3"/>
    <x v="0"/>
    <x v="0"/>
    <x v="2336"/>
    <x v="0"/>
    <x v="0"/>
    <n v="30.849402836018101"/>
    <n v="30.849402836018101"/>
    <n v="3.08494028360181E+16"/>
    <x v="2"/>
    <n v="2337"/>
    <s v="No"/>
    <x v="0"/>
    <n v="2183.69508967614"/>
    <n v="2.18369508967614E+16"/>
    <n v="254.28775613007301"/>
    <n v="2.54287756130073E+16"/>
    <x v="78"/>
    <n v="94.6"/>
  </r>
  <r>
    <x v="8"/>
    <n v="57"/>
    <x v="1"/>
    <x v="9"/>
    <x v="1"/>
    <x v="0"/>
    <x v="0"/>
    <x v="2337"/>
    <x v="1"/>
    <x v="3"/>
    <n v="30.8435843069119"/>
    <n v="30.8435843069119"/>
    <n v="3.08435843069119E+16"/>
    <x v="2"/>
    <n v="2338"/>
    <s v="No"/>
    <x v="0"/>
    <n v="1859.19717643685"/>
    <n v="1.85919717643685E+16"/>
    <n v="213.71638078543299"/>
    <n v="2.13716380785433E+16"/>
    <x v="188"/>
    <n v="90.7"/>
  </r>
  <r>
    <x v="8"/>
    <n v="65"/>
    <x v="1"/>
    <x v="9"/>
    <x v="1"/>
    <x v="3"/>
    <x v="3"/>
    <x v="2338"/>
    <x v="2"/>
    <x v="3"/>
    <n v="30.829322398753899"/>
    <n v="3.0829322398753898"/>
    <n v="3082932239875390"/>
    <x v="2"/>
    <n v="2339"/>
    <s v="Si"/>
    <x v="1"/>
    <n v="191.07431949097099"/>
    <n v="1910743194909710"/>
    <n v="26.316948027312002"/>
    <n v="2631694802731200"/>
    <x v="412"/>
    <n v="88.1"/>
  </r>
  <r>
    <x v="8"/>
    <n v="73"/>
    <x v="1"/>
    <x v="2"/>
    <x v="0"/>
    <x v="3"/>
    <x v="3"/>
    <x v="2339"/>
    <x v="0"/>
    <x v="1"/>
    <n v="30.824420764332402"/>
    <n v="30.824420764332402"/>
    <n v="3.08244207643324E+16"/>
    <x v="2"/>
    <n v="2340"/>
    <s v="Si"/>
    <x v="1"/>
    <n v="2302.83178923992"/>
    <n v="2.30283178923992E+16"/>
    <n v="222.83953395486401"/>
    <n v="2.22839533954864E+16"/>
    <x v="463"/>
    <n v="106.3"/>
  </r>
  <r>
    <x v="8"/>
    <n v="44"/>
    <x v="0"/>
    <x v="7"/>
    <x v="1"/>
    <x v="0"/>
    <x v="2"/>
    <x v="2340"/>
    <x v="1"/>
    <x v="3"/>
    <n v="30.799046395356701"/>
    <n v="30.799046395356701"/>
    <n v="3.07990463953567E+16"/>
    <x v="2"/>
    <n v="2341"/>
    <s v="No"/>
    <x v="0"/>
    <n v="2019.7918609011199"/>
    <n v="2.01979186090112E+16"/>
    <n v="214.439069759555"/>
    <n v="2.14439069759555E+16"/>
    <x v="34"/>
    <n v="96.8"/>
  </r>
  <r>
    <x v="8"/>
    <n v="42"/>
    <x v="1"/>
    <x v="9"/>
    <x v="1"/>
    <x v="3"/>
    <x v="2"/>
    <x v="2341"/>
    <x v="1"/>
    <x v="1"/>
    <n v="30.7903124140377"/>
    <n v="30.7903124140377"/>
    <n v="3.07903124140377E+16"/>
    <x v="2"/>
    <n v="2342"/>
    <s v="No"/>
    <x v="0"/>
    <n v="2108.4196686493601"/>
    <n v="2.10841966864936E+16"/>
    <n v="24.606817074128799"/>
    <n v="2460681707412880"/>
    <x v="25"/>
    <n v="87.8"/>
  </r>
  <r>
    <x v="8"/>
    <n v="60"/>
    <x v="1"/>
    <x v="15"/>
    <x v="2"/>
    <x v="3"/>
    <x v="0"/>
    <x v="2342"/>
    <x v="0"/>
    <x v="1"/>
    <n v="30.7773488916717"/>
    <n v="3.0777348891671701"/>
    <n v="3077734889167170"/>
    <x v="2"/>
    <n v="2343"/>
    <s v="No"/>
    <x v="0"/>
    <n v="20.014864026312502"/>
    <n v="200148640263125"/>
    <n v="2.7958576440870502"/>
    <n v="279585764408705"/>
    <x v="370"/>
    <n v="97.5"/>
  </r>
  <r>
    <x v="8"/>
    <n v="64"/>
    <x v="1"/>
    <x v="9"/>
    <x v="1"/>
    <x v="3"/>
    <x v="0"/>
    <x v="2343"/>
    <x v="1"/>
    <x v="3"/>
    <n v="30.769737952619401"/>
    <n v="30.769737952619401"/>
    <n v="3.07697379526194E+16"/>
    <x v="2"/>
    <n v="2344"/>
    <s v="Si"/>
    <x v="1"/>
    <n v="2193.1500833916398"/>
    <n v="2.19315008339164E+16"/>
    <n v="27.043418954586802"/>
    <n v="2704341895458680"/>
    <x v="349"/>
    <n v="90.4"/>
  </r>
  <r>
    <x v="8"/>
    <n v="69"/>
    <x v="0"/>
    <x v="17"/>
    <x v="2"/>
    <x v="3"/>
    <x v="3"/>
    <x v="2344"/>
    <x v="0"/>
    <x v="1"/>
    <n v="30.761627180184"/>
    <n v="30.761627180184"/>
    <n v="3.0761627180184E+16"/>
    <x v="2"/>
    <n v="2345"/>
    <s v="Si"/>
    <x v="1"/>
    <n v="233.126311657044"/>
    <n v="2331263116570440"/>
    <n v="2.88799251703142"/>
    <n v="288799251703142"/>
    <x v="246"/>
    <n v="103.4"/>
  </r>
  <r>
    <x v="8"/>
    <n v="64"/>
    <x v="0"/>
    <x v="6"/>
    <x v="2"/>
    <x v="3"/>
    <x v="0"/>
    <x v="2345"/>
    <x v="0"/>
    <x v="3"/>
    <n v="30.738978028568901"/>
    <n v="3.07389780285689"/>
    <n v="3073897802856890"/>
    <x v="2"/>
    <n v="2346"/>
    <s v="No"/>
    <x v="0"/>
    <n v="181.77967203946301"/>
    <n v="1817796720394630"/>
    <n v="201.27288588085699"/>
    <n v="2.01272885880857E+16"/>
    <x v="332"/>
    <n v="92.1"/>
  </r>
  <r>
    <x v="8"/>
    <n v="68"/>
    <x v="1"/>
    <x v="9"/>
    <x v="2"/>
    <x v="0"/>
    <x v="3"/>
    <x v="2346"/>
    <x v="0"/>
    <x v="3"/>
    <n v="30.735056608805301"/>
    <n v="30.735056608805301"/>
    <n v="3.07350566088053E+16"/>
    <x v="2"/>
    <n v="2347"/>
    <s v="Si"/>
    <x v="1"/>
    <n v="2225.4938368674698"/>
    <n v="2.22549383686747E+16"/>
    <n v="284.79351922124499"/>
    <n v="2.84793519221245E+16"/>
    <x v="466"/>
    <n v="97.6"/>
  </r>
  <r>
    <x v="8"/>
    <n v="62"/>
    <x v="1"/>
    <x v="0"/>
    <x v="1"/>
    <x v="3"/>
    <x v="0"/>
    <x v="2347"/>
    <x v="1"/>
    <x v="3"/>
    <n v="30.7170409346929"/>
    <n v="3.0717040934692901"/>
    <n v="3071704093469290"/>
    <x v="2"/>
    <n v="2348"/>
    <s v="Si"/>
    <x v="1"/>
    <n v="23.517957443421299"/>
    <n v="235179574434213"/>
    <n v="232.06759042381699"/>
    <n v="2.32067590423817E+16"/>
    <x v="217"/>
    <n v="100"/>
  </r>
  <r>
    <x v="8"/>
    <n v="53"/>
    <x v="0"/>
    <x v="15"/>
    <x v="1"/>
    <x v="3"/>
    <x v="1"/>
    <x v="2348"/>
    <x v="1"/>
    <x v="1"/>
    <n v="30.71579274922"/>
    <n v="30.71579274922"/>
    <n v="3.071579274922E+16"/>
    <x v="2"/>
    <n v="2349"/>
    <s v="No"/>
    <x v="0"/>
    <n v="1850.8943343352601"/>
    <n v="1.85089433433526E+16"/>
    <n v="246.52515243537201"/>
    <n v="2.46525152435372E+16"/>
    <x v="398"/>
    <n v="93.8"/>
  </r>
  <r>
    <x v="8"/>
    <n v="61"/>
    <x v="0"/>
    <x v="2"/>
    <x v="2"/>
    <x v="2"/>
    <x v="0"/>
    <x v="2349"/>
    <x v="1"/>
    <x v="1"/>
    <n v="30.6977212354331"/>
    <n v="3.0697721235433102"/>
    <n v="3069772123543310"/>
    <x v="2"/>
    <n v="2350"/>
    <s v="No"/>
    <x v="0"/>
    <n v="1931.3349806840299"/>
    <n v="1.93133498068403E+16"/>
    <n v="218.920196808404"/>
    <n v="2.18920196808404E+16"/>
    <x v="46"/>
    <n v="94.1"/>
  </r>
  <r>
    <x v="8"/>
    <n v="61"/>
    <x v="0"/>
    <x v="2"/>
    <x v="1"/>
    <x v="0"/>
    <x v="0"/>
    <x v="2350"/>
    <x v="1"/>
    <x v="3"/>
    <n v="30.663609001762602"/>
    <n v="3.0663609001762602"/>
    <n v="3066360900176260"/>
    <x v="2"/>
    <n v="2351"/>
    <s v="No"/>
    <x v="0"/>
    <n v="217.28317570633601"/>
    <n v="2172831757063360"/>
    <n v="227.67666235095101"/>
    <n v="2.27676662350951E+16"/>
    <x v="341"/>
    <n v="91.5"/>
  </r>
  <r>
    <x v="8"/>
    <n v="49"/>
    <x v="1"/>
    <x v="0"/>
    <x v="1"/>
    <x v="0"/>
    <x v="1"/>
    <x v="2351"/>
    <x v="0"/>
    <x v="1"/>
    <n v="30.660762365882903"/>
    <n v="3.0660762365882901"/>
    <n v="3066076236588290"/>
    <x v="2"/>
    <n v="2352"/>
    <s v="No"/>
    <x v="0"/>
    <n v="223.82343874683701"/>
    <n v="2238234387468370"/>
    <n v="26.4764083717448"/>
    <n v="2647640837174480"/>
    <x v="126"/>
    <n v="93.1"/>
  </r>
  <r>
    <x v="8"/>
    <n v="60"/>
    <x v="0"/>
    <x v="0"/>
    <x v="3"/>
    <x v="3"/>
    <x v="0"/>
    <x v="2352"/>
    <x v="0"/>
    <x v="0"/>
    <n v="30.647837663933899"/>
    <n v="30.647837663933899"/>
    <n v="3.06478376639339E+16"/>
    <x v="2"/>
    <n v="2353"/>
    <s v="No"/>
    <x v="0"/>
    <n v="2452.0849231042498"/>
    <n v="2.45208492310425E+16"/>
    <n v="24.8519968983179"/>
    <n v="2485199689831790"/>
    <x v="208"/>
    <n v="99.6"/>
  </r>
  <r>
    <x v="8"/>
    <n v="48"/>
    <x v="0"/>
    <x v="9"/>
    <x v="2"/>
    <x v="3"/>
    <x v="1"/>
    <x v="2353"/>
    <x v="0"/>
    <x v="0"/>
    <n v="30.636530285840099"/>
    <n v="30.636530285840099"/>
    <n v="3.06365302858401E+16"/>
    <x v="2"/>
    <n v="2354"/>
    <s v="No"/>
    <x v="0"/>
    <n v="2279.94119072391"/>
    <n v="2.27994119072391E+16"/>
    <n v="289.54623409108501"/>
    <n v="2.89546234091085E+16"/>
    <x v="91"/>
    <n v="99.5"/>
  </r>
  <r>
    <x v="8"/>
    <n v="50"/>
    <x v="0"/>
    <x v="0"/>
    <x v="3"/>
    <x v="3"/>
    <x v="1"/>
    <x v="2354"/>
    <x v="1"/>
    <x v="3"/>
    <n v="30.6361087392538"/>
    <n v="30.6361087392538"/>
    <n v="3.06361087392538E+16"/>
    <x v="2"/>
    <n v="2355"/>
    <s v="No"/>
    <x v="0"/>
    <n v="204.368160114011"/>
    <n v="2043681601140110"/>
    <n v="22.178617170550499"/>
    <n v="2217861717055050"/>
    <x v="55"/>
    <n v="89.4"/>
  </r>
  <r>
    <x v="8"/>
    <n v="56"/>
    <x v="1"/>
    <x v="8"/>
    <x v="1"/>
    <x v="3"/>
    <x v="0"/>
    <x v="2355"/>
    <x v="0"/>
    <x v="1"/>
    <n v="30.610594529901999"/>
    <n v="30.610594529901999"/>
    <n v="3.0610594529902E+16"/>
    <x v="2"/>
    <n v="2356"/>
    <s v="No"/>
    <x v="0"/>
    <n v="2235.7005221825498"/>
    <n v="2.23570052218255E+16"/>
    <n v="231.42581907223399"/>
    <n v="2.31425819072234E+16"/>
    <x v="131"/>
    <n v="98.5"/>
  </r>
  <r>
    <x v="8"/>
    <n v="67"/>
    <x v="0"/>
    <x v="17"/>
    <x v="0"/>
    <x v="3"/>
    <x v="3"/>
    <x v="2356"/>
    <x v="1"/>
    <x v="1"/>
    <n v="30.530648931027599"/>
    <n v="30.530648931027599"/>
    <n v="3.05306489310276E+16"/>
    <x v="2"/>
    <n v="2357"/>
    <s v="Si"/>
    <x v="1"/>
    <n v="220.82067390311099"/>
    <n v="2208206739031110"/>
    <n v="29.607166431649301"/>
    <n v="2960716643164930"/>
    <x v="499"/>
    <n v="101.9"/>
  </r>
  <r>
    <x v="8"/>
    <n v="60"/>
    <x v="0"/>
    <x v="0"/>
    <x v="3"/>
    <x v="3"/>
    <x v="0"/>
    <x v="2357"/>
    <x v="0"/>
    <x v="1"/>
    <n v="30.525348390923"/>
    <n v="30.525348390923"/>
    <n v="3.0525348390923E+16"/>
    <x v="2"/>
    <n v="2358"/>
    <s v="Si"/>
    <x v="1"/>
    <n v="2305.9879359861702"/>
    <n v="2.30598793598617E+16"/>
    <n v="268.224051818509"/>
    <n v="2.68224051818509E+16"/>
    <x v="441"/>
    <n v="103.1"/>
  </r>
  <r>
    <x v="8"/>
    <n v="63"/>
    <x v="1"/>
    <x v="2"/>
    <x v="3"/>
    <x v="3"/>
    <x v="0"/>
    <x v="2358"/>
    <x v="0"/>
    <x v="1"/>
    <n v="30.510565200173701"/>
    <n v="30.510565200173701"/>
    <n v="3.05105652001737E+16"/>
    <x v="2"/>
    <n v="2359"/>
    <s v="No"/>
    <x v="0"/>
    <n v="2333.8625187654902"/>
    <n v="2.33386251876549E+16"/>
    <n v="207.029571332876"/>
    <n v="2.07029571332876E+16"/>
    <x v="53"/>
    <n v="93.4"/>
  </r>
  <r>
    <x v="8"/>
    <n v="57"/>
    <x v="1"/>
    <x v="7"/>
    <x v="2"/>
    <x v="3"/>
    <x v="0"/>
    <x v="2359"/>
    <x v="0"/>
    <x v="1"/>
    <n v="30.490057280703301"/>
    <n v="3.04900572807033"/>
    <n v="3049005728070330"/>
    <x v="2"/>
    <n v="2360"/>
    <s v="Si"/>
    <x v="1"/>
    <n v="2313.5188899172999"/>
    <n v="2.3135188899173E+16"/>
    <n v="261.29526538352201"/>
    <n v="2.61295265383522E+16"/>
    <x v="377"/>
    <n v="99.3"/>
  </r>
  <r>
    <x v="8"/>
    <n v="60"/>
    <x v="0"/>
    <x v="8"/>
    <x v="1"/>
    <x v="0"/>
    <x v="0"/>
    <x v="2360"/>
    <x v="1"/>
    <x v="1"/>
    <n v="30.482010772492899"/>
    <n v="30.482010772492899"/>
    <n v="3.04820107724929E+16"/>
    <x v="2"/>
    <n v="2361"/>
    <s v="No"/>
    <x v="0"/>
    <n v="2086.9902145896299"/>
    <n v="2.08699021458963E+16"/>
    <n v="224.63061137696499"/>
    <n v="2.24630611376965E+16"/>
    <x v="197"/>
    <n v="96"/>
  </r>
  <r>
    <x v="8"/>
    <n v="63"/>
    <x v="1"/>
    <x v="7"/>
    <x v="3"/>
    <x v="0"/>
    <x v="0"/>
    <x v="2361"/>
    <x v="0"/>
    <x v="3"/>
    <n v="30.4731815876466"/>
    <n v="30.4731815876466"/>
    <n v="3.04731815876466E+16"/>
    <x v="2"/>
    <n v="2362"/>
    <s v="No"/>
    <x v="0"/>
    <n v="190.536394370929"/>
    <n v="1905363943709290"/>
    <n v="261.52038300397101"/>
    <n v="2.61520383003971E+16"/>
    <x v="422"/>
    <n v="95.5"/>
  </r>
  <r>
    <x v="8"/>
    <n v="60"/>
    <x v="1"/>
    <x v="7"/>
    <x v="2"/>
    <x v="0"/>
    <x v="0"/>
    <x v="2362"/>
    <x v="0"/>
    <x v="3"/>
    <n v="30.434176542403002"/>
    <n v="30.434176542403002"/>
    <n v="3.0434176542403E+16"/>
    <x v="2"/>
    <n v="2363"/>
    <s v="No"/>
    <x v="0"/>
    <n v="1967.2717192861201"/>
    <n v="1.96727171928612E+16"/>
    <n v="251.92503960713401"/>
    <n v="2.51925039607134E+16"/>
    <x v="278"/>
    <n v="90.8"/>
  </r>
  <r>
    <x v="8"/>
    <n v="69"/>
    <x v="0"/>
    <x v="1"/>
    <x v="2"/>
    <x v="0"/>
    <x v="3"/>
    <x v="2363"/>
    <x v="1"/>
    <x v="1"/>
    <n v="30.406719287570198"/>
    <n v="3.0406719287570199"/>
    <n v="3040671928757020"/>
    <x v="2"/>
    <n v="2364"/>
    <s v="No"/>
    <x v="0"/>
    <n v="2132.8402853421399"/>
    <n v="2.13284028534214E+16"/>
    <n v="222.77878502593299"/>
    <n v="2.22778785025933E+16"/>
    <x v="310"/>
    <n v="97.8"/>
  </r>
  <r>
    <x v="8"/>
    <n v="58"/>
    <x v="0"/>
    <x v="2"/>
    <x v="1"/>
    <x v="2"/>
    <x v="0"/>
    <x v="2364"/>
    <x v="1"/>
    <x v="0"/>
    <n v="30.398703308694802"/>
    <n v="0.30398703308694802"/>
    <n v="303987033086948"/>
    <x v="2"/>
    <n v="2365"/>
    <s v="No"/>
    <x v="0"/>
    <n v="1931.6607079226601"/>
    <n v="1.93166070792266E+16"/>
    <n v="213.15760033998799"/>
    <n v="2.13157600339988E+16"/>
    <x v="0"/>
    <n v="95.8"/>
  </r>
  <r>
    <x v="8"/>
    <n v="49"/>
    <x v="1"/>
    <x v="5"/>
    <x v="1"/>
    <x v="2"/>
    <x v="1"/>
    <x v="2365"/>
    <x v="0"/>
    <x v="2"/>
    <n v="30.367913285002899"/>
    <n v="30.367913285002899"/>
    <n v="3.03679132850029E+16"/>
    <x v="2"/>
    <n v="2366"/>
    <s v="No"/>
    <x v="0"/>
    <n v="2202.5108944212002"/>
    <n v="2.2025108944212E+16"/>
    <n v="222.48494343589999"/>
    <n v="2.224849434359E+16"/>
    <x v="149"/>
    <n v="90.5"/>
  </r>
  <r>
    <x v="8"/>
    <n v="66"/>
    <x v="0"/>
    <x v="7"/>
    <x v="3"/>
    <x v="2"/>
    <x v="3"/>
    <x v="2366"/>
    <x v="1"/>
    <x v="1"/>
    <n v="30.366964473375301"/>
    <n v="3.0366964473375302"/>
    <n v="3036696447337530"/>
    <x v="2"/>
    <n v="2367"/>
    <s v="No"/>
    <x v="0"/>
    <n v="2233.7024435947101"/>
    <n v="2.23370244359471E+16"/>
    <n v="20.494506478658899"/>
    <n v="2049450647865890"/>
    <x v="212"/>
    <n v="101.2"/>
  </r>
  <r>
    <x v="8"/>
    <n v="67"/>
    <x v="0"/>
    <x v="0"/>
    <x v="0"/>
    <x v="3"/>
    <x v="3"/>
    <x v="2367"/>
    <x v="0"/>
    <x v="0"/>
    <n v="30.343555107054598"/>
    <n v="30.343555107054598"/>
    <n v="3.03435551070546E+16"/>
    <x v="2"/>
    <n v="2368"/>
    <s v="Si"/>
    <x v="1"/>
    <n v="2461.1915665424199"/>
    <n v="2.46119156654242E+16"/>
    <n v="289.79113115385098"/>
    <n v="2.89791131153851E+16"/>
    <x v="464"/>
    <n v="104.9"/>
  </r>
  <r>
    <x v="8"/>
    <n v="68"/>
    <x v="1"/>
    <x v="0"/>
    <x v="0"/>
    <x v="3"/>
    <x v="3"/>
    <x v="2368"/>
    <x v="0"/>
    <x v="3"/>
    <n v="30.333771880670302"/>
    <n v="30.333771880670302"/>
    <n v="3033377188067030"/>
    <x v="2"/>
    <n v="2369"/>
    <s v="Si"/>
    <x v="1"/>
    <n v="2223.8746946347901"/>
    <n v="2.22387469463479E+16"/>
    <n v="26.463650647542899"/>
    <n v="2646365064754290"/>
    <x v="16"/>
    <n v="105.1"/>
  </r>
  <r>
    <x v="8"/>
    <n v="68"/>
    <x v="0"/>
    <x v="11"/>
    <x v="2"/>
    <x v="3"/>
    <x v="3"/>
    <x v="2369"/>
    <x v="1"/>
    <x v="3"/>
    <n v="30.289090325186699"/>
    <n v="30.289090325186699"/>
    <n v="3.02890903251867E+16"/>
    <x v="2"/>
    <n v="2370"/>
    <s v="No"/>
    <x v="0"/>
    <n v="211.23571541594001"/>
    <n v="2112357154159400"/>
    <n v="26.399579096084398"/>
    <n v="2639957909608440"/>
    <x v="0"/>
    <n v="99.7"/>
  </r>
  <r>
    <x v="8"/>
    <n v="63"/>
    <x v="1"/>
    <x v="12"/>
    <x v="3"/>
    <x v="3"/>
    <x v="0"/>
    <x v="2370"/>
    <x v="0"/>
    <x v="1"/>
    <n v="30.283573931618999"/>
    <n v="30.283573931618999"/>
    <n v="3.0283573931619E+16"/>
    <x v="2"/>
    <n v="2371"/>
    <s v="No"/>
    <x v="0"/>
    <n v="2179.0091234471402"/>
    <n v="2.17900912344714E+16"/>
    <n v="216.95661403223599"/>
    <n v="2.16956614032236E+16"/>
    <x v="229"/>
    <n v="97.7"/>
  </r>
  <r>
    <x v="8"/>
    <n v="53"/>
    <x v="0"/>
    <x v="15"/>
    <x v="1"/>
    <x v="1"/>
    <x v="1"/>
    <x v="2371"/>
    <x v="1"/>
    <x v="1"/>
    <n v="30.267843693472599"/>
    <n v="30.267843693472599"/>
    <n v="3.02678436934726E+16"/>
    <x v="2"/>
    <n v="2372"/>
    <s v="No"/>
    <x v="0"/>
    <n v="2251.79560276856"/>
    <n v="2.25179560276856E+16"/>
    <n v="2.1924266602987901"/>
    <n v="219242666029879"/>
    <x v="126"/>
    <n v="92.1"/>
  </r>
  <r>
    <x v="8"/>
    <n v="55"/>
    <x v="0"/>
    <x v="0"/>
    <x v="2"/>
    <x v="0"/>
    <x v="0"/>
    <x v="2372"/>
    <x v="0"/>
    <x v="1"/>
    <n v="30.257846329951601"/>
    <n v="3.0257846329951601"/>
    <n v="3025784632995160"/>
    <x v="2"/>
    <n v="2373"/>
    <s v="No"/>
    <x v="0"/>
    <n v="2172.24642308582"/>
    <n v="2.17224642308582E+16"/>
    <n v="248.54727642439201"/>
    <n v="2.48547276424392E+16"/>
    <x v="342"/>
    <n v="94.5"/>
  </r>
  <r>
    <x v="8"/>
    <n v="56"/>
    <x v="1"/>
    <x v="2"/>
    <x v="1"/>
    <x v="0"/>
    <x v="0"/>
    <x v="2373"/>
    <x v="0"/>
    <x v="1"/>
    <n v="30.2144356404687"/>
    <n v="30.2144356404687"/>
    <n v="3.02144356404687E+16"/>
    <x v="2"/>
    <n v="2374"/>
    <s v="No"/>
    <x v="0"/>
    <n v="2206.8261261677599"/>
    <n v="2.20682612616776E+16"/>
    <n v="27.217510877977499"/>
    <n v="2721751087797750"/>
    <x v="212"/>
    <n v="93.4"/>
  </r>
  <r>
    <x v="8"/>
    <n v="40"/>
    <x v="1"/>
    <x v="5"/>
    <x v="1"/>
    <x v="3"/>
    <x v="2"/>
    <x v="2374"/>
    <x v="0"/>
    <x v="2"/>
    <n v="30.197269830636799"/>
    <n v="30.197269830636799"/>
    <n v="3.01972698306368E+16"/>
    <x v="2"/>
    <n v="2375"/>
    <s v="No"/>
    <x v="0"/>
    <n v="235.23248051667099"/>
    <n v="2352324805166710"/>
    <n v="23.660062063638499"/>
    <n v="2366006206363850"/>
    <x v="22"/>
    <n v="90.6"/>
  </r>
  <r>
    <x v="8"/>
    <n v="61"/>
    <x v="1"/>
    <x v="2"/>
    <x v="1"/>
    <x v="1"/>
    <x v="0"/>
    <x v="2375"/>
    <x v="0"/>
    <x v="1"/>
    <n v="30.1763587386382"/>
    <n v="3.0176358738638198"/>
    <n v="3017635873863820"/>
    <x v="2"/>
    <n v="2376"/>
    <s v="No"/>
    <x v="0"/>
    <n v="2015.9538768576001"/>
    <n v="2.0159538768576E+16"/>
    <n v="239.31871133404599"/>
    <n v="2.39318711334046E+16"/>
    <x v="427"/>
    <n v="88.9"/>
  </r>
  <r>
    <x v="8"/>
    <n v="64"/>
    <x v="0"/>
    <x v="11"/>
    <x v="1"/>
    <x v="3"/>
    <x v="0"/>
    <x v="2376"/>
    <x v="0"/>
    <x v="1"/>
    <n v="30.1500574095896"/>
    <n v="30.1500574095896"/>
    <n v="3.01500574095896E+16"/>
    <x v="2"/>
    <n v="2377"/>
    <s v="No"/>
    <x v="0"/>
    <n v="2223.3687277363501"/>
    <n v="2.22336872773635E+16"/>
    <n v="245.666131608813"/>
    <n v="2.45666131608813E+16"/>
    <x v="141"/>
    <n v="97.5"/>
  </r>
  <r>
    <x v="8"/>
    <n v="50"/>
    <x v="1"/>
    <x v="15"/>
    <x v="3"/>
    <x v="2"/>
    <x v="1"/>
    <x v="2377"/>
    <x v="1"/>
    <x v="3"/>
    <n v="30.1272983082232"/>
    <n v="30.1272983082232"/>
    <n v="3.01272983082232E+16"/>
    <x v="2"/>
    <n v="2378"/>
    <s v="No"/>
    <x v="0"/>
    <n v="1839.1299878939799"/>
    <n v="1.83912998789398E+16"/>
    <n v="222.769845432441"/>
    <n v="2.22769845432441E+16"/>
    <x v="209"/>
    <n v="86.5"/>
  </r>
  <r>
    <x v="8"/>
    <n v="51"/>
    <x v="1"/>
    <x v="0"/>
    <x v="1"/>
    <x v="2"/>
    <x v="1"/>
    <x v="2378"/>
    <x v="0"/>
    <x v="0"/>
    <n v="30.1265252168944"/>
    <n v="30.1265252168944"/>
    <n v="3.01265252168944E+16"/>
    <x v="2"/>
    <n v="2379"/>
    <s v="No"/>
    <x v="0"/>
    <n v="2229.8390709278101"/>
    <n v="2.22983907092781E+16"/>
    <n v="211.76695348450201"/>
    <n v="2.11766953484502E+16"/>
    <x v="9"/>
    <n v="95.4"/>
  </r>
  <r>
    <x v="8"/>
    <n v="68"/>
    <x v="1"/>
    <x v="9"/>
    <x v="0"/>
    <x v="3"/>
    <x v="3"/>
    <x v="2379"/>
    <x v="0"/>
    <x v="3"/>
    <n v="30.099521327210098"/>
    <n v="30.099521327210098"/>
    <n v="3.00995213272101E+16"/>
    <x v="2"/>
    <n v="2380"/>
    <s v="Si"/>
    <x v="1"/>
    <n v="225.788863292738"/>
    <n v="2257888632927380"/>
    <n v="275.60428599611799"/>
    <n v="2.75604285996118E+16"/>
    <x v="323"/>
    <n v="102.2"/>
  </r>
  <r>
    <x v="8"/>
    <n v="52"/>
    <x v="0"/>
    <x v="0"/>
    <x v="1"/>
    <x v="2"/>
    <x v="1"/>
    <x v="2380"/>
    <x v="1"/>
    <x v="0"/>
    <n v="30.098923341690799"/>
    <n v="30.098923341690799"/>
    <n v="3.00989233416908E+16"/>
    <x v="2"/>
    <n v="2381"/>
    <s v="No"/>
    <x v="0"/>
    <n v="232.155854263077"/>
    <n v="2321558542630770"/>
    <n v="229.07706575641001"/>
    <n v="2.2907706575641E+16"/>
    <x v="137"/>
    <n v="92.8"/>
  </r>
  <r>
    <x v="8"/>
    <n v="52"/>
    <x v="1"/>
    <x v="0"/>
    <x v="1"/>
    <x v="2"/>
    <x v="1"/>
    <x v="2381"/>
    <x v="2"/>
    <x v="3"/>
    <n v="30.068100214456901"/>
    <n v="30.068100214456901"/>
    <n v="3.00681002144569E+16"/>
    <x v="2"/>
    <n v="2382"/>
    <s v="No"/>
    <x v="0"/>
    <n v="2184.0446361372801"/>
    <n v="2.18404463613728E+16"/>
    <n v="234.14771114988599"/>
    <n v="2.34147711149886E+16"/>
    <x v="245"/>
    <n v="86"/>
  </r>
  <r>
    <x v="8"/>
    <n v="56"/>
    <x v="0"/>
    <x v="0"/>
    <x v="0"/>
    <x v="3"/>
    <x v="0"/>
    <x v="2382"/>
    <x v="0"/>
    <x v="2"/>
    <n v="30.0400964358119"/>
    <n v="3.00400964358119"/>
    <n v="3004009643581190"/>
    <x v="2"/>
    <n v="2383"/>
    <s v="No"/>
    <x v="0"/>
    <n v="223.87609247757101"/>
    <n v="2238760924775710"/>
    <n v="287.41733182818001"/>
    <n v="2.8741733182818E+16"/>
    <x v="442"/>
    <n v="97.7"/>
  </r>
  <r>
    <x v="8"/>
    <n v="58"/>
    <x v="1"/>
    <x v="0"/>
    <x v="1"/>
    <x v="0"/>
    <x v="0"/>
    <x v="2383"/>
    <x v="1"/>
    <x v="1"/>
    <n v="30.016836727649501"/>
    <n v="30.016836727649501"/>
    <n v="3.00168367276495E+16"/>
    <x v="2"/>
    <n v="2384"/>
    <s v="No"/>
    <x v="0"/>
    <n v="2050.78064212762"/>
    <n v="2.05078064212762E+16"/>
    <n v="233.47274828524101"/>
    <n v="2.33472748285241E+16"/>
    <x v="159"/>
    <n v="92.9"/>
  </r>
  <r>
    <x v="2"/>
    <n v="63"/>
    <x v="1"/>
    <x v="0"/>
    <x v="1"/>
    <x v="3"/>
    <x v="0"/>
    <x v="2384"/>
    <x v="1"/>
    <x v="1"/>
    <n v="34.993741997765994"/>
    <n v="3.4993741997765997E-2"/>
    <n v="34993741997766"/>
    <x v="2"/>
    <n v="2385"/>
    <s v="No"/>
    <x v="0"/>
    <n v="2011.8924300337901"/>
    <n v="2.01189243003379E+16"/>
    <n v="251.71372416365699"/>
    <n v="2.51713724163657E+16"/>
    <x v="348"/>
    <n v="99.2"/>
  </r>
  <r>
    <x v="2"/>
    <n v="57"/>
    <x v="0"/>
    <x v="0"/>
    <x v="3"/>
    <x v="3"/>
    <x v="0"/>
    <x v="2385"/>
    <x v="0"/>
    <x v="1"/>
    <n v="34.982709878053903"/>
    <n v="34.982709878053903"/>
    <n v="3498270987805390"/>
    <x v="2"/>
    <n v="2386"/>
    <s v="No"/>
    <x v="0"/>
    <n v="2341.2849358794501"/>
    <n v="2.34128493587945E+16"/>
    <n v="245.05059139002699"/>
    <n v="2.45050591390027E+16"/>
    <x v="295"/>
    <n v="98.6"/>
  </r>
  <r>
    <x v="2"/>
    <n v="71"/>
    <x v="0"/>
    <x v="5"/>
    <x v="1"/>
    <x v="0"/>
    <x v="3"/>
    <x v="2386"/>
    <x v="1"/>
    <x v="3"/>
    <n v="34.964912102217198"/>
    <n v="34.964912102217198"/>
    <n v="3.49649121022172E+16"/>
    <x v="2"/>
    <n v="2387"/>
    <s v="No"/>
    <x v="0"/>
    <n v="2330.0611188995699"/>
    <n v="2.33006111889957E+16"/>
    <n v="215.04365938239101"/>
    <n v="2.15043659382391E+16"/>
    <x v="243"/>
    <n v="100"/>
  </r>
  <r>
    <x v="2"/>
    <n v="60"/>
    <x v="1"/>
    <x v="0"/>
    <x v="1"/>
    <x v="3"/>
    <x v="0"/>
    <x v="2387"/>
    <x v="0"/>
    <x v="1"/>
    <n v="34.964118974593596"/>
    <n v="3.4964118974593599"/>
    <n v="3496411897459360"/>
    <x v="2"/>
    <n v="2388"/>
    <s v="No"/>
    <x v="0"/>
    <n v="215.225386831175"/>
    <n v="2152253868311750"/>
    <n v="248.00358585947799"/>
    <n v="2.48003585859478E+16"/>
    <x v="116"/>
    <n v="97.8"/>
  </r>
  <r>
    <x v="2"/>
    <n v="42"/>
    <x v="1"/>
    <x v="12"/>
    <x v="3"/>
    <x v="1"/>
    <x v="2"/>
    <x v="2388"/>
    <x v="0"/>
    <x v="2"/>
    <n v="34.946048575268399"/>
    <n v="3.49460485752684"/>
    <n v="3494604857526840"/>
    <x v="2"/>
    <n v="2389"/>
    <s v="Si"/>
    <x v="1"/>
    <n v="2100.9718028870798"/>
    <n v="2.10097180288708E+16"/>
    <n v="2.7053785244819601"/>
    <n v="270537852448196"/>
    <x v="311"/>
    <n v="100.1"/>
  </r>
  <r>
    <x v="2"/>
    <n v="67"/>
    <x v="0"/>
    <x v="2"/>
    <x v="0"/>
    <x v="3"/>
    <x v="3"/>
    <x v="2389"/>
    <x v="0"/>
    <x v="0"/>
    <n v="34.934241805860303"/>
    <n v="34.934241805860303"/>
    <n v="3.49342418058603E+16"/>
    <x v="2"/>
    <n v="2390"/>
    <s v="No"/>
    <x v="0"/>
    <n v="2375.2121135580801"/>
    <n v="2.37521211355808E+16"/>
    <n v="28.529105658301301"/>
    <n v="2852910565830130"/>
    <x v="410"/>
    <n v="100.4"/>
  </r>
  <r>
    <x v="2"/>
    <n v="64"/>
    <x v="1"/>
    <x v="10"/>
    <x v="1"/>
    <x v="3"/>
    <x v="0"/>
    <x v="2390"/>
    <x v="1"/>
    <x v="3"/>
    <n v="34.930521547523"/>
    <n v="3.4930521547522999"/>
    <n v="3493052154752300"/>
    <x v="2"/>
    <n v="2391"/>
    <s v="Si"/>
    <x v="1"/>
    <n v="2265.4888354335999"/>
    <n v="2.2654888354336E+16"/>
    <n v="263.943429732141"/>
    <n v="2.63943429732141E+16"/>
    <x v="208"/>
    <n v="100.3"/>
  </r>
  <r>
    <x v="2"/>
    <n v="49"/>
    <x v="1"/>
    <x v="3"/>
    <x v="1"/>
    <x v="0"/>
    <x v="1"/>
    <x v="2391"/>
    <x v="0"/>
    <x v="0"/>
    <n v="34.914876508409101"/>
    <n v="3.4914876508409098"/>
    <n v="3491487650840910"/>
    <x v="2"/>
    <n v="2392"/>
    <s v="Si"/>
    <x v="1"/>
    <n v="2417.7874335281099"/>
    <n v="2.41778743352811E+16"/>
    <n v="2.7792652248737602"/>
    <n v="277926522487376"/>
    <x v="12"/>
    <n v="94.7"/>
  </r>
  <r>
    <x v="2"/>
    <n v="57"/>
    <x v="1"/>
    <x v="5"/>
    <x v="1"/>
    <x v="0"/>
    <x v="0"/>
    <x v="2392"/>
    <x v="1"/>
    <x v="3"/>
    <n v="34.9141501044219"/>
    <n v="34.9141501044219"/>
    <n v="3.49141501044219E+16"/>
    <x v="2"/>
    <n v="2393"/>
    <s v="No"/>
    <x v="0"/>
    <n v="2026.1856342169799"/>
    <n v="2.02618563421698E+16"/>
    <n v="26.142909450485298"/>
    <n v="2614290945048530"/>
    <x v="179"/>
    <n v="93.8"/>
  </r>
  <r>
    <x v="2"/>
    <n v="70"/>
    <x v="1"/>
    <x v="0"/>
    <x v="1"/>
    <x v="3"/>
    <x v="3"/>
    <x v="2393"/>
    <x v="1"/>
    <x v="3"/>
    <n v="34.856359578727094"/>
    <n v="0.34856359578727097"/>
    <n v="348563595787271"/>
    <x v="2"/>
    <n v="2394"/>
    <s v="Si"/>
    <x v="1"/>
    <n v="2187.1773891678099"/>
    <n v="2.18717738916781E+16"/>
    <n v="26.181770999630402"/>
    <n v="2618177099963040"/>
    <x v="472"/>
    <n v="101.4"/>
  </r>
  <r>
    <x v="2"/>
    <n v="66"/>
    <x v="0"/>
    <x v="15"/>
    <x v="2"/>
    <x v="0"/>
    <x v="3"/>
    <x v="2394"/>
    <x v="1"/>
    <x v="3"/>
    <n v="34.833254283918997"/>
    <n v="34.833254283918997"/>
    <n v="3.4833254283919E+16"/>
    <x v="2"/>
    <n v="2395"/>
    <s v="No"/>
    <x v="0"/>
    <n v="2107.5225245347401"/>
    <n v="2.10752252453474E+16"/>
    <n v="23.711321518618199"/>
    <n v="2371132151861820"/>
    <x v="363"/>
    <n v="99.9"/>
  </r>
  <r>
    <x v="2"/>
    <n v="60"/>
    <x v="1"/>
    <x v="9"/>
    <x v="1"/>
    <x v="1"/>
    <x v="0"/>
    <x v="2395"/>
    <x v="2"/>
    <x v="1"/>
    <n v="34.787406887542495"/>
    <n v="3.4787406887542498"/>
    <n v="3478740688754250"/>
    <x v="2"/>
    <n v="2396"/>
    <s v="No"/>
    <x v="0"/>
    <n v="182.97866937031401"/>
    <n v="1829786693703140"/>
    <n v="20.7538494966184"/>
    <n v="2075384949661840"/>
    <x v="74"/>
    <n v="89.2"/>
  </r>
  <r>
    <x v="2"/>
    <n v="64"/>
    <x v="1"/>
    <x v="5"/>
    <x v="1"/>
    <x v="0"/>
    <x v="0"/>
    <x v="2396"/>
    <x v="1"/>
    <x v="3"/>
    <n v="34.781257016361899"/>
    <n v="3.4781257016361899"/>
    <n v="3478125701636190"/>
    <x v="2"/>
    <n v="2397"/>
    <s v="No"/>
    <x v="0"/>
    <n v="1937.1197961804601"/>
    <n v="1.93711979618046E+16"/>
    <n v="233.74947136600201"/>
    <n v="2.33749471366002E+16"/>
    <x v="495"/>
    <n v="92.6"/>
  </r>
  <r>
    <x v="2"/>
    <n v="71"/>
    <x v="1"/>
    <x v="5"/>
    <x v="3"/>
    <x v="0"/>
    <x v="3"/>
    <x v="2397"/>
    <x v="1"/>
    <x v="3"/>
    <n v="34.7666755588276"/>
    <n v="3.4766675558827602"/>
    <n v="3476667555882760"/>
    <x v="2"/>
    <n v="2398"/>
    <s v="No"/>
    <x v="0"/>
    <n v="1971.6740175382199"/>
    <n v="1.97167401753822E+16"/>
    <n v="221.72757875639999"/>
    <n v="2.217275787564E+16"/>
    <x v="295"/>
    <n v="102.5"/>
  </r>
  <r>
    <x v="2"/>
    <n v="62"/>
    <x v="0"/>
    <x v="0"/>
    <x v="1"/>
    <x v="0"/>
    <x v="0"/>
    <x v="2398"/>
    <x v="1"/>
    <x v="1"/>
    <n v="34.755109257413196"/>
    <n v="3.4755109257413199"/>
    <n v="3475510925741320"/>
    <x v="2"/>
    <n v="2399"/>
    <s v="No"/>
    <x v="0"/>
    <n v="2069.7737967614498"/>
    <n v="2.06977379676145E+16"/>
    <n v="194.64420111511299"/>
    <n v="1.94644201115113E+16"/>
    <x v="374"/>
    <n v="95.8"/>
  </r>
  <r>
    <x v="2"/>
    <n v="55"/>
    <x v="1"/>
    <x v="0"/>
    <x v="2"/>
    <x v="0"/>
    <x v="0"/>
    <x v="2399"/>
    <x v="1"/>
    <x v="3"/>
    <n v="34.719255037875598"/>
    <n v="3.4719255037875598"/>
    <n v="3471925503787560"/>
    <x v="2"/>
    <n v="2400"/>
    <s v="No"/>
    <x v="0"/>
    <n v="1918.78367010126"/>
    <n v="1.91878367010126E+16"/>
    <n v="231.255929672858"/>
    <n v="2.31255929672858E+16"/>
    <x v="277"/>
    <n v="101.6"/>
  </r>
  <r>
    <x v="2"/>
    <n v="68"/>
    <x v="0"/>
    <x v="6"/>
    <x v="2"/>
    <x v="3"/>
    <x v="3"/>
    <x v="2400"/>
    <x v="0"/>
    <x v="3"/>
    <n v="34.670875626655302"/>
    <n v="3.46708756266553"/>
    <n v="3467087562665530"/>
    <x v="2"/>
    <n v="2401"/>
    <s v="No"/>
    <x v="0"/>
    <n v="242.915831114566"/>
    <n v="2429158311145660"/>
    <n v="26.5445007368033"/>
    <n v="2654450073680330"/>
    <x v="282"/>
    <n v="100.5"/>
  </r>
  <r>
    <x v="2"/>
    <n v="62"/>
    <x v="0"/>
    <x v="4"/>
    <x v="2"/>
    <x v="3"/>
    <x v="0"/>
    <x v="2401"/>
    <x v="1"/>
    <x v="3"/>
    <n v="34.669548112087703"/>
    <n v="34.669548112087703"/>
    <n v="3466954811208770"/>
    <x v="2"/>
    <n v="2402"/>
    <s v="Si"/>
    <x v="1"/>
    <n v="2259.0308925858499"/>
    <n v="2.25903089258585E+16"/>
    <n v="278.14488744252299"/>
    <n v="2.78144887442523E+16"/>
    <x v="320"/>
    <n v="101.6"/>
  </r>
  <r>
    <x v="2"/>
    <n v="65"/>
    <x v="1"/>
    <x v="7"/>
    <x v="2"/>
    <x v="3"/>
    <x v="3"/>
    <x v="2402"/>
    <x v="0"/>
    <x v="1"/>
    <n v="34.6602241438287"/>
    <n v="34.6602241438287"/>
    <n v="3.46602241438287E+16"/>
    <x v="2"/>
    <n v="2403"/>
    <s v="Si"/>
    <x v="1"/>
    <n v="2469.5901283803901"/>
    <n v="2.46959012838039E+16"/>
    <n v="28.592150148811299"/>
    <n v="2859215014881130"/>
    <x v="420"/>
    <n v="102.2"/>
  </r>
  <r>
    <x v="2"/>
    <n v="53"/>
    <x v="0"/>
    <x v="3"/>
    <x v="0"/>
    <x v="3"/>
    <x v="1"/>
    <x v="2403"/>
    <x v="0"/>
    <x v="2"/>
    <n v="34.6543052287374"/>
    <n v="34.6543052287374"/>
    <n v="3.46543052287374E+16"/>
    <x v="2"/>
    <n v="2404"/>
    <s v="Si"/>
    <x v="1"/>
    <n v="2659.89940783067"/>
    <n v="2.65989940783067E+16"/>
    <n v="3.0000000000000001E-12"/>
    <n v="300"/>
    <x v="332"/>
    <n v="100.4"/>
  </r>
  <r>
    <x v="2"/>
    <n v="62"/>
    <x v="0"/>
    <x v="5"/>
    <x v="1"/>
    <x v="3"/>
    <x v="0"/>
    <x v="2404"/>
    <x v="1"/>
    <x v="3"/>
    <n v="34.644265690929402"/>
    <n v="34.644265690929402"/>
    <n v="3.46442656909294E+16"/>
    <x v="2"/>
    <n v="2405"/>
    <s v="No"/>
    <x v="0"/>
    <n v="2373.7079474165098"/>
    <n v="2.37370794741651E+16"/>
    <n v="25.204316608863198"/>
    <n v="2520431660886320"/>
    <x v="243"/>
    <n v="101.2"/>
  </r>
  <r>
    <x v="2"/>
    <n v="64"/>
    <x v="0"/>
    <x v="11"/>
    <x v="3"/>
    <x v="0"/>
    <x v="0"/>
    <x v="2405"/>
    <x v="0"/>
    <x v="1"/>
    <n v="34.634744905630001"/>
    <n v="34.634744905630001"/>
    <n v="3.463474490563E+16"/>
    <x v="2"/>
    <n v="2406"/>
    <s v="No"/>
    <x v="0"/>
    <n v="2083.8390327556099"/>
    <n v="2.08383903275561E+16"/>
    <n v="2.3416657740492801"/>
    <n v="234166577404928"/>
    <x v="405"/>
    <n v="104.3"/>
  </r>
  <r>
    <x v="2"/>
    <n v="64"/>
    <x v="1"/>
    <x v="5"/>
    <x v="3"/>
    <x v="3"/>
    <x v="0"/>
    <x v="2406"/>
    <x v="0"/>
    <x v="3"/>
    <n v="34.628625172363996"/>
    <n v="3.4628625172363998"/>
    <n v="3462862517236400"/>
    <x v="2"/>
    <n v="2407"/>
    <s v="No"/>
    <x v="0"/>
    <n v="213.36094398525401"/>
    <n v="2133609439852540"/>
    <n v="254.61146129110799"/>
    <n v="2.54611461291108E+16"/>
    <x v="426"/>
    <n v="95.7"/>
  </r>
  <r>
    <x v="2"/>
    <n v="60"/>
    <x v="1"/>
    <x v="0"/>
    <x v="1"/>
    <x v="0"/>
    <x v="0"/>
    <x v="2407"/>
    <x v="1"/>
    <x v="3"/>
    <n v="34.619853544388"/>
    <n v="3.4619853544388"/>
    <n v="3461985354438800"/>
    <x v="2"/>
    <n v="2408"/>
    <s v="No"/>
    <x v="0"/>
    <n v="1904.0456798207899"/>
    <n v="1.90404567982079E+16"/>
    <n v="22.994528786089699"/>
    <n v="2299452878608970"/>
    <x v="47"/>
    <n v="96.6"/>
  </r>
  <r>
    <x v="2"/>
    <n v="62"/>
    <x v="1"/>
    <x v="9"/>
    <x v="2"/>
    <x v="0"/>
    <x v="0"/>
    <x v="2408"/>
    <x v="0"/>
    <x v="1"/>
    <n v="34.607313946668803"/>
    <n v="3.4607313946668801"/>
    <n v="3460731394666880"/>
    <x v="2"/>
    <n v="2409"/>
    <s v="Si"/>
    <x v="1"/>
    <n v="2555.5729671126101"/>
    <n v="2.55557296711261E+16"/>
    <n v="246.48510009759701"/>
    <n v="2.46485100097597E+16"/>
    <x v="434"/>
    <n v="100.1"/>
  </r>
  <r>
    <x v="2"/>
    <n v="63"/>
    <x v="0"/>
    <x v="0"/>
    <x v="2"/>
    <x v="3"/>
    <x v="0"/>
    <x v="2409"/>
    <x v="0"/>
    <x v="3"/>
    <n v="34.599725852249101"/>
    <n v="3.4599725852249099"/>
    <n v="3459972585224910"/>
    <x v="2"/>
    <n v="2410"/>
    <s v="Si"/>
    <x v="1"/>
    <n v="255.255202136842"/>
    <n v="2552552021368420"/>
    <n v="26.3308773201455"/>
    <n v="2633087732014550"/>
    <x v="409"/>
    <n v="108.6"/>
  </r>
  <r>
    <x v="2"/>
    <n v="53"/>
    <x v="0"/>
    <x v="8"/>
    <x v="1"/>
    <x v="0"/>
    <x v="1"/>
    <x v="2410"/>
    <x v="0"/>
    <x v="0"/>
    <n v="34.5712125987787"/>
    <n v="34.5712125987787"/>
    <n v="3457121259877870"/>
    <x v="2"/>
    <n v="2411"/>
    <s v="No"/>
    <x v="0"/>
    <n v="219.50722633699101"/>
    <n v="2195072263369910"/>
    <n v="2.4413975175652798"/>
    <n v="244139751756528"/>
    <x v="8"/>
    <n v="94.7"/>
  </r>
  <r>
    <x v="2"/>
    <n v="62"/>
    <x v="0"/>
    <x v="5"/>
    <x v="3"/>
    <x v="0"/>
    <x v="0"/>
    <x v="2411"/>
    <x v="0"/>
    <x v="0"/>
    <n v="34.566721133720797"/>
    <n v="3.4566721133720799"/>
    <n v="3456672113372080"/>
    <x v="2"/>
    <n v="2412"/>
    <s v="No"/>
    <x v="0"/>
    <n v="23.753546662813299"/>
    <n v="237535466628133"/>
    <n v="27.776034016782901"/>
    <n v="2777603401678290"/>
    <x v="326"/>
    <n v="101.8"/>
  </r>
  <r>
    <x v="2"/>
    <n v="58"/>
    <x v="1"/>
    <x v="9"/>
    <x v="2"/>
    <x v="3"/>
    <x v="0"/>
    <x v="2412"/>
    <x v="0"/>
    <x v="1"/>
    <n v="34.536185706125501"/>
    <n v="3.4536185706125502"/>
    <n v="3453618570612550"/>
    <x v="2"/>
    <n v="2413"/>
    <s v="Si"/>
    <x v="1"/>
    <n v="2319.3060256887902"/>
    <n v="2.31930602568879E+16"/>
    <n v="25.812544981348701"/>
    <n v="2581254498134870"/>
    <x v="419"/>
    <n v="103.5"/>
  </r>
  <r>
    <x v="2"/>
    <n v="63"/>
    <x v="0"/>
    <x v="15"/>
    <x v="2"/>
    <x v="2"/>
    <x v="0"/>
    <x v="2413"/>
    <x v="0"/>
    <x v="0"/>
    <n v="34.528267062589698"/>
    <n v="34.528267062589698"/>
    <n v="3452826706258970"/>
    <x v="2"/>
    <n v="2414"/>
    <s v="No"/>
    <x v="0"/>
    <n v="2167.9752892485799"/>
    <n v="2.16797528924858E+16"/>
    <n v="225.03677940359299"/>
    <n v="2.25036779403593E+16"/>
    <x v="283"/>
    <n v="100.6"/>
  </r>
  <r>
    <x v="2"/>
    <n v="60"/>
    <x v="0"/>
    <x v="1"/>
    <x v="2"/>
    <x v="3"/>
    <x v="0"/>
    <x v="2414"/>
    <x v="0"/>
    <x v="1"/>
    <n v="34.512579561218701"/>
    <n v="3.4512579561218701"/>
    <n v="3451257956121870"/>
    <x v="2"/>
    <n v="2415"/>
    <s v="Si"/>
    <x v="1"/>
    <n v="230.170113275875"/>
    <n v="2301701132758750"/>
    <n v="27.9299960069186"/>
    <n v="2792999600691860"/>
    <x v="123"/>
    <n v="102.7"/>
  </r>
  <r>
    <x v="2"/>
    <n v="54"/>
    <x v="1"/>
    <x v="5"/>
    <x v="1"/>
    <x v="2"/>
    <x v="1"/>
    <x v="2415"/>
    <x v="1"/>
    <x v="3"/>
    <n v="34.487930663373398"/>
    <n v="3.4487930663373398"/>
    <n v="3448793066337340"/>
    <x v="2"/>
    <n v="2416"/>
    <s v="No"/>
    <x v="0"/>
    <n v="2107.7729281373499"/>
    <n v="2.10777292813735E+16"/>
    <n v="201.691191698583"/>
    <n v="2.01691191698583E+16"/>
    <x v="257"/>
    <n v="88"/>
  </r>
  <r>
    <x v="2"/>
    <n v="61"/>
    <x v="1"/>
    <x v="5"/>
    <x v="1"/>
    <x v="0"/>
    <x v="0"/>
    <x v="2416"/>
    <x v="0"/>
    <x v="1"/>
    <n v="34.464463681132401"/>
    <n v="3.4464463681132398"/>
    <n v="3446446368113240"/>
    <x v="2"/>
    <n v="2417"/>
    <s v="No"/>
    <x v="0"/>
    <n v="2245.9299114945202"/>
    <n v="2.24592991149452E+16"/>
    <n v="216.42279112712299"/>
    <n v="2.16422791127123E+16"/>
    <x v="216"/>
    <n v="99.2"/>
  </r>
  <r>
    <x v="2"/>
    <n v="54"/>
    <x v="0"/>
    <x v="5"/>
    <x v="1"/>
    <x v="0"/>
    <x v="1"/>
    <x v="2417"/>
    <x v="1"/>
    <x v="1"/>
    <n v="34.460050730320503"/>
    <n v="34.460050730320503"/>
    <n v="3.44600507303205E+16"/>
    <x v="2"/>
    <n v="2418"/>
    <s v="No"/>
    <x v="0"/>
    <n v="2159.8093388812599"/>
    <n v="2.15980933888126E+16"/>
    <n v="27.170943954978299"/>
    <n v="2717094395497830"/>
    <x v="75"/>
    <n v="90.7"/>
  </r>
  <r>
    <x v="2"/>
    <n v="58"/>
    <x v="1"/>
    <x v="5"/>
    <x v="2"/>
    <x v="0"/>
    <x v="0"/>
    <x v="2418"/>
    <x v="0"/>
    <x v="2"/>
    <n v="34.454482430091801"/>
    <n v="34.454482430091801"/>
    <n v="3.44544824300918E+16"/>
    <x v="2"/>
    <n v="2419"/>
    <s v="No"/>
    <x v="0"/>
    <n v="2387.1810793613599"/>
    <n v="2.38718107936136E+16"/>
    <n v="267.42925699498898"/>
    <n v="2.67429256994989E+16"/>
    <x v="313"/>
    <n v="100.8"/>
  </r>
  <r>
    <x v="2"/>
    <n v="61"/>
    <x v="0"/>
    <x v="2"/>
    <x v="1"/>
    <x v="0"/>
    <x v="0"/>
    <x v="2419"/>
    <x v="1"/>
    <x v="1"/>
    <n v="34.443760046164897"/>
    <n v="34.443760046164897"/>
    <n v="3.44437600461649E+16"/>
    <x v="2"/>
    <n v="2420"/>
    <s v="No"/>
    <x v="0"/>
    <n v="2239.1113694486598"/>
    <n v="2.23911136944866E+16"/>
    <n v="225.61075012135899"/>
    <n v="2.25610750121359E+16"/>
    <x v="322"/>
    <n v="99.3"/>
  </r>
  <r>
    <x v="2"/>
    <n v="62"/>
    <x v="0"/>
    <x v="5"/>
    <x v="1"/>
    <x v="0"/>
    <x v="0"/>
    <x v="2420"/>
    <x v="2"/>
    <x v="1"/>
    <n v="34.428626428794402"/>
    <n v="0.34428626428794401"/>
    <n v="344286264287944"/>
    <x v="2"/>
    <n v="2421"/>
    <s v="No"/>
    <x v="0"/>
    <n v="2138.2309212556202"/>
    <n v="2.13823092125562E+16"/>
    <n v="23.002518793784802"/>
    <n v="2300251879378480"/>
    <x v="58"/>
    <n v="93.8"/>
  </r>
  <r>
    <x v="2"/>
    <n v="71"/>
    <x v="0"/>
    <x v="2"/>
    <x v="2"/>
    <x v="3"/>
    <x v="3"/>
    <x v="2421"/>
    <x v="1"/>
    <x v="3"/>
    <n v="34.389185389662103"/>
    <n v="3.43891853896621"/>
    <n v="3438918538966210"/>
    <x v="2"/>
    <n v="2422"/>
    <s v="No"/>
    <x v="0"/>
    <n v="2249.1604530510899"/>
    <n v="2.24916045305109E+16"/>
    <n v="233.87393498059399"/>
    <n v="2.33873934980594E+16"/>
    <x v="352"/>
    <n v="104.1"/>
  </r>
  <r>
    <x v="2"/>
    <n v="55"/>
    <x v="1"/>
    <x v="5"/>
    <x v="1"/>
    <x v="3"/>
    <x v="0"/>
    <x v="2422"/>
    <x v="0"/>
    <x v="0"/>
    <n v="34.3848175108539"/>
    <n v="34.3848175108539"/>
    <n v="3.43848175108539E+16"/>
    <x v="2"/>
    <n v="2423"/>
    <s v="No"/>
    <x v="0"/>
    <n v="2230.7191313767398"/>
    <n v="2.23071913137674E+16"/>
    <n v="251.83504852247"/>
    <n v="2.5183504852247E+16"/>
    <x v="371"/>
    <n v="97.4"/>
  </r>
  <r>
    <x v="2"/>
    <n v="61"/>
    <x v="1"/>
    <x v="1"/>
    <x v="2"/>
    <x v="0"/>
    <x v="0"/>
    <x v="2423"/>
    <x v="0"/>
    <x v="3"/>
    <n v="34.374218407216603"/>
    <n v="0.343742184072166"/>
    <n v="343742184072166"/>
    <x v="2"/>
    <n v="2424"/>
    <s v="Si"/>
    <x v="1"/>
    <n v="2346.30346818303"/>
    <n v="2.34630346818303E+16"/>
    <n v="241.37378792282101"/>
    <n v="2.41373787922821E+16"/>
    <x v="280"/>
    <n v="98"/>
  </r>
  <r>
    <x v="2"/>
    <n v="55"/>
    <x v="1"/>
    <x v="5"/>
    <x v="3"/>
    <x v="0"/>
    <x v="0"/>
    <x v="2424"/>
    <x v="0"/>
    <x v="1"/>
    <n v="34.324561148104003"/>
    <n v="34.324561148104003"/>
    <n v="3.4324561148104E+16"/>
    <x v="2"/>
    <n v="2425"/>
    <s v="No"/>
    <x v="0"/>
    <n v="2099.9993709222299"/>
    <n v="2.09999937092223E+16"/>
    <n v="26.814012178228602"/>
    <n v="2681401217822860"/>
    <x v="432"/>
    <n v="94.6"/>
  </r>
  <r>
    <x v="2"/>
    <n v="68"/>
    <x v="0"/>
    <x v="7"/>
    <x v="2"/>
    <x v="3"/>
    <x v="3"/>
    <x v="2425"/>
    <x v="0"/>
    <x v="3"/>
    <n v="34.3212920714803"/>
    <n v="34.3212920714803"/>
    <n v="3.43212920714803E+16"/>
    <x v="2"/>
    <n v="2426"/>
    <s v="Si"/>
    <x v="1"/>
    <n v="2280.6837341816599"/>
    <n v="2.28068373418166E+16"/>
    <n v="257.15661047541101"/>
    <n v="2.57156610475411E+16"/>
    <x v="320"/>
    <n v="103.1"/>
  </r>
  <r>
    <x v="2"/>
    <n v="54"/>
    <x v="0"/>
    <x v="4"/>
    <x v="1"/>
    <x v="0"/>
    <x v="1"/>
    <x v="2426"/>
    <x v="1"/>
    <x v="1"/>
    <n v="34.309460731209498"/>
    <n v="34.309460731209498"/>
    <n v="3.43094607312095E+16"/>
    <x v="2"/>
    <n v="2427"/>
    <s v="No"/>
    <x v="0"/>
    <n v="215.64629997905001"/>
    <n v="2156462999790500"/>
    <n v="214.2973507106"/>
    <n v="2.142973507106E+16"/>
    <x v="50"/>
    <n v="94.7"/>
  </r>
  <r>
    <x v="2"/>
    <n v="51"/>
    <x v="1"/>
    <x v="10"/>
    <x v="3"/>
    <x v="0"/>
    <x v="1"/>
    <x v="2427"/>
    <x v="1"/>
    <x v="0"/>
    <n v="34.3091318317055"/>
    <n v="34.3091318317055"/>
    <n v="3.43091318317055E+16"/>
    <x v="2"/>
    <n v="2428"/>
    <s v="No"/>
    <x v="0"/>
    <n v="1997.70866977264"/>
    <n v="1.99770866977264E+16"/>
    <n v="23.987241735048698"/>
    <n v="2398724173504870"/>
    <x v="375"/>
    <n v="93"/>
  </r>
  <r>
    <x v="2"/>
    <n v="51"/>
    <x v="1"/>
    <x v="5"/>
    <x v="1"/>
    <x v="3"/>
    <x v="1"/>
    <x v="2428"/>
    <x v="0"/>
    <x v="1"/>
    <n v="34.251518782815403"/>
    <n v="3.42515187828154"/>
    <n v="3425151878281540"/>
    <x v="2"/>
    <n v="2429"/>
    <s v="No"/>
    <x v="0"/>
    <n v="2056.6555908516998"/>
    <n v="2.0566555908517E+16"/>
    <n v="217.976560501975"/>
    <n v="2.17976560501975E+16"/>
    <x v="211"/>
    <n v="91.6"/>
  </r>
  <r>
    <x v="2"/>
    <n v="62"/>
    <x v="0"/>
    <x v="0"/>
    <x v="0"/>
    <x v="0"/>
    <x v="0"/>
    <x v="2429"/>
    <x v="0"/>
    <x v="2"/>
    <n v="34.241679965064897"/>
    <n v="3.42416799650649"/>
    <n v="3424167996506490"/>
    <x v="2"/>
    <n v="2430"/>
    <s v="Si"/>
    <x v="1"/>
    <n v="244.282289821029"/>
    <n v="2442822898210290"/>
    <n v="26.1340131423934"/>
    <n v="2613401314239340"/>
    <x v="500"/>
    <n v="107.5"/>
  </r>
  <r>
    <x v="2"/>
    <n v="62"/>
    <x v="0"/>
    <x v="6"/>
    <x v="0"/>
    <x v="0"/>
    <x v="0"/>
    <x v="2430"/>
    <x v="0"/>
    <x v="2"/>
    <n v="34.240453717940802"/>
    <n v="3.42404537179408"/>
    <n v="3424045371794080"/>
    <x v="2"/>
    <n v="2431"/>
    <s v="Si"/>
    <x v="1"/>
    <n v="2290.03131985551"/>
    <n v="2.29003131985551E+16"/>
    <n v="250.66888397419501"/>
    <n v="2.50668883974195E+16"/>
    <x v="387"/>
    <n v="106.7"/>
  </r>
  <r>
    <x v="2"/>
    <n v="56"/>
    <x v="1"/>
    <x v="2"/>
    <x v="3"/>
    <x v="2"/>
    <x v="0"/>
    <x v="2431"/>
    <x v="1"/>
    <x v="3"/>
    <n v="34.190816630803099"/>
    <n v="34.190816630803099"/>
    <n v="3.41908166308031E+16"/>
    <x v="2"/>
    <n v="2432"/>
    <s v="Si"/>
    <x v="1"/>
    <n v="2098.9665388728899"/>
    <n v="2.09896653887289E+16"/>
    <n v="233.66518616955301"/>
    <n v="2.33665186169553E+16"/>
    <x v="139"/>
    <n v="99.6"/>
  </r>
  <r>
    <x v="2"/>
    <n v="66"/>
    <x v="0"/>
    <x v="9"/>
    <x v="2"/>
    <x v="3"/>
    <x v="3"/>
    <x v="2432"/>
    <x v="1"/>
    <x v="3"/>
    <n v="34.184822600347303"/>
    <n v="3.4184822600347302"/>
    <n v="3418482260034730"/>
    <x v="2"/>
    <n v="2433"/>
    <s v="No"/>
    <x v="0"/>
    <n v="216.95165592309999"/>
    <n v="2169516559231000"/>
    <n v="257.60735875672998"/>
    <n v="2.5760735875673E+16"/>
    <x v="197"/>
    <n v="97.7"/>
  </r>
  <r>
    <x v="2"/>
    <n v="60"/>
    <x v="1"/>
    <x v="3"/>
    <x v="2"/>
    <x v="3"/>
    <x v="0"/>
    <x v="2433"/>
    <x v="0"/>
    <x v="1"/>
    <n v="34.171215695185097"/>
    <n v="3.41712156951851"/>
    <n v="3417121569518510"/>
    <x v="2"/>
    <n v="2434"/>
    <s v="No"/>
    <x v="0"/>
    <n v="2226.3718998117702"/>
    <n v="2.22637189981177E+16"/>
    <n v="28.212847456770401"/>
    <n v="2821284745677040"/>
    <x v="108"/>
    <n v="103.6"/>
  </r>
  <r>
    <x v="2"/>
    <n v="61"/>
    <x v="1"/>
    <x v="2"/>
    <x v="3"/>
    <x v="0"/>
    <x v="0"/>
    <x v="2434"/>
    <x v="0"/>
    <x v="3"/>
    <n v="34.142698050354703"/>
    <n v="34.142698050354703"/>
    <n v="3414269805035470"/>
    <x v="2"/>
    <n v="2435"/>
    <s v="No"/>
    <x v="0"/>
    <n v="21.3438465217308"/>
    <n v="213438465217308"/>
    <n v="214.49602025709001"/>
    <n v="2.1449602025709E+16"/>
    <x v="135"/>
    <n v="95.1"/>
  </r>
  <r>
    <x v="2"/>
    <n v="62"/>
    <x v="0"/>
    <x v="0"/>
    <x v="0"/>
    <x v="0"/>
    <x v="0"/>
    <x v="2435"/>
    <x v="0"/>
    <x v="0"/>
    <n v="34.101025461127698"/>
    <n v="3.4101025461127699"/>
    <n v="3410102546112770"/>
    <x v="2"/>
    <n v="2436"/>
    <s v="Si"/>
    <x v="1"/>
    <n v="2535.8089157099298"/>
    <n v="2.53580891570993E+16"/>
    <n v="28.579599824917299"/>
    <n v="2857959982491730"/>
    <x v="397"/>
    <n v="110.5"/>
  </r>
  <r>
    <x v="2"/>
    <n v="45"/>
    <x v="1"/>
    <x v="3"/>
    <x v="0"/>
    <x v="3"/>
    <x v="1"/>
    <x v="2436"/>
    <x v="0"/>
    <x v="2"/>
    <n v="34.085522497411404"/>
    <n v="0.34085522497411402"/>
    <n v="340855224974114"/>
    <x v="2"/>
    <n v="2437"/>
    <s v="Si"/>
    <x v="1"/>
    <n v="2373.27238771152"/>
    <n v="2.37327238771152E+16"/>
    <n v="27.519387531303"/>
    <n v="2751938753130300"/>
    <x v="434"/>
    <n v="99"/>
  </r>
  <r>
    <x v="2"/>
    <n v="64"/>
    <x v="0"/>
    <x v="7"/>
    <x v="2"/>
    <x v="3"/>
    <x v="0"/>
    <x v="2437"/>
    <x v="0"/>
    <x v="1"/>
    <n v="34.058568214957099"/>
    <n v="3.4058568214957101"/>
    <n v="3405856821495710"/>
    <x v="2"/>
    <n v="2438"/>
    <s v="No"/>
    <x v="0"/>
    <n v="2097.1444750778401"/>
    <n v="2.09714447507784E+16"/>
    <n v="27.062481909081999"/>
    <n v="2706248190908200"/>
    <x v="444"/>
    <n v="106.8"/>
  </r>
  <r>
    <x v="2"/>
    <n v="50"/>
    <x v="0"/>
    <x v="5"/>
    <x v="2"/>
    <x v="3"/>
    <x v="1"/>
    <x v="2438"/>
    <x v="1"/>
    <x v="3"/>
    <n v="34.0297861594048"/>
    <n v="34.0297861594048"/>
    <n v="3.40297861594048E+16"/>
    <x v="2"/>
    <n v="2439"/>
    <s v="No"/>
    <x v="0"/>
    <n v="1967.06973951956"/>
    <n v="1.96706973951956E+16"/>
    <n v="210.53190887314"/>
    <n v="2.1053190887314E+16"/>
    <x v="220"/>
    <n v="92.9"/>
  </r>
  <r>
    <x v="2"/>
    <n v="63"/>
    <x v="0"/>
    <x v="1"/>
    <x v="2"/>
    <x v="3"/>
    <x v="0"/>
    <x v="2439"/>
    <x v="0"/>
    <x v="3"/>
    <n v="34.025232597930298"/>
    <n v="3.4025232597930302"/>
    <n v="3402523259793030"/>
    <x v="2"/>
    <n v="2440"/>
    <s v="Si"/>
    <x v="1"/>
    <n v="2160.1580167705001"/>
    <n v="2.1601580167705E+16"/>
    <n v="265.17619057946399"/>
    <n v="2.65176190579464E+16"/>
    <x v="274"/>
    <n v="102.5"/>
  </r>
  <r>
    <x v="2"/>
    <n v="66"/>
    <x v="0"/>
    <x v="2"/>
    <x v="2"/>
    <x v="0"/>
    <x v="3"/>
    <x v="2440"/>
    <x v="1"/>
    <x v="1"/>
    <n v="34.014047898580998"/>
    <n v="3.4014047898581001"/>
    <n v="3401404789858100"/>
    <x v="2"/>
    <n v="2441"/>
    <s v="No"/>
    <x v="0"/>
    <n v="2350.0928987693501"/>
    <n v="2.35009289876935E+16"/>
    <n v="26.441449309707998"/>
    <n v="2644144930970800"/>
    <x v="451"/>
    <n v="99.4"/>
  </r>
  <r>
    <x v="2"/>
    <n v="61"/>
    <x v="1"/>
    <x v="5"/>
    <x v="1"/>
    <x v="3"/>
    <x v="0"/>
    <x v="2441"/>
    <x v="1"/>
    <x v="1"/>
    <n v="34.0049744902581"/>
    <n v="34.0049744902581"/>
    <n v="3.40049744902581E+16"/>
    <x v="2"/>
    <n v="2442"/>
    <s v="No"/>
    <x v="0"/>
    <n v="2261.72627161846"/>
    <n v="2.26172627161846E+16"/>
    <n v="25.3731795113179"/>
    <n v="2537317951131790"/>
    <x v="455"/>
    <n v="93.8"/>
  </r>
  <r>
    <x v="2"/>
    <n v="62"/>
    <x v="0"/>
    <x v="0"/>
    <x v="2"/>
    <x v="3"/>
    <x v="0"/>
    <x v="2442"/>
    <x v="1"/>
    <x v="3"/>
    <n v="33.993825823155703"/>
    <n v="33.993825823155703"/>
    <n v="3.39938258231557E+16"/>
    <x v="2"/>
    <n v="2443"/>
    <s v="Si"/>
    <x v="1"/>
    <n v="2538.9816737455599"/>
    <n v="2.53898167374556E+16"/>
    <n v="273.31272361849"/>
    <n v="2.7331272361849E+16"/>
    <x v="132"/>
    <n v="104.8"/>
  </r>
  <r>
    <x v="2"/>
    <n v="63"/>
    <x v="1"/>
    <x v="0"/>
    <x v="1"/>
    <x v="3"/>
    <x v="0"/>
    <x v="2443"/>
    <x v="1"/>
    <x v="3"/>
    <n v="33.986221537449303"/>
    <n v="33.986221537449303"/>
    <n v="3.39862215374493E+16"/>
    <x v="2"/>
    <n v="2444"/>
    <s v="Si"/>
    <x v="1"/>
    <n v="2081.2031780367902"/>
    <n v="2.08120317803679E+16"/>
    <n v="243.16193267469399"/>
    <n v="2.43161932674694E+16"/>
    <x v="116"/>
    <n v="100.7"/>
  </r>
  <r>
    <x v="2"/>
    <n v="60"/>
    <x v="0"/>
    <x v="1"/>
    <x v="3"/>
    <x v="0"/>
    <x v="0"/>
    <x v="2444"/>
    <x v="0"/>
    <x v="1"/>
    <n v="33.972542914035301"/>
    <n v="33.972542914035301"/>
    <n v="3.39725429140353E+16"/>
    <x v="2"/>
    <n v="2445"/>
    <s v="No"/>
    <x v="0"/>
    <n v="2086.9202902544698"/>
    <n v="2.08692029025447E+16"/>
    <n v="2.1989903437232101"/>
    <n v="219899034372321"/>
    <x v="213"/>
    <n v="106.3"/>
  </r>
  <r>
    <x v="2"/>
    <n v="57"/>
    <x v="1"/>
    <x v="5"/>
    <x v="2"/>
    <x v="3"/>
    <x v="0"/>
    <x v="2445"/>
    <x v="0"/>
    <x v="1"/>
    <n v="33.971881750685597"/>
    <n v="3.39718817506856"/>
    <n v="3397188175068560"/>
    <x v="2"/>
    <n v="2446"/>
    <s v="Si"/>
    <x v="1"/>
    <n v="254.41217166550601"/>
    <n v="2544121716655060"/>
    <n v="256.08997560964002"/>
    <n v="2.5608997560964E+16"/>
    <x v="455"/>
    <n v="99.2"/>
  </r>
  <r>
    <x v="2"/>
    <n v="52"/>
    <x v="1"/>
    <x v="2"/>
    <x v="1"/>
    <x v="0"/>
    <x v="1"/>
    <x v="2446"/>
    <x v="0"/>
    <x v="1"/>
    <n v="33.952650466396797"/>
    <n v="33.952650466396797"/>
    <n v="3.39526504663968E+16"/>
    <x v="2"/>
    <n v="2447"/>
    <s v="No"/>
    <x v="0"/>
    <n v="2185.19927372436"/>
    <n v="2.18519927372436E+16"/>
    <n v="24.543300083376199"/>
    <n v="2454330008337620"/>
    <x v="243"/>
    <n v="88.7"/>
  </r>
  <r>
    <x v="2"/>
    <n v="61"/>
    <x v="1"/>
    <x v="0"/>
    <x v="1"/>
    <x v="0"/>
    <x v="0"/>
    <x v="2447"/>
    <x v="1"/>
    <x v="3"/>
    <n v="33.921283526438899"/>
    <n v="3.3921283526438901"/>
    <n v="3392128352643890"/>
    <x v="2"/>
    <n v="2448"/>
    <s v="No"/>
    <x v="0"/>
    <n v="2437.60376557768"/>
    <n v="2.43760376557768E+16"/>
    <n v="25.964675588759398"/>
    <n v="2596467558875940"/>
    <x v="16"/>
    <n v="94.9"/>
  </r>
  <r>
    <x v="2"/>
    <n v="61"/>
    <x v="1"/>
    <x v="9"/>
    <x v="1"/>
    <x v="3"/>
    <x v="0"/>
    <x v="2448"/>
    <x v="1"/>
    <x v="3"/>
    <n v="33.895709841003203"/>
    <n v="33.895709841003203"/>
    <n v="3389570984100320"/>
    <x v="2"/>
    <n v="2449"/>
    <s v="No"/>
    <x v="0"/>
    <n v="2152.8832489873598"/>
    <n v="2.15288324898736E+16"/>
    <n v="199.35395146384701"/>
    <n v="1.99353951463847E+16"/>
    <x v="112"/>
    <n v="92.3"/>
  </r>
  <r>
    <x v="2"/>
    <n v="67"/>
    <x v="0"/>
    <x v="15"/>
    <x v="0"/>
    <x v="3"/>
    <x v="3"/>
    <x v="2449"/>
    <x v="0"/>
    <x v="1"/>
    <n v="33.890823400550801"/>
    <n v="3.3890823400550798"/>
    <n v="3389082340055080"/>
    <x v="2"/>
    <n v="2450"/>
    <s v="Si"/>
    <x v="1"/>
    <n v="2333.4281549719599"/>
    <n v="2.33342815497196E+16"/>
    <n v="24.782621544523099"/>
    <n v="2478262154452310"/>
    <x v="405"/>
    <n v="105.5"/>
  </r>
  <r>
    <x v="2"/>
    <n v="50"/>
    <x v="0"/>
    <x v="9"/>
    <x v="3"/>
    <x v="2"/>
    <x v="1"/>
    <x v="2450"/>
    <x v="1"/>
    <x v="0"/>
    <n v="33.884040331019399"/>
    <n v="3.3884040331019398"/>
    <n v="3388404033101940"/>
    <x v="2"/>
    <n v="2451"/>
    <s v="No"/>
    <x v="0"/>
    <n v="1986.02219307932"/>
    <n v="1.98602219307932E+16"/>
    <n v="205.16676479197301"/>
    <n v="2.05166764791973E+16"/>
    <x v="134"/>
    <n v="93.9"/>
  </r>
  <r>
    <x v="2"/>
    <n v="52"/>
    <x v="0"/>
    <x v="6"/>
    <x v="3"/>
    <x v="2"/>
    <x v="1"/>
    <x v="2451"/>
    <x v="0"/>
    <x v="0"/>
    <n v="33.882892447160799"/>
    <n v="3.3882892447160802"/>
    <n v="3388289244716080"/>
    <x v="2"/>
    <n v="2452"/>
    <s v="No"/>
    <x v="0"/>
    <n v="1700.90530172277"/>
    <n v="1.70090530172277E+16"/>
    <n v="200.163878837422"/>
    <n v="2.00163878837422E+16"/>
    <x v="67"/>
    <n v="91.2"/>
  </r>
  <r>
    <x v="2"/>
    <n v="59"/>
    <x v="1"/>
    <x v="5"/>
    <x v="1"/>
    <x v="0"/>
    <x v="0"/>
    <x v="2452"/>
    <x v="1"/>
    <x v="3"/>
    <n v="33.877162720181097"/>
    <n v="3.38771627201811"/>
    <n v="3387716272018110"/>
    <x v="2"/>
    <n v="2453"/>
    <s v="Si"/>
    <x v="1"/>
    <n v="240.93205801628301"/>
    <n v="2409320580162830"/>
    <n v="27.053646301957599"/>
    <n v="2705364630195760"/>
    <x v="303"/>
    <n v="99.7"/>
  </r>
  <r>
    <x v="2"/>
    <n v="62"/>
    <x v="0"/>
    <x v="5"/>
    <x v="0"/>
    <x v="0"/>
    <x v="0"/>
    <x v="2453"/>
    <x v="1"/>
    <x v="0"/>
    <n v="33.8584539076884"/>
    <n v="33.8584539076884"/>
    <n v="3.38584539076884E+16"/>
    <x v="2"/>
    <n v="2454"/>
    <s v="No"/>
    <x v="0"/>
    <n v="232.68709422537501"/>
    <n v="2326870942253750"/>
    <n v="259.71726339395798"/>
    <n v="2.59717263393958E+16"/>
    <x v="298"/>
    <n v="105.4"/>
  </r>
  <r>
    <x v="2"/>
    <n v="61"/>
    <x v="1"/>
    <x v="4"/>
    <x v="1"/>
    <x v="0"/>
    <x v="0"/>
    <x v="2454"/>
    <x v="0"/>
    <x v="3"/>
    <n v="33.850873687796302"/>
    <n v="33.850873687796302"/>
    <n v="3.38508736877963E+16"/>
    <x v="2"/>
    <n v="2455"/>
    <s v="No"/>
    <x v="0"/>
    <n v="2041.8087781603799"/>
    <n v="2.04180877816038E+16"/>
    <n v="244.51232792343799"/>
    <n v="2.44512327923438E+16"/>
    <x v="116"/>
    <n v="90.1"/>
  </r>
  <r>
    <x v="2"/>
    <n v="62"/>
    <x v="0"/>
    <x v="13"/>
    <x v="3"/>
    <x v="3"/>
    <x v="0"/>
    <x v="2455"/>
    <x v="0"/>
    <x v="1"/>
    <n v="33.849754040097203"/>
    <n v="3.3849754040097202"/>
    <n v="3384975404009720"/>
    <x v="2"/>
    <n v="2456"/>
    <s v="No"/>
    <x v="0"/>
    <n v="2255.3944846546501"/>
    <n v="2.25539448465465E+16"/>
    <n v="280.98089090553998"/>
    <n v="2.8098089090554E+16"/>
    <x v="473"/>
    <n v="107.9"/>
  </r>
  <r>
    <x v="2"/>
    <n v="68"/>
    <x v="0"/>
    <x v="2"/>
    <x v="2"/>
    <x v="3"/>
    <x v="3"/>
    <x v="2456"/>
    <x v="0"/>
    <x v="3"/>
    <n v="33.824290913786498"/>
    <n v="3.3824290913786501"/>
    <n v="3382429091378650"/>
    <x v="2"/>
    <n v="2457"/>
    <s v="Si"/>
    <x v="1"/>
    <n v="2060.7052724134301"/>
    <n v="2.06070527241343E+16"/>
    <n v="24.529800729626199"/>
    <n v="2452980072962620"/>
    <x v="145"/>
    <n v="104.4"/>
  </r>
  <r>
    <x v="2"/>
    <n v="53"/>
    <x v="1"/>
    <x v="10"/>
    <x v="2"/>
    <x v="2"/>
    <x v="1"/>
    <x v="2457"/>
    <x v="1"/>
    <x v="1"/>
    <n v="33.8080387308542"/>
    <n v="3.3808038730854202"/>
    <n v="3380803873085420"/>
    <x v="2"/>
    <n v="2458"/>
    <s v="Si"/>
    <x v="1"/>
    <n v="1904.0612082765099"/>
    <n v="1.90406120827651E+16"/>
    <n v="233.411742216596"/>
    <n v="2.33411742216596E+16"/>
    <x v="39"/>
    <n v="96.1"/>
  </r>
  <r>
    <x v="2"/>
    <n v="54"/>
    <x v="0"/>
    <x v="13"/>
    <x v="1"/>
    <x v="3"/>
    <x v="1"/>
    <x v="2458"/>
    <x v="1"/>
    <x v="3"/>
    <n v="33.8060612880939"/>
    <n v="33.8060612880939"/>
    <n v="3380606128809390"/>
    <x v="2"/>
    <n v="2459"/>
    <s v="Si"/>
    <x v="1"/>
    <n v="2460.8692032798099"/>
    <n v="2.46086920327981E+16"/>
    <n v="27.504105214612501"/>
    <n v="2750410521461250"/>
    <x v="91"/>
    <n v="99.4"/>
  </r>
  <r>
    <x v="2"/>
    <n v="55"/>
    <x v="1"/>
    <x v="0"/>
    <x v="1"/>
    <x v="3"/>
    <x v="0"/>
    <x v="2459"/>
    <x v="0"/>
    <x v="1"/>
    <n v="33.778183984171299"/>
    <n v="33.778183984171299"/>
    <n v="3.37781839841713E+16"/>
    <x v="2"/>
    <n v="2460"/>
    <s v="No"/>
    <x v="0"/>
    <n v="2433.6217262346499"/>
    <n v="2.43362172623465E+16"/>
    <n v="285.32350745882798"/>
    <n v="2.85323507458828E+16"/>
    <x v="407"/>
    <n v="101"/>
  </r>
  <r>
    <x v="2"/>
    <n v="60"/>
    <x v="0"/>
    <x v="5"/>
    <x v="1"/>
    <x v="3"/>
    <x v="0"/>
    <x v="2460"/>
    <x v="0"/>
    <x v="1"/>
    <n v="33.772398720251203"/>
    <n v="33.772398720251203"/>
    <n v="337723987202512"/>
    <x v="2"/>
    <n v="2461"/>
    <s v="No"/>
    <x v="0"/>
    <n v="2559.01156066165"/>
    <n v="2.55901156066165E+16"/>
    <n v="244.12867884079799"/>
    <n v="2.44128678840798E+16"/>
    <x v="441"/>
    <n v="96.4"/>
  </r>
  <r>
    <x v="2"/>
    <n v="41"/>
    <x v="1"/>
    <x v="2"/>
    <x v="1"/>
    <x v="0"/>
    <x v="2"/>
    <x v="2461"/>
    <x v="0"/>
    <x v="1"/>
    <n v="33.767639316384098"/>
    <n v="33.767639316384098"/>
    <n v="3376763931638410"/>
    <x v="2"/>
    <n v="2462"/>
    <s v="No"/>
    <x v="0"/>
    <n v="2132.8966994822699"/>
    <n v="2.13289669948227E+16"/>
    <n v="23.365124155043901"/>
    <n v="2336512415504390"/>
    <x v="73"/>
    <n v="91.1"/>
  </r>
  <r>
    <x v="2"/>
    <n v="61"/>
    <x v="0"/>
    <x v="6"/>
    <x v="1"/>
    <x v="2"/>
    <x v="0"/>
    <x v="2462"/>
    <x v="1"/>
    <x v="3"/>
    <n v="33.764789922389198"/>
    <n v="33.764789922389198"/>
    <n v="3.37647899223892E+16"/>
    <x v="2"/>
    <n v="2463"/>
    <s v="No"/>
    <x v="0"/>
    <n v="2434.4119198778399"/>
    <n v="2.43441191987784E+16"/>
    <n v="203.54010799693501"/>
    <n v="2.03540107996935E+16"/>
    <x v="50"/>
    <n v="102.8"/>
  </r>
  <r>
    <x v="2"/>
    <n v="62"/>
    <x v="1"/>
    <x v="0"/>
    <x v="3"/>
    <x v="3"/>
    <x v="0"/>
    <x v="2463"/>
    <x v="0"/>
    <x v="1"/>
    <n v="33.752980849364498"/>
    <n v="3.3752980849364498"/>
    <n v="3375298084936450"/>
    <x v="2"/>
    <n v="2464"/>
    <s v="No"/>
    <x v="0"/>
    <n v="178.431866630321"/>
    <n v="1784318666303210"/>
    <n v="245.56314816536801"/>
    <n v="2.45563148165368E+16"/>
    <x v="365"/>
    <n v="93.5"/>
  </r>
  <r>
    <x v="2"/>
    <n v="53"/>
    <x v="0"/>
    <x v="1"/>
    <x v="1"/>
    <x v="2"/>
    <x v="1"/>
    <x v="2464"/>
    <x v="1"/>
    <x v="0"/>
    <n v="33.746608191970203"/>
    <n v="33.746608191970203"/>
    <n v="3374660819197020"/>
    <x v="2"/>
    <n v="2465"/>
    <s v="No"/>
    <x v="0"/>
    <n v="168.43038380434501"/>
    <n v="1684303838043450"/>
    <n v="21.201966645294501"/>
    <n v="2120196664529450"/>
    <x v="77"/>
    <n v="93.8"/>
  </r>
  <r>
    <x v="2"/>
    <n v="65"/>
    <x v="0"/>
    <x v="7"/>
    <x v="0"/>
    <x v="3"/>
    <x v="3"/>
    <x v="2465"/>
    <x v="0"/>
    <x v="0"/>
    <n v="33.731840963307199"/>
    <n v="3.37318409633072"/>
    <n v="3373184096330720"/>
    <x v="2"/>
    <n v="2466"/>
    <s v="Si"/>
    <x v="1"/>
    <n v="2344.0193934670301"/>
    <n v="2.34401939346703E+16"/>
    <n v="25.844510572600999"/>
    <n v="2584451057260100"/>
    <x v="433"/>
    <n v="109"/>
  </r>
  <r>
    <x v="2"/>
    <n v="65"/>
    <x v="0"/>
    <x v="0"/>
    <x v="3"/>
    <x v="3"/>
    <x v="3"/>
    <x v="2466"/>
    <x v="1"/>
    <x v="3"/>
    <n v="33.724637504134598"/>
    <n v="3.37246375041346"/>
    <n v="3372463750413460"/>
    <x v="2"/>
    <n v="2467"/>
    <s v="Si"/>
    <x v="1"/>
    <n v="2239.39449211788"/>
    <n v="2.23939449211788E+16"/>
    <n v="229.017482228761"/>
    <n v="2.29017482228761E+16"/>
    <x v="139"/>
    <n v="99"/>
  </r>
  <r>
    <x v="2"/>
    <n v="58"/>
    <x v="1"/>
    <x v="2"/>
    <x v="1"/>
    <x v="2"/>
    <x v="0"/>
    <x v="2467"/>
    <x v="1"/>
    <x v="0"/>
    <n v="33.722439597717802"/>
    <n v="3.3722439597717799"/>
    <n v="3372243959771780"/>
    <x v="2"/>
    <n v="2468"/>
    <s v="No"/>
    <x v="0"/>
    <n v="2182.6239872046299"/>
    <n v="2.18262398720463E+16"/>
    <n v="19.683059715568898"/>
    <n v="1968305971556890"/>
    <x v="176"/>
    <n v="95.6"/>
  </r>
  <r>
    <x v="2"/>
    <n v="70"/>
    <x v="1"/>
    <x v="0"/>
    <x v="1"/>
    <x v="0"/>
    <x v="3"/>
    <x v="2468"/>
    <x v="1"/>
    <x v="3"/>
    <n v="33.677438257375101"/>
    <n v="3.3677438257375099"/>
    <n v="3367743825737510"/>
    <x v="2"/>
    <n v="2469"/>
    <s v="No"/>
    <x v="0"/>
    <n v="2009.34118453978"/>
    <n v="2.00934118453978E+16"/>
    <n v="22.406266875181199"/>
    <n v="2240626687518120"/>
    <x v="441"/>
    <n v="94.3"/>
  </r>
  <r>
    <x v="2"/>
    <n v="53"/>
    <x v="1"/>
    <x v="5"/>
    <x v="1"/>
    <x v="3"/>
    <x v="1"/>
    <x v="2469"/>
    <x v="0"/>
    <x v="3"/>
    <n v="33.595022926308502"/>
    <n v="3.3595022926308502"/>
    <n v="3359502292630850"/>
    <x v="2"/>
    <n v="2470"/>
    <s v="No"/>
    <x v="0"/>
    <n v="2224.4527979438599"/>
    <n v="2.22445279794386E+16"/>
    <n v="230.78676348046301"/>
    <n v="2.30786763480463E+16"/>
    <x v="215"/>
    <n v="97.3"/>
  </r>
  <r>
    <x v="2"/>
    <n v="67"/>
    <x v="1"/>
    <x v="4"/>
    <x v="0"/>
    <x v="3"/>
    <x v="3"/>
    <x v="2470"/>
    <x v="0"/>
    <x v="1"/>
    <n v="33.565547462588896"/>
    <n v="3.3565547462588898"/>
    <n v="3356554746258890"/>
    <x v="2"/>
    <n v="2471"/>
    <s v="No"/>
    <x v="0"/>
    <n v="2312.5584848267599"/>
    <n v="2.31255848482676E+16"/>
    <n v="25.4897119364006"/>
    <n v="2548971193640060"/>
    <x v="451"/>
    <n v="101.1"/>
  </r>
  <r>
    <x v="2"/>
    <n v="55"/>
    <x v="0"/>
    <x v="0"/>
    <x v="2"/>
    <x v="3"/>
    <x v="0"/>
    <x v="2471"/>
    <x v="0"/>
    <x v="1"/>
    <n v="33.5600211855174"/>
    <n v="3.3560021185517401"/>
    <n v="3356002118551740"/>
    <x v="2"/>
    <n v="2472"/>
    <s v="No"/>
    <x v="0"/>
    <n v="2100.8687574218302"/>
    <n v="2.10086875742183E+16"/>
    <n v="292.96567486667101"/>
    <n v="2.92965674866671E+16"/>
    <x v="465"/>
    <n v="102"/>
  </r>
  <r>
    <x v="2"/>
    <n v="56"/>
    <x v="0"/>
    <x v="0"/>
    <x v="1"/>
    <x v="0"/>
    <x v="0"/>
    <x v="2472"/>
    <x v="1"/>
    <x v="3"/>
    <n v="33.556355153399899"/>
    <n v="33.556355153399899"/>
    <n v="3.35563551533999E+16"/>
    <x v="2"/>
    <n v="2473"/>
    <s v="No"/>
    <x v="0"/>
    <n v="2020.0741445076301"/>
    <n v="2.02007414450763E+16"/>
    <n v="232.235507326537"/>
    <n v="2.32235507326537E+16"/>
    <x v="74"/>
    <n v="96.8"/>
  </r>
  <r>
    <x v="2"/>
    <n v="50"/>
    <x v="0"/>
    <x v="7"/>
    <x v="1"/>
    <x v="3"/>
    <x v="1"/>
    <x v="2473"/>
    <x v="1"/>
    <x v="1"/>
    <n v="33.489942592775698"/>
    <n v="33.489942592775698"/>
    <n v="3348994259277570"/>
    <x v="2"/>
    <n v="2474"/>
    <s v="No"/>
    <x v="0"/>
    <n v="219.87281665259201"/>
    <n v="2198728166525920"/>
    <n v="229.32245379451001"/>
    <n v="2.2932245379451E+16"/>
    <x v="367"/>
    <n v="92.6"/>
  </r>
  <r>
    <x v="2"/>
    <n v="63"/>
    <x v="0"/>
    <x v="3"/>
    <x v="0"/>
    <x v="3"/>
    <x v="0"/>
    <x v="2474"/>
    <x v="0"/>
    <x v="1"/>
    <n v="33.4821304283698"/>
    <n v="3.3482130428369801"/>
    <n v="3348213042836980"/>
    <x v="2"/>
    <n v="2475"/>
    <s v="Si"/>
    <x v="1"/>
    <n v="240.43330555671099"/>
    <n v="2404333055567110"/>
    <n v="229.496467321257"/>
    <n v="2.29496467321257E+16"/>
    <x v="419"/>
    <n v="102.9"/>
  </r>
  <r>
    <x v="2"/>
    <n v="65"/>
    <x v="1"/>
    <x v="9"/>
    <x v="0"/>
    <x v="3"/>
    <x v="3"/>
    <x v="2475"/>
    <x v="0"/>
    <x v="0"/>
    <n v="33.454082070836996"/>
    <n v="3.3454082070836999"/>
    <n v="3345408207083700"/>
    <x v="2"/>
    <n v="2476"/>
    <s v="Si"/>
    <x v="1"/>
    <n v="256.93410288671402"/>
    <n v="2569341028867140"/>
    <n v="276.00438977802702"/>
    <n v="2.76004389778027E+16"/>
    <x v="445"/>
    <n v="101.1"/>
  </r>
  <r>
    <x v="2"/>
    <n v="49"/>
    <x v="1"/>
    <x v="1"/>
    <x v="1"/>
    <x v="0"/>
    <x v="1"/>
    <x v="2476"/>
    <x v="0"/>
    <x v="2"/>
    <n v="33.428941426579001"/>
    <n v="3.3428941426579"/>
    <n v="3342894142657900"/>
    <x v="2"/>
    <n v="2477"/>
    <s v="Si"/>
    <x v="1"/>
    <n v="2220.1743476039901"/>
    <n v="2.22017434760399E+16"/>
    <n v="3.0000000000000001E-12"/>
    <n v="300"/>
    <x v="177"/>
    <n v="97.8"/>
  </r>
  <r>
    <x v="2"/>
    <n v="63"/>
    <x v="1"/>
    <x v="5"/>
    <x v="3"/>
    <x v="3"/>
    <x v="0"/>
    <x v="2477"/>
    <x v="1"/>
    <x v="3"/>
    <n v="33.396904009761698"/>
    <n v="3.3396904009761701"/>
    <n v="3339690400976170"/>
    <x v="2"/>
    <n v="2478"/>
    <s v="No"/>
    <x v="0"/>
    <n v="2089.7183929214498"/>
    <n v="2.08971839292145E+16"/>
    <n v="233.33256848390499"/>
    <n v="2.33332568483905E+16"/>
    <x v="105"/>
    <n v="95.2"/>
  </r>
  <r>
    <x v="2"/>
    <n v="68"/>
    <x v="1"/>
    <x v="2"/>
    <x v="2"/>
    <x v="3"/>
    <x v="3"/>
    <x v="2478"/>
    <x v="1"/>
    <x v="1"/>
    <n v="33.389953149463501"/>
    <n v="3.33899531494635"/>
    <n v="3338995314946350"/>
    <x v="2"/>
    <n v="2479"/>
    <s v="No"/>
    <x v="0"/>
    <n v="230.162506227053"/>
    <n v="2301625062270530"/>
    <n v="20.746724185852699"/>
    <n v="2074672418585270"/>
    <x v="422"/>
    <n v="97.3"/>
  </r>
  <r>
    <x v="2"/>
    <n v="60"/>
    <x v="0"/>
    <x v="1"/>
    <x v="3"/>
    <x v="0"/>
    <x v="0"/>
    <x v="2479"/>
    <x v="1"/>
    <x v="3"/>
    <n v="33.373265096154"/>
    <n v="33.373265096154"/>
    <n v="3337326509615400"/>
    <x v="2"/>
    <n v="2480"/>
    <s v="No"/>
    <x v="0"/>
    <n v="1971.25418365162"/>
    <n v="1.97125418365162E+16"/>
    <n v="215.34906727379499"/>
    <n v="2.15349067273795E+16"/>
    <x v="189"/>
    <n v="101.1"/>
  </r>
  <r>
    <x v="2"/>
    <n v="65"/>
    <x v="1"/>
    <x v="11"/>
    <x v="3"/>
    <x v="3"/>
    <x v="3"/>
    <x v="2480"/>
    <x v="1"/>
    <x v="3"/>
    <n v="33.361219213639302"/>
    <n v="33.361219213639302"/>
    <n v="3.33612192136393E+16"/>
    <x v="2"/>
    <n v="2481"/>
    <s v="No"/>
    <x v="0"/>
    <n v="22.5482354438426"/>
    <n v="225482354438426"/>
    <n v="232.84453001626801"/>
    <n v="2.32844530016268E+16"/>
    <x v="16"/>
    <n v="100.2"/>
  </r>
  <r>
    <x v="2"/>
    <n v="63"/>
    <x v="0"/>
    <x v="11"/>
    <x v="2"/>
    <x v="3"/>
    <x v="0"/>
    <x v="2481"/>
    <x v="0"/>
    <x v="3"/>
    <n v="33.342994595903001"/>
    <n v="3.3342994595903002"/>
    <n v="3334299459590300"/>
    <x v="2"/>
    <n v="2482"/>
    <s v="No"/>
    <x v="0"/>
    <n v="22.5792373464561"/>
    <n v="225792373464561"/>
    <n v="249.43939242262601"/>
    <n v="2.49439392422626E+16"/>
    <x v="376"/>
    <n v="102.7"/>
  </r>
  <r>
    <x v="2"/>
    <n v="60"/>
    <x v="1"/>
    <x v="1"/>
    <x v="0"/>
    <x v="3"/>
    <x v="0"/>
    <x v="2482"/>
    <x v="0"/>
    <x v="2"/>
    <n v="33.335316727328099"/>
    <n v="3.3335316727328101"/>
    <n v="3333531672732810"/>
    <x v="2"/>
    <n v="2483"/>
    <s v="Si"/>
    <x v="1"/>
    <n v="234.44372117056599"/>
    <n v="2344437211705660"/>
    <n v="26.721421000769698"/>
    <n v="2672142100076970"/>
    <x v="284"/>
    <n v="104.1"/>
  </r>
  <r>
    <x v="2"/>
    <n v="66"/>
    <x v="1"/>
    <x v="16"/>
    <x v="0"/>
    <x v="3"/>
    <x v="3"/>
    <x v="2483"/>
    <x v="0"/>
    <x v="1"/>
    <n v="33.305816186549897"/>
    <n v="3.3305816186549899"/>
    <n v="3330581618654990"/>
    <x v="2"/>
    <n v="2484"/>
    <s v="No"/>
    <x v="0"/>
    <n v="221.572274886283"/>
    <n v="2215722748862830"/>
    <n v="26.233938453115801"/>
    <n v="2623393845311580"/>
    <x v="386"/>
    <n v="98.4"/>
  </r>
  <r>
    <x v="2"/>
    <n v="55"/>
    <x v="1"/>
    <x v="15"/>
    <x v="2"/>
    <x v="3"/>
    <x v="0"/>
    <x v="2484"/>
    <x v="1"/>
    <x v="3"/>
    <n v="33.282520833913701"/>
    <n v="33.282520833913701"/>
    <n v="3.32825208339137E+16"/>
    <x v="2"/>
    <n v="2485"/>
    <s v="No"/>
    <x v="0"/>
    <n v="209.48145960601201"/>
    <n v="2094814596060120"/>
    <n v="26.099612998664298"/>
    <n v="2609961299866430"/>
    <x v="75"/>
    <n v="95"/>
  </r>
  <r>
    <x v="2"/>
    <n v="67"/>
    <x v="0"/>
    <x v="2"/>
    <x v="2"/>
    <x v="3"/>
    <x v="3"/>
    <x v="2485"/>
    <x v="1"/>
    <x v="3"/>
    <n v="33.246415916947001"/>
    <n v="3.3246415916947001"/>
    <n v="3324641591694700"/>
    <x v="2"/>
    <n v="2486"/>
    <s v="Si"/>
    <x v="1"/>
    <n v="2131.9340482061998"/>
    <n v="2.1319340482062E+16"/>
    <n v="249.463302993664"/>
    <n v="2.49463302993664E+16"/>
    <x v="464"/>
    <n v="102.7"/>
  </r>
  <r>
    <x v="2"/>
    <n v="60"/>
    <x v="0"/>
    <x v="8"/>
    <x v="1"/>
    <x v="3"/>
    <x v="0"/>
    <x v="2486"/>
    <x v="0"/>
    <x v="1"/>
    <n v="33.2291169161198"/>
    <n v="33.2291169161198"/>
    <n v="3.32291169161198E+16"/>
    <x v="2"/>
    <n v="2487"/>
    <s v="Si"/>
    <x v="1"/>
    <n v="2523.8740116434401"/>
    <n v="2.52387401164344E+16"/>
    <n v="25.2649954495222"/>
    <n v="2526499544952220"/>
    <x v="302"/>
    <n v="101.5"/>
  </r>
  <r>
    <x v="2"/>
    <n v="51"/>
    <x v="0"/>
    <x v="5"/>
    <x v="1"/>
    <x v="3"/>
    <x v="1"/>
    <x v="2487"/>
    <x v="1"/>
    <x v="3"/>
    <n v="33.209283378042301"/>
    <n v="33.209283378042301"/>
    <n v="3320928337804230"/>
    <x v="2"/>
    <n v="2488"/>
    <s v="No"/>
    <x v="0"/>
    <n v="2063.7527445195701"/>
    <n v="2.06375274451957E+16"/>
    <n v="240.57992278463399"/>
    <n v="2.40579922784634E+16"/>
    <x v="229"/>
    <n v="89.6"/>
  </r>
  <r>
    <x v="2"/>
    <n v="48"/>
    <x v="0"/>
    <x v="2"/>
    <x v="1"/>
    <x v="0"/>
    <x v="1"/>
    <x v="2488"/>
    <x v="0"/>
    <x v="0"/>
    <n v="33.205818452043097"/>
    <n v="3.3205818452043099"/>
    <n v="3320581845204310"/>
    <x v="2"/>
    <n v="2489"/>
    <s v="No"/>
    <x v="0"/>
    <n v="229.55891469080001"/>
    <n v="2295589146908000"/>
    <n v="225.41013498789701"/>
    <n v="2.25410134987897E+16"/>
    <x v="254"/>
    <n v="95.9"/>
  </r>
  <r>
    <x v="2"/>
    <n v="64"/>
    <x v="0"/>
    <x v="1"/>
    <x v="2"/>
    <x v="0"/>
    <x v="0"/>
    <x v="2489"/>
    <x v="1"/>
    <x v="1"/>
    <n v="33.193207464963002"/>
    <n v="33.193207464963002"/>
    <n v="3.3193207464963E+16"/>
    <x v="2"/>
    <n v="2490"/>
    <s v="No"/>
    <x v="0"/>
    <n v="212.19581615281399"/>
    <n v="2121958161528140"/>
    <n v="219.528747280891"/>
    <n v="2.19528747280891E+16"/>
    <x v="272"/>
    <n v="104.8"/>
  </r>
  <r>
    <x v="2"/>
    <n v="60"/>
    <x v="1"/>
    <x v="7"/>
    <x v="1"/>
    <x v="3"/>
    <x v="0"/>
    <x v="2490"/>
    <x v="2"/>
    <x v="3"/>
    <n v="33.1885097045257"/>
    <n v="33.1885097045257"/>
    <n v="3.31885097045257E+16"/>
    <x v="2"/>
    <n v="2491"/>
    <s v="Si"/>
    <x v="1"/>
    <n v="2343.3303067069301"/>
    <n v="2.34333030670693E+16"/>
    <n v="247.64733626456299"/>
    <n v="2.47647336264563E+16"/>
    <x v="309"/>
    <n v="96.1"/>
  </r>
  <r>
    <x v="2"/>
    <n v="58"/>
    <x v="1"/>
    <x v="0"/>
    <x v="0"/>
    <x v="3"/>
    <x v="0"/>
    <x v="2491"/>
    <x v="0"/>
    <x v="1"/>
    <n v="33.149932486155706"/>
    <n v="3.3149932486155702"/>
    <n v="3314993248615570"/>
    <x v="2"/>
    <n v="2492"/>
    <s v="No"/>
    <x v="0"/>
    <n v="2126.6042491568401"/>
    <n v="2.12660424915684E+16"/>
    <n v="26.910097457646099"/>
    <n v="2691009745764610"/>
    <x v="451"/>
    <n v="98.8"/>
  </r>
  <r>
    <x v="2"/>
    <n v="63"/>
    <x v="0"/>
    <x v="0"/>
    <x v="2"/>
    <x v="3"/>
    <x v="0"/>
    <x v="2492"/>
    <x v="1"/>
    <x v="3"/>
    <n v="33.139923780507097"/>
    <n v="33.139923780507097"/>
    <n v="3.31399237805071E+16"/>
    <x v="2"/>
    <n v="2493"/>
    <s v="No"/>
    <x v="0"/>
    <n v="2223.4426493084302"/>
    <n v="2.22344264930843E+16"/>
    <n v="22.515490234957898"/>
    <n v="2251549023495790"/>
    <x v="309"/>
    <n v="99.2"/>
  </r>
  <r>
    <x v="2"/>
    <n v="46"/>
    <x v="0"/>
    <x v="3"/>
    <x v="2"/>
    <x v="2"/>
    <x v="1"/>
    <x v="2493"/>
    <x v="0"/>
    <x v="2"/>
    <n v="33.138661260480703"/>
    <n v="3.3138661260480702"/>
    <n v="3313866126048070"/>
    <x v="2"/>
    <n v="2494"/>
    <s v="No"/>
    <x v="0"/>
    <n v="224.079423659848"/>
    <n v="2240794236598480"/>
    <n v="250.930272002745"/>
    <n v="2.50930272002745E+16"/>
    <x v="144"/>
    <n v="100.1"/>
  </r>
  <r>
    <x v="2"/>
    <n v="65"/>
    <x v="1"/>
    <x v="9"/>
    <x v="2"/>
    <x v="3"/>
    <x v="3"/>
    <x v="2494"/>
    <x v="1"/>
    <x v="1"/>
    <n v="33.137093180362299"/>
    <n v="33.137093180362299"/>
    <n v="3.31370931803623E+16"/>
    <x v="2"/>
    <n v="2495"/>
    <s v="No"/>
    <x v="0"/>
    <n v="2378.2875589861201"/>
    <n v="2.37828755898612E+16"/>
    <n v="256.31917466028199"/>
    <n v="2.56319174660282E+16"/>
    <x v="131"/>
    <n v="100"/>
  </r>
  <r>
    <x v="2"/>
    <n v="61"/>
    <x v="1"/>
    <x v="0"/>
    <x v="3"/>
    <x v="0"/>
    <x v="0"/>
    <x v="2495"/>
    <x v="1"/>
    <x v="3"/>
    <n v="33.120332918540896"/>
    <n v="3.3120332918540898"/>
    <n v="3312033291854090"/>
    <x v="2"/>
    <n v="2496"/>
    <s v="Si"/>
    <x v="1"/>
    <n v="2354.1241960245202"/>
    <n v="2.35412419602452E+16"/>
    <n v="235.77088220033701"/>
    <n v="2.35770882200337E+16"/>
    <x v="119"/>
    <n v="95.8"/>
  </r>
  <r>
    <x v="2"/>
    <n v="60"/>
    <x v="0"/>
    <x v="6"/>
    <x v="1"/>
    <x v="3"/>
    <x v="0"/>
    <x v="2496"/>
    <x v="1"/>
    <x v="3"/>
    <n v="33.073528874604797"/>
    <n v="33.073528874604797"/>
    <n v="3.30735288746048E+16"/>
    <x v="2"/>
    <n v="2497"/>
    <s v="No"/>
    <x v="0"/>
    <n v="2071.78600167896"/>
    <n v="2.07178600167896E+16"/>
    <n v="24.2169343169172"/>
    <n v="2421693431691720"/>
    <x v="16"/>
    <n v="95.8"/>
  </r>
  <r>
    <x v="2"/>
    <n v="58"/>
    <x v="0"/>
    <x v="7"/>
    <x v="1"/>
    <x v="0"/>
    <x v="0"/>
    <x v="2497"/>
    <x v="0"/>
    <x v="3"/>
    <n v="33.070433120401802"/>
    <n v="0.33070433120401799"/>
    <n v="330704331204018"/>
    <x v="2"/>
    <n v="2498"/>
    <s v="No"/>
    <x v="0"/>
    <n v="2152.8055721979399"/>
    <n v="2.15280557219794E+16"/>
    <n v="225.48113304668499"/>
    <n v="2.25481133046685E+16"/>
    <x v="277"/>
    <n v="96"/>
  </r>
  <r>
    <x v="2"/>
    <n v="57"/>
    <x v="1"/>
    <x v="8"/>
    <x v="2"/>
    <x v="3"/>
    <x v="0"/>
    <x v="2498"/>
    <x v="0"/>
    <x v="1"/>
    <n v="33.061216527902999"/>
    <n v="33.061216527902999"/>
    <n v="3306121652790300"/>
    <x v="2"/>
    <n v="2499"/>
    <s v="Si"/>
    <x v="1"/>
    <n v="2307.2264968785198"/>
    <n v="2.30722649687852E+16"/>
    <n v="249.372406691382"/>
    <n v="2.49372406691382E+16"/>
    <x v="269"/>
    <n v="102.5"/>
  </r>
  <r>
    <x v="2"/>
    <n v="69"/>
    <x v="1"/>
    <x v="11"/>
    <x v="3"/>
    <x v="3"/>
    <x v="3"/>
    <x v="2499"/>
    <x v="0"/>
    <x v="3"/>
    <n v="33.0588788027828"/>
    <n v="33.0588788027828"/>
    <n v="3.30588788027828E+16"/>
    <x v="2"/>
    <n v="2500"/>
    <s v="Si"/>
    <x v="1"/>
    <n v="2541.37146417543"/>
    <n v="2.54137146417543E+16"/>
    <n v="260.41829731098602"/>
    <n v="2.60418297310986E+16"/>
    <x v="287"/>
    <n v="105.4"/>
  </r>
  <r>
    <x v="2"/>
    <n v="62"/>
    <x v="1"/>
    <x v="10"/>
    <x v="1"/>
    <x v="3"/>
    <x v="0"/>
    <x v="2500"/>
    <x v="1"/>
    <x v="3"/>
    <n v="33.021105646169197"/>
    <n v="33.021105646169197"/>
    <n v="3.30211056461692E+16"/>
    <x v="2"/>
    <n v="2501"/>
    <s v="Si"/>
    <x v="1"/>
    <n v="226.75513168757101"/>
    <n v="2267551316875710"/>
    <n v="252.17867603316199"/>
    <n v="2.52178676033162E+16"/>
    <x v="248"/>
    <n v="100.1"/>
  </r>
  <r>
    <x v="2"/>
    <n v="55"/>
    <x v="1"/>
    <x v="2"/>
    <x v="1"/>
    <x v="3"/>
    <x v="0"/>
    <x v="2501"/>
    <x v="0"/>
    <x v="1"/>
    <n v="33.011719537530404"/>
    <n v="3.3011719537530402"/>
    <n v="3301171953753040"/>
    <x v="2"/>
    <n v="2502"/>
    <s v="No"/>
    <x v="0"/>
    <n v="2103.6201433596498"/>
    <n v="2.10362014335965E+16"/>
    <n v="26.585866566332701"/>
    <n v="2658586656633270"/>
    <x v="299"/>
    <n v="97.1"/>
  </r>
  <r>
    <x v="2"/>
    <n v="52"/>
    <x v="0"/>
    <x v="0"/>
    <x v="3"/>
    <x v="3"/>
    <x v="1"/>
    <x v="2502"/>
    <x v="0"/>
    <x v="1"/>
    <n v="32.970603793757199"/>
    <n v="32.970603793757199"/>
    <n v="3.29706037937572E+16"/>
    <x v="2"/>
    <n v="2503"/>
    <s v="No"/>
    <x v="0"/>
    <n v="2091.2686619859901"/>
    <n v="2.09126866198599E+16"/>
    <n v="241.133238118691"/>
    <n v="2.41133238118691E+16"/>
    <x v="347"/>
    <n v="95.7"/>
  </r>
  <r>
    <x v="2"/>
    <n v="65"/>
    <x v="0"/>
    <x v="5"/>
    <x v="3"/>
    <x v="3"/>
    <x v="3"/>
    <x v="2503"/>
    <x v="0"/>
    <x v="1"/>
    <n v="32.959913091390398"/>
    <n v="32.959913091390398"/>
    <n v="3295991309139040"/>
    <x v="2"/>
    <n v="2504"/>
    <s v="No"/>
    <x v="0"/>
    <n v="2308.8847588092399"/>
    <n v="2.30888475880924E+16"/>
    <n v="27.281816207560102"/>
    <n v="2728181620756010"/>
    <x v="373"/>
    <n v="102.6"/>
  </r>
  <r>
    <x v="2"/>
    <n v="60"/>
    <x v="0"/>
    <x v="9"/>
    <x v="2"/>
    <x v="0"/>
    <x v="0"/>
    <x v="2504"/>
    <x v="0"/>
    <x v="1"/>
    <n v="32.946857331722398"/>
    <n v="32.946857331722398"/>
    <n v="3294685733172240"/>
    <x v="2"/>
    <n v="2505"/>
    <s v="Si"/>
    <x v="1"/>
    <n v="2629.3214546938698"/>
    <n v="2.62932145469387E+16"/>
    <n v="289.26198396933103"/>
    <n v="2.89261983969331E+16"/>
    <x v="501"/>
    <n v="108.1"/>
  </r>
  <r>
    <x v="2"/>
    <n v="44"/>
    <x v="0"/>
    <x v="6"/>
    <x v="1"/>
    <x v="2"/>
    <x v="2"/>
    <x v="2505"/>
    <x v="1"/>
    <x v="0"/>
    <n v="32.944308501734199"/>
    <n v="3.2944308501734199"/>
    <n v="3294430850173420"/>
    <x v="2"/>
    <n v="2506"/>
    <s v="No"/>
    <x v="0"/>
    <n v="2094.9632241905001"/>
    <n v="2.0949632241905E+16"/>
    <n v="21.019684519495499"/>
    <n v="2101968451949550"/>
    <x v="260"/>
    <n v="94.6"/>
  </r>
  <r>
    <x v="2"/>
    <n v="52"/>
    <x v="1"/>
    <x v="17"/>
    <x v="1"/>
    <x v="0"/>
    <x v="1"/>
    <x v="2506"/>
    <x v="0"/>
    <x v="1"/>
    <n v="32.907224935905802"/>
    <n v="3.2907224935905801"/>
    <n v="3290722493590580"/>
    <x v="2"/>
    <n v="2507"/>
    <s v="No"/>
    <x v="0"/>
    <n v="1927.1890732066099"/>
    <n v="1.92718907320661E+16"/>
    <n v="214.82016196343599"/>
    <n v="2.14820161963436E+16"/>
    <x v="68"/>
    <n v="93.9"/>
  </r>
  <r>
    <x v="2"/>
    <n v="47"/>
    <x v="1"/>
    <x v="0"/>
    <x v="1"/>
    <x v="3"/>
    <x v="1"/>
    <x v="2507"/>
    <x v="0"/>
    <x v="3"/>
    <n v="32.885922623261301"/>
    <n v="32.885922623261301"/>
    <n v="3288592262326130"/>
    <x v="2"/>
    <n v="2508"/>
    <s v="No"/>
    <x v="0"/>
    <n v="223.76512072129"/>
    <n v="2237651207212900"/>
    <n v="226.086086583769"/>
    <n v="2.26086086583769E+16"/>
    <x v="189"/>
    <n v="92.3"/>
  </r>
  <r>
    <x v="2"/>
    <n v="48"/>
    <x v="0"/>
    <x v="3"/>
    <x v="2"/>
    <x v="0"/>
    <x v="1"/>
    <x v="2508"/>
    <x v="1"/>
    <x v="1"/>
    <n v="32.874625597250102"/>
    <n v="3.28746255972501"/>
    <n v="3287462559725010"/>
    <x v="2"/>
    <n v="2509"/>
    <s v="No"/>
    <x v="0"/>
    <n v="2236.6396834391198"/>
    <n v="2.23663968343912E+16"/>
    <n v="222.03221292402199"/>
    <n v="2.22032212924022E+16"/>
    <x v="239"/>
    <n v="92.1"/>
  </r>
  <r>
    <x v="2"/>
    <n v="59"/>
    <x v="0"/>
    <x v="12"/>
    <x v="1"/>
    <x v="2"/>
    <x v="0"/>
    <x v="2509"/>
    <x v="1"/>
    <x v="3"/>
    <n v="32.850102459382697"/>
    <n v="3.28501024593827"/>
    <n v="3285010245938270"/>
    <x v="2"/>
    <n v="2510"/>
    <s v="No"/>
    <x v="0"/>
    <n v="210.88844846180399"/>
    <n v="2108884484618040"/>
    <n v="202.30441149753301"/>
    <n v="2.02304411497533E+16"/>
    <x v="360"/>
    <n v="95.3"/>
  </r>
  <r>
    <x v="2"/>
    <n v="54"/>
    <x v="1"/>
    <x v="4"/>
    <x v="1"/>
    <x v="1"/>
    <x v="1"/>
    <x v="2510"/>
    <x v="1"/>
    <x v="0"/>
    <n v="32.8220408950896"/>
    <n v="32.8220408950896"/>
    <n v="3.28220408950896E+16"/>
    <x v="2"/>
    <n v="2511"/>
    <s v="No"/>
    <x v="0"/>
    <n v="1876.6126248717701"/>
    <n v="1.87661262487177E+16"/>
    <n v="20.4220889818844"/>
    <n v="2042208898188440"/>
    <x v="233"/>
    <n v="89.2"/>
  </r>
  <r>
    <x v="2"/>
    <n v="46"/>
    <x v="1"/>
    <x v="2"/>
    <x v="1"/>
    <x v="0"/>
    <x v="1"/>
    <x v="2511"/>
    <x v="0"/>
    <x v="0"/>
    <n v="32.810972145291501"/>
    <n v="32.810972145291501"/>
    <n v="3281097214529150"/>
    <x v="2"/>
    <n v="2512"/>
    <s v="No"/>
    <x v="0"/>
    <n v="2140.9861531719898"/>
    <n v="2.14098615317199E+16"/>
    <n v="247.89510132347399"/>
    <n v="2.47895101323474E+16"/>
    <x v="201"/>
    <n v="93.6"/>
  </r>
  <r>
    <x v="2"/>
    <n v="62"/>
    <x v="1"/>
    <x v="0"/>
    <x v="1"/>
    <x v="3"/>
    <x v="0"/>
    <x v="2512"/>
    <x v="0"/>
    <x v="3"/>
    <n v="32.808425933668602"/>
    <n v="3.2808425933668599"/>
    <n v="3280842593366860"/>
    <x v="2"/>
    <n v="2513"/>
    <s v="No"/>
    <x v="0"/>
    <n v="2261.0689637327"/>
    <n v="2.2610689637327E+16"/>
    <n v="277.07868018143802"/>
    <n v="2.77078680181438E+16"/>
    <x v="105"/>
    <n v="95.7"/>
  </r>
  <r>
    <x v="2"/>
    <n v="60"/>
    <x v="0"/>
    <x v="5"/>
    <x v="0"/>
    <x v="3"/>
    <x v="0"/>
    <x v="2513"/>
    <x v="0"/>
    <x v="0"/>
    <n v="32.798614041622301"/>
    <n v="3.2798614041622298"/>
    <n v="3279861404162230"/>
    <x v="2"/>
    <n v="2514"/>
    <s v="Si"/>
    <x v="1"/>
    <n v="2409.0141032264301"/>
    <n v="2.40901410322643E+16"/>
    <n v="3.0000000000000001E-12"/>
    <n v="300"/>
    <x v="291"/>
    <n v="106.1"/>
  </r>
  <r>
    <x v="2"/>
    <n v="64"/>
    <x v="1"/>
    <x v="5"/>
    <x v="3"/>
    <x v="3"/>
    <x v="0"/>
    <x v="2514"/>
    <x v="1"/>
    <x v="3"/>
    <n v="32.770599438835397"/>
    <n v="32.770599438835397"/>
    <n v="3277059943883540"/>
    <x v="2"/>
    <n v="2515"/>
    <s v="Si"/>
    <x v="1"/>
    <n v="2.3222076331189001"/>
    <n v="23222076331189"/>
    <n v="25.289923286922299"/>
    <n v="2528992328692230"/>
    <x v="185"/>
    <n v="98.3"/>
  </r>
  <r>
    <x v="2"/>
    <n v="69"/>
    <x v="1"/>
    <x v="9"/>
    <x v="0"/>
    <x v="3"/>
    <x v="3"/>
    <x v="2515"/>
    <x v="0"/>
    <x v="1"/>
    <n v="32.737090446320998"/>
    <n v="32.737090446320998"/>
    <n v="3273709044632100"/>
    <x v="2"/>
    <n v="2516"/>
    <s v="Si"/>
    <x v="1"/>
    <n v="2458.5168690696401"/>
    <n v="2.45851686906964E+16"/>
    <n v="281.72825034500499"/>
    <n v="2.81728250345005E+16"/>
    <x v="466"/>
    <n v="107.2"/>
  </r>
  <r>
    <x v="2"/>
    <n v="72"/>
    <x v="1"/>
    <x v="1"/>
    <x v="3"/>
    <x v="0"/>
    <x v="3"/>
    <x v="2516"/>
    <x v="1"/>
    <x v="1"/>
    <n v="32.720618593135299"/>
    <n v="3.27206185931353"/>
    <n v="3272061859313530"/>
    <x v="2"/>
    <n v="2517"/>
    <s v="Si"/>
    <x v="1"/>
    <n v="2439.2499847904"/>
    <n v="2.4392499847904E+16"/>
    <n v="23.140924291410698"/>
    <n v="2314092429141070"/>
    <x v="320"/>
    <n v="106.8"/>
  </r>
  <r>
    <x v="2"/>
    <n v="69"/>
    <x v="0"/>
    <x v="15"/>
    <x v="2"/>
    <x v="3"/>
    <x v="3"/>
    <x v="2517"/>
    <x v="0"/>
    <x v="1"/>
    <n v="32.709864414036495"/>
    <n v="3.2709864414036498"/>
    <n v="3270986441403650"/>
    <x v="2"/>
    <n v="2518"/>
    <s v="No"/>
    <x v="0"/>
    <n v="2397.0888489496301"/>
    <n v="2.39708884894963E+16"/>
    <n v="26.5768721714824"/>
    <n v="2657687217148240"/>
    <x v="186"/>
    <n v="102.2"/>
  </r>
  <r>
    <x v="2"/>
    <n v="56"/>
    <x v="1"/>
    <x v="5"/>
    <x v="2"/>
    <x v="2"/>
    <x v="0"/>
    <x v="2518"/>
    <x v="0"/>
    <x v="0"/>
    <n v="32.699198404817402"/>
    <n v="3.26991984048174"/>
    <n v="3269919840481740"/>
    <x v="2"/>
    <n v="2519"/>
    <s v="No"/>
    <x v="0"/>
    <n v="2216.7548209823699"/>
    <n v="2.21675482098237E+16"/>
    <n v="241.34442191707799"/>
    <n v="2.41344421917078E+16"/>
    <x v="167"/>
    <n v="99.6"/>
  </r>
  <r>
    <x v="2"/>
    <n v="67"/>
    <x v="1"/>
    <x v="17"/>
    <x v="1"/>
    <x v="2"/>
    <x v="3"/>
    <x v="2519"/>
    <x v="1"/>
    <x v="3"/>
    <n v="32.697700738187599"/>
    <n v="32.697700738187599"/>
    <n v="3.26977007381876E+16"/>
    <x v="2"/>
    <n v="2520"/>
    <s v="No"/>
    <x v="0"/>
    <n v="2058.13604835146"/>
    <n v="2.05813604835146E+16"/>
    <n v="189.99102461240801"/>
    <n v="1.89991024612408E+16"/>
    <x v="175"/>
    <n v="93.5"/>
  </r>
  <r>
    <x v="2"/>
    <n v="62"/>
    <x v="0"/>
    <x v="2"/>
    <x v="2"/>
    <x v="3"/>
    <x v="0"/>
    <x v="2520"/>
    <x v="0"/>
    <x v="1"/>
    <n v="32.670935512574502"/>
    <n v="3.2670935512574499"/>
    <n v="3267093551257450"/>
    <x v="2"/>
    <n v="2521"/>
    <s v="No"/>
    <x v="0"/>
    <n v="2394.35661080002"/>
    <n v="2.39435661080002E+16"/>
    <n v="239.72098391222599"/>
    <n v="2.39720983912226E+16"/>
    <x v="445"/>
    <n v="102.4"/>
  </r>
  <r>
    <x v="2"/>
    <n v="61"/>
    <x v="1"/>
    <x v="9"/>
    <x v="1"/>
    <x v="2"/>
    <x v="0"/>
    <x v="2521"/>
    <x v="1"/>
    <x v="1"/>
    <n v="32.642767324264398"/>
    <n v="32.642767324264398"/>
    <n v="3.26427673242644E+16"/>
    <x v="2"/>
    <n v="2522"/>
    <s v="No"/>
    <x v="0"/>
    <n v="2069.3003485496502"/>
    <n v="2.06930034854965E+16"/>
    <n v="228.414403532237"/>
    <n v="2.28414403532237E+16"/>
    <x v="70"/>
    <n v="97.3"/>
  </r>
  <r>
    <x v="2"/>
    <n v="68"/>
    <x v="0"/>
    <x v="15"/>
    <x v="0"/>
    <x v="0"/>
    <x v="3"/>
    <x v="2522"/>
    <x v="0"/>
    <x v="1"/>
    <n v="32.632370986925501"/>
    <n v="32.632370986925501"/>
    <n v="3263237098692550"/>
    <x v="2"/>
    <n v="2523"/>
    <s v="Si"/>
    <x v="1"/>
    <n v="2232.4801441212599"/>
    <n v="2.23248014412126E+16"/>
    <n v="26.826015865406301"/>
    <n v="2682601586540630"/>
    <x v="502"/>
    <n v="101.1"/>
  </r>
  <r>
    <x v="2"/>
    <n v="56"/>
    <x v="0"/>
    <x v="5"/>
    <x v="2"/>
    <x v="0"/>
    <x v="0"/>
    <x v="2523"/>
    <x v="0"/>
    <x v="2"/>
    <n v="32.608194399912705"/>
    <n v="3.2608194399912702"/>
    <n v="3260819439991270"/>
    <x v="2"/>
    <n v="2524"/>
    <s v="No"/>
    <x v="0"/>
    <n v="2090.8981632613099"/>
    <n v="2.09089816326131E+16"/>
    <n v="235.35201195287999"/>
    <n v="2.3535201195288E+16"/>
    <x v="354"/>
    <n v="102.3"/>
  </r>
  <r>
    <x v="2"/>
    <n v="62"/>
    <x v="0"/>
    <x v="5"/>
    <x v="1"/>
    <x v="0"/>
    <x v="0"/>
    <x v="2524"/>
    <x v="1"/>
    <x v="3"/>
    <n v="32.5810021334661"/>
    <n v="32.5810021334661"/>
    <n v="3.25810021334661E+16"/>
    <x v="2"/>
    <n v="2525"/>
    <s v="No"/>
    <x v="0"/>
    <n v="1943.13750967737"/>
    <n v="1.94313750967737E+16"/>
    <n v="22.405255351203799"/>
    <n v="2240525535120380"/>
    <x v="63"/>
    <n v="100.1"/>
  </r>
  <r>
    <x v="2"/>
    <n v="70"/>
    <x v="1"/>
    <x v="10"/>
    <x v="0"/>
    <x v="3"/>
    <x v="3"/>
    <x v="2525"/>
    <x v="0"/>
    <x v="0"/>
    <n v="32.5774107351277"/>
    <n v="0.32577410735127699"/>
    <n v="325774107351277"/>
    <x v="2"/>
    <n v="2526"/>
    <s v="Si"/>
    <x v="1"/>
    <n v="2537.5908915432101"/>
    <n v="2.53759089154321E+16"/>
    <n v="3.0000000000000001E-12"/>
    <n v="300"/>
    <x v="503"/>
    <n v="107.5"/>
  </r>
  <r>
    <x v="2"/>
    <n v="48"/>
    <x v="1"/>
    <x v="1"/>
    <x v="1"/>
    <x v="3"/>
    <x v="1"/>
    <x v="2526"/>
    <x v="1"/>
    <x v="3"/>
    <n v="32.569708391408597"/>
    <n v="32.569708391408597"/>
    <n v="3.25697083914086E+16"/>
    <x v="2"/>
    <n v="2527"/>
    <s v="Si"/>
    <x v="1"/>
    <n v="2209.06210236281"/>
    <n v="2.20906210236281E+16"/>
    <n v="228.760410143337"/>
    <n v="2.28760410143337E+16"/>
    <x v="101"/>
    <n v="94.4"/>
  </r>
  <r>
    <x v="2"/>
    <n v="48"/>
    <x v="0"/>
    <x v="5"/>
    <x v="1"/>
    <x v="2"/>
    <x v="1"/>
    <x v="2527"/>
    <x v="1"/>
    <x v="0"/>
    <n v="32.569585879619197"/>
    <n v="32.569585879619197"/>
    <n v="3.25695858796192E+16"/>
    <x v="2"/>
    <n v="2528"/>
    <s v="No"/>
    <x v="0"/>
    <n v="2290.6012472849202"/>
    <n v="2.29060124728492E+16"/>
    <n v="239.475870053216"/>
    <n v="2.39475870053216E+16"/>
    <x v="211"/>
    <n v="91.4"/>
  </r>
  <r>
    <x v="2"/>
    <n v="70"/>
    <x v="1"/>
    <x v="9"/>
    <x v="1"/>
    <x v="3"/>
    <x v="3"/>
    <x v="2528"/>
    <x v="1"/>
    <x v="3"/>
    <n v="32.474682245573497"/>
    <n v="32.474682245573497"/>
    <n v="3247468224557350"/>
    <x v="2"/>
    <n v="2529"/>
    <s v="No"/>
    <x v="0"/>
    <n v="218.00010622208401"/>
    <n v="2180001062220840"/>
    <n v="235.93072154668201"/>
    <n v="2.35930721546682E+16"/>
    <x v="489"/>
    <n v="104.3"/>
  </r>
  <r>
    <x v="2"/>
    <n v="62"/>
    <x v="1"/>
    <x v="17"/>
    <x v="3"/>
    <x v="3"/>
    <x v="0"/>
    <x v="2529"/>
    <x v="0"/>
    <x v="1"/>
    <n v="32.440613545893598"/>
    <n v="0.32440613545893598"/>
    <n v="324406135458936"/>
    <x v="2"/>
    <n v="2530"/>
    <s v="Si"/>
    <x v="1"/>
    <n v="2265.7865380911298"/>
    <n v="2.26578653809113E+16"/>
    <n v="26.318638216601801"/>
    <n v="2631863821660180"/>
    <x v="299"/>
    <n v="99.2"/>
  </r>
  <r>
    <x v="2"/>
    <n v="47"/>
    <x v="0"/>
    <x v="0"/>
    <x v="1"/>
    <x v="0"/>
    <x v="1"/>
    <x v="2530"/>
    <x v="1"/>
    <x v="1"/>
    <n v="32.4342640356804"/>
    <n v="3.2434264035680398"/>
    <n v="3243426403568040"/>
    <x v="2"/>
    <n v="2531"/>
    <s v="No"/>
    <x v="0"/>
    <n v="1961.4535665348701"/>
    <n v="1.96145356653487E+16"/>
    <n v="231.70947402828099"/>
    <n v="2.31709474028281E+16"/>
    <x v="18"/>
    <n v="87"/>
  </r>
  <r>
    <x v="2"/>
    <n v="57"/>
    <x v="0"/>
    <x v="0"/>
    <x v="2"/>
    <x v="3"/>
    <x v="0"/>
    <x v="2531"/>
    <x v="0"/>
    <x v="0"/>
    <n v="32.412564483944202"/>
    <n v="3.2412564483944202"/>
    <n v="3241256448394420"/>
    <x v="2"/>
    <n v="2532"/>
    <s v="No"/>
    <x v="0"/>
    <n v="2444.6872754115798"/>
    <n v="2.44468727541158E+16"/>
    <n v="25.186578699099702"/>
    <n v="2518657869909970"/>
    <x v="208"/>
    <n v="102.3"/>
  </r>
  <r>
    <x v="2"/>
    <n v="67"/>
    <x v="0"/>
    <x v="3"/>
    <x v="0"/>
    <x v="3"/>
    <x v="3"/>
    <x v="2532"/>
    <x v="0"/>
    <x v="3"/>
    <n v="32.4036575461664"/>
    <n v="32.4036575461664"/>
    <n v="3240365754616640"/>
    <x v="2"/>
    <n v="2533"/>
    <s v="Si"/>
    <x v="1"/>
    <n v="2341.9273383223399"/>
    <n v="2.34192733832234E+16"/>
    <n v="242.65128342373899"/>
    <n v="2.42651283423739E+16"/>
    <x v="274"/>
    <n v="101.8"/>
  </r>
  <r>
    <x v="2"/>
    <n v="52"/>
    <x v="1"/>
    <x v="8"/>
    <x v="1"/>
    <x v="2"/>
    <x v="1"/>
    <x v="2533"/>
    <x v="1"/>
    <x v="3"/>
    <n v="32.383713272322396"/>
    <n v="3.2383713272322399"/>
    <n v="3238371327232240"/>
    <x v="2"/>
    <n v="2534"/>
    <s v="No"/>
    <x v="0"/>
    <n v="1872.8688402334899"/>
    <n v="1.87286884023349E+16"/>
    <n v="195.34587540460399"/>
    <n v="1.95345875404604E+16"/>
    <x v="8"/>
    <n v="85.2"/>
  </r>
  <r>
    <x v="2"/>
    <n v="62"/>
    <x v="1"/>
    <x v="2"/>
    <x v="2"/>
    <x v="2"/>
    <x v="0"/>
    <x v="2534"/>
    <x v="0"/>
    <x v="0"/>
    <n v="32.380395685880394"/>
    <n v="0.32380395685880398"/>
    <n v="323803956858804"/>
    <x v="2"/>
    <n v="2535"/>
    <s v="Si"/>
    <x v="1"/>
    <n v="22.2270982963793"/>
    <n v="222270982963793"/>
    <n v="26.5005682682763"/>
    <n v="2650056826827630"/>
    <x v="349"/>
    <n v="100.4"/>
  </r>
  <r>
    <x v="2"/>
    <n v="62"/>
    <x v="0"/>
    <x v="8"/>
    <x v="0"/>
    <x v="3"/>
    <x v="0"/>
    <x v="2535"/>
    <x v="0"/>
    <x v="1"/>
    <n v="32.371870419955599"/>
    <n v="0.32371870419955601"/>
    <n v="323718704199556"/>
    <x v="2"/>
    <n v="2536"/>
    <s v="Si"/>
    <x v="1"/>
    <n v="221.13554930820601"/>
    <n v="2211355493082060"/>
    <n v="267.27024600601499"/>
    <n v="2.67270246006015E+16"/>
    <x v="504"/>
    <n v="107.6"/>
  </r>
  <r>
    <x v="2"/>
    <n v="60"/>
    <x v="0"/>
    <x v="1"/>
    <x v="0"/>
    <x v="3"/>
    <x v="0"/>
    <x v="2536"/>
    <x v="0"/>
    <x v="1"/>
    <n v="32.3591360756092"/>
    <n v="3.2359136075609198"/>
    <n v="3235913607560920"/>
    <x v="2"/>
    <n v="2537"/>
    <s v="No"/>
    <x v="0"/>
    <n v="242.02109958217099"/>
    <n v="2420210995821710"/>
    <n v="2.5794339216852702"/>
    <n v="257943392168527"/>
    <x v="336"/>
    <n v="103.9"/>
  </r>
  <r>
    <x v="2"/>
    <n v="60"/>
    <x v="0"/>
    <x v="5"/>
    <x v="0"/>
    <x v="3"/>
    <x v="0"/>
    <x v="2537"/>
    <x v="0"/>
    <x v="1"/>
    <n v="32.355880788742397"/>
    <n v="3.2355880788742399"/>
    <n v="3235588078874240"/>
    <x v="2"/>
    <n v="2538"/>
    <s v="Si"/>
    <x v="1"/>
    <n v="2258.6150651042799"/>
    <n v="2.25861506510428E+16"/>
    <n v="251.29062050605901"/>
    <n v="2.51290620506059E+16"/>
    <x v="310"/>
    <n v="102.3"/>
  </r>
  <r>
    <x v="2"/>
    <n v="64"/>
    <x v="1"/>
    <x v="2"/>
    <x v="2"/>
    <x v="3"/>
    <x v="0"/>
    <x v="2538"/>
    <x v="0"/>
    <x v="1"/>
    <n v="32.344595943689697"/>
    <n v="32.344595943689697"/>
    <n v="3.23445959436897E+16"/>
    <x v="2"/>
    <n v="2539"/>
    <s v="Si"/>
    <x v="1"/>
    <n v="2326.9873451693202"/>
    <n v="2.32698734516932E+16"/>
    <n v="252.45330911863499"/>
    <n v="2.52453309118635E+16"/>
    <x v="370"/>
    <n v="103.7"/>
  </r>
  <r>
    <x v="2"/>
    <n v="47"/>
    <x v="1"/>
    <x v="5"/>
    <x v="1"/>
    <x v="3"/>
    <x v="1"/>
    <x v="2539"/>
    <x v="1"/>
    <x v="1"/>
    <n v="32.340436512085297"/>
    <n v="3.23404365120853"/>
    <n v="3234043651208530"/>
    <x v="2"/>
    <n v="2540"/>
    <s v="No"/>
    <x v="0"/>
    <n v="2133.7036349594"/>
    <n v="2.1337036349594E+16"/>
    <n v="236.66696601429601"/>
    <n v="2.36666966014296E+16"/>
    <x v="52"/>
    <n v="90.8"/>
  </r>
  <r>
    <x v="2"/>
    <n v="59"/>
    <x v="0"/>
    <x v="5"/>
    <x v="1"/>
    <x v="0"/>
    <x v="0"/>
    <x v="2540"/>
    <x v="0"/>
    <x v="1"/>
    <n v="32.338303587916798"/>
    <n v="3.2338303587916801"/>
    <n v="3233830358791680"/>
    <x v="2"/>
    <n v="2541"/>
    <s v="No"/>
    <x v="0"/>
    <n v="2490.2533631247902"/>
    <n v="2.49025336312479E+16"/>
    <n v="262.61015602996599"/>
    <n v="2.62610156029966E+16"/>
    <x v="123"/>
    <n v="102.1"/>
  </r>
  <r>
    <x v="2"/>
    <n v="69"/>
    <x v="1"/>
    <x v="9"/>
    <x v="0"/>
    <x v="3"/>
    <x v="3"/>
    <x v="2541"/>
    <x v="0"/>
    <x v="1"/>
    <n v="32.335864433078598"/>
    <n v="3.23358644330786"/>
    <n v="3233586443307860"/>
    <x v="2"/>
    <n v="2542"/>
    <s v="Si"/>
    <x v="1"/>
    <n v="2654.2528322537901"/>
    <n v="2.65425283225379E+16"/>
    <n v="27.2740942924104"/>
    <n v="2727409429241040"/>
    <x v="401"/>
    <n v="106.6"/>
  </r>
  <r>
    <x v="2"/>
    <n v="60"/>
    <x v="1"/>
    <x v="2"/>
    <x v="1"/>
    <x v="0"/>
    <x v="0"/>
    <x v="2542"/>
    <x v="2"/>
    <x v="3"/>
    <n v="32.327214503222898"/>
    <n v="3.2327214503222899"/>
    <n v="3232721450322290"/>
    <x v="2"/>
    <n v="2543"/>
    <s v="No"/>
    <x v="0"/>
    <n v="2128.6896507882102"/>
    <n v="2.12868965078821E+16"/>
    <n v="21.113145824860801"/>
    <n v="2111314582486080"/>
    <x v="76"/>
    <n v="91.5"/>
  </r>
  <r>
    <x v="2"/>
    <n v="62"/>
    <x v="0"/>
    <x v="12"/>
    <x v="1"/>
    <x v="0"/>
    <x v="0"/>
    <x v="2543"/>
    <x v="1"/>
    <x v="1"/>
    <n v="32.309940043892901"/>
    <n v="32.309940043892901"/>
    <n v="3230994004389290"/>
    <x v="2"/>
    <n v="2544"/>
    <s v="Si"/>
    <x v="1"/>
    <n v="2250.7394558675801"/>
    <n v="2.25073945586758E+16"/>
    <n v="25.8854090267963"/>
    <n v="2588540902679630"/>
    <x v="428"/>
    <n v="100.2"/>
  </r>
  <r>
    <x v="2"/>
    <n v="65"/>
    <x v="0"/>
    <x v="2"/>
    <x v="2"/>
    <x v="3"/>
    <x v="3"/>
    <x v="2544"/>
    <x v="1"/>
    <x v="1"/>
    <n v="32.307746683661797"/>
    <n v="3.23077466836618"/>
    <n v="3230774668366180"/>
    <x v="2"/>
    <n v="2545"/>
    <s v="Si"/>
    <x v="1"/>
    <n v="2535.9219606311599"/>
    <n v="2.53592196063116E+16"/>
    <n v="2.6216303790805902"/>
    <n v="262163037908059"/>
    <x v="409"/>
    <n v="101"/>
  </r>
  <r>
    <x v="2"/>
    <n v="58"/>
    <x v="0"/>
    <x v="6"/>
    <x v="2"/>
    <x v="0"/>
    <x v="0"/>
    <x v="2545"/>
    <x v="1"/>
    <x v="0"/>
    <n v="32.299385543274497"/>
    <n v="32.299385543274497"/>
    <n v="3.22993855432745E+16"/>
    <x v="2"/>
    <n v="2546"/>
    <s v="No"/>
    <x v="0"/>
    <n v="2209.4053814512399"/>
    <n v="2.20940538145124E+16"/>
    <n v="21.419410402759699"/>
    <n v="2141941040275970"/>
    <x v="308"/>
    <n v="96.3"/>
  </r>
  <r>
    <x v="2"/>
    <n v="71"/>
    <x v="1"/>
    <x v="0"/>
    <x v="2"/>
    <x v="0"/>
    <x v="3"/>
    <x v="2546"/>
    <x v="1"/>
    <x v="3"/>
    <n v="32.297280553492598"/>
    <n v="32.297280553492598"/>
    <n v="3.22972805534926E+16"/>
    <x v="2"/>
    <n v="2547"/>
    <s v="Si"/>
    <x v="1"/>
    <n v="2591.6992211714"/>
    <n v="2.5916992211714E+16"/>
    <n v="212.65780197285699"/>
    <n v="2.12657801972857E+16"/>
    <x v="463"/>
    <n v="106.3"/>
  </r>
  <r>
    <x v="2"/>
    <n v="65"/>
    <x v="1"/>
    <x v="10"/>
    <x v="0"/>
    <x v="0"/>
    <x v="3"/>
    <x v="2547"/>
    <x v="0"/>
    <x v="1"/>
    <n v="32.2931228426784"/>
    <n v="3.2293122842678401"/>
    <n v="3229312284267840"/>
    <x v="2"/>
    <n v="2548"/>
    <s v="No"/>
    <x v="0"/>
    <n v="234.353450038723"/>
    <n v="2343534500387230"/>
    <n v="214.06296372976101"/>
    <n v="2.14062963729761E+16"/>
    <x v="277"/>
    <n v="96.3"/>
  </r>
  <r>
    <x v="2"/>
    <n v="53"/>
    <x v="0"/>
    <x v="0"/>
    <x v="2"/>
    <x v="3"/>
    <x v="1"/>
    <x v="2548"/>
    <x v="0"/>
    <x v="0"/>
    <n v="32.262051810532398"/>
    <n v="32.262051810532398"/>
    <n v="3.22620518105324E+16"/>
    <x v="2"/>
    <n v="2549"/>
    <s v="Si"/>
    <x v="1"/>
    <n v="2024.20059084284"/>
    <n v="2.02420059084284E+16"/>
    <n v="259.98204965956899"/>
    <n v="2.59982049659569E+16"/>
    <x v="134"/>
    <n v="93.6"/>
  </r>
  <r>
    <x v="2"/>
    <n v="64"/>
    <x v="1"/>
    <x v="9"/>
    <x v="3"/>
    <x v="0"/>
    <x v="0"/>
    <x v="2549"/>
    <x v="0"/>
    <x v="3"/>
    <n v="32.261476887749303"/>
    <n v="3.2261476887749301"/>
    <n v="3226147688774930"/>
    <x v="2"/>
    <n v="2550"/>
    <s v="No"/>
    <x v="0"/>
    <n v="208.33582519842699"/>
    <n v="2083358251984270"/>
    <n v="26.819951799107201"/>
    <n v="2681995179910720"/>
    <x v="316"/>
    <n v="99.7"/>
  </r>
  <r>
    <x v="2"/>
    <n v="51"/>
    <x v="1"/>
    <x v="7"/>
    <x v="1"/>
    <x v="0"/>
    <x v="1"/>
    <x v="2550"/>
    <x v="0"/>
    <x v="3"/>
    <n v="32.260504476247498"/>
    <n v="3.22605044762475"/>
    <n v="3226050447624750"/>
    <x v="2"/>
    <n v="2551"/>
    <s v="No"/>
    <x v="0"/>
    <n v="202.915667639698"/>
    <n v="2029156676396980"/>
    <n v="205.86795925042901"/>
    <n v="2.05867959250429E+16"/>
    <x v="111"/>
    <n v="91.7"/>
  </r>
  <r>
    <x v="2"/>
    <n v="73"/>
    <x v="1"/>
    <x v="5"/>
    <x v="0"/>
    <x v="3"/>
    <x v="3"/>
    <x v="2551"/>
    <x v="0"/>
    <x v="3"/>
    <n v="32.251592836479901"/>
    <n v="3.2251592836479901"/>
    <n v="3225159283647990"/>
    <x v="2"/>
    <n v="2552"/>
    <s v="Si"/>
    <x v="1"/>
    <n v="2087.1977383833"/>
    <n v="2.0871977383833E+16"/>
    <n v="26.5295821765155"/>
    <n v="2652958217651550"/>
    <x v="295"/>
    <n v="101.8"/>
  </r>
  <r>
    <x v="2"/>
    <n v="63"/>
    <x v="1"/>
    <x v="1"/>
    <x v="1"/>
    <x v="0"/>
    <x v="0"/>
    <x v="2552"/>
    <x v="0"/>
    <x v="1"/>
    <n v="32.243032282526102"/>
    <n v="32.243032282526102"/>
    <n v="3.22430322825261E+16"/>
    <x v="2"/>
    <n v="2553"/>
    <s v="No"/>
    <x v="0"/>
    <n v="2113.6227307003501"/>
    <n v="2.11362273070035E+16"/>
    <n v="222.34197492441501"/>
    <n v="2.22341974924415E+16"/>
    <x v="38"/>
    <n v="96.7"/>
  </r>
  <r>
    <x v="2"/>
    <n v="54"/>
    <x v="0"/>
    <x v="2"/>
    <x v="2"/>
    <x v="2"/>
    <x v="1"/>
    <x v="2553"/>
    <x v="0"/>
    <x v="1"/>
    <n v="32.217286945081298"/>
    <n v="3.2217286945081298"/>
    <n v="3221728694508130"/>
    <x v="2"/>
    <n v="2554"/>
    <s v="No"/>
    <x v="0"/>
    <n v="2120.4261414060502"/>
    <n v="2.12042614140605E+16"/>
    <n v="219.809694363311"/>
    <n v="2.19809694363311E+16"/>
    <x v="367"/>
    <n v="100.3"/>
  </r>
  <r>
    <x v="2"/>
    <n v="46"/>
    <x v="1"/>
    <x v="5"/>
    <x v="1"/>
    <x v="0"/>
    <x v="1"/>
    <x v="2554"/>
    <x v="1"/>
    <x v="3"/>
    <n v="32.213102861207403"/>
    <n v="32.213102861207403"/>
    <n v="3.22131028612074E+16"/>
    <x v="2"/>
    <n v="2555"/>
    <s v="No"/>
    <x v="0"/>
    <n v="2013.96138339146"/>
    <n v="2.01396138339146E+16"/>
    <n v="185.04770183754201"/>
    <n v="1.85047701837542E+16"/>
    <x v="104"/>
    <n v="88.6"/>
  </r>
  <r>
    <x v="2"/>
    <n v="67"/>
    <x v="0"/>
    <x v="7"/>
    <x v="2"/>
    <x v="3"/>
    <x v="3"/>
    <x v="2555"/>
    <x v="0"/>
    <x v="2"/>
    <n v="32.185130871799302"/>
    <n v="32.185130871799302"/>
    <n v="3.21851308717993E+16"/>
    <x v="2"/>
    <n v="2556"/>
    <s v="Si"/>
    <x v="1"/>
    <n v="2469.8033450135699"/>
    <n v="2.46980334501357E+16"/>
    <n v="2.9281405365897801"/>
    <n v="292814053658978"/>
    <x v="400"/>
    <n v="101.3"/>
  </r>
  <r>
    <x v="2"/>
    <n v="55"/>
    <x v="0"/>
    <x v="4"/>
    <x v="1"/>
    <x v="3"/>
    <x v="0"/>
    <x v="2556"/>
    <x v="0"/>
    <x v="2"/>
    <n v="32.173935543691101"/>
    <n v="3.2173935543691101"/>
    <n v="3217393554369110"/>
    <x v="2"/>
    <n v="2557"/>
    <s v="No"/>
    <x v="0"/>
    <n v="225.11864431178699"/>
    <n v="2251186443117870"/>
    <n v="22.247300263398198"/>
    <n v="2224730026339820"/>
    <x v="489"/>
    <n v="102.3"/>
  </r>
  <r>
    <x v="2"/>
    <n v="56"/>
    <x v="0"/>
    <x v="4"/>
    <x v="1"/>
    <x v="2"/>
    <x v="0"/>
    <x v="2557"/>
    <x v="1"/>
    <x v="3"/>
    <n v="32.170798327456701"/>
    <n v="3.2170798327456702"/>
    <n v="3217079832745670"/>
    <x v="2"/>
    <n v="2558"/>
    <s v="No"/>
    <x v="0"/>
    <n v="1942.1317063132101"/>
    <n v="1.94213170631321E+16"/>
    <n v="233.41069299726701"/>
    <n v="2.33410692997267E+16"/>
    <x v="472"/>
    <n v="92"/>
  </r>
  <r>
    <x v="2"/>
    <n v="54"/>
    <x v="0"/>
    <x v="9"/>
    <x v="1"/>
    <x v="2"/>
    <x v="1"/>
    <x v="2558"/>
    <x v="0"/>
    <x v="1"/>
    <n v="32.143119304631099"/>
    <n v="32.143119304631099"/>
    <n v="3214311930463110"/>
    <x v="2"/>
    <n v="2559"/>
    <s v="No"/>
    <x v="0"/>
    <n v="1939.6527457934301"/>
    <n v="1.93965274579343E+16"/>
    <n v="188.60050895232499"/>
    <n v="1.88600508952325E+16"/>
    <x v="66"/>
    <n v="87.8"/>
  </r>
  <r>
    <x v="2"/>
    <n v="66"/>
    <x v="1"/>
    <x v="0"/>
    <x v="1"/>
    <x v="0"/>
    <x v="3"/>
    <x v="2559"/>
    <x v="1"/>
    <x v="3"/>
    <n v="32.135198961028301"/>
    <n v="3.21351989610283"/>
    <n v="3213519896102830"/>
    <x v="2"/>
    <n v="2560"/>
    <s v="No"/>
    <x v="0"/>
    <n v="220.612490535154"/>
    <n v="2206124905351540"/>
    <n v="237.98380031280701"/>
    <n v="2.37983800312807E+16"/>
    <x v="76"/>
    <n v="95.2"/>
  </r>
  <r>
    <x v="2"/>
    <n v="59"/>
    <x v="0"/>
    <x v="5"/>
    <x v="1"/>
    <x v="3"/>
    <x v="0"/>
    <x v="2560"/>
    <x v="0"/>
    <x v="1"/>
    <n v="32.120941578352998"/>
    <n v="3.2120941578352999"/>
    <n v="3212094157835300"/>
    <x v="2"/>
    <n v="2561"/>
    <s v="No"/>
    <x v="0"/>
    <n v="229.892072973594"/>
    <n v="2298920729735940"/>
    <n v="225.76689468944701"/>
    <n v="2.25766894689447E+16"/>
    <x v="286"/>
    <n v="95.9"/>
  </r>
  <r>
    <x v="2"/>
    <n v="64"/>
    <x v="0"/>
    <x v="7"/>
    <x v="3"/>
    <x v="0"/>
    <x v="0"/>
    <x v="2561"/>
    <x v="0"/>
    <x v="0"/>
    <n v="32.116231696211898"/>
    <n v="32.116231696211898"/>
    <n v="3211623169621190"/>
    <x v="2"/>
    <n v="2562"/>
    <s v="No"/>
    <x v="0"/>
    <n v="220.43611505659101"/>
    <n v="2204361150565910"/>
    <n v="247.13040059079799"/>
    <n v="2.47130400590798E+16"/>
    <x v="224"/>
    <n v="100.6"/>
  </r>
  <r>
    <x v="2"/>
    <n v="56"/>
    <x v="0"/>
    <x v="7"/>
    <x v="3"/>
    <x v="2"/>
    <x v="0"/>
    <x v="2562"/>
    <x v="1"/>
    <x v="1"/>
    <n v="32.1035244073949"/>
    <n v="3.2103524407394901"/>
    <n v="3210352440739490"/>
    <x v="2"/>
    <n v="2563"/>
    <s v="No"/>
    <x v="0"/>
    <n v="22.5506581998672"/>
    <n v="225506581998672"/>
    <n v="21.621826170882301"/>
    <n v="2162182617088230"/>
    <x v="343"/>
    <n v="97.2"/>
  </r>
  <r>
    <x v="2"/>
    <n v="62"/>
    <x v="0"/>
    <x v="11"/>
    <x v="1"/>
    <x v="2"/>
    <x v="0"/>
    <x v="2563"/>
    <x v="0"/>
    <x v="1"/>
    <n v="32.077978477544406"/>
    <n v="3.2077978477544402"/>
    <n v="3207797847754440"/>
    <x v="2"/>
    <n v="2564"/>
    <s v="No"/>
    <x v="0"/>
    <n v="20.3743763822335"/>
    <n v="203743763822335"/>
    <n v="223.71455264106299"/>
    <n v="2.23714552641063E+16"/>
    <x v="157"/>
    <n v="98.7"/>
  </r>
  <r>
    <x v="2"/>
    <n v="65"/>
    <x v="0"/>
    <x v="5"/>
    <x v="2"/>
    <x v="3"/>
    <x v="3"/>
    <x v="2564"/>
    <x v="1"/>
    <x v="3"/>
    <n v="32.048437757147397"/>
    <n v="3.2048437757147399"/>
    <n v="3204843775714740"/>
    <x v="2"/>
    <n v="2565"/>
    <s v="No"/>
    <x v="0"/>
    <n v="2135.3630706894501"/>
    <n v="2.13536307068945E+16"/>
    <n v="218.89949044079799"/>
    <n v="2.18899490440798E+16"/>
    <x v="93"/>
    <n v="101.3"/>
  </r>
  <r>
    <x v="2"/>
    <n v="53"/>
    <x v="1"/>
    <x v="6"/>
    <x v="1"/>
    <x v="0"/>
    <x v="1"/>
    <x v="2565"/>
    <x v="1"/>
    <x v="1"/>
    <n v="32.042655750651001"/>
    <n v="32.042655750651001"/>
    <n v="3.2042655750651E+16"/>
    <x v="2"/>
    <n v="2566"/>
    <s v="No"/>
    <x v="0"/>
    <n v="2333.28658732847"/>
    <n v="2.33328658732847E+16"/>
    <n v="27.26346405947"/>
    <n v="2726346405947000"/>
    <x v="173"/>
    <n v="91.3"/>
  </r>
  <r>
    <x v="2"/>
    <n v="55"/>
    <x v="1"/>
    <x v="0"/>
    <x v="2"/>
    <x v="3"/>
    <x v="0"/>
    <x v="2566"/>
    <x v="0"/>
    <x v="2"/>
    <n v="32.019482391400601"/>
    <n v="3.20194823914006"/>
    <n v="3201948239140060"/>
    <x v="2"/>
    <n v="2567"/>
    <s v="Si"/>
    <x v="1"/>
    <n v="256.65723197766101"/>
    <n v="2566572319776610"/>
    <n v="27.750184691758601"/>
    <n v="2775018469175860"/>
    <x v="420"/>
    <n v="105.3"/>
  </r>
  <r>
    <x v="2"/>
    <n v="60"/>
    <x v="1"/>
    <x v="9"/>
    <x v="0"/>
    <x v="3"/>
    <x v="0"/>
    <x v="2567"/>
    <x v="1"/>
    <x v="1"/>
    <n v="31.998186882829501"/>
    <n v="31.998186882829501"/>
    <n v="3.19981868828295E+16"/>
    <x v="2"/>
    <n v="2568"/>
    <s v="Si"/>
    <x v="1"/>
    <n v="237.72495456192701"/>
    <n v="2377249545619270"/>
    <n v="262.81261178290703"/>
    <n v="2.62812611782907E+16"/>
    <x v="438"/>
    <n v="100.7"/>
  </r>
  <r>
    <x v="2"/>
    <n v="60"/>
    <x v="1"/>
    <x v="10"/>
    <x v="1"/>
    <x v="0"/>
    <x v="0"/>
    <x v="2568"/>
    <x v="0"/>
    <x v="3"/>
    <n v="31.988318257339898"/>
    <n v="31.988318257339898"/>
    <n v="3.19883182573399E+16"/>
    <x v="2"/>
    <n v="2569"/>
    <s v="No"/>
    <x v="0"/>
    <n v="2153.69647057066"/>
    <n v="2.15369647057066E+16"/>
    <n v="194.47966629164799"/>
    <n v="1.94479666291648E+16"/>
    <x v="208"/>
    <n v="96.7"/>
  </r>
  <r>
    <x v="2"/>
    <n v="51"/>
    <x v="0"/>
    <x v="4"/>
    <x v="1"/>
    <x v="2"/>
    <x v="1"/>
    <x v="2569"/>
    <x v="1"/>
    <x v="3"/>
    <n v="31.9772914361929"/>
    <n v="31.9772914361929"/>
    <n v="3.19772914361929E+16"/>
    <x v="2"/>
    <n v="2570"/>
    <s v="No"/>
    <x v="0"/>
    <n v="2117.6468499544499"/>
    <n v="2.11764684995445E+16"/>
    <n v="195.22819602706201"/>
    <n v="1.95228196027062E+16"/>
    <x v="8"/>
    <n v="92.2"/>
  </r>
  <r>
    <x v="2"/>
    <n v="51"/>
    <x v="0"/>
    <x v="5"/>
    <x v="2"/>
    <x v="3"/>
    <x v="1"/>
    <x v="2570"/>
    <x v="0"/>
    <x v="2"/>
    <n v="31.9760494424741"/>
    <n v="3.1976049442474102"/>
    <n v="3197604944247410"/>
    <x v="2"/>
    <n v="2571"/>
    <s v="No"/>
    <x v="0"/>
    <n v="231.15212968550401"/>
    <n v="2311521296855040"/>
    <n v="27.605539746323199"/>
    <n v="2760553974632320"/>
    <x v="79"/>
    <n v="96.7"/>
  </r>
  <r>
    <x v="2"/>
    <n v="47"/>
    <x v="0"/>
    <x v="2"/>
    <x v="3"/>
    <x v="3"/>
    <x v="1"/>
    <x v="2571"/>
    <x v="0"/>
    <x v="2"/>
    <n v="31.951804886103901"/>
    <n v="31.951804886103901"/>
    <n v="3.19518048861039E+16"/>
    <x v="2"/>
    <n v="2572"/>
    <s v="No"/>
    <x v="0"/>
    <n v="2458.5527612999399"/>
    <n v="2.45855276129994E+16"/>
    <n v="2.61264393071506"/>
    <n v="261264393071506"/>
    <x v="88"/>
    <n v="96.7"/>
  </r>
  <r>
    <x v="2"/>
    <n v="58"/>
    <x v="1"/>
    <x v="0"/>
    <x v="3"/>
    <x v="0"/>
    <x v="0"/>
    <x v="2572"/>
    <x v="1"/>
    <x v="3"/>
    <n v="31.9434129282592"/>
    <n v="31.9434129282592"/>
    <n v="3.19434129282592E+16"/>
    <x v="2"/>
    <n v="2573"/>
    <s v="No"/>
    <x v="0"/>
    <n v="1887.24834594647"/>
    <n v="1.88724834594647E+16"/>
    <n v="2.36645095636278"/>
    <n v="236645095636278"/>
    <x v="469"/>
    <n v="99.6"/>
  </r>
  <r>
    <x v="2"/>
    <n v="63"/>
    <x v="0"/>
    <x v="10"/>
    <x v="3"/>
    <x v="0"/>
    <x v="0"/>
    <x v="2573"/>
    <x v="1"/>
    <x v="1"/>
    <n v="31.928678932637201"/>
    <n v="31.928678932637201"/>
    <n v="3.19286789326372E+16"/>
    <x v="2"/>
    <n v="2574"/>
    <s v="No"/>
    <x v="0"/>
    <n v="2234.7814076930799"/>
    <n v="2.23478140769308E+16"/>
    <n v="230.52591680095901"/>
    <n v="2.30525916800959E+16"/>
    <x v="7"/>
    <n v="94.6"/>
  </r>
  <r>
    <x v="2"/>
    <n v="65"/>
    <x v="0"/>
    <x v="7"/>
    <x v="0"/>
    <x v="0"/>
    <x v="3"/>
    <x v="2574"/>
    <x v="0"/>
    <x v="2"/>
    <n v="31.9158260248152"/>
    <n v="31.9158260248152"/>
    <n v="3.19158260248152E+16"/>
    <x v="2"/>
    <n v="2575"/>
    <s v="No"/>
    <x v="0"/>
    <n v="2073.4394555066701"/>
    <n v="2.07343945550667E+16"/>
    <n v="236.881610332561"/>
    <n v="2.36881610332561E+16"/>
    <x v="271"/>
    <n v="110.4"/>
  </r>
  <r>
    <x v="2"/>
    <n v="63"/>
    <x v="1"/>
    <x v="0"/>
    <x v="3"/>
    <x v="3"/>
    <x v="0"/>
    <x v="2575"/>
    <x v="0"/>
    <x v="3"/>
    <n v="31.906362642724101"/>
    <n v="3.1906362642724102"/>
    <n v="3190636264272410"/>
    <x v="2"/>
    <n v="2576"/>
    <s v="No"/>
    <x v="0"/>
    <n v="2232.4167556295602"/>
    <n v="2.23241675562956E+16"/>
    <n v="201.37513074959699"/>
    <n v="2.01375130749597E+16"/>
    <x v="159"/>
    <n v="99.5"/>
  </r>
  <r>
    <x v="2"/>
    <n v="43"/>
    <x v="0"/>
    <x v="6"/>
    <x v="3"/>
    <x v="3"/>
    <x v="2"/>
    <x v="2576"/>
    <x v="0"/>
    <x v="2"/>
    <n v="31.905123772599101"/>
    <n v="31.905123772599101"/>
    <n v="3.19051237725991E+16"/>
    <x v="2"/>
    <n v="2577"/>
    <s v="Si"/>
    <x v="1"/>
    <n v="238.435311842522"/>
    <n v="2384353118425220"/>
    <n v="274.94732330831101"/>
    <n v="2.74947323308311E+16"/>
    <x v="7"/>
    <n v="99.1"/>
  </r>
  <r>
    <x v="2"/>
    <n v="58"/>
    <x v="0"/>
    <x v="0"/>
    <x v="2"/>
    <x v="3"/>
    <x v="0"/>
    <x v="2577"/>
    <x v="0"/>
    <x v="3"/>
    <n v="31.8919516998936"/>
    <n v="31.8919516998936"/>
    <n v="3.18919516998936E+16"/>
    <x v="2"/>
    <n v="2578"/>
    <s v="No"/>
    <x v="0"/>
    <n v="1948.9880021415599"/>
    <n v="1.94898800214156E+16"/>
    <n v="241.25861492040801"/>
    <n v="2.41258614920408E+16"/>
    <x v="400"/>
    <n v="102"/>
  </r>
  <r>
    <x v="2"/>
    <n v="69"/>
    <x v="1"/>
    <x v="5"/>
    <x v="2"/>
    <x v="3"/>
    <x v="3"/>
    <x v="2578"/>
    <x v="0"/>
    <x v="1"/>
    <n v="31.847457318495898"/>
    <n v="31.847457318495898"/>
    <n v="3.18474573184959E+16"/>
    <x v="2"/>
    <n v="2579"/>
    <s v="Si"/>
    <x v="1"/>
    <n v="2548.1794264935202"/>
    <n v="2.54817942649352E+16"/>
    <n v="3.0000000000000001E-12"/>
    <n v="300"/>
    <x v="328"/>
    <n v="96.5"/>
  </r>
  <r>
    <x v="2"/>
    <n v="70"/>
    <x v="1"/>
    <x v="1"/>
    <x v="0"/>
    <x v="3"/>
    <x v="3"/>
    <x v="2579"/>
    <x v="0"/>
    <x v="1"/>
    <n v="31.8336900998091"/>
    <n v="31.8336900998091"/>
    <n v="3.18336900998091E+16"/>
    <x v="2"/>
    <n v="2580"/>
    <s v="No"/>
    <x v="0"/>
    <n v="2126.9824968569401"/>
    <n v="2.12698249685694E+16"/>
    <n v="290.86984527551903"/>
    <n v="2.90869845275519E+16"/>
    <x v="505"/>
    <n v="103.6"/>
  </r>
  <r>
    <x v="2"/>
    <n v="64"/>
    <x v="1"/>
    <x v="3"/>
    <x v="0"/>
    <x v="0"/>
    <x v="0"/>
    <x v="2580"/>
    <x v="0"/>
    <x v="3"/>
    <n v="31.824360168110601"/>
    <n v="31.824360168110601"/>
    <n v="3.18243601681106E+16"/>
    <x v="2"/>
    <n v="2581"/>
    <s v="No"/>
    <x v="0"/>
    <n v="2063.2076279938101"/>
    <n v="2.06320762799381E+16"/>
    <n v="234.81831677730301"/>
    <n v="2.34818316777303E+16"/>
    <x v="180"/>
    <n v="97.7"/>
  </r>
  <r>
    <x v="2"/>
    <n v="53"/>
    <x v="1"/>
    <x v="8"/>
    <x v="1"/>
    <x v="3"/>
    <x v="1"/>
    <x v="2581"/>
    <x v="1"/>
    <x v="3"/>
    <n v="31.823369363123899"/>
    <n v="31.823369363123899"/>
    <n v="3.18233693631239E+16"/>
    <x v="2"/>
    <n v="2582"/>
    <s v="No"/>
    <x v="0"/>
    <n v="210.02661128361501"/>
    <n v="2100266112836150"/>
    <n v="22.878456389830099"/>
    <n v="2287845638983010"/>
    <x v="54"/>
    <n v="86.8"/>
  </r>
  <r>
    <x v="2"/>
    <n v="61"/>
    <x v="1"/>
    <x v="0"/>
    <x v="3"/>
    <x v="3"/>
    <x v="0"/>
    <x v="2582"/>
    <x v="1"/>
    <x v="1"/>
    <n v="31.813888293452401"/>
    <n v="31.813888293452401"/>
    <n v="3.18138882934524E+16"/>
    <x v="2"/>
    <n v="2583"/>
    <s v="Si"/>
    <x v="1"/>
    <n v="2607.81259099626"/>
    <n v="2.60781259099626E+16"/>
    <n v="243.95493516972201"/>
    <n v="2.43954935169722E+16"/>
    <x v="332"/>
    <n v="93.9"/>
  </r>
  <r>
    <x v="2"/>
    <n v="65"/>
    <x v="1"/>
    <x v="6"/>
    <x v="2"/>
    <x v="0"/>
    <x v="3"/>
    <x v="2583"/>
    <x v="1"/>
    <x v="1"/>
    <n v="31.783600123952201"/>
    <n v="3.17836001239522"/>
    <n v="3178360012395220"/>
    <x v="2"/>
    <n v="2584"/>
    <s v="No"/>
    <x v="0"/>
    <n v="205.66855261333299"/>
    <n v="2056685526133330"/>
    <n v="216.72963811023101"/>
    <n v="2.16729638110231E+16"/>
    <x v="418"/>
    <n v="98.1"/>
  </r>
  <r>
    <x v="2"/>
    <n v="55"/>
    <x v="0"/>
    <x v="10"/>
    <x v="2"/>
    <x v="0"/>
    <x v="0"/>
    <x v="2584"/>
    <x v="0"/>
    <x v="0"/>
    <n v="31.783502478931396"/>
    <n v="3.1783502478931398"/>
    <n v="3178350247893140"/>
    <x v="2"/>
    <n v="2585"/>
    <s v="No"/>
    <x v="0"/>
    <n v="2099.0991546056198"/>
    <n v="2.09909915460562E+16"/>
    <n v="22.846876544468699"/>
    <n v="2284687654446870"/>
    <x v="124"/>
    <n v="98.1"/>
  </r>
  <r>
    <x v="2"/>
    <n v="67"/>
    <x v="0"/>
    <x v="0"/>
    <x v="2"/>
    <x v="3"/>
    <x v="3"/>
    <x v="2585"/>
    <x v="0"/>
    <x v="0"/>
    <n v="31.760562147199501"/>
    <n v="31.760562147199501"/>
    <n v="3.17605621471995E+16"/>
    <x v="2"/>
    <n v="2586"/>
    <s v="No"/>
    <x v="0"/>
    <n v="227.52693702485499"/>
    <n v="2275269370248550"/>
    <n v="281.93658655716098"/>
    <n v="2.81936586557161E+16"/>
    <x v="214"/>
    <n v="96.3"/>
  </r>
  <r>
    <x v="2"/>
    <n v="66"/>
    <x v="1"/>
    <x v="0"/>
    <x v="1"/>
    <x v="0"/>
    <x v="3"/>
    <x v="2586"/>
    <x v="1"/>
    <x v="1"/>
    <n v="31.7450953130997"/>
    <n v="31.7450953130997"/>
    <n v="3174509531309970"/>
    <x v="2"/>
    <n v="2587"/>
    <s v="No"/>
    <x v="0"/>
    <n v="231.381342546951"/>
    <n v="2313813425469510"/>
    <n v="243.81408124491401"/>
    <n v="2.43814081244914E+16"/>
    <x v="23"/>
    <n v="92.8"/>
  </r>
  <r>
    <x v="2"/>
    <n v="63"/>
    <x v="0"/>
    <x v="2"/>
    <x v="3"/>
    <x v="3"/>
    <x v="0"/>
    <x v="2587"/>
    <x v="0"/>
    <x v="3"/>
    <n v="31.7219039127705"/>
    <n v="31.7219039127705"/>
    <n v="3.17219039127705E+16"/>
    <x v="2"/>
    <n v="2588"/>
    <s v="No"/>
    <x v="0"/>
    <n v="2226.7010455325199"/>
    <n v="2.22670104553252E+16"/>
    <n v="230.012320427996"/>
    <n v="2.30012320427996E+16"/>
    <x v="303"/>
    <n v="100.2"/>
  </r>
  <r>
    <x v="2"/>
    <n v="55"/>
    <x v="1"/>
    <x v="9"/>
    <x v="1"/>
    <x v="3"/>
    <x v="0"/>
    <x v="2588"/>
    <x v="0"/>
    <x v="1"/>
    <n v="31.703192553866998"/>
    <n v="3.1703192553866999"/>
    <n v="3170319255386700"/>
    <x v="2"/>
    <n v="2589"/>
    <s v="No"/>
    <x v="0"/>
    <n v="2349.9039859497602"/>
    <n v="2.34990398594976E+16"/>
    <n v="255.31856324038901"/>
    <n v="2.55318563240389E+16"/>
    <x v="465"/>
    <n v="93.9"/>
  </r>
  <r>
    <x v="2"/>
    <n v="43"/>
    <x v="0"/>
    <x v="0"/>
    <x v="3"/>
    <x v="0"/>
    <x v="2"/>
    <x v="2589"/>
    <x v="0"/>
    <x v="2"/>
    <n v="31.7028066653425"/>
    <n v="31.7028066653425"/>
    <n v="3.17028066653425E+16"/>
    <x v="2"/>
    <n v="2590"/>
    <s v="Si"/>
    <x v="1"/>
    <n v="2302.0192947977398"/>
    <n v="2.30201929479774E+16"/>
    <n v="26.4505004488929"/>
    <n v="2645050044889290"/>
    <x v="305"/>
    <n v="98.9"/>
  </r>
  <r>
    <x v="2"/>
    <n v="55"/>
    <x v="0"/>
    <x v="15"/>
    <x v="2"/>
    <x v="3"/>
    <x v="0"/>
    <x v="2590"/>
    <x v="0"/>
    <x v="0"/>
    <n v="31.695624213960901"/>
    <n v="31.695624213960901"/>
    <n v="3.16956242139609E+16"/>
    <x v="2"/>
    <n v="2591"/>
    <s v="Si"/>
    <x v="1"/>
    <n v="269.54016520976103"/>
    <n v="2695401652097610"/>
    <n v="254.64320223980701"/>
    <n v="2.54643202239807E+16"/>
    <x v="298"/>
    <n v="100.2"/>
  </r>
  <r>
    <x v="2"/>
    <n v="62"/>
    <x v="1"/>
    <x v="6"/>
    <x v="1"/>
    <x v="0"/>
    <x v="0"/>
    <x v="2591"/>
    <x v="1"/>
    <x v="3"/>
    <n v="31.691605204243299"/>
    <n v="31.691605204243299"/>
    <n v="3.16916052042433E+16"/>
    <x v="2"/>
    <n v="2592"/>
    <s v="No"/>
    <x v="0"/>
    <n v="1947.7174328281701"/>
    <n v="1.94771743282817E+16"/>
    <n v="197.366750857174"/>
    <n v="1.97366750857174E+16"/>
    <x v="63"/>
    <n v="93.9"/>
  </r>
  <r>
    <x v="2"/>
    <n v="43"/>
    <x v="0"/>
    <x v="2"/>
    <x v="1"/>
    <x v="2"/>
    <x v="2"/>
    <x v="2592"/>
    <x v="1"/>
    <x v="0"/>
    <n v="31.658104389220401"/>
    <n v="31.658104389220401"/>
    <n v="3.16581043892204E+16"/>
    <x v="2"/>
    <n v="2593"/>
    <s v="No"/>
    <x v="0"/>
    <n v="218.77653683409099"/>
    <n v="2187765368340910"/>
    <n v="19.578140704920099"/>
    <n v="1957814070492010"/>
    <x v="170"/>
    <n v="94.6"/>
  </r>
  <r>
    <x v="2"/>
    <n v="57"/>
    <x v="0"/>
    <x v="17"/>
    <x v="0"/>
    <x v="0"/>
    <x v="0"/>
    <x v="2593"/>
    <x v="0"/>
    <x v="0"/>
    <n v="31.649134162551"/>
    <n v="3.1649134162551"/>
    <n v="3164913416255100"/>
    <x v="2"/>
    <n v="2594"/>
    <s v="No"/>
    <x v="0"/>
    <n v="2358.0296212083599"/>
    <n v="2.35802962120836E+16"/>
    <n v="253.56334524950699"/>
    <n v="2.53563345249507E+16"/>
    <x v="274"/>
    <n v="104.6"/>
  </r>
  <r>
    <x v="2"/>
    <n v="58"/>
    <x v="0"/>
    <x v="0"/>
    <x v="1"/>
    <x v="0"/>
    <x v="0"/>
    <x v="2594"/>
    <x v="0"/>
    <x v="0"/>
    <n v="31.6465746579164"/>
    <n v="31.6465746579164"/>
    <n v="3.16465746579164E+16"/>
    <x v="2"/>
    <n v="2595"/>
    <s v="No"/>
    <x v="0"/>
    <n v="227.615162453023"/>
    <n v="2276151624530230"/>
    <n v="2.55047463153188"/>
    <n v="255047463153188"/>
    <x v="395"/>
    <n v="99.4"/>
  </r>
  <r>
    <x v="2"/>
    <n v="58"/>
    <x v="1"/>
    <x v="9"/>
    <x v="2"/>
    <x v="3"/>
    <x v="0"/>
    <x v="2595"/>
    <x v="0"/>
    <x v="0"/>
    <n v="31.638304821560201"/>
    <n v="31.638304821560201"/>
    <n v="3.16383048215602E+16"/>
    <x v="2"/>
    <n v="2596"/>
    <s v="Si"/>
    <x v="1"/>
    <n v="233.14316700055701"/>
    <n v="2331431670005570"/>
    <n v="259.295026393049"/>
    <n v="2.59295026393049E+16"/>
    <x v="304"/>
    <n v="98"/>
  </r>
  <r>
    <x v="2"/>
    <n v="68"/>
    <x v="0"/>
    <x v="8"/>
    <x v="1"/>
    <x v="0"/>
    <x v="3"/>
    <x v="2596"/>
    <x v="0"/>
    <x v="3"/>
    <n v="31.632139882718199"/>
    <n v="31.632139882718199"/>
    <n v="3.16321398827182E+16"/>
    <x v="2"/>
    <n v="2597"/>
    <s v="No"/>
    <x v="0"/>
    <n v="2132.5311052627699"/>
    <n v="2.13253110526277E+16"/>
    <n v="243.67098266358599"/>
    <n v="2.43670982663586E+16"/>
    <x v="157"/>
    <n v="95.2"/>
  </r>
  <r>
    <x v="2"/>
    <n v="55"/>
    <x v="0"/>
    <x v="8"/>
    <x v="3"/>
    <x v="0"/>
    <x v="0"/>
    <x v="2597"/>
    <x v="0"/>
    <x v="0"/>
    <n v="31.5871500487265"/>
    <n v="31.5871500487265"/>
    <n v="3.15871500487265E+16"/>
    <x v="2"/>
    <n v="2598"/>
    <s v="No"/>
    <x v="0"/>
    <n v="2220.4780457090801"/>
    <n v="2.22047804570908E+16"/>
    <n v="22.258279710666201"/>
    <n v="2225827971066620"/>
    <x v="332"/>
    <n v="102.6"/>
  </r>
  <r>
    <x v="2"/>
    <n v="56"/>
    <x v="0"/>
    <x v="12"/>
    <x v="2"/>
    <x v="3"/>
    <x v="0"/>
    <x v="2598"/>
    <x v="0"/>
    <x v="3"/>
    <n v="31.586328176625202"/>
    <n v="31.586328176625202"/>
    <n v="3.15863281766252E+16"/>
    <x v="2"/>
    <n v="2599"/>
    <s v="Si"/>
    <x v="1"/>
    <n v="2245.3433048891402"/>
    <n v="2.24534330488914E+16"/>
    <n v="28.076987963465101"/>
    <n v="2807698796346510"/>
    <x v="269"/>
    <n v="105.1"/>
  </r>
  <r>
    <x v="2"/>
    <n v="57"/>
    <x v="0"/>
    <x v="3"/>
    <x v="1"/>
    <x v="3"/>
    <x v="0"/>
    <x v="2599"/>
    <x v="1"/>
    <x v="3"/>
    <n v="31.577215743966601"/>
    <n v="3.15772157439666"/>
    <n v="3157721574396660"/>
    <x v="2"/>
    <n v="2600"/>
    <s v="No"/>
    <x v="0"/>
    <n v="207.29698730173499"/>
    <n v="2072969873017350"/>
    <n v="247.345823054269"/>
    <n v="2.47345823054269E+16"/>
    <x v="201"/>
    <n v="93.4"/>
  </r>
  <r>
    <x v="2"/>
    <n v="70"/>
    <x v="1"/>
    <x v="0"/>
    <x v="1"/>
    <x v="3"/>
    <x v="3"/>
    <x v="2600"/>
    <x v="1"/>
    <x v="3"/>
    <n v="31.572379939516502"/>
    <n v="31.572379939516502"/>
    <n v="3.15723799395165E+16"/>
    <x v="2"/>
    <n v="2601"/>
    <s v="No"/>
    <x v="0"/>
    <n v="2197.7050501286899"/>
    <n v="2.19770505012869E+16"/>
    <n v="262.25662830899699"/>
    <n v="2.62256628308997E+16"/>
    <x v="302"/>
    <n v="97"/>
  </r>
  <r>
    <x v="2"/>
    <n v="63"/>
    <x v="1"/>
    <x v="2"/>
    <x v="3"/>
    <x v="2"/>
    <x v="0"/>
    <x v="2601"/>
    <x v="1"/>
    <x v="1"/>
    <n v="31.5658860951512"/>
    <n v="31.5658860951512"/>
    <n v="3.15658860951512E+16"/>
    <x v="2"/>
    <n v="2602"/>
    <s v="No"/>
    <x v="0"/>
    <n v="2102.5844960491299"/>
    <n v="2.10258449604913E+16"/>
    <n v="228.103244109549"/>
    <n v="2.28103244109549E+16"/>
    <x v="377"/>
    <n v="97.1"/>
  </r>
  <r>
    <x v="2"/>
    <n v="66"/>
    <x v="0"/>
    <x v="17"/>
    <x v="2"/>
    <x v="3"/>
    <x v="3"/>
    <x v="2602"/>
    <x v="0"/>
    <x v="3"/>
    <n v="31.553067010679701"/>
    <n v="31.553067010679701"/>
    <n v="3.15530670106797E+16"/>
    <x v="2"/>
    <n v="2603"/>
    <s v="No"/>
    <x v="0"/>
    <n v="2314.6741840403101"/>
    <n v="2.31467418404031E+16"/>
    <n v="246.18634171176299"/>
    <n v="2.46186341711763E+16"/>
    <x v="368"/>
    <n v="94.3"/>
  </r>
  <r>
    <x v="2"/>
    <n v="54"/>
    <x v="0"/>
    <x v="2"/>
    <x v="1"/>
    <x v="3"/>
    <x v="1"/>
    <x v="2603"/>
    <x v="0"/>
    <x v="3"/>
    <n v="31.552524785149998"/>
    <n v="31.552524785149998"/>
    <n v="3.155252478515E+16"/>
    <x v="2"/>
    <n v="2604"/>
    <s v="Si"/>
    <x v="1"/>
    <n v="2051.2086811270801"/>
    <n v="2.05120868112708E+16"/>
    <n v="220.78351913481399"/>
    <n v="2.20783519134814E+16"/>
    <x v="264"/>
    <n v="99"/>
  </r>
  <r>
    <x v="2"/>
    <n v="51"/>
    <x v="1"/>
    <x v="3"/>
    <x v="1"/>
    <x v="2"/>
    <x v="1"/>
    <x v="2604"/>
    <x v="1"/>
    <x v="0"/>
    <n v="31.5414477765264"/>
    <n v="31.5414477765264"/>
    <n v="3.15414477765264E+16"/>
    <x v="2"/>
    <n v="2605"/>
    <s v="No"/>
    <x v="0"/>
    <n v="208.75039514067799"/>
    <n v="2087503951406780"/>
    <n v="22.676559857840601"/>
    <n v="2267655985784060"/>
    <x v="250"/>
    <n v="87.9"/>
  </r>
  <r>
    <x v="2"/>
    <n v="72"/>
    <x v="1"/>
    <x v="15"/>
    <x v="0"/>
    <x v="3"/>
    <x v="3"/>
    <x v="2605"/>
    <x v="0"/>
    <x v="1"/>
    <n v="31.537070562545001"/>
    <n v="31.537070562545001"/>
    <n v="3.1537070562545E+16"/>
    <x v="2"/>
    <n v="2606"/>
    <s v="No"/>
    <x v="0"/>
    <n v="2569.0521281626602"/>
    <n v="2.56905212816266E+16"/>
    <n v="27.954640775146999"/>
    <n v="2795464077514700"/>
    <x v="456"/>
    <n v="103.7"/>
  </r>
  <r>
    <x v="2"/>
    <n v="58"/>
    <x v="0"/>
    <x v="2"/>
    <x v="2"/>
    <x v="2"/>
    <x v="0"/>
    <x v="2606"/>
    <x v="0"/>
    <x v="0"/>
    <n v="31.521780350434799"/>
    <n v="31.521780350434799"/>
    <n v="3.15217803504348E+16"/>
    <x v="2"/>
    <n v="2607"/>
    <s v="No"/>
    <x v="0"/>
    <n v="2047.34972828284"/>
    <n v="2.04734972828284E+16"/>
    <n v="249.54440756902801"/>
    <n v="2.49544407569028E+16"/>
    <x v="395"/>
    <n v="100.5"/>
  </r>
  <r>
    <x v="2"/>
    <n v="63"/>
    <x v="1"/>
    <x v="0"/>
    <x v="1"/>
    <x v="1"/>
    <x v="0"/>
    <x v="2607"/>
    <x v="0"/>
    <x v="1"/>
    <n v="31.519373716271801"/>
    <n v="31.519373716271801"/>
    <n v="3.15193737162718E+16"/>
    <x v="2"/>
    <n v="2608"/>
    <s v="No"/>
    <x v="0"/>
    <n v="1738.7963237301201"/>
    <n v="1.73879632373012E+16"/>
    <n v="238.849231087308"/>
    <n v="2.38849231087308E+16"/>
    <x v="62"/>
    <n v="97.8"/>
  </r>
  <r>
    <x v="2"/>
    <n v="67"/>
    <x v="1"/>
    <x v="3"/>
    <x v="2"/>
    <x v="3"/>
    <x v="3"/>
    <x v="2608"/>
    <x v="0"/>
    <x v="1"/>
    <n v="31.518731362394"/>
    <n v="31.518731362394"/>
    <n v="3.1518731362394E+16"/>
    <x v="2"/>
    <n v="2609"/>
    <s v="Si"/>
    <x v="1"/>
    <n v="2317.8561027109399"/>
    <n v="2.31785610271094E+16"/>
    <n v="275.22718732681602"/>
    <n v="2.75227187326816E+16"/>
    <x v="436"/>
    <n v="100.4"/>
  </r>
  <r>
    <x v="2"/>
    <n v="60"/>
    <x v="0"/>
    <x v="6"/>
    <x v="1"/>
    <x v="0"/>
    <x v="0"/>
    <x v="2609"/>
    <x v="0"/>
    <x v="1"/>
    <n v="31.496309596403101"/>
    <n v="31.496309596403101"/>
    <n v="3.14963095964031E+16"/>
    <x v="2"/>
    <n v="2610"/>
    <s v="No"/>
    <x v="0"/>
    <n v="2273.55049972493"/>
    <n v="2.27355049972493E+16"/>
    <n v="290.39614820758601"/>
    <n v="2.90396148207586E+16"/>
    <x v="341"/>
    <n v="101.2"/>
  </r>
  <r>
    <x v="2"/>
    <n v="56"/>
    <x v="0"/>
    <x v="9"/>
    <x v="2"/>
    <x v="0"/>
    <x v="0"/>
    <x v="2610"/>
    <x v="1"/>
    <x v="1"/>
    <n v="31.4870725659862"/>
    <n v="31.4870725659862"/>
    <n v="3.14870725659862E+16"/>
    <x v="2"/>
    <n v="2611"/>
    <s v="No"/>
    <x v="0"/>
    <n v="210.45950765008701"/>
    <n v="2104595076500870"/>
    <n v="217.25372180024701"/>
    <n v="2.17253721800247E+16"/>
    <x v="472"/>
    <n v="96.9"/>
  </r>
  <r>
    <x v="2"/>
    <n v="59"/>
    <x v="1"/>
    <x v="2"/>
    <x v="3"/>
    <x v="0"/>
    <x v="0"/>
    <x v="2611"/>
    <x v="1"/>
    <x v="3"/>
    <n v="31.453343212531699"/>
    <n v="31.453343212531699"/>
    <n v="3.14533432125317E+16"/>
    <x v="2"/>
    <n v="2612"/>
    <s v="No"/>
    <x v="0"/>
    <n v="189.35396957903399"/>
    <n v="1893539695790340"/>
    <n v="0.23587574452016999"/>
    <n v="23587574452017"/>
    <x v="119"/>
    <n v="96.4"/>
  </r>
  <r>
    <x v="2"/>
    <n v="69"/>
    <x v="0"/>
    <x v="2"/>
    <x v="0"/>
    <x v="3"/>
    <x v="3"/>
    <x v="2612"/>
    <x v="0"/>
    <x v="3"/>
    <n v="31.4459610375973"/>
    <n v="31.4459610375973"/>
    <n v="3.14459610375973E+16"/>
    <x v="2"/>
    <n v="2613"/>
    <s v="Si"/>
    <x v="1"/>
    <n v="2512.0711257973999"/>
    <n v="2.5120711257974E+16"/>
    <n v="3.0000000000000001E-12"/>
    <n v="300"/>
    <x v="91"/>
    <n v="99.9"/>
  </r>
  <r>
    <x v="2"/>
    <n v="67"/>
    <x v="0"/>
    <x v="0"/>
    <x v="0"/>
    <x v="3"/>
    <x v="3"/>
    <x v="2613"/>
    <x v="0"/>
    <x v="1"/>
    <n v="31.443119374337801"/>
    <n v="31.443119374337801"/>
    <n v="3.14431193743378E+16"/>
    <x v="2"/>
    <n v="2614"/>
    <s v="Si"/>
    <x v="1"/>
    <n v="2268.8115588537198"/>
    <n v="2.26881155885372E+16"/>
    <n v="296.095133930364"/>
    <n v="2.96095133930364E+16"/>
    <x v="439"/>
    <n v="103.1"/>
  </r>
  <r>
    <x v="2"/>
    <n v="57"/>
    <x v="1"/>
    <x v="0"/>
    <x v="2"/>
    <x v="0"/>
    <x v="0"/>
    <x v="2614"/>
    <x v="1"/>
    <x v="1"/>
    <n v="31.4296590653348"/>
    <n v="31.4296590653348"/>
    <n v="3.14296590653348E+16"/>
    <x v="2"/>
    <n v="2615"/>
    <s v="No"/>
    <x v="0"/>
    <n v="2187.6676531201801"/>
    <n v="2.18766765312018E+16"/>
    <n v="254.084131174308"/>
    <n v="2.54084131174308E+16"/>
    <x v="170"/>
    <n v="89.5"/>
  </r>
  <r>
    <x v="2"/>
    <n v="71"/>
    <x v="1"/>
    <x v="5"/>
    <x v="1"/>
    <x v="3"/>
    <x v="3"/>
    <x v="2615"/>
    <x v="1"/>
    <x v="3"/>
    <n v="31.428060645688799"/>
    <n v="31.428060645688799"/>
    <n v="3.14280606456888E+16"/>
    <x v="2"/>
    <n v="2616"/>
    <s v="No"/>
    <x v="0"/>
    <n v="2216.8176541348198"/>
    <n v="2.21681765413482E+16"/>
    <n v="239.35830635670899"/>
    <n v="2.39358306356709E+16"/>
    <x v="323"/>
    <n v="97.5"/>
  </r>
  <r>
    <x v="2"/>
    <n v="63"/>
    <x v="0"/>
    <x v="5"/>
    <x v="3"/>
    <x v="2"/>
    <x v="0"/>
    <x v="2616"/>
    <x v="1"/>
    <x v="3"/>
    <n v="31.421948248864901"/>
    <n v="31.421948248864901"/>
    <n v="3.14219482488649E+16"/>
    <x v="2"/>
    <n v="2617"/>
    <s v="No"/>
    <x v="0"/>
    <n v="1833.7960817788501"/>
    <n v="1.83379608177885E+16"/>
    <n v="25.901755257813502"/>
    <n v="2590175525781350"/>
    <x v="185"/>
    <n v="92.4"/>
  </r>
  <r>
    <x v="2"/>
    <n v="64"/>
    <x v="1"/>
    <x v="1"/>
    <x v="1"/>
    <x v="0"/>
    <x v="0"/>
    <x v="2617"/>
    <x v="0"/>
    <x v="3"/>
    <n v="31.4143783178137"/>
    <n v="31.4143783178137"/>
    <n v="3.14143783178137E+16"/>
    <x v="2"/>
    <n v="2618"/>
    <s v="No"/>
    <x v="0"/>
    <n v="2127.1138636165301"/>
    <n v="2.12711386361653E+16"/>
    <n v="194.48456201071201"/>
    <n v="1.94484562010712E+16"/>
    <x v="112"/>
    <n v="96.1"/>
  </r>
  <r>
    <x v="2"/>
    <n v="65"/>
    <x v="0"/>
    <x v="0"/>
    <x v="2"/>
    <x v="0"/>
    <x v="3"/>
    <x v="2618"/>
    <x v="1"/>
    <x v="3"/>
    <n v="31.404448649135102"/>
    <n v="3.1404448649135102"/>
    <n v="3140444864913510"/>
    <x v="2"/>
    <n v="2619"/>
    <s v="No"/>
    <x v="0"/>
    <n v="2209.0636397365702"/>
    <n v="2.20906363973657E+16"/>
    <n v="24.598668346570001"/>
    <n v="2459866834657000"/>
    <x v="293"/>
    <n v="100.2"/>
  </r>
  <r>
    <x v="2"/>
    <n v="56"/>
    <x v="1"/>
    <x v="0"/>
    <x v="1"/>
    <x v="3"/>
    <x v="0"/>
    <x v="2619"/>
    <x v="0"/>
    <x v="1"/>
    <n v="31.402974257598299"/>
    <n v="31.402974257598299"/>
    <n v="3.14029742575983E+16"/>
    <x v="2"/>
    <n v="2620"/>
    <s v="No"/>
    <x v="0"/>
    <n v="2145.5759455648699"/>
    <n v="2.14557594556487E+16"/>
    <n v="27.5988694726231"/>
    <n v="2759886947262310"/>
    <x v="146"/>
    <n v="92.7"/>
  </r>
  <r>
    <x v="2"/>
    <n v="62"/>
    <x v="0"/>
    <x v="5"/>
    <x v="2"/>
    <x v="3"/>
    <x v="0"/>
    <x v="2620"/>
    <x v="0"/>
    <x v="3"/>
    <n v="31.3982024167208"/>
    <n v="31.3982024167208"/>
    <n v="3.13982024167208E+16"/>
    <x v="2"/>
    <n v="2621"/>
    <s v="Si"/>
    <x v="1"/>
    <n v="2354.7152547531"/>
    <n v="2.3547152547531E+16"/>
    <n v="25.8087424155318"/>
    <n v="2580874241553180"/>
    <x v="506"/>
    <n v="104.9"/>
  </r>
  <r>
    <x v="2"/>
    <n v="59"/>
    <x v="1"/>
    <x v="2"/>
    <x v="3"/>
    <x v="3"/>
    <x v="0"/>
    <x v="2621"/>
    <x v="0"/>
    <x v="1"/>
    <n v="31.383089451214001"/>
    <n v="3.1383089451214E-2"/>
    <n v="31383089451214"/>
    <x v="2"/>
    <n v="2622"/>
    <s v="No"/>
    <x v="0"/>
    <n v="2006.2183080329401"/>
    <n v="2.00621830803294E+16"/>
    <n v="249.19857039179701"/>
    <n v="2.49198570391797E+16"/>
    <x v="243"/>
    <n v="96.9"/>
  </r>
  <r>
    <x v="2"/>
    <n v="61"/>
    <x v="0"/>
    <x v="5"/>
    <x v="1"/>
    <x v="0"/>
    <x v="0"/>
    <x v="2622"/>
    <x v="0"/>
    <x v="1"/>
    <n v="31.3725758460447"/>
    <n v="31.3725758460447"/>
    <n v="3.13725758460447E+16"/>
    <x v="2"/>
    <n v="2623"/>
    <s v="No"/>
    <x v="0"/>
    <n v="2148.2567744759399"/>
    <n v="2.14825677447594E+16"/>
    <n v="24.266193347856898"/>
    <n v="2426619334785690"/>
    <x v="46"/>
    <n v="92.1"/>
  </r>
  <r>
    <x v="2"/>
    <n v="57"/>
    <x v="0"/>
    <x v="0"/>
    <x v="1"/>
    <x v="0"/>
    <x v="0"/>
    <x v="2623"/>
    <x v="1"/>
    <x v="3"/>
    <n v="31.3557535364945"/>
    <n v="31.3557535364945"/>
    <n v="3.13557535364945E+16"/>
    <x v="2"/>
    <n v="2624"/>
    <s v="No"/>
    <x v="0"/>
    <n v="1986.6020876856101"/>
    <n v="1.98660208768561E+16"/>
    <n v="253.19559974511901"/>
    <n v="2.53195599745119E+16"/>
    <x v="350"/>
    <n v="96.4"/>
  </r>
  <r>
    <x v="2"/>
    <n v="58"/>
    <x v="1"/>
    <x v="6"/>
    <x v="1"/>
    <x v="3"/>
    <x v="0"/>
    <x v="2624"/>
    <x v="0"/>
    <x v="1"/>
    <n v="31.355456926694099"/>
    <n v="31.355456926694099"/>
    <n v="3.13554569266941E+16"/>
    <x v="2"/>
    <n v="2625"/>
    <s v="No"/>
    <x v="0"/>
    <n v="2015.9596251696601"/>
    <n v="2.01595962516966E+16"/>
    <n v="237.569935475497"/>
    <n v="2.37569935475497E+16"/>
    <x v="216"/>
    <n v="97.8"/>
  </r>
  <r>
    <x v="2"/>
    <n v="74"/>
    <x v="1"/>
    <x v="6"/>
    <x v="0"/>
    <x v="3"/>
    <x v="3"/>
    <x v="2625"/>
    <x v="0"/>
    <x v="3"/>
    <n v="31.336631912363501"/>
    <n v="3.1336631912363502"/>
    <n v="3133663191236350"/>
    <x v="2"/>
    <n v="2626"/>
    <s v="Si"/>
    <x v="1"/>
    <n v="257.41207944606703"/>
    <n v="2574120794460670"/>
    <n v="2.6746157124055401"/>
    <n v="267461571240554"/>
    <x v="507"/>
    <n v="110.2"/>
  </r>
  <r>
    <x v="2"/>
    <n v="48"/>
    <x v="1"/>
    <x v="11"/>
    <x v="3"/>
    <x v="2"/>
    <x v="1"/>
    <x v="2626"/>
    <x v="0"/>
    <x v="1"/>
    <n v="31.310678819024197"/>
    <n v="3.1310678819024198"/>
    <n v="3131067881902420"/>
    <x v="2"/>
    <n v="2627"/>
    <s v="No"/>
    <x v="0"/>
    <n v="2008.9398656677399"/>
    <n v="2.00893986566774E+16"/>
    <n v="228.641223728672"/>
    <n v="2.28641223728672E+16"/>
    <x v="221"/>
    <n v="94.2"/>
  </r>
  <r>
    <x v="2"/>
    <n v="54"/>
    <x v="0"/>
    <x v="2"/>
    <x v="3"/>
    <x v="3"/>
    <x v="1"/>
    <x v="2627"/>
    <x v="1"/>
    <x v="3"/>
    <n v="31.276082182444298"/>
    <n v="31.276082182444298"/>
    <n v="3.12760821824443E+16"/>
    <x v="2"/>
    <n v="2628"/>
    <s v="No"/>
    <x v="0"/>
    <n v="2349.8806833762701"/>
    <n v="2.34988068337627E+16"/>
    <n v="242.50485147490801"/>
    <n v="2.42504851474908E+16"/>
    <x v="47"/>
    <n v="91.5"/>
  </r>
  <r>
    <x v="2"/>
    <n v="59"/>
    <x v="0"/>
    <x v="6"/>
    <x v="1"/>
    <x v="3"/>
    <x v="0"/>
    <x v="2628"/>
    <x v="0"/>
    <x v="3"/>
    <n v="31.263178022487999"/>
    <n v="31.263178022487999"/>
    <n v="3.1263178022488E+16"/>
    <x v="2"/>
    <n v="2629"/>
    <s v="No"/>
    <x v="0"/>
    <n v="2281.4553655883201"/>
    <n v="2.28145536558832E+16"/>
    <n v="274.53679653406601"/>
    <n v="2.74536796534066E+16"/>
    <x v="208"/>
    <n v="104.5"/>
  </r>
  <r>
    <x v="2"/>
    <n v="55"/>
    <x v="1"/>
    <x v="17"/>
    <x v="1"/>
    <x v="0"/>
    <x v="0"/>
    <x v="2629"/>
    <x v="1"/>
    <x v="3"/>
    <n v="31.248484877674901"/>
    <n v="3.12484848776749"/>
    <n v="3124848487767490"/>
    <x v="2"/>
    <n v="2630"/>
    <s v="No"/>
    <x v="0"/>
    <n v="2031.24146702126"/>
    <n v="2.03124146702126E+16"/>
    <n v="236.43397708474001"/>
    <n v="2.3643397708474E+16"/>
    <x v="319"/>
    <n v="90.3"/>
  </r>
  <r>
    <x v="2"/>
    <n v="69"/>
    <x v="0"/>
    <x v="5"/>
    <x v="2"/>
    <x v="3"/>
    <x v="3"/>
    <x v="2630"/>
    <x v="0"/>
    <x v="0"/>
    <n v="31.2421197239441"/>
    <n v="31.2421197239441"/>
    <n v="3.12421197239441E+16"/>
    <x v="2"/>
    <n v="2631"/>
    <s v="No"/>
    <x v="0"/>
    <n v="2242.0287887125601"/>
    <n v="2.24202878871256E+16"/>
    <n v="23.837138178609798"/>
    <n v="2383713817860980"/>
    <x v="424"/>
    <n v="97"/>
  </r>
  <r>
    <x v="2"/>
    <n v="63"/>
    <x v="0"/>
    <x v="5"/>
    <x v="3"/>
    <x v="3"/>
    <x v="0"/>
    <x v="2631"/>
    <x v="0"/>
    <x v="1"/>
    <n v="31.213954906725402"/>
    <n v="31.213954906725402"/>
    <n v="3.12139549067254E+16"/>
    <x v="2"/>
    <n v="2632"/>
    <s v="No"/>
    <x v="0"/>
    <n v="2254.9251446929802"/>
    <n v="2.25492514469298E+16"/>
    <n v="223.64675086055999"/>
    <n v="2.2364675086056E+16"/>
    <x v="286"/>
    <n v="102.1"/>
  </r>
  <r>
    <x v="2"/>
    <n v="54"/>
    <x v="1"/>
    <x v="7"/>
    <x v="2"/>
    <x v="3"/>
    <x v="1"/>
    <x v="2632"/>
    <x v="0"/>
    <x v="0"/>
    <n v="31.207271160094098"/>
    <n v="31.207271160094098"/>
    <n v="3.12072711600941E+16"/>
    <x v="2"/>
    <n v="2633"/>
    <s v="No"/>
    <x v="0"/>
    <n v="26.785215967950901"/>
    <n v="267852159679509"/>
    <n v="238.01690531713601"/>
    <n v="2.38016905317136E+16"/>
    <x v="293"/>
    <n v="90.9"/>
  </r>
  <r>
    <x v="2"/>
    <n v="54"/>
    <x v="1"/>
    <x v="12"/>
    <x v="1"/>
    <x v="3"/>
    <x v="1"/>
    <x v="2633"/>
    <x v="0"/>
    <x v="1"/>
    <n v="31.1861025413566"/>
    <n v="3.11861025413566"/>
    <n v="3118610254135660"/>
    <x v="2"/>
    <n v="2634"/>
    <s v="No"/>
    <x v="0"/>
    <n v="195.84546235211999"/>
    <n v="1958454623521200"/>
    <n v="25.546029767477801"/>
    <n v="2554602976747780"/>
    <x v="73"/>
    <n v="88.4"/>
  </r>
  <r>
    <x v="2"/>
    <n v="60"/>
    <x v="1"/>
    <x v="6"/>
    <x v="1"/>
    <x v="3"/>
    <x v="0"/>
    <x v="2634"/>
    <x v="0"/>
    <x v="3"/>
    <n v="31.1835242011466"/>
    <n v="31.1835242011466"/>
    <n v="3.11835242011466E+16"/>
    <x v="2"/>
    <n v="2635"/>
    <s v="No"/>
    <x v="0"/>
    <n v="218.756839313092"/>
    <n v="2187568393130920"/>
    <n v="233.57234636693201"/>
    <n v="2.33572346366932E+16"/>
    <x v="416"/>
    <n v="94.1"/>
  </r>
  <r>
    <x v="2"/>
    <n v="52"/>
    <x v="1"/>
    <x v="6"/>
    <x v="1"/>
    <x v="2"/>
    <x v="1"/>
    <x v="2635"/>
    <x v="1"/>
    <x v="1"/>
    <n v="31.183128686125201"/>
    <n v="31.183128686125201"/>
    <n v="3.11831286861252E+16"/>
    <x v="2"/>
    <n v="2636"/>
    <s v="No"/>
    <x v="0"/>
    <n v="1812.2452483991899"/>
    <n v="1.81224524839919E+16"/>
    <n v="198.952910147078"/>
    <n v="1.98952910147078E+16"/>
    <x v="104"/>
    <n v="88"/>
  </r>
  <r>
    <x v="2"/>
    <n v="59"/>
    <x v="1"/>
    <x v="0"/>
    <x v="1"/>
    <x v="0"/>
    <x v="0"/>
    <x v="2636"/>
    <x v="1"/>
    <x v="3"/>
    <n v="31.163912338873399"/>
    <n v="3.1163912338873399"/>
    <n v="3116391233887340"/>
    <x v="2"/>
    <n v="2637"/>
    <s v="No"/>
    <x v="0"/>
    <n v="191.41545812904999"/>
    <n v="1914154581290500"/>
    <n v="20.3481270445447"/>
    <n v="2034812704454470"/>
    <x v="297"/>
    <n v="87.8"/>
  </r>
  <r>
    <x v="2"/>
    <n v="58"/>
    <x v="1"/>
    <x v="9"/>
    <x v="1"/>
    <x v="3"/>
    <x v="0"/>
    <x v="2637"/>
    <x v="1"/>
    <x v="3"/>
    <n v="31.155630231366001"/>
    <n v="31.155630231366001"/>
    <n v="3.1155630231366E+16"/>
    <x v="2"/>
    <n v="2638"/>
    <s v="No"/>
    <x v="0"/>
    <n v="2199.0915278879702"/>
    <n v="2.19909152788797E+16"/>
    <n v="19.019631547880099"/>
    <n v="1901963154788010"/>
    <x v="76"/>
    <n v="90.6"/>
  </r>
  <r>
    <x v="2"/>
    <n v="51"/>
    <x v="0"/>
    <x v="2"/>
    <x v="1"/>
    <x v="0"/>
    <x v="1"/>
    <x v="2638"/>
    <x v="1"/>
    <x v="1"/>
    <n v="31.149287605221001"/>
    <n v="31.149287605221001"/>
    <n v="3.1149287605221E+16"/>
    <x v="2"/>
    <n v="2639"/>
    <s v="No"/>
    <x v="0"/>
    <n v="2360.87327393737"/>
    <n v="2.36087327393737E+16"/>
    <n v="252.81638675373"/>
    <n v="2.5281638675373E+16"/>
    <x v="406"/>
    <n v="91.9"/>
  </r>
  <r>
    <x v="2"/>
    <n v="57"/>
    <x v="1"/>
    <x v="2"/>
    <x v="3"/>
    <x v="3"/>
    <x v="0"/>
    <x v="2639"/>
    <x v="0"/>
    <x v="1"/>
    <n v="31.132542134285"/>
    <n v="31.132542134285"/>
    <n v="3.1132542134285E+16"/>
    <x v="2"/>
    <n v="2640"/>
    <s v="No"/>
    <x v="0"/>
    <n v="2441.60584676403"/>
    <n v="2.44160584676403E+16"/>
    <n v="2.36596904098338"/>
    <n v="236596904098338"/>
    <x v="312"/>
    <n v="98"/>
  </r>
  <r>
    <x v="2"/>
    <n v="66"/>
    <x v="0"/>
    <x v="3"/>
    <x v="2"/>
    <x v="3"/>
    <x v="3"/>
    <x v="2640"/>
    <x v="1"/>
    <x v="3"/>
    <n v="31.127676751316198"/>
    <n v="3.1127676751316198"/>
    <n v="3112767675131620"/>
    <x v="2"/>
    <n v="2641"/>
    <s v="No"/>
    <x v="0"/>
    <n v="2284.6441261513301"/>
    <n v="2.28464412615133E+16"/>
    <n v="211.79028928049601"/>
    <n v="2.11790289280496E+16"/>
    <x v="368"/>
    <n v="100.1"/>
  </r>
  <r>
    <x v="2"/>
    <n v="52"/>
    <x v="0"/>
    <x v="9"/>
    <x v="1"/>
    <x v="1"/>
    <x v="1"/>
    <x v="2641"/>
    <x v="2"/>
    <x v="2"/>
    <n v="31.115991919226502"/>
    <n v="3.1115991919226502"/>
    <n v="3111599191922650"/>
    <x v="2"/>
    <n v="2642"/>
    <s v="No"/>
    <x v="0"/>
    <n v="221.561899918867"/>
    <n v="2215618999188670"/>
    <n v="243.123698011692"/>
    <n v="2.43123698011692E+16"/>
    <x v="8"/>
    <n v="88.9"/>
  </r>
  <r>
    <x v="2"/>
    <n v="58"/>
    <x v="1"/>
    <x v="9"/>
    <x v="3"/>
    <x v="3"/>
    <x v="0"/>
    <x v="2642"/>
    <x v="1"/>
    <x v="3"/>
    <n v="31.112136050589498"/>
    <n v="31.112136050589498"/>
    <n v="3.11121360505895E+16"/>
    <x v="2"/>
    <n v="2643"/>
    <s v="No"/>
    <x v="0"/>
    <n v="1870.5277907273601"/>
    <n v="1.87052779072736E+16"/>
    <n v="249.95432849443799"/>
    <n v="2.49954328494438E+16"/>
    <x v="50"/>
    <n v="93.7"/>
  </r>
  <r>
    <x v="2"/>
    <n v="65"/>
    <x v="0"/>
    <x v="0"/>
    <x v="2"/>
    <x v="0"/>
    <x v="3"/>
    <x v="2643"/>
    <x v="1"/>
    <x v="1"/>
    <n v="31.085579708995098"/>
    <n v="31.085579708995098"/>
    <n v="3.10855797089951E+16"/>
    <x v="2"/>
    <n v="2644"/>
    <s v="No"/>
    <x v="0"/>
    <n v="2099.6964803023502"/>
    <n v="2.09969648030235E+16"/>
    <n v="19.855393130352699"/>
    <n v="1985539313035270"/>
    <x v="274"/>
    <n v="97.3"/>
  </r>
  <r>
    <x v="2"/>
    <n v="57"/>
    <x v="0"/>
    <x v="10"/>
    <x v="3"/>
    <x v="3"/>
    <x v="0"/>
    <x v="2644"/>
    <x v="0"/>
    <x v="1"/>
    <n v="31.0589836079454"/>
    <n v="31.0589836079454"/>
    <n v="3.10589836079454E+16"/>
    <x v="2"/>
    <n v="2645"/>
    <s v="No"/>
    <x v="0"/>
    <n v="195.21754741048301"/>
    <n v="1952175474104830"/>
    <n v="200.05052925199601"/>
    <n v="2.00050529251996E+16"/>
    <x v="13"/>
    <n v="94.7"/>
  </r>
  <r>
    <x v="2"/>
    <n v="64"/>
    <x v="1"/>
    <x v="6"/>
    <x v="1"/>
    <x v="3"/>
    <x v="0"/>
    <x v="2645"/>
    <x v="1"/>
    <x v="3"/>
    <n v="31.053367633361599"/>
    <n v="3.1053367633361599"/>
    <n v="3105336763336160"/>
    <x v="2"/>
    <n v="2646"/>
    <s v="No"/>
    <x v="0"/>
    <n v="1944.6012924004301"/>
    <n v="1.94460129240043E+16"/>
    <n v="226.590546388962"/>
    <n v="2.26590546388962E+16"/>
    <x v="139"/>
    <n v="88.4"/>
  </r>
  <r>
    <x v="2"/>
    <n v="58"/>
    <x v="1"/>
    <x v="1"/>
    <x v="3"/>
    <x v="2"/>
    <x v="0"/>
    <x v="2646"/>
    <x v="1"/>
    <x v="3"/>
    <n v="31.0152537944257"/>
    <n v="31.0152537944257"/>
    <n v="3.10152537944257E+16"/>
    <x v="2"/>
    <n v="2647"/>
    <s v="No"/>
    <x v="0"/>
    <n v="1898.0172288492599"/>
    <n v="1.89801722884926E+16"/>
    <n v="18.9745211863269"/>
    <n v="1897452118632690"/>
    <x v="347"/>
    <n v="92"/>
  </r>
  <r>
    <x v="2"/>
    <n v="47"/>
    <x v="0"/>
    <x v="7"/>
    <x v="1"/>
    <x v="3"/>
    <x v="1"/>
    <x v="2647"/>
    <x v="1"/>
    <x v="1"/>
    <n v="31.007776660000001"/>
    <n v="31.007776660000001"/>
    <n v="3177030707380510"/>
    <x v="2"/>
    <n v="2648"/>
    <s v="No"/>
    <x v="0"/>
    <n v="2003.5932999496699"/>
    <n v="2.00359329994967E+16"/>
    <n v="23.6071146309596"/>
    <n v="2360711463095960"/>
    <x v="22"/>
    <n v="88.6"/>
  </r>
  <r>
    <x v="2"/>
    <n v="57"/>
    <x v="0"/>
    <x v="3"/>
    <x v="2"/>
    <x v="3"/>
    <x v="0"/>
    <x v="2648"/>
    <x v="0"/>
    <x v="3"/>
    <n v="30.993099854223399"/>
    <n v="30.993099854223399"/>
    <n v="3.09930998542234E+16"/>
    <x v="2"/>
    <n v="2649"/>
    <s v="Si"/>
    <x v="1"/>
    <n v="2377.4614256996401"/>
    <n v="2.37746142569964E+16"/>
    <n v="261.57160518594901"/>
    <n v="2.61571605185949E+16"/>
    <x v="316"/>
    <n v="102.7"/>
  </r>
  <r>
    <x v="2"/>
    <n v="54"/>
    <x v="1"/>
    <x v="0"/>
    <x v="1"/>
    <x v="0"/>
    <x v="1"/>
    <x v="2649"/>
    <x v="1"/>
    <x v="1"/>
    <n v="30.987765033333101"/>
    <n v="3.0987765033333101"/>
    <n v="3098776503333310"/>
    <x v="2"/>
    <n v="2650"/>
    <s v="No"/>
    <x v="0"/>
    <n v="2080.4883816389502"/>
    <n v="2.08048838163895E+16"/>
    <n v="21.886336904539402"/>
    <n v="2188633690453940"/>
    <x v="15"/>
    <n v="86.4"/>
  </r>
  <r>
    <x v="2"/>
    <n v="55"/>
    <x v="0"/>
    <x v="5"/>
    <x v="1"/>
    <x v="3"/>
    <x v="0"/>
    <x v="2650"/>
    <x v="1"/>
    <x v="3"/>
    <n v="30.980328416927101"/>
    <n v="30.980328416927101"/>
    <n v="3.09803284169271E+16"/>
    <x v="2"/>
    <n v="2651"/>
    <s v="No"/>
    <x v="0"/>
    <n v="208.04148397105601"/>
    <n v="2080414839710560"/>
    <n v="216.52150255580401"/>
    <n v="2.16521502555804E+16"/>
    <x v="314"/>
    <n v="96.7"/>
  </r>
  <r>
    <x v="2"/>
    <n v="69"/>
    <x v="0"/>
    <x v="2"/>
    <x v="1"/>
    <x v="0"/>
    <x v="3"/>
    <x v="2651"/>
    <x v="1"/>
    <x v="3"/>
    <n v="30.954664147461099"/>
    <n v="3.09546641474611"/>
    <n v="3095466414746110"/>
    <x v="2"/>
    <n v="2652"/>
    <s v="No"/>
    <x v="0"/>
    <n v="1947.3173202889"/>
    <n v="1.9473173202889E+16"/>
    <n v="242.82191925430001"/>
    <n v="2.428219192543E+16"/>
    <x v="391"/>
    <n v="93.1"/>
  </r>
  <r>
    <x v="2"/>
    <n v="62"/>
    <x v="0"/>
    <x v="6"/>
    <x v="0"/>
    <x v="3"/>
    <x v="0"/>
    <x v="2652"/>
    <x v="0"/>
    <x v="1"/>
    <n v="30.944527684642399"/>
    <n v="30.944527684642399"/>
    <n v="3.09445276846424E+16"/>
    <x v="2"/>
    <n v="2653"/>
    <s v="Si"/>
    <x v="1"/>
    <n v="2438.37429785928"/>
    <n v="2.43837429785928E+16"/>
    <n v="2.78001004692829"/>
    <n v="278001004692829"/>
    <x v="344"/>
    <n v="102.6"/>
  </r>
  <r>
    <x v="2"/>
    <n v="57"/>
    <x v="0"/>
    <x v="1"/>
    <x v="3"/>
    <x v="3"/>
    <x v="0"/>
    <x v="2653"/>
    <x v="0"/>
    <x v="1"/>
    <n v="30.913608220978702"/>
    <n v="3.0913608220978701"/>
    <n v="3091360822097870"/>
    <x v="2"/>
    <n v="2654"/>
    <s v="Si"/>
    <x v="1"/>
    <n v="2555.51368187354"/>
    <n v="2.55551368187354E+16"/>
    <n v="256.70387825414298"/>
    <n v="2.56703878254143E+16"/>
    <x v="499"/>
    <n v="105.9"/>
  </r>
  <r>
    <x v="2"/>
    <n v="57"/>
    <x v="1"/>
    <x v="2"/>
    <x v="1"/>
    <x v="3"/>
    <x v="0"/>
    <x v="2654"/>
    <x v="1"/>
    <x v="1"/>
    <n v="30.9062526709161"/>
    <n v="30.9062526709161"/>
    <n v="3.09062526709161E+16"/>
    <x v="2"/>
    <n v="2655"/>
    <s v="No"/>
    <x v="0"/>
    <n v="2280.1129592811099"/>
    <n v="2.28011295928111E+16"/>
    <n v="230.71368058021"/>
    <n v="2.3071368058021E+16"/>
    <x v="11"/>
    <n v="95.7"/>
  </r>
  <r>
    <x v="2"/>
    <n v="66"/>
    <x v="1"/>
    <x v="0"/>
    <x v="3"/>
    <x v="3"/>
    <x v="3"/>
    <x v="2655"/>
    <x v="1"/>
    <x v="3"/>
    <n v="30.8976445326592"/>
    <n v="3.0897644532659201"/>
    <n v="3089764453265920"/>
    <x v="2"/>
    <n v="2656"/>
    <s v="No"/>
    <x v="0"/>
    <n v="201.88573671753099"/>
    <n v="2018857367175310"/>
    <n v="2.3591962423410702"/>
    <n v="235919624234107"/>
    <x v="427"/>
    <n v="92.4"/>
  </r>
  <r>
    <x v="2"/>
    <n v="57"/>
    <x v="0"/>
    <x v="2"/>
    <x v="2"/>
    <x v="3"/>
    <x v="0"/>
    <x v="2656"/>
    <x v="0"/>
    <x v="1"/>
    <n v="30.894055512165501"/>
    <n v="30.894055512165501"/>
    <n v="3.08940555121655E+16"/>
    <x v="2"/>
    <n v="2657"/>
    <s v="Si"/>
    <x v="1"/>
    <n v="2098.56232308177"/>
    <n v="2.09856232308177E+16"/>
    <n v="275.01902428963098"/>
    <n v="2.75019024289631E+16"/>
    <x v="359"/>
    <n v="106.1"/>
  </r>
  <r>
    <x v="2"/>
    <n v="65"/>
    <x v="1"/>
    <x v="2"/>
    <x v="1"/>
    <x v="0"/>
    <x v="3"/>
    <x v="2657"/>
    <x v="1"/>
    <x v="3"/>
    <n v="30.8728676632686"/>
    <n v="30.8728676632686"/>
    <n v="3.08728676632686E+16"/>
    <x v="2"/>
    <n v="2658"/>
    <s v="No"/>
    <x v="0"/>
    <n v="1937.8655478223"/>
    <n v="1.9378655478223E+16"/>
    <n v="213.294720611299"/>
    <n v="2.13294720611299E+16"/>
    <x v="225"/>
    <n v="93.4"/>
  </r>
  <r>
    <x v="2"/>
    <n v="59"/>
    <x v="0"/>
    <x v="3"/>
    <x v="1"/>
    <x v="0"/>
    <x v="0"/>
    <x v="2658"/>
    <x v="1"/>
    <x v="0"/>
    <n v="30.855219674354402"/>
    <n v="30.855219674354402"/>
    <n v="3.08552196743544E+16"/>
    <x v="2"/>
    <n v="2659"/>
    <s v="No"/>
    <x v="0"/>
    <n v="2076.3425568355601"/>
    <n v="2.07634255683556E+16"/>
    <n v="246.48246125936299"/>
    <n v="2.46482461259363E+16"/>
    <x v="52"/>
    <n v="93.2"/>
  </r>
  <r>
    <x v="2"/>
    <n v="65"/>
    <x v="1"/>
    <x v="7"/>
    <x v="1"/>
    <x v="0"/>
    <x v="3"/>
    <x v="2659"/>
    <x v="0"/>
    <x v="1"/>
    <n v="30.8356912000006"/>
    <n v="30.8356912000006"/>
    <n v="3083569120000060"/>
    <x v="2"/>
    <n v="2660"/>
    <s v="No"/>
    <x v="0"/>
    <n v="2076.13932157506"/>
    <n v="2.07613932157506E+16"/>
    <n v="22.581517525508801"/>
    <n v="2258151752550880"/>
    <x v="112"/>
    <n v="89.4"/>
  </r>
  <r>
    <x v="2"/>
    <n v="56"/>
    <x v="1"/>
    <x v="5"/>
    <x v="1"/>
    <x v="3"/>
    <x v="0"/>
    <x v="2660"/>
    <x v="1"/>
    <x v="3"/>
    <n v="30.810401112837798"/>
    <n v="30.810401112837798"/>
    <n v="3.08104011128378E+16"/>
    <x v="2"/>
    <n v="2661"/>
    <s v="No"/>
    <x v="0"/>
    <n v="2104.6613422703999"/>
    <n v="2.1046613422704E+16"/>
    <n v="24.9284212846289"/>
    <n v="2492842128462890"/>
    <x v="374"/>
    <n v="94.7"/>
  </r>
  <r>
    <x v="2"/>
    <n v="45"/>
    <x v="0"/>
    <x v="0"/>
    <x v="1"/>
    <x v="3"/>
    <x v="1"/>
    <x v="2661"/>
    <x v="0"/>
    <x v="1"/>
    <n v="30.808680143383999"/>
    <n v="30.808680143383999"/>
    <n v="3.0808680143384E+16"/>
    <x v="2"/>
    <n v="2662"/>
    <s v="No"/>
    <x v="0"/>
    <n v="2352.8779249528702"/>
    <n v="2.35287792495287E+16"/>
    <n v="272.65098688691501"/>
    <n v="2.72650986886915E+16"/>
    <x v="37"/>
    <n v="92.1"/>
  </r>
  <r>
    <x v="2"/>
    <n v="65"/>
    <x v="0"/>
    <x v="0"/>
    <x v="2"/>
    <x v="0"/>
    <x v="3"/>
    <x v="2662"/>
    <x v="1"/>
    <x v="3"/>
    <n v="30.806878050930599"/>
    <n v="30.806878050930599"/>
    <n v="3.08068780509306E+16"/>
    <x v="2"/>
    <n v="2663"/>
    <s v="No"/>
    <x v="0"/>
    <n v="250.81645038173201"/>
    <n v="2508164503817320"/>
    <n v="233.96097958295201"/>
    <n v="2.33960979582952E+16"/>
    <x v="134"/>
    <n v="98.1"/>
  </r>
  <r>
    <x v="2"/>
    <n v="67"/>
    <x v="1"/>
    <x v="0"/>
    <x v="1"/>
    <x v="3"/>
    <x v="3"/>
    <x v="2663"/>
    <x v="0"/>
    <x v="3"/>
    <n v="30.802626234021499"/>
    <n v="30.802626234021499"/>
    <n v="3.08026262340215E+16"/>
    <x v="2"/>
    <n v="2664"/>
    <s v="No"/>
    <x v="0"/>
    <n v="2253.1407554464799"/>
    <n v="2.25314075544648E+16"/>
    <n v="253.73378039342501"/>
    <n v="2.53733780393425E+16"/>
    <x v="148"/>
    <n v="101.4"/>
  </r>
  <r>
    <x v="2"/>
    <n v="66"/>
    <x v="0"/>
    <x v="2"/>
    <x v="0"/>
    <x v="0"/>
    <x v="3"/>
    <x v="2664"/>
    <x v="0"/>
    <x v="0"/>
    <n v="30.7988172202326"/>
    <n v="30.7988172202326"/>
    <n v="3.07988172202326E+16"/>
    <x v="2"/>
    <n v="2665"/>
    <s v="No"/>
    <x v="0"/>
    <n v="2165.39773492929"/>
    <n v="2.16539773492929E+16"/>
    <n v="247.21758010420399"/>
    <n v="2.47217580104204E+16"/>
    <x v="411"/>
    <n v="100.5"/>
  </r>
  <r>
    <x v="2"/>
    <n v="61"/>
    <x v="1"/>
    <x v="9"/>
    <x v="1"/>
    <x v="3"/>
    <x v="0"/>
    <x v="2665"/>
    <x v="0"/>
    <x v="1"/>
    <n v="30.755773122735501"/>
    <n v="30.755773122735501"/>
    <n v="3.07557731227355E+16"/>
    <x v="2"/>
    <n v="2666"/>
    <s v="No"/>
    <x v="0"/>
    <n v="2245.3751023425302"/>
    <n v="2.24537510234253E+16"/>
    <n v="229.91259755533599"/>
    <n v="2.29912597555336E+16"/>
    <x v="74"/>
    <n v="97.4"/>
  </r>
  <r>
    <x v="2"/>
    <n v="60"/>
    <x v="0"/>
    <x v="0"/>
    <x v="2"/>
    <x v="0"/>
    <x v="0"/>
    <x v="2666"/>
    <x v="1"/>
    <x v="1"/>
    <n v="30.746701477425301"/>
    <n v="3.07467014774253"/>
    <n v="3074670147742530"/>
    <x v="2"/>
    <n v="2667"/>
    <s v="Si"/>
    <x v="1"/>
    <n v="2259.87585372391"/>
    <n v="2.25987585372391E+16"/>
    <n v="243.92438526815999"/>
    <n v="2.4392438526816E+16"/>
    <x v="280"/>
    <n v="103.4"/>
  </r>
  <r>
    <x v="2"/>
    <n v="62"/>
    <x v="0"/>
    <x v="6"/>
    <x v="2"/>
    <x v="0"/>
    <x v="0"/>
    <x v="2667"/>
    <x v="0"/>
    <x v="1"/>
    <n v="30.741398373829799"/>
    <n v="30.741398373829799"/>
    <n v="3.07413983738298E+16"/>
    <x v="2"/>
    <n v="2668"/>
    <s v="No"/>
    <x v="0"/>
    <n v="1981.4675217491199"/>
    <n v="1.98146752174912E+16"/>
    <n v="20.132452059605001"/>
    <n v="2013245205960500"/>
    <x v="28"/>
    <n v="94.1"/>
  </r>
  <r>
    <x v="2"/>
    <n v="69"/>
    <x v="0"/>
    <x v="5"/>
    <x v="2"/>
    <x v="3"/>
    <x v="3"/>
    <x v="2668"/>
    <x v="0"/>
    <x v="3"/>
    <n v="30.730065885257599"/>
    <n v="30.730065885257599"/>
    <n v="3.07300658852576E+16"/>
    <x v="2"/>
    <n v="2669"/>
    <s v="No"/>
    <x v="0"/>
    <n v="219.161187330736"/>
    <n v="2191611873307360"/>
    <n v="240.10379771046701"/>
    <n v="2.40103797710467E+16"/>
    <x v="298"/>
    <n v="99.1"/>
  </r>
  <r>
    <x v="2"/>
    <n v="61"/>
    <x v="0"/>
    <x v="2"/>
    <x v="1"/>
    <x v="0"/>
    <x v="0"/>
    <x v="2669"/>
    <x v="0"/>
    <x v="3"/>
    <n v="30.663526868771001"/>
    <n v="30.663526868771001"/>
    <n v="3.0663526868771E+16"/>
    <x v="2"/>
    <n v="2670"/>
    <s v="No"/>
    <x v="0"/>
    <n v="2261.5640150678901"/>
    <n v="2.26156401506789E+16"/>
    <n v="26.011048221722099"/>
    <n v="2601104822172210"/>
    <x v="299"/>
    <n v="101.7"/>
  </r>
  <r>
    <x v="2"/>
    <n v="50"/>
    <x v="1"/>
    <x v="5"/>
    <x v="3"/>
    <x v="2"/>
    <x v="1"/>
    <x v="2670"/>
    <x v="1"/>
    <x v="0"/>
    <n v="30.642006583851799"/>
    <n v="30.642006583851799"/>
    <n v="3.06420065838518E+16"/>
    <x v="2"/>
    <n v="2671"/>
    <s v="No"/>
    <x v="0"/>
    <n v="2232.1774490446501"/>
    <n v="2.23217744904465E+16"/>
    <n v="234.72808512872999"/>
    <n v="2.3472808512873E+16"/>
    <x v="84"/>
    <n v="90.9"/>
  </r>
  <r>
    <x v="2"/>
    <n v="56"/>
    <x v="1"/>
    <x v="1"/>
    <x v="2"/>
    <x v="3"/>
    <x v="0"/>
    <x v="2671"/>
    <x v="0"/>
    <x v="0"/>
    <n v="30.631420223165499"/>
    <n v="30.631420223165499"/>
    <n v="3.06314202231655E+16"/>
    <x v="2"/>
    <n v="2672"/>
    <s v="No"/>
    <x v="0"/>
    <n v="223.82633179781001"/>
    <n v="2238263317978100"/>
    <n v="243.525184194655"/>
    <n v="2.43525184194655E+16"/>
    <x v="213"/>
    <n v="100.9"/>
  </r>
  <r>
    <x v="2"/>
    <n v="72"/>
    <x v="1"/>
    <x v="0"/>
    <x v="3"/>
    <x v="3"/>
    <x v="3"/>
    <x v="2672"/>
    <x v="1"/>
    <x v="3"/>
    <n v="30.6264847969166"/>
    <n v="30.6264847969166"/>
    <n v="3.06264847969166E+16"/>
    <x v="2"/>
    <n v="2673"/>
    <s v="No"/>
    <x v="0"/>
    <n v="219.60762649969101"/>
    <n v="2196076264996910"/>
    <n v="240.209185570259"/>
    <n v="2.40209185570259E+16"/>
    <x v="16"/>
    <n v="97.2"/>
  </r>
  <r>
    <x v="2"/>
    <n v="66"/>
    <x v="0"/>
    <x v="5"/>
    <x v="1"/>
    <x v="3"/>
    <x v="3"/>
    <x v="2673"/>
    <x v="0"/>
    <x v="3"/>
    <n v="30.6157758048959"/>
    <n v="30.6157758048959"/>
    <n v="3.06157758048959E+16"/>
    <x v="2"/>
    <n v="2674"/>
    <s v="No"/>
    <x v="0"/>
    <n v="2441.49471798288"/>
    <n v="2.44149471798288E+16"/>
    <n v="26.943023042551999"/>
    <n v="2694302304255200"/>
    <x v="365"/>
    <n v="99.3"/>
  </r>
  <r>
    <x v="2"/>
    <n v="44"/>
    <x v="0"/>
    <x v="0"/>
    <x v="3"/>
    <x v="0"/>
    <x v="2"/>
    <x v="2674"/>
    <x v="1"/>
    <x v="1"/>
    <n v="30.610587903649499"/>
    <n v="30.610587903649499"/>
    <n v="3.06105879036495E+16"/>
    <x v="2"/>
    <n v="2675"/>
    <s v="No"/>
    <x v="0"/>
    <n v="2039.5031836733799"/>
    <n v="2.03950318367338E+16"/>
    <n v="22.7842765167801"/>
    <n v="2278427651678010"/>
    <x v="202"/>
    <n v="98.2"/>
  </r>
  <r>
    <x v="2"/>
    <n v="57"/>
    <x v="1"/>
    <x v="8"/>
    <x v="1"/>
    <x v="3"/>
    <x v="0"/>
    <x v="2675"/>
    <x v="0"/>
    <x v="0"/>
    <n v="30.5987979095719"/>
    <n v="30.5987979095719"/>
    <n v="3.05987979095719E+16"/>
    <x v="2"/>
    <n v="2676"/>
    <s v="Si"/>
    <x v="1"/>
    <n v="225.975287294325"/>
    <n v="2259752872943250"/>
    <n v="284.56582147302299"/>
    <n v="2.84565821473023E+16"/>
    <x v="208"/>
    <n v="99.4"/>
  </r>
  <r>
    <x v="2"/>
    <n v="70"/>
    <x v="0"/>
    <x v="5"/>
    <x v="0"/>
    <x v="3"/>
    <x v="3"/>
    <x v="2676"/>
    <x v="1"/>
    <x v="3"/>
    <n v="30.596438305094601"/>
    <n v="30.596438305094601"/>
    <n v="3.05964383050946E+16"/>
    <x v="2"/>
    <n v="2677"/>
    <s v="Si"/>
    <x v="1"/>
    <n v="1977.84530685959"/>
    <n v="1.97784530685959E+16"/>
    <n v="22.257324077626901"/>
    <n v="2225732407762690"/>
    <x v="334"/>
    <n v="106"/>
  </r>
  <r>
    <x v="2"/>
    <n v="55"/>
    <x v="0"/>
    <x v="3"/>
    <x v="1"/>
    <x v="3"/>
    <x v="0"/>
    <x v="2677"/>
    <x v="1"/>
    <x v="3"/>
    <n v="30.596062037956901"/>
    <n v="30.596062037956901"/>
    <n v="3.05960620379569E+16"/>
    <x v="2"/>
    <n v="2678"/>
    <s v="No"/>
    <x v="0"/>
    <n v="2081.3560530367599"/>
    <n v="2.08135605303676E+16"/>
    <n v="258.88888603151599"/>
    <n v="2.58888886031516E+16"/>
    <x v="157"/>
    <n v="94.9"/>
  </r>
  <r>
    <x v="2"/>
    <n v="55"/>
    <x v="0"/>
    <x v="5"/>
    <x v="1"/>
    <x v="3"/>
    <x v="0"/>
    <x v="2678"/>
    <x v="1"/>
    <x v="1"/>
    <n v="30.588962744561101"/>
    <n v="30.588962744561101"/>
    <n v="3.05889627445611E+16"/>
    <x v="2"/>
    <n v="2679"/>
    <s v="No"/>
    <x v="0"/>
    <n v="228.62663195710101"/>
    <n v="2286266319571010"/>
    <n v="25.8194450998352"/>
    <n v="2581944509983520"/>
    <x v="427"/>
    <n v="100.4"/>
  </r>
  <r>
    <x v="2"/>
    <n v="53"/>
    <x v="1"/>
    <x v="15"/>
    <x v="3"/>
    <x v="0"/>
    <x v="1"/>
    <x v="2679"/>
    <x v="0"/>
    <x v="0"/>
    <n v="30.5634458802034"/>
    <n v="30.5634458802034"/>
    <n v="3056344588020340"/>
    <x v="2"/>
    <n v="2680"/>
    <s v="Si"/>
    <x v="1"/>
    <n v="2411.9333449413498"/>
    <n v="2.41193334494135E+16"/>
    <n v="263.03340703686399"/>
    <n v="2.63033407036864E+16"/>
    <x v="336"/>
    <n v="97"/>
  </r>
  <r>
    <x v="2"/>
    <n v="66"/>
    <x v="0"/>
    <x v="7"/>
    <x v="3"/>
    <x v="3"/>
    <x v="3"/>
    <x v="2680"/>
    <x v="0"/>
    <x v="0"/>
    <n v="30.515915362767501"/>
    <n v="30.515915362767501"/>
    <n v="3.05159153627675E+16"/>
    <x v="2"/>
    <n v="2681"/>
    <s v="No"/>
    <x v="0"/>
    <n v="2450.8839660102999"/>
    <n v="2.4508839660103E+16"/>
    <n v="242.42016798239399"/>
    <n v="2.42420167982394E+16"/>
    <x v="446"/>
    <n v="97.2"/>
  </r>
  <r>
    <x v="2"/>
    <n v="44"/>
    <x v="1"/>
    <x v="5"/>
    <x v="1"/>
    <x v="0"/>
    <x v="2"/>
    <x v="2681"/>
    <x v="1"/>
    <x v="2"/>
    <n v="30.466565202837"/>
    <n v="30.466565202837"/>
    <n v="3.0466565202837E+16"/>
    <x v="2"/>
    <n v="2682"/>
    <s v="No"/>
    <x v="0"/>
    <n v="2046.37724114615"/>
    <n v="2.04637724114615E+16"/>
    <n v="23.1174932688151"/>
    <n v="2311749326881510"/>
    <x v="179"/>
    <n v="86"/>
  </r>
  <r>
    <x v="2"/>
    <n v="53"/>
    <x v="0"/>
    <x v="2"/>
    <x v="1"/>
    <x v="0"/>
    <x v="1"/>
    <x v="2682"/>
    <x v="0"/>
    <x v="3"/>
    <n v="30.464412860842099"/>
    <n v="30.464412860842099"/>
    <n v="3.04644128608421E+16"/>
    <x v="2"/>
    <n v="2683"/>
    <s v="No"/>
    <x v="0"/>
    <n v="203.05359727963099"/>
    <n v="2030535972796310"/>
    <n v="228.38168031268501"/>
    <n v="2.28381680312685E+16"/>
    <x v="188"/>
    <n v="89.7"/>
  </r>
  <r>
    <x v="2"/>
    <n v="61"/>
    <x v="0"/>
    <x v="5"/>
    <x v="3"/>
    <x v="3"/>
    <x v="0"/>
    <x v="2683"/>
    <x v="0"/>
    <x v="1"/>
    <n v="30.460771738719998"/>
    <n v="3.0460771738719998"/>
    <n v="3046077173872000"/>
    <x v="2"/>
    <n v="2684"/>
    <s v="No"/>
    <x v="0"/>
    <n v="2133.6323241502701"/>
    <n v="2.13363232415027E+16"/>
    <n v="217.419486487922"/>
    <n v="2.17419486487922E+16"/>
    <x v="386"/>
    <n v="95.5"/>
  </r>
  <r>
    <x v="2"/>
    <n v="58"/>
    <x v="0"/>
    <x v="9"/>
    <x v="1"/>
    <x v="3"/>
    <x v="0"/>
    <x v="2684"/>
    <x v="0"/>
    <x v="3"/>
    <n v="30.451745109629499"/>
    <n v="30.451745109629499"/>
    <n v="3.04517451096295E+16"/>
    <x v="2"/>
    <n v="2685"/>
    <s v="No"/>
    <x v="0"/>
    <n v="2471.1264426578"/>
    <n v="2.4711264426578E+16"/>
    <n v="264.97937175868299"/>
    <n v="2.64979371758683E+16"/>
    <x v="201"/>
    <n v="95.1"/>
  </r>
  <r>
    <x v="2"/>
    <n v="62"/>
    <x v="0"/>
    <x v="2"/>
    <x v="2"/>
    <x v="3"/>
    <x v="0"/>
    <x v="2685"/>
    <x v="1"/>
    <x v="3"/>
    <n v="30.449304079329302"/>
    <n v="3.04493040793293"/>
    <n v="3044930407932930"/>
    <x v="2"/>
    <n v="2686"/>
    <s v="No"/>
    <x v="0"/>
    <n v="2071.5338563651299"/>
    <n v="2.07153385636513E+16"/>
    <n v="240.64078486040299"/>
    <n v="2.40640784860403E+16"/>
    <x v="132"/>
    <n v="99.7"/>
  </r>
  <r>
    <x v="2"/>
    <n v="59"/>
    <x v="0"/>
    <x v="9"/>
    <x v="2"/>
    <x v="3"/>
    <x v="0"/>
    <x v="2686"/>
    <x v="0"/>
    <x v="2"/>
    <n v="30.443543610305401"/>
    <n v="30.443543610305401"/>
    <n v="3.04435436103054E+16"/>
    <x v="2"/>
    <n v="2687"/>
    <s v="Si"/>
    <x v="1"/>
    <n v="2380.3332563507602"/>
    <n v="2.38033325635076E+16"/>
    <n v="289.25104017551701"/>
    <n v="2.89251040175517E+16"/>
    <x v="444"/>
    <n v="102.1"/>
  </r>
  <r>
    <x v="2"/>
    <n v="57"/>
    <x v="0"/>
    <x v="8"/>
    <x v="3"/>
    <x v="3"/>
    <x v="0"/>
    <x v="1538"/>
    <x v="0"/>
    <x v="1"/>
    <n v="30.441038858835899"/>
    <n v="30.441038858835899"/>
    <n v="3.04410388588359E+16"/>
    <x v="2"/>
    <n v="2688"/>
    <s v="No"/>
    <x v="0"/>
    <n v="2288.2516964246602"/>
    <n v="2.28825169642466E+16"/>
    <n v="26.606396937576498"/>
    <n v="2660639693757650"/>
    <x v="318"/>
    <n v="98.7"/>
  </r>
  <r>
    <x v="2"/>
    <n v="57"/>
    <x v="1"/>
    <x v="9"/>
    <x v="0"/>
    <x v="3"/>
    <x v="0"/>
    <x v="2687"/>
    <x v="0"/>
    <x v="1"/>
    <n v="30.422430276094602"/>
    <n v="3.0422430276094601"/>
    <n v="3042243027609460"/>
    <x v="2"/>
    <n v="2689"/>
    <s v="Si"/>
    <x v="1"/>
    <n v="2179.8696651851101"/>
    <n v="2.17986966518511E+16"/>
    <n v="27.229826107563198"/>
    <n v="2722982610756320"/>
    <x v="141"/>
    <n v="102.4"/>
  </r>
  <r>
    <x v="2"/>
    <n v="60"/>
    <x v="1"/>
    <x v="15"/>
    <x v="1"/>
    <x v="0"/>
    <x v="0"/>
    <x v="2688"/>
    <x v="1"/>
    <x v="3"/>
    <n v="30.410526525921298"/>
    <n v="30.410526525921298"/>
    <n v="3.04105265259213E+16"/>
    <x v="2"/>
    <n v="2690"/>
    <s v="No"/>
    <x v="0"/>
    <n v="2017.89280694179"/>
    <n v="2.01789280694179E+16"/>
    <n v="221.12709758555599"/>
    <n v="2.21127097585556E+16"/>
    <x v="238"/>
    <n v="91.8"/>
  </r>
  <r>
    <x v="2"/>
    <n v="60"/>
    <x v="1"/>
    <x v="0"/>
    <x v="1"/>
    <x v="0"/>
    <x v="0"/>
    <x v="2689"/>
    <x v="1"/>
    <x v="3"/>
    <n v="30.4067959287277"/>
    <n v="3.0406795928727699"/>
    <n v="3040679592872770"/>
    <x v="2"/>
    <n v="2691"/>
    <s v="No"/>
    <x v="0"/>
    <n v="2048.3704196540202"/>
    <n v="2.04837041965402E+16"/>
    <n v="19.6680338127906"/>
    <n v="1966803381279060"/>
    <x v="135"/>
    <n v="91.6"/>
  </r>
  <r>
    <x v="2"/>
    <n v="51"/>
    <x v="0"/>
    <x v="0"/>
    <x v="2"/>
    <x v="2"/>
    <x v="1"/>
    <x v="2690"/>
    <x v="0"/>
    <x v="1"/>
    <n v="30.354525997337099"/>
    <n v="3.0354525997337101"/>
    <n v="3035452599733710"/>
    <x v="2"/>
    <n v="2692"/>
    <s v="No"/>
    <x v="0"/>
    <n v="213.53679170553801"/>
    <n v="2135367917055380"/>
    <n v="219.47990585558699"/>
    <n v="2.19479905855587E+16"/>
    <x v="367"/>
    <n v="90.9"/>
  </r>
  <r>
    <x v="2"/>
    <n v="53"/>
    <x v="0"/>
    <x v="0"/>
    <x v="1"/>
    <x v="0"/>
    <x v="1"/>
    <x v="2691"/>
    <x v="0"/>
    <x v="0"/>
    <n v="30.3399527045563"/>
    <n v="3.0339952704556299"/>
    <n v="3033995270455630"/>
    <x v="2"/>
    <n v="2693"/>
    <s v="No"/>
    <x v="0"/>
    <n v="2488.5123389696"/>
    <n v="2.4885123389696E+16"/>
    <n v="21.0580360055677"/>
    <n v="2105803600556770"/>
    <x v="72"/>
    <n v="88.5"/>
  </r>
  <r>
    <x v="2"/>
    <n v="52"/>
    <x v="1"/>
    <x v="0"/>
    <x v="1"/>
    <x v="0"/>
    <x v="1"/>
    <x v="2692"/>
    <x v="0"/>
    <x v="1"/>
    <n v="30.333041980467801"/>
    <n v="3.0333041980467801"/>
    <n v="3033304198046780"/>
    <x v="2"/>
    <n v="2694"/>
    <s v="No"/>
    <x v="0"/>
    <n v="2104.7073937057999"/>
    <n v="2.1047073937058E+16"/>
    <n v="232.27699601380601"/>
    <n v="2.32276996013806E+16"/>
    <x v="182"/>
    <n v="85.2"/>
  </r>
  <r>
    <x v="2"/>
    <n v="66"/>
    <x v="0"/>
    <x v="2"/>
    <x v="2"/>
    <x v="3"/>
    <x v="3"/>
    <x v="2693"/>
    <x v="0"/>
    <x v="3"/>
    <n v="30.3269223406914"/>
    <n v="3.03269223406914"/>
    <n v="3032692234069140"/>
    <x v="2"/>
    <n v="2695"/>
    <s v="No"/>
    <x v="0"/>
    <n v="2070.9858141623199"/>
    <n v="2.07098581416232E+16"/>
    <n v="214.61116417505701"/>
    <n v="2.14611164175057E+16"/>
    <x v="243"/>
    <n v="101"/>
  </r>
  <r>
    <x v="2"/>
    <n v="58"/>
    <x v="0"/>
    <x v="0"/>
    <x v="1"/>
    <x v="0"/>
    <x v="0"/>
    <x v="2694"/>
    <x v="2"/>
    <x v="1"/>
    <n v="30.252224857520801"/>
    <n v="30.252224857520801"/>
    <n v="3.02522248575208E+16"/>
    <x v="2"/>
    <n v="2696"/>
    <s v="No"/>
    <x v="0"/>
    <n v="2476.63708708475"/>
    <n v="2.47663708708475E+16"/>
    <n v="226.685304308974"/>
    <n v="2.26685304308974E+16"/>
    <x v="322"/>
    <n v="94.3"/>
  </r>
  <r>
    <x v="2"/>
    <n v="62"/>
    <x v="1"/>
    <x v="2"/>
    <x v="3"/>
    <x v="0"/>
    <x v="0"/>
    <x v="2695"/>
    <x v="0"/>
    <x v="0"/>
    <n v="30.190407885399701"/>
    <n v="3.0190407885399702"/>
    <n v="3019040788539970"/>
    <x v="2"/>
    <n v="2697"/>
    <s v="No"/>
    <x v="0"/>
    <n v="2182.5289639684902"/>
    <n v="2.18252896396849E+16"/>
    <n v="19.679525233373699"/>
    <n v="1967952523337370"/>
    <x v="37"/>
    <n v="94.7"/>
  </r>
  <r>
    <x v="2"/>
    <n v="55"/>
    <x v="0"/>
    <x v="1"/>
    <x v="1"/>
    <x v="2"/>
    <x v="0"/>
    <x v="2696"/>
    <x v="1"/>
    <x v="1"/>
    <n v="30.1786314347993"/>
    <n v="30.1786314347993"/>
    <n v="3.01786314347993E+16"/>
    <x v="2"/>
    <n v="2698"/>
    <s v="No"/>
    <x v="0"/>
    <n v="190.27987036378599"/>
    <n v="1902798703637860"/>
    <n v="23.492171810076101"/>
    <n v="2349217181007610"/>
    <x v="341"/>
    <n v="92.6"/>
  </r>
  <r>
    <x v="2"/>
    <n v="66"/>
    <x v="1"/>
    <x v="0"/>
    <x v="3"/>
    <x v="3"/>
    <x v="3"/>
    <x v="2697"/>
    <x v="1"/>
    <x v="3"/>
    <n v="30.173503796673899"/>
    <n v="3.0173503796673899"/>
    <n v="3017350379667390"/>
    <x v="2"/>
    <n v="2699"/>
    <s v="Si"/>
    <x v="1"/>
    <n v="219.11515602397199"/>
    <n v="2191151560239720"/>
    <n v="268.23751781864502"/>
    <n v="2.68237517818645E+16"/>
    <x v="358"/>
    <n v="100.3"/>
  </r>
  <r>
    <x v="2"/>
    <n v="70"/>
    <x v="0"/>
    <x v="0"/>
    <x v="2"/>
    <x v="3"/>
    <x v="3"/>
    <x v="2698"/>
    <x v="0"/>
    <x v="3"/>
    <n v="30.167630544916399"/>
    <n v="30.167630544916399"/>
    <n v="3.01676305449164E+16"/>
    <x v="2"/>
    <n v="2700"/>
    <s v="No"/>
    <x v="0"/>
    <n v="2333.2622163941201"/>
    <n v="2.33326221639412E+16"/>
    <n v="270.38459272264299"/>
    <n v="2.70384592722643E+16"/>
    <x v="392"/>
    <n v="103.9"/>
  </r>
  <r>
    <x v="2"/>
    <n v="69"/>
    <x v="1"/>
    <x v="0"/>
    <x v="1"/>
    <x v="0"/>
    <x v="3"/>
    <x v="2699"/>
    <x v="0"/>
    <x v="1"/>
    <n v="30.163463099070299"/>
    <n v="3.0163463099070298"/>
    <n v="3016346309907030"/>
    <x v="2"/>
    <n v="2701"/>
    <s v="No"/>
    <x v="0"/>
    <n v="19.7476825477803"/>
    <n v="197476825477803"/>
    <n v="255.44351835113801"/>
    <n v="2.55443518351138E+16"/>
    <x v="381"/>
    <n v="94"/>
  </r>
  <r>
    <x v="2"/>
    <n v="48"/>
    <x v="1"/>
    <x v="12"/>
    <x v="1"/>
    <x v="0"/>
    <x v="1"/>
    <x v="2700"/>
    <x v="1"/>
    <x v="1"/>
    <n v="30.147442492192699"/>
    <n v="3.01474424921927"/>
    <n v="3014744249219270"/>
    <x v="2"/>
    <n v="2702"/>
    <s v="Si"/>
    <x v="1"/>
    <n v="2045.76375444832"/>
    <n v="2.04576375444832E+16"/>
    <n v="22.760479514715598"/>
    <n v="2276047951471560"/>
    <x v="391"/>
    <n v="92.1"/>
  </r>
  <r>
    <x v="2"/>
    <n v="62"/>
    <x v="1"/>
    <x v="2"/>
    <x v="1"/>
    <x v="2"/>
    <x v="0"/>
    <x v="2701"/>
    <x v="1"/>
    <x v="3"/>
    <n v="30.1465466231721"/>
    <n v="30.1465466231721"/>
    <n v="3.01465466231721E+16"/>
    <x v="2"/>
    <n v="2703"/>
    <s v="No"/>
    <x v="0"/>
    <n v="2112.0244564039199"/>
    <n v="2.11202445640392E+16"/>
    <n v="233.03503367979701"/>
    <n v="2.33035033679797E+16"/>
    <x v="365"/>
    <n v="93.8"/>
  </r>
  <r>
    <x v="2"/>
    <n v="60"/>
    <x v="1"/>
    <x v="6"/>
    <x v="3"/>
    <x v="3"/>
    <x v="0"/>
    <x v="2702"/>
    <x v="0"/>
    <x v="1"/>
    <n v="30.142979965598798"/>
    <n v="3.01429799655988"/>
    <n v="3014297996559880"/>
    <x v="2"/>
    <n v="2704"/>
    <s v="No"/>
    <x v="0"/>
    <n v="2132.88171747046"/>
    <n v="2.13288171747046E+16"/>
    <n v="27.6758427086755"/>
    <n v="2767584270867550"/>
    <x v="216"/>
    <n v="100.3"/>
  </r>
  <r>
    <x v="2"/>
    <n v="44"/>
    <x v="0"/>
    <x v="1"/>
    <x v="1"/>
    <x v="2"/>
    <x v="2"/>
    <x v="2703"/>
    <x v="1"/>
    <x v="2"/>
    <n v="30.1368413930666"/>
    <n v="3.01368413930666"/>
    <n v="3013684139306660"/>
    <x v="2"/>
    <n v="2705"/>
    <s v="No"/>
    <x v="0"/>
    <n v="1975.1386298945799"/>
    <n v="1.97513862989458E+16"/>
    <n v="22.732269371915802"/>
    <n v="2273226937191580"/>
    <x v="173"/>
    <n v="89.4"/>
  </r>
  <r>
    <x v="2"/>
    <n v="46"/>
    <x v="0"/>
    <x v="0"/>
    <x v="2"/>
    <x v="0"/>
    <x v="1"/>
    <x v="2704"/>
    <x v="0"/>
    <x v="1"/>
    <n v="30.106357075511099"/>
    <n v="3.0106357075511099"/>
    <n v="3010635707551110"/>
    <x v="2"/>
    <n v="2706"/>
    <s v="Si"/>
    <x v="1"/>
    <n v="2289.4841797868098"/>
    <n v="2.28948417978681E+16"/>
    <n v="24.723299732180202"/>
    <n v="2472329973218020"/>
    <x v="64"/>
    <n v="98.3"/>
  </r>
  <r>
    <x v="2"/>
    <n v="61"/>
    <x v="0"/>
    <x v="9"/>
    <x v="1"/>
    <x v="3"/>
    <x v="0"/>
    <x v="2705"/>
    <x v="1"/>
    <x v="3"/>
    <n v="30.077449748315299"/>
    <n v="30.077449748315299"/>
    <n v="3.00774497483153E+16"/>
    <x v="2"/>
    <n v="2707"/>
    <s v="No"/>
    <x v="0"/>
    <n v="1907.4951738436901"/>
    <n v="1.90749517384369E+16"/>
    <n v="21.395398912890201"/>
    <n v="2139539891289020"/>
    <x v="297"/>
    <n v="91.4"/>
  </r>
  <r>
    <x v="2"/>
    <n v="67"/>
    <x v="1"/>
    <x v="3"/>
    <x v="2"/>
    <x v="3"/>
    <x v="3"/>
    <x v="2706"/>
    <x v="0"/>
    <x v="1"/>
    <n v="30.075029046789901"/>
    <n v="30.075029046789901"/>
    <n v="3.00750290467899E+16"/>
    <x v="2"/>
    <n v="2708"/>
    <s v="Si"/>
    <x v="1"/>
    <n v="2262.6095877572802"/>
    <n v="2.26260958775728E+16"/>
    <n v="27.830016034949601"/>
    <n v="2783001603494960"/>
    <x v="409"/>
    <n v="89.6"/>
  </r>
  <r>
    <x v="2"/>
    <n v="55"/>
    <x v="0"/>
    <x v="0"/>
    <x v="1"/>
    <x v="3"/>
    <x v="0"/>
    <x v="2707"/>
    <x v="1"/>
    <x v="3"/>
    <n v="30.067037679377798"/>
    <n v="3.0067037679377799"/>
    <n v="3006703767937780"/>
    <x v="2"/>
    <n v="2709"/>
    <s v="No"/>
    <x v="0"/>
    <n v="2217.3945411721802"/>
    <n v="2.21739454117218E+16"/>
    <n v="261.66854873298303"/>
    <n v="2.61668548732983E+16"/>
    <x v="386"/>
    <n v="99.2"/>
  </r>
  <r>
    <x v="2"/>
    <n v="56"/>
    <x v="1"/>
    <x v="4"/>
    <x v="3"/>
    <x v="3"/>
    <x v="0"/>
    <x v="2708"/>
    <x v="0"/>
    <x v="0"/>
    <n v="30.027900597516798"/>
    <n v="0.30027900597516799"/>
    <n v="300279005975168"/>
    <x v="2"/>
    <n v="2710"/>
    <s v="No"/>
    <x v="0"/>
    <n v="225.71903890338601"/>
    <n v="2257190389033860"/>
    <n v="247.51358099122501"/>
    <n v="2.47513580991225E+16"/>
    <x v="319"/>
    <n v="94.8"/>
  </r>
  <r>
    <x v="9"/>
    <n v="55"/>
    <x v="1"/>
    <x v="8"/>
    <x v="2"/>
    <x v="0"/>
    <x v="0"/>
    <x v="2709"/>
    <x v="0"/>
    <x v="2"/>
    <n v="34.9478449439694"/>
    <n v="3.4947844943969399"/>
    <n v="3494784494396940"/>
    <x v="2"/>
    <n v="2711"/>
    <s v="No"/>
    <x v="0"/>
    <n v="2169.0649336418001"/>
    <n v="2.1690649336418E+16"/>
    <n v="248.48842222794599"/>
    <n v="2.48488422227946E+16"/>
    <x v="465"/>
    <n v="97.9"/>
  </r>
  <r>
    <x v="9"/>
    <n v="51"/>
    <x v="0"/>
    <x v="5"/>
    <x v="3"/>
    <x v="0"/>
    <x v="1"/>
    <x v="2710"/>
    <x v="0"/>
    <x v="0"/>
    <n v="34.945317201904899"/>
    <n v="3.4945317201904902"/>
    <n v="3494531720190490"/>
    <x v="2"/>
    <n v="2712"/>
    <s v="No"/>
    <x v="0"/>
    <n v="2311.7429396347402"/>
    <n v="2.31174293963474E+16"/>
    <n v="25.513735857062802"/>
    <n v="2551373585706280"/>
    <x v="418"/>
    <n v="93.4"/>
  </r>
  <r>
    <x v="9"/>
    <n v="66"/>
    <x v="1"/>
    <x v="0"/>
    <x v="2"/>
    <x v="3"/>
    <x v="3"/>
    <x v="2711"/>
    <x v="0"/>
    <x v="1"/>
    <n v="34.9392365722912"/>
    <n v="3.4939236572291201"/>
    <n v="3493923657229120"/>
    <x v="2"/>
    <n v="2713"/>
    <s v="Si"/>
    <x v="1"/>
    <n v="254.40595996093401"/>
    <n v="2544059599609340"/>
    <n v="28.860552735024999"/>
    <n v="2886055273502500"/>
    <x v="281"/>
    <n v="98.4"/>
  </r>
  <r>
    <x v="9"/>
    <n v="66"/>
    <x v="0"/>
    <x v="7"/>
    <x v="0"/>
    <x v="0"/>
    <x v="3"/>
    <x v="2712"/>
    <x v="1"/>
    <x v="1"/>
    <n v="34.923815683328201"/>
    <n v="34.923815683328201"/>
    <n v="3.49238156833282E+16"/>
    <x v="2"/>
    <n v="2714"/>
    <s v="Si"/>
    <x v="1"/>
    <n v="237.402723717421"/>
    <n v="2374027237174210"/>
    <n v="24.5793419928251"/>
    <n v="2457934199282510"/>
    <x v="449"/>
    <n v="102.7"/>
  </r>
  <r>
    <x v="9"/>
    <n v="54"/>
    <x v="0"/>
    <x v="2"/>
    <x v="1"/>
    <x v="1"/>
    <x v="1"/>
    <x v="2713"/>
    <x v="2"/>
    <x v="1"/>
    <n v="34.916881433082601"/>
    <n v="34.916881433082601"/>
    <n v="3491688143308260"/>
    <x v="2"/>
    <n v="2715"/>
    <s v="No"/>
    <x v="0"/>
    <n v="1864.14673964607"/>
    <n v="1.86414673964607E+16"/>
    <n v="199.18933182346899"/>
    <n v="1.99189331823469E+16"/>
    <x v="24"/>
    <n v="90.5"/>
  </r>
  <r>
    <x v="9"/>
    <n v="62"/>
    <x v="0"/>
    <x v="0"/>
    <x v="1"/>
    <x v="2"/>
    <x v="0"/>
    <x v="2714"/>
    <x v="1"/>
    <x v="1"/>
    <n v="34.914040741081699"/>
    <n v="3.49140407410817"/>
    <n v="3491404074108170"/>
    <x v="2"/>
    <n v="2716"/>
    <s v="No"/>
    <x v="0"/>
    <n v="2.2235531372552999"/>
    <n v="22235531372553"/>
    <n v="27.005830843812099"/>
    <n v="2700583084381210"/>
    <x v="292"/>
    <n v="94.6"/>
  </r>
  <r>
    <x v="9"/>
    <n v="70"/>
    <x v="0"/>
    <x v="2"/>
    <x v="3"/>
    <x v="3"/>
    <x v="3"/>
    <x v="2715"/>
    <x v="0"/>
    <x v="1"/>
    <n v="34.890090786586399"/>
    <n v="34.890090786586399"/>
    <n v="3489009078658640"/>
    <x v="2"/>
    <n v="2717"/>
    <s v="No"/>
    <x v="0"/>
    <n v="214.15285217837399"/>
    <n v="2141528521783740"/>
    <n v="25.866330309598801"/>
    <n v="2586633030959880"/>
    <x v="442"/>
    <n v="111.4"/>
  </r>
  <r>
    <x v="9"/>
    <n v="61"/>
    <x v="1"/>
    <x v="0"/>
    <x v="1"/>
    <x v="3"/>
    <x v="0"/>
    <x v="2716"/>
    <x v="0"/>
    <x v="1"/>
    <n v="34.886759792093997"/>
    <n v="3.4886759792094"/>
    <n v="3488675979209400"/>
    <x v="2"/>
    <n v="2718"/>
    <s v="No"/>
    <x v="0"/>
    <n v="2370.25375393594"/>
    <n v="2.37025375393594E+16"/>
    <n v="239.34790528234299"/>
    <n v="2.39347905282343E+16"/>
    <x v="261"/>
    <n v="101.8"/>
  </r>
  <r>
    <x v="9"/>
    <n v="65"/>
    <x v="1"/>
    <x v="6"/>
    <x v="3"/>
    <x v="3"/>
    <x v="3"/>
    <x v="2717"/>
    <x v="0"/>
    <x v="3"/>
    <n v="34.883367106290699"/>
    <n v="3.4883367106290701"/>
    <n v="3488336710629070"/>
    <x v="2"/>
    <n v="2719"/>
    <s v="No"/>
    <x v="0"/>
    <n v="2154.5080380751401"/>
    <n v="2.15450803807514E+16"/>
    <n v="289.89505985590301"/>
    <n v="2.89895059855903E+16"/>
    <x v="323"/>
    <n v="94.6"/>
  </r>
  <r>
    <x v="9"/>
    <n v="46"/>
    <x v="0"/>
    <x v="5"/>
    <x v="1"/>
    <x v="0"/>
    <x v="1"/>
    <x v="2718"/>
    <x v="0"/>
    <x v="1"/>
    <n v="34.8805226077951"/>
    <n v="3.4880522607795101"/>
    <n v="3488052260779510"/>
    <x v="2"/>
    <n v="2720"/>
    <s v="No"/>
    <x v="0"/>
    <n v="2396.4620284157099"/>
    <n v="2.39646202841571E+16"/>
    <n v="256.46958265766801"/>
    <n v="2.56469582657668E+16"/>
    <x v="302"/>
    <n v="98.5"/>
  </r>
  <r>
    <x v="9"/>
    <n v="65"/>
    <x v="0"/>
    <x v="2"/>
    <x v="3"/>
    <x v="0"/>
    <x v="3"/>
    <x v="2719"/>
    <x v="1"/>
    <x v="3"/>
    <n v="34.838434269496901"/>
    <n v="3.4838434269496901"/>
    <n v="3483843426949690"/>
    <x v="2"/>
    <n v="2721"/>
    <s v="No"/>
    <x v="0"/>
    <n v="2034.9249224520599"/>
    <n v="2.03492492245206E+16"/>
    <n v="221.00918029676399"/>
    <n v="2.21009180296764E+16"/>
    <x v="119"/>
    <n v="100"/>
  </r>
  <r>
    <x v="9"/>
    <n v="62"/>
    <x v="1"/>
    <x v="2"/>
    <x v="2"/>
    <x v="0"/>
    <x v="0"/>
    <x v="2720"/>
    <x v="0"/>
    <x v="3"/>
    <n v="34.825922315124103"/>
    <n v="34.825922315124103"/>
    <n v="3.48259223151241E+16"/>
    <x v="2"/>
    <n v="2722"/>
    <s v="No"/>
    <x v="0"/>
    <n v="2251.4290639722199"/>
    <n v="2.25142906397222E+16"/>
    <n v="234.228669521249"/>
    <n v="2.34228669521249E+16"/>
    <x v="214"/>
    <n v="99.6"/>
  </r>
  <r>
    <x v="9"/>
    <n v="58"/>
    <x v="0"/>
    <x v="7"/>
    <x v="2"/>
    <x v="0"/>
    <x v="0"/>
    <x v="2721"/>
    <x v="0"/>
    <x v="3"/>
    <n v="34.811755103430599"/>
    <n v="3.4811755103430602"/>
    <n v="3481175510343060"/>
    <x v="2"/>
    <n v="2723"/>
    <s v="Si"/>
    <x v="1"/>
    <n v="221.46577414915399"/>
    <n v="2214657741491540"/>
    <n v="251.350744544431"/>
    <n v="2.51350744544431E+16"/>
    <x v="124"/>
    <n v="101.8"/>
  </r>
  <r>
    <x v="9"/>
    <n v="51"/>
    <x v="0"/>
    <x v="2"/>
    <x v="1"/>
    <x v="0"/>
    <x v="1"/>
    <x v="2722"/>
    <x v="1"/>
    <x v="3"/>
    <n v="34.789856621236702"/>
    <n v="3.4789856621236699"/>
    <n v="3478985662123670"/>
    <x v="2"/>
    <n v="2724"/>
    <s v="No"/>
    <x v="0"/>
    <n v="1966.0692370337799"/>
    <n v="1.96606923703378E+16"/>
    <n v="242.67271848358001"/>
    <n v="2.4267271848358E+16"/>
    <x v="297"/>
    <n v="95.6"/>
  </r>
  <r>
    <x v="9"/>
    <n v="68"/>
    <x v="1"/>
    <x v="0"/>
    <x v="0"/>
    <x v="3"/>
    <x v="3"/>
    <x v="2723"/>
    <x v="0"/>
    <x v="1"/>
    <n v="34.754213249894001"/>
    <n v="34.754213249894001"/>
    <n v="3.4754213249894E+16"/>
    <x v="2"/>
    <n v="2725"/>
    <s v="Si"/>
    <x v="1"/>
    <n v="2381.3189858433102"/>
    <n v="2.38131898584331E+16"/>
    <n v="29.445547308819599"/>
    <n v="2944554730881960"/>
    <x v="284"/>
    <n v="103.9"/>
  </r>
  <r>
    <x v="9"/>
    <n v="59"/>
    <x v="1"/>
    <x v="9"/>
    <x v="2"/>
    <x v="3"/>
    <x v="0"/>
    <x v="2724"/>
    <x v="0"/>
    <x v="0"/>
    <n v="34.738125423613297"/>
    <n v="34.738125423613297"/>
    <n v="3.47381254236133E+16"/>
    <x v="2"/>
    <n v="2726"/>
    <s v="Si"/>
    <x v="1"/>
    <n v="257.73447183002799"/>
    <n v="2577344718300280"/>
    <n v="28.922337271846501"/>
    <n v="2892233727184650"/>
    <x v="306"/>
    <n v="100.7"/>
  </r>
  <r>
    <x v="9"/>
    <n v="51"/>
    <x v="1"/>
    <x v="2"/>
    <x v="1"/>
    <x v="3"/>
    <x v="1"/>
    <x v="2725"/>
    <x v="0"/>
    <x v="1"/>
    <n v="34.719001475096299"/>
    <n v="0.34719001475096301"/>
    <n v="347190014750963"/>
    <x v="2"/>
    <n v="2727"/>
    <s v="No"/>
    <x v="0"/>
    <n v="2107.7862293789799"/>
    <n v="2.10778622937898E+16"/>
    <n v="244.74169313115399"/>
    <n v="2.44741693131154E+16"/>
    <x v="13"/>
    <n v="96.5"/>
  </r>
  <r>
    <x v="9"/>
    <n v="70"/>
    <x v="0"/>
    <x v="9"/>
    <x v="3"/>
    <x v="2"/>
    <x v="3"/>
    <x v="2726"/>
    <x v="1"/>
    <x v="1"/>
    <n v="34.7137012873809"/>
    <n v="34.7137012873809"/>
    <n v="3.47137012873809E+16"/>
    <x v="2"/>
    <n v="2728"/>
    <s v="No"/>
    <x v="0"/>
    <n v="205.40955066449499"/>
    <n v="2054095506644950"/>
    <n v="247.99038916297999"/>
    <n v="2.4799038916298E+16"/>
    <x v="426"/>
    <n v="107"/>
  </r>
  <r>
    <x v="9"/>
    <n v="57"/>
    <x v="0"/>
    <x v="5"/>
    <x v="1"/>
    <x v="0"/>
    <x v="0"/>
    <x v="2727"/>
    <x v="0"/>
    <x v="1"/>
    <n v="34.701041871813104"/>
    <n v="3.4701041871813101"/>
    <n v="3470104187181310"/>
    <x v="2"/>
    <n v="2729"/>
    <s v="No"/>
    <x v="0"/>
    <n v="2199.08730924158"/>
    <n v="2.19908730924158E+16"/>
    <n v="241.214403892673"/>
    <n v="2.41214403892673E+16"/>
    <x v="428"/>
    <n v="93.7"/>
  </r>
  <r>
    <x v="9"/>
    <n v="66"/>
    <x v="0"/>
    <x v="8"/>
    <x v="0"/>
    <x v="0"/>
    <x v="3"/>
    <x v="2728"/>
    <x v="1"/>
    <x v="3"/>
    <n v="34.699313245570899"/>
    <n v="34.699313245570899"/>
    <n v="3469931324557090"/>
    <x v="2"/>
    <n v="2730"/>
    <s v="Si"/>
    <x v="1"/>
    <n v="2387.5753478184902"/>
    <n v="2.38757534781849E+16"/>
    <n v="261.89195131836198"/>
    <n v="2.61891951318362E+16"/>
    <x v="425"/>
    <n v="99.3"/>
  </r>
  <r>
    <x v="9"/>
    <n v="58"/>
    <x v="1"/>
    <x v="15"/>
    <x v="1"/>
    <x v="0"/>
    <x v="0"/>
    <x v="2729"/>
    <x v="1"/>
    <x v="1"/>
    <n v="34.680625719317"/>
    <n v="3.4680625719317"/>
    <n v="3468062571931700"/>
    <x v="2"/>
    <n v="2731"/>
    <s v="No"/>
    <x v="0"/>
    <n v="2259.1366292411599"/>
    <n v="2.25913662924116E+16"/>
    <n v="25.663492700504101"/>
    <n v="2566349270050410"/>
    <x v="428"/>
    <n v="96.7"/>
  </r>
  <r>
    <x v="9"/>
    <n v="54"/>
    <x v="0"/>
    <x v="0"/>
    <x v="2"/>
    <x v="0"/>
    <x v="1"/>
    <x v="2730"/>
    <x v="0"/>
    <x v="0"/>
    <n v="34.672011020362405"/>
    <n v="3.4672011020362401"/>
    <n v="3467201102036240"/>
    <x v="2"/>
    <n v="2732"/>
    <s v="No"/>
    <x v="0"/>
    <n v="2385.0380127232602"/>
    <n v="2.38503801272326E+16"/>
    <n v="2.6768044921741398"/>
    <n v="267680449217414"/>
    <x v="208"/>
    <n v="98.8"/>
  </r>
  <r>
    <x v="9"/>
    <n v="53"/>
    <x v="0"/>
    <x v="4"/>
    <x v="1"/>
    <x v="0"/>
    <x v="1"/>
    <x v="2731"/>
    <x v="0"/>
    <x v="1"/>
    <n v="34.656394192247298"/>
    <n v="3.46563941922473"/>
    <n v="3465639419224730"/>
    <x v="2"/>
    <n v="2733"/>
    <s v="No"/>
    <x v="0"/>
    <n v="2386.88059230311"/>
    <n v="2.38688059230311E+16"/>
    <n v="208.426727373451"/>
    <n v="2.08426727373451E+16"/>
    <x v="76"/>
    <n v="96.3"/>
  </r>
  <r>
    <x v="9"/>
    <n v="61"/>
    <x v="0"/>
    <x v="3"/>
    <x v="1"/>
    <x v="3"/>
    <x v="0"/>
    <x v="2732"/>
    <x v="0"/>
    <x v="1"/>
    <n v="34.632455848205801"/>
    <n v="34.632455848205801"/>
    <n v="3.46324558482058E+16"/>
    <x v="2"/>
    <n v="2734"/>
    <s v="No"/>
    <x v="0"/>
    <n v="215.73532060230701"/>
    <n v="2157353206023070"/>
    <n v="26.716147463124798"/>
    <n v="2671614746312480"/>
    <x v="499"/>
    <n v="98"/>
  </r>
  <r>
    <x v="9"/>
    <n v="55"/>
    <x v="1"/>
    <x v="12"/>
    <x v="1"/>
    <x v="3"/>
    <x v="0"/>
    <x v="2733"/>
    <x v="0"/>
    <x v="1"/>
    <n v="34.598489679380798"/>
    <n v="34.598489679380798"/>
    <n v="3.45984896793808E+16"/>
    <x v="2"/>
    <n v="2735"/>
    <s v="No"/>
    <x v="0"/>
    <n v="224.58424744361801"/>
    <n v="2245842474436180"/>
    <n v="283.43904380484901"/>
    <n v="2.83439043804849E+16"/>
    <x v="434"/>
    <n v="95"/>
  </r>
  <r>
    <x v="9"/>
    <n v="66"/>
    <x v="0"/>
    <x v="12"/>
    <x v="2"/>
    <x v="3"/>
    <x v="3"/>
    <x v="2734"/>
    <x v="0"/>
    <x v="0"/>
    <n v="34.590718524819899"/>
    <n v="3.4590718524819901"/>
    <n v="3459071852481990"/>
    <x v="2"/>
    <n v="2736"/>
    <s v="Si"/>
    <x v="1"/>
    <n v="24.1457599066391"/>
    <n v="241457599066391"/>
    <n v="285.48834534636899"/>
    <n v="2.85488345346369E+16"/>
    <x v="498"/>
    <n v="107.8"/>
  </r>
  <r>
    <x v="9"/>
    <n v="60"/>
    <x v="0"/>
    <x v="9"/>
    <x v="3"/>
    <x v="3"/>
    <x v="0"/>
    <x v="2735"/>
    <x v="1"/>
    <x v="1"/>
    <n v="34.570472591955202"/>
    <n v="3.4570472591955199"/>
    <n v="3457047259195520"/>
    <x v="2"/>
    <n v="2737"/>
    <s v="No"/>
    <x v="0"/>
    <n v="2377.0970087247701"/>
    <n v="2.37709700872477E+16"/>
    <n v="23.583424157029"/>
    <n v="2358342415702900"/>
    <x v="420"/>
    <n v="96.9"/>
  </r>
  <r>
    <x v="9"/>
    <n v="65"/>
    <x v="1"/>
    <x v="10"/>
    <x v="2"/>
    <x v="3"/>
    <x v="3"/>
    <x v="2736"/>
    <x v="0"/>
    <x v="3"/>
    <n v="34.552263691519101"/>
    <n v="34.552263691519101"/>
    <n v="3455226369151910"/>
    <x v="2"/>
    <n v="2738"/>
    <s v="Si"/>
    <x v="1"/>
    <n v="2238.8362323930101"/>
    <n v="2.23883623239301E+16"/>
    <n v="27.9392294105361"/>
    <n v="2793922941053610"/>
    <x v="442"/>
    <n v="102.4"/>
  </r>
  <r>
    <x v="9"/>
    <n v="55"/>
    <x v="1"/>
    <x v="9"/>
    <x v="3"/>
    <x v="1"/>
    <x v="0"/>
    <x v="2737"/>
    <x v="0"/>
    <x v="2"/>
    <n v="34.541201393248102"/>
    <n v="34.541201393248102"/>
    <n v="3.45412013932481E+16"/>
    <x v="2"/>
    <n v="2739"/>
    <s v="No"/>
    <x v="0"/>
    <n v="1919.85714020764"/>
    <n v="1.91985714020764E+16"/>
    <n v="241.90812264575999"/>
    <n v="2.4190812264576E+16"/>
    <x v="270"/>
    <n v="100.4"/>
  </r>
  <r>
    <x v="9"/>
    <n v="69"/>
    <x v="1"/>
    <x v="16"/>
    <x v="3"/>
    <x v="3"/>
    <x v="3"/>
    <x v="2738"/>
    <x v="0"/>
    <x v="0"/>
    <n v="34.540907848609301"/>
    <n v="34.540907848609301"/>
    <n v="3454090784860930"/>
    <x v="2"/>
    <n v="2740"/>
    <s v="No"/>
    <x v="0"/>
    <n v="2273.9202653013899"/>
    <n v="2.27392026530139E+16"/>
    <n v="269.80657640964301"/>
    <n v="2.69806576409643E+16"/>
    <x v="348"/>
    <n v="95.3"/>
  </r>
  <r>
    <x v="9"/>
    <n v="63"/>
    <x v="1"/>
    <x v="0"/>
    <x v="1"/>
    <x v="0"/>
    <x v="0"/>
    <x v="2739"/>
    <x v="0"/>
    <x v="1"/>
    <n v="34.5344132081729"/>
    <n v="34.5344132081729"/>
    <n v="3.45344132081729E+16"/>
    <x v="2"/>
    <n v="2741"/>
    <s v="No"/>
    <x v="0"/>
    <n v="2184.2858521112198"/>
    <n v="2.18428585211122E+16"/>
    <n v="24.273755319945501"/>
    <n v="2427375531994550"/>
    <x v="116"/>
    <n v="96.5"/>
  </r>
  <r>
    <x v="9"/>
    <n v="61"/>
    <x v="0"/>
    <x v="9"/>
    <x v="2"/>
    <x v="3"/>
    <x v="0"/>
    <x v="2740"/>
    <x v="0"/>
    <x v="3"/>
    <n v="34.439594657209803"/>
    <n v="3.44395946572098"/>
    <n v="3443959465720980"/>
    <x v="2"/>
    <n v="2742"/>
    <s v="Si"/>
    <x v="1"/>
    <n v="2110.6483675360701"/>
    <n v="2.11064836753607E+16"/>
    <n v="267.90512219577897"/>
    <n v="2.67905122195779E+16"/>
    <x v="358"/>
    <n v="98.9"/>
  </r>
  <r>
    <x v="9"/>
    <n v="54"/>
    <x v="0"/>
    <x v="9"/>
    <x v="1"/>
    <x v="0"/>
    <x v="1"/>
    <x v="2741"/>
    <x v="1"/>
    <x v="3"/>
    <n v="34.4383584753921"/>
    <n v="34.4383584753921"/>
    <n v="3.44383584753921E+16"/>
    <x v="2"/>
    <n v="2743"/>
    <s v="No"/>
    <x v="0"/>
    <n v="204.50138822603199"/>
    <n v="2045013882260320"/>
    <n v="253.909605717327"/>
    <n v="2.53909605717327E+16"/>
    <x v="11"/>
    <n v="93.1"/>
  </r>
  <r>
    <x v="9"/>
    <n v="61"/>
    <x v="1"/>
    <x v="7"/>
    <x v="1"/>
    <x v="3"/>
    <x v="0"/>
    <x v="2742"/>
    <x v="0"/>
    <x v="1"/>
    <n v="34.413360594358899"/>
    <n v="0.34413360594358899"/>
    <n v="344133605943589"/>
    <x v="2"/>
    <n v="2744"/>
    <s v="No"/>
    <x v="0"/>
    <n v="2479.7352647800099"/>
    <n v="2.47973526478001E+16"/>
    <n v="267.88367148303797"/>
    <n v="2.67883671483038E+16"/>
    <x v="208"/>
    <n v="100.2"/>
  </r>
  <r>
    <x v="9"/>
    <n v="56"/>
    <x v="1"/>
    <x v="5"/>
    <x v="1"/>
    <x v="0"/>
    <x v="0"/>
    <x v="2743"/>
    <x v="0"/>
    <x v="1"/>
    <n v="34.411552646138105"/>
    <n v="3.4411552646138102"/>
    <n v="3441155264613810"/>
    <x v="2"/>
    <n v="2745"/>
    <s v="No"/>
    <x v="0"/>
    <n v="238.32591720369601"/>
    <n v="2383259172036960"/>
    <n v="258.81561190855803"/>
    <n v="2.58815611908558E+16"/>
    <x v="46"/>
    <n v="91.6"/>
  </r>
  <r>
    <x v="9"/>
    <n v="60"/>
    <x v="0"/>
    <x v="0"/>
    <x v="1"/>
    <x v="2"/>
    <x v="0"/>
    <x v="2744"/>
    <x v="1"/>
    <x v="3"/>
    <n v="34.402954722797901"/>
    <n v="34.402954722797901"/>
    <n v="3.44029547227979E+16"/>
    <x v="2"/>
    <n v="2746"/>
    <s v="No"/>
    <x v="0"/>
    <n v="2012.8750272299001"/>
    <n v="2.0128750272299E+16"/>
    <n v="221.165505039089"/>
    <n v="2.21165505039089E+16"/>
    <x v="67"/>
    <n v="99.2"/>
  </r>
  <r>
    <x v="9"/>
    <n v="54"/>
    <x v="0"/>
    <x v="17"/>
    <x v="1"/>
    <x v="0"/>
    <x v="1"/>
    <x v="2745"/>
    <x v="0"/>
    <x v="0"/>
    <n v="34.361534821508499"/>
    <n v="34.361534821508499"/>
    <n v="3.43615348215085E+16"/>
    <x v="2"/>
    <n v="2747"/>
    <s v="Si"/>
    <x v="1"/>
    <n v="1935.94350685884"/>
    <n v="1.93594350685884E+16"/>
    <n v="2.6427382059369302"/>
    <n v="264273820593693"/>
    <x v="75"/>
    <n v="94.3"/>
  </r>
  <r>
    <x v="9"/>
    <n v="70"/>
    <x v="1"/>
    <x v="0"/>
    <x v="2"/>
    <x v="0"/>
    <x v="3"/>
    <x v="2746"/>
    <x v="1"/>
    <x v="1"/>
    <n v="34.33750421976"/>
    <n v="3.4337504219759999E-3"/>
    <n v="3433750421976"/>
    <x v="2"/>
    <n v="2748"/>
    <s v="Si"/>
    <x v="1"/>
    <n v="221.07333916818899"/>
    <n v="2210733391681890"/>
    <n v="265.30926463904302"/>
    <n v="2.65309264639043E+16"/>
    <x v="508"/>
    <n v="105.2"/>
  </r>
  <r>
    <x v="9"/>
    <n v="69"/>
    <x v="0"/>
    <x v="1"/>
    <x v="2"/>
    <x v="3"/>
    <x v="3"/>
    <x v="2747"/>
    <x v="0"/>
    <x v="3"/>
    <n v="34.299702809636898"/>
    <n v="34.299702809636898"/>
    <n v="3429970280963690"/>
    <x v="2"/>
    <n v="2749"/>
    <s v="Si"/>
    <x v="1"/>
    <n v="260.33401447966099"/>
    <n v="2603340144796610"/>
    <n v="28.916216452908699"/>
    <n v="2891621645290870"/>
    <x v="420"/>
    <n v="105"/>
  </r>
  <r>
    <x v="9"/>
    <n v="49"/>
    <x v="1"/>
    <x v="0"/>
    <x v="1"/>
    <x v="0"/>
    <x v="1"/>
    <x v="2748"/>
    <x v="0"/>
    <x v="0"/>
    <n v="34.2620696311618"/>
    <n v="3.4262069631161798"/>
    <n v="3426206963116180"/>
    <x v="2"/>
    <n v="2750"/>
    <s v="Si"/>
    <x v="1"/>
    <n v="2316.3474485581301"/>
    <n v="2.31634744855813E+16"/>
    <n v="260.18700512535997"/>
    <n v="2.6018700512536E+16"/>
    <x v="7"/>
    <n v="93.2"/>
  </r>
  <r>
    <x v="9"/>
    <n v="51"/>
    <x v="0"/>
    <x v="0"/>
    <x v="1"/>
    <x v="0"/>
    <x v="1"/>
    <x v="2749"/>
    <x v="1"/>
    <x v="3"/>
    <n v="34.247541638668203"/>
    <n v="34.247541638668203"/>
    <n v="3.42475416386682E+16"/>
    <x v="2"/>
    <n v="2751"/>
    <s v="No"/>
    <x v="0"/>
    <n v="2093.1742242442701"/>
    <n v="2.09317422424427E+16"/>
    <n v="20.5172632930168"/>
    <n v="2051726329301680"/>
    <x v="120"/>
    <n v="90.1"/>
  </r>
  <r>
    <x v="9"/>
    <n v="65"/>
    <x v="0"/>
    <x v="0"/>
    <x v="2"/>
    <x v="3"/>
    <x v="3"/>
    <x v="2750"/>
    <x v="1"/>
    <x v="1"/>
    <n v="34.231080516629099"/>
    <n v="34.231080516629099"/>
    <n v="3423108051662910"/>
    <x v="2"/>
    <n v="2752"/>
    <s v="No"/>
    <x v="0"/>
    <n v="2335.3864845885801"/>
    <n v="2.33538648458858E+16"/>
    <n v="24.989022252711202"/>
    <n v="2498902225271120"/>
    <x v="360"/>
    <n v="101.7"/>
  </r>
  <r>
    <x v="9"/>
    <n v="64"/>
    <x v="0"/>
    <x v="2"/>
    <x v="3"/>
    <x v="3"/>
    <x v="0"/>
    <x v="2751"/>
    <x v="1"/>
    <x v="3"/>
    <n v="34.203514248718804"/>
    <n v="3.42035142487188"/>
    <n v="3420351424871880"/>
    <x v="2"/>
    <n v="2753"/>
    <s v="Si"/>
    <x v="1"/>
    <n v="22.3335169679373"/>
    <n v="223335169679373"/>
    <n v="262.22652909594399"/>
    <n v="2.62226529095944E+16"/>
    <x v="438"/>
    <n v="103.4"/>
  </r>
  <r>
    <x v="9"/>
    <n v="58"/>
    <x v="1"/>
    <x v="2"/>
    <x v="2"/>
    <x v="3"/>
    <x v="0"/>
    <x v="2752"/>
    <x v="0"/>
    <x v="1"/>
    <n v="34.189105908384597"/>
    <n v="34.189105908384597"/>
    <n v="3418910590838460"/>
    <x v="2"/>
    <n v="2754"/>
    <s v="Si"/>
    <x v="1"/>
    <n v="2469.2347017935099"/>
    <n v="2.46923470179351E+16"/>
    <n v="249.938283445395"/>
    <n v="2.49938283445395E+16"/>
    <x v="473"/>
    <n v="102.3"/>
  </r>
  <r>
    <x v="9"/>
    <n v="56"/>
    <x v="0"/>
    <x v="10"/>
    <x v="2"/>
    <x v="0"/>
    <x v="0"/>
    <x v="2753"/>
    <x v="0"/>
    <x v="2"/>
    <n v="34.149056483681797"/>
    <n v="34.149056483681797"/>
    <n v="3.41490564836818E+16"/>
    <x v="2"/>
    <n v="2755"/>
    <s v="No"/>
    <x v="0"/>
    <n v="2194.32972528242"/>
    <n v="2.19432972528242E+16"/>
    <n v="26.5940364064205"/>
    <n v="2659403640642050"/>
    <x v="281"/>
    <n v="101.2"/>
  </r>
  <r>
    <x v="9"/>
    <n v="66"/>
    <x v="0"/>
    <x v="17"/>
    <x v="0"/>
    <x v="3"/>
    <x v="3"/>
    <x v="2754"/>
    <x v="0"/>
    <x v="1"/>
    <n v="34.146169202354002"/>
    <n v="34.146169202354002"/>
    <n v="3.4146169202354E+16"/>
    <x v="2"/>
    <n v="2756"/>
    <s v="Si"/>
    <x v="1"/>
    <n v="2373.9222850666702"/>
    <n v="2.37392228506667E+16"/>
    <n v="3.0000000000000001E-12"/>
    <n v="300"/>
    <x v="325"/>
    <n v="106"/>
  </r>
  <r>
    <x v="9"/>
    <n v="64"/>
    <x v="1"/>
    <x v="8"/>
    <x v="3"/>
    <x v="0"/>
    <x v="0"/>
    <x v="2755"/>
    <x v="1"/>
    <x v="3"/>
    <n v="34.140787336800202"/>
    <n v="3.4140787336800198"/>
    <n v="3414078733680020"/>
    <x v="2"/>
    <n v="2757"/>
    <s v="No"/>
    <x v="0"/>
    <n v="228.36175027169901"/>
    <n v="2283617502716990"/>
    <n v="257.61550737811598"/>
    <n v="2.57615507378116E+16"/>
    <x v="350"/>
    <n v="97.6"/>
  </r>
  <r>
    <x v="9"/>
    <n v="57"/>
    <x v="0"/>
    <x v="17"/>
    <x v="1"/>
    <x v="0"/>
    <x v="0"/>
    <x v="2756"/>
    <x v="1"/>
    <x v="3"/>
    <n v="34.125021959927096"/>
    <n v="3.41250219599271"/>
    <n v="3412502195992710"/>
    <x v="2"/>
    <n v="2758"/>
    <s v="No"/>
    <x v="0"/>
    <n v="218.08005642278701"/>
    <n v="2180800564227870"/>
    <n v="22.9092969177998"/>
    <n v="2290929691779980"/>
    <x v="213"/>
    <n v="101.4"/>
  </r>
  <r>
    <x v="9"/>
    <n v="67"/>
    <x v="1"/>
    <x v="5"/>
    <x v="2"/>
    <x v="0"/>
    <x v="3"/>
    <x v="2757"/>
    <x v="0"/>
    <x v="1"/>
    <n v="34.1204150174799"/>
    <n v="3.4120415017479901"/>
    <n v="3412041501747990"/>
    <x v="2"/>
    <n v="2759"/>
    <s v="No"/>
    <x v="0"/>
    <n v="2029.92450782835"/>
    <n v="2.02992450782835E+16"/>
    <n v="236.304127249049"/>
    <n v="2.36304127249049E+16"/>
    <x v="69"/>
    <n v="97.7"/>
  </r>
  <r>
    <x v="9"/>
    <n v="52"/>
    <x v="0"/>
    <x v="12"/>
    <x v="2"/>
    <x v="0"/>
    <x v="1"/>
    <x v="2758"/>
    <x v="0"/>
    <x v="1"/>
    <n v="34.1124150306632"/>
    <n v="3.4112415030663201"/>
    <n v="3411241503066320"/>
    <x v="2"/>
    <n v="2760"/>
    <s v="Si"/>
    <x v="1"/>
    <n v="2301.6061824509402"/>
    <n v="2.30160618245094E+16"/>
    <n v="234.08384509050899"/>
    <n v="2.34083845090509E+16"/>
    <x v="309"/>
    <n v="97"/>
  </r>
  <r>
    <x v="9"/>
    <n v="54"/>
    <x v="1"/>
    <x v="11"/>
    <x v="0"/>
    <x v="0"/>
    <x v="1"/>
    <x v="2759"/>
    <x v="0"/>
    <x v="2"/>
    <n v="34.112314853335398"/>
    <n v="3.4112314853335399"/>
    <n v="3411231485333540"/>
    <x v="2"/>
    <n v="2761"/>
    <s v="No"/>
    <x v="0"/>
    <n v="242.677987565937"/>
    <n v="2426779875659370"/>
    <n v="2.86052506481118"/>
    <n v="286052506481118"/>
    <x v="414"/>
    <n v="99.5"/>
  </r>
  <r>
    <x v="9"/>
    <n v="51"/>
    <x v="1"/>
    <x v="5"/>
    <x v="3"/>
    <x v="3"/>
    <x v="1"/>
    <x v="2760"/>
    <x v="1"/>
    <x v="3"/>
    <n v="34.109042709468198"/>
    <n v="3.41090427094682"/>
    <n v="3410904270946820"/>
    <x v="2"/>
    <n v="2762"/>
    <s v="No"/>
    <x v="0"/>
    <n v="2197.6518046289102"/>
    <n v="2.19765180462891E+16"/>
    <n v="228.810089565232"/>
    <n v="2.28810089565232E+16"/>
    <x v="72"/>
    <n v="90.2"/>
  </r>
  <r>
    <x v="9"/>
    <n v="60"/>
    <x v="1"/>
    <x v="2"/>
    <x v="1"/>
    <x v="0"/>
    <x v="0"/>
    <x v="2761"/>
    <x v="1"/>
    <x v="1"/>
    <n v="34.100400136583602"/>
    <n v="3.4100400136583602"/>
    <n v="3410040013658360"/>
    <x v="2"/>
    <n v="2763"/>
    <s v="No"/>
    <x v="0"/>
    <n v="234.899132977497"/>
    <n v="2348991329774970"/>
    <n v="25.772675159338501"/>
    <n v="2577267515933850"/>
    <x v="76"/>
    <n v="96.8"/>
  </r>
  <r>
    <x v="9"/>
    <n v="58"/>
    <x v="1"/>
    <x v="6"/>
    <x v="1"/>
    <x v="3"/>
    <x v="0"/>
    <x v="2762"/>
    <x v="0"/>
    <x v="2"/>
    <n v="34.076072215333802"/>
    <n v="34.076072215333802"/>
    <n v="3.40760722153338E+16"/>
    <x v="2"/>
    <n v="2764"/>
    <s v="No"/>
    <x v="0"/>
    <n v="2430.8851572969302"/>
    <n v="2.43088515729693E+16"/>
    <n v="27.4584956176651"/>
    <n v="2745849561766510"/>
    <x v="409"/>
    <n v="102.3"/>
  </r>
  <r>
    <x v="9"/>
    <n v="48"/>
    <x v="1"/>
    <x v="7"/>
    <x v="1"/>
    <x v="2"/>
    <x v="1"/>
    <x v="2763"/>
    <x v="0"/>
    <x v="2"/>
    <n v="34.054148462229698"/>
    <n v="3.4054148462229699"/>
    <n v="3405414846222970"/>
    <x v="2"/>
    <n v="2765"/>
    <s v="No"/>
    <x v="0"/>
    <n v="2324.3526306189601"/>
    <n v="2.32435263061896E+16"/>
    <n v="25.303520096393601"/>
    <n v="2530352009639360"/>
    <x v="43"/>
    <n v="91.4"/>
  </r>
  <r>
    <x v="9"/>
    <n v="61"/>
    <x v="1"/>
    <x v="0"/>
    <x v="1"/>
    <x v="3"/>
    <x v="0"/>
    <x v="2764"/>
    <x v="1"/>
    <x v="3"/>
    <n v="34.046988896323199"/>
    <n v="34.046988896323199"/>
    <n v="3.40469888963232E+16"/>
    <x v="2"/>
    <n v="2766"/>
    <s v="No"/>
    <x v="0"/>
    <n v="2260.82457088518"/>
    <n v="2.26082457088518E+16"/>
    <n v="27.169285239373899"/>
    <n v="2716928523937390"/>
    <x v="208"/>
    <n v="92.7"/>
  </r>
  <r>
    <x v="9"/>
    <n v="60"/>
    <x v="1"/>
    <x v="5"/>
    <x v="3"/>
    <x v="3"/>
    <x v="0"/>
    <x v="2765"/>
    <x v="1"/>
    <x v="1"/>
    <n v="34.028518395161697"/>
    <n v="34.028518395161697"/>
    <n v="3402851839516170"/>
    <x v="2"/>
    <n v="2767"/>
    <s v="No"/>
    <x v="0"/>
    <n v="1883.87868294546"/>
    <n v="1.88387868294546E+16"/>
    <n v="26.760855836758999"/>
    <n v="2676085583675900"/>
    <x v="398"/>
    <n v="96"/>
  </r>
  <r>
    <x v="9"/>
    <n v="55"/>
    <x v="0"/>
    <x v="2"/>
    <x v="1"/>
    <x v="3"/>
    <x v="0"/>
    <x v="2766"/>
    <x v="1"/>
    <x v="0"/>
    <n v="34.026797645022498"/>
    <n v="34.026797645022498"/>
    <n v="3.40267976450225E+16"/>
    <x v="2"/>
    <n v="2768"/>
    <s v="No"/>
    <x v="0"/>
    <n v="215.730301583884"/>
    <n v="2157303015838840"/>
    <n v="24.199266477227301"/>
    <n v="2419926647722730"/>
    <x v="46"/>
    <n v="94.6"/>
  </r>
  <r>
    <x v="9"/>
    <n v="53"/>
    <x v="1"/>
    <x v="9"/>
    <x v="1"/>
    <x v="0"/>
    <x v="1"/>
    <x v="2767"/>
    <x v="0"/>
    <x v="0"/>
    <n v="34.012176072498001"/>
    <n v="3.4012176072498002"/>
    <n v="3401217607249800"/>
    <x v="2"/>
    <n v="2769"/>
    <s v="No"/>
    <x v="0"/>
    <n v="2168.6947417553602"/>
    <n v="2.16869474175536E+16"/>
    <n v="21.675937382821399"/>
    <n v="2167593738282140"/>
    <x v="264"/>
    <n v="88.2"/>
  </r>
  <r>
    <x v="9"/>
    <n v="49"/>
    <x v="1"/>
    <x v="2"/>
    <x v="3"/>
    <x v="3"/>
    <x v="1"/>
    <x v="2768"/>
    <x v="0"/>
    <x v="1"/>
    <n v="33.994521774957903"/>
    <n v="3.3994521774957902"/>
    <n v="3399452177495790"/>
    <x v="2"/>
    <n v="2770"/>
    <s v="No"/>
    <x v="0"/>
    <n v="216.40372965828001"/>
    <n v="2164037296582800"/>
    <n v="22.770712540738199"/>
    <n v="2277071254073820"/>
    <x v="21"/>
    <n v="96.7"/>
  </r>
  <r>
    <x v="9"/>
    <n v="62"/>
    <x v="0"/>
    <x v="1"/>
    <x v="2"/>
    <x v="3"/>
    <x v="0"/>
    <x v="2769"/>
    <x v="0"/>
    <x v="1"/>
    <n v="33.966972499136496"/>
    <n v="3.3966972499136499"/>
    <n v="3396697249913650"/>
    <x v="2"/>
    <n v="2771"/>
    <s v="Si"/>
    <x v="1"/>
    <n v="2511.72615141808"/>
    <n v="2.51172615141808E+16"/>
    <n v="22.306073926594799"/>
    <n v="2230607392659480"/>
    <x v="119"/>
    <n v="105.3"/>
  </r>
  <r>
    <x v="9"/>
    <n v="51"/>
    <x v="0"/>
    <x v="0"/>
    <x v="1"/>
    <x v="0"/>
    <x v="1"/>
    <x v="2770"/>
    <x v="1"/>
    <x v="1"/>
    <n v="33.9123790421366"/>
    <n v="3.3912379042136598"/>
    <n v="3391237904213660"/>
    <x v="2"/>
    <n v="2772"/>
    <s v="No"/>
    <x v="0"/>
    <n v="199.824201723762"/>
    <n v="1998242017237620"/>
    <n v="251.993687006415"/>
    <n v="2.51993687006415E+16"/>
    <x v="11"/>
    <n v="90.2"/>
  </r>
  <r>
    <x v="9"/>
    <n v="43"/>
    <x v="0"/>
    <x v="10"/>
    <x v="1"/>
    <x v="1"/>
    <x v="2"/>
    <x v="2771"/>
    <x v="2"/>
    <x v="0"/>
    <n v="33.886454196431899"/>
    <n v="3.3886454196431899"/>
    <n v="3388645419643190"/>
    <x v="2"/>
    <n v="2773"/>
    <s v="No"/>
    <x v="0"/>
    <n v="2075.7157949797102"/>
    <n v="2.07571579497971E+16"/>
    <n v="206.85744467909601"/>
    <n v="2.06857444679096E+16"/>
    <x v="181"/>
    <n v="90.8"/>
  </r>
  <r>
    <x v="9"/>
    <n v="57"/>
    <x v="0"/>
    <x v="5"/>
    <x v="2"/>
    <x v="0"/>
    <x v="0"/>
    <x v="2772"/>
    <x v="0"/>
    <x v="2"/>
    <n v="33.852997090021603"/>
    <n v="33.852997090021603"/>
    <n v="3.38529970900216E+16"/>
    <x v="2"/>
    <n v="2774"/>
    <s v="Si"/>
    <x v="1"/>
    <n v="2657.4820922516001"/>
    <n v="2.6574820922516E+16"/>
    <n v="269.45659648114798"/>
    <n v="2.69456596481148E+16"/>
    <x v="414"/>
    <n v="103.6"/>
  </r>
  <r>
    <x v="9"/>
    <n v="72"/>
    <x v="0"/>
    <x v="2"/>
    <x v="0"/>
    <x v="3"/>
    <x v="3"/>
    <x v="2773"/>
    <x v="0"/>
    <x v="0"/>
    <n v="33.830184096150397"/>
    <n v="3.38301840961504"/>
    <n v="3383018409615040"/>
    <x v="2"/>
    <n v="2775"/>
    <s v="Si"/>
    <x v="1"/>
    <n v="238.22657402218701"/>
    <n v="2382265740221870"/>
    <n v="2.99932587277346"/>
    <n v="299932587277346"/>
    <x v="509"/>
    <n v="106.8"/>
  </r>
  <r>
    <x v="9"/>
    <n v="62"/>
    <x v="0"/>
    <x v="2"/>
    <x v="1"/>
    <x v="0"/>
    <x v="0"/>
    <x v="2774"/>
    <x v="1"/>
    <x v="1"/>
    <n v="33.807347236724198"/>
    <n v="33.807347236724198"/>
    <n v="3.38073472367242E+16"/>
    <x v="2"/>
    <n v="2776"/>
    <s v="No"/>
    <x v="0"/>
    <n v="2400.7830429836899"/>
    <n v="2.40078304298369E+16"/>
    <n v="26.4693472787472"/>
    <n v="2646934727874720"/>
    <x v="281"/>
    <n v="93.1"/>
  </r>
  <r>
    <x v="9"/>
    <n v="57"/>
    <x v="0"/>
    <x v="2"/>
    <x v="3"/>
    <x v="0"/>
    <x v="0"/>
    <x v="2775"/>
    <x v="1"/>
    <x v="1"/>
    <n v="33.800560542174701"/>
    <n v="0.33800560542174701"/>
    <n v="338005605421747"/>
    <x v="2"/>
    <n v="2777"/>
    <s v="Si"/>
    <x v="1"/>
    <n v="2013.29644667159"/>
    <n v="2.01329644667159E+16"/>
    <n v="27.798173319687201"/>
    <n v="2779817331968720"/>
    <x v="119"/>
    <n v="100.9"/>
  </r>
  <r>
    <x v="9"/>
    <n v="58"/>
    <x v="0"/>
    <x v="9"/>
    <x v="2"/>
    <x v="3"/>
    <x v="0"/>
    <x v="2776"/>
    <x v="0"/>
    <x v="0"/>
    <n v="33.7826033131374"/>
    <n v="3.37826033131374"/>
    <n v="3378260331313740"/>
    <x v="2"/>
    <n v="2778"/>
    <s v="Si"/>
    <x v="1"/>
    <n v="257.16420318534301"/>
    <n v="2571642031853430"/>
    <n v="3.0000000000000001E-12"/>
    <n v="300"/>
    <x v="402"/>
    <n v="108.2"/>
  </r>
  <r>
    <x v="9"/>
    <n v="52"/>
    <x v="0"/>
    <x v="2"/>
    <x v="1"/>
    <x v="0"/>
    <x v="1"/>
    <x v="2777"/>
    <x v="0"/>
    <x v="1"/>
    <n v="33.755655113099202"/>
    <n v="33.755655113099202"/>
    <n v="3.37556551130992E+16"/>
    <x v="2"/>
    <n v="2779"/>
    <s v="No"/>
    <x v="0"/>
    <n v="2180.4839882786"/>
    <n v="2.1804839882786E+16"/>
    <n v="236.24687283122401"/>
    <n v="2.36246872831224E+16"/>
    <x v="137"/>
    <n v="98.7"/>
  </r>
  <r>
    <x v="9"/>
    <n v="63"/>
    <x v="1"/>
    <x v="5"/>
    <x v="3"/>
    <x v="0"/>
    <x v="0"/>
    <x v="2778"/>
    <x v="0"/>
    <x v="2"/>
    <n v="33.723420875449001"/>
    <n v="3.3723420875448999"/>
    <n v="3372342087544900"/>
    <x v="2"/>
    <n v="2780"/>
    <s v="No"/>
    <x v="0"/>
    <n v="2010.57815154536"/>
    <n v="2.01057815154536E+16"/>
    <n v="240.59311709213901"/>
    <n v="2.40593117092139E+16"/>
    <x v="152"/>
    <n v="99.6"/>
  </r>
  <r>
    <x v="9"/>
    <n v="57"/>
    <x v="1"/>
    <x v="9"/>
    <x v="3"/>
    <x v="1"/>
    <x v="0"/>
    <x v="2779"/>
    <x v="1"/>
    <x v="0"/>
    <n v="33.677168678778202"/>
    <n v="3.36771686787782"/>
    <n v="3367716867877820"/>
    <x v="2"/>
    <n v="2781"/>
    <s v="No"/>
    <x v="0"/>
    <n v="2077.9714195516899"/>
    <n v="2.07797141955169E+16"/>
    <n v="235.57165319113901"/>
    <n v="2.35571653191139E+16"/>
    <x v="213"/>
    <n v="100.6"/>
  </r>
  <r>
    <x v="9"/>
    <n v="60"/>
    <x v="1"/>
    <x v="4"/>
    <x v="0"/>
    <x v="3"/>
    <x v="0"/>
    <x v="2780"/>
    <x v="0"/>
    <x v="0"/>
    <n v="33.665839491129198"/>
    <n v="33.665839491129198"/>
    <n v="3.36658394911292E+16"/>
    <x v="2"/>
    <n v="2782"/>
    <s v="No"/>
    <x v="0"/>
    <n v="2245.5697933179599"/>
    <n v="2.24556979331796E+16"/>
    <n v="28.147463089283299"/>
    <n v="2814746308928330"/>
    <x v="295"/>
    <n v="98.9"/>
  </r>
  <r>
    <x v="9"/>
    <n v="56"/>
    <x v="1"/>
    <x v="5"/>
    <x v="2"/>
    <x v="0"/>
    <x v="0"/>
    <x v="2781"/>
    <x v="0"/>
    <x v="0"/>
    <n v="33.665275745518699"/>
    <n v="3.3665275745518701"/>
    <n v="3366527574551870"/>
    <x v="2"/>
    <n v="2783"/>
    <s v="No"/>
    <x v="0"/>
    <n v="210.129443863093"/>
    <n v="2101294438630930"/>
    <n v="250.18128126065"/>
    <n v="2.5018128126065E+16"/>
    <x v="422"/>
    <n v="98.1"/>
  </r>
  <r>
    <x v="9"/>
    <n v="45"/>
    <x v="0"/>
    <x v="0"/>
    <x v="1"/>
    <x v="2"/>
    <x v="1"/>
    <x v="2782"/>
    <x v="1"/>
    <x v="1"/>
    <n v="33.6398928446947"/>
    <n v="33.6398928446947"/>
    <n v="3363989284469470"/>
    <x v="2"/>
    <n v="2784"/>
    <s v="No"/>
    <x v="0"/>
    <n v="2118.3240484163398"/>
    <n v="2.11832404841634E+16"/>
    <n v="22.4471793593044"/>
    <n v="2244717935930440"/>
    <x v="228"/>
    <n v="94"/>
  </r>
  <r>
    <x v="9"/>
    <n v="62"/>
    <x v="1"/>
    <x v="7"/>
    <x v="1"/>
    <x v="3"/>
    <x v="0"/>
    <x v="2783"/>
    <x v="1"/>
    <x v="1"/>
    <n v="33.572685300686096"/>
    <n v="3.3572685300686098"/>
    <n v="3357268530068610"/>
    <x v="2"/>
    <n v="2785"/>
    <s v="No"/>
    <x v="0"/>
    <n v="2333.9163726664001"/>
    <n v="2.3339163726664E+16"/>
    <n v="215.19719357114801"/>
    <n v="2.15197193571148E+16"/>
    <x v="75"/>
    <n v="92.6"/>
  </r>
  <r>
    <x v="9"/>
    <n v="55"/>
    <x v="1"/>
    <x v="9"/>
    <x v="1"/>
    <x v="0"/>
    <x v="0"/>
    <x v="2784"/>
    <x v="1"/>
    <x v="3"/>
    <n v="33.570633930676898"/>
    <n v="33.570633930676898"/>
    <n v="3357063393067690"/>
    <x v="2"/>
    <n v="2786"/>
    <s v="No"/>
    <x v="0"/>
    <n v="1909.98399337106"/>
    <n v="1.90998399337106E+16"/>
    <n v="254.48555417287599"/>
    <n v="2.54485554172876E+16"/>
    <x v="191"/>
    <n v="99.2"/>
  </r>
  <r>
    <x v="9"/>
    <n v="54"/>
    <x v="0"/>
    <x v="7"/>
    <x v="1"/>
    <x v="0"/>
    <x v="1"/>
    <x v="2785"/>
    <x v="0"/>
    <x v="0"/>
    <n v="33.565212791090197"/>
    <n v="0.33565212791090199"/>
    <n v="335652127910902"/>
    <x v="2"/>
    <n v="2787"/>
    <s v="No"/>
    <x v="0"/>
    <n v="2160.87384660731"/>
    <n v="2.16087384660731E+16"/>
    <n v="258.24280935614001"/>
    <n v="2.5824280935614E+16"/>
    <x v="50"/>
    <n v="96.8"/>
  </r>
  <r>
    <x v="9"/>
    <n v="43"/>
    <x v="1"/>
    <x v="17"/>
    <x v="1"/>
    <x v="0"/>
    <x v="2"/>
    <x v="2786"/>
    <x v="1"/>
    <x v="3"/>
    <n v="33.561947173174801"/>
    <n v="3.35619471731748"/>
    <n v="3356194717317480"/>
    <x v="2"/>
    <n v="2788"/>
    <s v="No"/>
    <x v="0"/>
    <n v="1842.2385779741901"/>
    <n v="1.84223857797419E+16"/>
    <n v="250.828753076298"/>
    <n v="2.50828753076298E+16"/>
    <x v="228"/>
    <n v="92.8"/>
  </r>
  <r>
    <x v="9"/>
    <n v="50"/>
    <x v="0"/>
    <x v="9"/>
    <x v="1"/>
    <x v="0"/>
    <x v="1"/>
    <x v="2787"/>
    <x v="1"/>
    <x v="0"/>
    <n v="33.540684750794597"/>
    <n v="3.35406847507946"/>
    <n v="3354068475079460"/>
    <x v="2"/>
    <n v="2789"/>
    <s v="No"/>
    <x v="0"/>
    <n v="2107.10163555807"/>
    <n v="2.10710163555807E+16"/>
    <n v="229.89222347670301"/>
    <n v="2.29892223476703E+16"/>
    <x v="74"/>
    <n v="92.9"/>
  </r>
  <r>
    <x v="9"/>
    <n v="62"/>
    <x v="0"/>
    <x v="11"/>
    <x v="2"/>
    <x v="0"/>
    <x v="0"/>
    <x v="2788"/>
    <x v="1"/>
    <x v="3"/>
    <n v="33.527225459677403"/>
    <n v="33.527225459677403"/>
    <n v="3.35272254596774E+16"/>
    <x v="2"/>
    <n v="2790"/>
    <s v="No"/>
    <x v="0"/>
    <n v="1959.06523399974"/>
    <n v="1.95906523399974E+16"/>
    <n v="199.134679712104"/>
    <n v="1.99134679712104E+16"/>
    <x v="395"/>
    <n v="94.3"/>
  </r>
  <r>
    <x v="9"/>
    <n v="56"/>
    <x v="0"/>
    <x v="5"/>
    <x v="1"/>
    <x v="3"/>
    <x v="0"/>
    <x v="2789"/>
    <x v="1"/>
    <x v="3"/>
    <n v="33.517619159268001"/>
    <n v="33.517619159268001"/>
    <n v="3.3517619159268E+16"/>
    <x v="2"/>
    <n v="2791"/>
    <s v="Si"/>
    <x v="1"/>
    <n v="2313.5392848484698"/>
    <n v="2.31353928484847E+16"/>
    <n v="28.0252938407254"/>
    <n v="2802529384072540"/>
    <x v="372"/>
    <n v="100.5"/>
  </r>
  <r>
    <x v="9"/>
    <n v="53"/>
    <x v="0"/>
    <x v="7"/>
    <x v="1"/>
    <x v="3"/>
    <x v="1"/>
    <x v="2790"/>
    <x v="1"/>
    <x v="3"/>
    <n v="33.500393091413898"/>
    <n v="33.500393091413898"/>
    <n v="3.35003930914139E+16"/>
    <x v="2"/>
    <n v="2792"/>
    <s v="No"/>
    <x v="0"/>
    <n v="1963.6446753737"/>
    <n v="1.9636446753737E+16"/>
    <n v="221.387629985046"/>
    <n v="2.21387629985046E+16"/>
    <x v="495"/>
    <n v="90"/>
  </r>
  <r>
    <x v="9"/>
    <n v="51"/>
    <x v="0"/>
    <x v="5"/>
    <x v="3"/>
    <x v="2"/>
    <x v="1"/>
    <x v="2791"/>
    <x v="1"/>
    <x v="1"/>
    <n v="33.470918931403297"/>
    <n v="0.33470918931403298"/>
    <n v="334709189314033"/>
    <x v="2"/>
    <n v="2793"/>
    <s v="Si"/>
    <x v="1"/>
    <n v="206.971413309138"/>
    <n v="2069714133091380"/>
    <n v="209.586664021122"/>
    <n v="2.09586664021122E+16"/>
    <x v="117"/>
    <n v="92.6"/>
  </r>
  <r>
    <x v="9"/>
    <n v="66"/>
    <x v="1"/>
    <x v="15"/>
    <x v="1"/>
    <x v="3"/>
    <x v="3"/>
    <x v="2792"/>
    <x v="0"/>
    <x v="3"/>
    <n v="33.453550815938002"/>
    <n v="3.3453550815937998"/>
    <n v="3345355081593800"/>
    <x v="2"/>
    <n v="2794"/>
    <s v="No"/>
    <x v="0"/>
    <n v="2155.3355265946698"/>
    <n v="2.15533552659467E+16"/>
    <n v="218.837957831864"/>
    <n v="2.18837957831864E+16"/>
    <x v="8"/>
    <n v="95.5"/>
  </r>
  <r>
    <x v="9"/>
    <n v="74"/>
    <x v="1"/>
    <x v="0"/>
    <x v="2"/>
    <x v="3"/>
    <x v="3"/>
    <x v="2793"/>
    <x v="0"/>
    <x v="3"/>
    <n v="33.386235619765202"/>
    <n v="33.386235619765202"/>
    <n v="3.33862356197652E+16"/>
    <x v="2"/>
    <n v="2795"/>
    <s v="Si"/>
    <x v="1"/>
    <n v="2378.2013166280799"/>
    <n v="2.37820131662808E+16"/>
    <n v="288.51757117745399"/>
    <n v="2.88517571177454E+16"/>
    <x v="339"/>
    <n v="104.3"/>
  </r>
  <r>
    <x v="9"/>
    <n v="57"/>
    <x v="0"/>
    <x v="10"/>
    <x v="1"/>
    <x v="3"/>
    <x v="0"/>
    <x v="2794"/>
    <x v="0"/>
    <x v="1"/>
    <n v="33.356539238729695"/>
    <n v="3.3356539238729699"/>
    <n v="3335653923872970"/>
    <x v="2"/>
    <n v="2796"/>
    <s v="Si"/>
    <x v="1"/>
    <n v="2345.4500930378099"/>
    <n v="2.34545009303781E+16"/>
    <n v="254.95852912271201"/>
    <n v="2.54958529122712E+16"/>
    <x v="352"/>
    <n v="95.6"/>
  </r>
  <r>
    <x v="9"/>
    <n v="64"/>
    <x v="1"/>
    <x v="11"/>
    <x v="1"/>
    <x v="0"/>
    <x v="0"/>
    <x v="2795"/>
    <x v="1"/>
    <x v="3"/>
    <n v="33.3471716026894"/>
    <n v="3.3347171602689398"/>
    <n v="3334717160268940"/>
    <x v="2"/>
    <n v="2797"/>
    <s v="No"/>
    <x v="0"/>
    <n v="2158.2360451926802"/>
    <n v="2.15823604519268E+16"/>
    <n v="228.70040855661699"/>
    <n v="2.28700408556617E+16"/>
    <x v="134"/>
    <n v="91.2"/>
  </r>
  <r>
    <x v="9"/>
    <n v="63"/>
    <x v="0"/>
    <x v="2"/>
    <x v="0"/>
    <x v="0"/>
    <x v="0"/>
    <x v="2796"/>
    <x v="0"/>
    <x v="2"/>
    <n v="33.338344588078598"/>
    <n v="3.3338344588078601"/>
    <n v="3333834458807860"/>
    <x v="2"/>
    <n v="2798"/>
    <s v="No"/>
    <x v="0"/>
    <n v="214.585226195735"/>
    <n v="2145852261957350"/>
    <n v="22.636345944987699"/>
    <n v="2263634594498770"/>
    <x v="405"/>
    <n v="100.7"/>
  </r>
  <r>
    <x v="9"/>
    <n v="45"/>
    <x v="0"/>
    <x v="3"/>
    <x v="3"/>
    <x v="0"/>
    <x v="1"/>
    <x v="2797"/>
    <x v="0"/>
    <x v="2"/>
    <n v="33.317835416776902"/>
    <n v="33.317835416776902"/>
    <n v="3331783541677690"/>
    <x v="2"/>
    <n v="2799"/>
    <s v="No"/>
    <x v="0"/>
    <n v="2089.1550983345601"/>
    <n v="2.08915509833456E+16"/>
    <n v="24.090492626576001"/>
    <n v="2409049262657600"/>
    <x v="341"/>
    <n v="94"/>
  </r>
  <r>
    <x v="9"/>
    <n v="60"/>
    <x v="1"/>
    <x v="0"/>
    <x v="2"/>
    <x v="0"/>
    <x v="0"/>
    <x v="2798"/>
    <x v="1"/>
    <x v="1"/>
    <n v="33.3109905671718"/>
    <n v="3.3310990567171799"/>
    <n v="3331099056717180"/>
    <x v="2"/>
    <n v="2800"/>
    <s v="Si"/>
    <x v="1"/>
    <n v="2310.9592274757401"/>
    <n v="2.31095922747574E+16"/>
    <n v="253.830747122487"/>
    <n v="2.53830747122487E+16"/>
    <x v="287"/>
    <n v="103.2"/>
  </r>
  <r>
    <x v="9"/>
    <n v="45"/>
    <x v="0"/>
    <x v="15"/>
    <x v="1"/>
    <x v="0"/>
    <x v="1"/>
    <x v="2799"/>
    <x v="1"/>
    <x v="1"/>
    <n v="33.263981970312201"/>
    <n v="3.32639819703122"/>
    <n v="3326398197031220"/>
    <x v="2"/>
    <n v="2801"/>
    <s v="No"/>
    <x v="0"/>
    <n v="226.374888178784"/>
    <n v="2263748881787840"/>
    <n v="226.41451423177901"/>
    <n v="2.26414514231779E+16"/>
    <x v="217"/>
    <n v="93"/>
  </r>
  <r>
    <x v="9"/>
    <n v="51"/>
    <x v="0"/>
    <x v="9"/>
    <x v="2"/>
    <x v="3"/>
    <x v="1"/>
    <x v="2800"/>
    <x v="0"/>
    <x v="3"/>
    <n v="33.263814056548597"/>
    <n v="33.263814056548597"/>
    <n v="3.32638140565486E+16"/>
    <x v="2"/>
    <n v="2802"/>
    <s v="Si"/>
    <x v="1"/>
    <n v="2284.98450177824"/>
    <n v="2.28498450177824E+16"/>
    <n v="231.206463275408"/>
    <n v="2.31206463275408E+16"/>
    <x v="367"/>
    <n v="94.1"/>
  </r>
  <r>
    <x v="9"/>
    <n v="39"/>
    <x v="0"/>
    <x v="9"/>
    <x v="1"/>
    <x v="0"/>
    <x v="2"/>
    <x v="2801"/>
    <x v="0"/>
    <x v="0"/>
    <n v="33.263342050504704"/>
    <n v="0.33263342050504702"/>
    <n v="332633420505047"/>
    <x v="2"/>
    <n v="2803"/>
    <s v="No"/>
    <x v="0"/>
    <n v="1908.0494153709201"/>
    <n v="1.90804941537092E+16"/>
    <n v="214.60822839716801"/>
    <n v="2.14608228397168E+16"/>
    <x v="115"/>
    <n v="89.1"/>
  </r>
  <r>
    <x v="9"/>
    <n v="55"/>
    <x v="0"/>
    <x v="5"/>
    <x v="1"/>
    <x v="0"/>
    <x v="0"/>
    <x v="2802"/>
    <x v="1"/>
    <x v="3"/>
    <n v="33.257710474368899"/>
    <n v="0.33257710474368901"/>
    <n v="332577104743689"/>
    <x v="2"/>
    <n v="2804"/>
    <s v="No"/>
    <x v="0"/>
    <n v="1931.71904277107"/>
    <n v="1.93171904277107E+16"/>
    <n v="206.31785521700601"/>
    <n v="2.06317855217006E+16"/>
    <x v="374"/>
    <n v="94.1"/>
  </r>
  <r>
    <x v="9"/>
    <n v="44"/>
    <x v="0"/>
    <x v="10"/>
    <x v="1"/>
    <x v="2"/>
    <x v="2"/>
    <x v="2803"/>
    <x v="0"/>
    <x v="0"/>
    <n v="33.254587395376603"/>
    <n v="33.254587395376603"/>
    <n v="3325458739537660"/>
    <x v="2"/>
    <n v="2805"/>
    <s v="No"/>
    <x v="0"/>
    <n v="2156.7086836847502"/>
    <n v="2.15670868368475E+16"/>
    <n v="202.065059843592"/>
    <n v="2.02065059843592E+16"/>
    <x v="188"/>
    <n v="94"/>
  </r>
  <r>
    <x v="9"/>
    <n v="56"/>
    <x v="0"/>
    <x v="8"/>
    <x v="2"/>
    <x v="0"/>
    <x v="0"/>
    <x v="2804"/>
    <x v="0"/>
    <x v="1"/>
    <n v="33.253958426353599"/>
    <n v="33.253958426353599"/>
    <n v="3325395842635360"/>
    <x v="2"/>
    <n v="2806"/>
    <s v="Si"/>
    <x v="1"/>
    <n v="223.42750467308599"/>
    <n v="2234275046730860"/>
    <n v="263.16357543484298"/>
    <n v="2.63163575434843E+16"/>
    <x v="455"/>
    <n v="104.4"/>
  </r>
  <r>
    <x v="9"/>
    <n v="64"/>
    <x v="0"/>
    <x v="6"/>
    <x v="0"/>
    <x v="3"/>
    <x v="0"/>
    <x v="2805"/>
    <x v="1"/>
    <x v="1"/>
    <n v="33.227261229159701"/>
    <n v="0.33227261229159699"/>
    <n v="332272612291597"/>
    <x v="2"/>
    <n v="2807"/>
    <s v="Si"/>
    <x v="1"/>
    <n v="2380.96203654388"/>
    <n v="2.38096203654388E+16"/>
    <n v="268.36756574775501"/>
    <n v="2.68367565747755E+16"/>
    <x v="396"/>
    <n v="98.8"/>
  </r>
  <r>
    <x v="9"/>
    <n v="61"/>
    <x v="0"/>
    <x v="5"/>
    <x v="1"/>
    <x v="2"/>
    <x v="0"/>
    <x v="2806"/>
    <x v="1"/>
    <x v="0"/>
    <n v="33.221612407275501"/>
    <n v="3.3221612407275498"/>
    <n v="3322161240727550"/>
    <x v="2"/>
    <n v="2808"/>
    <s v="No"/>
    <x v="0"/>
    <n v="197.358663234951"/>
    <n v="1973586632349510"/>
    <n v="223.80061279986199"/>
    <n v="2.23800612799862E+16"/>
    <x v="30"/>
    <n v="102.9"/>
  </r>
  <r>
    <x v="9"/>
    <n v="71"/>
    <x v="1"/>
    <x v="0"/>
    <x v="1"/>
    <x v="3"/>
    <x v="3"/>
    <x v="2807"/>
    <x v="0"/>
    <x v="3"/>
    <n v="33.188778463435497"/>
    <n v="33.188778463435497"/>
    <n v="3.31887784634355E+16"/>
    <x v="2"/>
    <n v="2809"/>
    <s v="No"/>
    <x v="0"/>
    <n v="2020.88822311946"/>
    <n v="2.02088822311946E+16"/>
    <n v="264.36671612642999"/>
    <n v="2.6436671612643E+16"/>
    <x v="364"/>
    <n v="102.3"/>
  </r>
  <r>
    <x v="9"/>
    <n v="64"/>
    <x v="0"/>
    <x v="7"/>
    <x v="1"/>
    <x v="0"/>
    <x v="0"/>
    <x v="2808"/>
    <x v="0"/>
    <x v="1"/>
    <n v="33.124673819679501"/>
    <n v="3.31246738196795"/>
    <n v="3312467381967950"/>
    <x v="2"/>
    <n v="2810"/>
    <s v="No"/>
    <x v="0"/>
    <n v="2086.8390413267198"/>
    <n v="2.08683904132672E+16"/>
    <n v="24.638783783309499"/>
    <n v="2463878378330950"/>
    <x v="170"/>
    <n v="101.1"/>
  </r>
  <r>
    <x v="9"/>
    <n v="63"/>
    <x v="1"/>
    <x v="7"/>
    <x v="1"/>
    <x v="0"/>
    <x v="0"/>
    <x v="2809"/>
    <x v="1"/>
    <x v="3"/>
    <n v="33.070997985209203"/>
    <n v="33.070997985209203"/>
    <n v="3.30709979852092E+16"/>
    <x v="2"/>
    <n v="2811"/>
    <s v="No"/>
    <x v="0"/>
    <n v="2014.05245788568"/>
    <n v="2.01405245788568E+16"/>
    <n v="203.92741649664001"/>
    <n v="2.0392741649664E+16"/>
    <x v="14"/>
    <n v="93"/>
  </r>
  <r>
    <x v="9"/>
    <n v="65"/>
    <x v="1"/>
    <x v="6"/>
    <x v="2"/>
    <x v="3"/>
    <x v="3"/>
    <x v="2810"/>
    <x v="0"/>
    <x v="0"/>
    <n v="33.068164919292002"/>
    <n v="33.068164919292002"/>
    <n v="3.3068164919292E+16"/>
    <x v="2"/>
    <n v="2812"/>
    <s v="No"/>
    <x v="0"/>
    <n v="223.28489813659201"/>
    <n v="2232848981365920"/>
    <n v="289.54249485134397"/>
    <n v="2.89542494851344E+16"/>
    <x v="376"/>
    <n v="100.5"/>
  </r>
  <r>
    <x v="9"/>
    <n v="51"/>
    <x v="0"/>
    <x v="18"/>
    <x v="1"/>
    <x v="0"/>
    <x v="1"/>
    <x v="2811"/>
    <x v="1"/>
    <x v="3"/>
    <n v="33.062193180317102"/>
    <n v="0.33062193180317101"/>
    <n v="330621931803171"/>
    <x v="2"/>
    <n v="2813"/>
    <s v="No"/>
    <x v="0"/>
    <n v="2138.10743792824"/>
    <n v="2.13810743792824E+16"/>
    <n v="1.9026218733537099"/>
    <n v="190262187335371"/>
    <x v="131"/>
    <n v="90.6"/>
  </r>
  <r>
    <x v="9"/>
    <n v="65"/>
    <x v="1"/>
    <x v="2"/>
    <x v="1"/>
    <x v="3"/>
    <x v="3"/>
    <x v="2812"/>
    <x v="1"/>
    <x v="3"/>
    <n v="33.0445762348767"/>
    <n v="3.3044576234876701"/>
    <n v="3304457623487670"/>
    <x v="2"/>
    <n v="2814"/>
    <s v="No"/>
    <x v="0"/>
    <n v="2292.0645184271698"/>
    <n v="2.29206451842717E+16"/>
    <n v="247.26765574250501"/>
    <n v="2.47267655742505E+16"/>
    <x v="146"/>
    <n v="96.2"/>
  </r>
  <r>
    <x v="9"/>
    <n v="71"/>
    <x v="0"/>
    <x v="9"/>
    <x v="2"/>
    <x v="3"/>
    <x v="3"/>
    <x v="2813"/>
    <x v="0"/>
    <x v="3"/>
    <n v="33.025494379218202"/>
    <n v="33.025494379218202"/>
    <n v="3.30254943792182E+16"/>
    <x v="2"/>
    <n v="2815"/>
    <s v="Si"/>
    <x v="1"/>
    <n v="235.26104506024899"/>
    <n v="2352610450602490"/>
    <n v="240.98451444707601"/>
    <n v="2.40984514447076E+16"/>
    <x v="296"/>
    <n v="107.5"/>
  </r>
  <r>
    <x v="9"/>
    <n v="55"/>
    <x v="0"/>
    <x v="2"/>
    <x v="1"/>
    <x v="3"/>
    <x v="0"/>
    <x v="2814"/>
    <x v="1"/>
    <x v="3"/>
    <n v="33.007017894525099"/>
    <n v="33.007017894525099"/>
    <n v="3.30070178945251E+16"/>
    <x v="2"/>
    <n v="2816"/>
    <s v="No"/>
    <x v="0"/>
    <n v="225.430122545118"/>
    <n v="2254301225451180"/>
    <n v="259.582406258709"/>
    <n v="2.59582406258709E+16"/>
    <x v="342"/>
    <n v="96.4"/>
  </r>
  <r>
    <x v="9"/>
    <n v="60"/>
    <x v="0"/>
    <x v="2"/>
    <x v="1"/>
    <x v="3"/>
    <x v="0"/>
    <x v="2815"/>
    <x v="0"/>
    <x v="3"/>
    <n v="32.994786682969199"/>
    <n v="32.994786682969199"/>
    <n v="3.29947866829692E+16"/>
    <x v="2"/>
    <n v="2817"/>
    <s v="No"/>
    <x v="0"/>
    <n v="2022.36848797019"/>
    <n v="2.02236848797019E+16"/>
    <n v="254.844731386577"/>
    <n v="2.54844731386577E+16"/>
    <x v="346"/>
    <n v="94.4"/>
  </r>
  <r>
    <x v="9"/>
    <n v="63"/>
    <x v="1"/>
    <x v="5"/>
    <x v="1"/>
    <x v="2"/>
    <x v="0"/>
    <x v="2816"/>
    <x v="1"/>
    <x v="3"/>
    <n v="32.990378941403002"/>
    <n v="32.990378941403002"/>
    <n v="3299037894140300"/>
    <x v="2"/>
    <n v="2818"/>
    <s v="No"/>
    <x v="0"/>
    <n v="18.894700960282201"/>
    <n v="188947009602822"/>
    <n v="243.044124469991"/>
    <n v="2.43044124469991E+16"/>
    <x v="166"/>
    <n v="98.4"/>
  </r>
  <r>
    <x v="9"/>
    <n v="51"/>
    <x v="0"/>
    <x v="3"/>
    <x v="1"/>
    <x v="0"/>
    <x v="1"/>
    <x v="2817"/>
    <x v="0"/>
    <x v="1"/>
    <n v="32.981852316618401"/>
    <n v="0.32981852316618399"/>
    <n v="329818523166184"/>
    <x v="2"/>
    <n v="2819"/>
    <s v="No"/>
    <x v="0"/>
    <n v="202.112359264503"/>
    <n v="2021123592645030"/>
    <n v="22.790605926409501"/>
    <n v="2279060592640950"/>
    <x v="111"/>
    <n v="95"/>
  </r>
  <r>
    <x v="9"/>
    <n v="68"/>
    <x v="1"/>
    <x v="5"/>
    <x v="1"/>
    <x v="0"/>
    <x v="3"/>
    <x v="2818"/>
    <x v="0"/>
    <x v="3"/>
    <n v="32.9657486753377"/>
    <n v="3.2965748675337698"/>
    <n v="3296574867533770"/>
    <x v="2"/>
    <n v="2820"/>
    <s v="No"/>
    <x v="0"/>
    <n v="213.82371016464501"/>
    <n v="2138237101646450"/>
    <n v="280.55624388068901"/>
    <n v="2.80556243880689E+16"/>
    <x v="489"/>
    <n v="100.2"/>
  </r>
  <r>
    <x v="9"/>
    <n v="66"/>
    <x v="1"/>
    <x v="7"/>
    <x v="1"/>
    <x v="1"/>
    <x v="3"/>
    <x v="2819"/>
    <x v="2"/>
    <x v="1"/>
    <n v="32.926115780222901"/>
    <n v="0.32926115780222898"/>
    <n v="329261157802229"/>
    <x v="2"/>
    <n v="2821"/>
    <s v="No"/>
    <x v="0"/>
    <n v="217.698463535407"/>
    <n v="2176984635354070"/>
    <n v="200.300539627191"/>
    <n v="2.00300539627191E+16"/>
    <x v="225"/>
    <n v="94.5"/>
  </r>
  <r>
    <x v="9"/>
    <n v="58"/>
    <x v="1"/>
    <x v="5"/>
    <x v="3"/>
    <x v="3"/>
    <x v="0"/>
    <x v="2820"/>
    <x v="0"/>
    <x v="3"/>
    <n v="32.919373367877903"/>
    <n v="3.29193733678779"/>
    <n v="3291937336787790"/>
    <x v="2"/>
    <n v="2822"/>
    <s v="Si"/>
    <x v="1"/>
    <n v="225.42010907165499"/>
    <n v="2254201090716550"/>
    <n v="271.519627899657"/>
    <n v="2.71519627899657E+16"/>
    <x v="79"/>
    <n v="98.3"/>
  </r>
  <r>
    <x v="9"/>
    <n v="66"/>
    <x v="1"/>
    <x v="8"/>
    <x v="2"/>
    <x v="3"/>
    <x v="3"/>
    <x v="2821"/>
    <x v="0"/>
    <x v="3"/>
    <n v="32.881723529407495"/>
    <n v="3.2881723529407498"/>
    <n v="3288172352940750"/>
    <x v="2"/>
    <n v="2823"/>
    <s v="No"/>
    <x v="0"/>
    <n v="2077.0900521303702"/>
    <n v="2.07709005213037E+16"/>
    <n v="232.617348991688"/>
    <n v="2.32617348991688E+16"/>
    <x v="225"/>
    <n v="99.5"/>
  </r>
  <r>
    <x v="9"/>
    <n v="61"/>
    <x v="0"/>
    <x v="2"/>
    <x v="3"/>
    <x v="3"/>
    <x v="0"/>
    <x v="2822"/>
    <x v="0"/>
    <x v="1"/>
    <n v="32.859420243891201"/>
    <n v="3.28594202438912"/>
    <n v="3285942024389120"/>
    <x v="2"/>
    <n v="2824"/>
    <s v="No"/>
    <x v="0"/>
    <n v="217.178124311761"/>
    <n v="2171781243117610"/>
    <n v="218.06260812137799"/>
    <n v="2.18062608121378E+16"/>
    <x v="466"/>
    <n v="102.8"/>
  </r>
  <r>
    <x v="9"/>
    <n v="70"/>
    <x v="0"/>
    <x v="2"/>
    <x v="1"/>
    <x v="3"/>
    <x v="3"/>
    <x v="2823"/>
    <x v="1"/>
    <x v="3"/>
    <n v="32.8364329849272"/>
    <n v="32.8364329849272"/>
    <n v="3.28364329849272E+16"/>
    <x v="2"/>
    <n v="2825"/>
    <s v="No"/>
    <x v="0"/>
    <n v="2285.0568675234199"/>
    <n v="2.28505686752342E+16"/>
    <n v="246.072393631983"/>
    <n v="2.46072393631983E+16"/>
    <x v="373"/>
    <n v="106.2"/>
  </r>
  <r>
    <x v="9"/>
    <n v="55"/>
    <x v="1"/>
    <x v="16"/>
    <x v="3"/>
    <x v="0"/>
    <x v="0"/>
    <x v="2824"/>
    <x v="0"/>
    <x v="2"/>
    <n v="32.825240712710205"/>
    <n v="0.32825240712710202"/>
    <n v="328252407127102"/>
    <x v="2"/>
    <n v="2826"/>
    <s v="No"/>
    <x v="0"/>
    <n v="2449.9665919409799"/>
    <n v="2.44996659194098E+16"/>
    <n v="26.4431801119567"/>
    <n v="2644318011195670"/>
    <x v="217"/>
    <n v="98.7"/>
  </r>
  <r>
    <x v="9"/>
    <n v="61"/>
    <x v="1"/>
    <x v="0"/>
    <x v="3"/>
    <x v="3"/>
    <x v="0"/>
    <x v="2825"/>
    <x v="0"/>
    <x v="3"/>
    <n v="32.794440127921703"/>
    <n v="32.794440127921703"/>
    <n v="3.27944401279217E+16"/>
    <x v="2"/>
    <n v="2827"/>
    <s v="No"/>
    <x v="0"/>
    <n v="2347.69628077475"/>
    <n v="2.34769628077475E+16"/>
    <n v="218.63192285613101"/>
    <n v="2.18631922856131E+16"/>
    <x v="372"/>
    <n v="91.7"/>
  </r>
  <r>
    <x v="9"/>
    <n v="62"/>
    <x v="1"/>
    <x v="5"/>
    <x v="1"/>
    <x v="0"/>
    <x v="0"/>
    <x v="2826"/>
    <x v="1"/>
    <x v="3"/>
    <n v="32.7434834626917"/>
    <n v="32.7434834626917"/>
    <n v="3.27434834626917E+16"/>
    <x v="2"/>
    <n v="2828"/>
    <s v="Si"/>
    <x v="1"/>
    <n v="2530.7542288935801"/>
    <n v="2.53075422889358E+16"/>
    <n v="26.973192460223199"/>
    <n v="2697319246022320"/>
    <x v="445"/>
    <n v="101.1"/>
  </r>
  <r>
    <x v="9"/>
    <n v="70"/>
    <x v="1"/>
    <x v="0"/>
    <x v="2"/>
    <x v="3"/>
    <x v="3"/>
    <x v="2827"/>
    <x v="1"/>
    <x v="1"/>
    <n v="32.742810894362904"/>
    <n v="3.2742810894362901"/>
    <n v="3274281089436290"/>
    <x v="2"/>
    <n v="2829"/>
    <s v="Si"/>
    <x v="1"/>
    <n v="2157.95834453004"/>
    <n v="2.15795834453004E+16"/>
    <n v="272.13607834317401"/>
    <n v="2.72136078343174E+16"/>
    <x v="482"/>
    <n v="110.5"/>
  </r>
  <r>
    <x v="9"/>
    <n v="53"/>
    <x v="1"/>
    <x v="13"/>
    <x v="1"/>
    <x v="0"/>
    <x v="1"/>
    <x v="2828"/>
    <x v="2"/>
    <x v="3"/>
    <n v="32.7103438080456"/>
    <n v="32.7103438080456"/>
    <n v="3271034380804560"/>
    <x v="2"/>
    <n v="2830"/>
    <s v="No"/>
    <x v="0"/>
    <n v="2064.0392648024799"/>
    <n v="2.06403926480248E+16"/>
    <n v="215.50308329428901"/>
    <n v="2.15503083294289E+16"/>
    <x v="510"/>
    <n v="85.9"/>
  </r>
  <r>
    <x v="9"/>
    <n v="69"/>
    <x v="1"/>
    <x v="9"/>
    <x v="3"/>
    <x v="0"/>
    <x v="3"/>
    <x v="2829"/>
    <x v="2"/>
    <x v="3"/>
    <n v="32.706040602825801"/>
    <n v="3.2706040602825799"/>
    <n v="3270604060282580"/>
    <x v="2"/>
    <n v="2831"/>
    <s v="No"/>
    <x v="0"/>
    <n v="2060.6973660624999"/>
    <n v="2.0606973660625E+16"/>
    <n v="216.17619316343601"/>
    <n v="2.16176193163436E+16"/>
    <x v="248"/>
    <n v="94.9"/>
  </r>
  <r>
    <x v="9"/>
    <n v="54"/>
    <x v="0"/>
    <x v="5"/>
    <x v="1"/>
    <x v="2"/>
    <x v="1"/>
    <x v="2830"/>
    <x v="1"/>
    <x v="1"/>
    <n v="32.702633912319897"/>
    <n v="32.702633912319897"/>
    <n v="3.27026339123199E+16"/>
    <x v="2"/>
    <n v="2832"/>
    <s v="No"/>
    <x v="0"/>
    <n v="2022.38042220836"/>
    <n v="2.02238042220836E+16"/>
    <n v="226.88182994616099"/>
    <n v="2.26881829946161E+16"/>
    <x v="194"/>
    <n v="90.2"/>
  </r>
  <r>
    <x v="9"/>
    <n v="46"/>
    <x v="0"/>
    <x v="1"/>
    <x v="1"/>
    <x v="3"/>
    <x v="1"/>
    <x v="2831"/>
    <x v="0"/>
    <x v="0"/>
    <n v="32.699512871474802"/>
    <n v="32.699512871474802"/>
    <n v="3269951287147480"/>
    <x v="2"/>
    <n v="2833"/>
    <s v="No"/>
    <x v="0"/>
    <n v="2359.0873355629301"/>
    <n v="2.35908733556293E+16"/>
    <n v="270.52692843625198"/>
    <n v="2.70526928436252E+16"/>
    <x v="252"/>
    <n v="90.9"/>
  </r>
  <r>
    <x v="9"/>
    <n v="62"/>
    <x v="1"/>
    <x v="5"/>
    <x v="2"/>
    <x v="3"/>
    <x v="0"/>
    <x v="2832"/>
    <x v="0"/>
    <x v="1"/>
    <n v="32.693355057081099"/>
    <n v="3.2693355057081099"/>
    <n v="3269335505708110"/>
    <x v="2"/>
    <n v="2834"/>
    <s v="Si"/>
    <x v="1"/>
    <n v="2408.37537108579"/>
    <n v="2.40837537108579E+16"/>
    <n v="28.8018041552954"/>
    <n v="2880180415529540"/>
    <x v="91"/>
    <n v="103.2"/>
  </r>
  <r>
    <x v="9"/>
    <n v="68"/>
    <x v="1"/>
    <x v="7"/>
    <x v="1"/>
    <x v="0"/>
    <x v="3"/>
    <x v="2833"/>
    <x v="1"/>
    <x v="3"/>
    <n v="32.672495203459903"/>
    <n v="32.672495203459903"/>
    <n v="3.26724952034599E+16"/>
    <x v="2"/>
    <n v="2835"/>
    <s v="No"/>
    <x v="0"/>
    <n v="178.33854460996099"/>
    <n v="1783385446099610"/>
    <n v="214.82323227834399"/>
    <n v="2.14823232278344E+16"/>
    <x v="238"/>
    <n v="88.1"/>
  </r>
  <r>
    <x v="9"/>
    <n v="52"/>
    <x v="0"/>
    <x v="5"/>
    <x v="1"/>
    <x v="3"/>
    <x v="1"/>
    <x v="2834"/>
    <x v="0"/>
    <x v="1"/>
    <n v="32.671534585101696"/>
    <n v="3.2671534585101698"/>
    <n v="3267153458510170"/>
    <x v="2"/>
    <n v="2836"/>
    <s v="No"/>
    <x v="0"/>
    <n v="2129.1076532124898"/>
    <n v="2.12910765321249E+16"/>
    <n v="234.44526609886501"/>
    <n v="2.34445266098865E+16"/>
    <x v="46"/>
    <n v="92.4"/>
  </r>
  <r>
    <x v="9"/>
    <n v="51"/>
    <x v="0"/>
    <x v="2"/>
    <x v="1"/>
    <x v="0"/>
    <x v="1"/>
    <x v="2835"/>
    <x v="0"/>
    <x v="0"/>
    <n v="32.662295138779797"/>
    <n v="32.662295138779797"/>
    <n v="3.26622951387798E+16"/>
    <x v="2"/>
    <n v="2837"/>
    <s v="No"/>
    <x v="0"/>
    <n v="219.70871614146299"/>
    <n v="2197087161414630"/>
    <n v="238.462955240295"/>
    <n v="2.38462955240295E+16"/>
    <x v="194"/>
    <n v="93"/>
  </r>
  <r>
    <x v="9"/>
    <n v="56"/>
    <x v="0"/>
    <x v="9"/>
    <x v="2"/>
    <x v="3"/>
    <x v="0"/>
    <x v="2836"/>
    <x v="0"/>
    <x v="0"/>
    <n v="32.641758865199797"/>
    <n v="32.641758865199797"/>
    <n v="3.26417588651998E+16"/>
    <x v="2"/>
    <n v="2838"/>
    <s v="Si"/>
    <x v="1"/>
    <n v="2247.6928483218198"/>
    <n v="2.24769284832182E+16"/>
    <n v="26.646507760478102"/>
    <n v="2664650776047810"/>
    <x v="281"/>
    <n v="103.9"/>
  </r>
  <r>
    <x v="9"/>
    <n v="60"/>
    <x v="0"/>
    <x v="0"/>
    <x v="2"/>
    <x v="3"/>
    <x v="0"/>
    <x v="2837"/>
    <x v="1"/>
    <x v="1"/>
    <n v="32.625618024420703"/>
    <n v="3.2625618024420699"/>
    <n v="3262561802442070"/>
    <x v="2"/>
    <n v="2839"/>
    <s v="Si"/>
    <x v="1"/>
    <n v="218.483174191063"/>
    <n v="2184831741910630"/>
    <n v="28.975278779884398"/>
    <n v="2897527877988440"/>
    <x v="446"/>
    <n v="104.8"/>
  </r>
  <r>
    <x v="9"/>
    <n v="54"/>
    <x v="1"/>
    <x v="6"/>
    <x v="1"/>
    <x v="0"/>
    <x v="1"/>
    <x v="2838"/>
    <x v="0"/>
    <x v="1"/>
    <n v="32.614760440784799"/>
    <n v="0.32614760440784801"/>
    <n v="326147604407848"/>
    <x v="2"/>
    <n v="2840"/>
    <s v="No"/>
    <x v="0"/>
    <n v="1895.5243369361999"/>
    <n v="1.8955243369362E+16"/>
    <n v="25.609578743548401"/>
    <n v="2560957874354840"/>
    <x v="86"/>
    <n v="90.1"/>
  </r>
  <r>
    <x v="9"/>
    <n v="58"/>
    <x v="0"/>
    <x v="1"/>
    <x v="2"/>
    <x v="3"/>
    <x v="0"/>
    <x v="2839"/>
    <x v="0"/>
    <x v="1"/>
    <n v="32.604405297919499"/>
    <n v="0.32604405297919498"/>
    <n v="326044052979195"/>
    <x v="2"/>
    <n v="2841"/>
    <s v="No"/>
    <x v="0"/>
    <n v="2154.0564441071601"/>
    <n v="2.15405644410716E+16"/>
    <n v="2.58478296990919"/>
    <n v="258478296990919"/>
    <x v="208"/>
    <n v="98.6"/>
  </r>
  <r>
    <x v="9"/>
    <n v="54"/>
    <x v="1"/>
    <x v="9"/>
    <x v="1"/>
    <x v="3"/>
    <x v="1"/>
    <x v="2840"/>
    <x v="0"/>
    <x v="1"/>
    <n v="32.5915222293564"/>
    <n v="3.25915222293564"/>
    <n v="3259152222935640"/>
    <x v="2"/>
    <n v="2842"/>
    <s v="No"/>
    <x v="0"/>
    <n v="1952.7167487633001"/>
    <n v="1.9527167487633E+16"/>
    <n v="277.32990730215101"/>
    <n v="2.77329907302151E+16"/>
    <x v="183"/>
    <n v="97.9"/>
  </r>
  <r>
    <x v="9"/>
    <n v="55"/>
    <x v="1"/>
    <x v="11"/>
    <x v="0"/>
    <x v="3"/>
    <x v="0"/>
    <x v="2841"/>
    <x v="0"/>
    <x v="1"/>
    <n v="32.584137575546102"/>
    <n v="3.2584137575546102"/>
    <n v="3258413757554610"/>
    <x v="2"/>
    <n v="2843"/>
    <s v="Si"/>
    <x v="1"/>
    <n v="231.78498352544301"/>
    <n v="2317849835254430"/>
    <n v="3.0000000000000001E-12"/>
    <n v="300"/>
    <x v="272"/>
    <n v="104.2"/>
  </r>
  <r>
    <x v="9"/>
    <n v="57"/>
    <x v="0"/>
    <x v="0"/>
    <x v="0"/>
    <x v="3"/>
    <x v="0"/>
    <x v="2842"/>
    <x v="0"/>
    <x v="3"/>
    <n v="32.5744953277134"/>
    <n v="0.32574495327713399"/>
    <n v="325744953277134"/>
    <x v="2"/>
    <n v="2844"/>
    <s v="Si"/>
    <x v="1"/>
    <n v="219.29201440218301"/>
    <n v="2192920144021830"/>
    <n v="290.94394629958299"/>
    <n v="2.90943946299583E+16"/>
    <x v="337"/>
    <n v="103.6"/>
  </r>
  <r>
    <x v="9"/>
    <n v="55"/>
    <x v="1"/>
    <x v="1"/>
    <x v="3"/>
    <x v="2"/>
    <x v="0"/>
    <x v="2843"/>
    <x v="1"/>
    <x v="3"/>
    <n v="32.571353650935698"/>
    <n v="32.571353650935698"/>
    <n v="3.25713536509357E+16"/>
    <x v="2"/>
    <n v="2845"/>
    <s v="No"/>
    <x v="0"/>
    <n v="2084.8240178010701"/>
    <n v="2.08482401780107E+16"/>
    <n v="227.86060782591801"/>
    <n v="2.27860607825918E+16"/>
    <x v="427"/>
    <n v="94.3"/>
  </r>
  <r>
    <x v="9"/>
    <n v="61"/>
    <x v="0"/>
    <x v="5"/>
    <x v="1"/>
    <x v="0"/>
    <x v="0"/>
    <x v="2844"/>
    <x v="1"/>
    <x v="3"/>
    <n v="32.5181851123955"/>
    <n v="32.5181851123955"/>
    <n v="3.25181851123955E+16"/>
    <x v="2"/>
    <n v="2846"/>
    <s v="No"/>
    <x v="0"/>
    <n v="2253.0546772471198"/>
    <n v="2.25305467724712E+16"/>
    <n v="25.612476360002901"/>
    <n v="2561247636000290"/>
    <x v="197"/>
    <n v="97.9"/>
  </r>
  <r>
    <x v="9"/>
    <n v="57"/>
    <x v="1"/>
    <x v="0"/>
    <x v="1"/>
    <x v="0"/>
    <x v="0"/>
    <x v="2845"/>
    <x v="1"/>
    <x v="1"/>
    <n v="32.515782143648202"/>
    <n v="3.25157821436482"/>
    <n v="3251578214364820"/>
    <x v="2"/>
    <n v="2847"/>
    <s v="No"/>
    <x v="0"/>
    <n v="2124.4609604319598"/>
    <n v="2.12446096043196E+16"/>
    <n v="24.525271203672499"/>
    <n v="2452527120367250"/>
    <x v="314"/>
    <n v="96.2"/>
  </r>
  <r>
    <x v="9"/>
    <n v="57"/>
    <x v="0"/>
    <x v="5"/>
    <x v="2"/>
    <x v="3"/>
    <x v="0"/>
    <x v="2846"/>
    <x v="0"/>
    <x v="2"/>
    <n v="32.514769398587198"/>
    <n v="3.25147693985872"/>
    <n v="3251476939858720"/>
    <x v="2"/>
    <n v="2848"/>
    <s v="Si"/>
    <x v="1"/>
    <n v="221.24459609473899"/>
    <n v="2212445960947390"/>
    <n v="248.09132789564001"/>
    <n v="2.4809132789564E+16"/>
    <x v="511"/>
    <n v="103.3"/>
  </r>
  <r>
    <x v="9"/>
    <n v="62"/>
    <x v="1"/>
    <x v="2"/>
    <x v="1"/>
    <x v="3"/>
    <x v="0"/>
    <x v="2847"/>
    <x v="1"/>
    <x v="3"/>
    <n v="32.461534709112499"/>
    <n v="3.2461534709112501"/>
    <n v="3246153470911250"/>
    <x v="2"/>
    <n v="2849"/>
    <s v="No"/>
    <x v="0"/>
    <n v="2150.85444424665"/>
    <n v="2.15085444424665E+16"/>
    <n v="252.237308770086"/>
    <n v="2.52237308770086E+16"/>
    <x v="159"/>
    <n v="93.3"/>
  </r>
  <r>
    <x v="9"/>
    <n v="49"/>
    <x v="1"/>
    <x v="9"/>
    <x v="1"/>
    <x v="0"/>
    <x v="1"/>
    <x v="2848"/>
    <x v="0"/>
    <x v="1"/>
    <n v="32.407103561736299"/>
    <n v="3.2407103561736301"/>
    <n v="3240710356173630"/>
    <x v="2"/>
    <n v="2850"/>
    <s v="No"/>
    <x v="0"/>
    <n v="2213.3312754501599"/>
    <n v="2.21333127545016E+16"/>
    <n v="214.990781864387"/>
    <n v="2.14990781864387E+16"/>
    <x v="102"/>
    <n v="93.7"/>
  </r>
  <r>
    <x v="9"/>
    <n v="65"/>
    <x v="0"/>
    <x v="8"/>
    <x v="1"/>
    <x v="3"/>
    <x v="3"/>
    <x v="2849"/>
    <x v="1"/>
    <x v="3"/>
    <n v="32.406661083902897"/>
    <n v="32.406661083902897"/>
    <n v="3.24066610839029E+16"/>
    <x v="2"/>
    <n v="2851"/>
    <s v="No"/>
    <x v="0"/>
    <n v="220.563330191429"/>
    <n v="2205633301914290"/>
    <n v="213.48161229318001"/>
    <n v="2.1348161229318E+16"/>
    <x v="297"/>
    <n v="99.9"/>
  </r>
  <r>
    <x v="9"/>
    <n v="61"/>
    <x v="1"/>
    <x v="1"/>
    <x v="1"/>
    <x v="3"/>
    <x v="0"/>
    <x v="2850"/>
    <x v="1"/>
    <x v="3"/>
    <n v="32.400840235708301"/>
    <n v="32.400840235708301"/>
    <n v="3240084023570830"/>
    <x v="2"/>
    <n v="2852"/>
    <s v="No"/>
    <x v="0"/>
    <n v="2011.53752112911"/>
    <n v="2.01153752112911E+16"/>
    <n v="21.038050573246501"/>
    <n v="2103805057324650"/>
    <x v="512"/>
    <n v="91.4"/>
  </r>
  <r>
    <x v="9"/>
    <n v="51"/>
    <x v="1"/>
    <x v="7"/>
    <x v="2"/>
    <x v="3"/>
    <x v="1"/>
    <x v="2851"/>
    <x v="0"/>
    <x v="2"/>
    <n v="32.3479423634463"/>
    <n v="3.23479423634463"/>
    <n v="3234794236344630"/>
    <x v="2"/>
    <n v="2853"/>
    <s v="No"/>
    <x v="0"/>
    <n v="2369.8823449749202"/>
    <n v="2.36988234497492E+16"/>
    <n v="246.727325386209"/>
    <n v="2.46727325386209E+16"/>
    <x v="367"/>
    <n v="94.2"/>
  </r>
  <r>
    <x v="9"/>
    <n v="63"/>
    <x v="1"/>
    <x v="0"/>
    <x v="1"/>
    <x v="3"/>
    <x v="0"/>
    <x v="2852"/>
    <x v="1"/>
    <x v="3"/>
    <n v="32.345762879127101"/>
    <n v="32.345762879127101"/>
    <n v="3234576287912710"/>
    <x v="2"/>
    <n v="2854"/>
    <s v="No"/>
    <x v="0"/>
    <n v="208.10800907463999"/>
    <n v="2081080090746400"/>
    <n v="22.4367818915943"/>
    <n v="2243678189159430"/>
    <x v="386"/>
    <n v="95.8"/>
  </r>
  <r>
    <x v="9"/>
    <n v="59"/>
    <x v="1"/>
    <x v="2"/>
    <x v="3"/>
    <x v="0"/>
    <x v="0"/>
    <x v="2853"/>
    <x v="0"/>
    <x v="2"/>
    <n v="32.341357193704098"/>
    <n v="32.341357193704098"/>
    <n v="3234135719370410"/>
    <x v="2"/>
    <n v="2855"/>
    <s v="No"/>
    <x v="0"/>
    <n v="2238.1613747956299"/>
    <n v="2.23816137479563E+16"/>
    <n v="263.22165789059801"/>
    <n v="2.63221657890598E+16"/>
    <x v="225"/>
    <n v="98.1"/>
  </r>
  <r>
    <x v="9"/>
    <n v="63"/>
    <x v="0"/>
    <x v="2"/>
    <x v="3"/>
    <x v="3"/>
    <x v="0"/>
    <x v="2854"/>
    <x v="0"/>
    <x v="1"/>
    <n v="32.302122771161699"/>
    <n v="3.2302122771161699"/>
    <n v="3230212277116170"/>
    <x v="2"/>
    <n v="2856"/>
    <s v="No"/>
    <x v="0"/>
    <n v="222.38324978542499"/>
    <n v="2223832497854250"/>
    <n v="283.49941496054998"/>
    <n v="2.8349941496055E+16"/>
    <x v="426"/>
    <n v="99.5"/>
  </r>
  <r>
    <x v="9"/>
    <n v="68"/>
    <x v="1"/>
    <x v="6"/>
    <x v="2"/>
    <x v="3"/>
    <x v="3"/>
    <x v="2855"/>
    <x v="0"/>
    <x v="1"/>
    <n v="32.272066576674099"/>
    <n v="3.2272066576674101"/>
    <n v="3227206657667410"/>
    <x v="2"/>
    <n v="2857"/>
    <s v="No"/>
    <x v="0"/>
    <n v="231.516386009076"/>
    <n v="2315163860090760"/>
    <n v="23.841616694705301"/>
    <n v="2384161669470530"/>
    <x v="322"/>
    <n v="103"/>
  </r>
  <r>
    <x v="9"/>
    <n v="45"/>
    <x v="0"/>
    <x v="0"/>
    <x v="1"/>
    <x v="0"/>
    <x v="1"/>
    <x v="2856"/>
    <x v="1"/>
    <x v="1"/>
    <n v="32.246396757887702"/>
    <n v="3.2246396757887701"/>
    <n v="3224639675788770"/>
    <x v="2"/>
    <n v="2858"/>
    <s v="No"/>
    <x v="0"/>
    <n v="1825.3346878960001"/>
    <n v="1.825334687896E+16"/>
    <n v="228.44269019560201"/>
    <n v="2.28442690195602E+16"/>
    <x v="8"/>
    <n v="87.7"/>
  </r>
  <r>
    <x v="9"/>
    <n v="51"/>
    <x v="1"/>
    <x v="2"/>
    <x v="1"/>
    <x v="1"/>
    <x v="1"/>
    <x v="2857"/>
    <x v="1"/>
    <x v="2"/>
    <n v="32.244825270513502"/>
    <n v="32.244825270513502"/>
    <n v="3.22448252705135E+16"/>
    <x v="2"/>
    <n v="2859"/>
    <s v="No"/>
    <x v="0"/>
    <n v="197.26899962089999"/>
    <n v="1972689996209000"/>
    <n v="24.247175124700501"/>
    <n v="2424717512470050"/>
    <x v="154"/>
    <n v="89.5"/>
  </r>
  <r>
    <x v="9"/>
    <n v="64"/>
    <x v="1"/>
    <x v="0"/>
    <x v="1"/>
    <x v="3"/>
    <x v="0"/>
    <x v="2858"/>
    <x v="0"/>
    <x v="3"/>
    <n v="32.233287358313198"/>
    <n v="32.233287358313198"/>
    <n v="3.22332873583132E+16"/>
    <x v="2"/>
    <n v="2860"/>
    <s v="Si"/>
    <x v="1"/>
    <n v="2140.0878753226798"/>
    <n v="2.14008787532268E+16"/>
    <n v="291.973066576306"/>
    <n v="2.91973066576306E+16"/>
    <x v="322"/>
    <n v="98.5"/>
  </r>
  <r>
    <x v="9"/>
    <n v="61"/>
    <x v="0"/>
    <x v="9"/>
    <x v="2"/>
    <x v="3"/>
    <x v="0"/>
    <x v="2859"/>
    <x v="0"/>
    <x v="1"/>
    <n v="32.223105097774898"/>
    <n v="3.2223105097774898"/>
    <n v="3222310509777490"/>
    <x v="2"/>
    <n v="2861"/>
    <s v="No"/>
    <x v="0"/>
    <n v="2065.37418717845"/>
    <n v="2.06537418717845E+16"/>
    <n v="2.4384907528048099"/>
    <n v="243849075280481"/>
    <x v="163"/>
    <n v="101.8"/>
  </r>
  <r>
    <x v="9"/>
    <n v="56"/>
    <x v="0"/>
    <x v="3"/>
    <x v="0"/>
    <x v="0"/>
    <x v="0"/>
    <x v="2860"/>
    <x v="0"/>
    <x v="0"/>
    <n v="32.179971543704504"/>
    <n v="3.2179971543704502"/>
    <n v="3217997154370450"/>
    <x v="2"/>
    <n v="2862"/>
    <s v="Si"/>
    <x v="1"/>
    <n v="2240.96193276436"/>
    <n v="2.24096193276436E+16"/>
    <n v="29.037576343663002"/>
    <n v="2903757634366300"/>
    <x v="322"/>
    <n v="111.1"/>
  </r>
  <r>
    <x v="9"/>
    <n v="56"/>
    <x v="1"/>
    <x v="0"/>
    <x v="3"/>
    <x v="0"/>
    <x v="0"/>
    <x v="2861"/>
    <x v="0"/>
    <x v="2"/>
    <n v="32.1762807777924"/>
    <n v="32.1762807777924"/>
    <n v="3.21762807777924E+16"/>
    <x v="2"/>
    <n v="2863"/>
    <s v="No"/>
    <x v="0"/>
    <n v="2045.73368784011"/>
    <n v="2.04573368784011E+16"/>
    <n v="22.505047965580701"/>
    <n v="2250504796558070"/>
    <x v="365"/>
    <n v="95.3"/>
  </r>
  <r>
    <x v="9"/>
    <n v="58"/>
    <x v="1"/>
    <x v="0"/>
    <x v="3"/>
    <x v="0"/>
    <x v="0"/>
    <x v="2862"/>
    <x v="0"/>
    <x v="2"/>
    <n v="32.1760150569052"/>
    <n v="3.2176015056905198"/>
    <n v="3217601505690520"/>
    <x v="2"/>
    <n v="2864"/>
    <s v="Si"/>
    <x v="1"/>
    <n v="219.716189143587"/>
    <n v="2197161891435870"/>
    <n v="25.231576158155601"/>
    <n v="2523157615815560"/>
    <x v="46"/>
    <n v="100.7"/>
  </r>
  <r>
    <x v="9"/>
    <n v="74"/>
    <x v="0"/>
    <x v="6"/>
    <x v="0"/>
    <x v="3"/>
    <x v="3"/>
    <x v="2863"/>
    <x v="1"/>
    <x v="3"/>
    <n v="32.151381802067398"/>
    <n v="32.151381802067398"/>
    <n v="3.21513818020674E+16"/>
    <x v="2"/>
    <n v="2865"/>
    <s v="No"/>
    <x v="0"/>
    <n v="2261.32498309832"/>
    <n v="2.26132498309832E+16"/>
    <n v="271.053098444483"/>
    <n v="2.71053098444483E+16"/>
    <x v="462"/>
    <n v="102.2"/>
  </r>
  <r>
    <x v="9"/>
    <n v="68"/>
    <x v="0"/>
    <x v="11"/>
    <x v="2"/>
    <x v="3"/>
    <x v="3"/>
    <x v="2864"/>
    <x v="1"/>
    <x v="3"/>
    <n v="32.151230364650203"/>
    <n v="0.32151230364650202"/>
    <n v="321512303646502"/>
    <x v="2"/>
    <n v="2866"/>
    <s v="Si"/>
    <x v="1"/>
    <n v="237.964511227413"/>
    <n v="2379645112274130"/>
    <n v="26.816975466328401"/>
    <n v="2681697546632840"/>
    <x v="434"/>
    <n v="101.8"/>
  </r>
  <r>
    <x v="9"/>
    <n v="70"/>
    <x v="1"/>
    <x v="5"/>
    <x v="2"/>
    <x v="3"/>
    <x v="3"/>
    <x v="2865"/>
    <x v="0"/>
    <x v="3"/>
    <n v="32.144493460513402"/>
    <n v="32.144493460513402"/>
    <n v="3.21444934605134E+16"/>
    <x v="2"/>
    <n v="2867"/>
    <s v="Si"/>
    <x v="1"/>
    <n v="2333.0197814545099"/>
    <n v="2.33301978145451E+16"/>
    <n v="264.85718882103902"/>
    <n v="2.64857188821039E+16"/>
    <x v="425"/>
    <n v="103.6"/>
  </r>
  <r>
    <x v="9"/>
    <n v="71"/>
    <x v="0"/>
    <x v="3"/>
    <x v="2"/>
    <x v="3"/>
    <x v="3"/>
    <x v="2866"/>
    <x v="1"/>
    <x v="3"/>
    <n v="32.1411668837235"/>
    <n v="3.21411668837235"/>
    <n v="3214116688372350"/>
    <x v="2"/>
    <n v="2868"/>
    <s v="Si"/>
    <x v="1"/>
    <n v="23.4011269442898"/>
    <n v="234011269442898"/>
    <n v="28.817841065045702"/>
    <n v="2881784106504570"/>
    <x v="499"/>
    <n v="103.9"/>
  </r>
  <r>
    <x v="9"/>
    <n v="65"/>
    <x v="0"/>
    <x v="2"/>
    <x v="2"/>
    <x v="0"/>
    <x v="3"/>
    <x v="2867"/>
    <x v="0"/>
    <x v="1"/>
    <n v="32.128743405206102"/>
    <n v="32.128743405206102"/>
    <n v="3.21287434052061E+16"/>
    <x v="2"/>
    <n v="2869"/>
    <s v="Si"/>
    <x v="1"/>
    <n v="214.339265805042"/>
    <n v="2143392658050420"/>
    <n v="25.3691055132781"/>
    <n v="2536910551327810"/>
    <x v="409"/>
    <n v="105.5"/>
  </r>
  <r>
    <x v="9"/>
    <n v="52"/>
    <x v="1"/>
    <x v="9"/>
    <x v="3"/>
    <x v="3"/>
    <x v="1"/>
    <x v="2868"/>
    <x v="0"/>
    <x v="1"/>
    <n v="32.120777268208002"/>
    <n v="3.2120777268207998"/>
    <n v="3212077726820800"/>
    <x v="2"/>
    <n v="2870"/>
    <s v="Si"/>
    <x v="1"/>
    <n v="236.792462549231"/>
    <n v="2367924625492310"/>
    <n v="28.0487150577287"/>
    <n v="2804871505772870"/>
    <x v="465"/>
    <n v="98.1"/>
  </r>
  <r>
    <x v="9"/>
    <n v="62"/>
    <x v="0"/>
    <x v="1"/>
    <x v="1"/>
    <x v="1"/>
    <x v="0"/>
    <x v="2869"/>
    <x v="1"/>
    <x v="1"/>
    <n v="32.099499851717901"/>
    <n v="3.2099499851717899"/>
    <n v="3209949985171790"/>
    <x v="2"/>
    <n v="2871"/>
    <s v="No"/>
    <x v="0"/>
    <n v="2041.6119441839201"/>
    <n v="2.04161194418392E+16"/>
    <n v="200.08364343887899"/>
    <n v="2.00083643438879E+16"/>
    <x v="349"/>
    <n v="100.5"/>
  </r>
  <r>
    <x v="9"/>
    <n v="51"/>
    <x v="1"/>
    <x v="0"/>
    <x v="2"/>
    <x v="0"/>
    <x v="1"/>
    <x v="2870"/>
    <x v="0"/>
    <x v="1"/>
    <n v="32.0966207083708"/>
    <n v="3.20966207083708"/>
    <n v="3209662070837080"/>
    <x v="2"/>
    <n v="2872"/>
    <s v="No"/>
    <x v="0"/>
    <n v="2383.6248050447898"/>
    <n v="2.38362480504479E+16"/>
    <n v="263.80158836069802"/>
    <n v="2.63801588360698E+16"/>
    <x v="47"/>
    <n v="96.3"/>
  </r>
  <r>
    <x v="9"/>
    <n v="41"/>
    <x v="1"/>
    <x v="4"/>
    <x v="1"/>
    <x v="1"/>
    <x v="2"/>
    <x v="2871"/>
    <x v="1"/>
    <x v="1"/>
    <n v="32.0904332907674"/>
    <n v="32.0904332907674"/>
    <n v="3.20904332907674E+16"/>
    <x v="2"/>
    <n v="2873"/>
    <s v="No"/>
    <x v="0"/>
    <n v="1789.7713424994799"/>
    <n v="1.78977134249948E+16"/>
    <n v="167.184780895616"/>
    <n v="1.67184780895616E+16"/>
    <x v="36"/>
    <n v="85.8"/>
  </r>
  <r>
    <x v="9"/>
    <n v="70"/>
    <x v="1"/>
    <x v="0"/>
    <x v="0"/>
    <x v="3"/>
    <x v="3"/>
    <x v="2872"/>
    <x v="0"/>
    <x v="1"/>
    <n v="32.087108400027802"/>
    <n v="3.2087108400027802"/>
    <n v="3208710840002780"/>
    <x v="2"/>
    <n v="2874"/>
    <s v="Si"/>
    <x v="1"/>
    <n v="2483.4732881906698"/>
    <n v="2.48347328819067E+16"/>
    <n v="3.0000000000000001E-12"/>
    <n v="300"/>
    <x v="389"/>
    <n v="105"/>
  </r>
  <r>
    <x v="9"/>
    <n v="57"/>
    <x v="0"/>
    <x v="17"/>
    <x v="1"/>
    <x v="0"/>
    <x v="0"/>
    <x v="2873"/>
    <x v="0"/>
    <x v="1"/>
    <n v="32.074853713589604"/>
    <n v="3.2074853713589602"/>
    <n v="3207485371358960"/>
    <x v="2"/>
    <n v="2875"/>
    <s v="No"/>
    <x v="0"/>
    <n v="214.26263284823199"/>
    <n v="2142626328482320"/>
    <n v="238.96863975984701"/>
    <n v="2.38968639759847E+16"/>
    <x v="438"/>
    <n v="95.7"/>
  </r>
  <r>
    <x v="9"/>
    <n v="47"/>
    <x v="0"/>
    <x v="5"/>
    <x v="1"/>
    <x v="2"/>
    <x v="1"/>
    <x v="2874"/>
    <x v="1"/>
    <x v="1"/>
    <n v="32.063863864572099"/>
    <n v="32.063863864572099"/>
    <n v="3.20638638645721E+16"/>
    <x v="2"/>
    <n v="2876"/>
    <s v="No"/>
    <x v="0"/>
    <n v="1980.0091371890301"/>
    <n v="1.98000913718903E+16"/>
    <n v="223.761813894331"/>
    <n v="2.23761813894331E+16"/>
    <x v="191"/>
    <n v="92.9"/>
  </r>
  <r>
    <x v="9"/>
    <n v="45"/>
    <x v="0"/>
    <x v="6"/>
    <x v="1"/>
    <x v="2"/>
    <x v="1"/>
    <x v="2875"/>
    <x v="0"/>
    <x v="2"/>
    <n v="32.053645054679002"/>
    <n v="32.053645054679002"/>
    <n v="3.2053645054679E+16"/>
    <x v="2"/>
    <n v="2877"/>
    <s v="Si"/>
    <x v="1"/>
    <n v="2009.1900914236001"/>
    <n v="2.0091900914236E+16"/>
    <n v="278.74440864270599"/>
    <n v="2.78744408642706E+16"/>
    <x v="342"/>
    <n v="97.9"/>
  </r>
  <r>
    <x v="9"/>
    <n v="50"/>
    <x v="0"/>
    <x v="6"/>
    <x v="3"/>
    <x v="3"/>
    <x v="1"/>
    <x v="2876"/>
    <x v="1"/>
    <x v="3"/>
    <n v="32.052534672873399"/>
    <n v="3.2052534672873398"/>
    <n v="3205253467287340"/>
    <x v="2"/>
    <n v="2878"/>
    <s v="No"/>
    <x v="0"/>
    <n v="2074.6404574879698"/>
    <n v="2.07464045748797E+16"/>
    <n v="213.75441427843401"/>
    <n v="2.13754414278434E+16"/>
    <x v="244"/>
    <n v="91.2"/>
  </r>
  <r>
    <x v="9"/>
    <n v="47"/>
    <x v="0"/>
    <x v="16"/>
    <x v="1"/>
    <x v="2"/>
    <x v="1"/>
    <x v="2877"/>
    <x v="0"/>
    <x v="0"/>
    <n v="32.031357002602604"/>
    <n v="0.32031357002602601"/>
    <n v="320313570026026"/>
    <x v="2"/>
    <n v="2879"/>
    <s v="No"/>
    <x v="0"/>
    <n v="1993.4461174959499"/>
    <n v="1.99344611749595E+16"/>
    <n v="26.677525066463399"/>
    <n v="2667752506646340"/>
    <x v="215"/>
    <n v="95.2"/>
  </r>
  <r>
    <x v="9"/>
    <n v="63"/>
    <x v="1"/>
    <x v="10"/>
    <x v="2"/>
    <x v="3"/>
    <x v="0"/>
    <x v="2878"/>
    <x v="0"/>
    <x v="1"/>
    <n v="32.029203702706099"/>
    <n v="32.029203702706099"/>
    <n v="3202920370270610"/>
    <x v="2"/>
    <n v="2880"/>
    <s v="Si"/>
    <x v="1"/>
    <n v="2176.0234894281598"/>
    <n v="2.17602348942816E+16"/>
    <n v="25.721363974195"/>
    <n v="2572136397419500"/>
    <x v="405"/>
    <n v="101.1"/>
  </r>
  <r>
    <x v="9"/>
    <n v="52"/>
    <x v="0"/>
    <x v="9"/>
    <x v="1"/>
    <x v="0"/>
    <x v="1"/>
    <x v="2879"/>
    <x v="1"/>
    <x v="1"/>
    <n v="31.9891538456571"/>
    <n v="31.9891538456571"/>
    <n v="3.19891538456571E+16"/>
    <x v="2"/>
    <n v="2881"/>
    <s v="No"/>
    <x v="0"/>
    <n v="2008.5580053638701"/>
    <n v="2.00855800536387E+16"/>
    <n v="231.345098257975"/>
    <n v="2.31345098257975E+16"/>
    <x v="22"/>
    <n v="91.2"/>
  </r>
  <r>
    <x v="9"/>
    <n v="66"/>
    <x v="1"/>
    <x v="2"/>
    <x v="2"/>
    <x v="0"/>
    <x v="3"/>
    <x v="2880"/>
    <x v="1"/>
    <x v="3"/>
    <n v="31.973724257740798"/>
    <n v="31.973724257740798"/>
    <n v="3.19737242577408E+16"/>
    <x v="2"/>
    <n v="2882"/>
    <s v="Si"/>
    <x v="1"/>
    <n v="2329.3644971376698"/>
    <n v="2.32936449713767E+16"/>
    <n v="28.316929703797701"/>
    <n v="2831692970379770"/>
    <x v="458"/>
    <n v="95.5"/>
  </r>
  <r>
    <x v="9"/>
    <n v="60"/>
    <x v="1"/>
    <x v="13"/>
    <x v="3"/>
    <x v="0"/>
    <x v="0"/>
    <x v="2881"/>
    <x v="0"/>
    <x v="1"/>
    <n v="31.970690617665898"/>
    <n v="31.970690617665898"/>
    <n v="3.19706906176659E+16"/>
    <x v="2"/>
    <n v="2883"/>
    <s v="Si"/>
    <x v="1"/>
    <n v="2242.39952596583"/>
    <n v="2.24239952596583E+16"/>
    <n v="24.947022794257599"/>
    <n v="2494702279425760"/>
    <x v="280"/>
    <n v="97"/>
  </r>
  <r>
    <x v="9"/>
    <n v="64"/>
    <x v="1"/>
    <x v="0"/>
    <x v="1"/>
    <x v="3"/>
    <x v="0"/>
    <x v="2882"/>
    <x v="0"/>
    <x v="1"/>
    <n v="31.963839878397199"/>
    <n v="31.963839878397199"/>
    <n v="3.19638398783972E+16"/>
    <x v="2"/>
    <n v="2884"/>
    <s v="Si"/>
    <x v="1"/>
    <n v="21.832519404067401"/>
    <n v="218325194040674"/>
    <n v="250.17381869118299"/>
    <n v="2.50173818691183E+16"/>
    <x v="381"/>
    <n v="97.9"/>
  </r>
  <r>
    <x v="9"/>
    <n v="55"/>
    <x v="1"/>
    <x v="9"/>
    <x v="1"/>
    <x v="1"/>
    <x v="0"/>
    <x v="2883"/>
    <x v="1"/>
    <x v="2"/>
    <n v="31.9542431600639"/>
    <n v="31.9542431600639"/>
    <n v="3.19542431600639E+16"/>
    <x v="2"/>
    <n v="2885"/>
    <s v="Si"/>
    <x v="1"/>
    <n v="1851.1961021453899"/>
    <n v="1.85119610214539E+16"/>
    <n v="225.75739473981099"/>
    <n v="2.25757394739811E+16"/>
    <x v="328"/>
    <n v="92.1"/>
  </r>
  <r>
    <x v="9"/>
    <n v="69"/>
    <x v="1"/>
    <x v="2"/>
    <x v="0"/>
    <x v="3"/>
    <x v="3"/>
    <x v="2884"/>
    <x v="1"/>
    <x v="1"/>
    <n v="31.939601254580101"/>
    <n v="31.939601254580101"/>
    <n v="3193960125458010"/>
    <x v="2"/>
    <n v="2886"/>
    <s v="No"/>
    <x v="0"/>
    <n v="249.94812196465099"/>
    <n v="2499481219646510"/>
    <n v="243.37599136257001"/>
    <n v="2.4337599136257E+16"/>
    <x v="163"/>
    <n v="99.3"/>
  </r>
  <r>
    <x v="9"/>
    <n v="50"/>
    <x v="1"/>
    <x v="0"/>
    <x v="1"/>
    <x v="0"/>
    <x v="1"/>
    <x v="2885"/>
    <x v="0"/>
    <x v="0"/>
    <n v="31.924370515526203"/>
    <n v="0.31924370515526201"/>
    <n v="319243705155262"/>
    <x v="2"/>
    <n v="2887"/>
    <s v="No"/>
    <x v="0"/>
    <n v="2164.1282959643199"/>
    <n v="2.16412829596432E+16"/>
    <n v="1.9210435832980099"/>
    <n v="192104358329801"/>
    <x v="117"/>
    <n v="91.2"/>
  </r>
  <r>
    <x v="9"/>
    <n v="63"/>
    <x v="0"/>
    <x v="5"/>
    <x v="2"/>
    <x v="3"/>
    <x v="0"/>
    <x v="2886"/>
    <x v="1"/>
    <x v="1"/>
    <n v="31.909892304373599"/>
    <n v="31.909892304373599"/>
    <n v="3.19098923043736E+16"/>
    <x v="2"/>
    <n v="2888"/>
    <s v="No"/>
    <x v="0"/>
    <n v="2382.29194781059"/>
    <n v="2.38229194781059E+16"/>
    <n v="241.09393114546901"/>
    <n v="2.41093931145469E+16"/>
    <x v="14"/>
    <n v="100.1"/>
  </r>
  <r>
    <x v="9"/>
    <n v="65"/>
    <x v="1"/>
    <x v="12"/>
    <x v="0"/>
    <x v="0"/>
    <x v="3"/>
    <x v="2887"/>
    <x v="0"/>
    <x v="0"/>
    <n v="31.897607015056"/>
    <n v="3.1897607015056"/>
    <n v="3189760701505600"/>
    <x v="2"/>
    <n v="2889"/>
    <s v="Si"/>
    <x v="1"/>
    <n v="2142.0977420485401"/>
    <n v="2.14209774204854E+16"/>
    <n v="28.151645786235399"/>
    <n v="2815164578623540"/>
    <x v="346"/>
    <n v="101.4"/>
  </r>
  <r>
    <x v="9"/>
    <n v="64"/>
    <x v="0"/>
    <x v="1"/>
    <x v="1"/>
    <x v="0"/>
    <x v="0"/>
    <x v="2888"/>
    <x v="1"/>
    <x v="3"/>
    <n v="31.891310954008301"/>
    <n v="31.891310954008301"/>
    <n v="3.18913109540083E+16"/>
    <x v="2"/>
    <n v="2890"/>
    <s v="No"/>
    <x v="0"/>
    <n v="236.61586752419399"/>
    <n v="2366158675241940"/>
    <n v="239.24715496972499"/>
    <n v="2.39247154969725E+16"/>
    <x v="135"/>
    <n v="97.2"/>
  </r>
  <r>
    <x v="9"/>
    <n v="64"/>
    <x v="1"/>
    <x v="7"/>
    <x v="1"/>
    <x v="0"/>
    <x v="0"/>
    <x v="2889"/>
    <x v="1"/>
    <x v="3"/>
    <n v="31.8883270550457"/>
    <n v="3.18883270550457"/>
    <n v="3188832705504570"/>
    <x v="2"/>
    <n v="2891"/>
    <s v="No"/>
    <x v="0"/>
    <n v="209.51794885516199"/>
    <n v="2095179488551620"/>
    <n v="204.24591038510599"/>
    <n v="2.04245910385106E+16"/>
    <x v="301"/>
    <n v="96.7"/>
  </r>
  <r>
    <x v="9"/>
    <n v="57"/>
    <x v="1"/>
    <x v="0"/>
    <x v="1"/>
    <x v="3"/>
    <x v="0"/>
    <x v="2890"/>
    <x v="0"/>
    <x v="1"/>
    <n v="31.883402914460302"/>
    <n v="3.1883402914460302"/>
    <n v="3188340291446030"/>
    <x v="2"/>
    <n v="2892"/>
    <s v="No"/>
    <x v="0"/>
    <n v="202.80539270871"/>
    <n v="2028053927087100"/>
    <n v="220.322032710645"/>
    <n v="2.20322032710645E+16"/>
    <x v="414"/>
    <n v="95.7"/>
  </r>
  <r>
    <x v="9"/>
    <n v="52"/>
    <x v="1"/>
    <x v="13"/>
    <x v="1"/>
    <x v="0"/>
    <x v="1"/>
    <x v="2891"/>
    <x v="1"/>
    <x v="3"/>
    <n v="31.855827862312299"/>
    <n v="3.18558278623123"/>
    <n v="3185582786231230"/>
    <x v="2"/>
    <n v="2893"/>
    <s v="No"/>
    <x v="0"/>
    <n v="2043.75893535161"/>
    <n v="2.04375893535161E+16"/>
    <n v="205.155500316162"/>
    <n v="2.05155500316162E+16"/>
    <x v="120"/>
    <n v="84.7"/>
  </r>
  <r>
    <x v="9"/>
    <n v="67"/>
    <x v="1"/>
    <x v="0"/>
    <x v="2"/>
    <x v="0"/>
    <x v="3"/>
    <x v="2892"/>
    <x v="0"/>
    <x v="1"/>
    <n v="31.848331934548998"/>
    <n v="3.1848331934548999"/>
    <n v="3184833193454900"/>
    <x v="2"/>
    <n v="2894"/>
    <s v="No"/>
    <x v="0"/>
    <n v="2331.4444503915402"/>
    <n v="2.33144445039154E+16"/>
    <n v="25.696025401590799"/>
    <n v="2569602540159080"/>
    <x v="489"/>
    <n v="105.6"/>
  </r>
  <r>
    <x v="9"/>
    <n v="64"/>
    <x v="0"/>
    <x v="1"/>
    <x v="3"/>
    <x v="0"/>
    <x v="0"/>
    <x v="2893"/>
    <x v="1"/>
    <x v="3"/>
    <n v="31.835856414988001"/>
    <n v="31.835856414988001"/>
    <n v="3.1835856414988E+16"/>
    <x v="2"/>
    <n v="2895"/>
    <s v="Si"/>
    <x v="1"/>
    <n v="2307.9022341247801"/>
    <n v="2.30790223412478E+16"/>
    <n v="244.38138532646599"/>
    <n v="2.44381385326466E+16"/>
    <x v="417"/>
    <n v="100.2"/>
  </r>
  <r>
    <x v="9"/>
    <n v="72"/>
    <x v="1"/>
    <x v="3"/>
    <x v="0"/>
    <x v="3"/>
    <x v="3"/>
    <x v="2894"/>
    <x v="0"/>
    <x v="3"/>
    <n v="31.815528911145702"/>
    <n v="31.815528911145702"/>
    <n v="3181552891114570"/>
    <x v="2"/>
    <n v="2896"/>
    <s v="Si"/>
    <x v="1"/>
    <n v="2504.7641897841199"/>
    <n v="2.50476418978412E+16"/>
    <n v="3.0000000000000001E-12"/>
    <n v="300"/>
    <x v="480"/>
    <n v="109.3"/>
  </r>
  <r>
    <x v="9"/>
    <n v="68"/>
    <x v="1"/>
    <x v="0"/>
    <x v="2"/>
    <x v="3"/>
    <x v="3"/>
    <x v="2895"/>
    <x v="0"/>
    <x v="3"/>
    <n v="31.8037050860184"/>
    <n v="31.8037050860184"/>
    <n v="3.18037050860184E+16"/>
    <x v="2"/>
    <n v="2897"/>
    <s v="Si"/>
    <x v="1"/>
    <n v="23.153163255502399"/>
    <n v="231531632555024"/>
    <n v="295.44800328952198"/>
    <n v="2.95448003289522E+16"/>
    <x v="423"/>
    <n v="104.3"/>
  </r>
  <r>
    <x v="9"/>
    <n v="66"/>
    <x v="0"/>
    <x v="6"/>
    <x v="3"/>
    <x v="3"/>
    <x v="3"/>
    <x v="2896"/>
    <x v="0"/>
    <x v="3"/>
    <n v="31.787908300087899"/>
    <n v="3.1787908300087899"/>
    <n v="3178790830008790"/>
    <x v="2"/>
    <n v="2898"/>
    <s v="No"/>
    <x v="0"/>
    <n v="23.722112104801798"/>
    <n v="237221121048018"/>
    <n v="291.82958558159402"/>
    <n v="2.91829585581594E+16"/>
    <x v="405"/>
    <n v="96.2"/>
  </r>
  <r>
    <x v="9"/>
    <n v="50"/>
    <x v="0"/>
    <x v="0"/>
    <x v="0"/>
    <x v="0"/>
    <x v="1"/>
    <x v="2897"/>
    <x v="1"/>
    <x v="1"/>
    <n v="31.7634706356287"/>
    <n v="31.7634706356287"/>
    <n v="3.17634706356287E+16"/>
    <x v="2"/>
    <n v="2899"/>
    <s v="Si"/>
    <x v="1"/>
    <n v="2222.21483644709"/>
    <n v="2.22221483644709E+16"/>
    <n v="230.42958195022101"/>
    <n v="2.30429581950221E+16"/>
    <x v="217"/>
    <n v="96.3"/>
  </r>
  <r>
    <x v="9"/>
    <n v="56"/>
    <x v="1"/>
    <x v="9"/>
    <x v="1"/>
    <x v="3"/>
    <x v="0"/>
    <x v="2898"/>
    <x v="0"/>
    <x v="3"/>
    <n v="31.7626078065068"/>
    <n v="31.7626078065068"/>
    <n v="3.17626078065068E+16"/>
    <x v="2"/>
    <n v="2900"/>
    <s v="No"/>
    <x v="0"/>
    <n v="2217.7855942178198"/>
    <n v="2.21778559421782E+16"/>
    <n v="251.20320154513399"/>
    <n v="2.51203201545134E+16"/>
    <x v="373"/>
    <n v="97.8"/>
  </r>
  <r>
    <x v="9"/>
    <n v="55"/>
    <x v="0"/>
    <x v="15"/>
    <x v="2"/>
    <x v="3"/>
    <x v="0"/>
    <x v="2899"/>
    <x v="0"/>
    <x v="1"/>
    <n v="31.7415493669134"/>
    <n v="31.7415493669134"/>
    <n v="3.17415493669134E+16"/>
    <x v="2"/>
    <n v="2901"/>
    <s v="Si"/>
    <x v="1"/>
    <n v="2388.8223479144799"/>
    <n v="2.38882234791448E+16"/>
    <n v="266.06730012414801"/>
    <n v="2.66067300124148E+16"/>
    <x v="405"/>
    <n v="101"/>
  </r>
  <r>
    <x v="9"/>
    <n v="62"/>
    <x v="1"/>
    <x v="8"/>
    <x v="1"/>
    <x v="0"/>
    <x v="0"/>
    <x v="2900"/>
    <x v="0"/>
    <x v="0"/>
    <n v="31.710216644214899"/>
    <n v="3.1710216644214899"/>
    <n v="3171021664421490"/>
    <x v="2"/>
    <n v="2902"/>
    <s v="No"/>
    <x v="0"/>
    <n v="2258.1738734519899"/>
    <n v="2.25817387345199E+16"/>
    <n v="27.596228901023899"/>
    <n v="2759622890102390"/>
    <x v="372"/>
    <n v="101.4"/>
  </r>
  <r>
    <x v="9"/>
    <n v="62"/>
    <x v="0"/>
    <x v="0"/>
    <x v="0"/>
    <x v="0"/>
    <x v="0"/>
    <x v="2901"/>
    <x v="1"/>
    <x v="1"/>
    <n v="31.696206893153001"/>
    <n v="31.696206893153001"/>
    <n v="3.1696206893153E+16"/>
    <x v="2"/>
    <n v="2903"/>
    <s v="Si"/>
    <x v="1"/>
    <n v="2386.3816614426"/>
    <n v="2.3863816614426E+16"/>
    <n v="239.49047405860699"/>
    <n v="2.39490474058607E+16"/>
    <x v="387"/>
    <n v="99.3"/>
  </r>
  <r>
    <x v="9"/>
    <n v="62"/>
    <x v="1"/>
    <x v="7"/>
    <x v="3"/>
    <x v="3"/>
    <x v="0"/>
    <x v="2902"/>
    <x v="0"/>
    <x v="1"/>
    <n v="31.6766385099491"/>
    <n v="3.1676638509949102"/>
    <n v="3167663850994910"/>
    <x v="2"/>
    <n v="2904"/>
    <s v="Si"/>
    <x v="1"/>
    <n v="2476.7539287121899"/>
    <n v="2.47675392871219E+16"/>
    <n v="272.74946360183202"/>
    <n v="2.72749463601832E+16"/>
    <x v="373"/>
    <n v="98.3"/>
  </r>
  <r>
    <x v="9"/>
    <n v="67"/>
    <x v="1"/>
    <x v="0"/>
    <x v="2"/>
    <x v="3"/>
    <x v="3"/>
    <x v="2903"/>
    <x v="0"/>
    <x v="3"/>
    <n v="31.667561823338499"/>
    <n v="31.667561823338499"/>
    <n v="3.16675618233385E+16"/>
    <x v="2"/>
    <n v="2905"/>
    <s v="Si"/>
    <x v="1"/>
    <n v="2439.1213007343699"/>
    <n v="2.43912130073437E+16"/>
    <n v="25.731413337947799"/>
    <n v="2573141333794780"/>
    <x v="451"/>
    <n v="98.8"/>
  </r>
  <r>
    <x v="9"/>
    <n v="54"/>
    <x v="0"/>
    <x v="7"/>
    <x v="1"/>
    <x v="2"/>
    <x v="1"/>
    <x v="2904"/>
    <x v="1"/>
    <x v="1"/>
    <n v="31.6609144849382"/>
    <n v="3.1660914484938201"/>
    <n v="3166091448493820"/>
    <x v="2"/>
    <n v="2906"/>
    <s v="No"/>
    <x v="0"/>
    <n v="2188.8970047774601"/>
    <n v="2.18889700477746E+16"/>
    <n v="236.10258837441401"/>
    <n v="2.36102588374414E+16"/>
    <x v="78"/>
    <n v="92.4"/>
  </r>
  <r>
    <x v="9"/>
    <n v="62"/>
    <x v="1"/>
    <x v="0"/>
    <x v="3"/>
    <x v="3"/>
    <x v="0"/>
    <x v="2905"/>
    <x v="0"/>
    <x v="1"/>
    <n v="31.624123593351001"/>
    <n v="31.624123593351001"/>
    <n v="3.1624123593351E+16"/>
    <x v="2"/>
    <n v="2907"/>
    <s v="Si"/>
    <x v="1"/>
    <n v="2285.58733599262"/>
    <n v="2.28558733599262E+16"/>
    <n v="252.56985100535701"/>
    <n v="2.52569851005357E+16"/>
    <x v="299"/>
    <n v="98.9"/>
  </r>
  <r>
    <x v="9"/>
    <n v="53"/>
    <x v="1"/>
    <x v="13"/>
    <x v="2"/>
    <x v="2"/>
    <x v="1"/>
    <x v="2906"/>
    <x v="0"/>
    <x v="2"/>
    <n v="31.618952467040202"/>
    <n v="0.31618952467040201"/>
    <n v="316189524670402"/>
    <x v="2"/>
    <n v="2908"/>
    <s v="No"/>
    <x v="0"/>
    <n v="2162.6318505101699"/>
    <n v="2.16263185051017E+16"/>
    <n v="22.191851584708601"/>
    <n v="2219185158470860"/>
    <x v="71"/>
    <n v="91.2"/>
  </r>
  <r>
    <x v="9"/>
    <n v="59"/>
    <x v="1"/>
    <x v="7"/>
    <x v="1"/>
    <x v="0"/>
    <x v="0"/>
    <x v="2907"/>
    <x v="0"/>
    <x v="0"/>
    <n v="31.601675128674799"/>
    <n v="3.16016751286748"/>
    <n v="3160167512867480"/>
    <x v="2"/>
    <n v="2909"/>
    <s v="No"/>
    <x v="0"/>
    <n v="235.61535016294201"/>
    <n v="2356153501629420"/>
    <n v="223.270733793239"/>
    <n v="2.23270733793239E+16"/>
    <x v="377"/>
    <n v="97.7"/>
  </r>
  <r>
    <x v="9"/>
    <n v="61"/>
    <x v="0"/>
    <x v="7"/>
    <x v="3"/>
    <x v="3"/>
    <x v="0"/>
    <x v="2908"/>
    <x v="0"/>
    <x v="3"/>
    <n v="31.593259982846298"/>
    <n v="31.593259982846298"/>
    <n v="3.15932599828463E+16"/>
    <x v="2"/>
    <n v="2910"/>
    <s v="Si"/>
    <x v="1"/>
    <n v="2166.1454435187202"/>
    <n v="2.16614544351872E+16"/>
    <n v="216.24185520441301"/>
    <n v="2.16241855204413E+16"/>
    <x v="70"/>
    <n v="99.9"/>
  </r>
  <r>
    <x v="9"/>
    <n v="50"/>
    <x v="1"/>
    <x v="17"/>
    <x v="3"/>
    <x v="3"/>
    <x v="1"/>
    <x v="2909"/>
    <x v="0"/>
    <x v="1"/>
    <n v="31.568833523337499"/>
    <n v="31.568833523337499"/>
    <n v="3.15688335233375E+16"/>
    <x v="2"/>
    <n v="2911"/>
    <s v="Si"/>
    <x v="1"/>
    <n v="2139.2893463115502"/>
    <n v="2.13928934631155E+16"/>
    <n v="235.419751086237"/>
    <n v="2.35419751086237E+16"/>
    <x v="173"/>
    <n v="96.1"/>
  </r>
  <r>
    <x v="9"/>
    <n v="59"/>
    <x v="0"/>
    <x v="6"/>
    <x v="2"/>
    <x v="0"/>
    <x v="0"/>
    <x v="2910"/>
    <x v="0"/>
    <x v="2"/>
    <n v="31.557730562363901"/>
    <n v="3.1557730562363902"/>
    <n v="3155773056236390"/>
    <x v="2"/>
    <n v="2912"/>
    <s v="No"/>
    <x v="0"/>
    <n v="2498.5009842623899"/>
    <n v="2.49850098426239E+16"/>
    <n v="266.241544593318"/>
    <n v="2.66241544593318E+16"/>
    <x v="356"/>
    <n v="100.4"/>
  </r>
  <r>
    <x v="9"/>
    <n v="62"/>
    <x v="1"/>
    <x v="9"/>
    <x v="3"/>
    <x v="0"/>
    <x v="0"/>
    <x v="2911"/>
    <x v="0"/>
    <x v="1"/>
    <n v="31.549121952280501"/>
    <n v="3.1549121952280501"/>
    <n v="3154912195228050"/>
    <x v="2"/>
    <n v="2913"/>
    <s v="No"/>
    <x v="0"/>
    <n v="2185.6082587423298"/>
    <n v="2.18560825874233E+16"/>
    <n v="237.75825030975599"/>
    <n v="2.37758250309756E+16"/>
    <x v="73"/>
    <n v="96.6"/>
  </r>
  <r>
    <x v="9"/>
    <n v="66"/>
    <x v="0"/>
    <x v="11"/>
    <x v="0"/>
    <x v="3"/>
    <x v="3"/>
    <x v="2912"/>
    <x v="2"/>
    <x v="3"/>
    <n v="31.536135953372899"/>
    <n v="31.536135953372899"/>
    <n v="3.15361359533729E+16"/>
    <x v="2"/>
    <n v="2914"/>
    <s v="Si"/>
    <x v="1"/>
    <n v="2249.2452553862199"/>
    <n v="2.24924525538622E+16"/>
    <n v="27.552497549964801"/>
    <n v="2755249754996480"/>
    <x v="400"/>
    <n v="97.8"/>
  </r>
  <r>
    <x v="9"/>
    <n v="53"/>
    <x v="0"/>
    <x v="5"/>
    <x v="2"/>
    <x v="0"/>
    <x v="1"/>
    <x v="2913"/>
    <x v="1"/>
    <x v="0"/>
    <n v="31.5105873948194"/>
    <n v="31.5105873948194"/>
    <n v="3.15105873948194E+16"/>
    <x v="2"/>
    <n v="2915"/>
    <s v="No"/>
    <x v="0"/>
    <n v="217.28754567817299"/>
    <n v="2172875456781730"/>
    <n v="231.79904626485401"/>
    <n v="2.31799046264854E+16"/>
    <x v="182"/>
    <n v="96.6"/>
  </r>
  <r>
    <x v="9"/>
    <n v="64"/>
    <x v="0"/>
    <x v="3"/>
    <x v="2"/>
    <x v="3"/>
    <x v="0"/>
    <x v="2914"/>
    <x v="0"/>
    <x v="1"/>
    <n v="31.507351556187199"/>
    <n v="31.507351556187199"/>
    <n v="3.15073515561872E+16"/>
    <x v="2"/>
    <n v="2916"/>
    <s v="No"/>
    <x v="0"/>
    <n v="207.16390173983501"/>
    <n v="2071639017398350"/>
    <n v="254.71840747410999"/>
    <n v="2.5471840747411E+16"/>
    <x v="79"/>
    <n v="94.1"/>
  </r>
  <r>
    <x v="9"/>
    <n v="67"/>
    <x v="1"/>
    <x v="5"/>
    <x v="0"/>
    <x v="3"/>
    <x v="3"/>
    <x v="2915"/>
    <x v="1"/>
    <x v="3"/>
    <n v="31.460628579642499"/>
    <n v="31.460628579642499"/>
    <n v="3.14606285796425E+16"/>
    <x v="2"/>
    <n v="2917"/>
    <s v="Si"/>
    <x v="1"/>
    <n v="2116.5871446535298"/>
    <n v="2.11658714465353E+16"/>
    <n v="269.80939732673198"/>
    <n v="2.69809397326732E+16"/>
    <x v="133"/>
    <n v="93.9"/>
  </r>
  <r>
    <x v="9"/>
    <n v="64"/>
    <x v="1"/>
    <x v="8"/>
    <x v="3"/>
    <x v="3"/>
    <x v="0"/>
    <x v="2916"/>
    <x v="0"/>
    <x v="1"/>
    <n v="31.4313199723324"/>
    <n v="31.4313199723324"/>
    <n v="3.14313199723324E+16"/>
    <x v="2"/>
    <n v="2918"/>
    <s v="Si"/>
    <x v="1"/>
    <n v="238.30468850293801"/>
    <n v="2383046885029380"/>
    <n v="283.89612077057501"/>
    <n v="2.83896120770575E+16"/>
    <x v="342"/>
    <n v="100"/>
  </r>
  <r>
    <x v="9"/>
    <n v="59"/>
    <x v="0"/>
    <x v="5"/>
    <x v="3"/>
    <x v="3"/>
    <x v="0"/>
    <x v="2917"/>
    <x v="0"/>
    <x v="1"/>
    <n v="31.419453793385301"/>
    <n v="3.1419453793385301"/>
    <n v="3141945379338530"/>
    <x v="2"/>
    <n v="2919"/>
    <s v="No"/>
    <x v="0"/>
    <n v="2029.1914792909199"/>
    <n v="2.02919147929092E+16"/>
    <n v="215.440235622431"/>
    <n v="2.15440235622431E+16"/>
    <x v="381"/>
    <n v="95.4"/>
  </r>
  <r>
    <x v="9"/>
    <n v="62"/>
    <x v="0"/>
    <x v="7"/>
    <x v="2"/>
    <x v="0"/>
    <x v="0"/>
    <x v="2918"/>
    <x v="0"/>
    <x v="0"/>
    <n v="31.405037044598"/>
    <n v="3.1405037044598001"/>
    <n v="3140503704459800"/>
    <x v="2"/>
    <n v="2920"/>
    <s v="No"/>
    <x v="0"/>
    <n v="2119.7354213799999"/>
    <n v="2.11973542138E+16"/>
    <n v="2.1494971782478198"/>
    <n v="214949717824782"/>
    <x v="116"/>
    <n v="105.3"/>
  </r>
  <r>
    <x v="9"/>
    <n v="54"/>
    <x v="1"/>
    <x v="15"/>
    <x v="1"/>
    <x v="3"/>
    <x v="1"/>
    <x v="2919"/>
    <x v="0"/>
    <x v="1"/>
    <n v="31.401555894038701"/>
    <n v="31.401555894038701"/>
    <n v="3.14015558940387E+16"/>
    <x v="2"/>
    <n v="2921"/>
    <s v="No"/>
    <x v="0"/>
    <n v="2365.9580600091599"/>
    <n v="2.36595806000916E+16"/>
    <n v="257.66680515852897"/>
    <n v="2.57666805158529E+16"/>
    <x v="369"/>
    <n v="88"/>
  </r>
  <r>
    <x v="9"/>
    <n v="64"/>
    <x v="1"/>
    <x v="2"/>
    <x v="2"/>
    <x v="3"/>
    <x v="0"/>
    <x v="2920"/>
    <x v="0"/>
    <x v="1"/>
    <n v="31.355511292288401"/>
    <n v="3.1355511292288401"/>
    <n v="3135551129228840"/>
    <x v="2"/>
    <n v="2922"/>
    <s v="No"/>
    <x v="0"/>
    <n v="2178.7255844582301"/>
    <n v="2.17872558445823E+16"/>
    <n v="26.610693110453699"/>
    <n v="2661069311045370"/>
    <x v="213"/>
    <n v="98.8"/>
  </r>
  <r>
    <x v="9"/>
    <n v="62"/>
    <x v="0"/>
    <x v="9"/>
    <x v="1"/>
    <x v="3"/>
    <x v="0"/>
    <x v="2921"/>
    <x v="1"/>
    <x v="3"/>
    <n v="31.344560574862101"/>
    <n v="0.31344560574862101"/>
    <n v="313445605748621"/>
    <x v="2"/>
    <n v="2923"/>
    <s v="No"/>
    <x v="0"/>
    <n v="2129.23346964241"/>
    <n v="2.12923346964241E+16"/>
    <n v="22.586390166855601"/>
    <n v="2258639016685560"/>
    <x v="377"/>
    <n v="96.7"/>
  </r>
  <r>
    <x v="9"/>
    <n v="58"/>
    <x v="0"/>
    <x v="1"/>
    <x v="3"/>
    <x v="2"/>
    <x v="0"/>
    <x v="2922"/>
    <x v="1"/>
    <x v="1"/>
    <n v="31.306847870481199"/>
    <n v="3.13068478704812"/>
    <n v="3130684787048120"/>
    <x v="2"/>
    <n v="2924"/>
    <s v="No"/>
    <x v="0"/>
    <n v="184.02193657391101"/>
    <n v="1840219365739110"/>
    <n v="25.704613712133"/>
    <n v="2570461371213300"/>
    <x v="458"/>
    <n v="94"/>
  </r>
  <r>
    <x v="9"/>
    <n v="71"/>
    <x v="1"/>
    <x v="0"/>
    <x v="1"/>
    <x v="3"/>
    <x v="3"/>
    <x v="2923"/>
    <x v="1"/>
    <x v="3"/>
    <n v="31.300076818764701"/>
    <n v="3.1300076818764699"/>
    <n v="3130007681876470"/>
    <x v="2"/>
    <n v="2925"/>
    <s v="No"/>
    <x v="0"/>
    <n v="2169.9077733582999"/>
    <n v="2.1699077733583E+16"/>
    <n v="248.61139110171899"/>
    <n v="2.48611391101719E+16"/>
    <x v="119"/>
    <n v="98.7"/>
  </r>
  <r>
    <x v="9"/>
    <n v="64"/>
    <x v="0"/>
    <x v="3"/>
    <x v="3"/>
    <x v="3"/>
    <x v="0"/>
    <x v="2924"/>
    <x v="0"/>
    <x v="2"/>
    <n v="31.2866037931447"/>
    <n v="31.2866037931447"/>
    <n v="3.12866037931447E+16"/>
    <x v="2"/>
    <n v="2926"/>
    <s v="Si"/>
    <x v="1"/>
    <n v="214.841959751952"/>
    <n v="2148419597519520"/>
    <n v="26.153356904711199"/>
    <n v="2615335690471120"/>
    <x v="212"/>
    <n v="100.8"/>
  </r>
  <r>
    <x v="9"/>
    <n v="58"/>
    <x v="0"/>
    <x v="5"/>
    <x v="1"/>
    <x v="0"/>
    <x v="0"/>
    <x v="2925"/>
    <x v="0"/>
    <x v="2"/>
    <n v="31.2599067179572"/>
    <n v="3.1259906717957202"/>
    <n v="3125990671795720"/>
    <x v="2"/>
    <n v="2927"/>
    <s v="No"/>
    <x v="0"/>
    <n v="2014.4679956130501"/>
    <n v="2.01446799561305E+16"/>
    <n v="261.323975153079"/>
    <n v="2.61323975153079E+16"/>
    <x v="422"/>
    <n v="96.2"/>
  </r>
  <r>
    <x v="9"/>
    <n v="57"/>
    <x v="1"/>
    <x v="2"/>
    <x v="1"/>
    <x v="3"/>
    <x v="0"/>
    <x v="2926"/>
    <x v="1"/>
    <x v="3"/>
    <n v="31.2592042068142"/>
    <n v="31.2592042068142"/>
    <n v="3.12592042068142E+16"/>
    <x v="2"/>
    <n v="2928"/>
    <s v="No"/>
    <x v="0"/>
    <n v="2366.5798974439799"/>
    <n v="2.36657989744398E+16"/>
    <n v="22.087332904556"/>
    <n v="2208733290455600"/>
    <x v="81"/>
    <n v="95.9"/>
  </r>
  <r>
    <x v="9"/>
    <n v="60"/>
    <x v="0"/>
    <x v="3"/>
    <x v="3"/>
    <x v="0"/>
    <x v="0"/>
    <x v="2927"/>
    <x v="0"/>
    <x v="3"/>
    <n v="31.241811459485"/>
    <n v="31.241811459485"/>
    <n v="3.1241811459485E+16"/>
    <x v="2"/>
    <n v="2929"/>
    <s v="No"/>
    <x v="0"/>
    <n v="2330.73824828224"/>
    <n v="2.33073824828224E+16"/>
    <n v="223.61296958158101"/>
    <n v="2.23612969581581E+16"/>
    <x v="336"/>
    <n v="102"/>
  </r>
  <r>
    <x v="9"/>
    <n v="55"/>
    <x v="0"/>
    <x v="0"/>
    <x v="2"/>
    <x v="0"/>
    <x v="0"/>
    <x v="2928"/>
    <x v="0"/>
    <x v="2"/>
    <n v="31.225057492830999"/>
    <n v="31.225057492830999"/>
    <n v="3.1225057492831E+16"/>
    <x v="2"/>
    <n v="2930"/>
    <s v="No"/>
    <x v="0"/>
    <n v="2392.7189981305501"/>
    <n v="2.39271899813055E+16"/>
    <n v="270.26978996568101"/>
    <n v="2.70269789965681E+16"/>
    <x v="224"/>
    <n v="100.5"/>
  </r>
  <r>
    <x v="9"/>
    <n v="71"/>
    <x v="1"/>
    <x v="5"/>
    <x v="0"/>
    <x v="3"/>
    <x v="3"/>
    <x v="2929"/>
    <x v="0"/>
    <x v="1"/>
    <n v="31.2129465406333"/>
    <n v="31.2129465406333"/>
    <n v="3.12129465406333E+16"/>
    <x v="2"/>
    <n v="2931"/>
    <s v="Si"/>
    <x v="1"/>
    <n v="2324.3678795978399"/>
    <n v="2.32436787959784E+16"/>
    <n v="2.5185147614547501"/>
    <n v="251851476145475"/>
    <x v="384"/>
    <n v="107.4"/>
  </r>
  <r>
    <x v="9"/>
    <n v="63"/>
    <x v="1"/>
    <x v="2"/>
    <x v="1"/>
    <x v="3"/>
    <x v="0"/>
    <x v="2930"/>
    <x v="0"/>
    <x v="3"/>
    <n v="31.192171390528699"/>
    <n v="31.192171390528699"/>
    <n v="3.11921713905287E+16"/>
    <x v="2"/>
    <n v="2932"/>
    <s v="No"/>
    <x v="0"/>
    <n v="2332.50033405968"/>
    <n v="2.33250033405968E+16"/>
    <n v="240.78760344089699"/>
    <n v="2.40787603440897E+16"/>
    <x v="46"/>
    <n v="95"/>
  </r>
  <r>
    <x v="9"/>
    <n v="60"/>
    <x v="1"/>
    <x v="1"/>
    <x v="1"/>
    <x v="3"/>
    <x v="0"/>
    <x v="2931"/>
    <x v="1"/>
    <x v="3"/>
    <n v="31.176677698386701"/>
    <n v="31.176677698386701"/>
    <n v="3.11766776983867E+16"/>
    <x v="2"/>
    <n v="2933"/>
    <s v="Si"/>
    <x v="1"/>
    <n v="2286.7635821986401"/>
    <n v="2.28676358219864E+16"/>
    <n v="246.40624927750301"/>
    <n v="2.46406249277503E+16"/>
    <x v="75"/>
    <n v="93.5"/>
  </r>
  <r>
    <x v="9"/>
    <n v="58"/>
    <x v="0"/>
    <x v="7"/>
    <x v="2"/>
    <x v="3"/>
    <x v="0"/>
    <x v="2932"/>
    <x v="0"/>
    <x v="2"/>
    <n v="31.171198072809101"/>
    <n v="31.171198072809101"/>
    <n v="3.11711980728091E+16"/>
    <x v="2"/>
    <n v="2934"/>
    <s v="No"/>
    <x v="0"/>
    <n v="2285.55160912677"/>
    <n v="2.28555160912677E+16"/>
    <n v="2.5560884708419902"/>
    <n v="255608847084199"/>
    <x v="243"/>
    <n v="103.4"/>
  </r>
  <r>
    <x v="9"/>
    <n v="48"/>
    <x v="0"/>
    <x v="0"/>
    <x v="1"/>
    <x v="0"/>
    <x v="1"/>
    <x v="2933"/>
    <x v="0"/>
    <x v="1"/>
    <n v="31.155602768816799"/>
    <n v="31.155602768816799"/>
    <n v="3115560276881680"/>
    <x v="2"/>
    <n v="2935"/>
    <s v="No"/>
    <x v="0"/>
    <n v="2457.4313667187698"/>
    <n v="2.45743136671877E+16"/>
    <n v="234.540551501762"/>
    <n v="2.34540551501762E+16"/>
    <x v="406"/>
    <n v="90.7"/>
  </r>
  <r>
    <x v="9"/>
    <n v="62"/>
    <x v="1"/>
    <x v="6"/>
    <x v="1"/>
    <x v="0"/>
    <x v="0"/>
    <x v="2934"/>
    <x v="0"/>
    <x v="3"/>
    <n v="31.153296605708899"/>
    <n v="31.153296605708899"/>
    <n v="3.11532966057089E+16"/>
    <x v="2"/>
    <n v="2936"/>
    <s v="No"/>
    <x v="0"/>
    <n v="2263.6997548826998"/>
    <n v="2.2636997548827E+16"/>
    <n v="23.0995841198053"/>
    <n v="2309958411980530"/>
    <x v="416"/>
    <n v="94.5"/>
  </r>
  <r>
    <x v="9"/>
    <n v="55"/>
    <x v="1"/>
    <x v="5"/>
    <x v="3"/>
    <x v="0"/>
    <x v="0"/>
    <x v="2935"/>
    <x v="1"/>
    <x v="3"/>
    <n v="31.1446357638896"/>
    <n v="3.1144635763889599"/>
    <n v="3114463576388960"/>
    <x v="2"/>
    <n v="2937"/>
    <s v="Si"/>
    <x v="1"/>
    <n v="1981.6891309390101"/>
    <n v="1.98168913093901E+16"/>
    <n v="244.66207969763099"/>
    <n v="2.44662079697631E+16"/>
    <x v="239"/>
    <n v="93.2"/>
  </r>
  <r>
    <x v="9"/>
    <n v="60"/>
    <x v="0"/>
    <x v="0"/>
    <x v="1"/>
    <x v="0"/>
    <x v="0"/>
    <x v="2936"/>
    <x v="0"/>
    <x v="3"/>
    <n v="31.1203318742742"/>
    <n v="31.1203318742742"/>
    <n v="3.11203318742742E+16"/>
    <x v="2"/>
    <n v="2938"/>
    <s v="No"/>
    <x v="0"/>
    <n v="2239.9776709161501"/>
    <n v="2.23997767091615E+16"/>
    <n v="25.648615065773299"/>
    <n v="2564861506577330"/>
    <x v="135"/>
    <n v="99.1"/>
  </r>
  <r>
    <x v="9"/>
    <n v="64"/>
    <x v="1"/>
    <x v="5"/>
    <x v="1"/>
    <x v="1"/>
    <x v="0"/>
    <x v="2937"/>
    <x v="1"/>
    <x v="0"/>
    <n v="31.114287875637601"/>
    <n v="31.114287875637601"/>
    <n v="3.11142878756376E+16"/>
    <x v="2"/>
    <n v="2939"/>
    <s v="No"/>
    <x v="0"/>
    <n v="2080.9592532524398"/>
    <n v="2.08095925325244E+16"/>
    <n v="19.9147708852447"/>
    <n v="1991477088524470"/>
    <x v="118"/>
    <n v="91.7"/>
  </r>
  <r>
    <x v="9"/>
    <n v="43"/>
    <x v="1"/>
    <x v="11"/>
    <x v="1"/>
    <x v="0"/>
    <x v="2"/>
    <x v="2938"/>
    <x v="1"/>
    <x v="1"/>
    <n v="31.108451241639401"/>
    <n v="3.1108451241639399"/>
    <n v="3110845124163940"/>
    <x v="2"/>
    <n v="2940"/>
    <s v="No"/>
    <x v="0"/>
    <n v="1991.82190816859"/>
    <n v="1.99182190816859E+16"/>
    <n v="240.89971458635699"/>
    <n v="2.40899714586357E+16"/>
    <x v="319"/>
    <n v="89.1"/>
  </r>
  <r>
    <x v="9"/>
    <n v="52"/>
    <x v="0"/>
    <x v="1"/>
    <x v="3"/>
    <x v="3"/>
    <x v="1"/>
    <x v="2939"/>
    <x v="0"/>
    <x v="0"/>
    <n v="31.042864007374899"/>
    <n v="3.10428640073749"/>
    <n v="3104286400737490"/>
    <x v="2"/>
    <n v="2941"/>
    <s v="No"/>
    <x v="0"/>
    <n v="2123.6745537562902"/>
    <n v="2.12367455375629E+16"/>
    <n v="224.28896732276201"/>
    <n v="2.24288967322762E+16"/>
    <x v="19"/>
    <n v="91.6"/>
  </r>
  <r>
    <x v="9"/>
    <n v="66"/>
    <x v="1"/>
    <x v="2"/>
    <x v="1"/>
    <x v="3"/>
    <x v="3"/>
    <x v="2940"/>
    <x v="2"/>
    <x v="3"/>
    <n v="31.023714987715699"/>
    <n v="3.10237149877157"/>
    <n v="3102371498771570"/>
    <x v="2"/>
    <n v="2942"/>
    <s v="No"/>
    <x v="0"/>
    <n v="2242.8964307074998"/>
    <n v="2.2428964307075E+16"/>
    <n v="235.813159794922"/>
    <n v="2.35813159794922E+16"/>
    <x v="70"/>
    <n v="92.4"/>
  </r>
  <r>
    <x v="9"/>
    <n v="63"/>
    <x v="1"/>
    <x v="0"/>
    <x v="3"/>
    <x v="0"/>
    <x v="0"/>
    <x v="2941"/>
    <x v="1"/>
    <x v="1"/>
    <n v="30.990633879981999"/>
    <n v="30.990633879981999"/>
    <n v="3.0990633879982E+16"/>
    <x v="2"/>
    <n v="2943"/>
    <s v="No"/>
    <x v="0"/>
    <n v="1989.8664500249999"/>
    <n v="1.989866450025E+16"/>
    <n v="201.20057531377401"/>
    <n v="2.01200575313774E+16"/>
    <x v="91"/>
    <n v="89.4"/>
  </r>
  <r>
    <x v="9"/>
    <n v="52"/>
    <x v="1"/>
    <x v="0"/>
    <x v="1"/>
    <x v="3"/>
    <x v="1"/>
    <x v="2942"/>
    <x v="1"/>
    <x v="0"/>
    <n v="30.961126993931401"/>
    <n v="30.961126993931401"/>
    <n v="3.09611269939314E+16"/>
    <x v="2"/>
    <n v="2944"/>
    <s v="No"/>
    <x v="0"/>
    <n v="19.633879629421902"/>
    <n v="196338796294219"/>
    <n v="297.94776554794697"/>
    <n v="2.97947765547947E+16"/>
    <x v="367"/>
    <n v="89.3"/>
  </r>
  <r>
    <x v="9"/>
    <n v="48"/>
    <x v="1"/>
    <x v="5"/>
    <x v="1"/>
    <x v="3"/>
    <x v="1"/>
    <x v="2943"/>
    <x v="0"/>
    <x v="0"/>
    <n v="30.951923955773999"/>
    <n v="30.951923955773999"/>
    <n v="3.0951923955774E+16"/>
    <x v="2"/>
    <n v="2945"/>
    <s v="No"/>
    <x v="0"/>
    <n v="229.09375630402801"/>
    <n v="2290937563040280"/>
    <n v="259.61549674366302"/>
    <n v="2.59615496743663E+16"/>
    <x v="22"/>
    <n v="90"/>
  </r>
  <r>
    <x v="9"/>
    <n v="65"/>
    <x v="1"/>
    <x v="2"/>
    <x v="2"/>
    <x v="3"/>
    <x v="3"/>
    <x v="2944"/>
    <x v="0"/>
    <x v="0"/>
    <n v="30.916022990857801"/>
    <n v="3.0916022990857801"/>
    <n v="3091602299085780"/>
    <x v="2"/>
    <n v="2946"/>
    <s v="Si"/>
    <x v="1"/>
    <n v="2029.10755141915"/>
    <n v="2.02910755141915E+16"/>
    <n v="241.44754299586199"/>
    <n v="2.41447542995862E+16"/>
    <x v="305"/>
    <n v="103.6"/>
  </r>
  <r>
    <x v="9"/>
    <n v="61"/>
    <x v="1"/>
    <x v="8"/>
    <x v="1"/>
    <x v="0"/>
    <x v="0"/>
    <x v="2945"/>
    <x v="1"/>
    <x v="3"/>
    <n v="30.913059618235003"/>
    <n v="3.0913059618235001"/>
    <n v="3091305961823500"/>
    <x v="2"/>
    <n v="2947"/>
    <s v="No"/>
    <x v="0"/>
    <n v="2052.6338484303401"/>
    <n v="2.05263384843034E+16"/>
    <n v="266.94901938400301"/>
    <n v="2.66949019384003E+16"/>
    <x v="421"/>
    <n v="98.7"/>
  </r>
  <r>
    <x v="9"/>
    <n v="65"/>
    <x v="1"/>
    <x v="8"/>
    <x v="2"/>
    <x v="3"/>
    <x v="3"/>
    <x v="2946"/>
    <x v="1"/>
    <x v="3"/>
    <n v="30.911118955917399"/>
    <n v="30.911118955917399"/>
    <n v="3.09111189559174E+16"/>
    <x v="2"/>
    <n v="2948"/>
    <s v="Si"/>
    <x v="1"/>
    <n v="2.2570119855970998"/>
    <n v="22570119855971"/>
    <n v="268.706813870171"/>
    <n v="2.68706813870171E+16"/>
    <x v="254"/>
    <n v="98.9"/>
  </r>
  <r>
    <x v="9"/>
    <n v="64"/>
    <x v="0"/>
    <x v="5"/>
    <x v="3"/>
    <x v="3"/>
    <x v="0"/>
    <x v="2947"/>
    <x v="0"/>
    <x v="1"/>
    <n v="30.8798217058348"/>
    <n v="30.8798217058348"/>
    <n v="3.08798217058348E+16"/>
    <x v="2"/>
    <n v="2949"/>
    <s v="Si"/>
    <x v="1"/>
    <n v="2084.7368612392602"/>
    <n v="2.08473686123926E+16"/>
    <n v="277.71071861923701"/>
    <n v="2.77710718619237E+16"/>
    <x v="489"/>
    <n v="103.5"/>
  </r>
  <r>
    <x v="9"/>
    <n v="48"/>
    <x v="1"/>
    <x v="0"/>
    <x v="1"/>
    <x v="2"/>
    <x v="1"/>
    <x v="2948"/>
    <x v="1"/>
    <x v="1"/>
    <n v="30.8756084642914"/>
    <n v="3.08756084642914"/>
    <n v="3087560846429140"/>
    <x v="2"/>
    <n v="2950"/>
    <s v="No"/>
    <x v="0"/>
    <n v="2271.3360359307699"/>
    <n v="2.27133603593077E+16"/>
    <n v="219.94074462682701"/>
    <n v="2.19940744626827E+16"/>
    <x v="168"/>
    <n v="93.1"/>
  </r>
  <r>
    <x v="9"/>
    <n v="63"/>
    <x v="0"/>
    <x v="2"/>
    <x v="1"/>
    <x v="0"/>
    <x v="0"/>
    <x v="2949"/>
    <x v="2"/>
    <x v="3"/>
    <n v="30.866545209941599"/>
    <n v="30.866545209941599"/>
    <n v="3.08665452099416E+16"/>
    <x v="2"/>
    <n v="2951"/>
    <s v="Si"/>
    <x v="1"/>
    <n v="2184.2719633010902"/>
    <n v="2.18427196330109E+16"/>
    <n v="25.317734053767399"/>
    <n v="2531773405376740"/>
    <x v="53"/>
    <n v="98.5"/>
  </r>
  <r>
    <x v="9"/>
    <n v="45"/>
    <x v="1"/>
    <x v="9"/>
    <x v="1"/>
    <x v="0"/>
    <x v="1"/>
    <x v="2950"/>
    <x v="0"/>
    <x v="2"/>
    <n v="30.861013446893303"/>
    <n v="3.0861013446893302"/>
    <n v="3086101344689330"/>
    <x v="2"/>
    <n v="2952"/>
    <s v="No"/>
    <x v="0"/>
    <n v="2156.92161522675"/>
    <n v="2.15692161522675E+16"/>
    <n v="216.14509156831801"/>
    <n v="2.16145091568318E+16"/>
    <x v="61"/>
    <n v="90.1"/>
  </r>
  <r>
    <x v="9"/>
    <n v="52"/>
    <x v="1"/>
    <x v="1"/>
    <x v="1"/>
    <x v="2"/>
    <x v="1"/>
    <x v="2951"/>
    <x v="1"/>
    <x v="0"/>
    <n v="30.8427900770062"/>
    <n v="3.0842790077006201"/>
    <n v="3084279007700620"/>
    <x v="2"/>
    <n v="2953"/>
    <s v="No"/>
    <x v="0"/>
    <n v="2176.0529007822101"/>
    <n v="2.17605290078221E+16"/>
    <n v="216.25945244189899"/>
    <n v="2.16259452441899E+16"/>
    <x v="8"/>
    <n v="87.5"/>
  </r>
  <r>
    <x v="9"/>
    <n v="58"/>
    <x v="1"/>
    <x v="1"/>
    <x v="3"/>
    <x v="0"/>
    <x v="0"/>
    <x v="2952"/>
    <x v="0"/>
    <x v="1"/>
    <n v="30.818837423947802"/>
    <n v="30.818837423947802"/>
    <n v="3.08188374239478E+16"/>
    <x v="2"/>
    <n v="2954"/>
    <s v="No"/>
    <x v="0"/>
    <n v="2316.2148033596"/>
    <n v="2.3162148033596E+16"/>
    <n v="226.504247195197"/>
    <n v="2.26504247195197E+16"/>
    <x v="119"/>
    <n v="102.1"/>
  </r>
  <r>
    <x v="9"/>
    <n v="60"/>
    <x v="0"/>
    <x v="7"/>
    <x v="0"/>
    <x v="3"/>
    <x v="0"/>
    <x v="2953"/>
    <x v="1"/>
    <x v="1"/>
    <n v="30.776888599549501"/>
    <n v="30.776888599549501"/>
    <n v="3.07768885995495E+16"/>
    <x v="2"/>
    <n v="2955"/>
    <s v="No"/>
    <x v="0"/>
    <n v="189.39675652873399"/>
    <n v="1893967565287340"/>
    <n v="222.020521133259"/>
    <n v="2.22020521133259E+16"/>
    <x v="217"/>
    <n v="102.6"/>
  </r>
  <r>
    <x v="9"/>
    <n v="68"/>
    <x v="1"/>
    <x v="4"/>
    <x v="2"/>
    <x v="3"/>
    <x v="3"/>
    <x v="2954"/>
    <x v="0"/>
    <x v="1"/>
    <n v="30.762800363036298"/>
    <n v="30.762800363036298"/>
    <n v="3.07628003630363E+16"/>
    <x v="2"/>
    <n v="2956"/>
    <s v="No"/>
    <x v="0"/>
    <n v="2427.1196024803999"/>
    <n v="2.4271196024804E+16"/>
    <n v="251.503009456337"/>
    <n v="2.51503009456337E+16"/>
    <x v="368"/>
    <n v="101.9"/>
  </r>
  <r>
    <x v="9"/>
    <n v="63"/>
    <x v="1"/>
    <x v="1"/>
    <x v="1"/>
    <x v="0"/>
    <x v="0"/>
    <x v="2955"/>
    <x v="1"/>
    <x v="1"/>
    <n v="30.7379773029724"/>
    <n v="30.7379773029724"/>
    <n v="3.07379773029724E+16"/>
    <x v="2"/>
    <n v="2957"/>
    <s v="No"/>
    <x v="0"/>
    <n v="198.39619106717799"/>
    <n v="1983961910671780"/>
    <n v="23.029799661883001"/>
    <n v="2302979966188300"/>
    <x v="118"/>
    <n v="93.4"/>
  </r>
  <r>
    <x v="9"/>
    <n v="61"/>
    <x v="1"/>
    <x v="3"/>
    <x v="1"/>
    <x v="0"/>
    <x v="0"/>
    <x v="2956"/>
    <x v="1"/>
    <x v="3"/>
    <n v="30.715733718121601"/>
    <n v="30.715733718121601"/>
    <n v="3.07157337181216E+16"/>
    <x v="2"/>
    <n v="2958"/>
    <s v="No"/>
    <x v="0"/>
    <n v="1909.42494077731"/>
    <n v="1.90942494077731E+16"/>
    <n v="202.90077435088901"/>
    <n v="2.02900774350889E+16"/>
    <x v="63"/>
    <n v="89.6"/>
  </r>
  <r>
    <x v="9"/>
    <n v="55"/>
    <x v="0"/>
    <x v="1"/>
    <x v="0"/>
    <x v="3"/>
    <x v="0"/>
    <x v="2957"/>
    <x v="1"/>
    <x v="3"/>
    <n v="30.6676947542012"/>
    <n v="30.6676947542012"/>
    <n v="3.06676947542012E+16"/>
    <x v="2"/>
    <n v="2959"/>
    <s v="Si"/>
    <x v="1"/>
    <n v="1921.06764196617"/>
    <n v="1.92106764196617E+16"/>
    <n v="246.25526714047601"/>
    <n v="2.46255267140476E+16"/>
    <x v="372"/>
    <n v="95.5"/>
  </r>
  <r>
    <x v="9"/>
    <n v="56"/>
    <x v="1"/>
    <x v="5"/>
    <x v="2"/>
    <x v="3"/>
    <x v="0"/>
    <x v="2958"/>
    <x v="0"/>
    <x v="1"/>
    <n v="30.664459228309301"/>
    <n v="30.664459228309301"/>
    <n v="3.06644592283093E+16"/>
    <x v="2"/>
    <n v="2960"/>
    <s v="Si"/>
    <x v="1"/>
    <n v="2423.5934692890501"/>
    <n v="2.42359346928905E+16"/>
    <n v="269.38651740295302"/>
    <n v="2.69386517402953E+16"/>
    <x v="46"/>
    <n v="99.6"/>
  </r>
  <r>
    <x v="9"/>
    <n v="64"/>
    <x v="1"/>
    <x v="10"/>
    <x v="1"/>
    <x v="0"/>
    <x v="0"/>
    <x v="2959"/>
    <x v="0"/>
    <x v="3"/>
    <n v="30.660249286615699"/>
    <n v="30.660249286615699"/>
    <n v="3.06602492866157E+16"/>
    <x v="2"/>
    <n v="2961"/>
    <s v="No"/>
    <x v="0"/>
    <n v="210.80859881423399"/>
    <n v="2108085988142340"/>
    <n v="209.910865447367"/>
    <n v="2.09910865447367E+16"/>
    <x v="82"/>
    <n v="89"/>
  </r>
  <r>
    <x v="9"/>
    <n v="57"/>
    <x v="0"/>
    <x v="9"/>
    <x v="3"/>
    <x v="0"/>
    <x v="0"/>
    <x v="2960"/>
    <x v="1"/>
    <x v="1"/>
    <n v="30.653412762195099"/>
    <n v="30.653412762195099"/>
    <n v="3065341276219510"/>
    <x v="2"/>
    <n v="2962"/>
    <s v="No"/>
    <x v="0"/>
    <n v="2203.0205535980199"/>
    <n v="2.20302055359802E+16"/>
    <n v="218.12104669868901"/>
    <n v="2.18121046698689E+16"/>
    <x v="365"/>
    <n v="98.5"/>
  </r>
  <r>
    <x v="9"/>
    <n v="50"/>
    <x v="0"/>
    <x v="1"/>
    <x v="2"/>
    <x v="3"/>
    <x v="1"/>
    <x v="2961"/>
    <x v="0"/>
    <x v="0"/>
    <n v="30.647644983616601"/>
    <n v="30.647644983616601"/>
    <n v="3.06476449836166E+16"/>
    <x v="2"/>
    <n v="2963"/>
    <s v="Si"/>
    <x v="1"/>
    <n v="237.255100925888"/>
    <n v="2372551009258880"/>
    <n v="27.511968293747302"/>
    <n v="2751196829374730"/>
    <x v="197"/>
    <n v="96.3"/>
  </r>
  <r>
    <x v="9"/>
    <n v="65"/>
    <x v="1"/>
    <x v="7"/>
    <x v="3"/>
    <x v="2"/>
    <x v="3"/>
    <x v="2962"/>
    <x v="1"/>
    <x v="0"/>
    <n v="30.641576023176601"/>
    <n v="3.06415760231766"/>
    <n v="3064157602317660"/>
    <x v="2"/>
    <n v="2964"/>
    <s v="No"/>
    <x v="0"/>
    <n v="2182.53216004763"/>
    <n v="2.18253216004763E+16"/>
    <n v="213.64785796055301"/>
    <n v="2.13647857960553E+16"/>
    <x v="18"/>
    <n v="93"/>
  </r>
  <r>
    <x v="9"/>
    <n v="58"/>
    <x v="1"/>
    <x v="9"/>
    <x v="3"/>
    <x v="3"/>
    <x v="0"/>
    <x v="2963"/>
    <x v="0"/>
    <x v="1"/>
    <n v="30.6399157962713"/>
    <n v="30.6399157962713"/>
    <n v="3063991579627130"/>
    <x v="2"/>
    <n v="2965"/>
    <s v="Si"/>
    <x v="1"/>
    <n v="2126.3979115478301"/>
    <n v="2.12639791154783E+16"/>
    <n v="25.6177146192896"/>
    <n v="2561771461928960"/>
    <x v="243"/>
    <n v="95.7"/>
  </r>
  <r>
    <x v="9"/>
    <n v="43"/>
    <x v="1"/>
    <x v="9"/>
    <x v="1"/>
    <x v="3"/>
    <x v="2"/>
    <x v="2964"/>
    <x v="1"/>
    <x v="1"/>
    <n v="30.639708180990599"/>
    <n v="3.0639708180990599"/>
    <n v="3063970818099060"/>
    <x v="2"/>
    <n v="2966"/>
    <s v="No"/>
    <x v="0"/>
    <n v="229.94623940808199"/>
    <n v="2299462394080820"/>
    <n v="252.907101465246"/>
    <n v="2.52907101465246E+16"/>
    <x v="102"/>
    <n v="94"/>
  </r>
  <r>
    <x v="9"/>
    <n v="62"/>
    <x v="0"/>
    <x v="2"/>
    <x v="2"/>
    <x v="0"/>
    <x v="0"/>
    <x v="2965"/>
    <x v="1"/>
    <x v="1"/>
    <n v="30.630108119939599"/>
    <n v="30.630108119939599"/>
    <n v="3.06301081199396E+16"/>
    <x v="2"/>
    <n v="2967"/>
    <s v="No"/>
    <x v="0"/>
    <n v="2249.9516366657399"/>
    <n v="2.24995163666574E+16"/>
    <n v="25.937526390605001"/>
    <n v="2593752639060500"/>
    <x v="44"/>
    <n v="98.2"/>
  </r>
  <r>
    <x v="9"/>
    <n v="61"/>
    <x v="0"/>
    <x v="15"/>
    <x v="3"/>
    <x v="0"/>
    <x v="0"/>
    <x v="2966"/>
    <x v="1"/>
    <x v="3"/>
    <n v="30.623908718024602"/>
    <n v="30.623908718024602"/>
    <n v="3.06239087180246E+16"/>
    <x v="2"/>
    <n v="2968"/>
    <s v="No"/>
    <x v="0"/>
    <n v="1991.0738758088801"/>
    <n v="1.99107387580888E+16"/>
    <n v="218.684982372951"/>
    <n v="2.18684982372951E+16"/>
    <x v="407"/>
    <n v="101.2"/>
  </r>
  <r>
    <x v="9"/>
    <n v="58"/>
    <x v="1"/>
    <x v="0"/>
    <x v="1"/>
    <x v="3"/>
    <x v="0"/>
    <x v="2967"/>
    <x v="1"/>
    <x v="3"/>
    <n v="30.617444701345796"/>
    <n v="0.30617444701345797"/>
    <n v="306174447013458"/>
    <x v="2"/>
    <n v="2969"/>
    <s v="No"/>
    <x v="0"/>
    <n v="2302.2176763706302"/>
    <n v="2.30221767637063E+16"/>
    <n v="217.670512168469"/>
    <n v="2.17670512168469E+16"/>
    <x v="247"/>
    <n v="92"/>
  </r>
  <r>
    <x v="9"/>
    <n v="59"/>
    <x v="1"/>
    <x v="0"/>
    <x v="2"/>
    <x v="3"/>
    <x v="0"/>
    <x v="2968"/>
    <x v="0"/>
    <x v="3"/>
    <n v="30.594916211786099"/>
    <n v="30.594916211786099"/>
    <n v="3.05949162117861E+16"/>
    <x v="2"/>
    <n v="2970"/>
    <s v="Si"/>
    <x v="1"/>
    <n v="2275.94483166178"/>
    <n v="2.27594483166178E+16"/>
    <n v="27.979447690154899"/>
    <n v="2797944769015490"/>
    <x v="370"/>
    <n v="96.7"/>
  </r>
  <r>
    <x v="9"/>
    <n v="56"/>
    <x v="1"/>
    <x v="6"/>
    <x v="1"/>
    <x v="0"/>
    <x v="0"/>
    <x v="2969"/>
    <x v="1"/>
    <x v="3"/>
    <n v="30.4735845264976"/>
    <n v="30.4735845264976"/>
    <n v="3.04735845264976E+16"/>
    <x v="2"/>
    <n v="2971"/>
    <s v="Si"/>
    <x v="1"/>
    <n v="1887.7332380237201"/>
    <n v="1.88773323802372E+16"/>
    <n v="197.76135013358601"/>
    <n v="1.97761350133586E+16"/>
    <x v="365"/>
    <n v="100.2"/>
  </r>
  <r>
    <x v="9"/>
    <n v="57"/>
    <x v="0"/>
    <x v="1"/>
    <x v="1"/>
    <x v="0"/>
    <x v="0"/>
    <x v="2970"/>
    <x v="1"/>
    <x v="3"/>
    <n v="30.463595652423599"/>
    <n v="3.0463595652423598"/>
    <n v="3046359565242360"/>
    <x v="2"/>
    <n v="2972"/>
    <s v="No"/>
    <x v="0"/>
    <n v="2069.9776079538001"/>
    <n v="2.0699776079538E+16"/>
    <n v="194.970438385525"/>
    <n v="1.94970438385525E+16"/>
    <x v="209"/>
    <n v="91.7"/>
  </r>
  <r>
    <x v="9"/>
    <n v="57"/>
    <x v="0"/>
    <x v="6"/>
    <x v="1"/>
    <x v="3"/>
    <x v="0"/>
    <x v="2971"/>
    <x v="1"/>
    <x v="1"/>
    <n v="30.4581749689604"/>
    <n v="30.4581749689604"/>
    <n v="3.04581749689604E+16"/>
    <x v="2"/>
    <n v="2973"/>
    <s v="No"/>
    <x v="0"/>
    <n v="1815.45417244225"/>
    <n v="1.81545417244225E+16"/>
    <n v="211.137381628909"/>
    <n v="2.11137381628909E+16"/>
    <x v="71"/>
    <n v="100.4"/>
  </r>
  <r>
    <x v="9"/>
    <n v="53"/>
    <x v="0"/>
    <x v="6"/>
    <x v="1"/>
    <x v="2"/>
    <x v="1"/>
    <x v="2972"/>
    <x v="0"/>
    <x v="3"/>
    <n v="30.4316097002833"/>
    <n v="30.4316097002833"/>
    <n v="3.04316097002833E+16"/>
    <x v="2"/>
    <n v="2974"/>
    <s v="No"/>
    <x v="0"/>
    <n v="1841.0385319504601"/>
    <n v="1.84103853195046E+16"/>
    <n v="19.100490423455"/>
    <n v="1910049042345500"/>
    <x v="98"/>
    <n v="91.4"/>
  </r>
  <r>
    <x v="9"/>
    <n v="49"/>
    <x v="1"/>
    <x v="2"/>
    <x v="1"/>
    <x v="2"/>
    <x v="1"/>
    <x v="2973"/>
    <x v="1"/>
    <x v="1"/>
    <n v="30.425786982104299"/>
    <n v="30.425786982104299"/>
    <n v="3.04257869821043E+16"/>
    <x v="2"/>
    <n v="2975"/>
    <s v="No"/>
    <x v="0"/>
    <n v="20.3068036755948"/>
    <n v="203068036755948"/>
    <n v="183.33637209032099"/>
    <n v="1.83336372090321E+16"/>
    <x v="73"/>
    <n v="91.5"/>
  </r>
  <r>
    <x v="9"/>
    <n v="48"/>
    <x v="1"/>
    <x v="6"/>
    <x v="1"/>
    <x v="0"/>
    <x v="1"/>
    <x v="2974"/>
    <x v="0"/>
    <x v="0"/>
    <n v="30.4013225716057"/>
    <n v="30.4013225716057"/>
    <n v="3.04013225716057E+16"/>
    <x v="2"/>
    <n v="2976"/>
    <s v="No"/>
    <x v="0"/>
    <n v="2030.47941693302"/>
    <n v="2.03047941693302E+16"/>
    <n v="226.71762407130501"/>
    <n v="2.26717624071305E+16"/>
    <x v="106"/>
    <n v="93"/>
  </r>
  <r>
    <x v="9"/>
    <n v="45"/>
    <x v="0"/>
    <x v="10"/>
    <x v="1"/>
    <x v="0"/>
    <x v="1"/>
    <x v="2975"/>
    <x v="0"/>
    <x v="1"/>
    <n v="30.392649784162099"/>
    <n v="30.392649784162099"/>
    <n v="3039264978416210"/>
    <x v="2"/>
    <n v="2977"/>
    <s v="No"/>
    <x v="0"/>
    <n v="2065.6211972772198"/>
    <n v="2.06562119727722E+16"/>
    <n v="251.206744082727"/>
    <n v="2.51206744082727E+16"/>
    <x v="12"/>
    <n v="92.2"/>
  </r>
  <r>
    <x v="9"/>
    <n v="59"/>
    <x v="1"/>
    <x v="17"/>
    <x v="3"/>
    <x v="1"/>
    <x v="0"/>
    <x v="2976"/>
    <x v="1"/>
    <x v="1"/>
    <n v="30.3920156864272"/>
    <n v="0.30392015686427198"/>
    <n v="303920156864272"/>
    <x v="2"/>
    <n v="2978"/>
    <s v="No"/>
    <x v="0"/>
    <n v="1948.3361859762499"/>
    <n v="1.94833618597625E+16"/>
    <n v="237.398609969685"/>
    <n v="2.37398609969685E+16"/>
    <x v="115"/>
    <n v="96.3"/>
  </r>
  <r>
    <x v="9"/>
    <n v="52"/>
    <x v="0"/>
    <x v="2"/>
    <x v="1"/>
    <x v="0"/>
    <x v="1"/>
    <x v="2977"/>
    <x v="0"/>
    <x v="2"/>
    <n v="30.3674735433062"/>
    <n v="30.3674735433062"/>
    <n v="3.03674735433062E+16"/>
    <x v="2"/>
    <n v="2979"/>
    <s v="No"/>
    <x v="0"/>
    <n v="2218.0777103068699"/>
    <n v="2.21807771030687E+16"/>
    <n v="218.91007959611301"/>
    <n v="2.18910079596113E+16"/>
    <x v="146"/>
    <n v="101.7"/>
  </r>
  <r>
    <x v="9"/>
    <n v="63"/>
    <x v="1"/>
    <x v="9"/>
    <x v="2"/>
    <x v="0"/>
    <x v="0"/>
    <x v="2978"/>
    <x v="1"/>
    <x v="1"/>
    <n v="30.359921787970499"/>
    <n v="30.359921787970499"/>
    <n v="3.03599217879705E+16"/>
    <x v="2"/>
    <n v="2980"/>
    <s v="No"/>
    <x v="0"/>
    <n v="1968.2974465335899"/>
    <n v="1.96829744653359E+16"/>
    <n v="199.90556349645701"/>
    <n v="1.99905563496457E+16"/>
    <x v="71"/>
    <n v="96.6"/>
  </r>
  <r>
    <x v="9"/>
    <n v="57"/>
    <x v="1"/>
    <x v="10"/>
    <x v="1"/>
    <x v="0"/>
    <x v="0"/>
    <x v="2979"/>
    <x v="0"/>
    <x v="0"/>
    <n v="30.340407753638999"/>
    <n v="30.340407753638999"/>
    <n v="3.0340407753639E+16"/>
    <x v="2"/>
    <n v="2981"/>
    <s v="No"/>
    <x v="0"/>
    <n v="2091.06230462544"/>
    <n v="2.09106230462544E+16"/>
    <n v="237.54722991391"/>
    <n v="2.3754722991391E+16"/>
    <x v="134"/>
    <n v="95"/>
  </r>
  <r>
    <x v="9"/>
    <n v="68"/>
    <x v="0"/>
    <x v="0"/>
    <x v="2"/>
    <x v="0"/>
    <x v="3"/>
    <x v="2980"/>
    <x v="1"/>
    <x v="1"/>
    <n v="30.337692769340499"/>
    <n v="30.337692769340499"/>
    <n v="3.03376927693405E+16"/>
    <x v="2"/>
    <n v="2982"/>
    <s v="Si"/>
    <x v="1"/>
    <n v="1969.7398538981499"/>
    <n v="1.96973985389815E+16"/>
    <n v="257.34854484056501"/>
    <n v="2.57348544840565E+16"/>
    <x v="186"/>
    <n v="99.6"/>
  </r>
  <r>
    <x v="9"/>
    <n v="61"/>
    <x v="0"/>
    <x v="0"/>
    <x v="2"/>
    <x v="3"/>
    <x v="0"/>
    <x v="2981"/>
    <x v="0"/>
    <x v="3"/>
    <n v="30.334918971967202"/>
    <n v="3.0334918971967202"/>
    <n v="3033491897196720"/>
    <x v="2"/>
    <n v="2983"/>
    <s v="Si"/>
    <x v="1"/>
    <n v="2326.9292987508802"/>
    <n v="2.32692929875088E+16"/>
    <n v="27.524717218049901"/>
    <n v="2752471721804990"/>
    <x v="392"/>
    <n v="104"/>
  </r>
  <r>
    <x v="9"/>
    <n v="47"/>
    <x v="0"/>
    <x v="17"/>
    <x v="1"/>
    <x v="3"/>
    <x v="1"/>
    <x v="2982"/>
    <x v="1"/>
    <x v="3"/>
    <n v="30.328671388184699"/>
    <n v="30.328671388184699"/>
    <n v="3.03286713881847E+16"/>
    <x v="2"/>
    <n v="2984"/>
    <s v="No"/>
    <x v="0"/>
    <n v="21.400783086507101"/>
    <n v="214007830865071"/>
    <n v="228.298958170905"/>
    <n v="2.28298958170905E+16"/>
    <x v="202"/>
    <n v="89.9"/>
  </r>
  <r>
    <x v="9"/>
    <n v="49"/>
    <x v="0"/>
    <x v="5"/>
    <x v="1"/>
    <x v="3"/>
    <x v="1"/>
    <x v="2983"/>
    <x v="1"/>
    <x v="3"/>
    <n v="30.326345948646399"/>
    <n v="30.326345948646399"/>
    <n v="3.03263459486464E+16"/>
    <x v="2"/>
    <n v="2985"/>
    <s v="Si"/>
    <x v="1"/>
    <n v="1976.8634162548101"/>
    <n v="1.97686341625481E+16"/>
    <n v="252.39008207630101"/>
    <n v="2.52390082076301E+16"/>
    <x v="146"/>
    <n v="88.8"/>
  </r>
  <r>
    <x v="9"/>
    <n v="68"/>
    <x v="1"/>
    <x v="8"/>
    <x v="1"/>
    <x v="3"/>
    <x v="3"/>
    <x v="2984"/>
    <x v="1"/>
    <x v="1"/>
    <n v="30.325571447424799"/>
    <n v="3.0325571447424799"/>
    <n v="3032557144742480"/>
    <x v="2"/>
    <n v="2986"/>
    <s v="No"/>
    <x v="0"/>
    <n v="2079.6280595267099"/>
    <n v="2.07962805952671E+16"/>
    <n v="2.4490196117016598"/>
    <n v="244901961170166"/>
    <x v="418"/>
    <n v="89.9"/>
  </r>
  <r>
    <x v="9"/>
    <n v="59"/>
    <x v="1"/>
    <x v="1"/>
    <x v="3"/>
    <x v="0"/>
    <x v="0"/>
    <x v="2985"/>
    <x v="0"/>
    <x v="1"/>
    <n v="30.269442205060098"/>
    <n v="30.269442205060098"/>
    <n v="3.02694422050601E+16"/>
    <x v="2"/>
    <n v="2987"/>
    <s v="Si"/>
    <x v="1"/>
    <n v="2253.4745051053901"/>
    <n v="2.25347450510539E+16"/>
    <n v="26.336790546528199"/>
    <n v="2633679054652820"/>
    <x v="428"/>
    <n v="95.5"/>
  </r>
  <r>
    <x v="9"/>
    <n v="52"/>
    <x v="0"/>
    <x v="5"/>
    <x v="3"/>
    <x v="1"/>
    <x v="1"/>
    <x v="2986"/>
    <x v="1"/>
    <x v="0"/>
    <n v="30.253414637069199"/>
    <n v="30.253414637069199"/>
    <n v="3.02534146370692E+16"/>
    <x v="2"/>
    <n v="2988"/>
    <s v="No"/>
    <x v="0"/>
    <n v="1877.22559439819"/>
    <n v="1.87722559439819E+16"/>
    <n v="199.67483440897001"/>
    <n v="1.9967483440897E+16"/>
    <x v="155"/>
    <n v="90.9"/>
  </r>
  <r>
    <x v="9"/>
    <n v="42"/>
    <x v="1"/>
    <x v="1"/>
    <x v="1"/>
    <x v="3"/>
    <x v="2"/>
    <x v="2987"/>
    <x v="0"/>
    <x v="1"/>
    <n v="30.251585443424201"/>
    <n v="30.251585443424201"/>
    <n v="3.02515854434242E+16"/>
    <x v="2"/>
    <n v="2989"/>
    <s v="No"/>
    <x v="0"/>
    <n v="207.95545139562699"/>
    <n v="2079554513956270"/>
    <n v="202.67636843687799"/>
    <n v="2.02676368436878E+16"/>
    <x v="127"/>
    <n v="92.1"/>
  </r>
  <r>
    <x v="9"/>
    <n v="44"/>
    <x v="1"/>
    <x v="7"/>
    <x v="1"/>
    <x v="0"/>
    <x v="2"/>
    <x v="2988"/>
    <x v="0"/>
    <x v="0"/>
    <n v="30.243623168774601"/>
    <n v="30.243623168774601"/>
    <n v="3.02436231687746E+16"/>
    <x v="2"/>
    <n v="2990"/>
    <s v="No"/>
    <x v="0"/>
    <n v="223.726224798141"/>
    <n v="2237262247981410"/>
    <n v="209.27206189518901"/>
    <n v="2.09272061895189E+16"/>
    <x v="66"/>
    <n v="87"/>
  </r>
  <r>
    <x v="9"/>
    <n v="67"/>
    <x v="0"/>
    <x v="9"/>
    <x v="2"/>
    <x v="3"/>
    <x v="3"/>
    <x v="2989"/>
    <x v="0"/>
    <x v="3"/>
    <n v="30.229256970425801"/>
    <n v="30.229256970425801"/>
    <n v="3.02292569704258E+16"/>
    <x v="2"/>
    <n v="2991"/>
    <s v="Si"/>
    <x v="1"/>
    <n v="2182.4189896722501"/>
    <n v="2.18241898967225E+16"/>
    <n v="26.765817671506401"/>
    <n v="2676581767150640"/>
    <x v="186"/>
    <n v="104"/>
  </r>
  <r>
    <x v="9"/>
    <n v="62"/>
    <x v="0"/>
    <x v="6"/>
    <x v="1"/>
    <x v="0"/>
    <x v="0"/>
    <x v="2990"/>
    <x v="1"/>
    <x v="1"/>
    <n v="30.2242106602592"/>
    <n v="30.2242106602592"/>
    <n v="3.02242106602592E+16"/>
    <x v="2"/>
    <n v="2992"/>
    <s v="No"/>
    <x v="0"/>
    <n v="203.31732146065499"/>
    <n v="2033173214606550"/>
    <n v="194.230094383455"/>
    <n v="1.94230094383455E+16"/>
    <x v="289"/>
    <n v="95.7"/>
  </r>
  <r>
    <x v="9"/>
    <n v="64"/>
    <x v="1"/>
    <x v="3"/>
    <x v="1"/>
    <x v="0"/>
    <x v="0"/>
    <x v="2991"/>
    <x v="0"/>
    <x v="1"/>
    <n v="30.2013168076748"/>
    <n v="30.2013168076748"/>
    <n v="3.02013168076748E+16"/>
    <x v="2"/>
    <n v="2993"/>
    <s v="No"/>
    <x v="0"/>
    <n v="2026.74467972504"/>
    <n v="2.02674467972504E+16"/>
    <n v="237.48377110298901"/>
    <n v="2.37483771102989E+16"/>
    <x v="201"/>
    <n v="92"/>
  </r>
  <r>
    <x v="9"/>
    <n v="55"/>
    <x v="1"/>
    <x v="5"/>
    <x v="3"/>
    <x v="3"/>
    <x v="0"/>
    <x v="2992"/>
    <x v="0"/>
    <x v="1"/>
    <n v="30.189541992362798"/>
    <n v="3.0189541992362798"/>
    <n v="3018954199236280"/>
    <x v="2"/>
    <n v="2994"/>
    <s v="No"/>
    <x v="0"/>
    <n v="219.01034028103999"/>
    <n v="2190103402810400"/>
    <n v="26.505221497851899"/>
    <n v="2650522149785190"/>
    <x v="444"/>
    <n v="94.5"/>
  </r>
  <r>
    <x v="9"/>
    <n v="72"/>
    <x v="1"/>
    <x v="9"/>
    <x v="3"/>
    <x v="0"/>
    <x v="3"/>
    <x v="2993"/>
    <x v="0"/>
    <x v="1"/>
    <n v="30.184199263957598"/>
    <n v="30.184199263957598"/>
    <n v="3.01841992639576E+16"/>
    <x v="2"/>
    <n v="2995"/>
    <s v="No"/>
    <x v="0"/>
    <n v="2211.1246927421498"/>
    <n v="2.21112469274215E+16"/>
    <n v="230.01085934471499"/>
    <n v="2.30010859344715E+16"/>
    <x v="434"/>
    <n v="101.2"/>
  </r>
  <r>
    <x v="9"/>
    <n v="55"/>
    <x v="1"/>
    <x v="15"/>
    <x v="1"/>
    <x v="0"/>
    <x v="0"/>
    <x v="2994"/>
    <x v="2"/>
    <x v="3"/>
    <n v="30.154989528157799"/>
    <n v="30.154989528157799"/>
    <n v="3.01549895281578E+16"/>
    <x v="2"/>
    <n v="2996"/>
    <s v="No"/>
    <x v="0"/>
    <n v="188.16748651308501"/>
    <n v="1881674865130850"/>
    <n v="217.763702286051"/>
    <n v="2.17763702286051E+16"/>
    <x v="73"/>
    <n v="94.3"/>
  </r>
  <r>
    <x v="9"/>
    <n v="65"/>
    <x v="0"/>
    <x v="5"/>
    <x v="2"/>
    <x v="3"/>
    <x v="3"/>
    <x v="2995"/>
    <x v="1"/>
    <x v="3"/>
    <n v="30.1526463041284"/>
    <n v="30.1526463041284"/>
    <n v="3.01526463041284E+16"/>
    <x v="2"/>
    <n v="2997"/>
    <s v="No"/>
    <x v="0"/>
    <n v="2213.54060597541"/>
    <n v="2.21354060597541E+16"/>
    <n v="211.14532621818401"/>
    <n v="2.11145326218184E+16"/>
    <x v="212"/>
    <n v="95.5"/>
  </r>
  <r>
    <x v="9"/>
    <n v="57"/>
    <x v="0"/>
    <x v="2"/>
    <x v="1"/>
    <x v="3"/>
    <x v="0"/>
    <x v="2996"/>
    <x v="1"/>
    <x v="0"/>
    <n v="30.144735776066899"/>
    <n v="30.144735776066899"/>
    <n v="3.01447357760669E+16"/>
    <x v="2"/>
    <n v="2998"/>
    <s v="No"/>
    <x v="0"/>
    <n v="2253.8363064772798"/>
    <n v="2.25383630647728E+16"/>
    <n v="243.54181988375501"/>
    <n v="2.43541819883755E+16"/>
    <x v="361"/>
    <n v="101.1"/>
  </r>
  <r>
    <x v="9"/>
    <n v="56"/>
    <x v="0"/>
    <x v="4"/>
    <x v="3"/>
    <x v="0"/>
    <x v="0"/>
    <x v="2997"/>
    <x v="0"/>
    <x v="1"/>
    <n v="30.1245754047718"/>
    <n v="30.1245754047718"/>
    <n v="3.01245754047718E+16"/>
    <x v="2"/>
    <n v="2999"/>
    <s v="No"/>
    <x v="0"/>
    <n v="228.102090463092"/>
    <n v="2281020904630920"/>
    <n v="242.25493254961901"/>
    <n v="2.42254932549619E+16"/>
    <x v="248"/>
    <n v="100.4"/>
  </r>
  <r>
    <x v="9"/>
    <n v="51"/>
    <x v="0"/>
    <x v="0"/>
    <x v="3"/>
    <x v="0"/>
    <x v="1"/>
    <x v="2998"/>
    <x v="1"/>
    <x v="0"/>
    <n v="30.1094087579392"/>
    <n v="30.1094087579392"/>
    <n v="3010940875793920"/>
    <x v="2"/>
    <n v="3000"/>
    <s v="No"/>
    <x v="0"/>
    <n v="2100.0661084020098"/>
    <n v="2.10006610840201E+16"/>
    <n v="256.013614992952"/>
    <n v="2.56013614992952E+16"/>
    <x v="163"/>
    <n v="88.2"/>
  </r>
  <r>
    <x v="9"/>
    <n v="59"/>
    <x v="1"/>
    <x v="9"/>
    <x v="1"/>
    <x v="2"/>
    <x v="0"/>
    <x v="2999"/>
    <x v="1"/>
    <x v="3"/>
    <n v="30.1086051907177"/>
    <n v="30.1086051907177"/>
    <n v="3.01086051907177E+16"/>
    <x v="2"/>
    <n v="3001"/>
    <s v="No"/>
    <x v="0"/>
    <n v="1991.94780194087"/>
    <n v="1.99194780194087E+16"/>
    <n v="2.1061811678501301"/>
    <n v="210618116785013"/>
    <x v="238"/>
    <n v="92.4"/>
  </r>
  <r>
    <x v="9"/>
    <n v="59"/>
    <x v="0"/>
    <x v="0"/>
    <x v="1"/>
    <x v="3"/>
    <x v="0"/>
    <x v="3000"/>
    <x v="0"/>
    <x v="3"/>
    <n v="30.0680249997144"/>
    <n v="30.0680249997144"/>
    <n v="3.00680249997144E+16"/>
    <x v="2"/>
    <n v="3002"/>
    <s v="No"/>
    <x v="0"/>
    <n v="2053.6154885741898"/>
    <n v="2.05361548857419E+16"/>
    <n v="244.83728486060201"/>
    <n v="2.44837284860602E+16"/>
    <x v="91"/>
    <n v="97"/>
  </r>
  <r>
    <x v="9"/>
    <n v="67"/>
    <x v="0"/>
    <x v="1"/>
    <x v="2"/>
    <x v="3"/>
    <x v="3"/>
    <x v="3001"/>
    <x v="0"/>
    <x v="3"/>
    <n v="30.0632058352654"/>
    <n v="30.0632058352654"/>
    <n v="3.00632058352654E+16"/>
    <x v="2"/>
    <n v="3003"/>
    <s v="Si"/>
    <x v="1"/>
    <n v="2408.9275897531202"/>
    <n v="2.40892758975312E+16"/>
    <n v="26.889807867297002"/>
    <n v="2688980786729700"/>
    <x v="506"/>
    <n v="100.6"/>
  </r>
  <r>
    <x v="9"/>
    <n v="49"/>
    <x v="0"/>
    <x v="5"/>
    <x v="1"/>
    <x v="0"/>
    <x v="1"/>
    <x v="3002"/>
    <x v="1"/>
    <x v="1"/>
    <n v="30.0624546528256"/>
    <n v="30.0624546528256"/>
    <n v="3.00624546528256E+16"/>
    <x v="2"/>
    <n v="3004"/>
    <s v="No"/>
    <x v="0"/>
    <n v="2272.4618541914001"/>
    <n v="2.2724618541914E+16"/>
    <n v="25.072225249846198"/>
    <n v="2507222524984620"/>
    <x v="198"/>
    <n v="88.9"/>
  </r>
  <r>
    <x v="9"/>
    <n v="56"/>
    <x v="1"/>
    <x v="0"/>
    <x v="1"/>
    <x v="0"/>
    <x v="0"/>
    <x v="3003"/>
    <x v="1"/>
    <x v="3"/>
    <n v="30.060508209981901"/>
    <n v="30.060508209981901"/>
    <n v="3.00605082099819E+16"/>
    <x v="2"/>
    <n v="3005"/>
    <s v="No"/>
    <x v="0"/>
    <n v="1755.5915480122601"/>
    <n v="1.75559154801226E+16"/>
    <n v="199.83480490774801"/>
    <n v="1.99834804907748E+16"/>
    <x v="118"/>
    <n v="90.1"/>
  </r>
  <r>
    <x v="9"/>
    <n v="69"/>
    <x v="0"/>
    <x v="6"/>
    <x v="2"/>
    <x v="0"/>
    <x v="3"/>
    <x v="3004"/>
    <x v="1"/>
    <x v="0"/>
    <n v="30.046949397831799"/>
    <n v="30.046949397831799"/>
    <n v="3.00469493978318E+16"/>
    <x v="2"/>
    <n v="3006"/>
    <s v="No"/>
    <x v="0"/>
    <n v="228.72843422926999"/>
    <n v="2287284342292700"/>
    <n v="237.04826910037301"/>
    <n v="2.37048269100373E+16"/>
    <x v="69"/>
    <n v="103.5"/>
  </r>
  <r>
    <x v="9"/>
    <n v="56"/>
    <x v="0"/>
    <x v="9"/>
    <x v="1"/>
    <x v="3"/>
    <x v="0"/>
    <x v="3005"/>
    <x v="0"/>
    <x v="1"/>
    <n v="30.038982269998201"/>
    <n v="30.038982269998201"/>
    <n v="3.00389822699982E+16"/>
    <x v="2"/>
    <n v="3007"/>
    <s v="No"/>
    <x v="0"/>
    <n v="2226.5507007442202"/>
    <n v="2.22655070074422E+16"/>
    <n v="229.565962172935"/>
    <n v="2.29565962172935E+16"/>
    <x v="16"/>
    <n v="93.8"/>
  </r>
  <r>
    <x v="9"/>
    <n v="70"/>
    <x v="1"/>
    <x v="16"/>
    <x v="1"/>
    <x v="3"/>
    <x v="3"/>
    <x v="3006"/>
    <x v="0"/>
    <x v="3"/>
    <n v="30.0168239977803"/>
    <n v="0.30016823997780301"/>
    <n v="300168239977803"/>
    <x v="2"/>
    <n v="3008"/>
    <s v="No"/>
    <x v="0"/>
    <n v="215.67953642554801"/>
    <n v="2156795364255480"/>
    <n v="248.51056248501499"/>
    <n v="2.48510562485015E+16"/>
    <x v="428"/>
    <n v="95.6"/>
  </r>
  <r>
    <x v="9"/>
    <n v="60"/>
    <x v="1"/>
    <x v="5"/>
    <x v="1"/>
    <x v="1"/>
    <x v="0"/>
    <x v="3007"/>
    <x v="1"/>
    <x v="1"/>
    <n v="30.0108877563002"/>
    <n v="30.0108877563002"/>
    <n v="3.00108877563002E+16"/>
    <x v="2"/>
    <n v="3009"/>
    <s v="No"/>
    <x v="0"/>
    <n v="2028.95263932014"/>
    <n v="2.02895263932014E+16"/>
    <n v="207.740426434802"/>
    <n v="2.07740426434802E+16"/>
    <x v="146"/>
    <n v="96.4"/>
  </r>
  <r>
    <x v="3"/>
    <n v="70"/>
    <x v="0"/>
    <x v="7"/>
    <x v="0"/>
    <x v="0"/>
    <x v="3"/>
    <x v="3008"/>
    <x v="0"/>
    <x v="1"/>
    <n v="34.9963232118523"/>
    <n v="3.49963232118523"/>
    <n v="3499632321185230"/>
    <x v="2"/>
    <n v="3010"/>
    <s v="No"/>
    <x v="0"/>
    <n v="2435.71574564717"/>
    <n v="2.43571574564717E+16"/>
    <n v="249.35454691887199"/>
    <n v="2.49354546918872E+16"/>
    <x v="408"/>
    <n v="107.3"/>
  </r>
  <r>
    <x v="3"/>
    <n v="64"/>
    <x v="0"/>
    <x v="8"/>
    <x v="2"/>
    <x v="3"/>
    <x v="0"/>
    <x v="3009"/>
    <x v="0"/>
    <x v="1"/>
    <n v="34.990283473429201"/>
    <n v="34.990283473429201"/>
    <n v="3.49902834734292E+16"/>
    <x v="2"/>
    <n v="3011"/>
    <s v="No"/>
    <x v="0"/>
    <n v="269.48384364468097"/>
    <n v="2694838436446810"/>
    <n v="246.52591564354699"/>
    <n v="2.46525915643547E+16"/>
    <x v="397"/>
    <n v="104.3"/>
  </r>
  <r>
    <x v="3"/>
    <n v="54"/>
    <x v="1"/>
    <x v="6"/>
    <x v="1"/>
    <x v="0"/>
    <x v="1"/>
    <x v="3010"/>
    <x v="1"/>
    <x v="3"/>
    <n v="34.9874024232615"/>
    <n v="3.49874024232615"/>
    <n v="3498740242326150"/>
    <x v="2"/>
    <n v="3012"/>
    <s v="No"/>
    <x v="0"/>
    <n v="201.22024976186401"/>
    <n v="2012202497618640"/>
    <n v="24.932986007514799"/>
    <n v="2493298600751480"/>
    <x v="264"/>
    <n v="93.4"/>
  </r>
  <r>
    <x v="3"/>
    <n v="62"/>
    <x v="1"/>
    <x v="2"/>
    <x v="2"/>
    <x v="3"/>
    <x v="0"/>
    <x v="3011"/>
    <x v="0"/>
    <x v="1"/>
    <n v="34.956338289047103"/>
    <n v="34.956338289047103"/>
    <n v="349563382890471"/>
    <x v="2"/>
    <n v="3013"/>
    <s v="Si"/>
    <x v="1"/>
    <n v="2539.5065993922099"/>
    <n v="2.53950659939221E+16"/>
    <n v="27.3836662652465"/>
    <n v="2738366626524650"/>
    <x v="276"/>
    <n v="98"/>
  </r>
  <r>
    <x v="3"/>
    <n v="59"/>
    <x v="0"/>
    <x v="2"/>
    <x v="1"/>
    <x v="3"/>
    <x v="0"/>
    <x v="3012"/>
    <x v="1"/>
    <x v="3"/>
    <n v="34.9543960657195"/>
    <n v="3.4954396065719502"/>
    <n v="3495439606571950"/>
    <x v="2"/>
    <n v="3014"/>
    <s v="No"/>
    <x v="0"/>
    <n v="202.17143516645399"/>
    <n v="2021714351664540"/>
    <n v="204.021482710566"/>
    <n v="2.04021482710566E+16"/>
    <x v="421"/>
    <n v="93.8"/>
  </r>
  <r>
    <x v="3"/>
    <n v="50"/>
    <x v="0"/>
    <x v="4"/>
    <x v="3"/>
    <x v="0"/>
    <x v="1"/>
    <x v="3013"/>
    <x v="0"/>
    <x v="2"/>
    <n v="34.930080818401798"/>
    <n v="34.930080818401798"/>
    <n v="3.49300808184018E+16"/>
    <x v="2"/>
    <n v="3015"/>
    <s v="Si"/>
    <x v="1"/>
    <n v="2357.2443361765399"/>
    <n v="2.35724433617654E+16"/>
    <n v="0.28087868382483"/>
    <n v="28087868382483"/>
    <x v="451"/>
    <n v="106.3"/>
  </r>
  <r>
    <x v="3"/>
    <n v="59"/>
    <x v="1"/>
    <x v="3"/>
    <x v="2"/>
    <x v="3"/>
    <x v="0"/>
    <x v="3014"/>
    <x v="0"/>
    <x v="1"/>
    <n v="34.9224273023531"/>
    <n v="34.9224273023531"/>
    <n v="3.49224273023531E+16"/>
    <x v="2"/>
    <n v="3016"/>
    <s v="Si"/>
    <x v="1"/>
    <n v="259.16680467323903"/>
    <n v="2591668046732390"/>
    <n v="281.27355335297398"/>
    <n v="2.81273553352974E+16"/>
    <x v="390"/>
    <n v="98.6"/>
  </r>
  <r>
    <x v="3"/>
    <n v="63"/>
    <x v="0"/>
    <x v="2"/>
    <x v="3"/>
    <x v="3"/>
    <x v="0"/>
    <x v="3015"/>
    <x v="0"/>
    <x v="1"/>
    <n v="34.847646258111098"/>
    <n v="34.847646258111098"/>
    <n v="3.48476462581111E+16"/>
    <x v="2"/>
    <n v="3017"/>
    <s v="Si"/>
    <x v="1"/>
    <n v="23.499629623896102"/>
    <n v="234996296238961"/>
    <n v="258.13676699321201"/>
    <n v="2.58136766993212E+16"/>
    <x v="466"/>
    <n v="102.4"/>
  </r>
  <r>
    <x v="3"/>
    <n v="62"/>
    <x v="0"/>
    <x v="2"/>
    <x v="2"/>
    <x v="3"/>
    <x v="0"/>
    <x v="3016"/>
    <x v="1"/>
    <x v="3"/>
    <n v="34.835206990500602"/>
    <n v="3.48352069905006"/>
    <n v="3483520699050060"/>
    <x v="2"/>
    <n v="3018"/>
    <s v="No"/>
    <x v="0"/>
    <n v="2279.3216166252801"/>
    <n v="2.27932161662528E+16"/>
    <n v="247.53420479632899"/>
    <n v="2.47534204796329E+16"/>
    <x v="261"/>
    <n v="103.2"/>
  </r>
  <r>
    <x v="3"/>
    <n v="62"/>
    <x v="0"/>
    <x v="11"/>
    <x v="2"/>
    <x v="2"/>
    <x v="0"/>
    <x v="3017"/>
    <x v="1"/>
    <x v="1"/>
    <n v="34.8331218344672"/>
    <n v="34.8331218344672"/>
    <n v="3.48331218344672E+16"/>
    <x v="2"/>
    <n v="3019"/>
    <s v="No"/>
    <x v="0"/>
    <n v="215.28606121684399"/>
    <n v="2152860612168440"/>
    <n v="2.3266041164188902"/>
    <n v="232660411641889"/>
    <x v="91"/>
    <n v="102.9"/>
  </r>
  <r>
    <x v="3"/>
    <n v="70"/>
    <x v="1"/>
    <x v="9"/>
    <x v="2"/>
    <x v="0"/>
    <x v="3"/>
    <x v="3018"/>
    <x v="0"/>
    <x v="0"/>
    <n v="34.829499222962795"/>
    <n v="3.4829499222962799"/>
    <n v="3482949922296280"/>
    <x v="2"/>
    <n v="3020"/>
    <s v="Si"/>
    <x v="1"/>
    <n v="2383.40261543937"/>
    <n v="2.38340261543937E+16"/>
    <n v="257.96619020027202"/>
    <n v="2.57966190200272E+16"/>
    <x v="513"/>
    <n v="108.5"/>
  </r>
  <r>
    <x v="3"/>
    <n v="54"/>
    <x v="1"/>
    <x v="5"/>
    <x v="1"/>
    <x v="3"/>
    <x v="1"/>
    <x v="3019"/>
    <x v="0"/>
    <x v="3"/>
    <n v="34.812235303685199"/>
    <n v="34.812235303685199"/>
    <n v="3.48122353036852E+16"/>
    <x v="2"/>
    <n v="3021"/>
    <s v="No"/>
    <x v="0"/>
    <n v="1952.9028171268801"/>
    <n v="1.95290281712688E+16"/>
    <n v="237.77719319335799"/>
    <n v="2.37777193193358E+16"/>
    <x v="181"/>
    <n v="85.9"/>
  </r>
  <r>
    <x v="3"/>
    <n v="65"/>
    <x v="1"/>
    <x v="15"/>
    <x v="2"/>
    <x v="0"/>
    <x v="3"/>
    <x v="3020"/>
    <x v="1"/>
    <x v="1"/>
    <n v="34.796889087745797"/>
    <n v="3.4796889087745799"/>
    <n v="3479688908774580"/>
    <x v="2"/>
    <n v="3022"/>
    <s v="Si"/>
    <x v="1"/>
    <n v="238.915686885827"/>
    <n v="2389156868858270"/>
    <n v="284.63345985421302"/>
    <n v="2.84633459854213E+16"/>
    <x v="511"/>
    <n v="99.1"/>
  </r>
  <r>
    <x v="3"/>
    <n v="61"/>
    <x v="1"/>
    <x v="9"/>
    <x v="3"/>
    <x v="0"/>
    <x v="0"/>
    <x v="3021"/>
    <x v="1"/>
    <x v="1"/>
    <n v="34.781105454292202"/>
    <n v="3.47811054542922"/>
    <n v="3478110545429220"/>
    <x v="2"/>
    <n v="3023"/>
    <s v="Si"/>
    <x v="1"/>
    <n v="2070.9800796105501"/>
    <n v="2.07098007961055E+16"/>
    <n v="2.2845889500491698"/>
    <n v="228458895004917"/>
    <x v="377"/>
    <n v="100.9"/>
  </r>
  <r>
    <x v="3"/>
    <n v="54"/>
    <x v="1"/>
    <x v="7"/>
    <x v="1"/>
    <x v="0"/>
    <x v="1"/>
    <x v="3022"/>
    <x v="0"/>
    <x v="1"/>
    <n v="34.773193723965299"/>
    <n v="34.773193723965299"/>
    <n v="3.47731937239653E+16"/>
    <x v="2"/>
    <n v="3024"/>
    <s v="No"/>
    <x v="0"/>
    <n v="215.779022427781"/>
    <n v="2157790224277810"/>
    <n v="24.641288863761002"/>
    <n v="2464128886376100"/>
    <x v="201"/>
    <n v="96.9"/>
  </r>
  <r>
    <x v="3"/>
    <n v="60"/>
    <x v="0"/>
    <x v="0"/>
    <x v="2"/>
    <x v="3"/>
    <x v="0"/>
    <x v="3023"/>
    <x v="0"/>
    <x v="0"/>
    <n v="34.771217905065299"/>
    <n v="0.34771217905065299"/>
    <n v="347712179050653"/>
    <x v="2"/>
    <n v="3025"/>
    <s v="No"/>
    <x v="0"/>
    <n v="2336.2795940384499"/>
    <n v="2.33627959403845E+16"/>
    <n v="23.694345594366499"/>
    <n v="2369434559436650"/>
    <x v="329"/>
    <n v="103"/>
  </r>
  <r>
    <x v="3"/>
    <n v="59"/>
    <x v="0"/>
    <x v="2"/>
    <x v="2"/>
    <x v="0"/>
    <x v="0"/>
    <x v="3024"/>
    <x v="1"/>
    <x v="1"/>
    <n v="34.762660887122301"/>
    <n v="3.4762660887122299"/>
    <n v="3476266088712230"/>
    <x v="2"/>
    <n v="3026"/>
    <s v="No"/>
    <x v="0"/>
    <n v="2312.6668882910299"/>
    <n v="2.31266688829103E+16"/>
    <n v="24.6967470454322"/>
    <n v="2469674704543220"/>
    <x v="403"/>
    <n v="103"/>
  </r>
  <r>
    <x v="3"/>
    <n v="64"/>
    <x v="0"/>
    <x v="0"/>
    <x v="3"/>
    <x v="3"/>
    <x v="0"/>
    <x v="3025"/>
    <x v="0"/>
    <x v="0"/>
    <n v="34.750920033628702"/>
    <n v="34.750920033628702"/>
    <n v="3.47509200336287E+16"/>
    <x v="2"/>
    <n v="3027"/>
    <s v="No"/>
    <x v="0"/>
    <n v="234.996564943035"/>
    <n v="2349965649430350"/>
    <n v="26.033214441749401"/>
    <n v="2603321444174940"/>
    <x v="323"/>
    <n v="102.8"/>
  </r>
  <r>
    <x v="3"/>
    <n v="59"/>
    <x v="1"/>
    <x v="2"/>
    <x v="3"/>
    <x v="3"/>
    <x v="0"/>
    <x v="3026"/>
    <x v="1"/>
    <x v="3"/>
    <n v="34.672513692134103"/>
    <n v="3.4672513692134102"/>
    <n v="3467251369213410"/>
    <x v="2"/>
    <n v="3028"/>
    <s v="No"/>
    <x v="0"/>
    <n v="217.73471006460801"/>
    <n v="2177347100646080"/>
    <n v="242.082684525415"/>
    <n v="2.42082684525415E+16"/>
    <x v="451"/>
    <n v="96.2"/>
  </r>
  <r>
    <x v="3"/>
    <n v="53"/>
    <x v="1"/>
    <x v="5"/>
    <x v="1"/>
    <x v="3"/>
    <x v="1"/>
    <x v="3027"/>
    <x v="1"/>
    <x v="1"/>
    <n v="34.6496609641381"/>
    <n v="0.34649660964138101"/>
    <n v="346496609641381"/>
    <x v="2"/>
    <n v="3029"/>
    <s v="No"/>
    <x v="0"/>
    <n v="2194.5008668854598"/>
    <n v="2.19450086688546E+16"/>
    <n v="244.732679418152"/>
    <n v="2.44732679418152E+16"/>
    <x v="260"/>
    <n v="91.5"/>
  </r>
  <r>
    <x v="3"/>
    <n v="61"/>
    <x v="0"/>
    <x v="2"/>
    <x v="1"/>
    <x v="2"/>
    <x v="0"/>
    <x v="3028"/>
    <x v="1"/>
    <x v="3"/>
    <n v="34.6466667074979"/>
    <n v="34.6466667074979"/>
    <n v="3.46466667074979E+16"/>
    <x v="2"/>
    <n v="3030"/>
    <s v="No"/>
    <x v="0"/>
    <n v="195.02546240680701"/>
    <n v="1950254624068070"/>
    <n v="229.42356071644301"/>
    <n v="2.29423560716443E+16"/>
    <x v="112"/>
    <n v="94.6"/>
  </r>
  <r>
    <x v="3"/>
    <n v="54"/>
    <x v="1"/>
    <x v="4"/>
    <x v="1"/>
    <x v="2"/>
    <x v="1"/>
    <x v="3029"/>
    <x v="1"/>
    <x v="3"/>
    <n v="34.645087262433101"/>
    <n v="3.4645087262433099"/>
    <n v="3464508726243310"/>
    <x v="2"/>
    <n v="3031"/>
    <s v="No"/>
    <x v="0"/>
    <n v="174.366693644827"/>
    <n v="1743666936448270"/>
    <n v="202.59022979664499"/>
    <n v="2.02590229796645E+16"/>
    <x v="37"/>
    <n v="90.6"/>
  </r>
  <r>
    <x v="3"/>
    <n v="59"/>
    <x v="0"/>
    <x v="5"/>
    <x v="3"/>
    <x v="3"/>
    <x v="0"/>
    <x v="3030"/>
    <x v="1"/>
    <x v="1"/>
    <n v="34.639617848434199"/>
    <n v="34.639617848434199"/>
    <n v="3.46396178484342E+16"/>
    <x v="2"/>
    <n v="3032"/>
    <s v="Si"/>
    <x v="1"/>
    <n v="2495.5244788887999"/>
    <n v="2.4955244788888E+16"/>
    <n v="3.0000000000000001E-12"/>
    <n v="300"/>
    <x v="275"/>
    <n v="103.8"/>
  </r>
  <r>
    <x v="3"/>
    <n v="63"/>
    <x v="1"/>
    <x v="7"/>
    <x v="1"/>
    <x v="3"/>
    <x v="0"/>
    <x v="3031"/>
    <x v="0"/>
    <x v="3"/>
    <n v="34.613056936779699"/>
    <n v="3.46130569367797"/>
    <n v="3461305693677970"/>
    <x v="2"/>
    <n v="3033"/>
    <s v="Si"/>
    <x v="1"/>
    <n v="244.926066325823"/>
    <n v="2449260663258230"/>
    <n v="2.45531513919128"/>
    <n v="245531513919128"/>
    <x v="368"/>
    <n v="98.8"/>
  </r>
  <r>
    <x v="3"/>
    <n v="61"/>
    <x v="0"/>
    <x v="6"/>
    <x v="1"/>
    <x v="3"/>
    <x v="0"/>
    <x v="3032"/>
    <x v="1"/>
    <x v="3"/>
    <n v="34.603647284801596"/>
    <n v="3.46036472848016"/>
    <n v="3460364728480160"/>
    <x v="2"/>
    <n v="3034"/>
    <s v="No"/>
    <x v="0"/>
    <n v="2352.7893493655101"/>
    <n v="2.35278934936551E+16"/>
    <n v="252.207266836564"/>
    <n v="2.52207266836564E+16"/>
    <x v="400"/>
    <n v="99.4"/>
  </r>
  <r>
    <x v="3"/>
    <n v="65"/>
    <x v="0"/>
    <x v="0"/>
    <x v="2"/>
    <x v="0"/>
    <x v="3"/>
    <x v="3033"/>
    <x v="0"/>
    <x v="3"/>
    <n v="34.597868024383004"/>
    <n v="3.4597868024383001"/>
    <n v="3459786802438300"/>
    <x v="2"/>
    <n v="3035"/>
    <s v="No"/>
    <x v="0"/>
    <n v="220.42773296300501"/>
    <n v="2204277329630050"/>
    <n v="263.85441699421301"/>
    <n v="2.63854416994213E+16"/>
    <x v="397"/>
    <n v="104.3"/>
  </r>
  <r>
    <x v="3"/>
    <n v="68"/>
    <x v="1"/>
    <x v="11"/>
    <x v="2"/>
    <x v="0"/>
    <x v="3"/>
    <x v="3034"/>
    <x v="0"/>
    <x v="3"/>
    <n v="34.5522544931681"/>
    <n v="3.45522544931681"/>
    <n v="3455225449316810"/>
    <x v="2"/>
    <n v="3036"/>
    <s v="Si"/>
    <x v="1"/>
    <n v="213.28601546374099"/>
    <n v="2132860154637410"/>
    <n v="253.69580642698401"/>
    <n v="2.53695806426984E+16"/>
    <x v="322"/>
    <n v="104.3"/>
  </r>
  <r>
    <x v="3"/>
    <n v="63"/>
    <x v="1"/>
    <x v="9"/>
    <x v="3"/>
    <x v="3"/>
    <x v="0"/>
    <x v="3035"/>
    <x v="0"/>
    <x v="0"/>
    <n v="34.545069395053801"/>
    <n v="3.45450693950538"/>
    <n v="3454506939505380"/>
    <x v="2"/>
    <n v="3037"/>
    <s v="No"/>
    <x v="0"/>
    <n v="2472.5227735779199"/>
    <n v="2.47252277357792E+16"/>
    <n v="240.95075564761899"/>
    <n v="2.40950755647619E+16"/>
    <x v="88"/>
    <n v="98.7"/>
  </r>
  <r>
    <x v="3"/>
    <n v="59"/>
    <x v="0"/>
    <x v="0"/>
    <x v="2"/>
    <x v="3"/>
    <x v="0"/>
    <x v="3036"/>
    <x v="0"/>
    <x v="0"/>
    <n v="34.5274788326006"/>
    <n v="3.4527478832600602"/>
    <n v="3452747883260060"/>
    <x v="2"/>
    <n v="3038"/>
    <s v="Si"/>
    <x v="1"/>
    <n v="2080.4668574871398"/>
    <n v="2.08046685748714E+16"/>
    <n v="258.23187100247998"/>
    <n v="2.5823187100248E+16"/>
    <x v="152"/>
    <n v="104.4"/>
  </r>
  <r>
    <x v="3"/>
    <n v="57"/>
    <x v="0"/>
    <x v="5"/>
    <x v="1"/>
    <x v="0"/>
    <x v="0"/>
    <x v="3037"/>
    <x v="0"/>
    <x v="1"/>
    <n v="34.494624811542202"/>
    <n v="0.34494624811542202"/>
    <n v="344946248115422"/>
    <x v="2"/>
    <n v="3039"/>
    <s v="No"/>
    <x v="0"/>
    <n v="2150.2104655328399"/>
    <n v="2.15021046553284E+16"/>
    <n v="256.43665463778501"/>
    <n v="2.56436654637785E+16"/>
    <x v="91"/>
    <n v="102.6"/>
  </r>
  <r>
    <x v="3"/>
    <n v="46"/>
    <x v="1"/>
    <x v="10"/>
    <x v="1"/>
    <x v="0"/>
    <x v="1"/>
    <x v="3038"/>
    <x v="0"/>
    <x v="2"/>
    <n v="34.432292869709499"/>
    <n v="34.432292869709499"/>
    <n v="3443229286970950"/>
    <x v="2"/>
    <n v="3040"/>
    <s v="No"/>
    <x v="0"/>
    <n v="2315.4599151143502"/>
    <n v="2.31545991511435E+16"/>
    <n v="230.43371689571899"/>
    <n v="2.30433716895719E+16"/>
    <x v="34"/>
    <n v="94.2"/>
  </r>
  <r>
    <x v="3"/>
    <n v="57"/>
    <x v="0"/>
    <x v="0"/>
    <x v="3"/>
    <x v="1"/>
    <x v="0"/>
    <x v="3039"/>
    <x v="1"/>
    <x v="1"/>
    <n v="34.4268599260268"/>
    <n v="3.44268599260268"/>
    <n v="3442685992602680"/>
    <x v="2"/>
    <n v="3041"/>
    <s v="No"/>
    <x v="0"/>
    <n v="178.824585584631"/>
    <n v="1788245855846310"/>
    <n v="240.43374239078"/>
    <n v="2.4043374239078E+16"/>
    <x v="248"/>
    <n v="95.7"/>
  </r>
  <r>
    <x v="3"/>
    <n v="54"/>
    <x v="1"/>
    <x v="5"/>
    <x v="1"/>
    <x v="0"/>
    <x v="1"/>
    <x v="3040"/>
    <x v="1"/>
    <x v="3"/>
    <n v="34.417235291388998"/>
    <n v="34.417235291388998"/>
    <n v="3.4417235291389E+16"/>
    <x v="2"/>
    <n v="3042"/>
    <s v="No"/>
    <x v="0"/>
    <n v="1827.5283863461"/>
    <n v="1.8275283863461E+16"/>
    <n v="243.74497139997899"/>
    <n v="2.43744971399979E+16"/>
    <x v="227"/>
    <n v="91.4"/>
  </r>
  <r>
    <x v="3"/>
    <n v="68"/>
    <x v="1"/>
    <x v="2"/>
    <x v="3"/>
    <x v="3"/>
    <x v="3"/>
    <x v="3041"/>
    <x v="0"/>
    <x v="3"/>
    <n v="34.401354314916198"/>
    <n v="3.4401354314916199"/>
    <n v="3440135431491620"/>
    <x v="2"/>
    <n v="3043"/>
    <s v="Si"/>
    <x v="1"/>
    <n v="2133.54369589831"/>
    <n v="2.13354369589831E+16"/>
    <n v="25.5169809854543"/>
    <n v="2551698098545430"/>
    <x v="0"/>
    <n v="102.1"/>
  </r>
  <r>
    <x v="3"/>
    <n v="52"/>
    <x v="0"/>
    <x v="2"/>
    <x v="3"/>
    <x v="2"/>
    <x v="1"/>
    <x v="3042"/>
    <x v="0"/>
    <x v="2"/>
    <n v="34.399715749560201"/>
    <n v="34.399715749560201"/>
    <n v="3439971574956020"/>
    <x v="2"/>
    <n v="3044"/>
    <s v="No"/>
    <x v="0"/>
    <n v="209.56299118059101"/>
    <n v="2095629911805910"/>
    <n v="208.41776714261499"/>
    <n v="2.08417767142615E+16"/>
    <x v="144"/>
    <n v="91.6"/>
  </r>
  <r>
    <x v="3"/>
    <n v="41"/>
    <x v="1"/>
    <x v="5"/>
    <x v="1"/>
    <x v="3"/>
    <x v="2"/>
    <x v="3043"/>
    <x v="0"/>
    <x v="1"/>
    <n v="34.391300213775899"/>
    <n v="34.391300213775899"/>
    <n v="3.43913002137759E+16"/>
    <x v="2"/>
    <n v="3045"/>
    <s v="No"/>
    <x v="0"/>
    <n v="2309.7883211991002"/>
    <n v="2.3097883211991E+16"/>
    <n v="26.183060640041301"/>
    <n v="2618306064004130"/>
    <x v="193"/>
    <n v="97"/>
  </r>
  <r>
    <x v="3"/>
    <n v="70"/>
    <x v="0"/>
    <x v="9"/>
    <x v="2"/>
    <x v="0"/>
    <x v="3"/>
    <x v="3044"/>
    <x v="1"/>
    <x v="1"/>
    <n v="34.367625734296496"/>
    <n v="3.4367625734296499"/>
    <n v="3436762573429650"/>
    <x v="2"/>
    <n v="3046"/>
    <s v="No"/>
    <x v="0"/>
    <n v="212.21215799465901"/>
    <n v="2122121579946590"/>
    <n v="22.759869388724599"/>
    <n v="2275986938872460"/>
    <x v="352"/>
    <n v="108.6"/>
  </r>
  <r>
    <x v="3"/>
    <n v="51"/>
    <x v="0"/>
    <x v="6"/>
    <x v="3"/>
    <x v="3"/>
    <x v="1"/>
    <x v="3045"/>
    <x v="0"/>
    <x v="2"/>
    <n v="34.357720416852999"/>
    <n v="3.4357720416853001"/>
    <n v="3435772041685300"/>
    <x v="2"/>
    <n v="3047"/>
    <s v="No"/>
    <x v="0"/>
    <n v="232.80437458118899"/>
    <n v="2328043745811890"/>
    <n v="26.6704524138732"/>
    <n v="2667045241387320"/>
    <x v="418"/>
    <n v="102.6"/>
  </r>
  <r>
    <x v="3"/>
    <n v="62"/>
    <x v="1"/>
    <x v="2"/>
    <x v="3"/>
    <x v="2"/>
    <x v="0"/>
    <x v="3046"/>
    <x v="1"/>
    <x v="3"/>
    <n v="34.333564731997299"/>
    <n v="34.333564731997299"/>
    <n v="3.43335647319973E+16"/>
    <x v="2"/>
    <n v="3048"/>
    <s v="No"/>
    <x v="0"/>
    <n v="209.91815088042901"/>
    <n v="2099181508804290"/>
    <n v="210.13394405860399"/>
    <n v="2.10133944058604E+16"/>
    <x v="248"/>
    <n v="95"/>
  </r>
  <r>
    <x v="3"/>
    <n v="58"/>
    <x v="1"/>
    <x v="5"/>
    <x v="1"/>
    <x v="3"/>
    <x v="0"/>
    <x v="3047"/>
    <x v="0"/>
    <x v="1"/>
    <n v="34.329094718534698"/>
    <n v="3.4329094718534701"/>
    <n v="3432909471853470"/>
    <x v="2"/>
    <n v="3049"/>
    <s v="No"/>
    <x v="0"/>
    <n v="2314.1540067106298"/>
    <n v="2.31415400671063E+16"/>
    <n v="234.514989225682"/>
    <n v="2.34514989225682E+16"/>
    <x v="418"/>
    <n v="93.8"/>
  </r>
  <r>
    <x v="3"/>
    <n v="54"/>
    <x v="0"/>
    <x v="5"/>
    <x v="1"/>
    <x v="0"/>
    <x v="1"/>
    <x v="3048"/>
    <x v="0"/>
    <x v="0"/>
    <n v="34.325988378516499"/>
    <n v="34.325988378516499"/>
    <n v="3.43259883785165E+16"/>
    <x v="2"/>
    <n v="3050"/>
    <s v="No"/>
    <x v="0"/>
    <n v="224.121055753234"/>
    <n v="2241210557532340"/>
    <n v="258.77135871595698"/>
    <n v="2.58771358715957E+16"/>
    <x v="243"/>
    <n v="93.9"/>
  </r>
  <r>
    <x v="3"/>
    <n v="61"/>
    <x v="1"/>
    <x v="0"/>
    <x v="0"/>
    <x v="3"/>
    <x v="0"/>
    <x v="3049"/>
    <x v="0"/>
    <x v="1"/>
    <n v="34.279678266458902"/>
    <n v="3.4279678266458902"/>
    <n v="3427967826645890"/>
    <x v="2"/>
    <n v="3051"/>
    <s v="Si"/>
    <x v="1"/>
    <n v="209.12482916208501"/>
    <n v="2091248291620850"/>
    <n v="244.941177141163"/>
    <n v="2.44941177141163E+16"/>
    <x v="498"/>
    <n v="102.9"/>
  </r>
  <r>
    <x v="3"/>
    <n v="52"/>
    <x v="0"/>
    <x v="5"/>
    <x v="1"/>
    <x v="0"/>
    <x v="1"/>
    <x v="3050"/>
    <x v="0"/>
    <x v="3"/>
    <n v="34.275286493874802"/>
    <n v="3.4275286493874799"/>
    <n v="3427528649387480"/>
    <x v="2"/>
    <n v="3052"/>
    <s v="No"/>
    <x v="0"/>
    <n v="2042.77616006162"/>
    <n v="2.04277616006162E+16"/>
    <n v="23.3860058001809"/>
    <n v="2338600580018090"/>
    <x v="182"/>
    <n v="95.3"/>
  </r>
  <r>
    <x v="3"/>
    <n v="59"/>
    <x v="0"/>
    <x v="9"/>
    <x v="1"/>
    <x v="2"/>
    <x v="0"/>
    <x v="3051"/>
    <x v="1"/>
    <x v="1"/>
    <n v="34.269933797911598"/>
    <n v="34.269933797911598"/>
    <n v="3426993379791160"/>
    <x v="2"/>
    <n v="3053"/>
    <s v="No"/>
    <x v="0"/>
    <n v="209.07810826428499"/>
    <n v="2090781082642850"/>
    <n v="230.86757716407899"/>
    <n v="2.30867577164079E+16"/>
    <x v="350"/>
    <n v="99.6"/>
  </r>
  <r>
    <x v="3"/>
    <n v="60"/>
    <x v="1"/>
    <x v="13"/>
    <x v="1"/>
    <x v="3"/>
    <x v="0"/>
    <x v="3052"/>
    <x v="0"/>
    <x v="3"/>
    <n v="34.248967704142103"/>
    <n v="3.4248967704142101"/>
    <n v="3424896770414210"/>
    <x v="2"/>
    <n v="3054"/>
    <s v="No"/>
    <x v="0"/>
    <n v="2217.7025284350898"/>
    <n v="2.21770252843509E+16"/>
    <n v="2.4559205071547501"/>
    <n v="245592050715475"/>
    <x v="338"/>
    <n v="98"/>
  </r>
  <r>
    <x v="3"/>
    <n v="60"/>
    <x v="1"/>
    <x v="15"/>
    <x v="2"/>
    <x v="3"/>
    <x v="0"/>
    <x v="3053"/>
    <x v="1"/>
    <x v="1"/>
    <n v="34.204762583881397"/>
    <n v="34.204762583881397"/>
    <n v="3.42047625838814E+16"/>
    <x v="2"/>
    <n v="3055"/>
    <s v="No"/>
    <x v="0"/>
    <n v="2287.4855216700398"/>
    <n v="2.28748552167004E+16"/>
    <n v="23.814286171118599"/>
    <n v="2381428617111860"/>
    <x v="318"/>
    <n v="98.5"/>
  </r>
  <r>
    <x v="3"/>
    <n v="68"/>
    <x v="1"/>
    <x v="2"/>
    <x v="2"/>
    <x v="3"/>
    <x v="3"/>
    <x v="3054"/>
    <x v="0"/>
    <x v="1"/>
    <n v="34.191530976760703"/>
    <n v="3.41915309767607"/>
    <n v="3419153097676070"/>
    <x v="2"/>
    <n v="3056"/>
    <s v="Si"/>
    <x v="1"/>
    <n v="236.25973755508701"/>
    <n v="2362597375550870"/>
    <n v="240.70799640204999"/>
    <n v="2.4070799640205E+16"/>
    <x v="415"/>
    <n v="101.2"/>
  </r>
  <r>
    <x v="3"/>
    <n v="60"/>
    <x v="1"/>
    <x v="2"/>
    <x v="2"/>
    <x v="2"/>
    <x v="0"/>
    <x v="3055"/>
    <x v="0"/>
    <x v="0"/>
    <n v="34.153758469114898"/>
    <n v="3.4153758469114899"/>
    <n v="3415375846911490"/>
    <x v="2"/>
    <n v="3057"/>
    <s v="No"/>
    <x v="0"/>
    <n v="2093.22460132795"/>
    <n v="2.09322460132795E+16"/>
    <n v="263.13335924839998"/>
    <n v="2.631333592484E+16"/>
    <x v="123"/>
    <n v="100"/>
  </r>
  <r>
    <x v="3"/>
    <n v="60"/>
    <x v="0"/>
    <x v="2"/>
    <x v="1"/>
    <x v="1"/>
    <x v="0"/>
    <x v="3056"/>
    <x v="1"/>
    <x v="3"/>
    <n v="34.124627405641299"/>
    <n v="34.124627405641299"/>
    <n v="3.41246274056413E+16"/>
    <x v="2"/>
    <n v="3058"/>
    <s v="No"/>
    <x v="0"/>
    <n v="1810.6486303531301"/>
    <n v="1.81064863035313E+16"/>
    <n v="21.307567078302501"/>
    <n v="2130756707830250"/>
    <x v="318"/>
    <n v="98.1"/>
  </r>
  <r>
    <x v="3"/>
    <n v="50"/>
    <x v="0"/>
    <x v="17"/>
    <x v="1"/>
    <x v="2"/>
    <x v="1"/>
    <x v="3057"/>
    <x v="0"/>
    <x v="2"/>
    <n v="34.117985518582202"/>
    <n v="3.4117985518582201"/>
    <n v="3411798551858220"/>
    <x v="2"/>
    <n v="3059"/>
    <s v="No"/>
    <x v="0"/>
    <n v="2173.3122292491498"/>
    <n v="2.17331222924915E+16"/>
    <n v="276.16123320272902"/>
    <n v="2.76161233202729E+16"/>
    <x v="76"/>
    <n v="88.6"/>
  </r>
  <r>
    <x v="3"/>
    <n v="61"/>
    <x v="0"/>
    <x v="5"/>
    <x v="1"/>
    <x v="1"/>
    <x v="0"/>
    <x v="3058"/>
    <x v="0"/>
    <x v="0"/>
    <n v="34.0833727555178"/>
    <n v="3.40833727555178"/>
    <n v="3408337275551780"/>
    <x v="2"/>
    <n v="3060"/>
    <s v="No"/>
    <x v="0"/>
    <n v="2043.05191236515"/>
    <n v="2.04305191236515E+16"/>
    <n v="23.7063917733125"/>
    <n v="2370639177331250"/>
    <x v="386"/>
    <n v="95.6"/>
  </r>
  <r>
    <x v="3"/>
    <n v="63"/>
    <x v="0"/>
    <x v="4"/>
    <x v="3"/>
    <x v="3"/>
    <x v="0"/>
    <x v="3059"/>
    <x v="1"/>
    <x v="3"/>
    <n v="34.077350707049597"/>
    <n v="3.4077350707049598"/>
    <n v="3407735070704960"/>
    <x v="2"/>
    <n v="3061"/>
    <s v="Si"/>
    <x v="1"/>
    <n v="212.120497814674"/>
    <n v="2121204978146740"/>
    <n v="225.70538178487899"/>
    <n v="2.25705381784879E+16"/>
    <x v="70"/>
    <n v="100.4"/>
  </r>
  <r>
    <x v="3"/>
    <n v="64"/>
    <x v="0"/>
    <x v="6"/>
    <x v="0"/>
    <x v="3"/>
    <x v="0"/>
    <x v="3060"/>
    <x v="0"/>
    <x v="1"/>
    <n v="34.071619724434299"/>
    <n v="3.4071619724434301"/>
    <n v="3407161972443430"/>
    <x v="2"/>
    <n v="3062"/>
    <s v="Si"/>
    <x v="1"/>
    <n v="271.18051604440802"/>
    <n v="2711805160444080"/>
    <n v="3.0000000000000001E-12"/>
    <n v="300"/>
    <x v="471"/>
    <n v="105.8"/>
  </r>
  <r>
    <x v="3"/>
    <n v="71"/>
    <x v="1"/>
    <x v="9"/>
    <x v="1"/>
    <x v="3"/>
    <x v="3"/>
    <x v="3061"/>
    <x v="1"/>
    <x v="3"/>
    <n v="34.058584209793601"/>
    <n v="0.34058584209793602"/>
    <n v="340585842097936"/>
    <x v="2"/>
    <n v="3063"/>
    <s v="Si"/>
    <x v="1"/>
    <n v="1997.04459492606"/>
    <n v="1.99704459492606E+16"/>
    <n v="252.71502197857799"/>
    <n v="2.52715021978578E+16"/>
    <x v="246"/>
    <n v="100.1"/>
  </r>
  <r>
    <x v="3"/>
    <n v="55"/>
    <x v="1"/>
    <x v="9"/>
    <x v="3"/>
    <x v="0"/>
    <x v="0"/>
    <x v="3062"/>
    <x v="1"/>
    <x v="1"/>
    <n v="34.011769816787698"/>
    <n v="34.011769816787698"/>
    <n v="3401176981678770"/>
    <x v="2"/>
    <n v="3064"/>
    <s v="No"/>
    <x v="0"/>
    <n v="184.550710243552"/>
    <n v="1845507102435520"/>
    <n v="234.946928028222"/>
    <n v="2.34946928028222E+16"/>
    <x v="469"/>
    <n v="101.7"/>
  </r>
  <r>
    <x v="3"/>
    <n v="59"/>
    <x v="0"/>
    <x v="5"/>
    <x v="0"/>
    <x v="3"/>
    <x v="0"/>
    <x v="3063"/>
    <x v="0"/>
    <x v="1"/>
    <n v="34.007015800660298"/>
    <n v="0.34007015800660301"/>
    <n v="340070158006603"/>
    <x v="2"/>
    <n v="3065"/>
    <s v="Si"/>
    <x v="1"/>
    <n v="2350.2541575074902"/>
    <n v="2.35025415750749E+16"/>
    <n v="299.38886315572603"/>
    <n v="2.99388863155726E+16"/>
    <x v="497"/>
    <n v="102.9"/>
  </r>
  <r>
    <x v="3"/>
    <n v="69"/>
    <x v="0"/>
    <x v="9"/>
    <x v="2"/>
    <x v="3"/>
    <x v="3"/>
    <x v="3064"/>
    <x v="1"/>
    <x v="3"/>
    <n v="33.970770388223499"/>
    <n v="3.3970770388223501"/>
    <n v="3397077038822350"/>
    <x v="2"/>
    <n v="3066"/>
    <s v="Si"/>
    <x v="1"/>
    <n v="2295.1017238408499"/>
    <n v="2.29510172384085E+16"/>
    <n v="264.26363410502398"/>
    <n v="2.64263634105024E+16"/>
    <x v="344"/>
    <n v="101.9"/>
  </r>
  <r>
    <x v="3"/>
    <n v="64"/>
    <x v="0"/>
    <x v="0"/>
    <x v="1"/>
    <x v="0"/>
    <x v="0"/>
    <x v="3065"/>
    <x v="0"/>
    <x v="0"/>
    <n v="33.950979794590999"/>
    <n v="33.950979794590999"/>
    <n v="3395097979459100"/>
    <x v="2"/>
    <n v="3067"/>
    <s v="Si"/>
    <x v="1"/>
    <n v="2467.1791455300699"/>
    <n v="2.46717914553007E+16"/>
    <n v="275.68716463777099"/>
    <n v="2.75687164637771E+16"/>
    <x v="475"/>
    <n v="101.7"/>
  </r>
  <r>
    <x v="3"/>
    <n v="55"/>
    <x v="0"/>
    <x v="5"/>
    <x v="2"/>
    <x v="0"/>
    <x v="0"/>
    <x v="3066"/>
    <x v="0"/>
    <x v="2"/>
    <n v="33.939855533142897"/>
    <n v="33.939855533142897"/>
    <n v="3.39398555331429E+16"/>
    <x v="2"/>
    <n v="3068"/>
    <s v="Si"/>
    <x v="1"/>
    <n v="2534.0406965206298"/>
    <n v="2.53404069652063E+16"/>
    <n v="286.22682502865098"/>
    <n v="2.86226825028651E+16"/>
    <x v="387"/>
    <n v="107.4"/>
  </r>
  <r>
    <x v="3"/>
    <n v="67"/>
    <x v="1"/>
    <x v="6"/>
    <x v="2"/>
    <x v="3"/>
    <x v="3"/>
    <x v="3067"/>
    <x v="0"/>
    <x v="3"/>
    <n v="33.939625921591599"/>
    <n v="3.3939625921591601"/>
    <n v="3393962592159160"/>
    <x v="2"/>
    <n v="3069"/>
    <s v="No"/>
    <x v="0"/>
    <n v="1866.9455509382999"/>
    <n v="1.8669455509383E+16"/>
    <n v="257.26924566530101"/>
    <n v="2.57269245665301E+16"/>
    <x v="371"/>
    <n v="103.2"/>
  </r>
  <r>
    <x v="3"/>
    <n v="61"/>
    <x v="1"/>
    <x v="3"/>
    <x v="2"/>
    <x v="0"/>
    <x v="0"/>
    <x v="3068"/>
    <x v="1"/>
    <x v="1"/>
    <n v="33.9381727054731"/>
    <n v="3.3938172705473102"/>
    <n v="3393817270547310"/>
    <x v="2"/>
    <n v="3070"/>
    <s v="No"/>
    <x v="0"/>
    <n v="218.43842339967401"/>
    <n v="2184384233996740"/>
    <n v="229.18132498339901"/>
    <n v="2.29181324983399E+16"/>
    <x v="333"/>
    <n v="97.9"/>
  </r>
  <r>
    <x v="3"/>
    <n v="42"/>
    <x v="0"/>
    <x v="0"/>
    <x v="1"/>
    <x v="2"/>
    <x v="2"/>
    <x v="3069"/>
    <x v="1"/>
    <x v="0"/>
    <n v="33.903600851543196"/>
    <n v="3.3903600851543199"/>
    <n v="3390360085154320"/>
    <x v="2"/>
    <n v="3071"/>
    <s v="No"/>
    <x v="0"/>
    <n v="2208.14846844463"/>
    <n v="2.20814846844463E+16"/>
    <n v="231.03426906929599"/>
    <n v="2.31034269069296E+16"/>
    <x v="73"/>
    <n v="90.7"/>
  </r>
  <r>
    <x v="3"/>
    <n v="71"/>
    <x v="1"/>
    <x v="2"/>
    <x v="0"/>
    <x v="0"/>
    <x v="3"/>
    <x v="3070"/>
    <x v="1"/>
    <x v="3"/>
    <n v="33.894783280495403"/>
    <n v="33.894783280495403"/>
    <n v="3.38947832804954E+16"/>
    <x v="2"/>
    <n v="3072"/>
    <s v="Si"/>
    <x v="1"/>
    <n v="2118.9967079805501"/>
    <n v="2.11899670798055E+16"/>
    <n v="247.41921953248701"/>
    <n v="2.47419219532487E+16"/>
    <x v="486"/>
    <n v="105.4"/>
  </r>
  <r>
    <x v="3"/>
    <n v="59"/>
    <x v="1"/>
    <x v="9"/>
    <x v="0"/>
    <x v="3"/>
    <x v="0"/>
    <x v="3071"/>
    <x v="0"/>
    <x v="0"/>
    <n v="33.893871391183701"/>
    <n v="33.893871391183701"/>
    <n v="3.38938713911837E+16"/>
    <x v="2"/>
    <n v="3073"/>
    <s v="Si"/>
    <x v="1"/>
    <n v="2158.8972498783601"/>
    <n v="2.15889724987836E+16"/>
    <n v="2.67424084317584"/>
    <n v="267424084317584"/>
    <x v="452"/>
    <n v="104.1"/>
  </r>
  <r>
    <x v="3"/>
    <n v="69"/>
    <x v="1"/>
    <x v="3"/>
    <x v="2"/>
    <x v="3"/>
    <x v="3"/>
    <x v="3072"/>
    <x v="0"/>
    <x v="1"/>
    <n v="33.881263580985298"/>
    <n v="33.881263580985298"/>
    <n v="3388126358098530"/>
    <x v="2"/>
    <n v="3074"/>
    <s v="No"/>
    <x v="0"/>
    <n v="2148.42534358496"/>
    <n v="2.14842534358496E+16"/>
    <n v="277.93873398460602"/>
    <n v="2.77938733984606E+16"/>
    <x v="283"/>
    <n v="100.7"/>
  </r>
  <r>
    <x v="3"/>
    <n v="48"/>
    <x v="0"/>
    <x v="9"/>
    <x v="1"/>
    <x v="1"/>
    <x v="1"/>
    <x v="3073"/>
    <x v="2"/>
    <x v="3"/>
    <n v="33.877729800172403"/>
    <n v="33.877729800172403"/>
    <n v="3.38777298001724E+16"/>
    <x v="2"/>
    <n v="3075"/>
    <s v="No"/>
    <x v="0"/>
    <n v="2011.97313437708"/>
    <n v="2.01197313437708E+16"/>
    <n v="200.34020944473099"/>
    <n v="2.00340209444731E+16"/>
    <x v="236"/>
    <n v="90.4"/>
  </r>
  <r>
    <x v="3"/>
    <n v="65"/>
    <x v="0"/>
    <x v="9"/>
    <x v="3"/>
    <x v="0"/>
    <x v="3"/>
    <x v="3074"/>
    <x v="0"/>
    <x v="1"/>
    <n v="33.854843557366699"/>
    <n v="3.3854843557366698"/>
    <n v="3385484355736670"/>
    <x v="2"/>
    <n v="3076"/>
    <s v="No"/>
    <x v="0"/>
    <n v="228.825660534365"/>
    <n v="2288256605343650"/>
    <n v="29.4456259474549"/>
    <n v="2944562594745490"/>
    <x v="427"/>
    <n v="100"/>
  </r>
  <r>
    <x v="3"/>
    <n v="59"/>
    <x v="0"/>
    <x v="6"/>
    <x v="3"/>
    <x v="2"/>
    <x v="0"/>
    <x v="3075"/>
    <x v="1"/>
    <x v="1"/>
    <n v="33.854190479103195"/>
    <n v="3.3854190479103199"/>
    <n v="3385419047910320"/>
    <x v="2"/>
    <n v="3077"/>
    <s v="Si"/>
    <x v="1"/>
    <n v="213.85104721950901"/>
    <n v="2138510472195090"/>
    <n v="206.604932241662"/>
    <n v="2.06604932241662E+16"/>
    <x v="401"/>
    <n v="98.9"/>
  </r>
  <r>
    <x v="3"/>
    <n v="61"/>
    <x v="1"/>
    <x v="11"/>
    <x v="1"/>
    <x v="0"/>
    <x v="0"/>
    <x v="3076"/>
    <x v="2"/>
    <x v="3"/>
    <n v="33.831267581430197"/>
    <n v="33.831267581430197"/>
    <n v="3.38312675814302E+16"/>
    <x v="2"/>
    <n v="3078"/>
    <s v="No"/>
    <x v="0"/>
    <n v="217.59010123297301"/>
    <n v="2175901012329730"/>
    <n v="211.711895581986"/>
    <n v="2.11711895581986E+16"/>
    <x v="58"/>
    <n v="94.4"/>
  </r>
  <r>
    <x v="3"/>
    <n v="47"/>
    <x v="1"/>
    <x v="8"/>
    <x v="1"/>
    <x v="3"/>
    <x v="1"/>
    <x v="3077"/>
    <x v="0"/>
    <x v="3"/>
    <n v="33.821098324056805"/>
    <n v="3.3821098324056802"/>
    <n v="3382109832405680"/>
    <x v="2"/>
    <n v="3079"/>
    <s v="No"/>
    <x v="0"/>
    <n v="2276.7839006209001"/>
    <n v="2.2767839006209E+16"/>
    <n v="24.054673258404598"/>
    <n v="2405467325840460"/>
    <x v="221"/>
    <n v="93.9"/>
  </r>
  <r>
    <x v="3"/>
    <n v="44"/>
    <x v="1"/>
    <x v="7"/>
    <x v="1"/>
    <x v="2"/>
    <x v="2"/>
    <x v="3078"/>
    <x v="1"/>
    <x v="2"/>
    <n v="33.7987758404307"/>
    <n v="33.7987758404307"/>
    <n v="3.37987758404307E+16"/>
    <x v="2"/>
    <n v="3080"/>
    <s v="No"/>
    <x v="0"/>
    <n v="233.20970281850899"/>
    <n v="2332097028185090"/>
    <n v="22.8215064710141"/>
    <n v="2282150647101410"/>
    <x v="391"/>
    <n v="90.1"/>
  </r>
  <r>
    <x v="3"/>
    <n v="60"/>
    <x v="0"/>
    <x v="3"/>
    <x v="1"/>
    <x v="3"/>
    <x v="0"/>
    <x v="3079"/>
    <x v="1"/>
    <x v="3"/>
    <n v="33.777606192648499"/>
    <n v="33.777606192648499"/>
    <n v="3.37776061926485E+16"/>
    <x v="2"/>
    <n v="3081"/>
    <s v="Si"/>
    <x v="1"/>
    <n v="22.263040217532399"/>
    <n v="222630402175324"/>
    <n v="26.575089262139201"/>
    <n v="2657508926213920"/>
    <x v="299"/>
    <n v="103.7"/>
  </r>
  <r>
    <x v="3"/>
    <n v="60"/>
    <x v="1"/>
    <x v="7"/>
    <x v="1"/>
    <x v="3"/>
    <x v="0"/>
    <x v="3080"/>
    <x v="0"/>
    <x v="3"/>
    <n v="33.770037686869102"/>
    <n v="3.3770037686869099"/>
    <n v="3377003768686910"/>
    <x v="2"/>
    <n v="3082"/>
    <s v="No"/>
    <x v="0"/>
    <n v="2457.8420105901901"/>
    <n v="2.45784201059019E+16"/>
    <n v="27.794194943034999"/>
    <n v="2779419494303500"/>
    <x v="183"/>
    <n v="93.7"/>
  </r>
  <r>
    <x v="3"/>
    <n v="57"/>
    <x v="0"/>
    <x v="0"/>
    <x v="2"/>
    <x v="3"/>
    <x v="0"/>
    <x v="3081"/>
    <x v="0"/>
    <x v="0"/>
    <n v="33.768727682250002"/>
    <n v="33.768727682250002"/>
    <n v="3.376872768225E+16"/>
    <x v="2"/>
    <n v="3083"/>
    <s v="Si"/>
    <x v="1"/>
    <n v="242.449572498853"/>
    <n v="2424495724988530"/>
    <n v="27.989538240481298"/>
    <n v="2798953824048130"/>
    <x v="281"/>
    <n v="100.7"/>
  </r>
  <r>
    <x v="3"/>
    <n v="56"/>
    <x v="1"/>
    <x v="2"/>
    <x v="3"/>
    <x v="3"/>
    <x v="0"/>
    <x v="3082"/>
    <x v="0"/>
    <x v="1"/>
    <n v="33.756916564784902"/>
    <n v="3.37569165647849"/>
    <n v="3375691656478490"/>
    <x v="2"/>
    <n v="3084"/>
    <s v="No"/>
    <x v="0"/>
    <n v="2276.3608094619299"/>
    <n v="2.27636080946193E+16"/>
    <n v="258.00671663086803"/>
    <n v="2.58006716630868E+16"/>
    <x v="79"/>
    <n v="97.3"/>
  </r>
  <r>
    <x v="3"/>
    <n v="44"/>
    <x v="0"/>
    <x v="5"/>
    <x v="1"/>
    <x v="3"/>
    <x v="2"/>
    <x v="3083"/>
    <x v="0"/>
    <x v="1"/>
    <n v="33.755535755324303"/>
    <n v="33.755535755324303"/>
    <n v="3.37555357553243E+16"/>
    <x v="2"/>
    <n v="3085"/>
    <s v="No"/>
    <x v="0"/>
    <n v="2419.3489852416401"/>
    <n v="2.41934898524164E+16"/>
    <n v="26.7909175338011"/>
    <n v="2679091753380110"/>
    <x v="185"/>
    <n v="94.6"/>
  </r>
  <r>
    <x v="3"/>
    <n v="63"/>
    <x v="0"/>
    <x v="9"/>
    <x v="1"/>
    <x v="2"/>
    <x v="0"/>
    <x v="3084"/>
    <x v="0"/>
    <x v="1"/>
    <n v="33.753979787941304"/>
    <n v="0.33753979787941302"/>
    <n v="337539797879413"/>
    <x v="2"/>
    <n v="3086"/>
    <s v="Si"/>
    <x v="1"/>
    <n v="2101.6582302299898"/>
    <n v="2.10165823022999E+16"/>
    <n v="21.314248307065899"/>
    <n v="2131424830706590"/>
    <x v="372"/>
    <n v="102.3"/>
  </r>
  <r>
    <x v="3"/>
    <n v="54"/>
    <x v="0"/>
    <x v="5"/>
    <x v="3"/>
    <x v="0"/>
    <x v="1"/>
    <x v="3085"/>
    <x v="1"/>
    <x v="0"/>
    <n v="33.750597292547603"/>
    <n v="33.750597292547603"/>
    <n v="3375059729254760"/>
    <x v="2"/>
    <n v="3087"/>
    <s v="No"/>
    <x v="0"/>
    <n v="2241.4731217619601"/>
    <n v="2.24147312176196E+16"/>
    <n v="236.15100337385101"/>
    <n v="2.36151003373851E+16"/>
    <x v="105"/>
    <n v="96.7"/>
  </r>
  <r>
    <x v="3"/>
    <n v="68"/>
    <x v="0"/>
    <x v="6"/>
    <x v="2"/>
    <x v="3"/>
    <x v="3"/>
    <x v="3086"/>
    <x v="1"/>
    <x v="1"/>
    <n v="33.737342335448801"/>
    <n v="3.3737342335448801"/>
    <n v="3373734233544880"/>
    <x v="2"/>
    <n v="3088"/>
    <s v="Si"/>
    <x v="1"/>
    <n v="223.34845213670599"/>
    <n v="2233484521367060"/>
    <n v="0.25877928813193002"/>
    <n v="25877928813193"/>
    <x v="318"/>
    <n v="105.4"/>
  </r>
  <r>
    <x v="3"/>
    <n v="64"/>
    <x v="0"/>
    <x v="9"/>
    <x v="1"/>
    <x v="2"/>
    <x v="0"/>
    <x v="3087"/>
    <x v="2"/>
    <x v="3"/>
    <n v="33.727776487923002"/>
    <n v="33.727776487923002"/>
    <n v="3.3727776487923E+16"/>
    <x v="2"/>
    <n v="3089"/>
    <s v="No"/>
    <x v="0"/>
    <n v="2124.52216298651"/>
    <n v="2.12452216298651E+16"/>
    <n v="201.00007366365199"/>
    <n v="2.01000073663652E+16"/>
    <x v="208"/>
    <n v="97.7"/>
  </r>
  <r>
    <x v="3"/>
    <n v="61"/>
    <x v="0"/>
    <x v="1"/>
    <x v="3"/>
    <x v="0"/>
    <x v="0"/>
    <x v="3088"/>
    <x v="0"/>
    <x v="1"/>
    <n v="33.702780072369301"/>
    <n v="3.3702780072369301"/>
    <n v="3370278007236930"/>
    <x v="2"/>
    <n v="3090"/>
    <s v="No"/>
    <x v="0"/>
    <n v="2241.5151805487399"/>
    <n v="2.24151518054874E+16"/>
    <n v="25.442393712706899"/>
    <n v="2544239371270690"/>
    <x v="445"/>
    <n v="101.3"/>
  </r>
  <r>
    <x v="3"/>
    <n v="69"/>
    <x v="1"/>
    <x v="9"/>
    <x v="0"/>
    <x v="0"/>
    <x v="3"/>
    <x v="3089"/>
    <x v="0"/>
    <x v="0"/>
    <n v="33.699048283936705"/>
    <n v="3.3699048283936701"/>
    <n v="3369904828393670"/>
    <x v="2"/>
    <n v="3091"/>
    <s v="Si"/>
    <x v="1"/>
    <n v="2036.17318261336"/>
    <n v="2.03617318261336E+16"/>
    <n v="28.843022901679699"/>
    <n v="2884302290167970"/>
    <x v="475"/>
    <n v="104.5"/>
  </r>
  <r>
    <x v="3"/>
    <n v="65"/>
    <x v="1"/>
    <x v="9"/>
    <x v="2"/>
    <x v="3"/>
    <x v="3"/>
    <x v="3090"/>
    <x v="0"/>
    <x v="0"/>
    <n v="33.658720712752199"/>
    <n v="33.658720712752199"/>
    <n v="3.36587207127522E+16"/>
    <x v="2"/>
    <n v="3092"/>
    <s v="No"/>
    <x v="0"/>
    <n v="2253.4256348785698"/>
    <n v="2.25342563487857E+16"/>
    <n v="27.195394294910201"/>
    <n v="2719539429491020"/>
    <x v="91"/>
    <n v="102.2"/>
  </r>
  <r>
    <x v="3"/>
    <n v="66"/>
    <x v="0"/>
    <x v="7"/>
    <x v="1"/>
    <x v="1"/>
    <x v="3"/>
    <x v="3091"/>
    <x v="1"/>
    <x v="1"/>
    <n v="33.655601635174101"/>
    <n v="33.655601635174101"/>
    <n v="3.36556016351741E+16"/>
    <x v="2"/>
    <n v="3093"/>
    <s v="No"/>
    <x v="0"/>
    <n v="2098.32053189113"/>
    <n v="2.09832053189113E+16"/>
    <n v="204.033555594131"/>
    <n v="2.04033555594131E+16"/>
    <x v="69"/>
    <n v="106.2"/>
  </r>
  <r>
    <x v="3"/>
    <n v="61"/>
    <x v="1"/>
    <x v="6"/>
    <x v="3"/>
    <x v="0"/>
    <x v="0"/>
    <x v="3092"/>
    <x v="1"/>
    <x v="1"/>
    <n v="33.650027593055498"/>
    <n v="3.36500275930555"/>
    <n v="3365002759305550"/>
    <x v="2"/>
    <n v="3094"/>
    <s v="Si"/>
    <x v="1"/>
    <n v="2382.1993414439999"/>
    <n v="2.382199341444E+16"/>
    <n v="25.8261328407959"/>
    <n v="2582613284079590"/>
    <x v="400"/>
    <n v="102.7"/>
  </r>
  <r>
    <x v="3"/>
    <n v="62"/>
    <x v="1"/>
    <x v="4"/>
    <x v="1"/>
    <x v="0"/>
    <x v="0"/>
    <x v="3093"/>
    <x v="0"/>
    <x v="3"/>
    <n v="33.629177422297097"/>
    <n v="33.629177422297097"/>
    <n v="3.36291774222971E+16"/>
    <x v="2"/>
    <n v="3095"/>
    <s v="No"/>
    <x v="0"/>
    <n v="225.86182613010001"/>
    <n v="2258618261301000"/>
    <n v="253.29291972607501"/>
    <n v="2.53292919726075E+16"/>
    <x v="16"/>
    <n v="93.8"/>
  </r>
  <r>
    <x v="3"/>
    <n v="59"/>
    <x v="0"/>
    <x v="2"/>
    <x v="2"/>
    <x v="0"/>
    <x v="0"/>
    <x v="3094"/>
    <x v="0"/>
    <x v="0"/>
    <n v="33.629159907506001"/>
    <n v="3.3629159907505999"/>
    <n v="3362915990750600"/>
    <x v="2"/>
    <n v="3096"/>
    <s v="No"/>
    <x v="0"/>
    <n v="2151.4537740157698"/>
    <n v="2.15145377401577E+16"/>
    <n v="259.02845541272097"/>
    <n v="2.59028455412721E+16"/>
    <x v="451"/>
    <n v="102.3"/>
  </r>
  <r>
    <x v="3"/>
    <n v="52"/>
    <x v="1"/>
    <x v="11"/>
    <x v="1"/>
    <x v="2"/>
    <x v="1"/>
    <x v="3095"/>
    <x v="1"/>
    <x v="3"/>
    <n v="33.612153186717599"/>
    <n v="3.3612153186717602"/>
    <n v="3361215318671760"/>
    <x v="2"/>
    <n v="3097"/>
    <s v="No"/>
    <x v="0"/>
    <n v="1923.1867567817801"/>
    <n v="1.92318675678178E+16"/>
    <n v="200.95793085742901"/>
    <n v="2.00957930857429E+16"/>
    <x v="174"/>
    <n v="92.6"/>
  </r>
  <r>
    <x v="3"/>
    <n v="59"/>
    <x v="0"/>
    <x v="0"/>
    <x v="0"/>
    <x v="3"/>
    <x v="0"/>
    <x v="3096"/>
    <x v="1"/>
    <x v="1"/>
    <n v="33.600370486934501"/>
    <n v="33.600370486934501"/>
    <n v="3.36003704869345E+16"/>
    <x v="2"/>
    <n v="3098"/>
    <s v="Si"/>
    <x v="1"/>
    <n v="238.84323068067999"/>
    <n v="2388432306806800"/>
    <n v="250.7235776238"/>
    <n v="2.507235776238E+16"/>
    <x v="469"/>
    <n v="102.1"/>
  </r>
  <r>
    <x v="3"/>
    <n v="52"/>
    <x v="0"/>
    <x v="5"/>
    <x v="1"/>
    <x v="0"/>
    <x v="1"/>
    <x v="3097"/>
    <x v="1"/>
    <x v="1"/>
    <n v="33.5871029327485"/>
    <n v="33.5871029327485"/>
    <n v="3.35871029327485E+16"/>
    <x v="2"/>
    <n v="3099"/>
    <s v="No"/>
    <x v="0"/>
    <n v="205.140902350381"/>
    <n v="2051409023503810"/>
    <n v="24.2520944471391"/>
    <n v="2425209444713910"/>
    <x v="201"/>
    <n v="93.8"/>
  </r>
  <r>
    <x v="3"/>
    <n v="56"/>
    <x v="1"/>
    <x v="5"/>
    <x v="3"/>
    <x v="0"/>
    <x v="0"/>
    <x v="3098"/>
    <x v="1"/>
    <x v="0"/>
    <n v="33.563121000581106"/>
    <n v="3.3563121000581102"/>
    <n v="3356312100058110"/>
    <x v="2"/>
    <n v="3100"/>
    <s v="No"/>
    <x v="0"/>
    <n v="2170.9738776244899"/>
    <n v="2.17097387762449E+16"/>
    <n v="232.934997131681"/>
    <n v="2.32934997131681E+16"/>
    <x v="91"/>
    <n v="100.9"/>
  </r>
  <r>
    <x v="3"/>
    <n v="54"/>
    <x v="0"/>
    <x v="4"/>
    <x v="1"/>
    <x v="1"/>
    <x v="1"/>
    <x v="3099"/>
    <x v="2"/>
    <x v="3"/>
    <n v="33.544575404681403"/>
    <n v="33.544575404681403"/>
    <n v="3354457540468140"/>
    <x v="2"/>
    <n v="3101"/>
    <s v="No"/>
    <x v="0"/>
    <n v="1866.84029522473"/>
    <n v="1.86684029522473E+16"/>
    <n v="152.41271089770501"/>
    <n v="1.52412710897705E+16"/>
    <x v="227"/>
    <n v="85.7"/>
  </r>
  <r>
    <x v="3"/>
    <n v="59"/>
    <x v="1"/>
    <x v="14"/>
    <x v="2"/>
    <x v="3"/>
    <x v="0"/>
    <x v="3100"/>
    <x v="1"/>
    <x v="3"/>
    <n v="33.525637290224502"/>
    <n v="33.525637290224502"/>
    <n v="3.35256372902245E+16"/>
    <x v="2"/>
    <n v="3102"/>
    <s v="No"/>
    <x v="0"/>
    <n v="2440.4484003637599"/>
    <n v="2.44044840036376E+16"/>
    <n v="27.653213191619699"/>
    <n v="2765321319161970"/>
    <x v="395"/>
    <n v="98.9"/>
  </r>
  <r>
    <x v="3"/>
    <n v="65"/>
    <x v="0"/>
    <x v="9"/>
    <x v="2"/>
    <x v="3"/>
    <x v="3"/>
    <x v="3101"/>
    <x v="0"/>
    <x v="1"/>
    <n v="33.524861351151301"/>
    <n v="3.3524861351151301"/>
    <n v="3352486135115130"/>
    <x v="2"/>
    <n v="3103"/>
    <s v="No"/>
    <x v="0"/>
    <n v="246.65494440178401"/>
    <n v="2466549444017840"/>
    <n v="232.65599331797401"/>
    <n v="2.32655993317974E+16"/>
    <x v="411"/>
    <n v="99.5"/>
  </r>
  <r>
    <x v="3"/>
    <n v="67"/>
    <x v="1"/>
    <x v="11"/>
    <x v="2"/>
    <x v="3"/>
    <x v="3"/>
    <x v="3102"/>
    <x v="1"/>
    <x v="3"/>
    <n v="33.499964227247297"/>
    <n v="3.3499964227247299"/>
    <n v="3349996422724730"/>
    <x v="2"/>
    <n v="3104"/>
    <s v="No"/>
    <x v="0"/>
    <n v="2108.7339273388102"/>
    <n v="2.10873392733881E+16"/>
    <n v="214.51349549879399"/>
    <n v="2.14513495498794E+16"/>
    <x v="76"/>
    <n v="96.3"/>
  </r>
  <r>
    <x v="3"/>
    <n v="67"/>
    <x v="1"/>
    <x v="4"/>
    <x v="2"/>
    <x v="0"/>
    <x v="3"/>
    <x v="3103"/>
    <x v="0"/>
    <x v="1"/>
    <n v="33.455284377397199"/>
    <n v="33.455284377397199"/>
    <n v="3345528437739720"/>
    <x v="2"/>
    <n v="3105"/>
    <s v="No"/>
    <x v="0"/>
    <n v="1852.7110068099601"/>
    <n v="1.85271100680996E+16"/>
    <n v="212.94310996901001"/>
    <n v="2.1294310996901E+16"/>
    <x v="414"/>
    <n v="95.4"/>
  </r>
  <r>
    <x v="3"/>
    <n v="64"/>
    <x v="0"/>
    <x v="5"/>
    <x v="0"/>
    <x v="3"/>
    <x v="0"/>
    <x v="3104"/>
    <x v="0"/>
    <x v="2"/>
    <n v="33.450477028172799"/>
    <n v="3.34504770281728"/>
    <n v="3345047702817280"/>
    <x v="2"/>
    <n v="3106"/>
    <s v="No"/>
    <x v="0"/>
    <n v="215.16028979296601"/>
    <n v="2151602897929660"/>
    <n v="26.688013270984801"/>
    <n v="2668801327098480"/>
    <x v="445"/>
    <n v="104.8"/>
  </r>
  <r>
    <x v="3"/>
    <n v="69"/>
    <x v="0"/>
    <x v="3"/>
    <x v="3"/>
    <x v="3"/>
    <x v="3"/>
    <x v="3105"/>
    <x v="0"/>
    <x v="3"/>
    <n v="33.432952980267302"/>
    <n v="0.334329529802673"/>
    <n v="334329529802673"/>
    <x v="2"/>
    <n v="3107"/>
    <s v="Si"/>
    <x v="1"/>
    <n v="2313.2356253750199"/>
    <n v="2.31323562537502E+16"/>
    <n v="28.8860978437596"/>
    <n v="2888609784375960"/>
    <x v="339"/>
    <n v="104.2"/>
  </r>
  <r>
    <x v="3"/>
    <n v="51"/>
    <x v="0"/>
    <x v="5"/>
    <x v="2"/>
    <x v="0"/>
    <x v="1"/>
    <x v="3106"/>
    <x v="0"/>
    <x v="1"/>
    <n v="33.431336365808598"/>
    <n v="3.3431336365808599"/>
    <n v="3343133636580860"/>
    <x v="2"/>
    <n v="3108"/>
    <s v="No"/>
    <x v="0"/>
    <n v="218.04039259887901"/>
    <n v="2180403925988790"/>
    <n v="244.859001390157"/>
    <n v="2.44859001390157E+16"/>
    <x v="349"/>
    <n v="101.6"/>
  </r>
  <r>
    <x v="3"/>
    <n v="51"/>
    <x v="0"/>
    <x v="2"/>
    <x v="1"/>
    <x v="0"/>
    <x v="1"/>
    <x v="3107"/>
    <x v="1"/>
    <x v="3"/>
    <n v="33.430706437115603"/>
    <n v="33.430706437115603"/>
    <n v="3.34307064371156E+16"/>
    <x v="2"/>
    <n v="3109"/>
    <s v="No"/>
    <x v="0"/>
    <n v="1998.1371446109199"/>
    <n v="1.99813714461092E+16"/>
    <n v="227.678946297621"/>
    <n v="2.27678946297621E+16"/>
    <x v="181"/>
    <n v="88.4"/>
  </r>
  <r>
    <x v="3"/>
    <n v="65"/>
    <x v="1"/>
    <x v="7"/>
    <x v="3"/>
    <x v="3"/>
    <x v="3"/>
    <x v="3108"/>
    <x v="0"/>
    <x v="1"/>
    <n v="33.422910619736001"/>
    <n v="3.3422910619735999"/>
    <n v="3342291061973600"/>
    <x v="2"/>
    <n v="3110"/>
    <s v="No"/>
    <x v="0"/>
    <n v="2349.9982175813602"/>
    <n v="2.34999821758136E+16"/>
    <n v="22.465217800322002"/>
    <n v="2246521780032200"/>
    <x v="272"/>
    <n v="97.6"/>
  </r>
  <r>
    <x v="3"/>
    <n v="66"/>
    <x v="1"/>
    <x v="2"/>
    <x v="2"/>
    <x v="3"/>
    <x v="3"/>
    <x v="3109"/>
    <x v="1"/>
    <x v="3"/>
    <n v="33.371495463594101"/>
    <n v="3.3371495463594099"/>
    <n v="3337149546359410"/>
    <x v="2"/>
    <n v="3111"/>
    <s v="No"/>
    <x v="0"/>
    <n v="2106.8030369469002"/>
    <n v="2.1068030369469E+16"/>
    <n v="23.164654219279001"/>
    <n v="2316465421927900"/>
    <x v="465"/>
    <n v="93.6"/>
  </r>
  <r>
    <x v="3"/>
    <n v="64"/>
    <x v="1"/>
    <x v="1"/>
    <x v="1"/>
    <x v="2"/>
    <x v="0"/>
    <x v="3110"/>
    <x v="1"/>
    <x v="3"/>
    <n v="33.307171478029204"/>
    <n v="3.3307171478029201"/>
    <n v="3330717147802920"/>
    <x v="2"/>
    <n v="3112"/>
    <s v="No"/>
    <x v="0"/>
    <n v="2309.0058105289299"/>
    <n v="2.30900581052893E+16"/>
    <n v="22.330177594132799"/>
    <n v="2233017759413280"/>
    <x v="134"/>
    <n v="97.9"/>
  </r>
  <r>
    <x v="3"/>
    <n v="58"/>
    <x v="0"/>
    <x v="11"/>
    <x v="1"/>
    <x v="0"/>
    <x v="0"/>
    <x v="3111"/>
    <x v="0"/>
    <x v="0"/>
    <n v="33.296340378824802"/>
    <n v="0.33296340378824801"/>
    <n v="332963403788248"/>
    <x v="2"/>
    <n v="3113"/>
    <s v="No"/>
    <x v="0"/>
    <n v="229.087324449172"/>
    <n v="2290873244491720"/>
    <n v="235.200360045564"/>
    <n v="2.35200360045564E+16"/>
    <x v="294"/>
    <n v="99.8"/>
  </r>
  <r>
    <x v="3"/>
    <n v="62"/>
    <x v="0"/>
    <x v="5"/>
    <x v="1"/>
    <x v="3"/>
    <x v="0"/>
    <x v="3112"/>
    <x v="1"/>
    <x v="3"/>
    <n v="33.269957997512499"/>
    <n v="33.269957997512499"/>
    <n v="3.32699579975125E+16"/>
    <x v="2"/>
    <n v="3114"/>
    <s v="No"/>
    <x v="0"/>
    <n v="235.478408168079"/>
    <n v="2354784081680790"/>
    <n v="29.783874846415799"/>
    <n v="2978387484641580"/>
    <x v="305"/>
    <n v="91.1"/>
  </r>
  <r>
    <x v="3"/>
    <n v="68"/>
    <x v="0"/>
    <x v="7"/>
    <x v="1"/>
    <x v="3"/>
    <x v="3"/>
    <x v="3113"/>
    <x v="1"/>
    <x v="3"/>
    <n v="33.259754285732598"/>
    <n v="33.259754285732598"/>
    <n v="3325975428573260"/>
    <x v="2"/>
    <n v="3115"/>
    <s v="Si"/>
    <x v="1"/>
    <n v="2130.7967138804202"/>
    <n v="2.13079671388042E+16"/>
    <n v="241.802707315822"/>
    <n v="2.41802707315822E+16"/>
    <x v="395"/>
    <n v="96"/>
  </r>
  <r>
    <x v="3"/>
    <n v="55"/>
    <x v="1"/>
    <x v="0"/>
    <x v="1"/>
    <x v="3"/>
    <x v="0"/>
    <x v="3114"/>
    <x v="0"/>
    <x v="1"/>
    <n v="33.257877285465597"/>
    <n v="33.257877285465597"/>
    <n v="3.32578772854656E+16"/>
    <x v="2"/>
    <n v="3116"/>
    <s v="No"/>
    <x v="0"/>
    <n v="2402.73734008783"/>
    <n v="2.40273734008783E+16"/>
    <n v="26.874937206350602"/>
    <n v="2687493720635060"/>
    <x v="253"/>
    <n v="96.7"/>
  </r>
  <r>
    <x v="3"/>
    <n v="54"/>
    <x v="1"/>
    <x v="9"/>
    <x v="1"/>
    <x v="0"/>
    <x v="1"/>
    <x v="3115"/>
    <x v="1"/>
    <x v="3"/>
    <n v="33.2552612941872"/>
    <n v="33.2552612941872"/>
    <n v="3.32552612941872E+16"/>
    <x v="2"/>
    <n v="3117"/>
    <s v="No"/>
    <x v="0"/>
    <n v="2120.3824274308099"/>
    <n v="2.12038242743081E+16"/>
    <n v="235.733826059096"/>
    <n v="2.35733826059096E+16"/>
    <x v="108"/>
    <n v="85.2"/>
  </r>
  <r>
    <x v="3"/>
    <n v="42"/>
    <x v="0"/>
    <x v="9"/>
    <x v="1"/>
    <x v="0"/>
    <x v="2"/>
    <x v="3116"/>
    <x v="0"/>
    <x v="0"/>
    <n v="33.248094811915003"/>
    <n v="3.3248094811915001"/>
    <n v="3324809481191500"/>
    <x v="2"/>
    <n v="3118"/>
    <s v="No"/>
    <x v="0"/>
    <n v="1991.96883023553"/>
    <n v="1.99196883023553E+16"/>
    <n v="24.0589901775346"/>
    <n v="2405899017753460"/>
    <x v="395"/>
    <n v="94.4"/>
  </r>
  <r>
    <x v="3"/>
    <n v="60"/>
    <x v="0"/>
    <x v="5"/>
    <x v="0"/>
    <x v="3"/>
    <x v="0"/>
    <x v="3117"/>
    <x v="0"/>
    <x v="0"/>
    <n v="33.237586769917804"/>
    <n v="3.3237586769917802"/>
    <n v="3323758676991780"/>
    <x v="2"/>
    <n v="3119"/>
    <s v="Si"/>
    <x v="1"/>
    <n v="2167.25468731822"/>
    <n v="2.16725468731822E+16"/>
    <n v="3.0000000000000001E-12"/>
    <n v="300"/>
    <x v="354"/>
    <n v="104.1"/>
  </r>
  <r>
    <x v="3"/>
    <n v="53"/>
    <x v="1"/>
    <x v="9"/>
    <x v="1"/>
    <x v="0"/>
    <x v="1"/>
    <x v="3118"/>
    <x v="1"/>
    <x v="3"/>
    <n v="33.197276883438597"/>
    <n v="33.197276883438597"/>
    <n v="3.31972768834386E+16"/>
    <x v="2"/>
    <n v="3120"/>
    <s v="No"/>
    <x v="0"/>
    <n v="19.704828585753699"/>
    <n v="197048285857537"/>
    <n v="224.18780465631201"/>
    <n v="2.24187804656312E+16"/>
    <x v="510"/>
    <n v="90.7"/>
  </r>
  <r>
    <x v="3"/>
    <n v="56"/>
    <x v="1"/>
    <x v="0"/>
    <x v="1"/>
    <x v="0"/>
    <x v="0"/>
    <x v="3119"/>
    <x v="0"/>
    <x v="1"/>
    <n v="33.177844757226296"/>
    <n v="3.3177844757226298"/>
    <n v="3317784475722630"/>
    <x v="2"/>
    <n v="3121"/>
    <s v="No"/>
    <x v="0"/>
    <n v="1962.39736745404"/>
    <n v="1.96239736745404E+16"/>
    <n v="294.43227486605502"/>
    <n v="2.94432274866055E+16"/>
    <x v="23"/>
    <n v="96.3"/>
  </r>
  <r>
    <x v="3"/>
    <n v="67"/>
    <x v="1"/>
    <x v="2"/>
    <x v="2"/>
    <x v="3"/>
    <x v="3"/>
    <x v="3120"/>
    <x v="0"/>
    <x v="1"/>
    <n v="33.175441820182101"/>
    <n v="3.3175441820182101"/>
    <n v="3317544182018210"/>
    <x v="2"/>
    <n v="3122"/>
    <s v="No"/>
    <x v="0"/>
    <n v="213.81811973797701"/>
    <n v="2138181197379770"/>
    <n v="279.39074986355803"/>
    <n v="2.79390749863558E+16"/>
    <x v="317"/>
    <n v="100.9"/>
  </r>
  <r>
    <x v="3"/>
    <n v="66"/>
    <x v="0"/>
    <x v="2"/>
    <x v="2"/>
    <x v="0"/>
    <x v="3"/>
    <x v="3121"/>
    <x v="0"/>
    <x v="1"/>
    <n v="33.171121920984298"/>
    <n v="3.3171121920984299"/>
    <n v="3317112192098430"/>
    <x v="2"/>
    <n v="3123"/>
    <s v="No"/>
    <x v="0"/>
    <n v="2345.30538811101"/>
    <n v="2.34530538811101E+16"/>
    <n v="18.344510458491101"/>
    <n v="1834451045849110"/>
    <x v="318"/>
    <n v="99.5"/>
  </r>
  <r>
    <x v="3"/>
    <n v="55"/>
    <x v="0"/>
    <x v="8"/>
    <x v="2"/>
    <x v="3"/>
    <x v="0"/>
    <x v="3122"/>
    <x v="0"/>
    <x v="0"/>
    <n v="33.170885262149"/>
    <n v="3.3170885262149001"/>
    <n v="3317088526214900"/>
    <x v="2"/>
    <n v="3124"/>
    <s v="Si"/>
    <x v="1"/>
    <n v="253.319472516849"/>
    <n v="2533194725168490"/>
    <n v="3.0000000000000001E-12"/>
    <n v="300"/>
    <x v="283"/>
    <n v="101.9"/>
  </r>
  <r>
    <x v="3"/>
    <n v="57"/>
    <x v="0"/>
    <x v="5"/>
    <x v="3"/>
    <x v="3"/>
    <x v="0"/>
    <x v="3123"/>
    <x v="1"/>
    <x v="1"/>
    <n v="33.163820211375501"/>
    <n v="3.3163820211375499"/>
    <n v="3316382021137550"/>
    <x v="2"/>
    <n v="3125"/>
    <s v="No"/>
    <x v="0"/>
    <n v="192.33187276588899"/>
    <n v="1923318727658890"/>
    <n v="210.964938703602"/>
    <n v="2.10964938703602E+16"/>
    <x v="7"/>
    <n v="97.9"/>
  </r>
  <r>
    <x v="3"/>
    <n v="68"/>
    <x v="1"/>
    <x v="2"/>
    <x v="2"/>
    <x v="3"/>
    <x v="3"/>
    <x v="3124"/>
    <x v="0"/>
    <x v="3"/>
    <n v="33.161573848855703"/>
    <n v="3.3161573848855701"/>
    <n v="3316157384885570"/>
    <x v="2"/>
    <n v="3126"/>
    <s v="Si"/>
    <x v="1"/>
    <n v="2445.6360659163001"/>
    <n v="2.4456360659163E+16"/>
    <n v="270.979393711927"/>
    <n v="2.70979393711927E+16"/>
    <x v="269"/>
    <n v="103.5"/>
  </r>
  <r>
    <x v="3"/>
    <n v="71"/>
    <x v="0"/>
    <x v="9"/>
    <x v="3"/>
    <x v="3"/>
    <x v="3"/>
    <x v="3125"/>
    <x v="0"/>
    <x v="1"/>
    <n v="33.160636278307997"/>
    <n v="33.160636278307997"/>
    <n v="3.3160636278308E+16"/>
    <x v="2"/>
    <n v="3127"/>
    <s v="No"/>
    <x v="0"/>
    <n v="2217.22552487243"/>
    <n v="2.21722552487243E+16"/>
    <n v="23.6172904203234"/>
    <n v="2361729042032340"/>
    <x v="304"/>
    <n v="102.3"/>
  </r>
  <r>
    <x v="3"/>
    <n v="58"/>
    <x v="1"/>
    <x v="7"/>
    <x v="1"/>
    <x v="0"/>
    <x v="0"/>
    <x v="3126"/>
    <x v="0"/>
    <x v="1"/>
    <n v="33.1491073964485"/>
    <n v="33.1491073964485"/>
    <n v="3.31491073964485E+16"/>
    <x v="2"/>
    <n v="3128"/>
    <s v="No"/>
    <x v="0"/>
    <n v="213.66732379804799"/>
    <n v="2136673237980480"/>
    <n v="24.523811245849501"/>
    <n v="2452381124584950"/>
    <x v="243"/>
    <n v="97.2"/>
  </r>
  <r>
    <x v="3"/>
    <n v="62"/>
    <x v="1"/>
    <x v="5"/>
    <x v="2"/>
    <x v="0"/>
    <x v="0"/>
    <x v="3127"/>
    <x v="0"/>
    <x v="0"/>
    <n v="33.129001288012304"/>
    <n v="3.3129001288012301"/>
    <n v="3312900128801230"/>
    <x v="2"/>
    <n v="3129"/>
    <s v="No"/>
    <x v="0"/>
    <n v="2146.7684340047999"/>
    <n v="2.1467684340048E+16"/>
    <n v="229.704623503476"/>
    <n v="2.29704623503476E+16"/>
    <x v="335"/>
    <n v="95.2"/>
  </r>
  <r>
    <x v="3"/>
    <n v="65"/>
    <x v="0"/>
    <x v="2"/>
    <x v="3"/>
    <x v="0"/>
    <x v="3"/>
    <x v="3128"/>
    <x v="1"/>
    <x v="1"/>
    <n v="33.118650712614802"/>
    <n v="3.3118650712614799"/>
    <n v="3311865071261480"/>
    <x v="2"/>
    <n v="3130"/>
    <s v="No"/>
    <x v="0"/>
    <n v="2214.4887353382201"/>
    <n v="2.21448873533822E+16"/>
    <n v="234.35373043132901"/>
    <n v="2.34353730431329E+16"/>
    <x v="310"/>
    <n v="94.4"/>
  </r>
  <r>
    <x v="3"/>
    <n v="73"/>
    <x v="1"/>
    <x v="1"/>
    <x v="0"/>
    <x v="3"/>
    <x v="3"/>
    <x v="3129"/>
    <x v="0"/>
    <x v="3"/>
    <n v="33.085872511621297"/>
    <n v="33.085872511621297"/>
    <n v="3.30858725116213E+16"/>
    <x v="2"/>
    <n v="3131"/>
    <s v="Si"/>
    <x v="1"/>
    <n v="228.90843813940799"/>
    <n v="2289084381394080"/>
    <n v="267.59321369697102"/>
    <n v="2.67593213696971E+16"/>
    <x v="514"/>
    <n v="106.4"/>
  </r>
  <r>
    <x v="3"/>
    <n v="61"/>
    <x v="0"/>
    <x v="3"/>
    <x v="1"/>
    <x v="2"/>
    <x v="0"/>
    <x v="3130"/>
    <x v="2"/>
    <x v="3"/>
    <n v="33.084906652298898"/>
    <n v="33.084906652298898"/>
    <n v="3.30849066522989E+16"/>
    <x v="2"/>
    <n v="3132"/>
    <s v="No"/>
    <x v="0"/>
    <n v="192.499369525768"/>
    <n v="1924993695257680"/>
    <n v="19.902264247515301"/>
    <n v="1990226424751530"/>
    <x v="200"/>
    <n v="92.4"/>
  </r>
  <r>
    <x v="3"/>
    <n v="56"/>
    <x v="0"/>
    <x v="15"/>
    <x v="3"/>
    <x v="3"/>
    <x v="0"/>
    <x v="3131"/>
    <x v="0"/>
    <x v="1"/>
    <n v="33.065988126274299"/>
    <n v="3.3065988126274299"/>
    <n v="3306598812627430"/>
    <x v="2"/>
    <n v="3133"/>
    <s v="No"/>
    <x v="0"/>
    <n v="230.091380014923"/>
    <n v="2300913800149230"/>
    <n v="20.564910594129799"/>
    <n v="2056491059412980"/>
    <x v="477"/>
    <n v="98.9"/>
  </r>
  <r>
    <x v="3"/>
    <n v="65"/>
    <x v="1"/>
    <x v="2"/>
    <x v="0"/>
    <x v="0"/>
    <x v="3"/>
    <x v="3132"/>
    <x v="1"/>
    <x v="0"/>
    <n v="33.028178047592498"/>
    <n v="3.30281780475925"/>
    <n v="3302817804759250"/>
    <x v="2"/>
    <n v="3134"/>
    <s v="No"/>
    <x v="0"/>
    <n v="1999.7059984213499"/>
    <n v="1.99970599842135E+16"/>
    <n v="232.98052750641699"/>
    <n v="2.32980527506417E+16"/>
    <x v="105"/>
    <n v="97.3"/>
  </r>
  <r>
    <x v="3"/>
    <n v="66"/>
    <x v="1"/>
    <x v="5"/>
    <x v="1"/>
    <x v="0"/>
    <x v="3"/>
    <x v="3133"/>
    <x v="0"/>
    <x v="0"/>
    <n v="33.025671136912401"/>
    <n v="3.3025671136912398"/>
    <n v="3302567113691240"/>
    <x v="2"/>
    <n v="3135"/>
    <s v="No"/>
    <x v="0"/>
    <n v="24.616128148909901"/>
    <n v="246161281489099"/>
    <n v="270.09589043202601"/>
    <n v="2.70095890432026E+16"/>
    <x v="343"/>
    <n v="94.8"/>
  </r>
  <r>
    <x v="3"/>
    <n v="73"/>
    <x v="0"/>
    <x v="7"/>
    <x v="2"/>
    <x v="3"/>
    <x v="3"/>
    <x v="3134"/>
    <x v="1"/>
    <x v="3"/>
    <n v="32.987738642995204"/>
    <n v="3.2987738642995201"/>
    <n v="3298773864299520"/>
    <x v="2"/>
    <n v="3136"/>
    <s v="Si"/>
    <x v="1"/>
    <n v="224.773177295962"/>
    <n v="2247731772959620"/>
    <n v="237.65307614427999"/>
    <n v="2.3765307614428E+16"/>
    <x v="407"/>
    <n v="103.1"/>
  </r>
  <r>
    <x v="3"/>
    <n v="52"/>
    <x v="1"/>
    <x v="1"/>
    <x v="1"/>
    <x v="0"/>
    <x v="1"/>
    <x v="3135"/>
    <x v="0"/>
    <x v="2"/>
    <n v="32.930466815128"/>
    <n v="3.2930466815127999"/>
    <n v="3293046681512800"/>
    <x v="2"/>
    <n v="3137"/>
    <s v="No"/>
    <x v="0"/>
    <n v="235.41773125818199"/>
    <n v="2354177312581820"/>
    <n v="27.562054150365501"/>
    <n v="2756205415036550"/>
    <x v="252"/>
    <n v="90.8"/>
  </r>
  <r>
    <x v="3"/>
    <n v="64"/>
    <x v="1"/>
    <x v="5"/>
    <x v="0"/>
    <x v="3"/>
    <x v="0"/>
    <x v="3136"/>
    <x v="0"/>
    <x v="1"/>
    <n v="32.9217844841626"/>
    <n v="32.9217844841626"/>
    <n v="3.29217844841626E+16"/>
    <x v="2"/>
    <n v="3138"/>
    <s v="No"/>
    <x v="0"/>
    <n v="2251.6072500986502"/>
    <n v="2.25160725009865E+16"/>
    <n v="25.350052036519902"/>
    <n v="2535005203651990"/>
    <x v="276"/>
    <n v="95.3"/>
  </r>
  <r>
    <x v="3"/>
    <n v="64"/>
    <x v="1"/>
    <x v="5"/>
    <x v="1"/>
    <x v="3"/>
    <x v="0"/>
    <x v="3137"/>
    <x v="1"/>
    <x v="3"/>
    <n v="32.919601570526297"/>
    <n v="32.919601570526297"/>
    <n v="3.29196015705263E+16"/>
    <x v="2"/>
    <n v="3139"/>
    <s v="No"/>
    <x v="0"/>
    <n v="2398.14553986174"/>
    <n v="2.39814553986174E+16"/>
    <n v="285.03350389644697"/>
    <n v="2.85033503896447E+16"/>
    <x v="264"/>
    <n v="95.6"/>
  </r>
  <r>
    <x v="3"/>
    <n v="60"/>
    <x v="0"/>
    <x v="13"/>
    <x v="1"/>
    <x v="3"/>
    <x v="0"/>
    <x v="3138"/>
    <x v="0"/>
    <x v="3"/>
    <n v="32.911451075708996"/>
    <n v="3.2911451075709"/>
    <n v="3291145107570900"/>
    <x v="2"/>
    <n v="3140"/>
    <s v="No"/>
    <x v="0"/>
    <n v="2341.97167358557"/>
    <n v="2.34197167358557E+16"/>
    <n v="250.38455006714301"/>
    <n v="2.50384550067143E+16"/>
    <x v="426"/>
    <n v="100.7"/>
  </r>
  <r>
    <x v="3"/>
    <n v="57"/>
    <x v="1"/>
    <x v="8"/>
    <x v="1"/>
    <x v="0"/>
    <x v="0"/>
    <x v="3139"/>
    <x v="1"/>
    <x v="1"/>
    <n v="32.8950208096118"/>
    <n v="3.2895020809611801"/>
    <n v="3289502080961180"/>
    <x v="2"/>
    <n v="3141"/>
    <s v="No"/>
    <x v="0"/>
    <n v="208.411310257981"/>
    <n v="2084113102579810"/>
    <n v="20.477585563205899"/>
    <n v="2047758556320590"/>
    <x v="225"/>
    <n v="97.9"/>
  </r>
  <r>
    <x v="3"/>
    <n v="44"/>
    <x v="1"/>
    <x v="0"/>
    <x v="1"/>
    <x v="3"/>
    <x v="2"/>
    <x v="3140"/>
    <x v="0"/>
    <x v="2"/>
    <n v="32.894828055753599"/>
    <n v="3.2894828055753602"/>
    <n v="3289482805575360"/>
    <x v="2"/>
    <n v="3142"/>
    <s v="No"/>
    <x v="0"/>
    <n v="238.461016063095"/>
    <n v="2384610160630950"/>
    <n v="217.46334054096599"/>
    <n v="2.17463340540966E+16"/>
    <x v="146"/>
    <n v="95"/>
  </r>
  <r>
    <x v="3"/>
    <n v="71"/>
    <x v="1"/>
    <x v="0"/>
    <x v="3"/>
    <x v="3"/>
    <x v="3"/>
    <x v="3141"/>
    <x v="0"/>
    <x v="3"/>
    <n v="32.886230553886399"/>
    <n v="32.886230553886399"/>
    <n v="3.28862305538864E+16"/>
    <x v="2"/>
    <n v="3143"/>
    <s v="No"/>
    <x v="0"/>
    <n v="2349.8774033424802"/>
    <n v="2.34987740334248E+16"/>
    <n v="27.095343169792802"/>
    <n v="2709534316979280"/>
    <x v="470"/>
    <n v="105.5"/>
  </r>
  <r>
    <x v="3"/>
    <n v="57"/>
    <x v="0"/>
    <x v="12"/>
    <x v="3"/>
    <x v="3"/>
    <x v="0"/>
    <x v="3142"/>
    <x v="0"/>
    <x v="1"/>
    <n v="32.880915342605398"/>
    <n v="32.880915342605398"/>
    <n v="3.28809153426054E+16"/>
    <x v="2"/>
    <n v="3144"/>
    <s v="Si"/>
    <x v="1"/>
    <n v="2595.1701399645199"/>
    <n v="2.59517013996452E+16"/>
    <n v="26.8744271122968"/>
    <n v="2687442711229680"/>
    <x v="428"/>
    <n v="101.1"/>
  </r>
  <r>
    <x v="3"/>
    <n v="61"/>
    <x v="1"/>
    <x v="5"/>
    <x v="1"/>
    <x v="3"/>
    <x v="0"/>
    <x v="3143"/>
    <x v="1"/>
    <x v="3"/>
    <n v="32.863094760317999"/>
    <n v="32.863094760317999"/>
    <n v="3.2863094760318E+16"/>
    <x v="2"/>
    <n v="3145"/>
    <s v="No"/>
    <x v="0"/>
    <n v="2026.0320115448701"/>
    <n v="2.02603201154487E+16"/>
    <n v="235.72994400207401"/>
    <n v="2.35729944002074E+16"/>
    <x v="38"/>
    <n v="95.4"/>
  </r>
  <r>
    <x v="3"/>
    <n v="67"/>
    <x v="1"/>
    <x v="12"/>
    <x v="1"/>
    <x v="0"/>
    <x v="3"/>
    <x v="3144"/>
    <x v="0"/>
    <x v="3"/>
    <n v="32.841992825375698"/>
    <n v="3.2841992825375699"/>
    <n v="3284199282537570"/>
    <x v="2"/>
    <n v="3146"/>
    <s v="No"/>
    <x v="0"/>
    <n v="2121.5960963723901"/>
    <n v="2.12159609637239E+16"/>
    <n v="202.65197164428801"/>
    <n v="2.02651971644288E+16"/>
    <x v="81"/>
    <n v="93.3"/>
  </r>
  <r>
    <x v="3"/>
    <n v="56"/>
    <x v="0"/>
    <x v="0"/>
    <x v="0"/>
    <x v="3"/>
    <x v="0"/>
    <x v="3145"/>
    <x v="1"/>
    <x v="3"/>
    <n v="32.817445873018798"/>
    <n v="32.817445873018798"/>
    <n v="3281744587301880"/>
    <x v="2"/>
    <n v="3147"/>
    <s v="No"/>
    <x v="0"/>
    <n v="220.142327047865"/>
    <n v="2201423270478650"/>
    <n v="254.53954321621799"/>
    <n v="2.54539543216218E+16"/>
    <x v="208"/>
    <n v="98.5"/>
  </r>
  <r>
    <x v="3"/>
    <n v="54"/>
    <x v="1"/>
    <x v="4"/>
    <x v="1"/>
    <x v="3"/>
    <x v="1"/>
    <x v="3146"/>
    <x v="0"/>
    <x v="0"/>
    <n v="32.777996863263198"/>
    <n v="32.777996863263198"/>
    <n v="3277799686326320"/>
    <x v="2"/>
    <n v="3148"/>
    <s v="Si"/>
    <x v="1"/>
    <n v="246.03240289062299"/>
    <n v="2460324028906230"/>
    <n v="296.98594151244998"/>
    <n v="2.9698594151245E+16"/>
    <x v="214"/>
    <n v="94.8"/>
  </r>
  <r>
    <x v="3"/>
    <n v="63"/>
    <x v="1"/>
    <x v="6"/>
    <x v="1"/>
    <x v="2"/>
    <x v="0"/>
    <x v="3147"/>
    <x v="1"/>
    <x v="3"/>
    <n v="32.774300556179398"/>
    <n v="3.2774300556179399"/>
    <n v="3277430055617940"/>
    <x v="2"/>
    <n v="3149"/>
    <s v="No"/>
    <x v="0"/>
    <n v="2049.1404836305301"/>
    <n v="2.04914048363053E+16"/>
    <n v="244.91233283251"/>
    <n v="2.4491233283251E+16"/>
    <x v="23"/>
    <n v="93.3"/>
  </r>
  <r>
    <x v="3"/>
    <n v="51"/>
    <x v="1"/>
    <x v="0"/>
    <x v="0"/>
    <x v="3"/>
    <x v="1"/>
    <x v="3148"/>
    <x v="0"/>
    <x v="2"/>
    <n v="32.724667753957199"/>
    <n v="3.2724667753957202"/>
    <n v="3272466775395720"/>
    <x v="2"/>
    <n v="3150"/>
    <s v="Si"/>
    <x v="1"/>
    <n v="246.28580831734499"/>
    <n v="2462858083173450"/>
    <n v="28.128223335514999"/>
    <n v="2812822333551500"/>
    <x v="186"/>
    <n v="99.8"/>
  </r>
  <r>
    <x v="3"/>
    <n v="65"/>
    <x v="1"/>
    <x v="0"/>
    <x v="3"/>
    <x v="3"/>
    <x v="3"/>
    <x v="3149"/>
    <x v="0"/>
    <x v="3"/>
    <n v="32.7230951669249"/>
    <n v="3.27230951669249"/>
    <n v="3272309516692490"/>
    <x v="2"/>
    <n v="3151"/>
    <s v="No"/>
    <x v="0"/>
    <n v="2512.4899892356798"/>
    <n v="2.51248998923568E+16"/>
    <n v="24.2593902646483"/>
    <n v="2425939026464830"/>
    <x v="119"/>
    <n v="99.7"/>
  </r>
  <r>
    <x v="3"/>
    <n v="65"/>
    <x v="0"/>
    <x v="2"/>
    <x v="2"/>
    <x v="3"/>
    <x v="3"/>
    <x v="3150"/>
    <x v="0"/>
    <x v="0"/>
    <n v="32.717998786801203"/>
    <n v="32.717998786801203"/>
    <n v="3.27179987868012E+16"/>
    <x v="2"/>
    <n v="3152"/>
    <s v="Si"/>
    <x v="1"/>
    <n v="248.131318128977"/>
    <n v="2481313181289770"/>
    <n v="27.994589323364799"/>
    <n v="2799458932336480"/>
    <x v="445"/>
    <n v="101.1"/>
  </r>
  <r>
    <x v="3"/>
    <n v="63"/>
    <x v="1"/>
    <x v="2"/>
    <x v="1"/>
    <x v="0"/>
    <x v="0"/>
    <x v="3151"/>
    <x v="0"/>
    <x v="1"/>
    <n v="32.706260852346098"/>
    <n v="3.2706260852346101"/>
    <n v="3270626085234610"/>
    <x v="2"/>
    <n v="3153"/>
    <s v="No"/>
    <x v="0"/>
    <n v="2287.83104882419"/>
    <n v="2.28783104882419E+16"/>
    <n v="2.50707024703215"/>
    <n v="250707024703215"/>
    <x v="367"/>
    <n v="97.1"/>
  </r>
  <r>
    <x v="3"/>
    <n v="45"/>
    <x v="0"/>
    <x v="15"/>
    <x v="2"/>
    <x v="3"/>
    <x v="1"/>
    <x v="3152"/>
    <x v="0"/>
    <x v="0"/>
    <n v="32.663720121657697"/>
    <n v="32.663720121657697"/>
    <n v="3.26637201216577E+16"/>
    <x v="2"/>
    <n v="3154"/>
    <s v="No"/>
    <x v="0"/>
    <n v="2236.09911738252"/>
    <n v="2.23609911738252E+16"/>
    <n v="20.186256578565299"/>
    <n v="2018625657856530"/>
    <x v="398"/>
    <n v="95.8"/>
  </r>
  <r>
    <x v="3"/>
    <n v="60"/>
    <x v="1"/>
    <x v="2"/>
    <x v="2"/>
    <x v="3"/>
    <x v="0"/>
    <x v="3153"/>
    <x v="1"/>
    <x v="3"/>
    <n v="32.6590858301143"/>
    <n v="3.2659085830114298"/>
    <n v="3265908583011430"/>
    <x v="2"/>
    <n v="3155"/>
    <s v="No"/>
    <x v="0"/>
    <n v="224.96582806418601"/>
    <n v="2249658280641860"/>
    <n v="212.220269571567"/>
    <n v="2.12220269571567E+16"/>
    <x v="201"/>
    <n v="96.8"/>
  </r>
  <r>
    <x v="3"/>
    <n v="52"/>
    <x v="1"/>
    <x v="5"/>
    <x v="1"/>
    <x v="0"/>
    <x v="1"/>
    <x v="3154"/>
    <x v="0"/>
    <x v="1"/>
    <n v="32.6359070103344"/>
    <n v="32.6359070103344"/>
    <n v="3.26359070103344E+16"/>
    <x v="2"/>
    <n v="3156"/>
    <s v="Si"/>
    <x v="1"/>
    <n v="2231.4922317150899"/>
    <n v="2.23149223171509E+16"/>
    <n v="268.85766150634203"/>
    <n v="2.68857661506342E+16"/>
    <x v="318"/>
    <n v="91.5"/>
  </r>
  <r>
    <x v="3"/>
    <n v="61"/>
    <x v="1"/>
    <x v="5"/>
    <x v="3"/>
    <x v="0"/>
    <x v="0"/>
    <x v="3155"/>
    <x v="0"/>
    <x v="2"/>
    <n v="32.595429123612298"/>
    <n v="32.595429123612298"/>
    <n v="3.25954291236123E+16"/>
    <x v="2"/>
    <n v="3157"/>
    <s v="No"/>
    <x v="0"/>
    <n v="2372.9302070253498"/>
    <n v="2.37293020702535E+16"/>
    <n v="238.06532158698801"/>
    <n v="2.38065321586988E+16"/>
    <x v="346"/>
    <n v="97.6"/>
  </r>
  <r>
    <x v="3"/>
    <n v="55"/>
    <x v="0"/>
    <x v="8"/>
    <x v="1"/>
    <x v="0"/>
    <x v="0"/>
    <x v="3156"/>
    <x v="1"/>
    <x v="3"/>
    <n v="32.580764866136597"/>
    <n v="3.25807648661366"/>
    <n v="3258076486613660"/>
    <x v="2"/>
    <n v="3158"/>
    <s v="Si"/>
    <x v="1"/>
    <n v="214.68180490152201"/>
    <n v="2146818049015220"/>
    <n v="25.3608095955206"/>
    <n v="2536080959552060"/>
    <x v="261"/>
    <n v="103.3"/>
  </r>
  <r>
    <x v="3"/>
    <n v="62"/>
    <x v="1"/>
    <x v="2"/>
    <x v="1"/>
    <x v="1"/>
    <x v="0"/>
    <x v="3157"/>
    <x v="1"/>
    <x v="1"/>
    <n v="32.580127965003399"/>
    <n v="3.2580127965003398"/>
    <n v="3258012796500340"/>
    <x v="2"/>
    <n v="3159"/>
    <s v="No"/>
    <x v="0"/>
    <n v="2072.87189281472"/>
    <n v="2.07287189281472E+16"/>
    <n v="228.38785731343901"/>
    <n v="2.28387857313439E+16"/>
    <x v="332"/>
    <n v="96.1"/>
  </r>
  <r>
    <x v="3"/>
    <n v="53"/>
    <x v="0"/>
    <x v="0"/>
    <x v="1"/>
    <x v="3"/>
    <x v="1"/>
    <x v="3158"/>
    <x v="1"/>
    <x v="1"/>
    <n v="32.571824002728"/>
    <n v="3.2571824002728"/>
    <n v="3257182400272800"/>
    <x v="2"/>
    <n v="3160"/>
    <s v="No"/>
    <x v="0"/>
    <n v="2242.2909460887499"/>
    <n v="2.24229094608875E+16"/>
    <n v="25.583716105347801"/>
    <n v="2558371610534780"/>
    <x v="32"/>
    <n v="96.5"/>
  </r>
  <r>
    <x v="3"/>
    <n v="47"/>
    <x v="0"/>
    <x v="1"/>
    <x v="1"/>
    <x v="0"/>
    <x v="1"/>
    <x v="3159"/>
    <x v="1"/>
    <x v="3"/>
    <n v="32.557388977024999"/>
    <n v="32.557388977024999"/>
    <n v="3.2557388977025E+16"/>
    <x v="2"/>
    <n v="3161"/>
    <s v="No"/>
    <x v="0"/>
    <n v="1867.2431433536999"/>
    <n v="1.8672431433537E+16"/>
    <n v="227.56995000519001"/>
    <n v="2.2756995000519E+16"/>
    <x v="94"/>
    <n v="86.2"/>
  </r>
  <r>
    <x v="3"/>
    <n v="65"/>
    <x v="1"/>
    <x v="5"/>
    <x v="2"/>
    <x v="3"/>
    <x v="3"/>
    <x v="3160"/>
    <x v="0"/>
    <x v="3"/>
    <n v="32.548774062451699"/>
    <n v="3.25487740624517"/>
    <n v="3254877406245170"/>
    <x v="2"/>
    <n v="3162"/>
    <s v="Si"/>
    <x v="1"/>
    <n v="2252.2325556198898"/>
    <n v="2.25223255561989E+16"/>
    <n v="25.622702896216101"/>
    <n v="2562270289621610"/>
    <x v="315"/>
    <n v="98.7"/>
  </r>
  <r>
    <x v="3"/>
    <n v="58"/>
    <x v="0"/>
    <x v="0"/>
    <x v="2"/>
    <x v="3"/>
    <x v="0"/>
    <x v="3161"/>
    <x v="0"/>
    <x v="1"/>
    <n v="32.538495002759099"/>
    <n v="32.538495002759099"/>
    <n v="3.25384950027591E+16"/>
    <x v="2"/>
    <n v="3163"/>
    <s v="Si"/>
    <x v="1"/>
    <n v="2325.6032250174198"/>
    <n v="2.32560322501742E+16"/>
    <n v="27.413006297076901"/>
    <n v="2741300629707690"/>
    <x v="466"/>
    <n v="101"/>
  </r>
  <r>
    <x v="3"/>
    <n v="50"/>
    <x v="1"/>
    <x v="8"/>
    <x v="1"/>
    <x v="0"/>
    <x v="1"/>
    <x v="3162"/>
    <x v="1"/>
    <x v="1"/>
    <n v="32.532453719858403"/>
    <n v="32.532453719858403"/>
    <n v="3253245371985840"/>
    <x v="2"/>
    <n v="3164"/>
    <s v="Si"/>
    <x v="1"/>
    <n v="2155.4582497484898"/>
    <n v="2.15545824974849E+16"/>
    <n v="231.053601289966"/>
    <n v="2.31053601289966E+16"/>
    <x v="236"/>
    <n v="96"/>
  </r>
  <r>
    <x v="3"/>
    <n v="63"/>
    <x v="0"/>
    <x v="2"/>
    <x v="2"/>
    <x v="3"/>
    <x v="0"/>
    <x v="3163"/>
    <x v="0"/>
    <x v="0"/>
    <n v="32.524871855457498"/>
    <n v="32.524871855457498"/>
    <n v="3.25248718554575E+16"/>
    <x v="2"/>
    <n v="3165"/>
    <s v="Si"/>
    <x v="1"/>
    <n v="2210.7624661935401"/>
    <n v="2.21076246619354E+16"/>
    <n v="273.31418474919201"/>
    <n v="2.73314184749192E+16"/>
    <x v="498"/>
    <n v="99.9"/>
  </r>
  <r>
    <x v="3"/>
    <n v="68"/>
    <x v="1"/>
    <x v="9"/>
    <x v="2"/>
    <x v="0"/>
    <x v="3"/>
    <x v="3164"/>
    <x v="1"/>
    <x v="3"/>
    <n v="32.509860677641001"/>
    <n v="3.2509860677640998"/>
    <n v="3250986067764100"/>
    <x v="2"/>
    <n v="3166"/>
    <s v="No"/>
    <x v="0"/>
    <n v="209.299904515338"/>
    <n v="2092999045153380"/>
    <n v="229.95125206574201"/>
    <n v="2.29951252065742E+16"/>
    <x v="398"/>
    <n v="92.1"/>
  </r>
  <r>
    <x v="3"/>
    <n v="59"/>
    <x v="1"/>
    <x v="12"/>
    <x v="1"/>
    <x v="0"/>
    <x v="0"/>
    <x v="3165"/>
    <x v="1"/>
    <x v="3"/>
    <n v="32.505381934569797"/>
    <n v="3.2505381934569799"/>
    <n v="3250538193456980"/>
    <x v="2"/>
    <n v="3167"/>
    <s v="No"/>
    <x v="0"/>
    <n v="1937.54284717204"/>
    <n v="1.93754284717204E+16"/>
    <n v="227.44411877953101"/>
    <n v="2.27444118779531E+16"/>
    <x v="43"/>
    <n v="96.6"/>
  </r>
  <r>
    <x v="3"/>
    <n v="57"/>
    <x v="0"/>
    <x v="0"/>
    <x v="1"/>
    <x v="0"/>
    <x v="0"/>
    <x v="3166"/>
    <x v="1"/>
    <x v="3"/>
    <n v="32.496113049973097"/>
    <n v="3.2496113049973099"/>
    <n v="3249611304997310"/>
    <x v="2"/>
    <n v="3168"/>
    <s v="No"/>
    <x v="0"/>
    <n v="1865.19055723205"/>
    <n v="1.86519055723205E+16"/>
    <n v="194.71789420143901"/>
    <n v="1.94717894201439E+16"/>
    <x v="333"/>
    <n v="94.4"/>
  </r>
  <r>
    <x v="3"/>
    <n v="71"/>
    <x v="1"/>
    <x v="2"/>
    <x v="1"/>
    <x v="2"/>
    <x v="3"/>
    <x v="3167"/>
    <x v="1"/>
    <x v="1"/>
    <n v="32.483861180134099"/>
    <n v="32.483861180134099"/>
    <n v="3.24838611801341E+16"/>
    <x v="2"/>
    <n v="3169"/>
    <s v="No"/>
    <x v="0"/>
    <n v="206.22075389394601"/>
    <n v="2062207538939460"/>
    <n v="21.5527835978193"/>
    <n v="2155278359781930"/>
    <x v="472"/>
    <n v="95.5"/>
  </r>
  <r>
    <x v="3"/>
    <n v="52"/>
    <x v="0"/>
    <x v="2"/>
    <x v="3"/>
    <x v="0"/>
    <x v="1"/>
    <x v="3168"/>
    <x v="1"/>
    <x v="1"/>
    <n v="32.4732131353082"/>
    <n v="32.4732131353082"/>
    <n v="3.24732131353082E+16"/>
    <x v="2"/>
    <n v="3170"/>
    <s v="No"/>
    <x v="0"/>
    <n v="1871.28991647407"/>
    <n v="1.87128991647407E+16"/>
    <n v="18.8119877529783"/>
    <n v="1881198775297830"/>
    <x v="111"/>
    <n v="93"/>
  </r>
  <r>
    <x v="3"/>
    <n v="58"/>
    <x v="0"/>
    <x v="8"/>
    <x v="3"/>
    <x v="0"/>
    <x v="0"/>
    <x v="3169"/>
    <x v="0"/>
    <x v="1"/>
    <n v="32.473183485866201"/>
    <n v="32.473183485866201"/>
    <n v="3.24731834858662E+16"/>
    <x v="2"/>
    <n v="3171"/>
    <s v="No"/>
    <x v="0"/>
    <n v="2185.8660140462898"/>
    <n v="2.18586601404629E+16"/>
    <n v="248.400717179342"/>
    <n v="2.48400717179342E+16"/>
    <x v="472"/>
    <n v="101.1"/>
  </r>
  <r>
    <x v="3"/>
    <n v="74"/>
    <x v="0"/>
    <x v="11"/>
    <x v="2"/>
    <x v="0"/>
    <x v="3"/>
    <x v="3170"/>
    <x v="0"/>
    <x v="0"/>
    <n v="32.464959396328901"/>
    <n v="32.464959396328901"/>
    <n v="3.24649593963289E+16"/>
    <x v="2"/>
    <n v="3172"/>
    <s v="Si"/>
    <x v="1"/>
    <n v="2201.68260570437"/>
    <n v="2.20168260570437E+16"/>
    <n v="257.25781277789798"/>
    <n v="2.57257812777898E+16"/>
    <x v="448"/>
    <n v="111.5"/>
  </r>
  <r>
    <x v="3"/>
    <n v="65"/>
    <x v="0"/>
    <x v="1"/>
    <x v="2"/>
    <x v="3"/>
    <x v="3"/>
    <x v="3171"/>
    <x v="2"/>
    <x v="3"/>
    <n v="32.4571530741771"/>
    <n v="32.4571530741771"/>
    <n v="3245715307417710"/>
    <x v="2"/>
    <n v="3173"/>
    <s v="Si"/>
    <x v="1"/>
    <n v="2212.6220745198202"/>
    <n v="2.21262207451982E+16"/>
    <n v="227.90383816739001"/>
    <n v="2.2790383816739E+16"/>
    <x v="411"/>
    <n v="97.4"/>
  </r>
  <r>
    <x v="3"/>
    <n v="70"/>
    <x v="0"/>
    <x v="9"/>
    <x v="1"/>
    <x v="2"/>
    <x v="3"/>
    <x v="3172"/>
    <x v="1"/>
    <x v="3"/>
    <n v="32.443007579895998"/>
    <n v="3.2443007579895999"/>
    <n v="3244300757989600"/>
    <x v="2"/>
    <n v="3174"/>
    <s v="No"/>
    <x v="0"/>
    <n v="201.44650126413899"/>
    <n v="2014465012641390"/>
    <n v="185.68354679959899"/>
    <n v="1.85683546799599E+16"/>
    <x v="336"/>
    <n v="108.4"/>
  </r>
  <r>
    <x v="3"/>
    <n v="60"/>
    <x v="0"/>
    <x v="9"/>
    <x v="3"/>
    <x v="0"/>
    <x v="0"/>
    <x v="3173"/>
    <x v="0"/>
    <x v="1"/>
    <n v="32.439190501316801"/>
    <n v="3.2439190501316801"/>
    <n v="3243919050131680"/>
    <x v="2"/>
    <n v="3175"/>
    <s v="Si"/>
    <x v="1"/>
    <n v="2331.89727689865"/>
    <n v="2.33189727689865E+16"/>
    <n v="25.293409170920398"/>
    <n v="2529340917092040"/>
    <x v="464"/>
    <n v="104.4"/>
  </r>
  <r>
    <x v="3"/>
    <n v="57"/>
    <x v="0"/>
    <x v="0"/>
    <x v="2"/>
    <x v="3"/>
    <x v="0"/>
    <x v="3174"/>
    <x v="1"/>
    <x v="1"/>
    <n v="32.427503132718797"/>
    <n v="32.427503132718797"/>
    <n v="3.24275031327188E+16"/>
    <x v="2"/>
    <n v="3176"/>
    <s v="No"/>
    <x v="0"/>
    <n v="2131.3636111167102"/>
    <n v="2.13136361111671E+16"/>
    <n v="225.999891796041"/>
    <n v="2.25999891796041E+16"/>
    <x v="466"/>
    <n v="98.1"/>
  </r>
  <r>
    <x v="3"/>
    <n v="50"/>
    <x v="1"/>
    <x v="0"/>
    <x v="1"/>
    <x v="2"/>
    <x v="1"/>
    <x v="3175"/>
    <x v="1"/>
    <x v="3"/>
    <n v="32.426183147406803"/>
    <n v="3.24261831474068"/>
    <n v="3242618314740680"/>
    <x v="2"/>
    <n v="3177"/>
    <s v="No"/>
    <x v="0"/>
    <n v="1800.51498019734"/>
    <n v="1.80051498019734E+16"/>
    <n v="212.45219503405201"/>
    <n v="2.12452195034052E+16"/>
    <x v="375"/>
    <n v="84.6"/>
  </r>
  <r>
    <x v="3"/>
    <n v="45"/>
    <x v="0"/>
    <x v="0"/>
    <x v="1"/>
    <x v="2"/>
    <x v="1"/>
    <x v="3176"/>
    <x v="1"/>
    <x v="1"/>
    <n v="32.426157049892701"/>
    <n v="32.426157049892701"/>
    <n v="3242615704989270"/>
    <x v="2"/>
    <n v="3178"/>
    <s v="No"/>
    <x v="0"/>
    <n v="2027.9702032167199"/>
    <n v="2.02797020321672E+16"/>
    <n v="20.768585112901999"/>
    <n v="2076858511290200"/>
    <x v="137"/>
    <n v="93.1"/>
  </r>
  <r>
    <x v="3"/>
    <n v="61"/>
    <x v="1"/>
    <x v="1"/>
    <x v="2"/>
    <x v="0"/>
    <x v="0"/>
    <x v="3177"/>
    <x v="0"/>
    <x v="0"/>
    <n v="32.3947425433484"/>
    <n v="32.3947425433484"/>
    <n v="3.23947425433484E+16"/>
    <x v="2"/>
    <n v="3179"/>
    <s v="No"/>
    <x v="0"/>
    <n v="220.79190814034499"/>
    <n v="2207919081403450"/>
    <n v="232.559044684105"/>
    <n v="2.32559044684105E+16"/>
    <x v="312"/>
    <n v="99.9"/>
  </r>
  <r>
    <x v="3"/>
    <n v="66"/>
    <x v="0"/>
    <x v="2"/>
    <x v="0"/>
    <x v="0"/>
    <x v="3"/>
    <x v="3178"/>
    <x v="1"/>
    <x v="1"/>
    <n v="32.362632239217902"/>
    <n v="3.2362632239217901"/>
    <n v="3236263223921790"/>
    <x v="2"/>
    <n v="3180"/>
    <s v="Si"/>
    <x v="1"/>
    <n v="2239.8203671062902"/>
    <n v="2.23982036710629E+16"/>
    <n v="253.31120632793201"/>
    <n v="2.53311206327932E+16"/>
    <x v="132"/>
    <n v="103"/>
  </r>
  <r>
    <x v="3"/>
    <n v="52"/>
    <x v="0"/>
    <x v="1"/>
    <x v="1"/>
    <x v="0"/>
    <x v="1"/>
    <x v="3179"/>
    <x v="1"/>
    <x v="1"/>
    <n v="32.322930948818403"/>
    <n v="32.322930948818403"/>
    <n v="3.23229309488184E+16"/>
    <x v="2"/>
    <n v="3181"/>
    <s v="No"/>
    <x v="0"/>
    <n v="2019.5829129224501"/>
    <n v="2.01958291292245E+16"/>
    <n v="25.686433978735799"/>
    <n v="2568643397873580"/>
    <x v="38"/>
    <n v="95.9"/>
  </r>
  <r>
    <x v="3"/>
    <n v="63"/>
    <x v="0"/>
    <x v="10"/>
    <x v="2"/>
    <x v="0"/>
    <x v="0"/>
    <x v="3180"/>
    <x v="0"/>
    <x v="1"/>
    <n v="32.3102054027189"/>
    <n v="3.2310205402718899"/>
    <n v="3231020540271890"/>
    <x v="2"/>
    <n v="3182"/>
    <s v="Si"/>
    <x v="1"/>
    <n v="260.65720516686702"/>
    <n v="2606572051668670"/>
    <n v="26.419178812153501"/>
    <n v="2641917881215350"/>
    <x v="412"/>
    <n v="106.2"/>
  </r>
  <r>
    <x v="3"/>
    <n v="50"/>
    <x v="0"/>
    <x v="2"/>
    <x v="0"/>
    <x v="2"/>
    <x v="1"/>
    <x v="3181"/>
    <x v="1"/>
    <x v="2"/>
    <n v="32.302869508340699"/>
    <n v="32.302869508340699"/>
    <n v="3.23028695083407E+16"/>
    <x v="2"/>
    <n v="3183"/>
    <s v="No"/>
    <x v="0"/>
    <n v="2045.43879999264"/>
    <n v="2.04543879999264E+16"/>
    <n v="227.34665874286799"/>
    <n v="2.27346658742868E+16"/>
    <x v="367"/>
    <n v="97"/>
  </r>
  <r>
    <x v="3"/>
    <n v="51"/>
    <x v="1"/>
    <x v="9"/>
    <x v="1"/>
    <x v="3"/>
    <x v="1"/>
    <x v="3182"/>
    <x v="1"/>
    <x v="3"/>
    <n v="32.288299357003098"/>
    <n v="3.2288299357003098"/>
    <n v="3228829935700310"/>
    <x v="2"/>
    <n v="3184"/>
    <s v="No"/>
    <x v="0"/>
    <n v="216.91637878175899"/>
    <n v="2169163787817590"/>
    <n v="245.27503409609901"/>
    <n v="2.45275034096099E+16"/>
    <x v="319"/>
    <n v="90.5"/>
  </r>
  <r>
    <x v="3"/>
    <n v="65"/>
    <x v="1"/>
    <x v="12"/>
    <x v="2"/>
    <x v="0"/>
    <x v="3"/>
    <x v="3183"/>
    <x v="1"/>
    <x v="3"/>
    <n v="32.262588716704698"/>
    <n v="3.2262588716704701"/>
    <n v="3226258871670470"/>
    <x v="2"/>
    <n v="3185"/>
    <s v="Si"/>
    <x v="1"/>
    <n v="243.15980808652699"/>
    <n v="2431598080865270"/>
    <n v="269.58659729735399"/>
    <n v="2.69586597297354E+16"/>
    <x v="362"/>
    <n v="100.2"/>
  </r>
  <r>
    <x v="3"/>
    <n v="57"/>
    <x v="1"/>
    <x v="2"/>
    <x v="1"/>
    <x v="0"/>
    <x v="0"/>
    <x v="3184"/>
    <x v="0"/>
    <x v="0"/>
    <n v="32.259569357401702"/>
    <n v="32.259569357401702"/>
    <n v="3225956935740170"/>
    <x v="2"/>
    <n v="3186"/>
    <s v="No"/>
    <x v="0"/>
    <n v="1942.69473220023"/>
    <n v="1.94269473220023E+16"/>
    <n v="256.55359860856299"/>
    <n v="2.56553598608563E+16"/>
    <x v="341"/>
    <n v="95.6"/>
  </r>
  <r>
    <x v="3"/>
    <n v="49"/>
    <x v="0"/>
    <x v="10"/>
    <x v="3"/>
    <x v="2"/>
    <x v="1"/>
    <x v="3185"/>
    <x v="1"/>
    <x v="1"/>
    <n v="32.257341339429999"/>
    <n v="3.2257341339429999"/>
    <n v="3225734133943000"/>
    <x v="2"/>
    <n v="3187"/>
    <s v="Si"/>
    <x v="1"/>
    <n v="2136.4610357072002"/>
    <n v="2.1364610357072E+16"/>
    <n v="26.1577130399438"/>
    <n v="2615771303994380"/>
    <x v="349"/>
    <n v="98"/>
  </r>
  <r>
    <x v="3"/>
    <n v="58"/>
    <x v="1"/>
    <x v="10"/>
    <x v="1"/>
    <x v="1"/>
    <x v="0"/>
    <x v="3186"/>
    <x v="1"/>
    <x v="1"/>
    <n v="32.238193132705902"/>
    <n v="32.238193132705902"/>
    <n v="3223819313270590"/>
    <x v="2"/>
    <n v="3188"/>
    <s v="No"/>
    <x v="0"/>
    <n v="1668.67100725249"/>
    <n v="1.66867100725249E+16"/>
    <n v="196.84518754610301"/>
    <n v="1.96845187546103E+16"/>
    <x v="95"/>
    <n v="86.8"/>
  </r>
  <r>
    <x v="3"/>
    <n v="59"/>
    <x v="0"/>
    <x v="6"/>
    <x v="1"/>
    <x v="3"/>
    <x v="0"/>
    <x v="3187"/>
    <x v="1"/>
    <x v="3"/>
    <n v="32.229094610023701"/>
    <n v="32.229094610023701"/>
    <n v="3.22290946100237E+16"/>
    <x v="2"/>
    <n v="3189"/>
    <s v="Si"/>
    <x v="1"/>
    <n v="221.45388288903999"/>
    <n v="2214538828890400"/>
    <n v="267.61647861935199"/>
    <n v="2.67616478619352E+16"/>
    <x v="458"/>
    <n v="101.6"/>
  </r>
  <r>
    <x v="3"/>
    <n v="54"/>
    <x v="1"/>
    <x v="2"/>
    <x v="1"/>
    <x v="2"/>
    <x v="1"/>
    <x v="3188"/>
    <x v="1"/>
    <x v="2"/>
    <n v="32.227491590801399"/>
    <n v="32.227491590801399"/>
    <n v="3.22274915908014E+16"/>
    <x v="2"/>
    <n v="3190"/>
    <s v="No"/>
    <x v="0"/>
    <n v="2240.8224424392802"/>
    <n v="2.24082244243928E+16"/>
    <n v="239.03222683467001"/>
    <n v="2.3903222683467E+16"/>
    <x v="183"/>
    <n v="92.7"/>
  </r>
  <r>
    <x v="3"/>
    <n v="64"/>
    <x v="0"/>
    <x v="3"/>
    <x v="0"/>
    <x v="0"/>
    <x v="0"/>
    <x v="3189"/>
    <x v="0"/>
    <x v="3"/>
    <n v="32.190446568474897"/>
    <n v="32.190446568474897"/>
    <n v="3.21904465684749E+16"/>
    <x v="2"/>
    <n v="3191"/>
    <s v="Si"/>
    <x v="1"/>
    <n v="2351.3793172380001"/>
    <n v="2.351379317238E+16"/>
    <n v="243.812899906213"/>
    <n v="2.43812899906213E+16"/>
    <x v="448"/>
    <n v="102.8"/>
  </r>
  <r>
    <x v="3"/>
    <n v="70"/>
    <x v="1"/>
    <x v="1"/>
    <x v="3"/>
    <x v="0"/>
    <x v="3"/>
    <x v="3190"/>
    <x v="2"/>
    <x v="3"/>
    <n v="32.1502022661141"/>
    <n v="3.2150202266114101"/>
    <n v="3215020226611410"/>
    <x v="2"/>
    <n v="3192"/>
    <s v="No"/>
    <x v="0"/>
    <n v="2168.7659114645899"/>
    <n v="2.16876591146459E+16"/>
    <n v="202.14968958025"/>
    <n v="2.0214968958025E+16"/>
    <x v="329"/>
    <n v="98.3"/>
  </r>
  <r>
    <x v="3"/>
    <n v="57"/>
    <x v="1"/>
    <x v="0"/>
    <x v="3"/>
    <x v="3"/>
    <x v="0"/>
    <x v="3191"/>
    <x v="0"/>
    <x v="0"/>
    <n v="32.047406016729497"/>
    <n v="32.047406016729497"/>
    <n v="3.20474060167295E+16"/>
    <x v="2"/>
    <n v="3193"/>
    <s v="Si"/>
    <x v="1"/>
    <n v="2399.4008230751801"/>
    <n v="2.39940082307518E+16"/>
    <n v="26.417784615147198"/>
    <n v="2641778461514720"/>
    <x v="423"/>
    <n v="100"/>
  </r>
  <r>
    <x v="3"/>
    <n v="69"/>
    <x v="1"/>
    <x v="2"/>
    <x v="1"/>
    <x v="1"/>
    <x v="3"/>
    <x v="3192"/>
    <x v="1"/>
    <x v="3"/>
    <n v="32.038635984825198"/>
    <n v="32.038635984825198"/>
    <n v="3.20386359848252E+16"/>
    <x v="2"/>
    <n v="3194"/>
    <s v="No"/>
    <x v="0"/>
    <n v="1994.4858225871301"/>
    <n v="1.99448582258713E+16"/>
    <n v="204.56888545569501"/>
    <n v="2.04568885455695E+16"/>
    <x v="73"/>
    <n v="89"/>
  </r>
  <r>
    <x v="3"/>
    <n v="61"/>
    <x v="0"/>
    <x v="8"/>
    <x v="2"/>
    <x v="3"/>
    <x v="0"/>
    <x v="3193"/>
    <x v="1"/>
    <x v="1"/>
    <n v="32.033390199602202"/>
    <n v="32.033390199602202"/>
    <n v="3203339019960220"/>
    <x v="2"/>
    <n v="3195"/>
    <s v="Si"/>
    <x v="1"/>
    <n v="2496.15893755259"/>
    <n v="2.49615893755259E+16"/>
    <n v="3.0000000000000001E-12"/>
    <n v="300"/>
    <x v="317"/>
    <n v="102"/>
  </r>
  <r>
    <x v="3"/>
    <n v="62"/>
    <x v="0"/>
    <x v="7"/>
    <x v="2"/>
    <x v="2"/>
    <x v="0"/>
    <x v="3194"/>
    <x v="0"/>
    <x v="0"/>
    <n v="32.0309967103614"/>
    <n v="3.2030996710361399"/>
    <n v="3203099671036140"/>
    <x v="2"/>
    <n v="3196"/>
    <s v="Si"/>
    <x v="1"/>
    <n v="221.42997164937299"/>
    <n v="2214299716493730"/>
    <n v="25.3428728994446"/>
    <n v="2534287289944460"/>
    <x v="376"/>
    <n v="99.1"/>
  </r>
  <r>
    <x v="3"/>
    <n v="54"/>
    <x v="1"/>
    <x v="5"/>
    <x v="1"/>
    <x v="2"/>
    <x v="1"/>
    <x v="3195"/>
    <x v="1"/>
    <x v="1"/>
    <n v="32.027799417958001"/>
    <n v="32.027799417958001"/>
    <n v="3.2027799417958E+16"/>
    <x v="2"/>
    <n v="3197"/>
    <s v="No"/>
    <x v="0"/>
    <n v="1866.50602323679"/>
    <n v="1.86650602323679E+16"/>
    <n v="256.785581701213"/>
    <n v="2.56785581701213E+16"/>
    <x v="461"/>
    <n v="87.2"/>
  </r>
  <r>
    <x v="3"/>
    <n v="39"/>
    <x v="0"/>
    <x v="3"/>
    <x v="1"/>
    <x v="0"/>
    <x v="2"/>
    <x v="3196"/>
    <x v="0"/>
    <x v="1"/>
    <n v="32.015514106218802"/>
    <n v="3.2015514106218799"/>
    <n v="3201551410621880"/>
    <x v="2"/>
    <n v="3198"/>
    <s v="No"/>
    <x v="0"/>
    <n v="1869.7691720051801"/>
    <n v="1.86976917200518E+16"/>
    <n v="223.75165114292801"/>
    <n v="2.23751651142928E+16"/>
    <x v="184"/>
    <n v="90.4"/>
  </r>
  <r>
    <x v="3"/>
    <n v="57"/>
    <x v="1"/>
    <x v="5"/>
    <x v="3"/>
    <x v="3"/>
    <x v="0"/>
    <x v="3197"/>
    <x v="0"/>
    <x v="1"/>
    <n v="31.997395792882099"/>
    <n v="3.19973957928821"/>
    <n v="3199739579288210"/>
    <x v="2"/>
    <n v="3199"/>
    <s v="No"/>
    <x v="0"/>
    <n v="2390.2147333981602"/>
    <n v="2.39021473339816E+16"/>
    <n v="261.91896388129101"/>
    <n v="2.61918963881291E+16"/>
    <x v="292"/>
    <n v="94.3"/>
  </r>
  <r>
    <x v="3"/>
    <n v="68"/>
    <x v="1"/>
    <x v="0"/>
    <x v="2"/>
    <x v="3"/>
    <x v="3"/>
    <x v="3198"/>
    <x v="0"/>
    <x v="1"/>
    <n v="31.991435138190099"/>
    <n v="31.991435138190099"/>
    <n v="3.19914351381901E+16"/>
    <x v="2"/>
    <n v="3200"/>
    <s v="Si"/>
    <x v="1"/>
    <n v="2498.20679322455"/>
    <n v="2.49820679322455E+16"/>
    <n v="282.04025633321498"/>
    <n v="2.82040256333215E+16"/>
    <x v="373"/>
    <n v="99.1"/>
  </r>
  <r>
    <x v="3"/>
    <n v="59"/>
    <x v="1"/>
    <x v="1"/>
    <x v="1"/>
    <x v="3"/>
    <x v="0"/>
    <x v="3199"/>
    <x v="0"/>
    <x v="0"/>
    <n v="31.974769959586801"/>
    <n v="31.974769959586801"/>
    <n v="3.19747699595868E+16"/>
    <x v="2"/>
    <n v="3201"/>
    <s v="No"/>
    <x v="0"/>
    <n v="2153.7869269172802"/>
    <n v="2.15378692691728E+16"/>
    <n v="246.675418767601"/>
    <n v="2.46675418767601E+16"/>
    <x v="239"/>
    <n v="97"/>
  </r>
  <r>
    <x v="3"/>
    <n v="65"/>
    <x v="0"/>
    <x v="4"/>
    <x v="2"/>
    <x v="0"/>
    <x v="3"/>
    <x v="3200"/>
    <x v="1"/>
    <x v="3"/>
    <n v="31.9739939912109"/>
    <n v="31.9739939912109"/>
    <n v="3.19739939912109E+16"/>
    <x v="2"/>
    <n v="3202"/>
    <s v="No"/>
    <x v="0"/>
    <n v="2181.54147143607"/>
    <n v="2.18154147143607E+16"/>
    <n v="252.88398012934499"/>
    <n v="2.52883980129345E+16"/>
    <x v="287"/>
    <n v="95.1"/>
  </r>
  <r>
    <x v="3"/>
    <n v="59"/>
    <x v="1"/>
    <x v="4"/>
    <x v="0"/>
    <x v="3"/>
    <x v="0"/>
    <x v="3201"/>
    <x v="0"/>
    <x v="0"/>
    <n v="31.9682607649038"/>
    <n v="31.9682607649038"/>
    <n v="3.19682607649038E+16"/>
    <x v="2"/>
    <n v="3203"/>
    <s v="Si"/>
    <x v="1"/>
    <n v="2474.0780220183301"/>
    <n v="2.47407802201833E+16"/>
    <n v="254.374616734276"/>
    <n v="2.54374616734276E+16"/>
    <x v="335"/>
    <n v="101.3"/>
  </r>
  <r>
    <x v="3"/>
    <n v="60"/>
    <x v="1"/>
    <x v="5"/>
    <x v="1"/>
    <x v="0"/>
    <x v="0"/>
    <x v="3202"/>
    <x v="0"/>
    <x v="3"/>
    <n v="31.960273434631599"/>
    <n v="31.960273434631599"/>
    <n v="3.19602734346316E+16"/>
    <x v="2"/>
    <n v="3204"/>
    <s v="No"/>
    <x v="0"/>
    <n v="2029.82587639399"/>
    <n v="2.02982587639399E+16"/>
    <n v="215.95599147575399"/>
    <n v="2.15955991475754E+16"/>
    <x v="254"/>
    <n v="101"/>
  </r>
  <r>
    <x v="3"/>
    <n v="64"/>
    <x v="0"/>
    <x v="5"/>
    <x v="2"/>
    <x v="3"/>
    <x v="0"/>
    <x v="3203"/>
    <x v="1"/>
    <x v="3"/>
    <n v="31.958404205965898"/>
    <n v="31.958404205965898"/>
    <n v="3.19584042059659E+16"/>
    <x v="2"/>
    <n v="3205"/>
    <s v="No"/>
    <x v="0"/>
    <n v="2128.6042911873501"/>
    <n v="2.12860429118735E+16"/>
    <n v="237.392582585143"/>
    <n v="2.37392582585143E+16"/>
    <x v="395"/>
    <n v="99"/>
  </r>
  <r>
    <x v="3"/>
    <n v="64"/>
    <x v="0"/>
    <x v="2"/>
    <x v="2"/>
    <x v="3"/>
    <x v="0"/>
    <x v="3204"/>
    <x v="1"/>
    <x v="3"/>
    <n v="31.948405077845202"/>
    <n v="31.948405077845202"/>
    <n v="3194840507784520"/>
    <x v="2"/>
    <n v="3206"/>
    <s v="No"/>
    <x v="0"/>
    <n v="2142.0949772520798"/>
    <n v="2.14209497725208E+16"/>
    <n v="238.657401838254"/>
    <n v="2.38657401838254E+16"/>
    <x v="145"/>
    <n v="99.4"/>
  </r>
  <r>
    <x v="3"/>
    <n v="64"/>
    <x v="1"/>
    <x v="6"/>
    <x v="3"/>
    <x v="0"/>
    <x v="0"/>
    <x v="3205"/>
    <x v="0"/>
    <x v="3"/>
    <n v="31.935574365729799"/>
    <n v="31.935574365729799"/>
    <n v="3.19355743657298E+16"/>
    <x v="2"/>
    <n v="3207"/>
    <s v="Si"/>
    <x v="1"/>
    <n v="1973.09924936999"/>
    <n v="1.97309924936999E+16"/>
    <n v="28.300478906081601"/>
    <n v="2830047890608160"/>
    <x v="338"/>
    <n v="95.6"/>
  </r>
  <r>
    <x v="3"/>
    <n v="70"/>
    <x v="0"/>
    <x v="2"/>
    <x v="2"/>
    <x v="3"/>
    <x v="3"/>
    <x v="3206"/>
    <x v="1"/>
    <x v="3"/>
    <n v="31.904089745332001"/>
    <n v="3.1904089745332"/>
    <n v="3190408974533200"/>
    <x v="2"/>
    <n v="3208"/>
    <s v="Si"/>
    <x v="1"/>
    <n v="2213.5914074021198"/>
    <n v="2.21359140740212E+16"/>
    <n v="247.28294601392199"/>
    <n v="2.47282946013922E+16"/>
    <x v="361"/>
    <n v="105.3"/>
  </r>
  <r>
    <x v="3"/>
    <n v="52"/>
    <x v="1"/>
    <x v="9"/>
    <x v="1"/>
    <x v="0"/>
    <x v="1"/>
    <x v="3207"/>
    <x v="0"/>
    <x v="1"/>
    <n v="31.898932565682198"/>
    <n v="31.898932565682198"/>
    <n v="3189893256568220"/>
    <x v="2"/>
    <n v="3209"/>
    <s v="No"/>
    <x v="0"/>
    <n v="2157.7445470922898"/>
    <n v="2.15774454709229E+16"/>
    <n v="24.878311552467199"/>
    <n v="2487831155246720"/>
    <x v="183"/>
    <n v="89.7"/>
  </r>
  <r>
    <x v="3"/>
    <n v="62"/>
    <x v="1"/>
    <x v="2"/>
    <x v="3"/>
    <x v="2"/>
    <x v="0"/>
    <x v="3208"/>
    <x v="0"/>
    <x v="0"/>
    <n v="31.894181638171698"/>
    <n v="31.894181638171698"/>
    <n v="3.18941816381717E+16"/>
    <x v="2"/>
    <n v="3210"/>
    <s v="No"/>
    <x v="0"/>
    <n v="2214.0592529679898"/>
    <n v="2.21405925296799E+16"/>
    <n v="25.520838253121799"/>
    <n v="2552083825312180"/>
    <x v="144"/>
    <n v="97.9"/>
  </r>
  <r>
    <x v="3"/>
    <n v="62"/>
    <x v="0"/>
    <x v="5"/>
    <x v="3"/>
    <x v="0"/>
    <x v="0"/>
    <x v="3209"/>
    <x v="0"/>
    <x v="0"/>
    <n v="31.877068521828299"/>
    <n v="31.877068521828299"/>
    <n v="3.18770685218283E+16"/>
    <x v="2"/>
    <n v="3211"/>
    <s v="No"/>
    <x v="0"/>
    <n v="1968.3621009127901"/>
    <n v="1.96836210091279E+16"/>
    <n v="2.3211551544231801"/>
    <n v="232115515442318"/>
    <x v="58"/>
    <n v="97.2"/>
  </r>
  <r>
    <x v="3"/>
    <n v="54"/>
    <x v="1"/>
    <x v="0"/>
    <x v="1"/>
    <x v="0"/>
    <x v="1"/>
    <x v="3210"/>
    <x v="1"/>
    <x v="3"/>
    <n v="31.871249567781"/>
    <n v="31.871249567781"/>
    <n v="3.1871249567781E+16"/>
    <x v="2"/>
    <n v="3212"/>
    <s v="No"/>
    <x v="0"/>
    <n v="1776.2860637915601"/>
    <n v="1.77628606379156E+16"/>
    <n v="201.80765813985801"/>
    <n v="2.01807658139858E+16"/>
    <x v="510"/>
    <n v="82.6"/>
  </r>
  <r>
    <x v="3"/>
    <n v="71"/>
    <x v="0"/>
    <x v="9"/>
    <x v="2"/>
    <x v="3"/>
    <x v="3"/>
    <x v="3211"/>
    <x v="1"/>
    <x v="3"/>
    <n v="31.8671656970185"/>
    <n v="3.1867165697018498"/>
    <n v="3186716569701850"/>
    <x v="2"/>
    <n v="3213"/>
    <s v="Si"/>
    <x v="1"/>
    <n v="2297.8696448269202"/>
    <n v="2.29786964482692E+16"/>
    <n v="247.36442290883701"/>
    <n v="2.47364422908837E+16"/>
    <x v="255"/>
    <n v="110.1"/>
  </r>
  <r>
    <x v="3"/>
    <n v="67"/>
    <x v="0"/>
    <x v="7"/>
    <x v="2"/>
    <x v="3"/>
    <x v="3"/>
    <x v="3212"/>
    <x v="1"/>
    <x v="3"/>
    <n v="31.808657553654299"/>
    <n v="3.18086575536543"/>
    <n v="3180865755365430"/>
    <x v="2"/>
    <n v="3214"/>
    <s v="Si"/>
    <x v="1"/>
    <n v="2312.0124225381301"/>
    <n v="2.31201242253813E+16"/>
    <n v="23.204204074318401"/>
    <n v="2320420407431840"/>
    <x v="122"/>
    <n v="101.3"/>
  </r>
  <r>
    <x v="3"/>
    <n v="44"/>
    <x v="1"/>
    <x v="5"/>
    <x v="1"/>
    <x v="0"/>
    <x v="2"/>
    <x v="3213"/>
    <x v="1"/>
    <x v="0"/>
    <n v="31.8019093939462"/>
    <n v="31.8019093939462"/>
    <n v="3.18019093939462E+16"/>
    <x v="2"/>
    <n v="3215"/>
    <s v="No"/>
    <x v="0"/>
    <n v="1968.45439485523"/>
    <n v="1.96845439485523E+16"/>
    <n v="233.58431288061399"/>
    <n v="2.33584312880614E+16"/>
    <x v="20"/>
    <n v="86"/>
  </r>
  <r>
    <x v="3"/>
    <n v="62"/>
    <x v="0"/>
    <x v="0"/>
    <x v="2"/>
    <x v="3"/>
    <x v="0"/>
    <x v="3214"/>
    <x v="1"/>
    <x v="3"/>
    <n v="31.801864591514999"/>
    <n v="31.801864591514999"/>
    <n v="3.1801864591515E+16"/>
    <x v="2"/>
    <n v="3216"/>
    <s v="Si"/>
    <x v="1"/>
    <n v="227.41558731336599"/>
    <n v="2274155873133660"/>
    <n v="291.34101499179599"/>
    <n v="2.91341014991796E+16"/>
    <x v="301"/>
    <n v="101.2"/>
  </r>
  <r>
    <x v="3"/>
    <n v="56"/>
    <x v="0"/>
    <x v="0"/>
    <x v="1"/>
    <x v="2"/>
    <x v="0"/>
    <x v="3215"/>
    <x v="1"/>
    <x v="1"/>
    <n v="31.7867331610652"/>
    <n v="31.7867331610652"/>
    <n v="3.17867331610652E+16"/>
    <x v="2"/>
    <n v="3217"/>
    <s v="No"/>
    <x v="0"/>
    <n v="180.663628447088"/>
    <n v="1806636284470880"/>
    <n v="200.56154212171199"/>
    <n v="2.00561542121712E+16"/>
    <x v="215"/>
    <n v="94.2"/>
  </r>
  <r>
    <x v="3"/>
    <n v="49"/>
    <x v="0"/>
    <x v="1"/>
    <x v="1"/>
    <x v="0"/>
    <x v="1"/>
    <x v="3216"/>
    <x v="0"/>
    <x v="0"/>
    <n v="31.778756865731101"/>
    <n v="31.778756865731101"/>
    <n v="3.17787568657311E+16"/>
    <x v="2"/>
    <n v="3218"/>
    <s v="No"/>
    <x v="0"/>
    <n v="217.223242939644"/>
    <n v="2172232429396440"/>
    <n v="232.839605835192"/>
    <n v="2.32839605835192E+16"/>
    <x v="0"/>
    <n v="94.8"/>
  </r>
  <r>
    <x v="3"/>
    <n v="64"/>
    <x v="0"/>
    <x v="0"/>
    <x v="2"/>
    <x v="0"/>
    <x v="0"/>
    <x v="3217"/>
    <x v="0"/>
    <x v="1"/>
    <n v="31.759444487819799"/>
    <n v="3.1759444487819799"/>
    <n v="3175944448781980"/>
    <x v="2"/>
    <n v="3219"/>
    <s v="No"/>
    <x v="0"/>
    <n v="2127.53375845042"/>
    <n v="2.12753375845042E+16"/>
    <n v="249.74892949403301"/>
    <n v="2.49748929494033E+16"/>
    <x v="294"/>
    <n v="100.6"/>
  </r>
  <r>
    <x v="3"/>
    <n v="71"/>
    <x v="1"/>
    <x v="5"/>
    <x v="3"/>
    <x v="0"/>
    <x v="3"/>
    <x v="3218"/>
    <x v="2"/>
    <x v="3"/>
    <n v="31.7515667736442"/>
    <n v="31.7515667736442"/>
    <n v="3.17515667736442E+16"/>
    <x v="2"/>
    <n v="3220"/>
    <s v="No"/>
    <x v="0"/>
    <n v="2244.5199949767102"/>
    <n v="2.24451999497671E+16"/>
    <n v="25.6210698241313"/>
    <n v="2562106982413130"/>
    <x v="208"/>
    <n v="97.4"/>
  </r>
  <r>
    <x v="3"/>
    <n v="71"/>
    <x v="0"/>
    <x v="2"/>
    <x v="2"/>
    <x v="3"/>
    <x v="3"/>
    <x v="3219"/>
    <x v="0"/>
    <x v="3"/>
    <n v="31.740093990608003"/>
    <n v="3.1740093990608002E-2"/>
    <n v="31740093990608"/>
    <x v="2"/>
    <n v="3221"/>
    <s v="No"/>
    <x v="0"/>
    <n v="236.95723166509001"/>
    <n v="2369572316650900"/>
    <n v="250.335228697106"/>
    <n v="2.50335228697106E+16"/>
    <x v="273"/>
    <n v="103.1"/>
  </r>
  <r>
    <x v="3"/>
    <n v="51"/>
    <x v="0"/>
    <x v="2"/>
    <x v="1"/>
    <x v="0"/>
    <x v="1"/>
    <x v="3220"/>
    <x v="1"/>
    <x v="1"/>
    <n v="31.739478970467001"/>
    <n v="31.739478970467001"/>
    <n v="3173947897046700"/>
    <x v="2"/>
    <n v="3222"/>
    <s v="No"/>
    <x v="0"/>
    <n v="2449.8456899699499"/>
    <n v="2.44984568996995E+16"/>
    <n v="29.172692721694499"/>
    <n v="2917269272169450"/>
    <x v="215"/>
    <n v="92.4"/>
  </r>
  <r>
    <x v="3"/>
    <n v="53"/>
    <x v="1"/>
    <x v="2"/>
    <x v="3"/>
    <x v="2"/>
    <x v="1"/>
    <x v="3221"/>
    <x v="0"/>
    <x v="0"/>
    <n v="31.697844137351399"/>
    <n v="3.1697844137351399"/>
    <n v="3169784413735140"/>
    <x v="2"/>
    <n v="3223"/>
    <s v="No"/>
    <x v="0"/>
    <n v="1988.12516828706"/>
    <n v="1.98812516828706E+16"/>
    <n v="20.975272215558402"/>
    <n v="2097527221555840"/>
    <x v="299"/>
    <n v="89"/>
  </r>
  <r>
    <x v="3"/>
    <n v="60"/>
    <x v="1"/>
    <x v="17"/>
    <x v="2"/>
    <x v="3"/>
    <x v="0"/>
    <x v="3222"/>
    <x v="0"/>
    <x v="1"/>
    <n v="31.6916147458487"/>
    <n v="31.6916147458487"/>
    <n v="3.16916147458487E+16"/>
    <x v="2"/>
    <n v="3224"/>
    <s v="No"/>
    <x v="0"/>
    <n v="224.33282524284701"/>
    <n v="2243328252428470"/>
    <n v="228.73329614067899"/>
    <n v="2.28733296140679E+16"/>
    <x v="261"/>
    <n v="98.2"/>
  </r>
  <r>
    <x v="3"/>
    <n v="44"/>
    <x v="1"/>
    <x v="11"/>
    <x v="1"/>
    <x v="1"/>
    <x v="2"/>
    <x v="3223"/>
    <x v="1"/>
    <x v="0"/>
    <n v="31.648773833439201"/>
    <n v="31.648773833439201"/>
    <n v="3164877383343920"/>
    <x v="2"/>
    <n v="3225"/>
    <s v="No"/>
    <x v="0"/>
    <n v="1890.6643883240099"/>
    <n v="1.89066438832401E+16"/>
    <n v="230.21097989443399"/>
    <n v="2.30210979894434E+16"/>
    <x v="39"/>
    <n v="90.7"/>
  </r>
  <r>
    <x v="3"/>
    <n v="59"/>
    <x v="1"/>
    <x v="0"/>
    <x v="1"/>
    <x v="2"/>
    <x v="0"/>
    <x v="3224"/>
    <x v="0"/>
    <x v="1"/>
    <n v="31.6434230581626"/>
    <n v="31.6434230581626"/>
    <n v="3.16434230581626E+16"/>
    <x v="2"/>
    <n v="3226"/>
    <s v="No"/>
    <x v="0"/>
    <n v="1985.1011919027501"/>
    <n v="1.98510119190275E+16"/>
    <n v="225.82900666210099"/>
    <n v="2.25829006662101E+16"/>
    <x v="46"/>
    <n v="93.9"/>
  </r>
  <r>
    <x v="3"/>
    <n v="47"/>
    <x v="1"/>
    <x v="2"/>
    <x v="1"/>
    <x v="2"/>
    <x v="1"/>
    <x v="3225"/>
    <x v="1"/>
    <x v="1"/>
    <n v="31.608249766684203"/>
    <n v="3.1608249766684202"/>
    <n v="3160824976668420"/>
    <x v="2"/>
    <n v="3227"/>
    <s v="No"/>
    <x v="0"/>
    <n v="2213.93236747332"/>
    <n v="2.21393236747332E+16"/>
    <n v="222.074005903141"/>
    <n v="2.22074005903141E+16"/>
    <x v="131"/>
    <n v="87.9"/>
  </r>
  <r>
    <x v="3"/>
    <n v="65"/>
    <x v="0"/>
    <x v="17"/>
    <x v="3"/>
    <x v="0"/>
    <x v="3"/>
    <x v="3226"/>
    <x v="0"/>
    <x v="3"/>
    <n v="31.598685449836701"/>
    <n v="0.315986854498367"/>
    <n v="315986854498367"/>
    <x v="2"/>
    <n v="3228"/>
    <s v="No"/>
    <x v="0"/>
    <n v="2184.49280341241"/>
    <n v="2.18449280341241E+16"/>
    <n v="23.614399447200999"/>
    <n v="2361439944720100"/>
    <x v="28"/>
    <n v="98.5"/>
  </r>
  <r>
    <x v="3"/>
    <n v="65"/>
    <x v="0"/>
    <x v="2"/>
    <x v="1"/>
    <x v="3"/>
    <x v="3"/>
    <x v="3227"/>
    <x v="0"/>
    <x v="3"/>
    <n v="31.595704555414098"/>
    <n v="31.595704555414098"/>
    <n v="3.15957045554141E+16"/>
    <x v="2"/>
    <n v="3229"/>
    <s v="No"/>
    <x v="0"/>
    <n v="2127.4687175610002"/>
    <n v="2.127468717561E+16"/>
    <n v="247.754246077369"/>
    <n v="2.47754246077369E+16"/>
    <x v="224"/>
    <n v="93.7"/>
  </r>
  <r>
    <x v="3"/>
    <n v="62"/>
    <x v="1"/>
    <x v="0"/>
    <x v="1"/>
    <x v="0"/>
    <x v="0"/>
    <x v="3228"/>
    <x v="0"/>
    <x v="1"/>
    <n v="31.5928168869772"/>
    <n v="31.5928168869772"/>
    <n v="3.15928168869772E+16"/>
    <x v="2"/>
    <n v="3230"/>
    <s v="No"/>
    <x v="0"/>
    <n v="2070.0005264924398"/>
    <n v="2.07000052649244E+16"/>
    <n v="228.41511934981401"/>
    <n v="2.28415119349814E+16"/>
    <x v="365"/>
    <n v="95.7"/>
  </r>
  <r>
    <x v="3"/>
    <n v="57"/>
    <x v="1"/>
    <x v="1"/>
    <x v="1"/>
    <x v="2"/>
    <x v="0"/>
    <x v="3229"/>
    <x v="0"/>
    <x v="1"/>
    <n v="31.561930874944501"/>
    <n v="0.31561930874944499"/>
    <n v="315619308749445"/>
    <x v="2"/>
    <n v="3231"/>
    <s v="No"/>
    <x v="0"/>
    <n v="1957.4450571082"/>
    <n v="1.9574450571082E+16"/>
    <n v="191.28596178260301"/>
    <n v="1.91285961782603E+16"/>
    <x v="25"/>
    <n v="94.5"/>
  </r>
  <r>
    <x v="3"/>
    <n v="46"/>
    <x v="0"/>
    <x v="0"/>
    <x v="3"/>
    <x v="0"/>
    <x v="1"/>
    <x v="3230"/>
    <x v="1"/>
    <x v="0"/>
    <n v="31.528937385026801"/>
    <n v="31.528937385026801"/>
    <n v="3.15289373850268E+16"/>
    <x v="2"/>
    <n v="3232"/>
    <s v="No"/>
    <x v="0"/>
    <n v="2177.2529796909898"/>
    <n v="2.17725297969099E+16"/>
    <n v="240.354575722677"/>
    <n v="2.40354575722677E+16"/>
    <x v="52"/>
    <n v="93.5"/>
  </r>
  <r>
    <x v="3"/>
    <n v="64"/>
    <x v="0"/>
    <x v="8"/>
    <x v="3"/>
    <x v="1"/>
    <x v="0"/>
    <x v="3231"/>
    <x v="1"/>
    <x v="1"/>
    <n v="31.524154240395301"/>
    <n v="31.524154240395301"/>
    <n v="3.15241542403953E+16"/>
    <x v="2"/>
    <n v="3233"/>
    <s v="No"/>
    <x v="0"/>
    <n v="1876.35227649078"/>
    <n v="1.87635227649078E+16"/>
    <n v="207.485715625458"/>
    <n v="2.07485715625458E+16"/>
    <x v="123"/>
    <n v="94.5"/>
  </r>
  <r>
    <x v="3"/>
    <n v="58"/>
    <x v="0"/>
    <x v="2"/>
    <x v="2"/>
    <x v="1"/>
    <x v="0"/>
    <x v="3232"/>
    <x v="0"/>
    <x v="2"/>
    <n v="31.5071199774567"/>
    <n v="0.31507119977456699"/>
    <n v="315071199774567"/>
    <x v="2"/>
    <n v="3234"/>
    <s v="No"/>
    <x v="0"/>
    <n v="2014.28107313531"/>
    <n v="2.01428107313531E+16"/>
    <n v="228.91294777962599"/>
    <n v="2.28912947779626E+16"/>
    <x v="372"/>
    <n v="97.4"/>
  </r>
  <r>
    <x v="3"/>
    <n v="50"/>
    <x v="0"/>
    <x v="9"/>
    <x v="3"/>
    <x v="0"/>
    <x v="1"/>
    <x v="3233"/>
    <x v="0"/>
    <x v="2"/>
    <n v="31.468489804495601"/>
    <n v="31.468489804495601"/>
    <n v="3.14684898044956E+16"/>
    <x v="2"/>
    <n v="3235"/>
    <s v="No"/>
    <x v="0"/>
    <n v="2318.5947588619802"/>
    <n v="2.31859475886198E+16"/>
    <n v="242.444498516121"/>
    <n v="2.42444498516121E+16"/>
    <x v="297"/>
    <n v="96.3"/>
  </r>
  <r>
    <x v="3"/>
    <n v="54"/>
    <x v="1"/>
    <x v="16"/>
    <x v="1"/>
    <x v="0"/>
    <x v="1"/>
    <x v="3234"/>
    <x v="0"/>
    <x v="2"/>
    <n v="31.4521923461927"/>
    <n v="31.4521923461927"/>
    <n v="3.14521923461927E+16"/>
    <x v="2"/>
    <n v="3236"/>
    <s v="Si"/>
    <x v="1"/>
    <n v="2244.54230732209"/>
    <n v="2.24454230732209E+16"/>
    <n v="26.279630429999202"/>
    <n v="2627963042999920"/>
    <x v="154"/>
    <n v="87.9"/>
  </r>
  <r>
    <x v="3"/>
    <n v="50"/>
    <x v="0"/>
    <x v="16"/>
    <x v="1"/>
    <x v="0"/>
    <x v="1"/>
    <x v="3235"/>
    <x v="0"/>
    <x v="1"/>
    <n v="31.4491038151785"/>
    <n v="31.4491038151785"/>
    <n v="3.14491038151785E+16"/>
    <x v="2"/>
    <n v="3237"/>
    <s v="No"/>
    <x v="0"/>
    <n v="2021.71488049359"/>
    <n v="2.02171488049359E+16"/>
    <n v="249.68613656815899"/>
    <n v="2.49686136568159E+16"/>
    <x v="114"/>
    <n v="96.1"/>
  </r>
  <r>
    <x v="3"/>
    <n v="57"/>
    <x v="0"/>
    <x v="2"/>
    <x v="1"/>
    <x v="0"/>
    <x v="0"/>
    <x v="3236"/>
    <x v="0"/>
    <x v="0"/>
    <n v="31.442016497159901"/>
    <n v="3.1442016497159901"/>
    <n v="3144201649715990"/>
    <x v="2"/>
    <n v="3238"/>
    <s v="No"/>
    <x v="0"/>
    <n v="221.16292981303201"/>
    <n v="2211629298130320"/>
    <n v="248.32160912904001"/>
    <n v="2.4832160912904E+16"/>
    <x v="213"/>
    <n v="95.5"/>
  </r>
  <r>
    <x v="3"/>
    <n v="62"/>
    <x v="0"/>
    <x v="9"/>
    <x v="3"/>
    <x v="1"/>
    <x v="0"/>
    <x v="3237"/>
    <x v="1"/>
    <x v="0"/>
    <n v="31.439200167777798"/>
    <n v="31.439200167777798"/>
    <n v="3.14392001677778E+16"/>
    <x v="2"/>
    <n v="3239"/>
    <s v="Si"/>
    <x v="1"/>
    <n v="207.06728405225499"/>
    <n v="2070672840522550"/>
    <n v="25.6390273949993"/>
    <n v="2563902739499930"/>
    <x v="287"/>
    <n v="100.2"/>
  </r>
  <r>
    <x v="3"/>
    <n v="68"/>
    <x v="1"/>
    <x v="5"/>
    <x v="2"/>
    <x v="3"/>
    <x v="3"/>
    <x v="3238"/>
    <x v="1"/>
    <x v="3"/>
    <n v="31.421069621958001"/>
    <n v="31.421069621958001"/>
    <n v="3.1421069621958E+16"/>
    <x v="2"/>
    <n v="3240"/>
    <s v="Si"/>
    <x v="1"/>
    <n v="240.63021117020801"/>
    <n v="2406302111702080"/>
    <n v="24.956172771551898"/>
    <n v="2495617277155190"/>
    <x v="400"/>
    <n v="96.7"/>
  </r>
  <r>
    <x v="3"/>
    <n v="63"/>
    <x v="1"/>
    <x v="2"/>
    <x v="3"/>
    <x v="3"/>
    <x v="0"/>
    <x v="3239"/>
    <x v="0"/>
    <x v="0"/>
    <n v="31.4046396271834"/>
    <n v="31.4046396271834"/>
    <n v="3.14046396271834E+16"/>
    <x v="2"/>
    <n v="3241"/>
    <s v="No"/>
    <x v="0"/>
    <n v="235.56944711268"/>
    <n v="2355694471126800"/>
    <n v="294.85650901676598"/>
    <n v="2.94856509016766E+16"/>
    <x v="360"/>
    <n v="98.9"/>
  </r>
  <r>
    <x v="3"/>
    <n v="63"/>
    <x v="1"/>
    <x v="7"/>
    <x v="2"/>
    <x v="3"/>
    <x v="0"/>
    <x v="3240"/>
    <x v="1"/>
    <x v="1"/>
    <n v="31.392727330429999"/>
    <n v="31.392727330429999"/>
    <n v="3139272733043000"/>
    <x v="2"/>
    <n v="3242"/>
    <s v="Si"/>
    <x v="1"/>
    <n v="21.4527997423233"/>
    <n v="214527997423233"/>
    <n v="23.6970337173634"/>
    <n v="2369703371736340"/>
    <x v="424"/>
    <n v="98.5"/>
  </r>
  <r>
    <x v="3"/>
    <n v="63"/>
    <x v="0"/>
    <x v="10"/>
    <x v="2"/>
    <x v="2"/>
    <x v="0"/>
    <x v="3241"/>
    <x v="0"/>
    <x v="1"/>
    <n v="31.385880244581099"/>
    <n v="31.385880244581099"/>
    <n v="3.13858802445811E+16"/>
    <x v="2"/>
    <n v="3243"/>
    <s v="Si"/>
    <x v="1"/>
    <n v="2098.0936618652399"/>
    <n v="2.09809366186524E+16"/>
    <n v="217.43469397917201"/>
    <n v="2.17434693979172E+16"/>
    <x v="119"/>
    <n v="94.9"/>
  </r>
  <r>
    <x v="3"/>
    <n v="64"/>
    <x v="0"/>
    <x v="7"/>
    <x v="3"/>
    <x v="3"/>
    <x v="0"/>
    <x v="3242"/>
    <x v="1"/>
    <x v="1"/>
    <n v="31.383162246611501"/>
    <n v="31.383162246611501"/>
    <n v="3.13831622466115E+16"/>
    <x v="2"/>
    <n v="3244"/>
    <s v="No"/>
    <x v="0"/>
    <n v="2187.06458206548"/>
    <n v="2.18706458206548E+16"/>
    <n v="236.73262639407099"/>
    <n v="2.36732626394071E+16"/>
    <x v="349"/>
    <n v="101"/>
  </r>
  <r>
    <x v="3"/>
    <n v="53"/>
    <x v="1"/>
    <x v="17"/>
    <x v="2"/>
    <x v="2"/>
    <x v="1"/>
    <x v="3243"/>
    <x v="1"/>
    <x v="0"/>
    <n v="31.361708188737399"/>
    <n v="31.361708188737399"/>
    <n v="3.13617081887374E+16"/>
    <x v="2"/>
    <n v="3245"/>
    <s v="Si"/>
    <x v="1"/>
    <n v="218.05565194518101"/>
    <n v="2180556519451810"/>
    <n v="20.830752164530299"/>
    <n v="2083075216453030"/>
    <x v="41"/>
    <n v="94.6"/>
  </r>
  <r>
    <x v="3"/>
    <n v="56"/>
    <x v="0"/>
    <x v="6"/>
    <x v="2"/>
    <x v="3"/>
    <x v="0"/>
    <x v="3244"/>
    <x v="0"/>
    <x v="1"/>
    <n v="31.3581645921392"/>
    <n v="31.3581645921392"/>
    <n v="3.13581645921392E+16"/>
    <x v="2"/>
    <n v="3246"/>
    <s v="No"/>
    <x v="0"/>
    <n v="1912.2014118458401"/>
    <n v="1.91220141184584E+16"/>
    <n v="229.92885893544999"/>
    <n v="2.2992885893545E+16"/>
    <x v="163"/>
    <n v="100.3"/>
  </r>
  <r>
    <x v="3"/>
    <n v="65"/>
    <x v="1"/>
    <x v="6"/>
    <x v="0"/>
    <x v="3"/>
    <x v="3"/>
    <x v="3245"/>
    <x v="0"/>
    <x v="0"/>
    <n v="31.357455525153899"/>
    <n v="31.357455525153899"/>
    <n v="3.13574555251539E+16"/>
    <x v="2"/>
    <n v="3247"/>
    <s v="No"/>
    <x v="0"/>
    <n v="2259.8862796446401"/>
    <n v="2.25988627964464E+16"/>
    <n v="291.205139165915"/>
    <n v="2.91205139165915E+16"/>
    <x v="412"/>
    <n v="98.4"/>
  </r>
  <r>
    <x v="3"/>
    <n v="67"/>
    <x v="1"/>
    <x v="0"/>
    <x v="1"/>
    <x v="0"/>
    <x v="3"/>
    <x v="3246"/>
    <x v="1"/>
    <x v="3"/>
    <n v="31.3512692758772"/>
    <n v="31.3512692758772"/>
    <n v="3.13512692758772E+16"/>
    <x v="2"/>
    <n v="3248"/>
    <s v="No"/>
    <x v="0"/>
    <n v="2098.5182043946202"/>
    <n v="2.09851820439462E+16"/>
    <n v="22.443974482632299"/>
    <n v="2244397448263230"/>
    <x v="117"/>
    <n v="96.7"/>
  </r>
  <r>
    <x v="3"/>
    <n v="58"/>
    <x v="1"/>
    <x v="5"/>
    <x v="1"/>
    <x v="3"/>
    <x v="0"/>
    <x v="3247"/>
    <x v="0"/>
    <x v="3"/>
    <n v="31.3381044568372"/>
    <n v="3.1338104456837201"/>
    <n v="3133810445683720"/>
    <x v="2"/>
    <n v="3249"/>
    <s v="No"/>
    <x v="0"/>
    <n v="2086.3034934023699"/>
    <n v="2.08630349340237E+16"/>
    <n v="216.848544225208"/>
    <n v="2.16848544225208E+16"/>
    <x v="214"/>
    <n v="94.9"/>
  </r>
  <r>
    <x v="3"/>
    <n v="72"/>
    <x v="1"/>
    <x v="2"/>
    <x v="2"/>
    <x v="3"/>
    <x v="3"/>
    <x v="3248"/>
    <x v="0"/>
    <x v="1"/>
    <n v="31.334512935702897"/>
    <n v="3.1334512935702898"/>
    <n v="3133451293570290"/>
    <x v="2"/>
    <n v="3250"/>
    <s v="Si"/>
    <x v="1"/>
    <n v="2374.7220733602499"/>
    <n v="2.37472207336025E+16"/>
    <n v="3.0000000000000001E-12"/>
    <n v="300"/>
    <x v="385"/>
    <n v="107.8"/>
  </r>
  <r>
    <x v="3"/>
    <n v="57"/>
    <x v="1"/>
    <x v="7"/>
    <x v="3"/>
    <x v="3"/>
    <x v="0"/>
    <x v="3249"/>
    <x v="0"/>
    <x v="0"/>
    <n v="31.3268958593627"/>
    <n v="31.3268958593627"/>
    <n v="3.13268958593627E+16"/>
    <x v="2"/>
    <n v="3251"/>
    <s v="No"/>
    <x v="0"/>
    <n v="207.6740533135"/>
    <n v="2076740533135000"/>
    <n v="26.660106769517199"/>
    <n v="2666010676951720"/>
    <x v="254"/>
    <n v="102.4"/>
  </r>
  <r>
    <x v="3"/>
    <n v="51"/>
    <x v="0"/>
    <x v="4"/>
    <x v="3"/>
    <x v="3"/>
    <x v="1"/>
    <x v="3250"/>
    <x v="1"/>
    <x v="1"/>
    <n v="31.2961086858414"/>
    <n v="31.2961086858414"/>
    <n v="3.12961086858414E+16"/>
    <x v="2"/>
    <n v="3252"/>
    <s v="No"/>
    <x v="0"/>
    <n v="217.630361389022"/>
    <n v="2176303613890220"/>
    <n v="244.99713587551901"/>
    <n v="2.44997135875519E+16"/>
    <x v="75"/>
    <n v="96.2"/>
  </r>
  <r>
    <x v="3"/>
    <n v="44"/>
    <x v="0"/>
    <x v="16"/>
    <x v="1"/>
    <x v="2"/>
    <x v="2"/>
    <x v="3251"/>
    <x v="1"/>
    <x v="2"/>
    <n v="31.2776685530572"/>
    <n v="31.2776685530572"/>
    <n v="3.12776685530572E+16"/>
    <x v="2"/>
    <n v="3253"/>
    <s v="No"/>
    <x v="0"/>
    <n v="244.42131643913899"/>
    <n v="2444213164391390"/>
    <n v="18.4968911292132"/>
    <n v="1849689112921320"/>
    <x v="73"/>
    <n v="97.1"/>
  </r>
  <r>
    <x v="3"/>
    <n v="62"/>
    <x v="1"/>
    <x v="2"/>
    <x v="3"/>
    <x v="1"/>
    <x v="0"/>
    <x v="3252"/>
    <x v="2"/>
    <x v="1"/>
    <n v="31.276021491552399"/>
    <n v="31.276021491552399"/>
    <n v="3.12760214915524E+16"/>
    <x v="2"/>
    <n v="3254"/>
    <s v="No"/>
    <x v="0"/>
    <n v="175.82678386226499"/>
    <n v="1758267838622650"/>
    <n v="183.095337727025"/>
    <n v="1.83095337727025E+16"/>
    <x v="42"/>
    <n v="91.7"/>
  </r>
  <r>
    <x v="3"/>
    <n v="57"/>
    <x v="1"/>
    <x v="0"/>
    <x v="3"/>
    <x v="0"/>
    <x v="0"/>
    <x v="3253"/>
    <x v="0"/>
    <x v="1"/>
    <n v="31.268057696158799"/>
    <n v="31.268057696158799"/>
    <n v="3126805769615880"/>
    <x v="2"/>
    <n v="3255"/>
    <s v="No"/>
    <x v="0"/>
    <n v="2360.0889720093801"/>
    <n v="2.36008897200938E+16"/>
    <n v="252.666334290636"/>
    <n v="2.52666334290636E+16"/>
    <x v="358"/>
    <n v="98.8"/>
  </r>
  <r>
    <x v="3"/>
    <n v="68"/>
    <x v="1"/>
    <x v="2"/>
    <x v="1"/>
    <x v="3"/>
    <x v="3"/>
    <x v="3254"/>
    <x v="0"/>
    <x v="3"/>
    <n v="31.240095560229001"/>
    <n v="31.240095560229001"/>
    <n v="3.1240095560229E+16"/>
    <x v="2"/>
    <n v="3256"/>
    <s v="No"/>
    <x v="0"/>
    <n v="205.85625708691501"/>
    <n v="2058562570869150"/>
    <n v="284.45265871054698"/>
    <n v="2.84452658710547E+16"/>
    <x v="52"/>
    <n v="94"/>
  </r>
  <r>
    <x v="3"/>
    <n v="60"/>
    <x v="0"/>
    <x v="6"/>
    <x v="1"/>
    <x v="3"/>
    <x v="0"/>
    <x v="3255"/>
    <x v="1"/>
    <x v="3"/>
    <n v="31.2319611333645"/>
    <n v="31.2319611333645"/>
    <n v="3.12319611333645E+16"/>
    <x v="2"/>
    <n v="3257"/>
    <s v="No"/>
    <x v="0"/>
    <n v="219.71304461148799"/>
    <n v="2197130446114880"/>
    <n v="237.124425551896"/>
    <n v="2.37124425551896E+16"/>
    <x v="250"/>
    <n v="101.3"/>
  </r>
  <r>
    <x v="3"/>
    <n v="65"/>
    <x v="1"/>
    <x v="0"/>
    <x v="2"/>
    <x v="3"/>
    <x v="3"/>
    <x v="3256"/>
    <x v="1"/>
    <x v="1"/>
    <n v="31.210410207214998"/>
    <n v="31.210410207214998"/>
    <n v="3.1210410207215E+16"/>
    <x v="2"/>
    <n v="3258"/>
    <s v="Si"/>
    <x v="1"/>
    <n v="23.332723587378698"/>
    <n v="233327235873787"/>
    <n v="26.578195524605"/>
    <n v="2657819552460500"/>
    <x v="238"/>
    <n v="96.6"/>
  </r>
  <r>
    <x v="3"/>
    <n v="55"/>
    <x v="1"/>
    <x v="0"/>
    <x v="2"/>
    <x v="3"/>
    <x v="0"/>
    <x v="3257"/>
    <x v="0"/>
    <x v="0"/>
    <n v="31.203510970651799"/>
    <n v="31.203510970651799"/>
    <n v="3.12035109706518E+16"/>
    <x v="2"/>
    <n v="3259"/>
    <s v="Si"/>
    <x v="1"/>
    <n v="2493.8227692553701"/>
    <n v="2.49382276925537E+16"/>
    <n v="276.81159812178697"/>
    <n v="2.76811598121787E+16"/>
    <x v="377"/>
    <n v="103.5"/>
  </r>
  <r>
    <x v="3"/>
    <n v="57"/>
    <x v="1"/>
    <x v="4"/>
    <x v="3"/>
    <x v="2"/>
    <x v="0"/>
    <x v="3258"/>
    <x v="1"/>
    <x v="1"/>
    <n v="31.201248450607402"/>
    <n v="31.201248450607402"/>
    <n v="3.12012484506074E+16"/>
    <x v="2"/>
    <n v="3260"/>
    <s v="No"/>
    <x v="0"/>
    <n v="1920.86487701278"/>
    <n v="1.92086487701278E+16"/>
    <n v="219.11439391419799"/>
    <n v="2.19114393914198E+16"/>
    <x v="398"/>
    <n v="94.9"/>
  </r>
  <r>
    <x v="3"/>
    <n v="48"/>
    <x v="0"/>
    <x v="2"/>
    <x v="2"/>
    <x v="2"/>
    <x v="1"/>
    <x v="3259"/>
    <x v="1"/>
    <x v="2"/>
    <n v="31.1952120825582"/>
    <n v="0.31195212082558199"/>
    <n v="311952120825582"/>
    <x v="2"/>
    <n v="3261"/>
    <s v="No"/>
    <x v="0"/>
    <n v="2162.3351923371101"/>
    <n v="2.16233519233711E+16"/>
    <n v="209.630979105205"/>
    <n v="2.09630979105205E+16"/>
    <x v="350"/>
    <n v="93.4"/>
  </r>
  <r>
    <x v="3"/>
    <n v="58"/>
    <x v="1"/>
    <x v="16"/>
    <x v="1"/>
    <x v="0"/>
    <x v="0"/>
    <x v="3260"/>
    <x v="1"/>
    <x v="3"/>
    <n v="31.122010930044301"/>
    <n v="31.122010930044301"/>
    <n v="3.11220109300443E+16"/>
    <x v="2"/>
    <n v="3262"/>
    <s v="No"/>
    <x v="0"/>
    <n v="20.575890162809401"/>
    <n v="205758901628094"/>
    <n v="220.543711369291"/>
    <n v="2.20543711369291E+16"/>
    <x v="220"/>
    <n v="93.6"/>
  </r>
  <r>
    <x v="3"/>
    <n v="62"/>
    <x v="1"/>
    <x v="0"/>
    <x v="3"/>
    <x v="0"/>
    <x v="0"/>
    <x v="3261"/>
    <x v="1"/>
    <x v="1"/>
    <n v="31.1031112448368"/>
    <n v="31.1031112448368"/>
    <n v="3.11031112448368E+16"/>
    <x v="2"/>
    <n v="3263"/>
    <s v="Si"/>
    <x v="1"/>
    <n v="2066.8396037029802"/>
    <n v="2.06683960370298E+16"/>
    <n v="24.834893974543"/>
    <n v="2483489397454300"/>
    <x v="119"/>
    <n v="89.6"/>
  </r>
  <r>
    <x v="3"/>
    <n v="63"/>
    <x v="1"/>
    <x v="7"/>
    <x v="1"/>
    <x v="3"/>
    <x v="0"/>
    <x v="3262"/>
    <x v="0"/>
    <x v="1"/>
    <n v="31.0975004097686"/>
    <n v="31.0975004097686"/>
    <n v="3.10975004097686E+16"/>
    <x v="2"/>
    <n v="3264"/>
    <s v="No"/>
    <x v="0"/>
    <n v="234.00092874404399"/>
    <n v="2340009287440440"/>
    <n v="223.74711082156199"/>
    <n v="2.23747110821562E+16"/>
    <x v="185"/>
    <n v="92"/>
  </r>
  <r>
    <x v="3"/>
    <n v="66"/>
    <x v="1"/>
    <x v="8"/>
    <x v="2"/>
    <x v="3"/>
    <x v="3"/>
    <x v="3263"/>
    <x v="0"/>
    <x v="1"/>
    <n v="31.0825086699057"/>
    <n v="31.0825086699057"/>
    <n v="3.10825086699057E+16"/>
    <x v="2"/>
    <n v="3265"/>
    <s v="No"/>
    <x v="0"/>
    <n v="223.478388730116"/>
    <n v="2234783887301160"/>
    <n v="24.289659217410598"/>
    <n v="2428965921741060"/>
    <x v="167"/>
    <n v="95.3"/>
  </r>
  <r>
    <x v="3"/>
    <n v="67"/>
    <x v="0"/>
    <x v="2"/>
    <x v="1"/>
    <x v="3"/>
    <x v="3"/>
    <x v="3264"/>
    <x v="0"/>
    <x v="1"/>
    <n v="31.032808993321101"/>
    <n v="31.032808993321101"/>
    <n v="3.10328089933211E+16"/>
    <x v="2"/>
    <n v="3266"/>
    <s v="No"/>
    <x v="0"/>
    <n v="2461.3379421405102"/>
    <n v="2.46133794214051E+16"/>
    <n v="2.7520300240628601"/>
    <n v="275203002406286"/>
    <x v="240"/>
    <n v="102.9"/>
  </r>
  <r>
    <x v="3"/>
    <n v="67"/>
    <x v="1"/>
    <x v="9"/>
    <x v="1"/>
    <x v="3"/>
    <x v="3"/>
    <x v="3265"/>
    <x v="0"/>
    <x v="1"/>
    <n v="31.0044376987601"/>
    <n v="31.0044376987601"/>
    <n v="3.10044376987601E+16"/>
    <x v="2"/>
    <n v="3267"/>
    <s v="No"/>
    <x v="0"/>
    <n v="2122.3428484923402"/>
    <n v="2.12234284849234E+16"/>
    <n v="196.66507279528599"/>
    <n v="1.96665072795286E+16"/>
    <x v="25"/>
    <n v="91.3"/>
  </r>
  <r>
    <x v="3"/>
    <n v="64"/>
    <x v="1"/>
    <x v="9"/>
    <x v="3"/>
    <x v="0"/>
    <x v="0"/>
    <x v="3266"/>
    <x v="0"/>
    <x v="2"/>
    <n v="30.990208139092502"/>
    <n v="3.0990208139092501"/>
    <n v="3099020813909250"/>
    <x v="2"/>
    <n v="3268"/>
    <s v="No"/>
    <x v="0"/>
    <n v="220.28783481476299"/>
    <n v="2202878348147630"/>
    <n v="26.372094271731999"/>
    <n v="2637209427173200"/>
    <x v="167"/>
    <n v="99.7"/>
  </r>
  <r>
    <x v="3"/>
    <n v="64"/>
    <x v="1"/>
    <x v="2"/>
    <x v="1"/>
    <x v="1"/>
    <x v="0"/>
    <x v="3267"/>
    <x v="2"/>
    <x v="3"/>
    <n v="30.982583455398601"/>
    <n v="30.982583455398601"/>
    <n v="3.09825834553986E+16"/>
    <x v="2"/>
    <n v="3269"/>
    <s v="No"/>
    <x v="0"/>
    <n v="195.94594437553201"/>
    <n v="1959459443755320"/>
    <n v="1.9552935389016299"/>
    <n v="195529353890163"/>
    <x v="203"/>
    <n v="93.4"/>
  </r>
  <r>
    <x v="3"/>
    <n v="54"/>
    <x v="0"/>
    <x v="2"/>
    <x v="1"/>
    <x v="1"/>
    <x v="1"/>
    <x v="3268"/>
    <x v="1"/>
    <x v="0"/>
    <n v="30.962046150412"/>
    <n v="30.962046150412"/>
    <n v="3.0962046150412E+16"/>
    <x v="2"/>
    <n v="3270"/>
    <s v="No"/>
    <x v="0"/>
    <n v="1711.06869183555"/>
    <n v="1.71106869183555E+16"/>
    <n v="20.809091715257701"/>
    <n v="2080909171525770"/>
    <x v="86"/>
    <n v="91.2"/>
  </r>
  <r>
    <x v="3"/>
    <n v="69"/>
    <x v="1"/>
    <x v="0"/>
    <x v="1"/>
    <x v="0"/>
    <x v="3"/>
    <x v="3269"/>
    <x v="0"/>
    <x v="1"/>
    <n v="30.9586139936393"/>
    <n v="30.9586139936393"/>
    <n v="3.09586139936393E+16"/>
    <x v="2"/>
    <n v="3271"/>
    <s v="No"/>
    <x v="0"/>
    <n v="209.66849722929001"/>
    <n v="2096684972292900"/>
    <n v="213.35163295648999"/>
    <n v="2.1335163295649E+16"/>
    <x v="424"/>
    <n v="96.4"/>
  </r>
  <r>
    <x v="3"/>
    <n v="55"/>
    <x v="1"/>
    <x v="2"/>
    <x v="2"/>
    <x v="0"/>
    <x v="0"/>
    <x v="3270"/>
    <x v="0"/>
    <x v="2"/>
    <n v="30.948229616781202"/>
    <n v="30.948229616781202"/>
    <n v="3.09482296167812E+16"/>
    <x v="2"/>
    <n v="3272"/>
    <s v="No"/>
    <x v="0"/>
    <n v="2044.8786551860901"/>
    <n v="2.04487865518609E+16"/>
    <n v="238.31330845313099"/>
    <n v="2.38313308453131E+16"/>
    <x v="434"/>
    <n v="93.3"/>
  </r>
  <r>
    <x v="3"/>
    <n v="70"/>
    <x v="1"/>
    <x v="6"/>
    <x v="2"/>
    <x v="3"/>
    <x v="3"/>
    <x v="3271"/>
    <x v="0"/>
    <x v="1"/>
    <n v="30.929514020776303"/>
    <n v="3.0929514020776301"/>
    <n v="3092951402077630"/>
    <x v="2"/>
    <n v="3273"/>
    <s v="No"/>
    <x v="0"/>
    <n v="2231.1116687089102"/>
    <n v="2.23111166870891E+16"/>
    <n v="2.77279823382902"/>
    <n v="277279823382902"/>
    <x v="515"/>
    <n v="102"/>
  </r>
  <r>
    <x v="3"/>
    <n v="64"/>
    <x v="0"/>
    <x v="0"/>
    <x v="1"/>
    <x v="0"/>
    <x v="0"/>
    <x v="3272"/>
    <x v="1"/>
    <x v="3"/>
    <n v="30.925397810669399"/>
    <n v="30.925397810669399"/>
    <n v="3.09253978106694E+16"/>
    <x v="2"/>
    <n v="3274"/>
    <s v="No"/>
    <x v="0"/>
    <n v="2044.1932590127001"/>
    <n v="2.0441932590127E+16"/>
    <n v="254.085449442845"/>
    <n v="2.54085449442845E+16"/>
    <x v="121"/>
    <n v="97"/>
  </r>
  <r>
    <x v="3"/>
    <n v="44"/>
    <x v="0"/>
    <x v="5"/>
    <x v="1"/>
    <x v="0"/>
    <x v="2"/>
    <x v="3273"/>
    <x v="0"/>
    <x v="0"/>
    <n v="30.916079291088398"/>
    <n v="3.0916079291088399"/>
    <n v="3091607929108840"/>
    <x v="2"/>
    <n v="3275"/>
    <s v="No"/>
    <x v="0"/>
    <n v="2192.6931133790099"/>
    <n v="2.19269311337901E+16"/>
    <n v="2.7486630043067102"/>
    <n v="274866300430671"/>
    <x v="238"/>
    <n v="91.6"/>
  </r>
  <r>
    <x v="3"/>
    <n v="62"/>
    <x v="1"/>
    <x v="2"/>
    <x v="3"/>
    <x v="3"/>
    <x v="0"/>
    <x v="3274"/>
    <x v="0"/>
    <x v="1"/>
    <n v="30.8845143228219"/>
    <n v="30.8845143228219"/>
    <n v="3.08845143228219E+16"/>
    <x v="2"/>
    <n v="3276"/>
    <s v="No"/>
    <x v="0"/>
    <n v="199.44579704604499"/>
    <n v="1994457970460450"/>
    <n v="23.970992045445701"/>
    <n v="2397099204544570"/>
    <x v="105"/>
    <n v="100.1"/>
  </r>
  <r>
    <x v="3"/>
    <n v="67"/>
    <x v="1"/>
    <x v="9"/>
    <x v="2"/>
    <x v="3"/>
    <x v="3"/>
    <x v="3275"/>
    <x v="0"/>
    <x v="3"/>
    <n v="30.879584160478501"/>
    <n v="3.0879584160478499"/>
    <n v="3087958416047850"/>
    <x v="2"/>
    <n v="3277"/>
    <s v="Si"/>
    <x v="1"/>
    <n v="2109.5989987322901"/>
    <n v="2.10959899873229E+16"/>
    <n v="227.609301206439"/>
    <n v="2.27609301206439E+16"/>
    <x v="407"/>
    <n v="98.5"/>
  </r>
  <r>
    <x v="3"/>
    <n v="60"/>
    <x v="0"/>
    <x v="2"/>
    <x v="0"/>
    <x v="3"/>
    <x v="0"/>
    <x v="3276"/>
    <x v="0"/>
    <x v="0"/>
    <n v="30.8463838825746"/>
    <n v="30.8463838825746"/>
    <n v="3.08463838825746E+16"/>
    <x v="2"/>
    <n v="3278"/>
    <s v="No"/>
    <x v="0"/>
    <n v="215.02319240846899"/>
    <n v="2150231924084690"/>
    <n v="24.5755661291164"/>
    <n v="2457556612911640"/>
    <x v="380"/>
    <n v="101.9"/>
  </r>
  <r>
    <x v="3"/>
    <n v="47"/>
    <x v="1"/>
    <x v="11"/>
    <x v="1"/>
    <x v="1"/>
    <x v="1"/>
    <x v="3277"/>
    <x v="1"/>
    <x v="1"/>
    <n v="30.841755757784401"/>
    <n v="3.0841755757784401"/>
    <n v="3084175575778440"/>
    <x v="2"/>
    <n v="3279"/>
    <s v="No"/>
    <x v="0"/>
    <n v="2152.9758716801698"/>
    <n v="2.15297587168017E+16"/>
    <n v="166.35453743023001"/>
    <n v="1.6635453743023E+16"/>
    <x v="136"/>
    <n v="89.2"/>
  </r>
  <r>
    <x v="3"/>
    <n v="59"/>
    <x v="0"/>
    <x v="5"/>
    <x v="2"/>
    <x v="2"/>
    <x v="0"/>
    <x v="3278"/>
    <x v="1"/>
    <x v="0"/>
    <n v="30.818704852225402"/>
    <n v="30.818704852225402"/>
    <n v="3.08187048522254E+16"/>
    <x v="2"/>
    <n v="3280"/>
    <s v="No"/>
    <x v="0"/>
    <n v="2117.9251861205498"/>
    <n v="2.11792518612055E+16"/>
    <n v="253.98976474625701"/>
    <n v="2.53989764746257E+16"/>
    <x v="444"/>
    <n v="99.9"/>
  </r>
  <r>
    <x v="3"/>
    <n v="64"/>
    <x v="0"/>
    <x v="0"/>
    <x v="3"/>
    <x v="2"/>
    <x v="0"/>
    <x v="3279"/>
    <x v="1"/>
    <x v="0"/>
    <n v="30.795205002522898"/>
    <n v="30.795205002522898"/>
    <n v="3.07952050025229E+16"/>
    <x v="2"/>
    <n v="3281"/>
    <s v="No"/>
    <x v="0"/>
    <n v="2368.7110010093302"/>
    <n v="2.36871100100933E+16"/>
    <n v="250.531941193904"/>
    <n v="2.50531941193904E+16"/>
    <x v="332"/>
    <n v="97.1"/>
  </r>
  <r>
    <x v="3"/>
    <n v="50"/>
    <x v="0"/>
    <x v="5"/>
    <x v="1"/>
    <x v="0"/>
    <x v="1"/>
    <x v="3280"/>
    <x v="1"/>
    <x v="1"/>
    <n v="30.778401029948"/>
    <n v="30.778401029948"/>
    <n v="3.0778401029948E+16"/>
    <x v="2"/>
    <n v="3282"/>
    <s v="No"/>
    <x v="0"/>
    <n v="1979.3727562285101"/>
    <n v="1.97937275622851E+16"/>
    <n v="233.95694015792699"/>
    <n v="2.33956940157927E+16"/>
    <x v="215"/>
    <n v="88.6"/>
  </r>
  <r>
    <x v="3"/>
    <n v="55"/>
    <x v="1"/>
    <x v="9"/>
    <x v="1"/>
    <x v="2"/>
    <x v="0"/>
    <x v="3281"/>
    <x v="0"/>
    <x v="2"/>
    <n v="30.775653058918301"/>
    <n v="30.775653058918301"/>
    <n v="3.07756530589183E+16"/>
    <x v="2"/>
    <n v="3283"/>
    <s v="No"/>
    <x v="0"/>
    <n v="2193.5048269367899"/>
    <n v="2.19350482693679E+16"/>
    <n v="222.52574311984799"/>
    <n v="2.22525743119848E+16"/>
    <x v="71"/>
    <n v="92"/>
  </r>
  <r>
    <x v="3"/>
    <n v="48"/>
    <x v="0"/>
    <x v="5"/>
    <x v="1"/>
    <x v="3"/>
    <x v="1"/>
    <x v="3282"/>
    <x v="0"/>
    <x v="0"/>
    <n v="30.768671995941901"/>
    <n v="30.768671995941901"/>
    <n v="3.07686719959419E+16"/>
    <x v="2"/>
    <n v="3284"/>
    <s v="No"/>
    <x v="0"/>
    <n v="2181.1272763971201"/>
    <n v="2.18112727639712E+16"/>
    <n v="24.161558327464899"/>
    <n v="2416155832746490"/>
    <x v="297"/>
    <n v="92.9"/>
  </r>
  <r>
    <x v="3"/>
    <n v="64"/>
    <x v="1"/>
    <x v="3"/>
    <x v="1"/>
    <x v="0"/>
    <x v="0"/>
    <x v="3283"/>
    <x v="1"/>
    <x v="3"/>
    <n v="30.763225711970101"/>
    <n v="30.763225711970101"/>
    <n v="3076322571197010"/>
    <x v="2"/>
    <n v="3285"/>
    <s v="No"/>
    <x v="0"/>
    <n v="1718.0414164633"/>
    <n v="1.7180414164633E+16"/>
    <n v="203.55594286682401"/>
    <n v="2.03555942866824E+16"/>
    <x v="127"/>
    <n v="89.6"/>
  </r>
  <r>
    <x v="3"/>
    <n v="55"/>
    <x v="0"/>
    <x v="0"/>
    <x v="0"/>
    <x v="3"/>
    <x v="0"/>
    <x v="3284"/>
    <x v="0"/>
    <x v="0"/>
    <n v="30.7331553931561"/>
    <n v="30.7331553931561"/>
    <n v="3.07331553931561E+16"/>
    <x v="2"/>
    <n v="3286"/>
    <s v="Si"/>
    <x v="1"/>
    <n v="2349.92386508148"/>
    <n v="2.34992386508148E+16"/>
    <n v="286.44941252430101"/>
    <n v="2.86449412524301E+16"/>
    <x v="314"/>
    <n v="105.6"/>
  </r>
  <r>
    <x v="3"/>
    <n v="47"/>
    <x v="1"/>
    <x v="13"/>
    <x v="1"/>
    <x v="3"/>
    <x v="1"/>
    <x v="3285"/>
    <x v="1"/>
    <x v="3"/>
    <n v="30.729364800624101"/>
    <n v="3.0729364800624102"/>
    <n v="3072936480062410"/>
    <x v="2"/>
    <n v="3287"/>
    <s v="No"/>
    <x v="0"/>
    <n v="2202.7466760512698"/>
    <n v="2.20274667605127E+16"/>
    <n v="26.041219339968901"/>
    <n v="2604121933996890"/>
    <x v="176"/>
    <n v="93.3"/>
  </r>
  <r>
    <x v="3"/>
    <n v="50"/>
    <x v="1"/>
    <x v="2"/>
    <x v="1"/>
    <x v="2"/>
    <x v="1"/>
    <x v="3286"/>
    <x v="1"/>
    <x v="1"/>
    <n v="30.6919896673446"/>
    <n v="30.6919896673446"/>
    <n v="3.06919896673446E+16"/>
    <x v="2"/>
    <n v="3288"/>
    <s v="No"/>
    <x v="0"/>
    <n v="171.45567488777999"/>
    <n v="1714556748877800"/>
    <n v="19.6006044713343"/>
    <n v="1960060447133430"/>
    <x v="12"/>
    <n v="89.4"/>
  </r>
  <r>
    <x v="3"/>
    <n v="72"/>
    <x v="0"/>
    <x v="4"/>
    <x v="2"/>
    <x v="0"/>
    <x v="3"/>
    <x v="3287"/>
    <x v="0"/>
    <x v="1"/>
    <n v="30.6807625274323"/>
    <n v="30.6807625274323"/>
    <n v="3.06807625274323E+16"/>
    <x v="2"/>
    <n v="3289"/>
    <s v="No"/>
    <x v="0"/>
    <n v="2343.3313915282001"/>
    <n v="2.3433313915282E+16"/>
    <n v="22.193482583954001"/>
    <n v="2219348258395400"/>
    <x v="306"/>
    <n v="107.2"/>
  </r>
  <r>
    <x v="3"/>
    <n v="58"/>
    <x v="0"/>
    <x v="16"/>
    <x v="1"/>
    <x v="2"/>
    <x v="0"/>
    <x v="3288"/>
    <x v="1"/>
    <x v="1"/>
    <n v="30.6763949150371"/>
    <n v="30.6763949150371"/>
    <n v="3.06763949150371E+16"/>
    <x v="2"/>
    <n v="3290"/>
    <s v="No"/>
    <x v="0"/>
    <n v="2200.6298817908"/>
    <n v="2.2006298817908E+16"/>
    <n v="217.56805692030099"/>
    <n v="2.17568056920301E+16"/>
    <x v="332"/>
    <n v="100.4"/>
  </r>
  <r>
    <x v="3"/>
    <n v="66"/>
    <x v="1"/>
    <x v="9"/>
    <x v="1"/>
    <x v="2"/>
    <x v="3"/>
    <x v="3289"/>
    <x v="0"/>
    <x v="3"/>
    <n v="30.6661931169741"/>
    <n v="30.6661931169741"/>
    <n v="3.06661931169741E+16"/>
    <x v="2"/>
    <n v="3291"/>
    <s v="No"/>
    <x v="0"/>
    <n v="214.17620442073201"/>
    <n v="2141762044207320"/>
    <n v="22.5930542854632"/>
    <n v="2259305428546320"/>
    <x v="319"/>
    <n v="94.6"/>
  </r>
  <r>
    <x v="3"/>
    <n v="66"/>
    <x v="1"/>
    <x v="5"/>
    <x v="1"/>
    <x v="0"/>
    <x v="3"/>
    <x v="3290"/>
    <x v="2"/>
    <x v="3"/>
    <n v="30.663555760093999"/>
    <n v="30.663555760093999"/>
    <n v="3.0663555760094E+16"/>
    <x v="2"/>
    <n v="3292"/>
    <s v="No"/>
    <x v="0"/>
    <n v="2295.1832274230801"/>
    <n v="2.29518322742308E+16"/>
    <n v="230.87205047903601"/>
    <n v="2.30872050479036E+16"/>
    <x v="177"/>
    <n v="94.3"/>
  </r>
  <r>
    <x v="3"/>
    <n v="48"/>
    <x v="1"/>
    <x v="17"/>
    <x v="1"/>
    <x v="1"/>
    <x v="1"/>
    <x v="3291"/>
    <x v="1"/>
    <x v="0"/>
    <n v="30.6302607765682"/>
    <n v="30.6302607765682"/>
    <n v="3.06302607765682E+16"/>
    <x v="2"/>
    <n v="3293"/>
    <s v="Si"/>
    <x v="1"/>
    <n v="2047.7714463570901"/>
    <n v="2.04777144635709E+16"/>
    <n v="214.34019295892099"/>
    <n v="2.14340192958921E+16"/>
    <x v="144"/>
    <n v="93.8"/>
  </r>
  <r>
    <x v="3"/>
    <n v="54"/>
    <x v="0"/>
    <x v="8"/>
    <x v="3"/>
    <x v="3"/>
    <x v="1"/>
    <x v="3292"/>
    <x v="1"/>
    <x v="1"/>
    <n v="30.622849849694198"/>
    <n v="3.0622849849694198"/>
    <n v="3062284984969420"/>
    <x v="2"/>
    <n v="3294"/>
    <s v="Si"/>
    <x v="1"/>
    <n v="217.607835355117"/>
    <n v="2176078353551170"/>
    <n v="25.884453065681299"/>
    <n v="2588445306568130"/>
    <x v="225"/>
    <n v="97.2"/>
  </r>
  <r>
    <x v="3"/>
    <n v="59"/>
    <x v="1"/>
    <x v="9"/>
    <x v="3"/>
    <x v="2"/>
    <x v="0"/>
    <x v="3293"/>
    <x v="0"/>
    <x v="2"/>
    <n v="30.616490366101399"/>
    <n v="30.616490366101399"/>
    <n v="3061649036610140"/>
    <x v="2"/>
    <n v="3295"/>
    <s v="No"/>
    <x v="0"/>
    <n v="2195.5049706724499"/>
    <n v="2.19550497067245E+16"/>
    <n v="211.25534163485699"/>
    <n v="2.11255341634857E+16"/>
    <x v="270"/>
    <n v="92.2"/>
  </r>
  <r>
    <x v="3"/>
    <n v="44"/>
    <x v="1"/>
    <x v="3"/>
    <x v="1"/>
    <x v="0"/>
    <x v="2"/>
    <x v="3294"/>
    <x v="0"/>
    <x v="0"/>
    <n v="30.568190013985099"/>
    <n v="30.568190013985099"/>
    <n v="3.05681900139851E+16"/>
    <x v="2"/>
    <n v="3296"/>
    <s v="No"/>
    <x v="0"/>
    <n v="2220.48940346479"/>
    <n v="2.22048940346479E+16"/>
    <n v="256.65078706181998"/>
    <n v="2.5665078706182E+16"/>
    <x v="333"/>
    <n v="93.4"/>
  </r>
  <r>
    <x v="3"/>
    <n v="56"/>
    <x v="0"/>
    <x v="9"/>
    <x v="2"/>
    <x v="0"/>
    <x v="0"/>
    <x v="3295"/>
    <x v="0"/>
    <x v="1"/>
    <n v="30.540609491832601"/>
    <n v="30.540609491832601"/>
    <n v="3.05406094918326E+16"/>
    <x v="2"/>
    <n v="3297"/>
    <s v="No"/>
    <x v="0"/>
    <n v="1959.24384253468"/>
    <n v="1.95924384253468E+16"/>
    <n v="233.75970352202"/>
    <n v="2.3375970352202E+16"/>
    <x v="404"/>
    <n v="104"/>
  </r>
  <r>
    <x v="3"/>
    <n v="53"/>
    <x v="0"/>
    <x v="0"/>
    <x v="1"/>
    <x v="1"/>
    <x v="1"/>
    <x v="3296"/>
    <x v="1"/>
    <x v="0"/>
    <n v="30.520781704456901"/>
    <n v="30.520781704456901"/>
    <n v="3.05207817044569E+16"/>
    <x v="2"/>
    <n v="3298"/>
    <s v="No"/>
    <x v="0"/>
    <n v="2097.0028076219201"/>
    <n v="2.09700280762192E+16"/>
    <n v="26.1563128279941"/>
    <n v="2615631282799410"/>
    <x v="19"/>
    <n v="93.3"/>
  </r>
  <r>
    <x v="3"/>
    <n v="46"/>
    <x v="1"/>
    <x v="0"/>
    <x v="3"/>
    <x v="0"/>
    <x v="1"/>
    <x v="3297"/>
    <x v="0"/>
    <x v="2"/>
    <n v="30.5165338356436"/>
    <n v="30.5165338356436"/>
    <n v="3.05165338356436E+16"/>
    <x v="2"/>
    <n v="3299"/>
    <s v="No"/>
    <x v="0"/>
    <n v="1895.2221203220399"/>
    <n v="1.89522212032204E+16"/>
    <n v="22.185527606500699"/>
    <n v="2218552760650070"/>
    <x v="176"/>
    <n v="92"/>
  </r>
  <r>
    <x v="3"/>
    <n v="53"/>
    <x v="0"/>
    <x v="9"/>
    <x v="1"/>
    <x v="2"/>
    <x v="1"/>
    <x v="3298"/>
    <x v="1"/>
    <x v="1"/>
    <n v="30.4988928118571"/>
    <n v="30.4988928118571"/>
    <n v="3.04988928118571E+16"/>
    <x v="2"/>
    <n v="3300"/>
    <s v="No"/>
    <x v="0"/>
    <n v="2042.7769809452"/>
    <n v="2.0427769809452E+16"/>
    <n v="2.1712246972249098"/>
    <n v="217122469722491"/>
    <x v="286"/>
    <n v="91.9"/>
  </r>
  <r>
    <x v="3"/>
    <n v="52"/>
    <x v="0"/>
    <x v="8"/>
    <x v="1"/>
    <x v="1"/>
    <x v="1"/>
    <x v="3299"/>
    <x v="1"/>
    <x v="2"/>
    <n v="30.496464040399001"/>
    <n v="30.496464040399001"/>
    <n v="3.0496464040399E+16"/>
    <x v="2"/>
    <n v="3301"/>
    <s v="No"/>
    <x v="0"/>
    <n v="2117.1017842635201"/>
    <n v="2.11710178426352E+16"/>
    <n v="22.915532227046299"/>
    <n v="2291553222704630"/>
    <x v="375"/>
    <n v="90.1"/>
  </r>
  <r>
    <x v="3"/>
    <n v="55"/>
    <x v="0"/>
    <x v="7"/>
    <x v="2"/>
    <x v="3"/>
    <x v="0"/>
    <x v="3300"/>
    <x v="0"/>
    <x v="2"/>
    <n v="30.4910322153988"/>
    <n v="30.4910322153988"/>
    <n v="3.04910322153988E+16"/>
    <x v="2"/>
    <n v="3302"/>
    <s v="Si"/>
    <x v="1"/>
    <n v="2363.1525499028298"/>
    <n v="2.36315254990283E+16"/>
    <n v="2.7174752002584301"/>
    <n v="271747520025843"/>
    <x v="224"/>
    <n v="107.7"/>
  </r>
  <r>
    <x v="3"/>
    <n v="66"/>
    <x v="1"/>
    <x v="7"/>
    <x v="3"/>
    <x v="3"/>
    <x v="3"/>
    <x v="3301"/>
    <x v="0"/>
    <x v="1"/>
    <n v="30.489161073923"/>
    <n v="30.489161073923"/>
    <n v="3.0489161073923E+16"/>
    <x v="2"/>
    <n v="3303"/>
    <s v="No"/>
    <x v="0"/>
    <n v="258.61240119512797"/>
    <n v="2586124011951280"/>
    <n v="3.0000000000000001E-12"/>
    <n v="300"/>
    <x v="28"/>
    <n v="99.6"/>
  </r>
  <r>
    <x v="3"/>
    <n v="66"/>
    <x v="0"/>
    <x v="9"/>
    <x v="3"/>
    <x v="1"/>
    <x v="3"/>
    <x v="3302"/>
    <x v="1"/>
    <x v="1"/>
    <n v="30.472492170503401"/>
    <n v="30.472492170503401"/>
    <n v="3.04724921705034E+16"/>
    <x v="2"/>
    <n v="3304"/>
    <s v="Si"/>
    <x v="1"/>
    <n v="236.04633195304001"/>
    <n v="2360463319530400"/>
    <n v="240.958792560478"/>
    <n v="2.40958792560478E+16"/>
    <x v="253"/>
    <n v="99.8"/>
  </r>
  <r>
    <x v="3"/>
    <n v="63"/>
    <x v="1"/>
    <x v="2"/>
    <x v="3"/>
    <x v="2"/>
    <x v="0"/>
    <x v="3303"/>
    <x v="0"/>
    <x v="1"/>
    <n v="30.441769717547899"/>
    <n v="30.441769717547899"/>
    <n v="3.04417697175479E+16"/>
    <x v="2"/>
    <n v="3305"/>
    <s v="No"/>
    <x v="0"/>
    <n v="2109.37300662607"/>
    <n v="2.10937300662607E+16"/>
    <n v="19.562296662673202"/>
    <n v="1956229666267320"/>
    <x v="216"/>
    <n v="95.7"/>
  </r>
  <r>
    <x v="3"/>
    <n v="48"/>
    <x v="1"/>
    <x v="2"/>
    <x v="1"/>
    <x v="2"/>
    <x v="1"/>
    <x v="3304"/>
    <x v="1"/>
    <x v="1"/>
    <n v="30.431230306877101"/>
    <n v="3.0431230306877102"/>
    <n v="3043123030687710"/>
    <x v="2"/>
    <n v="3306"/>
    <s v="No"/>
    <x v="0"/>
    <n v="2119.0870972404"/>
    <n v="2.1190870972404E+16"/>
    <n v="21.6583868934683"/>
    <n v="2165838689346830"/>
    <x v="44"/>
    <n v="89.2"/>
  </r>
  <r>
    <x v="3"/>
    <n v="53"/>
    <x v="1"/>
    <x v="7"/>
    <x v="1"/>
    <x v="0"/>
    <x v="1"/>
    <x v="3305"/>
    <x v="1"/>
    <x v="1"/>
    <n v="30.426223781627201"/>
    <n v="3.04262237816272"/>
    <n v="3042622378162720"/>
    <x v="2"/>
    <n v="3307"/>
    <s v="No"/>
    <x v="0"/>
    <n v="203.33028456243301"/>
    <n v="2033302845624330"/>
    <n v="237.01682074778299"/>
    <n v="2.37016820747783E+16"/>
    <x v="95"/>
    <n v="90.4"/>
  </r>
  <r>
    <x v="3"/>
    <n v="58"/>
    <x v="1"/>
    <x v="2"/>
    <x v="1"/>
    <x v="0"/>
    <x v="0"/>
    <x v="3306"/>
    <x v="1"/>
    <x v="3"/>
    <n v="30.411681241569301"/>
    <n v="30.411681241569301"/>
    <n v="3041168124156930"/>
    <x v="2"/>
    <n v="3308"/>
    <s v="No"/>
    <x v="0"/>
    <n v="194.89441722947001"/>
    <n v="1948944172294700"/>
    <n v="26.6557877022715"/>
    <n v="2665578770227150"/>
    <x v="398"/>
    <n v="97.9"/>
  </r>
  <r>
    <x v="3"/>
    <n v="53"/>
    <x v="0"/>
    <x v="0"/>
    <x v="1"/>
    <x v="0"/>
    <x v="1"/>
    <x v="3307"/>
    <x v="0"/>
    <x v="0"/>
    <n v="30.410836455663901"/>
    <n v="30.410836455663901"/>
    <n v="3.04108364556639E+16"/>
    <x v="2"/>
    <n v="3309"/>
    <s v="No"/>
    <x v="0"/>
    <n v="2027.00122226704"/>
    <n v="2.02700122226704E+16"/>
    <n v="208.103037046222"/>
    <n v="2.08103037046222E+16"/>
    <x v="131"/>
    <n v="93.6"/>
  </r>
  <r>
    <x v="3"/>
    <n v="54"/>
    <x v="0"/>
    <x v="0"/>
    <x v="1"/>
    <x v="3"/>
    <x v="1"/>
    <x v="3308"/>
    <x v="1"/>
    <x v="3"/>
    <n v="30.4058487593595"/>
    <n v="30.4058487593595"/>
    <n v="3040584875935950"/>
    <x v="2"/>
    <n v="3310"/>
    <s v="No"/>
    <x v="0"/>
    <n v="256.95993290432398"/>
    <n v="2569599329043240"/>
    <n v="257.49411734216397"/>
    <n v="2.57494117342164E+16"/>
    <x v="19"/>
    <n v="93.3"/>
  </r>
  <r>
    <x v="3"/>
    <n v="54"/>
    <x v="1"/>
    <x v="1"/>
    <x v="1"/>
    <x v="2"/>
    <x v="1"/>
    <x v="3309"/>
    <x v="0"/>
    <x v="0"/>
    <n v="30.403182731540099"/>
    <n v="30.403182731540099"/>
    <n v="3.04031827315401E+16"/>
    <x v="2"/>
    <n v="3311"/>
    <s v="No"/>
    <x v="0"/>
    <n v="2331.39113952458"/>
    <n v="2.33139113952458E+16"/>
    <n v="294.41727587889"/>
    <n v="2.9441727587889E+16"/>
    <x v="73"/>
    <n v="99.9"/>
  </r>
  <r>
    <x v="3"/>
    <n v="74"/>
    <x v="0"/>
    <x v="5"/>
    <x v="3"/>
    <x v="0"/>
    <x v="3"/>
    <x v="3310"/>
    <x v="1"/>
    <x v="3"/>
    <n v="30.388104468067301"/>
    <n v="3.0388104468067301"/>
    <n v="3038810446806730"/>
    <x v="2"/>
    <n v="3312"/>
    <s v="No"/>
    <x v="0"/>
    <n v="2106.0849330358801"/>
    <n v="2.10608493303588E+16"/>
    <n v="238.26997592388801"/>
    <n v="2.38269975923888E+16"/>
    <x v="340"/>
    <n v="107.7"/>
  </r>
  <r>
    <x v="3"/>
    <n v="52"/>
    <x v="1"/>
    <x v="0"/>
    <x v="1"/>
    <x v="0"/>
    <x v="1"/>
    <x v="3311"/>
    <x v="2"/>
    <x v="0"/>
    <n v="30.376970323503201"/>
    <n v="30.376970323503201"/>
    <n v="3.03769703235032E+16"/>
    <x v="2"/>
    <n v="3313"/>
    <s v="No"/>
    <x v="0"/>
    <n v="18.786337979884401"/>
    <n v="187863379798844"/>
    <n v="236.83905292963399"/>
    <n v="2.36839052929634E+16"/>
    <x v="94"/>
    <n v="89.7"/>
  </r>
  <r>
    <x v="3"/>
    <n v="55"/>
    <x v="1"/>
    <x v="9"/>
    <x v="1"/>
    <x v="1"/>
    <x v="0"/>
    <x v="3312"/>
    <x v="1"/>
    <x v="2"/>
    <n v="30.376569762468701"/>
    <n v="30.376569762468701"/>
    <n v="3.03765697624687E+16"/>
    <x v="2"/>
    <n v="3314"/>
    <s v="No"/>
    <x v="0"/>
    <n v="1629.6688134481201"/>
    <n v="1.62966881344812E+16"/>
    <n v="211.329063310115"/>
    <n v="2.11329063310115E+16"/>
    <x v="252"/>
    <n v="91.4"/>
  </r>
  <r>
    <x v="3"/>
    <n v="66"/>
    <x v="1"/>
    <x v="3"/>
    <x v="2"/>
    <x v="3"/>
    <x v="3"/>
    <x v="3313"/>
    <x v="0"/>
    <x v="1"/>
    <n v="30.352371495254001"/>
    <n v="30.352371495254001"/>
    <n v="3.0352371495254E+16"/>
    <x v="2"/>
    <n v="3315"/>
    <s v="Si"/>
    <x v="1"/>
    <n v="2544.3412340528398"/>
    <n v="2.54434123405284E+16"/>
    <n v="24.235890439775101"/>
    <n v="2423589043977510"/>
    <x v="305"/>
    <n v="99.8"/>
  </r>
  <r>
    <x v="3"/>
    <n v="67"/>
    <x v="0"/>
    <x v="2"/>
    <x v="2"/>
    <x v="3"/>
    <x v="3"/>
    <x v="3314"/>
    <x v="0"/>
    <x v="1"/>
    <n v="30.3393455010496"/>
    <n v="30.3393455010496"/>
    <n v="3.03393455010496E+16"/>
    <x v="2"/>
    <n v="3316"/>
    <s v="Si"/>
    <x v="1"/>
    <n v="2534.71941923755"/>
    <n v="2.53471941923755E+16"/>
    <n v="255.58500888732499"/>
    <n v="2.55585008887325E+16"/>
    <x v="399"/>
    <n v="101.3"/>
  </r>
  <r>
    <x v="3"/>
    <n v="63"/>
    <x v="0"/>
    <x v="7"/>
    <x v="1"/>
    <x v="3"/>
    <x v="0"/>
    <x v="3315"/>
    <x v="1"/>
    <x v="3"/>
    <n v="30.331619320016799"/>
    <n v="30.331619320016799"/>
    <n v="3.03316193200168E+16"/>
    <x v="2"/>
    <n v="3317"/>
    <s v="No"/>
    <x v="0"/>
    <n v="2278.45718765114"/>
    <n v="2.27845718765114E+16"/>
    <n v="280.26621220689702"/>
    <n v="2.80266212206897E+16"/>
    <x v="323"/>
    <n v="99.5"/>
  </r>
  <r>
    <x v="3"/>
    <n v="59"/>
    <x v="1"/>
    <x v="5"/>
    <x v="2"/>
    <x v="3"/>
    <x v="0"/>
    <x v="3316"/>
    <x v="0"/>
    <x v="1"/>
    <n v="30.2997358757613"/>
    <n v="30.2997358757613"/>
    <n v="3.02997358757613E+16"/>
    <x v="2"/>
    <n v="3318"/>
    <s v="Si"/>
    <x v="1"/>
    <n v="2097.1670891918702"/>
    <n v="2.09716708919187E+16"/>
    <n v="26.522262369014701"/>
    <n v="2652226236901470"/>
    <x v="407"/>
    <n v="96.7"/>
  </r>
  <r>
    <x v="3"/>
    <n v="69"/>
    <x v="0"/>
    <x v="15"/>
    <x v="2"/>
    <x v="3"/>
    <x v="3"/>
    <x v="3317"/>
    <x v="0"/>
    <x v="3"/>
    <n v="30.260843123751499"/>
    <n v="30.260843123751499"/>
    <n v="3.02608431237515E+16"/>
    <x v="2"/>
    <n v="3319"/>
    <s v="Si"/>
    <x v="1"/>
    <n v="2184.3921162798601"/>
    <n v="2.18439211627986E+16"/>
    <n v="28.077957113055898"/>
    <n v="2807795711305590"/>
    <x v="200"/>
    <n v="100.8"/>
  </r>
  <r>
    <x v="3"/>
    <n v="54"/>
    <x v="0"/>
    <x v="0"/>
    <x v="3"/>
    <x v="0"/>
    <x v="1"/>
    <x v="3318"/>
    <x v="1"/>
    <x v="0"/>
    <n v="30.245164153015899"/>
    <n v="30.245164153015899"/>
    <n v="3.02451641530159E+16"/>
    <x v="2"/>
    <n v="3320"/>
    <s v="No"/>
    <x v="0"/>
    <n v="2015.4772257171101"/>
    <n v="2.01547722571711E+16"/>
    <n v="185.74980821352599"/>
    <n v="1.85749808213526E+16"/>
    <x v="101"/>
    <n v="93.8"/>
  </r>
  <r>
    <x v="3"/>
    <n v="73"/>
    <x v="0"/>
    <x v="0"/>
    <x v="0"/>
    <x v="3"/>
    <x v="3"/>
    <x v="3319"/>
    <x v="0"/>
    <x v="3"/>
    <n v="30.224833851779497"/>
    <n v="3.0224833851779498"/>
    <n v="3022483385177950"/>
    <x v="2"/>
    <n v="3321"/>
    <s v="No"/>
    <x v="0"/>
    <n v="2127.23652142336"/>
    <n v="2.12723652142336E+16"/>
    <n v="243.60435087915201"/>
    <n v="2.43604350879152E+16"/>
    <x v="302"/>
    <n v="100"/>
  </r>
  <r>
    <x v="3"/>
    <n v="49"/>
    <x v="0"/>
    <x v="5"/>
    <x v="2"/>
    <x v="2"/>
    <x v="1"/>
    <x v="3320"/>
    <x v="0"/>
    <x v="2"/>
    <n v="30.224542157845001"/>
    <n v="30.224542157845001"/>
    <n v="3.0224542157845E+16"/>
    <x v="2"/>
    <n v="3322"/>
    <s v="No"/>
    <x v="0"/>
    <n v="2004.0926132766499"/>
    <n v="2.00409261327665E+16"/>
    <n v="212.12297942497801"/>
    <n v="2.12122979424978E+16"/>
    <x v="303"/>
    <n v="95.4"/>
  </r>
  <r>
    <x v="3"/>
    <n v="54"/>
    <x v="1"/>
    <x v="6"/>
    <x v="2"/>
    <x v="0"/>
    <x v="1"/>
    <x v="3321"/>
    <x v="1"/>
    <x v="1"/>
    <n v="30.212447423820102"/>
    <n v="30.212447423820102"/>
    <n v="3.02124474238201E+16"/>
    <x v="2"/>
    <n v="3323"/>
    <s v="No"/>
    <x v="0"/>
    <n v="206.36206383395799"/>
    <n v="2063620638339580"/>
    <n v="239.57059183756601"/>
    <n v="2.39570591837566E+16"/>
    <x v="22"/>
    <n v="83.7"/>
  </r>
  <r>
    <x v="3"/>
    <n v="68"/>
    <x v="0"/>
    <x v="9"/>
    <x v="0"/>
    <x v="0"/>
    <x v="3"/>
    <x v="3322"/>
    <x v="1"/>
    <x v="3"/>
    <n v="30.176876950816901"/>
    <n v="30.176876950816901"/>
    <n v="3.01768769508169E+16"/>
    <x v="2"/>
    <n v="3324"/>
    <s v="No"/>
    <x v="0"/>
    <n v="2227.94521260082"/>
    <n v="2.22794521260082E+16"/>
    <n v="219.62304921355701"/>
    <n v="2.19623049213557E+16"/>
    <x v="428"/>
    <n v="92.9"/>
  </r>
  <r>
    <x v="3"/>
    <n v="65"/>
    <x v="1"/>
    <x v="0"/>
    <x v="2"/>
    <x v="3"/>
    <x v="3"/>
    <x v="3323"/>
    <x v="0"/>
    <x v="3"/>
    <n v="30.168008544122799"/>
    <n v="30.168008544122799"/>
    <n v="3.01680085441228E+16"/>
    <x v="2"/>
    <n v="3325"/>
    <s v="Si"/>
    <x v="1"/>
    <n v="2419.6748209216998"/>
    <n v="2.4196748209217E+16"/>
    <n v="255.62994945973401"/>
    <n v="2.55629949459734E+16"/>
    <x v="380"/>
    <n v="100.8"/>
  </r>
  <r>
    <x v="3"/>
    <n v="57"/>
    <x v="1"/>
    <x v="5"/>
    <x v="1"/>
    <x v="3"/>
    <x v="0"/>
    <x v="3324"/>
    <x v="2"/>
    <x v="1"/>
    <n v="30.163147331320502"/>
    <n v="3.0163147331320501"/>
    <n v="3016314733132050"/>
    <x v="2"/>
    <n v="3326"/>
    <s v="No"/>
    <x v="0"/>
    <n v="1979.03345583133"/>
    <n v="1.97903345583133E+16"/>
    <n v="223.87731905671001"/>
    <n v="2.2387731905671E+16"/>
    <x v="189"/>
    <n v="97"/>
  </r>
  <r>
    <x v="3"/>
    <n v="61"/>
    <x v="1"/>
    <x v="5"/>
    <x v="1"/>
    <x v="1"/>
    <x v="0"/>
    <x v="3325"/>
    <x v="1"/>
    <x v="1"/>
    <n v="30.156984176086297"/>
    <n v="3.0156984176086299"/>
    <n v="3015698417608630"/>
    <x v="2"/>
    <n v="3327"/>
    <s v="No"/>
    <x v="0"/>
    <n v="20.039653458764601"/>
    <n v="200396534587646"/>
    <n v="223.36159327800701"/>
    <n v="2.23361593278007E+16"/>
    <x v="286"/>
    <n v="98"/>
  </r>
  <r>
    <x v="3"/>
    <n v="58"/>
    <x v="1"/>
    <x v="9"/>
    <x v="0"/>
    <x v="3"/>
    <x v="0"/>
    <x v="3326"/>
    <x v="0"/>
    <x v="0"/>
    <n v="30.154112611039"/>
    <n v="3.0154112611039001"/>
    <n v="3015411261103900"/>
    <x v="2"/>
    <n v="3328"/>
    <s v="Si"/>
    <x v="1"/>
    <n v="246.28180169516699"/>
    <n v="2462818016951670"/>
    <n v="28.340904286502699"/>
    <n v="2834090428650270"/>
    <x v="323"/>
    <n v="104"/>
  </r>
  <r>
    <x v="3"/>
    <n v="56"/>
    <x v="0"/>
    <x v="8"/>
    <x v="2"/>
    <x v="0"/>
    <x v="0"/>
    <x v="3327"/>
    <x v="0"/>
    <x v="1"/>
    <n v="30.1393361642413"/>
    <n v="30.1393361642413"/>
    <n v="3.01393361642413E+16"/>
    <x v="2"/>
    <n v="3329"/>
    <s v="Si"/>
    <x v="1"/>
    <n v="202.35116914061899"/>
    <n v="2023511691406190"/>
    <n v="24.124146633054998"/>
    <n v="2412414663305500"/>
    <x v="269"/>
    <n v="104.7"/>
  </r>
  <r>
    <x v="3"/>
    <n v="59"/>
    <x v="1"/>
    <x v="8"/>
    <x v="2"/>
    <x v="3"/>
    <x v="0"/>
    <x v="3328"/>
    <x v="0"/>
    <x v="0"/>
    <n v="30.130608116324701"/>
    <n v="30.130608116324701"/>
    <n v="3.01306081163247E+16"/>
    <x v="2"/>
    <n v="3330"/>
    <s v="Si"/>
    <x v="1"/>
    <n v="2442.0883725521498"/>
    <n v="2.44208837255215E+16"/>
    <n v="28.292043923502298"/>
    <n v="2829204392350230"/>
    <x v="281"/>
    <n v="100.6"/>
  </r>
  <r>
    <x v="3"/>
    <n v="68"/>
    <x v="1"/>
    <x v="1"/>
    <x v="1"/>
    <x v="3"/>
    <x v="3"/>
    <x v="3329"/>
    <x v="1"/>
    <x v="3"/>
    <n v="30.0877403230003"/>
    <n v="30.0877403230003"/>
    <n v="3.00877403230003E+16"/>
    <x v="2"/>
    <n v="3331"/>
    <s v="Si"/>
    <x v="1"/>
    <n v="238.401464785374"/>
    <n v="2384014647853740"/>
    <n v="266.146140344738"/>
    <n v="2.66146140344738E+16"/>
    <x v="305"/>
    <n v="95.8"/>
  </r>
  <r>
    <x v="3"/>
    <n v="66"/>
    <x v="1"/>
    <x v="2"/>
    <x v="1"/>
    <x v="3"/>
    <x v="3"/>
    <x v="3330"/>
    <x v="1"/>
    <x v="3"/>
    <n v="30.084218133336901"/>
    <n v="3.00842181333369"/>
    <n v="3008421813333690"/>
    <x v="2"/>
    <n v="3332"/>
    <s v="No"/>
    <x v="0"/>
    <n v="2545.8721484552598"/>
    <n v="2.54587214845526E+16"/>
    <n v="23.5318329192242"/>
    <n v="2353183291922420"/>
    <x v="414"/>
    <n v="91.2"/>
  </r>
  <r>
    <x v="3"/>
    <n v="56"/>
    <x v="1"/>
    <x v="2"/>
    <x v="3"/>
    <x v="0"/>
    <x v="0"/>
    <x v="3331"/>
    <x v="0"/>
    <x v="2"/>
    <n v="30.071757761441201"/>
    <n v="30.071757761441201"/>
    <n v="3.00717577614412E+16"/>
    <x v="2"/>
    <n v="3333"/>
    <s v="No"/>
    <x v="0"/>
    <n v="2253.8119092208699"/>
    <n v="2.25381190922087E+16"/>
    <n v="242.800461855604"/>
    <n v="2.42800461855604E+16"/>
    <x v="11"/>
    <n v="97.9"/>
  </r>
  <r>
    <x v="3"/>
    <n v="58"/>
    <x v="0"/>
    <x v="9"/>
    <x v="3"/>
    <x v="2"/>
    <x v="0"/>
    <x v="3332"/>
    <x v="1"/>
    <x v="1"/>
    <n v="30.0700650157167"/>
    <n v="30.0700650157167"/>
    <n v="3.00700650157167E+16"/>
    <x v="2"/>
    <n v="3334"/>
    <s v="Si"/>
    <x v="1"/>
    <n v="2294.1095778102199"/>
    <n v="2.29410957781022E+16"/>
    <n v="23.415545127199699"/>
    <n v="2341554512719970"/>
    <x v="248"/>
    <n v="102.3"/>
  </r>
  <r>
    <x v="3"/>
    <n v="63"/>
    <x v="1"/>
    <x v="2"/>
    <x v="1"/>
    <x v="0"/>
    <x v="0"/>
    <x v="3333"/>
    <x v="1"/>
    <x v="1"/>
    <n v="30.057092711290299"/>
    <n v="30.057092711290299"/>
    <n v="3.00570927112903E+16"/>
    <x v="2"/>
    <n v="3335"/>
    <s v="No"/>
    <x v="0"/>
    <n v="2154.5733637440098"/>
    <n v="2.15457336374401E+16"/>
    <n v="189.25836082555901"/>
    <n v="1.89258360825559E+16"/>
    <x v="311"/>
    <n v="94.4"/>
  </r>
  <r>
    <x v="3"/>
    <n v="49"/>
    <x v="0"/>
    <x v="5"/>
    <x v="1"/>
    <x v="2"/>
    <x v="1"/>
    <x v="3334"/>
    <x v="1"/>
    <x v="1"/>
    <n v="30.056631670294699"/>
    <n v="30.056631670294699"/>
    <n v="3.00566316702947E+16"/>
    <x v="2"/>
    <n v="3336"/>
    <s v="No"/>
    <x v="0"/>
    <n v="1879.43616301164"/>
    <n v="1.87943616301164E+16"/>
    <n v="24.357053210753602"/>
    <n v="2435705321075360"/>
    <x v="15"/>
    <n v="88.1"/>
  </r>
  <r>
    <x v="3"/>
    <n v="46"/>
    <x v="1"/>
    <x v="11"/>
    <x v="2"/>
    <x v="0"/>
    <x v="1"/>
    <x v="3335"/>
    <x v="0"/>
    <x v="2"/>
    <n v="30.027498925862002"/>
    <n v="30.027498925862002"/>
    <n v="3.0027498925862E+16"/>
    <x v="2"/>
    <n v="3337"/>
    <s v="No"/>
    <x v="0"/>
    <n v="2260.1564444866299"/>
    <n v="2.26015644448663E+16"/>
    <n v="2.4539001586609901"/>
    <n v="245390015866099"/>
    <x v="77"/>
    <n v="92.4"/>
  </r>
  <r>
    <x v="3"/>
    <n v="59"/>
    <x v="0"/>
    <x v="10"/>
    <x v="3"/>
    <x v="2"/>
    <x v="0"/>
    <x v="3336"/>
    <x v="1"/>
    <x v="3"/>
    <n v="30.010376192709799"/>
    <n v="30.010376192709799"/>
    <n v="3001037619270980"/>
    <x v="2"/>
    <n v="3338"/>
    <s v="No"/>
    <x v="0"/>
    <n v="2106.2841712044001"/>
    <n v="2.1062841712044E+16"/>
    <n v="212.622591618332"/>
    <n v="2.12622591618332E+16"/>
    <x v="67"/>
    <n v="96"/>
  </r>
  <r>
    <x v="4"/>
    <n v="50"/>
    <x v="1"/>
    <x v="15"/>
    <x v="2"/>
    <x v="3"/>
    <x v="1"/>
    <x v="3337"/>
    <x v="0"/>
    <x v="1"/>
    <n v="34.980883967928904"/>
    <n v="3.4980883967928902"/>
    <n v="3498088396792890"/>
    <x v="2"/>
    <n v="3339"/>
    <s v="Si"/>
    <x v="1"/>
    <n v="198.21710621416301"/>
    <n v="1982171062141630"/>
    <n v="26.7261537105447"/>
    <n v="2672615371054470"/>
    <x v="465"/>
    <n v="97.9"/>
  </r>
  <r>
    <x v="4"/>
    <n v="55"/>
    <x v="0"/>
    <x v="8"/>
    <x v="2"/>
    <x v="3"/>
    <x v="0"/>
    <x v="3338"/>
    <x v="0"/>
    <x v="1"/>
    <n v="34.978738678839399"/>
    <n v="34.978738678839399"/>
    <n v="3497873867883940"/>
    <x v="2"/>
    <n v="3340"/>
    <s v="Si"/>
    <x v="1"/>
    <n v="2514.6682525750198"/>
    <n v="2.51466825257502E+16"/>
    <n v="280.98640669715297"/>
    <n v="2.80986406697153E+16"/>
    <x v="300"/>
    <n v="105.9"/>
  </r>
  <r>
    <x v="4"/>
    <n v="58"/>
    <x v="1"/>
    <x v="0"/>
    <x v="3"/>
    <x v="3"/>
    <x v="0"/>
    <x v="3339"/>
    <x v="0"/>
    <x v="3"/>
    <n v="34.967071887196497"/>
    <n v="3.4967071887196499"/>
    <n v="3496707188719650"/>
    <x v="2"/>
    <n v="3341"/>
    <s v="Si"/>
    <x v="1"/>
    <n v="2167.48085349135"/>
    <n v="2.16748085349135E+16"/>
    <n v="275.10613700938802"/>
    <n v="2.75106137009388E+16"/>
    <x v="271"/>
    <n v="98.5"/>
  </r>
  <r>
    <x v="4"/>
    <n v="67"/>
    <x v="0"/>
    <x v="2"/>
    <x v="2"/>
    <x v="3"/>
    <x v="3"/>
    <x v="3340"/>
    <x v="0"/>
    <x v="1"/>
    <n v="34.946861493416598"/>
    <n v="34.946861493416598"/>
    <n v="3494686149341660"/>
    <x v="2"/>
    <n v="3342"/>
    <s v="No"/>
    <x v="0"/>
    <n v="2303.2415382999602"/>
    <n v="2.30324153829996E+16"/>
    <n v="251.01533835618599"/>
    <n v="2.51015338356186E+16"/>
    <x v="272"/>
    <n v="97.9"/>
  </r>
  <r>
    <x v="4"/>
    <n v="68"/>
    <x v="0"/>
    <x v="17"/>
    <x v="2"/>
    <x v="3"/>
    <x v="3"/>
    <x v="3341"/>
    <x v="1"/>
    <x v="3"/>
    <n v="34.946671246877401"/>
    <n v="3.4946671246877399"/>
    <n v="3494667124687740"/>
    <x v="2"/>
    <n v="3343"/>
    <s v="Si"/>
    <x v="1"/>
    <n v="227.62356728179299"/>
    <n v="2276235672817930"/>
    <n v="282.10821608369503"/>
    <n v="2.82108216083695E+16"/>
    <x v="287"/>
    <n v="99.6"/>
  </r>
  <r>
    <x v="4"/>
    <n v="70"/>
    <x v="1"/>
    <x v="0"/>
    <x v="2"/>
    <x v="3"/>
    <x v="3"/>
    <x v="3342"/>
    <x v="0"/>
    <x v="1"/>
    <n v="34.878435063180298"/>
    <n v="34.878435063180298"/>
    <n v="3.48784350631803E+16"/>
    <x v="2"/>
    <n v="3344"/>
    <s v="Si"/>
    <x v="1"/>
    <n v="265.07595232827799"/>
    <n v="2650759523282780"/>
    <n v="3.0000000000000001E-12"/>
    <n v="300"/>
    <x v="394"/>
    <n v="109.8"/>
  </r>
  <r>
    <x v="4"/>
    <n v="71"/>
    <x v="1"/>
    <x v="7"/>
    <x v="3"/>
    <x v="3"/>
    <x v="3"/>
    <x v="3343"/>
    <x v="1"/>
    <x v="3"/>
    <n v="34.869726660166698"/>
    <n v="34.869726660166698"/>
    <n v="3.48697266601667E+16"/>
    <x v="2"/>
    <n v="3345"/>
    <s v="Si"/>
    <x v="1"/>
    <n v="2265.9553044873901"/>
    <n v="2.26595530448739E+16"/>
    <n v="258.79808726704999"/>
    <n v="2.5879808726705E+16"/>
    <x v="334"/>
    <n v="105.5"/>
  </r>
  <r>
    <x v="4"/>
    <n v="43"/>
    <x v="0"/>
    <x v="5"/>
    <x v="3"/>
    <x v="0"/>
    <x v="2"/>
    <x v="3344"/>
    <x v="0"/>
    <x v="2"/>
    <n v="34.8635481008114"/>
    <n v="3.4863548100811399"/>
    <n v="3486354810081140"/>
    <x v="2"/>
    <n v="3346"/>
    <s v="No"/>
    <x v="0"/>
    <n v="2419.54668052446"/>
    <n v="2.41954668052446E+16"/>
    <n v="24.001156422147801"/>
    <n v="2400115642214780"/>
    <x v="309"/>
    <n v="93.2"/>
  </r>
  <r>
    <x v="4"/>
    <n v="62"/>
    <x v="0"/>
    <x v="5"/>
    <x v="2"/>
    <x v="3"/>
    <x v="0"/>
    <x v="3345"/>
    <x v="1"/>
    <x v="3"/>
    <n v="34.829219619620503"/>
    <n v="34.829219619620503"/>
    <n v="3.48292196196205E+16"/>
    <x v="2"/>
    <n v="3347"/>
    <s v="No"/>
    <x v="0"/>
    <n v="2199.7788962763598"/>
    <n v="2.19977889627636E+16"/>
    <n v="26.426610303421"/>
    <n v="2642661030342100"/>
    <x v="466"/>
    <n v="104.7"/>
  </r>
  <r>
    <x v="4"/>
    <n v="65"/>
    <x v="1"/>
    <x v="2"/>
    <x v="0"/>
    <x v="3"/>
    <x v="3"/>
    <x v="3346"/>
    <x v="1"/>
    <x v="1"/>
    <n v="34.7988802183324"/>
    <n v="34.7988802183324"/>
    <n v="3.47988802183324E+16"/>
    <x v="2"/>
    <n v="3348"/>
    <s v="Si"/>
    <x v="1"/>
    <n v="225.07658005587999"/>
    <n v="2250765800558800"/>
    <n v="26.126272996210201"/>
    <n v="2612627299621020"/>
    <x v="273"/>
    <n v="100.6"/>
  </r>
  <r>
    <x v="4"/>
    <n v="56"/>
    <x v="1"/>
    <x v="2"/>
    <x v="2"/>
    <x v="3"/>
    <x v="0"/>
    <x v="3347"/>
    <x v="0"/>
    <x v="2"/>
    <n v="34.795652377182797"/>
    <n v="0.34795652377182801"/>
    <n v="347956523771828"/>
    <x v="2"/>
    <n v="3349"/>
    <s v="No"/>
    <x v="0"/>
    <n v="2363.8327315839001"/>
    <n v="2.3638327315839E+16"/>
    <n v="273.52675072853799"/>
    <n v="2.73526750728538E+16"/>
    <x v="412"/>
    <n v="104.8"/>
  </r>
  <r>
    <x v="4"/>
    <n v="63"/>
    <x v="1"/>
    <x v="16"/>
    <x v="1"/>
    <x v="3"/>
    <x v="0"/>
    <x v="3348"/>
    <x v="1"/>
    <x v="3"/>
    <n v="34.758320420392899"/>
    <n v="3.4758320420392899"/>
    <n v="3475832042039290"/>
    <x v="2"/>
    <n v="3350"/>
    <s v="No"/>
    <x v="0"/>
    <n v="2.0901658997721002"/>
    <n v="20901658997721"/>
    <n v="234.00471042372899"/>
    <n v="2.34004710423729E+16"/>
    <x v="70"/>
    <n v="94.2"/>
  </r>
  <r>
    <x v="4"/>
    <n v="55"/>
    <x v="0"/>
    <x v="0"/>
    <x v="2"/>
    <x v="3"/>
    <x v="0"/>
    <x v="3349"/>
    <x v="0"/>
    <x v="1"/>
    <n v="34.7527481606922"/>
    <n v="34.7527481606922"/>
    <n v="3.47527481606922E+16"/>
    <x v="2"/>
    <n v="3351"/>
    <s v="No"/>
    <x v="0"/>
    <n v="2195.3406533103098"/>
    <n v="2.19534065331031E+16"/>
    <n v="247.61565826587301"/>
    <n v="2.47615658265873E+16"/>
    <x v="409"/>
    <n v="101.9"/>
  </r>
  <r>
    <x v="4"/>
    <n v="58"/>
    <x v="0"/>
    <x v="0"/>
    <x v="2"/>
    <x v="0"/>
    <x v="0"/>
    <x v="3350"/>
    <x v="0"/>
    <x v="1"/>
    <n v="34.749244796269799"/>
    <n v="34.749244796269799"/>
    <n v="3.47492447962698E+16"/>
    <x v="2"/>
    <n v="3352"/>
    <s v="Si"/>
    <x v="1"/>
    <n v="220.93823540884699"/>
    <n v="2209382354088470"/>
    <n v="234.98448011324601"/>
    <n v="2.34984480113246E+16"/>
    <x v="327"/>
    <n v="104.4"/>
  </r>
  <r>
    <x v="4"/>
    <n v="52"/>
    <x v="0"/>
    <x v="6"/>
    <x v="2"/>
    <x v="3"/>
    <x v="1"/>
    <x v="3351"/>
    <x v="0"/>
    <x v="0"/>
    <n v="34.745945585245998"/>
    <n v="34.745945585245998"/>
    <n v="3.4745945585246E+16"/>
    <x v="2"/>
    <n v="3353"/>
    <s v="No"/>
    <x v="0"/>
    <n v="218.439178370089"/>
    <n v="2184391783700890"/>
    <n v="252.02424477056201"/>
    <n v="2.52024244770562E+16"/>
    <x v="465"/>
    <n v="94.8"/>
  </r>
  <r>
    <x v="4"/>
    <n v="59"/>
    <x v="1"/>
    <x v="0"/>
    <x v="3"/>
    <x v="3"/>
    <x v="0"/>
    <x v="3352"/>
    <x v="1"/>
    <x v="0"/>
    <n v="34.7375444673782"/>
    <n v="34.7375444673782"/>
    <n v="3.47375444673782E+16"/>
    <x v="2"/>
    <n v="3354"/>
    <s v="Si"/>
    <x v="1"/>
    <n v="2537.4928343379302"/>
    <n v="2.53749283433793E+16"/>
    <n v="291.64672059008501"/>
    <n v="2.91646720590085E+16"/>
    <x v="282"/>
    <n v="96.2"/>
  </r>
  <r>
    <x v="4"/>
    <n v="51"/>
    <x v="1"/>
    <x v="11"/>
    <x v="1"/>
    <x v="0"/>
    <x v="1"/>
    <x v="3353"/>
    <x v="0"/>
    <x v="0"/>
    <n v="34.726922598723306"/>
    <n v="3.4726922598723302"/>
    <n v="3472692259872330"/>
    <x v="2"/>
    <n v="3355"/>
    <s v="Si"/>
    <x v="1"/>
    <n v="2320.9478486394401"/>
    <n v="2.32094784863944E+16"/>
    <n v="251.57446422206601"/>
    <n v="2.51574464222066E+16"/>
    <x v="421"/>
    <n v="98.8"/>
  </r>
  <r>
    <x v="4"/>
    <n v="55"/>
    <x v="0"/>
    <x v="3"/>
    <x v="0"/>
    <x v="3"/>
    <x v="0"/>
    <x v="3354"/>
    <x v="1"/>
    <x v="3"/>
    <n v="34.708640975581403"/>
    <n v="34.708640975581403"/>
    <n v="3.47086409755814E+16"/>
    <x v="2"/>
    <n v="3356"/>
    <s v="Si"/>
    <x v="1"/>
    <n v="2206.00570269124"/>
    <n v="2.20600570269124E+16"/>
    <n v="251.96582585820701"/>
    <n v="2.51965825858207E+16"/>
    <x v="180"/>
    <n v="101"/>
  </r>
  <r>
    <x v="4"/>
    <n v="65"/>
    <x v="0"/>
    <x v="12"/>
    <x v="2"/>
    <x v="0"/>
    <x v="3"/>
    <x v="3355"/>
    <x v="0"/>
    <x v="1"/>
    <n v="34.692344489318202"/>
    <n v="3.4692344489318199"/>
    <n v="3469234448931820"/>
    <x v="2"/>
    <n v="3357"/>
    <s v="No"/>
    <x v="0"/>
    <n v="190.471496672336"/>
    <n v="1904714966723360"/>
    <n v="252.316657470894"/>
    <n v="2.52316657470894E+16"/>
    <x v="345"/>
    <n v="98.3"/>
  </r>
  <r>
    <x v="4"/>
    <n v="54"/>
    <x v="1"/>
    <x v="17"/>
    <x v="0"/>
    <x v="3"/>
    <x v="1"/>
    <x v="3356"/>
    <x v="0"/>
    <x v="0"/>
    <n v="34.627981279367297"/>
    <n v="3.4627981279367299"/>
    <n v="3462798127936730"/>
    <x v="2"/>
    <n v="3358"/>
    <s v="Si"/>
    <x v="1"/>
    <n v="2594.5911747864802"/>
    <n v="2.59459117478648E+16"/>
    <n v="236.217182204213"/>
    <n v="2.36217182204213E+16"/>
    <x v="422"/>
    <n v="95.4"/>
  </r>
  <r>
    <x v="4"/>
    <n v="68"/>
    <x v="1"/>
    <x v="2"/>
    <x v="2"/>
    <x v="3"/>
    <x v="3"/>
    <x v="3357"/>
    <x v="1"/>
    <x v="3"/>
    <n v="34.614740235024797"/>
    <n v="3.4614740235024799"/>
    <n v="3461474023502480"/>
    <x v="2"/>
    <n v="3359"/>
    <s v="Si"/>
    <x v="1"/>
    <n v="2162.69213254344"/>
    <n v="2.16269213254344E+16"/>
    <n v="288.57905841533199"/>
    <n v="2.88579058415332E+16"/>
    <x v="428"/>
    <n v="99.3"/>
  </r>
  <r>
    <x v="4"/>
    <n v="61"/>
    <x v="1"/>
    <x v="2"/>
    <x v="3"/>
    <x v="0"/>
    <x v="0"/>
    <x v="3358"/>
    <x v="0"/>
    <x v="0"/>
    <n v="34.607828896696297"/>
    <n v="34.607828896696297"/>
    <n v="3460782889669630"/>
    <x v="2"/>
    <n v="3360"/>
    <s v="No"/>
    <x v="0"/>
    <n v="2292.44245659636"/>
    <n v="2.29244245659636E+16"/>
    <n v="232.699180350125"/>
    <n v="2.32699180350125E+16"/>
    <x v="46"/>
    <n v="100.8"/>
  </r>
  <r>
    <x v="4"/>
    <n v="53"/>
    <x v="1"/>
    <x v="5"/>
    <x v="1"/>
    <x v="3"/>
    <x v="1"/>
    <x v="3359"/>
    <x v="0"/>
    <x v="2"/>
    <n v="34.579484792567101"/>
    <n v="3.4579484792567099"/>
    <n v="3457948479256710"/>
    <x v="2"/>
    <n v="3361"/>
    <s v="No"/>
    <x v="0"/>
    <n v="2241.0637522656102"/>
    <n v="2.24106375226561E+16"/>
    <n v="255.72884758230401"/>
    <n v="2.55728847582304E+16"/>
    <x v="102"/>
    <n v="93"/>
  </r>
  <r>
    <x v="4"/>
    <n v="50"/>
    <x v="1"/>
    <x v="5"/>
    <x v="3"/>
    <x v="0"/>
    <x v="1"/>
    <x v="3360"/>
    <x v="1"/>
    <x v="1"/>
    <n v="34.569614177075401"/>
    <n v="3.4569614177075398"/>
    <n v="3456961417707540"/>
    <x v="2"/>
    <n v="3362"/>
    <s v="No"/>
    <x v="0"/>
    <n v="1982.6354998377701"/>
    <n v="1.98263549983777E+16"/>
    <n v="226.16479438881501"/>
    <n v="2.26164794388815E+16"/>
    <x v="181"/>
    <n v="92.6"/>
  </r>
  <r>
    <x v="4"/>
    <n v="57"/>
    <x v="1"/>
    <x v="5"/>
    <x v="1"/>
    <x v="3"/>
    <x v="0"/>
    <x v="3361"/>
    <x v="1"/>
    <x v="1"/>
    <n v="34.544319647795298"/>
    <n v="3.4544319647795301"/>
    <n v="3454431964779530"/>
    <x v="2"/>
    <n v="3363"/>
    <s v="No"/>
    <x v="0"/>
    <n v="2142.0313410690501"/>
    <n v="2.14203134106905E+16"/>
    <n v="239.724206490082"/>
    <n v="2.39724206490082E+16"/>
    <x v="416"/>
    <n v="98.5"/>
  </r>
  <r>
    <x v="4"/>
    <n v="64"/>
    <x v="1"/>
    <x v="5"/>
    <x v="2"/>
    <x v="0"/>
    <x v="0"/>
    <x v="3362"/>
    <x v="0"/>
    <x v="2"/>
    <n v="34.536836965317804"/>
    <n v="3.4536836965317801"/>
    <n v="3453683696531780"/>
    <x v="2"/>
    <n v="3364"/>
    <s v="No"/>
    <x v="0"/>
    <n v="2250.0580945521401"/>
    <n v="2.25005809455214E+16"/>
    <n v="3.0000000000000001E-12"/>
    <n v="300"/>
    <x v="286"/>
    <n v="107.3"/>
  </r>
  <r>
    <x v="4"/>
    <n v="43"/>
    <x v="1"/>
    <x v="9"/>
    <x v="1"/>
    <x v="2"/>
    <x v="2"/>
    <x v="3363"/>
    <x v="0"/>
    <x v="0"/>
    <n v="34.536073838506198"/>
    <n v="3.45360738385062"/>
    <n v="3453607383850620"/>
    <x v="2"/>
    <n v="3365"/>
    <s v="No"/>
    <x v="0"/>
    <n v="2205.1125491070702"/>
    <n v="2.20511254910707E+16"/>
    <n v="26.460612307081799"/>
    <n v="2646061230708180"/>
    <x v="225"/>
    <n v="98"/>
  </r>
  <r>
    <x v="4"/>
    <n v="51"/>
    <x v="0"/>
    <x v="0"/>
    <x v="1"/>
    <x v="2"/>
    <x v="1"/>
    <x v="3364"/>
    <x v="1"/>
    <x v="3"/>
    <n v="34.534371612374002"/>
    <n v="3.4534371612374"/>
    <n v="3453437161237400"/>
    <x v="2"/>
    <n v="3366"/>
    <s v="No"/>
    <x v="0"/>
    <n v="2061.6336244085901"/>
    <n v="2.06163362440859E+16"/>
    <n v="228.30318250564599"/>
    <n v="2.28303182505646E+16"/>
    <x v="367"/>
    <n v="91.4"/>
  </r>
  <r>
    <x v="4"/>
    <n v="65"/>
    <x v="1"/>
    <x v="6"/>
    <x v="2"/>
    <x v="3"/>
    <x v="3"/>
    <x v="3365"/>
    <x v="0"/>
    <x v="1"/>
    <n v="34.501917854874698"/>
    <n v="0.34501917854874697"/>
    <n v="345019178548747"/>
    <x v="2"/>
    <n v="3367"/>
    <s v="Si"/>
    <x v="1"/>
    <n v="2266.85764015422"/>
    <n v="2.26685764015422E+16"/>
    <n v="258.03935644132298"/>
    <n v="2.58039356441323E+16"/>
    <x v="428"/>
    <n v="103.2"/>
  </r>
  <r>
    <x v="4"/>
    <n v="62"/>
    <x v="0"/>
    <x v="15"/>
    <x v="3"/>
    <x v="0"/>
    <x v="0"/>
    <x v="3366"/>
    <x v="1"/>
    <x v="1"/>
    <n v="34.478914438742898"/>
    <n v="34.478914438742898"/>
    <n v="3.44789144387429E+16"/>
    <x v="2"/>
    <n v="3368"/>
    <s v="No"/>
    <x v="0"/>
    <n v="212.77679535752699"/>
    <n v="2127767953575270"/>
    <n v="21.879134347852698"/>
    <n v="2187913434785270"/>
    <x v="358"/>
    <n v="103.8"/>
  </r>
  <r>
    <x v="4"/>
    <n v="60"/>
    <x v="0"/>
    <x v="9"/>
    <x v="1"/>
    <x v="2"/>
    <x v="0"/>
    <x v="3367"/>
    <x v="1"/>
    <x v="1"/>
    <n v="34.478897183428401"/>
    <n v="3.4478897183428399"/>
    <n v="3447889718342840"/>
    <x v="2"/>
    <n v="3369"/>
    <s v="No"/>
    <x v="0"/>
    <n v="2256.5439788752401"/>
    <n v="2.25654397887524E+16"/>
    <n v="229.80409102744301"/>
    <n v="2.29804091027443E+16"/>
    <x v="91"/>
    <n v="93.3"/>
  </r>
  <r>
    <x v="4"/>
    <n v="63"/>
    <x v="0"/>
    <x v="9"/>
    <x v="2"/>
    <x v="0"/>
    <x v="0"/>
    <x v="3368"/>
    <x v="0"/>
    <x v="0"/>
    <n v="34.465783735837604"/>
    <n v="3.4465783735837601"/>
    <n v="3446578373583760"/>
    <x v="2"/>
    <n v="3370"/>
    <s v="No"/>
    <x v="0"/>
    <n v="238.99210719978299"/>
    <n v="2389921071997830"/>
    <n v="231.22814773239099"/>
    <n v="2.31228147732391E+16"/>
    <x v="279"/>
    <n v="107.3"/>
  </r>
  <r>
    <x v="4"/>
    <n v="55"/>
    <x v="1"/>
    <x v="10"/>
    <x v="1"/>
    <x v="0"/>
    <x v="0"/>
    <x v="3369"/>
    <x v="0"/>
    <x v="1"/>
    <n v="34.432564019472203"/>
    <n v="34.432564019472203"/>
    <n v="3.44325640194722E+16"/>
    <x v="2"/>
    <n v="3371"/>
    <s v="Si"/>
    <x v="1"/>
    <n v="2163.1705509573799"/>
    <n v="2.16317055095738E+16"/>
    <n v="234.31626029838799"/>
    <n v="2.34316260298388E+16"/>
    <x v="421"/>
    <n v="96.3"/>
  </r>
  <r>
    <x v="4"/>
    <n v="61"/>
    <x v="0"/>
    <x v="1"/>
    <x v="0"/>
    <x v="0"/>
    <x v="0"/>
    <x v="3370"/>
    <x v="0"/>
    <x v="0"/>
    <n v="34.421602323011101"/>
    <n v="3.4421602323011098"/>
    <n v="3442160232301110"/>
    <x v="2"/>
    <n v="3372"/>
    <s v="Si"/>
    <x v="1"/>
    <n v="2316.2434552557802"/>
    <n v="2.31624345525578E+16"/>
    <n v="256.02648708865399"/>
    <n v="2.56026487088654E+16"/>
    <x v="475"/>
    <n v="105.7"/>
  </r>
  <r>
    <x v="4"/>
    <n v="56"/>
    <x v="0"/>
    <x v="8"/>
    <x v="1"/>
    <x v="2"/>
    <x v="0"/>
    <x v="3371"/>
    <x v="1"/>
    <x v="0"/>
    <n v="34.4188671924096"/>
    <n v="34.4188671924096"/>
    <n v="3.44188671924096E+16"/>
    <x v="2"/>
    <n v="3373"/>
    <s v="No"/>
    <x v="0"/>
    <n v="1895.4346164563401"/>
    <n v="1.89543461645634E+16"/>
    <n v="170.497842505297"/>
    <n v="1.70497842505297E+16"/>
    <x v="381"/>
    <n v="93.2"/>
  </r>
  <r>
    <x v="4"/>
    <n v="70"/>
    <x v="0"/>
    <x v="9"/>
    <x v="2"/>
    <x v="3"/>
    <x v="3"/>
    <x v="3372"/>
    <x v="1"/>
    <x v="3"/>
    <n v="34.402952645922504"/>
    <n v="3.4402952645922502"/>
    <n v="3440295264592250"/>
    <x v="2"/>
    <n v="3374"/>
    <s v="No"/>
    <x v="0"/>
    <n v="2162.7502794647198"/>
    <n v="2.16275027946472E+16"/>
    <n v="24.410992693324101"/>
    <n v="2441099269332410"/>
    <x v="429"/>
    <n v="103.4"/>
  </r>
  <r>
    <x v="4"/>
    <n v="58"/>
    <x v="1"/>
    <x v="4"/>
    <x v="0"/>
    <x v="0"/>
    <x v="0"/>
    <x v="3373"/>
    <x v="0"/>
    <x v="1"/>
    <n v="34.349035665398404"/>
    <n v="3.4349035665398402"/>
    <n v="3434903566539840"/>
    <x v="2"/>
    <n v="3375"/>
    <s v="No"/>
    <x v="0"/>
    <n v="2130.7627101099702"/>
    <n v="2.13076271010997E+16"/>
    <n v="275.65376897555302"/>
    <n v="2.75653768975553E+16"/>
    <x v="308"/>
    <n v="101.1"/>
  </r>
  <r>
    <x v="4"/>
    <n v="66"/>
    <x v="1"/>
    <x v="7"/>
    <x v="2"/>
    <x v="3"/>
    <x v="3"/>
    <x v="3374"/>
    <x v="0"/>
    <x v="3"/>
    <n v="34.322804381937402"/>
    <n v="3.43228043819374"/>
    <n v="3432280438193740"/>
    <x v="2"/>
    <n v="3376"/>
    <s v="Si"/>
    <x v="1"/>
    <n v="2382.2003683379398"/>
    <n v="2.38220036833794E+16"/>
    <n v="250.17445325028899"/>
    <n v="2.50174453250289E+16"/>
    <x v="420"/>
    <n v="102.3"/>
  </r>
  <r>
    <x v="4"/>
    <n v="50"/>
    <x v="0"/>
    <x v="6"/>
    <x v="1"/>
    <x v="1"/>
    <x v="1"/>
    <x v="3375"/>
    <x v="0"/>
    <x v="2"/>
    <n v="34.311824404220395"/>
    <n v="0.34311824404220398"/>
    <n v="343118244042204"/>
    <x v="2"/>
    <n v="3377"/>
    <s v="No"/>
    <x v="0"/>
    <n v="219.999508685265"/>
    <n v="2199995086852650"/>
    <n v="225.951967487248"/>
    <n v="2.25951967487248E+16"/>
    <x v="461"/>
    <n v="92.8"/>
  </r>
  <r>
    <x v="4"/>
    <n v="61"/>
    <x v="1"/>
    <x v="2"/>
    <x v="1"/>
    <x v="3"/>
    <x v="0"/>
    <x v="3376"/>
    <x v="0"/>
    <x v="3"/>
    <n v="34.276888650835097"/>
    <n v="3.42768886508351"/>
    <n v="3427688865083510"/>
    <x v="2"/>
    <n v="3378"/>
    <s v="No"/>
    <x v="0"/>
    <n v="2061.7395278518402"/>
    <n v="2.06173952785184E+16"/>
    <n v="240.21950184201199"/>
    <n v="2.40219501842012E+16"/>
    <x v="418"/>
    <n v="96.3"/>
  </r>
  <r>
    <x v="4"/>
    <n v="58"/>
    <x v="1"/>
    <x v="6"/>
    <x v="2"/>
    <x v="0"/>
    <x v="0"/>
    <x v="3377"/>
    <x v="0"/>
    <x v="2"/>
    <n v="34.265651589982504"/>
    <n v="3.4265651589982502"/>
    <n v="3426565158998250"/>
    <x v="2"/>
    <n v="3379"/>
    <s v="No"/>
    <x v="0"/>
    <n v="242.01790646322499"/>
    <n v="2420179064632250"/>
    <n v="228.29598377834799"/>
    <n v="2.28295983778348E+16"/>
    <x v="325"/>
    <n v="100.8"/>
  </r>
  <r>
    <x v="4"/>
    <n v="61"/>
    <x v="1"/>
    <x v="2"/>
    <x v="1"/>
    <x v="3"/>
    <x v="0"/>
    <x v="3378"/>
    <x v="0"/>
    <x v="3"/>
    <n v="34.258894730136504"/>
    <n v="3.4258894730136502"/>
    <n v="3425889473013650"/>
    <x v="2"/>
    <n v="3380"/>
    <s v="No"/>
    <x v="0"/>
    <n v="2053.6562933027599"/>
    <n v="2.05365629330276E+16"/>
    <n v="228.90465040655599"/>
    <n v="2.28904650406556E+16"/>
    <x v="130"/>
    <n v="95.2"/>
  </r>
  <r>
    <x v="4"/>
    <n v="66"/>
    <x v="0"/>
    <x v="2"/>
    <x v="2"/>
    <x v="3"/>
    <x v="3"/>
    <x v="3379"/>
    <x v="0"/>
    <x v="1"/>
    <n v="34.246394231839297"/>
    <n v="34.246394231839297"/>
    <n v="3.42463942318393E+16"/>
    <x v="2"/>
    <n v="3381"/>
    <s v="Si"/>
    <x v="1"/>
    <n v="228.73051180873301"/>
    <n v="2287305118087330"/>
    <n v="259.13953990639197"/>
    <n v="2.59139539906392E+16"/>
    <x v="516"/>
    <n v="102.7"/>
  </r>
  <r>
    <x v="4"/>
    <n v="54"/>
    <x v="0"/>
    <x v="0"/>
    <x v="1"/>
    <x v="0"/>
    <x v="1"/>
    <x v="3380"/>
    <x v="1"/>
    <x v="3"/>
    <n v="34.2370491674899"/>
    <n v="34.2370491674899"/>
    <n v="3.42370491674899E+16"/>
    <x v="2"/>
    <n v="3382"/>
    <s v="No"/>
    <x v="0"/>
    <n v="222.85734139678499"/>
    <n v="2228573413967850"/>
    <n v="269.76635177221698"/>
    <n v="2.69766351772217E+16"/>
    <x v="53"/>
    <n v="97.5"/>
  </r>
  <r>
    <x v="4"/>
    <n v="56"/>
    <x v="0"/>
    <x v="5"/>
    <x v="1"/>
    <x v="3"/>
    <x v="0"/>
    <x v="3381"/>
    <x v="1"/>
    <x v="3"/>
    <n v="34.2280057880401"/>
    <n v="3.4228005788040101"/>
    <n v="3422800578804010"/>
    <x v="2"/>
    <n v="3383"/>
    <s v="No"/>
    <x v="0"/>
    <n v="1670.5773385990501"/>
    <n v="1.67057733859905E+16"/>
    <n v="217.78937459646301"/>
    <n v="2.17789374596463E+16"/>
    <x v="69"/>
    <n v="97.8"/>
  </r>
  <r>
    <x v="4"/>
    <n v="61"/>
    <x v="0"/>
    <x v="5"/>
    <x v="3"/>
    <x v="0"/>
    <x v="0"/>
    <x v="3382"/>
    <x v="1"/>
    <x v="3"/>
    <n v="34.225147675806603"/>
    <n v="34.225147675806603"/>
    <n v="3.42251476758066E+16"/>
    <x v="2"/>
    <n v="3384"/>
    <s v="No"/>
    <x v="0"/>
    <n v="2104.9483935127901"/>
    <n v="2.10494839351279E+16"/>
    <n v="22.1309664720361"/>
    <n v="2213096647203610"/>
    <x v="336"/>
    <n v="97.9"/>
  </r>
  <r>
    <x v="4"/>
    <n v="61"/>
    <x v="1"/>
    <x v="3"/>
    <x v="3"/>
    <x v="0"/>
    <x v="0"/>
    <x v="3383"/>
    <x v="1"/>
    <x v="3"/>
    <n v="34.220062911108997"/>
    <n v="3.4220062911108999"/>
    <n v="3422006291110900"/>
    <x v="2"/>
    <n v="3385"/>
    <s v="No"/>
    <x v="0"/>
    <n v="1911.4677696286301"/>
    <n v="1.91146776962863E+16"/>
    <n v="20.6063852900201"/>
    <n v="2060638529002010"/>
    <x v="11"/>
    <n v="97"/>
  </r>
  <r>
    <x v="4"/>
    <n v="56"/>
    <x v="1"/>
    <x v="8"/>
    <x v="2"/>
    <x v="3"/>
    <x v="0"/>
    <x v="3384"/>
    <x v="0"/>
    <x v="0"/>
    <n v="34.147399580726002"/>
    <n v="3.4147399580725997E-2"/>
    <n v="34147399580726"/>
    <x v="2"/>
    <n v="3386"/>
    <s v="No"/>
    <x v="0"/>
    <n v="2177.12764898158"/>
    <n v="2.17712764898158E+16"/>
    <n v="285.95521903442801"/>
    <n v="2.85955219034428E+16"/>
    <x v="214"/>
    <n v="104"/>
  </r>
  <r>
    <x v="4"/>
    <n v="64"/>
    <x v="0"/>
    <x v="7"/>
    <x v="1"/>
    <x v="1"/>
    <x v="0"/>
    <x v="3385"/>
    <x v="1"/>
    <x v="3"/>
    <n v="34.141985026234998"/>
    <n v="3.4141985026235E-2"/>
    <n v="34141985026235"/>
    <x v="2"/>
    <n v="3387"/>
    <s v="No"/>
    <x v="0"/>
    <n v="2110.3593593047699"/>
    <n v="2.11035935930477E+16"/>
    <n v="19.767981340720201"/>
    <n v="1976798134072020"/>
    <x v="422"/>
    <n v="93.9"/>
  </r>
  <r>
    <x v="4"/>
    <n v="58"/>
    <x v="1"/>
    <x v="2"/>
    <x v="1"/>
    <x v="0"/>
    <x v="0"/>
    <x v="3386"/>
    <x v="1"/>
    <x v="3"/>
    <n v="34.136688681861003"/>
    <n v="34.136688681861003"/>
    <n v="3413668868186100"/>
    <x v="2"/>
    <n v="3388"/>
    <s v="No"/>
    <x v="0"/>
    <n v="2043.7825493247201"/>
    <n v="2.04378254932472E+16"/>
    <n v="24.7648634877416"/>
    <n v="2476486348774160"/>
    <x v="173"/>
    <n v="92.6"/>
  </r>
  <r>
    <x v="4"/>
    <n v="46"/>
    <x v="1"/>
    <x v="2"/>
    <x v="3"/>
    <x v="3"/>
    <x v="1"/>
    <x v="3387"/>
    <x v="0"/>
    <x v="0"/>
    <n v="34.1352666624012"/>
    <n v="34.1352666624012"/>
    <n v="3.41352666624012E+16"/>
    <x v="2"/>
    <n v="3389"/>
    <s v="Si"/>
    <x v="1"/>
    <n v="249.78700650661301"/>
    <n v="2497870065066130"/>
    <n v="27.883882279379002"/>
    <n v="2788388227937900"/>
    <x v="145"/>
    <n v="91.1"/>
  </r>
  <r>
    <x v="4"/>
    <n v="69"/>
    <x v="0"/>
    <x v="0"/>
    <x v="0"/>
    <x v="0"/>
    <x v="3"/>
    <x v="3388"/>
    <x v="0"/>
    <x v="0"/>
    <n v="34.103118700282103"/>
    <n v="34.103118700282103"/>
    <n v="3.41031187002821E+16"/>
    <x v="2"/>
    <n v="3390"/>
    <s v="No"/>
    <x v="0"/>
    <n v="223.97427393290499"/>
    <n v="2239742739329050"/>
    <n v="281.95788907053401"/>
    <n v="2.81957889070534E+16"/>
    <x v="452"/>
    <n v="110.6"/>
  </r>
  <r>
    <x v="4"/>
    <n v="62"/>
    <x v="1"/>
    <x v="1"/>
    <x v="1"/>
    <x v="3"/>
    <x v="0"/>
    <x v="3389"/>
    <x v="1"/>
    <x v="3"/>
    <n v="34.0703127573708"/>
    <n v="0.34070312757370802"/>
    <n v="340703127573708"/>
    <x v="2"/>
    <n v="3391"/>
    <s v="Si"/>
    <x v="1"/>
    <n v="24.3945328505365"/>
    <n v="243945328505365"/>
    <n v="29.928119657142599"/>
    <n v="2992811965714260"/>
    <x v="317"/>
    <n v="98.6"/>
  </r>
  <r>
    <x v="4"/>
    <n v="71"/>
    <x v="0"/>
    <x v="0"/>
    <x v="0"/>
    <x v="0"/>
    <x v="3"/>
    <x v="3390"/>
    <x v="1"/>
    <x v="1"/>
    <n v="34.056838296831799"/>
    <n v="3.4056838296831802"/>
    <n v="3405683829683180"/>
    <x v="2"/>
    <n v="3392"/>
    <s v="No"/>
    <x v="0"/>
    <n v="2123.5995036445402"/>
    <n v="2.12359950364454E+16"/>
    <n v="24.709305362918801"/>
    <n v="2470930536291880"/>
    <x v="385"/>
    <n v="107"/>
  </r>
  <r>
    <x v="4"/>
    <n v="63"/>
    <x v="0"/>
    <x v="15"/>
    <x v="2"/>
    <x v="3"/>
    <x v="0"/>
    <x v="3391"/>
    <x v="1"/>
    <x v="1"/>
    <n v="34.031336354910998"/>
    <n v="34.031336354910998"/>
    <n v="3.4031336354911E+16"/>
    <x v="2"/>
    <n v="3393"/>
    <s v="Si"/>
    <x v="1"/>
    <n v="2318.0523325589102"/>
    <n v="2.31805233255891E+16"/>
    <n v="233.856445900696"/>
    <n v="2.33856445900696E+16"/>
    <x v="498"/>
    <n v="103.1"/>
  </r>
  <r>
    <x v="4"/>
    <n v="53"/>
    <x v="1"/>
    <x v="6"/>
    <x v="1"/>
    <x v="3"/>
    <x v="1"/>
    <x v="3392"/>
    <x v="0"/>
    <x v="3"/>
    <n v="34.014563873064603"/>
    <n v="34.014563873064603"/>
    <n v="3401456387306460"/>
    <x v="2"/>
    <n v="3394"/>
    <s v="No"/>
    <x v="0"/>
    <n v="237.99694373585899"/>
    <n v="2379969437358590"/>
    <n v="243.621894006476"/>
    <n v="2.43621894006476E+16"/>
    <x v="108"/>
    <n v="90.3"/>
  </r>
  <r>
    <x v="4"/>
    <n v="62"/>
    <x v="1"/>
    <x v="5"/>
    <x v="2"/>
    <x v="3"/>
    <x v="0"/>
    <x v="3393"/>
    <x v="1"/>
    <x v="3"/>
    <n v="33.993341302749002"/>
    <n v="33.993341302749002"/>
    <n v="3399334130274900"/>
    <x v="2"/>
    <n v="3395"/>
    <s v="No"/>
    <x v="0"/>
    <n v="207.78564828138099"/>
    <n v="2077856482813810"/>
    <n v="225.47259897001399"/>
    <n v="2.25472598970014E+16"/>
    <x v="240"/>
    <n v="95.9"/>
  </r>
  <r>
    <x v="4"/>
    <n v="59"/>
    <x v="0"/>
    <x v="1"/>
    <x v="1"/>
    <x v="0"/>
    <x v="0"/>
    <x v="3394"/>
    <x v="1"/>
    <x v="3"/>
    <n v="33.962734721830202"/>
    <n v="3.3962734721830201"/>
    <n v="3396273472183020"/>
    <x v="2"/>
    <n v="3396"/>
    <s v="No"/>
    <x v="0"/>
    <n v="193.423031043826"/>
    <n v="1934230310438260"/>
    <n v="275.23369020829"/>
    <n v="2.7523369020829E+16"/>
    <x v="354"/>
    <n v="92.1"/>
  </r>
  <r>
    <x v="4"/>
    <n v="49"/>
    <x v="0"/>
    <x v="9"/>
    <x v="1"/>
    <x v="3"/>
    <x v="1"/>
    <x v="3395"/>
    <x v="0"/>
    <x v="0"/>
    <n v="33.9602806582242"/>
    <n v="33.9602806582242"/>
    <n v="3.39602806582242E+16"/>
    <x v="2"/>
    <n v="3397"/>
    <s v="No"/>
    <x v="0"/>
    <n v="2100.9136866818098"/>
    <n v="2.10091368668181E+16"/>
    <n v="2.4694830783324302"/>
    <n v="246948307833243"/>
    <x v="134"/>
    <n v="92"/>
  </r>
  <r>
    <x v="4"/>
    <n v="53"/>
    <x v="0"/>
    <x v="2"/>
    <x v="0"/>
    <x v="1"/>
    <x v="1"/>
    <x v="3396"/>
    <x v="1"/>
    <x v="2"/>
    <n v="33.9450296463529"/>
    <n v="33.9450296463529"/>
    <n v="3.39450296463529E+16"/>
    <x v="2"/>
    <n v="3398"/>
    <s v="No"/>
    <x v="0"/>
    <n v="1910.81135508293"/>
    <n v="1.91081135508293E+16"/>
    <n v="20.775071982549001"/>
    <n v="2077507198254900"/>
    <x v="347"/>
    <n v="94.1"/>
  </r>
  <r>
    <x v="4"/>
    <n v="62"/>
    <x v="1"/>
    <x v="11"/>
    <x v="2"/>
    <x v="3"/>
    <x v="0"/>
    <x v="3397"/>
    <x v="0"/>
    <x v="1"/>
    <n v="33.944217647472698"/>
    <n v="3.3944217647472699"/>
    <n v="3394421764747270"/>
    <x v="2"/>
    <n v="3399"/>
    <s v="Si"/>
    <x v="1"/>
    <n v="222.28886264609699"/>
    <n v="2222888626460970"/>
    <n v="26.585700564124"/>
    <n v="2658570056412400"/>
    <x v="239"/>
    <n v="99.6"/>
  </r>
  <r>
    <x v="4"/>
    <n v="68"/>
    <x v="1"/>
    <x v="0"/>
    <x v="2"/>
    <x v="3"/>
    <x v="3"/>
    <x v="3398"/>
    <x v="0"/>
    <x v="1"/>
    <n v="33.909996019421996"/>
    <n v="3.3909996019422"/>
    <n v="3390999601942200"/>
    <x v="2"/>
    <n v="3400"/>
    <s v="No"/>
    <x v="0"/>
    <n v="223.378638328497"/>
    <n v="2233786383284970"/>
    <n v="2.5134737838371799"/>
    <n v="251347378383718"/>
    <x v="253"/>
    <n v="100.9"/>
  </r>
  <r>
    <x v="4"/>
    <n v="58"/>
    <x v="1"/>
    <x v="6"/>
    <x v="1"/>
    <x v="3"/>
    <x v="0"/>
    <x v="3399"/>
    <x v="1"/>
    <x v="3"/>
    <n v="33.893061457605199"/>
    <n v="33.893061457605199"/>
    <n v="3389306145760520"/>
    <x v="2"/>
    <n v="3401"/>
    <s v="No"/>
    <x v="0"/>
    <n v="2042.6462459740901"/>
    <n v="2.04264624597409E+16"/>
    <n v="236.039545389099"/>
    <n v="2.36039545389099E+16"/>
    <x v="152"/>
    <n v="99.4"/>
  </r>
  <r>
    <x v="4"/>
    <n v="55"/>
    <x v="0"/>
    <x v="0"/>
    <x v="1"/>
    <x v="3"/>
    <x v="0"/>
    <x v="3400"/>
    <x v="0"/>
    <x v="3"/>
    <n v="33.8349509827923"/>
    <n v="3.38349509827923"/>
    <n v="3383495098279230"/>
    <x v="2"/>
    <n v="3402"/>
    <s v="Si"/>
    <x v="1"/>
    <n v="2319.0120621677302"/>
    <n v="2.31901206216773E+16"/>
    <n v="269.58641763410299"/>
    <n v="2.69586417634103E+16"/>
    <x v="18"/>
    <n v="99.4"/>
  </r>
  <r>
    <x v="4"/>
    <n v="59"/>
    <x v="0"/>
    <x v="5"/>
    <x v="1"/>
    <x v="0"/>
    <x v="0"/>
    <x v="3401"/>
    <x v="0"/>
    <x v="1"/>
    <n v="33.822849686426601"/>
    <n v="0.33822849686426598"/>
    <n v="338228496864266"/>
    <x v="2"/>
    <n v="3403"/>
    <s v="No"/>
    <x v="0"/>
    <n v="2.1447007898306998"/>
    <n v="21447007898307"/>
    <n v="23.597105263386698"/>
    <n v="2359710526338670"/>
    <x v="286"/>
    <n v="102"/>
  </r>
  <r>
    <x v="4"/>
    <n v="65"/>
    <x v="1"/>
    <x v="5"/>
    <x v="0"/>
    <x v="3"/>
    <x v="3"/>
    <x v="3402"/>
    <x v="0"/>
    <x v="0"/>
    <n v="33.822678082123396"/>
    <n v="3.3822678082123399"/>
    <n v="3382267808212340"/>
    <x v="2"/>
    <n v="3404"/>
    <s v="Si"/>
    <x v="1"/>
    <n v="252.703817363491"/>
    <n v="2527038173634910"/>
    <n v="28.1203684863648"/>
    <n v="2812036848636480"/>
    <x v="320"/>
    <n v="100.5"/>
  </r>
  <r>
    <x v="4"/>
    <n v="69"/>
    <x v="0"/>
    <x v="0"/>
    <x v="0"/>
    <x v="0"/>
    <x v="3"/>
    <x v="3403"/>
    <x v="1"/>
    <x v="1"/>
    <n v="33.811245815360699"/>
    <n v="0.33811245815360702"/>
    <n v="338112458153607"/>
    <x v="2"/>
    <n v="3405"/>
    <s v="No"/>
    <x v="0"/>
    <n v="2295.3399149337902"/>
    <n v="2.29533991493379E+16"/>
    <n v="241.808202151758"/>
    <n v="2.41808202151758E+16"/>
    <x v="316"/>
    <n v="100.2"/>
  </r>
  <r>
    <x v="4"/>
    <n v="60"/>
    <x v="0"/>
    <x v="6"/>
    <x v="1"/>
    <x v="3"/>
    <x v="0"/>
    <x v="3404"/>
    <x v="1"/>
    <x v="1"/>
    <n v="33.784076945416601"/>
    <n v="3.3784076945416599"/>
    <n v="3378407694541660"/>
    <x v="2"/>
    <n v="3406"/>
    <s v="No"/>
    <x v="0"/>
    <n v="2204.1087363350698"/>
    <n v="2.20410873633507E+16"/>
    <n v="29.0390457859767"/>
    <n v="2903904578597670"/>
    <x v="277"/>
    <n v="95.4"/>
  </r>
  <r>
    <x v="4"/>
    <n v="58"/>
    <x v="1"/>
    <x v="0"/>
    <x v="1"/>
    <x v="3"/>
    <x v="0"/>
    <x v="3405"/>
    <x v="0"/>
    <x v="1"/>
    <n v="33.762153554746398"/>
    <n v="33.762153554746398"/>
    <n v="3.37621535547464E+16"/>
    <x v="2"/>
    <n v="3407"/>
    <s v="No"/>
    <x v="0"/>
    <n v="2390.3959786473101"/>
    <n v="2.39039597864731E+16"/>
    <n v="257.13645747343799"/>
    <n v="2.57136457473438E+16"/>
    <x v="216"/>
    <n v="99.5"/>
  </r>
  <r>
    <x v="4"/>
    <n v="53"/>
    <x v="0"/>
    <x v="9"/>
    <x v="1"/>
    <x v="2"/>
    <x v="1"/>
    <x v="3406"/>
    <x v="1"/>
    <x v="3"/>
    <n v="33.7402165752409"/>
    <n v="33.7402165752409"/>
    <n v="3.37402165752409E+16"/>
    <x v="2"/>
    <n v="3408"/>
    <s v="No"/>
    <x v="0"/>
    <n v="2173.84606716095"/>
    <n v="2.17384606716095E+16"/>
    <n v="23.358388246858102"/>
    <n v="2335838824685810"/>
    <x v="250"/>
    <n v="92.9"/>
  </r>
  <r>
    <x v="4"/>
    <n v="60"/>
    <x v="0"/>
    <x v="0"/>
    <x v="1"/>
    <x v="3"/>
    <x v="0"/>
    <x v="3407"/>
    <x v="0"/>
    <x v="3"/>
    <n v="33.721060823231198"/>
    <n v="33.721060823231198"/>
    <n v="3.37210608232312E+16"/>
    <x v="2"/>
    <n v="3409"/>
    <s v="Si"/>
    <x v="1"/>
    <n v="2281.9822826500199"/>
    <n v="2.28198228265002E+16"/>
    <n v="23.891774029695998"/>
    <n v="2389177402969600"/>
    <x v="395"/>
    <n v="99.3"/>
  </r>
  <r>
    <x v="4"/>
    <n v="55"/>
    <x v="0"/>
    <x v="9"/>
    <x v="2"/>
    <x v="3"/>
    <x v="0"/>
    <x v="3408"/>
    <x v="0"/>
    <x v="0"/>
    <n v="33.693410742381602"/>
    <n v="33.693410742381602"/>
    <n v="3.36934107423816E+16"/>
    <x v="2"/>
    <n v="3410"/>
    <s v="Si"/>
    <x v="1"/>
    <n v="2250.44378664226"/>
    <n v="2.25044378664226E+16"/>
    <n v="2.9772448140107199"/>
    <n v="297724481401072"/>
    <x v="180"/>
    <n v="109.5"/>
  </r>
  <r>
    <x v="4"/>
    <n v="60"/>
    <x v="0"/>
    <x v="0"/>
    <x v="1"/>
    <x v="0"/>
    <x v="0"/>
    <x v="3409"/>
    <x v="0"/>
    <x v="0"/>
    <n v="33.687379190496699"/>
    <n v="33.687379190496699"/>
    <n v="3.36873791904967E+16"/>
    <x v="2"/>
    <n v="3411"/>
    <s v="Si"/>
    <x v="1"/>
    <n v="2310.3694295803298"/>
    <n v="2.31036942958033E+16"/>
    <n v="270.46799770632703"/>
    <n v="2.70467997706327E+16"/>
    <x v="429"/>
    <n v="98.8"/>
  </r>
  <r>
    <x v="4"/>
    <n v="60"/>
    <x v="1"/>
    <x v="0"/>
    <x v="0"/>
    <x v="3"/>
    <x v="0"/>
    <x v="3410"/>
    <x v="0"/>
    <x v="0"/>
    <n v="33.671256835992295"/>
    <n v="3.3671256835992298"/>
    <n v="3367125683599230"/>
    <x v="2"/>
    <n v="3412"/>
    <s v="Si"/>
    <x v="1"/>
    <n v="2285.3124443752199"/>
    <n v="2.28531244437522E+16"/>
    <n v="25.967594122604702"/>
    <n v="2596759412260470"/>
    <x v="315"/>
    <n v="102.3"/>
  </r>
  <r>
    <x v="4"/>
    <n v="59"/>
    <x v="1"/>
    <x v="11"/>
    <x v="2"/>
    <x v="3"/>
    <x v="0"/>
    <x v="3411"/>
    <x v="0"/>
    <x v="2"/>
    <n v="33.667948140050598"/>
    <n v="3.3667948140050599"/>
    <n v="3366794814005060"/>
    <x v="2"/>
    <n v="3413"/>
    <s v="No"/>
    <x v="0"/>
    <n v="2169.96043926537"/>
    <n v="2.16996043926537E+16"/>
    <n v="27.9677734362641"/>
    <n v="2796777343626410"/>
    <x v="167"/>
    <n v="99.6"/>
  </r>
  <r>
    <x v="4"/>
    <n v="64"/>
    <x v="1"/>
    <x v="6"/>
    <x v="1"/>
    <x v="0"/>
    <x v="0"/>
    <x v="3412"/>
    <x v="1"/>
    <x v="3"/>
    <n v="33.667856255985399"/>
    <n v="33.667856255985399"/>
    <n v="3.36678562559854E+16"/>
    <x v="2"/>
    <n v="3414"/>
    <s v="No"/>
    <x v="0"/>
    <n v="2100.57714054503"/>
    <n v="2.10057714054503E+16"/>
    <n v="231.46326675652099"/>
    <n v="2.31463266756521E+16"/>
    <x v="23"/>
    <n v="92.4"/>
  </r>
  <r>
    <x v="4"/>
    <n v="58"/>
    <x v="0"/>
    <x v="2"/>
    <x v="0"/>
    <x v="3"/>
    <x v="0"/>
    <x v="3413"/>
    <x v="1"/>
    <x v="0"/>
    <n v="33.659307242542098"/>
    <n v="3.36593072425421"/>
    <n v="3365930724254210"/>
    <x v="2"/>
    <n v="3415"/>
    <s v="No"/>
    <x v="0"/>
    <n v="2063.7090222735301"/>
    <n v="2.06370902227353E+16"/>
    <n v="235.52408448743"/>
    <n v="2.3552408448743E+16"/>
    <x v="426"/>
    <n v="100.3"/>
  </r>
  <r>
    <x v="4"/>
    <n v="58"/>
    <x v="0"/>
    <x v="0"/>
    <x v="3"/>
    <x v="0"/>
    <x v="0"/>
    <x v="3414"/>
    <x v="0"/>
    <x v="0"/>
    <n v="33.6510295897479"/>
    <n v="3.3651029589747901"/>
    <n v="3365102958974790"/>
    <x v="2"/>
    <n v="3416"/>
    <s v="No"/>
    <x v="0"/>
    <n v="22.433822813408899"/>
    <n v="224338228134089"/>
    <n v="262.028230607789"/>
    <n v="2.62028230607789E+16"/>
    <x v="372"/>
    <n v="106.3"/>
  </r>
  <r>
    <x v="4"/>
    <n v="60"/>
    <x v="1"/>
    <x v="15"/>
    <x v="0"/>
    <x v="3"/>
    <x v="0"/>
    <x v="3415"/>
    <x v="1"/>
    <x v="1"/>
    <n v="33.6360962990274"/>
    <n v="3.36360962990274"/>
    <n v="3363609629902740"/>
    <x v="2"/>
    <n v="3417"/>
    <s v="Si"/>
    <x v="1"/>
    <n v="2232.7573109867599"/>
    <n v="2.23275731098676E+16"/>
    <n v="27.020829710549801"/>
    <n v="2702082971054980"/>
    <x v="362"/>
    <n v="99.9"/>
  </r>
  <r>
    <x v="4"/>
    <n v="64"/>
    <x v="1"/>
    <x v="2"/>
    <x v="1"/>
    <x v="0"/>
    <x v="0"/>
    <x v="3416"/>
    <x v="0"/>
    <x v="1"/>
    <n v="33.616469244579001"/>
    <n v="3.3616469244578999"/>
    <n v="3361646924457900"/>
    <x v="2"/>
    <n v="3418"/>
    <s v="No"/>
    <x v="0"/>
    <n v="2292.0616231693398"/>
    <n v="2.29206162316934E+16"/>
    <n v="27.9018094358401"/>
    <n v="2790180943584010"/>
    <x v="239"/>
    <n v="96.6"/>
  </r>
  <r>
    <x v="4"/>
    <n v="55"/>
    <x v="1"/>
    <x v="0"/>
    <x v="2"/>
    <x v="0"/>
    <x v="0"/>
    <x v="3417"/>
    <x v="0"/>
    <x v="0"/>
    <n v="33.589755001093003"/>
    <n v="33.589755001093003"/>
    <n v="3.3589755001093E+16"/>
    <x v="2"/>
    <n v="3419"/>
    <s v="No"/>
    <x v="0"/>
    <n v="2087.6340305694898"/>
    <n v="2.08763403056949E+16"/>
    <n v="257.87974356894301"/>
    <n v="2.57879743568943E+16"/>
    <x v="224"/>
    <n v="100"/>
  </r>
  <r>
    <x v="4"/>
    <n v="61"/>
    <x v="1"/>
    <x v="5"/>
    <x v="1"/>
    <x v="3"/>
    <x v="0"/>
    <x v="3418"/>
    <x v="1"/>
    <x v="3"/>
    <n v="33.5861683573129"/>
    <n v="33.5861683573129"/>
    <n v="3.35861683573129E+16"/>
    <x v="2"/>
    <n v="3420"/>
    <s v="No"/>
    <x v="0"/>
    <n v="2174.9498871165101"/>
    <n v="2.17494988711651E+16"/>
    <n v="227.99005107497601"/>
    <n v="2.27990051074976E+16"/>
    <x v="336"/>
    <n v="97.4"/>
  </r>
  <r>
    <x v="4"/>
    <n v="60"/>
    <x v="1"/>
    <x v="0"/>
    <x v="1"/>
    <x v="0"/>
    <x v="0"/>
    <x v="3419"/>
    <x v="2"/>
    <x v="3"/>
    <n v="33.567083233831497"/>
    <n v="3.3567083233831498"/>
    <n v="3356708323383150"/>
    <x v="2"/>
    <n v="3421"/>
    <s v="Si"/>
    <x v="1"/>
    <n v="208.34318586488399"/>
    <n v="2083431858648840"/>
    <n v="224.13985298529099"/>
    <n v="2.24139852985291E+16"/>
    <x v="438"/>
    <n v="95.3"/>
  </r>
  <r>
    <x v="4"/>
    <n v="62"/>
    <x v="1"/>
    <x v="5"/>
    <x v="3"/>
    <x v="3"/>
    <x v="0"/>
    <x v="3420"/>
    <x v="2"/>
    <x v="3"/>
    <n v="33.560420947035198"/>
    <n v="3.3560420947035201"/>
    <n v="3356042094703520"/>
    <x v="2"/>
    <n v="3422"/>
    <s v="No"/>
    <x v="0"/>
    <n v="198.864754492521"/>
    <n v="1988647544925210"/>
    <n v="254.46010173769099"/>
    <n v="2.54460101737691E+16"/>
    <x v="130"/>
    <n v="93.7"/>
  </r>
  <r>
    <x v="4"/>
    <n v="63"/>
    <x v="1"/>
    <x v="2"/>
    <x v="1"/>
    <x v="2"/>
    <x v="0"/>
    <x v="3421"/>
    <x v="2"/>
    <x v="1"/>
    <n v="33.5164487020376"/>
    <n v="3.35164487020376"/>
    <n v="3351644870203760"/>
    <x v="2"/>
    <n v="3423"/>
    <s v="Si"/>
    <x v="1"/>
    <n v="1930.8956903332701"/>
    <n v="1.93089569033327E+16"/>
    <n v="23.112885524501699"/>
    <n v="2311288552450170"/>
    <x v="0"/>
    <n v="94"/>
  </r>
  <r>
    <x v="4"/>
    <n v="48"/>
    <x v="1"/>
    <x v="5"/>
    <x v="1"/>
    <x v="2"/>
    <x v="1"/>
    <x v="3422"/>
    <x v="0"/>
    <x v="0"/>
    <n v="33.507171407426"/>
    <n v="3.3507171407426002"/>
    <n v="3350717140742600"/>
    <x v="2"/>
    <n v="3424"/>
    <s v="No"/>
    <x v="0"/>
    <n v="1991.6165705503599"/>
    <n v="1.99161657055036E+16"/>
    <n v="27.502681775015901"/>
    <n v="2750268177501590"/>
    <x v="126"/>
    <n v="89.7"/>
  </r>
  <r>
    <x v="4"/>
    <n v="66"/>
    <x v="0"/>
    <x v="5"/>
    <x v="3"/>
    <x v="0"/>
    <x v="3"/>
    <x v="3423"/>
    <x v="0"/>
    <x v="3"/>
    <n v="33.504029488101899"/>
    <n v="3.3504029488101899"/>
    <n v="3350402948810190"/>
    <x v="2"/>
    <n v="3425"/>
    <s v="No"/>
    <x v="0"/>
    <n v="2211.47179530631"/>
    <n v="2.21147179530631E+16"/>
    <n v="204.805973589632"/>
    <n v="2.04805973589632E+16"/>
    <x v="30"/>
    <n v="99.4"/>
  </r>
  <r>
    <x v="4"/>
    <n v="66"/>
    <x v="1"/>
    <x v="6"/>
    <x v="2"/>
    <x v="3"/>
    <x v="3"/>
    <x v="3424"/>
    <x v="0"/>
    <x v="1"/>
    <n v="33.482612839014401"/>
    <n v="33.482612839014401"/>
    <n v="3.34826128390144E+16"/>
    <x v="2"/>
    <n v="3426"/>
    <s v="Si"/>
    <x v="1"/>
    <n v="2169.9868454648899"/>
    <n v="2.16998684546489E+16"/>
    <n v="246.005775417698"/>
    <n v="2.46005775417698E+16"/>
    <x v="377"/>
    <n v="100.2"/>
  </r>
  <r>
    <x v="4"/>
    <n v="51"/>
    <x v="1"/>
    <x v="11"/>
    <x v="1"/>
    <x v="0"/>
    <x v="1"/>
    <x v="3425"/>
    <x v="0"/>
    <x v="0"/>
    <n v="33.478453816847903"/>
    <n v="33.478453816847903"/>
    <n v="3.34784538168479E+16"/>
    <x v="2"/>
    <n v="3427"/>
    <s v="No"/>
    <x v="0"/>
    <n v="2201.4220449211998"/>
    <n v="2.2014220449212E+16"/>
    <n v="220.02611137230801"/>
    <n v="2.20026111372308E+16"/>
    <x v="240"/>
    <n v="90.4"/>
  </r>
  <r>
    <x v="4"/>
    <n v="61"/>
    <x v="0"/>
    <x v="15"/>
    <x v="0"/>
    <x v="0"/>
    <x v="0"/>
    <x v="3426"/>
    <x v="0"/>
    <x v="0"/>
    <n v="33.475541243047402"/>
    <n v="33.475541243047402"/>
    <n v="3347554124304740"/>
    <x v="2"/>
    <n v="3428"/>
    <s v="Si"/>
    <x v="1"/>
    <n v="2289.2420373610498"/>
    <n v="2.28924203736105E+16"/>
    <n v="27.227666926684201"/>
    <n v="2722766692668420"/>
    <x v="413"/>
    <n v="109.1"/>
  </r>
  <r>
    <x v="4"/>
    <n v="60"/>
    <x v="1"/>
    <x v="1"/>
    <x v="2"/>
    <x v="0"/>
    <x v="0"/>
    <x v="3427"/>
    <x v="0"/>
    <x v="2"/>
    <n v="33.474469906759303"/>
    <n v="0.33474469906759302"/>
    <n v="334744699067593"/>
    <x v="2"/>
    <n v="3429"/>
    <s v="No"/>
    <x v="0"/>
    <n v="2205.0191426859301"/>
    <n v="2.20501914268593E+16"/>
    <n v="27.550722031190102"/>
    <n v="2755072203119010"/>
    <x v="449"/>
    <n v="97.8"/>
  </r>
  <r>
    <x v="4"/>
    <n v="57"/>
    <x v="1"/>
    <x v="10"/>
    <x v="2"/>
    <x v="3"/>
    <x v="0"/>
    <x v="3428"/>
    <x v="0"/>
    <x v="0"/>
    <n v="33.471829778780503"/>
    <n v="33.471829778780503"/>
    <n v="3.34718297787805E+16"/>
    <x v="2"/>
    <n v="3430"/>
    <s v="No"/>
    <x v="0"/>
    <n v="222.938725126739"/>
    <n v="2229387251267390"/>
    <n v="251.69809917676099"/>
    <n v="2.51698099176761E+16"/>
    <x v="371"/>
    <n v="98.8"/>
  </r>
  <r>
    <x v="4"/>
    <n v="54"/>
    <x v="1"/>
    <x v="9"/>
    <x v="1"/>
    <x v="0"/>
    <x v="1"/>
    <x v="3429"/>
    <x v="0"/>
    <x v="1"/>
    <n v="33.455692713573697"/>
    <n v="33.455692713573697"/>
    <n v="3.34556927135737E+16"/>
    <x v="2"/>
    <n v="3431"/>
    <s v="No"/>
    <x v="0"/>
    <n v="1987.8365242903301"/>
    <n v="1.98783652429033E+16"/>
    <n v="202.61210222897799"/>
    <n v="2.02612102228978E+16"/>
    <x v="127"/>
    <n v="91"/>
  </r>
  <r>
    <x v="4"/>
    <n v="61"/>
    <x v="0"/>
    <x v="8"/>
    <x v="3"/>
    <x v="3"/>
    <x v="0"/>
    <x v="3430"/>
    <x v="1"/>
    <x v="1"/>
    <n v="33.433287660786497"/>
    <n v="33.433287660786497"/>
    <n v="3.34332876607865E+16"/>
    <x v="2"/>
    <n v="3432"/>
    <s v="No"/>
    <x v="0"/>
    <n v="249.68882849843601"/>
    <n v="2496888284984360"/>
    <n v="27.6450298615032"/>
    <n v="2764502986150320"/>
    <x v="238"/>
    <n v="94.6"/>
  </r>
  <r>
    <x v="4"/>
    <n v="52"/>
    <x v="0"/>
    <x v="2"/>
    <x v="1"/>
    <x v="2"/>
    <x v="1"/>
    <x v="3431"/>
    <x v="1"/>
    <x v="3"/>
    <n v="33.405488681112701"/>
    <n v="3.3405488681112701"/>
    <n v="3340548868111270"/>
    <x v="2"/>
    <n v="3433"/>
    <s v="No"/>
    <x v="0"/>
    <n v="2024.5136648375901"/>
    <n v="2.02451366483759E+16"/>
    <n v="22.375926631716201"/>
    <n v="2237592663171620"/>
    <x v="38"/>
    <n v="86.8"/>
  </r>
  <r>
    <x v="4"/>
    <n v="47"/>
    <x v="0"/>
    <x v="13"/>
    <x v="1"/>
    <x v="1"/>
    <x v="1"/>
    <x v="3432"/>
    <x v="1"/>
    <x v="1"/>
    <n v="33.4033170608445"/>
    <n v="3.34033170608445"/>
    <n v="3340331706084450"/>
    <x v="2"/>
    <n v="3434"/>
    <s v="No"/>
    <x v="0"/>
    <n v="2177.51552201923"/>
    <n v="2.17751552201923E+16"/>
    <n v="198.360320204847"/>
    <n v="1.98360320204847E+16"/>
    <x v="136"/>
    <n v="93.4"/>
  </r>
  <r>
    <x v="4"/>
    <n v="57"/>
    <x v="0"/>
    <x v="2"/>
    <x v="3"/>
    <x v="2"/>
    <x v="0"/>
    <x v="3433"/>
    <x v="0"/>
    <x v="1"/>
    <n v="33.3911951263078"/>
    <n v="33.3911951263078"/>
    <n v="3.33911951263078E+16"/>
    <x v="2"/>
    <n v="3435"/>
    <s v="No"/>
    <x v="0"/>
    <n v="2151.1190775042901"/>
    <n v="2.15111907750429E+16"/>
    <n v="23.3330785369428"/>
    <n v="2333307853694280"/>
    <x v="346"/>
    <n v="94.6"/>
  </r>
  <r>
    <x v="4"/>
    <n v="56"/>
    <x v="0"/>
    <x v="1"/>
    <x v="3"/>
    <x v="2"/>
    <x v="0"/>
    <x v="3434"/>
    <x v="1"/>
    <x v="3"/>
    <n v="33.3642672644987"/>
    <n v="3.3364267264498699"/>
    <n v="3336426726449870"/>
    <x v="2"/>
    <n v="3436"/>
    <s v="No"/>
    <x v="0"/>
    <n v="217.958477380197"/>
    <n v="2179584773801970"/>
    <n v="213.74686337073501"/>
    <n v="2.13746863370735E+16"/>
    <x v="404"/>
    <n v="94"/>
  </r>
  <r>
    <x v="4"/>
    <n v="60"/>
    <x v="0"/>
    <x v="5"/>
    <x v="3"/>
    <x v="0"/>
    <x v="0"/>
    <x v="3435"/>
    <x v="1"/>
    <x v="3"/>
    <n v="33.343282960309502"/>
    <n v="33.343282960309502"/>
    <n v="3.33432829603095E+16"/>
    <x v="2"/>
    <n v="3437"/>
    <s v="No"/>
    <x v="0"/>
    <n v="226.96963337039"/>
    <n v="2269696333703900"/>
    <n v="243.13084893871201"/>
    <n v="2.43130848938712E+16"/>
    <x v="247"/>
    <n v="98.1"/>
  </r>
  <r>
    <x v="4"/>
    <n v="63"/>
    <x v="1"/>
    <x v="5"/>
    <x v="3"/>
    <x v="3"/>
    <x v="0"/>
    <x v="3436"/>
    <x v="1"/>
    <x v="3"/>
    <n v="33.329991800337396"/>
    <n v="3.33299918003374"/>
    <n v="3332999180033740"/>
    <x v="2"/>
    <n v="3438"/>
    <s v="Si"/>
    <x v="1"/>
    <n v="2329.7354562453102"/>
    <n v="2.32973545624531E+16"/>
    <n v="254.52669337562699"/>
    <n v="2.54526693375627E+16"/>
    <x v="299"/>
    <n v="104.4"/>
  </r>
  <r>
    <x v="4"/>
    <n v="57"/>
    <x v="0"/>
    <x v="0"/>
    <x v="3"/>
    <x v="3"/>
    <x v="0"/>
    <x v="3437"/>
    <x v="0"/>
    <x v="3"/>
    <n v="33.306854448493702"/>
    <n v="3.3306854448493701"/>
    <n v="3330685444849370"/>
    <x v="2"/>
    <n v="3439"/>
    <s v="No"/>
    <x v="0"/>
    <n v="2256.8314661415702"/>
    <n v="2.25683146614157E+16"/>
    <n v="217.53803892152399"/>
    <n v="2.17538038921524E+16"/>
    <x v="422"/>
    <n v="102.3"/>
  </r>
  <r>
    <x v="4"/>
    <n v="56"/>
    <x v="1"/>
    <x v="7"/>
    <x v="2"/>
    <x v="2"/>
    <x v="0"/>
    <x v="3438"/>
    <x v="0"/>
    <x v="3"/>
    <n v="33.271250941578799"/>
    <n v="33.271250941578799"/>
    <n v="3.32712509415788E+16"/>
    <x v="2"/>
    <n v="3440"/>
    <s v="No"/>
    <x v="0"/>
    <n v="1902.10680017345"/>
    <n v="1.90210680017345E+16"/>
    <n v="238.71106185129199"/>
    <n v="2.38711061851292E+16"/>
    <x v="377"/>
    <n v="99.9"/>
  </r>
  <r>
    <x v="4"/>
    <n v="56"/>
    <x v="0"/>
    <x v="0"/>
    <x v="3"/>
    <x v="0"/>
    <x v="0"/>
    <x v="3439"/>
    <x v="1"/>
    <x v="1"/>
    <n v="33.266934788984997"/>
    <n v="3.3266934788985E-2"/>
    <n v="33266934788985"/>
    <x v="2"/>
    <n v="3441"/>
    <s v="No"/>
    <x v="0"/>
    <n v="218.68782931217899"/>
    <n v="2186878293121790"/>
    <n v="244.751822798478"/>
    <n v="2.44751822798478E+16"/>
    <x v="71"/>
    <n v="98.6"/>
  </r>
  <r>
    <x v="4"/>
    <n v="62"/>
    <x v="0"/>
    <x v="2"/>
    <x v="2"/>
    <x v="0"/>
    <x v="0"/>
    <x v="3440"/>
    <x v="1"/>
    <x v="1"/>
    <n v="33.244343334321101"/>
    <n v="0.33244343334321103"/>
    <n v="332443433343211"/>
    <x v="2"/>
    <n v="3442"/>
    <s v="Si"/>
    <x v="1"/>
    <n v="257.99476503048197"/>
    <n v="2579947650304820"/>
    <n v="28.6953615484924"/>
    <n v="2869536154849240"/>
    <x v="278"/>
    <n v="108.5"/>
  </r>
  <r>
    <x v="4"/>
    <n v="67"/>
    <x v="1"/>
    <x v="9"/>
    <x v="3"/>
    <x v="3"/>
    <x v="3"/>
    <x v="3441"/>
    <x v="0"/>
    <x v="1"/>
    <n v="33.241234566366401"/>
    <n v="3.3241234566366402"/>
    <n v="3324123456636640"/>
    <x v="2"/>
    <n v="3443"/>
    <s v="No"/>
    <x v="0"/>
    <n v="2058.4833743715299"/>
    <n v="2.05848337437153E+16"/>
    <n v="255.826151020628"/>
    <n v="2.55826151020628E+16"/>
    <x v="360"/>
    <n v="93.2"/>
  </r>
  <r>
    <x v="4"/>
    <n v="56"/>
    <x v="1"/>
    <x v="17"/>
    <x v="3"/>
    <x v="0"/>
    <x v="0"/>
    <x v="3442"/>
    <x v="0"/>
    <x v="1"/>
    <n v="33.193549283835701"/>
    <n v="3.3193549283835702"/>
    <n v="3319354928383570"/>
    <x v="2"/>
    <n v="3444"/>
    <s v="No"/>
    <x v="0"/>
    <n v="2126.6790218742399"/>
    <n v="2.12667902187424E+16"/>
    <n v="252.334279784145"/>
    <n v="2.52334279784145E+16"/>
    <x v="368"/>
    <n v="95.1"/>
  </r>
  <r>
    <x v="4"/>
    <n v="58"/>
    <x v="0"/>
    <x v="2"/>
    <x v="1"/>
    <x v="2"/>
    <x v="0"/>
    <x v="3443"/>
    <x v="1"/>
    <x v="0"/>
    <n v="33.1572239057978"/>
    <n v="33.1572239057978"/>
    <n v="3.31572239057978E+16"/>
    <x v="2"/>
    <n v="3445"/>
    <s v="No"/>
    <x v="0"/>
    <n v="202.98393722010101"/>
    <n v="2029839372201010"/>
    <n v="24.037453435596198"/>
    <n v="2403745343559620"/>
    <x v="333"/>
    <n v="95.8"/>
  </r>
  <r>
    <x v="4"/>
    <n v="55"/>
    <x v="1"/>
    <x v="0"/>
    <x v="1"/>
    <x v="0"/>
    <x v="0"/>
    <x v="3444"/>
    <x v="0"/>
    <x v="0"/>
    <n v="33.150812552531299"/>
    <n v="3.3150812552531299"/>
    <n v="3315081255253130"/>
    <x v="2"/>
    <n v="3446"/>
    <s v="No"/>
    <x v="0"/>
    <n v="2301.37075867577"/>
    <n v="2.30137075867577E+16"/>
    <n v="231.19227507939999"/>
    <n v="2.311922750794E+16"/>
    <x v="91"/>
    <n v="101.5"/>
  </r>
  <r>
    <x v="4"/>
    <n v="62"/>
    <x v="1"/>
    <x v="0"/>
    <x v="3"/>
    <x v="3"/>
    <x v="0"/>
    <x v="3445"/>
    <x v="0"/>
    <x v="1"/>
    <n v="33.142162424179098"/>
    <n v="33.142162424179098"/>
    <n v="3314216242417910"/>
    <x v="2"/>
    <n v="3447"/>
    <s v="No"/>
    <x v="0"/>
    <n v="2409.161789068"/>
    <n v="2.409161789068E+16"/>
    <n v="207.16439073401699"/>
    <n v="2.07164390734017E+16"/>
    <x v="239"/>
    <n v="96.9"/>
  </r>
  <r>
    <x v="4"/>
    <n v="60"/>
    <x v="0"/>
    <x v="2"/>
    <x v="1"/>
    <x v="3"/>
    <x v="0"/>
    <x v="3446"/>
    <x v="1"/>
    <x v="1"/>
    <n v="33.133844514043602"/>
    <n v="3.3133844514043602"/>
    <n v="3313384451404360"/>
    <x v="2"/>
    <n v="3448"/>
    <s v="No"/>
    <x v="0"/>
    <n v="2001.24552814963"/>
    <n v="2.00124552814963E+16"/>
    <n v="236.051443591837"/>
    <n v="2.36051443591837E+16"/>
    <x v="139"/>
    <n v="99.3"/>
  </r>
  <r>
    <x v="4"/>
    <n v="46"/>
    <x v="0"/>
    <x v="5"/>
    <x v="2"/>
    <x v="3"/>
    <x v="1"/>
    <x v="3447"/>
    <x v="0"/>
    <x v="2"/>
    <n v="33.123601972563598"/>
    <n v="3.3123601972563601"/>
    <n v="3312360197256360"/>
    <x v="2"/>
    <n v="3449"/>
    <s v="No"/>
    <x v="0"/>
    <n v="195.28258036331999"/>
    <n v="1952825803633200"/>
    <n v="25.0132336681955"/>
    <n v="2501323366819550"/>
    <x v="341"/>
    <n v="96.7"/>
  </r>
  <r>
    <x v="4"/>
    <n v="58"/>
    <x v="0"/>
    <x v="11"/>
    <x v="2"/>
    <x v="0"/>
    <x v="0"/>
    <x v="3448"/>
    <x v="0"/>
    <x v="0"/>
    <n v="33.099273411488504"/>
    <n v="3.3099273411488501"/>
    <n v="3309927341148850"/>
    <x v="2"/>
    <n v="3450"/>
    <s v="No"/>
    <x v="0"/>
    <n v="219.53991658509301"/>
    <n v="2195399165850930"/>
    <n v="222.10460655154799"/>
    <n v="2.22104606551548E+16"/>
    <x v="464"/>
    <n v="96.1"/>
  </r>
  <r>
    <x v="4"/>
    <n v="67"/>
    <x v="1"/>
    <x v="5"/>
    <x v="1"/>
    <x v="3"/>
    <x v="3"/>
    <x v="3449"/>
    <x v="0"/>
    <x v="3"/>
    <n v="33.0953698379573"/>
    <n v="33.0953698379573"/>
    <n v="3.30953698379573E+16"/>
    <x v="2"/>
    <n v="3451"/>
    <s v="No"/>
    <x v="0"/>
    <n v="2308.7958111807802"/>
    <n v="2.30879581118078E+16"/>
    <n v="26.165317664508699"/>
    <n v="2616531766450870"/>
    <x v="303"/>
    <n v="98.3"/>
  </r>
  <r>
    <x v="4"/>
    <n v="67"/>
    <x v="1"/>
    <x v="5"/>
    <x v="2"/>
    <x v="0"/>
    <x v="3"/>
    <x v="3450"/>
    <x v="0"/>
    <x v="0"/>
    <n v="33.081487650840195"/>
    <n v="3.3081487650840198"/>
    <n v="3308148765084020"/>
    <x v="2"/>
    <n v="3452"/>
    <s v="Si"/>
    <x v="1"/>
    <n v="245.25372544151099"/>
    <n v="2452537254415110"/>
    <n v="25.486590341422001"/>
    <n v="2548659034142200"/>
    <x v="380"/>
    <n v="95.4"/>
  </r>
  <r>
    <x v="4"/>
    <n v="62"/>
    <x v="0"/>
    <x v="2"/>
    <x v="2"/>
    <x v="2"/>
    <x v="0"/>
    <x v="3451"/>
    <x v="0"/>
    <x v="0"/>
    <n v="33.066065200429499"/>
    <n v="3.30660652004295"/>
    <n v="3306606520042950"/>
    <x v="2"/>
    <n v="3453"/>
    <s v="No"/>
    <x v="0"/>
    <n v="2109.0465556941699"/>
    <n v="2.10904655569417E+16"/>
    <n v="236.144957153006"/>
    <n v="2.36144957153006E+16"/>
    <x v="449"/>
    <n v="102.7"/>
  </r>
  <r>
    <x v="4"/>
    <n v="56"/>
    <x v="1"/>
    <x v="7"/>
    <x v="1"/>
    <x v="2"/>
    <x v="0"/>
    <x v="3452"/>
    <x v="0"/>
    <x v="1"/>
    <n v="33.0553277307977"/>
    <n v="33.0553277307977"/>
    <n v="3.30553277307977E+16"/>
    <x v="2"/>
    <n v="3454"/>
    <s v="No"/>
    <x v="0"/>
    <n v="232.796299361233"/>
    <n v="2327962993612330"/>
    <n v="260.174937186774"/>
    <n v="2.60174937186774E+16"/>
    <x v="338"/>
    <n v="96.9"/>
  </r>
  <r>
    <x v="4"/>
    <n v="62"/>
    <x v="0"/>
    <x v="0"/>
    <x v="2"/>
    <x v="3"/>
    <x v="0"/>
    <x v="3453"/>
    <x v="0"/>
    <x v="1"/>
    <n v="33.049760727863301"/>
    <n v="33.049760727863301"/>
    <n v="3.30497607278633E+16"/>
    <x v="2"/>
    <n v="3455"/>
    <s v="No"/>
    <x v="0"/>
    <n v="2313.2851788011499"/>
    <n v="2.31328517880115E+16"/>
    <n v="254.425419137972"/>
    <n v="2.54425419137972E+16"/>
    <x v="122"/>
    <n v="102.6"/>
  </r>
  <r>
    <x v="4"/>
    <n v="47"/>
    <x v="1"/>
    <x v="5"/>
    <x v="3"/>
    <x v="2"/>
    <x v="1"/>
    <x v="3454"/>
    <x v="0"/>
    <x v="2"/>
    <n v="33.027380251677997"/>
    <n v="33.027380251677997"/>
    <n v="3302738025167800"/>
    <x v="2"/>
    <n v="3456"/>
    <s v="No"/>
    <x v="0"/>
    <n v="217.17187144110301"/>
    <n v="2171718714411030"/>
    <n v="20.0711994948065"/>
    <n v="2007119949480650"/>
    <x v="260"/>
    <n v="93.1"/>
  </r>
  <r>
    <x v="4"/>
    <n v="63"/>
    <x v="1"/>
    <x v="2"/>
    <x v="0"/>
    <x v="3"/>
    <x v="0"/>
    <x v="3455"/>
    <x v="0"/>
    <x v="1"/>
    <n v="33.021511143281302"/>
    <n v="33.021511143281302"/>
    <n v="3302151114328130"/>
    <x v="2"/>
    <n v="3457"/>
    <s v="Si"/>
    <x v="1"/>
    <n v="225.18423446289401"/>
    <n v="2251842344628940"/>
    <n v="279.81052402550199"/>
    <n v="2.79810524025502E+16"/>
    <x v="403"/>
    <n v="100.7"/>
  </r>
  <r>
    <x v="4"/>
    <n v="52"/>
    <x v="0"/>
    <x v="0"/>
    <x v="1"/>
    <x v="0"/>
    <x v="1"/>
    <x v="3456"/>
    <x v="0"/>
    <x v="1"/>
    <n v="33.005031771630001"/>
    <n v="3.3005031771629998"/>
    <n v="3300503177163000"/>
    <x v="2"/>
    <n v="3458"/>
    <s v="No"/>
    <x v="0"/>
    <n v="2280.3593943374499"/>
    <n v="2.28035939433745E+16"/>
    <n v="260.128944961782"/>
    <n v="2.60128944961782E+16"/>
    <x v="422"/>
    <n v="89"/>
  </r>
  <r>
    <x v="4"/>
    <n v="61"/>
    <x v="0"/>
    <x v="2"/>
    <x v="1"/>
    <x v="0"/>
    <x v="0"/>
    <x v="3457"/>
    <x v="1"/>
    <x v="1"/>
    <n v="32.988768076062399"/>
    <n v="32.988768076062399"/>
    <n v="3298876807606240"/>
    <x v="2"/>
    <n v="3459"/>
    <s v="No"/>
    <x v="0"/>
    <n v="1957.59015586346"/>
    <n v="1.95759015586346E+16"/>
    <n v="210.92027467108099"/>
    <n v="2.10920274671081E+16"/>
    <x v="314"/>
    <n v="99.9"/>
  </r>
  <r>
    <x v="4"/>
    <n v="61"/>
    <x v="0"/>
    <x v="5"/>
    <x v="1"/>
    <x v="3"/>
    <x v="0"/>
    <x v="3458"/>
    <x v="0"/>
    <x v="3"/>
    <n v="32.963765807062202"/>
    <n v="3.29637658070622"/>
    <n v="3296376580706220"/>
    <x v="2"/>
    <n v="3460"/>
    <s v="No"/>
    <x v="0"/>
    <n v="2228.63135864487"/>
    <n v="2.22863135864487E+16"/>
    <n v="250.071934709103"/>
    <n v="2.50071934709103E+16"/>
    <x v="427"/>
    <n v="94.2"/>
  </r>
  <r>
    <x v="4"/>
    <n v="63"/>
    <x v="0"/>
    <x v="12"/>
    <x v="3"/>
    <x v="1"/>
    <x v="0"/>
    <x v="3459"/>
    <x v="0"/>
    <x v="0"/>
    <n v="32.9508405471326"/>
    <n v="32.9508405471326"/>
    <n v="3.29508405471326E+16"/>
    <x v="2"/>
    <n v="3461"/>
    <s v="No"/>
    <x v="0"/>
    <n v="2262.67980354973"/>
    <n v="2.26267980354973E+16"/>
    <n v="218.365908641038"/>
    <n v="2.18365908641038E+16"/>
    <x v="373"/>
    <n v="99"/>
  </r>
  <r>
    <x v="4"/>
    <n v="71"/>
    <x v="0"/>
    <x v="2"/>
    <x v="1"/>
    <x v="3"/>
    <x v="3"/>
    <x v="3460"/>
    <x v="1"/>
    <x v="3"/>
    <n v="32.946855671986597"/>
    <n v="32.946855671986597"/>
    <n v="3294685567198660"/>
    <x v="2"/>
    <n v="3462"/>
    <s v="Si"/>
    <x v="1"/>
    <n v="2070.0933153628198"/>
    <n v="2.07009331536282E+16"/>
    <n v="24.021962379331899"/>
    <n v="2402196237933190"/>
    <x v="273"/>
    <n v="103.5"/>
  </r>
  <r>
    <x v="4"/>
    <n v="57"/>
    <x v="1"/>
    <x v="5"/>
    <x v="1"/>
    <x v="2"/>
    <x v="0"/>
    <x v="3461"/>
    <x v="1"/>
    <x v="3"/>
    <n v="32.9367951807669"/>
    <n v="3.29367951807669"/>
    <n v="3293679518076690"/>
    <x v="2"/>
    <n v="3463"/>
    <s v="No"/>
    <x v="0"/>
    <n v="1811.1043675860601"/>
    <n v="1.81110436758606E+16"/>
    <n v="213.92479790647201"/>
    <n v="2.13924797906472E+16"/>
    <x v="247"/>
    <n v="91.1"/>
  </r>
  <r>
    <x v="4"/>
    <n v="65"/>
    <x v="1"/>
    <x v="5"/>
    <x v="1"/>
    <x v="0"/>
    <x v="3"/>
    <x v="3462"/>
    <x v="1"/>
    <x v="3"/>
    <n v="32.926058232500601"/>
    <n v="3.2926058232500601"/>
    <n v="3292605823250060"/>
    <x v="2"/>
    <n v="3464"/>
    <s v="Si"/>
    <x v="1"/>
    <n v="2305.9587175922902"/>
    <n v="2.30595871759229E+16"/>
    <n v="24.545637641991"/>
    <n v="2454563764199100"/>
    <x v="311"/>
    <n v="94.9"/>
  </r>
  <r>
    <x v="4"/>
    <n v="65"/>
    <x v="1"/>
    <x v="9"/>
    <x v="0"/>
    <x v="3"/>
    <x v="3"/>
    <x v="3463"/>
    <x v="0"/>
    <x v="0"/>
    <n v="32.914717187894198"/>
    <n v="32.914717187894198"/>
    <n v="3.29147171878942E+16"/>
    <x v="2"/>
    <n v="3465"/>
    <s v="Si"/>
    <x v="1"/>
    <n v="2468.4422743791802"/>
    <n v="2.46844227437918E+16"/>
    <n v="28.7045756143945"/>
    <n v="2870457561439450"/>
    <x v="132"/>
    <n v="103.3"/>
  </r>
  <r>
    <x v="4"/>
    <n v="58"/>
    <x v="0"/>
    <x v="0"/>
    <x v="2"/>
    <x v="0"/>
    <x v="0"/>
    <x v="3464"/>
    <x v="0"/>
    <x v="0"/>
    <n v="32.884129364254299"/>
    <n v="3.2884129364254302"/>
    <n v="3288412936425430"/>
    <x v="2"/>
    <n v="3466"/>
    <s v="No"/>
    <x v="0"/>
    <n v="1980.7847482693001"/>
    <n v="1.9807847482693E+16"/>
    <n v="21.715690486066201"/>
    <n v="2171569048606620"/>
    <x v="349"/>
    <n v="95.6"/>
  </r>
  <r>
    <x v="4"/>
    <n v="65"/>
    <x v="0"/>
    <x v="1"/>
    <x v="3"/>
    <x v="0"/>
    <x v="3"/>
    <x v="3465"/>
    <x v="0"/>
    <x v="1"/>
    <n v="32.8383020862886"/>
    <n v="32.8383020862886"/>
    <n v="3.28383020862886E+16"/>
    <x v="2"/>
    <n v="3467"/>
    <s v="No"/>
    <x v="0"/>
    <n v="213.77258289252001"/>
    <n v="2137725828925200"/>
    <n v="246.309838370151"/>
    <n v="2.46309838370151E+16"/>
    <x v="67"/>
    <n v="104.3"/>
  </r>
  <r>
    <x v="4"/>
    <n v="69"/>
    <x v="1"/>
    <x v="6"/>
    <x v="2"/>
    <x v="3"/>
    <x v="3"/>
    <x v="3466"/>
    <x v="1"/>
    <x v="1"/>
    <n v="32.821826539233399"/>
    <n v="3.2821826539233401"/>
    <n v="3282182653923340"/>
    <x v="2"/>
    <n v="3468"/>
    <s v="No"/>
    <x v="0"/>
    <n v="2514.3136433939198"/>
    <n v="2.51431364339392E+16"/>
    <n v="273.95399550247402"/>
    <n v="2.73953995502474E+16"/>
    <x v="270"/>
    <n v="103"/>
  </r>
  <r>
    <x v="4"/>
    <n v="44"/>
    <x v="0"/>
    <x v="15"/>
    <x v="3"/>
    <x v="0"/>
    <x v="2"/>
    <x v="3467"/>
    <x v="1"/>
    <x v="1"/>
    <n v="32.796950996196102"/>
    <n v="32.796950996196102"/>
    <n v="3.27969509961961E+16"/>
    <x v="2"/>
    <n v="3469"/>
    <s v="No"/>
    <x v="0"/>
    <n v="181.02012619846599"/>
    <n v="1810201261984660"/>
    <n v="230.74630939139499"/>
    <n v="2.30746309391395E+16"/>
    <x v="11"/>
    <n v="90.8"/>
  </r>
  <r>
    <x v="4"/>
    <n v="57"/>
    <x v="0"/>
    <x v="9"/>
    <x v="0"/>
    <x v="3"/>
    <x v="0"/>
    <x v="3468"/>
    <x v="0"/>
    <x v="0"/>
    <n v="32.787684434079495"/>
    <n v="3.2787684434079498"/>
    <n v="3278768443407950"/>
    <x v="2"/>
    <n v="3470"/>
    <s v="Si"/>
    <x v="1"/>
    <n v="225.25347724290501"/>
    <n v="2252534772429050"/>
    <n v="28.8286731937281"/>
    <n v="2882867319372810"/>
    <x v="339"/>
    <n v="104.8"/>
  </r>
  <r>
    <x v="4"/>
    <n v="62"/>
    <x v="0"/>
    <x v="5"/>
    <x v="0"/>
    <x v="3"/>
    <x v="0"/>
    <x v="3469"/>
    <x v="0"/>
    <x v="0"/>
    <n v="32.7819373395984"/>
    <n v="3.2781937339598399"/>
    <n v="3278193733959840"/>
    <x v="2"/>
    <n v="3471"/>
    <s v="Si"/>
    <x v="1"/>
    <n v="2282.9627184117498"/>
    <n v="2.28296271841175E+16"/>
    <n v="219.46713999832701"/>
    <n v="2.19467139998327E+16"/>
    <x v="313"/>
    <n v="100.8"/>
  </r>
  <r>
    <x v="4"/>
    <n v="62"/>
    <x v="1"/>
    <x v="5"/>
    <x v="1"/>
    <x v="3"/>
    <x v="0"/>
    <x v="3470"/>
    <x v="0"/>
    <x v="0"/>
    <n v="32.746320890506396"/>
    <n v="32.746320890506396"/>
    <n v="3.27463208905064E+16"/>
    <x v="2"/>
    <n v="3472"/>
    <s v="No"/>
    <x v="0"/>
    <n v="2368.2592150855899"/>
    <n v="2.36825921508559E+16"/>
    <n v="276.11806244319399"/>
    <n v="2.76118062443194E+16"/>
    <x v="407"/>
    <n v="100.7"/>
  </r>
  <r>
    <x v="4"/>
    <n v="64"/>
    <x v="1"/>
    <x v="6"/>
    <x v="1"/>
    <x v="3"/>
    <x v="0"/>
    <x v="3471"/>
    <x v="1"/>
    <x v="3"/>
    <n v="32.710705065437097"/>
    <n v="3.27107050654371"/>
    <n v="3271070506543710"/>
    <x v="2"/>
    <n v="3473"/>
    <s v="No"/>
    <x v="0"/>
    <n v="2094.8832177751401"/>
    <n v="2.09488321777514E+16"/>
    <n v="227.09057686684901"/>
    <n v="2.27090576866849E+16"/>
    <x v="170"/>
    <n v="94.9"/>
  </r>
  <r>
    <x v="4"/>
    <n v="59"/>
    <x v="0"/>
    <x v="2"/>
    <x v="2"/>
    <x v="3"/>
    <x v="0"/>
    <x v="3472"/>
    <x v="1"/>
    <x v="1"/>
    <n v="32.709590470897503"/>
    <n v="32.709590470897503"/>
    <n v="3.27095904708975E+16"/>
    <x v="2"/>
    <n v="3474"/>
    <s v="Si"/>
    <x v="1"/>
    <n v="226.419800979277"/>
    <n v="2264198009792770"/>
    <n v="27.876640380647601"/>
    <n v="2787664038064760"/>
    <x v="313"/>
    <n v="105.5"/>
  </r>
  <r>
    <x v="4"/>
    <n v="69"/>
    <x v="0"/>
    <x v="0"/>
    <x v="2"/>
    <x v="3"/>
    <x v="3"/>
    <x v="3473"/>
    <x v="0"/>
    <x v="3"/>
    <n v="32.701359417236205"/>
    <n v="3.2701359417236202"/>
    <n v="3270135941723620"/>
    <x v="2"/>
    <n v="3475"/>
    <s v="Si"/>
    <x v="1"/>
    <n v="2302.3842051957699"/>
    <n v="2.30238420519577E+16"/>
    <n v="3.0000000000000001E-12"/>
    <n v="300"/>
    <x v="464"/>
    <n v="102"/>
  </r>
  <r>
    <x v="4"/>
    <n v="48"/>
    <x v="1"/>
    <x v="5"/>
    <x v="1"/>
    <x v="0"/>
    <x v="1"/>
    <x v="3474"/>
    <x v="0"/>
    <x v="2"/>
    <n v="32.693178414110704"/>
    <n v="3.2693178414110702"/>
    <n v="3269317841411070"/>
    <x v="2"/>
    <n v="3476"/>
    <s v="No"/>
    <x v="0"/>
    <n v="212.738524892182"/>
    <n v="2127385248921820"/>
    <n v="280.40454546278698"/>
    <n v="2.80404545462787E+16"/>
    <x v="267"/>
    <n v="97.1"/>
  </r>
  <r>
    <x v="4"/>
    <n v="61"/>
    <x v="1"/>
    <x v="9"/>
    <x v="3"/>
    <x v="0"/>
    <x v="0"/>
    <x v="3475"/>
    <x v="1"/>
    <x v="1"/>
    <n v="32.649545665203803"/>
    <n v="32.649545665203803"/>
    <n v="3.26495456652038E+16"/>
    <x v="2"/>
    <n v="3477"/>
    <s v="No"/>
    <x v="0"/>
    <n v="220.79767642116599"/>
    <n v="2207976764211660"/>
    <n v="18.743402118704498"/>
    <n v="1874340211870450"/>
    <x v="38"/>
    <n v="96.7"/>
  </r>
  <r>
    <x v="4"/>
    <n v="71"/>
    <x v="1"/>
    <x v="11"/>
    <x v="2"/>
    <x v="0"/>
    <x v="3"/>
    <x v="3476"/>
    <x v="0"/>
    <x v="2"/>
    <n v="32.649154847755597"/>
    <n v="32.649154847755597"/>
    <n v="3.26491548477556E+16"/>
    <x v="2"/>
    <n v="3478"/>
    <s v="No"/>
    <x v="0"/>
    <n v="2322.0962565264799"/>
    <n v="2.32209625652648E+16"/>
    <n v="26.821613858522198"/>
    <n v="2682161385852220"/>
    <x v="464"/>
    <n v="107.4"/>
  </r>
  <r>
    <x v="4"/>
    <n v="66"/>
    <x v="0"/>
    <x v="11"/>
    <x v="3"/>
    <x v="3"/>
    <x v="3"/>
    <x v="3477"/>
    <x v="1"/>
    <x v="3"/>
    <n v="32.5689014786877"/>
    <n v="3.25689014786877"/>
    <n v="3256890147868770"/>
    <x v="2"/>
    <n v="3479"/>
    <s v="Si"/>
    <x v="1"/>
    <n v="2343.7003424166201"/>
    <n v="2.34370034241662E+16"/>
    <n v="27.757571025411799"/>
    <n v="2775757102541180"/>
    <x v="208"/>
    <n v="99.6"/>
  </r>
  <r>
    <x v="4"/>
    <n v="69"/>
    <x v="0"/>
    <x v="2"/>
    <x v="0"/>
    <x v="3"/>
    <x v="3"/>
    <x v="3478"/>
    <x v="0"/>
    <x v="3"/>
    <n v="32.558403742304201"/>
    <n v="3.2558403742304201"/>
    <n v="3255840374230420"/>
    <x v="2"/>
    <n v="3480"/>
    <s v="Si"/>
    <x v="1"/>
    <n v="223.89935541718401"/>
    <n v="2238993554171840"/>
    <n v="275.82881037580597"/>
    <n v="2.75828810375806E+16"/>
    <x v="335"/>
    <n v="100.9"/>
  </r>
  <r>
    <x v="4"/>
    <n v="60"/>
    <x v="0"/>
    <x v="11"/>
    <x v="1"/>
    <x v="0"/>
    <x v="0"/>
    <x v="3479"/>
    <x v="1"/>
    <x v="1"/>
    <n v="32.535573770107703"/>
    <n v="32.535573770107703"/>
    <n v="3.25355737701077E+16"/>
    <x v="2"/>
    <n v="3481"/>
    <s v="No"/>
    <x v="0"/>
    <n v="1983.50772214071"/>
    <n v="1.98350772214071E+16"/>
    <n v="195.551563426239"/>
    <n v="1.95551563426239E+16"/>
    <x v="319"/>
    <n v="90.7"/>
  </r>
  <r>
    <x v="4"/>
    <n v="54"/>
    <x v="1"/>
    <x v="17"/>
    <x v="1"/>
    <x v="0"/>
    <x v="1"/>
    <x v="3480"/>
    <x v="1"/>
    <x v="3"/>
    <n v="32.514781877535796"/>
    <n v="3.2514781877535799"/>
    <n v="3251478187753580"/>
    <x v="2"/>
    <n v="3482"/>
    <s v="No"/>
    <x v="0"/>
    <n v="2093.0225652825002"/>
    <n v="2.0930225652825E+16"/>
    <n v="213.82527969468899"/>
    <n v="2.13825279694689E+16"/>
    <x v="41"/>
    <n v="90.9"/>
  </r>
  <r>
    <x v="4"/>
    <n v="71"/>
    <x v="1"/>
    <x v="8"/>
    <x v="2"/>
    <x v="3"/>
    <x v="3"/>
    <x v="3481"/>
    <x v="1"/>
    <x v="3"/>
    <n v="32.5036057493218"/>
    <n v="3.2503605749321798"/>
    <n v="3250360574932180"/>
    <x v="2"/>
    <n v="3483"/>
    <s v="No"/>
    <x v="0"/>
    <n v="209.39903290093099"/>
    <n v="2093990329009310"/>
    <n v="245.54429768439101"/>
    <n v="2.45544297684391E+16"/>
    <x v="400"/>
    <n v="102.6"/>
  </r>
  <r>
    <x v="4"/>
    <n v="47"/>
    <x v="0"/>
    <x v="2"/>
    <x v="1"/>
    <x v="3"/>
    <x v="1"/>
    <x v="3482"/>
    <x v="0"/>
    <x v="0"/>
    <n v="32.500723242163396"/>
    <n v="0.32500723242163398"/>
    <n v="325007232421634"/>
    <x v="2"/>
    <n v="3484"/>
    <s v="No"/>
    <x v="0"/>
    <n v="218.45843894955101"/>
    <n v="2184584389495510"/>
    <n v="244.51060660397499"/>
    <n v="2.44510606603975E+16"/>
    <x v="11"/>
    <n v="84.9"/>
  </r>
  <r>
    <x v="4"/>
    <n v="55"/>
    <x v="1"/>
    <x v="5"/>
    <x v="3"/>
    <x v="0"/>
    <x v="0"/>
    <x v="3483"/>
    <x v="0"/>
    <x v="1"/>
    <n v="32.467234632223303"/>
    <n v="3.2467234632223301"/>
    <n v="3246723463222330"/>
    <x v="2"/>
    <n v="3485"/>
    <s v="No"/>
    <x v="0"/>
    <n v="184.59494798281401"/>
    <n v="1845949479828140"/>
    <n v="1.9732769083608099"/>
    <n v="197327690836081"/>
    <x v="46"/>
    <n v="102.6"/>
  </r>
  <r>
    <x v="4"/>
    <n v="39"/>
    <x v="1"/>
    <x v="0"/>
    <x v="1"/>
    <x v="3"/>
    <x v="2"/>
    <x v="3484"/>
    <x v="0"/>
    <x v="2"/>
    <n v="32.407243205118903"/>
    <n v="32.407243205118903"/>
    <n v="3.24072432051189E+16"/>
    <x v="2"/>
    <n v="3486"/>
    <s v="No"/>
    <x v="0"/>
    <n v="2232.6824221289198"/>
    <n v="2.23268242212892E+16"/>
    <n v="230.072155291727"/>
    <n v="2.30072155291727E+16"/>
    <x v="26"/>
    <n v="88.2"/>
  </r>
  <r>
    <x v="4"/>
    <n v="55"/>
    <x v="1"/>
    <x v="5"/>
    <x v="1"/>
    <x v="0"/>
    <x v="0"/>
    <x v="3485"/>
    <x v="0"/>
    <x v="1"/>
    <n v="32.394672443937395"/>
    <n v="3.2394672443937398"/>
    <n v="3239467244393740"/>
    <x v="2"/>
    <n v="3487"/>
    <s v="No"/>
    <x v="0"/>
    <n v="2033.0490985163599"/>
    <n v="2.03304909851636E+16"/>
    <n v="198.700012193422"/>
    <n v="1.98700012193422E+16"/>
    <x v="416"/>
    <n v="91.4"/>
  </r>
  <r>
    <x v="4"/>
    <n v="61"/>
    <x v="0"/>
    <x v="8"/>
    <x v="3"/>
    <x v="3"/>
    <x v="0"/>
    <x v="3486"/>
    <x v="0"/>
    <x v="1"/>
    <n v="32.3836978871947"/>
    <n v="0.32383697887194701"/>
    <n v="323836978871947"/>
    <x v="2"/>
    <n v="3488"/>
    <s v="No"/>
    <x v="0"/>
    <n v="23.848950553058302"/>
    <n v="238489505530583"/>
    <n v="26.707647869950002"/>
    <n v="2670764786995000"/>
    <x v="412"/>
    <n v="103.5"/>
  </r>
  <r>
    <x v="4"/>
    <n v="61"/>
    <x v="1"/>
    <x v="0"/>
    <x v="3"/>
    <x v="0"/>
    <x v="0"/>
    <x v="3487"/>
    <x v="0"/>
    <x v="1"/>
    <n v="32.380675637733404"/>
    <n v="3.23806756377334"/>
    <n v="3238067563773340"/>
    <x v="2"/>
    <n v="3489"/>
    <s v="No"/>
    <x v="0"/>
    <n v="1959.6428293874501"/>
    <n v="1.95964282938745E+16"/>
    <n v="228.44640817723501"/>
    <n v="2.28446408177235E+16"/>
    <x v="69"/>
    <n v="93.6"/>
  </r>
  <r>
    <x v="4"/>
    <n v="58"/>
    <x v="1"/>
    <x v="5"/>
    <x v="3"/>
    <x v="3"/>
    <x v="0"/>
    <x v="3488"/>
    <x v="0"/>
    <x v="1"/>
    <n v="32.375732696758902"/>
    <n v="3.2375732696758899"/>
    <n v="3237573269675890"/>
    <x v="2"/>
    <n v="3490"/>
    <s v="No"/>
    <x v="0"/>
    <n v="2250.1975958718699"/>
    <n v="2.25019759587187E+16"/>
    <n v="241.078892889228"/>
    <n v="2.41078892889228E+16"/>
    <x v="416"/>
    <n v="99.4"/>
  </r>
  <r>
    <x v="4"/>
    <n v="47"/>
    <x v="0"/>
    <x v="9"/>
    <x v="1"/>
    <x v="2"/>
    <x v="1"/>
    <x v="3489"/>
    <x v="0"/>
    <x v="1"/>
    <n v="32.364084143020598"/>
    <n v="32.364084143020598"/>
    <n v="3.23640841430206E+16"/>
    <x v="2"/>
    <n v="3491"/>
    <s v="No"/>
    <x v="0"/>
    <n v="1934.8939116298"/>
    <n v="1.9348939116298E+16"/>
    <n v="0.21802018592948"/>
    <n v="21802018592948"/>
    <x v="311"/>
    <n v="90.5"/>
  </r>
  <r>
    <x v="4"/>
    <n v="60"/>
    <x v="0"/>
    <x v="11"/>
    <x v="0"/>
    <x v="3"/>
    <x v="0"/>
    <x v="3490"/>
    <x v="1"/>
    <x v="2"/>
    <n v="32.352833911123504"/>
    <n v="0.32352833911123502"/>
    <n v="323528339111235"/>
    <x v="2"/>
    <n v="3492"/>
    <s v="No"/>
    <x v="0"/>
    <n v="228.01122557674299"/>
    <n v="2280112255767430"/>
    <n v="227.169963254354"/>
    <n v="2.27169963254354E+16"/>
    <x v="303"/>
    <n v="99.4"/>
  </r>
  <r>
    <x v="4"/>
    <n v="55"/>
    <x v="1"/>
    <x v="2"/>
    <x v="0"/>
    <x v="0"/>
    <x v="0"/>
    <x v="3491"/>
    <x v="0"/>
    <x v="1"/>
    <n v="32.343404798883"/>
    <n v="3.2343404798883002"/>
    <n v="3234340479888300"/>
    <x v="2"/>
    <n v="3493"/>
    <s v="Si"/>
    <x v="1"/>
    <n v="1912.0781349259901"/>
    <n v="1.91207813492599E+16"/>
    <n v="221.99265344042601"/>
    <n v="2.21992653440426E+16"/>
    <x v="180"/>
    <n v="96"/>
  </r>
  <r>
    <x v="4"/>
    <n v="50"/>
    <x v="1"/>
    <x v="5"/>
    <x v="1"/>
    <x v="0"/>
    <x v="1"/>
    <x v="3492"/>
    <x v="0"/>
    <x v="1"/>
    <n v="32.331588454895297"/>
    <n v="32.331588454895297"/>
    <n v="3.23315884548953E+16"/>
    <x v="2"/>
    <n v="3494"/>
    <s v="No"/>
    <x v="0"/>
    <n v="2300.6574087921199"/>
    <n v="2.30065740879212E+16"/>
    <n v="21.901536384652299"/>
    <n v="2190153638465230"/>
    <x v="244"/>
    <n v="95.8"/>
  </r>
  <r>
    <x v="4"/>
    <n v="66"/>
    <x v="0"/>
    <x v="0"/>
    <x v="0"/>
    <x v="3"/>
    <x v="3"/>
    <x v="3493"/>
    <x v="0"/>
    <x v="0"/>
    <n v="32.325129355020202"/>
    <n v="3.2325129355020201"/>
    <n v="3232512935502020"/>
    <x v="2"/>
    <n v="3495"/>
    <s v="Si"/>
    <x v="1"/>
    <n v="2471.3162855771502"/>
    <n v="2.47131628557715E+16"/>
    <n v="252.29919777347101"/>
    <n v="2.52299197773471E+16"/>
    <x v="281"/>
    <n v="103.9"/>
  </r>
  <r>
    <x v="4"/>
    <n v="45"/>
    <x v="0"/>
    <x v="9"/>
    <x v="1"/>
    <x v="2"/>
    <x v="1"/>
    <x v="3494"/>
    <x v="1"/>
    <x v="0"/>
    <n v="32.321069667753697"/>
    <n v="3.2321069667753699"/>
    <n v="3232106966775370"/>
    <x v="2"/>
    <n v="3496"/>
    <s v="No"/>
    <x v="0"/>
    <n v="1926.12933803291"/>
    <n v="1.92612933803291E+16"/>
    <n v="2.29545457410098"/>
    <n v="229545457410098"/>
    <x v="200"/>
    <n v="94.7"/>
  </r>
  <r>
    <x v="4"/>
    <n v="54"/>
    <x v="1"/>
    <x v="5"/>
    <x v="1"/>
    <x v="0"/>
    <x v="1"/>
    <x v="3495"/>
    <x v="1"/>
    <x v="1"/>
    <n v="32.261298850435495"/>
    <n v="3.2261298850435498"/>
    <n v="3226129885043550"/>
    <x v="2"/>
    <n v="3497"/>
    <s v="No"/>
    <x v="0"/>
    <n v="2000.90495672836"/>
    <n v="2.00090495672836E+16"/>
    <n v="210.35668138658099"/>
    <n v="2.10356681386581E+16"/>
    <x v="106"/>
    <n v="89.6"/>
  </r>
  <r>
    <x v="4"/>
    <n v="57"/>
    <x v="0"/>
    <x v="5"/>
    <x v="3"/>
    <x v="3"/>
    <x v="0"/>
    <x v="3496"/>
    <x v="1"/>
    <x v="3"/>
    <n v="32.259654111279701"/>
    <n v="32.259654111279701"/>
    <n v="3.22596541112797E+16"/>
    <x v="2"/>
    <n v="3498"/>
    <s v="Si"/>
    <x v="1"/>
    <n v="2341.7783757182301"/>
    <n v="2.34177837571823E+16"/>
    <n v="219.03226944260999"/>
    <n v="2.1903226944261E+16"/>
    <x v="58"/>
    <n v="102"/>
  </r>
  <r>
    <x v="4"/>
    <n v="61"/>
    <x v="0"/>
    <x v="2"/>
    <x v="1"/>
    <x v="0"/>
    <x v="0"/>
    <x v="3497"/>
    <x v="0"/>
    <x v="3"/>
    <n v="32.245088686043204"/>
    <n v="3.2245088686043202"/>
    <n v="3224508868604320"/>
    <x v="2"/>
    <n v="3499"/>
    <s v="No"/>
    <x v="0"/>
    <n v="218.03690315978301"/>
    <n v="2180369031597830"/>
    <n v="248.70182098922601"/>
    <n v="2.48701820989226E+16"/>
    <x v="38"/>
    <n v="94.5"/>
  </r>
  <r>
    <x v="4"/>
    <n v="69"/>
    <x v="1"/>
    <x v="3"/>
    <x v="2"/>
    <x v="3"/>
    <x v="3"/>
    <x v="3498"/>
    <x v="0"/>
    <x v="3"/>
    <n v="32.196493894141597"/>
    <n v="32.196493894141597"/>
    <n v="3219649389414160"/>
    <x v="2"/>
    <n v="3500"/>
    <s v="No"/>
    <x v="0"/>
    <n v="2192.99303414934"/>
    <n v="2.19299303414934E+16"/>
    <n v="226.34983723559"/>
    <n v="2.2634983723559E+16"/>
    <x v="185"/>
    <n v="98"/>
  </r>
  <r>
    <x v="4"/>
    <n v="59"/>
    <x v="0"/>
    <x v="0"/>
    <x v="1"/>
    <x v="0"/>
    <x v="0"/>
    <x v="3499"/>
    <x v="1"/>
    <x v="3"/>
    <n v="32.193783035461095"/>
    <n v="3.2193783035461099"/>
    <n v="3219378303546110"/>
    <x v="2"/>
    <n v="3501"/>
    <s v="No"/>
    <x v="0"/>
    <n v="2220.86471894849"/>
    <n v="2.22086471894849E+16"/>
    <n v="263.99246260382699"/>
    <n v="2.63992462603827E+16"/>
    <x v="297"/>
    <n v="100.7"/>
  </r>
  <r>
    <x v="4"/>
    <n v="68"/>
    <x v="0"/>
    <x v="8"/>
    <x v="0"/>
    <x v="3"/>
    <x v="3"/>
    <x v="3500"/>
    <x v="1"/>
    <x v="1"/>
    <n v="32.190895497573301"/>
    <n v="32.190895497573301"/>
    <n v="3219089549757330"/>
    <x v="2"/>
    <n v="3502"/>
    <s v="Si"/>
    <x v="1"/>
    <n v="223.03659187589801"/>
    <n v="2230365918758980"/>
    <n v="26.446768649446799"/>
    <n v="2644676864944680"/>
    <x v="401"/>
    <n v="101.3"/>
  </r>
  <r>
    <x v="4"/>
    <n v="51"/>
    <x v="1"/>
    <x v="9"/>
    <x v="1"/>
    <x v="3"/>
    <x v="1"/>
    <x v="3501"/>
    <x v="0"/>
    <x v="1"/>
    <n v="32.189994832703796"/>
    <n v="3.2189994832703799"/>
    <n v="3218999483270380"/>
    <x v="2"/>
    <n v="3503"/>
    <s v="No"/>
    <x v="0"/>
    <n v="2300.9084975550199"/>
    <n v="2.30090849755502E+16"/>
    <n v="248.044797430953"/>
    <n v="2.48044797430953E+16"/>
    <x v="201"/>
    <n v="94"/>
  </r>
  <r>
    <x v="4"/>
    <n v="61"/>
    <x v="0"/>
    <x v="2"/>
    <x v="3"/>
    <x v="0"/>
    <x v="0"/>
    <x v="3502"/>
    <x v="1"/>
    <x v="1"/>
    <n v="32.186707450623004"/>
    <n v="3.2186707450623002"/>
    <n v="3218670745062300"/>
    <x v="2"/>
    <n v="3504"/>
    <s v="No"/>
    <x v="0"/>
    <n v="1973.9655107084"/>
    <n v="1.9739655107084E+16"/>
    <n v="222.602005384021"/>
    <n v="2.22602005384021E+16"/>
    <x v="30"/>
    <n v="97.7"/>
  </r>
  <r>
    <x v="4"/>
    <n v="53"/>
    <x v="0"/>
    <x v="11"/>
    <x v="1"/>
    <x v="2"/>
    <x v="1"/>
    <x v="3503"/>
    <x v="1"/>
    <x v="1"/>
    <n v="32.170021266955601"/>
    <n v="3.2170021266955602"/>
    <n v="3217002126695560"/>
    <x v="2"/>
    <n v="3505"/>
    <s v="No"/>
    <x v="0"/>
    <n v="2167.9314831299198"/>
    <n v="2.16793148312992E+16"/>
    <n v="222.90105256071399"/>
    <n v="2.22901052560714E+16"/>
    <x v="158"/>
    <n v="90.6"/>
  </r>
  <r>
    <x v="4"/>
    <n v="61"/>
    <x v="1"/>
    <x v="2"/>
    <x v="1"/>
    <x v="2"/>
    <x v="0"/>
    <x v="3504"/>
    <x v="0"/>
    <x v="3"/>
    <n v="32.168425267984098"/>
    <n v="3.21684252679841"/>
    <n v="3216842526798410"/>
    <x v="2"/>
    <n v="3506"/>
    <s v="No"/>
    <x v="0"/>
    <n v="2070.6743227021002"/>
    <n v="2.0706743227021E+16"/>
    <n v="19.458529215568198"/>
    <n v="1945852921556820"/>
    <x v="12"/>
    <n v="85.6"/>
  </r>
  <r>
    <x v="4"/>
    <n v="54"/>
    <x v="0"/>
    <x v="9"/>
    <x v="2"/>
    <x v="0"/>
    <x v="1"/>
    <x v="3505"/>
    <x v="0"/>
    <x v="1"/>
    <n v="32.155125639354701"/>
    <n v="3.2155125639354698"/>
    <n v="3215512563935470"/>
    <x v="2"/>
    <n v="3507"/>
    <s v="No"/>
    <x v="0"/>
    <n v="215.41987848720299"/>
    <n v="2154198784872030"/>
    <n v="216.57823809438599"/>
    <n v="2.16578238094386E+16"/>
    <x v="367"/>
    <n v="87.7"/>
  </r>
  <r>
    <x v="4"/>
    <n v="68"/>
    <x v="1"/>
    <x v="0"/>
    <x v="3"/>
    <x v="3"/>
    <x v="3"/>
    <x v="3506"/>
    <x v="0"/>
    <x v="2"/>
    <n v="32.1361585491927"/>
    <n v="32.1361585491927"/>
    <n v="3.21361585491927E+16"/>
    <x v="2"/>
    <n v="3508"/>
    <s v="No"/>
    <x v="0"/>
    <n v="2387.7908714404998"/>
    <n v="2.3877908714405E+16"/>
    <n v="25.5944448462906"/>
    <n v="2559444484629060"/>
    <x v="254"/>
    <n v="97.3"/>
  </r>
  <r>
    <x v="4"/>
    <n v="65"/>
    <x v="0"/>
    <x v="8"/>
    <x v="2"/>
    <x v="3"/>
    <x v="3"/>
    <x v="3507"/>
    <x v="0"/>
    <x v="3"/>
    <n v="32.131801533973899"/>
    <n v="32.131801533973899"/>
    <n v="3.21318015339739E+16"/>
    <x v="2"/>
    <n v="3509"/>
    <s v="No"/>
    <x v="0"/>
    <n v="234.49293599158801"/>
    <n v="2344929359915880"/>
    <n v="246.851127067947"/>
    <n v="2.46851127067947E+16"/>
    <x v="91"/>
    <n v="98.9"/>
  </r>
  <r>
    <x v="4"/>
    <n v="70"/>
    <x v="1"/>
    <x v="0"/>
    <x v="3"/>
    <x v="0"/>
    <x v="3"/>
    <x v="3508"/>
    <x v="1"/>
    <x v="3"/>
    <n v="32.128571079470397"/>
    <n v="32.128571079470397"/>
    <n v="3212857107947040"/>
    <x v="2"/>
    <n v="3510"/>
    <s v="No"/>
    <x v="0"/>
    <n v="2117.9395069987299"/>
    <n v="2.11793950699873E+16"/>
    <n v="22.899708910454098"/>
    <n v="2289970891045410"/>
    <x v="449"/>
    <n v="101.3"/>
  </r>
  <r>
    <x v="4"/>
    <n v="57"/>
    <x v="1"/>
    <x v="13"/>
    <x v="2"/>
    <x v="3"/>
    <x v="0"/>
    <x v="3509"/>
    <x v="1"/>
    <x v="3"/>
    <n v="32.118969290050202"/>
    <n v="3.2118969290050199"/>
    <n v="3211896929005020"/>
    <x v="2"/>
    <n v="3511"/>
    <s v="Si"/>
    <x v="1"/>
    <n v="2106.2939492384498"/>
    <n v="2.10629394923845E+16"/>
    <n v="281.21552225939001"/>
    <n v="2.8121552225939E+16"/>
    <x v="88"/>
    <n v="98.2"/>
  </r>
  <r>
    <x v="4"/>
    <n v="57"/>
    <x v="0"/>
    <x v="5"/>
    <x v="2"/>
    <x v="2"/>
    <x v="0"/>
    <x v="3510"/>
    <x v="0"/>
    <x v="0"/>
    <n v="32.117103989611699"/>
    <n v="3.2117103989611699"/>
    <n v="3211710398961170"/>
    <x v="2"/>
    <n v="3512"/>
    <s v="No"/>
    <x v="0"/>
    <n v="2100.30873875016"/>
    <n v="2.10030873875016E+16"/>
    <n v="26.1323450607564"/>
    <n v="2613234506075640"/>
    <x v="465"/>
    <n v="102.1"/>
  </r>
  <r>
    <x v="4"/>
    <n v="62"/>
    <x v="1"/>
    <x v="0"/>
    <x v="1"/>
    <x v="3"/>
    <x v="0"/>
    <x v="3511"/>
    <x v="0"/>
    <x v="1"/>
    <n v="32.084386871001996"/>
    <n v="3.2084386871002"/>
    <n v="3208438687100200"/>
    <x v="2"/>
    <n v="3513"/>
    <s v="No"/>
    <x v="0"/>
    <n v="232.596502025105"/>
    <n v="2325965020251050"/>
    <n v="258.18033522873901"/>
    <n v="2.58180335228739E+16"/>
    <x v="449"/>
    <n v="96.5"/>
  </r>
  <r>
    <x v="4"/>
    <n v="63"/>
    <x v="0"/>
    <x v="3"/>
    <x v="3"/>
    <x v="3"/>
    <x v="0"/>
    <x v="3512"/>
    <x v="1"/>
    <x v="3"/>
    <n v="32.070519239194503"/>
    <n v="3.2070519239194502"/>
    <n v="3207051923919450"/>
    <x v="2"/>
    <n v="3514"/>
    <s v="No"/>
    <x v="0"/>
    <n v="2306.5021437790601"/>
    <n v="2.30650214377906E+16"/>
    <n v="287.27691572373197"/>
    <n v="2.87276915723732E+16"/>
    <x v="70"/>
    <n v="97"/>
  </r>
  <r>
    <x v="4"/>
    <n v="60"/>
    <x v="1"/>
    <x v="0"/>
    <x v="1"/>
    <x v="3"/>
    <x v="0"/>
    <x v="3513"/>
    <x v="0"/>
    <x v="3"/>
    <n v="32.057951367830697"/>
    <n v="3.2057951367830699"/>
    <n v="3205795136783070"/>
    <x v="2"/>
    <n v="3515"/>
    <s v="Si"/>
    <x v="1"/>
    <n v="2103.1928297588702"/>
    <n v="2.10319282975887E+16"/>
    <n v="26.479265197560601"/>
    <n v="2647926519756060"/>
    <x v="131"/>
    <n v="101.1"/>
  </r>
  <r>
    <x v="4"/>
    <n v="67"/>
    <x v="1"/>
    <x v="2"/>
    <x v="2"/>
    <x v="3"/>
    <x v="3"/>
    <x v="3514"/>
    <x v="0"/>
    <x v="3"/>
    <n v="32.057738559542898"/>
    <n v="32.057738559542898"/>
    <n v="3205773855954290"/>
    <x v="2"/>
    <n v="3516"/>
    <s v="No"/>
    <x v="0"/>
    <n v="2165.9959375118401"/>
    <n v="2.16599593751184E+16"/>
    <n v="26.853970907170101"/>
    <n v="2685397090717010"/>
    <x v="186"/>
    <n v="96.3"/>
  </r>
  <r>
    <x v="4"/>
    <n v="61"/>
    <x v="0"/>
    <x v="11"/>
    <x v="2"/>
    <x v="3"/>
    <x v="0"/>
    <x v="3515"/>
    <x v="1"/>
    <x v="1"/>
    <n v="32.033341681444803"/>
    <n v="3.20333416814448"/>
    <n v="3203334168144480"/>
    <x v="2"/>
    <n v="3517"/>
    <s v="No"/>
    <x v="0"/>
    <n v="220.41136170962801"/>
    <n v="2204113617096280"/>
    <n v="22.4540718682006"/>
    <n v="2245407186820060"/>
    <x v="346"/>
    <n v="100.3"/>
  </r>
  <r>
    <x v="4"/>
    <n v="56"/>
    <x v="1"/>
    <x v="6"/>
    <x v="1"/>
    <x v="3"/>
    <x v="0"/>
    <x v="3516"/>
    <x v="0"/>
    <x v="1"/>
    <n v="32.014710120223803"/>
    <n v="32.014710120223803"/>
    <n v="3201471012022380"/>
    <x v="2"/>
    <n v="3518"/>
    <s v="Si"/>
    <x v="1"/>
    <n v="2226.95206551917"/>
    <n v="2.22695206551917E+16"/>
    <n v="2.6682092491468099"/>
    <n v="266820924914681"/>
    <x v="283"/>
    <n v="96.3"/>
  </r>
  <r>
    <x v="4"/>
    <n v="59"/>
    <x v="0"/>
    <x v="16"/>
    <x v="2"/>
    <x v="2"/>
    <x v="0"/>
    <x v="3517"/>
    <x v="0"/>
    <x v="0"/>
    <n v="31.959945723435801"/>
    <n v="31.959945723435801"/>
    <n v="3.19599457234358E+16"/>
    <x v="2"/>
    <n v="3519"/>
    <s v="No"/>
    <x v="0"/>
    <n v="1812.78270113248"/>
    <n v="1.81278270113248E+16"/>
    <n v="217.00385571179001"/>
    <n v="2.1700385571179E+16"/>
    <x v="438"/>
    <n v="104.1"/>
  </r>
  <r>
    <x v="4"/>
    <n v="57"/>
    <x v="0"/>
    <x v="0"/>
    <x v="1"/>
    <x v="2"/>
    <x v="0"/>
    <x v="3518"/>
    <x v="0"/>
    <x v="2"/>
    <n v="31.9585244377941"/>
    <n v="31.9585244377941"/>
    <n v="3.19585244377941E+16"/>
    <x v="2"/>
    <n v="3520"/>
    <s v="No"/>
    <x v="0"/>
    <n v="2132.86756833754"/>
    <n v="2.13286756833754E+16"/>
    <n v="222.12575653224499"/>
    <n v="2.22125756532245E+16"/>
    <x v="276"/>
    <n v="95.9"/>
  </r>
  <r>
    <x v="4"/>
    <n v="57"/>
    <x v="1"/>
    <x v="5"/>
    <x v="1"/>
    <x v="1"/>
    <x v="0"/>
    <x v="3519"/>
    <x v="1"/>
    <x v="2"/>
    <n v="31.951046737852"/>
    <n v="31.951046737852"/>
    <n v="3.1951046737852E+16"/>
    <x v="2"/>
    <n v="3521"/>
    <s v="No"/>
    <x v="0"/>
    <n v="2045.5490386246599"/>
    <n v="2.04554903862466E+16"/>
    <n v="208.241814347358"/>
    <n v="2.08241814347358E+16"/>
    <x v="37"/>
    <n v="95.9"/>
  </r>
  <r>
    <x v="4"/>
    <n v="65"/>
    <x v="0"/>
    <x v="7"/>
    <x v="0"/>
    <x v="3"/>
    <x v="3"/>
    <x v="3520"/>
    <x v="0"/>
    <x v="0"/>
    <n v="31.933568275982701"/>
    <n v="31.933568275982701"/>
    <n v="3.19335682759827E+16"/>
    <x v="2"/>
    <n v="3522"/>
    <s v="Si"/>
    <x v="1"/>
    <n v="2289.5851194889301"/>
    <n v="2.28958511948893E+16"/>
    <n v="25.614196216078199"/>
    <n v="2561419621607820"/>
    <x v="253"/>
    <n v="107.3"/>
  </r>
  <r>
    <x v="4"/>
    <n v="67"/>
    <x v="1"/>
    <x v="1"/>
    <x v="2"/>
    <x v="3"/>
    <x v="3"/>
    <x v="3521"/>
    <x v="0"/>
    <x v="1"/>
    <n v="31.917157315309598"/>
    <n v="31.917157315309598"/>
    <n v="3.19171573153096E+16"/>
    <x v="2"/>
    <n v="3523"/>
    <s v="Si"/>
    <x v="1"/>
    <n v="2267.8236295883898"/>
    <n v="2.26782362958839E+16"/>
    <n v="25.1165700916996"/>
    <n v="2511657009169960"/>
    <x v="314"/>
    <n v="99.5"/>
  </r>
  <r>
    <x v="4"/>
    <n v="56"/>
    <x v="0"/>
    <x v="1"/>
    <x v="2"/>
    <x v="3"/>
    <x v="0"/>
    <x v="3522"/>
    <x v="0"/>
    <x v="0"/>
    <n v="31.916921357830699"/>
    <n v="31.916921357830699"/>
    <n v="3191692135783070"/>
    <x v="2"/>
    <n v="3524"/>
    <s v="No"/>
    <x v="0"/>
    <n v="2209.3764051183398"/>
    <n v="2.20937640511834E+16"/>
    <n v="255.55529031027999"/>
    <n v="2.5555529031028E+16"/>
    <x v="303"/>
    <n v="105.8"/>
  </r>
  <r>
    <x v="4"/>
    <n v="59"/>
    <x v="0"/>
    <x v="4"/>
    <x v="1"/>
    <x v="2"/>
    <x v="0"/>
    <x v="3523"/>
    <x v="1"/>
    <x v="3"/>
    <n v="31.8910234216739"/>
    <n v="31.8910234216739"/>
    <n v="3.18910234216739E+16"/>
    <x v="2"/>
    <n v="3525"/>
    <s v="No"/>
    <x v="0"/>
    <n v="1818.2663664223201"/>
    <n v="1.81826636642232E+16"/>
    <n v="195.87991480162199"/>
    <n v="1.95879914801622E+16"/>
    <x v="38"/>
    <n v="95.2"/>
  </r>
  <r>
    <x v="4"/>
    <n v="63"/>
    <x v="0"/>
    <x v="7"/>
    <x v="0"/>
    <x v="0"/>
    <x v="0"/>
    <x v="3524"/>
    <x v="1"/>
    <x v="1"/>
    <n v="31.890797976232001"/>
    <n v="31.890797976232001"/>
    <n v="3.1890797976232E+16"/>
    <x v="2"/>
    <n v="3526"/>
    <s v="No"/>
    <x v="0"/>
    <n v="1899.4602336663299"/>
    <n v="1.89946023366633E+16"/>
    <n v="25.115389309122101"/>
    <n v="2511538930912210"/>
    <x v="424"/>
    <n v="98.9"/>
  </r>
  <r>
    <x v="4"/>
    <n v="56"/>
    <x v="0"/>
    <x v="10"/>
    <x v="2"/>
    <x v="3"/>
    <x v="0"/>
    <x v="3525"/>
    <x v="0"/>
    <x v="1"/>
    <n v="31.882041906697197"/>
    <n v="3.1882041906697198"/>
    <n v="3188204190669720"/>
    <x v="2"/>
    <n v="3527"/>
    <s v="Si"/>
    <x v="1"/>
    <n v="2139.0624713911898"/>
    <n v="2.13906247139119E+16"/>
    <n v="25.701822748825201"/>
    <n v="2570182274882520"/>
    <x v="335"/>
    <n v="103.9"/>
  </r>
  <r>
    <x v="4"/>
    <n v="66"/>
    <x v="1"/>
    <x v="6"/>
    <x v="0"/>
    <x v="3"/>
    <x v="3"/>
    <x v="3526"/>
    <x v="0"/>
    <x v="0"/>
    <n v="31.877283040474101"/>
    <n v="31.877283040474101"/>
    <n v="3.18772830404741E+16"/>
    <x v="2"/>
    <n v="3528"/>
    <s v="Si"/>
    <x v="1"/>
    <n v="2527.42287525444"/>
    <n v="2.52742287525444E+16"/>
    <n v="285.79528325126103"/>
    <n v="2.85795283251261E+16"/>
    <x v="405"/>
    <n v="104.5"/>
  </r>
  <r>
    <x v="4"/>
    <n v="54"/>
    <x v="0"/>
    <x v="11"/>
    <x v="1"/>
    <x v="0"/>
    <x v="1"/>
    <x v="3527"/>
    <x v="1"/>
    <x v="3"/>
    <n v="31.861708751107301"/>
    <n v="31.861708751107301"/>
    <n v="3.18617087511073E+16"/>
    <x v="2"/>
    <n v="3529"/>
    <s v="No"/>
    <x v="0"/>
    <n v="226.39719924105501"/>
    <n v="2263971992410550"/>
    <n v="209.437768557884"/>
    <n v="2.09437768557884E+16"/>
    <x v="240"/>
    <n v="91.5"/>
  </r>
  <r>
    <x v="4"/>
    <n v="65"/>
    <x v="1"/>
    <x v="0"/>
    <x v="2"/>
    <x v="3"/>
    <x v="3"/>
    <x v="3528"/>
    <x v="0"/>
    <x v="1"/>
    <n v="31.7949903101883"/>
    <n v="31.7949903101883"/>
    <n v="3.17949903101883E+16"/>
    <x v="2"/>
    <n v="3530"/>
    <s v="No"/>
    <x v="0"/>
    <n v="2287.3658593390001"/>
    <n v="2.287365859339E+16"/>
    <n v="23.983034613154999"/>
    <n v="2398303461315500"/>
    <x v="349"/>
    <n v="97.7"/>
  </r>
  <r>
    <x v="4"/>
    <n v="52"/>
    <x v="1"/>
    <x v="7"/>
    <x v="1"/>
    <x v="0"/>
    <x v="1"/>
    <x v="3529"/>
    <x v="0"/>
    <x v="2"/>
    <n v="31.739016724552901"/>
    <n v="31.739016724552901"/>
    <n v="3.17390167245529E+16"/>
    <x v="2"/>
    <n v="3531"/>
    <s v="No"/>
    <x v="0"/>
    <n v="2244.9193109933399"/>
    <n v="2.24491931099334E+16"/>
    <n v="251.8359170064"/>
    <n v="2.518359170064E+16"/>
    <x v="134"/>
    <n v="92"/>
  </r>
  <r>
    <x v="4"/>
    <n v="47"/>
    <x v="0"/>
    <x v="3"/>
    <x v="1"/>
    <x v="0"/>
    <x v="1"/>
    <x v="3530"/>
    <x v="0"/>
    <x v="3"/>
    <n v="31.7389654247566"/>
    <n v="3.17389654247566"/>
    <n v="3173896542475660"/>
    <x v="2"/>
    <n v="3532"/>
    <s v="No"/>
    <x v="0"/>
    <n v="1747.19885656063"/>
    <n v="1.74719885656063E+16"/>
    <n v="237.80304216456599"/>
    <n v="2.37803042164566E+16"/>
    <x v="221"/>
    <n v="90.9"/>
  </r>
  <r>
    <x v="4"/>
    <n v="62"/>
    <x v="0"/>
    <x v="2"/>
    <x v="1"/>
    <x v="3"/>
    <x v="0"/>
    <x v="3531"/>
    <x v="0"/>
    <x v="1"/>
    <n v="31.6948286222568"/>
    <n v="31.6948286222568"/>
    <n v="3169482862225680"/>
    <x v="2"/>
    <n v="3533"/>
    <s v="No"/>
    <x v="0"/>
    <n v="2386.4511184399698"/>
    <n v="2.38645111843997E+16"/>
    <n v="258.356377164268"/>
    <n v="2.58356377164268E+16"/>
    <x v="323"/>
    <n v="101.7"/>
  </r>
  <r>
    <x v="4"/>
    <n v="49"/>
    <x v="0"/>
    <x v="0"/>
    <x v="1"/>
    <x v="0"/>
    <x v="1"/>
    <x v="3532"/>
    <x v="0"/>
    <x v="0"/>
    <n v="31.685065549101701"/>
    <n v="31.685065549101701"/>
    <n v="3.16850655491017E+16"/>
    <x v="2"/>
    <n v="3534"/>
    <s v="Si"/>
    <x v="1"/>
    <n v="2097.0794151681598"/>
    <n v="2.09707941516816E+16"/>
    <n v="239.87750849726899"/>
    <n v="2.39877508497269E+16"/>
    <x v="239"/>
    <n v="99.3"/>
  </r>
  <r>
    <x v="4"/>
    <n v="55"/>
    <x v="0"/>
    <x v="0"/>
    <x v="0"/>
    <x v="3"/>
    <x v="0"/>
    <x v="3533"/>
    <x v="1"/>
    <x v="1"/>
    <n v="31.681905015041298"/>
    <n v="3.1681905015041298"/>
    <n v="3168190501504130"/>
    <x v="2"/>
    <n v="3535"/>
    <s v="Si"/>
    <x v="1"/>
    <n v="2281.77618489012"/>
    <n v="2.28177618489012E+16"/>
    <n v="242.98539565482901"/>
    <n v="2.42985395654829E+16"/>
    <x v="326"/>
    <n v="102.5"/>
  </r>
  <r>
    <x v="4"/>
    <n v="52"/>
    <x v="0"/>
    <x v="8"/>
    <x v="1"/>
    <x v="2"/>
    <x v="1"/>
    <x v="3534"/>
    <x v="1"/>
    <x v="1"/>
    <n v="31.663940128491397"/>
    <n v="3.1663940128491399"/>
    <n v="3166394012849140"/>
    <x v="2"/>
    <n v="3536"/>
    <s v="No"/>
    <x v="0"/>
    <n v="211.61635120787801"/>
    <n v="2116163512078780"/>
    <n v="225.21112490393099"/>
    <n v="2.25211124903931E+16"/>
    <x v="235"/>
    <n v="89.4"/>
  </r>
  <r>
    <x v="4"/>
    <n v="50"/>
    <x v="0"/>
    <x v="9"/>
    <x v="3"/>
    <x v="2"/>
    <x v="1"/>
    <x v="3535"/>
    <x v="1"/>
    <x v="1"/>
    <n v="31.627394224279001"/>
    <n v="31.627394224279001"/>
    <n v="3.1627394224279E+16"/>
    <x v="2"/>
    <n v="3537"/>
    <s v="No"/>
    <x v="0"/>
    <n v="2274.4808554528299"/>
    <n v="2.27448085545283E+16"/>
    <n v="21.696191875041698"/>
    <n v="2169619187504170"/>
    <x v="12"/>
    <n v="90.5"/>
  </r>
  <r>
    <x v="4"/>
    <n v="52"/>
    <x v="0"/>
    <x v="2"/>
    <x v="1"/>
    <x v="2"/>
    <x v="1"/>
    <x v="3536"/>
    <x v="0"/>
    <x v="1"/>
    <n v="31.5975609287357"/>
    <n v="31.5975609287357"/>
    <n v="3.15975609287357E+16"/>
    <x v="2"/>
    <n v="3538"/>
    <s v="No"/>
    <x v="0"/>
    <n v="1888.2498220714299"/>
    <n v="1.88824982207143E+16"/>
    <n v="241.604247798561"/>
    <n v="2.41604247798561E+16"/>
    <x v="164"/>
    <n v="93.3"/>
  </r>
  <r>
    <x v="4"/>
    <n v="63"/>
    <x v="0"/>
    <x v="5"/>
    <x v="3"/>
    <x v="3"/>
    <x v="0"/>
    <x v="3537"/>
    <x v="0"/>
    <x v="1"/>
    <n v="31.592537361579101"/>
    <n v="31.592537361579101"/>
    <n v="3.15925373615791E+16"/>
    <x v="2"/>
    <n v="3539"/>
    <s v="No"/>
    <x v="0"/>
    <n v="2176.1351653040501"/>
    <n v="2.17613516530405E+16"/>
    <n v="26.028017482066399"/>
    <n v="2602801748206640"/>
    <x v="123"/>
    <n v="99.6"/>
  </r>
  <r>
    <x v="4"/>
    <n v="56"/>
    <x v="1"/>
    <x v="5"/>
    <x v="1"/>
    <x v="0"/>
    <x v="0"/>
    <x v="3538"/>
    <x v="1"/>
    <x v="1"/>
    <n v="31.592027741604397"/>
    <n v="3.1592027741604398"/>
    <n v="3159202774160440"/>
    <x v="2"/>
    <n v="3540"/>
    <s v="No"/>
    <x v="0"/>
    <n v="2151.1233244761702"/>
    <n v="2.15112332447617E+16"/>
    <n v="242.50212309035501"/>
    <n v="2.42502123090355E+16"/>
    <x v="76"/>
    <n v="96.8"/>
  </r>
  <r>
    <x v="4"/>
    <n v="67"/>
    <x v="0"/>
    <x v="10"/>
    <x v="0"/>
    <x v="3"/>
    <x v="3"/>
    <x v="3539"/>
    <x v="1"/>
    <x v="3"/>
    <n v="31.579747941274299"/>
    <n v="3.1579747941274299"/>
    <n v="3157974794127430"/>
    <x v="2"/>
    <n v="3541"/>
    <s v="No"/>
    <x v="0"/>
    <n v="2071.02080762777"/>
    <n v="2.07102080762777E+16"/>
    <n v="221.107265491899"/>
    <n v="2.21107265491899E+16"/>
    <x v="214"/>
    <n v="95.1"/>
  </r>
  <r>
    <x v="4"/>
    <n v="44"/>
    <x v="0"/>
    <x v="8"/>
    <x v="1"/>
    <x v="1"/>
    <x v="2"/>
    <x v="3540"/>
    <x v="1"/>
    <x v="1"/>
    <n v="31.576607312861199"/>
    <n v="31.576607312861199"/>
    <n v="3.15766073128612E+16"/>
    <x v="2"/>
    <n v="3542"/>
    <s v="No"/>
    <x v="0"/>
    <n v="199.60678144619001"/>
    <n v="1996067814461900"/>
    <n v="19.335473213364899"/>
    <n v="1933547321336490"/>
    <x v="151"/>
    <n v="87.8"/>
  </r>
  <r>
    <x v="4"/>
    <n v="67"/>
    <x v="1"/>
    <x v="17"/>
    <x v="2"/>
    <x v="3"/>
    <x v="3"/>
    <x v="3541"/>
    <x v="1"/>
    <x v="3"/>
    <n v="31.552351299738"/>
    <n v="3.1552351299738"/>
    <n v="3155235129973800"/>
    <x v="2"/>
    <n v="3543"/>
    <s v="No"/>
    <x v="0"/>
    <n v="2210.7369883722499"/>
    <n v="2.21073698837225E+16"/>
    <n v="249.596738849671"/>
    <n v="2.49596738849671E+16"/>
    <x v="224"/>
    <n v="94.5"/>
  </r>
  <r>
    <x v="4"/>
    <n v="61"/>
    <x v="1"/>
    <x v="1"/>
    <x v="2"/>
    <x v="0"/>
    <x v="0"/>
    <x v="3542"/>
    <x v="0"/>
    <x v="1"/>
    <n v="31.5496688653691"/>
    <n v="31.5496688653691"/>
    <n v="3.15496688653691E+16"/>
    <x v="2"/>
    <n v="3544"/>
    <s v="Si"/>
    <x v="1"/>
    <n v="2317.8896652366202"/>
    <n v="2.31788966523662E+16"/>
    <n v="204.75604813162099"/>
    <n v="2.04756048131621E+16"/>
    <x v="272"/>
    <n v="99"/>
  </r>
  <r>
    <x v="4"/>
    <n v="59"/>
    <x v="1"/>
    <x v="1"/>
    <x v="3"/>
    <x v="0"/>
    <x v="0"/>
    <x v="3543"/>
    <x v="1"/>
    <x v="1"/>
    <n v="31.543398135368101"/>
    <n v="31.543398135368101"/>
    <n v="3.15433981353681E+16"/>
    <x v="2"/>
    <n v="3545"/>
    <s v="No"/>
    <x v="0"/>
    <n v="1970.8774729629099"/>
    <n v="1.97087747296291E+16"/>
    <n v="20.138798177596399"/>
    <n v="2013879817759640"/>
    <x v="146"/>
    <n v="97.9"/>
  </r>
  <r>
    <x v="4"/>
    <n v="60"/>
    <x v="0"/>
    <x v="8"/>
    <x v="2"/>
    <x v="2"/>
    <x v="0"/>
    <x v="3544"/>
    <x v="1"/>
    <x v="3"/>
    <n v="31.531312051546799"/>
    <n v="31.531312051546799"/>
    <n v="3.15313120515468E+16"/>
    <x v="2"/>
    <n v="3546"/>
    <s v="No"/>
    <x v="0"/>
    <n v="1843.86678766916"/>
    <n v="1.84386678766916E+16"/>
    <n v="24.629283745855101"/>
    <n v="2462928374585510"/>
    <x v="465"/>
    <n v="97.1"/>
  </r>
  <r>
    <x v="4"/>
    <n v="64"/>
    <x v="0"/>
    <x v="2"/>
    <x v="2"/>
    <x v="3"/>
    <x v="0"/>
    <x v="3545"/>
    <x v="1"/>
    <x v="3"/>
    <n v="31.511423826605"/>
    <n v="31.511423826605"/>
    <n v="3.1511423826605E+16"/>
    <x v="2"/>
    <n v="3547"/>
    <s v="No"/>
    <x v="0"/>
    <n v="212.22181146900499"/>
    <n v="2122218114690050"/>
    <n v="227.27128651735799"/>
    <n v="2.27271286517358E+16"/>
    <x v="122"/>
    <n v="99.3"/>
  </r>
  <r>
    <x v="4"/>
    <n v="56"/>
    <x v="1"/>
    <x v="0"/>
    <x v="2"/>
    <x v="3"/>
    <x v="0"/>
    <x v="3546"/>
    <x v="1"/>
    <x v="1"/>
    <n v="31.5092675434739"/>
    <n v="3.15092675434739"/>
    <n v="3150926754347390"/>
    <x v="2"/>
    <n v="3548"/>
    <s v="Si"/>
    <x v="1"/>
    <n v="2142.65251704607"/>
    <n v="2.14265251704607E+16"/>
    <n v="241.81650756608201"/>
    <n v="2.41816507566082E+16"/>
    <x v="167"/>
    <n v="96.7"/>
  </r>
  <r>
    <x v="4"/>
    <n v="62"/>
    <x v="0"/>
    <x v="2"/>
    <x v="2"/>
    <x v="0"/>
    <x v="0"/>
    <x v="3547"/>
    <x v="0"/>
    <x v="0"/>
    <n v="31.5035568905191"/>
    <n v="31.5035568905191"/>
    <n v="3.15035568905191E+16"/>
    <x v="2"/>
    <n v="3549"/>
    <s v="No"/>
    <x v="0"/>
    <n v="1968.13659606188"/>
    <n v="1.96813659606188E+16"/>
    <n v="237.740707934055"/>
    <n v="2.37740707934055E+16"/>
    <x v="322"/>
    <n v="101.3"/>
  </r>
  <r>
    <x v="4"/>
    <n v="58"/>
    <x v="1"/>
    <x v="13"/>
    <x v="1"/>
    <x v="3"/>
    <x v="0"/>
    <x v="3548"/>
    <x v="0"/>
    <x v="1"/>
    <n v="31.499744264438799"/>
    <n v="31.499744264438799"/>
    <n v="3.14997442644388E+16"/>
    <x v="2"/>
    <n v="3550"/>
    <s v="Si"/>
    <x v="1"/>
    <n v="241.60887550205601"/>
    <n v="2416088755020560"/>
    <n v="26.427476661497799"/>
    <n v="2642747666149780"/>
    <x v="323"/>
    <n v="98.6"/>
  </r>
  <r>
    <x v="4"/>
    <n v="59"/>
    <x v="0"/>
    <x v="0"/>
    <x v="3"/>
    <x v="3"/>
    <x v="0"/>
    <x v="3549"/>
    <x v="1"/>
    <x v="1"/>
    <n v="31.471422163556198"/>
    <n v="31.471422163556198"/>
    <n v="3.14714221635562E+16"/>
    <x v="2"/>
    <n v="3551"/>
    <s v="No"/>
    <x v="0"/>
    <n v="1893.25466484763"/>
    <n v="1.89325466484763E+16"/>
    <n v="265.19604528719498"/>
    <n v="2.65196045287195E+16"/>
    <x v="386"/>
    <n v="100"/>
  </r>
  <r>
    <x v="4"/>
    <n v="63"/>
    <x v="1"/>
    <x v="2"/>
    <x v="3"/>
    <x v="3"/>
    <x v="0"/>
    <x v="3550"/>
    <x v="0"/>
    <x v="1"/>
    <n v="31.467274855801001"/>
    <n v="31.467274855801001"/>
    <n v="3.1467274855801E+16"/>
    <x v="2"/>
    <n v="3552"/>
    <s v="No"/>
    <x v="0"/>
    <n v="236.84964420402301"/>
    <n v="2368496442040230"/>
    <n v="2.6732170567232298"/>
    <n v="267321705672323"/>
    <x v="342"/>
    <n v="96.6"/>
  </r>
  <r>
    <x v="4"/>
    <n v="51"/>
    <x v="0"/>
    <x v="0"/>
    <x v="3"/>
    <x v="3"/>
    <x v="1"/>
    <x v="3551"/>
    <x v="0"/>
    <x v="1"/>
    <n v="31.433846202766901"/>
    <n v="3.1433846202766902"/>
    <n v="3143384620276690"/>
    <x v="2"/>
    <n v="3553"/>
    <s v="No"/>
    <x v="0"/>
    <n v="2372.6926152207702"/>
    <n v="2.37269261522077E+16"/>
    <n v="275.23211152213401"/>
    <n v="2.75232111522134E+16"/>
    <x v="105"/>
    <n v="90.4"/>
  </r>
  <r>
    <x v="4"/>
    <n v="57"/>
    <x v="1"/>
    <x v="6"/>
    <x v="2"/>
    <x v="3"/>
    <x v="0"/>
    <x v="3552"/>
    <x v="0"/>
    <x v="0"/>
    <n v="31.421841227776799"/>
    <n v="3.1421841227776799"/>
    <n v="3142184122777680"/>
    <x v="2"/>
    <n v="3554"/>
    <s v="No"/>
    <x v="0"/>
    <n v="2621.1098360894398"/>
    <n v="2.62110983608944E+16"/>
    <n v="3.0000000000000001E-12"/>
    <n v="300"/>
    <x v="412"/>
    <n v="97.3"/>
  </r>
  <r>
    <x v="4"/>
    <n v="58"/>
    <x v="0"/>
    <x v="11"/>
    <x v="2"/>
    <x v="0"/>
    <x v="0"/>
    <x v="3553"/>
    <x v="0"/>
    <x v="0"/>
    <n v="31.383002099819802"/>
    <n v="31.383002099819802"/>
    <n v="3.13830020998198E+16"/>
    <x v="2"/>
    <n v="3555"/>
    <s v="No"/>
    <x v="0"/>
    <n v="2091.1105416559599"/>
    <n v="2.09111054165596E+16"/>
    <n v="245.25995928701099"/>
    <n v="2.45259959287011E+16"/>
    <x v="426"/>
    <n v="98.8"/>
  </r>
  <r>
    <x v="4"/>
    <n v="50"/>
    <x v="1"/>
    <x v="8"/>
    <x v="1"/>
    <x v="2"/>
    <x v="1"/>
    <x v="3554"/>
    <x v="0"/>
    <x v="1"/>
    <n v="31.375786423747101"/>
    <n v="31.375786423747101"/>
    <n v="3.13757864237471E+16"/>
    <x v="2"/>
    <n v="3556"/>
    <s v="No"/>
    <x v="0"/>
    <n v="2024.7337966800101"/>
    <n v="2.02473379668001E+16"/>
    <n v="229.64413770584301"/>
    <n v="2.29644137705843E+16"/>
    <x v="32"/>
    <n v="94.1"/>
  </r>
  <r>
    <x v="4"/>
    <n v="72"/>
    <x v="1"/>
    <x v="9"/>
    <x v="2"/>
    <x v="0"/>
    <x v="3"/>
    <x v="3555"/>
    <x v="1"/>
    <x v="3"/>
    <n v="31.3653249770454"/>
    <n v="31.3653249770454"/>
    <n v="3.13653249770454E+16"/>
    <x v="2"/>
    <n v="3557"/>
    <s v="Si"/>
    <x v="1"/>
    <n v="2198.7355150581402"/>
    <n v="2.19873551505814E+16"/>
    <n v="24.062555843134302"/>
    <n v="2406255584313430"/>
    <x v="390"/>
    <n v="98.8"/>
  </r>
  <r>
    <x v="4"/>
    <n v="50"/>
    <x v="1"/>
    <x v="9"/>
    <x v="3"/>
    <x v="0"/>
    <x v="1"/>
    <x v="3556"/>
    <x v="1"/>
    <x v="1"/>
    <n v="31.338436927351097"/>
    <n v="3.1338436927351099"/>
    <n v="3133843692735110"/>
    <x v="2"/>
    <n v="3558"/>
    <s v="Si"/>
    <x v="1"/>
    <n v="2117.19518782764"/>
    <n v="2.11719518782764E+16"/>
    <n v="251.22495844151999"/>
    <n v="2.5122495844152E+16"/>
    <x v="179"/>
    <n v="96.3"/>
  </r>
  <r>
    <x v="4"/>
    <n v="60"/>
    <x v="1"/>
    <x v="1"/>
    <x v="1"/>
    <x v="0"/>
    <x v="0"/>
    <x v="3557"/>
    <x v="1"/>
    <x v="3"/>
    <n v="31.315560530995"/>
    <n v="31.315560530995"/>
    <n v="3.1315560530995E+16"/>
    <x v="2"/>
    <n v="3559"/>
    <s v="No"/>
    <x v="0"/>
    <n v="2052.18191362167"/>
    <n v="2.05218191362167E+16"/>
    <n v="219.15058979719001"/>
    <n v="2.1915058979719E+16"/>
    <x v="68"/>
    <n v="92.3"/>
  </r>
  <r>
    <x v="4"/>
    <n v="61"/>
    <x v="1"/>
    <x v="9"/>
    <x v="1"/>
    <x v="2"/>
    <x v="0"/>
    <x v="3558"/>
    <x v="1"/>
    <x v="3"/>
    <n v="31.303980013296201"/>
    <n v="3.13039800132962"/>
    <n v="3130398001329620"/>
    <x v="2"/>
    <n v="3560"/>
    <s v="No"/>
    <x v="0"/>
    <n v="230.58292665701001"/>
    <n v="2305829266570100"/>
    <n v="23.470287273709999"/>
    <n v="2347028727371000"/>
    <x v="338"/>
    <n v="98.8"/>
  </r>
  <r>
    <x v="4"/>
    <n v="69"/>
    <x v="0"/>
    <x v="8"/>
    <x v="2"/>
    <x v="3"/>
    <x v="3"/>
    <x v="3559"/>
    <x v="1"/>
    <x v="3"/>
    <n v="31.296636018037798"/>
    <n v="31.296636018037798"/>
    <n v="3.12966360180378E+16"/>
    <x v="2"/>
    <n v="3561"/>
    <s v="Si"/>
    <x v="1"/>
    <n v="2296.4507813171599"/>
    <n v="2.29645078131716E+16"/>
    <n v="25.150554019416699"/>
    <n v="2515055401941670"/>
    <x v="281"/>
    <n v="99.6"/>
  </r>
  <r>
    <x v="4"/>
    <n v="72"/>
    <x v="0"/>
    <x v="6"/>
    <x v="2"/>
    <x v="3"/>
    <x v="3"/>
    <x v="3560"/>
    <x v="0"/>
    <x v="1"/>
    <n v="31.291896373434799"/>
    <n v="31.291896373434799"/>
    <n v="3.12918963734348E+16"/>
    <x v="2"/>
    <n v="3562"/>
    <s v="Si"/>
    <x v="1"/>
    <n v="2353.9386369389099"/>
    <n v="2.35393863693891E+16"/>
    <n v="3.0000000000000001E-12"/>
    <n v="300"/>
    <x v="517"/>
    <n v="110.3"/>
  </r>
  <r>
    <x v="4"/>
    <n v="55"/>
    <x v="0"/>
    <x v="2"/>
    <x v="1"/>
    <x v="3"/>
    <x v="0"/>
    <x v="3561"/>
    <x v="1"/>
    <x v="3"/>
    <n v="31.285472503384199"/>
    <n v="31.285472503384199"/>
    <n v="3.12854725033842E+16"/>
    <x v="2"/>
    <n v="3563"/>
    <s v="No"/>
    <x v="0"/>
    <n v="190.75059222056299"/>
    <n v="1907505922205630"/>
    <n v="209.21960478800901"/>
    <n v="2.09219604788009E+16"/>
    <x v="79"/>
    <n v="90.4"/>
  </r>
  <r>
    <x v="4"/>
    <n v="68"/>
    <x v="0"/>
    <x v="0"/>
    <x v="1"/>
    <x v="2"/>
    <x v="3"/>
    <x v="3562"/>
    <x v="1"/>
    <x v="1"/>
    <n v="31.276157402933599"/>
    <n v="31.276157402933599"/>
    <n v="3127615740293360"/>
    <x v="2"/>
    <n v="3564"/>
    <s v="Si"/>
    <x v="1"/>
    <n v="2242.9758205277399"/>
    <n v="2.24297582052774E+16"/>
    <n v="26.8963534039937"/>
    <n v="2689635340399370"/>
    <x v="11"/>
    <n v="103"/>
  </r>
  <r>
    <x v="4"/>
    <n v="59"/>
    <x v="0"/>
    <x v="0"/>
    <x v="1"/>
    <x v="3"/>
    <x v="0"/>
    <x v="3563"/>
    <x v="1"/>
    <x v="3"/>
    <n v="31.273841599874999"/>
    <n v="3.1273841599875001E-2"/>
    <n v="31273841599875"/>
    <x v="2"/>
    <n v="3565"/>
    <s v="No"/>
    <x v="0"/>
    <n v="2073.6333387936302"/>
    <n v="2.07363333879363E+16"/>
    <n v="271.21105397553703"/>
    <n v="2.71211053975537E+16"/>
    <x v="19"/>
    <n v="96.3"/>
  </r>
  <r>
    <x v="4"/>
    <n v="50"/>
    <x v="1"/>
    <x v="5"/>
    <x v="3"/>
    <x v="3"/>
    <x v="1"/>
    <x v="3564"/>
    <x v="1"/>
    <x v="1"/>
    <n v="31.272418451864898"/>
    <n v="3.1272418451864898"/>
    <n v="3127241845186490"/>
    <x v="2"/>
    <n v="3566"/>
    <s v="No"/>
    <x v="0"/>
    <n v="2237.0577841997301"/>
    <n v="2.23705778419973E+16"/>
    <n v="25.200378125508198"/>
    <n v="2520037812550820"/>
    <x v="8"/>
    <n v="91.6"/>
  </r>
  <r>
    <x v="4"/>
    <n v="62"/>
    <x v="1"/>
    <x v="6"/>
    <x v="1"/>
    <x v="0"/>
    <x v="0"/>
    <x v="3565"/>
    <x v="1"/>
    <x v="3"/>
    <n v="31.251818000110699"/>
    <n v="31.251818000110699"/>
    <n v="3.12518180001107E+16"/>
    <x v="2"/>
    <n v="3567"/>
    <s v="No"/>
    <x v="0"/>
    <n v="2186.8019741609401"/>
    <n v="2.18680197416094E+16"/>
    <n v="230.28776370019301"/>
    <n v="2.30287763700193E+16"/>
    <x v="88"/>
    <n v="97"/>
  </r>
  <r>
    <x v="4"/>
    <n v="57"/>
    <x v="1"/>
    <x v="1"/>
    <x v="2"/>
    <x v="0"/>
    <x v="0"/>
    <x v="3566"/>
    <x v="0"/>
    <x v="2"/>
    <n v="31.247485705077601"/>
    <n v="3.12474857050776"/>
    <n v="3124748570507760"/>
    <x v="2"/>
    <n v="3568"/>
    <s v="No"/>
    <x v="0"/>
    <n v="2102.8928533520502"/>
    <n v="2.10289285335205E+16"/>
    <n v="237.92817236178701"/>
    <n v="2.37928172361787E+16"/>
    <x v="370"/>
    <n v="96.2"/>
  </r>
  <r>
    <x v="4"/>
    <n v="51"/>
    <x v="0"/>
    <x v="9"/>
    <x v="1"/>
    <x v="1"/>
    <x v="1"/>
    <x v="3567"/>
    <x v="2"/>
    <x v="3"/>
    <n v="31.2437611374122"/>
    <n v="3.1243761137412198"/>
    <n v="3124376113741220"/>
    <x v="2"/>
    <n v="3569"/>
    <s v="No"/>
    <x v="0"/>
    <n v="1788.9872557165199"/>
    <n v="1.78898725571652E+16"/>
    <n v="232.10363815680901"/>
    <n v="2.32103638156809E+16"/>
    <x v="242"/>
    <n v="88.3"/>
  </r>
  <r>
    <x v="4"/>
    <n v="57"/>
    <x v="1"/>
    <x v="7"/>
    <x v="1"/>
    <x v="2"/>
    <x v="0"/>
    <x v="3568"/>
    <x v="1"/>
    <x v="1"/>
    <n v="31.2291520520407"/>
    <n v="31.2291520520407"/>
    <n v="3.12291520520407E+16"/>
    <x v="2"/>
    <n v="3570"/>
    <s v="No"/>
    <x v="0"/>
    <n v="1849.6280049228999"/>
    <n v="1.8496280049229E+16"/>
    <n v="190.11382488469201"/>
    <n v="1.90113824884692E+16"/>
    <x v="319"/>
    <n v="90.3"/>
  </r>
  <r>
    <x v="4"/>
    <n v="69"/>
    <x v="1"/>
    <x v="5"/>
    <x v="3"/>
    <x v="3"/>
    <x v="3"/>
    <x v="3569"/>
    <x v="1"/>
    <x v="3"/>
    <n v="31.222007024405599"/>
    <n v="3.1222007024405598"/>
    <n v="3122200702440560"/>
    <x v="2"/>
    <n v="3571"/>
    <s v="Si"/>
    <x v="1"/>
    <n v="238.63851685911499"/>
    <n v="2386385168591150"/>
    <n v="23.775755590509402"/>
    <n v="2377575559050940"/>
    <x v="16"/>
    <n v="96.1"/>
  </r>
  <r>
    <x v="4"/>
    <n v="54"/>
    <x v="0"/>
    <x v="1"/>
    <x v="1"/>
    <x v="3"/>
    <x v="1"/>
    <x v="3570"/>
    <x v="0"/>
    <x v="1"/>
    <n v="31.221719181223001"/>
    <n v="31.221719181223001"/>
    <n v="3.1221719181223E+16"/>
    <x v="2"/>
    <n v="3572"/>
    <s v="No"/>
    <x v="0"/>
    <n v="223.49333007200701"/>
    <n v="2234933300720070"/>
    <n v="250.89787723842699"/>
    <n v="2.50897877238427E+16"/>
    <x v="228"/>
    <n v="88.4"/>
  </r>
  <r>
    <x v="4"/>
    <n v="53"/>
    <x v="0"/>
    <x v="7"/>
    <x v="1"/>
    <x v="0"/>
    <x v="1"/>
    <x v="3571"/>
    <x v="1"/>
    <x v="3"/>
    <n v="31.2145645503306"/>
    <n v="31.2145645503306"/>
    <n v="3.12145645503306E+16"/>
    <x v="2"/>
    <n v="3573"/>
    <s v="No"/>
    <x v="0"/>
    <n v="20.655841576706798"/>
    <n v="206558415767068"/>
    <n v="226.053860751499"/>
    <n v="2.26053860751499E+16"/>
    <x v="76"/>
    <n v="85.4"/>
  </r>
  <r>
    <x v="4"/>
    <n v="59"/>
    <x v="1"/>
    <x v="6"/>
    <x v="3"/>
    <x v="0"/>
    <x v="0"/>
    <x v="3572"/>
    <x v="1"/>
    <x v="3"/>
    <n v="31.2053717386685"/>
    <n v="3.1205371738668499"/>
    <n v="3120537173866850"/>
    <x v="2"/>
    <n v="3574"/>
    <s v="No"/>
    <x v="0"/>
    <n v="1906.5930594869201"/>
    <n v="1.90659305948692E+16"/>
    <n v="210.664669512785"/>
    <n v="2.10664669512785E+16"/>
    <x v="201"/>
    <n v="95"/>
  </r>
  <r>
    <x v="4"/>
    <n v="57"/>
    <x v="0"/>
    <x v="2"/>
    <x v="1"/>
    <x v="0"/>
    <x v="0"/>
    <x v="3573"/>
    <x v="1"/>
    <x v="3"/>
    <n v="31.183875924254501"/>
    <n v="31.183875924254501"/>
    <n v="3118387592425450"/>
    <x v="2"/>
    <n v="3575"/>
    <s v="No"/>
    <x v="0"/>
    <n v="2032.45410901931"/>
    <n v="2.03245410901931E+16"/>
    <n v="23.9496814056346"/>
    <n v="2394968140563460"/>
    <x v="201"/>
    <n v="98.1"/>
  </r>
  <r>
    <x v="4"/>
    <n v="58"/>
    <x v="0"/>
    <x v="12"/>
    <x v="1"/>
    <x v="3"/>
    <x v="0"/>
    <x v="3574"/>
    <x v="0"/>
    <x v="3"/>
    <n v="31.172086021342899"/>
    <n v="31.172086021342899"/>
    <n v="3.11720860213429E+16"/>
    <x v="2"/>
    <n v="3576"/>
    <s v="Si"/>
    <x v="1"/>
    <n v="214.68375871939901"/>
    <n v="2146837587193990"/>
    <n v="226.449078626258"/>
    <n v="2.26449078626258E+16"/>
    <x v="279"/>
    <n v="102.8"/>
  </r>
  <r>
    <x v="4"/>
    <n v="55"/>
    <x v="0"/>
    <x v="4"/>
    <x v="2"/>
    <x v="2"/>
    <x v="0"/>
    <x v="3575"/>
    <x v="1"/>
    <x v="0"/>
    <n v="31.171710821349201"/>
    <n v="31.171710821349201"/>
    <n v="3.11717108213492E+16"/>
    <x v="2"/>
    <n v="3577"/>
    <s v="No"/>
    <x v="0"/>
    <n v="1981.0187796273001"/>
    <n v="1.9810187796273E+16"/>
    <n v="26.096958821636299"/>
    <n v="2609695882163630"/>
    <x v="79"/>
    <n v="103.5"/>
  </r>
  <r>
    <x v="4"/>
    <n v="69"/>
    <x v="0"/>
    <x v="9"/>
    <x v="2"/>
    <x v="0"/>
    <x v="3"/>
    <x v="3576"/>
    <x v="0"/>
    <x v="1"/>
    <n v="31.165168227327801"/>
    <n v="31.165168227327801"/>
    <n v="3.11651682273278E+16"/>
    <x v="2"/>
    <n v="3578"/>
    <s v="No"/>
    <x v="0"/>
    <n v="2324.0049726104398"/>
    <n v="2.32400497261044E+16"/>
    <n v="25.6693885476523"/>
    <n v="2566938854765230"/>
    <x v="283"/>
    <n v="101.7"/>
  </r>
  <r>
    <x v="4"/>
    <n v="54"/>
    <x v="0"/>
    <x v="9"/>
    <x v="1"/>
    <x v="0"/>
    <x v="1"/>
    <x v="3577"/>
    <x v="1"/>
    <x v="1"/>
    <n v="31.1625002857912"/>
    <n v="31.1625002857912"/>
    <n v="3116250028579120"/>
    <x v="2"/>
    <n v="3579"/>
    <s v="Si"/>
    <x v="1"/>
    <n v="2308.1100849423801"/>
    <n v="2.30811008494238E+16"/>
    <n v="243.60622265037"/>
    <n v="2.4360622265037E+16"/>
    <x v="214"/>
    <n v="93.9"/>
  </r>
  <r>
    <x v="4"/>
    <n v="53"/>
    <x v="0"/>
    <x v="5"/>
    <x v="1"/>
    <x v="2"/>
    <x v="1"/>
    <x v="3578"/>
    <x v="1"/>
    <x v="2"/>
    <n v="31.101743380418299"/>
    <n v="31.101743380418299"/>
    <n v="3.11017433804183E+16"/>
    <x v="2"/>
    <n v="3580"/>
    <s v="No"/>
    <x v="0"/>
    <n v="181.483658184625"/>
    <n v="1814836581846250"/>
    <n v="20.967279480976298"/>
    <n v="2096727948097630"/>
    <x v="42"/>
    <n v="95.5"/>
  </r>
  <r>
    <x v="4"/>
    <n v="59"/>
    <x v="1"/>
    <x v="2"/>
    <x v="3"/>
    <x v="0"/>
    <x v="0"/>
    <x v="3579"/>
    <x v="0"/>
    <x v="1"/>
    <n v="31.0971181096977"/>
    <n v="31.0971181096977"/>
    <n v="3.10971181096977E+16"/>
    <x v="2"/>
    <n v="3581"/>
    <s v="No"/>
    <x v="0"/>
    <n v="2013.6995142727201"/>
    <n v="2.01369951427272E+16"/>
    <n v="26.6407454569677"/>
    <n v="2664074545696770"/>
    <x v="451"/>
    <n v="91.6"/>
  </r>
  <r>
    <x v="4"/>
    <n v="52"/>
    <x v="1"/>
    <x v="2"/>
    <x v="3"/>
    <x v="3"/>
    <x v="1"/>
    <x v="3580"/>
    <x v="1"/>
    <x v="3"/>
    <n v="31.096473557309199"/>
    <n v="31.096473557309199"/>
    <n v="3.10964735573092E+16"/>
    <x v="2"/>
    <n v="3582"/>
    <s v="Si"/>
    <x v="1"/>
    <n v="1807.9877663580601"/>
    <n v="1.80798776635806E+16"/>
    <n v="185.86124758685199"/>
    <n v="1.85861247586852E+16"/>
    <x v="378"/>
    <n v="90.9"/>
  </r>
  <r>
    <x v="4"/>
    <n v="50"/>
    <x v="0"/>
    <x v="1"/>
    <x v="3"/>
    <x v="0"/>
    <x v="1"/>
    <x v="3581"/>
    <x v="1"/>
    <x v="3"/>
    <n v="31.0636521790335"/>
    <n v="31.0636521790335"/>
    <n v="3.10636521790335E+16"/>
    <x v="2"/>
    <n v="3583"/>
    <s v="No"/>
    <x v="0"/>
    <n v="2186.1738117149498"/>
    <n v="2.18617381171495E+16"/>
    <n v="27.572765546212398"/>
    <n v="2757276554621240"/>
    <x v="107"/>
    <n v="94.7"/>
  </r>
  <r>
    <x v="4"/>
    <n v="64"/>
    <x v="1"/>
    <x v="17"/>
    <x v="3"/>
    <x v="0"/>
    <x v="0"/>
    <x v="3582"/>
    <x v="0"/>
    <x v="3"/>
    <n v="31.040182838118199"/>
    <n v="31.040182838118199"/>
    <n v="3.10401828381182E+16"/>
    <x v="2"/>
    <n v="3584"/>
    <s v="No"/>
    <x v="0"/>
    <n v="2142.4604575107901"/>
    <n v="2.14246045751079E+16"/>
    <n v="224.016999651742"/>
    <n v="2.24016999651742E+16"/>
    <x v="191"/>
    <n v="91.8"/>
  </r>
  <r>
    <x v="4"/>
    <n v="68"/>
    <x v="1"/>
    <x v="5"/>
    <x v="0"/>
    <x v="3"/>
    <x v="3"/>
    <x v="3583"/>
    <x v="0"/>
    <x v="1"/>
    <n v="31.025394242346401"/>
    <n v="31.025394242346401"/>
    <n v="3.10253942423464E+16"/>
    <x v="2"/>
    <n v="3585"/>
    <s v="Si"/>
    <x v="1"/>
    <n v="22.313242350689698"/>
    <n v="223132423506897"/>
    <n v="257.57583297945303"/>
    <n v="2.57575832979453E+16"/>
    <x v="74"/>
    <n v="100.3"/>
  </r>
  <r>
    <x v="4"/>
    <n v="58"/>
    <x v="0"/>
    <x v="5"/>
    <x v="2"/>
    <x v="0"/>
    <x v="0"/>
    <x v="3584"/>
    <x v="0"/>
    <x v="0"/>
    <n v="31.015438058754697"/>
    <n v="3.1015438058754699"/>
    <n v="3101543805875470"/>
    <x v="2"/>
    <n v="3586"/>
    <s v="No"/>
    <x v="0"/>
    <n v="2259.58949922074"/>
    <n v="2.25958949922074E+16"/>
    <n v="254.181710715424"/>
    <n v="2.54181710715424E+16"/>
    <x v="458"/>
    <n v="101.5"/>
  </r>
  <r>
    <x v="4"/>
    <n v="65"/>
    <x v="0"/>
    <x v="2"/>
    <x v="2"/>
    <x v="3"/>
    <x v="3"/>
    <x v="3585"/>
    <x v="0"/>
    <x v="3"/>
    <n v="31.006489857859201"/>
    <n v="31.006489857859201"/>
    <n v="3.10064898578592E+16"/>
    <x v="2"/>
    <n v="3587"/>
    <s v="No"/>
    <x v="0"/>
    <n v="228.19389124479"/>
    <n v="2281938912447900"/>
    <n v="238.36560977190899"/>
    <n v="2.38365609771909E+16"/>
    <x v="123"/>
    <n v="94.8"/>
  </r>
  <r>
    <x v="4"/>
    <n v="67"/>
    <x v="1"/>
    <x v="6"/>
    <x v="2"/>
    <x v="3"/>
    <x v="3"/>
    <x v="3586"/>
    <x v="0"/>
    <x v="1"/>
    <n v="30.990110349761299"/>
    <n v="30.990110349761299"/>
    <n v="3.09901103497613E+16"/>
    <x v="2"/>
    <n v="3588"/>
    <s v="No"/>
    <x v="0"/>
    <n v="242.08598724545001"/>
    <n v="2420859872454500"/>
    <n v="219.392130208818"/>
    <n v="2.19392130208818E+16"/>
    <x v="53"/>
    <n v="101.7"/>
  </r>
  <r>
    <x v="4"/>
    <n v="61"/>
    <x v="1"/>
    <x v="9"/>
    <x v="1"/>
    <x v="0"/>
    <x v="0"/>
    <x v="3587"/>
    <x v="0"/>
    <x v="3"/>
    <n v="30.9627987596071"/>
    <n v="30.9627987596071"/>
    <n v="3096279875960710"/>
    <x v="2"/>
    <n v="3589"/>
    <s v="No"/>
    <x v="0"/>
    <n v="1958.7378601856699"/>
    <n v="1.95873786018567E+16"/>
    <n v="217.527939115446"/>
    <n v="2.17527939115446E+16"/>
    <x v="331"/>
    <n v="97.8"/>
  </r>
  <r>
    <x v="4"/>
    <n v="63"/>
    <x v="1"/>
    <x v="2"/>
    <x v="1"/>
    <x v="0"/>
    <x v="0"/>
    <x v="3588"/>
    <x v="1"/>
    <x v="3"/>
    <n v="30.9562299709313"/>
    <n v="30.9562299709313"/>
    <n v="3.09562299709313E+16"/>
    <x v="2"/>
    <n v="3590"/>
    <s v="No"/>
    <x v="0"/>
    <n v="211.446761257627"/>
    <n v="2114467612576270"/>
    <n v="248.63725406535201"/>
    <n v="2.48637254065352E+16"/>
    <x v="52"/>
    <n v="97.8"/>
  </r>
  <r>
    <x v="4"/>
    <n v="65"/>
    <x v="0"/>
    <x v="2"/>
    <x v="2"/>
    <x v="0"/>
    <x v="3"/>
    <x v="3589"/>
    <x v="1"/>
    <x v="3"/>
    <n v="30.9502077336805"/>
    <n v="30.9502077336805"/>
    <n v="3.09502077336805E+16"/>
    <x v="2"/>
    <n v="3591"/>
    <s v="No"/>
    <x v="0"/>
    <n v="206.286098556425"/>
    <n v="2062860985564250"/>
    <n v="190.008536308532"/>
    <n v="1.90008536308532E+16"/>
    <x v="167"/>
    <n v="100.2"/>
  </r>
  <r>
    <x v="4"/>
    <n v="60"/>
    <x v="0"/>
    <x v="11"/>
    <x v="2"/>
    <x v="0"/>
    <x v="0"/>
    <x v="3590"/>
    <x v="0"/>
    <x v="1"/>
    <n v="30.941305505456501"/>
    <n v="30.941305505456501"/>
    <n v="3.09413055054565E+16"/>
    <x v="2"/>
    <n v="3592"/>
    <s v="No"/>
    <x v="0"/>
    <n v="2231.3993916931399"/>
    <n v="2.23139939169314E+16"/>
    <n v="232.64433052171299"/>
    <n v="2.32644330521713E+16"/>
    <x v="414"/>
    <n v="97.8"/>
  </r>
  <r>
    <x v="4"/>
    <n v="55"/>
    <x v="1"/>
    <x v="16"/>
    <x v="1"/>
    <x v="3"/>
    <x v="0"/>
    <x v="3591"/>
    <x v="1"/>
    <x v="1"/>
    <n v="30.906579712612"/>
    <n v="30.906579712612"/>
    <n v="3.0906579712612E+16"/>
    <x v="2"/>
    <n v="3593"/>
    <s v="No"/>
    <x v="0"/>
    <n v="2106.17605513537"/>
    <n v="2.10617605513537E+16"/>
    <n v="232.262327879834"/>
    <n v="2.32262327879834E+16"/>
    <x v="418"/>
    <n v="91.6"/>
  </r>
  <r>
    <x v="4"/>
    <n v="56"/>
    <x v="1"/>
    <x v="0"/>
    <x v="1"/>
    <x v="3"/>
    <x v="0"/>
    <x v="3592"/>
    <x v="1"/>
    <x v="3"/>
    <n v="30.898079519311199"/>
    <n v="30.898079519311199"/>
    <n v="3.08980795193112E+16"/>
    <x v="2"/>
    <n v="3594"/>
    <s v="No"/>
    <x v="0"/>
    <n v="183.27682409416801"/>
    <n v="1832768240941680"/>
    <n v="24.238584097676899"/>
    <n v="2423858409767690"/>
    <x v="173"/>
    <n v="94.2"/>
  </r>
  <r>
    <x v="4"/>
    <n v="55"/>
    <x v="1"/>
    <x v="9"/>
    <x v="1"/>
    <x v="3"/>
    <x v="0"/>
    <x v="3593"/>
    <x v="0"/>
    <x v="1"/>
    <n v="30.866771598575703"/>
    <n v="3.0866771598575702"/>
    <n v="3086677159857570"/>
    <x v="2"/>
    <n v="3595"/>
    <s v="Si"/>
    <x v="1"/>
    <n v="197.32938933384901"/>
    <n v="1973293893338490"/>
    <n v="247.87148247217399"/>
    <n v="2.47871482472174E+16"/>
    <x v="280"/>
    <n v="99.3"/>
  </r>
  <r>
    <x v="4"/>
    <n v="57"/>
    <x v="1"/>
    <x v="5"/>
    <x v="1"/>
    <x v="3"/>
    <x v="0"/>
    <x v="3594"/>
    <x v="1"/>
    <x v="3"/>
    <n v="30.837238729789"/>
    <n v="30.837238729789"/>
    <n v="3.0837238729789E+16"/>
    <x v="2"/>
    <n v="3596"/>
    <s v="No"/>
    <x v="0"/>
    <n v="216.803953938718"/>
    <n v="2168039539387180"/>
    <n v="275.39139066606998"/>
    <n v="2.7539139066607E+16"/>
    <x v="331"/>
    <n v="94.9"/>
  </r>
  <r>
    <x v="4"/>
    <n v="62"/>
    <x v="1"/>
    <x v="8"/>
    <x v="3"/>
    <x v="2"/>
    <x v="0"/>
    <x v="3595"/>
    <x v="0"/>
    <x v="3"/>
    <n v="30.790032284165601"/>
    <n v="30.790032284165601"/>
    <n v="3079003228416560"/>
    <x v="2"/>
    <n v="3597"/>
    <s v="No"/>
    <x v="0"/>
    <n v="187.35464603409599"/>
    <n v="1873546460340960"/>
    <n v="208.41019695781199"/>
    <n v="2.08410196957812E+16"/>
    <x v="78"/>
    <n v="95.6"/>
  </r>
  <r>
    <x v="4"/>
    <n v="60"/>
    <x v="0"/>
    <x v="0"/>
    <x v="1"/>
    <x v="0"/>
    <x v="0"/>
    <x v="3596"/>
    <x v="0"/>
    <x v="3"/>
    <n v="30.789980512220701"/>
    <n v="30.789980512220701"/>
    <n v="3.07899805122207E+16"/>
    <x v="2"/>
    <n v="3598"/>
    <s v="No"/>
    <x v="0"/>
    <n v="1990.0328669678399"/>
    <n v="1.99003286696784E+16"/>
    <n v="23.248589352842501"/>
    <n v="2324858935284250"/>
    <x v="319"/>
    <n v="97.3"/>
  </r>
  <r>
    <x v="4"/>
    <n v="52"/>
    <x v="0"/>
    <x v="3"/>
    <x v="1"/>
    <x v="0"/>
    <x v="1"/>
    <x v="3597"/>
    <x v="1"/>
    <x v="3"/>
    <n v="30.779147525428002"/>
    <n v="30.779147525428002"/>
    <n v="3.0779147525428E+16"/>
    <x v="2"/>
    <n v="3599"/>
    <s v="No"/>
    <x v="0"/>
    <n v="2156.6567011687498"/>
    <n v="2.15665670116875E+16"/>
    <n v="241.65752654598001"/>
    <n v="2.4165752654598E+16"/>
    <x v="32"/>
    <n v="92.6"/>
  </r>
  <r>
    <x v="4"/>
    <n v="64"/>
    <x v="0"/>
    <x v="2"/>
    <x v="2"/>
    <x v="0"/>
    <x v="0"/>
    <x v="3598"/>
    <x v="0"/>
    <x v="1"/>
    <n v="30.769863339187999"/>
    <n v="30.769863339187999"/>
    <n v="3.0769863339188E+16"/>
    <x v="2"/>
    <n v="3600"/>
    <s v="No"/>
    <x v="0"/>
    <n v="240.30794653566301"/>
    <n v="2403079465356630"/>
    <n v="242.4866506898"/>
    <n v="2.424866506898E+16"/>
    <x v="180"/>
    <n v="97.4"/>
  </r>
  <r>
    <x v="4"/>
    <n v="66"/>
    <x v="0"/>
    <x v="0"/>
    <x v="0"/>
    <x v="0"/>
    <x v="3"/>
    <x v="3599"/>
    <x v="1"/>
    <x v="1"/>
    <n v="30.759741263756201"/>
    <n v="30.759741263756201"/>
    <n v="3.07597412637562E+16"/>
    <x v="2"/>
    <n v="3601"/>
    <s v="Si"/>
    <x v="1"/>
    <n v="2065.15659672416"/>
    <n v="2.06515659672416E+16"/>
    <n v="239.948733207093"/>
    <n v="2.39948733207093E+16"/>
    <x v="351"/>
    <n v="101.5"/>
  </r>
  <r>
    <x v="4"/>
    <n v="74"/>
    <x v="1"/>
    <x v="2"/>
    <x v="2"/>
    <x v="3"/>
    <x v="3"/>
    <x v="3600"/>
    <x v="1"/>
    <x v="3"/>
    <n v="30.758724643253"/>
    <n v="30.758724643253"/>
    <n v="3.0758724643253E+16"/>
    <x v="2"/>
    <n v="3602"/>
    <s v="No"/>
    <x v="0"/>
    <n v="2113.1960827770099"/>
    <n v="2.11319608277701E+16"/>
    <n v="212.024253577704"/>
    <n v="2.12024253577704E+16"/>
    <x v="283"/>
    <n v="102.5"/>
  </r>
  <r>
    <x v="4"/>
    <n v="61"/>
    <x v="0"/>
    <x v="6"/>
    <x v="1"/>
    <x v="0"/>
    <x v="0"/>
    <x v="3601"/>
    <x v="1"/>
    <x v="3"/>
    <n v="30.757301790299998"/>
    <n v="3.0757301790299998"/>
    <n v="3075730179030000"/>
    <x v="2"/>
    <n v="3603"/>
    <s v="No"/>
    <x v="0"/>
    <n v="1993.50702996461"/>
    <n v="1.99350702996461E+16"/>
    <n v="211.41834246269701"/>
    <n v="2.11418342462697E+16"/>
    <x v="202"/>
    <n v="95.5"/>
  </r>
  <r>
    <x v="4"/>
    <n v="61"/>
    <x v="1"/>
    <x v="2"/>
    <x v="1"/>
    <x v="1"/>
    <x v="0"/>
    <x v="3602"/>
    <x v="2"/>
    <x v="3"/>
    <n v="30.7494964966615"/>
    <n v="3.0749496496661499"/>
    <n v="3074949649666150"/>
    <x v="2"/>
    <n v="3604"/>
    <s v="No"/>
    <x v="0"/>
    <n v="1831.73740557114"/>
    <n v="1.83173740557114E+16"/>
    <n v="216.13361687471999"/>
    <n v="2.1613361687472E+16"/>
    <x v="65"/>
    <n v="87.4"/>
  </r>
  <r>
    <x v="4"/>
    <n v="60"/>
    <x v="0"/>
    <x v="9"/>
    <x v="1"/>
    <x v="0"/>
    <x v="0"/>
    <x v="3603"/>
    <x v="2"/>
    <x v="3"/>
    <n v="30.739227708730301"/>
    <n v="30.739227708730301"/>
    <n v="3.07392277087303E+16"/>
    <x v="2"/>
    <n v="3605"/>
    <s v="No"/>
    <x v="0"/>
    <n v="210.30668540656299"/>
    <n v="2103066854065630"/>
    <n v="209.23367012733999"/>
    <n v="2.0923367012734E+16"/>
    <x v="191"/>
    <n v="96.3"/>
  </r>
  <r>
    <x v="4"/>
    <n v="50"/>
    <x v="0"/>
    <x v="0"/>
    <x v="1"/>
    <x v="3"/>
    <x v="1"/>
    <x v="3604"/>
    <x v="0"/>
    <x v="3"/>
    <n v="30.727646858768399"/>
    <n v="30.727646858768399"/>
    <n v="3.07276468587684E+16"/>
    <x v="2"/>
    <n v="3606"/>
    <s v="No"/>
    <x v="0"/>
    <n v="2245.2751838010499"/>
    <n v="2.24527518380105E+16"/>
    <n v="237.210477521379"/>
    <n v="2.37210477521379E+16"/>
    <x v="103"/>
    <n v="91.3"/>
  </r>
  <r>
    <x v="4"/>
    <n v="57"/>
    <x v="0"/>
    <x v="13"/>
    <x v="0"/>
    <x v="0"/>
    <x v="0"/>
    <x v="3605"/>
    <x v="0"/>
    <x v="0"/>
    <n v="30.725022322540202"/>
    <n v="30.725022322540202"/>
    <n v="3.07250223225402E+16"/>
    <x v="2"/>
    <n v="3607"/>
    <s v="No"/>
    <x v="0"/>
    <n v="228.706769399123"/>
    <n v="2287067693991230"/>
    <n v="23.990902728235501"/>
    <n v="2399090272823550"/>
    <x v="0"/>
    <n v="99.5"/>
  </r>
  <r>
    <x v="4"/>
    <n v="60"/>
    <x v="1"/>
    <x v="5"/>
    <x v="1"/>
    <x v="1"/>
    <x v="0"/>
    <x v="3606"/>
    <x v="1"/>
    <x v="1"/>
    <n v="30.723963803703001"/>
    <n v="30.723963803703001"/>
    <n v="3.0723963803703E+16"/>
    <x v="2"/>
    <n v="3608"/>
    <s v="No"/>
    <x v="0"/>
    <n v="2047.92365353027"/>
    <n v="2.04792365353027E+16"/>
    <n v="233.434700033024"/>
    <n v="2.33434700033024E+16"/>
    <x v="185"/>
    <n v="96.3"/>
  </r>
  <r>
    <x v="4"/>
    <n v="56"/>
    <x v="1"/>
    <x v="3"/>
    <x v="3"/>
    <x v="0"/>
    <x v="0"/>
    <x v="3607"/>
    <x v="0"/>
    <x v="1"/>
    <n v="30.7178823129614"/>
    <n v="30.7178823129614"/>
    <n v="3.07178823129614E+16"/>
    <x v="2"/>
    <n v="3609"/>
    <s v="No"/>
    <x v="0"/>
    <n v="2444.6969125760902"/>
    <n v="2.44469691257609E+16"/>
    <n v="239.964174045204"/>
    <n v="2.39964174045204E+16"/>
    <x v="238"/>
    <n v="96.4"/>
  </r>
  <r>
    <x v="4"/>
    <n v="45"/>
    <x v="0"/>
    <x v="5"/>
    <x v="1"/>
    <x v="3"/>
    <x v="1"/>
    <x v="3608"/>
    <x v="1"/>
    <x v="3"/>
    <n v="30.697646022752998"/>
    <n v="30.697646022752998"/>
    <n v="3.0697646022753E+16"/>
    <x v="2"/>
    <n v="3610"/>
    <s v="No"/>
    <x v="0"/>
    <n v="1908.23348047743"/>
    <n v="1.90823348047743E+16"/>
    <n v="24.197989342292299"/>
    <n v="2419798934229230"/>
    <x v="78"/>
    <n v="90.1"/>
  </r>
  <r>
    <x v="4"/>
    <n v="69"/>
    <x v="1"/>
    <x v="8"/>
    <x v="0"/>
    <x v="3"/>
    <x v="3"/>
    <x v="3609"/>
    <x v="0"/>
    <x v="1"/>
    <n v="30.696240029310999"/>
    <n v="30.696240029310999"/>
    <n v="3.0696240029311E+16"/>
    <x v="2"/>
    <n v="3611"/>
    <s v="Si"/>
    <x v="1"/>
    <n v="217.55824138396599"/>
    <n v="2175582413839660"/>
    <n v="260.88105270932999"/>
    <n v="2.6088105270933E+16"/>
    <x v="396"/>
    <n v="94.7"/>
  </r>
  <r>
    <x v="4"/>
    <n v="64"/>
    <x v="1"/>
    <x v="2"/>
    <x v="1"/>
    <x v="3"/>
    <x v="0"/>
    <x v="3610"/>
    <x v="0"/>
    <x v="1"/>
    <n v="30.6863201659352"/>
    <n v="3.0686320165935199"/>
    <n v="3068632016593520"/>
    <x v="2"/>
    <n v="3612"/>
    <s v="No"/>
    <x v="0"/>
    <n v="2169.4918700906601"/>
    <n v="2.16949187009066E+16"/>
    <n v="264.15381622834502"/>
    <n v="2.64153816228345E+16"/>
    <x v="212"/>
    <n v="92.9"/>
  </r>
  <r>
    <x v="4"/>
    <n v="61"/>
    <x v="0"/>
    <x v="0"/>
    <x v="1"/>
    <x v="3"/>
    <x v="0"/>
    <x v="3611"/>
    <x v="1"/>
    <x v="1"/>
    <n v="30.684451692304599"/>
    <n v="0.30684451692304598"/>
    <n v="306844516923046"/>
    <x v="2"/>
    <n v="3613"/>
    <s v="Si"/>
    <x v="1"/>
    <n v="2407.3526710107599"/>
    <n v="2.40735267101076E+16"/>
    <n v="279.87163428512099"/>
    <n v="2.79871634285121E+16"/>
    <x v="317"/>
    <n v="97.8"/>
  </r>
  <r>
    <x v="4"/>
    <n v="65"/>
    <x v="0"/>
    <x v="8"/>
    <x v="2"/>
    <x v="3"/>
    <x v="3"/>
    <x v="3612"/>
    <x v="1"/>
    <x v="3"/>
    <n v="30.627560289066"/>
    <n v="30.627560289066"/>
    <n v="3.0627560289066E+16"/>
    <x v="2"/>
    <n v="3614"/>
    <s v="No"/>
    <x v="0"/>
    <n v="2125.20390271118"/>
    <n v="2.12520390271118E+16"/>
    <n v="227.577215012762"/>
    <n v="2.27577215012762E+16"/>
    <x v="349"/>
    <n v="97.9"/>
  </r>
  <r>
    <x v="4"/>
    <n v="68"/>
    <x v="0"/>
    <x v="13"/>
    <x v="2"/>
    <x v="3"/>
    <x v="3"/>
    <x v="3613"/>
    <x v="0"/>
    <x v="3"/>
    <n v="30.589741311015299"/>
    <n v="0.305897413110153"/>
    <n v="305897413110153"/>
    <x v="2"/>
    <n v="3615"/>
    <s v="Si"/>
    <x v="1"/>
    <n v="2420.4757204012499"/>
    <n v="2.42047572040125E+16"/>
    <n v="267.40587089045198"/>
    <n v="2.67405870890452E+16"/>
    <x v="79"/>
    <n v="95.8"/>
  </r>
  <r>
    <x v="4"/>
    <n v="52"/>
    <x v="1"/>
    <x v="3"/>
    <x v="1"/>
    <x v="3"/>
    <x v="1"/>
    <x v="3614"/>
    <x v="0"/>
    <x v="1"/>
    <n v="30.5737283588021"/>
    <n v="30.5737283588021"/>
    <n v="3.05737283588021E+16"/>
    <x v="2"/>
    <n v="3616"/>
    <s v="No"/>
    <x v="0"/>
    <n v="257.49236071115598"/>
    <n v="2574923607111560"/>
    <n v="225.15493764967599"/>
    <n v="2.25154937649676E+16"/>
    <x v="95"/>
    <n v="88.2"/>
  </r>
  <r>
    <x v="4"/>
    <n v="58"/>
    <x v="1"/>
    <x v="2"/>
    <x v="3"/>
    <x v="0"/>
    <x v="0"/>
    <x v="3615"/>
    <x v="1"/>
    <x v="1"/>
    <n v="30.549972795660501"/>
    <n v="30.549972795660501"/>
    <n v="3.05499727956605E+16"/>
    <x v="2"/>
    <n v="3617"/>
    <s v="No"/>
    <x v="0"/>
    <n v="205.790488569937"/>
    <n v="2057904885699370"/>
    <n v="21.893816832799398"/>
    <n v="2189381683279940"/>
    <x v="422"/>
    <n v="91.1"/>
  </r>
  <r>
    <x v="4"/>
    <n v="70"/>
    <x v="0"/>
    <x v="0"/>
    <x v="3"/>
    <x v="3"/>
    <x v="3"/>
    <x v="3616"/>
    <x v="1"/>
    <x v="3"/>
    <n v="30.546788827700201"/>
    <n v="3.0546788827700202"/>
    <n v="3054678882770020"/>
    <x v="2"/>
    <n v="3618"/>
    <s v="No"/>
    <x v="0"/>
    <n v="2199.6656526217398"/>
    <n v="2.19966565262174E+16"/>
    <n v="226.19621126142999"/>
    <n v="2.2619621126143E+16"/>
    <x v="275"/>
    <n v="100.7"/>
  </r>
  <r>
    <x v="4"/>
    <n v="64"/>
    <x v="1"/>
    <x v="9"/>
    <x v="2"/>
    <x v="0"/>
    <x v="0"/>
    <x v="3617"/>
    <x v="0"/>
    <x v="2"/>
    <n v="30.532773277136702"/>
    <n v="30.532773277136702"/>
    <n v="3.05327732771367E+16"/>
    <x v="2"/>
    <n v="3619"/>
    <s v="Si"/>
    <x v="1"/>
    <n v="2119.28276477909"/>
    <n v="2.11928276477909E+16"/>
    <n v="27.473481327986502"/>
    <n v="2747348132798650"/>
    <x v="381"/>
    <n v="101.3"/>
  </r>
  <r>
    <x v="4"/>
    <n v="61"/>
    <x v="1"/>
    <x v="11"/>
    <x v="2"/>
    <x v="0"/>
    <x v="0"/>
    <x v="3618"/>
    <x v="0"/>
    <x v="1"/>
    <n v="30.517768807606199"/>
    <n v="30.517768807606199"/>
    <n v="3.05177688076062E+16"/>
    <x v="2"/>
    <n v="3620"/>
    <s v="No"/>
    <x v="0"/>
    <n v="2393.4348980518698"/>
    <n v="2.39343489805187E+16"/>
    <n v="230.34636202557499"/>
    <n v="2.30346362025575E+16"/>
    <x v="405"/>
    <n v="102.4"/>
  </r>
  <r>
    <x v="4"/>
    <n v="67"/>
    <x v="0"/>
    <x v="3"/>
    <x v="2"/>
    <x v="0"/>
    <x v="3"/>
    <x v="3619"/>
    <x v="1"/>
    <x v="3"/>
    <n v="30.482980812911901"/>
    <n v="3.0482980812911902"/>
    <n v="3048298081291190"/>
    <x v="2"/>
    <n v="3621"/>
    <s v="No"/>
    <x v="0"/>
    <n v="239.35068883823399"/>
    <n v="2393506888382340"/>
    <n v="287.49954654509497"/>
    <n v="2.87499546545095E+16"/>
    <x v="53"/>
    <n v="100.1"/>
  </r>
  <r>
    <x v="4"/>
    <n v="61"/>
    <x v="1"/>
    <x v="5"/>
    <x v="1"/>
    <x v="3"/>
    <x v="0"/>
    <x v="3620"/>
    <x v="0"/>
    <x v="3"/>
    <n v="30.4185900260624"/>
    <n v="30.4185900260624"/>
    <n v="3.04185900260624E+16"/>
    <x v="2"/>
    <n v="3622"/>
    <s v="Si"/>
    <x v="1"/>
    <n v="2323.0743658972101"/>
    <n v="2.32307436589721E+16"/>
    <n v="220.95996218316799"/>
    <n v="2.20959962183168E+16"/>
    <x v="76"/>
    <n v="98"/>
  </r>
  <r>
    <x v="4"/>
    <n v="54"/>
    <x v="1"/>
    <x v="2"/>
    <x v="1"/>
    <x v="3"/>
    <x v="1"/>
    <x v="3621"/>
    <x v="0"/>
    <x v="3"/>
    <n v="30.406241798242"/>
    <n v="30.406241798242"/>
    <n v="3.0406241798242E+16"/>
    <x v="2"/>
    <n v="3623"/>
    <s v="No"/>
    <x v="0"/>
    <n v="199.60857710640499"/>
    <n v="1996085771064050"/>
    <n v="23.8426752008805"/>
    <n v="2384267520088050"/>
    <x v="64"/>
    <n v="92.1"/>
  </r>
  <r>
    <x v="4"/>
    <n v="55"/>
    <x v="1"/>
    <x v="2"/>
    <x v="1"/>
    <x v="3"/>
    <x v="0"/>
    <x v="3622"/>
    <x v="0"/>
    <x v="0"/>
    <n v="30.373953748134198"/>
    <n v="30.373953748134198"/>
    <n v="3.03739537481342E+16"/>
    <x v="2"/>
    <n v="3624"/>
    <s v="No"/>
    <x v="0"/>
    <n v="194.241338352388"/>
    <n v="1942413383523880"/>
    <n v="25.7270198741667"/>
    <n v="2572701987416670"/>
    <x v="391"/>
    <n v="92.7"/>
  </r>
  <r>
    <x v="4"/>
    <n v="44"/>
    <x v="0"/>
    <x v="6"/>
    <x v="1"/>
    <x v="2"/>
    <x v="2"/>
    <x v="3623"/>
    <x v="1"/>
    <x v="1"/>
    <n v="30.363331375298198"/>
    <n v="30.363331375298198"/>
    <n v="3.03633313752982E+16"/>
    <x v="2"/>
    <n v="3625"/>
    <s v="No"/>
    <x v="0"/>
    <n v="1922.7705072091101"/>
    <n v="1.92277050720911E+16"/>
    <n v="230.30056342990699"/>
    <n v="2.30300563429907E+16"/>
    <x v="84"/>
    <n v="89.5"/>
  </r>
  <r>
    <x v="4"/>
    <n v="63"/>
    <x v="0"/>
    <x v="9"/>
    <x v="3"/>
    <x v="3"/>
    <x v="0"/>
    <x v="3624"/>
    <x v="0"/>
    <x v="1"/>
    <n v="30.356671433424399"/>
    <n v="30.356671433424399"/>
    <n v="3.03566714334244E+16"/>
    <x v="2"/>
    <n v="3626"/>
    <s v="Si"/>
    <x v="1"/>
    <n v="2414.8555653598701"/>
    <n v="2.41485556535987E+16"/>
    <n v="254.84247315011299"/>
    <n v="2.54842473150113E+16"/>
    <x v="466"/>
    <n v="101.4"/>
  </r>
  <r>
    <x v="4"/>
    <n v="63"/>
    <x v="0"/>
    <x v="7"/>
    <x v="2"/>
    <x v="0"/>
    <x v="0"/>
    <x v="3625"/>
    <x v="1"/>
    <x v="3"/>
    <n v="30.346465459812102"/>
    <n v="30.346465459812102"/>
    <n v="3034646545981210"/>
    <x v="2"/>
    <n v="3627"/>
    <s v="No"/>
    <x v="0"/>
    <n v="1847.3121691582101"/>
    <n v="1.84731216915821E+16"/>
    <n v="209.087480585495"/>
    <n v="2.09087480585495E+16"/>
    <x v="170"/>
    <n v="100.6"/>
  </r>
  <r>
    <x v="4"/>
    <n v="50"/>
    <x v="0"/>
    <x v="10"/>
    <x v="3"/>
    <x v="2"/>
    <x v="1"/>
    <x v="3626"/>
    <x v="1"/>
    <x v="0"/>
    <n v="30.341663571729299"/>
    <n v="30.341663571729299"/>
    <n v="3.03416635717293E+16"/>
    <x v="2"/>
    <n v="3628"/>
    <s v="No"/>
    <x v="0"/>
    <n v="2203.2569869948002"/>
    <n v="2.2032569869948E+16"/>
    <n v="249.65929547401601"/>
    <n v="2.49659295474016E+16"/>
    <x v="177"/>
    <n v="94.5"/>
  </r>
  <r>
    <x v="4"/>
    <n v="55"/>
    <x v="1"/>
    <x v="8"/>
    <x v="1"/>
    <x v="0"/>
    <x v="0"/>
    <x v="3627"/>
    <x v="0"/>
    <x v="0"/>
    <n v="30.324282867032597"/>
    <n v="0.30324282867032598"/>
    <n v="303242828670326"/>
    <x v="2"/>
    <n v="3629"/>
    <s v="No"/>
    <x v="0"/>
    <n v="2093.3748935911799"/>
    <n v="2.09337489359118E+16"/>
    <n v="25.829960104598101"/>
    <n v="2582996010459810"/>
    <x v="370"/>
    <n v="93.8"/>
  </r>
  <r>
    <x v="4"/>
    <n v="57"/>
    <x v="0"/>
    <x v="9"/>
    <x v="1"/>
    <x v="0"/>
    <x v="0"/>
    <x v="3628"/>
    <x v="0"/>
    <x v="1"/>
    <n v="30.3167473284038"/>
    <n v="30.3167473284038"/>
    <n v="3.03167473284038E+16"/>
    <x v="2"/>
    <n v="3630"/>
    <s v="No"/>
    <x v="0"/>
    <n v="2007.8021371375401"/>
    <n v="2.00780213713754E+16"/>
    <n v="26.363099846264198"/>
    <n v="2636309984626420"/>
    <x v="458"/>
    <n v="99"/>
  </r>
  <r>
    <x v="4"/>
    <n v="47"/>
    <x v="1"/>
    <x v="5"/>
    <x v="2"/>
    <x v="0"/>
    <x v="1"/>
    <x v="3629"/>
    <x v="0"/>
    <x v="2"/>
    <n v="30.2849173647611"/>
    <n v="0.30284917364761099"/>
    <n v="302849173647611"/>
    <x v="2"/>
    <n v="3631"/>
    <s v="No"/>
    <x v="0"/>
    <n v="2022.1285025075599"/>
    <n v="2.02212850250756E+16"/>
    <n v="220.43629885074"/>
    <n v="2.2043629885074E+16"/>
    <x v="146"/>
    <n v="96"/>
  </r>
  <r>
    <x v="4"/>
    <n v="46"/>
    <x v="1"/>
    <x v="9"/>
    <x v="1"/>
    <x v="3"/>
    <x v="1"/>
    <x v="3630"/>
    <x v="0"/>
    <x v="1"/>
    <n v="30.2724648699818"/>
    <n v="30.2724648699818"/>
    <n v="3.02724648699818E+16"/>
    <x v="2"/>
    <n v="3632"/>
    <s v="No"/>
    <x v="0"/>
    <n v="2055.0959798645399"/>
    <n v="2.05509597986454E+16"/>
    <n v="259.71310718532197"/>
    <n v="2.59713107185322E+16"/>
    <x v="369"/>
    <n v="88.9"/>
  </r>
  <r>
    <x v="4"/>
    <n v="51"/>
    <x v="1"/>
    <x v="6"/>
    <x v="3"/>
    <x v="0"/>
    <x v="1"/>
    <x v="3631"/>
    <x v="0"/>
    <x v="1"/>
    <n v="30.252378415890099"/>
    <n v="30.252378415890099"/>
    <n v="3.02523784158901E+16"/>
    <x v="2"/>
    <n v="3633"/>
    <s v="Si"/>
    <x v="1"/>
    <n v="2083.6674095443"/>
    <n v="2.0836674095443E+16"/>
    <n v="243.60259970206499"/>
    <n v="2.43602599702065E+16"/>
    <x v="264"/>
    <n v="95"/>
  </r>
  <r>
    <x v="4"/>
    <n v="62"/>
    <x v="0"/>
    <x v="5"/>
    <x v="2"/>
    <x v="3"/>
    <x v="0"/>
    <x v="3632"/>
    <x v="0"/>
    <x v="0"/>
    <n v="30.233331172439499"/>
    <n v="30.233331172439499"/>
    <n v="3.02333311724395E+16"/>
    <x v="2"/>
    <n v="3634"/>
    <s v="No"/>
    <x v="0"/>
    <n v="1988.8398139277101"/>
    <n v="1.98883981392771E+16"/>
    <n v="246.723309310926"/>
    <n v="2.46723309310926E+16"/>
    <x v="139"/>
    <n v="97.3"/>
  </r>
  <r>
    <x v="4"/>
    <n v="57"/>
    <x v="0"/>
    <x v="5"/>
    <x v="2"/>
    <x v="0"/>
    <x v="0"/>
    <x v="3633"/>
    <x v="0"/>
    <x v="0"/>
    <n v="30.228917928377701"/>
    <n v="30.228917928377701"/>
    <n v="3.02289179283777E+16"/>
    <x v="2"/>
    <n v="3635"/>
    <s v="Si"/>
    <x v="1"/>
    <n v="224.68695390025201"/>
    <n v="2246869539002520"/>
    <n v="23.509078295187599"/>
    <n v="2350907829518760"/>
    <x v="402"/>
    <n v="97.7"/>
  </r>
  <r>
    <x v="4"/>
    <n v="55"/>
    <x v="0"/>
    <x v="8"/>
    <x v="0"/>
    <x v="3"/>
    <x v="0"/>
    <x v="3634"/>
    <x v="0"/>
    <x v="1"/>
    <n v="30.225923882638501"/>
    <n v="30.225923882638501"/>
    <n v="3.02259238826385E+16"/>
    <x v="2"/>
    <n v="3636"/>
    <s v="Si"/>
    <x v="1"/>
    <n v="228.83700300813001"/>
    <n v="2288370030081300"/>
    <n v="24.6105854071381"/>
    <n v="2461058540713810"/>
    <x v="343"/>
    <n v="98.8"/>
  </r>
  <r>
    <x v="4"/>
    <n v="50"/>
    <x v="0"/>
    <x v="11"/>
    <x v="3"/>
    <x v="0"/>
    <x v="1"/>
    <x v="3635"/>
    <x v="1"/>
    <x v="3"/>
    <n v="30.2201711331364"/>
    <n v="30.2201711331364"/>
    <n v="3.02201711331364E+16"/>
    <x v="2"/>
    <n v="3637"/>
    <s v="No"/>
    <x v="0"/>
    <n v="2059.4931422045802"/>
    <n v="2.05949314220458E+16"/>
    <n v="257.18018504586303"/>
    <n v="2.57180185045863E+16"/>
    <x v="215"/>
    <n v="96.6"/>
  </r>
  <r>
    <x v="4"/>
    <n v="71"/>
    <x v="0"/>
    <x v="11"/>
    <x v="1"/>
    <x v="1"/>
    <x v="3"/>
    <x v="3636"/>
    <x v="2"/>
    <x v="3"/>
    <n v="30.2069579146699"/>
    <n v="3.0206957914669901"/>
    <n v="3020695791466990"/>
    <x v="2"/>
    <n v="3638"/>
    <s v="No"/>
    <x v="0"/>
    <n v="1901.4835689665899"/>
    <n v="1.90148356896659E+16"/>
    <n v="182.857981092751"/>
    <n v="1.82857981092751E+16"/>
    <x v="455"/>
    <n v="92.7"/>
  </r>
  <r>
    <x v="4"/>
    <n v="59"/>
    <x v="0"/>
    <x v="3"/>
    <x v="1"/>
    <x v="0"/>
    <x v="0"/>
    <x v="3637"/>
    <x v="0"/>
    <x v="1"/>
    <n v="30.205285899213798"/>
    <n v="30.205285899213798"/>
    <n v="3.02052858992138E+16"/>
    <x v="2"/>
    <n v="3639"/>
    <s v="No"/>
    <x v="0"/>
    <n v="2062.0831235318801"/>
    <n v="2.06208312353188E+16"/>
    <n v="203.85154288984199"/>
    <n v="2.03851542889842E+16"/>
    <x v="8"/>
    <n v="98.6"/>
  </r>
  <r>
    <x v="4"/>
    <n v="51"/>
    <x v="1"/>
    <x v="2"/>
    <x v="1"/>
    <x v="1"/>
    <x v="1"/>
    <x v="3638"/>
    <x v="2"/>
    <x v="1"/>
    <n v="30.166886811553798"/>
    <n v="3.0166886811553799"/>
    <n v="3016688681155380"/>
    <x v="2"/>
    <n v="3640"/>
    <s v="No"/>
    <x v="0"/>
    <n v="1815.5832675787401"/>
    <n v="1.81558326757874E+16"/>
    <n v="206.72153718887299"/>
    <n v="2.06721537188873E+16"/>
    <x v="355"/>
    <n v="87.8"/>
  </r>
  <r>
    <x v="4"/>
    <n v="62"/>
    <x v="0"/>
    <x v="2"/>
    <x v="1"/>
    <x v="3"/>
    <x v="0"/>
    <x v="3639"/>
    <x v="0"/>
    <x v="1"/>
    <n v="30.1501840972997"/>
    <n v="30.1501840972997"/>
    <n v="3.01501840972997E+16"/>
    <x v="2"/>
    <n v="3641"/>
    <s v="No"/>
    <x v="0"/>
    <n v="2192.5208198317"/>
    <n v="2.1925208198317E+16"/>
    <n v="243.057172092641"/>
    <n v="2.43057172092641E+16"/>
    <x v="30"/>
    <n v="96.6"/>
  </r>
  <r>
    <x v="4"/>
    <n v="62"/>
    <x v="1"/>
    <x v="8"/>
    <x v="1"/>
    <x v="0"/>
    <x v="0"/>
    <x v="3640"/>
    <x v="1"/>
    <x v="3"/>
    <n v="30.1455047684126"/>
    <n v="0.30145504768412601"/>
    <n v="301455047684126"/>
    <x v="2"/>
    <n v="3642"/>
    <s v="No"/>
    <x v="0"/>
    <n v="2083.3949376240998"/>
    <n v="2.0833949376241E+16"/>
    <n v="22.864098710605202"/>
    <n v="2286409871060520"/>
    <x v="247"/>
    <n v="92.1"/>
  </r>
  <r>
    <x v="4"/>
    <n v="43"/>
    <x v="1"/>
    <x v="1"/>
    <x v="1"/>
    <x v="0"/>
    <x v="2"/>
    <x v="3641"/>
    <x v="1"/>
    <x v="1"/>
    <n v="30.134174083720801"/>
    <n v="0.30134174083720799"/>
    <n v="301341740837208"/>
    <x v="2"/>
    <n v="3643"/>
    <s v="No"/>
    <x v="0"/>
    <n v="1964.6167195816499"/>
    <n v="1.96461671958165E+16"/>
    <n v="222.38758500445701"/>
    <n v="2.22387585004457E+16"/>
    <x v="204"/>
    <n v="88.5"/>
  </r>
  <r>
    <x v="4"/>
    <n v="73"/>
    <x v="1"/>
    <x v="6"/>
    <x v="3"/>
    <x v="3"/>
    <x v="3"/>
    <x v="3642"/>
    <x v="0"/>
    <x v="3"/>
    <n v="30.131588623416601"/>
    <n v="30.131588623416601"/>
    <n v="3.01315886234166E+16"/>
    <x v="2"/>
    <n v="3644"/>
    <s v="No"/>
    <x v="0"/>
    <n v="2081.6040501062298"/>
    <n v="2.08160405010623E+16"/>
    <n v="223.033920033698"/>
    <n v="2.23033920033698E+16"/>
    <x v="141"/>
    <n v="102"/>
  </r>
  <r>
    <x v="4"/>
    <n v="52"/>
    <x v="1"/>
    <x v="0"/>
    <x v="1"/>
    <x v="0"/>
    <x v="1"/>
    <x v="3643"/>
    <x v="0"/>
    <x v="3"/>
    <n v="30.088153050833299"/>
    <n v="30.088153050833299"/>
    <n v="3.00881530508333E+16"/>
    <x v="2"/>
    <n v="3645"/>
    <s v="No"/>
    <x v="0"/>
    <n v="204.101623732218"/>
    <n v="2041016237322180"/>
    <n v="242.95814055971999"/>
    <n v="2.4295814055972E+16"/>
    <x v="341"/>
    <n v="89.3"/>
  </r>
  <r>
    <x v="4"/>
    <n v="60"/>
    <x v="1"/>
    <x v="2"/>
    <x v="1"/>
    <x v="3"/>
    <x v="0"/>
    <x v="3644"/>
    <x v="1"/>
    <x v="3"/>
    <n v="30.084415157013101"/>
    <n v="30.084415157013101"/>
    <n v="3.00844151570131E+16"/>
    <x v="2"/>
    <n v="3646"/>
    <s v="No"/>
    <x v="0"/>
    <n v="2322.1226763364598"/>
    <n v="2.32212267633646E+16"/>
    <n v="23.949238988437799"/>
    <n v="2394923898843780"/>
    <x v="24"/>
    <n v="95.3"/>
  </r>
  <r>
    <x v="4"/>
    <n v="58"/>
    <x v="0"/>
    <x v="5"/>
    <x v="2"/>
    <x v="3"/>
    <x v="0"/>
    <x v="3645"/>
    <x v="0"/>
    <x v="1"/>
    <n v="30.059022642972899"/>
    <n v="30.059022642972899"/>
    <n v="3.00590226429729E+16"/>
    <x v="2"/>
    <n v="3647"/>
    <s v="Si"/>
    <x v="1"/>
    <n v="2236.4414428169398"/>
    <n v="2.23644144281694E+16"/>
    <n v="264.905457201128"/>
    <n v="2.64905457201128E+16"/>
    <x v="400"/>
    <n v="105.6"/>
  </r>
  <r>
    <x v="4"/>
    <n v="66"/>
    <x v="1"/>
    <x v="1"/>
    <x v="3"/>
    <x v="3"/>
    <x v="3"/>
    <x v="3646"/>
    <x v="0"/>
    <x v="3"/>
    <n v="30.042214819116801"/>
    <n v="30.042214819116801"/>
    <n v="3.00422148191168E+16"/>
    <x v="2"/>
    <n v="3648"/>
    <s v="No"/>
    <x v="0"/>
    <n v="2307.69232658491"/>
    <n v="2.30769232658491E+16"/>
    <n v="240.13569258927899"/>
    <n v="2.40135692589279E+16"/>
    <x v="441"/>
    <n v="100.2"/>
  </r>
  <r>
    <x v="4"/>
    <n v="55"/>
    <x v="0"/>
    <x v="2"/>
    <x v="1"/>
    <x v="3"/>
    <x v="0"/>
    <x v="3647"/>
    <x v="0"/>
    <x v="1"/>
    <n v="30.035414727460399"/>
    <n v="30.035414727460399"/>
    <n v="3.00354147274604E+16"/>
    <x v="2"/>
    <n v="3649"/>
    <s v="Si"/>
    <x v="1"/>
    <n v="2304.75545729447"/>
    <n v="2.30475545729447E+16"/>
    <n v="26.171022318114101"/>
    <n v="2617102231811410"/>
    <x v="270"/>
    <n v="102.2"/>
  </r>
  <r>
    <x v="4"/>
    <n v="65"/>
    <x v="1"/>
    <x v="0"/>
    <x v="0"/>
    <x v="3"/>
    <x v="3"/>
    <x v="3648"/>
    <x v="0"/>
    <x v="1"/>
    <n v="30.019579388270099"/>
    <n v="30.019579388270099"/>
    <n v="3.00195793882701E+16"/>
    <x v="2"/>
    <n v="3650"/>
    <s v="No"/>
    <x v="0"/>
    <n v="2033.60691160292"/>
    <n v="2.03360691160292E+16"/>
    <n v="234.50350263336301"/>
    <n v="2.34503502633363E+16"/>
    <x v="277"/>
    <n v="96.9"/>
  </r>
  <r>
    <x v="4"/>
    <n v="69"/>
    <x v="0"/>
    <x v="0"/>
    <x v="1"/>
    <x v="0"/>
    <x v="3"/>
    <x v="3649"/>
    <x v="1"/>
    <x v="1"/>
    <n v="30.0052163345363"/>
    <n v="30.0052163345363"/>
    <n v="3000521633453630"/>
    <x v="2"/>
    <n v="3651"/>
    <s v="No"/>
    <x v="0"/>
    <n v="1823.5066760550201"/>
    <n v="1.82350667605502E+16"/>
    <n v="2.1259031265210702"/>
    <n v="212590312652107"/>
    <x v="381"/>
    <n v="91.5"/>
  </r>
  <r>
    <x v="5"/>
    <n v="66"/>
    <x v="0"/>
    <x v="0"/>
    <x v="0"/>
    <x v="3"/>
    <x v="3"/>
    <x v="3650"/>
    <x v="0"/>
    <x v="3"/>
    <n v="39.964408829725798"/>
    <n v="39.964408829725798"/>
    <n v="3996440882972580"/>
    <x v="3"/>
    <n v="3652"/>
    <s v="Si"/>
    <x v="1"/>
    <n v="2470.1061621089898"/>
    <n v="2.47010616210899E+16"/>
    <n v="3.0000000000000001E-12"/>
    <n v="300"/>
    <x v="515"/>
    <n v="109.8"/>
  </r>
  <r>
    <x v="5"/>
    <n v="52"/>
    <x v="0"/>
    <x v="0"/>
    <x v="2"/>
    <x v="3"/>
    <x v="1"/>
    <x v="3651"/>
    <x v="0"/>
    <x v="0"/>
    <n v="39.963356732207899"/>
    <n v="3.99633567322079"/>
    <n v="3996335673220790"/>
    <x v="3"/>
    <n v="3653"/>
    <s v="Si"/>
    <x v="1"/>
    <n v="2558.1390763121199"/>
    <n v="2.55813907631212E+16"/>
    <n v="259.68894043833501"/>
    <n v="2.59688940438335E+16"/>
    <x v="304"/>
    <n v="107.9"/>
  </r>
  <r>
    <x v="5"/>
    <n v="58"/>
    <x v="1"/>
    <x v="9"/>
    <x v="2"/>
    <x v="3"/>
    <x v="0"/>
    <x v="3652"/>
    <x v="0"/>
    <x v="1"/>
    <n v="39.6900979763248"/>
    <n v="3.9690097976324799"/>
    <n v="3969009797632480"/>
    <x v="3"/>
    <n v="3654"/>
    <s v="No"/>
    <x v="0"/>
    <n v="250.03928941599199"/>
    <n v="2500392894159920"/>
    <n v="285.36617772066802"/>
    <n v="2.85366177720668E+16"/>
    <x v="496"/>
    <n v="103.9"/>
  </r>
  <r>
    <x v="5"/>
    <n v="68"/>
    <x v="0"/>
    <x v="7"/>
    <x v="3"/>
    <x v="0"/>
    <x v="3"/>
    <x v="3653"/>
    <x v="0"/>
    <x v="3"/>
    <n v="39.680699849129596"/>
    <n v="3.9680699849129599"/>
    <n v="3968069984912960"/>
    <x v="3"/>
    <n v="3655"/>
    <s v="No"/>
    <x v="0"/>
    <n v="2189.3358647152199"/>
    <n v="2.18933586471522E+16"/>
    <n v="226.559575004333"/>
    <n v="2.26559575004333E+16"/>
    <x v="356"/>
    <n v="106.6"/>
  </r>
  <r>
    <x v="5"/>
    <n v="57"/>
    <x v="0"/>
    <x v="1"/>
    <x v="2"/>
    <x v="3"/>
    <x v="0"/>
    <x v="3654"/>
    <x v="1"/>
    <x v="3"/>
    <n v="39.643883917872003"/>
    <n v="3.9643883917872"/>
    <n v="3964388391787200"/>
    <x v="3"/>
    <n v="3656"/>
    <s v="Si"/>
    <x v="1"/>
    <n v="2485.07333163155"/>
    <n v="2.48507333163155E+16"/>
    <n v="269.21675393999999"/>
    <n v="2.6921675394E+16"/>
    <x v="468"/>
    <n v="111.1"/>
  </r>
  <r>
    <x v="5"/>
    <n v="70"/>
    <x v="1"/>
    <x v="3"/>
    <x v="2"/>
    <x v="3"/>
    <x v="3"/>
    <x v="3655"/>
    <x v="1"/>
    <x v="3"/>
    <n v="39.610461993489402"/>
    <n v="3.9610461993489401"/>
    <n v="3961046199348940"/>
    <x v="3"/>
    <n v="3657"/>
    <s v="Si"/>
    <x v="1"/>
    <n v="2267.8134386450902"/>
    <n v="2.26781343864509E+16"/>
    <n v="265.06561947272598"/>
    <n v="2.65065619472726E+16"/>
    <x v="506"/>
    <n v="112.3"/>
  </r>
  <r>
    <x v="5"/>
    <n v="67"/>
    <x v="0"/>
    <x v="1"/>
    <x v="2"/>
    <x v="3"/>
    <x v="3"/>
    <x v="3656"/>
    <x v="0"/>
    <x v="1"/>
    <n v="39.584569828262403"/>
    <n v="3.9584569828262399"/>
    <n v="3958456982826240"/>
    <x v="3"/>
    <n v="3658"/>
    <s v="Si"/>
    <x v="1"/>
    <n v="230.52914287032601"/>
    <n v="2305291428703260"/>
    <n v="3.0000000000000001E-12"/>
    <n v="300"/>
    <x v="313"/>
    <n v="106.5"/>
  </r>
  <r>
    <x v="5"/>
    <n v="63"/>
    <x v="1"/>
    <x v="10"/>
    <x v="0"/>
    <x v="0"/>
    <x v="0"/>
    <x v="3657"/>
    <x v="0"/>
    <x v="1"/>
    <n v="39.545843698341002"/>
    <n v="39.545843698341002"/>
    <n v="3.9545843698341E+16"/>
    <x v="3"/>
    <n v="3659"/>
    <s v="Si"/>
    <x v="1"/>
    <n v="238.041612376031"/>
    <n v="2380416123760310"/>
    <n v="26.4157722489809"/>
    <n v="2641577224898090"/>
    <x v="399"/>
    <n v="109.1"/>
  </r>
  <r>
    <x v="5"/>
    <n v="55"/>
    <x v="0"/>
    <x v="1"/>
    <x v="1"/>
    <x v="2"/>
    <x v="0"/>
    <x v="3658"/>
    <x v="1"/>
    <x v="1"/>
    <n v="39.527314094447803"/>
    <n v="39.527314094447803"/>
    <n v="3.95273140944478E+16"/>
    <x v="3"/>
    <n v="3660"/>
    <s v="No"/>
    <x v="0"/>
    <n v="2295.2292494533499"/>
    <n v="2.29522924945335E+16"/>
    <n v="259.918226307255"/>
    <n v="2.59918226307255E+16"/>
    <x v="359"/>
    <n v="99.9"/>
  </r>
  <r>
    <x v="5"/>
    <n v="60"/>
    <x v="0"/>
    <x v="2"/>
    <x v="1"/>
    <x v="3"/>
    <x v="0"/>
    <x v="3659"/>
    <x v="1"/>
    <x v="3"/>
    <n v="39.519265101140803"/>
    <n v="39.519265101140803"/>
    <n v="3.95192651011408E+16"/>
    <x v="3"/>
    <n v="3661"/>
    <s v="Si"/>
    <x v="1"/>
    <n v="229.828997832516"/>
    <n v="2298289978325160"/>
    <n v="29.382937555287501"/>
    <n v="2938293755528750"/>
    <x v="377"/>
    <n v="110.2"/>
  </r>
  <r>
    <x v="5"/>
    <n v="57"/>
    <x v="0"/>
    <x v="5"/>
    <x v="2"/>
    <x v="3"/>
    <x v="0"/>
    <x v="3660"/>
    <x v="0"/>
    <x v="2"/>
    <n v="39.487724839916496"/>
    <n v="39.487724839916496"/>
    <n v="3.9487724839916496E+16"/>
    <x v="3"/>
    <n v="3662"/>
    <s v="Si"/>
    <x v="1"/>
    <n v="2438.5957683215101"/>
    <n v="2.43859576832151E+16"/>
    <n v="3.0000000000000001E-12"/>
    <n v="300"/>
    <x v="352"/>
    <n v="108.8"/>
  </r>
  <r>
    <x v="5"/>
    <n v="59"/>
    <x v="0"/>
    <x v="6"/>
    <x v="0"/>
    <x v="3"/>
    <x v="0"/>
    <x v="3661"/>
    <x v="0"/>
    <x v="1"/>
    <n v="39.479827457372096"/>
    <n v="3.9479827457372099"/>
    <n v="3947982745737210"/>
    <x v="3"/>
    <n v="3663"/>
    <s v="Si"/>
    <x v="1"/>
    <n v="2457.6449670219399"/>
    <n v="2.45764496702194E+16"/>
    <n v="250.69655527153699"/>
    <n v="2.50696555271537E+16"/>
    <x v="518"/>
    <n v="107.1"/>
  </r>
  <r>
    <x v="5"/>
    <n v="70"/>
    <x v="1"/>
    <x v="0"/>
    <x v="2"/>
    <x v="3"/>
    <x v="3"/>
    <x v="3662"/>
    <x v="1"/>
    <x v="3"/>
    <n v="39.413694459653598"/>
    <n v="3.9413694459653601"/>
    <n v="3941369445965360"/>
    <x v="3"/>
    <n v="3664"/>
    <s v="Si"/>
    <x v="1"/>
    <n v="2512.1340869063902"/>
    <n v="2.51213408690639E+16"/>
    <n v="245.188861459892"/>
    <n v="2.45188861459892E+16"/>
    <x v="357"/>
    <n v="114.7"/>
  </r>
  <r>
    <x v="5"/>
    <n v="65"/>
    <x v="0"/>
    <x v="3"/>
    <x v="2"/>
    <x v="3"/>
    <x v="3"/>
    <x v="3663"/>
    <x v="1"/>
    <x v="3"/>
    <n v="39.409010317818698"/>
    <n v="3.9409010317818698"/>
    <n v="3940901031781870"/>
    <x v="3"/>
    <n v="3665"/>
    <s v="Si"/>
    <x v="1"/>
    <n v="249.794774936116"/>
    <n v="2497947749361160"/>
    <n v="2.8812967009350898"/>
    <n v="288129670093509"/>
    <x v="324"/>
    <n v="112.7"/>
  </r>
  <r>
    <x v="5"/>
    <n v="60"/>
    <x v="0"/>
    <x v="15"/>
    <x v="3"/>
    <x v="0"/>
    <x v="0"/>
    <x v="3664"/>
    <x v="1"/>
    <x v="1"/>
    <n v="39.374258829475203"/>
    <n v="39.374258829475203"/>
    <n v="3.93742588294752E+16"/>
    <x v="3"/>
    <n v="3666"/>
    <s v="Si"/>
    <x v="1"/>
    <n v="238.06938264525999"/>
    <n v="2380693826452600"/>
    <n v="28.699970593919002"/>
    <n v="2869997059391900"/>
    <x v="439"/>
    <n v="108"/>
  </r>
  <r>
    <x v="5"/>
    <n v="45"/>
    <x v="1"/>
    <x v="0"/>
    <x v="2"/>
    <x v="3"/>
    <x v="1"/>
    <x v="3665"/>
    <x v="0"/>
    <x v="1"/>
    <n v="39.225809877152699"/>
    <n v="3.92258098771527"/>
    <n v="3922580987715270"/>
    <x v="3"/>
    <n v="3667"/>
    <s v="Si"/>
    <x v="1"/>
    <n v="2282.6996210879302"/>
    <n v="2.28269962108793E+16"/>
    <n v="25.476006667193499"/>
    <n v="2547600666719350"/>
    <x v="79"/>
    <n v="98.7"/>
  </r>
  <r>
    <x v="5"/>
    <n v="66"/>
    <x v="1"/>
    <x v="5"/>
    <x v="2"/>
    <x v="3"/>
    <x v="3"/>
    <x v="3666"/>
    <x v="0"/>
    <x v="0"/>
    <n v="39.148325322309098"/>
    <n v="3.9148325322309101"/>
    <n v="3914832532230910"/>
    <x v="3"/>
    <n v="3668"/>
    <s v="Si"/>
    <x v="1"/>
    <n v="2083.9609026725202"/>
    <n v="2.08396090267252E+16"/>
    <n v="237.400830786575"/>
    <n v="2.37400830786575E+16"/>
    <x v="335"/>
    <n v="102.8"/>
  </r>
  <r>
    <x v="5"/>
    <n v="61"/>
    <x v="1"/>
    <x v="0"/>
    <x v="0"/>
    <x v="3"/>
    <x v="0"/>
    <x v="3667"/>
    <x v="0"/>
    <x v="2"/>
    <n v="39.145449053551104"/>
    <n v="0.39145449053551101"/>
    <n v="391454490535511"/>
    <x v="3"/>
    <n v="3669"/>
    <s v="Si"/>
    <x v="1"/>
    <n v="2578.0503013614398"/>
    <n v="2.57805030136144E+16"/>
    <n v="28.939715005663601"/>
    <n v="2893971500566360"/>
    <x v="519"/>
    <n v="103.3"/>
  </r>
  <r>
    <x v="5"/>
    <n v="49"/>
    <x v="0"/>
    <x v="9"/>
    <x v="2"/>
    <x v="3"/>
    <x v="1"/>
    <x v="3668"/>
    <x v="0"/>
    <x v="2"/>
    <n v="39.102733190309294"/>
    <n v="3.9102733190309298"/>
    <n v="3910273319030930"/>
    <x v="3"/>
    <n v="3670"/>
    <s v="Si"/>
    <x v="1"/>
    <n v="2492.8987289489301"/>
    <n v="2.49289872894893E+16"/>
    <n v="273.13673698499298"/>
    <n v="2.73136736984993E+16"/>
    <x v="269"/>
    <n v="101.8"/>
  </r>
  <r>
    <x v="5"/>
    <n v="65"/>
    <x v="0"/>
    <x v="1"/>
    <x v="3"/>
    <x v="3"/>
    <x v="3"/>
    <x v="3669"/>
    <x v="1"/>
    <x v="3"/>
    <n v="39.083764103369298"/>
    <n v="3.9083764103369298"/>
    <n v="3908376410336930"/>
    <x v="3"/>
    <n v="3671"/>
    <s v="Si"/>
    <x v="1"/>
    <n v="231.74482095350299"/>
    <n v="2317448209535030"/>
    <n v="25.0175840736309"/>
    <n v="2501758407363090"/>
    <x v="382"/>
    <n v="102.5"/>
  </r>
  <r>
    <x v="5"/>
    <n v="64"/>
    <x v="0"/>
    <x v="8"/>
    <x v="3"/>
    <x v="0"/>
    <x v="0"/>
    <x v="3670"/>
    <x v="1"/>
    <x v="3"/>
    <n v="39.077417862659502"/>
    <n v="3.9077417862659498"/>
    <n v="3907741786265950"/>
    <x v="3"/>
    <n v="3672"/>
    <s v="Si"/>
    <x v="1"/>
    <n v="2427.1236377390801"/>
    <n v="2.42712363773908E+16"/>
    <n v="279.53166886409502"/>
    <n v="2.79531668864095E+16"/>
    <x v="397"/>
    <n v="101.6"/>
  </r>
  <r>
    <x v="5"/>
    <n v="60"/>
    <x v="1"/>
    <x v="0"/>
    <x v="3"/>
    <x v="0"/>
    <x v="0"/>
    <x v="3671"/>
    <x v="0"/>
    <x v="1"/>
    <n v="39.072702092470401"/>
    <n v="3.9072702092470402"/>
    <n v="3907270209247040"/>
    <x v="3"/>
    <n v="3673"/>
    <s v="Si"/>
    <x v="1"/>
    <n v="2403.7032379679099"/>
    <n v="2.40370323796791E+16"/>
    <n v="245.999137369473"/>
    <n v="2.45999137369473E+16"/>
    <x v="292"/>
    <n v="104.1"/>
  </r>
  <r>
    <x v="5"/>
    <n v="64"/>
    <x v="0"/>
    <x v="0"/>
    <x v="2"/>
    <x v="2"/>
    <x v="0"/>
    <x v="3672"/>
    <x v="1"/>
    <x v="1"/>
    <n v="39.0625191603377"/>
    <n v="3.9062519160337699"/>
    <n v="3906251916033770"/>
    <x v="3"/>
    <n v="3674"/>
    <s v="No"/>
    <x v="0"/>
    <n v="2008.7818367981899"/>
    <n v="2.00878183679819E+16"/>
    <n v="234.273584136756"/>
    <n v="2.34273584136756E+16"/>
    <x v="163"/>
    <n v="97.7"/>
  </r>
  <r>
    <x v="5"/>
    <n v="64"/>
    <x v="1"/>
    <x v="9"/>
    <x v="1"/>
    <x v="3"/>
    <x v="0"/>
    <x v="3673"/>
    <x v="0"/>
    <x v="1"/>
    <n v="39.018597786483596"/>
    <n v="3.90185977864836"/>
    <n v="3901859778648360"/>
    <x v="3"/>
    <n v="3675"/>
    <s v="No"/>
    <x v="0"/>
    <n v="2019.49810384548"/>
    <n v="2.01949810384548E+16"/>
    <n v="235.56941094149701"/>
    <n v="2.35569410941497E+16"/>
    <x v="344"/>
    <n v="97.8"/>
  </r>
  <r>
    <x v="5"/>
    <n v="65"/>
    <x v="0"/>
    <x v="1"/>
    <x v="2"/>
    <x v="3"/>
    <x v="3"/>
    <x v="3674"/>
    <x v="0"/>
    <x v="3"/>
    <n v="39.000649582296496"/>
    <n v="3.9000649582296498"/>
    <n v="3900064958229650"/>
    <x v="3"/>
    <n v="3676"/>
    <s v="Si"/>
    <x v="1"/>
    <n v="2488.2504137574902"/>
    <n v="2.48825041375749E+16"/>
    <n v="257.090666708166"/>
    <n v="2.57090666708166E+16"/>
    <x v="436"/>
    <n v="100.5"/>
  </r>
  <r>
    <x v="5"/>
    <n v="61"/>
    <x v="1"/>
    <x v="15"/>
    <x v="2"/>
    <x v="3"/>
    <x v="0"/>
    <x v="3675"/>
    <x v="0"/>
    <x v="1"/>
    <n v="38.942360207103"/>
    <n v="3.8942360207103"/>
    <n v="3894236020710300"/>
    <x v="3"/>
    <n v="3677"/>
    <s v="Si"/>
    <x v="1"/>
    <n v="2389.56656661128"/>
    <n v="2.38956656661128E+16"/>
    <n v="28.346613470326201"/>
    <n v="2834661347032620"/>
    <x v="501"/>
    <n v="108.1"/>
  </r>
  <r>
    <x v="5"/>
    <n v="58"/>
    <x v="1"/>
    <x v="8"/>
    <x v="2"/>
    <x v="3"/>
    <x v="0"/>
    <x v="3676"/>
    <x v="1"/>
    <x v="1"/>
    <n v="38.934647727079906"/>
    <n v="38.934647727079906"/>
    <n v="3.8934647727079904E+16"/>
    <x v="3"/>
    <n v="3678"/>
    <s v="Si"/>
    <x v="1"/>
    <n v="2440.95588441573"/>
    <n v="2.44095588441573E+16"/>
    <n v="26.4057487792332"/>
    <n v="2640574877923320"/>
    <x v="349"/>
    <n v="101.4"/>
  </r>
  <r>
    <x v="5"/>
    <n v="69"/>
    <x v="1"/>
    <x v="1"/>
    <x v="3"/>
    <x v="0"/>
    <x v="3"/>
    <x v="3677"/>
    <x v="1"/>
    <x v="3"/>
    <n v="38.9063702632115"/>
    <n v="3.89063702632115"/>
    <n v="3890637026321150"/>
    <x v="3"/>
    <n v="3679"/>
    <s v="No"/>
    <x v="0"/>
    <n v="221.631779690527"/>
    <n v="2216317796905270"/>
    <n v="201.83787707497001"/>
    <n v="2.0183787707497E+16"/>
    <x v="441"/>
    <n v="101.2"/>
  </r>
  <r>
    <x v="5"/>
    <n v="58"/>
    <x v="1"/>
    <x v="6"/>
    <x v="1"/>
    <x v="3"/>
    <x v="0"/>
    <x v="3678"/>
    <x v="1"/>
    <x v="1"/>
    <n v="38.872706609189599"/>
    <n v="3.88727066091896"/>
    <n v="3887270660918960"/>
    <x v="3"/>
    <n v="3680"/>
    <s v="No"/>
    <x v="0"/>
    <n v="2139.6058767425502"/>
    <n v="2.13960587674255E+16"/>
    <n v="232.350541198076"/>
    <n v="2.32350541198076E+16"/>
    <x v="146"/>
    <n v="98"/>
  </r>
  <r>
    <x v="5"/>
    <n v="63"/>
    <x v="0"/>
    <x v="5"/>
    <x v="1"/>
    <x v="3"/>
    <x v="0"/>
    <x v="3679"/>
    <x v="1"/>
    <x v="3"/>
    <n v="38.833673260677401"/>
    <n v="38.833673260677401"/>
    <n v="3.88336732606774E+16"/>
    <x v="3"/>
    <n v="3681"/>
    <s v="No"/>
    <x v="0"/>
    <n v="1946.4397949096301"/>
    <n v="1.94643979490963E+16"/>
    <n v="240.985373221602"/>
    <n v="2.40985373221602E+16"/>
    <x v="437"/>
    <n v="101.8"/>
  </r>
  <r>
    <x v="5"/>
    <n v="66"/>
    <x v="0"/>
    <x v="5"/>
    <x v="0"/>
    <x v="3"/>
    <x v="3"/>
    <x v="3680"/>
    <x v="1"/>
    <x v="0"/>
    <n v="38.829094239829693"/>
    <n v="38.829094239829693"/>
    <n v="3.8829094239829696E+16"/>
    <x v="3"/>
    <n v="3682"/>
    <s v="Si"/>
    <x v="1"/>
    <n v="2539.2756779016299"/>
    <n v="2.53927567790163E+16"/>
    <n v="293.203020546331"/>
    <n v="2.93203020546331E+16"/>
    <x v="478"/>
    <n v="107.4"/>
  </r>
  <r>
    <x v="5"/>
    <n v="72"/>
    <x v="0"/>
    <x v="5"/>
    <x v="3"/>
    <x v="3"/>
    <x v="3"/>
    <x v="3681"/>
    <x v="0"/>
    <x v="3"/>
    <n v="38.785498522033301"/>
    <n v="3.8785498522033302"/>
    <n v="3878549852203330"/>
    <x v="3"/>
    <n v="3683"/>
    <s v="No"/>
    <x v="0"/>
    <n v="2075.1043147966798"/>
    <n v="2.07510431479668E+16"/>
    <n v="274.92832593058301"/>
    <n v="2.74928325930583E+16"/>
    <x v="503"/>
    <n v="109.2"/>
  </r>
  <r>
    <x v="5"/>
    <n v="56"/>
    <x v="0"/>
    <x v="8"/>
    <x v="1"/>
    <x v="3"/>
    <x v="0"/>
    <x v="3682"/>
    <x v="1"/>
    <x v="3"/>
    <n v="38.783830802232799"/>
    <n v="38.783830802232799"/>
    <n v="3.87838308022328E+16"/>
    <x v="3"/>
    <n v="3684"/>
    <s v="No"/>
    <x v="0"/>
    <n v="2140.1022520053002"/>
    <n v="2.1401022520053E+16"/>
    <n v="223.25850717098999"/>
    <n v="2.2325850717099E+16"/>
    <x v="53"/>
    <n v="98.8"/>
  </r>
  <r>
    <x v="5"/>
    <n v="55"/>
    <x v="0"/>
    <x v="9"/>
    <x v="2"/>
    <x v="3"/>
    <x v="0"/>
    <x v="3683"/>
    <x v="0"/>
    <x v="0"/>
    <n v="38.779014029804301"/>
    <n v="3.87790140298043"/>
    <n v="3877901402980430"/>
    <x v="3"/>
    <n v="3685"/>
    <s v="No"/>
    <x v="0"/>
    <n v="237.34438802757799"/>
    <n v="2373443880275780"/>
    <n v="242.29995918244799"/>
    <n v="2.42299959182448E+16"/>
    <x v="326"/>
    <n v="105.7"/>
  </r>
  <r>
    <x v="5"/>
    <n v="59"/>
    <x v="0"/>
    <x v="0"/>
    <x v="3"/>
    <x v="0"/>
    <x v="0"/>
    <x v="3684"/>
    <x v="1"/>
    <x v="3"/>
    <n v="38.735834691719504"/>
    <n v="3.8735834691719502"/>
    <n v="3873583469171950"/>
    <x v="3"/>
    <n v="3686"/>
    <s v="No"/>
    <x v="0"/>
    <n v="2269.9215154448202"/>
    <n v="2.26992151544482E+16"/>
    <n v="2.4882433885700501"/>
    <n v="248824338857005"/>
    <x v="180"/>
    <n v="101.7"/>
  </r>
  <r>
    <x v="5"/>
    <n v="48"/>
    <x v="1"/>
    <x v="0"/>
    <x v="1"/>
    <x v="0"/>
    <x v="1"/>
    <x v="3685"/>
    <x v="1"/>
    <x v="0"/>
    <n v="38.688287537678903"/>
    <n v="38.688287537678903"/>
    <n v="3868828753767890"/>
    <x v="3"/>
    <n v="3687"/>
    <s v="Si"/>
    <x v="1"/>
    <n v="2327.81425332442"/>
    <n v="2.32781425332442E+16"/>
    <n v="28.198126353826801"/>
    <n v="2819812635382680"/>
    <x v="123"/>
    <n v="97.9"/>
  </r>
  <r>
    <x v="5"/>
    <n v="41"/>
    <x v="0"/>
    <x v="3"/>
    <x v="1"/>
    <x v="0"/>
    <x v="2"/>
    <x v="3686"/>
    <x v="1"/>
    <x v="2"/>
    <n v="38.656010532053102"/>
    <n v="38.656010532053102"/>
    <n v="3.8656010532053104E+16"/>
    <x v="3"/>
    <n v="3688"/>
    <s v="No"/>
    <x v="0"/>
    <n v="2289.79643774237"/>
    <n v="2.28979643774237E+16"/>
    <n v="250.917502198595"/>
    <n v="2.50917502198595E+16"/>
    <x v="53"/>
    <n v="88.8"/>
  </r>
  <r>
    <x v="5"/>
    <n v="60"/>
    <x v="1"/>
    <x v="5"/>
    <x v="1"/>
    <x v="2"/>
    <x v="0"/>
    <x v="3687"/>
    <x v="1"/>
    <x v="3"/>
    <n v="38.628544937813601"/>
    <n v="38.628544937813601"/>
    <n v="3862854493781360"/>
    <x v="3"/>
    <n v="3689"/>
    <s v="No"/>
    <x v="0"/>
    <n v="2094.9893895653699"/>
    <n v="2.09498938956537E+16"/>
    <n v="192.47555332190001"/>
    <n v="1.924755533219E+16"/>
    <x v="318"/>
    <n v="100.1"/>
  </r>
  <r>
    <x v="5"/>
    <n v="63"/>
    <x v="1"/>
    <x v="0"/>
    <x v="2"/>
    <x v="3"/>
    <x v="0"/>
    <x v="3688"/>
    <x v="1"/>
    <x v="3"/>
    <n v="38.582752786518199"/>
    <n v="38.582752786518199"/>
    <n v="3.85827527865182E+16"/>
    <x v="3"/>
    <n v="3690"/>
    <s v="Si"/>
    <x v="1"/>
    <n v="2434.58587920336"/>
    <n v="2.43458587920336E+16"/>
    <n v="254.37626101769999"/>
    <n v="2.543762610177E+16"/>
    <x v="294"/>
    <n v="98.4"/>
  </r>
  <r>
    <x v="5"/>
    <n v="64"/>
    <x v="0"/>
    <x v="9"/>
    <x v="2"/>
    <x v="3"/>
    <x v="0"/>
    <x v="3689"/>
    <x v="0"/>
    <x v="3"/>
    <n v="38.496425415395699"/>
    <n v="3.8496425415395699"/>
    <n v="3849642541539570"/>
    <x v="3"/>
    <n v="3691"/>
    <s v="Si"/>
    <x v="1"/>
    <n v="2192.8438613012599"/>
    <n v="2.19284386130126E+16"/>
    <n v="274.41685580815403"/>
    <n v="2.74416855808154E+16"/>
    <x v="486"/>
    <n v="104.1"/>
  </r>
  <r>
    <x v="5"/>
    <n v="59"/>
    <x v="0"/>
    <x v="7"/>
    <x v="1"/>
    <x v="0"/>
    <x v="0"/>
    <x v="3690"/>
    <x v="1"/>
    <x v="3"/>
    <n v="38.4950255340108"/>
    <n v="3.8495025534010798"/>
    <n v="3849502553401080"/>
    <x v="3"/>
    <n v="3692"/>
    <s v="No"/>
    <x v="0"/>
    <n v="2135.5290923777702"/>
    <n v="2.13552909237777E+16"/>
    <n v="243.71010286567201"/>
    <n v="2.43710102865672E+16"/>
    <x v="170"/>
    <n v="98.5"/>
  </r>
  <r>
    <x v="5"/>
    <n v="48"/>
    <x v="1"/>
    <x v="11"/>
    <x v="1"/>
    <x v="0"/>
    <x v="1"/>
    <x v="3691"/>
    <x v="0"/>
    <x v="0"/>
    <n v="38.489674836515505"/>
    <n v="38.489674836515505"/>
    <n v="3.8489674836515504E+16"/>
    <x v="3"/>
    <n v="3693"/>
    <s v="Si"/>
    <x v="1"/>
    <n v="223.87760915952899"/>
    <n v="2238776091595290"/>
    <n v="231.64044127694399"/>
    <n v="2.31640441276944E+16"/>
    <x v="7"/>
    <n v="101.8"/>
  </r>
  <r>
    <x v="5"/>
    <n v="69"/>
    <x v="0"/>
    <x v="2"/>
    <x v="2"/>
    <x v="3"/>
    <x v="3"/>
    <x v="3692"/>
    <x v="0"/>
    <x v="1"/>
    <n v="38.448637750161595"/>
    <n v="3.8448637750161598"/>
    <n v="3844863775016160"/>
    <x v="3"/>
    <n v="3694"/>
    <s v="Si"/>
    <x v="1"/>
    <n v="243.488213009178"/>
    <n v="2434882130091780"/>
    <n v="283.27207327580697"/>
    <n v="2.83272073275807E+16"/>
    <x v="515"/>
    <n v="106"/>
  </r>
  <r>
    <x v="5"/>
    <n v="63"/>
    <x v="1"/>
    <x v="2"/>
    <x v="1"/>
    <x v="1"/>
    <x v="0"/>
    <x v="3693"/>
    <x v="1"/>
    <x v="0"/>
    <n v="38.442434200573103"/>
    <n v="38.442434200573103"/>
    <n v="3844243420057310"/>
    <x v="3"/>
    <n v="3695"/>
    <s v="No"/>
    <x v="0"/>
    <n v="2.3126099490830998"/>
    <n v="23126099490831"/>
    <n v="23.012023065545499"/>
    <n v="2301202306554550"/>
    <x v="197"/>
    <n v="101"/>
  </r>
  <r>
    <x v="5"/>
    <n v="47"/>
    <x v="1"/>
    <x v="6"/>
    <x v="1"/>
    <x v="3"/>
    <x v="1"/>
    <x v="3694"/>
    <x v="1"/>
    <x v="3"/>
    <n v="38.427930655844399"/>
    <n v="38.427930655844399"/>
    <n v="3.84279306558444E+16"/>
    <x v="3"/>
    <n v="3696"/>
    <s v="No"/>
    <x v="0"/>
    <n v="2355.2133921982299"/>
    <n v="2.35521339219823E+16"/>
    <n v="251.907495585644"/>
    <n v="2.51907495585644E+16"/>
    <x v="236"/>
    <n v="93.2"/>
  </r>
  <r>
    <x v="5"/>
    <n v="67"/>
    <x v="1"/>
    <x v="1"/>
    <x v="0"/>
    <x v="3"/>
    <x v="3"/>
    <x v="3695"/>
    <x v="0"/>
    <x v="1"/>
    <n v="38.368297320063597"/>
    <n v="0.38368297320063599"/>
    <n v="383682973200636"/>
    <x v="3"/>
    <n v="3697"/>
    <s v="Si"/>
    <x v="1"/>
    <n v="222.25362828565599"/>
    <n v="2222536282856560"/>
    <n v="290.92373818764599"/>
    <n v="2.90923738187646E+16"/>
    <x v="390"/>
    <n v="98.5"/>
  </r>
  <r>
    <x v="5"/>
    <n v="65"/>
    <x v="1"/>
    <x v="7"/>
    <x v="0"/>
    <x v="3"/>
    <x v="3"/>
    <x v="3696"/>
    <x v="0"/>
    <x v="1"/>
    <n v="38.346820559324001"/>
    <n v="38.346820559324001"/>
    <n v="3.8346820559324E+16"/>
    <x v="3"/>
    <n v="3698"/>
    <s v="Si"/>
    <x v="1"/>
    <n v="235.40016141212101"/>
    <n v="2354001614121210"/>
    <n v="283.64878506904898"/>
    <n v="2.83648785069049E+16"/>
    <x v="420"/>
    <n v="102.9"/>
  </r>
  <r>
    <x v="5"/>
    <n v="64"/>
    <x v="1"/>
    <x v="0"/>
    <x v="1"/>
    <x v="3"/>
    <x v="0"/>
    <x v="3697"/>
    <x v="1"/>
    <x v="3"/>
    <n v="38.344708002624799"/>
    <n v="38.344708002624799"/>
    <n v="3.83447080026248E+16"/>
    <x v="3"/>
    <n v="3699"/>
    <s v="Si"/>
    <x v="1"/>
    <n v="2362.2040097361901"/>
    <n v="2.36220400973619E+16"/>
    <n v="3.0000000000000001E-12"/>
    <n v="300"/>
    <x v="421"/>
    <n v="98.2"/>
  </r>
  <r>
    <x v="5"/>
    <n v="65"/>
    <x v="1"/>
    <x v="9"/>
    <x v="2"/>
    <x v="3"/>
    <x v="3"/>
    <x v="3698"/>
    <x v="0"/>
    <x v="1"/>
    <n v="38.3076929762356"/>
    <n v="3.8307692976235601"/>
    <n v="3830769297623560"/>
    <x v="3"/>
    <n v="3700"/>
    <s v="Si"/>
    <x v="1"/>
    <n v="268.44092380740398"/>
    <n v="2684409238074040"/>
    <n v="3.0000000000000001E-12"/>
    <n v="300"/>
    <x v="456"/>
    <n v="104.4"/>
  </r>
  <r>
    <x v="5"/>
    <n v="56"/>
    <x v="1"/>
    <x v="2"/>
    <x v="1"/>
    <x v="3"/>
    <x v="0"/>
    <x v="3699"/>
    <x v="0"/>
    <x v="3"/>
    <n v="38.306946685629399"/>
    <n v="38.306946685629399"/>
    <n v="3.83069466856294E+16"/>
    <x v="3"/>
    <n v="3701"/>
    <s v="Si"/>
    <x v="1"/>
    <n v="2397.23300045408"/>
    <n v="2.39723300045408E+16"/>
    <n v="28.000298643439798"/>
    <n v="2800029864343980"/>
    <x v="348"/>
    <n v="101.7"/>
  </r>
  <r>
    <x v="5"/>
    <n v="55"/>
    <x v="1"/>
    <x v="9"/>
    <x v="3"/>
    <x v="3"/>
    <x v="0"/>
    <x v="3700"/>
    <x v="0"/>
    <x v="3"/>
    <n v="38.248828124474798"/>
    <n v="38.248828124474798"/>
    <n v="3.82488281244748E+16"/>
    <x v="3"/>
    <n v="3702"/>
    <s v="No"/>
    <x v="0"/>
    <n v="2152.2455475284301"/>
    <n v="2.15224554752843E+16"/>
    <n v="256.82128746239403"/>
    <n v="2.56821287462394E+16"/>
    <x v="418"/>
    <n v="102.6"/>
  </r>
  <r>
    <x v="5"/>
    <n v="63"/>
    <x v="0"/>
    <x v="11"/>
    <x v="0"/>
    <x v="0"/>
    <x v="0"/>
    <x v="3701"/>
    <x v="1"/>
    <x v="1"/>
    <n v="38.2405142735076"/>
    <n v="3.82405142735076"/>
    <n v="3824051427350760"/>
    <x v="3"/>
    <n v="3703"/>
    <s v="Si"/>
    <x v="1"/>
    <n v="2228.26249775926"/>
    <n v="2.22826249775926E+16"/>
    <n v="26.039092529525899"/>
    <n v="2603909252952590"/>
    <x v="491"/>
    <n v="107.1"/>
  </r>
  <r>
    <x v="5"/>
    <n v="58"/>
    <x v="1"/>
    <x v="9"/>
    <x v="2"/>
    <x v="3"/>
    <x v="0"/>
    <x v="3702"/>
    <x v="0"/>
    <x v="1"/>
    <n v="38.220074602924001"/>
    <n v="3.8220074602923999"/>
    <n v="3822007460292400"/>
    <x v="3"/>
    <n v="3704"/>
    <s v="Si"/>
    <x v="1"/>
    <n v="2358.8414507788498"/>
    <n v="2.35884145077885E+16"/>
    <n v="27.669925397277101"/>
    <n v="2766992539727710"/>
    <x v="502"/>
    <n v="100.9"/>
  </r>
  <r>
    <x v="5"/>
    <n v="52"/>
    <x v="1"/>
    <x v="15"/>
    <x v="1"/>
    <x v="3"/>
    <x v="1"/>
    <x v="3703"/>
    <x v="0"/>
    <x v="3"/>
    <n v="38.138140048492403"/>
    <n v="38.138140048492403"/>
    <n v="3.81381400484924E+16"/>
    <x v="3"/>
    <n v="3705"/>
    <s v="No"/>
    <x v="0"/>
    <n v="23.969163151879201"/>
    <n v="239691631518792"/>
    <n v="238.43766001085601"/>
    <n v="2.38437660010856E+16"/>
    <x v="139"/>
    <n v="91.9"/>
  </r>
  <r>
    <x v="5"/>
    <n v="58"/>
    <x v="0"/>
    <x v="2"/>
    <x v="3"/>
    <x v="3"/>
    <x v="0"/>
    <x v="3704"/>
    <x v="0"/>
    <x v="1"/>
    <n v="38.126023119120198"/>
    <n v="3.8126023119120198"/>
    <n v="3812602311912020"/>
    <x v="3"/>
    <n v="3706"/>
    <s v="No"/>
    <x v="0"/>
    <n v="2272.5707401446898"/>
    <n v="2.27257074014469E+16"/>
    <n v="265.451860093319"/>
    <n v="2.65451860093319E+16"/>
    <x v="315"/>
    <n v="104.7"/>
  </r>
  <r>
    <x v="5"/>
    <n v="64"/>
    <x v="1"/>
    <x v="2"/>
    <x v="0"/>
    <x v="3"/>
    <x v="0"/>
    <x v="3705"/>
    <x v="0"/>
    <x v="1"/>
    <n v="38.118363213431401"/>
    <n v="38.118363213431401"/>
    <n v="3811836321343140"/>
    <x v="3"/>
    <n v="3707"/>
    <s v="Si"/>
    <x v="1"/>
    <n v="2570.5742019671802"/>
    <n v="2.57057420196718E+16"/>
    <n v="271.84607391463101"/>
    <n v="2.71846073914631E+16"/>
    <x v="485"/>
    <n v="107"/>
  </r>
  <r>
    <x v="5"/>
    <n v="62"/>
    <x v="1"/>
    <x v="2"/>
    <x v="2"/>
    <x v="0"/>
    <x v="0"/>
    <x v="3706"/>
    <x v="0"/>
    <x v="1"/>
    <n v="38.101844358237997"/>
    <n v="38.101844358237997"/>
    <n v="3810184435823800"/>
    <x v="3"/>
    <n v="3708"/>
    <s v="No"/>
    <x v="0"/>
    <n v="230.95730353489799"/>
    <n v="2309573035348980"/>
    <n v="276.63676866140298"/>
    <n v="2.76636768661403E+16"/>
    <x v="451"/>
    <n v="102.4"/>
  </r>
  <r>
    <x v="5"/>
    <n v="68"/>
    <x v="1"/>
    <x v="0"/>
    <x v="2"/>
    <x v="3"/>
    <x v="3"/>
    <x v="3707"/>
    <x v="0"/>
    <x v="3"/>
    <n v="38.061439316093505"/>
    <n v="38.061439316093505"/>
    <n v="3.8061439316093504E+16"/>
    <x v="3"/>
    <n v="3709"/>
    <s v="Si"/>
    <x v="1"/>
    <n v="2337.51625156724"/>
    <n v="2.33751625156724E+16"/>
    <n v="255.003326713489"/>
    <n v="2.55003326713489E+16"/>
    <x v="472"/>
    <n v="108.1"/>
  </r>
  <r>
    <x v="5"/>
    <n v="65"/>
    <x v="1"/>
    <x v="7"/>
    <x v="0"/>
    <x v="3"/>
    <x v="3"/>
    <x v="3708"/>
    <x v="0"/>
    <x v="1"/>
    <n v="38.008048701731902"/>
    <n v="38.008048701731902"/>
    <n v="3.8008048701731904E+16"/>
    <x v="3"/>
    <n v="3710"/>
    <s v="Si"/>
    <x v="1"/>
    <n v="2325.6839837122802"/>
    <n v="2.32568398371228E+16"/>
    <n v="3.0000000000000001E-12"/>
    <n v="300"/>
    <x v="520"/>
    <n v="106.4"/>
  </r>
  <r>
    <x v="5"/>
    <n v="50"/>
    <x v="1"/>
    <x v="16"/>
    <x v="2"/>
    <x v="3"/>
    <x v="1"/>
    <x v="3709"/>
    <x v="0"/>
    <x v="1"/>
    <n v="37.922002593568095"/>
    <n v="37.922002593568095"/>
    <n v="3.7922002593568096E+16"/>
    <x v="3"/>
    <n v="3711"/>
    <s v="No"/>
    <x v="0"/>
    <n v="204.45322965508001"/>
    <n v="2044532296550800"/>
    <n v="265.79728251931101"/>
    <n v="2.65797282519311E+16"/>
    <x v="7"/>
    <n v="98.7"/>
  </r>
  <r>
    <x v="5"/>
    <n v="54"/>
    <x v="1"/>
    <x v="5"/>
    <x v="2"/>
    <x v="3"/>
    <x v="1"/>
    <x v="3710"/>
    <x v="0"/>
    <x v="1"/>
    <n v="37.888582945864798"/>
    <n v="37.888582945864798"/>
    <n v="3.78885829458648E+16"/>
    <x v="3"/>
    <n v="3712"/>
    <s v="No"/>
    <x v="0"/>
    <n v="2395.9441996928199"/>
    <n v="2.39594419969282E+16"/>
    <n v="25.120800272158601"/>
    <n v="2512080027215860"/>
    <x v="335"/>
    <n v="97.2"/>
  </r>
  <r>
    <x v="5"/>
    <n v="71"/>
    <x v="1"/>
    <x v="0"/>
    <x v="0"/>
    <x v="3"/>
    <x v="3"/>
    <x v="3711"/>
    <x v="0"/>
    <x v="1"/>
    <n v="37.869835576716405"/>
    <n v="3.7869835576716402"/>
    <n v="3786983557671640"/>
    <x v="3"/>
    <n v="3713"/>
    <s v="Si"/>
    <x v="1"/>
    <n v="2632.49966152669"/>
    <n v="2.63249966152669E+16"/>
    <n v="3.0000000000000001E-12"/>
    <n v="300"/>
    <x v="521"/>
    <n v="109.9"/>
  </r>
  <r>
    <x v="5"/>
    <n v="72"/>
    <x v="0"/>
    <x v="0"/>
    <x v="2"/>
    <x v="3"/>
    <x v="3"/>
    <x v="3712"/>
    <x v="0"/>
    <x v="1"/>
    <n v="37.866062638181702"/>
    <n v="3.7866062638181699"/>
    <n v="3786606263818170"/>
    <x v="3"/>
    <n v="3714"/>
    <s v="Si"/>
    <x v="1"/>
    <n v="2414.1234935509301"/>
    <n v="2.41412349355093E+16"/>
    <n v="28.505691191636899"/>
    <n v="2850569119163690"/>
    <x v="522"/>
    <n v="106.6"/>
  </r>
  <r>
    <x v="5"/>
    <n v="48"/>
    <x v="1"/>
    <x v="9"/>
    <x v="1"/>
    <x v="3"/>
    <x v="1"/>
    <x v="3713"/>
    <x v="1"/>
    <x v="1"/>
    <n v="37.812573790523402"/>
    <n v="3.7812573790523398"/>
    <n v="3781257379052340"/>
    <x v="3"/>
    <n v="3715"/>
    <s v="Si"/>
    <x v="1"/>
    <n v="2431.4477374691901"/>
    <n v="2.43144773746919E+16"/>
    <n v="2.6681979263169402"/>
    <n v="266819792631694"/>
    <x v="118"/>
    <n v="95.1"/>
  </r>
  <r>
    <x v="5"/>
    <n v="63"/>
    <x v="0"/>
    <x v="0"/>
    <x v="2"/>
    <x v="3"/>
    <x v="0"/>
    <x v="3714"/>
    <x v="0"/>
    <x v="0"/>
    <n v="37.794742483928296"/>
    <n v="3.7794742483928299"/>
    <n v="3779474248392830"/>
    <x v="3"/>
    <n v="3716"/>
    <s v="Si"/>
    <x v="1"/>
    <n v="2376.38183906523"/>
    <n v="2.37638183906523E+16"/>
    <n v="29.315261849343301"/>
    <n v="2931526184934330"/>
    <x v="523"/>
    <n v="111.8"/>
  </r>
  <r>
    <x v="5"/>
    <n v="66"/>
    <x v="1"/>
    <x v="9"/>
    <x v="2"/>
    <x v="3"/>
    <x v="3"/>
    <x v="3715"/>
    <x v="0"/>
    <x v="0"/>
    <n v="37.664057488401298"/>
    <n v="3.7664057488401301"/>
    <n v="3766405748840130"/>
    <x v="3"/>
    <n v="3717"/>
    <s v="Si"/>
    <x v="1"/>
    <n v="2503.57121857415"/>
    <n v="2.50357121857415E+16"/>
    <n v="29.4555978218856"/>
    <n v="2945559782188560"/>
    <x v="335"/>
    <n v="101.3"/>
  </r>
  <r>
    <x v="5"/>
    <n v="51"/>
    <x v="0"/>
    <x v="6"/>
    <x v="2"/>
    <x v="3"/>
    <x v="1"/>
    <x v="3716"/>
    <x v="0"/>
    <x v="0"/>
    <n v="37.661493498042894"/>
    <n v="37.661493498042894"/>
    <n v="3.7661493498042896E+16"/>
    <x v="3"/>
    <n v="3718"/>
    <s v="Si"/>
    <x v="1"/>
    <n v="210.57178086546401"/>
    <n v="2105717808654640"/>
    <n v="258.01193263760501"/>
    <n v="2.58011932637605E+16"/>
    <x v="350"/>
    <n v="101.8"/>
  </r>
  <r>
    <x v="5"/>
    <n v="55"/>
    <x v="1"/>
    <x v="2"/>
    <x v="3"/>
    <x v="0"/>
    <x v="0"/>
    <x v="3717"/>
    <x v="0"/>
    <x v="0"/>
    <n v="37.633591563624499"/>
    <n v="3.76335915636245"/>
    <n v="3763359156362450"/>
    <x v="3"/>
    <n v="3719"/>
    <s v="No"/>
    <x v="0"/>
    <n v="2244.8574725671901"/>
    <n v="2.24485747256719E+16"/>
    <n v="24.557330325868701"/>
    <n v="2455733032586870"/>
    <x v="310"/>
    <n v="93.7"/>
  </r>
  <r>
    <x v="5"/>
    <n v="57"/>
    <x v="1"/>
    <x v="0"/>
    <x v="3"/>
    <x v="3"/>
    <x v="0"/>
    <x v="3718"/>
    <x v="0"/>
    <x v="3"/>
    <n v="37.555286425546299"/>
    <n v="3.7555286425546299"/>
    <n v="3755528642554630"/>
    <x v="3"/>
    <n v="3720"/>
    <s v="No"/>
    <x v="0"/>
    <n v="2272.6901327031201"/>
    <n v="2.27269013270312E+16"/>
    <n v="24.448154375168802"/>
    <n v="2444815437516880"/>
    <x v="69"/>
    <n v="104.2"/>
  </r>
  <r>
    <x v="5"/>
    <n v="60"/>
    <x v="1"/>
    <x v="9"/>
    <x v="1"/>
    <x v="3"/>
    <x v="0"/>
    <x v="3719"/>
    <x v="1"/>
    <x v="3"/>
    <n v="37.5315686156559"/>
    <n v="3.7531568615655901"/>
    <n v="3753156861565590"/>
    <x v="3"/>
    <n v="3721"/>
    <s v="Si"/>
    <x v="1"/>
    <n v="2247.9572180616001"/>
    <n v="2.2479572180616E+16"/>
    <n v="278.70332458200699"/>
    <n v="2.78703324582007E+16"/>
    <x v="412"/>
    <n v="102.2"/>
  </r>
  <r>
    <x v="5"/>
    <n v="73"/>
    <x v="0"/>
    <x v="12"/>
    <x v="3"/>
    <x v="3"/>
    <x v="3"/>
    <x v="3720"/>
    <x v="0"/>
    <x v="1"/>
    <n v="37.480706120171504"/>
    <n v="3.7480706120171501"/>
    <n v="3748070612017150"/>
    <x v="3"/>
    <n v="3722"/>
    <s v="No"/>
    <x v="0"/>
    <n v="2234.7066179680801"/>
    <n v="2.23470661796808E+16"/>
    <n v="260.98904544959402"/>
    <n v="2.60989045449594E+16"/>
    <x v="296"/>
    <n v="105"/>
  </r>
  <r>
    <x v="5"/>
    <n v="57"/>
    <x v="0"/>
    <x v="3"/>
    <x v="3"/>
    <x v="3"/>
    <x v="0"/>
    <x v="3721"/>
    <x v="1"/>
    <x v="3"/>
    <n v="37.479959918768401"/>
    <n v="3.7479959918768402"/>
    <n v="3747995991876840"/>
    <x v="3"/>
    <n v="3723"/>
    <s v="Si"/>
    <x v="1"/>
    <n v="2207.5898048091399"/>
    <n v="2.20758980480914E+16"/>
    <n v="237.13995067350899"/>
    <n v="2.37139950673509E+16"/>
    <x v="295"/>
    <n v="95.4"/>
  </r>
  <r>
    <x v="5"/>
    <n v="62"/>
    <x v="0"/>
    <x v="0"/>
    <x v="1"/>
    <x v="0"/>
    <x v="0"/>
    <x v="3722"/>
    <x v="1"/>
    <x v="3"/>
    <n v="37.458029739731295"/>
    <n v="37.458029739731295"/>
    <n v="3.7458029739731296E+16"/>
    <x v="3"/>
    <n v="3724"/>
    <s v="Si"/>
    <x v="1"/>
    <n v="2239.3978062982201"/>
    <n v="2.23939780629822E+16"/>
    <n v="23.156409023871301"/>
    <n v="2315640902387130"/>
    <x v="71"/>
    <n v="104.2"/>
  </r>
  <r>
    <x v="5"/>
    <n v="61"/>
    <x v="1"/>
    <x v="5"/>
    <x v="1"/>
    <x v="3"/>
    <x v="0"/>
    <x v="3723"/>
    <x v="1"/>
    <x v="1"/>
    <n v="37.438187011476401"/>
    <n v="3.74381870114764"/>
    <n v="3743818701147640"/>
    <x v="3"/>
    <n v="3725"/>
    <s v="Si"/>
    <x v="1"/>
    <n v="234.49453912634601"/>
    <n v="2344945391263460"/>
    <n v="278.64451205542201"/>
    <n v="2.78644512055422E+16"/>
    <x v="368"/>
    <n v="103.2"/>
  </r>
  <r>
    <x v="5"/>
    <n v="54"/>
    <x v="0"/>
    <x v="9"/>
    <x v="2"/>
    <x v="2"/>
    <x v="1"/>
    <x v="3724"/>
    <x v="1"/>
    <x v="0"/>
    <n v="37.414956001001002"/>
    <n v="3.7414956001000998"/>
    <n v="3741495600100100"/>
    <x v="3"/>
    <n v="3726"/>
    <s v="No"/>
    <x v="0"/>
    <n v="2134.7889418566601"/>
    <n v="2.13478894185666E+16"/>
    <n v="21.709528621155599"/>
    <n v="2170952862115560"/>
    <x v="289"/>
    <n v="99.5"/>
  </r>
  <r>
    <x v="5"/>
    <n v="57"/>
    <x v="1"/>
    <x v="5"/>
    <x v="1"/>
    <x v="0"/>
    <x v="0"/>
    <x v="3725"/>
    <x v="0"/>
    <x v="0"/>
    <n v="37.410068614171301"/>
    <n v="3.7410068614171301"/>
    <n v="3741006861417130"/>
    <x v="3"/>
    <n v="3727"/>
    <s v="No"/>
    <x v="0"/>
    <n v="209.05917102548699"/>
    <n v="2090591710254870"/>
    <n v="26.530942201678901"/>
    <n v="2653094220167890"/>
    <x v="305"/>
    <n v="102.3"/>
  </r>
  <r>
    <x v="5"/>
    <n v="56"/>
    <x v="0"/>
    <x v="0"/>
    <x v="1"/>
    <x v="0"/>
    <x v="0"/>
    <x v="3726"/>
    <x v="1"/>
    <x v="3"/>
    <n v="37.394238899858706"/>
    <n v="37.394238899858706"/>
    <n v="3.7394238899858704E+16"/>
    <x v="3"/>
    <n v="3728"/>
    <s v="No"/>
    <x v="0"/>
    <n v="222.16877975928099"/>
    <n v="2221687797592810"/>
    <n v="23.498774412995498"/>
    <n v="2349877441299550"/>
    <x v="160"/>
    <n v="102.3"/>
  </r>
  <r>
    <x v="5"/>
    <n v="66"/>
    <x v="0"/>
    <x v="0"/>
    <x v="2"/>
    <x v="3"/>
    <x v="3"/>
    <x v="3727"/>
    <x v="0"/>
    <x v="1"/>
    <n v="37.390297300297597"/>
    <n v="0.37390297300297598"/>
    <n v="373902973002976"/>
    <x v="3"/>
    <n v="3729"/>
    <s v="Si"/>
    <x v="1"/>
    <n v="233.825983699972"/>
    <n v="2338259836999720"/>
    <n v="287.278634290534"/>
    <n v="2.87278634290534E+16"/>
    <x v="382"/>
    <n v="107.7"/>
  </r>
  <r>
    <x v="5"/>
    <n v="52"/>
    <x v="0"/>
    <x v="6"/>
    <x v="1"/>
    <x v="2"/>
    <x v="1"/>
    <x v="3728"/>
    <x v="1"/>
    <x v="1"/>
    <n v="37.385177592964503"/>
    <n v="0.37385177592964502"/>
    <n v="373851775929645"/>
    <x v="3"/>
    <n v="3730"/>
    <s v="No"/>
    <x v="0"/>
    <n v="2176.5783693804501"/>
    <n v="2.17657836938045E+16"/>
    <n v="222.86704744961"/>
    <n v="2.2286704744961E+16"/>
    <x v="179"/>
    <n v="99.3"/>
  </r>
  <r>
    <x v="5"/>
    <n v="60"/>
    <x v="0"/>
    <x v="5"/>
    <x v="2"/>
    <x v="3"/>
    <x v="0"/>
    <x v="3729"/>
    <x v="0"/>
    <x v="1"/>
    <n v="37.365463513344103"/>
    <n v="3.7365463513344102"/>
    <n v="3736546351334410"/>
    <x v="3"/>
    <n v="3731"/>
    <s v="Si"/>
    <x v="1"/>
    <n v="2390.20785207875"/>
    <n v="2.39020785207875E+16"/>
    <n v="3.0000000000000001E-12"/>
    <n v="300"/>
    <x v="295"/>
    <n v="107.4"/>
  </r>
  <r>
    <x v="5"/>
    <n v="54"/>
    <x v="0"/>
    <x v="0"/>
    <x v="0"/>
    <x v="2"/>
    <x v="1"/>
    <x v="3730"/>
    <x v="0"/>
    <x v="2"/>
    <n v="37.364819881255599"/>
    <n v="3.73648198812556"/>
    <n v="3736481988125560"/>
    <x v="3"/>
    <n v="3732"/>
    <s v="No"/>
    <x v="0"/>
    <n v="2422.6102252159098"/>
    <n v="2.42261022521591E+16"/>
    <n v="240.45712154818199"/>
    <n v="2.40457121548182E+16"/>
    <x v="282"/>
    <n v="99.8"/>
  </r>
  <r>
    <x v="5"/>
    <n v="68"/>
    <x v="1"/>
    <x v="9"/>
    <x v="0"/>
    <x v="0"/>
    <x v="3"/>
    <x v="3731"/>
    <x v="1"/>
    <x v="0"/>
    <n v="37.334540024444998"/>
    <n v="37.334540024444998"/>
    <n v="3.7334540024445E+16"/>
    <x v="3"/>
    <n v="3733"/>
    <s v="Si"/>
    <x v="1"/>
    <n v="230.789090731963"/>
    <n v="2307890907319630"/>
    <n v="28.228811726569401"/>
    <n v="2822881172656940"/>
    <x v="483"/>
    <n v="100.6"/>
  </r>
  <r>
    <x v="5"/>
    <n v="53"/>
    <x v="0"/>
    <x v="7"/>
    <x v="3"/>
    <x v="3"/>
    <x v="1"/>
    <x v="3732"/>
    <x v="0"/>
    <x v="0"/>
    <n v="37.308418298062499"/>
    <n v="37.308418298062499"/>
    <n v="3.7308418298062496E+16"/>
    <x v="3"/>
    <n v="3734"/>
    <s v="No"/>
    <x v="0"/>
    <n v="2190.7693611520999"/>
    <n v="2.1907693611521E+16"/>
    <n v="27.645909318010101"/>
    <n v="2764590931801010"/>
    <x v="350"/>
    <n v="100.4"/>
  </r>
  <r>
    <x v="5"/>
    <n v="62"/>
    <x v="0"/>
    <x v="4"/>
    <x v="1"/>
    <x v="0"/>
    <x v="0"/>
    <x v="3733"/>
    <x v="0"/>
    <x v="1"/>
    <n v="37.271413792512"/>
    <n v="3.7271413792511998"/>
    <n v="3727141379251200"/>
    <x v="3"/>
    <n v="3735"/>
    <s v="No"/>
    <x v="0"/>
    <n v="215.06595408467501"/>
    <n v="2150659540846750"/>
    <n v="246.107819542633"/>
    <n v="2.46107819542633E+16"/>
    <x v="167"/>
    <n v="100.2"/>
  </r>
  <r>
    <x v="5"/>
    <n v="58"/>
    <x v="0"/>
    <x v="2"/>
    <x v="3"/>
    <x v="1"/>
    <x v="0"/>
    <x v="3734"/>
    <x v="1"/>
    <x v="2"/>
    <n v="37.177294281065102"/>
    <n v="3.7177294281065101"/>
    <n v="3717729428106510"/>
    <x v="3"/>
    <n v="3736"/>
    <s v="No"/>
    <x v="0"/>
    <n v="224.44273427543899"/>
    <n v="2244427342754390"/>
    <n v="2.6768661701474699"/>
    <n v="267686617014747"/>
    <x v="310"/>
    <n v="102.8"/>
  </r>
  <r>
    <x v="5"/>
    <n v="49"/>
    <x v="1"/>
    <x v="9"/>
    <x v="1"/>
    <x v="3"/>
    <x v="1"/>
    <x v="3735"/>
    <x v="1"/>
    <x v="3"/>
    <n v="37.168826723280304"/>
    <n v="37.168826723280304"/>
    <n v="3.7168826723280304E+16"/>
    <x v="3"/>
    <n v="3737"/>
    <s v="No"/>
    <x v="0"/>
    <n v="2421.3203685722601"/>
    <n v="2.42132036857226E+16"/>
    <n v="269.49898299104098"/>
    <n v="2.69498982991041E+16"/>
    <x v="66"/>
    <n v="93.4"/>
  </r>
  <r>
    <x v="5"/>
    <n v="64"/>
    <x v="1"/>
    <x v="0"/>
    <x v="2"/>
    <x v="3"/>
    <x v="0"/>
    <x v="3736"/>
    <x v="0"/>
    <x v="1"/>
    <n v="37.142406265437103"/>
    <n v="37.142406265437103"/>
    <n v="3.7142406265437104E+16"/>
    <x v="3"/>
    <n v="3738"/>
    <s v="Si"/>
    <x v="1"/>
    <n v="2304.20528047072"/>
    <n v="2.30420528047072E+16"/>
    <n v="0.27829755339152001"/>
    <n v="27829755339152"/>
    <x v="409"/>
    <n v="106"/>
  </r>
  <r>
    <x v="5"/>
    <n v="62"/>
    <x v="1"/>
    <x v="9"/>
    <x v="3"/>
    <x v="3"/>
    <x v="0"/>
    <x v="3737"/>
    <x v="1"/>
    <x v="3"/>
    <n v="37.141272561332201"/>
    <n v="3.7141272561332199"/>
    <n v="3714127256133220"/>
    <x v="3"/>
    <n v="3739"/>
    <s v="Si"/>
    <x v="1"/>
    <n v="2177.3668754344599"/>
    <n v="2.17736687543446E+16"/>
    <n v="250.327795066828"/>
    <n v="2.50327795066828E+16"/>
    <x v="386"/>
    <n v="100.1"/>
  </r>
  <r>
    <x v="5"/>
    <n v="53"/>
    <x v="0"/>
    <x v="9"/>
    <x v="1"/>
    <x v="2"/>
    <x v="1"/>
    <x v="3738"/>
    <x v="1"/>
    <x v="0"/>
    <n v="37.120701726611699"/>
    <n v="3.71207017266117"/>
    <n v="3712070172661170"/>
    <x v="3"/>
    <n v="3740"/>
    <s v="No"/>
    <x v="0"/>
    <n v="228.44843105723299"/>
    <n v="2284484310572330"/>
    <n v="26.740620875984099"/>
    <n v="2674062087598410"/>
    <x v="14"/>
    <n v="93.7"/>
  </r>
  <r>
    <x v="5"/>
    <n v="60"/>
    <x v="0"/>
    <x v="5"/>
    <x v="2"/>
    <x v="0"/>
    <x v="0"/>
    <x v="3739"/>
    <x v="1"/>
    <x v="0"/>
    <n v="37.082991967382299"/>
    <n v="3.7082991967382299"/>
    <n v="3708299196738230"/>
    <x v="3"/>
    <n v="3741"/>
    <s v="No"/>
    <x v="0"/>
    <n v="224.20443774837901"/>
    <n v="2242044377483790"/>
    <n v="255.248645115236"/>
    <n v="2.55248645115236E+16"/>
    <x v="310"/>
    <n v="100.8"/>
  </r>
  <r>
    <x v="5"/>
    <n v="55"/>
    <x v="1"/>
    <x v="5"/>
    <x v="1"/>
    <x v="3"/>
    <x v="0"/>
    <x v="3740"/>
    <x v="0"/>
    <x v="3"/>
    <n v="37.074070222667899"/>
    <n v="3.7074070222667901"/>
    <n v="3707407022266790"/>
    <x v="3"/>
    <n v="3742"/>
    <s v="Si"/>
    <x v="1"/>
    <n v="226.989209285882"/>
    <n v="2269892092858820"/>
    <n v="22.3750919577883"/>
    <n v="2237509195778830"/>
    <x v="449"/>
    <n v="101.2"/>
  </r>
  <r>
    <x v="5"/>
    <n v="58"/>
    <x v="0"/>
    <x v="9"/>
    <x v="2"/>
    <x v="0"/>
    <x v="0"/>
    <x v="3741"/>
    <x v="0"/>
    <x v="2"/>
    <n v="37.042930533541998"/>
    <n v="3.7042930533542"/>
    <n v="3704293053354200"/>
    <x v="3"/>
    <n v="3743"/>
    <s v="Si"/>
    <x v="1"/>
    <n v="258.293138640645"/>
    <n v="2582931386406450"/>
    <n v="242.85169861875499"/>
    <n v="2.42851698618755E+16"/>
    <x v="518"/>
    <n v="110.8"/>
  </r>
  <r>
    <x v="5"/>
    <n v="57"/>
    <x v="1"/>
    <x v="5"/>
    <x v="3"/>
    <x v="2"/>
    <x v="0"/>
    <x v="3742"/>
    <x v="1"/>
    <x v="1"/>
    <n v="37.008699045673502"/>
    <n v="37.008699045673502"/>
    <n v="3.7008699045673504E+16"/>
    <x v="3"/>
    <n v="3744"/>
    <s v="No"/>
    <x v="0"/>
    <n v="2166.3332028058699"/>
    <n v="2.16633320280587E+16"/>
    <n v="245.193676780288"/>
    <n v="2.45193676780288E+16"/>
    <x v="316"/>
    <n v="100.2"/>
  </r>
  <r>
    <x v="5"/>
    <n v="51"/>
    <x v="1"/>
    <x v="9"/>
    <x v="1"/>
    <x v="1"/>
    <x v="1"/>
    <x v="3743"/>
    <x v="1"/>
    <x v="1"/>
    <n v="36.957493567353694"/>
    <n v="36.957493567353694"/>
    <n v="3.6957493567353696E+16"/>
    <x v="3"/>
    <n v="3745"/>
    <s v="No"/>
    <x v="0"/>
    <n v="221.780201757897"/>
    <n v="2217802017578970"/>
    <n v="1.9845559072853201"/>
    <n v="198455590728532"/>
    <x v="297"/>
    <n v="88.5"/>
  </r>
  <r>
    <x v="5"/>
    <n v="55"/>
    <x v="0"/>
    <x v="9"/>
    <x v="2"/>
    <x v="3"/>
    <x v="0"/>
    <x v="3744"/>
    <x v="0"/>
    <x v="1"/>
    <n v="36.949631966782398"/>
    <n v="36.949631966782398"/>
    <n v="3694963196678240"/>
    <x v="3"/>
    <n v="3746"/>
    <s v="Si"/>
    <x v="1"/>
    <n v="2208.7949347807598"/>
    <n v="2.20879493478076E+16"/>
    <n v="2.8173310790249899"/>
    <n v="281733107902499"/>
    <x v="518"/>
    <n v="106.1"/>
  </r>
  <r>
    <x v="5"/>
    <n v="55"/>
    <x v="1"/>
    <x v="2"/>
    <x v="1"/>
    <x v="3"/>
    <x v="0"/>
    <x v="3745"/>
    <x v="1"/>
    <x v="1"/>
    <n v="36.940256762224401"/>
    <n v="36.940256762224401"/>
    <n v="3694025676222440"/>
    <x v="3"/>
    <n v="3747"/>
    <s v="No"/>
    <x v="0"/>
    <n v="230.24817335973401"/>
    <n v="2302481733597340"/>
    <n v="242.01311231049999"/>
    <n v="2.420131123105E+16"/>
    <x v="145"/>
    <n v="87.9"/>
  </r>
  <r>
    <x v="5"/>
    <n v="70"/>
    <x v="0"/>
    <x v="2"/>
    <x v="0"/>
    <x v="3"/>
    <x v="3"/>
    <x v="3746"/>
    <x v="0"/>
    <x v="3"/>
    <n v="36.938783651064895"/>
    <n v="36.938783651064895"/>
    <n v="3.6938783651064896E+16"/>
    <x v="3"/>
    <n v="3748"/>
    <s v="Si"/>
    <x v="1"/>
    <n v="2390.6530491703702"/>
    <n v="2.39065304917037E+16"/>
    <n v="271.93737793780201"/>
    <n v="2.71937377937802E+16"/>
    <x v="524"/>
    <n v="114.1"/>
  </r>
  <r>
    <x v="5"/>
    <n v="68"/>
    <x v="1"/>
    <x v="2"/>
    <x v="2"/>
    <x v="3"/>
    <x v="3"/>
    <x v="3747"/>
    <x v="1"/>
    <x v="3"/>
    <n v="36.898625617059501"/>
    <n v="3.68986256170595"/>
    <n v="3689862561705950"/>
    <x v="3"/>
    <n v="3749"/>
    <s v="No"/>
    <x v="0"/>
    <n v="2117.0622190027202"/>
    <n v="2.11706221900272E+16"/>
    <n v="243.88065881177999"/>
    <n v="2.4388065881178E+16"/>
    <x v="490"/>
    <n v="97.1"/>
  </r>
  <r>
    <x v="5"/>
    <n v="62"/>
    <x v="0"/>
    <x v="6"/>
    <x v="2"/>
    <x v="3"/>
    <x v="0"/>
    <x v="3748"/>
    <x v="0"/>
    <x v="1"/>
    <n v="36.848886476214801"/>
    <n v="36.848886476214801"/>
    <n v="3.68488864762148E+16"/>
    <x v="3"/>
    <n v="3750"/>
    <s v="No"/>
    <x v="0"/>
    <n v="218.921891499917"/>
    <n v="2189218914999170"/>
    <n v="28.455332108322501"/>
    <n v="2845533210832250"/>
    <x v="343"/>
    <n v="101.1"/>
  </r>
  <r>
    <x v="5"/>
    <n v="61"/>
    <x v="0"/>
    <x v="6"/>
    <x v="2"/>
    <x v="0"/>
    <x v="0"/>
    <x v="3749"/>
    <x v="0"/>
    <x v="1"/>
    <n v="36.785596089493801"/>
    <n v="3.6785596089493802"/>
    <n v="3678559608949380"/>
    <x v="3"/>
    <n v="3751"/>
    <s v="No"/>
    <x v="0"/>
    <n v="1942.5522676862799"/>
    <n v="1.94255226768628E+16"/>
    <n v="25.4554625822059"/>
    <n v="2545546258220590"/>
    <x v="428"/>
    <n v="95.7"/>
  </r>
  <r>
    <x v="5"/>
    <n v="63"/>
    <x v="0"/>
    <x v="9"/>
    <x v="2"/>
    <x v="3"/>
    <x v="0"/>
    <x v="3750"/>
    <x v="0"/>
    <x v="1"/>
    <n v="36.745107812427797"/>
    <n v="3.67451078124278"/>
    <n v="3674510781242780"/>
    <x v="3"/>
    <n v="3752"/>
    <s v="Si"/>
    <x v="1"/>
    <n v="2420.8368469874299"/>
    <n v="2.42083684698743E+16"/>
    <n v="24.151375664541199"/>
    <n v="2415137566454120"/>
    <x v="339"/>
    <n v="104.3"/>
  </r>
  <r>
    <x v="5"/>
    <n v="63"/>
    <x v="0"/>
    <x v="9"/>
    <x v="2"/>
    <x v="3"/>
    <x v="0"/>
    <x v="3751"/>
    <x v="1"/>
    <x v="3"/>
    <n v="36.652118193829999"/>
    <n v="3.6652118193830001E-3"/>
    <n v="3665211819383"/>
    <x v="3"/>
    <n v="3753"/>
    <s v="No"/>
    <x v="0"/>
    <n v="210.213479306506"/>
    <n v="2102134793065060"/>
    <n v="21.192359825816801"/>
    <n v="2119235982581680"/>
    <x v="132"/>
    <n v="97"/>
  </r>
  <r>
    <x v="5"/>
    <n v="70"/>
    <x v="1"/>
    <x v="0"/>
    <x v="0"/>
    <x v="3"/>
    <x v="3"/>
    <x v="3752"/>
    <x v="1"/>
    <x v="1"/>
    <n v="36.614962266908499"/>
    <n v="36.614962266908499"/>
    <n v="3661496226690850"/>
    <x v="3"/>
    <n v="3754"/>
    <s v="Si"/>
    <x v="1"/>
    <n v="223.21515406844799"/>
    <n v="2232151540684480"/>
    <n v="2.1916196808772601"/>
    <n v="219161968087726"/>
    <x v="363"/>
    <n v="107.8"/>
  </r>
  <r>
    <x v="5"/>
    <n v="56"/>
    <x v="0"/>
    <x v="1"/>
    <x v="1"/>
    <x v="3"/>
    <x v="0"/>
    <x v="3753"/>
    <x v="0"/>
    <x v="1"/>
    <n v="36.584784415049903"/>
    <n v="36.584784415049903"/>
    <n v="3.6584784415049904E+16"/>
    <x v="3"/>
    <n v="3755"/>
    <s v="Si"/>
    <x v="1"/>
    <n v="2399.8000958600201"/>
    <n v="2.39980009586002E+16"/>
    <n v="3.0000000000000001E-12"/>
    <n v="300"/>
    <x v="403"/>
    <n v="103.4"/>
  </r>
  <r>
    <x v="5"/>
    <n v="65"/>
    <x v="0"/>
    <x v="2"/>
    <x v="2"/>
    <x v="0"/>
    <x v="3"/>
    <x v="3754"/>
    <x v="0"/>
    <x v="1"/>
    <n v="36.580316127928995"/>
    <n v="3.6580316127928998"/>
    <n v="3658031612792900"/>
    <x v="3"/>
    <n v="3756"/>
    <s v="No"/>
    <x v="0"/>
    <n v="2396.7258329803099"/>
    <n v="2.39672583298031E+16"/>
    <n v="231.401675875313"/>
    <n v="2.31401675875313E+16"/>
    <x v="294"/>
    <n v="97.9"/>
  </r>
  <r>
    <x v="5"/>
    <n v="53"/>
    <x v="0"/>
    <x v="10"/>
    <x v="1"/>
    <x v="1"/>
    <x v="1"/>
    <x v="3755"/>
    <x v="1"/>
    <x v="0"/>
    <n v="36.488546364370599"/>
    <n v="3.64885463643706"/>
    <n v="3648854636437060"/>
    <x v="3"/>
    <n v="3757"/>
    <s v="No"/>
    <x v="0"/>
    <n v="1997.8262404653799"/>
    <n v="1.99782624046538E+16"/>
    <n v="208.94490447321999"/>
    <n v="2.0894490447322E+16"/>
    <x v="319"/>
    <n v="94.3"/>
  </r>
  <r>
    <x v="5"/>
    <n v="62"/>
    <x v="0"/>
    <x v="2"/>
    <x v="2"/>
    <x v="0"/>
    <x v="0"/>
    <x v="3756"/>
    <x v="1"/>
    <x v="1"/>
    <n v="36.4696515423405"/>
    <n v="3.6469651542340502"/>
    <n v="3646965154234050"/>
    <x v="3"/>
    <n v="3758"/>
    <s v="No"/>
    <x v="0"/>
    <n v="2558.7568389164298"/>
    <n v="2.55875683891643E+16"/>
    <n v="245.23037500074"/>
    <n v="2.4523037500074E+16"/>
    <x v="208"/>
    <n v="107.5"/>
  </r>
  <r>
    <x v="5"/>
    <n v="68"/>
    <x v="0"/>
    <x v="17"/>
    <x v="0"/>
    <x v="3"/>
    <x v="3"/>
    <x v="3757"/>
    <x v="0"/>
    <x v="0"/>
    <n v="36.461901932608001"/>
    <n v="36.461901932608001"/>
    <n v="3646190193260800"/>
    <x v="3"/>
    <n v="3759"/>
    <s v="No"/>
    <x v="0"/>
    <n v="2599.2558407844199"/>
    <n v="2.59925584078442E+16"/>
    <n v="296.839868435889"/>
    <n v="2.96839868435889E+16"/>
    <x v="276"/>
    <n v="111.7"/>
  </r>
  <r>
    <x v="5"/>
    <n v="67"/>
    <x v="0"/>
    <x v="10"/>
    <x v="2"/>
    <x v="3"/>
    <x v="3"/>
    <x v="3758"/>
    <x v="0"/>
    <x v="1"/>
    <n v="36.455454949435797"/>
    <n v="0.364554549494358"/>
    <n v="364554549494358"/>
    <x v="3"/>
    <n v="3760"/>
    <s v="Si"/>
    <x v="1"/>
    <n v="2332.5164882044201"/>
    <n v="2.33251648820442E+16"/>
    <n v="25.6804509329761"/>
    <n v="2568045093297610"/>
    <x v="433"/>
    <n v="105.5"/>
  </r>
  <r>
    <x v="5"/>
    <n v="61"/>
    <x v="1"/>
    <x v="2"/>
    <x v="1"/>
    <x v="3"/>
    <x v="0"/>
    <x v="3759"/>
    <x v="0"/>
    <x v="3"/>
    <n v="36.411886341302598"/>
    <n v="3.6411886341302599"/>
    <n v="3641188634130260"/>
    <x v="3"/>
    <n v="3761"/>
    <s v="No"/>
    <x v="0"/>
    <n v="2145.7069862660101"/>
    <n v="2.14570698626601E+16"/>
    <n v="252.08674644182199"/>
    <n v="2.52086746441822E+16"/>
    <x v="439"/>
    <n v="93.1"/>
  </r>
  <r>
    <x v="5"/>
    <n v="72"/>
    <x v="0"/>
    <x v="9"/>
    <x v="3"/>
    <x v="3"/>
    <x v="3"/>
    <x v="3760"/>
    <x v="1"/>
    <x v="3"/>
    <n v="36.395599228323299"/>
    <n v="3.6395599228323299"/>
    <n v="3639559922832330"/>
    <x v="3"/>
    <n v="3762"/>
    <s v="Si"/>
    <x v="1"/>
    <n v="224.77902215201399"/>
    <n v="2247790221520140"/>
    <n v="22.358246865669301"/>
    <n v="2235824686566930"/>
    <x v="435"/>
    <n v="106.1"/>
  </r>
  <r>
    <x v="5"/>
    <n v="68"/>
    <x v="1"/>
    <x v="6"/>
    <x v="0"/>
    <x v="3"/>
    <x v="3"/>
    <x v="3761"/>
    <x v="0"/>
    <x v="1"/>
    <n v="36.378571111674198"/>
    <n v="36.378571111674198"/>
    <n v="3.63785711116742E+16"/>
    <x v="3"/>
    <n v="3763"/>
    <s v="Si"/>
    <x v="1"/>
    <n v="2433.5884664840601"/>
    <n v="2.43358846648406E+16"/>
    <n v="27.384637151384201"/>
    <n v="2738463715138420"/>
    <x v="483"/>
    <n v="107.3"/>
  </r>
  <r>
    <x v="5"/>
    <n v="51"/>
    <x v="0"/>
    <x v="5"/>
    <x v="2"/>
    <x v="3"/>
    <x v="1"/>
    <x v="3762"/>
    <x v="1"/>
    <x v="1"/>
    <n v="36.364029840569401"/>
    <n v="3.6364029840569398"/>
    <n v="3636402984056940"/>
    <x v="3"/>
    <n v="3764"/>
    <s v="Si"/>
    <x v="1"/>
    <n v="2092.0657145640798"/>
    <n v="2.09206571456408E+16"/>
    <n v="220.852102606394"/>
    <n v="2.20852102606394E+16"/>
    <x v="46"/>
    <n v="95.8"/>
  </r>
  <r>
    <x v="5"/>
    <n v="72"/>
    <x v="0"/>
    <x v="1"/>
    <x v="2"/>
    <x v="3"/>
    <x v="3"/>
    <x v="3763"/>
    <x v="1"/>
    <x v="3"/>
    <n v="36.331368830813197"/>
    <n v="0.36331368830813199"/>
    <n v="363313688308132"/>
    <x v="3"/>
    <n v="3765"/>
    <s v="Si"/>
    <x v="1"/>
    <n v="229.96667720999099"/>
    <n v="2299666772099910"/>
    <n v="236.506205239747"/>
    <n v="2.36506205239747E+16"/>
    <x v="456"/>
    <n v="106.3"/>
  </r>
  <r>
    <x v="5"/>
    <n v="58"/>
    <x v="1"/>
    <x v="0"/>
    <x v="1"/>
    <x v="0"/>
    <x v="0"/>
    <x v="3764"/>
    <x v="1"/>
    <x v="3"/>
    <n v="36.282845435863798"/>
    <n v="0.36282845435863798"/>
    <n v="362828454358638"/>
    <x v="3"/>
    <n v="3766"/>
    <s v="No"/>
    <x v="0"/>
    <n v="1899.7924824975501"/>
    <n v="1.89979248249755E+16"/>
    <n v="255.18159504935201"/>
    <n v="2.55181595049352E+16"/>
    <x v="191"/>
    <n v="94.8"/>
  </r>
  <r>
    <x v="5"/>
    <n v="57"/>
    <x v="0"/>
    <x v="2"/>
    <x v="2"/>
    <x v="3"/>
    <x v="0"/>
    <x v="3765"/>
    <x v="0"/>
    <x v="1"/>
    <n v="36.272915327946002"/>
    <n v="3.6272915327946"/>
    <n v="3627291532794600"/>
    <x v="3"/>
    <n v="3767"/>
    <s v="Si"/>
    <x v="1"/>
    <n v="249.26615194136099"/>
    <n v="2492661519413610"/>
    <n v="274.68098495863899"/>
    <n v="2.74680984958639E+16"/>
    <x v="396"/>
    <n v="101"/>
  </r>
  <r>
    <x v="5"/>
    <n v="55"/>
    <x v="1"/>
    <x v="2"/>
    <x v="3"/>
    <x v="0"/>
    <x v="0"/>
    <x v="3766"/>
    <x v="0"/>
    <x v="0"/>
    <n v="36.2439757135961"/>
    <n v="3.6243975713596099"/>
    <n v="3624397571359610"/>
    <x v="3"/>
    <n v="3768"/>
    <s v="No"/>
    <x v="0"/>
    <n v="216.891281861934"/>
    <n v="2168912818619340"/>
    <n v="272.50791085716003"/>
    <n v="2.7250791085716E+16"/>
    <x v="386"/>
    <n v="98.1"/>
  </r>
  <r>
    <x v="5"/>
    <n v="57"/>
    <x v="1"/>
    <x v="16"/>
    <x v="3"/>
    <x v="3"/>
    <x v="0"/>
    <x v="3767"/>
    <x v="0"/>
    <x v="0"/>
    <n v="36.238424672567902"/>
    <n v="36.238424672567902"/>
    <n v="3623842467256790"/>
    <x v="3"/>
    <n v="3769"/>
    <s v="Si"/>
    <x v="1"/>
    <n v="24.733400111094301"/>
    <n v="247334001110943"/>
    <n v="3.0000000000000001E-12"/>
    <n v="300"/>
    <x v="255"/>
    <n v="101.3"/>
  </r>
  <r>
    <x v="5"/>
    <n v="62"/>
    <x v="0"/>
    <x v="10"/>
    <x v="1"/>
    <x v="0"/>
    <x v="0"/>
    <x v="3768"/>
    <x v="1"/>
    <x v="1"/>
    <n v="36.227305883102403"/>
    <n v="36.227305883102403"/>
    <n v="3.62273058831024E+16"/>
    <x v="3"/>
    <n v="3770"/>
    <s v="No"/>
    <x v="0"/>
    <n v="205.822647608029"/>
    <n v="2058226476080290"/>
    <n v="238.35573615710999"/>
    <n v="2.3835573615711E+16"/>
    <x v="323"/>
    <n v="97.8"/>
  </r>
  <r>
    <x v="5"/>
    <n v="61"/>
    <x v="0"/>
    <x v="10"/>
    <x v="1"/>
    <x v="0"/>
    <x v="0"/>
    <x v="3769"/>
    <x v="1"/>
    <x v="1"/>
    <n v="36.214239243001302"/>
    <n v="3.6214239243001298"/>
    <n v="3621423924300130"/>
    <x v="3"/>
    <n v="3771"/>
    <s v="No"/>
    <x v="0"/>
    <n v="2401.88973085414"/>
    <n v="2.40188973085414E+16"/>
    <n v="25.271083498614502"/>
    <n v="2527108349861450"/>
    <x v="348"/>
    <n v="100.2"/>
  </r>
  <r>
    <x v="5"/>
    <n v="55"/>
    <x v="1"/>
    <x v="1"/>
    <x v="3"/>
    <x v="0"/>
    <x v="0"/>
    <x v="3770"/>
    <x v="0"/>
    <x v="1"/>
    <n v="36.163304760368199"/>
    <n v="36.163304760368199"/>
    <n v="3.61633047603682E+16"/>
    <x v="3"/>
    <n v="3772"/>
    <s v="No"/>
    <x v="0"/>
    <n v="2155.32877589907"/>
    <n v="2.15532877589907E+16"/>
    <n v="22.292692033551099"/>
    <n v="2229269203355110"/>
    <x v="444"/>
    <n v="97.9"/>
  </r>
  <r>
    <x v="5"/>
    <n v="62"/>
    <x v="0"/>
    <x v="2"/>
    <x v="1"/>
    <x v="3"/>
    <x v="0"/>
    <x v="3771"/>
    <x v="0"/>
    <x v="1"/>
    <n v="36.145847618213203"/>
    <n v="3.61458476182132"/>
    <n v="3614584761821320"/>
    <x v="3"/>
    <n v="3773"/>
    <s v="Si"/>
    <x v="1"/>
    <n v="245.82709659992099"/>
    <n v="2458270965999210"/>
    <n v="290.94674336017101"/>
    <n v="2.90946743360171E+16"/>
    <x v="359"/>
    <n v="104"/>
  </r>
  <r>
    <x v="5"/>
    <n v="66"/>
    <x v="1"/>
    <x v="5"/>
    <x v="2"/>
    <x v="3"/>
    <x v="3"/>
    <x v="3772"/>
    <x v="0"/>
    <x v="2"/>
    <n v="36.114363614966898"/>
    <n v="36.114363614966898"/>
    <n v="3.6114363614966896E+16"/>
    <x v="3"/>
    <n v="3774"/>
    <s v="Si"/>
    <x v="1"/>
    <n v="263.69747005361899"/>
    <n v="2636974700536190"/>
    <n v="3.0000000000000001E-12"/>
    <n v="300"/>
    <x v="525"/>
    <n v="105.9"/>
  </r>
  <r>
    <x v="5"/>
    <n v="49"/>
    <x v="1"/>
    <x v="3"/>
    <x v="0"/>
    <x v="3"/>
    <x v="1"/>
    <x v="3773"/>
    <x v="0"/>
    <x v="2"/>
    <n v="36.113483265873995"/>
    <n v="3.6113483265873998"/>
    <n v="3611348326587400"/>
    <x v="3"/>
    <n v="3775"/>
    <s v="Si"/>
    <x v="1"/>
    <n v="2314.8345255014601"/>
    <n v="2.31483452550146E+16"/>
    <n v="257.099437259257"/>
    <n v="2.57099437259257E+16"/>
    <x v="465"/>
    <n v="97.9"/>
  </r>
  <r>
    <x v="5"/>
    <n v="53"/>
    <x v="1"/>
    <x v="0"/>
    <x v="2"/>
    <x v="3"/>
    <x v="1"/>
    <x v="3774"/>
    <x v="0"/>
    <x v="1"/>
    <n v="36.113234183211901"/>
    <n v="3.6113234183211902"/>
    <n v="3611323418321190"/>
    <x v="3"/>
    <n v="3776"/>
    <s v="Si"/>
    <x v="1"/>
    <n v="2413.0334786228"/>
    <n v="2.4130334786228E+16"/>
    <n v="24.353326455700898"/>
    <n v="2435332645570090"/>
    <x v="281"/>
    <n v="98.4"/>
  </r>
  <r>
    <x v="5"/>
    <n v="71"/>
    <x v="1"/>
    <x v="1"/>
    <x v="3"/>
    <x v="3"/>
    <x v="3"/>
    <x v="3775"/>
    <x v="0"/>
    <x v="1"/>
    <n v="36.081182370875098"/>
    <n v="3.6081182370875098"/>
    <n v="3608118237087510"/>
    <x v="3"/>
    <n v="3777"/>
    <s v="Si"/>
    <x v="1"/>
    <n v="270.071019491041"/>
    <n v="2700710194910410"/>
    <n v="29.669895015049399"/>
    <n v="2966989501504940"/>
    <x v="389"/>
    <n v="108.1"/>
  </r>
  <r>
    <x v="5"/>
    <n v="55"/>
    <x v="1"/>
    <x v="8"/>
    <x v="0"/>
    <x v="3"/>
    <x v="0"/>
    <x v="3776"/>
    <x v="0"/>
    <x v="0"/>
    <n v="36.062329709380897"/>
    <n v="3.6062329709380898"/>
    <n v="3606232970938090"/>
    <x v="3"/>
    <n v="3778"/>
    <s v="Si"/>
    <x v="1"/>
    <n v="236.20182601834"/>
    <n v="2362018260183400"/>
    <n v="26.108909096840801"/>
    <n v="2610890909684080"/>
    <x v="468"/>
    <n v="106.2"/>
  </r>
  <r>
    <x v="5"/>
    <n v="69"/>
    <x v="1"/>
    <x v="0"/>
    <x v="0"/>
    <x v="0"/>
    <x v="3"/>
    <x v="3777"/>
    <x v="0"/>
    <x v="1"/>
    <n v="36.031281726118301"/>
    <n v="36.031281726118301"/>
    <n v="3.6031281726118304E+16"/>
    <x v="3"/>
    <n v="3779"/>
    <s v="Si"/>
    <x v="1"/>
    <n v="2605.7492266106701"/>
    <n v="2.60574922661067E+16"/>
    <n v="270.31283990053902"/>
    <n v="2.70312839900539E+16"/>
    <x v="496"/>
    <n v="100.4"/>
  </r>
  <r>
    <x v="5"/>
    <n v="47"/>
    <x v="1"/>
    <x v="2"/>
    <x v="1"/>
    <x v="0"/>
    <x v="1"/>
    <x v="3778"/>
    <x v="1"/>
    <x v="1"/>
    <n v="36.015942336353802"/>
    <n v="3.6015942336353799"/>
    <n v="3601594233635380"/>
    <x v="3"/>
    <n v="3780"/>
    <s v="No"/>
    <x v="0"/>
    <n v="2279.1598992864601"/>
    <n v="2.27915989928646E+16"/>
    <n v="2.7020027813187801"/>
    <n v="270200278131878"/>
    <x v="54"/>
    <n v="90.5"/>
  </r>
  <r>
    <x v="5"/>
    <n v="59"/>
    <x v="1"/>
    <x v="10"/>
    <x v="1"/>
    <x v="3"/>
    <x v="0"/>
    <x v="3779"/>
    <x v="1"/>
    <x v="3"/>
    <n v="36.006652130672599"/>
    <n v="3.6006652130672601"/>
    <n v="3600665213067260"/>
    <x v="3"/>
    <n v="3781"/>
    <s v="Si"/>
    <x v="1"/>
    <n v="2137.1953396262302"/>
    <n v="2.13719533962623E+16"/>
    <n v="247.219079073958"/>
    <n v="2.47219079073958E+16"/>
    <x v="132"/>
    <n v="96.6"/>
  </r>
  <r>
    <x v="5"/>
    <n v="59"/>
    <x v="0"/>
    <x v="0"/>
    <x v="1"/>
    <x v="0"/>
    <x v="0"/>
    <x v="3780"/>
    <x v="1"/>
    <x v="3"/>
    <n v="36.001045803355296"/>
    <n v="3.6001045803355298"/>
    <n v="3600104580335530"/>
    <x v="3"/>
    <n v="3782"/>
    <s v="No"/>
    <x v="0"/>
    <n v="195.062405510736"/>
    <n v="1950624055107360"/>
    <n v="247.495382676661"/>
    <n v="2.47495382676661E+16"/>
    <x v="93"/>
    <n v="95.1"/>
  </r>
  <r>
    <x v="5"/>
    <n v="49"/>
    <x v="0"/>
    <x v="17"/>
    <x v="1"/>
    <x v="0"/>
    <x v="1"/>
    <x v="3781"/>
    <x v="0"/>
    <x v="1"/>
    <n v="35.9693737202413"/>
    <n v="0.35969373720241299"/>
    <n v="359693737202413"/>
    <x v="3"/>
    <n v="3783"/>
    <s v="No"/>
    <x v="0"/>
    <n v="2350.8296681766301"/>
    <n v="2.35082966817663E+16"/>
    <n v="256.42784177008701"/>
    <n v="2.56427841770087E+16"/>
    <x v="197"/>
    <n v="101"/>
  </r>
  <r>
    <x v="5"/>
    <n v="58"/>
    <x v="0"/>
    <x v="1"/>
    <x v="1"/>
    <x v="0"/>
    <x v="0"/>
    <x v="3782"/>
    <x v="0"/>
    <x v="1"/>
    <n v="35.963479363123902"/>
    <n v="3.59634793631239"/>
    <n v="3596347936312390"/>
    <x v="3"/>
    <n v="3784"/>
    <s v="No"/>
    <x v="0"/>
    <n v="2029.3608886453801"/>
    <n v="2.02936088864538E+16"/>
    <n v="239.55339650184399"/>
    <n v="2.39553396501844E+16"/>
    <x v="185"/>
    <n v="97.2"/>
  </r>
  <r>
    <x v="5"/>
    <n v="59"/>
    <x v="1"/>
    <x v="9"/>
    <x v="2"/>
    <x v="3"/>
    <x v="0"/>
    <x v="3783"/>
    <x v="0"/>
    <x v="1"/>
    <n v="35.952120265751603"/>
    <n v="3.5952120265751599"/>
    <n v="3595212026575160"/>
    <x v="3"/>
    <n v="3785"/>
    <s v="Si"/>
    <x v="1"/>
    <n v="2384.8532569456402"/>
    <n v="2.38485325694564E+16"/>
    <n v="238.04474421819401"/>
    <n v="2.38044744218194E+16"/>
    <x v="359"/>
    <n v="100.7"/>
  </r>
  <r>
    <x v="5"/>
    <n v="50"/>
    <x v="0"/>
    <x v="7"/>
    <x v="1"/>
    <x v="3"/>
    <x v="1"/>
    <x v="3784"/>
    <x v="0"/>
    <x v="0"/>
    <n v="35.944141162363799"/>
    <n v="3.5944141162363801"/>
    <n v="3594414116236380"/>
    <x v="3"/>
    <n v="3786"/>
    <s v="No"/>
    <x v="0"/>
    <n v="2237.1501513001499"/>
    <n v="2.23715015130015E+16"/>
    <n v="224.901760133002"/>
    <n v="2.24901760133002E+16"/>
    <x v="311"/>
    <n v="95.6"/>
  </r>
  <r>
    <x v="5"/>
    <n v="64"/>
    <x v="0"/>
    <x v="0"/>
    <x v="2"/>
    <x v="0"/>
    <x v="0"/>
    <x v="3785"/>
    <x v="0"/>
    <x v="1"/>
    <n v="35.937463763676497"/>
    <n v="35.937463763676497"/>
    <n v="3593746376367650"/>
    <x v="3"/>
    <n v="3787"/>
    <s v="Si"/>
    <x v="1"/>
    <n v="2153.5018045413499"/>
    <n v="2.15350180454135E+16"/>
    <n v="253.41685048254101"/>
    <n v="2.53416850482541E+16"/>
    <x v="436"/>
    <n v="105"/>
  </r>
  <r>
    <x v="5"/>
    <n v="57"/>
    <x v="0"/>
    <x v="9"/>
    <x v="2"/>
    <x v="3"/>
    <x v="0"/>
    <x v="3786"/>
    <x v="0"/>
    <x v="1"/>
    <n v="35.913729560909303"/>
    <n v="3.5913729560909302"/>
    <n v="3591372956090930"/>
    <x v="3"/>
    <n v="3788"/>
    <s v="No"/>
    <x v="0"/>
    <n v="2325.9061295261899"/>
    <n v="2.32590612952619E+16"/>
    <n v="25.612158219731199"/>
    <n v="2561215821973120"/>
    <x v="287"/>
    <n v="98.7"/>
  </r>
  <r>
    <x v="5"/>
    <n v="57"/>
    <x v="1"/>
    <x v="2"/>
    <x v="2"/>
    <x v="0"/>
    <x v="0"/>
    <x v="3787"/>
    <x v="0"/>
    <x v="2"/>
    <n v="35.835462244300203"/>
    <n v="35.835462244300203"/>
    <n v="3.58354622443002E+16"/>
    <x v="3"/>
    <n v="3789"/>
    <s v="No"/>
    <x v="0"/>
    <n v="231.89468612773899"/>
    <n v="2318946861277390"/>
    <n v="2.7806830946049201"/>
    <n v="278068309460492"/>
    <x v="328"/>
    <n v="100.7"/>
  </r>
  <r>
    <x v="5"/>
    <n v="65"/>
    <x v="0"/>
    <x v="5"/>
    <x v="2"/>
    <x v="3"/>
    <x v="3"/>
    <x v="3788"/>
    <x v="0"/>
    <x v="0"/>
    <n v="35.808087395285895"/>
    <n v="0.35808087395285898"/>
    <n v="358080873952859"/>
    <x v="3"/>
    <n v="3790"/>
    <s v="Si"/>
    <x v="1"/>
    <n v="2467.9219832997201"/>
    <n v="2.46792198329972E+16"/>
    <n v="270.07670175790503"/>
    <n v="2.70076701757905E+16"/>
    <x v="387"/>
    <n v="107.8"/>
  </r>
  <r>
    <x v="5"/>
    <n v="68"/>
    <x v="1"/>
    <x v="6"/>
    <x v="0"/>
    <x v="0"/>
    <x v="3"/>
    <x v="3789"/>
    <x v="0"/>
    <x v="1"/>
    <n v="35.794578628367802"/>
    <n v="35.794578628367802"/>
    <n v="3.57945786283678E+16"/>
    <x v="3"/>
    <n v="3791"/>
    <s v="Si"/>
    <x v="1"/>
    <n v="2421.6561661667502"/>
    <n v="2.42165616616675E+16"/>
    <n v="24.9839374588949"/>
    <n v="2498393745889490"/>
    <x v="473"/>
    <n v="107.1"/>
  </r>
  <r>
    <x v="5"/>
    <n v="52"/>
    <x v="1"/>
    <x v="5"/>
    <x v="2"/>
    <x v="0"/>
    <x v="1"/>
    <x v="3790"/>
    <x v="0"/>
    <x v="0"/>
    <n v="35.784451176209501"/>
    <n v="3.5784451176209502"/>
    <n v="3578445117620950"/>
    <x v="3"/>
    <n v="3792"/>
    <s v="Si"/>
    <x v="1"/>
    <n v="2375.4998347302899"/>
    <n v="2.37549983473029E+16"/>
    <n v="26.0353474744777"/>
    <n v="2603534747447770"/>
    <x v="274"/>
    <n v="98.3"/>
  </r>
  <r>
    <x v="5"/>
    <n v="62"/>
    <x v="1"/>
    <x v="3"/>
    <x v="2"/>
    <x v="3"/>
    <x v="0"/>
    <x v="3791"/>
    <x v="0"/>
    <x v="3"/>
    <n v="35.7838005101043"/>
    <n v="35.7838005101043"/>
    <n v="3.57838005101043E+16"/>
    <x v="3"/>
    <n v="3793"/>
    <s v="Si"/>
    <x v="1"/>
    <n v="2010.4486554151999"/>
    <n v="2.0104486554152E+16"/>
    <n v="292.96027182276299"/>
    <n v="2.92960271822763E+16"/>
    <x v="348"/>
    <n v="99.8"/>
  </r>
  <r>
    <x v="5"/>
    <n v="57"/>
    <x v="1"/>
    <x v="5"/>
    <x v="1"/>
    <x v="0"/>
    <x v="0"/>
    <x v="3792"/>
    <x v="1"/>
    <x v="3"/>
    <n v="35.7663296043184"/>
    <n v="35.7663296043184"/>
    <n v="3.57663296043184E+16"/>
    <x v="3"/>
    <n v="3794"/>
    <s v="No"/>
    <x v="0"/>
    <n v="2322.6938601720999"/>
    <n v="2.3226938601721E+16"/>
    <n v="2.7786044566308501"/>
    <n v="277860445663085"/>
    <x v="367"/>
    <n v="94.2"/>
  </r>
  <r>
    <x v="5"/>
    <n v="56"/>
    <x v="0"/>
    <x v="16"/>
    <x v="2"/>
    <x v="1"/>
    <x v="0"/>
    <x v="3793"/>
    <x v="1"/>
    <x v="1"/>
    <n v="35.761203096007399"/>
    <n v="35.761203096007399"/>
    <n v="3576120309600740"/>
    <x v="3"/>
    <n v="3795"/>
    <s v="No"/>
    <x v="0"/>
    <n v="2071.07616626563"/>
    <n v="2.07107616626563E+16"/>
    <n v="245.26893610579299"/>
    <n v="2.45268936105793E+16"/>
    <x v="472"/>
    <n v="98.7"/>
  </r>
  <r>
    <x v="5"/>
    <n v="52"/>
    <x v="0"/>
    <x v="15"/>
    <x v="0"/>
    <x v="3"/>
    <x v="1"/>
    <x v="3794"/>
    <x v="0"/>
    <x v="1"/>
    <n v="35.7535991648151"/>
    <n v="3.57535991648151"/>
    <n v="3575359916481510"/>
    <x v="3"/>
    <n v="3796"/>
    <s v="Si"/>
    <x v="1"/>
    <n v="2275.5485399650202"/>
    <n v="2.27554853996502E+16"/>
    <n v="253.72940356689799"/>
    <n v="2.53729403566898E+16"/>
    <x v="159"/>
    <n v="100"/>
  </r>
  <r>
    <x v="5"/>
    <n v="46"/>
    <x v="0"/>
    <x v="0"/>
    <x v="2"/>
    <x v="3"/>
    <x v="1"/>
    <x v="3795"/>
    <x v="1"/>
    <x v="1"/>
    <n v="35.740605574099405"/>
    <n v="3.5740605574099402"/>
    <n v="3574060557409940"/>
    <x v="3"/>
    <n v="3797"/>
    <s v="Si"/>
    <x v="1"/>
    <n v="2230.11710221045"/>
    <n v="2.23011710221045E+16"/>
    <n v="231.86578839947799"/>
    <n v="2.31865788399478E+16"/>
    <x v="163"/>
    <n v="92.3"/>
  </r>
  <r>
    <x v="5"/>
    <n v="61"/>
    <x v="0"/>
    <x v="2"/>
    <x v="1"/>
    <x v="2"/>
    <x v="0"/>
    <x v="3796"/>
    <x v="1"/>
    <x v="3"/>
    <n v="35.729661650602601"/>
    <n v="35.729661650602601"/>
    <n v="3.57296616506026E+16"/>
    <x v="3"/>
    <n v="3798"/>
    <s v="No"/>
    <x v="0"/>
    <n v="1994.11183589034"/>
    <n v="1.99411183589034E+16"/>
    <n v="204.43823113874799"/>
    <n v="2.04438231138748E+16"/>
    <x v="58"/>
    <n v="97.1"/>
  </r>
  <r>
    <x v="5"/>
    <n v="60"/>
    <x v="1"/>
    <x v="2"/>
    <x v="1"/>
    <x v="0"/>
    <x v="0"/>
    <x v="3797"/>
    <x v="0"/>
    <x v="1"/>
    <n v="35.6720914660388"/>
    <n v="3.5672091466038802"/>
    <n v="3567209146603880"/>
    <x v="3"/>
    <n v="3799"/>
    <s v="Si"/>
    <x v="1"/>
    <n v="2190.9410362138901"/>
    <n v="2.19094103621389E+16"/>
    <n v="268.92327452229102"/>
    <n v="2.68923274522291E+16"/>
    <x v="409"/>
    <n v="97.4"/>
  </r>
  <r>
    <x v="5"/>
    <n v="57"/>
    <x v="0"/>
    <x v="2"/>
    <x v="3"/>
    <x v="2"/>
    <x v="0"/>
    <x v="3798"/>
    <x v="2"/>
    <x v="3"/>
    <n v="35.654917615346001"/>
    <n v="3.5654917615346"/>
    <n v="3565491761534600"/>
    <x v="3"/>
    <n v="3800"/>
    <s v="No"/>
    <x v="0"/>
    <n v="2112.7100489610498"/>
    <n v="2.11271004896105E+16"/>
    <n v="183.46291279763801"/>
    <n v="1.83462912797638E+16"/>
    <x v="411"/>
    <n v="98"/>
  </r>
  <r>
    <x v="5"/>
    <n v="59"/>
    <x v="1"/>
    <x v="3"/>
    <x v="2"/>
    <x v="3"/>
    <x v="0"/>
    <x v="3799"/>
    <x v="0"/>
    <x v="1"/>
    <n v="35.654461188918404"/>
    <n v="3.56544611889184"/>
    <n v="3565446118891840"/>
    <x v="3"/>
    <n v="3801"/>
    <s v="No"/>
    <x v="0"/>
    <n v="221.03315461120599"/>
    <n v="2210331546112060"/>
    <n v="267.014331666364"/>
    <n v="2.67014331666364E+16"/>
    <x v="119"/>
    <n v="100.8"/>
  </r>
  <r>
    <x v="5"/>
    <n v="61"/>
    <x v="0"/>
    <x v="16"/>
    <x v="2"/>
    <x v="0"/>
    <x v="0"/>
    <x v="3800"/>
    <x v="1"/>
    <x v="0"/>
    <n v="35.607803671052899"/>
    <n v="35.607803671052899"/>
    <n v="3560780367105290"/>
    <x v="3"/>
    <n v="3802"/>
    <s v="No"/>
    <x v="0"/>
    <n v="2351.5435351400602"/>
    <n v="2.35154353514006E+16"/>
    <n v="28.274473764798799"/>
    <n v="2827447376479880"/>
    <x v="386"/>
    <n v="99.8"/>
  </r>
  <r>
    <x v="5"/>
    <n v="62"/>
    <x v="0"/>
    <x v="0"/>
    <x v="2"/>
    <x v="3"/>
    <x v="0"/>
    <x v="3801"/>
    <x v="0"/>
    <x v="0"/>
    <n v="35.593449979855002"/>
    <n v="35.593449979855002"/>
    <n v="3559344997985500"/>
    <x v="3"/>
    <n v="3803"/>
    <s v="Si"/>
    <x v="1"/>
    <n v="230.34395474694199"/>
    <n v="2303439547469420"/>
    <n v="266.79601763431401"/>
    <n v="2.66796017634314E+16"/>
    <x v="526"/>
    <n v="103.2"/>
  </r>
  <r>
    <x v="5"/>
    <n v="74"/>
    <x v="0"/>
    <x v="5"/>
    <x v="0"/>
    <x v="3"/>
    <x v="3"/>
    <x v="3802"/>
    <x v="1"/>
    <x v="3"/>
    <n v="35.584959017307703"/>
    <n v="35.584959017307703"/>
    <n v="3558495901730770"/>
    <x v="3"/>
    <n v="3804"/>
    <s v="No"/>
    <x v="0"/>
    <n v="2248.9207746398401"/>
    <n v="2.24892077463984E+16"/>
    <n v="196.08614266802701"/>
    <n v="1.96086142668027E+16"/>
    <x v="396"/>
    <n v="106.5"/>
  </r>
  <r>
    <x v="5"/>
    <n v="52"/>
    <x v="1"/>
    <x v="11"/>
    <x v="3"/>
    <x v="2"/>
    <x v="1"/>
    <x v="3803"/>
    <x v="1"/>
    <x v="1"/>
    <n v="35.557294336993699"/>
    <n v="35.557294336993699"/>
    <n v="3.55572943369937E+16"/>
    <x v="3"/>
    <n v="3805"/>
    <s v="No"/>
    <x v="0"/>
    <n v="2176.8456950668501"/>
    <n v="2.17684569506685E+16"/>
    <n v="256.08315627753598"/>
    <n v="2.56083156277536E+16"/>
    <x v="55"/>
    <n v="88.2"/>
  </r>
  <r>
    <x v="5"/>
    <n v="56"/>
    <x v="0"/>
    <x v="3"/>
    <x v="2"/>
    <x v="3"/>
    <x v="0"/>
    <x v="3804"/>
    <x v="0"/>
    <x v="0"/>
    <n v="35.547229864077003"/>
    <n v="35.547229864077003"/>
    <n v="3.5547229864077E+16"/>
    <x v="3"/>
    <n v="3806"/>
    <s v="No"/>
    <x v="0"/>
    <n v="1911.9311871356499"/>
    <n v="1.91193118713565E+16"/>
    <n v="24.738663688398901"/>
    <n v="2473866368839890"/>
    <x v="119"/>
    <n v="101.9"/>
  </r>
  <r>
    <x v="5"/>
    <n v="72"/>
    <x v="1"/>
    <x v="0"/>
    <x v="1"/>
    <x v="3"/>
    <x v="3"/>
    <x v="3805"/>
    <x v="1"/>
    <x v="3"/>
    <n v="35.501904250293499"/>
    <n v="35.501904250293499"/>
    <n v="3.55019042502935E+16"/>
    <x v="3"/>
    <n v="3807"/>
    <s v="No"/>
    <x v="0"/>
    <n v="2307.8159213653198"/>
    <n v="2.30781592136532E+16"/>
    <n v="225.86964259581899"/>
    <n v="2.25869642595819E+16"/>
    <x v="269"/>
    <n v="100.9"/>
  </r>
  <r>
    <x v="5"/>
    <n v="60"/>
    <x v="1"/>
    <x v="9"/>
    <x v="0"/>
    <x v="3"/>
    <x v="0"/>
    <x v="3806"/>
    <x v="0"/>
    <x v="1"/>
    <n v="35.496727970060704"/>
    <n v="3.5496727970060702"/>
    <n v="3549672797006070"/>
    <x v="3"/>
    <n v="3808"/>
    <s v="Si"/>
    <x v="1"/>
    <n v="2235.4077177050199"/>
    <n v="2.23540771770502E+16"/>
    <n v="273.366368140004"/>
    <n v="2.73366368140004E+16"/>
    <x v="426"/>
    <n v="104.1"/>
  </r>
  <r>
    <x v="5"/>
    <n v="52"/>
    <x v="1"/>
    <x v="0"/>
    <x v="1"/>
    <x v="1"/>
    <x v="1"/>
    <x v="3807"/>
    <x v="2"/>
    <x v="3"/>
    <n v="35.475080645503397"/>
    <n v="35.475080645503397"/>
    <n v="3.54750806455034E+16"/>
    <x v="3"/>
    <n v="3809"/>
    <s v="No"/>
    <x v="0"/>
    <n v="204.524440961019"/>
    <n v="2045244409610190"/>
    <n v="174.223323744211"/>
    <n v="1.74223323744211E+16"/>
    <x v="39"/>
    <n v="87.6"/>
  </r>
  <r>
    <x v="5"/>
    <n v="52"/>
    <x v="0"/>
    <x v="0"/>
    <x v="1"/>
    <x v="0"/>
    <x v="1"/>
    <x v="3808"/>
    <x v="0"/>
    <x v="0"/>
    <n v="35.463590895651905"/>
    <n v="3.5463590895651902"/>
    <n v="3546359089565190"/>
    <x v="3"/>
    <n v="3810"/>
    <s v="Si"/>
    <x v="1"/>
    <n v="2355.5342936121101"/>
    <n v="2.35553429361211E+16"/>
    <n v="2.7030459601127599"/>
    <n v="270304596011276"/>
    <x v="446"/>
    <n v="96"/>
  </r>
  <r>
    <x v="5"/>
    <n v="58"/>
    <x v="0"/>
    <x v="2"/>
    <x v="1"/>
    <x v="0"/>
    <x v="0"/>
    <x v="3809"/>
    <x v="0"/>
    <x v="0"/>
    <n v="35.442404952284399"/>
    <n v="3.5442404952284399"/>
    <n v="3544240495228440"/>
    <x v="3"/>
    <n v="3811"/>
    <s v="No"/>
    <x v="0"/>
    <n v="2039.04418697854"/>
    <n v="2.03904418697854E+16"/>
    <n v="24.4697682117021"/>
    <n v="2446976821170210"/>
    <x v="373"/>
    <n v="97.4"/>
  </r>
  <r>
    <x v="5"/>
    <n v="67"/>
    <x v="0"/>
    <x v="0"/>
    <x v="2"/>
    <x v="3"/>
    <x v="3"/>
    <x v="3810"/>
    <x v="1"/>
    <x v="1"/>
    <n v="35.441843786775202"/>
    <n v="3.54418437867752"/>
    <n v="3544184378677520"/>
    <x v="3"/>
    <n v="3812"/>
    <s v="Si"/>
    <x v="1"/>
    <n v="2210.5150511679299"/>
    <n v="2.21051505116793E+16"/>
    <n v="238.63121589263699"/>
    <n v="2.38631215892637E+16"/>
    <x v="334"/>
    <n v="107.1"/>
  </r>
  <r>
    <x v="5"/>
    <n v="69"/>
    <x v="0"/>
    <x v="1"/>
    <x v="3"/>
    <x v="3"/>
    <x v="3"/>
    <x v="3811"/>
    <x v="0"/>
    <x v="1"/>
    <n v="35.4053486866868"/>
    <n v="3.5405348686686802"/>
    <n v="3540534868668680"/>
    <x v="3"/>
    <n v="3813"/>
    <s v="Si"/>
    <x v="1"/>
    <n v="2456.0755101254899"/>
    <n v="2.45607551012549E+16"/>
    <n v="256.633219637568"/>
    <n v="2.56633219637568E+16"/>
    <x v="255"/>
    <n v="103.6"/>
  </r>
  <r>
    <x v="5"/>
    <n v="65"/>
    <x v="0"/>
    <x v="5"/>
    <x v="0"/>
    <x v="3"/>
    <x v="3"/>
    <x v="3812"/>
    <x v="1"/>
    <x v="3"/>
    <n v="35.393038129736297"/>
    <n v="3.5393038129736301"/>
    <n v="3539303812973630"/>
    <x v="3"/>
    <n v="3814"/>
    <s v="Si"/>
    <x v="1"/>
    <n v="2289.91546743651"/>
    <n v="2.28991546743651E+16"/>
    <n v="254.64276491042199"/>
    <n v="2.54642764910422E+16"/>
    <x v="339"/>
    <n v="103.9"/>
  </r>
  <r>
    <x v="5"/>
    <n v="69"/>
    <x v="0"/>
    <x v="0"/>
    <x v="2"/>
    <x v="3"/>
    <x v="3"/>
    <x v="3813"/>
    <x v="0"/>
    <x v="3"/>
    <n v="35.3582554208201"/>
    <n v="3.5358255420820099"/>
    <n v="3535825542082010"/>
    <x v="3"/>
    <n v="3815"/>
    <s v="Si"/>
    <x v="1"/>
    <n v="2371.26269417703"/>
    <n v="2.37126269417703E+16"/>
    <n v="26.572087146641199"/>
    <n v="2657208714664120"/>
    <x v="419"/>
    <n v="102.1"/>
  </r>
  <r>
    <x v="5"/>
    <n v="50"/>
    <x v="1"/>
    <x v="7"/>
    <x v="1"/>
    <x v="0"/>
    <x v="1"/>
    <x v="3814"/>
    <x v="0"/>
    <x v="0"/>
    <n v="35.346814380963004"/>
    <n v="3.5346814380963001E-2"/>
    <n v="35346814380963"/>
    <x v="3"/>
    <n v="3816"/>
    <s v="Si"/>
    <x v="1"/>
    <n v="2211.80705786099"/>
    <n v="2.21180705786099E+16"/>
    <n v="268.30284268242798"/>
    <n v="2.68302842682428E+16"/>
    <x v="238"/>
    <n v="95.8"/>
  </r>
  <r>
    <x v="5"/>
    <n v="52"/>
    <x v="0"/>
    <x v="1"/>
    <x v="1"/>
    <x v="2"/>
    <x v="1"/>
    <x v="3815"/>
    <x v="1"/>
    <x v="3"/>
    <n v="35.342861684751497"/>
    <n v="3.5342861684751501"/>
    <n v="3534286168475150"/>
    <x v="3"/>
    <n v="3817"/>
    <s v="No"/>
    <x v="0"/>
    <n v="2120.8519267731499"/>
    <n v="2.12085192677315E+16"/>
    <n v="20.212495694525"/>
    <n v="2021249569452500"/>
    <x v="137"/>
    <n v="92.9"/>
  </r>
  <r>
    <x v="5"/>
    <n v="60"/>
    <x v="0"/>
    <x v="17"/>
    <x v="3"/>
    <x v="2"/>
    <x v="0"/>
    <x v="3816"/>
    <x v="0"/>
    <x v="1"/>
    <n v="35.327747721506299"/>
    <n v="35.327747721506299"/>
    <n v="3.53277477215063E+16"/>
    <x v="3"/>
    <n v="3818"/>
    <s v="No"/>
    <x v="0"/>
    <n v="2120.9267894111999"/>
    <n v="2.1209267894112E+16"/>
    <n v="232.34133398884299"/>
    <n v="2.32341333988843E+16"/>
    <x v="475"/>
    <n v="98.2"/>
  </r>
  <r>
    <x v="5"/>
    <n v="56"/>
    <x v="0"/>
    <x v="0"/>
    <x v="0"/>
    <x v="3"/>
    <x v="0"/>
    <x v="3817"/>
    <x v="1"/>
    <x v="3"/>
    <n v="35.241749896064796"/>
    <n v="3.5241749896064798"/>
    <n v="3524174989606480"/>
    <x v="3"/>
    <n v="3819"/>
    <s v="Si"/>
    <x v="1"/>
    <n v="2144.1587866228301"/>
    <n v="2.14415878662283E+16"/>
    <n v="2.59058492503656"/>
    <n v="259058492503656"/>
    <x v="307"/>
    <n v="107.5"/>
  </r>
  <r>
    <x v="5"/>
    <n v="60"/>
    <x v="1"/>
    <x v="6"/>
    <x v="2"/>
    <x v="0"/>
    <x v="0"/>
    <x v="3818"/>
    <x v="0"/>
    <x v="0"/>
    <n v="35.210943849754102"/>
    <n v="3.5210943849754099"/>
    <n v="3521094384975410"/>
    <x v="3"/>
    <n v="3820"/>
    <s v="No"/>
    <x v="0"/>
    <n v="2411.4998183110702"/>
    <n v="2.41149981831107E+16"/>
    <n v="271.853804250498"/>
    <n v="2.71853804250498E+16"/>
    <x v="477"/>
    <n v="99.9"/>
  </r>
  <r>
    <x v="5"/>
    <n v="71"/>
    <x v="1"/>
    <x v="15"/>
    <x v="0"/>
    <x v="3"/>
    <x v="3"/>
    <x v="3819"/>
    <x v="0"/>
    <x v="0"/>
    <n v="35.1852288920796"/>
    <n v="35.1852288920796"/>
    <n v="3.51852288920796E+16"/>
    <x v="3"/>
    <n v="3821"/>
    <s v="Si"/>
    <x v="1"/>
    <n v="240.20212715149299"/>
    <n v="2402021271514930"/>
    <n v="267.68287856888998"/>
    <n v="2.6768287856889E+16"/>
    <x v="447"/>
    <n v="108.1"/>
  </r>
  <r>
    <x v="5"/>
    <n v="44"/>
    <x v="0"/>
    <x v="0"/>
    <x v="3"/>
    <x v="1"/>
    <x v="2"/>
    <x v="3820"/>
    <x v="1"/>
    <x v="0"/>
    <n v="35.171377225334403"/>
    <n v="35.171377225334403"/>
    <n v="3.51713772253344E+16"/>
    <x v="3"/>
    <n v="3822"/>
    <s v="No"/>
    <x v="0"/>
    <n v="2147.9016244713098"/>
    <n v="2.14790162447131E+16"/>
    <n v="199.578176476642"/>
    <n v="1.99578176476642E+16"/>
    <x v="365"/>
    <n v="96.9"/>
  </r>
  <r>
    <x v="5"/>
    <n v="70"/>
    <x v="1"/>
    <x v="10"/>
    <x v="2"/>
    <x v="3"/>
    <x v="3"/>
    <x v="3821"/>
    <x v="0"/>
    <x v="1"/>
    <n v="35.144564718055598"/>
    <n v="35.144564718055598"/>
    <n v="3.51445647180556E+16"/>
    <x v="3"/>
    <n v="3823"/>
    <s v="Si"/>
    <x v="1"/>
    <n v="2489.7918486369899"/>
    <n v="2.48979184863699E+16"/>
    <n v="241.70015966097799"/>
    <n v="2.41700159660978E+16"/>
    <x v="527"/>
    <n v="106"/>
  </r>
  <r>
    <x v="5"/>
    <n v="55"/>
    <x v="1"/>
    <x v="0"/>
    <x v="1"/>
    <x v="3"/>
    <x v="0"/>
    <x v="3822"/>
    <x v="0"/>
    <x v="1"/>
    <n v="35.138441210170697"/>
    <n v="3.5138441210170699"/>
    <n v="3513844121017070"/>
    <x v="3"/>
    <n v="3824"/>
    <s v="No"/>
    <x v="0"/>
    <n v="218.637833569176"/>
    <n v="2186378335691760"/>
    <n v="241.771365792647"/>
    <n v="2.41771365792647E+16"/>
    <x v="211"/>
    <n v="100.9"/>
  </r>
  <r>
    <x v="5"/>
    <n v="61"/>
    <x v="0"/>
    <x v="2"/>
    <x v="0"/>
    <x v="3"/>
    <x v="0"/>
    <x v="3823"/>
    <x v="1"/>
    <x v="3"/>
    <n v="35.118900943739597"/>
    <n v="35.118900943739597"/>
    <n v="3.51189009437396E+16"/>
    <x v="3"/>
    <n v="3825"/>
    <s v="Si"/>
    <x v="1"/>
    <n v="2252.9789463717698"/>
    <n v="2.25297894637177E+16"/>
    <n v="248.80962453257399"/>
    <n v="2.48809624532574E+16"/>
    <x v="291"/>
    <n v="102.5"/>
  </r>
  <r>
    <x v="5"/>
    <n v="68"/>
    <x v="1"/>
    <x v="0"/>
    <x v="2"/>
    <x v="3"/>
    <x v="3"/>
    <x v="3824"/>
    <x v="0"/>
    <x v="1"/>
    <n v="35.1065809888579"/>
    <n v="3.5106580988857901"/>
    <n v="3510658098885790"/>
    <x v="3"/>
    <n v="3826"/>
    <s v="No"/>
    <x v="0"/>
    <n v="2404.5164778180801"/>
    <n v="2.40451647781808E+16"/>
    <n v="26.911206108277899"/>
    <n v="2691120610827790"/>
    <x v="271"/>
    <n v="105.6"/>
  </r>
  <r>
    <x v="5"/>
    <n v="62"/>
    <x v="0"/>
    <x v="2"/>
    <x v="0"/>
    <x v="2"/>
    <x v="0"/>
    <x v="3825"/>
    <x v="1"/>
    <x v="2"/>
    <n v="35.104786429623303"/>
    <n v="3.51047864296233"/>
    <n v="3510478642962330"/>
    <x v="3"/>
    <n v="3827"/>
    <s v="Si"/>
    <x v="1"/>
    <n v="2451.27337619114"/>
    <n v="2.45127337619114E+16"/>
    <n v="228.28498684073699"/>
    <n v="2.28284986840737E+16"/>
    <x v="437"/>
    <n v="110"/>
  </r>
  <r>
    <x v="5"/>
    <n v="65"/>
    <x v="1"/>
    <x v="3"/>
    <x v="2"/>
    <x v="3"/>
    <x v="3"/>
    <x v="3826"/>
    <x v="1"/>
    <x v="1"/>
    <n v="35.078224085545401"/>
    <n v="3.50782240855454"/>
    <n v="3507822408554540"/>
    <x v="3"/>
    <n v="3828"/>
    <s v="No"/>
    <x v="0"/>
    <n v="2283.0815166224202"/>
    <n v="2.28308151662242E+16"/>
    <n v="230.74409194200999"/>
    <n v="2.3074409194201E+16"/>
    <x v="314"/>
    <n v="97.6"/>
  </r>
  <r>
    <x v="5"/>
    <n v="52"/>
    <x v="0"/>
    <x v="10"/>
    <x v="1"/>
    <x v="3"/>
    <x v="1"/>
    <x v="3827"/>
    <x v="1"/>
    <x v="3"/>
    <n v="35.050386317360001"/>
    <n v="35.050386317360001"/>
    <n v="3.505038631736E+16"/>
    <x v="3"/>
    <n v="3829"/>
    <s v="No"/>
    <x v="0"/>
    <n v="2138.6336624647001"/>
    <n v="2.1386336624647E+16"/>
    <n v="255.801649250867"/>
    <n v="2.55801649250867E+16"/>
    <x v="101"/>
    <n v="98"/>
  </r>
  <r>
    <x v="5"/>
    <n v="62"/>
    <x v="1"/>
    <x v="12"/>
    <x v="1"/>
    <x v="3"/>
    <x v="0"/>
    <x v="3828"/>
    <x v="1"/>
    <x v="3"/>
    <n v="35.038122609200698"/>
    <n v="35.038122609200698"/>
    <n v="3503812260920070"/>
    <x v="3"/>
    <n v="3830"/>
    <s v="No"/>
    <x v="0"/>
    <n v="2155.7001855234298"/>
    <n v="2.15570018552343E+16"/>
    <n v="255.256221658691"/>
    <n v="2.55256221658691E+16"/>
    <x v="221"/>
    <n v="93.7"/>
  </r>
  <r>
    <x v="5"/>
    <n v="53"/>
    <x v="0"/>
    <x v="7"/>
    <x v="1"/>
    <x v="2"/>
    <x v="1"/>
    <x v="3829"/>
    <x v="1"/>
    <x v="3"/>
    <n v="35.031406100169903"/>
    <n v="3.50314061001699"/>
    <n v="3503140610016990"/>
    <x v="3"/>
    <n v="3831"/>
    <s v="No"/>
    <x v="0"/>
    <n v="173.332688453891"/>
    <n v="1733326884538910"/>
    <n v="201.66377101208201"/>
    <n v="2.01663771012082E+16"/>
    <x v="262"/>
    <n v="93.7"/>
  </r>
  <r>
    <x v="6"/>
    <n v="60"/>
    <x v="0"/>
    <x v="8"/>
    <x v="2"/>
    <x v="0"/>
    <x v="0"/>
    <x v="3830"/>
    <x v="0"/>
    <x v="1"/>
    <n v="39.918138217787195"/>
    <n v="3.9918138217787198"/>
    <n v="3991813821778720"/>
    <x v="3"/>
    <n v="3832"/>
    <s v="No"/>
    <x v="0"/>
    <n v="237.565293088468"/>
    <n v="2375652930884680"/>
    <n v="262.70024557578103"/>
    <n v="2.62700245575781E+16"/>
    <x v="246"/>
    <n v="103.5"/>
  </r>
  <r>
    <x v="6"/>
    <n v="59"/>
    <x v="0"/>
    <x v="4"/>
    <x v="1"/>
    <x v="3"/>
    <x v="0"/>
    <x v="3831"/>
    <x v="1"/>
    <x v="3"/>
    <n v="39.855808104399998"/>
    <n v="3.9855808104400001"/>
    <n v="3985580810440000"/>
    <x v="3"/>
    <n v="3833"/>
    <s v="No"/>
    <x v="0"/>
    <n v="2178.0582028755798"/>
    <n v="2.17805820287558E+16"/>
    <n v="260.87148620816401"/>
    <n v="2.60871486208164E+16"/>
    <x v="434"/>
    <n v="100.4"/>
  </r>
  <r>
    <x v="6"/>
    <n v="63"/>
    <x v="0"/>
    <x v="2"/>
    <x v="1"/>
    <x v="3"/>
    <x v="0"/>
    <x v="3832"/>
    <x v="0"/>
    <x v="3"/>
    <n v="39.834739519142502"/>
    <n v="3.9834739519142501"/>
    <n v="3983473951914250"/>
    <x v="3"/>
    <n v="3834"/>
    <s v="Si"/>
    <x v="1"/>
    <n v="2347.5847442807699"/>
    <n v="2.34758474428077E+16"/>
    <n v="270.26973362304"/>
    <n v="2.7026973362304E+16"/>
    <x v="141"/>
    <n v="106"/>
  </r>
  <r>
    <x v="6"/>
    <n v="56"/>
    <x v="1"/>
    <x v="11"/>
    <x v="1"/>
    <x v="0"/>
    <x v="0"/>
    <x v="3833"/>
    <x v="0"/>
    <x v="3"/>
    <n v="39.808706183913898"/>
    <n v="0.398087061839139"/>
    <n v="398087061839139"/>
    <x v="3"/>
    <n v="3835"/>
    <s v="Si"/>
    <x v="1"/>
    <n v="1976.0490065722399"/>
    <n v="1.97604900657224E+16"/>
    <n v="27.192653085396099"/>
    <n v="2719265308539610"/>
    <x v="122"/>
    <n v="112.5"/>
  </r>
  <r>
    <x v="6"/>
    <n v="71"/>
    <x v="0"/>
    <x v="2"/>
    <x v="2"/>
    <x v="3"/>
    <x v="3"/>
    <x v="3834"/>
    <x v="0"/>
    <x v="3"/>
    <n v="39.786589195463101"/>
    <n v="3.97865891954631"/>
    <n v="3978658919546310"/>
    <x v="3"/>
    <n v="3836"/>
    <s v="Si"/>
    <x v="1"/>
    <n v="2195.5252683716699"/>
    <n v="2.19552526837167E+16"/>
    <n v="243.674028082436"/>
    <n v="2.43674028082436E+16"/>
    <x v="485"/>
    <n v="108.4"/>
  </r>
  <r>
    <x v="6"/>
    <n v="61"/>
    <x v="0"/>
    <x v="7"/>
    <x v="0"/>
    <x v="3"/>
    <x v="0"/>
    <x v="3835"/>
    <x v="0"/>
    <x v="1"/>
    <n v="39.763097470206702"/>
    <n v="3.9763097470206699"/>
    <n v="3976309747020670"/>
    <x v="3"/>
    <n v="3837"/>
    <s v="Si"/>
    <x v="1"/>
    <n v="2312.3665267604902"/>
    <n v="2.31236652676049E+16"/>
    <n v="26.049827961947798"/>
    <n v="2604982796194780"/>
    <x v="528"/>
    <n v="101.8"/>
  </r>
  <r>
    <x v="6"/>
    <n v="66"/>
    <x v="1"/>
    <x v="10"/>
    <x v="2"/>
    <x v="3"/>
    <x v="3"/>
    <x v="3836"/>
    <x v="0"/>
    <x v="1"/>
    <n v="39.695720541138499"/>
    <n v="39.695720541138499"/>
    <n v="3.9695720541138496E+16"/>
    <x v="3"/>
    <n v="3838"/>
    <s v="Si"/>
    <x v="1"/>
    <n v="247.935138481179"/>
    <n v="2479351384811790"/>
    <n v="29.90129497837"/>
    <n v="2990129497837000"/>
    <x v="284"/>
    <n v="98"/>
  </r>
  <r>
    <x v="6"/>
    <n v="62"/>
    <x v="1"/>
    <x v="2"/>
    <x v="3"/>
    <x v="0"/>
    <x v="0"/>
    <x v="3837"/>
    <x v="1"/>
    <x v="3"/>
    <n v="39.537051545082903"/>
    <n v="0.39537051545082902"/>
    <n v="395370515450829"/>
    <x v="3"/>
    <n v="3839"/>
    <s v="No"/>
    <x v="0"/>
    <n v="2002.8841582223299"/>
    <n v="2.00288415822233E+16"/>
    <n v="18.9955651062782"/>
    <n v="1899556510627820"/>
    <x v="52"/>
    <n v="99.3"/>
  </r>
  <r>
    <x v="6"/>
    <n v="63"/>
    <x v="1"/>
    <x v="0"/>
    <x v="1"/>
    <x v="3"/>
    <x v="0"/>
    <x v="3838"/>
    <x v="0"/>
    <x v="3"/>
    <n v="39.407543250913598"/>
    <n v="39.407543250913598"/>
    <n v="3.94075432509136E+16"/>
    <x v="3"/>
    <n v="3840"/>
    <s v="Si"/>
    <x v="1"/>
    <n v="2267.2339567766198"/>
    <n v="2.26723395677662E+16"/>
    <n v="28.6854040303128"/>
    <n v="2868540403031280"/>
    <x v="344"/>
    <n v="102.1"/>
  </r>
  <r>
    <x v="6"/>
    <n v="66"/>
    <x v="1"/>
    <x v="5"/>
    <x v="1"/>
    <x v="0"/>
    <x v="3"/>
    <x v="3839"/>
    <x v="2"/>
    <x v="3"/>
    <n v="39.391529551116705"/>
    <n v="3.9391529551116702"/>
    <n v="3939152955111670"/>
    <x v="3"/>
    <n v="3841"/>
    <s v="No"/>
    <x v="0"/>
    <n v="2313.4824315175001"/>
    <n v="2.3134824315175E+16"/>
    <n v="239.787596414305"/>
    <n v="2.39787596414305E+16"/>
    <x v="157"/>
    <n v="100"/>
  </r>
  <r>
    <x v="6"/>
    <n v="57"/>
    <x v="1"/>
    <x v="0"/>
    <x v="3"/>
    <x v="3"/>
    <x v="0"/>
    <x v="3840"/>
    <x v="0"/>
    <x v="3"/>
    <n v="39.326091020025402"/>
    <n v="39.326091020025402"/>
    <n v="3.93260910200254E+16"/>
    <x v="3"/>
    <n v="3842"/>
    <s v="No"/>
    <x v="0"/>
    <n v="237.923368218104"/>
    <n v="2379233682181040"/>
    <n v="252.12504206764001"/>
    <n v="2.5212504206764E+16"/>
    <x v="303"/>
    <n v="103"/>
  </r>
  <r>
    <x v="6"/>
    <n v="59"/>
    <x v="0"/>
    <x v="2"/>
    <x v="1"/>
    <x v="0"/>
    <x v="0"/>
    <x v="3841"/>
    <x v="0"/>
    <x v="0"/>
    <n v="39.309083261481199"/>
    <n v="3.9309083261481201"/>
    <n v="3930908326148120"/>
    <x v="3"/>
    <n v="3843"/>
    <s v="No"/>
    <x v="0"/>
    <n v="2618.77825083368"/>
    <n v="2.61877825083368E+16"/>
    <n v="26.9113284641499"/>
    <n v="2691132846414990"/>
    <x v="349"/>
    <n v="100.1"/>
  </r>
  <r>
    <x v="6"/>
    <n v="55"/>
    <x v="1"/>
    <x v="9"/>
    <x v="2"/>
    <x v="0"/>
    <x v="0"/>
    <x v="3842"/>
    <x v="0"/>
    <x v="0"/>
    <n v="39.226672692464803"/>
    <n v="3.9226672692464799"/>
    <n v="3922667269246480"/>
    <x v="3"/>
    <n v="3844"/>
    <s v="Si"/>
    <x v="1"/>
    <n v="2365.06707471249"/>
    <n v="2.36506707471249E+16"/>
    <n v="277.05847601140698"/>
    <n v="2.77058476011407E+16"/>
    <x v="529"/>
    <n v="108.5"/>
  </r>
  <r>
    <x v="6"/>
    <n v="65"/>
    <x v="0"/>
    <x v="6"/>
    <x v="0"/>
    <x v="3"/>
    <x v="3"/>
    <x v="3843"/>
    <x v="0"/>
    <x v="1"/>
    <n v="39.205789570769902"/>
    <n v="3.92057895707699"/>
    <n v="3920578957076990"/>
    <x v="3"/>
    <n v="3845"/>
    <s v="Si"/>
    <x v="1"/>
    <n v="2416.5567391736399"/>
    <n v="2.41655673917364E+16"/>
    <n v="3.0000000000000001E-12"/>
    <n v="300"/>
    <x v="345"/>
    <n v="109"/>
  </r>
  <r>
    <x v="6"/>
    <n v="59"/>
    <x v="0"/>
    <x v="5"/>
    <x v="2"/>
    <x v="3"/>
    <x v="0"/>
    <x v="3844"/>
    <x v="0"/>
    <x v="2"/>
    <n v="39.192204966051506"/>
    <n v="0.39192204966051503"/>
    <n v="391922049660515"/>
    <x v="3"/>
    <n v="3846"/>
    <s v="No"/>
    <x v="0"/>
    <n v="2133.2794716039798"/>
    <n v="2.13327947160398E+16"/>
    <n v="237.44208370803"/>
    <n v="2.3744208370803E+16"/>
    <x v="361"/>
    <n v="106.3"/>
  </r>
  <r>
    <x v="6"/>
    <n v="58"/>
    <x v="0"/>
    <x v="5"/>
    <x v="2"/>
    <x v="3"/>
    <x v="0"/>
    <x v="3845"/>
    <x v="1"/>
    <x v="2"/>
    <n v="39.192076267404097"/>
    <n v="3.9192076267404099"/>
    <n v="3919207626740410"/>
    <x v="3"/>
    <n v="3847"/>
    <s v="Si"/>
    <x v="1"/>
    <n v="2476.2207306775499"/>
    <n v="2.47622073067755E+16"/>
    <n v="29.5903044882829"/>
    <n v="2959030448828290"/>
    <x v="483"/>
    <n v="106.5"/>
  </r>
  <r>
    <x v="6"/>
    <n v="57"/>
    <x v="1"/>
    <x v="9"/>
    <x v="2"/>
    <x v="0"/>
    <x v="0"/>
    <x v="3846"/>
    <x v="0"/>
    <x v="2"/>
    <n v="39.187992356839104"/>
    <n v="3.9187992356839101"/>
    <n v="3918799235683910"/>
    <x v="3"/>
    <n v="3848"/>
    <s v="Si"/>
    <x v="1"/>
    <n v="252.00296920085299"/>
    <n v="2520029692008530"/>
    <n v="3.0000000000000001E-12"/>
    <n v="300"/>
    <x v="304"/>
    <n v="111.2"/>
  </r>
  <r>
    <x v="6"/>
    <n v="61"/>
    <x v="1"/>
    <x v="8"/>
    <x v="3"/>
    <x v="0"/>
    <x v="0"/>
    <x v="3847"/>
    <x v="0"/>
    <x v="1"/>
    <n v="39.134988007939896"/>
    <n v="3.9134988007939899"/>
    <n v="3913498800793990"/>
    <x v="3"/>
    <n v="3849"/>
    <s v="Si"/>
    <x v="1"/>
    <n v="28.755322030831199"/>
    <n v="287553220308312"/>
    <n v="299.369104994888"/>
    <n v="2.99369104994888E+16"/>
    <x v="310"/>
    <n v="102.2"/>
  </r>
  <r>
    <x v="6"/>
    <n v="65"/>
    <x v="0"/>
    <x v="2"/>
    <x v="2"/>
    <x v="3"/>
    <x v="3"/>
    <x v="3848"/>
    <x v="1"/>
    <x v="1"/>
    <n v="39.116349592683399"/>
    <n v="3.9116349592683402"/>
    <n v="3911634959268340"/>
    <x v="3"/>
    <n v="3850"/>
    <s v="Si"/>
    <x v="1"/>
    <n v="2082.8175143855801"/>
    <n v="2.08281751438558E+16"/>
    <n v="26.573574753957701"/>
    <n v="2657357475395770"/>
    <x v="530"/>
    <n v="107.1"/>
  </r>
  <r>
    <x v="6"/>
    <n v="58"/>
    <x v="1"/>
    <x v="2"/>
    <x v="3"/>
    <x v="0"/>
    <x v="0"/>
    <x v="3849"/>
    <x v="0"/>
    <x v="0"/>
    <n v="39.030341378656999"/>
    <n v="3.9030341378657001"/>
    <n v="3903034137865700"/>
    <x v="3"/>
    <n v="3851"/>
    <s v="No"/>
    <x v="0"/>
    <n v="1996.3264474596999"/>
    <n v="1.9963264474597E+16"/>
    <n v="26.526808089334299"/>
    <n v="2652680808933430"/>
    <x v="322"/>
    <n v="103.4"/>
  </r>
  <r>
    <x v="6"/>
    <n v="67"/>
    <x v="0"/>
    <x v="5"/>
    <x v="0"/>
    <x v="3"/>
    <x v="3"/>
    <x v="3850"/>
    <x v="0"/>
    <x v="1"/>
    <n v="39.030080160189698"/>
    <n v="39.030080160189698"/>
    <n v="3.9030080160189696E+16"/>
    <x v="3"/>
    <n v="3852"/>
    <s v="Si"/>
    <x v="1"/>
    <n v="267.09440110466198"/>
    <n v="2670944011046620"/>
    <n v="292.126059226812"/>
    <n v="2.92126059226812E+16"/>
    <x v="531"/>
    <n v="112"/>
  </r>
  <r>
    <x v="6"/>
    <n v="63"/>
    <x v="1"/>
    <x v="5"/>
    <x v="2"/>
    <x v="3"/>
    <x v="0"/>
    <x v="3851"/>
    <x v="0"/>
    <x v="0"/>
    <n v="38.995585155726097"/>
    <n v="3.8995585155726098"/>
    <n v="3899558515572610"/>
    <x v="3"/>
    <n v="3853"/>
    <s v="No"/>
    <x v="0"/>
    <n v="2307.15944590246"/>
    <n v="2.30715944590246E+16"/>
    <n v="281.736207783959"/>
    <n v="2.81736207783959E+16"/>
    <x v="473"/>
    <n v="103.7"/>
  </r>
  <r>
    <x v="6"/>
    <n v="60"/>
    <x v="1"/>
    <x v="15"/>
    <x v="1"/>
    <x v="3"/>
    <x v="0"/>
    <x v="3852"/>
    <x v="0"/>
    <x v="3"/>
    <n v="38.988933220867501"/>
    <n v="38.988933220867501"/>
    <n v="3898893322086750"/>
    <x v="3"/>
    <n v="3854"/>
    <s v="No"/>
    <x v="0"/>
    <n v="2203.14553260806"/>
    <n v="2.20314553260806E+16"/>
    <n v="262.54849192250202"/>
    <n v="2.62548491922502E+16"/>
    <x v="303"/>
    <n v="101.1"/>
  </r>
  <r>
    <x v="6"/>
    <n v="70"/>
    <x v="1"/>
    <x v="11"/>
    <x v="0"/>
    <x v="3"/>
    <x v="3"/>
    <x v="3853"/>
    <x v="0"/>
    <x v="3"/>
    <n v="38.983945304369499"/>
    <n v="0.38983945304369499"/>
    <n v="389839453043695"/>
    <x v="3"/>
    <n v="3855"/>
    <s v="Si"/>
    <x v="1"/>
    <n v="2374.3496732093899"/>
    <n v="2.37434967320939E+16"/>
    <n v="3.0000000000000001E-12"/>
    <n v="300"/>
    <x v="532"/>
    <n v="108.4"/>
  </r>
  <r>
    <x v="6"/>
    <n v="63"/>
    <x v="1"/>
    <x v="8"/>
    <x v="1"/>
    <x v="3"/>
    <x v="0"/>
    <x v="3854"/>
    <x v="0"/>
    <x v="3"/>
    <n v="38.981252830467604"/>
    <n v="3.8981252830467601"/>
    <n v="3898125283046760"/>
    <x v="3"/>
    <n v="3856"/>
    <s v="Si"/>
    <x v="1"/>
    <n v="227.92924650586201"/>
    <n v="2279292465058620"/>
    <n v="26.628698530277902"/>
    <n v="2662869853027790"/>
    <x v="407"/>
    <n v="102.6"/>
  </r>
  <r>
    <x v="6"/>
    <n v="72"/>
    <x v="0"/>
    <x v="2"/>
    <x v="1"/>
    <x v="3"/>
    <x v="3"/>
    <x v="3855"/>
    <x v="1"/>
    <x v="3"/>
    <n v="38.976061121340301"/>
    <n v="3.8976061121340302"/>
    <n v="3897606112134030"/>
    <x v="3"/>
    <n v="3857"/>
    <s v="Si"/>
    <x v="1"/>
    <n v="2194.92701821013"/>
    <n v="2.19492701821013E+16"/>
    <n v="27.3517037976358"/>
    <n v="2735170379763580"/>
    <x v="492"/>
    <n v="108.1"/>
  </r>
  <r>
    <x v="6"/>
    <n v="71"/>
    <x v="1"/>
    <x v="1"/>
    <x v="3"/>
    <x v="3"/>
    <x v="3"/>
    <x v="3856"/>
    <x v="1"/>
    <x v="3"/>
    <n v="38.957892207423001"/>
    <n v="3.8957892207423002"/>
    <n v="3895789220742300"/>
    <x v="3"/>
    <n v="3858"/>
    <s v="Si"/>
    <x v="1"/>
    <n v="2321.6358323613599"/>
    <n v="2.32163583236136E+16"/>
    <n v="284.07421481228602"/>
    <n v="2.84074214812286E+16"/>
    <x v="533"/>
    <n v="109"/>
  </r>
  <r>
    <x v="6"/>
    <n v="67"/>
    <x v="0"/>
    <x v="1"/>
    <x v="2"/>
    <x v="0"/>
    <x v="3"/>
    <x v="3857"/>
    <x v="1"/>
    <x v="1"/>
    <n v="38.933141590421997"/>
    <n v="38.933141590421997"/>
    <n v="3.8933141590422E+16"/>
    <x v="3"/>
    <n v="3859"/>
    <s v="No"/>
    <x v="0"/>
    <n v="2434.9409662432799"/>
    <n v="2.43494096624328E+16"/>
    <n v="22.7083366677914"/>
    <n v="2270833666779140"/>
    <x v="328"/>
    <n v="103.6"/>
  </r>
  <r>
    <x v="6"/>
    <n v="53"/>
    <x v="1"/>
    <x v="0"/>
    <x v="0"/>
    <x v="3"/>
    <x v="1"/>
    <x v="3858"/>
    <x v="0"/>
    <x v="0"/>
    <n v="38.915400430115099"/>
    <n v="3.8915400430115099"/>
    <n v="3891540043011510"/>
    <x v="3"/>
    <n v="3860"/>
    <s v="Si"/>
    <x v="1"/>
    <n v="237.58873206086301"/>
    <n v="2375887320608630"/>
    <n v="24.3080408832943"/>
    <n v="2430804088329430"/>
    <x v="239"/>
    <n v="105.3"/>
  </r>
  <r>
    <x v="6"/>
    <n v="58"/>
    <x v="1"/>
    <x v="4"/>
    <x v="0"/>
    <x v="3"/>
    <x v="0"/>
    <x v="3859"/>
    <x v="0"/>
    <x v="0"/>
    <n v="38.858779727065198"/>
    <n v="3.88587797270652"/>
    <n v="3885877972706520"/>
    <x v="3"/>
    <n v="3861"/>
    <s v="Si"/>
    <x v="1"/>
    <n v="2468.9743645305002"/>
    <n v="2.4689743645305E+16"/>
    <n v="3.0000000000000001E-12"/>
    <n v="300"/>
    <x v="307"/>
    <n v="109.8"/>
  </r>
  <r>
    <x v="6"/>
    <n v="69"/>
    <x v="1"/>
    <x v="15"/>
    <x v="0"/>
    <x v="3"/>
    <x v="3"/>
    <x v="3860"/>
    <x v="0"/>
    <x v="0"/>
    <n v="38.836682315455498"/>
    <n v="3.88366823154555"/>
    <n v="3883668231545550"/>
    <x v="3"/>
    <n v="3862"/>
    <s v="Si"/>
    <x v="1"/>
    <n v="2612.88284000358"/>
    <n v="2.61288284000358E+16"/>
    <n v="283.730191609325"/>
    <n v="2.83730191609325E+16"/>
    <x v="529"/>
    <n v="108.4"/>
  </r>
  <r>
    <x v="6"/>
    <n v="60"/>
    <x v="1"/>
    <x v="0"/>
    <x v="3"/>
    <x v="3"/>
    <x v="0"/>
    <x v="3861"/>
    <x v="1"/>
    <x v="3"/>
    <n v="38.824001347750603"/>
    <n v="38.824001347750603"/>
    <n v="3.88240013477506E+16"/>
    <x v="3"/>
    <n v="3863"/>
    <s v="Si"/>
    <x v="1"/>
    <n v="2296.9946803842399"/>
    <n v="2.29699468038424E+16"/>
    <n v="2.69078299613312"/>
    <n v="269078299613312"/>
    <x v="322"/>
    <n v="98"/>
  </r>
  <r>
    <x v="6"/>
    <n v="63"/>
    <x v="1"/>
    <x v="0"/>
    <x v="2"/>
    <x v="3"/>
    <x v="0"/>
    <x v="3862"/>
    <x v="1"/>
    <x v="1"/>
    <n v="38.7891135980474"/>
    <n v="3.8789113598047398"/>
    <n v="3878911359804740"/>
    <x v="3"/>
    <n v="3864"/>
    <s v="Si"/>
    <x v="1"/>
    <n v="2375.1609948430601"/>
    <n v="2.37516099484306E+16"/>
    <n v="281.84951410960201"/>
    <n v="2.81849514109602E+16"/>
    <x v="320"/>
    <n v="100.9"/>
  </r>
  <r>
    <x v="6"/>
    <n v="64"/>
    <x v="0"/>
    <x v="15"/>
    <x v="2"/>
    <x v="3"/>
    <x v="0"/>
    <x v="3863"/>
    <x v="0"/>
    <x v="1"/>
    <n v="38.685551339061803"/>
    <n v="3.8685551339061801"/>
    <n v="3868555133906180"/>
    <x v="3"/>
    <n v="3865"/>
    <s v="Si"/>
    <x v="1"/>
    <n v="2486.5704795145198"/>
    <n v="2.48657047951452E+16"/>
    <n v="257.51321881420898"/>
    <n v="2.57513218814209E+16"/>
    <x v="382"/>
    <n v="109.4"/>
  </r>
  <r>
    <x v="6"/>
    <n v="65"/>
    <x v="1"/>
    <x v="4"/>
    <x v="0"/>
    <x v="0"/>
    <x v="3"/>
    <x v="3864"/>
    <x v="0"/>
    <x v="0"/>
    <n v="38.6439932957244"/>
    <n v="3.8643993295724401"/>
    <n v="3864399329572440"/>
    <x v="3"/>
    <n v="3866"/>
    <s v="Si"/>
    <x v="1"/>
    <n v="2411.01357363945"/>
    <n v="2.41101357363945E+16"/>
    <n v="297.83741790479598"/>
    <n v="2.97837417904796E+16"/>
    <x v="490"/>
    <n v="106.1"/>
  </r>
  <r>
    <x v="6"/>
    <n v="60"/>
    <x v="1"/>
    <x v="8"/>
    <x v="1"/>
    <x v="0"/>
    <x v="0"/>
    <x v="3865"/>
    <x v="1"/>
    <x v="3"/>
    <n v="38.5445565610122"/>
    <n v="3.8544556561012202"/>
    <n v="3854455656101220"/>
    <x v="3"/>
    <n v="3867"/>
    <s v="No"/>
    <x v="0"/>
    <n v="237.32590638025101"/>
    <n v="2373259063802510"/>
    <n v="217.91805769242001"/>
    <n v="2.1791805769242E+16"/>
    <x v="213"/>
    <n v="94.4"/>
  </r>
  <r>
    <x v="6"/>
    <n v="57"/>
    <x v="1"/>
    <x v="8"/>
    <x v="3"/>
    <x v="0"/>
    <x v="0"/>
    <x v="3866"/>
    <x v="1"/>
    <x v="0"/>
    <n v="38.531169230217898"/>
    <n v="3.8531169230217901"/>
    <n v="3853116923021790"/>
    <x v="3"/>
    <n v="3868"/>
    <s v="No"/>
    <x v="0"/>
    <n v="205.44248414482701"/>
    <n v="2054424841448270"/>
    <n v="26.963802105910599"/>
    <n v="2696380210591060"/>
    <x v="424"/>
    <n v="101"/>
  </r>
  <r>
    <x v="6"/>
    <n v="58"/>
    <x v="1"/>
    <x v="5"/>
    <x v="0"/>
    <x v="3"/>
    <x v="0"/>
    <x v="3867"/>
    <x v="0"/>
    <x v="2"/>
    <n v="38.521006826181001"/>
    <n v="38.521006826181001"/>
    <n v="3.8521006826181E+16"/>
    <x v="3"/>
    <n v="3869"/>
    <s v="No"/>
    <x v="0"/>
    <n v="2477.8985248627"/>
    <n v="2.4778985248627E+16"/>
    <n v="291.80645553108701"/>
    <n v="2.91806455531087E+16"/>
    <x v="253"/>
    <n v="105.3"/>
  </r>
  <r>
    <x v="6"/>
    <n v="46"/>
    <x v="1"/>
    <x v="0"/>
    <x v="1"/>
    <x v="3"/>
    <x v="1"/>
    <x v="3868"/>
    <x v="0"/>
    <x v="1"/>
    <n v="38.498183915912307"/>
    <n v="38.498183915912307"/>
    <n v="3.8498183915912304E+16"/>
    <x v="3"/>
    <n v="3870"/>
    <s v="No"/>
    <x v="0"/>
    <n v="234.833659022483"/>
    <n v="2348336590224830"/>
    <n v="254.86427565650101"/>
    <n v="2.54864275656501E+16"/>
    <x v="35"/>
    <n v="88.2"/>
  </r>
  <r>
    <x v="6"/>
    <n v="63"/>
    <x v="1"/>
    <x v="0"/>
    <x v="2"/>
    <x v="0"/>
    <x v="0"/>
    <x v="3869"/>
    <x v="0"/>
    <x v="1"/>
    <n v="38.4462974474093"/>
    <n v="3.8446297447409301"/>
    <n v="3844629744740930"/>
    <x v="3"/>
    <n v="3871"/>
    <s v="Si"/>
    <x v="1"/>
    <n v="2450.2845588977402"/>
    <n v="2.45028455889774E+16"/>
    <n v="297.21894711707898"/>
    <n v="2.97218947117079E+16"/>
    <x v="405"/>
    <n v="96.5"/>
  </r>
  <r>
    <x v="6"/>
    <n v="62"/>
    <x v="1"/>
    <x v="10"/>
    <x v="3"/>
    <x v="3"/>
    <x v="0"/>
    <x v="3870"/>
    <x v="0"/>
    <x v="3"/>
    <n v="38.420332414649799"/>
    <n v="3.8420332414649798"/>
    <n v="3842033241464980"/>
    <x v="3"/>
    <n v="3872"/>
    <s v="No"/>
    <x v="0"/>
    <n v="2344.9709089706098"/>
    <n v="2.34497090897061E+16"/>
    <n v="289.32756396583301"/>
    <n v="2.89327563965833E+16"/>
    <x v="424"/>
    <n v="97.9"/>
  </r>
  <r>
    <x v="6"/>
    <n v="69"/>
    <x v="1"/>
    <x v="5"/>
    <x v="0"/>
    <x v="3"/>
    <x v="3"/>
    <x v="3871"/>
    <x v="0"/>
    <x v="1"/>
    <n v="38.244126513401696"/>
    <n v="3.8244126513401699"/>
    <n v="3824412651340170"/>
    <x v="3"/>
    <n v="3873"/>
    <s v="Si"/>
    <x v="1"/>
    <n v="2450.4700554890601"/>
    <n v="2.45047005548906E+16"/>
    <n v="26.760505589993699"/>
    <n v="2676050558999370"/>
    <x v="534"/>
    <n v="106"/>
  </r>
  <r>
    <x v="6"/>
    <n v="61"/>
    <x v="0"/>
    <x v="8"/>
    <x v="2"/>
    <x v="3"/>
    <x v="0"/>
    <x v="3872"/>
    <x v="1"/>
    <x v="3"/>
    <n v="38.123105700112895"/>
    <n v="38.123105700112895"/>
    <n v="3.8123105700112896E+16"/>
    <x v="3"/>
    <n v="3874"/>
    <s v="No"/>
    <x v="0"/>
    <n v="2201.5699078942298"/>
    <n v="2.20156990789423E+16"/>
    <n v="272.34428084007402"/>
    <n v="2.72344280840074E+16"/>
    <x v="432"/>
    <n v="105.5"/>
  </r>
  <r>
    <x v="6"/>
    <n v="56"/>
    <x v="0"/>
    <x v="3"/>
    <x v="0"/>
    <x v="0"/>
    <x v="0"/>
    <x v="3873"/>
    <x v="0"/>
    <x v="2"/>
    <n v="38.119913566586703"/>
    <n v="38.119913566586703"/>
    <n v="3.8119913566586704E+16"/>
    <x v="3"/>
    <n v="3875"/>
    <s v="Si"/>
    <x v="1"/>
    <n v="2446.7710285063999"/>
    <n v="2.4467710285064E+16"/>
    <n v="290.85852396548898"/>
    <n v="2.90858523965489E+16"/>
    <x v="271"/>
    <n v="107"/>
  </r>
  <r>
    <x v="6"/>
    <n v="63"/>
    <x v="0"/>
    <x v="5"/>
    <x v="0"/>
    <x v="3"/>
    <x v="0"/>
    <x v="3874"/>
    <x v="0"/>
    <x v="1"/>
    <n v="38.102877637160802"/>
    <n v="3.8102877637160799"/>
    <n v="3810287763716080"/>
    <x v="3"/>
    <n v="3876"/>
    <s v="Si"/>
    <x v="1"/>
    <n v="2130.7917021241401"/>
    <n v="2.13079170212414E+16"/>
    <n v="27.3862363112002"/>
    <n v="2738623631120020"/>
    <x v="180"/>
    <n v="108.6"/>
  </r>
  <r>
    <x v="6"/>
    <n v="69"/>
    <x v="1"/>
    <x v="4"/>
    <x v="2"/>
    <x v="3"/>
    <x v="3"/>
    <x v="3875"/>
    <x v="0"/>
    <x v="3"/>
    <n v="38.0933111394842"/>
    <n v="3.8093311139484198"/>
    <n v="3809331113948420"/>
    <x v="3"/>
    <n v="3877"/>
    <s v="Si"/>
    <x v="1"/>
    <n v="231.48008365022699"/>
    <n v="2314800836502270"/>
    <n v="271.34790394621302"/>
    <n v="2.71347903946213E+16"/>
    <x v="363"/>
    <n v="99.8"/>
  </r>
  <r>
    <x v="6"/>
    <n v="68"/>
    <x v="0"/>
    <x v="15"/>
    <x v="1"/>
    <x v="3"/>
    <x v="3"/>
    <x v="3876"/>
    <x v="1"/>
    <x v="3"/>
    <n v="38.036209508658196"/>
    <n v="3.8036209508658199"/>
    <n v="3803620950865820"/>
    <x v="3"/>
    <n v="3878"/>
    <s v="Si"/>
    <x v="1"/>
    <n v="2176.5486963479898"/>
    <n v="2.17654869634799E+16"/>
    <n v="255.99282119609299"/>
    <n v="2.55992821196093E+16"/>
    <x v="438"/>
    <n v="97.3"/>
  </r>
  <r>
    <x v="6"/>
    <n v="62"/>
    <x v="1"/>
    <x v="5"/>
    <x v="3"/>
    <x v="3"/>
    <x v="0"/>
    <x v="3877"/>
    <x v="0"/>
    <x v="3"/>
    <n v="37.995086781087998"/>
    <n v="3.7995086781088001"/>
    <n v="3799508678108800"/>
    <x v="3"/>
    <n v="3879"/>
    <s v="No"/>
    <x v="0"/>
    <n v="2310.8785588025999"/>
    <n v="2.3108785588026E+16"/>
    <n v="23.426572254344599"/>
    <n v="2342657225434460"/>
    <x v="70"/>
    <n v="95.4"/>
  </r>
  <r>
    <x v="6"/>
    <n v="72"/>
    <x v="0"/>
    <x v="5"/>
    <x v="0"/>
    <x v="3"/>
    <x v="3"/>
    <x v="3878"/>
    <x v="0"/>
    <x v="3"/>
    <n v="37.9793501135252"/>
    <n v="0.37979350113525201"/>
    <n v="379793501135252"/>
    <x v="3"/>
    <n v="3880"/>
    <s v="Si"/>
    <x v="1"/>
    <n v="2411.9224255916602"/>
    <n v="2.41192242559166E+16"/>
    <n v="2.8314934003702699"/>
    <n v="283149340037027"/>
    <x v="535"/>
    <n v="110.1"/>
  </r>
  <r>
    <x v="6"/>
    <n v="63"/>
    <x v="0"/>
    <x v="8"/>
    <x v="3"/>
    <x v="3"/>
    <x v="0"/>
    <x v="3879"/>
    <x v="0"/>
    <x v="3"/>
    <n v="37.866673441131695"/>
    <n v="0.37866673441131699"/>
    <n v="378666734411317"/>
    <x v="3"/>
    <n v="3881"/>
    <s v="Si"/>
    <x v="1"/>
    <n v="242.38182785330599"/>
    <n v="2423818278533060"/>
    <n v="27.705865143993801"/>
    <n v="2770586514399380"/>
    <x v="352"/>
    <n v="104.4"/>
  </r>
  <r>
    <x v="6"/>
    <n v="61"/>
    <x v="1"/>
    <x v="6"/>
    <x v="1"/>
    <x v="3"/>
    <x v="0"/>
    <x v="3880"/>
    <x v="0"/>
    <x v="3"/>
    <n v="37.845213034342706"/>
    <n v="37.845213034342706"/>
    <n v="3.7845213034342704E+16"/>
    <x v="3"/>
    <n v="3882"/>
    <s v="No"/>
    <x v="0"/>
    <n v="2221.3063163194802"/>
    <n v="2.22130631631948E+16"/>
    <n v="249.13594990908399"/>
    <n v="2.49135949909084E+16"/>
    <x v="160"/>
    <n v="96.4"/>
  </r>
  <r>
    <x v="6"/>
    <n v="57"/>
    <x v="1"/>
    <x v="11"/>
    <x v="1"/>
    <x v="3"/>
    <x v="0"/>
    <x v="3881"/>
    <x v="0"/>
    <x v="1"/>
    <n v="37.812243182805602"/>
    <n v="37.812243182805602"/>
    <n v="3.78122431828056E+16"/>
    <x v="3"/>
    <n v="3883"/>
    <s v="No"/>
    <x v="0"/>
    <n v="2090.7868252088001"/>
    <n v="2.0907868252088E+16"/>
    <n v="203.17516410154201"/>
    <n v="2.03175164101542E+16"/>
    <x v="216"/>
    <n v="100.7"/>
  </r>
  <r>
    <x v="6"/>
    <n v="62"/>
    <x v="1"/>
    <x v="17"/>
    <x v="1"/>
    <x v="3"/>
    <x v="0"/>
    <x v="3882"/>
    <x v="1"/>
    <x v="3"/>
    <n v="37.757957265308505"/>
    <n v="3.7757957265308502"/>
    <n v="3775795726530850"/>
    <x v="3"/>
    <n v="3884"/>
    <s v="No"/>
    <x v="0"/>
    <n v="2150.2856731616298"/>
    <n v="2.15028567316163E+16"/>
    <n v="25.5123307980436"/>
    <n v="2551233079804360"/>
    <x v="254"/>
    <n v="96.2"/>
  </r>
  <r>
    <x v="6"/>
    <n v="62"/>
    <x v="0"/>
    <x v="0"/>
    <x v="3"/>
    <x v="3"/>
    <x v="0"/>
    <x v="3883"/>
    <x v="0"/>
    <x v="1"/>
    <n v="37.754042598690305"/>
    <n v="37.754042598690305"/>
    <n v="3.7754042598690304E+16"/>
    <x v="3"/>
    <n v="3885"/>
    <s v="Si"/>
    <x v="1"/>
    <n v="256.89153373831999"/>
    <n v="2568915337383200"/>
    <n v="272.93768149781999"/>
    <n v="2.7293768149782E+16"/>
    <x v="452"/>
    <n v="109.8"/>
  </r>
  <r>
    <x v="6"/>
    <n v="53"/>
    <x v="1"/>
    <x v="6"/>
    <x v="1"/>
    <x v="1"/>
    <x v="1"/>
    <x v="3884"/>
    <x v="1"/>
    <x v="1"/>
    <n v="37.652564772389802"/>
    <n v="37.652564772389802"/>
    <n v="3.76525647723898E+16"/>
    <x v="3"/>
    <n v="3886"/>
    <s v="No"/>
    <x v="0"/>
    <n v="1809.51219006769"/>
    <n v="1.80951219006769E+16"/>
    <n v="208.23860932857301"/>
    <n v="2.08238609328573E+16"/>
    <x v="105"/>
    <n v="96.1"/>
  </r>
  <r>
    <x v="6"/>
    <n v="67"/>
    <x v="0"/>
    <x v="5"/>
    <x v="0"/>
    <x v="3"/>
    <x v="3"/>
    <x v="3885"/>
    <x v="0"/>
    <x v="0"/>
    <n v="37.642956498975295"/>
    <n v="37.642956498975295"/>
    <n v="3.7642956498975296E+16"/>
    <x v="3"/>
    <n v="3887"/>
    <s v="Si"/>
    <x v="1"/>
    <n v="237.096355701704"/>
    <n v="2370963557017040"/>
    <n v="236.37491931228899"/>
    <n v="2.36374919312289E+16"/>
    <x v="499"/>
    <n v="112"/>
  </r>
  <r>
    <x v="6"/>
    <n v="49"/>
    <x v="0"/>
    <x v="2"/>
    <x v="1"/>
    <x v="0"/>
    <x v="1"/>
    <x v="3886"/>
    <x v="1"/>
    <x v="1"/>
    <n v="37.6147881308965"/>
    <n v="3.7614788130896502"/>
    <n v="3761478813089650"/>
    <x v="3"/>
    <n v="3888"/>
    <s v="No"/>
    <x v="0"/>
    <n v="2072.5878009620401"/>
    <n v="2.07258780096204E+16"/>
    <n v="202.73216147442"/>
    <n v="2.0273216147442E+16"/>
    <x v="297"/>
    <n v="92.3"/>
  </r>
  <r>
    <x v="6"/>
    <n v="54"/>
    <x v="1"/>
    <x v="1"/>
    <x v="1"/>
    <x v="3"/>
    <x v="1"/>
    <x v="3887"/>
    <x v="0"/>
    <x v="1"/>
    <n v="37.612596432207106"/>
    <n v="37.612596432207106"/>
    <n v="3.7612596432207104E+16"/>
    <x v="3"/>
    <n v="3889"/>
    <s v="Si"/>
    <x v="1"/>
    <n v="21.602146227205601"/>
    <n v="216021462272056"/>
    <n v="267.99243991737501"/>
    <n v="2.67992439917375E+16"/>
    <x v="299"/>
    <n v="97.9"/>
  </r>
  <r>
    <x v="6"/>
    <n v="65"/>
    <x v="0"/>
    <x v="2"/>
    <x v="0"/>
    <x v="3"/>
    <x v="3"/>
    <x v="3888"/>
    <x v="0"/>
    <x v="1"/>
    <n v="37.601086227903401"/>
    <n v="37.601086227903401"/>
    <n v="3760108622790340"/>
    <x v="3"/>
    <n v="3890"/>
    <s v="Si"/>
    <x v="1"/>
    <n v="2439.0154132837001"/>
    <n v="2.4390154132837E+16"/>
    <n v="26.614393679764699"/>
    <n v="2661439367976470"/>
    <x v="334"/>
    <n v="109"/>
  </r>
  <r>
    <x v="6"/>
    <n v="59"/>
    <x v="0"/>
    <x v="1"/>
    <x v="2"/>
    <x v="0"/>
    <x v="0"/>
    <x v="3889"/>
    <x v="0"/>
    <x v="0"/>
    <n v="37.600992870835107"/>
    <n v="37.600992870835107"/>
    <n v="3.7600992870835104E+16"/>
    <x v="3"/>
    <n v="3891"/>
    <s v="Si"/>
    <x v="1"/>
    <n v="2524.93264523263"/>
    <n v="2.52493264523263E+16"/>
    <n v="27.811410691649701"/>
    <n v="2781141069164970"/>
    <x v="403"/>
    <n v="106.4"/>
  </r>
  <r>
    <x v="6"/>
    <n v="67"/>
    <x v="1"/>
    <x v="3"/>
    <x v="3"/>
    <x v="3"/>
    <x v="3"/>
    <x v="3890"/>
    <x v="1"/>
    <x v="3"/>
    <n v="37.5889579256636"/>
    <n v="37.5889579256636"/>
    <n v="3758895792566360"/>
    <x v="3"/>
    <n v="3892"/>
    <s v="Si"/>
    <x v="1"/>
    <n v="230.66318373192101"/>
    <n v="2306631837319210"/>
    <n v="3.0000000000000001E-12"/>
    <n v="300"/>
    <x v="503"/>
    <n v="104.5"/>
  </r>
  <r>
    <x v="6"/>
    <n v="50"/>
    <x v="0"/>
    <x v="7"/>
    <x v="3"/>
    <x v="2"/>
    <x v="1"/>
    <x v="3891"/>
    <x v="1"/>
    <x v="3"/>
    <n v="37.545559314515501"/>
    <n v="3.75455593145155"/>
    <n v="3754555931451550"/>
    <x v="3"/>
    <n v="3893"/>
    <s v="No"/>
    <x v="0"/>
    <n v="2056.36772418603"/>
    <n v="2.05636772418603E+16"/>
    <n v="235.70329054047599"/>
    <n v="2.35703290540476E+16"/>
    <x v="347"/>
    <n v="98.4"/>
  </r>
  <r>
    <x v="6"/>
    <n v="63"/>
    <x v="0"/>
    <x v="9"/>
    <x v="2"/>
    <x v="3"/>
    <x v="0"/>
    <x v="3892"/>
    <x v="0"/>
    <x v="0"/>
    <n v="37.536225182699901"/>
    <n v="3.75362251826999"/>
    <n v="3753622518269990"/>
    <x v="3"/>
    <n v="3894"/>
    <s v="Si"/>
    <x v="1"/>
    <n v="2422.8628040467202"/>
    <n v="2.42286280404672E+16"/>
    <n v="26.631304329575102"/>
    <n v="2663130432957510"/>
    <x v="124"/>
    <n v="106.3"/>
  </r>
  <r>
    <x v="6"/>
    <n v="58"/>
    <x v="0"/>
    <x v="0"/>
    <x v="2"/>
    <x v="3"/>
    <x v="0"/>
    <x v="3893"/>
    <x v="0"/>
    <x v="2"/>
    <n v="37.5006922250138"/>
    <n v="3.7500692225013799"/>
    <n v="3750069222501380"/>
    <x v="3"/>
    <n v="3895"/>
    <s v="Si"/>
    <x v="1"/>
    <n v="2350.4590800026799"/>
    <n v="2.35045908000268E+16"/>
    <n v="242.03948913377499"/>
    <n v="2.42039489133775E+16"/>
    <x v="399"/>
    <n v="110.5"/>
  </r>
  <r>
    <x v="6"/>
    <n v="56"/>
    <x v="1"/>
    <x v="11"/>
    <x v="3"/>
    <x v="2"/>
    <x v="0"/>
    <x v="3894"/>
    <x v="0"/>
    <x v="2"/>
    <n v="37.482213714089497"/>
    <n v="3.7482213714089498"/>
    <n v="3748221371408950"/>
    <x v="3"/>
    <n v="3896"/>
    <s v="No"/>
    <x v="0"/>
    <n v="2221.5752203109"/>
    <n v="2.2215752203109E+16"/>
    <n v="241.96264829058299"/>
    <n v="2.41962648290583E+16"/>
    <x v="430"/>
    <n v="101.4"/>
  </r>
  <r>
    <x v="6"/>
    <n v="60"/>
    <x v="0"/>
    <x v="11"/>
    <x v="0"/>
    <x v="2"/>
    <x v="0"/>
    <x v="3895"/>
    <x v="1"/>
    <x v="1"/>
    <n v="37.4135895169455"/>
    <n v="3.7413589516945498"/>
    <n v="3741358951694550"/>
    <x v="3"/>
    <n v="3897"/>
    <s v="Si"/>
    <x v="1"/>
    <n v="2228.2086360672502"/>
    <n v="2.22820863606725E+16"/>
    <n v="250.281429122807"/>
    <n v="2.50281429122807E+16"/>
    <x v="536"/>
    <n v="109.4"/>
  </r>
  <r>
    <x v="6"/>
    <n v="63"/>
    <x v="1"/>
    <x v="0"/>
    <x v="3"/>
    <x v="3"/>
    <x v="0"/>
    <x v="3896"/>
    <x v="0"/>
    <x v="1"/>
    <n v="37.383064324627398"/>
    <n v="3.73830643246274"/>
    <n v="3738306432462740"/>
    <x v="3"/>
    <n v="3898"/>
    <s v="Si"/>
    <x v="1"/>
    <n v="2425.2283857965699"/>
    <n v="2.42522838579657E+16"/>
    <n v="29.467234080915901"/>
    <n v="2946723408091590"/>
    <x v="287"/>
    <n v="100.3"/>
  </r>
  <r>
    <x v="6"/>
    <n v="60"/>
    <x v="1"/>
    <x v="1"/>
    <x v="0"/>
    <x v="0"/>
    <x v="0"/>
    <x v="3897"/>
    <x v="0"/>
    <x v="0"/>
    <n v="37.358572861401903"/>
    <n v="0.37358572861401901"/>
    <n v="373585728614019"/>
    <x v="3"/>
    <n v="3899"/>
    <s v="Si"/>
    <x v="1"/>
    <n v="2477.01319536147"/>
    <n v="2.47701319536147E+16"/>
    <n v="268.400410361409"/>
    <n v="2.68400410361409E+16"/>
    <x v="306"/>
    <n v="107.5"/>
  </r>
  <r>
    <x v="6"/>
    <n v="54"/>
    <x v="0"/>
    <x v="1"/>
    <x v="1"/>
    <x v="0"/>
    <x v="1"/>
    <x v="3898"/>
    <x v="0"/>
    <x v="1"/>
    <n v="37.349859190626603"/>
    <n v="0.373498591906266"/>
    <n v="373498591906266"/>
    <x v="3"/>
    <n v="3900"/>
    <s v="Si"/>
    <x v="1"/>
    <n v="2383.5623027410302"/>
    <n v="2.38356230274103E+16"/>
    <n v="246.65394868065201"/>
    <n v="2.46653948680652E+16"/>
    <x v="248"/>
    <n v="95.5"/>
  </r>
  <r>
    <x v="6"/>
    <n v="54"/>
    <x v="1"/>
    <x v="8"/>
    <x v="1"/>
    <x v="0"/>
    <x v="1"/>
    <x v="3899"/>
    <x v="0"/>
    <x v="3"/>
    <n v="37.3426335576913"/>
    <n v="3.73426335576913"/>
    <n v="3734263355769130"/>
    <x v="3"/>
    <n v="3901"/>
    <s v="No"/>
    <x v="0"/>
    <n v="1996.6191252835099"/>
    <n v="1.99661912528351E+16"/>
    <n v="21.996781589088702"/>
    <n v="2199678158908870"/>
    <x v="262"/>
    <n v="93.2"/>
  </r>
  <r>
    <x v="6"/>
    <n v="60"/>
    <x v="0"/>
    <x v="2"/>
    <x v="1"/>
    <x v="0"/>
    <x v="0"/>
    <x v="3900"/>
    <x v="1"/>
    <x v="3"/>
    <n v="37.341659110584899"/>
    <n v="37.341659110584899"/>
    <n v="3.7341659110584896E+16"/>
    <x v="3"/>
    <n v="3902"/>
    <s v="Si"/>
    <x v="1"/>
    <n v="2214.9932511632901"/>
    <n v="2.21499325116329E+16"/>
    <n v="254.40347649939301"/>
    <n v="2.54403476499393E+16"/>
    <x v="274"/>
    <n v="105"/>
  </r>
  <r>
    <x v="6"/>
    <n v="65"/>
    <x v="1"/>
    <x v="11"/>
    <x v="2"/>
    <x v="0"/>
    <x v="3"/>
    <x v="3901"/>
    <x v="0"/>
    <x v="0"/>
    <n v="37.335791531434104"/>
    <n v="3.7335791531434102"/>
    <n v="3733579153143410"/>
    <x v="3"/>
    <n v="3903"/>
    <s v="No"/>
    <x v="0"/>
    <n v="232.388944736773"/>
    <n v="2323889447367730"/>
    <n v="271.89210847725502"/>
    <n v="2.71892108477255E+16"/>
    <x v="243"/>
    <n v="100.3"/>
  </r>
  <r>
    <x v="6"/>
    <n v="63"/>
    <x v="0"/>
    <x v="2"/>
    <x v="0"/>
    <x v="3"/>
    <x v="0"/>
    <x v="3902"/>
    <x v="0"/>
    <x v="0"/>
    <n v="37.2869788167826"/>
    <n v="3.7286978816782601"/>
    <n v="3728697881678260"/>
    <x v="3"/>
    <n v="3904"/>
    <s v="Si"/>
    <x v="1"/>
    <n v="213.037899381454"/>
    <n v="2130378993814540"/>
    <n v="249.09678120745099"/>
    <n v="2.49096781207451E+16"/>
    <x v="470"/>
    <n v="104.4"/>
  </r>
  <r>
    <x v="6"/>
    <n v="69"/>
    <x v="0"/>
    <x v="10"/>
    <x v="2"/>
    <x v="3"/>
    <x v="3"/>
    <x v="3903"/>
    <x v="1"/>
    <x v="3"/>
    <n v="37.263932585076098"/>
    <n v="0.37263932585076098"/>
    <n v="372639325850761"/>
    <x v="3"/>
    <n v="3905"/>
    <s v="Si"/>
    <x v="1"/>
    <n v="2340.6580532254002"/>
    <n v="2.3406580532254E+16"/>
    <n v="244.911132795334"/>
    <n v="2.44911132795334E+16"/>
    <x v="276"/>
    <n v="100"/>
  </r>
  <r>
    <x v="6"/>
    <n v="70"/>
    <x v="0"/>
    <x v="10"/>
    <x v="1"/>
    <x v="0"/>
    <x v="3"/>
    <x v="3904"/>
    <x v="1"/>
    <x v="3"/>
    <n v="37.2281854123733"/>
    <n v="3.7228185412373298"/>
    <n v="3722818541237330"/>
    <x v="3"/>
    <n v="3906"/>
    <s v="Si"/>
    <x v="1"/>
    <n v="2260.1599956698001"/>
    <n v="2.2601599956698E+16"/>
    <n v="233.35020133476601"/>
    <n v="2.33350201334766E+16"/>
    <x v="456"/>
    <n v="105.7"/>
  </r>
  <r>
    <x v="6"/>
    <n v="69"/>
    <x v="0"/>
    <x v="0"/>
    <x v="0"/>
    <x v="3"/>
    <x v="3"/>
    <x v="3905"/>
    <x v="0"/>
    <x v="1"/>
    <n v="37.222501086563106"/>
    <n v="37.222501086563106"/>
    <n v="3.7222501086563104E+16"/>
    <x v="3"/>
    <n v="3907"/>
    <s v="Si"/>
    <x v="1"/>
    <n v="2492.1268533878902"/>
    <n v="2.49212685338789E+16"/>
    <n v="248.777364931737"/>
    <n v="2.48777364931737E+16"/>
    <x v="493"/>
    <n v="103.5"/>
  </r>
  <r>
    <x v="6"/>
    <n v="67"/>
    <x v="0"/>
    <x v="15"/>
    <x v="2"/>
    <x v="3"/>
    <x v="3"/>
    <x v="3906"/>
    <x v="0"/>
    <x v="1"/>
    <n v="37.204494854069196"/>
    <n v="3.7204494854069199"/>
    <n v="3720449485406920"/>
    <x v="3"/>
    <n v="3908"/>
    <s v="No"/>
    <x v="0"/>
    <n v="2289.1494842125499"/>
    <n v="2.28914948421255E+16"/>
    <n v="28.049173831852301"/>
    <n v="2804917383185230"/>
    <x v="294"/>
    <n v="103.4"/>
  </r>
  <r>
    <x v="6"/>
    <n v="52"/>
    <x v="0"/>
    <x v="2"/>
    <x v="1"/>
    <x v="3"/>
    <x v="1"/>
    <x v="3907"/>
    <x v="1"/>
    <x v="3"/>
    <n v="37.161375284885601"/>
    <n v="37.161375284885601"/>
    <n v="3716137528488560"/>
    <x v="3"/>
    <n v="3909"/>
    <s v="No"/>
    <x v="0"/>
    <n v="2156.0906385124399"/>
    <n v="2.15609063851244E+16"/>
    <n v="249.44260266381201"/>
    <n v="2.49442602663812E+16"/>
    <x v="108"/>
    <n v="92.5"/>
  </r>
  <r>
    <x v="6"/>
    <n v="68"/>
    <x v="0"/>
    <x v="0"/>
    <x v="0"/>
    <x v="3"/>
    <x v="3"/>
    <x v="3908"/>
    <x v="0"/>
    <x v="1"/>
    <n v="37.132697058604897"/>
    <n v="3.71326970586049"/>
    <n v="3713269705860490"/>
    <x v="3"/>
    <n v="3910"/>
    <s v="No"/>
    <x v="0"/>
    <n v="2346.78223068851"/>
    <n v="2.34678223068851E+16"/>
    <n v="256.68356296670299"/>
    <n v="2.56683562966703E+16"/>
    <x v="425"/>
    <n v="105.7"/>
  </r>
  <r>
    <x v="6"/>
    <n v="60"/>
    <x v="1"/>
    <x v="5"/>
    <x v="1"/>
    <x v="0"/>
    <x v="0"/>
    <x v="3909"/>
    <x v="0"/>
    <x v="2"/>
    <n v="37.120132704305597"/>
    <n v="3.71201327043056"/>
    <n v="3712013270430560"/>
    <x v="3"/>
    <n v="3911"/>
    <s v="No"/>
    <x v="0"/>
    <n v="2461.4008218762201"/>
    <n v="2.46140082187622E+16"/>
    <n v="252.83706602130599"/>
    <n v="2.52837066021306E+16"/>
    <x v="501"/>
    <n v="99.5"/>
  </r>
  <r>
    <x v="6"/>
    <n v="57"/>
    <x v="1"/>
    <x v="2"/>
    <x v="2"/>
    <x v="3"/>
    <x v="0"/>
    <x v="3910"/>
    <x v="1"/>
    <x v="2"/>
    <n v="37.061784329236403"/>
    <n v="3.70617843292364"/>
    <n v="3706178432923640"/>
    <x v="3"/>
    <n v="3912"/>
    <s v="No"/>
    <x v="0"/>
    <n v="2229.6543427494998"/>
    <n v="2.2296543427495E+16"/>
    <n v="262.33152163016899"/>
    <n v="2.62331521630169E+16"/>
    <x v="238"/>
    <n v="101.2"/>
  </r>
  <r>
    <x v="6"/>
    <n v="61"/>
    <x v="0"/>
    <x v="2"/>
    <x v="0"/>
    <x v="0"/>
    <x v="0"/>
    <x v="3911"/>
    <x v="0"/>
    <x v="0"/>
    <n v="37.0250805528241"/>
    <n v="3.7025080552824101"/>
    <n v="3702508055282410"/>
    <x v="3"/>
    <n v="3913"/>
    <s v="Si"/>
    <x v="1"/>
    <n v="2421.8227286257602"/>
    <n v="2.42182272862576E+16"/>
    <n v="29.514464857604398"/>
    <n v="2951446485760440"/>
    <x v="366"/>
    <n v="106.3"/>
  </r>
  <r>
    <x v="6"/>
    <n v="60"/>
    <x v="1"/>
    <x v="17"/>
    <x v="1"/>
    <x v="3"/>
    <x v="0"/>
    <x v="3912"/>
    <x v="0"/>
    <x v="3"/>
    <n v="37.016774932408396"/>
    <n v="3.7016774932408398"/>
    <n v="3701677493240840"/>
    <x v="3"/>
    <n v="3914"/>
    <s v="Si"/>
    <x v="1"/>
    <n v="2260.83323483508"/>
    <n v="2.26083323483508E+16"/>
    <n v="268.64365878739699"/>
    <n v="2.68643658787397E+16"/>
    <x v="432"/>
    <n v="100.8"/>
  </r>
  <r>
    <x v="6"/>
    <n v="50"/>
    <x v="0"/>
    <x v="2"/>
    <x v="1"/>
    <x v="3"/>
    <x v="1"/>
    <x v="3913"/>
    <x v="0"/>
    <x v="1"/>
    <n v="36.9951749320294"/>
    <n v="36.9951749320294"/>
    <n v="3.69951749320294E+16"/>
    <x v="3"/>
    <n v="3915"/>
    <s v="Si"/>
    <x v="1"/>
    <n v="2483.55427797218"/>
    <n v="2.48355427797218E+16"/>
    <n v="3.0000000000000001E-12"/>
    <n v="300"/>
    <x v="159"/>
    <n v="97.8"/>
  </r>
  <r>
    <x v="6"/>
    <n v="47"/>
    <x v="1"/>
    <x v="5"/>
    <x v="1"/>
    <x v="2"/>
    <x v="1"/>
    <x v="3914"/>
    <x v="1"/>
    <x v="0"/>
    <n v="36.974044928494706"/>
    <n v="36.974044928494706"/>
    <n v="3.6974044928494704E+16"/>
    <x v="3"/>
    <n v="3916"/>
    <s v="No"/>
    <x v="0"/>
    <n v="2095.3574288928698"/>
    <n v="2.09535742889287E+16"/>
    <n v="26.5842694629387"/>
    <n v="2658426946293870"/>
    <x v="137"/>
    <n v="96.6"/>
  </r>
  <r>
    <x v="6"/>
    <n v="56"/>
    <x v="1"/>
    <x v="7"/>
    <x v="0"/>
    <x v="0"/>
    <x v="0"/>
    <x v="3915"/>
    <x v="0"/>
    <x v="2"/>
    <n v="36.966025013639701"/>
    <n v="3.6966025013639698"/>
    <n v="3696602501363970"/>
    <x v="3"/>
    <n v="3917"/>
    <s v="Si"/>
    <x v="1"/>
    <n v="2422.3189150093799"/>
    <n v="2.42231891500938E+16"/>
    <n v="28.224913226534799"/>
    <n v="2822491322653480"/>
    <x v="528"/>
    <n v="106.1"/>
  </r>
  <r>
    <x v="6"/>
    <n v="57"/>
    <x v="1"/>
    <x v="9"/>
    <x v="1"/>
    <x v="0"/>
    <x v="0"/>
    <x v="3916"/>
    <x v="0"/>
    <x v="1"/>
    <n v="36.918376285317294"/>
    <n v="36.918376285317294"/>
    <n v="3.6918376285317296E+16"/>
    <x v="3"/>
    <n v="3918"/>
    <s v="No"/>
    <x v="0"/>
    <n v="2099.9746701102099"/>
    <n v="2.09997467011021E+16"/>
    <n v="235.78430857360101"/>
    <n v="2.35784308573601E+16"/>
    <x v="167"/>
    <n v="97.1"/>
  </r>
  <r>
    <x v="6"/>
    <n v="50"/>
    <x v="0"/>
    <x v="3"/>
    <x v="1"/>
    <x v="0"/>
    <x v="1"/>
    <x v="3917"/>
    <x v="1"/>
    <x v="1"/>
    <n v="36.863414518229298"/>
    <n v="36.863414518229298"/>
    <n v="3.6863414518229296E+16"/>
    <x v="3"/>
    <n v="3919"/>
    <s v="No"/>
    <x v="0"/>
    <n v="1980.8014859371799"/>
    <n v="1.98080148593718E+16"/>
    <n v="211.43644644538199"/>
    <n v="2.11436446445382E+16"/>
    <x v="495"/>
    <n v="92.4"/>
  </r>
  <r>
    <x v="6"/>
    <n v="71"/>
    <x v="1"/>
    <x v="0"/>
    <x v="2"/>
    <x v="0"/>
    <x v="3"/>
    <x v="3918"/>
    <x v="1"/>
    <x v="3"/>
    <n v="36.854813808682998"/>
    <n v="3.6854813808682998"/>
    <n v="3685481380868300"/>
    <x v="3"/>
    <n v="3920"/>
    <s v="Si"/>
    <x v="1"/>
    <n v="2178.2332588272502"/>
    <n v="2.17823325882725E+16"/>
    <n v="2.71904751827448"/>
    <n v="271904751827448"/>
    <x v="491"/>
    <n v="105.3"/>
  </r>
  <r>
    <x v="6"/>
    <n v="59"/>
    <x v="1"/>
    <x v="7"/>
    <x v="1"/>
    <x v="0"/>
    <x v="0"/>
    <x v="3919"/>
    <x v="0"/>
    <x v="1"/>
    <n v="36.853191042576597"/>
    <n v="0.368531910425766"/>
    <n v="368531910425766"/>
    <x v="3"/>
    <n v="3921"/>
    <s v="Si"/>
    <x v="1"/>
    <n v="2635.9140184821199"/>
    <n v="2.63591401848212E+16"/>
    <n v="256.93279029084101"/>
    <n v="2.56932790290841E+16"/>
    <x v="275"/>
    <n v="104.1"/>
  </r>
  <r>
    <x v="6"/>
    <n v="61"/>
    <x v="0"/>
    <x v="4"/>
    <x v="1"/>
    <x v="0"/>
    <x v="0"/>
    <x v="3920"/>
    <x v="0"/>
    <x v="3"/>
    <n v="36.8529117703252"/>
    <n v="3.6852911770325201"/>
    <n v="3685291177032520"/>
    <x v="3"/>
    <n v="3922"/>
    <s v="Si"/>
    <x v="1"/>
    <n v="217.55009580313501"/>
    <n v="2175500958031350"/>
    <n v="25.482268916947898"/>
    <n v="2548226891694790"/>
    <x v="332"/>
    <n v="100.4"/>
  </r>
  <r>
    <x v="6"/>
    <n v="52"/>
    <x v="0"/>
    <x v="17"/>
    <x v="1"/>
    <x v="0"/>
    <x v="1"/>
    <x v="3921"/>
    <x v="1"/>
    <x v="3"/>
    <n v="36.847943508678696"/>
    <n v="3.68479435086787"/>
    <n v="3684794350867870"/>
    <x v="3"/>
    <n v="3923"/>
    <s v="No"/>
    <x v="0"/>
    <n v="2020.4549025378101"/>
    <n v="2.02045490253781E+16"/>
    <n v="22.187958036354299"/>
    <n v="2218795803635430"/>
    <x v="98"/>
    <n v="95.8"/>
  </r>
  <r>
    <x v="6"/>
    <n v="56"/>
    <x v="0"/>
    <x v="1"/>
    <x v="3"/>
    <x v="0"/>
    <x v="0"/>
    <x v="3922"/>
    <x v="1"/>
    <x v="1"/>
    <n v="36.841607186163799"/>
    <n v="3.6841607186163801"/>
    <n v="3684160718616380"/>
    <x v="3"/>
    <n v="3924"/>
    <s v="No"/>
    <x v="0"/>
    <n v="2323.57325795319"/>
    <n v="2.32357325795319E+16"/>
    <n v="28.1181151775925"/>
    <n v="2811811517759250"/>
    <x v="287"/>
    <n v="102.6"/>
  </r>
  <r>
    <x v="6"/>
    <n v="58"/>
    <x v="1"/>
    <x v="0"/>
    <x v="1"/>
    <x v="3"/>
    <x v="0"/>
    <x v="3923"/>
    <x v="0"/>
    <x v="1"/>
    <n v="36.817931978001297"/>
    <n v="3.6817931978001299"/>
    <n v="3681793197800130"/>
    <x v="3"/>
    <n v="3925"/>
    <s v="No"/>
    <x v="0"/>
    <n v="2337.8307678709498"/>
    <n v="2.33783076787095E+16"/>
    <n v="26.007683130894801"/>
    <n v="2600768313089480"/>
    <x v="255"/>
    <n v="98.3"/>
  </r>
  <r>
    <x v="6"/>
    <n v="53"/>
    <x v="0"/>
    <x v="9"/>
    <x v="1"/>
    <x v="0"/>
    <x v="1"/>
    <x v="3924"/>
    <x v="1"/>
    <x v="1"/>
    <n v="36.816286081468803"/>
    <n v="0.36816286081468802"/>
    <n v="368162860814688"/>
    <x v="3"/>
    <n v="3926"/>
    <s v="No"/>
    <x v="0"/>
    <n v="2088.4684803782902"/>
    <n v="2.08846848037829E+16"/>
    <n v="266.303064250452"/>
    <n v="2.66303064250452E+16"/>
    <x v="191"/>
    <n v="96.8"/>
  </r>
  <r>
    <x v="6"/>
    <n v="59"/>
    <x v="0"/>
    <x v="9"/>
    <x v="1"/>
    <x v="0"/>
    <x v="0"/>
    <x v="3925"/>
    <x v="0"/>
    <x v="1"/>
    <n v="36.791876569469402"/>
    <n v="3.6791876569469402"/>
    <n v="3679187656946940"/>
    <x v="3"/>
    <n v="3927"/>
    <s v="No"/>
    <x v="0"/>
    <n v="2122.72012653606"/>
    <n v="2.12272012653606E+16"/>
    <n v="224.26522620940099"/>
    <n v="2.24265226209401E+16"/>
    <x v="318"/>
    <n v="95.2"/>
  </r>
  <r>
    <x v="6"/>
    <n v="52"/>
    <x v="1"/>
    <x v="1"/>
    <x v="2"/>
    <x v="3"/>
    <x v="1"/>
    <x v="3926"/>
    <x v="0"/>
    <x v="1"/>
    <n v="36.791744779891197"/>
    <n v="36.791744779891197"/>
    <n v="3.67917447798912E+16"/>
    <x v="3"/>
    <n v="3928"/>
    <s v="Si"/>
    <x v="1"/>
    <n v="2293.5057537758998"/>
    <n v="2.2935057537759E+16"/>
    <n v="27.374744692772602"/>
    <n v="2737474469277260"/>
    <x v="381"/>
    <n v="103.2"/>
  </r>
  <r>
    <x v="6"/>
    <n v="59"/>
    <x v="0"/>
    <x v="2"/>
    <x v="2"/>
    <x v="3"/>
    <x v="0"/>
    <x v="3927"/>
    <x v="0"/>
    <x v="3"/>
    <n v="36.7677939619415"/>
    <n v="3.6767793961941502"/>
    <n v="3676779396194150"/>
    <x v="3"/>
    <n v="3929"/>
    <s v="No"/>
    <x v="0"/>
    <n v="2238.8649067890801"/>
    <n v="2.23886490678908E+16"/>
    <n v="250.05399247284299"/>
    <n v="2.50053992472843E+16"/>
    <x v="363"/>
    <n v="100.9"/>
  </r>
  <r>
    <x v="6"/>
    <n v="61"/>
    <x v="0"/>
    <x v="12"/>
    <x v="0"/>
    <x v="3"/>
    <x v="0"/>
    <x v="3928"/>
    <x v="1"/>
    <x v="3"/>
    <n v="36.689067787636098"/>
    <n v="3.6689067787636098"/>
    <n v="3668906778763610"/>
    <x v="3"/>
    <n v="3930"/>
    <s v="No"/>
    <x v="0"/>
    <n v="2291.27134037424"/>
    <n v="2.29127134037424E+16"/>
    <n v="251.40906516924801"/>
    <n v="2.51409065169248E+16"/>
    <x v="298"/>
    <n v="100.5"/>
  </r>
  <r>
    <x v="6"/>
    <n v="64"/>
    <x v="1"/>
    <x v="9"/>
    <x v="3"/>
    <x v="3"/>
    <x v="0"/>
    <x v="3929"/>
    <x v="0"/>
    <x v="3"/>
    <n v="36.663928361393197"/>
    <n v="36.663928361393197"/>
    <n v="3.66639283613932E+16"/>
    <x v="3"/>
    <n v="3931"/>
    <s v="No"/>
    <x v="0"/>
    <n v="259.419838840762"/>
    <n v="2594198388407620"/>
    <n v="27.374528897696599"/>
    <n v="2737452889769660"/>
    <x v="445"/>
    <n v="102.7"/>
  </r>
  <r>
    <x v="6"/>
    <n v="69"/>
    <x v="0"/>
    <x v="9"/>
    <x v="2"/>
    <x v="3"/>
    <x v="3"/>
    <x v="3930"/>
    <x v="0"/>
    <x v="3"/>
    <n v="36.643845568015301"/>
    <n v="3.6643845568015299"/>
    <n v="3664384556801530"/>
    <x v="3"/>
    <n v="3932"/>
    <s v="Si"/>
    <x v="1"/>
    <n v="2038.87981563483"/>
    <n v="2.03887981563483E+16"/>
    <n v="243.71255215252799"/>
    <n v="2.43712552152528E+16"/>
    <x v="170"/>
    <n v="105.2"/>
  </r>
  <r>
    <x v="6"/>
    <n v="65"/>
    <x v="0"/>
    <x v="5"/>
    <x v="2"/>
    <x v="3"/>
    <x v="3"/>
    <x v="3931"/>
    <x v="0"/>
    <x v="1"/>
    <n v="36.637085412616095"/>
    <n v="36.637085412616095"/>
    <n v="3.6637085412616096E+16"/>
    <x v="3"/>
    <n v="3933"/>
    <s v="Si"/>
    <x v="1"/>
    <n v="2460.6640709490598"/>
    <n v="2.46066407094906E+16"/>
    <n v="28.598317474136199"/>
    <n v="2859831747413620"/>
    <x v="417"/>
    <n v="109.2"/>
  </r>
  <r>
    <x v="6"/>
    <n v="59"/>
    <x v="1"/>
    <x v="2"/>
    <x v="0"/>
    <x v="3"/>
    <x v="0"/>
    <x v="3932"/>
    <x v="0"/>
    <x v="2"/>
    <n v="36.624585914915599"/>
    <n v="3.6624585914915602"/>
    <n v="3662458591491560"/>
    <x v="3"/>
    <n v="3934"/>
    <s v="Si"/>
    <x v="1"/>
    <n v="2310.2772115839398"/>
    <n v="2.31027721158394E+16"/>
    <n v="26.123604358932401"/>
    <n v="2612360435893240"/>
    <x v="441"/>
    <n v="100.4"/>
  </r>
  <r>
    <x v="6"/>
    <n v="68"/>
    <x v="0"/>
    <x v="9"/>
    <x v="2"/>
    <x v="3"/>
    <x v="3"/>
    <x v="3933"/>
    <x v="0"/>
    <x v="0"/>
    <n v="36.608282659787697"/>
    <n v="36.608282659787697"/>
    <n v="3.6608282659787696E+16"/>
    <x v="3"/>
    <n v="3935"/>
    <s v="Si"/>
    <x v="1"/>
    <n v="2740.7356657056998"/>
    <n v="2.7407356657057E+16"/>
    <n v="3.0000000000000001E-12"/>
    <n v="300"/>
    <x v="521"/>
    <n v="108"/>
  </r>
  <r>
    <x v="6"/>
    <n v="52"/>
    <x v="1"/>
    <x v="1"/>
    <x v="0"/>
    <x v="3"/>
    <x v="1"/>
    <x v="3934"/>
    <x v="0"/>
    <x v="0"/>
    <n v="36.585523337435404"/>
    <n v="3.6585523337435402"/>
    <n v="3658552333743540"/>
    <x v="3"/>
    <n v="3936"/>
    <s v="Si"/>
    <x v="1"/>
    <n v="2175.7664955221799"/>
    <n v="2.17576649552218E+16"/>
    <n v="252.842353850981"/>
    <n v="2.52842353850981E+16"/>
    <x v="377"/>
    <n v="102.4"/>
  </r>
  <r>
    <x v="6"/>
    <n v="66"/>
    <x v="0"/>
    <x v="0"/>
    <x v="2"/>
    <x v="3"/>
    <x v="3"/>
    <x v="3935"/>
    <x v="1"/>
    <x v="1"/>
    <n v="36.556052018713999"/>
    <n v="3.6556052018714"/>
    <n v="3655605201871400"/>
    <x v="3"/>
    <n v="3937"/>
    <s v="Si"/>
    <x v="1"/>
    <n v="2401.3823789684502"/>
    <n v="2.40138237896845E+16"/>
    <n v="285.21641418917397"/>
    <n v="2.85216414189174E+16"/>
    <x v="486"/>
    <n v="108"/>
  </r>
  <r>
    <x v="6"/>
    <n v="53"/>
    <x v="1"/>
    <x v="0"/>
    <x v="2"/>
    <x v="0"/>
    <x v="1"/>
    <x v="3936"/>
    <x v="0"/>
    <x v="2"/>
    <n v="36.424035462109401"/>
    <n v="36.424035462109401"/>
    <n v="3.64240354621094E+16"/>
    <x v="3"/>
    <n v="3938"/>
    <s v="Si"/>
    <x v="1"/>
    <n v="2005.8164045313699"/>
    <n v="2.00581640453137E+16"/>
    <n v="270.69462576339799"/>
    <n v="2.70694625763398E+16"/>
    <x v="293"/>
    <n v="99.2"/>
  </r>
  <r>
    <x v="6"/>
    <n v="53"/>
    <x v="1"/>
    <x v="0"/>
    <x v="1"/>
    <x v="0"/>
    <x v="1"/>
    <x v="3937"/>
    <x v="0"/>
    <x v="1"/>
    <n v="36.375051782560099"/>
    <n v="3.6375051782560099"/>
    <n v="3637505178256010"/>
    <x v="3"/>
    <n v="3939"/>
    <s v="No"/>
    <x v="0"/>
    <n v="2084.8355542651602"/>
    <n v="2.08483555426516E+16"/>
    <n v="23.572359445459"/>
    <n v="2357235944545900"/>
    <x v="134"/>
    <n v="96.8"/>
  </r>
  <r>
    <x v="6"/>
    <n v="65"/>
    <x v="0"/>
    <x v="0"/>
    <x v="2"/>
    <x v="3"/>
    <x v="3"/>
    <x v="3938"/>
    <x v="0"/>
    <x v="3"/>
    <n v="36.359714134873698"/>
    <n v="3.6359714134873702"/>
    <n v="3635971413487370"/>
    <x v="3"/>
    <n v="3940"/>
    <s v="Si"/>
    <x v="1"/>
    <n v="2443.3905453165298"/>
    <n v="2.44339054531653E+16"/>
    <n v="28.7245119836738"/>
    <n v="2872451198367380"/>
    <x v="529"/>
    <n v="104.1"/>
  </r>
  <r>
    <x v="6"/>
    <n v="62"/>
    <x v="0"/>
    <x v="7"/>
    <x v="2"/>
    <x v="2"/>
    <x v="0"/>
    <x v="3939"/>
    <x v="0"/>
    <x v="0"/>
    <n v="36.3468503639372"/>
    <n v="3.6346850363937202"/>
    <n v="3634685036393720"/>
    <x v="3"/>
    <n v="3941"/>
    <s v="No"/>
    <x v="0"/>
    <n v="2242.4894851608301"/>
    <n v="2.24248948516083E+16"/>
    <n v="2.74098872011789"/>
    <n v="274098872011789"/>
    <x v="423"/>
    <n v="108.6"/>
  </r>
  <r>
    <x v="6"/>
    <n v="51"/>
    <x v="0"/>
    <x v="10"/>
    <x v="3"/>
    <x v="3"/>
    <x v="1"/>
    <x v="3940"/>
    <x v="0"/>
    <x v="0"/>
    <n v="36.309718944251998"/>
    <n v="3.6309718944251999"/>
    <n v="3630971894425200"/>
    <x v="3"/>
    <n v="3942"/>
    <s v="Si"/>
    <x v="1"/>
    <n v="2200.5940052105402"/>
    <n v="2.20059400521054E+16"/>
    <n v="291.75488650298598"/>
    <n v="2.91754886502986E+16"/>
    <x v="438"/>
    <n v="101.1"/>
  </r>
  <r>
    <x v="6"/>
    <n v="58"/>
    <x v="1"/>
    <x v="0"/>
    <x v="2"/>
    <x v="3"/>
    <x v="0"/>
    <x v="3941"/>
    <x v="0"/>
    <x v="2"/>
    <n v="36.3043751686116"/>
    <n v="36.3043751686116"/>
    <n v="3.63043751686116E+16"/>
    <x v="3"/>
    <n v="3943"/>
    <s v="Si"/>
    <x v="1"/>
    <n v="2288.42296707068"/>
    <n v="2.28842296707068E+16"/>
    <n v="26.646136924653199"/>
    <n v="2664613692465320"/>
    <x v="329"/>
    <n v="101.1"/>
  </r>
  <r>
    <x v="6"/>
    <n v="59"/>
    <x v="0"/>
    <x v="0"/>
    <x v="2"/>
    <x v="0"/>
    <x v="0"/>
    <x v="3942"/>
    <x v="0"/>
    <x v="2"/>
    <n v="36.289140691016399"/>
    <n v="3.6289140691016399"/>
    <n v="3628914069101640"/>
    <x v="3"/>
    <n v="3944"/>
    <s v="No"/>
    <x v="0"/>
    <n v="232.160136859338"/>
    <n v="2321601368593380"/>
    <n v="27.3794117653744"/>
    <n v="2737941176537440"/>
    <x v="356"/>
    <n v="99.6"/>
  </r>
  <r>
    <x v="6"/>
    <n v="61"/>
    <x v="0"/>
    <x v="0"/>
    <x v="3"/>
    <x v="3"/>
    <x v="0"/>
    <x v="3943"/>
    <x v="1"/>
    <x v="3"/>
    <n v="36.285384008657601"/>
    <n v="36.285384008657601"/>
    <n v="3628538400865760"/>
    <x v="3"/>
    <n v="3945"/>
    <s v="Si"/>
    <x v="1"/>
    <n v="2503.6015763477799"/>
    <n v="2.50360157634778E+16"/>
    <n v="288.20805809342102"/>
    <n v="2.88208058093421E+16"/>
    <x v="508"/>
    <n v="105.5"/>
  </r>
  <r>
    <x v="6"/>
    <n v="60"/>
    <x v="0"/>
    <x v="17"/>
    <x v="3"/>
    <x v="3"/>
    <x v="0"/>
    <x v="3944"/>
    <x v="0"/>
    <x v="3"/>
    <n v="36.263455287090196"/>
    <n v="3.6263455287090198"/>
    <n v="3626345528709020"/>
    <x v="3"/>
    <n v="3946"/>
    <s v="No"/>
    <x v="0"/>
    <n v="2014.35684999151"/>
    <n v="2.01435684999151E+16"/>
    <n v="276.943060182154"/>
    <n v="2.76943060182154E+16"/>
    <x v="123"/>
    <n v="109.7"/>
  </r>
  <r>
    <x v="6"/>
    <n v="68"/>
    <x v="0"/>
    <x v="8"/>
    <x v="2"/>
    <x v="3"/>
    <x v="3"/>
    <x v="3945"/>
    <x v="1"/>
    <x v="3"/>
    <n v="36.233129881413099"/>
    <n v="3.62331298814131"/>
    <n v="3623312988141310"/>
    <x v="3"/>
    <n v="3947"/>
    <s v="Si"/>
    <x v="1"/>
    <n v="213.40922238539099"/>
    <n v="2134092223853910"/>
    <n v="27.9971603384719"/>
    <n v="2799716033847190"/>
    <x v="276"/>
    <n v="99"/>
  </r>
  <r>
    <x v="6"/>
    <n v="51"/>
    <x v="1"/>
    <x v="2"/>
    <x v="3"/>
    <x v="0"/>
    <x v="1"/>
    <x v="3946"/>
    <x v="0"/>
    <x v="0"/>
    <n v="36.225302455736504"/>
    <n v="3.6225302455736501"/>
    <n v="3622530245573650"/>
    <x v="3"/>
    <n v="3948"/>
    <s v="No"/>
    <x v="0"/>
    <n v="2051.71755925143"/>
    <n v="2.05171755925143E+16"/>
    <n v="25.787781192656102"/>
    <n v="2578778119265610"/>
    <x v="173"/>
    <n v="91.7"/>
  </r>
  <r>
    <x v="6"/>
    <n v="72"/>
    <x v="1"/>
    <x v="2"/>
    <x v="0"/>
    <x v="3"/>
    <x v="3"/>
    <x v="3947"/>
    <x v="0"/>
    <x v="1"/>
    <n v="36.200205949461605"/>
    <n v="3.6200205949461601"/>
    <n v="3620020594946160"/>
    <x v="3"/>
    <n v="3949"/>
    <s v="Si"/>
    <x v="1"/>
    <n v="2514.5163310892899"/>
    <n v="2.51451633108929E+16"/>
    <n v="277.62974785861002"/>
    <n v="2.7762974785861E+16"/>
    <x v="537"/>
    <n v="110.6"/>
  </r>
  <r>
    <x v="6"/>
    <n v="47"/>
    <x v="1"/>
    <x v="5"/>
    <x v="3"/>
    <x v="0"/>
    <x v="1"/>
    <x v="3948"/>
    <x v="0"/>
    <x v="0"/>
    <n v="36.163002513638496"/>
    <n v="36.163002513638496"/>
    <n v="3.6163002513638496E+16"/>
    <x v="3"/>
    <n v="3950"/>
    <s v="No"/>
    <x v="0"/>
    <n v="1984.0379992344399"/>
    <n v="1.98403799923444E+16"/>
    <n v="240.10705874053301"/>
    <n v="2.40107058740533E+16"/>
    <x v="118"/>
    <n v="94.9"/>
  </r>
  <r>
    <x v="6"/>
    <n v="48"/>
    <x v="0"/>
    <x v="4"/>
    <x v="2"/>
    <x v="3"/>
    <x v="1"/>
    <x v="3949"/>
    <x v="0"/>
    <x v="2"/>
    <n v="36.1381288693416"/>
    <n v="36.1381288693416"/>
    <n v="3.61381288693416E+16"/>
    <x v="3"/>
    <n v="3951"/>
    <s v="Si"/>
    <x v="1"/>
    <n v="2306.0359133335401"/>
    <n v="2.30603591333354E+16"/>
    <n v="252.09439568800201"/>
    <n v="2.52094395688002E+16"/>
    <x v="139"/>
    <n v="98.4"/>
  </r>
  <r>
    <x v="6"/>
    <n v="65"/>
    <x v="0"/>
    <x v="16"/>
    <x v="3"/>
    <x v="2"/>
    <x v="3"/>
    <x v="3950"/>
    <x v="1"/>
    <x v="3"/>
    <n v="36.122372317988003"/>
    <n v="3.6122372317988001"/>
    <n v="3612237231798800"/>
    <x v="3"/>
    <n v="3952"/>
    <s v="No"/>
    <x v="0"/>
    <n v="1960.12964839604"/>
    <n v="1.96012964839604E+16"/>
    <n v="23.707955702114599"/>
    <n v="2370795570211460"/>
    <x v="377"/>
    <n v="95.2"/>
  </r>
  <r>
    <x v="6"/>
    <n v="54"/>
    <x v="1"/>
    <x v="11"/>
    <x v="2"/>
    <x v="3"/>
    <x v="1"/>
    <x v="3951"/>
    <x v="1"/>
    <x v="1"/>
    <n v="36.109892674710501"/>
    <n v="3.6109892674710502"/>
    <n v="3610989267471050"/>
    <x v="3"/>
    <n v="3953"/>
    <s v="No"/>
    <x v="0"/>
    <n v="195.204520866693"/>
    <n v="1952045208666930"/>
    <n v="214.84555775451"/>
    <n v="2.1484555775451E+16"/>
    <x v="144"/>
    <n v="96.1"/>
  </r>
  <r>
    <x v="6"/>
    <n v="52"/>
    <x v="0"/>
    <x v="9"/>
    <x v="3"/>
    <x v="0"/>
    <x v="1"/>
    <x v="3952"/>
    <x v="0"/>
    <x v="2"/>
    <n v="36.090381551534797"/>
    <n v="36.090381551534797"/>
    <n v="3.60903815515348E+16"/>
    <x v="3"/>
    <n v="3954"/>
    <s v="No"/>
    <x v="0"/>
    <n v="2152.24683785048"/>
    <n v="2.15224683785048E+16"/>
    <n v="3.0000000000000001E-12"/>
    <n v="300"/>
    <x v="131"/>
    <n v="101.1"/>
  </r>
  <r>
    <x v="6"/>
    <n v="66"/>
    <x v="0"/>
    <x v="2"/>
    <x v="3"/>
    <x v="3"/>
    <x v="3"/>
    <x v="3953"/>
    <x v="1"/>
    <x v="3"/>
    <n v="36.079673049502098"/>
    <n v="3.6079673049502099"/>
    <n v="3607967304950210"/>
    <x v="3"/>
    <n v="3955"/>
    <s v="No"/>
    <x v="0"/>
    <n v="2123.8146349734602"/>
    <n v="2.12381463497346E+16"/>
    <n v="2.2002718455369101"/>
    <n v="220027184553691"/>
    <x v="289"/>
    <n v="99.1"/>
  </r>
  <r>
    <x v="6"/>
    <n v="55"/>
    <x v="0"/>
    <x v="2"/>
    <x v="1"/>
    <x v="3"/>
    <x v="0"/>
    <x v="3954"/>
    <x v="0"/>
    <x v="3"/>
    <n v="36.038917009141905"/>
    <n v="36.038917009141905"/>
    <n v="3.6038917009141904E+16"/>
    <x v="3"/>
    <n v="3956"/>
    <s v="No"/>
    <x v="0"/>
    <n v="2208.64549877235"/>
    <n v="2.20864549877235E+16"/>
    <n v="23.4740695374898"/>
    <n v="2347406953748980"/>
    <x v="428"/>
    <n v="102"/>
  </r>
  <r>
    <x v="6"/>
    <n v="36"/>
    <x v="1"/>
    <x v="5"/>
    <x v="1"/>
    <x v="0"/>
    <x v="2"/>
    <x v="3955"/>
    <x v="0"/>
    <x v="2"/>
    <n v="36.037019069577703"/>
    <n v="36.037019069577703"/>
    <n v="3603701906957770"/>
    <x v="3"/>
    <n v="3957"/>
    <s v="No"/>
    <x v="0"/>
    <n v="2007.17016298319"/>
    <n v="2.00717016298319E+16"/>
    <n v="27.912961150068799"/>
    <n v="2791296115006880"/>
    <x v="183"/>
    <n v="86.3"/>
  </r>
  <r>
    <x v="6"/>
    <n v="60"/>
    <x v="0"/>
    <x v="2"/>
    <x v="2"/>
    <x v="3"/>
    <x v="0"/>
    <x v="3956"/>
    <x v="0"/>
    <x v="1"/>
    <n v="35.946826268791902"/>
    <n v="35.946826268791902"/>
    <n v="3.59468262687919E+16"/>
    <x v="3"/>
    <n v="3958"/>
    <s v="Si"/>
    <x v="1"/>
    <n v="2553.1574717808799"/>
    <n v="2.55315747178088E+16"/>
    <n v="27.5126974036192"/>
    <n v="2751269740361920"/>
    <x v="506"/>
    <n v="105"/>
  </r>
  <r>
    <x v="6"/>
    <n v="64"/>
    <x v="1"/>
    <x v="2"/>
    <x v="1"/>
    <x v="0"/>
    <x v="0"/>
    <x v="3957"/>
    <x v="1"/>
    <x v="1"/>
    <n v="35.917761143545199"/>
    <n v="35.917761143545199"/>
    <n v="3.59177611435452E+16"/>
    <x v="3"/>
    <n v="3959"/>
    <s v="No"/>
    <x v="0"/>
    <n v="2387.6760984406501"/>
    <n v="2.38767609844065E+16"/>
    <n v="298.593789460072"/>
    <n v="2.98593789460072E+16"/>
    <x v="217"/>
    <n v="99.9"/>
  </r>
  <r>
    <x v="6"/>
    <n v="53"/>
    <x v="1"/>
    <x v="5"/>
    <x v="1"/>
    <x v="0"/>
    <x v="1"/>
    <x v="3958"/>
    <x v="0"/>
    <x v="0"/>
    <n v="35.863860810478897"/>
    <n v="35.863860810478897"/>
    <n v="3.58638608104789E+16"/>
    <x v="3"/>
    <n v="3960"/>
    <s v="No"/>
    <x v="0"/>
    <n v="2189.8096414859701"/>
    <n v="2.18980964148597E+16"/>
    <n v="283.63320926393197"/>
    <n v="2.83633209263932E+16"/>
    <x v="14"/>
    <n v="91.6"/>
  </r>
  <r>
    <x v="6"/>
    <n v="51"/>
    <x v="1"/>
    <x v="6"/>
    <x v="1"/>
    <x v="2"/>
    <x v="1"/>
    <x v="3959"/>
    <x v="1"/>
    <x v="1"/>
    <n v="35.845887505394998"/>
    <n v="3.5845887505394997E-2"/>
    <n v="35845887505395"/>
    <x v="3"/>
    <n v="3961"/>
    <s v="No"/>
    <x v="0"/>
    <n v="1966.8533335342599"/>
    <n v="1.96685333353426E+16"/>
    <n v="234.86530142993101"/>
    <n v="2.34865301429931E+16"/>
    <x v="6"/>
    <n v="94.9"/>
  </r>
  <r>
    <x v="6"/>
    <n v="55"/>
    <x v="1"/>
    <x v="2"/>
    <x v="3"/>
    <x v="3"/>
    <x v="0"/>
    <x v="3960"/>
    <x v="0"/>
    <x v="3"/>
    <n v="35.833706648589903"/>
    <n v="3.58337066485899"/>
    <n v="3583370664858990"/>
    <x v="3"/>
    <n v="3962"/>
    <s v="No"/>
    <x v="0"/>
    <n v="2275.4668019107899"/>
    <n v="2.27546680191079E+16"/>
    <n v="219.80430920283399"/>
    <n v="2.19804309202834E+16"/>
    <x v="214"/>
    <n v="98.9"/>
  </r>
  <r>
    <x v="6"/>
    <n v="50"/>
    <x v="1"/>
    <x v="0"/>
    <x v="2"/>
    <x v="3"/>
    <x v="1"/>
    <x v="3961"/>
    <x v="1"/>
    <x v="1"/>
    <n v="35.804790133782902"/>
    <n v="3.58047901337829"/>
    <n v="3580479013378290"/>
    <x v="3"/>
    <n v="3963"/>
    <s v="No"/>
    <x v="0"/>
    <n v="2181.5451901197398"/>
    <n v="2.18154519011974E+16"/>
    <n v="268.91863209776602"/>
    <n v="2.68918632097766E+16"/>
    <x v="391"/>
    <n v="94.7"/>
  </r>
  <r>
    <x v="6"/>
    <n v="52"/>
    <x v="0"/>
    <x v="8"/>
    <x v="2"/>
    <x v="3"/>
    <x v="1"/>
    <x v="3962"/>
    <x v="0"/>
    <x v="1"/>
    <n v="35.8023482905839"/>
    <n v="3.5802348290583899"/>
    <n v="3580234829058390"/>
    <x v="3"/>
    <n v="3964"/>
    <s v="No"/>
    <x v="0"/>
    <n v="2318.8804876394001"/>
    <n v="2.3188804876394E+16"/>
    <n v="236.260945437629"/>
    <n v="2.36260945437629E+16"/>
    <x v="418"/>
    <n v="91.9"/>
  </r>
  <r>
    <x v="6"/>
    <n v="62"/>
    <x v="1"/>
    <x v="1"/>
    <x v="3"/>
    <x v="3"/>
    <x v="0"/>
    <x v="3963"/>
    <x v="0"/>
    <x v="1"/>
    <n v="35.7716204239631"/>
    <n v="3.57716204239631"/>
    <n v="3577162042396310"/>
    <x v="3"/>
    <n v="3965"/>
    <s v="Si"/>
    <x v="1"/>
    <n v="2511.9680181254698"/>
    <n v="2.51196801812547E+16"/>
    <n v="274.72550896583999"/>
    <n v="2.7472550896584E+16"/>
    <x v="387"/>
    <n v="102.4"/>
  </r>
  <r>
    <x v="6"/>
    <n v="55"/>
    <x v="0"/>
    <x v="12"/>
    <x v="1"/>
    <x v="0"/>
    <x v="0"/>
    <x v="3964"/>
    <x v="1"/>
    <x v="1"/>
    <n v="35.766700117284998"/>
    <n v="35.766700117284998"/>
    <n v="3.5766700117285E+16"/>
    <x v="3"/>
    <n v="3966"/>
    <s v="Si"/>
    <x v="1"/>
    <n v="2466.0323260073001"/>
    <n v="2.4660323260073E+16"/>
    <n v="27.2283058807826"/>
    <n v="2722830588078260"/>
    <x v="317"/>
    <n v="104.1"/>
  </r>
  <r>
    <x v="6"/>
    <n v="65"/>
    <x v="1"/>
    <x v="9"/>
    <x v="0"/>
    <x v="3"/>
    <x v="3"/>
    <x v="3965"/>
    <x v="0"/>
    <x v="0"/>
    <n v="35.756886434284397"/>
    <n v="3.5756886434284398"/>
    <n v="3575688643428440"/>
    <x v="3"/>
    <n v="3967"/>
    <s v="Si"/>
    <x v="1"/>
    <n v="234.91781203277699"/>
    <n v="2349178120327770"/>
    <n v="3.0000000000000001E-12"/>
    <n v="300"/>
    <x v="438"/>
    <n v="102.7"/>
  </r>
  <r>
    <x v="6"/>
    <n v="60"/>
    <x v="0"/>
    <x v="9"/>
    <x v="2"/>
    <x v="3"/>
    <x v="0"/>
    <x v="3966"/>
    <x v="0"/>
    <x v="1"/>
    <n v="35.748805134891697"/>
    <n v="0.35748805134891698"/>
    <n v="357488051348917"/>
    <x v="3"/>
    <n v="3968"/>
    <s v="Si"/>
    <x v="1"/>
    <n v="2486.9317970827301"/>
    <n v="2.48693179708273E+16"/>
    <n v="26.4380397749566"/>
    <n v="2643803977495660"/>
    <x v="277"/>
    <n v="106.6"/>
  </r>
  <r>
    <x v="6"/>
    <n v="62"/>
    <x v="1"/>
    <x v="18"/>
    <x v="2"/>
    <x v="0"/>
    <x v="0"/>
    <x v="3967"/>
    <x v="0"/>
    <x v="3"/>
    <n v="35.740743441950599"/>
    <n v="3.57407434419506"/>
    <n v="3574074344195060"/>
    <x v="3"/>
    <n v="3969"/>
    <s v="No"/>
    <x v="0"/>
    <n v="19.759596277481599"/>
    <n v="197595962774816"/>
    <n v="236.03780298139799"/>
    <n v="2.36037802981398E+16"/>
    <x v="119"/>
    <n v="98.5"/>
  </r>
  <r>
    <x v="6"/>
    <n v="64"/>
    <x v="0"/>
    <x v="9"/>
    <x v="3"/>
    <x v="0"/>
    <x v="0"/>
    <x v="3968"/>
    <x v="1"/>
    <x v="0"/>
    <n v="35.681438840680798"/>
    <n v="35.681438840680798"/>
    <n v="3.56814388406808E+16"/>
    <x v="3"/>
    <n v="3970"/>
    <s v="No"/>
    <x v="0"/>
    <n v="2373.1836359451399"/>
    <n v="2.37318363594514E+16"/>
    <n v="27.168647489553699"/>
    <n v="2716864748955370"/>
    <x v="292"/>
    <n v="99.1"/>
  </r>
  <r>
    <x v="6"/>
    <n v="64"/>
    <x v="0"/>
    <x v="2"/>
    <x v="3"/>
    <x v="3"/>
    <x v="0"/>
    <x v="3969"/>
    <x v="0"/>
    <x v="1"/>
    <n v="35.650407841914898"/>
    <n v="3.5650407841914902"/>
    <n v="3565040784191490"/>
    <x v="3"/>
    <n v="3971"/>
    <s v="No"/>
    <x v="0"/>
    <n v="2313.2100561327402"/>
    <n v="2.31321005613274E+16"/>
    <n v="3.0000000000000001E-12"/>
    <n v="300"/>
    <x v="327"/>
    <n v="106.9"/>
  </r>
  <r>
    <x v="6"/>
    <n v="43"/>
    <x v="0"/>
    <x v="15"/>
    <x v="1"/>
    <x v="0"/>
    <x v="2"/>
    <x v="3970"/>
    <x v="1"/>
    <x v="1"/>
    <n v="35.643666787453597"/>
    <n v="3.5643666787453601"/>
    <n v="3564366678745360"/>
    <x v="3"/>
    <n v="3972"/>
    <s v="No"/>
    <x v="0"/>
    <n v="208.06552782603299"/>
    <n v="2080655278260330"/>
    <n v="232.08823286647399"/>
    <n v="2.32088232866474E+16"/>
    <x v="78"/>
    <n v="93.3"/>
  </r>
  <r>
    <x v="6"/>
    <n v="66"/>
    <x v="0"/>
    <x v="0"/>
    <x v="0"/>
    <x v="3"/>
    <x v="3"/>
    <x v="3971"/>
    <x v="0"/>
    <x v="3"/>
    <n v="35.637531990611599"/>
    <n v="3.5637531990611602"/>
    <n v="3563753199061160"/>
    <x v="3"/>
    <n v="3973"/>
    <s v="No"/>
    <x v="0"/>
    <n v="2269.1025671069901"/>
    <n v="2.26910256710699E+16"/>
    <n v="262.65801925073498"/>
    <n v="2.62658019250735E+16"/>
    <x v="343"/>
    <n v="103.4"/>
  </r>
  <r>
    <x v="6"/>
    <n v="56"/>
    <x v="1"/>
    <x v="9"/>
    <x v="1"/>
    <x v="3"/>
    <x v="0"/>
    <x v="3972"/>
    <x v="0"/>
    <x v="0"/>
    <n v="35.6358736477966"/>
    <n v="35.6358736477966"/>
    <n v="3.56358736477966E+16"/>
    <x v="3"/>
    <n v="3974"/>
    <s v="No"/>
    <x v="0"/>
    <n v="2077.7389823990002"/>
    <n v="2.077738982399E+16"/>
    <n v="226.23015931428699"/>
    <n v="2.26230159314287E+16"/>
    <x v="43"/>
    <n v="98.1"/>
  </r>
  <r>
    <x v="6"/>
    <n v="66"/>
    <x v="1"/>
    <x v="5"/>
    <x v="0"/>
    <x v="3"/>
    <x v="3"/>
    <x v="3973"/>
    <x v="0"/>
    <x v="2"/>
    <n v="35.635415796488502"/>
    <n v="35.635415796488502"/>
    <n v="3.56354157964885E+16"/>
    <x v="3"/>
    <n v="3975"/>
    <s v="Si"/>
    <x v="1"/>
    <n v="2532.85525369679"/>
    <n v="2.53285525369679E+16"/>
    <n v="29.419526776041799"/>
    <n v="2941952677604180"/>
    <x v="340"/>
    <n v="109.7"/>
  </r>
  <r>
    <x v="6"/>
    <n v="50"/>
    <x v="1"/>
    <x v="3"/>
    <x v="3"/>
    <x v="3"/>
    <x v="1"/>
    <x v="3974"/>
    <x v="0"/>
    <x v="0"/>
    <n v="35.628371844283002"/>
    <n v="3.5628371844283002"/>
    <n v="3562837184428300"/>
    <x v="3"/>
    <n v="3976"/>
    <s v="No"/>
    <x v="0"/>
    <n v="23.7435169442473"/>
    <n v="237435169442473"/>
    <n v="259.53029059843698"/>
    <n v="2.59530290598437E+16"/>
    <x v="50"/>
    <n v="97.1"/>
  </r>
  <r>
    <x v="6"/>
    <n v="60"/>
    <x v="1"/>
    <x v="4"/>
    <x v="2"/>
    <x v="0"/>
    <x v="0"/>
    <x v="3975"/>
    <x v="1"/>
    <x v="1"/>
    <n v="35.553002213047897"/>
    <n v="3.55530022130479"/>
    <n v="3555300221304790"/>
    <x v="3"/>
    <n v="3977"/>
    <s v="No"/>
    <x v="0"/>
    <n v="2154.24814971979"/>
    <n v="2.15424814971979E+16"/>
    <n v="235.682958738081"/>
    <n v="2.35682958738081E+16"/>
    <x v="18"/>
    <n v="100.6"/>
  </r>
  <r>
    <x v="6"/>
    <n v="58"/>
    <x v="1"/>
    <x v="1"/>
    <x v="2"/>
    <x v="0"/>
    <x v="0"/>
    <x v="3976"/>
    <x v="0"/>
    <x v="1"/>
    <n v="35.544848896291001"/>
    <n v="3.5544848896291001"/>
    <n v="3554484889629100"/>
    <x v="3"/>
    <n v="3978"/>
    <s v="No"/>
    <x v="0"/>
    <n v="2328.7329495447898"/>
    <n v="2.32873294954479E+16"/>
    <n v="26.6396332006106"/>
    <n v="2663963320061060"/>
    <x v="217"/>
    <n v="100.1"/>
  </r>
  <r>
    <x v="6"/>
    <n v="73"/>
    <x v="1"/>
    <x v="0"/>
    <x v="2"/>
    <x v="0"/>
    <x v="3"/>
    <x v="3977"/>
    <x v="1"/>
    <x v="3"/>
    <n v="35.530962179814203"/>
    <n v="3.5530962179814201"/>
    <n v="3553096217981420"/>
    <x v="3"/>
    <n v="3979"/>
    <s v="No"/>
    <x v="0"/>
    <n v="1960.8112778347599"/>
    <n v="1.96081127783476E+16"/>
    <n v="20.494820186666701"/>
    <n v="2049482018666670"/>
    <x v="282"/>
    <n v="99.1"/>
  </r>
  <r>
    <x v="6"/>
    <n v="60"/>
    <x v="1"/>
    <x v="1"/>
    <x v="0"/>
    <x v="3"/>
    <x v="0"/>
    <x v="3978"/>
    <x v="1"/>
    <x v="1"/>
    <n v="35.518505049421002"/>
    <n v="3.5518505049421001"/>
    <n v="3551850504942100"/>
    <x v="3"/>
    <n v="3980"/>
    <s v="Si"/>
    <x v="1"/>
    <n v="2359.85778164255"/>
    <n v="2.35985778164255E+16"/>
    <n v="286.778794111759"/>
    <n v="2.86778794111759E+16"/>
    <x v="412"/>
    <n v="102.9"/>
  </r>
  <r>
    <x v="6"/>
    <n v="70"/>
    <x v="0"/>
    <x v="9"/>
    <x v="3"/>
    <x v="3"/>
    <x v="3"/>
    <x v="3979"/>
    <x v="0"/>
    <x v="3"/>
    <n v="35.510890012923902"/>
    <n v="35.510890012923902"/>
    <n v="3.55108900129239E+16"/>
    <x v="3"/>
    <n v="3981"/>
    <s v="Si"/>
    <x v="1"/>
    <n v="2283.35491557359"/>
    <n v="2.28335491557359E+16"/>
    <n v="27.203389539324299"/>
    <n v="2720338953932430"/>
    <x v="528"/>
    <n v="113.4"/>
  </r>
  <r>
    <x v="6"/>
    <n v="58"/>
    <x v="1"/>
    <x v="5"/>
    <x v="1"/>
    <x v="3"/>
    <x v="0"/>
    <x v="3980"/>
    <x v="1"/>
    <x v="3"/>
    <n v="35.500038046748401"/>
    <n v="3.5500038046748399"/>
    <n v="3550003804674840"/>
    <x v="3"/>
    <n v="3982"/>
    <s v="Si"/>
    <x v="1"/>
    <n v="231.14234079005101"/>
    <n v="2311423407900510"/>
    <n v="3.0000000000000001E-12"/>
    <n v="300"/>
    <x v="301"/>
    <n v="96.6"/>
  </r>
  <r>
    <x v="6"/>
    <n v="55"/>
    <x v="0"/>
    <x v="5"/>
    <x v="3"/>
    <x v="0"/>
    <x v="0"/>
    <x v="3981"/>
    <x v="0"/>
    <x v="1"/>
    <n v="35.4974915642714"/>
    <n v="3.54974915642714"/>
    <n v="3549749156427140"/>
    <x v="3"/>
    <n v="3983"/>
    <s v="No"/>
    <x v="0"/>
    <n v="2090.8831931469199"/>
    <n v="2.09088319314692E+16"/>
    <n v="258.13017067945401"/>
    <n v="2.58130170679454E+16"/>
    <x v="213"/>
    <n v="108.3"/>
  </r>
  <r>
    <x v="6"/>
    <n v="65"/>
    <x v="0"/>
    <x v="0"/>
    <x v="2"/>
    <x v="3"/>
    <x v="3"/>
    <x v="3982"/>
    <x v="0"/>
    <x v="0"/>
    <n v="35.486477531877398"/>
    <n v="35.486477531877398"/>
    <n v="3.54864775318774E+16"/>
    <x v="3"/>
    <n v="3984"/>
    <s v="Si"/>
    <x v="1"/>
    <n v="2329.68731803333"/>
    <n v="2.32968731803333E+16"/>
    <n v="27.432156806059901"/>
    <n v="2743215680605990"/>
    <x v="334"/>
    <n v="104.6"/>
  </r>
  <r>
    <x v="6"/>
    <n v="64"/>
    <x v="1"/>
    <x v="9"/>
    <x v="1"/>
    <x v="2"/>
    <x v="0"/>
    <x v="3983"/>
    <x v="0"/>
    <x v="1"/>
    <n v="35.471065212570601"/>
    <n v="0.35471065212570602"/>
    <n v="354710652125706"/>
    <x v="3"/>
    <n v="3985"/>
    <s v="No"/>
    <x v="0"/>
    <n v="2205.6672695634002"/>
    <n v="2.2056672695634E+16"/>
    <n v="239.32439978791399"/>
    <n v="2.39324399787914E+16"/>
    <x v="445"/>
    <n v="96.5"/>
  </r>
  <r>
    <x v="6"/>
    <n v="53"/>
    <x v="1"/>
    <x v="3"/>
    <x v="1"/>
    <x v="0"/>
    <x v="1"/>
    <x v="3984"/>
    <x v="0"/>
    <x v="1"/>
    <n v="35.464790232045601"/>
    <n v="35.464790232045601"/>
    <n v="3.54647902320456E+16"/>
    <x v="3"/>
    <n v="3986"/>
    <s v="No"/>
    <x v="0"/>
    <n v="2465.5144938277799"/>
    <n v="2.46551449382778E+16"/>
    <n v="219.253555751563"/>
    <n v="2.19253555751563E+16"/>
    <x v="117"/>
    <n v="93.3"/>
  </r>
  <r>
    <x v="6"/>
    <n v="62"/>
    <x v="1"/>
    <x v="1"/>
    <x v="0"/>
    <x v="3"/>
    <x v="0"/>
    <x v="3985"/>
    <x v="0"/>
    <x v="3"/>
    <n v="35.463869138252399"/>
    <n v="0.35463869138252402"/>
    <n v="354638691382524"/>
    <x v="3"/>
    <n v="3987"/>
    <s v="Si"/>
    <x v="1"/>
    <n v="2388.8879133442301"/>
    <n v="2.38888791334423E+16"/>
    <n v="29.2995519117773"/>
    <n v="2929955191177730"/>
    <x v="306"/>
    <n v="102.7"/>
  </r>
  <r>
    <x v="6"/>
    <n v="57"/>
    <x v="0"/>
    <x v="9"/>
    <x v="1"/>
    <x v="3"/>
    <x v="0"/>
    <x v="3986"/>
    <x v="1"/>
    <x v="3"/>
    <n v="35.428865094508502"/>
    <n v="3.5428865094508502"/>
    <n v="3542886509450850"/>
    <x v="3"/>
    <n v="3988"/>
    <s v="Si"/>
    <x v="1"/>
    <n v="2008.3135699914501"/>
    <n v="2.00831356999145E+16"/>
    <n v="266.16357825965002"/>
    <n v="2.6616357825965E+16"/>
    <x v="489"/>
    <n v="103.3"/>
  </r>
  <r>
    <x v="6"/>
    <n v="70"/>
    <x v="0"/>
    <x v="16"/>
    <x v="0"/>
    <x v="3"/>
    <x v="3"/>
    <x v="3987"/>
    <x v="1"/>
    <x v="3"/>
    <n v="35.423203628862197"/>
    <n v="3.5423203628862199"/>
    <n v="3542320362886220"/>
    <x v="3"/>
    <n v="3989"/>
    <s v="Si"/>
    <x v="1"/>
    <n v="246.047794800151"/>
    <n v="2460477948001510"/>
    <n v="290.59489052318901"/>
    <n v="2.90594890523189E+16"/>
    <x v="529"/>
    <n v="116.9"/>
  </r>
  <r>
    <x v="6"/>
    <n v="65"/>
    <x v="1"/>
    <x v="2"/>
    <x v="2"/>
    <x v="0"/>
    <x v="3"/>
    <x v="3988"/>
    <x v="1"/>
    <x v="1"/>
    <n v="35.401642743333099"/>
    <n v="3.5401642743333102"/>
    <n v="3540164274333310"/>
    <x v="3"/>
    <n v="3990"/>
    <s v="No"/>
    <x v="0"/>
    <n v="2126.22186757381"/>
    <n v="2.12622186757381E+16"/>
    <n v="241.243652058398"/>
    <n v="2.41243652058398E+16"/>
    <x v="305"/>
    <n v="100.5"/>
  </r>
  <r>
    <x v="6"/>
    <n v="48"/>
    <x v="1"/>
    <x v="1"/>
    <x v="1"/>
    <x v="0"/>
    <x v="1"/>
    <x v="3989"/>
    <x v="2"/>
    <x v="3"/>
    <n v="35.3820673479335"/>
    <n v="35.3820673479335"/>
    <n v="3.53820673479335E+16"/>
    <x v="3"/>
    <n v="3991"/>
    <s v="No"/>
    <x v="0"/>
    <n v="194.25670659926001"/>
    <n v="1942567065992600"/>
    <n v="203.204939648974"/>
    <n v="2.03204939648974E+16"/>
    <x v="203"/>
    <n v="86.7"/>
  </r>
  <r>
    <x v="6"/>
    <n v="59"/>
    <x v="0"/>
    <x v="2"/>
    <x v="0"/>
    <x v="3"/>
    <x v="0"/>
    <x v="3990"/>
    <x v="1"/>
    <x v="1"/>
    <n v="35.3662354575807"/>
    <n v="3.5366235457580699"/>
    <n v="3536623545758070"/>
    <x v="3"/>
    <n v="3992"/>
    <s v="Si"/>
    <x v="1"/>
    <n v="2141.4392832379099"/>
    <n v="2.14143928323791E+16"/>
    <n v="247.72156517232"/>
    <n v="2.4772156517232E+16"/>
    <x v="294"/>
    <n v="103.6"/>
  </r>
  <r>
    <x v="6"/>
    <n v="49"/>
    <x v="1"/>
    <x v="0"/>
    <x v="1"/>
    <x v="0"/>
    <x v="1"/>
    <x v="3991"/>
    <x v="1"/>
    <x v="1"/>
    <n v="35.364242175684801"/>
    <n v="3.5364242175684799"/>
    <n v="3536424217568480"/>
    <x v="3"/>
    <n v="3993"/>
    <s v="Si"/>
    <x v="1"/>
    <n v="212.873919823037"/>
    <n v="2128739198230370"/>
    <n v="236.10566504477401"/>
    <n v="2.36105665044774E+16"/>
    <x v="314"/>
    <n v="98.8"/>
  </r>
  <r>
    <x v="6"/>
    <n v="61"/>
    <x v="1"/>
    <x v="2"/>
    <x v="2"/>
    <x v="3"/>
    <x v="0"/>
    <x v="3992"/>
    <x v="1"/>
    <x v="1"/>
    <n v="35.354416923299702"/>
    <n v="35.354416923299702"/>
    <n v="3.53544169232997E+16"/>
    <x v="3"/>
    <n v="3994"/>
    <s v="Si"/>
    <x v="1"/>
    <n v="193.77464551423901"/>
    <n v="1937746455142390"/>
    <n v="233.05491947508"/>
    <n v="2.3305491947508E+16"/>
    <x v="208"/>
    <n v="102"/>
  </r>
  <r>
    <x v="6"/>
    <n v="64"/>
    <x v="1"/>
    <x v="7"/>
    <x v="1"/>
    <x v="0"/>
    <x v="0"/>
    <x v="3993"/>
    <x v="0"/>
    <x v="1"/>
    <n v="35.344181847543396"/>
    <n v="3.5344181847543399"/>
    <n v="3534418184754340"/>
    <x v="3"/>
    <n v="3995"/>
    <s v="No"/>
    <x v="0"/>
    <n v="2264.8804547814598"/>
    <n v="2.26488045478146E+16"/>
    <n v="23.519734025344"/>
    <n v="2351973402534400"/>
    <x v="123"/>
    <n v="88"/>
  </r>
  <r>
    <x v="6"/>
    <n v="61"/>
    <x v="1"/>
    <x v="6"/>
    <x v="1"/>
    <x v="0"/>
    <x v="0"/>
    <x v="3994"/>
    <x v="1"/>
    <x v="1"/>
    <n v="35.323172163793899"/>
    <n v="3.5323172163793899"/>
    <n v="3532317216379390"/>
    <x v="3"/>
    <n v="3996"/>
    <s v="No"/>
    <x v="0"/>
    <n v="2103.4072823983402"/>
    <n v="2.10340728239834E+16"/>
    <n v="231.608197042032"/>
    <n v="2.31608197042032E+16"/>
    <x v="438"/>
    <n v="98"/>
  </r>
  <r>
    <x v="6"/>
    <n v="52"/>
    <x v="0"/>
    <x v="16"/>
    <x v="1"/>
    <x v="0"/>
    <x v="1"/>
    <x v="3995"/>
    <x v="0"/>
    <x v="0"/>
    <n v="35.303345163115701"/>
    <n v="3.5303345163115698"/>
    <n v="3530334516311570"/>
    <x v="3"/>
    <n v="3997"/>
    <s v="No"/>
    <x v="0"/>
    <n v="2307.2012588018101"/>
    <n v="2.30720125880181E+16"/>
    <n v="26.7963790586386"/>
    <n v="2679637905863860"/>
    <x v="78"/>
    <n v="99.9"/>
  </r>
  <r>
    <x v="6"/>
    <n v="65"/>
    <x v="0"/>
    <x v="9"/>
    <x v="2"/>
    <x v="3"/>
    <x v="3"/>
    <x v="3996"/>
    <x v="0"/>
    <x v="1"/>
    <n v="35.2842013556061"/>
    <n v="35.2842013556061"/>
    <n v="3.52842013556061E+16"/>
    <x v="3"/>
    <n v="3998"/>
    <s v="Si"/>
    <x v="1"/>
    <n v="2191.1321667719099"/>
    <n v="2.19113216677191E+16"/>
    <n v="26.285901867452498"/>
    <n v="2628590186745250"/>
    <x v="423"/>
    <n v="108.6"/>
  </r>
  <r>
    <x v="6"/>
    <n v="66"/>
    <x v="0"/>
    <x v="1"/>
    <x v="0"/>
    <x v="3"/>
    <x v="3"/>
    <x v="3997"/>
    <x v="0"/>
    <x v="3"/>
    <n v="35.276089537756803"/>
    <n v="35.276089537756803"/>
    <n v="3527608953775680"/>
    <x v="3"/>
    <n v="3999"/>
    <s v="No"/>
    <x v="0"/>
    <n v="224.72778451188"/>
    <n v="2247277845118800"/>
    <n v="22.608874142424799"/>
    <n v="2260887414242480"/>
    <x v="424"/>
    <n v="103.1"/>
  </r>
  <r>
    <x v="6"/>
    <n v="59"/>
    <x v="0"/>
    <x v="5"/>
    <x v="2"/>
    <x v="0"/>
    <x v="0"/>
    <x v="3998"/>
    <x v="1"/>
    <x v="1"/>
    <n v="35.266123782613896"/>
    <n v="3.5266123782613898"/>
    <n v="3526612378261390"/>
    <x v="3"/>
    <n v="4000"/>
    <s v="No"/>
    <x v="0"/>
    <n v="23.0126821251596"/>
    <n v="230126821251596"/>
    <n v="218.94739713880099"/>
    <n v="2.18947397138801E+16"/>
    <x v="465"/>
    <n v="99.4"/>
  </r>
  <r>
    <x v="6"/>
    <n v="55"/>
    <x v="0"/>
    <x v="15"/>
    <x v="3"/>
    <x v="3"/>
    <x v="0"/>
    <x v="3999"/>
    <x v="0"/>
    <x v="1"/>
    <n v="35.261979835220998"/>
    <n v="35.261979835220998"/>
    <n v="3.5261979835221E+16"/>
    <x v="3"/>
    <n v="4001"/>
    <s v="No"/>
    <x v="0"/>
    <n v="218.266680166583"/>
    <n v="2182666801665830"/>
    <n v="261.00455031191899"/>
    <n v="2.61004550311919E+16"/>
    <x v="442"/>
    <n v="98.4"/>
  </r>
  <r>
    <x v="6"/>
    <n v="71"/>
    <x v="1"/>
    <x v="7"/>
    <x v="2"/>
    <x v="3"/>
    <x v="3"/>
    <x v="4000"/>
    <x v="1"/>
    <x v="3"/>
    <n v="35.251346170708501"/>
    <n v="3.52513461707085"/>
    <n v="3525134617070850"/>
    <x v="3"/>
    <n v="4002"/>
    <s v="No"/>
    <x v="0"/>
    <n v="2262.7635041083499"/>
    <n v="2.26276350410835E+16"/>
    <n v="246.381833189758"/>
    <n v="2.46381833189758E+16"/>
    <x v="295"/>
    <n v="105.4"/>
  </r>
  <r>
    <x v="6"/>
    <n v="59"/>
    <x v="0"/>
    <x v="8"/>
    <x v="0"/>
    <x v="3"/>
    <x v="0"/>
    <x v="4001"/>
    <x v="0"/>
    <x v="1"/>
    <n v="35.233901403654599"/>
    <n v="35.233901403654599"/>
    <n v="3.52339014036546E+16"/>
    <x v="3"/>
    <n v="4003"/>
    <s v="Si"/>
    <x v="1"/>
    <n v="2488.5147950257801"/>
    <n v="2.48851479502578E+16"/>
    <n v="2.8201713103221699"/>
    <n v="282017131032217"/>
    <x v="441"/>
    <n v="106.8"/>
  </r>
  <r>
    <x v="6"/>
    <n v="53"/>
    <x v="1"/>
    <x v="17"/>
    <x v="1"/>
    <x v="3"/>
    <x v="1"/>
    <x v="4002"/>
    <x v="1"/>
    <x v="3"/>
    <n v="35.231330510034404"/>
    <n v="3.5231330510034402"/>
    <n v="3523133051003440"/>
    <x v="3"/>
    <n v="4004"/>
    <s v="Si"/>
    <x v="1"/>
    <n v="228.51103523154299"/>
    <n v="2285110352315430"/>
    <n v="21.252364449855001"/>
    <n v="2125236444985500"/>
    <x v="128"/>
    <n v="91.5"/>
  </r>
  <r>
    <x v="6"/>
    <n v="53"/>
    <x v="0"/>
    <x v="5"/>
    <x v="1"/>
    <x v="3"/>
    <x v="1"/>
    <x v="4003"/>
    <x v="0"/>
    <x v="1"/>
    <n v="35.212656091638998"/>
    <n v="3.5212656091638999"/>
    <n v="3521265609163900"/>
    <x v="3"/>
    <n v="4005"/>
    <s v="No"/>
    <x v="0"/>
    <n v="2360.99702349066"/>
    <n v="2.36099702349066E+16"/>
    <n v="28.7366918056515"/>
    <n v="2873669180565150"/>
    <x v="70"/>
    <n v="92.5"/>
  </r>
  <r>
    <x v="6"/>
    <n v="59"/>
    <x v="0"/>
    <x v="9"/>
    <x v="3"/>
    <x v="0"/>
    <x v="0"/>
    <x v="4004"/>
    <x v="1"/>
    <x v="3"/>
    <n v="35.207672992335901"/>
    <n v="3.5207672992335901"/>
    <n v="3520767299233590"/>
    <x v="3"/>
    <n v="4006"/>
    <s v="No"/>
    <x v="0"/>
    <n v="2007.14625370923"/>
    <n v="2.00714625370923E+16"/>
    <n v="226.885734726376"/>
    <n v="2.26885734726376E+16"/>
    <x v="225"/>
    <n v="92.9"/>
  </r>
  <r>
    <x v="6"/>
    <n v="45"/>
    <x v="1"/>
    <x v="0"/>
    <x v="1"/>
    <x v="0"/>
    <x v="1"/>
    <x v="4005"/>
    <x v="1"/>
    <x v="1"/>
    <n v="35.206010160892099"/>
    <n v="35.206010160892099"/>
    <n v="3.52060101608921E+16"/>
    <x v="3"/>
    <n v="4007"/>
    <s v="No"/>
    <x v="0"/>
    <n v="199.66938587803"/>
    <n v="1996693858780300"/>
    <n v="20.012306683687299"/>
    <n v="2001230668368730"/>
    <x v="42"/>
    <n v="90.3"/>
  </r>
  <r>
    <x v="6"/>
    <n v="67"/>
    <x v="0"/>
    <x v="1"/>
    <x v="0"/>
    <x v="3"/>
    <x v="3"/>
    <x v="4006"/>
    <x v="0"/>
    <x v="1"/>
    <n v="35.204462978547703"/>
    <n v="35.204462978547703"/>
    <n v="3520446297854770"/>
    <x v="3"/>
    <n v="4008"/>
    <s v="Si"/>
    <x v="1"/>
    <n v="224.32720645512001"/>
    <n v="2243272064551200"/>
    <n v="25.571994338294001"/>
    <n v="2557199433829400"/>
    <x v="528"/>
    <n v="102.6"/>
  </r>
  <r>
    <x v="6"/>
    <n v="64"/>
    <x v="0"/>
    <x v="5"/>
    <x v="3"/>
    <x v="3"/>
    <x v="0"/>
    <x v="4007"/>
    <x v="1"/>
    <x v="3"/>
    <n v="35.204278386827802"/>
    <n v="35.204278386827802"/>
    <n v="3520427838682780"/>
    <x v="3"/>
    <n v="4009"/>
    <s v="No"/>
    <x v="0"/>
    <n v="2420.0025623370798"/>
    <n v="2.42000256233708E+16"/>
    <n v="249.274772190932"/>
    <n v="2.49274772190932E+16"/>
    <x v="491"/>
    <n v="101.5"/>
  </r>
  <r>
    <x v="6"/>
    <n v="59"/>
    <x v="1"/>
    <x v="9"/>
    <x v="1"/>
    <x v="0"/>
    <x v="0"/>
    <x v="4008"/>
    <x v="1"/>
    <x v="3"/>
    <n v="35.194350832759604"/>
    <n v="35.194350832759604"/>
    <n v="3.51943508327596E+16"/>
    <x v="3"/>
    <n v="4010"/>
    <s v="No"/>
    <x v="0"/>
    <n v="2159.27788149655"/>
    <n v="2.15927788149655E+16"/>
    <n v="29.5300607097405"/>
    <n v="2953006070974050"/>
    <x v="248"/>
    <n v="99.9"/>
  </r>
  <r>
    <x v="6"/>
    <n v="58"/>
    <x v="1"/>
    <x v="8"/>
    <x v="3"/>
    <x v="0"/>
    <x v="0"/>
    <x v="4009"/>
    <x v="0"/>
    <x v="2"/>
    <n v="35.190163026795403"/>
    <n v="35.190163026795403"/>
    <n v="3.51901630267954E+16"/>
    <x v="3"/>
    <n v="4011"/>
    <s v="Si"/>
    <x v="1"/>
    <n v="2356.06041042789"/>
    <n v="2.35606041042789E+16"/>
    <n v="254.24670631495499"/>
    <n v="2.54246706314955E+16"/>
    <x v="462"/>
    <n v="103.3"/>
  </r>
  <r>
    <x v="6"/>
    <n v="52"/>
    <x v="0"/>
    <x v="1"/>
    <x v="3"/>
    <x v="0"/>
    <x v="1"/>
    <x v="4010"/>
    <x v="1"/>
    <x v="1"/>
    <n v="35.189692477367402"/>
    <n v="35.189692477367402"/>
    <n v="3.51896924773674E+16"/>
    <x v="3"/>
    <n v="4012"/>
    <s v="Si"/>
    <x v="1"/>
    <n v="220.93328206363299"/>
    <n v="2209332820636330"/>
    <n v="258.96963496300401"/>
    <n v="2.58969634963004E+16"/>
    <x v="144"/>
    <n v="99.6"/>
  </r>
  <r>
    <x v="6"/>
    <n v="54"/>
    <x v="0"/>
    <x v="17"/>
    <x v="2"/>
    <x v="3"/>
    <x v="1"/>
    <x v="4011"/>
    <x v="0"/>
    <x v="3"/>
    <n v="35.189583211320098"/>
    <n v="3.5189583211320099"/>
    <n v="3518958321132010"/>
    <x v="3"/>
    <n v="4013"/>
    <s v="Si"/>
    <x v="1"/>
    <n v="2647.3165869914201"/>
    <n v="2.64731658699142E+16"/>
    <n v="283.80735724961499"/>
    <n v="2.83807357249615E+16"/>
    <x v="139"/>
    <n v="97.9"/>
  </r>
  <r>
    <x v="6"/>
    <n v="68"/>
    <x v="1"/>
    <x v="6"/>
    <x v="1"/>
    <x v="3"/>
    <x v="3"/>
    <x v="4012"/>
    <x v="1"/>
    <x v="3"/>
    <n v="35.179393041691796"/>
    <n v="0.35179393041691798"/>
    <n v="351793930416918"/>
    <x v="3"/>
    <n v="4014"/>
    <s v="No"/>
    <x v="0"/>
    <n v="2104.57338397071"/>
    <n v="2.10457338397071E+16"/>
    <n v="229.09010222844401"/>
    <n v="2.29090102228444E+16"/>
    <x v="293"/>
    <n v="95.2"/>
  </r>
  <r>
    <x v="6"/>
    <n v="65"/>
    <x v="0"/>
    <x v="0"/>
    <x v="0"/>
    <x v="0"/>
    <x v="3"/>
    <x v="4013"/>
    <x v="0"/>
    <x v="1"/>
    <n v="35.172176367221098"/>
    <n v="3.5172176367221102"/>
    <n v="3517217636722110"/>
    <x v="3"/>
    <n v="4015"/>
    <s v="Si"/>
    <x v="1"/>
    <n v="249.91477402333399"/>
    <n v="2499147740233340"/>
    <n v="28.316005729914298"/>
    <n v="2831600572991430"/>
    <x v="141"/>
    <n v="107.3"/>
  </r>
  <r>
    <x v="6"/>
    <n v="50"/>
    <x v="0"/>
    <x v="9"/>
    <x v="3"/>
    <x v="0"/>
    <x v="1"/>
    <x v="4014"/>
    <x v="1"/>
    <x v="3"/>
    <n v="35.1612601199609"/>
    <n v="3.5161260119960902"/>
    <n v="3516126011996090"/>
    <x v="3"/>
    <n v="4016"/>
    <s v="No"/>
    <x v="0"/>
    <n v="2022.20813073608"/>
    <n v="2.02220813073608E+16"/>
    <n v="24.5765348973882"/>
    <n v="2457653489738820"/>
    <x v="416"/>
    <n v="96"/>
  </r>
  <r>
    <x v="6"/>
    <n v="57"/>
    <x v="1"/>
    <x v="5"/>
    <x v="2"/>
    <x v="3"/>
    <x v="0"/>
    <x v="4015"/>
    <x v="0"/>
    <x v="2"/>
    <n v="35.155820702929205"/>
    <n v="3.5155820702929201"/>
    <n v="3515582070292920"/>
    <x v="3"/>
    <n v="4017"/>
    <s v="Si"/>
    <x v="1"/>
    <n v="248.529053088653"/>
    <n v="2485290530886530"/>
    <n v="250.81681039526299"/>
    <n v="2.50816810395263E+16"/>
    <x v="327"/>
    <n v="100.8"/>
  </r>
  <r>
    <x v="6"/>
    <n v="41"/>
    <x v="1"/>
    <x v="8"/>
    <x v="1"/>
    <x v="0"/>
    <x v="2"/>
    <x v="4016"/>
    <x v="0"/>
    <x v="0"/>
    <n v="35.134694246303702"/>
    <n v="3.5134694246303702"/>
    <n v="3513469424630370"/>
    <x v="3"/>
    <n v="4018"/>
    <s v="No"/>
    <x v="0"/>
    <n v="2232.1995297926401"/>
    <n v="2.23219952979264E+16"/>
    <n v="259.163937544752"/>
    <n v="2.59163937544752E+16"/>
    <x v="416"/>
    <n v="94.7"/>
  </r>
  <r>
    <x v="6"/>
    <n v="68"/>
    <x v="1"/>
    <x v="9"/>
    <x v="0"/>
    <x v="3"/>
    <x v="3"/>
    <x v="4017"/>
    <x v="0"/>
    <x v="1"/>
    <n v="35.126309266788802"/>
    <n v="35.126309266788802"/>
    <n v="3.51263092667888E+16"/>
    <x v="3"/>
    <n v="4019"/>
    <s v="No"/>
    <x v="0"/>
    <n v="2372.5806656720301"/>
    <n v="2.37258066567203E+16"/>
    <n v="25.231946384104798"/>
    <n v="2523194638410480"/>
    <x v="310"/>
    <n v="101.7"/>
  </r>
  <r>
    <x v="6"/>
    <n v="53"/>
    <x v="1"/>
    <x v="9"/>
    <x v="2"/>
    <x v="0"/>
    <x v="1"/>
    <x v="4018"/>
    <x v="1"/>
    <x v="1"/>
    <n v="35.120686171045698"/>
    <n v="35.120686171045698"/>
    <n v="3.51206861710457E+16"/>
    <x v="3"/>
    <n v="4020"/>
    <s v="No"/>
    <x v="0"/>
    <n v="220.84951131689601"/>
    <n v="2208495113168960"/>
    <n v="266.079866483628"/>
    <n v="2.66079866483628E+16"/>
    <x v="224"/>
    <n v="90"/>
  </r>
  <r>
    <x v="6"/>
    <n v="56"/>
    <x v="0"/>
    <x v="2"/>
    <x v="3"/>
    <x v="3"/>
    <x v="0"/>
    <x v="4019"/>
    <x v="1"/>
    <x v="0"/>
    <n v="35.114298687685597"/>
    <n v="35.114298687685597"/>
    <n v="3511429868768560"/>
    <x v="3"/>
    <n v="4021"/>
    <s v="Si"/>
    <x v="1"/>
    <n v="263.46462520805102"/>
    <n v="2634646252080510"/>
    <n v="235.03414650829399"/>
    <n v="2.35034146508294E+16"/>
    <x v="475"/>
    <n v="101.9"/>
  </r>
  <r>
    <x v="6"/>
    <n v="53"/>
    <x v="0"/>
    <x v="13"/>
    <x v="1"/>
    <x v="0"/>
    <x v="1"/>
    <x v="4020"/>
    <x v="1"/>
    <x v="1"/>
    <n v="35.087793509854002"/>
    <n v="35.087793509854002"/>
    <n v="3.5087793509854E+16"/>
    <x v="3"/>
    <n v="4022"/>
    <s v="Si"/>
    <x v="1"/>
    <n v="2533.1840617604098"/>
    <n v="2.53318406176041E+16"/>
    <n v="25.345782940894701"/>
    <n v="2534578294089470"/>
    <x v="365"/>
    <n v="97.3"/>
  </r>
  <r>
    <x v="6"/>
    <n v="65"/>
    <x v="0"/>
    <x v="11"/>
    <x v="2"/>
    <x v="3"/>
    <x v="3"/>
    <x v="4021"/>
    <x v="0"/>
    <x v="1"/>
    <n v="35.070050083661798"/>
    <n v="35.070050083661798"/>
    <n v="3.50700500836618E+16"/>
    <x v="3"/>
    <n v="4023"/>
    <s v="No"/>
    <x v="0"/>
    <n v="2136.3252540448598"/>
    <n v="2.13632525404486E+16"/>
    <n v="26.425987235758601"/>
    <n v="2642598723575860"/>
    <x v="458"/>
    <n v="103.7"/>
  </r>
  <r>
    <x v="6"/>
    <n v="55"/>
    <x v="1"/>
    <x v="10"/>
    <x v="1"/>
    <x v="0"/>
    <x v="0"/>
    <x v="4022"/>
    <x v="0"/>
    <x v="1"/>
    <n v="35.025376521553902"/>
    <n v="3.5025376521553899"/>
    <n v="3502537652155390"/>
    <x v="3"/>
    <n v="4024"/>
    <s v="No"/>
    <x v="0"/>
    <n v="2214.1698036427201"/>
    <n v="2.21416980364272E+16"/>
    <n v="244.28835691345401"/>
    <n v="2.44288356913454E+16"/>
    <x v="374"/>
    <n v="94.7"/>
  </r>
  <r>
    <x v="6"/>
    <n v="68"/>
    <x v="0"/>
    <x v="0"/>
    <x v="2"/>
    <x v="3"/>
    <x v="3"/>
    <x v="4023"/>
    <x v="0"/>
    <x v="1"/>
    <n v="35.018727945722802"/>
    <n v="3.5018727945722801"/>
    <n v="3501872794572280"/>
    <x v="3"/>
    <n v="4025"/>
    <s v="Si"/>
    <x v="1"/>
    <n v="2241.1054496243801"/>
    <n v="2.24110544962438E+16"/>
    <n v="29.610862558808901"/>
    <n v="2961086255880890"/>
    <x v="300"/>
    <n v="105.3"/>
  </r>
  <r>
    <x v="0"/>
    <n v="55"/>
    <x v="0"/>
    <x v="17"/>
    <x v="2"/>
    <x v="0"/>
    <x v="0"/>
    <x v="4024"/>
    <x v="0"/>
    <x v="1"/>
    <n v="39.956396180654401"/>
    <n v="0.39956396180654402"/>
    <n v="399563961806544"/>
    <x v="3"/>
    <n v="4026"/>
    <s v="Si"/>
    <x v="1"/>
    <n v="2286.5107197534498"/>
    <n v="2.28651071975345E+16"/>
    <n v="26.680616336838099"/>
    <n v="2668061633683810"/>
    <x v="430"/>
    <n v="105.3"/>
  </r>
  <r>
    <x v="0"/>
    <n v="64"/>
    <x v="0"/>
    <x v="0"/>
    <x v="2"/>
    <x v="0"/>
    <x v="0"/>
    <x v="4025"/>
    <x v="1"/>
    <x v="1"/>
    <n v="39.883738985392498"/>
    <n v="3.9883738985392498"/>
    <n v="3988373898539250"/>
    <x v="3"/>
    <n v="4027"/>
    <s v="Si"/>
    <x v="1"/>
    <n v="2282.8512149908802"/>
    <n v="2.28285121499088E+16"/>
    <n v="267.56200723182297"/>
    <n v="2.67562007231823E+16"/>
    <x v="527"/>
    <n v="108.2"/>
  </r>
  <r>
    <x v="0"/>
    <n v="54"/>
    <x v="1"/>
    <x v="7"/>
    <x v="1"/>
    <x v="2"/>
    <x v="1"/>
    <x v="4026"/>
    <x v="1"/>
    <x v="2"/>
    <n v="39.839058984884097"/>
    <n v="3.9839058984884099"/>
    <n v="3983905898488410"/>
    <x v="3"/>
    <n v="4028"/>
    <s v="No"/>
    <x v="0"/>
    <n v="211.72160649399001"/>
    <n v="2117216064939900"/>
    <n v="22.729376226902101"/>
    <n v="2272937622690210"/>
    <x v="167"/>
    <n v="94.3"/>
  </r>
  <r>
    <x v="0"/>
    <n v="62"/>
    <x v="1"/>
    <x v="0"/>
    <x v="1"/>
    <x v="3"/>
    <x v="0"/>
    <x v="4027"/>
    <x v="0"/>
    <x v="1"/>
    <n v="39.829170634279997"/>
    <n v="3.9829170634279998"/>
    <n v="3982917063428000"/>
    <x v="3"/>
    <n v="4029"/>
    <s v="No"/>
    <x v="0"/>
    <n v="224.73178900537701"/>
    <n v="2247317890053770"/>
    <n v="282.48779596152201"/>
    <n v="2.82487795961522E+16"/>
    <x v="358"/>
    <n v="97.1"/>
  </r>
  <r>
    <x v="0"/>
    <n v="70"/>
    <x v="0"/>
    <x v="5"/>
    <x v="2"/>
    <x v="3"/>
    <x v="3"/>
    <x v="4028"/>
    <x v="0"/>
    <x v="0"/>
    <n v="39.7789097832812"/>
    <n v="39.7789097832812"/>
    <n v="3977890978328120"/>
    <x v="3"/>
    <n v="4030"/>
    <s v="Si"/>
    <x v="1"/>
    <n v="2233.2459424140502"/>
    <n v="2.23324594241405E+16"/>
    <n v="28.422135786899201"/>
    <n v="2842213578689920"/>
    <x v="536"/>
    <n v="108.5"/>
  </r>
  <r>
    <x v="0"/>
    <n v="61"/>
    <x v="1"/>
    <x v="8"/>
    <x v="3"/>
    <x v="0"/>
    <x v="0"/>
    <x v="4029"/>
    <x v="1"/>
    <x v="1"/>
    <n v="39.763828599584301"/>
    <n v="39.763828599584301"/>
    <n v="3.9763828599584304E+16"/>
    <x v="3"/>
    <n v="4031"/>
    <s v="Si"/>
    <x v="1"/>
    <n v="21.075647128436501"/>
    <n v="210756471284365"/>
    <n v="296.58316849241498"/>
    <n v="2.96583168492415E+16"/>
    <x v="376"/>
    <n v="108.8"/>
  </r>
  <r>
    <x v="0"/>
    <n v="59"/>
    <x v="0"/>
    <x v="10"/>
    <x v="1"/>
    <x v="0"/>
    <x v="0"/>
    <x v="4030"/>
    <x v="1"/>
    <x v="3"/>
    <n v="39.695210071552403"/>
    <n v="0.396952100715524"/>
    <n v="396952100715524"/>
    <x v="3"/>
    <n v="4032"/>
    <s v="No"/>
    <x v="0"/>
    <n v="2284.8998937757601"/>
    <n v="2.28489989377576E+16"/>
    <n v="24.4936451935978"/>
    <n v="2449364519359780"/>
    <x v="344"/>
    <n v="98.3"/>
  </r>
  <r>
    <x v="0"/>
    <n v="61"/>
    <x v="0"/>
    <x v="10"/>
    <x v="2"/>
    <x v="0"/>
    <x v="0"/>
    <x v="4031"/>
    <x v="1"/>
    <x v="1"/>
    <n v="39.625379370836498"/>
    <n v="39.625379370836498"/>
    <n v="3962537937083650"/>
    <x v="3"/>
    <n v="4033"/>
    <s v="No"/>
    <x v="0"/>
    <n v="2231.86473010482"/>
    <n v="2.23186473010482E+16"/>
    <n v="244.08619926774901"/>
    <n v="2.44086199267749E+16"/>
    <x v="304"/>
    <n v="100.4"/>
  </r>
  <r>
    <x v="0"/>
    <n v="64"/>
    <x v="1"/>
    <x v="4"/>
    <x v="0"/>
    <x v="3"/>
    <x v="0"/>
    <x v="4032"/>
    <x v="0"/>
    <x v="2"/>
    <n v="39.518118697346296"/>
    <n v="3.9518118697346298"/>
    <n v="3951811869734630"/>
    <x v="3"/>
    <n v="4034"/>
    <s v="Si"/>
    <x v="1"/>
    <n v="225.38687246078601"/>
    <n v="2253868724607860"/>
    <n v="297.95666858452398"/>
    <n v="2.97956668584524E+16"/>
    <x v="325"/>
    <n v="104.8"/>
  </r>
  <r>
    <x v="0"/>
    <n v="57"/>
    <x v="1"/>
    <x v="8"/>
    <x v="1"/>
    <x v="2"/>
    <x v="0"/>
    <x v="4033"/>
    <x v="0"/>
    <x v="0"/>
    <n v="39.4059088234944"/>
    <n v="39.4059088234944"/>
    <n v="3940590882349440"/>
    <x v="3"/>
    <n v="4035"/>
    <s v="Si"/>
    <x v="1"/>
    <n v="2209.74975998119"/>
    <n v="2.20974975998119E+16"/>
    <n v="263.08587161717003"/>
    <n v="2.6308587161717E+16"/>
    <x v="451"/>
    <n v="103.9"/>
  </r>
  <r>
    <x v="0"/>
    <n v="53"/>
    <x v="0"/>
    <x v="9"/>
    <x v="2"/>
    <x v="3"/>
    <x v="1"/>
    <x v="4034"/>
    <x v="0"/>
    <x v="0"/>
    <n v="39.257681971679702"/>
    <n v="3.9257681971679701"/>
    <n v="3925768197167970"/>
    <x v="3"/>
    <n v="4036"/>
    <s v="Si"/>
    <x v="1"/>
    <n v="2471.2410255924901"/>
    <n v="2.47124102559249E+16"/>
    <n v="251.888887524392"/>
    <n v="2.51888887524392E+16"/>
    <x v="455"/>
    <n v="103.1"/>
  </r>
  <r>
    <x v="0"/>
    <n v="61"/>
    <x v="1"/>
    <x v="2"/>
    <x v="1"/>
    <x v="3"/>
    <x v="0"/>
    <x v="4035"/>
    <x v="1"/>
    <x v="3"/>
    <n v="39.206794558512698"/>
    <n v="3.9206794558512699"/>
    <n v="3920679455851270"/>
    <x v="3"/>
    <n v="4037"/>
    <s v="Si"/>
    <x v="1"/>
    <n v="2315.4845650275101"/>
    <n v="2.31548456502751E+16"/>
    <n v="247.23472086713599"/>
    <n v="2.47234720867136E+16"/>
    <x v="116"/>
    <n v="106.7"/>
  </r>
  <r>
    <x v="0"/>
    <n v="64"/>
    <x v="0"/>
    <x v="8"/>
    <x v="0"/>
    <x v="0"/>
    <x v="0"/>
    <x v="4036"/>
    <x v="1"/>
    <x v="1"/>
    <n v="39.185103739759704"/>
    <n v="3.9185103739759701"/>
    <n v="3918510373975970"/>
    <x v="3"/>
    <n v="4038"/>
    <s v="Si"/>
    <x v="1"/>
    <n v="2246.8245661717801"/>
    <n v="2.24682456617178E+16"/>
    <n v="23.989725554432699"/>
    <n v="2398972555443270"/>
    <x v="538"/>
    <n v="101.6"/>
  </r>
  <r>
    <x v="0"/>
    <n v="62"/>
    <x v="0"/>
    <x v="0"/>
    <x v="0"/>
    <x v="0"/>
    <x v="0"/>
    <x v="4037"/>
    <x v="1"/>
    <x v="1"/>
    <n v="39.182179914159498"/>
    <n v="3.9182179914159501"/>
    <n v="3918217991415950"/>
    <x v="3"/>
    <n v="4039"/>
    <s v="No"/>
    <x v="0"/>
    <n v="2411.3646635995401"/>
    <n v="2.41136466359954E+16"/>
    <n v="27.460112896360499"/>
    <n v="2746011289636050"/>
    <x v="508"/>
    <n v="101.8"/>
  </r>
  <r>
    <x v="0"/>
    <n v="56"/>
    <x v="0"/>
    <x v="3"/>
    <x v="1"/>
    <x v="3"/>
    <x v="0"/>
    <x v="4038"/>
    <x v="0"/>
    <x v="0"/>
    <n v="39.177100076438897"/>
    <n v="39.177100076438897"/>
    <n v="3.9177100076438896E+16"/>
    <x v="3"/>
    <n v="4040"/>
    <s v="No"/>
    <x v="0"/>
    <n v="2142.2257674872199"/>
    <n v="2.14222576748722E+16"/>
    <n v="234.95673880243899"/>
    <n v="2.34956738802439E+16"/>
    <x v="320"/>
    <n v="99.1"/>
  </r>
  <r>
    <x v="0"/>
    <n v="52"/>
    <x v="1"/>
    <x v="4"/>
    <x v="1"/>
    <x v="0"/>
    <x v="1"/>
    <x v="4039"/>
    <x v="0"/>
    <x v="0"/>
    <n v="39.169578370540201"/>
    <n v="39.169578370540201"/>
    <n v="3.91695783705402E+16"/>
    <x v="3"/>
    <n v="4041"/>
    <s v="No"/>
    <x v="0"/>
    <n v="229.50055303686401"/>
    <n v="2295005530368640"/>
    <n v="27.328645380705201"/>
    <n v="2732864538070520"/>
    <x v="38"/>
    <n v="92.6"/>
  </r>
  <r>
    <x v="0"/>
    <n v="57"/>
    <x v="0"/>
    <x v="13"/>
    <x v="0"/>
    <x v="3"/>
    <x v="0"/>
    <x v="4040"/>
    <x v="0"/>
    <x v="2"/>
    <n v="39.1558103765407"/>
    <n v="0.39155810376540701"/>
    <n v="391558103765407"/>
    <x v="3"/>
    <n v="4042"/>
    <s v="Si"/>
    <x v="1"/>
    <n v="2448.0724526777199"/>
    <n v="2.44807245267772E+16"/>
    <n v="27.9885737915078"/>
    <n v="2798857379150780"/>
    <x v="478"/>
    <n v="107.4"/>
  </r>
  <r>
    <x v="0"/>
    <n v="56"/>
    <x v="1"/>
    <x v="12"/>
    <x v="3"/>
    <x v="3"/>
    <x v="0"/>
    <x v="4041"/>
    <x v="0"/>
    <x v="0"/>
    <n v="39.141341901619398"/>
    <n v="39.141341901619398"/>
    <n v="3.91413419016194E+16"/>
    <x v="3"/>
    <n v="4043"/>
    <s v="No"/>
    <x v="0"/>
    <n v="256.45325728789999"/>
    <n v="2564532572879000"/>
    <n v="2.7022554332679198"/>
    <n v="270225543326792"/>
    <x v="316"/>
    <n v="105.3"/>
  </r>
  <r>
    <x v="0"/>
    <n v="61"/>
    <x v="0"/>
    <x v="5"/>
    <x v="1"/>
    <x v="0"/>
    <x v="0"/>
    <x v="4042"/>
    <x v="1"/>
    <x v="3"/>
    <n v="39.091790466904904"/>
    <n v="3.9091790466904901"/>
    <n v="3909179046690490"/>
    <x v="3"/>
    <n v="4044"/>
    <s v="No"/>
    <x v="0"/>
    <n v="177.95695300585399"/>
    <n v="1779569530058540"/>
    <n v="237.193638553445"/>
    <n v="2.37193638553445E+16"/>
    <x v="301"/>
    <n v="97.9"/>
  </r>
  <r>
    <x v="0"/>
    <n v="67"/>
    <x v="1"/>
    <x v="6"/>
    <x v="3"/>
    <x v="3"/>
    <x v="3"/>
    <x v="4043"/>
    <x v="1"/>
    <x v="3"/>
    <n v="39.077857440795697"/>
    <n v="39.077857440795697"/>
    <n v="3907785744079570"/>
    <x v="3"/>
    <n v="4045"/>
    <s v="Si"/>
    <x v="1"/>
    <n v="2281.6836742544101"/>
    <n v="2.28168367425441E+16"/>
    <n v="25.3721362782379"/>
    <n v="2537213627823790"/>
    <x v="246"/>
    <n v="102.1"/>
  </r>
  <r>
    <x v="0"/>
    <n v="65"/>
    <x v="1"/>
    <x v="2"/>
    <x v="0"/>
    <x v="3"/>
    <x v="3"/>
    <x v="4044"/>
    <x v="0"/>
    <x v="2"/>
    <n v="38.971845178638702"/>
    <n v="3.8971845178638702"/>
    <n v="3897184517863870"/>
    <x v="3"/>
    <n v="4046"/>
    <s v="Si"/>
    <x v="1"/>
    <n v="264.11892120563698"/>
    <n v="2641189212056370"/>
    <n v="3.0000000000000001E-12"/>
    <n v="300"/>
    <x v="523"/>
    <n v="105.6"/>
  </r>
  <r>
    <x v="0"/>
    <n v="62"/>
    <x v="1"/>
    <x v="10"/>
    <x v="2"/>
    <x v="3"/>
    <x v="0"/>
    <x v="4045"/>
    <x v="0"/>
    <x v="1"/>
    <n v="38.940361839756903"/>
    <n v="3.8940361839756901"/>
    <n v="3894036183975690"/>
    <x v="3"/>
    <n v="4047"/>
    <s v="Si"/>
    <x v="1"/>
    <n v="232.413892306874"/>
    <n v="2324138923068740"/>
    <n v="3.0000000000000001E-12"/>
    <n v="300"/>
    <x v="405"/>
    <n v="103.1"/>
  </r>
  <r>
    <x v="0"/>
    <n v="58"/>
    <x v="0"/>
    <x v="5"/>
    <x v="1"/>
    <x v="3"/>
    <x v="0"/>
    <x v="4046"/>
    <x v="1"/>
    <x v="3"/>
    <n v="38.877195360015001"/>
    <n v="3.8877195360015002"/>
    <n v="3887719536001500"/>
    <x v="3"/>
    <n v="4048"/>
    <s v="No"/>
    <x v="0"/>
    <n v="2238.0324721945199"/>
    <n v="2.23803247219452E+16"/>
    <n v="219.04172353602499"/>
    <n v="2.19041723536025E+16"/>
    <x v="464"/>
    <n v="93.7"/>
  </r>
  <r>
    <x v="0"/>
    <n v="50"/>
    <x v="0"/>
    <x v="3"/>
    <x v="1"/>
    <x v="0"/>
    <x v="1"/>
    <x v="4047"/>
    <x v="1"/>
    <x v="1"/>
    <n v="38.862555116799903"/>
    <n v="38.862555116799903"/>
    <n v="3.8862555116799904E+16"/>
    <x v="3"/>
    <n v="4049"/>
    <s v="No"/>
    <x v="0"/>
    <n v="2180.69530420508"/>
    <n v="2.18069530420508E+16"/>
    <n v="216.51556038001999"/>
    <n v="2.1651556038002E+16"/>
    <x v="148"/>
    <n v="97.1"/>
  </r>
  <r>
    <x v="0"/>
    <n v="59"/>
    <x v="0"/>
    <x v="6"/>
    <x v="1"/>
    <x v="3"/>
    <x v="0"/>
    <x v="4048"/>
    <x v="0"/>
    <x v="3"/>
    <n v="38.815757493127698"/>
    <n v="38.815757493127698"/>
    <n v="3.8815757493127696E+16"/>
    <x v="3"/>
    <n v="4050"/>
    <s v="No"/>
    <x v="0"/>
    <n v="2337.5011723371399"/>
    <n v="2.33750117233714E+16"/>
    <n v="25.892739799781801"/>
    <n v="2589273979978180"/>
    <x v="356"/>
    <n v="96"/>
  </r>
  <r>
    <x v="0"/>
    <n v="55"/>
    <x v="1"/>
    <x v="15"/>
    <x v="3"/>
    <x v="3"/>
    <x v="0"/>
    <x v="4049"/>
    <x v="1"/>
    <x v="0"/>
    <n v="38.812213022965693"/>
    <n v="38.812213022965693"/>
    <n v="3.8812213022965696E+16"/>
    <x v="3"/>
    <n v="4051"/>
    <s v="Si"/>
    <x v="1"/>
    <n v="263.710388222196"/>
    <n v="2637103882221960"/>
    <n v="257.94915979624699"/>
    <n v="2.57949159796247E+16"/>
    <x v="271"/>
    <n v="106.3"/>
  </r>
  <r>
    <x v="0"/>
    <n v="51"/>
    <x v="1"/>
    <x v="5"/>
    <x v="1"/>
    <x v="0"/>
    <x v="1"/>
    <x v="4050"/>
    <x v="0"/>
    <x v="1"/>
    <n v="38.753846698420602"/>
    <n v="0.38753846698420602"/>
    <n v="387538466984206"/>
    <x v="3"/>
    <n v="4052"/>
    <s v="No"/>
    <x v="0"/>
    <n v="2032.1061768302"/>
    <n v="2.0321061768302E+16"/>
    <n v="2.37365291362438"/>
    <n v="237365291362438"/>
    <x v="62"/>
    <n v="91.5"/>
  </r>
  <r>
    <x v="0"/>
    <n v="59"/>
    <x v="1"/>
    <x v="0"/>
    <x v="2"/>
    <x v="0"/>
    <x v="0"/>
    <x v="4051"/>
    <x v="0"/>
    <x v="0"/>
    <n v="38.750328501421798"/>
    <n v="3.8750328501421798"/>
    <n v="3875032850142180"/>
    <x v="3"/>
    <n v="4053"/>
    <s v="No"/>
    <x v="0"/>
    <n v="2386.5223129033998"/>
    <n v="2.3865223129034E+16"/>
    <n v="284.35633376235302"/>
    <n v="2.84356333762353E+16"/>
    <x v="246"/>
    <n v="104.3"/>
  </r>
  <r>
    <x v="0"/>
    <n v="65"/>
    <x v="0"/>
    <x v="5"/>
    <x v="2"/>
    <x v="3"/>
    <x v="3"/>
    <x v="4052"/>
    <x v="0"/>
    <x v="3"/>
    <n v="38.745259419809202"/>
    <n v="0.38745259419809203"/>
    <n v="387452594198092"/>
    <x v="3"/>
    <n v="4054"/>
    <s v="Si"/>
    <x v="1"/>
    <n v="2549.13052520876"/>
    <n v="2.54913052520876E+16"/>
    <n v="2.6942308044190302"/>
    <n v="269423080441903"/>
    <x v="419"/>
    <n v="107.3"/>
  </r>
  <r>
    <x v="0"/>
    <n v="53"/>
    <x v="0"/>
    <x v="0"/>
    <x v="3"/>
    <x v="0"/>
    <x v="1"/>
    <x v="4053"/>
    <x v="0"/>
    <x v="2"/>
    <n v="38.713766330440002"/>
    <n v="38.713766330440002"/>
    <n v="3.871376633044E+16"/>
    <x v="3"/>
    <n v="4055"/>
    <s v="No"/>
    <x v="0"/>
    <n v="2135.45533529772"/>
    <n v="2.13545533529772E+16"/>
    <n v="257.905532313631"/>
    <n v="2.57905532313631E+16"/>
    <x v="341"/>
    <n v="100.4"/>
  </r>
  <r>
    <x v="0"/>
    <n v="50"/>
    <x v="0"/>
    <x v="5"/>
    <x v="1"/>
    <x v="1"/>
    <x v="1"/>
    <x v="4054"/>
    <x v="1"/>
    <x v="1"/>
    <n v="38.686687695702304"/>
    <n v="38.686687695702304"/>
    <n v="3.8686687695702304E+16"/>
    <x v="3"/>
    <n v="4056"/>
    <s v="No"/>
    <x v="0"/>
    <n v="2178.8983210740098"/>
    <n v="2.17889832107401E+16"/>
    <n v="238.95875945260499"/>
    <n v="2.38958759452605E+16"/>
    <x v="117"/>
    <n v="93"/>
  </r>
  <r>
    <x v="0"/>
    <n v="56"/>
    <x v="1"/>
    <x v="0"/>
    <x v="1"/>
    <x v="3"/>
    <x v="0"/>
    <x v="4055"/>
    <x v="0"/>
    <x v="1"/>
    <n v="38.677623381174698"/>
    <n v="0.38677623381174697"/>
    <n v="386776233811747"/>
    <x v="3"/>
    <n v="4057"/>
    <s v="Si"/>
    <x v="1"/>
    <n v="2321.8644948014498"/>
    <n v="2.32186449480145E+16"/>
    <n v="267.79097781598801"/>
    <n v="2.67790977815988E+16"/>
    <x v="351"/>
    <n v="104.4"/>
  </r>
  <r>
    <x v="0"/>
    <n v="66"/>
    <x v="1"/>
    <x v="11"/>
    <x v="0"/>
    <x v="3"/>
    <x v="3"/>
    <x v="4056"/>
    <x v="0"/>
    <x v="0"/>
    <n v="38.604595067474399"/>
    <n v="38.604595067474399"/>
    <n v="3860459506747440"/>
    <x v="3"/>
    <n v="4058"/>
    <s v="Si"/>
    <x v="1"/>
    <n v="2230.7972005472602"/>
    <n v="2.23079720054726E+16"/>
    <n v="265.32760585079598"/>
    <n v="2.65327605850796E+16"/>
    <x v="295"/>
    <n v="107.4"/>
  </r>
  <r>
    <x v="0"/>
    <n v="49"/>
    <x v="1"/>
    <x v="9"/>
    <x v="2"/>
    <x v="3"/>
    <x v="1"/>
    <x v="4057"/>
    <x v="0"/>
    <x v="2"/>
    <n v="38.586250410669898"/>
    <n v="3.8586250410669898"/>
    <n v="3858625041066990"/>
    <x v="3"/>
    <n v="4059"/>
    <s v="Si"/>
    <x v="1"/>
    <n v="2450.8958652337401"/>
    <n v="2.45089586523374E+16"/>
    <n v="26.992495538932001"/>
    <n v="2699249553893200"/>
    <x v="122"/>
    <n v="98.3"/>
  </r>
  <r>
    <x v="0"/>
    <n v="73"/>
    <x v="1"/>
    <x v="10"/>
    <x v="0"/>
    <x v="3"/>
    <x v="3"/>
    <x v="4058"/>
    <x v="0"/>
    <x v="3"/>
    <n v="38.565672433116298"/>
    <n v="38.565672433116298"/>
    <n v="3856567243311630"/>
    <x v="3"/>
    <n v="4060"/>
    <s v="No"/>
    <x v="0"/>
    <n v="258.04946113032901"/>
    <n v="2580494611303290"/>
    <n v="3.0000000000000001E-12"/>
    <n v="300"/>
    <x v="522"/>
    <n v="107.9"/>
  </r>
  <r>
    <x v="0"/>
    <n v="68"/>
    <x v="0"/>
    <x v="0"/>
    <x v="0"/>
    <x v="3"/>
    <x v="3"/>
    <x v="4059"/>
    <x v="0"/>
    <x v="1"/>
    <n v="38.546292825746498"/>
    <n v="38.546292825746498"/>
    <n v="3.8546292825746496E+16"/>
    <x v="3"/>
    <n v="4061"/>
    <s v="Si"/>
    <x v="1"/>
    <n v="2158.34276415353"/>
    <n v="2.15834276415353E+16"/>
    <n v="275.838312318943"/>
    <n v="2.75838312318943E+16"/>
    <x v="533"/>
    <n v="110.2"/>
  </r>
  <r>
    <x v="0"/>
    <n v="58"/>
    <x v="1"/>
    <x v="7"/>
    <x v="1"/>
    <x v="3"/>
    <x v="0"/>
    <x v="4060"/>
    <x v="0"/>
    <x v="3"/>
    <n v="38.494660751766304"/>
    <n v="38.494660751766304"/>
    <n v="3.8494660751766304E+16"/>
    <x v="3"/>
    <n v="4062"/>
    <s v="No"/>
    <x v="0"/>
    <n v="232.80635361242699"/>
    <n v="2328063536124270"/>
    <n v="20.571084925265399"/>
    <n v="2057108492526540"/>
    <x v="134"/>
    <n v="95.6"/>
  </r>
  <r>
    <x v="0"/>
    <n v="61"/>
    <x v="0"/>
    <x v="11"/>
    <x v="3"/>
    <x v="0"/>
    <x v="0"/>
    <x v="4061"/>
    <x v="1"/>
    <x v="0"/>
    <n v="38.463587717589398"/>
    <n v="3.8463587717589398"/>
    <n v="3846358771758940"/>
    <x v="3"/>
    <n v="4063"/>
    <s v="Si"/>
    <x v="1"/>
    <n v="198.76610242394099"/>
    <n v="1987661024239410"/>
    <n v="26.199499485981999"/>
    <n v="2619949948598200"/>
    <x v="506"/>
    <n v="105.7"/>
  </r>
  <r>
    <x v="0"/>
    <n v="72"/>
    <x v="1"/>
    <x v="8"/>
    <x v="0"/>
    <x v="3"/>
    <x v="3"/>
    <x v="4062"/>
    <x v="1"/>
    <x v="3"/>
    <n v="38.452095898788102"/>
    <n v="3.8452095898788099"/>
    <n v="3845209589878810"/>
    <x v="3"/>
    <n v="4064"/>
    <s v="Si"/>
    <x v="1"/>
    <n v="2239.8431707678901"/>
    <n v="2.23984317076789E+16"/>
    <n v="275.57165035300102"/>
    <n v="2.75571650353001E+16"/>
    <x v="539"/>
    <n v="109.7"/>
  </r>
  <r>
    <x v="0"/>
    <n v="55"/>
    <x v="1"/>
    <x v="9"/>
    <x v="1"/>
    <x v="3"/>
    <x v="0"/>
    <x v="4063"/>
    <x v="0"/>
    <x v="1"/>
    <n v="38.417841457654504"/>
    <n v="3.84178414576545"/>
    <n v="3841784145765450"/>
    <x v="3"/>
    <n v="4065"/>
    <s v="No"/>
    <x v="0"/>
    <n v="2555.6500904098798"/>
    <n v="2.55565009040988E+16"/>
    <n v="251.169354839373"/>
    <n v="2.51169354839373E+16"/>
    <x v="123"/>
    <n v="101.8"/>
  </r>
  <r>
    <x v="0"/>
    <n v="54"/>
    <x v="0"/>
    <x v="4"/>
    <x v="1"/>
    <x v="0"/>
    <x v="1"/>
    <x v="4064"/>
    <x v="1"/>
    <x v="3"/>
    <n v="38.361013558908901"/>
    <n v="0.38361013558908902"/>
    <n v="383610135589089"/>
    <x v="3"/>
    <n v="4066"/>
    <s v="No"/>
    <x v="0"/>
    <n v="239.46151971418101"/>
    <n v="2394615197141810"/>
    <n v="262.70137370030699"/>
    <n v="2.62701373700307E+16"/>
    <x v="365"/>
    <n v="100"/>
  </r>
  <r>
    <x v="0"/>
    <n v="68"/>
    <x v="0"/>
    <x v="10"/>
    <x v="1"/>
    <x v="0"/>
    <x v="3"/>
    <x v="4065"/>
    <x v="0"/>
    <x v="1"/>
    <n v="38.252157776475499"/>
    <n v="38.252157776475499"/>
    <n v="3825215777647550"/>
    <x v="3"/>
    <n v="4067"/>
    <s v="Si"/>
    <x v="1"/>
    <n v="208.290740489435"/>
    <n v="2082907404894350"/>
    <n v="0.26198806785786999"/>
    <n v="26198806785787"/>
    <x v="376"/>
    <n v="98.4"/>
  </r>
  <r>
    <x v="0"/>
    <n v="54"/>
    <x v="0"/>
    <x v="9"/>
    <x v="2"/>
    <x v="0"/>
    <x v="1"/>
    <x v="4066"/>
    <x v="1"/>
    <x v="1"/>
    <n v="38.228671955321097"/>
    <n v="0.38228671955321097"/>
    <n v="382286719553211"/>
    <x v="3"/>
    <n v="4068"/>
    <s v="No"/>
    <x v="0"/>
    <n v="2158.6198603182902"/>
    <n v="2.15861986031829E+16"/>
    <n v="245.61054550425101"/>
    <n v="2.45610545504251E+16"/>
    <x v="427"/>
    <n v="96.4"/>
  </r>
  <r>
    <x v="0"/>
    <n v="59"/>
    <x v="0"/>
    <x v="7"/>
    <x v="2"/>
    <x v="3"/>
    <x v="0"/>
    <x v="4067"/>
    <x v="1"/>
    <x v="3"/>
    <n v="38.204513489444395"/>
    <n v="3.8204513489444398"/>
    <n v="3820451348944440"/>
    <x v="3"/>
    <n v="4069"/>
    <s v="Si"/>
    <x v="1"/>
    <n v="239.32860713817999"/>
    <n v="2393286071381800"/>
    <n v="245.00343829928499"/>
    <n v="2.45003438299285E+16"/>
    <x v="472"/>
    <n v="107.4"/>
  </r>
  <r>
    <x v="0"/>
    <n v="60"/>
    <x v="1"/>
    <x v="5"/>
    <x v="3"/>
    <x v="2"/>
    <x v="0"/>
    <x v="4068"/>
    <x v="1"/>
    <x v="1"/>
    <n v="38.202850573156397"/>
    <n v="38.202850573156397"/>
    <n v="3.82028505731564E+16"/>
    <x v="3"/>
    <n v="4070"/>
    <s v="No"/>
    <x v="0"/>
    <n v="220.560508975049"/>
    <n v="2205605089750490"/>
    <n v="19.932572681853099"/>
    <n v="1993257268185310"/>
    <x v="69"/>
    <n v="97.4"/>
  </r>
  <r>
    <x v="0"/>
    <n v="66"/>
    <x v="1"/>
    <x v="3"/>
    <x v="2"/>
    <x v="3"/>
    <x v="3"/>
    <x v="4069"/>
    <x v="0"/>
    <x v="0"/>
    <n v="38.138720962286705"/>
    <n v="38.138720962286705"/>
    <n v="3.8138720962286704E+16"/>
    <x v="3"/>
    <n v="4071"/>
    <s v="Si"/>
    <x v="1"/>
    <n v="265.41927361029201"/>
    <n v="2654192736102920"/>
    <n v="270.867847125335"/>
    <n v="2.70867847125335E+16"/>
    <x v="359"/>
    <n v="102.5"/>
  </r>
  <r>
    <x v="0"/>
    <n v="53"/>
    <x v="1"/>
    <x v="6"/>
    <x v="1"/>
    <x v="0"/>
    <x v="1"/>
    <x v="4070"/>
    <x v="1"/>
    <x v="3"/>
    <n v="38.058566369750402"/>
    <n v="38.058566369750402"/>
    <n v="3.80585663697504E+16"/>
    <x v="3"/>
    <n v="4072"/>
    <s v="No"/>
    <x v="0"/>
    <n v="2314.5820941991701"/>
    <n v="2.31458209419917E+16"/>
    <n v="226.109543499137"/>
    <n v="2.26109543499137E+16"/>
    <x v="64"/>
    <n v="94.2"/>
  </r>
  <r>
    <x v="0"/>
    <n v="68"/>
    <x v="0"/>
    <x v="5"/>
    <x v="0"/>
    <x v="3"/>
    <x v="3"/>
    <x v="4071"/>
    <x v="1"/>
    <x v="3"/>
    <n v="37.975993977551703"/>
    <n v="3.7975993977551701"/>
    <n v="3797599397755170"/>
    <x v="3"/>
    <n v="4073"/>
    <s v="Si"/>
    <x v="1"/>
    <n v="2146.1892433980802"/>
    <n v="2.14618924339808E+16"/>
    <n v="255.918592976143"/>
    <n v="2.55918592976143E+16"/>
    <x v="540"/>
    <n v="112.6"/>
  </r>
  <r>
    <x v="0"/>
    <n v="62"/>
    <x v="1"/>
    <x v="11"/>
    <x v="2"/>
    <x v="3"/>
    <x v="0"/>
    <x v="4072"/>
    <x v="0"/>
    <x v="3"/>
    <n v="37.970695171041498"/>
    <n v="3.7970695171041502"/>
    <n v="3797069517104150"/>
    <x v="3"/>
    <n v="4074"/>
    <s v="No"/>
    <x v="0"/>
    <n v="259.74434391561903"/>
    <n v="2597443439156190"/>
    <n v="251.12371772050901"/>
    <n v="2.51123717720509E+16"/>
    <x v="122"/>
    <n v="96.5"/>
  </r>
  <r>
    <x v="0"/>
    <n v="74"/>
    <x v="1"/>
    <x v="2"/>
    <x v="0"/>
    <x v="3"/>
    <x v="3"/>
    <x v="4073"/>
    <x v="0"/>
    <x v="3"/>
    <n v="37.964852615432797"/>
    <n v="37.964852615432797"/>
    <n v="3796485261543280"/>
    <x v="3"/>
    <n v="4075"/>
    <s v="Si"/>
    <x v="1"/>
    <n v="2565.14160912034"/>
    <n v="2.56514160912034E+16"/>
    <n v="26.159609994905502"/>
    <n v="2615960999490550"/>
    <x v="505"/>
    <n v="104.9"/>
  </r>
  <r>
    <x v="0"/>
    <n v="62"/>
    <x v="1"/>
    <x v="0"/>
    <x v="2"/>
    <x v="3"/>
    <x v="0"/>
    <x v="4074"/>
    <x v="0"/>
    <x v="1"/>
    <n v="37.948833560023502"/>
    <n v="37.948833560023502"/>
    <n v="3.7948833560023504E+16"/>
    <x v="3"/>
    <n v="4076"/>
    <s v="Si"/>
    <x v="1"/>
    <n v="212.552498311763"/>
    <n v="2125524983117630"/>
    <n v="26.9343161161983"/>
    <n v="2693431611619830"/>
    <x v="491"/>
    <n v="104.7"/>
  </r>
  <r>
    <x v="0"/>
    <n v="59"/>
    <x v="0"/>
    <x v="15"/>
    <x v="2"/>
    <x v="3"/>
    <x v="0"/>
    <x v="4075"/>
    <x v="1"/>
    <x v="3"/>
    <n v="37.929451631077299"/>
    <n v="37.929451631077299"/>
    <n v="3.7929451631077296E+16"/>
    <x v="3"/>
    <n v="4077"/>
    <s v="Si"/>
    <x v="1"/>
    <n v="22.785889919339802"/>
    <n v="227858899193398"/>
    <n v="240.98614461010399"/>
    <n v="2.40986144610104E+16"/>
    <x v="348"/>
    <n v="105.4"/>
  </r>
  <r>
    <x v="0"/>
    <n v="69"/>
    <x v="0"/>
    <x v="3"/>
    <x v="0"/>
    <x v="3"/>
    <x v="3"/>
    <x v="4076"/>
    <x v="1"/>
    <x v="3"/>
    <n v="37.925013250421905"/>
    <n v="37.925013250421905"/>
    <n v="3.7925013250421904E+16"/>
    <x v="3"/>
    <n v="4078"/>
    <s v="Si"/>
    <x v="1"/>
    <n v="2462.8750537105302"/>
    <n v="2.46287505371053E+16"/>
    <n v="279.61326009492501"/>
    <n v="2.79613260094925E+16"/>
    <x v="306"/>
    <n v="108.3"/>
  </r>
  <r>
    <x v="0"/>
    <n v="63"/>
    <x v="0"/>
    <x v="15"/>
    <x v="0"/>
    <x v="3"/>
    <x v="0"/>
    <x v="4077"/>
    <x v="1"/>
    <x v="0"/>
    <n v="37.924155217639097"/>
    <n v="37.924155217639097"/>
    <n v="3792415521763910"/>
    <x v="3"/>
    <n v="4079"/>
    <s v="Si"/>
    <x v="1"/>
    <n v="235.356247867099"/>
    <n v="2353562478670990"/>
    <n v="28.299724555538798"/>
    <n v="2829972455553880"/>
    <x v="541"/>
    <n v="105.8"/>
  </r>
  <r>
    <x v="0"/>
    <n v="65"/>
    <x v="0"/>
    <x v="2"/>
    <x v="2"/>
    <x v="3"/>
    <x v="3"/>
    <x v="4078"/>
    <x v="1"/>
    <x v="3"/>
    <n v="37.915804916949"/>
    <n v="3.7915804916949001"/>
    <n v="3791580491694900"/>
    <x v="3"/>
    <n v="4080"/>
    <s v="No"/>
    <x v="0"/>
    <n v="2198.1743946807601"/>
    <n v="2.19817439468076E+16"/>
    <n v="2.82634449305354"/>
    <n v="282634449305354"/>
    <x v="318"/>
    <n v="104.2"/>
  </r>
  <r>
    <x v="0"/>
    <n v="60"/>
    <x v="1"/>
    <x v="0"/>
    <x v="2"/>
    <x v="3"/>
    <x v="0"/>
    <x v="4079"/>
    <x v="0"/>
    <x v="1"/>
    <n v="37.899241317602403"/>
    <n v="3.7899241317602401"/>
    <n v="3789924131760240"/>
    <x v="3"/>
    <n v="4081"/>
    <s v="Si"/>
    <x v="1"/>
    <n v="2286.8571786573698"/>
    <n v="2.28685717865737E+16"/>
    <n v="272.86992354026398"/>
    <n v="2.72869923540264E+16"/>
    <x v="506"/>
    <n v="103.7"/>
  </r>
  <r>
    <x v="0"/>
    <n v="57"/>
    <x v="0"/>
    <x v="13"/>
    <x v="2"/>
    <x v="3"/>
    <x v="0"/>
    <x v="4080"/>
    <x v="0"/>
    <x v="1"/>
    <n v="37.770630070753903"/>
    <n v="3.7770630070753901"/>
    <n v="3777063007075390"/>
    <x v="3"/>
    <n v="4082"/>
    <s v="Si"/>
    <x v="1"/>
    <n v="246.01666872050299"/>
    <n v="2460166687205030"/>
    <n v="25.200646623788401"/>
    <n v="2520064662378840"/>
    <x v="295"/>
    <n v="103.6"/>
  </r>
  <r>
    <x v="0"/>
    <n v="60"/>
    <x v="0"/>
    <x v="16"/>
    <x v="3"/>
    <x v="0"/>
    <x v="0"/>
    <x v="4081"/>
    <x v="1"/>
    <x v="1"/>
    <n v="37.695823012404304"/>
    <n v="3.7695823012404301"/>
    <n v="3769582301240430"/>
    <x v="3"/>
    <n v="4083"/>
    <s v="No"/>
    <x v="0"/>
    <n v="213.52142392088001"/>
    <n v="2135214239208800"/>
    <n v="19.501943927856502"/>
    <n v="1950194392785650"/>
    <x v="418"/>
    <n v="99.2"/>
  </r>
  <r>
    <x v="0"/>
    <n v="64"/>
    <x v="1"/>
    <x v="9"/>
    <x v="3"/>
    <x v="3"/>
    <x v="0"/>
    <x v="4082"/>
    <x v="0"/>
    <x v="1"/>
    <n v="37.658961725577399"/>
    <n v="3.7658961725577398"/>
    <n v="3765896172557740"/>
    <x v="3"/>
    <n v="4084"/>
    <s v="Si"/>
    <x v="1"/>
    <n v="2433.2686441127098"/>
    <n v="2.43326864411271E+16"/>
    <n v="278.73284103221198"/>
    <n v="2.78732841032212E+16"/>
    <x v="466"/>
    <n v="103.2"/>
  </r>
  <r>
    <x v="0"/>
    <n v="65"/>
    <x v="1"/>
    <x v="9"/>
    <x v="1"/>
    <x v="0"/>
    <x v="3"/>
    <x v="4083"/>
    <x v="0"/>
    <x v="3"/>
    <n v="37.539157612600903"/>
    <n v="3.7539157612600902"/>
    <n v="3753915761260090"/>
    <x v="3"/>
    <n v="4085"/>
    <s v="No"/>
    <x v="0"/>
    <n v="2315.6396770451302"/>
    <n v="2.31563967704513E+16"/>
    <n v="2.12992595439971"/>
    <n v="212992595439971"/>
    <x v="323"/>
    <n v="97.8"/>
  </r>
  <r>
    <x v="0"/>
    <n v="66"/>
    <x v="0"/>
    <x v="15"/>
    <x v="1"/>
    <x v="0"/>
    <x v="3"/>
    <x v="4084"/>
    <x v="2"/>
    <x v="3"/>
    <n v="37.520942036901999"/>
    <n v="3.7520942036901999"/>
    <n v="3752094203690200"/>
    <x v="3"/>
    <n v="4086"/>
    <s v="Si"/>
    <x v="1"/>
    <n v="2378.3446244225602"/>
    <n v="2.37834462442256E+16"/>
    <n v="226.37890468061599"/>
    <n v="2.26378904680616E+16"/>
    <x v="399"/>
    <n v="98.7"/>
  </r>
  <r>
    <x v="0"/>
    <n v="66"/>
    <x v="1"/>
    <x v="2"/>
    <x v="1"/>
    <x v="2"/>
    <x v="3"/>
    <x v="4085"/>
    <x v="1"/>
    <x v="3"/>
    <n v="37.5145351590388"/>
    <n v="3.7514535159038802"/>
    <n v="3751453515903880"/>
    <x v="3"/>
    <n v="4087"/>
    <s v="No"/>
    <x v="0"/>
    <n v="2040.30052022727"/>
    <n v="2.04030052022727E+16"/>
    <n v="215.952605383487"/>
    <n v="2.15952605383487E+16"/>
    <x v="422"/>
    <n v="93"/>
  </r>
  <r>
    <x v="0"/>
    <n v="54"/>
    <x v="0"/>
    <x v="3"/>
    <x v="1"/>
    <x v="3"/>
    <x v="1"/>
    <x v="4086"/>
    <x v="1"/>
    <x v="3"/>
    <n v="37.489233103486299"/>
    <n v="3.7489233103486299"/>
    <n v="3748923310348630"/>
    <x v="3"/>
    <n v="4088"/>
    <s v="No"/>
    <x v="0"/>
    <n v="240.46820590555001"/>
    <n v="2404682059055500"/>
    <n v="262.462986013727"/>
    <n v="2.62462986013727E+16"/>
    <x v="422"/>
    <n v="99.1"/>
  </r>
  <r>
    <x v="0"/>
    <n v="62"/>
    <x v="1"/>
    <x v="17"/>
    <x v="2"/>
    <x v="2"/>
    <x v="0"/>
    <x v="4087"/>
    <x v="1"/>
    <x v="1"/>
    <n v="37.472650985716399"/>
    <n v="0.37472650985716399"/>
    <n v="374726509857164"/>
    <x v="3"/>
    <n v="4089"/>
    <s v="No"/>
    <x v="0"/>
    <n v="2050.3793369732398"/>
    <n v="2.05037933697324E+16"/>
    <n v="199.86036282296999"/>
    <n v="1.9986036282297E+16"/>
    <x v="213"/>
    <n v="98.9"/>
  </r>
  <r>
    <x v="0"/>
    <n v="50"/>
    <x v="1"/>
    <x v="2"/>
    <x v="1"/>
    <x v="3"/>
    <x v="1"/>
    <x v="4088"/>
    <x v="0"/>
    <x v="0"/>
    <n v="37.471744889683002"/>
    <n v="37.471744889683002"/>
    <n v="3.7471744889683E+16"/>
    <x v="3"/>
    <n v="4090"/>
    <s v="No"/>
    <x v="0"/>
    <n v="2242.5034193947999"/>
    <n v="2.2425034193948E+16"/>
    <n v="263.77682008354998"/>
    <n v="2.6377682008355E+16"/>
    <x v="70"/>
    <n v="91.3"/>
  </r>
  <r>
    <x v="0"/>
    <n v="43"/>
    <x v="1"/>
    <x v="3"/>
    <x v="3"/>
    <x v="0"/>
    <x v="2"/>
    <x v="4089"/>
    <x v="0"/>
    <x v="2"/>
    <n v="37.467173839644602"/>
    <n v="3.7467173839644601"/>
    <n v="3746717383964460"/>
    <x v="3"/>
    <n v="4091"/>
    <s v="No"/>
    <x v="0"/>
    <n v="2233.8501651428101"/>
    <n v="2.23385016514281E+16"/>
    <n v="232.77672639248701"/>
    <n v="2.32776726392487E+16"/>
    <x v="37"/>
    <n v="99.2"/>
  </r>
  <r>
    <x v="0"/>
    <n v="63"/>
    <x v="1"/>
    <x v="2"/>
    <x v="3"/>
    <x v="2"/>
    <x v="0"/>
    <x v="4090"/>
    <x v="1"/>
    <x v="2"/>
    <n v="37.447796310301698"/>
    <n v="37.447796310301698"/>
    <n v="3.7447796310301696E+16"/>
    <x v="3"/>
    <n v="4092"/>
    <s v="No"/>
    <x v="0"/>
    <n v="211.17347347383401"/>
    <n v="2111734734738340"/>
    <n v="2.4930535714717501"/>
    <n v="249305357147175"/>
    <x v="405"/>
    <n v="98.8"/>
  </r>
  <r>
    <x v="0"/>
    <n v="63"/>
    <x v="1"/>
    <x v="0"/>
    <x v="2"/>
    <x v="3"/>
    <x v="0"/>
    <x v="4091"/>
    <x v="0"/>
    <x v="3"/>
    <n v="37.437569294192002"/>
    <n v="37.437569294192002"/>
    <n v="3.7437569294192E+16"/>
    <x v="3"/>
    <n v="4093"/>
    <s v="No"/>
    <x v="0"/>
    <n v="2217.05484555781"/>
    <n v="2.21705484555781E+16"/>
    <n v="28.556992444702299"/>
    <n v="2855699244470230"/>
    <x v="407"/>
    <n v="103"/>
  </r>
  <r>
    <x v="0"/>
    <n v="64"/>
    <x v="0"/>
    <x v="0"/>
    <x v="1"/>
    <x v="0"/>
    <x v="0"/>
    <x v="4092"/>
    <x v="1"/>
    <x v="3"/>
    <n v="37.428052998757302"/>
    <n v="37.428052998757302"/>
    <n v="3742805299875730"/>
    <x v="3"/>
    <n v="4094"/>
    <s v="No"/>
    <x v="0"/>
    <n v="1919.31703868165"/>
    <n v="1.91931703868165E+16"/>
    <n v="195.675485492212"/>
    <n v="1.95675485492212E+16"/>
    <x v="414"/>
    <n v="100"/>
  </r>
  <r>
    <x v="0"/>
    <n v="61"/>
    <x v="0"/>
    <x v="12"/>
    <x v="2"/>
    <x v="0"/>
    <x v="0"/>
    <x v="4093"/>
    <x v="0"/>
    <x v="3"/>
    <n v="37.415074336886306"/>
    <n v="37.415074336886306"/>
    <n v="3.7415074336886304E+16"/>
    <x v="3"/>
    <n v="4095"/>
    <s v="Si"/>
    <x v="1"/>
    <n v="2159.09157510455"/>
    <n v="2.15909157510455E+16"/>
    <n v="232.92863796740599"/>
    <n v="2.32928637967406E+16"/>
    <x v="403"/>
    <n v="100.6"/>
  </r>
  <r>
    <x v="0"/>
    <n v="66"/>
    <x v="1"/>
    <x v="2"/>
    <x v="2"/>
    <x v="3"/>
    <x v="3"/>
    <x v="4094"/>
    <x v="0"/>
    <x v="1"/>
    <n v="37.408460371709694"/>
    <n v="37.408460371709694"/>
    <n v="3.7408460371709696E+16"/>
    <x v="3"/>
    <n v="4096"/>
    <s v="Si"/>
    <x v="1"/>
    <n v="2613.5825578331901"/>
    <n v="2.61358255783319E+16"/>
    <n v="26.636625325347001"/>
    <n v="2663662532534700"/>
    <x v="442"/>
    <n v="99"/>
  </r>
  <r>
    <x v="0"/>
    <n v="57"/>
    <x v="1"/>
    <x v="9"/>
    <x v="0"/>
    <x v="3"/>
    <x v="0"/>
    <x v="4095"/>
    <x v="0"/>
    <x v="2"/>
    <n v="37.324963218216396"/>
    <n v="3.7324963218216398"/>
    <n v="3732496321821640"/>
    <x v="3"/>
    <n v="4097"/>
    <s v="Si"/>
    <x v="1"/>
    <n v="2524.0589045204601"/>
    <n v="2.52405890452046E+16"/>
    <n v="275.81982139880603"/>
    <n v="2.75819821398806E+16"/>
    <x v="515"/>
    <n v="104.6"/>
  </r>
  <r>
    <x v="0"/>
    <n v="60"/>
    <x v="0"/>
    <x v="0"/>
    <x v="1"/>
    <x v="3"/>
    <x v="0"/>
    <x v="4096"/>
    <x v="1"/>
    <x v="3"/>
    <n v="37.280845103404502"/>
    <n v="3.7280845103404499"/>
    <n v="3728084510340450"/>
    <x v="3"/>
    <n v="4098"/>
    <s v="No"/>
    <x v="0"/>
    <n v="218.51465123555499"/>
    <n v="2185146512355550"/>
    <n v="240.38973617996601"/>
    <n v="2.40389736179966E+16"/>
    <x v="407"/>
    <n v="99.2"/>
  </r>
  <r>
    <x v="0"/>
    <n v="57"/>
    <x v="0"/>
    <x v="1"/>
    <x v="0"/>
    <x v="3"/>
    <x v="0"/>
    <x v="4097"/>
    <x v="0"/>
    <x v="0"/>
    <n v="37.2756577491879"/>
    <n v="3.7275657749187898"/>
    <n v="3727565774918790"/>
    <x v="3"/>
    <n v="4099"/>
    <s v="Si"/>
    <x v="1"/>
    <n v="2283.9974341683401"/>
    <n v="2.28399743416834E+16"/>
    <n v="3.0000000000000001E-12"/>
    <n v="300"/>
    <x v="276"/>
    <n v="104.6"/>
  </r>
  <r>
    <x v="0"/>
    <n v="65"/>
    <x v="1"/>
    <x v="0"/>
    <x v="2"/>
    <x v="0"/>
    <x v="3"/>
    <x v="4098"/>
    <x v="0"/>
    <x v="3"/>
    <n v="37.236029055125897"/>
    <n v="3.7236029055125899"/>
    <n v="3723602905512590"/>
    <x v="3"/>
    <n v="4100"/>
    <s v="Si"/>
    <x v="1"/>
    <n v="2374.0713240469399"/>
    <n v="2.37407132404694E+16"/>
    <n v="264.19257545125799"/>
    <n v="2.64192575451258E+16"/>
    <x v="390"/>
    <n v="108.4"/>
  </r>
  <r>
    <x v="0"/>
    <n v="46"/>
    <x v="1"/>
    <x v="9"/>
    <x v="1"/>
    <x v="0"/>
    <x v="1"/>
    <x v="4099"/>
    <x v="1"/>
    <x v="1"/>
    <n v="37.228857513580699"/>
    <n v="37.228857513580699"/>
    <n v="3722885751358070"/>
    <x v="3"/>
    <n v="4101"/>
    <s v="No"/>
    <x v="0"/>
    <n v="2342.8297597648898"/>
    <n v="2.34282975976489E+16"/>
    <n v="23.902328337373099"/>
    <n v="2390232833737310"/>
    <x v="19"/>
    <n v="92.2"/>
  </r>
  <r>
    <x v="0"/>
    <n v="63"/>
    <x v="1"/>
    <x v="0"/>
    <x v="2"/>
    <x v="0"/>
    <x v="0"/>
    <x v="4100"/>
    <x v="1"/>
    <x v="1"/>
    <n v="37.218592237245602"/>
    <n v="37.218592237245602"/>
    <n v="3.72185922372456E+16"/>
    <x v="3"/>
    <n v="4102"/>
    <s v="Si"/>
    <x v="1"/>
    <n v="2718.8851024932301"/>
    <n v="2.71888510249323E+16"/>
    <n v="29.552564605100802"/>
    <n v="2955256460510080"/>
    <x v="508"/>
    <n v="107.9"/>
  </r>
  <r>
    <x v="0"/>
    <n v="49"/>
    <x v="1"/>
    <x v="7"/>
    <x v="1"/>
    <x v="3"/>
    <x v="1"/>
    <x v="4101"/>
    <x v="1"/>
    <x v="1"/>
    <n v="37.191004317010304"/>
    <n v="3.7191004317010301"/>
    <n v="3719100431701030"/>
    <x v="3"/>
    <n v="4103"/>
    <s v="No"/>
    <x v="0"/>
    <n v="2283.7070234402399"/>
    <n v="2.28370702344024E+16"/>
    <n v="263.853985260017"/>
    <n v="2.63853985260017E+16"/>
    <x v="16"/>
    <n v="90.8"/>
  </r>
  <r>
    <x v="0"/>
    <n v="59"/>
    <x v="0"/>
    <x v="2"/>
    <x v="0"/>
    <x v="3"/>
    <x v="0"/>
    <x v="4102"/>
    <x v="0"/>
    <x v="0"/>
    <n v="37.184846018265503"/>
    <n v="3.7184846018265501"/>
    <n v="3718484601826550"/>
    <x v="3"/>
    <n v="4104"/>
    <s v="No"/>
    <x v="0"/>
    <n v="2062.9712599270301"/>
    <n v="2.06297125992703E+16"/>
    <n v="28.837044056520899"/>
    <n v="2883704405652090"/>
    <x v="479"/>
    <n v="105.9"/>
  </r>
  <r>
    <x v="0"/>
    <n v="66"/>
    <x v="0"/>
    <x v="17"/>
    <x v="0"/>
    <x v="3"/>
    <x v="3"/>
    <x v="4103"/>
    <x v="0"/>
    <x v="1"/>
    <n v="37.171874919876501"/>
    <n v="3.7171874919876502"/>
    <n v="3717187491987650"/>
    <x v="3"/>
    <n v="4105"/>
    <s v="Si"/>
    <x v="1"/>
    <n v="2442.9613125157298"/>
    <n v="2.44296131251573E+16"/>
    <n v="28.357698618157499"/>
    <n v="2835769861815750"/>
    <x v="542"/>
    <n v="109.9"/>
  </r>
  <r>
    <x v="0"/>
    <n v="71"/>
    <x v="1"/>
    <x v="15"/>
    <x v="2"/>
    <x v="0"/>
    <x v="3"/>
    <x v="4104"/>
    <x v="1"/>
    <x v="3"/>
    <n v="37.168797097924504"/>
    <n v="3.7168797097924502"/>
    <n v="3716879709792450"/>
    <x v="3"/>
    <n v="4106"/>
    <s v="No"/>
    <x v="0"/>
    <n v="2104.4314139396802"/>
    <n v="2.10443141393968E+16"/>
    <n v="254.31191647161901"/>
    <n v="2.54311916471619E+16"/>
    <x v="122"/>
    <n v="103.4"/>
  </r>
  <r>
    <x v="0"/>
    <n v="56"/>
    <x v="0"/>
    <x v="2"/>
    <x v="0"/>
    <x v="0"/>
    <x v="0"/>
    <x v="4105"/>
    <x v="1"/>
    <x v="0"/>
    <n v="37.166177363344303"/>
    <n v="37.166177363344303"/>
    <n v="3.7166177363344304E+16"/>
    <x v="3"/>
    <n v="4107"/>
    <s v="Si"/>
    <x v="1"/>
    <n v="2425.28236705583"/>
    <n v="2.42528236705583E+16"/>
    <n v="27.520005444016402"/>
    <n v="2752000544401640"/>
    <x v="529"/>
    <n v="107.9"/>
  </r>
  <r>
    <x v="0"/>
    <n v="65"/>
    <x v="0"/>
    <x v="0"/>
    <x v="0"/>
    <x v="3"/>
    <x v="3"/>
    <x v="4106"/>
    <x v="1"/>
    <x v="3"/>
    <n v="37.141320063188196"/>
    <n v="3.7141320063188199"/>
    <n v="3714132006318820"/>
    <x v="3"/>
    <n v="4108"/>
    <s v="Si"/>
    <x v="1"/>
    <n v="2335.01633165265"/>
    <n v="2.33501633165265E+16"/>
    <n v="223.20370230613"/>
    <n v="2.2320370230613E+16"/>
    <x v="409"/>
    <n v="105.9"/>
  </r>
  <r>
    <x v="0"/>
    <n v="59"/>
    <x v="0"/>
    <x v="9"/>
    <x v="2"/>
    <x v="0"/>
    <x v="0"/>
    <x v="4107"/>
    <x v="0"/>
    <x v="1"/>
    <n v="37.088740046903801"/>
    <n v="37.088740046903801"/>
    <n v="3.70887400469038E+16"/>
    <x v="3"/>
    <n v="4109"/>
    <s v="Si"/>
    <x v="1"/>
    <n v="2292.9939516397599"/>
    <n v="2.29299395163976E+16"/>
    <n v="255.31305402227801"/>
    <n v="2.55313054022278E+16"/>
    <x v="382"/>
    <n v="103.4"/>
  </r>
  <r>
    <x v="0"/>
    <n v="65"/>
    <x v="1"/>
    <x v="9"/>
    <x v="0"/>
    <x v="3"/>
    <x v="3"/>
    <x v="4108"/>
    <x v="0"/>
    <x v="3"/>
    <n v="37.071577149303501"/>
    <n v="3.7071577149303501"/>
    <n v="3707157714930350"/>
    <x v="3"/>
    <n v="4110"/>
    <s v="Si"/>
    <x v="1"/>
    <n v="25.605080461925699"/>
    <n v="256050804619257"/>
    <n v="285.22728061195801"/>
    <n v="2.85227280611958E+16"/>
    <x v="145"/>
    <n v="101.4"/>
  </r>
  <r>
    <x v="0"/>
    <n v="66"/>
    <x v="0"/>
    <x v="0"/>
    <x v="3"/>
    <x v="3"/>
    <x v="3"/>
    <x v="4109"/>
    <x v="1"/>
    <x v="3"/>
    <n v="37.0715375099157"/>
    <n v="3.7071537509915702"/>
    <n v="3707153750991570"/>
    <x v="3"/>
    <n v="4111"/>
    <s v="Si"/>
    <x v="1"/>
    <n v="225.091730773644"/>
    <n v="2250917307736440"/>
    <n v="233.40181011925401"/>
    <n v="2.33401810119254E+16"/>
    <x v="269"/>
    <n v="102.1"/>
  </r>
  <r>
    <x v="0"/>
    <n v="48"/>
    <x v="1"/>
    <x v="8"/>
    <x v="1"/>
    <x v="0"/>
    <x v="1"/>
    <x v="4110"/>
    <x v="1"/>
    <x v="0"/>
    <n v="36.996020241475897"/>
    <n v="36.996020241475897"/>
    <n v="3699602024147590"/>
    <x v="3"/>
    <n v="4112"/>
    <s v="No"/>
    <x v="0"/>
    <n v="235.18397527685701"/>
    <n v="2351839752768570"/>
    <n v="22.827438964892401"/>
    <n v="2282743896489240"/>
    <x v="238"/>
    <n v="89.6"/>
  </r>
  <r>
    <x v="0"/>
    <n v="57"/>
    <x v="1"/>
    <x v="5"/>
    <x v="0"/>
    <x v="3"/>
    <x v="0"/>
    <x v="4111"/>
    <x v="1"/>
    <x v="1"/>
    <n v="36.992957282098999"/>
    <n v="3.6992957282099002"/>
    <n v="3699295728209900"/>
    <x v="3"/>
    <n v="4113"/>
    <s v="Si"/>
    <x v="1"/>
    <n v="244.62358862417199"/>
    <n v="2446235886241720"/>
    <n v="27.328552601141499"/>
    <n v="2732855260114150"/>
    <x v="124"/>
    <n v="102.3"/>
  </r>
  <r>
    <x v="0"/>
    <n v="65"/>
    <x v="1"/>
    <x v="0"/>
    <x v="2"/>
    <x v="3"/>
    <x v="3"/>
    <x v="4112"/>
    <x v="0"/>
    <x v="1"/>
    <n v="36.987030061148893"/>
    <n v="36.987030061148893"/>
    <n v="3.6987030061148896E+16"/>
    <x v="3"/>
    <n v="4114"/>
    <s v="No"/>
    <x v="0"/>
    <n v="225.90470800798801"/>
    <n v="2259047080079880"/>
    <n v="222.30035251147399"/>
    <n v="2.22300352511474E+16"/>
    <x v="446"/>
    <n v="102.4"/>
  </r>
  <r>
    <x v="0"/>
    <n v="63"/>
    <x v="0"/>
    <x v="10"/>
    <x v="3"/>
    <x v="3"/>
    <x v="0"/>
    <x v="4113"/>
    <x v="0"/>
    <x v="3"/>
    <n v="36.916612780887704"/>
    <n v="3.6916612780887701"/>
    <n v="3691661278088770"/>
    <x v="3"/>
    <n v="4115"/>
    <s v="Si"/>
    <x v="1"/>
    <n v="2336.1998388300199"/>
    <n v="2.33619983883002E+16"/>
    <n v="291.051949287436"/>
    <n v="2.91051949287436E+16"/>
    <x v="91"/>
    <n v="103.2"/>
  </r>
  <r>
    <x v="0"/>
    <n v="51"/>
    <x v="1"/>
    <x v="8"/>
    <x v="3"/>
    <x v="0"/>
    <x v="1"/>
    <x v="4114"/>
    <x v="0"/>
    <x v="0"/>
    <n v="36.897364642714201"/>
    <n v="3.6897364642714199"/>
    <n v="3689736464271420"/>
    <x v="3"/>
    <n v="4116"/>
    <s v="Si"/>
    <x v="1"/>
    <n v="228.25727964900801"/>
    <n v="2282572796490080"/>
    <n v="0.27383717469363"/>
    <n v="27383717469363"/>
    <x v="22"/>
    <n v="100.6"/>
  </r>
  <r>
    <x v="0"/>
    <n v="59"/>
    <x v="1"/>
    <x v="9"/>
    <x v="1"/>
    <x v="0"/>
    <x v="0"/>
    <x v="4115"/>
    <x v="1"/>
    <x v="0"/>
    <n v="36.892774021014596"/>
    <n v="3.6892774021014598"/>
    <n v="3689277402101460"/>
    <x v="3"/>
    <n v="4117"/>
    <s v="No"/>
    <x v="0"/>
    <n v="2298.78054859146"/>
    <n v="2.29878054859146E+16"/>
    <n v="22.422610648281498"/>
    <n v="2242261064828150"/>
    <x v="415"/>
    <n v="99"/>
  </r>
  <r>
    <x v="0"/>
    <n v="59"/>
    <x v="0"/>
    <x v="12"/>
    <x v="3"/>
    <x v="0"/>
    <x v="0"/>
    <x v="4116"/>
    <x v="0"/>
    <x v="0"/>
    <n v="36.8872403464458"/>
    <n v="3.6887240346445802"/>
    <n v="3688724034644580"/>
    <x v="3"/>
    <n v="4118"/>
    <s v="No"/>
    <x v="0"/>
    <n v="2099.2308375474099"/>
    <n v="2.09923083754741E+16"/>
    <n v="241.958811779786"/>
    <n v="2.41958811779786E+16"/>
    <x v="180"/>
    <n v="99.3"/>
  </r>
  <r>
    <x v="0"/>
    <n v="59"/>
    <x v="0"/>
    <x v="4"/>
    <x v="3"/>
    <x v="3"/>
    <x v="0"/>
    <x v="4117"/>
    <x v="0"/>
    <x v="1"/>
    <n v="36.884176135662301"/>
    <n v="0.368841761356623"/>
    <n v="368841761356623"/>
    <x v="3"/>
    <n v="4119"/>
    <s v="No"/>
    <x v="0"/>
    <n v="2359.85232385876"/>
    <n v="2.35985232385876E+16"/>
    <n v="233.32256562050401"/>
    <n v="2.33322565620504E+16"/>
    <x v="300"/>
    <n v="103.5"/>
  </r>
  <r>
    <x v="0"/>
    <n v="57"/>
    <x v="0"/>
    <x v="1"/>
    <x v="2"/>
    <x v="3"/>
    <x v="0"/>
    <x v="4118"/>
    <x v="0"/>
    <x v="1"/>
    <n v="36.876368392252104"/>
    <n v="3.6876368392252101"/>
    <n v="3687636839225210"/>
    <x v="3"/>
    <n v="4120"/>
    <s v="Si"/>
    <x v="1"/>
    <n v="2352.7166004492001"/>
    <n v="2.3527166004492E+16"/>
    <n v="28.544165958915599"/>
    <n v="2854416595891560"/>
    <x v="442"/>
    <n v="105.7"/>
  </r>
  <r>
    <x v="0"/>
    <n v="53"/>
    <x v="0"/>
    <x v="2"/>
    <x v="1"/>
    <x v="0"/>
    <x v="1"/>
    <x v="4119"/>
    <x v="0"/>
    <x v="0"/>
    <n v="36.854326632663295"/>
    <n v="36.854326632663295"/>
    <n v="3.6854326632663296E+16"/>
    <x v="3"/>
    <n v="4121"/>
    <s v="Si"/>
    <x v="1"/>
    <n v="257.61213271112399"/>
    <n v="2576121327111240"/>
    <n v="239.088787851022"/>
    <n v="2.39088787851022E+16"/>
    <x v="0"/>
    <n v="99.1"/>
  </r>
  <r>
    <x v="0"/>
    <n v="54"/>
    <x v="0"/>
    <x v="2"/>
    <x v="1"/>
    <x v="0"/>
    <x v="1"/>
    <x v="4120"/>
    <x v="1"/>
    <x v="0"/>
    <n v="36.850385616483003"/>
    <n v="3.6850385616483003E-2"/>
    <n v="36850385616483"/>
    <x v="3"/>
    <n v="4122"/>
    <s v="No"/>
    <x v="0"/>
    <n v="2471.0330582166798"/>
    <n v="2.47103305821668E+16"/>
    <n v="26.3550447758006"/>
    <n v="2635504477580060"/>
    <x v="148"/>
    <n v="94.2"/>
  </r>
  <r>
    <x v="0"/>
    <n v="58"/>
    <x v="1"/>
    <x v="2"/>
    <x v="1"/>
    <x v="1"/>
    <x v="0"/>
    <x v="4121"/>
    <x v="1"/>
    <x v="1"/>
    <n v="36.785210475408398"/>
    <n v="3.6785210475408401"/>
    <n v="3678521047540840"/>
    <x v="3"/>
    <n v="4123"/>
    <s v="No"/>
    <x v="0"/>
    <n v="2304.63722510146"/>
    <n v="2.30463722510146E+16"/>
    <n v="196.56337103266901"/>
    <n v="1.96563371032669E+16"/>
    <x v="458"/>
    <n v="98.1"/>
  </r>
  <r>
    <x v="0"/>
    <n v="59"/>
    <x v="1"/>
    <x v="1"/>
    <x v="1"/>
    <x v="3"/>
    <x v="0"/>
    <x v="4122"/>
    <x v="1"/>
    <x v="1"/>
    <n v="36.762533244524803"/>
    <n v="3.67625332445248"/>
    <n v="3676253324452480"/>
    <x v="3"/>
    <n v="4124"/>
    <s v="No"/>
    <x v="0"/>
    <n v="2178.1743637027498"/>
    <n v="2.17817436370275E+16"/>
    <n v="245.143779943662"/>
    <n v="2.45143779943662E+16"/>
    <x v="75"/>
    <n v="95"/>
  </r>
  <r>
    <x v="0"/>
    <n v="59"/>
    <x v="1"/>
    <x v="6"/>
    <x v="0"/>
    <x v="3"/>
    <x v="0"/>
    <x v="4123"/>
    <x v="1"/>
    <x v="1"/>
    <n v="36.762244222353203"/>
    <n v="36.762244222353203"/>
    <n v="3.67622442223532E+16"/>
    <x v="3"/>
    <n v="4125"/>
    <s v="Si"/>
    <x v="1"/>
    <n v="2399.4567662388799"/>
    <n v="2.39945676623888E+16"/>
    <n v="253.503186965488"/>
    <n v="2.53503186965488E+16"/>
    <x v="477"/>
    <n v="106.5"/>
  </r>
  <r>
    <x v="0"/>
    <n v="66"/>
    <x v="0"/>
    <x v="4"/>
    <x v="2"/>
    <x v="3"/>
    <x v="3"/>
    <x v="4124"/>
    <x v="1"/>
    <x v="3"/>
    <n v="36.7559473174014"/>
    <n v="3.6755947317401398"/>
    <n v="3675594731740140"/>
    <x v="3"/>
    <n v="4126"/>
    <s v="No"/>
    <x v="0"/>
    <n v="2047.66983856877"/>
    <n v="2.04766983856877E+16"/>
    <n v="234.076042158863"/>
    <n v="2.34076042158863E+16"/>
    <x v="163"/>
    <n v="101.8"/>
  </r>
  <r>
    <x v="0"/>
    <n v="54"/>
    <x v="0"/>
    <x v="2"/>
    <x v="2"/>
    <x v="3"/>
    <x v="1"/>
    <x v="4125"/>
    <x v="0"/>
    <x v="0"/>
    <n v="36.752534497987106"/>
    <n v="36.752534497987106"/>
    <n v="3.6752534497987104E+16"/>
    <x v="3"/>
    <n v="4127"/>
    <s v="No"/>
    <x v="0"/>
    <n v="2350.7766210725399"/>
    <n v="2.35077662107254E+16"/>
    <n v="26.325790570353"/>
    <n v="2632579057035300"/>
    <x v="338"/>
    <n v="103.3"/>
  </r>
  <r>
    <x v="0"/>
    <n v="54"/>
    <x v="0"/>
    <x v="7"/>
    <x v="1"/>
    <x v="0"/>
    <x v="1"/>
    <x v="4126"/>
    <x v="1"/>
    <x v="3"/>
    <n v="36.735239758377602"/>
    <n v="36.735239758377602"/>
    <n v="3673523975837760"/>
    <x v="3"/>
    <n v="4128"/>
    <s v="No"/>
    <x v="0"/>
    <n v="212.381410919757"/>
    <n v="2123814109197570"/>
    <n v="252.93909888977001"/>
    <n v="2.5293909888977E+16"/>
    <x v="416"/>
    <n v="92.2"/>
  </r>
  <r>
    <x v="0"/>
    <n v="71"/>
    <x v="0"/>
    <x v="13"/>
    <x v="2"/>
    <x v="3"/>
    <x v="3"/>
    <x v="4127"/>
    <x v="0"/>
    <x v="1"/>
    <n v="36.712977545494596"/>
    <n v="3.6712977545494598"/>
    <n v="3671297754549460"/>
    <x v="3"/>
    <n v="4129"/>
    <s v="Si"/>
    <x v="1"/>
    <n v="2162.53717766933"/>
    <n v="2.16253717766933E+16"/>
    <n v="28.888702815106399"/>
    <n v="2888870281510640"/>
    <x v="534"/>
    <n v="112.9"/>
  </r>
  <r>
    <x v="0"/>
    <n v="69"/>
    <x v="1"/>
    <x v="1"/>
    <x v="2"/>
    <x v="3"/>
    <x v="3"/>
    <x v="4128"/>
    <x v="0"/>
    <x v="1"/>
    <n v="36.680060987137701"/>
    <n v="3.6680060987137701"/>
    <n v="3668006098713770"/>
    <x v="3"/>
    <n v="4130"/>
    <s v="Si"/>
    <x v="1"/>
    <n v="2536.8689616674701"/>
    <n v="2.53686896166747E+16"/>
    <n v="262.87398338824801"/>
    <n v="2.62873983388248E+16"/>
    <x v="356"/>
    <n v="105.2"/>
  </r>
  <r>
    <x v="0"/>
    <n v="64"/>
    <x v="1"/>
    <x v="1"/>
    <x v="1"/>
    <x v="2"/>
    <x v="0"/>
    <x v="4129"/>
    <x v="1"/>
    <x v="1"/>
    <n v="36.675790952513097"/>
    <n v="3.6675790952513099"/>
    <n v="3667579095251310"/>
    <x v="3"/>
    <n v="4131"/>
    <s v="Si"/>
    <x v="1"/>
    <n v="2500.9322355475801"/>
    <n v="2.50093223554758E+16"/>
    <n v="231.33271074321101"/>
    <n v="2.31332710743211E+16"/>
    <x v="14"/>
    <n v="98"/>
  </r>
  <r>
    <x v="0"/>
    <n v="56"/>
    <x v="1"/>
    <x v="0"/>
    <x v="2"/>
    <x v="3"/>
    <x v="0"/>
    <x v="4130"/>
    <x v="0"/>
    <x v="0"/>
    <n v="36.655834754083401"/>
    <n v="3.6655834754083401"/>
    <n v="3665583475408340"/>
    <x v="3"/>
    <n v="4132"/>
    <s v="Si"/>
    <x v="1"/>
    <n v="256.93459307811702"/>
    <n v="2569345930781170"/>
    <n v="251.199529149829"/>
    <n v="2.51199529149829E+16"/>
    <x v="518"/>
    <n v="107"/>
  </r>
  <r>
    <x v="0"/>
    <n v="58"/>
    <x v="0"/>
    <x v="16"/>
    <x v="1"/>
    <x v="2"/>
    <x v="0"/>
    <x v="4131"/>
    <x v="1"/>
    <x v="3"/>
    <n v="36.625000826765003"/>
    <n v="36.625000826765003"/>
    <n v="3.6625000826765E+16"/>
    <x v="3"/>
    <n v="4133"/>
    <s v="No"/>
    <x v="0"/>
    <n v="2141.05900143501"/>
    <n v="2.14105900143501E+16"/>
    <n v="222.71023114354"/>
    <n v="2.2271023114354E+16"/>
    <x v="350"/>
    <n v="99.1"/>
  </r>
  <r>
    <x v="0"/>
    <n v="65"/>
    <x v="0"/>
    <x v="0"/>
    <x v="2"/>
    <x v="3"/>
    <x v="3"/>
    <x v="4132"/>
    <x v="1"/>
    <x v="3"/>
    <n v="36.624964918771504"/>
    <n v="36.624964918771504"/>
    <n v="3.6624964918771504E+16"/>
    <x v="3"/>
    <n v="4134"/>
    <s v="Si"/>
    <x v="1"/>
    <n v="22.440189897555801"/>
    <n v="224401898975558"/>
    <n v="2.6327597074117302"/>
    <n v="263275970741173"/>
    <x v="396"/>
    <n v="109.4"/>
  </r>
  <r>
    <x v="0"/>
    <n v="60"/>
    <x v="1"/>
    <x v="9"/>
    <x v="1"/>
    <x v="3"/>
    <x v="0"/>
    <x v="4133"/>
    <x v="0"/>
    <x v="1"/>
    <n v="36.6226265657033"/>
    <n v="3.6622626565703298"/>
    <n v="3662262656570330"/>
    <x v="3"/>
    <n v="4135"/>
    <s v="No"/>
    <x v="0"/>
    <n v="2204.9549193697198"/>
    <n v="2.20495491936972E+16"/>
    <n v="238.75548491127901"/>
    <n v="2.38755484911279E+16"/>
    <x v="201"/>
    <n v="103.3"/>
  </r>
  <r>
    <x v="0"/>
    <n v="60"/>
    <x v="0"/>
    <x v="1"/>
    <x v="3"/>
    <x v="3"/>
    <x v="0"/>
    <x v="4134"/>
    <x v="1"/>
    <x v="3"/>
    <n v="36.604635820660306"/>
    <n v="36.604635820660306"/>
    <n v="3.6604635820660304E+16"/>
    <x v="3"/>
    <n v="4136"/>
    <s v="No"/>
    <x v="0"/>
    <n v="2193.03450930075"/>
    <n v="2.19303450930075E+16"/>
    <n v="240.04045714855599"/>
    <n v="2.40040457148556E+16"/>
    <x v="415"/>
    <n v="102.7"/>
  </r>
  <r>
    <x v="0"/>
    <n v="62"/>
    <x v="1"/>
    <x v="4"/>
    <x v="1"/>
    <x v="3"/>
    <x v="0"/>
    <x v="4135"/>
    <x v="1"/>
    <x v="3"/>
    <n v="36.589609617681397"/>
    <n v="3.6589609617681398"/>
    <n v="3658960961768140"/>
    <x v="3"/>
    <n v="4137"/>
    <s v="Si"/>
    <x v="1"/>
    <n v="2203.7437277487502"/>
    <n v="2.20374372774875E+16"/>
    <n v="253.919105477811"/>
    <n v="2.53919105477811E+16"/>
    <x v="274"/>
    <n v="99.5"/>
  </r>
  <r>
    <x v="0"/>
    <n v="69"/>
    <x v="1"/>
    <x v="3"/>
    <x v="0"/>
    <x v="0"/>
    <x v="3"/>
    <x v="4136"/>
    <x v="0"/>
    <x v="1"/>
    <n v="36.588316218169297"/>
    <n v="36.588316218169297"/>
    <n v="3658831621816930"/>
    <x v="3"/>
    <n v="4138"/>
    <s v="Si"/>
    <x v="1"/>
    <n v="2164.3668994949298"/>
    <n v="2.16436689949493E+16"/>
    <n v="3.0000000000000001E-12"/>
    <n v="300"/>
    <x v="525"/>
    <n v="105.8"/>
  </r>
  <r>
    <x v="0"/>
    <n v="65"/>
    <x v="1"/>
    <x v="2"/>
    <x v="2"/>
    <x v="3"/>
    <x v="3"/>
    <x v="4137"/>
    <x v="0"/>
    <x v="1"/>
    <n v="36.560175748885399"/>
    <n v="3.6560175748885402"/>
    <n v="3656017574888540"/>
    <x v="3"/>
    <n v="4139"/>
    <s v="Si"/>
    <x v="1"/>
    <n v="2482.34008943857"/>
    <n v="2.48234008943857E+16"/>
    <n v="25.5071790565522"/>
    <n v="2550717905655220"/>
    <x v="334"/>
    <n v="102.9"/>
  </r>
  <r>
    <x v="0"/>
    <n v="57"/>
    <x v="0"/>
    <x v="9"/>
    <x v="1"/>
    <x v="0"/>
    <x v="0"/>
    <x v="4138"/>
    <x v="1"/>
    <x v="1"/>
    <n v="36.559861934647202"/>
    <n v="3.6559861934647202"/>
    <n v="3655986193464720"/>
    <x v="3"/>
    <n v="4140"/>
    <s v="No"/>
    <x v="0"/>
    <n v="197.50154167532099"/>
    <n v="1975015416753210"/>
    <n v="218.097818280437"/>
    <n v="2.18097818280437E+16"/>
    <x v="240"/>
    <n v="93.8"/>
  </r>
  <r>
    <x v="0"/>
    <n v="51"/>
    <x v="1"/>
    <x v="2"/>
    <x v="1"/>
    <x v="3"/>
    <x v="1"/>
    <x v="4139"/>
    <x v="0"/>
    <x v="1"/>
    <n v="36.514876307137101"/>
    <n v="3.6514876307137101"/>
    <n v="3651487630713710"/>
    <x v="3"/>
    <n v="4141"/>
    <s v="No"/>
    <x v="0"/>
    <n v="2389.3536389774699"/>
    <n v="2.38935363897747E+16"/>
    <n v="26.739040744731401"/>
    <n v="2673904074473140"/>
    <x v="28"/>
    <n v="89.6"/>
  </r>
  <r>
    <x v="0"/>
    <n v="61"/>
    <x v="0"/>
    <x v="5"/>
    <x v="0"/>
    <x v="3"/>
    <x v="0"/>
    <x v="4140"/>
    <x v="0"/>
    <x v="0"/>
    <n v="36.495135018669302"/>
    <n v="0.364951350186693"/>
    <n v="364951350186693"/>
    <x v="3"/>
    <n v="4142"/>
    <s v="Si"/>
    <x v="1"/>
    <n v="26.1918422468693"/>
    <n v="261918422468693"/>
    <n v="3.0000000000000001E-12"/>
    <n v="300"/>
    <x v="276"/>
    <n v="106.7"/>
  </r>
  <r>
    <x v="0"/>
    <n v="54"/>
    <x v="0"/>
    <x v="2"/>
    <x v="1"/>
    <x v="1"/>
    <x v="1"/>
    <x v="4141"/>
    <x v="2"/>
    <x v="1"/>
    <n v="36.494731535822801"/>
    <n v="3.6494731535822802"/>
    <n v="3649473153582280"/>
    <x v="3"/>
    <n v="4143"/>
    <s v="No"/>
    <x v="0"/>
    <n v="1917.1917864698601"/>
    <n v="1.91719178646986E+16"/>
    <n v="21.1178045496134"/>
    <n v="2111780454961340"/>
    <x v="200"/>
    <n v="87.7"/>
  </r>
  <r>
    <x v="0"/>
    <n v="52"/>
    <x v="0"/>
    <x v="0"/>
    <x v="2"/>
    <x v="0"/>
    <x v="1"/>
    <x v="4142"/>
    <x v="1"/>
    <x v="2"/>
    <n v="36.466673189601501"/>
    <n v="3.6466673189601502"/>
    <n v="3646667318960150"/>
    <x v="3"/>
    <n v="4144"/>
    <s v="Si"/>
    <x v="1"/>
    <n v="234.28042231121199"/>
    <n v="2342804223112120"/>
    <n v="3.0000000000000001E-12"/>
    <n v="300"/>
    <x v="282"/>
    <n v="102.1"/>
  </r>
  <r>
    <x v="0"/>
    <n v="61"/>
    <x v="0"/>
    <x v="4"/>
    <x v="3"/>
    <x v="0"/>
    <x v="0"/>
    <x v="4143"/>
    <x v="0"/>
    <x v="0"/>
    <n v="36.411481178242497"/>
    <n v="36.411481178242497"/>
    <n v="3.6411481178242496E+16"/>
    <x v="3"/>
    <n v="4145"/>
    <s v="No"/>
    <x v="0"/>
    <n v="2188.2364411856202"/>
    <n v="2.18823644118562E+16"/>
    <n v="262.82232627266899"/>
    <n v="2.62822326272669E+16"/>
    <x v="451"/>
    <n v="99.8"/>
  </r>
  <r>
    <x v="0"/>
    <n v="56"/>
    <x v="1"/>
    <x v="15"/>
    <x v="1"/>
    <x v="0"/>
    <x v="0"/>
    <x v="4144"/>
    <x v="0"/>
    <x v="1"/>
    <n v="36.390380931095102"/>
    <n v="3.6390380931095101"/>
    <n v="3639038093109510"/>
    <x v="3"/>
    <n v="4146"/>
    <s v="No"/>
    <x v="0"/>
    <n v="2417.2085973243202"/>
    <n v="2.41720859732432E+16"/>
    <n v="2.5281797120840301"/>
    <n v="252817971208403"/>
    <x v="123"/>
    <n v="99"/>
  </r>
  <r>
    <x v="0"/>
    <n v="50"/>
    <x v="0"/>
    <x v="5"/>
    <x v="1"/>
    <x v="0"/>
    <x v="1"/>
    <x v="4145"/>
    <x v="1"/>
    <x v="1"/>
    <n v="36.358030493476498"/>
    <n v="3.6358030493476501"/>
    <n v="3635803049347650"/>
    <x v="3"/>
    <n v="4147"/>
    <s v="Si"/>
    <x v="1"/>
    <n v="247.530443039418"/>
    <n v="2475304430394180"/>
    <n v="23.889184467761801"/>
    <n v="2388918446776180"/>
    <x v="167"/>
    <n v="90.2"/>
  </r>
  <r>
    <x v="0"/>
    <n v="59"/>
    <x v="0"/>
    <x v="0"/>
    <x v="1"/>
    <x v="0"/>
    <x v="0"/>
    <x v="4146"/>
    <x v="1"/>
    <x v="1"/>
    <n v="36.302566811089804"/>
    <n v="3.63025668110898"/>
    <n v="3630256681108980"/>
    <x v="3"/>
    <n v="4148"/>
    <s v="No"/>
    <x v="0"/>
    <n v="1870.86841612387"/>
    <n v="1.87086841612387E+16"/>
    <n v="21.756577520760899"/>
    <n v="2175657752076090"/>
    <x v="7"/>
    <n v="97.7"/>
  </r>
  <r>
    <x v="0"/>
    <n v="47"/>
    <x v="1"/>
    <x v="2"/>
    <x v="1"/>
    <x v="3"/>
    <x v="1"/>
    <x v="4147"/>
    <x v="0"/>
    <x v="1"/>
    <n v="36.261168674193499"/>
    <n v="3.6261168674193498"/>
    <n v="3626116867419350"/>
    <x v="3"/>
    <n v="4149"/>
    <s v="No"/>
    <x v="0"/>
    <n v="221.24369107739801"/>
    <n v="2212436910773980"/>
    <n v="0.22312930275689"/>
    <n v="22312930275689"/>
    <x v="331"/>
    <n v="93.2"/>
  </r>
  <r>
    <x v="0"/>
    <n v="56"/>
    <x v="1"/>
    <x v="5"/>
    <x v="1"/>
    <x v="0"/>
    <x v="0"/>
    <x v="4148"/>
    <x v="1"/>
    <x v="1"/>
    <n v="36.230378556576895"/>
    <n v="0.36230378556576898"/>
    <n v="362303785565769"/>
    <x v="3"/>
    <n v="4150"/>
    <s v="No"/>
    <x v="0"/>
    <n v="2139.24031555703"/>
    <n v="2.13924031555703E+16"/>
    <n v="242.188560040672"/>
    <n v="2.42188560040672E+16"/>
    <x v="280"/>
    <n v="96"/>
  </r>
  <r>
    <x v="0"/>
    <n v="65"/>
    <x v="0"/>
    <x v="12"/>
    <x v="3"/>
    <x v="3"/>
    <x v="3"/>
    <x v="4149"/>
    <x v="0"/>
    <x v="1"/>
    <n v="36.207085417807505"/>
    <n v="36.207085417807505"/>
    <n v="3.6207085417807504E+16"/>
    <x v="3"/>
    <n v="4151"/>
    <s v="Si"/>
    <x v="1"/>
    <n v="2363.0971829816199"/>
    <n v="2.36309718298162E+16"/>
    <n v="255.150374962223"/>
    <n v="2.55150374962223E+16"/>
    <x v="301"/>
    <n v="105.4"/>
  </r>
  <r>
    <x v="0"/>
    <n v="68"/>
    <x v="0"/>
    <x v="5"/>
    <x v="0"/>
    <x v="3"/>
    <x v="3"/>
    <x v="4150"/>
    <x v="0"/>
    <x v="3"/>
    <n v="36.170735990857203"/>
    <n v="3.6170735990857201"/>
    <n v="3617073599085720"/>
    <x v="3"/>
    <n v="4152"/>
    <s v="Si"/>
    <x v="1"/>
    <n v="1992.7233118981101"/>
    <n v="1.99272331189811E+16"/>
    <n v="2.6253252980548898"/>
    <n v="262532529805489"/>
    <x v="364"/>
    <n v="104.1"/>
  </r>
  <r>
    <x v="0"/>
    <n v="51"/>
    <x v="0"/>
    <x v="11"/>
    <x v="1"/>
    <x v="2"/>
    <x v="1"/>
    <x v="4151"/>
    <x v="1"/>
    <x v="3"/>
    <n v="36.162004213009503"/>
    <n v="36.162004213009503"/>
    <n v="3.6162004213009504E+16"/>
    <x v="3"/>
    <n v="4153"/>
    <s v="No"/>
    <x v="0"/>
    <n v="1807.71451190119"/>
    <n v="1.80771451190119E+16"/>
    <n v="204.59528117791899"/>
    <n v="2.04595281177919E+16"/>
    <x v="42"/>
    <n v="98"/>
  </r>
  <r>
    <x v="0"/>
    <n v="58"/>
    <x v="0"/>
    <x v="0"/>
    <x v="2"/>
    <x v="0"/>
    <x v="0"/>
    <x v="4152"/>
    <x v="1"/>
    <x v="0"/>
    <n v="36.159080763407204"/>
    <n v="3.6159080763407201"/>
    <n v="3615908076340720"/>
    <x v="3"/>
    <n v="4154"/>
    <s v="No"/>
    <x v="0"/>
    <n v="2156.8176890950199"/>
    <n v="2.15681768909502E+16"/>
    <n v="242.75402398657499"/>
    <n v="2.42754023986575E+16"/>
    <x v="449"/>
    <n v="99.3"/>
  </r>
  <r>
    <x v="0"/>
    <n v="49"/>
    <x v="1"/>
    <x v="2"/>
    <x v="1"/>
    <x v="1"/>
    <x v="1"/>
    <x v="4153"/>
    <x v="1"/>
    <x v="0"/>
    <n v="36.148859403434898"/>
    <n v="3.6148859403434899"/>
    <n v="3614885940343490"/>
    <x v="3"/>
    <n v="4155"/>
    <s v="No"/>
    <x v="0"/>
    <n v="205.63781538927901"/>
    <n v="2056378153892790"/>
    <n v="22.1126694129435"/>
    <n v="2211266941294350"/>
    <x v="21"/>
    <n v="92.7"/>
  </r>
  <r>
    <x v="0"/>
    <n v="69"/>
    <x v="1"/>
    <x v="5"/>
    <x v="2"/>
    <x v="0"/>
    <x v="3"/>
    <x v="4154"/>
    <x v="0"/>
    <x v="1"/>
    <n v="36.1158310585406"/>
    <n v="3.6115831058540602"/>
    <n v="3611583105854060"/>
    <x v="3"/>
    <n v="4156"/>
    <s v="Si"/>
    <x v="1"/>
    <n v="229.75658187097599"/>
    <n v="2297565818709760"/>
    <n v="243.33060123233199"/>
    <n v="2.43330601232332E+16"/>
    <x v="294"/>
    <n v="103.7"/>
  </r>
  <r>
    <x v="0"/>
    <n v="57"/>
    <x v="1"/>
    <x v="9"/>
    <x v="2"/>
    <x v="3"/>
    <x v="0"/>
    <x v="4155"/>
    <x v="0"/>
    <x v="0"/>
    <n v="36.1014512390664"/>
    <n v="36.1014512390664"/>
    <n v="3610145123906640"/>
    <x v="3"/>
    <n v="4157"/>
    <s v="No"/>
    <x v="0"/>
    <n v="2345.6547840329299"/>
    <n v="2.34565478403293E+16"/>
    <n v="28.325048501496099"/>
    <n v="2832504850149610"/>
    <x v="376"/>
    <n v="98.9"/>
  </r>
  <r>
    <x v="0"/>
    <n v="61"/>
    <x v="1"/>
    <x v="9"/>
    <x v="3"/>
    <x v="1"/>
    <x v="0"/>
    <x v="4156"/>
    <x v="1"/>
    <x v="0"/>
    <n v="36.086537020667102"/>
    <n v="3.60865370206671"/>
    <n v="3608653702066710"/>
    <x v="3"/>
    <n v="4158"/>
    <s v="No"/>
    <x v="0"/>
    <n v="2073.0729840182698"/>
    <n v="2.07307298401827E+16"/>
    <n v="23.400195957958999"/>
    <n v="2340019595795900"/>
    <x v="308"/>
    <n v="94"/>
  </r>
  <r>
    <x v="0"/>
    <n v="58"/>
    <x v="1"/>
    <x v="0"/>
    <x v="2"/>
    <x v="3"/>
    <x v="0"/>
    <x v="4157"/>
    <x v="0"/>
    <x v="3"/>
    <n v="36.047301698924201"/>
    <n v="3.6047301698924201"/>
    <n v="3604730169892420"/>
    <x v="3"/>
    <n v="4159"/>
    <s v="Si"/>
    <x v="1"/>
    <n v="2267.2098856436301"/>
    <n v="2.26720988564363E+16"/>
    <n v="285.51007541368301"/>
    <n v="2.85510075413683E+16"/>
    <x v="382"/>
    <n v="109.9"/>
  </r>
  <r>
    <x v="0"/>
    <n v="59"/>
    <x v="1"/>
    <x v="0"/>
    <x v="1"/>
    <x v="3"/>
    <x v="0"/>
    <x v="4158"/>
    <x v="0"/>
    <x v="1"/>
    <n v="36.017519974226403"/>
    <n v="3.6017519974226402"/>
    <n v="3601751997422640"/>
    <x v="3"/>
    <n v="4160"/>
    <s v="Si"/>
    <x v="1"/>
    <n v="2465.5678073498998"/>
    <n v="2.4655678073499E+16"/>
    <n v="28.821410312783598"/>
    <n v="2882141031278360"/>
    <x v="473"/>
    <n v="102.6"/>
  </r>
  <r>
    <x v="0"/>
    <n v="66"/>
    <x v="1"/>
    <x v="5"/>
    <x v="2"/>
    <x v="0"/>
    <x v="3"/>
    <x v="4159"/>
    <x v="1"/>
    <x v="0"/>
    <n v="36.011251304351099"/>
    <n v="3.60112513043511"/>
    <n v="3601125130435110"/>
    <x v="3"/>
    <n v="4161"/>
    <s v="No"/>
    <x v="0"/>
    <n v="2268.2363602242199"/>
    <n v="2.26823636022422E+16"/>
    <n v="239.42683148299099"/>
    <n v="2.39426831482991E+16"/>
    <x v="382"/>
    <n v="99"/>
  </r>
  <r>
    <x v="0"/>
    <n v="61"/>
    <x v="0"/>
    <x v="0"/>
    <x v="1"/>
    <x v="0"/>
    <x v="0"/>
    <x v="4160"/>
    <x v="1"/>
    <x v="3"/>
    <n v="35.983519047313401"/>
    <n v="35.983519047313401"/>
    <n v="3.59835190473134E+16"/>
    <x v="3"/>
    <n v="4162"/>
    <s v="No"/>
    <x v="0"/>
    <n v="200.433048543826"/>
    <n v="2004330485438260"/>
    <n v="208.51359812724701"/>
    <n v="2.08513598127247E+16"/>
    <x v="274"/>
    <n v="96"/>
  </r>
  <r>
    <x v="0"/>
    <n v="60"/>
    <x v="0"/>
    <x v="2"/>
    <x v="2"/>
    <x v="2"/>
    <x v="0"/>
    <x v="4161"/>
    <x v="0"/>
    <x v="0"/>
    <n v="35.971676575938297"/>
    <n v="3.5971676575938298"/>
    <n v="3597167657593830"/>
    <x v="3"/>
    <n v="4163"/>
    <s v="No"/>
    <x v="0"/>
    <n v="2150.5789997167599"/>
    <n v="2.15057899971676E+16"/>
    <n v="251.332289955818"/>
    <n v="2.51332289955818E+16"/>
    <x v="376"/>
    <n v="100.5"/>
  </r>
  <r>
    <x v="0"/>
    <n v="61"/>
    <x v="1"/>
    <x v="10"/>
    <x v="3"/>
    <x v="3"/>
    <x v="0"/>
    <x v="4162"/>
    <x v="0"/>
    <x v="1"/>
    <n v="35.9392073547058"/>
    <n v="3.5939207354705802"/>
    <n v="3593920735470580"/>
    <x v="3"/>
    <n v="4164"/>
    <s v="No"/>
    <x v="0"/>
    <n v="2500.6493244579301"/>
    <n v="2.50064932445793E+16"/>
    <n v="27.6102913044855"/>
    <n v="2761029130448550"/>
    <x v="382"/>
    <n v="101.5"/>
  </r>
  <r>
    <x v="0"/>
    <n v="68"/>
    <x v="0"/>
    <x v="2"/>
    <x v="3"/>
    <x v="0"/>
    <x v="3"/>
    <x v="4163"/>
    <x v="1"/>
    <x v="3"/>
    <n v="35.903032688012502"/>
    <n v="35.903032688012502"/>
    <n v="3.59030326880125E+16"/>
    <x v="3"/>
    <n v="4165"/>
    <s v="No"/>
    <x v="0"/>
    <n v="2532.4530314828799"/>
    <n v="2.53245303148288E+16"/>
    <n v="274.922703260476"/>
    <n v="2.74922703260476E+16"/>
    <x v="123"/>
    <n v="105.9"/>
  </r>
  <r>
    <x v="0"/>
    <n v="54"/>
    <x v="1"/>
    <x v="8"/>
    <x v="3"/>
    <x v="2"/>
    <x v="1"/>
    <x v="4164"/>
    <x v="0"/>
    <x v="0"/>
    <n v="35.890431816387199"/>
    <n v="35.890431816387199"/>
    <n v="3.58904318163872E+16"/>
    <x v="3"/>
    <n v="4166"/>
    <s v="No"/>
    <x v="0"/>
    <n v="2492.3549524615601"/>
    <n v="2.49235495246156E+16"/>
    <n v="25.325106143106598"/>
    <n v="2532510614310660"/>
    <x v="216"/>
    <n v="91"/>
  </r>
  <r>
    <x v="0"/>
    <n v="56"/>
    <x v="1"/>
    <x v="5"/>
    <x v="3"/>
    <x v="0"/>
    <x v="0"/>
    <x v="4165"/>
    <x v="1"/>
    <x v="3"/>
    <n v="35.874227590702503"/>
    <n v="35.874227590702503"/>
    <n v="3.58742275907025E+16"/>
    <x v="3"/>
    <n v="4167"/>
    <s v="No"/>
    <x v="0"/>
    <n v="2344.90442512663"/>
    <n v="2.34490442512663E+16"/>
    <n v="238.23652917467501"/>
    <n v="2.38236529174675E+16"/>
    <x v="331"/>
    <n v="99.9"/>
  </r>
  <r>
    <x v="0"/>
    <n v="55"/>
    <x v="0"/>
    <x v="0"/>
    <x v="1"/>
    <x v="0"/>
    <x v="0"/>
    <x v="4166"/>
    <x v="1"/>
    <x v="3"/>
    <n v="35.856553212356303"/>
    <n v="3.5856553212356301"/>
    <n v="3585655321235630"/>
    <x v="3"/>
    <n v="4168"/>
    <s v="No"/>
    <x v="0"/>
    <n v="2101.1786873247102"/>
    <n v="2.10117868732471E+16"/>
    <n v="217.29829982546801"/>
    <n v="2.17298299825468E+16"/>
    <x v="236"/>
    <n v="98"/>
  </r>
  <r>
    <x v="0"/>
    <n v="61"/>
    <x v="0"/>
    <x v="11"/>
    <x v="2"/>
    <x v="0"/>
    <x v="0"/>
    <x v="4167"/>
    <x v="1"/>
    <x v="1"/>
    <n v="35.845234764617501"/>
    <n v="3.58452347646175"/>
    <n v="3584523476461750"/>
    <x v="3"/>
    <n v="4169"/>
    <s v="No"/>
    <x v="0"/>
    <n v="211.90449104305301"/>
    <n v="2119044910430530"/>
    <n v="2.32232523537234"/>
    <n v="232232523537234"/>
    <x v="464"/>
    <n v="99.6"/>
  </r>
  <r>
    <x v="0"/>
    <n v="58"/>
    <x v="0"/>
    <x v="12"/>
    <x v="3"/>
    <x v="0"/>
    <x v="0"/>
    <x v="4168"/>
    <x v="1"/>
    <x v="1"/>
    <n v="35.7941607459803"/>
    <n v="3.5794160745980301"/>
    <n v="3579416074598030"/>
    <x v="3"/>
    <n v="4170"/>
    <s v="No"/>
    <x v="0"/>
    <n v="2164.4130688024502"/>
    <n v="2.16441306880245E+16"/>
    <n v="241.356293940494"/>
    <n v="2.41356293940494E+16"/>
    <x v="422"/>
    <n v="101.4"/>
  </r>
  <r>
    <x v="0"/>
    <n v="49"/>
    <x v="0"/>
    <x v="5"/>
    <x v="1"/>
    <x v="2"/>
    <x v="1"/>
    <x v="4169"/>
    <x v="1"/>
    <x v="1"/>
    <n v="35.793402842208103"/>
    <n v="35.793402842208103"/>
    <n v="3.57934028422081E+16"/>
    <x v="3"/>
    <n v="4171"/>
    <s v="No"/>
    <x v="0"/>
    <n v="2043.4819959695101"/>
    <n v="2.04348199596951E+16"/>
    <n v="22.979076374536501"/>
    <n v="2297907637453650"/>
    <x v="103"/>
    <n v="95.7"/>
  </r>
  <r>
    <x v="0"/>
    <n v="43"/>
    <x v="1"/>
    <x v="2"/>
    <x v="3"/>
    <x v="3"/>
    <x v="2"/>
    <x v="4170"/>
    <x v="0"/>
    <x v="1"/>
    <n v="35.780040561894801"/>
    <n v="35.780040561894801"/>
    <n v="3.57800405618948E+16"/>
    <x v="3"/>
    <n v="4172"/>
    <s v="No"/>
    <x v="0"/>
    <n v="2000.5623936295999"/>
    <n v="2.0005623936296E+16"/>
    <n v="242.79672126975899"/>
    <n v="2.42796721269759E+16"/>
    <x v="8"/>
    <n v="93"/>
  </r>
  <r>
    <x v="0"/>
    <n v="51"/>
    <x v="1"/>
    <x v="2"/>
    <x v="1"/>
    <x v="0"/>
    <x v="1"/>
    <x v="4171"/>
    <x v="1"/>
    <x v="1"/>
    <n v="35.772265262225801"/>
    <n v="35.772265262225801"/>
    <n v="3.57722652622258E+16"/>
    <x v="3"/>
    <n v="4173"/>
    <s v="No"/>
    <x v="0"/>
    <n v="202.85787980870501"/>
    <n v="2028578798087050"/>
    <n v="195.80750798864301"/>
    <n v="1.95807507988643E+16"/>
    <x v="39"/>
    <n v="82.3"/>
  </r>
  <r>
    <x v="0"/>
    <n v="63"/>
    <x v="0"/>
    <x v="4"/>
    <x v="2"/>
    <x v="3"/>
    <x v="0"/>
    <x v="4172"/>
    <x v="0"/>
    <x v="0"/>
    <n v="35.768308109157402"/>
    <n v="35.768308109157402"/>
    <n v="3.57683081091574E+16"/>
    <x v="3"/>
    <n v="4174"/>
    <s v="No"/>
    <x v="0"/>
    <n v="2597.65651943275"/>
    <n v="2.59765651943275E+16"/>
    <n v="279.03949953164403"/>
    <n v="2.79039499531644E+16"/>
    <x v="285"/>
    <n v="104.5"/>
  </r>
  <r>
    <x v="0"/>
    <n v="59"/>
    <x v="1"/>
    <x v="5"/>
    <x v="2"/>
    <x v="3"/>
    <x v="0"/>
    <x v="4173"/>
    <x v="0"/>
    <x v="0"/>
    <n v="35.767485232578998"/>
    <n v="3.5767485232578999"/>
    <n v="3576748523257900"/>
    <x v="3"/>
    <n v="4175"/>
    <s v="Si"/>
    <x v="1"/>
    <n v="242.996737820758"/>
    <n v="2429967378207580"/>
    <n v="288.560240272025"/>
    <n v="2.88560240272025E+16"/>
    <x v="442"/>
    <n v="102.7"/>
  </r>
  <r>
    <x v="0"/>
    <n v="69"/>
    <x v="1"/>
    <x v="3"/>
    <x v="3"/>
    <x v="3"/>
    <x v="3"/>
    <x v="4174"/>
    <x v="0"/>
    <x v="1"/>
    <n v="35.756596219928795"/>
    <n v="3.5756596219928798"/>
    <n v="3575659621992880"/>
    <x v="3"/>
    <n v="4176"/>
    <s v="Si"/>
    <x v="1"/>
    <n v="2476.53071802358"/>
    <n v="2.47653071802358E+16"/>
    <n v="291.45675060101598"/>
    <n v="2.91456750601016E+16"/>
    <x v="441"/>
    <n v="99.9"/>
  </r>
  <r>
    <x v="0"/>
    <n v="56"/>
    <x v="1"/>
    <x v="9"/>
    <x v="0"/>
    <x v="3"/>
    <x v="0"/>
    <x v="4175"/>
    <x v="1"/>
    <x v="1"/>
    <n v="35.744268294409395"/>
    <n v="3.5744268294409398"/>
    <n v="3574426829440940"/>
    <x v="3"/>
    <n v="4177"/>
    <s v="Si"/>
    <x v="1"/>
    <n v="2204.24672403468"/>
    <n v="2.20424672403468E+16"/>
    <n v="224.14768500293201"/>
    <n v="2.24147685002932E+16"/>
    <x v="213"/>
    <n v="101.6"/>
  </r>
  <r>
    <x v="0"/>
    <n v="70"/>
    <x v="1"/>
    <x v="9"/>
    <x v="2"/>
    <x v="3"/>
    <x v="3"/>
    <x v="4176"/>
    <x v="0"/>
    <x v="3"/>
    <n v="35.740171893239598"/>
    <n v="3.5740171893239601"/>
    <n v="3574017189323960"/>
    <x v="3"/>
    <n v="4178"/>
    <s v="Si"/>
    <x v="1"/>
    <n v="2285.92574404894"/>
    <n v="2.28592574404894E+16"/>
    <n v="265.99117996948098"/>
    <n v="2.65991179969481E+16"/>
    <x v="543"/>
    <n v="106.5"/>
  </r>
  <r>
    <x v="0"/>
    <n v="64"/>
    <x v="1"/>
    <x v="9"/>
    <x v="3"/>
    <x v="3"/>
    <x v="0"/>
    <x v="4177"/>
    <x v="1"/>
    <x v="3"/>
    <n v="35.731041167944497"/>
    <n v="0.35731041167944499"/>
    <n v="357310411679445"/>
    <x v="3"/>
    <n v="4179"/>
    <s v="Si"/>
    <x v="1"/>
    <n v="2164.0687765662701"/>
    <n v="2.16406877656627E+16"/>
    <n v="2.6010248919704702"/>
    <n v="260102489197047"/>
    <x v="185"/>
    <n v="101.2"/>
  </r>
  <r>
    <x v="0"/>
    <n v="63"/>
    <x v="1"/>
    <x v="3"/>
    <x v="2"/>
    <x v="3"/>
    <x v="0"/>
    <x v="4178"/>
    <x v="1"/>
    <x v="3"/>
    <n v="35.6409873197791"/>
    <n v="0.35640987319779099"/>
    <n v="356409873197791"/>
    <x v="3"/>
    <n v="4180"/>
    <s v="No"/>
    <x v="0"/>
    <n v="2125.10245425518"/>
    <n v="2.12510245425518E+16"/>
    <n v="21.856305264775699"/>
    <n v="2185630526477570"/>
    <x v="272"/>
    <n v="100.5"/>
  </r>
  <r>
    <x v="0"/>
    <n v="55"/>
    <x v="0"/>
    <x v="8"/>
    <x v="3"/>
    <x v="0"/>
    <x v="0"/>
    <x v="4179"/>
    <x v="1"/>
    <x v="1"/>
    <n v="35.6338079592649"/>
    <n v="3.56338079592649"/>
    <n v="3563380795926490"/>
    <x v="3"/>
    <n v="4181"/>
    <s v="No"/>
    <x v="0"/>
    <n v="1820.7062212206599"/>
    <n v="1.82070622122066E+16"/>
    <n v="191.65744588426699"/>
    <n v="1.91657445884267E+16"/>
    <x v="432"/>
    <n v="94.5"/>
  </r>
  <r>
    <x v="0"/>
    <n v="47"/>
    <x v="1"/>
    <x v="1"/>
    <x v="1"/>
    <x v="2"/>
    <x v="1"/>
    <x v="4180"/>
    <x v="0"/>
    <x v="1"/>
    <n v="35.565080309766401"/>
    <n v="3.5565080309766399"/>
    <n v="3556508030976640"/>
    <x v="3"/>
    <n v="4182"/>
    <s v="No"/>
    <x v="0"/>
    <n v="228.22536573489401"/>
    <n v="2282253657348940"/>
    <n v="2.80651848170106"/>
    <n v="280651848170106"/>
    <x v="466"/>
    <n v="96.2"/>
  </r>
  <r>
    <x v="0"/>
    <n v="62"/>
    <x v="0"/>
    <x v="17"/>
    <x v="2"/>
    <x v="3"/>
    <x v="0"/>
    <x v="4181"/>
    <x v="0"/>
    <x v="0"/>
    <n v="35.531217650518698"/>
    <n v="35.531217650518698"/>
    <n v="3.55312176505187E+16"/>
    <x v="3"/>
    <n v="4183"/>
    <s v="Si"/>
    <x v="1"/>
    <n v="2426.3731857524299"/>
    <n v="2.42637318575243E+16"/>
    <n v="244.700481598685"/>
    <n v="2.44700481598685E+16"/>
    <x v="482"/>
    <n v="105.1"/>
  </r>
  <r>
    <x v="0"/>
    <n v="65"/>
    <x v="0"/>
    <x v="7"/>
    <x v="1"/>
    <x v="3"/>
    <x v="3"/>
    <x v="4182"/>
    <x v="1"/>
    <x v="1"/>
    <n v="35.519481660278601"/>
    <n v="35.519481660278601"/>
    <n v="3.55194816602786E+16"/>
    <x v="3"/>
    <n v="4184"/>
    <s v="Si"/>
    <x v="1"/>
    <n v="2083.9073445140798"/>
    <n v="2.08390734451408E+16"/>
    <n v="26.4485640229152"/>
    <n v="2644856402291520"/>
    <x v="157"/>
    <n v="99.4"/>
  </r>
  <r>
    <x v="0"/>
    <n v="69"/>
    <x v="1"/>
    <x v="0"/>
    <x v="0"/>
    <x v="3"/>
    <x v="3"/>
    <x v="4183"/>
    <x v="0"/>
    <x v="0"/>
    <n v="35.4607546297878"/>
    <n v="35.4607546297878"/>
    <n v="3.54607546297878E+16"/>
    <x v="3"/>
    <n v="4185"/>
    <s v="Si"/>
    <x v="1"/>
    <n v="238.98417316609701"/>
    <n v="2389841731660970"/>
    <n v="28.720310107847101"/>
    <n v="2872031010784710"/>
    <x v="452"/>
    <n v="108.1"/>
  </r>
  <r>
    <x v="0"/>
    <n v="72"/>
    <x v="1"/>
    <x v="0"/>
    <x v="0"/>
    <x v="3"/>
    <x v="3"/>
    <x v="4184"/>
    <x v="0"/>
    <x v="3"/>
    <n v="35.460531756971896"/>
    <n v="3.5460531756971898"/>
    <n v="3546053175697190"/>
    <x v="3"/>
    <n v="4186"/>
    <s v="No"/>
    <x v="0"/>
    <n v="2082.0387936717402"/>
    <n v="2.08203879367174E+16"/>
    <n v="257.321793963262"/>
    <n v="2.57321793963262E+16"/>
    <x v="253"/>
    <n v="104.4"/>
  </r>
  <r>
    <x v="0"/>
    <n v="60"/>
    <x v="1"/>
    <x v="0"/>
    <x v="1"/>
    <x v="0"/>
    <x v="0"/>
    <x v="4185"/>
    <x v="1"/>
    <x v="3"/>
    <n v="35.436268805204996"/>
    <n v="3.5436268805204998"/>
    <n v="3543626880520500"/>
    <x v="3"/>
    <n v="4187"/>
    <s v="Si"/>
    <x v="1"/>
    <n v="1942.1017632718699"/>
    <n v="1.94210176327187E+16"/>
    <n v="266.47153335847702"/>
    <n v="2.66471533358477E+16"/>
    <x v="321"/>
    <n v="99.4"/>
  </r>
  <r>
    <x v="0"/>
    <n v="54"/>
    <x v="0"/>
    <x v="5"/>
    <x v="2"/>
    <x v="3"/>
    <x v="1"/>
    <x v="4186"/>
    <x v="0"/>
    <x v="1"/>
    <n v="35.411995194728902"/>
    <n v="35.411995194728902"/>
    <n v="3.54119951947289E+16"/>
    <x v="3"/>
    <n v="4188"/>
    <s v="Si"/>
    <x v="1"/>
    <n v="2162.7790041752901"/>
    <n v="2.16277900417529E+16"/>
    <n v="0.22104332129153001"/>
    <n v="22104332129153"/>
    <x v="491"/>
    <n v="100.4"/>
  </r>
  <r>
    <x v="0"/>
    <n v="60"/>
    <x v="0"/>
    <x v="2"/>
    <x v="2"/>
    <x v="3"/>
    <x v="0"/>
    <x v="4187"/>
    <x v="0"/>
    <x v="1"/>
    <n v="35.384863478161499"/>
    <n v="3.5384863478161499"/>
    <n v="3538486347816150"/>
    <x v="3"/>
    <n v="4189"/>
    <s v="No"/>
    <x v="0"/>
    <n v="2202.1475261512601"/>
    <n v="2.20214752615126E+16"/>
    <n v="26.232365031933"/>
    <n v="2623236503193300"/>
    <x v="300"/>
    <n v="105.5"/>
  </r>
  <r>
    <x v="0"/>
    <n v="68"/>
    <x v="1"/>
    <x v="2"/>
    <x v="3"/>
    <x v="3"/>
    <x v="3"/>
    <x v="4188"/>
    <x v="0"/>
    <x v="1"/>
    <n v="35.334228461561601"/>
    <n v="3.5334228461561601"/>
    <n v="3533422846156160"/>
    <x v="3"/>
    <n v="4190"/>
    <s v="No"/>
    <x v="0"/>
    <n v="234.97771076320799"/>
    <n v="2349777107632080"/>
    <n v="258.696485282482"/>
    <n v="2.58696485282482E+16"/>
    <x v="274"/>
    <n v="96.3"/>
  </r>
  <r>
    <x v="0"/>
    <n v="70"/>
    <x v="0"/>
    <x v="0"/>
    <x v="1"/>
    <x v="0"/>
    <x v="3"/>
    <x v="4189"/>
    <x v="1"/>
    <x v="3"/>
    <n v="35.328094275020099"/>
    <n v="3.5328094275020101"/>
    <n v="3532809427502010"/>
    <x v="3"/>
    <n v="4191"/>
    <s v="No"/>
    <x v="0"/>
    <n v="21.098933684570301"/>
    <n v="210989336845703"/>
    <n v="220.49576195372899"/>
    <n v="2.20495761953729E+16"/>
    <x v="292"/>
    <n v="108.5"/>
  </r>
  <r>
    <x v="0"/>
    <n v="67"/>
    <x v="1"/>
    <x v="8"/>
    <x v="0"/>
    <x v="0"/>
    <x v="3"/>
    <x v="4190"/>
    <x v="0"/>
    <x v="0"/>
    <n v="35.324117493345703"/>
    <n v="35.324117493345703"/>
    <n v="3.53241174933457E+16"/>
    <x v="3"/>
    <n v="4192"/>
    <s v="Si"/>
    <x v="1"/>
    <n v="241.61975087849299"/>
    <n v="2416197508784930"/>
    <n v="27.484176489150201"/>
    <n v="2748417648915020"/>
    <x v="327"/>
    <n v="106.9"/>
  </r>
  <r>
    <x v="0"/>
    <n v="57"/>
    <x v="1"/>
    <x v="2"/>
    <x v="1"/>
    <x v="3"/>
    <x v="0"/>
    <x v="4191"/>
    <x v="0"/>
    <x v="0"/>
    <n v="35.2987449787366"/>
    <n v="3.52987449787366"/>
    <n v="3529874497873660"/>
    <x v="3"/>
    <n v="4193"/>
    <s v="No"/>
    <x v="0"/>
    <n v="25.9302418580397"/>
    <n v="259302418580397"/>
    <n v="260.28296757511703"/>
    <n v="2.60282967575117E+16"/>
    <x v="328"/>
    <n v="94.6"/>
  </r>
  <r>
    <x v="0"/>
    <n v="64"/>
    <x v="1"/>
    <x v="12"/>
    <x v="1"/>
    <x v="0"/>
    <x v="0"/>
    <x v="4192"/>
    <x v="0"/>
    <x v="3"/>
    <n v="35.268782410455501"/>
    <n v="3.5268782410455501"/>
    <n v="3526878241045550"/>
    <x v="3"/>
    <n v="4194"/>
    <s v="Si"/>
    <x v="1"/>
    <n v="2233.8020317446899"/>
    <n v="2.23380203174469E+16"/>
    <n v="26.127834571454699"/>
    <n v="2612783457145470"/>
    <x v="466"/>
    <n v="103.4"/>
  </r>
  <r>
    <x v="0"/>
    <n v="61"/>
    <x v="1"/>
    <x v="13"/>
    <x v="1"/>
    <x v="0"/>
    <x v="0"/>
    <x v="4193"/>
    <x v="1"/>
    <x v="3"/>
    <n v="35.2611493655385"/>
    <n v="3.5261149365538502"/>
    <n v="3526114936553850"/>
    <x v="3"/>
    <n v="4195"/>
    <s v="No"/>
    <x v="0"/>
    <n v="2253.4812599225202"/>
    <n v="2.25348125992252E+16"/>
    <n v="205.215795186116"/>
    <n v="2.05215795186116E+16"/>
    <x v="277"/>
    <n v="99.9"/>
  </r>
  <r>
    <x v="0"/>
    <n v="57"/>
    <x v="0"/>
    <x v="2"/>
    <x v="3"/>
    <x v="0"/>
    <x v="0"/>
    <x v="4194"/>
    <x v="1"/>
    <x v="3"/>
    <n v="35.239619367577099"/>
    <n v="3.52396193675771"/>
    <n v="3523961936757710"/>
    <x v="3"/>
    <n v="4196"/>
    <s v="No"/>
    <x v="0"/>
    <n v="2002.90909307174"/>
    <n v="2.00290909307174E+16"/>
    <n v="22.344158340849201"/>
    <n v="2234415834084920"/>
    <x v="338"/>
    <n v="96.2"/>
  </r>
  <r>
    <x v="0"/>
    <n v="58"/>
    <x v="0"/>
    <x v="9"/>
    <x v="3"/>
    <x v="0"/>
    <x v="0"/>
    <x v="4195"/>
    <x v="1"/>
    <x v="3"/>
    <n v="35.207837315963801"/>
    <n v="3.5207837315963801"/>
    <n v="3520783731596380"/>
    <x v="3"/>
    <n v="4197"/>
    <s v="No"/>
    <x v="0"/>
    <n v="2037.3977643390199"/>
    <n v="2.03739776433902E+16"/>
    <n v="214.67027735641901"/>
    <n v="2.14670277356419E+16"/>
    <x v="411"/>
    <n v="95.2"/>
  </r>
  <r>
    <x v="0"/>
    <n v="59"/>
    <x v="1"/>
    <x v="1"/>
    <x v="0"/>
    <x v="3"/>
    <x v="0"/>
    <x v="4196"/>
    <x v="0"/>
    <x v="1"/>
    <n v="35.2041644986056"/>
    <n v="3.5204164498605599"/>
    <n v="3520416449860560"/>
    <x v="3"/>
    <n v="4198"/>
    <s v="Si"/>
    <x v="1"/>
    <n v="233.30595252671799"/>
    <n v="2333059525267180"/>
    <n v="277.94940298874701"/>
    <n v="2.77949402988747E+16"/>
    <x v="399"/>
    <n v="106.3"/>
  </r>
  <r>
    <x v="0"/>
    <n v="62"/>
    <x v="0"/>
    <x v="6"/>
    <x v="1"/>
    <x v="3"/>
    <x v="0"/>
    <x v="4197"/>
    <x v="2"/>
    <x v="3"/>
    <n v="35.173141483370699"/>
    <n v="3.51731414833707"/>
    <n v="3517314148337070"/>
    <x v="3"/>
    <n v="4199"/>
    <s v="Si"/>
    <x v="1"/>
    <n v="2215.54176111579"/>
    <n v="2.21554176111579E+16"/>
    <n v="257.43876367296701"/>
    <n v="2.57438763672967E+16"/>
    <x v="277"/>
    <n v="103.8"/>
  </r>
  <r>
    <x v="0"/>
    <n v="46"/>
    <x v="1"/>
    <x v="9"/>
    <x v="1"/>
    <x v="2"/>
    <x v="1"/>
    <x v="4198"/>
    <x v="1"/>
    <x v="0"/>
    <n v="35.1704848534254"/>
    <n v="0.35170484853425399"/>
    <n v="351704848534254"/>
    <x v="3"/>
    <n v="4200"/>
    <s v="No"/>
    <x v="0"/>
    <n v="2078.6731916375702"/>
    <n v="2.07867319163757E+16"/>
    <n v="227.515932091796"/>
    <n v="2.27515932091796E+16"/>
    <x v="146"/>
    <n v="90.5"/>
  </r>
  <r>
    <x v="0"/>
    <n v="46"/>
    <x v="0"/>
    <x v="0"/>
    <x v="1"/>
    <x v="3"/>
    <x v="1"/>
    <x v="4199"/>
    <x v="0"/>
    <x v="1"/>
    <n v="35.167947409606199"/>
    <n v="35.167947409606199"/>
    <n v="3.51679474096062E+16"/>
    <x v="3"/>
    <n v="4201"/>
    <s v="No"/>
    <x v="0"/>
    <n v="2217.80424903434"/>
    <n v="2.21780424903434E+16"/>
    <n v="2.41332882449186"/>
    <n v="241332882449186"/>
    <x v="224"/>
    <n v="92.8"/>
  </r>
  <r>
    <x v="0"/>
    <n v="63"/>
    <x v="0"/>
    <x v="7"/>
    <x v="3"/>
    <x v="0"/>
    <x v="0"/>
    <x v="4200"/>
    <x v="0"/>
    <x v="0"/>
    <n v="35.134109767956303"/>
    <n v="3.5134109767956301"/>
    <n v="3513410976795630"/>
    <x v="3"/>
    <n v="4202"/>
    <s v="No"/>
    <x v="0"/>
    <n v="2161.82876362346"/>
    <n v="2.16182876362346E+16"/>
    <n v="23.716133754052901"/>
    <n v="2371613375405290"/>
    <x v="240"/>
    <n v="102.4"/>
  </r>
  <r>
    <x v="0"/>
    <n v="56"/>
    <x v="1"/>
    <x v="17"/>
    <x v="1"/>
    <x v="3"/>
    <x v="0"/>
    <x v="4201"/>
    <x v="0"/>
    <x v="0"/>
    <n v="35.128843917682602"/>
    <n v="35.128843917682602"/>
    <n v="3.51288439176826E+16"/>
    <x v="3"/>
    <n v="4203"/>
    <s v="Si"/>
    <x v="1"/>
    <n v="2463.2382013522601"/>
    <n v="2.46323820135226E+16"/>
    <n v="293.73633820826598"/>
    <n v="2.93736338208266E+16"/>
    <x v="253"/>
    <n v="101.7"/>
  </r>
  <r>
    <x v="0"/>
    <n v="72"/>
    <x v="0"/>
    <x v="2"/>
    <x v="0"/>
    <x v="3"/>
    <x v="3"/>
    <x v="4202"/>
    <x v="1"/>
    <x v="3"/>
    <n v="35.125956924676998"/>
    <n v="35.125956924676998"/>
    <n v="3.5125956924677E+16"/>
    <x v="3"/>
    <n v="4204"/>
    <s v="Si"/>
    <x v="1"/>
    <n v="2350.35989635634"/>
    <n v="2.35035989635634E+16"/>
    <n v="287.54920696523999"/>
    <n v="2.8754920696524E+16"/>
    <x v="524"/>
    <n v="105.7"/>
  </r>
  <r>
    <x v="0"/>
    <n v="62"/>
    <x v="0"/>
    <x v="0"/>
    <x v="0"/>
    <x v="0"/>
    <x v="0"/>
    <x v="4203"/>
    <x v="0"/>
    <x v="1"/>
    <n v="35.108493590989802"/>
    <n v="35.108493590989802"/>
    <n v="3.51084935909898E+16"/>
    <x v="3"/>
    <n v="4205"/>
    <s v="Si"/>
    <x v="1"/>
    <n v="2277.10054044769"/>
    <n v="2.27710054044769E+16"/>
    <n v="229.05108428257"/>
    <n v="2.2905108428257E+16"/>
    <x v="430"/>
    <n v="105.5"/>
  </r>
  <r>
    <x v="0"/>
    <n v="57"/>
    <x v="0"/>
    <x v="0"/>
    <x v="2"/>
    <x v="3"/>
    <x v="0"/>
    <x v="4204"/>
    <x v="0"/>
    <x v="0"/>
    <n v="35.096035854148397"/>
    <n v="3.50960358541484"/>
    <n v="3509603585414840"/>
    <x v="3"/>
    <n v="4206"/>
    <s v="No"/>
    <x v="0"/>
    <n v="2539.0634857097298"/>
    <n v="2.53906348570973E+16"/>
    <n v="25.627752936363599"/>
    <n v="2562775293636360"/>
    <x v="402"/>
    <n v="103.7"/>
  </r>
  <r>
    <x v="0"/>
    <n v="62"/>
    <x v="0"/>
    <x v="15"/>
    <x v="2"/>
    <x v="3"/>
    <x v="0"/>
    <x v="4205"/>
    <x v="0"/>
    <x v="1"/>
    <n v="35.079556266199099"/>
    <n v="3.5079556266199101"/>
    <n v="3507955626619910"/>
    <x v="3"/>
    <n v="4207"/>
    <s v="Si"/>
    <x v="1"/>
    <n v="2059.2538399731702"/>
    <n v="2.05925383997317E+16"/>
    <n v="280.44974883814001"/>
    <n v="2.8044974883814E+16"/>
    <x v="387"/>
    <n v="104.8"/>
  </r>
  <r>
    <x v="0"/>
    <n v="56"/>
    <x v="1"/>
    <x v="4"/>
    <x v="2"/>
    <x v="0"/>
    <x v="0"/>
    <x v="4206"/>
    <x v="0"/>
    <x v="0"/>
    <n v="35.071256038002403"/>
    <n v="0.35071256038002402"/>
    <n v="350712560380024"/>
    <x v="3"/>
    <n v="4208"/>
    <s v="No"/>
    <x v="0"/>
    <n v="2223.66061764599"/>
    <n v="2.22366061764599E+16"/>
    <n v="267.56488038657398"/>
    <n v="2.67564880386574E+16"/>
    <x v="356"/>
    <n v="100.3"/>
  </r>
  <r>
    <x v="0"/>
    <n v="53"/>
    <x v="0"/>
    <x v="2"/>
    <x v="2"/>
    <x v="0"/>
    <x v="1"/>
    <x v="4207"/>
    <x v="1"/>
    <x v="3"/>
    <n v="35.042016119579898"/>
    <n v="3.5042016119579902"/>
    <n v="3504201611957990"/>
    <x v="3"/>
    <n v="4209"/>
    <s v="No"/>
    <x v="0"/>
    <n v="2046.0765591725301"/>
    <n v="2.04607655917253E+16"/>
    <n v="201.04666696823799"/>
    <n v="2.01046666968238E+16"/>
    <x v="181"/>
    <n v="94"/>
  </r>
  <r>
    <x v="0"/>
    <n v="54"/>
    <x v="0"/>
    <x v="6"/>
    <x v="2"/>
    <x v="2"/>
    <x v="1"/>
    <x v="4208"/>
    <x v="0"/>
    <x v="0"/>
    <n v="35.003299859193802"/>
    <n v="3.5003299859193802"/>
    <n v="3500329985919380"/>
    <x v="3"/>
    <n v="4210"/>
    <s v="Si"/>
    <x v="1"/>
    <n v="229.698097609597"/>
    <n v="2296980976095970"/>
    <n v="264.27190153174598"/>
    <n v="2.64271901531746E+16"/>
    <x v="489"/>
    <n v="102.3"/>
  </r>
  <r>
    <x v="1"/>
    <n v="57"/>
    <x v="0"/>
    <x v="4"/>
    <x v="1"/>
    <x v="3"/>
    <x v="0"/>
    <x v="4209"/>
    <x v="0"/>
    <x v="1"/>
    <n v="39.967029068571698"/>
    <n v="39.967029068571698"/>
    <n v="3.9967029068571696E+16"/>
    <x v="3"/>
    <n v="4211"/>
    <s v="Si"/>
    <x v="1"/>
    <n v="2409.8173075385898"/>
    <n v="2.40981730753859E+16"/>
    <n v="278.72862489665698"/>
    <n v="2.78728624896657E+16"/>
    <x v="508"/>
    <n v="106.2"/>
  </r>
  <r>
    <x v="1"/>
    <n v="72"/>
    <x v="1"/>
    <x v="0"/>
    <x v="0"/>
    <x v="3"/>
    <x v="3"/>
    <x v="4210"/>
    <x v="0"/>
    <x v="1"/>
    <n v="39.810971316792497"/>
    <n v="3.9810971316792498"/>
    <n v="3981097131679250"/>
    <x v="3"/>
    <n v="4212"/>
    <s v="Si"/>
    <x v="1"/>
    <n v="237.52809871171701"/>
    <n v="2375280987117170"/>
    <n v="28.644843336705801"/>
    <n v="2864484333670580"/>
    <x v="544"/>
    <n v="115.6"/>
  </r>
  <r>
    <x v="1"/>
    <n v="54"/>
    <x v="0"/>
    <x v="0"/>
    <x v="1"/>
    <x v="0"/>
    <x v="1"/>
    <x v="4211"/>
    <x v="1"/>
    <x v="3"/>
    <n v="39.806076544867103"/>
    <n v="3.9806076544867102"/>
    <n v="3980607654486710"/>
    <x v="3"/>
    <n v="4213"/>
    <s v="No"/>
    <x v="0"/>
    <n v="1985.59888584343"/>
    <n v="1.98559888584343E+16"/>
    <n v="23.801203427904301"/>
    <n v="2380120342790430"/>
    <x v="94"/>
    <n v="90.5"/>
  </r>
  <r>
    <x v="1"/>
    <n v="53"/>
    <x v="0"/>
    <x v="2"/>
    <x v="3"/>
    <x v="0"/>
    <x v="1"/>
    <x v="4212"/>
    <x v="1"/>
    <x v="2"/>
    <n v="39.784335256185102"/>
    <n v="39.784335256185102"/>
    <n v="3978433525618510"/>
    <x v="3"/>
    <n v="4214"/>
    <s v="No"/>
    <x v="0"/>
    <n v="2184.5837450956801"/>
    <n v="2.18458374509568E+16"/>
    <n v="2.4419472393157302"/>
    <n v="244194723931573"/>
    <x v="37"/>
    <n v="96.1"/>
  </r>
  <r>
    <x v="1"/>
    <n v="67"/>
    <x v="0"/>
    <x v="0"/>
    <x v="0"/>
    <x v="3"/>
    <x v="3"/>
    <x v="4213"/>
    <x v="0"/>
    <x v="1"/>
    <n v="39.772930896820299"/>
    <n v="3.9772930896820302"/>
    <n v="3977293089682030"/>
    <x v="3"/>
    <n v="4215"/>
    <s v="Si"/>
    <x v="1"/>
    <n v="258.55731368970697"/>
    <n v="2585573136897070"/>
    <n v="3.0000000000000001E-12"/>
    <n v="300"/>
    <x v="448"/>
    <n v="101.2"/>
  </r>
  <r>
    <x v="1"/>
    <n v="65"/>
    <x v="0"/>
    <x v="0"/>
    <x v="0"/>
    <x v="3"/>
    <x v="3"/>
    <x v="4214"/>
    <x v="0"/>
    <x v="1"/>
    <n v="39.741614186996706"/>
    <n v="39.741614186996706"/>
    <n v="3.9741614186996704E+16"/>
    <x v="3"/>
    <n v="4216"/>
    <s v="Si"/>
    <x v="1"/>
    <n v="2537.8844629504201"/>
    <n v="2.53788446295042E+16"/>
    <n v="251.07319067767401"/>
    <n v="2.51073190677674E+16"/>
    <x v="531"/>
    <n v="110.2"/>
  </r>
  <r>
    <x v="1"/>
    <n v="58"/>
    <x v="0"/>
    <x v="0"/>
    <x v="2"/>
    <x v="3"/>
    <x v="0"/>
    <x v="4215"/>
    <x v="1"/>
    <x v="0"/>
    <n v="39.718853414201696"/>
    <n v="3.9718853414201698"/>
    <n v="3971885341420170"/>
    <x v="3"/>
    <n v="4217"/>
    <s v="Si"/>
    <x v="1"/>
    <n v="2467.9978855531799"/>
    <n v="2.46799788555318E+16"/>
    <n v="283.85777005292601"/>
    <n v="2.83857770052926E+16"/>
    <x v="488"/>
    <n v="111.1"/>
  </r>
  <r>
    <x v="1"/>
    <n v="73"/>
    <x v="0"/>
    <x v="15"/>
    <x v="0"/>
    <x v="3"/>
    <x v="3"/>
    <x v="4216"/>
    <x v="0"/>
    <x v="1"/>
    <n v="39.717747911279403"/>
    <n v="39.717747911279403"/>
    <n v="3.97177479112794E+16"/>
    <x v="3"/>
    <n v="4218"/>
    <s v="Si"/>
    <x v="1"/>
    <n v="2453.2975564456801"/>
    <n v="2.45329755644568E+16"/>
    <n v="29.2927268391763"/>
    <n v="2929272683917630"/>
    <x v="545"/>
    <n v="112.1"/>
  </r>
  <r>
    <x v="1"/>
    <n v="73"/>
    <x v="0"/>
    <x v="9"/>
    <x v="0"/>
    <x v="3"/>
    <x v="3"/>
    <x v="4217"/>
    <x v="0"/>
    <x v="3"/>
    <n v="39.612642778517099"/>
    <n v="39.612642778517099"/>
    <n v="3961264277851710"/>
    <x v="3"/>
    <n v="4219"/>
    <s v="Si"/>
    <x v="1"/>
    <n v="241.68184291522499"/>
    <n v="2416818429152250"/>
    <n v="274.539532002599"/>
    <n v="2.74539532002599E+16"/>
    <x v="546"/>
    <n v="110.4"/>
  </r>
  <r>
    <x v="1"/>
    <n v="66"/>
    <x v="0"/>
    <x v="17"/>
    <x v="3"/>
    <x v="3"/>
    <x v="3"/>
    <x v="4218"/>
    <x v="0"/>
    <x v="1"/>
    <n v="39.611028441041299"/>
    <n v="39.611028441041299"/>
    <n v="3961102844104130"/>
    <x v="3"/>
    <n v="4220"/>
    <s v="Si"/>
    <x v="1"/>
    <n v="2388.5892938101601"/>
    <n v="2.38858929381016E+16"/>
    <n v="258.08880671126798"/>
    <n v="2.58088806711268E+16"/>
    <x v="490"/>
    <n v="101.6"/>
  </r>
  <r>
    <x v="1"/>
    <n v="63"/>
    <x v="0"/>
    <x v="16"/>
    <x v="2"/>
    <x v="3"/>
    <x v="0"/>
    <x v="4219"/>
    <x v="1"/>
    <x v="3"/>
    <n v="39.5817077849266"/>
    <n v="39.5817077849266"/>
    <n v="3.95817077849266E+16"/>
    <x v="3"/>
    <n v="4221"/>
    <s v="No"/>
    <x v="0"/>
    <n v="2206.67459871561"/>
    <n v="2.20667459871561E+16"/>
    <n v="228.18471193486801"/>
    <n v="2.28184711934868E+16"/>
    <x v="145"/>
    <n v="102.6"/>
  </r>
  <r>
    <x v="1"/>
    <n v="62"/>
    <x v="1"/>
    <x v="2"/>
    <x v="0"/>
    <x v="3"/>
    <x v="0"/>
    <x v="4220"/>
    <x v="0"/>
    <x v="0"/>
    <n v="39.463790595669501"/>
    <n v="0.39463790595669501"/>
    <n v="394637905956695"/>
    <x v="3"/>
    <n v="4222"/>
    <s v="Si"/>
    <x v="1"/>
    <n v="262.07685167168501"/>
    <n v="2620768516716850"/>
    <n v="3.0000000000000001E-12"/>
    <n v="300"/>
    <x v="413"/>
    <n v="112.1"/>
  </r>
  <r>
    <x v="1"/>
    <n v="63"/>
    <x v="0"/>
    <x v="7"/>
    <x v="2"/>
    <x v="3"/>
    <x v="0"/>
    <x v="4221"/>
    <x v="0"/>
    <x v="3"/>
    <n v="39.455206263912601"/>
    <n v="3.9455206263912599"/>
    <n v="3945520626391260"/>
    <x v="3"/>
    <n v="4223"/>
    <s v="No"/>
    <x v="0"/>
    <n v="222.617788476486"/>
    <n v="2226177884764860"/>
    <n v="22.2942878548393"/>
    <n v="2229428785483930"/>
    <x v="313"/>
    <n v="102.2"/>
  </r>
  <r>
    <x v="1"/>
    <n v="66"/>
    <x v="0"/>
    <x v="0"/>
    <x v="0"/>
    <x v="3"/>
    <x v="3"/>
    <x v="4222"/>
    <x v="0"/>
    <x v="2"/>
    <n v="39.408481623162707"/>
    <n v="39.408481623162707"/>
    <n v="3.9408481623162704E+16"/>
    <x v="3"/>
    <n v="4224"/>
    <s v="Si"/>
    <x v="1"/>
    <n v="2516.5155134998799"/>
    <n v="2.51651551349988E+16"/>
    <n v="3.0000000000000001E-12"/>
    <n v="300"/>
    <x v="385"/>
    <n v="110.3"/>
  </r>
  <r>
    <x v="1"/>
    <n v="68"/>
    <x v="1"/>
    <x v="0"/>
    <x v="0"/>
    <x v="0"/>
    <x v="3"/>
    <x v="4223"/>
    <x v="1"/>
    <x v="1"/>
    <n v="39.399372189324801"/>
    <n v="39.399372189324801"/>
    <n v="3.93993721893248E+16"/>
    <x v="3"/>
    <n v="4225"/>
    <s v="Si"/>
    <x v="1"/>
    <n v="249.475981660076"/>
    <n v="2494759816600760"/>
    <n v="241.228912006169"/>
    <n v="2.41228912006169E+16"/>
    <x v="285"/>
    <n v="101.1"/>
  </r>
  <r>
    <x v="1"/>
    <n v="65"/>
    <x v="1"/>
    <x v="9"/>
    <x v="0"/>
    <x v="3"/>
    <x v="3"/>
    <x v="4224"/>
    <x v="0"/>
    <x v="3"/>
    <n v="39.379886470533904"/>
    <n v="39.379886470533904"/>
    <n v="3.9379886470533904E+16"/>
    <x v="3"/>
    <n v="4226"/>
    <s v="Si"/>
    <x v="1"/>
    <n v="2439.5772512547301"/>
    <n v="2.43957725125473E+16"/>
    <n v="274.81692801065901"/>
    <n v="2.74816928010659E+16"/>
    <x v="141"/>
    <n v="107.6"/>
  </r>
  <r>
    <x v="1"/>
    <n v="59"/>
    <x v="0"/>
    <x v="0"/>
    <x v="2"/>
    <x v="3"/>
    <x v="0"/>
    <x v="4225"/>
    <x v="0"/>
    <x v="1"/>
    <n v="39.325857464801103"/>
    <n v="39.325857464801103"/>
    <n v="3.9325857464801104E+16"/>
    <x v="3"/>
    <n v="4227"/>
    <s v="Si"/>
    <x v="1"/>
    <n v="2602.7557158147001"/>
    <n v="2.6027557158147E+16"/>
    <n v="28.396563522935299"/>
    <n v="2839656352293530"/>
    <x v="417"/>
    <n v="108.6"/>
  </r>
  <r>
    <x v="1"/>
    <n v="59"/>
    <x v="0"/>
    <x v="11"/>
    <x v="0"/>
    <x v="3"/>
    <x v="0"/>
    <x v="4226"/>
    <x v="0"/>
    <x v="1"/>
    <n v="39.315493715498306"/>
    <n v="39.315493715498306"/>
    <n v="3.9315493715498304E+16"/>
    <x v="3"/>
    <n v="4228"/>
    <s v="Si"/>
    <x v="1"/>
    <n v="2402.9057411648801"/>
    <n v="2.40290574116488E+16"/>
    <n v="260.34109243072402"/>
    <n v="2.60341092430724E+16"/>
    <x v="540"/>
    <n v="104.9"/>
  </r>
  <r>
    <x v="1"/>
    <n v="52"/>
    <x v="1"/>
    <x v="9"/>
    <x v="1"/>
    <x v="0"/>
    <x v="1"/>
    <x v="4227"/>
    <x v="0"/>
    <x v="1"/>
    <n v="39.281098760464097"/>
    <n v="39.281098760464097"/>
    <n v="3.9281098760464096E+16"/>
    <x v="3"/>
    <n v="4229"/>
    <s v="No"/>
    <x v="0"/>
    <n v="2417.73948021757"/>
    <n v="2.41773948021757E+16"/>
    <n v="239.605176016553"/>
    <n v="2.39605176016553E+16"/>
    <x v="428"/>
    <n v="98.6"/>
  </r>
  <r>
    <x v="1"/>
    <n v="55"/>
    <x v="0"/>
    <x v="2"/>
    <x v="3"/>
    <x v="3"/>
    <x v="0"/>
    <x v="4228"/>
    <x v="0"/>
    <x v="1"/>
    <n v="39.260219230101796"/>
    <n v="3.9260219230101798"/>
    <n v="3926021923010180"/>
    <x v="3"/>
    <n v="4230"/>
    <s v="Si"/>
    <x v="1"/>
    <n v="2550.7112839030901"/>
    <n v="2.55071128390309E+16"/>
    <n v="285.35765220053997"/>
    <n v="2.8535765220054E+16"/>
    <x v="491"/>
    <n v="104.9"/>
  </r>
  <r>
    <x v="1"/>
    <n v="55"/>
    <x v="0"/>
    <x v="3"/>
    <x v="0"/>
    <x v="3"/>
    <x v="0"/>
    <x v="4229"/>
    <x v="0"/>
    <x v="2"/>
    <n v="39.186693472161906"/>
    <n v="39.186693472161906"/>
    <n v="3.9186693472161904E+16"/>
    <x v="3"/>
    <n v="4231"/>
    <s v="Si"/>
    <x v="1"/>
    <n v="240.55279312982401"/>
    <n v="2405527931298240"/>
    <n v="26.508905638160801"/>
    <n v="2650890563816080"/>
    <x v="542"/>
    <n v="110.9"/>
  </r>
  <r>
    <x v="1"/>
    <n v="70"/>
    <x v="1"/>
    <x v="6"/>
    <x v="1"/>
    <x v="0"/>
    <x v="3"/>
    <x v="4230"/>
    <x v="0"/>
    <x v="1"/>
    <n v="39.144749963727598"/>
    <n v="39.144749963727598"/>
    <n v="3.91447499637276E+16"/>
    <x v="3"/>
    <n v="4232"/>
    <s v="Si"/>
    <x v="1"/>
    <n v="261.29581214068202"/>
    <n v="2612958121406820"/>
    <n v="266.85437220823798"/>
    <n v="2.66854372208238E+16"/>
    <x v="507"/>
    <n v="108.8"/>
  </r>
  <r>
    <x v="1"/>
    <n v="66"/>
    <x v="0"/>
    <x v="15"/>
    <x v="0"/>
    <x v="3"/>
    <x v="3"/>
    <x v="4231"/>
    <x v="0"/>
    <x v="3"/>
    <n v="39.098359703594703"/>
    <n v="39.098359703594703"/>
    <n v="3.9098359703594704E+16"/>
    <x v="3"/>
    <n v="4233"/>
    <s v="Si"/>
    <x v="1"/>
    <n v="236.276345020207"/>
    <n v="2362763450202070"/>
    <n v="264.47586803062501"/>
    <n v="2.64475868030625E+16"/>
    <x v="442"/>
    <n v="110.8"/>
  </r>
  <r>
    <x v="1"/>
    <n v="63"/>
    <x v="1"/>
    <x v="0"/>
    <x v="3"/>
    <x v="3"/>
    <x v="0"/>
    <x v="4232"/>
    <x v="1"/>
    <x v="1"/>
    <n v="39.0675283208951"/>
    <n v="3.9067528320895102"/>
    <n v="3906752832089510"/>
    <x v="3"/>
    <n v="4234"/>
    <s v="Si"/>
    <x v="1"/>
    <n v="230.34820413300201"/>
    <n v="2303482041330020"/>
    <n v="25.750373598594098"/>
    <n v="2575037359859410"/>
    <x v="465"/>
    <n v="100"/>
  </r>
  <r>
    <x v="1"/>
    <n v="52"/>
    <x v="1"/>
    <x v="5"/>
    <x v="1"/>
    <x v="3"/>
    <x v="1"/>
    <x v="4233"/>
    <x v="1"/>
    <x v="3"/>
    <n v="38.925346357058103"/>
    <n v="3.8925346357058102"/>
    <n v="3892534635705810"/>
    <x v="3"/>
    <n v="4235"/>
    <s v="No"/>
    <x v="0"/>
    <n v="2269.91466933948"/>
    <n v="2.26991466933948E+16"/>
    <n v="26.541960468819099"/>
    <n v="2654196046881910"/>
    <x v="76"/>
    <n v="90.1"/>
  </r>
  <r>
    <x v="1"/>
    <n v="67"/>
    <x v="1"/>
    <x v="5"/>
    <x v="2"/>
    <x v="3"/>
    <x v="3"/>
    <x v="4234"/>
    <x v="0"/>
    <x v="1"/>
    <n v="38.918101094719503"/>
    <n v="38.918101094719503"/>
    <n v="3.8918101094719504E+16"/>
    <x v="3"/>
    <n v="4236"/>
    <s v="No"/>
    <x v="0"/>
    <n v="2467.2389127483498"/>
    <n v="2.46723891274835E+16"/>
    <n v="25.914247450625702"/>
    <n v="2591424745062570"/>
    <x v="474"/>
    <n v="105.6"/>
  </r>
  <r>
    <x v="1"/>
    <n v="60"/>
    <x v="1"/>
    <x v="9"/>
    <x v="3"/>
    <x v="3"/>
    <x v="0"/>
    <x v="4235"/>
    <x v="0"/>
    <x v="3"/>
    <n v="38.911558176327397"/>
    <n v="38.911558176327397"/>
    <n v="3.89115581763274E+16"/>
    <x v="3"/>
    <n v="4237"/>
    <s v="Si"/>
    <x v="1"/>
    <n v="247.81260329908801"/>
    <n v="2478126032990880"/>
    <n v="234.90182111393401"/>
    <n v="2.34901821113934E+16"/>
    <x v="157"/>
    <n v="100.6"/>
  </r>
  <r>
    <x v="1"/>
    <n v="70"/>
    <x v="0"/>
    <x v="3"/>
    <x v="2"/>
    <x v="3"/>
    <x v="3"/>
    <x v="4236"/>
    <x v="1"/>
    <x v="1"/>
    <n v="38.890152141844801"/>
    <n v="3.88901521418448"/>
    <n v="3889015214184480"/>
    <x v="3"/>
    <n v="4238"/>
    <s v="Si"/>
    <x v="1"/>
    <n v="2330.5797960538598"/>
    <n v="2.33057979605386E+16"/>
    <n v="2.8157541458561299"/>
    <n v="281575414585613"/>
    <x v="479"/>
    <n v="107.7"/>
  </r>
  <r>
    <x v="1"/>
    <n v="64"/>
    <x v="1"/>
    <x v="9"/>
    <x v="3"/>
    <x v="3"/>
    <x v="0"/>
    <x v="4237"/>
    <x v="0"/>
    <x v="1"/>
    <n v="38.876950587788301"/>
    <n v="3.8876950587788301"/>
    <n v="3887695058778830"/>
    <x v="3"/>
    <n v="4239"/>
    <s v="No"/>
    <x v="0"/>
    <n v="240.49242430530001"/>
    <n v="2404924243053000"/>
    <n v="28.952126171367901"/>
    <n v="2895212617136790"/>
    <x v="371"/>
    <n v="104.3"/>
  </r>
  <r>
    <x v="1"/>
    <n v="58"/>
    <x v="0"/>
    <x v="14"/>
    <x v="2"/>
    <x v="3"/>
    <x v="0"/>
    <x v="4238"/>
    <x v="0"/>
    <x v="1"/>
    <n v="38.852298617224598"/>
    <n v="3.8852298617224599"/>
    <n v="3885229861722460"/>
    <x v="3"/>
    <n v="4240"/>
    <s v="No"/>
    <x v="0"/>
    <n v="1972.70927456308"/>
    <n v="1.97270927456308E+16"/>
    <n v="29.0281969524864"/>
    <n v="2902819695248640"/>
    <x v="527"/>
    <n v="98.8"/>
  </r>
  <r>
    <x v="1"/>
    <n v="63"/>
    <x v="0"/>
    <x v="9"/>
    <x v="1"/>
    <x v="0"/>
    <x v="0"/>
    <x v="4239"/>
    <x v="0"/>
    <x v="1"/>
    <n v="38.828467970666296"/>
    <n v="3.8828467970666298"/>
    <n v="3882846797066630"/>
    <x v="3"/>
    <n v="4241"/>
    <s v="No"/>
    <x v="0"/>
    <n v="228.639237187269"/>
    <n v="2286392371872690"/>
    <n v="26.544832634516599"/>
    <n v="2654483263451660"/>
    <x v="362"/>
    <n v="101.5"/>
  </r>
  <r>
    <x v="1"/>
    <n v="55"/>
    <x v="0"/>
    <x v="2"/>
    <x v="3"/>
    <x v="2"/>
    <x v="0"/>
    <x v="4240"/>
    <x v="1"/>
    <x v="3"/>
    <n v="38.756284021530696"/>
    <n v="3.8756284021530698"/>
    <n v="3875628402153070"/>
    <x v="3"/>
    <n v="4242"/>
    <s v="No"/>
    <x v="0"/>
    <n v="1868.74833054642"/>
    <n v="1.86874833054642E+16"/>
    <n v="21.278708297858099"/>
    <n v="2127870829785810"/>
    <x v="317"/>
    <n v="100.9"/>
  </r>
  <r>
    <x v="1"/>
    <n v="56"/>
    <x v="0"/>
    <x v="0"/>
    <x v="0"/>
    <x v="0"/>
    <x v="0"/>
    <x v="4241"/>
    <x v="1"/>
    <x v="1"/>
    <n v="38.722672216901302"/>
    <n v="3.8722672216901302"/>
    <n v="3872267221690130"/>
    <x v="3"/>
    <n v="4243"/>
    <s v="Si"/>
    <x v="1"/>
    <n v="2442.6349366117201"/>
    <n v="2.44263493661172E+16"/>
    <n v="25.111985787547098"/>
    <n v="2511198578754710"/>
    <x v="382"/>
    <n v="104.2"/>
  </r>
  <r>
    <x v="1"/>
    <n v="44"/>
    <x v="1"/>
    <x v="0"/>
    <x v="1"/>
    <x v="3"/>
    <x v="2"/>
    <x v="4242"/>
    <x v="0"/>
    <x v="3"/>
    <n v="38.702860512976201"/>
    <n v="3.87028605129762"/>
    <n v="3870286051297620"/>
    <x v="3"/>
    <n v="4244"/>
    <s v="Si"/>
    <x v="1"/>
    <n v="236.320592959582"/>
    <n v="2363205929595820"/>
    <n v="24.7795381186912"/>
    <n v="2477953811869120"/>
    <x v="200"/>
    <n v="97.9"/>
  </r>
  <r>
    <x v="1"/>
    <n v="72"/>
    <x v="1"/>
    <x v="4"/>
    <x v="2"/>
    <x v="3"/>
    <x v="3"/>
    <x v="4243"/>
    <x v="0"/>
    <x v="1"/>
    <n v="38.691948499608998"/>
    <n v="3.8691948499609001"/>
    <n v="3869194849960900"/>
    <x v="3"/>
    <n v="4245"/>
    <s v="Si"/>
    <x v="1"/>
    <n v="2326.62268961361"/>
    <n v="2.32662268961361E+16"/>
    <n v="27.6965818003622"/>
    <n v="2769658180036220"/>
    <x v="547"/>
    <n v="112.5"/>
  </r>
  <r>
    <x v="1"/>
    <n v="60"/>
    <x v="0"/>
    <x v="15"/>
    <x v="2"/>
    <x v="0"/>
    <x v="0"/>
    <x v="4244"/>
    <x v="0"/>
    <x v="2"/>
    <n v="38.689670984001999"/>
    <n v="3.8689670984002E-2"/>
    <n v="38689670984002"/>
    <x v="3"/>
    <n v="4246"/>
    <s v="Si"/>
    <x v="1"/>
    <n v="2398.9690755188399"/>
    <n v="2.39896907551884E+16"/>
    <n v="281.94289130359999"/>
    <n v="2.819428913036E+16"/>
    <x v="492"/>
    <n v="104.7"/>
  </r>
  <r>
    <x v="1"/>
    <n v="61"/>
    <x v="0"/>
    <x v="5"/>
    <x v="2"/>
    <x v="0"/>
    <x v="0"/>
    <x v="4245"/>
    <x v="1"/>
    <x v="3"/>
    <n v="38.653449183308403"/>
    <n v="3.8653449183308402"/>
    <n v="3865344918330840"/>
    <x v="3"/>
    <n v="4247"/>
    <s v="No"/>
    <x v="0"/>
    <n v="2189.8286565287999"/>
    <n v="2.1898286565288E+16"/>
    <n v="24.872856370931199"/>
    <n v="2487285637093120"/>
    <x v="436"/>
    <n v="105.9"/>
  </r>
  <r>
    <x v="1"/>
    <n v="59"/>
    <x v="1"/>
    <x v="15"/>
    <x v="1"/>
    <x v="3"/>
    <x v="0"/>
    <x v="4246"/>
    <x v="1"/>
    <x v="3"/>
    <n v="38.647766062170405"/>
    <n v="3.8647766062170401"/>
    <n v="3864776606217040"/>
    <x v="3"/>
    <n v="4248"/>
    <s v="No"/>
    <x v="0"/>
    <n v="2143.2457368832302"/>
    <n v="2.14324573688323E+16"/>
    <n v="25.875991547388001"/>
    <n v="2587599154738800"/>
    <x v="421"/>
    <n v="98.8"/>
  </r>
  <r>
    <x v="1"/>
    <n v="68"/>
    <x v="0"/>
    <x v="6"/>
    <x v="2"/>
    <x v="3"/>
    <x v="3"/>
    <x v="4247"/>
    <x v="0"/>
    <x v="3"/>
    <n v="38.553205167534898"/>
    <n v="3.8553205167534901"/>
    <n v="3855320516753490"/>
    <x v="3"/>
    <n v="4249"/>
    <s v="Si"/>
    <x v="1"/>
    <n v="225.849192509837"/>
    <n v="2258491925098370"/>
    <n v="252.23594896429401"/>
    <n v="2.52235948964294E+16"/>
    <x v="310"/>
    <n v="104.9"/>
  </r>
  <r>
    <x v="1"/>
    <n v="47"/>
    <x v="0"/>
    <x v="1"/>
    <x v="3"/>
    <x v="3"/>
    <x v="1"/>
    <x v="4248"/>
    <x v="0"/>
    <x v="0"/>
    <n v="38.469922412807797"/>
    <n v="38.469922412807797"/>
    <n v="3846992241280780"/>
    <x v="3"/>
    <n v="4250"/>
    <s v="No"/>
    <x v="0"/>
    <n v="2230.9584017918701"/>
    <n v="2.23095840179187E+16"/>
    <n v="245.264891244116"/>
    <n v="2.45264891244116E+16"/>
    <x v="67"/>
    <n v="102"/>
  </r>
  <r>
    <x v="1"/>
    <n v="61"/>
    <x v="1"/>
    <x v="8"/>
    <x v="0"/>
    <x v="3"/>
    <x v="0"/>
    <x v="4249"/>
    <x v="0"/>
    <x v="3"/>
    <n v="38.466240922499701"/>
    <n v="3.8466240922499702"/>
    <n v="3846624092249970"/>
    <x v="3"/>
    <n v="4251"/>
    <s v="Si"/>
    <x v="1"/>
    <n v="2376.2060714117401"/>
    <n v="2.37620607141174E+16"/>
    <n v="27.098433334416899"/>
    <n v="2709843333441690"/>
    <x v="503"/>
    <n v="109.7"/>
  </r>
  <r>
    <x v="1"/>
    <n v="70"/>
    <x v="0"/>
    <x v="6"/>
    <x v="2"/>
    <x v="0"/>
    <x v="3"/>
    <x v="4250"/>
    <x v="0"/>
    <x v="1"/>
    <n v="38.464108185774805"/>
    <n v="3.8464108185774801"/>
    <n v="3846410818577480"/>
    <x v="3"/>
    <n v="4252"/>
    <s v="Si"/>
    <x v="1"/>
    <n v="245.51770793147301"/>
    <n v="2455177079314730"/>
    <n v="288.33215744733502"/>
    <n v="2.88332157447335E+16"/>
    <x v="393"/>
    <n v="109.4"/>
  </r>
  <r>
    <x v="1"/>
    <n v="57"/>
    <x v="1"/>
    <x v="6"/>
    <x v="1"/>
    <x v="3"/>
    <x v="0"/>
    <x v="4251"/>
    <x v="1"/>
    <x v="1"/>
    <n v="38.456195542679502"/>
    <n v="0.384561955426795"/>
    <n v="384561955426795"/>
    <x v="3"/>
    <n v="4253"/>
    <s v="Si"/>
    <x v="1"/>
    <n v="2136.9597853645901"/>
    <n v="2.13695978536459E+16"/>
    <n v="227.05986253376801"/>
    <n v="2.27059862533768E+16"/>
    <x v="472"/>
    <n v="94.7"/>
  </r>
  <r>
    <x v="1"/>
    <n v="69"/>
    <x v="1"/>
    <x v="9"/>
    <x v="0"/>
    <x v="0"/>
    <x v="3"/>
    <x v="4252"/>
    <x v="1"/>
    <x v="3"/>
    <n v="38.449368873642001"/>
    <n v="3.8449368873642"/>
    <n v="3844936887364200"/>
    <x v="3"/>
    <n v="4254"/>
    <s v="Si"/>
    <x v="1"/>
    <n v="2294.9715594382301"/>
    <n v="2.29497155943823E+16"/>
    <n v="27.140856349903402"/>
    <n v="2714085634990340"/>
    <x v="390"/>
    <n v="105.7"/>
  </r>
  <r>
    <x v="1"/>
    <n v="65"/>
    <x v="1"/>
    <x v="0"/>
    <x v="2"/>
    <x v="0"/>
    <x v="3"/>
    <x v="4253"/>
    <x v="1"/>
    <x v="3"/>
    <n v="38.444912315766203"/>
    <n v="3.8444912315766202"/>
    <n v="3844491231576620"/>
    <x v="3"/>
    <n v="4255"/>
    <s v="Si"/>
    <x v="1"/>
    <n v="2160.7313359008299"/>
    <n v="2.16073133590083E+16"/>
    <n v="263.51976235261202"/>
    <n v="2.63519762352612E+16"/>
    <x v="346"/>
    <n v="103.5"/>
  </r>
  <r>
    <x v="1"/>
    <n v="60"/>
    <x v="0"/>
    <x v="9"/>
    <x v="1"/>
    <x v="0"/>
    <x v="0"/>
    <x v="4254"/>
    <x v="2"/>
    <x v="3"/>
    <n v="38.436933324348203"/>
    <n v="3.8436933324348201"/>
    <n v="3843693332434820"/>
    <x v="3"/>
    <n v="4256"/>
    <s v="Si"/>
    <x v="1"/>
    <n v="170.47453271291101"/>
    <n v="1704745327129110"/>
    <n v="199.569023923429"/>
    <n v="1.99569023923429E+16"/>
    <x v="16"/>
    <n v="100.8"/>
  </r>
  <r>
    <x v="1"/>
    <n v="63"/>
    <x v="1"/>
    <x v="0"/>
    <x v="2"/>
    <x v="3"/>
    <x v="0"/>
    <x v="4255"/>
    <x v="0"/>
    <x v="1"/>
    <n v="38.404940104843298"/>
    <n v="38.404940104843298"/>
    <n v="3.8404940104843296E+16"/>
    <x v="3"/>
    <n v="4257"/>
    <s v="Si"/>
    <x v="1"/>
    <n v="251.65828220951099"/>
    <n v="2516582822095110"/>
    <n v="2.70287345432856"/>
    <n v="270287345432856"/>
    <x v="475"/>
    <n v="104.3"/>
  </r>
  <r>
    <x v="1"/>
    <n v="51"/>
    <x v="0"/>
    <x v="2"/>
    <x v="1"/>
    <x v="0"/>
    <x v="1"/>
    <x v="4256"/>
    <x v="1"/>
    <x v="1"/>
    <n v="38.281720401549002"/>
    <n v="3.8281720401549002"/>
    <n v="3828172040154900"/>
    <x v="3"/>
    <n v="4258"/>
    <s v="No"/>
    <x v="0"/>
    <n v="2219.8478349485199"/>
    <n v="2.21984783494852E+16"/>
    <n v="21.153938248996699"/>
    <n v="2115393824899670"/>
    <x v="19"/>
    <n v="91"/>
  </r>
  <r>
    <x v="1"/>
    <n v="60"/>
    <x v="0"/>
    <x v="0"/>
    <x v="1"/>
    <x v="0"/>
    <x v="0"/>
    <x v="4257"/>
    <x v="0"/>
    <x v="1"/>
    <n v="38.179066549231997"/>
    <n v="3.8179066549231999"/>
    <n v="3817906654923200"/>
    <x v="3"/>
    <n v="4259"/>
    <s v="Si"/>
    <x v="1"/>
    <n v="2402.2268462830498"/>
    <n v="2.40222684628305E+16"/>
    <n v="3.0000000000000001E-12"/>
    <n v="300"/>
    <x v="214"/>
    <n v="100.8"/>
  </r>
  <r>
    <x v="1"/>
    <n v="68"/>
    <x v="1"/>
    <x v="1"/>
    <x v="1"/>
    <x v="3"/>
    <x v="3"/>
    <x v="4258"/>
    <x v="1"/>
    <x v="3"/>
    <n v="38.106801106547202"/>
    <n v="3.8106801106547201"/>
    <n v="3810680110654720"/>
    <x v="3"/>
    <n v="4260"/>
    <s v="No"/>
    <x v="0"/>
    <n v="205.771728628446"/>
    <n v="2057717286284460"/>
    <n v="214.16457597870399"/>
    <n v="2.14164575978704E+16"/>
    <x v="146"/>
    <n v="98"/>
  </r>
  <r>
    <x v="1"/>
    <n v="65"/>
    <x v="0"/>
    <x v="2"/>
    <x v="2"/>
    <x v="3"/>
    <x v="3"/>
    <x v="4259"/>
    <x v="0"/>
    <x v="3"/>
    <n v="38.094472759704999"/>
    <n v="3.8094472759704998"/>
    <n v="3809447275970500"/>
    <x v="3"/>
    <n v="4261"/>
    <s v="Si"/>
    <x v="1"/>
    <n v="21.876453745991501"/>
    <n v="218764537459915"/>
    <n v="298.57382484741601"/>
    <n v="2.98573824847416E+16"/>
    <x v="539"/>
    <n v="107.9"/>
  </r>
  <r>
    <x v="1"/>
    <n v="51"/>
    <x v="1"/>
    <x v="4"/>
    <x v="1"/>
    <x v="0"/>
    <x v="1"/>
    <x v="4260"/>
    <x v="1"/>
    <x v="3"/>
    <n v="38.069134836999197"/>
    <n v="3.8069134836999199"/>
    <n v="3806913483699920"/>
    <x v="3"/>
    <n v="4262"/>
    <s v="Si"/>
    <x v="1"/>
    <n v="221.801668280558"/>
    <n v="2218016682805580"/>
    <n v="25.8173381791641"/>
    <n v="2581733817916410"/>
    <x v="25"/>
    <n v="99.1"/>
  </r>
  <r>
    <x v="1"/>
    <n v="60"/>
    <x v="0"/>
    <x v="5"/>
    <x v="2"/>
    <x v="3"/>
    <x v="0"/>
    <x v="4261"/>
    <x v="0"/>
    <x v="1"/>
    <n v="38.068506499128802"/>
    <n v="38.068506499128802"/>
    <n v="3.80685064991288E+16"/>
    <x v="3"/>
    <n v="4263"/>
    <s v="Si"/>
    <x v="1"/>
    <n v="2373.5391233960199"/>
    <n v="2.37353912339602E+16"/>
    <n v="27.928207972803701"/>
    <n v="2792820797280370"/>
    <x v="463"/>
    <n v="107.3"/>
  </r>
  <r>
    <x v="1"/>
    <n v="56"/>
    <x v="0"/>
    <x v="2"/>
    <x v="3"/>
    <x v="0"/>
    <x v="0"/>
    <x v="4262"/>
    <x v="0"/>
    <x v="0"/>
    <n v="38.066410155729599"/>
    <n v="38.066410155729599"/>
    <n v="3806641015572960"/>
    <x v="3"/>
    <n v="4264"/>
    <s v="No"/>
    <x v="0"/>
    <n v="2392.30493515853"/>
    <n v="2.39230493515853E+16"/>
    <n v="244.57635912031"/>
    <n v="2.4457635912031E+16"/>
    <x v="423"/>
    <n v="96.5"/>
  </r>
  <r>
    <x v="1"/>
    <n v="67"/>
    <x v="0"/>
    <x v="0"/>
    <x v="0"/>
    <x v="3"/>
    <x v="3"/>
    <x v="4263"/>
    <x v="0"/>
    <x v="0"/>
    <n v="38.050448156696099"/>
    <n v="3.8050448156696102"/>
    <n v="3805044815669610"/>
    <x v="3"/>
    <n v="4265"/>
    <s v="Si"/>
    <x v="1"/>
    <n v="2471.6748356888802"/>
    <n v="2.47167483568888E+16"/>
    <n v="291.75373674421297"/>
    <n v="2.91753736744213E+16"/>
    <x v="506"/>
    <n v="106"/>
  </r>
  <r>
    <x v="1"/>
    <n v="61"/>
    <x v="0"/>
    <x v="0"/>
    <x v="0"/>
    <x v="3"/>
    <x v="0"/>
    <x v="4264"/>
    <x v="0"/>
    <x v="0"/>
    <n v="37.983448088819102"/>
    <n v="0.379834480888191"/>
    <n v="379834480888191"/>
    <x v="3"/>
    <n v="4266"/>
    <s v="Si"/>
    <x v="1"/>
    <n v="25.246602922175502"/>
    <n v="252466029221755"/>
    <n v="3.0000000000000001E-12"/>
    <n v="300"/>
    <x v="437"/>
    <n v="107.6"/>
  </r>
  <r>
    <x v="1"/>
    <n v="60"/>
    <x v="1"/>
    <x v="17"/>
    <x v="1"/>
    <x v="0"/>
    <x v="0"/>
    <x v="4265"/>
    <x v="1"/>
    <x v="3"/>
    <n v="37.901449916261896"/>
    <n v="3.7901449916261898"/>
    <n v="3790144991626190"/>
    <x v="3"/>
    <n v="4267"/>
    <s v="Si"/>
    <x v="1"/>
    <n v="2239.7264199627002"/>
    <n v="2.2397264199627E+16"/>
    <n v="235.667345135434"/>
    <n v="2.35667345135434E+16"/>
    <x v="239"/>
    <n v="102.9"/>
  </r>
  <r>
    <x v="1"/>
    <n v="46"/>
    <x v="0"/>
    <x v="5"/>
    <x v="3"/>
    <x v="3"/>
    <x v="1"/>
    <x v="4266"/>
    <x v="1"/>
    <x v="1"/>
    <n v="37.8981458386329"/>
    <n v="37.8981458386329"/>
    <n v="3.7898145838632896E+16"/>
    <x v="3"/>
    <n v="4268"/>
    <s v="Si"/>
    <x v="1"/>
    <n v="2128.6463582835499"/>
    <n v="2.12864635828355E+16"/>
    <n v="3.0000000000000001E-12"/>
    <n v="300"/>
    <x v="314"/>
    <n v="96.5"/>
  </r>
  <r>
    <x v="1"/>
    <n v="69"/>
    <x v="0"/>
    <x v="5"/>
    <x v="2"/>
    <x v="3"/>
    <x v="3"/>
    <x v="4267"/>
    <x v="1"/>
    <x v="1"/>
    <n v="37.7820107493812"/>
    <n v="3.7782010749381199"/>
    <n v="3778201074938120"/>
    <x v="3"/>
    <n v="4269"/>
    <s v="Si"/>
    <x v="1"/>
    <n v="2307.0605974558398"/>
    <n v="2.30706059745584E+16"/>
    <n v="285.66444419822"/>
    <n v="2.8566444419822E+16"/>
    <x v="180"/>
    <n v="98.7"/>
  </r>
  <r>
    <x v="1"/>
    <n v="68"/>
    <x v="1"/>
    <x v="0"/>
    <x v="2"/>
    <x v="3"/>
    <x v="3"/>
    <x v="4268"/>
    <x v="0"/>
    <x v="1"/>
    <n v="37.738703254362903"/>
    <n v="3.77387032543629"/>
    <n v="3773870325436290"/>
    <x v="3"/>
    <n v="4270"/>
    <s v="Si"/>
    <x v="1"/>
    <n v="2407.81989618844"/>
    <n v="2.40781989618844E+16"/>
    <n v="293.08087494941202"/>
    <n v="2.93080874949412E+16"/>
    <x v="508"/>
    <n v="107"/>
  </r>
  <r>
    <x v="1"/>
    <n v="69"/>
    <x v="1"/>
    <x v="1"/>
    <x v="1"/>
    <x v="3"/>
    <x v="3"/>
    <x v="4269"/>
    <x v="0"/>
    <x v="3"/>
    <n v="37.7358981822074"/>
    <n v="3.7735898182207399"/>
    <n v="3773589818220740"/>
    <x v="3"/>
    <n v="4271"/>
    <s v="Si"/>
    <x v="1"/>
    <n v="2537.4130284436001"/>
    <n v="2.5374130284436E+16"/>
    <n v="280.14481424534802"/>
    <n v="2.80144814245348E+16"/>
    <x v="312"/>
    <n v="105.9"/>
  </r>
  <r>
    <x v="1"/>
    <n v="58"/>
    <x v="1"/>
    <x v="0"/>
    <x v="1"/>
    <x v="3"/>
    <x v="0"/>
    <x v="4270"/>
    <x v="2"/>
    <x v="3"/>
    <n v="37.709347417473097"/>
    <n v="3.7709347417473098"/>
    <n v="3770934741747310"/>
    <x v="3"/>
    <n v="4272"/>
    <s v="Si"/>
    <x v="1"/>
    <n v="2136.5138538064002"/>
    <n v="2.1365138538064E+16"/>
    <n v="26.157038046357702"/>
    <n v="2615703804635770"/>
    <x v="167"/>
    <n v="100"/>
  </r>
  <r>
    <x v="1"/>
    <n v="57"/>
    <x v="1"/>
    <x v="0"/>
    <x v="1"/>
    <x v="3"/>
    <x v="0"/>
    <x v="4271"/>
    <x v="0"/>
    <x v="1"/>
    <n v="37.684227932862399"/>
    <n v="37.684227932862399"/>
    <n v="3.76842279328624E+16"/>
    <x v="3"/>
    <n v="4273"/>
    <s v="Si"/>
    <x v="1"/>
    <n v="2368.6589312603301"/>
    <n v="2.36865893126033E+16"/>
    <n v="270.810202923232"/>
    <n v="2.70810202923232E+16"/>
    <x v="374"/>
    <n v="107.2"/>
  </r>
  <r>
    <x v="1"/>
    <n v="62"/>
    <x v="0"/>
    <x v="9"/>
    <x v="1"/>
    <x v="3"/>
    <x v="0"/>
    <x v="4272"/>
    <x v="0"/>
    <x v="3"/>
    <n v="37.680610503802299"/>
    <n v="3.7680610503802301"/>
    <n v="3768061050380230"/>
    <x v="3"/>
    <n v="4274"/>
    <s v="No"/>
    <x v="0"/>
    <n v="242.52622165187401"/>
    <n v="2425262216518740"/>
    <n v="245.18243905151499"/>
    <n v="2.45182439051515E+16"/>
    <x v="335"/>
    <n v="98.7"/>
  </r>
  <r>
    <x v="1"/>
    <n v="61"/>
    <x v="1"/>
    <x v="2"/>
    <x v="0"/>
    <x v="3"/>
    <x v="0"/>
    <x v="4273"/>
    <x v="0"/>
    <x v="1"/>
    <n v="37.6658270320508"/>
    <n v="37.6658270320508"/>
    <n v="3.76658270320508E+16"/>
    <x v="3"/>
    <n v="4275"/>
    <s v="Si"/>
    <x v="1"/>
    <n v="212.27512454204299"/>
    <n v="2122751245420430"/>
    <n v="3.0000000000000001E-12"/>
    <n v="300"/>
    <x v="403"/>
    <n v="100.6"/>
  </r>
  <r>
    <x v="1"/>
    <n v="59"/>
    <x v="0"/>
    <x v="3"/>
    <x v="2"/>
    <x v="0"/>
    <x v="0"/>
    <x v="4274"/>
    <x v="2"/>
    <x v="3"/>
    <n v="37.653367424127204"/>
    <n v="3.7653367424127202"/>
    <n v="3765336742412720"/>
    <x v="3"/>
    <n v="4276"/>
    <s v="No"/>
    <x v="0"/>
    <n v="1987.96932277941"/>
    <n v="1.98796932277941E+16"/>
    <n v="181.521308462517"/>
    <n v="1.81521308462517E+16"/>
    <x v="0"/>
    <n v="95.3"/>
  </r>
  <r>
    <x v="1"/>
    <n v="72"/>
    <x v="1"/>
    <x v="9"/>
    <x v="0"/>
    <x v="0"/>
    <x v="3"/>
    <x v="4275"/>
    <x v="0"/>
    <x v="0"/>
    <n v="37.6368717103432"/>
    <n v="3.76368717103432"/>
    <n v="3763687171034320"/>
    <x v="3"/>
    <n v="4277"/>
    <s v="Si"/>
    <x v="1"/>
    <n v="256.364366585217"/>
    <n v="2563643665852170"/>
    <n v="256.38468971921702"/>
    <n v="2.56384689719217E+16"/>
    <x v="536"/>
    <n v="107.2"/>
  </r>
  <r>
    <x v="1"/>
    <n v="61"/>
    <x v="1"/>
    <x v="5"/>
    <x v="1"/>
    <x v="0"/>
    <x v="0"/>
    <x v="4276"/>
    <x v="0"/>
    <x v="3"/>
    <n v="37.494066076495805"/>
    <n v="0.37494066076495802"/>
    <n v="374940660764958"/>
    <x v="3"/>
    <n v="4278"/>
    <s v="No"/>
    <x v="0"/>
    <n v="2191.5458118791998"/>
    <n v="2.1915458118792E+16"/>
    <n v="242.33344469907499"/>
    <n v="2.42333444699075E+16"/>
    <x v="303"/>
    <n v="97.9"/>
  </r>
  <r>
    <x v="1"/>
    <n v="56"/>
    <x v="0"/>
    <x v="9"/>
    <x v="2"/>
    <x v="3"/>
    <x v="0"/>
    <x v="4277"/>
    <x v="0"/>
    <x v="0"/>
    <n v="37.465386565350698"/>
    <n v="0.374653865653507"/>
    <n v="374653865653507"/>
    <x v="3"/>
    <n v="4279"/>
    <s v="Si"/>
    <x v="1"/>
    <n v="2405.6161328248199"/>
    <n v="2.40561613282482E+16"/>
    <n v="27.499557304882"/>
    <n v="2749955730488200"/>
    <x v="410"/>
    <n v="102.9"/>
  </r>
  <r>
    <x v="1"/>
    <n v="59"/>
    <x v="0"/>
    <x v="0"/>
    <x v="2"/>
    <x v="3"/>
    <x v="0"/>
    <x v="4278"/>
    <x v="0"/>
    <x v="3"/>
    <n v="37.3889145501511"/>
    <n v="3.7388914550151102"/>
    <n v="3738891455015110"/>
    <x v="3"/>
    <n v="4280"/>
    <s v="Si"/>
    <x v="1"/>
    <n v="224.95136347028199"/>
    <n v="2249513634702820"/>
    <n v="245.00069102308501"/>
    <n v="2.45000691023085E+16"/>
    <x v="456"/>
    <n v="104"/>
  </r>
  <r>
    <x v="1"/>
    <n v="62"/>
    <x v="0"/>
    <x v="0"/>
    <x v="0"/>
    <x v="3"/>
    <x v="0"/>
    <x v="4279"/>
    <x v="0"/>
    <x v="3"/>
    <n v="37.375426095081103"/>
    <n v="3.7375426095081101"/>
    <n v="3737542609508110"/>
    <x v="3"/>
    <n v="4281"/>
    <s v="Si"/>
    <x v="1"/>
    <n v="22.138016569945901"/>
    <n v="221380165699459"/>
    <n v="239.59946140571"/>
    <n v="2.3959946140571E+16"/>
    <x v="485"/>
    <n v="100.8"/>
  </r>
  <r>
    <x v="1"/>
    <n v="56"/>
    <x v="1"/>
    <x v="5"/>
    <x v="1"/>
    <x v="2"/>
    <x v="0"/>
    <x v="4280"/>
    <x v="1"/>
    <x v="1"/>
    <n v="37.359172642290204"/>
    <n v="3.7359172642290202"/>
    <n v="3735917264229020"/>
    <x v="3"/>
    <n v="4282"/>
    <s v="No"/>
    <x v="0"/>
    <n v="2026.25349145477"/>
    <n v="2.02625349145477E+16"/>
    <n v="23.774256452120099"/>
    <n v="2377425645212010"/>
    <x v="360"/>
    <n v="99"/>
  </r>
  <r>
    <x v="1"/>
    <n v="71"/>
    <x v="0"/>
    <x v="5"/>
    <x v="0"/>
    <x v="3"/>
    <x v="3"/>
    <x v="4281"/>
    <x v="0"/>
    <x v="0"/>
    <n v="37.347950422970598"/>
    <n v="37.347950422970598"/>
    <n v="3734795042297060"/>
    <x v="3"/>
    <n v="4283"/>
    <s v="Si"/>
    <x v="1"/>
    <n v="2513.7036907370798"/>
    <n v="2.51370369073708E+16"/>
    <n v="285.46295196219802"/>
    <n v="2.85462951962198E+16"/>
    <x v="548"/>
    <n v="108"/>
  </r>
  <r>
    <x v="1"/>
    <n v="61"/>
    <x v="0"/>
    <x v="17"/>
    <x v="1"/>
    <x v="2"/>
    <x v="0"/>
    <x v="4282"/>
    <x v="1"/>
    <x v="1"/>
    <n v="37.2762286922718"/>
    <n v="3.7276228692271798"/>
    <n v="3727622869227180"/>
    <x v="3"/>
    <n v="4284"/>
    <s v="No"/>
    <x v="0"/>
    <n v="2059.1328748270698"/>
    <n v="2.05913287482707E+16"/>
    <n v="238.33237326513199"/>
    <n v="2.38332373265132E+16"/>
    <x v="197"/>
    <n v="101.8"/>
  </r>
  <r>
    <x v="1"/>
    <n v="56"/>
    <x v="0"/>
    <x v="0"/>
    <x v="2"/>
    <x v="3"/>
    <x v="0"/>
    <x v="4283"/>
    <x v="0"/>
    <x v="0"/>
    <n v="37.222905079644399"/>
    <n v="3.7222905079644399"/>
    <n v="3722290507964440"/>
    <x v="3"/>
    <n v="4285"/>
    <s v="Si"/>
    <x v="1"/>
    <n v="2421.49584518652"/>
    <n v="2.42149584518652E+16"/>
    <n v="280.74043278380299"/>
    <n v="2.80740432783803E+16"/>
    <x v="486"/>
    <n v="104.4"/>
  </r>
  <r>
    <x v="1"/>
    <n v="63"/>
    <x v="0"/>
    <x v="5"/>
    <x v="1"/>
    <x v="0"/>
    <x v="0"/>
    <x v="4284"/>
    <x v="1"/>
    <x v="3"/>
    <n v="37.181752007968598"/>
    <n v="37.181752007968598"/>
    <n v="3.71817520079686E+16"/>
    <x v="3"/>
    <n v="4286"/>
    <s v="No"/>
    <x v="0"/>
    <n v="22.669454090881299"/>
    <n v="226694540908813"/>
    <n v="223.54020852849499"/>
    <n v="2.23540208528495E+16"/>
    <x v="465"/>
    <n v="92.8"/>
  </r>
  <r>
    <x v="1"/>
    <n v="50"/>
    <x v="1"/>
    <x v="9"/>
    <x v="0"/>
    <x v="3"/>
    <x v="1"/>
    <x v="4285"/>
    <x v="0"/>
    <x v="0"/>
    <n v="37.178665683298398"/>
    <n v="3.71786656832984"/>
    <n v="3717866568329840"/>
    <x v="3"/>
    <n v="4287"/>
    <s v="Si"/>
    <x v="1"/>
    <n v="2678.9829624546801"/>
    <n v="2.67898296245468E+16"/>
    <n v="299.82993918414297"/>
    <n v="2.99829939184143E+16"/>
    <x v="243"/>
    <n v="103.4"/>
  </r>
  <r>
    <x v="1"/>
    <n v="55"/>
    <x v="0"/>
    <x v="5"/>
    <x v="1"/>
    <x v="0"/>
    <x v="0"/>
    <x v="4286"/>
    <x v="0"/>
    <x v="3"/>
    <n v="37.106481094758898"/>
    <n v="3.7106481094758901"/>
    <n v="3710648109475890"/>
    <x v="3"/>
    <n v="4288"/>
    <s v="No"/>
    <x v="0"/>
    <n v="2386.1503671993401"/>
    <n v="2.38615036719934E+16"/>
    <n v="24.062960026628101"/>
    <n v="2406296002662810"/>
    <x v="358"/>
    <n v="94.3"/>
  </r>
  <r>
    <x v="1"/>
    <n v="69"/>
    <x v="0"/>
    <x v="3"/>
    <x v="0"/>
    <x v="3"/>
    <x v="3"/>
    <x v="4287"/>
    <x v="0"/>
    <x v="1"/>
    <n v="37.102099735988403"/>
    <n v="3.7102099735988401"/>
    <n v="3710209973598840"/>
    <x v="3"/>
    <n v="4289"/>
    <s v="Si"/>
    <x v="1"/>
    <n v="2285.5038017146699"/>
    <n v="2.28550380171467E+16"/>
    <n v="27.207804732889301"/>
    <n v="2720780473288930"/>
    <x v="450"/>
    <n v="106.2"/>
  </r>
  <r>
    <x v="1"/>
    <n v="65"/>
    <x v="1"/>
    <x v="0"/>
    <x v="2"/>
    <x v="3"/>
    <x v="3"/>
    <x v="4288"/>
    <x v="0"/>
    <x v="3"/>
    <n v="37.085338221899605"/>
    <n v="3.7085338221899602"/>
    <n v="3708533822189960"/>
    <x v="3"/>
    <n v="4290"/>
    <s v="Si"/>
    <x v="1"/>
    <n v="2191.7409829523399"/>
    <n v="2.19174098295234E+16"/>
    <n v="26.670414579366199"/>
    <n v="2667041457936620"/>
    <x v="348"/>
    <n v="98.2"/>
  </r>
  <r>
    <x v="1"/>
    <n v="53"/>
    <x v="0"/>
    <x v="9"/>
    <x v="1"/>
    <x v="2"/>
    <x v="1"/>
    <x v="4289"/>
    <x v="1"/>
    <x v="3"/>
    <n v="37.012018043517401"/>
    <n v="3.7012018043517401"/>
    <n v="3701201804351740"/>
    <x v="3"/>
    <n v="4291"/>
    <s v="No"/>
    <x v="0"/>
    <n v="215.42415406294199"/>
    <n v="2154241540629420"/>
    <n v="256.53444325820101"/>
    <n v="2.56534443258201E+16"/>
    <x v="170"/>
    <n v="97.6"/>
  </r>
  <r>
    <x v="1"/>
    <n v="52"/>
    <x v="0"/>
    <x v="10"/>
    <x v="1"/>
    <x v="2"/>
    <x v="1"/>
    <x v="4290"/>
    <x v="2"/>
    <x v="3"/>
    <n v="36.969303963653203"/>
    <n v="3.6969303963653202"/>
    <n v="3696930396365320"/>
    <x v="3"/>
    <n v="4292"/>
    <s v="Si"/>
    <x v="1"/>
    <n v="215.36792583906001"/>
    <n v="2153679258390600"/>
    <n v="204.81321551474099"/>
    <n v="2.04813215514741E+16"/>
    <x v="11"/>
    <n v="97.4"/>
  </r>
  <r>
    <x v="1"/>
    <n v="52"/>
    <x v="1"/>
    <x v="6"/>
    <x v="1"/>
    <x v="3"/>
    <x v="1"/>
    <x v="4291"/>
    <x v="0"/>
    <x v="3"/>
    <n v="36.928415044756505"/>
    <n v="3.6928415044756502"/>
    <n v="3692841504475650"/>
    <x v="3"/>
    <n v="4293"/>
    <s v="No"/>
    <x v="0"/>
    <n v="2396.2588026020999"/>
    <n v="2.3962588026021E+16"/>
    <n v="245.88587988621401"/>
    <n v="2.45885879886214E+16"/>
    <x v="89"/>
    <n v="96"/>
  </r>
  <r>
    <x v="1"/>
    <n v="69"/>
    <x v="0"/>
    <x v="0"/>
    <x v="2"/>
    <x v="3"/>
    <x v="3"/>
    <x v="4292"/>
    <x v="1"/>
    <x v="3"/>
    <n v="36.908920550063002"/>
    <n v="36.908920550063002"/>
    <n v="3.6908920550063E+16"/>
    <x v="3"/>
    <n v="4294"/>
    <s v="Si"/>
    <x v="1"/>
    <n v="263.72993340456998"/>
    <n v="2637299334045700"/>
    <n v="28.647928729418599"/>
    <n v="2864792872941860"/>
    <x v="534"/>
    <n v="103.2"/>
  </r>
  <r>
    <x v="1"/>
    <n v="54"/>
    <x v="0"/>
    <x v="0"/>
    <x v="2"/>
    <x v="3"/>
    <x v="1"/>
    <x v="4293"/>
    <x v="1"/>
    <x v="1"/>
    <n v="36.852445544621801"/>
    <n v="3.6852445544621801"/>
    <n v="3685244554462180"/>
    <x v="3"/>
    <n v="4295"/>
    <s v="Si"/>
    <x v="1"/>
    <n v="2595.88264340969"/>
    <n v="2.59588264340969E+16"/>
    <n v="243.673299176531"/>
    <n v="2.43673299176531E+16"/>
    <x v="214"/>
    <n v="92.7"/>
  </r>
  <r>
    <x v="1"/>
    <n v="65"/>
    <x v="0"/>
    <x v="5"/>
    <x v="1"/>
    <x v="3"/>
    <x v="3"/>
    <x v="4294"/>
    <x v="1"/>
    <x v="3"/>
    <n v="36.813392308801596"/>
    <n v="3.6813392308801598"/>
    <n v="3681339230880160"/>
    <x v="3"/>
    <n v="4296"/>
    <s v="No"/>
    <x v="0"/>
    <n v="2418.7788516811102"/>
    <n v="2.41877885168111E+16"/>
    <n v="226.14056838783301"/>
    <n v="2.26140568387833E+16"/>
    <x v="342"/>
    <n v="99.7"/>
  </r>
  <r>
    <x v="1"/>
    <n v="60"/>
    <x v="0"/>
    <x v="0"/>
    <x v="0"/>
    <x v="3"/>
    <x v="0"/>
    <x v="4295"/>
    <x v="0"/>
    <x v="3"/>
    <n v="36.790870843493295"/>
    <n v="36.790870843493295"/>
    <n v="3.6790870843493296E+16"/>
    <x v="3"/>
    <n v="4297"/>
    <s v="No"/>
    <x v="0"/>
    <n v="235.73680961424401"/>
    <n v="2357368096142440"/>
    <n v="26.391675199369399"/>
    <n v="2639167519936940"/>
    <x v="362"/>
    <n v="99.7"/>
  </r>
  <r>
    <x v="1"/>
    <n v="69"/>
    <x v="0"/>
    <x v="12"/>
    <x v="2"/>
    <x v="3"/>
    <x v="3"/>
    <x v="4296"/>
    <x v="0"/>
    <x v="1"/>
    <n v="36.764585501101898"/>
    <n v="3.6764585501101901"/>
    <n v="3676458550110190"/>
    <x v="3"/>
    <n v="4298"/>
    <s v="Si"/>
    <x v="1"/>
    <n v="2275.8117353011698"/>
    <n v="2.27581173530117E+16"/>
    <n v="269.508903750294"/>
    <n v="2.69508903750294E+16"/>
    <x v="499"/>
    <n v="102.6"/>
  </r>
  <r>
    <x v="1"/>
    <n v="58"/>
    <x v="0"/>
    <x v="1"/>
    <x v="1"/>
    <x v="0"/>
    <x v="0"/>
    <x v="4297"/>
    <x v="0"/>
    <x v="1"/>
    <n v="36.7187087586857"/>
    <n v="0.36718708758685698"/>
    <n v="367187087586857"/>
    <x v="3"/>
    <n v="4299"/>
    <s v="No"/>
    <x v="0"/>
    <n v="216.49650808993599"/>
    <n v="2164965080899360"/>
    <n v="24.366923563976599"/>
    <n v="2436692356397660"/>
    <x v="400"/>
    <n v="103.2"/>
  </r>
  <r>
    <x v="1"/>
    <n v="65"/>
    <x v="1"/>
    <x v="2"/>
    <x v="1"/>
    <x v="3"/>
    <x v="3"/>
    <x v="4298"/>
    <x v="0"/>
    <x v="1"/>
    <n v="36.709828352419507"/>
    <n v="36.709828352419507"/>
    <n v="3.6709828352419504E+16"/>
    <x v="3"/>
    <n v="4300"/>
    <s v="No"/>
    <x v="0"/>
    <n v="226.14241997856001"/>
    <n v="2261424199785600"/>
    <n v="29.0645047148709"/>
    <n v="2906450471487090"/>
    <x v="50"/>
    <n v="102.6"/>
  </r>
  <r>
    <x v="1"/>
    <n v="45"/>
    <x v="0"/>
    <x v="11"/>
    <x v="2"/>
    <x v="3"/>
    <x v="1"/>
    <x v="4299"/>
    <x v="1"/>
    <x v="1"/>
    <n v="36.695746223315801"/>
    <n v="36.695746223315801"/>
    <n v="3.66957462233158E+16"/>
    <x v="3"/>
    <n v="4301"/>
    <s v="Si"/>
    <x v="1"/>
    <n v="2254.6778293339598"/>
    <n v="2.25467782933396E+16"/>
    <n v="28.773258127350701"/>
    <n v="2877325812735070"/>
    <x v="365"/>
    <n v="101.9"/>
  </r>
  <r>
    <x v="1"/>
    <n v="57"/>
    <x v="1"/>
    <x v="5"/>
    <x v="2"/>
    <x v="3"/>
    <x v="0"/>
    <x v="4300"/>
    <x v="0"/>
    <x v="3"/>
    <n v="36.664555013981996"/>
    <n v="3.6664555013981999"/>
    <n v="3666455501398200"/>
    <x v="3"/>
    <n v="4302"/>
    <s v="Si"/>
    <x v="1"/>
    <n v="2130.0964072340798"/>
    <n v="2.13009640723408E+16"/>
    <n v="238.432524651866"/>
    <n v="2.38432524651866E+16"/>
    <x v="291"/>
    <n v="102.2"/>
  </r>
  <r>
    <x v="1"/>
    <n v="54"/>
    <x v="1"/>
    <x v="2"/>
    <x v="0"/>
    <x v="0"/>
    <x v="1"/>
    <x v="4301"/>
    <x v="0"/>
    <x v="0"/>
    <n v="36.656401954943803"/>
    <n v="0.36656401954943801"/>
    <n v="366564019549438"/>
    <x v="3"/>
    <n v="4303"/>
    <s v="Si"/>
    <x v="1"/>
    <n v="2377.7472668785199"/>
    <n v="2.37774726687852E+16"/>
    <n v="287.34875030116001"/>
    <n v="2.8734875030116E+16"/>
    <x v="303"/>
    <n v="102.9"/>
  </r>
  <r>
    <x v="1"/>
    <n v="64"/>
    <x v="1"/>
    <x v="9"/>
    <x v="1"/>
    <x v="0"/>
    <x v="0"/>
    <x v="4302"/>
    <x v="1"/>
    <x v="1"/>
    <n v="36.613508500729203"/>
    <n v="36.613508500729203"/>
    <n v="3.66135085007292E+16"/>
    <x v="3"/>
    <n v="4304"/>
    <s v="No"/>
    <x v="0"/>
    <n v="208.472190088259"/>
    <n v="2084721900882590"/>
    <n v="253.77305544311801"/>
    <n v="2.53773055443118E+16"/>
    <x v="43"/>
    <n v="95.1"/>
  </r>
  <r>
    <x v="1"/>
    <n v="67"/>
    <x v="0"/>
    <x v="0"/>
    <x v="2"/>
    <x v="0"/>
    <x v="3"/>
    <x v="4303"/>
    <x v="1"/>
    <x v="1"/>
    <n v="36.5990543580806"/>
    <n v="3.65990543580806"/>
    <n v="3659905435808060"/>
    <x v="3"/>
    <n v="4305"/>
    <s v="No"/>
    <x v="0"/>
    <n v="2410.8717314676301"/>
    <n v="2.41087173146763E+16"/>
    <n v="25.726273332904199"/>
    <n v="2572627333290420"/>
    <x v="477"/>
    <n v="102.4"/>
  </r>
  <r>
    <x v="1"/>
    <n v="66"/>
    <x v="1"/>
    <x v="9"/>
    <x v="0"/>
    <x v="3"/>
    <x v="3"/>
    <x v="4304"/>
    <x v="1"/>
    <x v="3"/>
    <n v="36.584556029192001"/>
    <n v="36.584556029192001"/>
    <n v="3.6584556029192E+16"/>
    <x v="3"/>
    <n v="4306"/>
    <s v="Si"/>
    <x v="1"/>
    <n v="2114.0947907355298"/>
    <n v="2.11409479073553E+16"/>
    <n v="263.22156580013802"/>
    <n v="2.63221565800138E+16"/>
    <x v="380"/>
    <n v="98.2"/>
  </r>
  <r>
    <x v="1"/>
    <n v="71"/>
    <x v="1"/>
    <x v="11"/>
    <x v="1"/>
    <x v="3"/>
    <x v="3"/>
    <x v="4305"/>
    <x v="0"/>
    <x v="3"/>
    <n v="36.523137754300095"/>
    <n v="36.523137754300095"/>
    <n v="3.6523137754300096E+16"/>
    <x v="3"/>
    <n v="4307"/>
    <s v="Si"/>
    <x v="1"/>
    <n v="254.280813202633"/>
    <n v="2542808132026330"/>
    <n v="3.0000000000000001E-12"/>
    <n v="300"/>
    <x v="307"/>
    <n v="108.7"/>
  </r>
  <r>
    <x v="1"/>
    <n v="66"/>
    <x v="1"/>
    <x v="3"/>
    <x v="2"/>
    <x v="0"/>
    <x v="3"/>
    <x v="4306"/>
    <x v="0"/>
    <x v="3"/>
    <n v="36.514944805554698"/>
    <n v="3.6514944805554701"/>
    <n v="3651494480555470"/>
    <x v="3"/>
    <n v="4308"/>
    <s v="Si"/>
    <x v="1"/>
    <n v="236.648614534193"/>
    <n v="2366486145341930"/>
    <n v="266.32098534494003"/>
    <n v="2.6632098534494E+16"/>
    <x v="423"/>
    <n v="106.9"/>
  </r>
  <r>
    <x v="1"/>
    <n v="56"/>
    <x v="1"/>
    <x v="9"/>
    <x v="1"/>
    <x v="3"/>
    <x v="0"/>
    <x v="4307"/>
    <x v="0"/>
    <x v="1"/>
    <n v="36.5093958026644"/>
    <n v="36.5093958026644"/>
    <n v="3.65093958026644E+16"/>
    <x v="3"/>
    <n v="4309"/>
    <s v="No"/>
    <x v="0"/>
    <n v="2228.3882641335899"/>
    <n v="2.22838826413359E+16"/>
    <n v="217.918828844356"/>
    <n v="2.17918828844356E+16"/>
    <x v="71"/>
    <n v="96.5"/>
  </r>
  <r>
    <x v="1"/>
    <n v="62"/>
    <x v="1"/>
    <x v="15"/>
    <x v="1"/>
    <x v="0"/>
    <x v="0"/>
    <x v="4308"/>
    <x v="1"/>
    <x v="3"/>
    <n v="36.5088107648738"/>
    <n v="3.65088107648738"/>
    <n v="3650881076487380"/>
    <x v="3"/>
    <n v="4310"/>
    <s v="No"/>
    <x v="0"/>
    <n v="2057.9537387126902"/>
    <n v="2.05795373871269E+16"/>
    <n v="23.960836271959501"/>
    <n v="2396083627195950"/>
    <x v="301"/>
    <n v="97.2"/>
  </r>
  <r>
    <x v="1"/>
    <n v="55"/>
    <x v="1"/>
    <x v="6"/>
    <x v="1"/>
    <x v="2"/>
    <x v="0"/>
    <x v="4309"/>
    <x v="1"/>
    <x v="3"/>
    <n v="36.489553902301999"/>
    <n v="36.489553902301999"/>
    <n v="3.6489553902302E+16"/>
    <x v="3"/>
    <n v="4311"/>
    <s v="No"/>
    <x v="0"/>
    <n v="2096.2156173673002"/>
    <n v="2.0962156173673E+16"/>
    <n v="19.500124266624901"/>
    <n v="1950012426662490"/>
    <x v="50"/>
    <n v="94.1"/>
  </r>
  <r>
    <x v="1"/>
    <n v="45"/>
    <x v="0"/>
    <x v="2"/>
    <x v="1"/>
    <x v="1"/>
    <x v="1"/>
    <x v="4310"/>
    <x v="1"/>
    <x v="1"/>
    <n v="36.485829222313001"/>
    <n v="36.485829222313001"/>
    <n v="3.6485829222313E+16"/>
    <x v="3"/>
    <n v="4312"/>
    <s v="No"/>
    <x v="0"/>
    <n v="1980.9179006771601"/>
    <n v="1.98091790067716E+16"/>
    <n v="22.093878099826501"/>
    <n v="2209387809982650"/>
    <x v="63"/>
    <n v="94.5"/>
  </r>
  <r>
    <x v="1"/>
    <n v="56"/>
    <x v="0"/>
    <x v="5"/>
    <x v="0"/>
    <x v="3"/>
    <x v="0"/>
    <x v="4311"/>
    <x v="0"/>
    <x v="1"/>
    <n v="36.438928177642403"/>
    <n v="3.64389281776424"/>
    <n v="3643892817764240"/>
    <x v="3"/>
    <n v="4313"/>
    <s v="Si"/>
    <x v="1"/>
    <n v="2304.8007987677902"/>
    <n v="2.30480079876779E+16"/>
    <n v="26.957888186780298"/>
    <n v="2695788818678030"/>
    <x v="491"/>
    <n v="109.2"/>
  </r>
  <r>
    <x v="1"/>
    <n v="66"/>
    <x v="1"/>
    <x v="0"/>
    <x v="2"/>
    <x v="0"/>
    <x v="3"/>
    <x v="4312"/>
    <x v="0"/>
    <x v="1"/>
    <n v="36.415020680690098"/>
    <n v="3.64150206806901"/>
    <n v="3641502068069010"/>
    <x v="3"/>
    <n v="4314"/>
    <s v="Si"/>
    <x v="1"/>
    <n v="2256.5700160890501"/>
    <n v="2.25657001608905E+16"/>
    <n v="27.087454688125501"/>
    <n v="2708745468812550"/>
    <x v="279"/>
    <n v="109.8"/>
  </r>
  <r>
    <x v="1"/>
    <n v="57"/>
    <x v="1"/>
    <x v="9"/>
    <x v="2"/>
    <x v="3"/>
    <x v="0"/>
    <x v="4313"/>
    <x v="0"/>
    <x v="1"/>
    <n v="36.359275572129"/>
    <n v="3.6359275572129E-2"/>
    <n v="36359275572129"/>
    <x v="3"/>
    <n v="4315"/>
    <s v="Si"/>
    <x v="1"/>
    <n v="229.688320021838"/>
    <n v="2296883200218380"/>
    <n v="295.34159947876799"/>
    <n v="2.95341599478768E+16"/>
    <x v="327"/>
    <n v="104.8"/>
  </r>
  <r>
    <x v="1"/>
    <n v="63"/>
    <x v="1"/>
    <x v="5"/>
    <x v="1"/>
    <x v="3"/>
    <x v="0"/>
    <x v="4314"/>
    <x v="1"/>
    <x v="3"/>
    <n v="36.344914953717499"/>
    <n v="3.63449149537175"/>
    <n v="3634491495371750"/>
    <x v="3"/>
    <n v="4316"/>
    <s v="No"/>
    <x v="0"/>
    <n v="2132.66636068246"/>
    <n v="2.13266636068246E+16"/>
    <n v="259.29171409280502"/>
    <n v="2.59291714092805E+16"/>
    <x v="239"/>
    <n v="95.8"/>
  </r>
  <r>
    <x v="1"/>
    <n v="57"/>
    <x v="1"/>
    <x v="0"/>
    <x v="1"/>
    <x v="3"/>
    <x v="0"/>
    <x v="4315"/>
    <x v="0"/>
    <x v="1"/>
    <n v="36.309350144581799"/>
    <n v="3.63093501445818"/>
    <n v="3630935014458180"/>
    <x v="3"/>
    <n v="4317"/>
    <s v="Si"/>
    <x v="1"/>
    <n v="2475.0231564865999"/>
    <n v="2.4750231564866E+16"/>
    <n v="238.39563083930699"/>
    <n v="2.38395630839307E+16"/>
    <x v="116"/>
    <n v="97.7"/>
  </r>
  <r>
    <x v="1"/>
    <n v="54"/>
    <x v="0"/>
    <x v="7"/>
    <x v="1"/>
    <x v="3"/>
    <x v="1"/>
    <x v="4316"/>
    <x v="1"/>
    <x v="3"/>
    <n v="36.264948470958402"/>
    <n v="0.36264948470958402"/>
    <n v="362649484709584"/>
    <x v="3"/>
    <n v="4318"/>
    <s v="No"/>
    <x v="0"/>
    <n v="2208.4222906597201"/>
    <n v="2.20842229065972E+16"/>
    <n v="218.424109966408"/>
    <n v="2.18424109966408E+16"/>
    <x v="173"/>
    <n v="94.8"/>
  </r>
  <r>
    <x v="1"/>
    <n v="52"/>
    <x v="0"/>
    <x v="11"/>
    <x v="1"/>
    <x v="0"/>
    <x v="1"/>
    <x v="4317"/>
    <x v="1"/>
    <x v="1"/>
    <n v="36.256746438901402"/>
    <n v="36.256746438901402"/>
    <n v="3625674643890140"/>
    <x v="3"/>
    <n v="4319"/>
    <s v="No"/>
    <x v="0"/>
    <n v="2466.0403578272499"/>
    <n v="2.46604035782725E+16"/>
    <n v="230.66537882134301"/>
    <n v="2.30665378821343E+16"/>
    <x v="416"/>
    <n v="91.1"/>
  </r>
  <r>
    <x v="1"/>
    <n v="67"/>
    <x v="1"/>
    <x v="9"/>
    <x v="1"/>
    <x v="0"/>
    <x v="3"/>
    <x v="4318"/>
    <x v="2"/>
    <x v="3"/>
    <n v="36.211490039799301"/>
    <n v="3.6211490039799301"/>
    <n v="3621149003979930"/>
    <x v="3"/>
    <n v="4320"/>
    <s v="No"/>
    <x v="0"/>
    <n v="2289.5705766394599"/>
    <n v="2.28957057663946E+16"/>
    <n v="245.85199958815801"/>
    <n v="2.45851999588158E+16"/>
    <x v="358"/>
    <n v="95.5"/>
  </r>
  <r>
    <x v="1"/>
    <n v="67"/>
    <x v="1"/>
    <x v="0"/>
    <x v="2"/>
    <x v="3"/>
    <x v="3"/>
    <x v="4319"/>
    <x v="0"/>
    <x v="1"/>
    <n v="36.191371534848102"/>
    <n v="3.61913715348481"/>
    <n v="3619137153484810"/>
    <x v="3"/>
    <n v="4321"/>
    <s v="Si"/>
    <x v="1"/>
    <n v="2565.80709206143"/>
    <n v="2.56580709206143E+16"/>
    <n v="251.40020702300001"/>
    <n v="2.51400207023E+16"/>
    <x v="119"/>
    <n v="101.7"/>
  </r>
  <r>
    <x v="1"/>
    <n v="67"/>
    <x v="1"/>
    <x v="5"/>
    <x v="0"/>
    <x v="3"/>
    <x v="3"/>
    <x v="4320"/>
    <x v="0"/>
    <x v="0"/>
    <n v="36.163955510662497"/>
    <n v="36.163955510662497"/>
    <n v="3.6163955510662496E+16"/>
    <x v="3"/>
    <n v="4322"/>
    <s v="Si"/>
    <x v="1"/>
    <n v="2267.4466534273702"/>
    <n v="2.26744665342737E+16"/>
    <n v="265.396341972068"/>
    <n v="2.65396341972068E+16"/>
    <x v="269"/>
    <n v="99.2"/>
  </r>
  <r>
    <x v="1"/>
    <n v="69"/>
    <x v="0"/>
    <x v="0"/>
    <x v="0"/>
    <x v="3"/>
    <x v="3"/>
    <x v="4321"/>
    <x v="0"/>
    <x v="3"/>
    <n v="36.158508702308495"/>
    <n v="36.158508702308495"/>
    <n v="3.6158508702308496E+16"/>
    <x v="3"/>
    <n v="4323"/>
    <s v="Si"/>
    <x v="1"/>
    <n v="2541.0734000741099"/>
    <n v="2.54107340007411E+16"/>
    <n v="242.23194173767499"/>
    <n v="2.42231941737675E+16"/>
    <x v="269"/>
    <n v="105.3"/>
  </r>
  <r>
    <x v="1"/>
    <n v="69"/>
    <x v="0"/>
    <x v="5"/>
    <x v="2"/>
    <x v="0"/>
    <x v="3"/>
    <x v="4322"/>
    <x v="0"/>
    <x v="1"/>
    <n v="36.153974068198799"/>
    <n v="36.153974068198799"/>
    <n v="3.61539740681988E+16"/>
    <x v="3"/>
    <n v="4324"/>
    <s v="Si"/>
    <x v="1"/>
    <n v="2242.6031225531001"/>
    <n v="2.2426031225531E+16"/>
    <n v="28.629882679222799"/>
    <n v="2862988267922280"/>
    <x v="307"/>
    <n v="109.5"/>
  </r>
  <r>
    <x v="1"/>
    <n v="56"/>
    <x v="0"/>
    <x v="9"/>
    <x v="0"/>
    <x v="3"/>
    <x v="0"/>
    <x v="4323"/>
    <x v="0"/>
    <x v="1"/>
    <n v="36.149725114884603"/>
    <n v="36.149725114884603"/>
    <n v="3614972511488460"/>
    <x v="3"/>
    <n v="4325"/>
    <s v="Si"/>
    <x v="1"/>
    <n v="2404.1872182468601"/>
    <n v="2.40418721824686E+16"/>
    <n v="29.456729898813201"/>
    <n v="2945672989881320"/>
    <x v="408"/>
    <n v="102.8"/>
  </r>
  <r>
    <x v="1"/>
    <n v="68"/>
    <x v="1"/>
    <x v="8"/>
    <x v="2"/>
    <x v="3"/>
    <x v="3"/>
    <x v="4324"/>
    <x v="1"/>
    <x v="3"/>
    <n v="36.127237061209399"/>
    <n v="36.127237061209399"/>
    <n v="3.61272370612094E+16"/>
    <x v="3"/>
    <n v="4326"/>
    <s v="Si"/>
    <x v="1"/>
    <n v="2342.83816113282"/>
    <n v="2.34283816113282E+16"/>
    <n v="26.677903231963501"/>
    <n v="2667790323196350"/>
    <x v="351"/>
    <n v="101.8"/>
  </r>
  <r>
    <x v="1"/>
    <n v="63"/>
    <x v="0"/>
    <x v="15"/>
    <x v="2"/>
    <x v="3"/>
    <x v="0"/>
    <x v="4325"/>
    <x v="0"/>
    <x v="1"/>
    <n v="36.104224168012401"/>
    <n v="36.104224168012401"/>
    <n v="3610422416801240"/>
    <x v="3"/>
    <n v="4327"/>
    <s v="Si"/>
    <x v="1"/>
    <n v="2336.87684730921"/>
    <n v="2.33687684730921E+16"/>
    <n v="269.09897754765598"/>
    <n v="2.69098977547656E+16"/>
    <x v="307"/>
    <n v="108.6"/>
  </r>
  <r>
    <x v="1"/>
    <n v="59"/>
    <x v="0"/>
    <x v="11"/>
    <x v="2"/>
    <x v="0"/>
    <x v="0"/>
    <x v="4326"/>
    <x v="1"/>
    <x v="1"/>
    <n v="36.100525952731203"/>
    <n v="3.6100525952731202"/>
    <n v="3610052595273120"/>
    <x v="3"/>
    <n v="4328"/>
    <s v="No"/>
    <x v="0"/>
    <n v="2276.5553550148202"/>
    <n v="2.27655535501482E+16"/>
    <n v="255.43129326593299"/>
    <n v="2.55431293265933E+16"/>
    <x v="253"/>
    <n v="103.6"/>
  </r>
  <r>
    <x v="1"/>
    <n v="60"/>
    <x v="1"/>
    <x v="0"/>
    <x v="3"/>
    <x v="0"/>
    <x v="0"/>
    <x v="4327"/>
    <x v="0"/>
    <x v="3"/>
    <n v="36.093223610575301"/>
    <n v="3.6093223610575298"/>
    <n v="3609322361057530"/>
    <x v="3"/>
    <n v="4329"/>
    <s v="No"/>
    <x v="0"/>
    <n v="205.62958020064201"/>
    <n v="2056295802006420"/>
    <n v="180.83334932928199"/>
    <n v="1.80833349329282E+16"/>
    <x v="315"/>
    <n v="94.6"/>
  </r>
  <r>
    <x v="1"/>
    <n v="73"/>
    <x v="0"/>
    <x v="5"/>
    <x v="2"/>
    <x v="0"/>
    <x v="3"/>
    <x v="4328"/>
    <x v="1"/>
    <x v="1"/>
    <n v="36.066988972281699"/>
    <n v="3.6066988972281702"/>
    <n v="3606698897228170"/>
    <x v="3"/>
    <n v="4330"/>
    <s v="No"/>
    <x v="0"/>
    <n v="208.88311321188201"/>
    <n v="2088831132118820"/>
    <n v="23.615605710344202"/>
    <n v="2361560571034420"/>
    <x v="473"/>
    <n v="103.8"/>
  </r>
  <r>
    <x v="1"/>
    <n v="59"/>
    <x v="0"/>
    <x v="0"/>
    <x v="1"/>
    <x v="3"/>
    <x v="0"/>
    <x v="4329"/>
    <x v="0"/>
    <x v="3"/>
    <n v="36.055224709721998"/>
    <n v="3.6055224709722"/>
    <n v="3605522470972200"/>
    <x v="3"/>
    <n v="4331"/>
    <s v="No"/>
    <x v="0"/>
    <n v="2315.5951955228302"/>
    <n v="2.31559519552283E+16"/>
    <n v="252.403868479778"/>
    <n v="2.52403868479778E+16"/>
    <x v="466"/>
    <n v="97.8"/>
  </r>
  <r>
    <x v="1"/>
    <n v="64"/>
    <x v="0"/>
    <x v="5"/>
    <x v="0"/>
    <x v="3"/>
    <x v="0"/>
    <x v="4330"/>
    <x v="0"/>
    <x v="0"/>
    <n v="36.051412797789204"/>
    <n v="3.6051412797789202"/>
    <n v="3605141279778920"/>
    <x v="3"/>
    <n v="4332"/>
    <s v="Si"/>
    <x v="1"/>
    <n v="2422.8688582162999"/>
    <n v="2.4228688582163E+16"/>
    <n v="275.679498412405"/>
    <n v="2.75679498412405E+16"/>
    <x v="392"/>
    <n v="106.2"/>
  </r>
  <r>
    <x v="1"/>
    <n v="56"/>
    <x v="0"/>
    <x v="5"/>
    <x v="1"/>
    <x v="0"/>
    <x v="0"/>
    <x v="4331"/>
    <x v="1"/>
    <x v="1"/>
    <n v="36.034714983189403"/>
    <n v="36.034714983189403"/>
    <n v="3.60347149831894E+16"/>
    <x v="3"/>
    <n v="4333"/>
    <s v="No"/>
    <x v="0"/>
    <n v="2274.24787239745"/>
    <n v="2.27424787239745E+16"/>
    <n v="224.15555868191601"/>
    <n v="2.24155558681916E+16"/>
    <x v="123"/>
    <n v="99.2"/>
  </r>
  <r>
    <x v="1"/>
    <n v="72"/>
    <x v="0"/>
    <x v="10"/>
    <x v="2"/>
    <x v="3"/>
    <x v="3"/>
    <x v="4332"/>
    <x v="0"/>
    <x v="1"/>
    <n v="36.029747605910003"/>
    <n v="3.6029747605910001"/>
    <n v="3602974760591000"/>
    <x v="3"/>
    <n v="4334"/>
    <s v="Si"/>
    <x v="1"/>
    <n v="237.536862807391"/>
    <n v="2375368628073910"/>
    <n v="28.4148655459385"/>
    <n v="2841486554593850"/>
    <x v="549"/>
    <n v="111.6"/>
  </r>
  <r>
    <x v="1"/>
    <n v="52"/>
    <x v="1"/>
    <x v="5"/>
    <x v="0"/>
    <x v="3"/>
    <x v="1"/>
    <x v="4333"/>
    <x v="0"/>
    <x v="1"/>
    <n v="36.019587285001499"/>
    <n v="3.6019587285001502"/>
    <n v="3601958728500150"/>
    <x v="3"/>
    <n v="4335"/>
    <s v="Si"/>
    <x v="1"/>
    <n v="2341.8099171972799"/>
    <n v="2.34180991719728E+16"/>
    <n v="252.58349534304301"/>
    <n v="2.52583495343043E+16"/>
    <x v="343"/>
    <n v="100.2"/>
  </r>
  <r>
    <x v="1"/>
    <n v="50"/>
    <x v="1"/>
    <x v="1"/>
    <x v="1"/>
    <x v="3"/>
    <x v="1"/>
    <x v="4334"/>
    <x v="1"/>
    <x v="1"/>
    <n v="35.973653493804498"/>
    <n v="35.973653493804498"/>
    <n v="3.59736534938045E+16"/>
    <x v="3"/>
    <n v="4336"/>
    <s v="No"/>
    <x v="0"/>
    <n v="2254.3620012599999"/>
    <n v="2.25436200126E+16"/>
    <n v="26.160195494196198"/>
    <n v="2616019549419620"/>
    <x v="131"/>
    <n v="96.8"/>
  </r>
  <r>
    <x v="1"/>
    <n v="64"/>
    <x v="1"/>
    <x v="5"/>
    <x v="1"/>
    <x v="0"/>
    <x v="0"/>
    <x v="4335"/>
    <x v="0"/>
    <x v="0"/>
    <n v="35.952489223712604"/>
    <n v="0.35952489223712603"/>
    <n v="359524892237126"/>
    <x v="3"/>
    <n v="4337"/>
    <s v="No"/>
    <x v="0"/>
    <n v="2162.0154323402999"/>
    <n v="2.1620154323403E+16"/>
    <n v="25.691621143190201"/>
    <n v="2569162114319020"/>
    <x v="333"/>
    <n v="94.6"/>
  </r>
  <r>
    <x v="1"/>
    <n v="51"/>
    <x v="0"/>
    <x v="0"/>
    <x v="2"/>
    <x v="3"/>
    <x v="1"/>
    <x v="4336"/>
    <x v="0"/>
    <x v="1"/>
    <n v="35.951840456302605"/>
    <n v="3.5951840456302602"/>
    <n v="3595184045630260"/>
    <x v="3"/>
    <n v="4338"/>
    <s v="No"/>
    <x v="0"/>
    <n v="2062.8570137440502"/>
    <n v="2.06285701374405E+16"/>
    <n v="226.78388615543301"/>
    <n v="2.26783886155433E+16"/>
    <x v="108"/>
    <n v="93.9"/>
  </r>
  <r>
    <x v="1"/>
    <n v="66"/>
    <x v="1"/>
    <x v="2"/>
    <x v="3"/>
    <x v="3"/>
    <x v="3"/>
    <x v="4337"/>
    <x v="0"/>
    <x v="1"/>
    <n v="35.921875944919599"/>
    <n v="3.5921875944919601"/>
    <n v="3592187594491960"/>
    <x v="3"/>
    <n v="4339"/>
    <s v="Si"/>
    <x v="1"/>
    <n v="2273.6481912896002"/>
    <n v="2.2736481912896E+16"/>
    <n v="292.50572395427503"/>
    <n v="2.92505723954275E+16"/>
    <x v="466"/>
    <n v="94.7"/>
  </r>
  <r>
    <x v="1"/>
    <n v="66"/>
    <x v="0"/>
    <x v="9"/>
    <x v="2"/>
    <x v="0"/>
    <x v="3"/>
    <x v="4338"/>
    <x v="1"/>
    <x v="3"/>
    <n v="35.914301024769102"/>
    <n v="35.914301024769102"/>
    <n v="3.59143010247691E+16"/>
    <x v="3"/>
    <n v="4340"/>
    <s v="Si"/>
    <x v="1"/>
    <n v="229.08785068514601"/>
    <n v="2290878506851460"/>
    <n v="23.962000435582201"/>
    <n v="2396200043558220"/>
    <x v="425"/>
    <n v="101"/>
  </r>
  <r>
    <x v="1"/>
    <n v="70"/>
    <x v="1"/>
    <x v="4"/>
    <x v="0"/>
    <x v="3"/>
    <x v="3"/>
    <x v="4339"/>
    <x v="0"/>
    <x v="1"/>
    <n v="35.897480619225099"/>
    <n v="3.5897480619225099"/>
    <n v="3589748061922510"/>
    <x v="3"/>
    <n v="4341"/>
    <s v="Si"/>
    <x v="1"/>
    <n v="25.5024540760005"/>
    <n v="255024540760005"/>
    <n v="261.12674429826399"/>
    <n v="2.61126744298264E+16"/>
    <x v="462"/>
    <n v="110.6"/>
  </r>
  <r>
    <x v="1"/>
    <n v="55"/>
    <x v="0"/>
    <x v="9"/>
    <x v="1"/>
    <x v="0"/>
    <x v="0"/>
    <x v="4340"/>
    <x v="1"/>
    <x v="1"/>
    <n v="35.849774843489001"/>
    <n v="3.5849774843489"/>
    <n v="3584977484348900"/>
    <x v="3"/>
    <n v="4342"/>
    <s v="No"/>
    <x v="0"/>
    <n v="2289.5139863563099"/>
    <n v="2.28951398635631E+16"/>
    <n v="24.375741906008201"/>
    <n v="2437574190600820"/>
    <x v="397"/>
    <n v="96"/>
  </r>
  <r>
    <x v="1"/>
    <n v="69"/>
    <x v="0"/>
    <x v="2"/>
    <x v="2"/>
    <x v="3"/>
    <x v="3"/>
    <x v="4341"/>
    <x v="1"/>
    <x v="3"/>
    <n v="35.835469153986502"/>
    <n v="35.835469153986502"/>
    <n v="3.58354691539865E+16"/>
    <x v="3"/>
    <n v="4343"/>
    <s v="Si"/>
    <x v="1"/>
    <n v="239.00774766449899"/>
    <n v="2390077476644990"/>
    <n v="26.1738944975551"/>
    <n v="2617389449755510"/>
    <x v="444"/>
    <n v="107.8"/>
  </r>
  <r>
    <x v="1"/>
    <n v="66"/>
    <x v="0"/>
    <x v="9"/>
    <x v="0"/>
    <x v="3"/>
    <x v="3"/>
    <x v="4342"/>
    <x v="0"/>
    <x v="0"/>
    <n v="35.821975233387001"/>
    <n v="3.5821975233386998"/>
    <n v="3582197523338700"/>
    <x v="3"/>
    <n v="4344"/>
    <s v="Si"/>
    <x v="1"/>
    <n v="250.25921678202599"/>
    <n v="2502592167820260"/>
    <n v="278.77423655374798"/>
    <n v="2.78774236553748E+16"/>
    <x v="540"/>
    <n v="106"/>
  </r>
  <r>
    <x v="1"/>
    <n v="64"/>
    <x v="0"/>
    <x v="5"/>
    <x v="2"/>
    <x v="0"/>
    <x v="0"/>
    <x v="4343"/>
    <x v="0"/>
    <x v="1"/>
    <n v="35.799102446973102"/>
    <n v="35.799102446973102"/>
    <n v="3.57991024469731E+16"/>
    <x v="3"/>
    <n v="4345"/>
    <s v="Si"/>
    <x v="1"/>
    <n v="2504.9080482405602"/>
    <n v="2.50490804824056E+16"/>
    <n v="251.62620912400999"/>
    <n v="2.5162620912401E+16"/>
    <x v="409"/>
    <n v="108.1"/>
  </r>
  <r>
    <x v="1"/>
    <n v="48"/>
    <x v="0"/>
    <x v="4"/>
    <x v="2"/>
    <x v="3"/>
    <x v="1"/>
    <x v="4344"/>
    <x v="0"/>
    <x v="1"/>
    <n v="35.750292224403204"/>
    <n v="35.750292224403204"/>
    <n v="3.57502922244032E+16"/>
    <x v="3"/>
    <n v="4346"/>
    <s v="No"/>
    <x v="0"/>
    <n v="237.14017352283099"/>
    <n v="2371401735228310"/>
    <n v="2.5300896033459099"/>
    <n v="253008960334591"/>
    <x v="71"/>
    <n v="102.3"/>
  </r>
  <r>
    <x v="1"/>
    <n v="60"/>
    <x v="1"/>
    <x v="2"/>
    <x v="0"/>
    <x v="0"/>
    <x v="0"/>
    <x v="4345"/>
    <x v="0"/>
    <x v="0"/>
    <n v="35.714843382762702"/>
    <n v="35.714843382762702"/>
    <n v="3571484338276270"/>
    <x v="3"/>
    <n v="4347"/>
    <s v="Si"/>
    <x v="1"/>
    <n v="2122.9065013689501"/>
    <n v="2.12290650136895E+16"/>
    <n v="22.520623354439"/>
    <n v="2252062335443900"/>
    <x v="276"/>
    <n v="101.7"/>
  </r>
  <r>
    <x v="1"/>
    <n v="70"/>
    <x v="0"/>
    <x v="6"/>
    <x v="0"/>
    <x v="3"/>
    <x v="3"/>
    <x v="4346"/>
    <x v="0"/>
    <x v="1"/>
    <n v="35.699334080224602"/>
    <n v="3.5699334080224601"/>
    <n v="3569933408022460"/>
    <x v="3"/>
    <n v="4348"/>
    <s v="Si"/>
    <x v="1"/>
    <n v="235.42612349581799"/>
    <n v="2354261234958180"/>
    <n v="28.8259071152745"/>
    <n v="2882590711527450"/>
    <x v="537"/>
    <n v="107"/>
  </r>
  <r>
    <x v="1"/>
    <n v="60"/>
    <x v="1"/>
    <x v="1"/>
    <x v="2"/>
    <x v="3"/>
    <x v="0"/>
    <x v="4347"/>
    <x v="0"/>
    <x v="1"/>
    <n v="35.661074719418203"/>
    <n v="3.56610747194182"/>
    <n v="3566107471941820"/>
    <x v="3"/>
    <n v="4349"/>
    <s v="Si"/>
    <x v="1"/>
    <n v="224.092447242693"/>
    <n v="2240924472426930"/>
    <n v="285.67205870964301"/>
    <n v="2.85672058709643E+16"/>
    <x v="214"/>
    <n v="102.1"/>
  </r>
  <r>
    <x v="1"/>
    <n v="65"/>
    <x v="0"/>
    <x v="2"/>
    <x v="2"/>
    <x v="0"/>
    <x v="3"/>
    <x v="4348"/>
    <x v="1"/>
    <x v="0"/>
    <n v="35.658292019213398"/>
    <n v="3.56582920192134"/>
    <n v="3565829201921340"/>
    <x v="3"/>
    <n v="4350"/>
    <s v="No"/>
    <x v="0"/>
    <n v="2293.7742071085099"/>
    <n v="2.29377420710851E+16"/>
    <n v="26.486984824971099"/>
    <n v="2648698482497110"/>
    <x v="298"/>
    <n v="97.5"/>
  </r>
  <r>
    <x v="1"/>
    <n v="66"/>
    <x v="1"/>
    <x v="0"/>
    <x v="0"/>
    <x v="3"/>
    <x v="3"/>
    <x v="4349"/>
    <x v="0"/>
    <x v="3"/>
    <n v="35.644578010212904"/>
    <n v="3.5644578010212902"/>
    <n v="3564457801021290"/>
    <x v="3"/>
    <n v="4351"/>
    <s v="Si"/>
    <x v="1"/>
    <n v="2263.9378563965602"/>
    <n v="2.26393785639656E+16"/>
    <n v="248.23231059262599"/>
    <n v="2.48232310592626E+16"/>
    <x v="499"/>
    <n v="106.6"/>
  </r>
  <r>
    <x v="1"/>
    <n v="67"/>
    <x v="0"/>
    <x v="8"/>
    <x v="2"/>
    <x v="3"/>
    <x v="3"/>
    <x v="4350"/>
    <x v="0"/>
    <x v="1"/>
    <n v="35.614088854815805"/>
    <n v="3.5614088854815802"/>
    <n v="3561408885481580"/>
    <x v="3"/>
    <n v="4352"/>
    <s v="No"/>
    <x v="0"/>
    <n v="2426.2209341293601"/>
    <n v="2.42622093412936E+16"/>
    <n v="26.5280571009983"/>
    <n v="2652805710099830"/>
    <x v="332"/>
    <n v="102.7"/>
  </r>
  <r>
    <x v="1"/>
    <n v="54"/>
    <x v="1"/>
    <x v="0"/>
    <x v="3"/>
    <x v="3"/>
    <x v="1"/>
    <x v="4351"/>
    <x v="0"/>
    <x v="0"/>
    <n v="35.588340466278098"/>
    <n v="35.588340466278098"/>
    <n v="3.55883404662781E+16"/>
    <x v="3"/>
    <n v="4353"/>
    <s v="No"/>
    <x v="0"/>
    <n v="2220.44871828327"/>
    <n v="2.22044871828327E+16"/>
    <n v="249.48087269409999"/>
    <n v="2.494808726941E+16"/>
    <x v="213"/>
    <n v="90.3"/>
  </r>
  <r>
    <x v="1"/>
    <n v="71"/>
    <x v="1"/>
    <x v="5"/>
    <x v="2"/>
    <x v="3"/>
    <x v="3"/>
    <x v="4352"/>
    <x v="0"/>
    <x v="1"/>
    <n v="35.574037580244699"/>
    <n v="3.5574037580244702"/>
    <n v="3557403758024470"/>
    <x v="3"/>
    <n v="4354"/>
    <s v="Si"/>
    <x v="1"/>
    <n v="248.36993588239599"/>
    <n v="2483699358823960"/>
    <n v="23.9497537041022"/>
    <n v="2394975370410220"/>
    <x v="393"/>
    <n v="110"/>
  </r>
  <r>
    <x v="1"/>
    <n v="61"/>
    <x v="0"/>
    <x v="3"/>
    <x v="3"/>
    <x v="0"/>
    <x v="0"/>
    <x v="4353"/>
    <x v="1"/>
    <x v="1"/>
    <n v="35.571336475466005"/>
    <n v="3.5571336475466002"/>
    <n v="3557133647546600"/>
    <x v="3"/>
    <n v="4355"/>
    <s v="No"/>
    <x v="0"/>
    <n v="2300.9319369932"/>
    <n v="2.3009319369932E+16"/>
    <n v="22.557224211131199"/>
    <n v="2255722421113120"/>
    <x v="276"/>
    <n v="99.6"/>
  </r>
  <r>
    <x v="1"/>
    <n v="59"/>
    <x v="1"/>
    <x v="8"/>
    <x v="1"/>
    <x v="3"/>
    <x v="0"/>
    <x v="4354"/>
    <x v="0"/>
    <x v="3"/>
    <n v="35.553479602195601"/>
    <n v="3.5553479602195601"/>
    <n v="3555347960219560"/>
    <x v="3"/>
    <n v="4356"/>
    <s v="Si"/>
    <x v="1"/>
    <n v="2545.2750581557598"/>
    <n v="2.54527505815576E+16"/>
    <n v="246.18366404599499"/>
    <n v="2.46183664045995E+16"/>
    <x v="335"/>
    <n v="103.1"/>
  </r>
  <r>
    <x v="1"/>
    <n v="56"/>
    <x v="0"/>
    <x v="7"/>
    <x v="1"/>
    <x v="0"/>
    <x v="0"/>
    <x v="4355"/>
    <x v="2"/>
    <x v="3"/>
    <n v="35.551141009010202"/>
    <n v="3.5551141009010201"/>
    <n v="3555114100901020"/>
    <x v="3"/>
    <n v="4357"/>
    <s v="No"/>
    <x v="0"/>
    <n v="186.569384045399"/>
    <n v="1865693840453990"/>
    <n v="21.030234211610399"/>
    <n v="2103023421161040"/>
    <x v="297"/>
    <n v="94"/>
  </r>
  <r>
    <x v="1"/>
    <n v="55"/>
    <x v="1"/>
    <x v="1"/>
    <x v="1"/>
    <x v="0"/>
    <x v="0"/>
    <x v="4356"/>
    <x v="1"/>
    <x v="1"/>
    <n v="35.545579226802502"/>
    <n v="3.5545579226802499"/>
    <n v="3554557922680250"/>
    <x v="3"/>
    <n v="4358"/>
    <s v="No"/>
    <x v="0"/>
    <n v="221.326339844638"/>
    <n v="2213263398446380"/>
    <n v="240.83532792409099"/>
    <n v="2.40835327924091E+16"/>
    <x v="372"/>
    <n v="100.2"/>
  </r>
  <r>
    <x v="1"/>
    <n v="65"/>
    <x v="1"/>
    <x v="0"/>
    <x v="2"/>
    <x v="0"/>
    <x v="3"/>
    <x v="4357"/>
    <x v="0"/>
    <x v="3"/>
    <n v="35.527391555762797"/>
    <n v="35.527391555762797"/>
    <n v="3.55273915557628E+16"/>
    <x v="3"/>
    <n v="4359"/>
    <s v="No"/>
    <x v="0"/>
    <n v="2056.9899031412301"/>
    <n v="2.05698990314123E+16"/>
    <n v="224.88889292611799"/>
    <n v="2.24888892926118E+16"/>
    <x v="358"/>
    <n v="98"/>
  </r>
  <r>
    <x v="1"/>
    <n v="65"/>
    <x v="0"/>
    <x v="5"/>
    <x v="3"/>
    <x v="3"/>
    <x v="3"/>
    <x v="4358"/>
    <x v="0"/>
    <x v="1"/>
    <n v="35.5270000973739"/>
    <n v="3.5527000097373902"/>
    <n v="3552700009737390"/>
    <x v="3"/>
    <n v="4360"/>
    <s v="No"/>
    <x v="0"/>
    <n v="2099.5935417788201"/>
    <n v="2.09959354177882E+16"/>
    <n v="27.2844534540415"/>
    <n v="2728445345404150"/>
    <x v="323"/>
    <n v="97.3"/>
  </r>
  <r>
    <x v="1"/>
    <n v="49"/>
    <x v="0"/>
    <x v="2"/>
    <x v="3"/>
    <x v="3"/>
    <x v="1"/>
    <x v="4359"/>
    <x v="0"/>
    <x v="0"/>
    <n v="35.525131202517002"/>
    <n v="35.525131202517002"/>
    <n v="3.5525131202517E+16"/>
    <x v="3"/>
    <n v="4361"/>
    <s v="No"/>
    <x v="0"/>
    <n v="236.070454630223"/>
    <n v="2360704546302230"/>
    <n v="241.15334239865501"/>
    <n v="2.41153342398655E+16"/>
    <x v="240"/>
    <n v="98.9"/>
  </r>
  <r>
    <x v="1"/>
    <n v="74"/>
    <x v="0"/>
    <x v="15"/>
    <x v="0"/>
    <x v="0"/>
    <x v="3"/>
    <x v="4360"/>
    <x v="0"/>
    <x v="0"/>
    <n v="35.523722707083401"/>
    <n v="35.523722707083401"/>
    <n v="3.55237227070834E+16"/>
    <x v="3"/>
    <n v="4362"/>
    <s v="Si"/>
    <x v="1"/>
    <n v="2069.3372815576499"/>
    <n v="2.06933728155765E+16"/>
    <n v="24.9720210055923"/>
    <n v="2497202100559230"/>
    <x v="543"/>
    <n v="114.7"/>
  </r>
  <r>
    <x v="1"/>
    <n v="47"/>
    <x v="0"/>
    <x v="6"/>
    <x v="1"/>
    <x v="2"/>
    <x v="1"/>
    <x v="4361"/>
    <x v="1"/>
    <x v="2"/>
    <n v="35.428108161048996"/>
    <n v="3.5428108161048999"/>
    <n v="3542810816104900"/>
    <x v="3"/>
    <n v="4363"/>
    <s v="No"/>
    <x v="0"/>
    <n v="2070.50516588554"/>
    <n v="2.07050516588554E+16"/>
    <n v="236.28523576324801"/>
    <n v="2.36285235763248E+16"/>
    <x v="82"/>
    <n v="94.8"/>
  </r>
  <r>
    <x v="1"/>
    <n v="60"/>
    <x v="0"/>
    <x v="15"/>
    <x v="2"/>
    <x v="0"/>
    <x v="0"/>
    <x v="4362"/>
    <x v="0"/>
    <x v="1"/>
    <n v="35.420156103920498"/>
    <n v="3.5420156103920499"/>
    <n v="3542015610392050"/>
    <x v="3"/>
    <n v="4364"/>
    <s v="No"/>
    <x v="0"/>
    <n v="2054.0638548168699"/>
    <n v="2.05406385481687E+16"/>
    <n v="204.677723152569"/>
    <n v="2.04677723152569E+16"/>
    <x v="490"/>
    <n v="102.4"/>
  </r>
  <r>
    <x v="1"/>
    <n v="54"/>
    <x v="0"/>
    <x v="6"/>
    <x v="2"/>
    <x v="0"/>
    <x v="1"/>
    <x v="4363"/>
    <x v="1"/>
    <x v="0"/>
    <n v="35.386280376173197"/>
    <n v="35.386280376173197"/>
    <n v="3538628037617320"/>
    <x v="3"/>
    <n v="4365"/>
    <s v="No"/>
    <x v="0"/>
    <n v="227.36953849768199"/>
    <n v="2273695384976820"/>
    <n v="262.053368936732"/>
    <n v="2.62053368936732E+16"/>
    <x v="360"/>
    <n v="98.1"/>
  </r>
  <r>
    <x v="1"/>
    <n v="66"/>
    <x v="1"/>
    <x v="2"/>
    <x v="2"/>
    <x v="3"/>
    <x v="3"/>
    <x v="4364"/>
    <x v="1"/>
    <x v="3"/>
    <n v="35.386072028287501"/>
    <n v="3.5386072028287501"/>
    <n v="3538607202828750"/>
    <x v="3"/>
    <n v="4366"/>
    <s v="Si"/>
    <x v="1"/>
    <n v="2121.2905135129799"/>
    <n v="2.12129051351298E+16"/>
    <n v="211.73351878507799"/>
    <n v="2.11733518785078E+16"/>
    <x v="243"/>
    <n v="96.8"/>
  </r>
  <r>
    <x v="1"/>
    <n v="69"/>
    <x v="1"/>
    <x v="0"/>
    <x v="2"/>
    <x v="3"/>
    <x v="3"/>
    <x v="4365"/>
    <x v="0"/>
    <x v="1"/>
    <n v="35.383174355407199"/>
    <n v="3.5383174355407201"/>
    <n v="3538317435540720"/>
    <x v="3"/>
    <n v="4367"/>
    <s v="Si"/>
    <x v="1"/>
    <n v="2413.9468696512199"/>
    <n v="2.41394686965122E+16"/>
    <n v="29.134093398527501"/>
    <n v="2913409339852750"/>
    <x v="530"/>
    <n v="103.3"/>
  </r>
  <r>
    <x v="1"/>
    <n v="55"/>
    <x v="1"/>
    <x v="5"/>
    <x v="1"/>
    <x v="3"/>
    <x v="0"/>
    <x v="4366"/>
    <x v="1"/>
    <x v="3"/>
    <n v="35.365417632607098"/>
    <n v="35.365417632607098"/>
    <n v="3.53654176326071E+16"/>
    <x v="3"/>
    <n v="4368"/>
    <s v="No"/>
    <x v="0"/>
    <n v="208.21913148018101"/>
    <n v="2082191314801810"/>
    <n v="24.4658828249304"/>
    <n v="2446588282493040"/>
    <x v="297"/>
    <n v="91"/>
  </r>
  <r>
    <x v="1"/>
    <n v="58"/>
    <x v="0"/>
    <x v="5"/>
    <x v="2"/>
    <x v="0"/>
    <x v="0"/>
    <x v="4367"/>
    <x v="0"/>
    <x v="0"/>
    <n v="35.342268250165503"/>
    <n v="35.342268250165503"/>
    <n v="3.53422682501655E+16"/>
    <x v="3"/>
    <n v="4369"/>
    <s v="No"/>
    <x v="0"/>
    <n v="2559.6762746376698"/>
    <n v="2.55967627463767E+16"/>
    <n v="263.427097934134"/>
    <n v="2.63427097934134E+16"/>
    <x v="352"/>
    <n v="104.8"/>
  </r>
  <r>
    <x v="1"/>
    <n v="55"/>
    <x v="1"/>
    <x v="8"/>
    <x v="3"/>
    <x v="3"/>
    <x v="0"/>
    <x v="4368"/>
    <x v="0"/>
    <x v="1"/>
    <n v="35.317491242406696"/>
    <n v="3.5317491242406698"/>
    <n v="3531749124240670"/>
    <x v="3"/>
    <n v="4370"/>
    <s v="Si"/>
    <x v="1"/>
    <n v="241.63798845148301"/>
    <n v="2416379884514830"/>
    <n v="2.8986314832064899"/>
    <n v="289863148320649"/>
    <x v="382"/>
    <n v="101.5"/>
  </r>
  <r>
    <x v="1"/>
    <n v="60"/>
    <x v="0"/>
    <x v="15"/>
    <x v="0"/>
    <x v="3"/>
    <x v="0"/>
    <x v="4369"/>
    <x v="0"/>
    <x v="1"/>
    <n v="35.3018032624489"/>
    <n v="35.3018032624489"/>
    <n v="3.53018032624489E+16"/>
    <x v="3"/>
    <n v="4371"/>
    <s v="No"/>
    <x v="0"/>
    <n v="2247.97398777128"/>
    <n v="2.24797398777128E+16"/>
    <n v="297.52540611579002"/>
    <n v="2.9752540611579E+16"/>
    <x v="441"/>
    <n v="105.3"/>
  </r>
  <r>
    <x v="1"/>
    <n v="63"/>
    <x v="0"/>
    <x v="7"/>
    <x v="0"/>
    <x v="3"/>
    <x v="0"/>
    <x v="4370"/>
    <x v="0"/>
    <x v="1"/>
    <n v="35.295435764765998"/>
    <n v="3.5295435764766001"/>
    <n v="3529543576476600"/>
    <x v="3"/>
    <n v="4372"/>
    <s v="Si"/>
    <x v="1"/>
    <n v="230.97907759984599"/>
    <n v="2309790775998460"/>
    <n v="26.320395933140301"/>
    <n v="2632039593314030"/>
    <x v="152"/>
    <n v="100.9"/>
  </r>
  <r>
    <x v="1"/>
    <n v="56"/>
    <x v="1"/>
    <x v="2"/>
    <x v="2"/>
    <x v="3"/>
    <x v="0"/>
    <x v="4371"/>
    <x v="0"/>
    <x v="2"/>
    <n v="35.269090760410904"/>
    <n v="3.5269090760410902"/>
    <n v="3526909076041090"/>
    <x v="3"/>
    <n v="4373"/>
    <s v="Si"/>
    <x v="1"/>
    <n v="2469.10118495087"/>
    <n v="2.46910118495087E+16"/>
    <n v="29.426073162627201"/>
    <n v="2942607316262720"/>
    <x v="255"/>
    <n v="102.7"/>
  </r>
  <r>
    <x v="1"/>
    <n v="66"/>
    <x v="1"/>
    <x v="1"/>
    <x v="2"/>
    <x v="3"/>
    <x v="3"/>
    <x v="4372"/>
    <x v="0"/>
    <x v="0"/>
    <n v="35.257093008889498"/>
    <n v="35.257093008889498"/>
    <n v="3.52570930088895E+16"/>
    <x v="3"/>
    <n v="4374"/>
    <s v="Si"/>
    <x v="1"/>
    <n v="2230.9186934822101"/>
    <n v="2.23091869348221E+16"/>
    <n v="2.6983769186769799"/>
    <n v="269837691867698"/>
    <x v="180"/>
    <n v="99.1"/>
  </r>
  <r>
    <x v="1"/>
    <n v="57"/>
    <x v="0"/>
    <x v="5"/>
    <x v="0"/>
    <x v="3"/>
    <x v="0"/>
    <x v="4373"/>
    <x v="0"/>
    <x v="1"/>
    <n v="35.254500193772401"/>
    <n v="3.52545001937724"/>
    <n v="3525450019377240"/>
    <x v="3"/>
    <n v="4375"/>
    <s v="Si"/>
    <x v="1"/>
    <n v="2396.5467323861999"/>
    <n v="2.3965467323862E+16"/>
    <n v="28.419406793728299"/>
    <n v="2841940679372830"/>
    <x v="376"/>
    <n v="106.2"/>
  </r>
  <r>
    <x v="1"/>
    <n v="59"/>
    <x v="1"/>
    <x v="6"/>
    <x v="3"/>
    <x v="3"/>
    <x v="0"/>
    <x v="4374"/>
    <x v="0"/>
    <x v="1"/>
    <n v="35.211913484249401"/>
    <n v="35.211913484249401"/>
    <n v="3.52119134842494E+16"/>
    <x v="3"/>
    <n v="4376"/>
    <s v="Si"/>
    <x v="1"/>
    <n v="2512.9015198910502"/>
    <n v="2.51290151989105E+16"/>
    <n v="28.7785470584368"/>
    <n v="2877854705843680"/>
    <x v="363"/>
    <n v="97.7"/>
  </r>
  <r>
    <x v="1"/>
    <n v="61"/>
    <x v="1"/>
    <x v="2"/>
    <x v="1"/>
    <x v="0"/>
    <x v="0"/>
    <x v="4375"/>
    <x v="1"/>
    <x v="1"/>
    <n v="35.209756171835799"/>
    <n v="3.5209756171835802"/>
    <n v="3520975617183580"/>
    <x v="3"/>
    <n v="4377"/>
    <s v="No"/>
    <x v="0"/>
    <n v="1910.87973422766"/>
    <n v="1.91087973422766E+16"/>
    <n v="221.72275490480399"/>
    <n v="2.21722754904804E+16"/>
    <x v="465"/>
    <n v="94.1"/>
  </r>
  <r>
    <x v="1"/>
    <n v="51"/>
    <x v="1"/>
    <x v="5"/>
    <x v="3"/>
    <x v="3"/>
    <x v="1"/>
    <x v="4376"/>
    <x v="0"/>
    <x v="0"/>
    <n v="35.168822299070101"/>
    <n v="35.168822299070101"/>
    <n v="3.51688222990701E+16"/>
    <x v="3"/>
    <n v="4378"/>
    <s v="No"/>
    <x v="0"/>
    <n v="2338.51645843403"/>
    <n v="2.33851645843403E+16"/>
    <n v="241.17551136541201"/>
    <n v="2.41175511365412E+16"/>
    <x v="247"/>
    <n v="95.9"/>
  </r>
  <r>
    <x v="1"/>
    <n v="73"/>
    <x v="1"/>
    <x v="8"/>
    <x v="2"/>
    <x v="3"/>
    <x v="3"/>
    <x v="4377"/>
    <x v="0"/>
    <x v="3"/>
    <n v="35.1533239367796"/>
    <n v="35.1533239367796"/>
    <n v="3.51533239367796E+16"/>
    <x v="3"/>
    <n v="4379"/>
    <s v="Si"/>
    <x v="1"/>
    <n v="250.21108732275701"/>
    <n v="2502110873227570"/>
    <n v="28.631430169876001"/>
    <n v="2863143016987600"/>
    <x v="550"/>
    <n v="105.1"/>
  </r>
  <r>
    <x v="1"/>
    <n v="57"/>
    <x v="1"/>
    <x v="4"/>
    <x v="3"/>
    <x v="0"/>
    <x v="0"/>
    <x v="4378"/>
    <x v="0"/>
    <x v="0"/>
    <n v="35.150893788974102"/>
    <n v="0.35150893788974102"/>
    <n v="351508937889741"/>
    <x v="3"/>
    <n v="4380"/>
    <s v="No"/>
    <x v="0"/>
    <n v="211.566326392587"/>
    <n v="2115663263925870"/>
    <n v="235.75348147859401"/>
    <n v="2.35753481478594E+16"/>
    <x v="160"/>
    <n v="94.6"/>
  </r>
  <r>
    <x v="1"/>
    <n v="57"/>
    <x v="0"/>
    <x v="5"/>
    <x v="2"/>
    <x v="3"/>
    <x v="0"/>
    <x v="4379"/>
    <x v="0"/>
    <x v="3"/>
    <n v="35.118396372365602"/>
    <n v="3.5118396372365601"/>
    <n v="3511839637236560"/>
    <x v="3"/>
    <n v="4381"/>
    <s v="No"/>
    <x v="0"/>
    <n v="229.09505122681699"/>
    <n v="2290950512268170"/>
    <n v="247.21183297767899"/>
    <n v="2.47211832977679E+16"/>
    <x v="466"/>
    <n v="100"/>
  </r>
  <r>
    <x v="1"/>
    <n v="44"/>
    <x v="0"/>
    <x v="0"/>
    <x v="3"/>
    <x v="2"/>
    <x v="2"/>
    <x v="4380"/>
    <x v="1"/>
    <x v="0"/>
    <n v="35.118261383331102"/>
    <n v="35.118261383331102"/>
    <n v="3.51182613833311E+16"/>
    <x v="3"/>
    <n v="4382"/>
    <s v="No"/>
    <x v="0"/>
    <n v="2004.4276823783"/>
    <n v="2.0044276823783E+16"/>
    <n v="18.100490253506599"/>
    <n v="1810049025350660"/>
    <x v="63"/>
    <n v="89.1"/>
  </r>
  <r>
    <x v="1"/>
    <n v="60"/>
    <x v="0"/>
    <x v="0"/>
    <x v="2"/>
    <x v="0"/>
    <x v="0"/>
    <x v="4381"/>
    <x v="1"/>
    <x v="0"/>
    <n v="35.0335684163393"/>
    <n v="0.350335684163393"/>
    <n v="350335684163393"/>
    <x v="3"/>
    <n v="4383"/>
    <s v="No"/>
    <x v="0"/>
    <n v="206.410542213387"/>
    <n v="2064105422133870"/>
    <n v="29.292498833309399"/>
    <n v="2929249883330940"/>
    <x v="74"/>
    <n v="99.6"/>
  </r>
  <r>
    <x v="1"/>
    <n v="60"/>
    <x v="0"/>
    <x v="8"/>
    <x v="3"/>
    <x v="3"/>
    <x v="0"/>
    <x v="4382"/>
    <x v="0"/>
    <x v="0"/>
    <n v="35.024240951314503"/>
    <n v="35.024240951314503"/>
    <n v="3502424095131450"/>
    <x v="3"/>
    <n v="4384"/>
    <s v="No"/>
    <x v="0"/>
    <n v="2062.5452215758201"/>
    <n v="2.06254522157582E+16"/>
    <n v="26.9309128078349"/>
    <n v="2693091280783490"/>
    <x v="449"/>
    <n v="101.9"/>
  </r>
  <r>
    <x v="1"/>
    <n v="70"/>
    <x v="0"/>
    <x v="5"/>
    <x v="2"/>
    <x v="3"/>
    <x v="3"/>
    <x v="4383"/>
    <x v="1"/>
    <x v="0"/>
    <n v="35.005334397961697"/>
    <n v="35.005334397961697"/>
    <n v="3.50053343979617E+16"/>
    <x v="3"/>
    <n v="4385"/>
    <s v="Si"/>
    <x v="1"/>
    <n v="2400.6540944972999"/>
    <n v="2.4006540944973E+16"/>
    <n v="3.0000000000000001E-12"/>
    <n v="300"/>
    <x v="551"/>
    <n v="112.5"/>
  </r>
  <r>
    <x v="7"/>
    <n v="73"/>
    <x v="1"/>
    <x v="2"/>
    <x v="0"/>
    <x v="3"/>
    <x v="3"/>
    <x v="4384"/>
    <x v="0"/>
    <x v="2"/>
    <n v="39.911362744090802"/>
    <n v="3.9911362744090799"/>
    <n v="3991136274409080"/>
    <x v="3"/>
    <n v="4386"/>
    <s v="Si"/>
    <x v="1"/>
    <n v="2701.0419274373899"/>
    <n v="2.70104192743739E+16"/>
    <n v="3.0000000000000001E-12"/>
    <n v="300"/>
    <x v="552"/>
    <n v="113.8"/>
  </r>
  <r>
    <x v="7"/>
    <n v="60"/>
    <x v="1"/>
    <x v="2"/>
    <x v="1"/>
    <x v="3"/>
    <x v="0"/>
    <x v="4385"/>
    <x v="0"/>
    <x v="3"/>
    <n v="39.906786497552098"/>
    <n v="3.99067864975521"/>
    <n v="3990678649755210"/>
    <x v="3"/>
    <n v="4387"/>
    <s v="Si"/>
    <x v="1"/>
    <n v="2509.7743807298398"/>
    <n v="2.50977438072984E+16"/>
    <n v="240.991692064267"/>
    <n v="2.40991692064267E+16"/>
    <x v="246"/>
    <n v="105.8"/>
  </r>
  <r>
    <x v="7"/>
    <n v="60"/>
    <x v="1"/>
    <x v="0"/>
    <x v="1"/>
    <x v="0"/>
    <x v="0"/>
    <x v="4386"/>
    <x v="1"/>
    <x v="3"/>
    <n v="39.894239772258302"/>
    <n v="39.894239772258302"/>
    <n v="3.9894239772258304E+16"/>
    <x v="3"/>
    <n v="4388"/>
    <s v="Si"/>
    <x v="1"/>
    <n v="2146.3044507991799"/>
    <n v="2.14630445079918E+16"/>
    <n v="25.250500619654101"/>
    <n v="2525050061965410"/>
    <x v="423"/>
    <n v="99.5"/>
  </r>
  <r>
    <x v="7"/>
    <n v="61"/>
    <x v="1"/>
    <x v="9"/>
    <x v="0"/>
    <x v="0"/>
    <x v="0"/>
    <x v="4387"/>
    <x v="0"/>
    <x v="1"/>
    <n v="39.8671950406695"/>
    <n v="3.9867195040669499"/>
    <n v="3986719504066950"/>
    <x v="3"/>
    <n v="4389"/>
    <s v="Si"/>
    <x v="1"/>
    <n v="2477.9918122136701"/>
    <n v="2.47799181221367E+16"/>
    <n v="257.99047190753299"/>
    <n v="2.57990471907533E+16"/>
    <x v="283"/>
    <n v="107.5"/>
  </r>
  <r>
    <x v="7"/>
    <n v="67"/>
    <x v="0"/>
    <x v="1"/>
    <x v="2"/>
    <x v="3"/>
    <x v="3"/>
    <x v="4388"/>
    <x v="1"/>
    <x v="3"/>
    <n v="39.656531139163199"/>
    <n v="3.96565311391632"/>
    <n v="3965653113916320"/>
    <x v="3"/>
    <n v="4390"/>
    <s v="Si"/>
    <x v="1"/>
    <n v="2058.0903251872501"/>
    <n v="2.05809032518725E+16"/>
    <n v="250.84662982477099"/>
    <n v="2.50846629824771E+16"/>
    <x v="321"/>
    <n v="101"/>
  </r>
  <r>
    <x v="7"/>
    <n v="59"/>
    <x v="0"/>
    <x v="0"/>
    <x v="2"/>
    <x v="0"/>
    <x v="0"/>
    <x v="4389"/>
    <x v="0"/>
    <x v="1"/>
    <n v="39.579845710534101"/>
    <n v="3.9579845710534101"/>
    <n v="3957984571053410"/>
    <x v="3"/>
    <n v="4391"/>
    <s v="No"/>
    <x v="0"/>
    <n v="2012.44584141314"/>
    <n v="2.01244584141314E+16"/>
    <n v="237.292364650157"/>
    <n v="2.37292364650157E+16"/>
    <x v="362"/>
    <n v="102.7"/>
  </r>
  <r>
    <x v="7"/>
    <n v="65"/>
    <x v="1"/>
    <x v="0"/>
    <x v="0"/>
    <x v="3"/>
    <x v="3"/>
    <x v="4390"/>
    <x v="0"/>
    <x v="2"/>
    <n v="39.571600034843506"/>
    <n v="39.571600034843506"/>
    <n v="3.9571600034843504E+16"/>
    <x v="3"/>
    <n v="4392"/>
    <s v="No"/>
    <x v="0"/>
    <n v="261.88698181621402"/>
    <n v="2618869818162140"/>
    <n v="25.749343015729998"/>
    <n v="2574934301573000"/>
    <x v="429"/>
    <n v="102.4"/>
  </r>
  <r>
    <x v="7"/>
    <n v="63"/>
    <x v="0"/>
    <x v="9"/>
    <x v="2"/>
    <x v="3"/>
    <x v="0"/>
    <x v="4391"/>
    <x v="0"/>
    <x v="1"/>
    <n v="39.557751597836003"/>
    <n v="39.557751597836003"/>
    <n v="3.9557751597836E+16"/>
    <x v="3"/>
    <n v="4393"/>
    <s v="Si"/>
    <x v="1"/>
    <n v="2571.6787515952001"/>
    <n v="2.5716787515952E+16"/>
    <n v="271.70898706497201"/>
    <n v="2.71708987064972E+16"/>
    <x v="470"/>
    <n v="106.6"/>
  </r>
  <r>
    <x v="7"/>
    <n v="57"/>
    <x v="1"/>
    <x v="5"/>
    <x v="1"/>
    <x v="0"/>
    <x v="0"/>
    <x v="4392"/>
    <x v="0"/>
    <x v="1"/>
    <n v="39.530838131856598"/>
    <n v="0.39530838131856599"/>
    <n v="395308381318566"/>
    <x v="3"/>
    <n v="4394"/>
    <s v="No"/>
    <x v="0"/>
    <n v="210.46229366352"/>
    <n v="2104622936635200"/>
    <n v="274.98168097292199"/>
    <n v="2.74981680972922E+16"/>
    <x v="303"/>
    <n v="100.2"/>
  </r>
  <r>
    <x v="7"/>
    <n v="58"/>
    <x v="0"/>
    <x v="0"/>
    <x v="1"/>
    <x v="0"/>
    <x v="0"/>
    <x v="4393"/>
    <x v="0"/>
    <x v="1"/>
    <n v="39.490582240543304"/>
    <n v="3.9490582240543302"/>
    <n v="3949058224054330"/>
    <x v="3"/>
    <n v="4395"/>
    <s v="Si"/>
    <x v="1"/>
    <n v="2269.6533187464202"/>
    <n v="2.26965331874642E+16"/>
    <n v="293.11049527547402"/>
    <n v="2.93110495275474E+16"/>
    <x v="503"/>
    <n v="101.6"/>
  </r>
  <r>
    <x v="7"/>
    <n v="59"/>
    <x v="0"/>
    <x v="6"/>
    <x v="0"/>
    <x v="3"/>
    <x v="0"/>
    <x v="4394"/>
    <x v="0"/>
    <x v="2"/>
    <n v="39.361462189571498"/>
    <n v="39.361462189571498"/>
    <n v="3936146218957150"/>
    <x v="3"/>
    <n v="4396"/>
    <s v="Si"/>
    <x v="1"/>
    <n v="242.95000299799801"/>
    <n v="2429500029979980"/>
    <n v="278.93738938927498"/>
    <n v="2.78937389389275E+16"/>
    <x v="493"/>
    <n v="109"/>
  </r>
  <r>
    <x v="7"/>
    <n v="56"/>
    <x v="0"/>
    <x v="9"/>
    <x v="3"/>
    <x v="0"/>
    <x v="0"/>
    <x v="4395"/>
    <x v="1"/>
    <x v="1"/>
    <n v="39.289250456829699"/>
    <n v="3.9289250456829699"/>
    <n v="3928925045682970"/>
    <x v="3"/>
    <n v="4397"/>
    <s v="No"/>
    <x v="0"/>
    <n v="1884.0809345672101"/>
    <n v="1.88408093456721E+16"/>
    <n v="22.676530029871198"/>
    <n v="2267653002987120"/>
    <x v="424"/>
    <n v="102.1"/>
  </r>
  <r>
    <x v="7"/>
    <n v="63"/>
    <x v="1"/>
    <x v="9"/>
    <x v="3"/>
    <x v="3"/>
    <x v="0"/>
    <x v="4396"/>
    <x v="1"/>
    <x v="3"/>
    <n v="39.230798728516802"/>
    <n v="39.230798728516802"/>
    <n v="3.92307987285168E+16"/>
    <x v="3"/>
    <n v="4398"/>
    <s v="Si"/>
    <x v="1"/>
    <n v="2224.89885182427"/>
    <n v="2.22489885182427E+16"/>
    <n v="25.123306281156101"/>
    <n v="2512330628115610"/>
    <x v="496"/>
    <n v="100.6"/>
  </r>
  <r>
    <x v="7"/>
    <n v="66"/>
    <x v="1"/>
    <x v="10"/>
    <x v="2"/>
    <x v="3"/>
    <x v="3"/>
    <x v="4397"/>
    <x v="1"/>
    <x v="1"/>
    <n v="39.141442300026903"/>
    <n v="3.9141442300026901"/>
    <n v="3914144230002690"/>
    <x v="3"/>
    <n v="4399"/>
    <s v="Si"/>
    <x v="1"/>
    <n v="2125.4708504135701"/>
    <n v="2.12547085041357E+16"/>
    <n v="26.1629675245158"/>
    <n v="2616296752451580"/>
    <x v="122"/>
    <n v="100.6"/>
  </r>
  <r>
    <x v="7"/>
    <n v="57"/>
    <x v="1"/>
    <x v="5"/>
    <x v="1"/>
    <x v="1"/>
    <x v="0"/>
    <x v="4398"/>
    <x v="1"/>
    <x v="1"/>
    <n v="39.098668369068498"/>
    <n v="3.9098668369068501"/>
    <n v="3909866836906850"/>
    <x v="3"/>
    <n v="4400"/>
    <s v="No"/>
    <x v="0"/>
    <n v="225.801299715353"/>
    <n v="2258012997153530"/>
    <n v="2.5800224663227298"/>
    <n v="258002246632273"/>
    <x v="414"/>
    <n v="97.7"/>
  </r>
  <r>
    <x v="7"/>
    <n v="45"/>
    <x v="1"/>
    <x v="8"/>
    <x v="1"/>
    <x v="0"/>
    <x v="1"/>
    <x v="4399"/>
    <x v="0"/>
    <x v="1"/>
    <n v="38.965223385319504"/>
    <n v="38.965223385319504"/>
    <n v="3.8965223385319504E+16"/>
    <x v="3"/>
    <n v="4401"/>
    <s v="No"/>
    <x v="0"/>
    <n v="2366.5043293584099"/>
    <n v="2.36650432935841E+16"/>
    <n v="19.367700289019201"/>
    <n v="1936770028901920"/>
    <x v="82"/>
    <n v="94"/>
  </r>
  <r>
    <x v="7"/>
    <n v="72"/>
    <x v="0"/>
    <x v="3"/>
    <x v="0"/>
    <x v="3"/>
    <x v="3"/>
    <x v="4400"/>
    <x v="0"/>
    <x v="3"/>
    <n v="38.859124871749906"/>
    <n v="38.859124871749906"/>
    <n v="3.8859124871749904E+16"/>
    <x v="3"/>
    <n v="4402"/>
    <s v="No"/>
    <x v="0"/>
    <n v="219.108281093123"/>
    <n v="2191082810931230"/>
    <n v="2.67242481490366"/>
    <n v="267242481490366"/>
    <x v="526"/>
    <n v="111.9"/>
  </r>
  <r>
    <x v="7"/>
    <n v="66"/>
    <x v="0"/>
    <x v="0"/>
    <x v="2"/>
    <x v="3"/>
    <x v="3"/>
    <x v="4401"/>
    <x v="1"/>
    <x v="3"/>
    <n v="38.857947074270299"/>
    <n v="3.88579470742703"/>
    <n v="3885794707427030"/>
    <x v="3"/>
    <n v="4403"/>
    <s v="Si"/>
    <x v="1"/>
    <n v="2143.1233013003398"/>
    <n v="2.14312330130034E+16"/>
    <n v="24.016926050384001"/>
    <n v="2401692605038400"/>
    <x v="488"/>
    <n v="104.2"/>
  </r>
  <r>
    <x v="7"/>
    <n v="57"/>
    <x v="1"/>
    <x v="5"/>
    <x v="1"/>
    <x v="3"/>
    <x v="0"/>
    <x v="4402"/>
    <x v="0"/>
    <x v="3"/>
    <n v="38.840544030590195"/>
    <n v="3.8840544030590198"/>
    <n v="3884054403059020"/>
    <x v="3"/>
    <n v="4404"/>
    <s v="No"/>
    <x v="0"/>
    <n v="2129.2795360434802"/>
    <n v="2.12927953604348E+16"/>
    <n v="244.23178993150401"/>
    <n v="2.44231789931504E+16"/>
    <x v="43"/>
    <n v="94.2"/>
  </r>
  <r>
    <x v="7"/>
    <n v="67"/>
    <x v="1"/>
    <x v="2"/>
    <x v="3"/>
    <x v="3"/>
    <x v="3"/>
    <x v="4403"/>
    <x v="0"/>
    <x v="3"/>
    <n v="38.758442100801602"/>
    <n v="38.758442100801602"/>
    <n v="3875844210080160"/>
    <x v="3"/>
    <n v="4405"/>
    <s v="No"/>
    <x v="0"/>
    <n v="2310.4747269569698"/>
    <n v="2.31047472695697E+16"/>
    <n v="261.66911815088702"/>
    <n v="2.61669118150887E+16"/>
    <x v="248"/>
    <n v="105.1"/>
  </r>
  <r>
    <x v="7"/>
    <n v="62"/>
    <x v="0"/>
    <x v="7"/>
    <x v="3"/>
    <x v="3"/>
    <x v="0"/>
    <x v="4404"/>
    <x v="0"/>
    <x v="0"/>
    <n v="38.696296454000198"/>
    <n v="38.696296454000198"/>
    <n v="3869629645400020"/>
    <x v="3"/>
    <n v="4406"/>
    <s v="Si"/>
    <x v="1"/>
    <n v="2355.79614684443"/>
    <n v="2.35579614684443E+16"/>
    <n v="238.88665572714601"/>
    <n v="2.38886655727146E+16"/>
    <x v="496"/>
    <n v="109.9"/>
  </r>
  <r>
    <x v="7"/>
    <n v="59"/>
    <x v="1"/>
    <x v="5"/>
    <x v="1"/>
    <x v="3"/>
    <x v="0"/>
    <x v="4405"/>
    <x v="0"/>
    <x v="3"/>
    <n v="38.678496315620905"/>
    <n v="0.38678496315620903"/>
    <n v="386784963156209"/>
    <x v="3"/>
    <n v="4407"/>
    <s v="Si"/>
    <x v="1"/>
    <n v="2295.8491758657401"/>
    <n v="2.29584917586574E+16"/>
    <n v="241.11831689768999"/>
    <n v="2.4111831689769E+16"/>
    <x v="472"/>
    <n v="103.6"/>
  </r>
  <r>
    <x v="7"/>
    <n v="67"/>
    <x v="0"/>
    <x v="17"/>
    <x v="0"/>
    <x v="3"/>
    <x v="3"/>
    <x v="4406"/>
    <x v="0"/>
    <x v="0"/>
    <n v="38.546766501493401"/>
    <n v="38.546766501493401"/>
    <n v="3.85467665014934E+16"/>
    <x v="3"/>
    <n v="4408"/>
    <s v="Si"/>
    <x v="1"/>
    <n v="2454.4058867741201"/>
    <n v="2.45440588677412E+16"/>
    <n v="26.157139342974499"/>
    <n v="2615713934297450"/>
    <x v="288"/>
    <n v="105.6"/>
  </r>
  <r>
    <x v="7"/>
    <n v="67"/>
    <x v="0"/>
    <x v="2"/>
    <x v="2"/>
    <x v="3"/>
    <x v="3"/>
    <x v="4407"/>
    <x v="0"/>
    <x v="1"/>
    <n v="38.546712816871299"/>
    <n v="3.8546712816871298"/>
    <n v="3854671281687130"/>
    <x v="3"/>
    <n v="4409"/>
    <s v="Si"/>
    <x v="1"/>
    <n v="2568.1918073571101"/>
    <n v="2.56819180735711E+16"/>
    <n v="27.961085623788399"/>
    <n v="2796108562378840"/>
    <x v="445"/>
    <n v="99.5"/>
  </r>
  <r>
    <x v="7"/>
    <n v="52"/>
    <x v="0"/>
    <x v="11"/>
    <x v="3"/>
    <x v="3"/>
    <x v="1"/>
    <x v="4408"/>
    <x v="0"/>
    <x v="1"/>
    <n v="38.537202264506497"/>
    <n v="3.8537202264506498"/>
    <n v="3853720226450650"/>
    <x v="3"/>
    <n v="4410"/>
    <s v="Si"/>
    <x v="1"/>
    <n v="2754.0479533008202"/>
    <n v="2.75404795330082E+16"/>
    <n v="276.34265353835002"/>
    <n v="2.7634265353835E+16"/>
    <x v="294"/>
    <n v="98.6"/>
  </r>
  <r>
    <x v="7"/>
    <n v="69"/>
    <x v="0"/>
    <x v="10"/>
    <x v="2"/>
    <x v="3"/>
    <x v="3"/>
    <x v="4409"/>
    <x v="0"/>
    <x v="1"/>
    <n v="38.460311897848101"/>
    <n v="3.8460311897848101"/>
    <n v="3846031189784810"/>
    <x v="3"/>
    <n v="4411"/>
    <s v="Si"/>
    <x v="1"/>
    <n v="2429.3958360095899"/>
    <n v="2.42939583600959E+16"/>
    <n v="26.959880470032399"/>
    <n v="2695988047003240"/>
    <x v="393"/>
    <n v="106"/>
  </r>
  <r>
    <x v="7"/>
    <n v="67"/>
    <x v="0"/>
    <x v="1"/>
    <x v="3"/>
    <x v="0"/>
    <x v="3"/>
    <x v="4410"/>
    <x v="1"/>
    <x v="3"/>
    <n v="38.452673151843292"/>
    <n v="38.452673151843292"/>
    <n v="3.8452673151843296E+16"/>
    <x v="3"/>
    <n v="4412"/>
    <s v="No"/>
    <x v="0"/>
    <n v="2211.9969410107201"/>
    <n v="2.21199694101072E+16"/>
    <n v="225.18300731289199"/>
    <n v="2.25183007312892E+16"/>
    <x v="119"/>
    <n v="98.3"/>
  </r>
  <r>
    <x v="7"/>
    <n v="65"/>
    <x v="1"/>
    <x v="10"/>
    <x v="1"/>
    <x v="3"/>
    <x v="3"/>
    <x v="4411"/>
    <x v="1"/>
    <x v="3"/>
    <n v="38.385990756471301"/>
    <n v="3.8385990756471302"/>
    <n v="3838599075647130"/>
    <x v="3"/>
    <n v="4413"/>
    <s v="Si"/>
    <x v="1"/>
    <n v="2243.8284260431301"/>
    <n v="2.24382842604313E+16"/>
    <n v="254.27374912011601"/>
    <n v="2.54273749120116E+16"/>
    <x v="539"/>
    <n v="102.9"/>
  </r>
  <r>
    <x v="7"/>
    <n v="74"/>
    <x v="1"/>
    <x v="10"/>
    <x v="0"/>
    <x v="3"/>
    <x v="3"/>
    <x v="4412"/>
    <x v="0"/>
    <x v="1"/>
    <n v="38.294114397187499"/>
    <n v="3.8294114397187502"/>
    <n v="3829411439718750"/>
    <x v="3"/>
    <n v="4414"/>
    <s v="Si"/>
    <x v="1"/>
    <n v="264.868903187265"/>
    <n v="2648689031872650"/>
    <n v="25.711506466456701"/>
    <n v="2571150646645670"/>
    <x v="533"/>
    <n v="110.9"/>
  </r>
  <r>
    <x v="7"/>
    <n v="57"/>
    <x v="1"/>
    <x v="1"/>
    <x v="2"/>
    <x v="3"/>
    <x v="0"/>
    <x v="4413"/>
    <x v="0"/>
    <x v="3"/>
    <n v="38.248916655024701"/>
    <n v="38.248916655024701"/>
    <n v="3824891665502470"/>
    <x v="3"/>
    <n v="4415"/>
    <s v="Si"/>
    <x v="1"/>
    <n v="229.444210329848"/>
    <n v="2294442103298480"/>
    <n v="242.58915096546301"/>
    <n v="2.42589150965463E+16"/>
    <x v="300"/>
    <n v="106.5"/>
  </r>
  <r>
    <x v="7"/>
    <n v="58"/>
    <x v="1"/>
    <x v="6"/>
    <x v="1"/>
    <x v="0"/>
    <x v="0"/>
    <x v="4414"/>
    <x v="1"/>
    <x v="3"/>
    <n v="38.244126356518201"/>
    <n v="3.8244126356518202"/>
    <n v="3824412635651820"/>
    <x v="3"/>
    <n v="4416"/>
    <s v="Si"/>
    <x v="1"/>
    <n v="217.40833893584099"/>
    <n v="2174083389358410"/>
    <n v="260.12314098070402"/>
    <n v="2.60123140980704E+16"/>
    <x v="274"/>
    <n v="98.3"/>
  </r>
  <r>
    <x v="7"/>
    <n v="66"/>
    <x v="1"/>
    <x v="2"/>
    <x v="3"/>
    <x v="0"/>
    <x v="3"/>
    <x v="4415"/>
    <x v="1"/>
    <x v="0"/>
    <n v="38.214729668386894"/>
    <n v="38.214729668386894"/>
    <n v="3.8214729668386896E+16"/>
    <x v="3"/>
    <n v="4417"/>
    <s v="No"/>
    <x v="0"/>
    <n v="2505.2307257232201"/>
    <n v="2.50523072572322E+16"/>
    <n v="24.045917388423899"/>
    <n v="2404591738842390"/>
    <x v="152"/>
    <n v="97.1"/>
  </r>
  <r>
    <x v="7"/>
    <n v="61"/>
    <x v="0"/>
    <x v="9"/>
    <x v="0"/>
    <x v="3"/>
    <x v="0"/>
    <x v="4416"/>
    <x v="0"/>
    <x v="0"/>
    <n v="38.160020373319199"/>
    <n v="38.160020373319199"/>
    <n v="3.81600203733192E+16"/>
    <x v="3"/>
    <n v="4418"/>
    <s v="Si"/>
    <x v="1"/>
    <n v="2394.2987835116201"/>
    <n v="2.39429878351162E+16"/>
    <n v="225.85074299162301"/>
    <n v="2.25850742991623E+16"/>
    <x v="377"/>
    <n v="107.8"/>
  </r>
  <r>
    <x v="7"/>
    <n v="59"/>
    <x v="1"/>
    <x v="0"/>
    <x v="3"/>
    <x v="3"/>
    <x v="0"/>
    <x v="4417"/>
    <x v="0"/>
    <x v="1"/>
    <n v="38.051869391100304"/>
    <n v="38.051869391100304"/>
    <n v="3.8051869391100304E+16"/>
    <x v="3"/>
    <n v="4419"/>
    <s v="No"/>
    <x v="0"/>
    <n v="248.05154555678101"/>
    <n v="2480515455567810"/>
    <n v="237.81228620045499"/>
    <n v="2.37812286200455E+16"/>
    <x v="434"/>
    <n v="101.2"/>
  </r>
  <r>
    <x v="7"/>
    <n v="45"/>
    <x v="0"/>
    <x v="9"/>
    <x v="1"/>
    <x v="3"/>
    <x v="1"/>
    <x v="4418"/>
    <x v="0"/>
    <x v="1"/>
    <n v="38.006206750232003"/>
    <n v="38.006206750232003"/>
    <n v="3.8006206750232E+16"/>
    <x v="3"/>
    <n v="4420"/>
    <s v="No"/>
    <x v="0"/>
    <n v="2324.3166797038798"/>
    <n v="2.32431667970388E+16"/>
    <n v="238.30405461663301"/>
    <n v="2.38304054616633E+16"/>
    <x v="358"/>
    <n v="98"/>
  </r>
  <r>
    <x v="7"/>
    <n v="50"/>
    <x v="0"/>
    <x v="16"/>
    <x v="1"/>
    <x v="3"/>
    <x v="1"/>
    <x v="4419"/>
    <x v="1"/>
    <x v="3"/>
    <n v="37.993010592223101"/>
    <n v="3.79930105922231"/>
    <n v="3799301059222310"/>
    <x v="3"/>
    <n v="4421"/>
    <s v="No"/>
    <x v="0"/>
    <n v="1910.5606104675801"/>
    <n v="1.91056061046758E+16"/>
    <n v="22.297502895608901"/>
    <n v="2229750289560890"/>
    <x v="131"/>
    <n v="97.9"/>
  </r>
  <r>
    <x v="7"/>
    <n v="55"/>
    <x v="1"/>
    <x v="5"/>
    <x v="1"/>
    <x v="0"/>
    <x v="0"/>
    <x v="4420"/>
    <x v="0"/>
    <x v="1"/>
    <n v="37.992585446798103"/>
    <n v="3.7992585446798102"/>
    <n v="3799258544679810"/>
    <x v="3"/>
    <n v="4422"/>
    <s v="No"/>
    <x v="0"/>
    <n v="2235.1920263358002"/>
    <n v="2.2351920263358E+16"/>
    <n v="238.02029709136801"/>
    <n v="2.38020297091368E+16"/>
    <x v="444"/>
    <n v="97.9"/>
  </r>
  <r>
    <x v="7"/>
    <n v="67"/>
    <x v="0"/>
    <x v="1"/>
    <x v="2"/>
    <x v="3"/>
    <x v="3"/>
    <x v="4421"/>
    <x v="0"/>
    <x v="0"/>
    <n v="37.9573275405047"/>
    <n v="3.7957327540504702"/>
    <n v="3795732754050470"/>
    <x v="3"/>
    <n v="4423"/>
    <s v="Si"/>
    <x v="1"/>
    <n v="257.34158825817502"/>
    <n v="2573415882581750"/>
    <n v="3.0000000000000001E-12"/>
    <n v="300"/>
    <x v="538"/>
    <n v="103.7"/>
  </r>
  <r>
    <x v="7"/>
    <n v="67"/>
    <x v="1"/>
    <x v="2"/>
    <x v="2"/>
    <x v="3"/>
    <x v="3"/>
    <x v="4422"/>
    <x v="0"/>
    <x v="1"/>
    <n v="37.927580696435001"/>
    <n v="3.7927580696434999"/>
    <n v="3792758069643500"/>
    <x v="3"/>
    <n v="4424"/>
    <s v="No"/>
    <x v="0"/>
    <n v="229.86357811280499"/>
    <n v="2298635781128050"/>
    <n v="246.809978665523"/>
    <n v="2.46809978665523E+16"/>
    <x v="377"/>
    <n v="100.1"/>
  </r>
  <r>
    <x v="7"/>
    <n v="61"/>
    <x v="0"/>
    <x v="0"/>
    <x v="0"/>
    <x v="3"/>
    <x v="0"/>
    <x v="4423"/>
    <x v="0"/>
    <x v="1"/>
    <n v="37.841886280125998"/>
    <n v="37.841886280125998"/>
    <n v="3784188628012600"/>
    <x v="3"/>
    <n v="4425"/>
    <s v="Si"/>
    <x v="1"/>
    <n v="2688.1958879405802"/>
    <n v="2.68819588794058E+16"/>
    <n v="2.9442681525986201"/>
    <n v="294426815259862"/>
    <x v="535"/>
    <n v="103.8"/>
  </r>
  <r>
    <x v="7"/>
    <n v="63"/>
    <x v="0"/>
    <x v="1"/>
    <x v="3"/>
    <x v="0"/>
    <x v="0"/>
    <x v="4424"/>
    <x v="1"/>
    <x v="1"/>
    <n v="37.8273938432623"/>
    <n v="37.8273938432623"/>
    <n v="3782739384326230"/>
    <x v="3"/>
    <n v="4426"/>
    <s v="No"/>
    <x v="0"/>
    <n v="1927.2881304264399"/>
    <n v="1.92728813042644E+16"/>
    <n v="20.526621018425399"/>
    <n v="2052662101842540"/>
    <x v="214"/>
    <n v="98.5"/>
  </r>
  <r>
    <x v="7"/>
    <n v="72"/>
    <x v="0"/>
    <x v="0"/>
    <x v="2"/>
    <x v="3"/>
    <x v="3"/>
    <x v="4425"/>
    <x v="0"/>
    <x v="3"/>
    <n v="37.811816931583799"/>
    <n v="3.7811816931583802"/>
    <n v="3781181693158380"/>
    <x v="3"/>
    <n v="4427"/>
    <s v="Si"/>
    <x v="1"/>
    <n v="234.77041271696999"/>
    <n v="2347704127169700"/>
    <n v="3.0000000000000001E-12"/>
    <n v="300"/>
    <x v="515"/>
    <n v="112.9"/>
  </r>
  <r>
    <x v="7"/>
    <n v="57"/>
    <x v="0"/>
    <x v="6"/>
    <x v="0"/>
    <x v="0"/>
    <x v="0"/>
    <x v="4426"/>
    <x v="0"/>
    <x v="2"/>
    <n v="37.7324610496552"/>
    <n v="3.7732461049655202"/>
    <n v="3773246104965520"/>
    <x v="3"/>
    <n v="4428"/>
    <s v="No"/>
    <x v="0"/>
    <n v="2208.8449873662698"/>
    <n v="2.20884498736627E+16"/>
    <n v="290.03394258009399"/>
    <n v="2.90033942580094E+16"/>
    <x v="296"/>
    <n v="106.6"/>
  </r>
  <r>
    <x v="7"/>
    <n v="74"/>
    <x v="1"/>
    <x v="0"/>
    <x v="2"/>
    <x v="3"/>
    <x v="3"/>
    <x v="4427"/>
    <x v="0"/>
    <x v="1"/>
    <n v="37.702360650115693"/>
    <n v="37.702360650115693"/>
    <n v="3.7702360650115696E+16"/>
    <x v="3"/>
    <n v="4429"/>
    <s v="Si"/>
    <x v="1"/>
    <n v="2485.4695229271001"/>
    <n v="2.4854695229271E+16"/>
    <n v="262.78399202853501"/>
    <n v="2.62783992028535E+16"/>
    <x v="534"/>
    <n v="110.3"/>
  </r>
  <r>
    <x v="7"/>
    <n v="67"/>
    <x v="0"/>
    <x v="4"/>
    <x v="2"/>
    <x v="3"/>
    <x v="3"/>
    <x v="4428"/>
    <x v="0"/>
    <x v="1"/>
    <n v="37.685258424162399"/>
    <n v="0.37685258424162399"/>
    <n v="376852584241624"/>
    <x v="3"/>
    <n v="4430"/>
    <s v="No"/>
    <x v="0"/>
    <n v="249.213337124558"/>
    <n v="2492133371245580"/>
    <n v="251.27186114687601"/>
    <n v="2.51271861146876E+16"/>
    <x v="316"/>
    <n v="106.7"/>
  </r>
  <r>
    <x v="7"/>
    <n v="68"/>
    <x v="1"/>
    <x v="7"/>
    <x v="3"/>
    <x v="3"/>
    <x v="3"/>
    <x v="4429"/>
    <x v="1"/>
    <x v="1"/>
    <n v="37.6541640035827"/>
    <n v="3.7654164003582702"/>
    <n v="3765416400358270"/>
    <x v="3"/>
    <n v="4431"/>
    <s v="Si"/>
    <x v="1"/>
    <n v="2556.4031037687901"/>
    <n v="2.55640310376879E+16"/>
    <n v="3.0000000000000001E-12"/>
    <n v="300"/>
    <x v="399"/>
    <n v="105.2"/>
  </r>
  <r>
    <x v="7"/>
    <n v="61"/>
    <x v="0"/>
    <x v="2"/>
    <x v="3"/>
    <x v="0"/>
    <x v="0"/>
    <x v="4430"/>
    <x v="1"/>
    <x v="0"/>
    <n v="37.649751152594398"/>
    <n v="3.76497511525944"/>
    <n v="3764975115259440"/>
    <x v="3"/>
    <n v="4432"/>
    <s v="Si"/>
    <x v="1"/>
    <n v="2379.01002500915"/>
    <n v="2.37901002500915E+16"/>
    <n v="26.8887876088749"/>
    <n v="2688878760887490"/>
    <x v="553"/>
    <n v="102.1"/>
  </r>
  <r>
    <x v="7"/>
    <n v="59"/>
    <x v="0"/>
    <x v="3"/>
    <x v="2"/>
    <x v="3"/>
    <x v="0"/>
    <x v="4431"/>
    <x v="1"/>
    <x v="1"/>
    <n v="37.616808328708402"/>
    <n v="37.616808328708402"/>
    <n v="3.76168083287084E+16"/>
    <x v="3"/>
    <n v="4433"/>
    <s v="Si"/>
    <x v="1"/>
    <n v="1996.1152311452299"/>
    <n v="1.99611523114523E+16"/>
    <n v="25.8647346159932"/>
    <n v="2586473461599320"/>
    <x v="343"/>
    <n v="101"/>
  </r>
  <r>
    <x v="7"/>
    <n v="55"/>
    <x v="1"/>
    <x v="0"/>
    <x v="3"/>
    <x v="3"/>
    <x v="0"/>
    <x v="4432"/>
    <x v="1"/>
    <x v="0"/>
    <n v="37.593041998964999"/>
    <n v="37.593041998964999"/>
    <n v="3.7593041998965E+16"/>
    <x v="3"/>
    <n v="4434"/>
    <s v="Si"/>
    <x v="1"/>
    <n v="285.27626415688701"/>
    <n v="2852762641568870"/>
    <n v="291.76955989777599"/>
    <n v="2.91769559897776E+16"/>
    <x v="478"/>
    <n v="104.5"/>
  </r>
  <r>
    <x v="7"/>
    <n v="59"/>
    <x v="0"/>
    <x v="9"/>
    <x v="0"/>
    <x v="3"/>
    <x v="0"/>
    <x v="4433"/>
    <x v="0"/>
    <x v="1"/>
    <n v="37.592410106735301"/>
    <n v="37.592410106735301"/>
    <n v="3759241010673530"/>
    <x v="3"/>
    <n v="4435"/>
    <s v="Si"/>
    <x v="1"/>
    <n v="237.78090429514"/>
    <n v="2377809042951400"/>
    <n v="26.175310276077401"/>
    <n v="2617531027607740"/>
    <x v="482"/>
    <n v="106.9"/>
  </r>
  <r>
    <x v="7"/>
    <n v="68"/>
    <x v="1"/>
    <x v="0"/>
    <x v="2"/>
    <x v="3"/>
    <x v="3"/>
    <x v="4434"/>
    <x v="0"/>
    <x v="3"/>
    <n v="37.560133601278999"/>
    <n v="37.560133601278999"/>
    <n v="3.7560133601279E+16"/>
    <x v="3"/>
    <n v="4436"/>
    <s v="Si"/>
    <x v="1"/>
    <n v="2410.52633528251"/>
    <n v="2.41052633528251E+16"/>
    <n v="280.08077968408799"/>
    <n v="2.80080779684088E+16"/>
    <x v="543"/>
    <n v="100.8"/>
  </r>
  <r>
    <x v="7"/>
    <n v="63"/>
    <x v="1"/>
    <x v="9"/>
    <x v="0"/>
    <x v="3"/>
    <x v="0"/>
    <x v="4435"/>
    <x v="0"/>
    <x v="1"/>
    <n v="37.541974131627505"/>
    <n v="37.541974131627505"/>
    <n v="3.7541974131627504E+16"/>
    <x v="3"/>
    <n v="4437"/>
    <s v="No"/>
    <x v="0"/>
    <n v="239.219115041555"/>
    <n v="2392191150415550"/>
    <n v="24.6417253924152"/>
    <n v="2464172539241520"/>
    <x v="469"/>
    <n v="104.6"/>
  </r>
  <r>
    <x v="7"/>
    <n v="52"/>
    <x v="0"/>
    <x v="9"/>
    <x v="2"/>
    <x v="0"/>
    <x v="1"/>
    <x v="4436"/>
    <x v="1"/>
    <x v="1"/>
    <n v="37.445647431055697"/>
    <n v="3.74456474310557"/>
    <n v="3744564743105570"/>
    <x v="3"/>
    <n v="4438"/>
    <s v="Si"/>
    <x v="1"/>
    <n v="2423.4656233951901"/>
    <n v="2.42346562339519E+16"/>
    <n v="251.354996267996"/>
    <n v="2.51354996267996E+16"/>
    <x v="472"/>
    <n v="100.9"/>
  </r>
  <r>
    <x v="7"/>
    <n v="66"/>
    <x v="0"/>
    <x v="2"/>
    <x v="2"/>
    <x v="0"/>
    <x v="3"/>
    <x v="4437"/>
    <x v="1"/>
    <x v="1"/>
    <n v="37.4418347957916"/>
    <n v="3.74418347957916"/>
    <n v="3744183479579160"/>
    <x v="3"/>
    <n v="4439"/>
    <s v="Si"/>
    <x v="1"/>
    <n v="21.882156129244802"/>
    <n v="218821561292448"/>
    <n v="242.16888886277499"/>
    <n v="2.42168888862775E+16"/>
    <x v="283"/>
    <n v="107.4"/>
  </r>
  <r>
    <x v="7"/>
    <n v="64"/>
    <x v="0"/>
    <x v="5"/>
    <x v="3"/>
    <x v="0"/>
    <x v="0"/>
    <x v="4438"/>
    <x v="0"/>
    <x v="0"/>
    <n v="37.432410921696103"/>
    <n v="3.74324109216961"/>
    <n v="3743241092169610"/>
    <x v="3"/>
    <n v="4440"/>
    <s v="No"/>
    <x v="0"/>
    <n v="2154.6329810104899"/>
    <n v="2.15463298101049E+16"/>
    <n v="237.987688746722"/>
    <n v="2.37987688746722E+16"/>
    <x v="356"/>
    <n v="100.1"/>
  </r>
  <r>
    <x v="7"/>
    <n v="71"/>
    <x v="1"/>
    <x v="4"/>
    <x v="3"/>
    <x v="0"/>
    <x v="3"/>
    <x v="4439"/>
    <x v="0"/>
    <x v="3"/>
    <n v="37.388932464138598"/>
    <n v="3.73889324641386"/>
    <n v="3738893246413860"/>
    <x v="3"/>
    <n v="4441"/>
    <s v="No"/>
    <x v="0"/>
    <n v="2206.2425895902002"/>
    <n v="2.2062425895902E+16"/>
    <n v="203.73198859265"/>
    <n v="2.0373198859265E+16"/>
    <x v="344"/>
    <n v="103.2"/>
  </r>
  <r>
    <x v="7"/>
    <n v="66"/>
    <x v="0"/>
    <x v="5"/>
    <x v="2"/>
    <x v="0"/>
    <x v="3"/>
    <x v="4440"/>
    <x v="1"/>
    <x v="1"/>
    <n v="37.3681654949388"/>
    <n v="3.7368165494938799"/>
    <n v="3736816549493880"/>
    <x v="3"/>
    <n v="4442"/>
    <s v="No"/>
    <x v="0"/>
    <n v="215.74157994318199"/>
    <n v="2157415799431820"/>
    <n v="252.58751936776099"/>
    <n v="2.52587519367761E+16"/>
    <x v="429"/>
    <n v="105.3"/>
  </r>
  <r>
    <x v="7"/>
    <n v="65"/>
    <x v="0"/>
    <x v="7"/>
    <x v="0"/>
    <x v="3"/>
    <x v="3"/>
    <x v="4441"/>
    <x v="0"/>
    <x v="2"/>
    <n v="37.357321813174302"/>
    <n v="3.73573218131743"/>
    <n v="3735732181317430"/>
    <x v="3"/>
    <n v="4443"/>
    <s v="No"/>
    <x v="0"/>
    <n v="2263.1118409175901"/>
    <n v="2.26311184091759E+16"/>
    <n v="3.0000000000000001E-12"/>
    <n v="300"/>
    <x v="528"/>
    <n v="104.6"/>
  </r>
  <r>
    <x v="7"/>
    <n v="63"/>
    <x v="1"/>
    <x v="3"/>
    <x v="1"/>
    <x v="3"/>
    <x v="0"/>
    <x v="4442"/>
    <x v="0"/>
    <x v="3"/>
    <n v="37.3206438092718"/>
    <n v="0.37320643809271797"/>
    <n v="373206438092718"/>
    <x v="3"/>
    <n v="4444"/>
    <s v="Si"/>
    <x v="1"/>
    <n v="2448.42295525912"/>
    <n v="2.44842295525912E+16"/>
    <n v="240.68771561520401"/>
    <n v="2.40687715615204E+16"/>
    <x v="322"/>
    <n v="99.7"/>
  </r>
  <r>
    <x v="7"/>
    <n v="48"/>
    <x v="1"/>
    <x v="2"/>
    <x v="1"/>
    <x v="3"/>
    <x v="1"/>
    <x v="4443"/>
    <x v="0"/>
    <x v="0"/>
    <n v="37.319609206961104"/>
    <n v="37.319609206961104"/>
    <n v="3.7319609206961104E+16"/>
    <x v="3"/>
    <n v="4445"/>
    <s v="No"/>
    <x v="0"/>
    <n v="2231.7699543815602"/>
    <n v="2.23176995438156E+16"/>
    <n v="210.80323868576701"/>
    <n v="2.10803238685767E+16"/>
    <x v="81"/>
    <n v="94.8"/>
  </r>
  <r>
    <x v="7"/>
    <n v="71"/>
    <x v="1"/>
    <x v="2"/>
    <x v="1"/>
    <x v="0"/>
    <x v="3"/>
    <x v="4444"/>
    <x v="0"/>
    <x v="3"/>
    <n v="37.312184225580197"/>
    <n v="37.312184225580197"/>
    <n v="3.73121842255802E+16"/>
    <x v="3"/>
    <n v="4446"/>
    <s v="No"/>
    <x v="0"/>
    <n v="2361.3962561348299"/>
    <n v="2.36139625613483E+16"/>
    <n v="255.66443114647001"/>
    <n v="2.5566443114647E+16"/>
    <x v="370"/>
    <n v="100.1"/>
  </r>
  <r>
    <x v="7"/>
    <n v="58"/>
    <x v="0"/>
    <x v="1"/>
    <x v="1"/>
    <x v="3"/>
    <x v="0"/>
    <x v="4445"/>
    <x v="1"/>
    <x v="3"/>
    <n v="37.278888316556703"/>
    <n v="37.278888316556703"/>
    <n v="3.7278888316556704E+16"/>
    <x v="3"/>
    <n v="4447"/>
    <s v="No"/>
    <x v="0"/>
    <n v="2129.31425405337"/>
    <n v="2.12931425405337E+16"/>
    <n v="238.939964059966"/>
    <n v="2.38939964059966E+16"/>
    <x v="372"/>
    <n v="101.9"/>
  </r>
  <r>
    <x v="7"/>
    <n v="73"/>
    <x v="0"/>
    <x v="0"/>
    <x v="2"/>
    <x v="3"/>
    <x v="3"/>
    <x v="4446"/>
    <x v="1"/>
    <x v="3"/>
    <n v="37.269529372218706"/>
    <n v="37.269529372218706"/>
    <n v="3.7269529372218704E+16"/>
    <x v="3"/>
    <n v="4448"/>
    <s v="Si"/>
    <x v="1"/>
    <n v="207.22866436002499"/>
    <n v="2072286643600250"/>
    <n v="3.0000000000000001E-12"/>
    <n v="300"/>
    <x v="454"/>
    <n v="108"/>
  </r>
  <r>
    <x v="7"/>
    <n v="59"/>
    <x v="1"/>
    <x v="7"/>
    <x v="0"/>
    <x v="3"/>
    <x v="0"/>
    <x v="4447"/>
    <x v="0"/>
    <x v="2"/>
    <n v="37.229904484565402"/>
    <n v="3.7229904484565401"/>
    <n v="3722990448456540"/>
    <x v="3"/>
    <n v="4449"/>
    <s v="Si"/>
    <x v="1"/>
    <n v="218.96764120773301"/>
    <n v="2189676412077330"/>
    <n v="28.683787590794001"/>
    <n v="2868378759079400"/>
    <x v="396"/>
    <n v="98.9"/>
  </r>
  <r>
    <x v="7"/>
    <n v="62"/>
    <x v="0"/>
    <x v="3"/>
    <x v="0"/>
    <x v="3"/>
    <x v="0"/>
    <x v="4448"/>
    <x v="0"/>
    <x v="1"/>
    <n v="37.222463583105295"/>
    <n v="37.222463583105295"/>
    <n v="3.7222463583105296E+16"/>
    <x v="3"/>
    <n v="4450"/>
    <s v="Si"/>
    <x v="1"/>
    <n v="2505.39141150666"/>
    <n v="2.50539141150666E+16"/>
    <n v="225.79853337118701"/>
    <n v="2.25798533371187E+16"/>
    <x v="276"/>
    <n v="106.7"/>
  </r>
  <r>
    <x v="7"/>
    <n v="68"/>
    <x v="0"/>
    <x v="2"/>
    <x v="2"/>
    <x v="3"/>
    <x v="3"/>
    <x v="4449"/>
    <x v="0"/>
    <x v="1"/>
    <n v="37.213313401185403"/>
    <n v="37.213313401185403"/>
    <n v="3.72133134011854E+16"/>
    <x v="3"/>
    <n v="4451"/>
    <s v="Si"/>
    <x v="1"/>
    <n v="237.94832754594799"/>
    <n v="2379483275459480"/>
    <n v="29.343894159951802"/>
    <n v="2934389415995180"/>
    <x v="419"/>
    <n v="107.2"/>
  </r>
  <r>
    <x v="7"/>
    <n v="65"/>
    <x v="1"/>
    <x v="9"/>
    <x v="2"/>
    <x v="0"/>
    <x v="3"/>
    <x v="4450"/>
    <x v="0"/>
    <x v="3"/>
    <n v="37.1967020724937"/>
    <n v="3.7196702072493699"/>
    <n v="3719670207249370"/>
    <x v="3"/>
    <n v="4452"/>
    <s v="No"/>
    <x v="0"/>
    <n v="2087.89876151203"/>
    <n v="2.08789876151203E+16"/>
    <n v="231.09781287414299"/>
    <n v="2.31097812874143E+16"/>
    <x v="458"/>
    <n v="99.4"/>
  </r>
  <r>
    <x v="7"/>
    <n v="60"/>
    <x v="1"/>
    <x v="9"/>
    <x v="1"/>
    <x v="0"/>
    <x v="0"/>
    <x v="4451"/>
    <x v="1"/>
    <x v="1"/>
    <n v="37.143971824549396"/>
    <n v="0.37143971824549399"/>
    <n v="371439718245494"/>
    <x v="3"/>
    <n v="4453"/>
    <s v="No"/>
    <x v="0"/>
    <n v="2019.2225990044401"/>
    <n v="2.01922259900444E+16"/>
    <n v="23.338084220035501"/>
    <n v="2333808422003550"/>
    <x v="246"/>
    <n v="92.2"/>
  </r>
  <r>
    <x v="7"/>
    <n v="56"/>
    <x v="1"/>
    <x v="5"/>
    <x v="1"/>
    <x v="3"/>
    <x v="0"/>
    <x v="4452"/>
    <x v="1"/>
    <x v="1"/>
    <n v="37.110071489669799"/>
    <n v="3.71100714896698"/>
    <n v="3711007148966980"/>
    <x v="3"/>
    <n v="4454"/>
    <s v="Si"/>
    <x v="1"/>
    <n v="21.742214021312801"/>
    <n v="217422140213128"/>
    <n v="260.538839370262"/>
    <n v="2.60538839370262E+16"/>
    <x v="446"/>
    <n v="98.4"/>
  </r>
  <r>
    <x v="7"/>
    <n v="74"/>
    <x v="1"/>
    <x v="9"/>
    <x v="2"/>
    <x v="3"/>
    <x v="3"/>
    <x v="4453"/>
    <x v="1"/>
    <x v="3"/>
    <n v="37.075149923487999"/>
    <n v="3.7075149923488002"/>
    <n v="3707514992348800"/>
    <x v="3"/>
    <n v="4455"/>
    <s v="Si"/>
    <x v="1"/>
    <n v="2415.5985856556499"/>
    <n v="2.41559858565565E+16"/>
    <n v="269.08827323471598"/>
    <n v="2.69088273234716E+16"/>
    <x v="361"/>
    <n v="111.6"/>
  </r>
  <r>
    <x v="7"/>
    <n v="73"/>
    <x v="0"/>
    <x v="9"/>
    <x v="0"/>
    <x v="3"/>
    <x v="3"/>
    <x v="4454"/>
    <x v="0"/>
    <x v="1"/>
    <n v="37.022531920949206"/>
    <n v="3.7022531920949202"/>
    <n v="3702253192094920"/>
    <x v="3"/>
    <n v="4456"/>
    <s v="No"/>
    <x v="0"/>
    <n v="2541.1312176640299"/>
    <n v="2.54113121766403E+16"/>
    <n v="28.677368862156101"/>
    <n v="2867736886215610"/>
    <x v="453"/>
    <n v="109.4"/>
  </r>
  <r>
    <x v="7"/>
    <n v="54"/>
    <x v="1"/>
    <x v="6"/>
    <x v="1"/>
    <x v="0"/>
    <x v="1"/>
    <x v="4455"/>
    <x v="1"/>
    <x v="1"/>
    <n v="36.995164181702705"/>
    <n v="36.995164181702705"/>
    <n v="3.6995164181702704E+16"/>
    <x v="3"/>
    <n v="4457"/>
    <s v="No"/>
    <x v="0"/>
    <n v="2073.3774907243401"/>
    <n v="2.07337749072434E+16"/>
    <n v="213.816563098496"/>
    <n v="2.13816563098496E+16"/>
    <x v="250"/>
    <n v="86.4"/>
  </r>
  <r>
    <x v="7"/>
    <n v="47"/>
    <x v="0"/>
    <x v="0"/>
    <x v="2"/>
    <x v="3"/>
    <x v="1"/>
    <x v="4456"/>
    <x v="0"/>
    <x v="2"/>
    <n v="36.960601209916099"/>
    <n v="36.960601209916099"/>
    <n v="3.6960601209916096E+16"/>
    <x v="3"/>
    <n v="4458"/>
    <s v="Si"/>
    <x v="1"/>
    <n v="2526.8821930374902"/>
    <n v="2.52688219303749E+16"/>
    <n v="259.86789758934998"/>
    <n v="2.5986789758935E+16"/>
    <x v="358"/>
    <n v="99.5"/>
  </r>
  <r>
    <x v="7"/>
    <n v="55"/>
    <x v="1"/>
    <x v="16"/>
    <x v="3"/>
    <x v="2"/>
    <x v="0"/>
    <x v="4457"/>
    <x v="1"/>
    <x v="0"/>
    <n v="36.936235473052498"/>
    <n v="0.36936235473052498"/>
    <n v="369362354730525"/>
    <x v="3"/>
    <n v="4459"/>
    <s v="No"/>
    <x v="0"/>
    <n v="2103.4407790540299"/>
    <n v="2.10344077905403E+16"/>
    <n v="238.597920387443"/>
    <n v="2.38597920387443E+16"/>
    <x v="436"/>
    <n v="90.9"/>
  </r>
  <r>
    <x v="7"/>
    <n v="55"/>
    <x v="0"/>
    <x v="2"/>
    <x v="3"/>
    <x v="0"/>
    <x v="0"/>
    <x v="4458"/>
    <x v="0"/>
    <x v="1"/>
    <n v="36.908174215726"/>
    <n v="36.908174215726"/>
    <n v="3.6908174215726E+16"/>
    <x v="3"/>
    <n v="4460"/>
    <s v="No"/>
    <x v="0"/>
    <n v="21.0837468735843"/>
    <n v="210837468735843"/>
    <n v="225.18357194343801"/>
    <n v="2.25183571943438E+16"/>
    <x v="417"/>
    <n v="102.5"/>
  </r>
  <r>
    <x v="7"/>
    <n v="57"/>
    <x v="1"/>
    <x v="7"/>
    <x v="1"/>
    <x v="3"/>
    <x v="0"/>
    <x v="4459"/>
    <x v="1"/>
    <x v="3"/>
    <n v="36.892346960924698"/>
    <n v="0.36892346960924699"/>
    <n v="368923469609247"/>
    <x v="3"/>
    <n v="4461"/>
    <s v="No"/>
    <x v="0"/>
    <n v="206.92889607619901"/>
    <n v="2069288960761990"/>
    <n v="260.14189547075199"/>
    <n v="2.60141895470752E+16"/>
    <x v="16"/>
    <n v="89.9"/>
  </r>
  <r>
    <x v="7"/>
    <n v="43"/>
    <x v="0"/>
    <x v="6"/>
    <x v="1"/>
    <x v="0"/>
    <x v="2"/>
    <x v="4460"/>
    <x v="1"/>
    <x v="0"/>
    <n v="36.837856148996103"/>
    <n v="3.6837856148996102"/>
    <n v="3683785614899610"/>
    <x v="3"/>
    <n v="4462"/>
    <s v="Si"/>
    <x v="1"/>
    <n v="2269.1942919744101"/>
    <n v="2.26919429197441E+16"/>
    <n v="218.25790662019099"/>
    <n v="2.18257906620191E+16"/>
    <x v="0"/>
    <n v="96.2"/>
  </r>
  <r>
    <x v="7"/>
    <n v="59"/>
    <x v="0"/>
    <x v="15"/>
    <x v="2"/>
    <x v="0"/>
    <x v="0"/>
    <x v="4461"/>
    <x v="0"/>
    <x v="1"/>
    <n v="36.826040403157798"/>
    <n v="3.68260404031578"/>
    <n v="3682604040315780"/>
    <x v="3"/>
    <n v="4463"/>
    <s v="No"/>
    <x v="0"/>
    <n v="2207.0791332713302"/>
    <n v="2.20707913327133E+16"/>
    <n v="24.2844795168354"/>
    <n v="2428447951683540"/>
    <x v="399"/>
    <n v="103.5"/>
  </r>
  <r>
    <x v="7"/>
    <n v="58"/>
    <x v="1"/>
    <x v="6"/>
    <x v="1"/>
    <x v="2"/>
    <x v="0"/>
    <x v="4462"/>
    <x v="0"/>
    <x v="2"/>
    <n v="36.823806227215201"/>
    <n v="36.823806227215201"/>
    <n v="3.68238062272152E+16"/>
    <x v="3"/>
    <n v="4464"/>
    <s v="No"/>
    <x v="0"/>
    <n v="2308.5038258848299"/>
    <n v="2.30850382588483E+16"/>
    <n v="253.24216046240701"/>
    <n v="2.53242160462407E+16"/>
    <x v="277"/>
    <n v="100.5"/>
  </r>
  <r>
    <x v="7"/>
    <n v="55"/>
    <x v="1"/>
    <x v="3"/>
    <x v="2"/>
    <x v="3"/>
    <x v="0"/>
    <x v="4463"/>
    <x v="1"/>
    <x v="3"/>
    <n v="36.767856203325302"/>
    <n v="3.67678562033253"/>
    <n v="3676785620332530"/>
    <x v="3"/>
    <n v="4465"/>
    <s v="No"/>
    <x v="0"/>
    <n v="2318.64279415802"/>
    <n v="2.31864279415802E+16"/>
    <n v="277.87366395081301"/>
    <n v="2.77873663950813E+16"/>
    <x v="180"/>
    <n v="97.7"/>
  </r>
  <r>
    <x v="7"/>
    <n v="54"/>
    <x v="1"/>
    <x v="0"/>
    <x v="1"/>
    <x v="0"/>
    <x v="1"/>
    <x v="4464"/>
    <x v="1"/>
    <x v="1"/>
    <n v="36.711832410767599"/>
    <n v="3.67118324107676"/>
    <n v="3671183241076760"/>
    <x v="3"/>
    <n v="4466"/>
    <s v="No"/>
    <x v="0"/>
    <n v="236.46538371985301"/>
    <n v="2364653837198530"/>
    <n v="2.7179954289378401"/>
    <n v="271799542893784"/>
    <x v="175"/>
    <n v="87.9"/>
  </r>
  <r>
    <x v="7"/>
    <n v="55"/>
    <x v="0"/>
    <x v="0"/>
    <x v="2"/>
    <x v="0"/>
    <x v="0"/>
    <x v="4465"/>
    <x v="0"/>
    <x v="0"/>
    <n v="36.7047592148283"/>
    <n v="3.6704759214828302"/>
    <n v="3670475921482830"/>
    <x v="3"/>
    <n v="4467"/>
    <s v="No"/>
    <x v="0"/>
    <n v="2595.6262534226298"/>
    <n v="2.59562625342263E+16"/>
    <n v="26.5733598519708"/>
    <n v="2657335985197080"/>
    <x v="436"/>
    <n v="108.8"/>
  </r>
  <r>
    <x v="7"/>
    <n v="58"/>
    <x v="1"/>
    <x v="7"/>
    <x v="1"/>
    <x v="2"/>
    <x v="0"/>
    <x v="4466"/>
    <x v="1"/>
    <x v="3"/>
    <n v="36.663934031393701"/>
    <n v="3.6663934031393701"/>
    <n v="3666393403139370"/>
    <x v="3"/>
    <n v="4468"/>
    <s v="No"/>
    <x v="0"/>
    <n v="205.59397530152901"/>
    <n v="2055939753015290"/>
    <n v="21.110277615326901"/>
    <n v="2111027761532690"/>
    <x v="358"/>
    <n v="96.8"/>
  </r>
  <r>
    <x v="7"/>
    <n v="61"/>
    <x v="0"/>
    <x v="11"/>
    <x v="2"/>
    <x v="0"/>
    <x v="0"/>
    <x v="4467"/>
    <x v="0"/>
    <x v="3"/>
    <n v="36.658024183024096"/>
    <n v="3.6658024183024098"/>
    <n v="3665802418302410"/>
    <x v="3"/>
    <n v="4469"/>
    <s v="No"/>
    <x v="0"/>
    <n v="221.593074011803"/>
    <n v="2215930740118030"/>
    <n v="280.647615731575"/>
    <n v="2.80647615731575E+16"/>
    <x v="387"/>
    <n v="102.9"/>
  </r>
  <r>
    <x v="7"/>
    <n v="59"/>
    <x v="1"/>
    <x v="5"/>
    <x v="1"/>
    <x v="0"/>
    <x v="0"/>
    <x v="4468"/>
    <x v="1"/>
    <x v="3"/>
    <n v="36.645761199849098"/>
    <n v="0.36645761199849097"/>
    <n v="366457611998491"/>
    <x v="3"/>
    <n v="4470"/>
    <s v="No"/>
    <x v="0"/>
    <n v="222.09578438246299"/>
    <n v="2220957843824630"/>
    <n v="22.371257110604901"/>
    <n v="2237125711060490"/>
    <x v="293"/>
    <n v="97.6"/>
  </r>
  <r>
    <x v="7"/>
    <n v="64"/>
    <x v="0"/>
    <x v="13"/>
    <x v="1"/>
    <x v="2"/>
    <x v="0"/>
    <x v="4469"/>
    <x v="1"/>
    <x v="3"/>
    <n v="36.637719875726198"/>
    <n v="3.6637719875726198"/>
    <n v="3663771987572620"/>
    <x v="3"/>
    <n v="4471"/>
    <s v="No"/>
    <x v="0"/>
    <n v="2012.3981601313201"/>
    <n v="2.01239816013132E+16"/>
    <n v="188.28721791834499"/>
    <n v="1.88287217918345E+16"/>
    <x v="314"/>
    <n v="100"/>
  </r>
  <r>
    <x v="7"/>
    <n v="53"/>
    <x v="0"/>
    <x v="0"/>
    <x v="2"/>
    <x v="2"/>
    <x v="1"/>
    <x v="4470"/>
    <x v="1"/>
    <x v="1"/>
    <n v="36.625935622273602"/>
    <n v="3.66259356222736"/>
    <n v="3662593562227360"/>
    <x v="3"/>
    <n v="4472"/>
    <s v="Si"/>
    <x v="1"/>
    <n v="228.710547903227"/>
    <n v="2287105479032270"/>
    <n v="2.66507968394155"/>
    <n v="266507968394155"/>
    <x v="272"/>
    <n v="101.2"/>
  </r>
  <r>
    <x v="7"/>
    <n v="63"/>
    <x v="0"/>
    <x v="10"/>
    <x v="2"/>
    <x v="0"/>
    <x v="0"/>
    <x v="4471"/>
    <x v="0"/>
    <x v="1"/>
    <n v="36.600684625415298"/>
    <n v="3.6600684625415298"/>
    <n v="3660068462541530"/>
    <x v="3"/>
    <n v="4473"/>
    <s v="Si"/>
    <x v="1"/>
    <n v="2.4428035659465999"/>
    <n v="24428035659466"/>
    <n v="26.802508239560499"/>
    <n v="2680250823956050"/>
    <x v="382"/>
    <n v="103.6"/>
  </r>
  <r>
    <x v="7"/>
    <n v="58"/>
    <x v="0"/>
    <x v="7"/>
    <x v="3"/>
    <x v="3"/>
    <x v="0"/>
    <x v="4472"/>
    <x v="0"/>
    <x v="1"/>
    <n v="36.5847477625165"/>
    <n v="36.5847477625165"/>
    <n v="365847477625165"/>
    <x v="3"/>
    <n v="4474"/>
    <s v="No"/>
    <x v="0"/>
    <n v="22.645730977562799"/>
    <n v="226457309775628"/>
    <n v="25.012890481455798"/>
    <n v="2501289048145580"/>
    <x v="377"/>
    <n v="101.7"/>
  </r>
  <r>
    <x v="7"/>
    <n v="56"/>
    <x v="1"/>
    <x v="2"/>
    <x v="0"/>
    <x v="3"/>
    <x v="0"/>
    <x v="4473"/>
    <x v="1"/>
    <x v="3"/>
    <n v="36.560855438343104"/>
    <n v="36.560855438343104"/>
    <n v="3.6560855438343104E+16"/>
    <x v="3"/>
    <n v="4475"/>
    <s v="Si"/>
    <x v="1"/>
    <n v="2436.1036225787898"/>
    <n v="2.43610362257879E+16"/>
    <n v="277.36739933367699"/>
    <n v="2.77367399333677E+16"/>
    <x v="481"/>
    <n v="105.5"/>
  </r>
  <r>
    <x v="7"/>
    <n v="50"/>
    <x v="0"/>
    <x v="1"/>
    <x v="0"/>
    <x v="3"/>
    <x v="1"/>
    <x v="4474"/>
    <x v="1"/>
    <x v="1"/>
    <n v="36.548463243503001"/>
    <n v="36.548463243503001"/>
    <n v="3654846324350300"/>
    <x v="3"/>
    <n v="4476"/>
    <s v="Si"/>
    <x v="1"/>
    <n v="235.12464213933799"/>
    <n v="2351246421393380"/>
    <n v="265.03025955954399"/>
    <n v="2.65030259559544E+16"/>
    <x v="322"/>
    <n v="100.9"/>
  </r>
  <r>
    <x v="7"/>
    <n v="68"/>
    <x v="1"/>
    <x v="2"/>
    <x v="0"/>
    <x v="3"/>
    <x v="3"/>
    <x v="4475"/>
    <x v="0"/>
    <x v="1"/>
    <n v="36.540211398370701"/>
    <n v="3.6540211398370701"/>
    <n v="3654021139837070"/>
    <x v="3"/>
    <n v="4477"/>
    <s v="Si"/>
    <x v="1"/>
    <n v="2559.04484708885"/>
    <n v="2.55904484708885E+16"/>
    <n v="250.183255833234"/>
    <n v="2.50183255833234E+16"/>
    <x v="486"/>
    <n v="103.3"/>
  </r>
  <r>
    <x v="7"/>
    <n v="62"/>
    <x v="1"/>
    <x v="5"/>
    <x v="1"/>
    <x v="0"/>
    <x v="0"/>
    <x v="4476"/>
    <x v="1"/>
    <x v="3"/>
    <n v="36.497504684607499"/>
    <n v="3.6497504684607498"/>
    <n v="3649750468460750"/>
    <x v="3"/>
    <n v="4478"/>
    <s v="No"/>
    <x v="0"/>
    <n v="240.454478949942"/>
    <n v="2404544789499420"/>
    <n v="238.59218575196201"/>
    <n v="2.38592185751962E+16"/>
    <x v="426"/>
    <n v="93.9"/>
  </r>
  <r>
    <x v="7"/>
    <n v="58"/>
    <x v="0"/>
    <x v="0"/>
    <x v="0"/>
    <x v="3"/>
    <x v="0"/>
    <x v="4477"/>
    <x v="0"/>
    <x v="1"/>
    <n v="36.496489102700799"/>
    <n v="0.36496489102700802"/>
    <n v="364964891027008"/>
    <x v="3"/>
    <n v="4479"/>
    <s v="Si"/>
    <x v="1"/>
    <n v="2430.2984956216501"/>
    <n v="2.43029849562165E+16"/>
    <n v="27.2912284067008"/>
    <n v="2729122840670080"/>
    <x v="345"/>
    <n v="110.9"/>
  </r>
  <r>
    <x v="7"/>
    <n v="52"/>
    <x v="1"/>
    <x v="5"/>
    <x v="0"/>
    <x v="3"/>
    <x v="1"/>
    <x v="4478"/>
    <x v="0"/>
    <x v="2"/>
    <n v="36.405807295560798"/>
    <n v="3.6405807295560799"/>
    <n v="3640580729556080"/>
    <x v="3"/>
    <n v="4480"/>
    <s v="Si"/>
    <x v="1"/>
    <n v="2346.7224893173402"/>
    <n v="2.34672248931734E+16"/>
    <n v="3.0000000000000001E-12"/>
    <n v="300"/>
    <x v="214"/>
    <n v="99.7"/>
  </r>
  <r>
    <x v="7"/>
    <n v="60"/>
    <x v="1"/>
    <x v="1"/>
    <x v="0"/>
    <x v="0"/>
    <x v="0"/>
    <x v="4479"/>
    <x v="0"/>
    <x v="2"/>
    <n v="36.402397703654898"/>
    <n v="0.36402397703654898"/>
    <n v="364023977036549"/>
    <x v="3"/>
    <n v="4481"/>
    <s v="Si"/>
    <x v="1"/>
    <n v="2407.6819240035902"/>
    <n v="2.40768192400359E+16"/>
    <n v="256.16114390022801"/>
    <n v="2.56161143900228E+16"/>
    <x v="327"/>
    <n v="107.3"/>
  </r>
  <r>
    <x v="7"/>
    <n v="56"/>
    <x v="0"/>
    <x v="2"/>
    <x v="1"/>
    <x v="2"/>
    <x v="0"/>
    <x v="4480"/>
    <x v="0"/>
    <x v="1"/>
    <n v="36.384788797729797"/>
    <n v="3.6384788797729799"/>
    <n v="3638478879772980"/>
    <x v="3"/>
    <n v="4482"/>
    <s v="No"/>
    <x v="0"/>
    <n v="2062.6770785948102"/>
    <n v="2.06267707859481E+16"/>
    <n v="19.138354280316801"/>
    <n v="1913835428031680"/>
    <x v="43"/>
    <n v="98.3"/>
  </r>
  <r>
    <x v="7"/>
    <n v="64"/>
    <x v="1"/>
    <x v="2"/>
    <x v="1"/>
    <x v="0"/>
    <x v="0"/>
    <x v="4481"/>
    <x v="1"/>
    <x v="3"/>
    <n v="36.371694985325099"/>
    <n v="36.371694985325099"/>
    <n v="3637169498532510"/>
    <x v="3"/>
    <n v="4483"/>
    <s v="Si"/>
    <x v="1"/>
    <n v="2221.8932894520299"/>
    <n v="2.22189328945203E+16"/>
    <n v="24.180884129774601"/>
    <n v="2418088412977460"/>
    <x v="333"/>
    <n v="93.3"/>
  </r>
  <r>
    <x v="7"/>
    <n v="67"/>
    <x v="1"/>
    <x v="0"/>
    <x v="2"/>
    <x v="3"/>
    <x v="3"/>
    <x v="4482"/>
    <x v="1"/>
    <x v="3"/>
    <n v="36.3389643811404"/>
    <n v="3.6338964381140402"/>
    <n v="3633896438114040"/>
    <x v="3"/>
    <n v="4484"/>
    <s v="Si"/>
    <x v="1"/>
    <n v="248.95764420301501"/>
    <n v="2489576442030150"/>
    <n v="240.82422454274101"/>
    <n v="2.40824224542741E+16"/>
    <x v="395"/>
    <n v="98.9"/>
  </r>
  <r>
    <x v="7"/>
    <n v="53"/>
    <x v="0"/>
    <x v="5"/>
    <x v="1"/>
    <x v="0"/>
    <x v="1"/>
    <x v="4483"/>
    <x v="1"/>
    <x v="3"/>
    <n v="36.330660611263902"/>
    <n v="36.330660611263902"/>
    <n v="3.6330660611263904E+16"/>
    <x v="3"/>
    <n v="4485"/>
    <s v="No"/>
    <x v="0"/>
    <n v="206.547061584033"/>
    <n v="2065470615840330"/>
    <n v="196.94181553656901"/>
    <n v="1.96941815536569E+16"/>
    <x v="120"/>
    <n v="94.3"/>
  </r>
  <r>
    <x v="7"/>
    <n v="67"/>
    <x v="1"/>
    <x v="0"/>
    <x v="1"/>
    <x v="3"/>
    <x v="3"/>
    <x v="4484"/>
    <x v="0"/>
    <x v="3"/>
    <n v="36.298878816414302"/>
    <n v="3.6298878816414302"/>
    <n v="3629887881641430"/>
    <x v="3"/>
    <n v="4486"/>
    <s v="Si"/>
    <x v="1"/>
    <n v="2432.9766545755301"/>
    <n v="2.43297665457553E+16"/>
    <n v="2.9062275534469402"/>
    <n v="290622755344694"/>
    <x v="335"/>
    <n v="104.9"/>
  </r>
  <r>
    <x v="7"/>
    <n v="71"/>
    <x v="0"/>
    <x v="4"/>
    <x v="2"/>
    <x v="3"/>
    <x v="3"/>
    <x v="4485"/>
    <x v="0"/>
    <x v="3"/>
    <n v="36.291546676564003"/>
    <n v="3.6291546676564002"/>
    <n v="3629154667656400"/>
    <x v="3"/>
    <n v="4487"/>
    <s v="No"/>
    <x v="0"/>
    <n v="2368.73213287204"/>
    <n v="2.36873213287204E+16"/>
    <n v="241.208823006458"/>
    <n v="2.41208823006458E+16"/>
    <x v="470"/>
    <n v="107.2"/>
  </r>
  <r>
    <x v="7"/>
    <n v="67"/>
    <x v="0"/>
    <x v="2"/>
    <x v="2"/>
    <x v="2"/>
    <x v="3"/>
    <x v="276"/>
    <x v="1"/>
    <x v="1"/>
    <n v="36.283772320881504"/>
    <n v="36.283772320881504"/>
    <n v="3.6283772320881504E+16"/>
    <x v="3"/>
    <n v="4488"/>
    <s v="No"/>
    <x v="0"/>
    <n v="1983.37615992564"/>
    <n v="1.98337615992564E+16"/>
    <n v="20.100399982353199"/>
    <n v="2010039998235320"/>
    <x v="116"/>
    <n v="101.5"/>
  </r>
  <r>
    <x v="7"/>
    <n v="69"/>
    <x v="1"/>
    <x v="1"/>
    <x v="2"/>
    <x v="3"/>
    <x v="3"/>
    <x v="4486"/>
    <x v="0"/>
    <x v="1"/>
    <n v="36.263426974091203"/>
    <n v="36.263426974091203"/>
    <n v="3.62634269740912E+16"/>
    <x v="3"/>
    <n v="4489"/>
    <s v="Si"/>
    <x v="1"/>
    <n v="24.525017800157201"/>
    <n v="245250178001572"/>
    <n v="275.065449752456"/>
    <n v="2.75065449752456E+16"/>
    <x v="444"/>
    <n v="99.5"/>
  </r>
  <r>
    <x v="7"/>
    <n v="64"/>
    <x v="0"/>
    <x v="9"/>
    <x v="2"/>
    <x v="0"/>
    <x v="0"/>
    <x v="4487"/>
    <x v="0"/>
    <x v="0"/>
    <n v="36.243207579880803"/>
    <n v="36.243207579880803"/>
    <n v="3624320757988080"/>
    <x v="3"/>
    <n v="4490"/>
    <s v="No"/>
    <x v="0"/>
    <n v="2304.9057103311202"/>
    <n v="2.30490571033112E+16"/>
    <n v="23.3647973671162"/>
    <n v="2336479736711620"/>
    <x v="335"/>
    <n v="99.2"/>
  </r>
  <r>
    <x v="7"/>
    <n v="59"/>
    <x v="1"/>
    <x v="9"/>
    <x v="1"/>
    <x v="3"/>
    <x v="0"/>
    <x v="4488"/>
    <x v="0"/>
    <x v="1"/>
    <n v="36.231102079876401"/>
    <n v="36.231102079876401"/>
    <n v="3.62311020798764E+16"/>
    <x v="3"/>
    <n v="4491"/>
    <s v="No"/>
    <x v="0"/>
    <n v="221.62836503936501"/>
    <n v="2216283650393650"/>
    <n v="254.041386497811"/>
    <n v="2.54041386497811E+16"/>
    <x v="20"/>
    <n v="98.7"/>
  </r>
  <r>
    <x v="7"/>
    <n v="71"/>
    <x v="1"/>
    <x v="12"/>
    <x v="0"/>
    <x v="3"/>
    <x v="3"/>
    <x v="4489"/>
    <x v="0"/>
    <x v="3"/>
    <n v="36.219415925982105"/>
    <n v="3.6219415925982101"/>
    <n v="3621941592598210"/>
    <x v="3"/>
    <n v="4492"/>
    <s v="Si"/>
    <x v="1"/>
    <n v="241.410491699955"/>
    <n v="2414104916999550"/>
    <n v="252.22416911707001"/>
    <n v="2.5222416911707E+16"/>
    <x v="537"/>
    <n v="108.6"/>
  </r>
  <r>
    <x v="7"/>
    <n v="64"/>
    <x v="0"/>
    <x v="6"/>
    <x v="3"/>
    <x v="0"/>
    <x v="0"/>
    <x v="4490"/>
    <x v="0"/>
    <x v="0"/>
    <n v="36.203235537457196"/>
    <n v="3.6203235537457199"/>
    <n v="3620323553745720"/>
    <x v="3"/>
    <n v="4493"/>
    <s v="No"/>
    <x v="0"/>
    <n v="243.75685561339401"/>
    <n v="2437568556133940"/>
    <n v="264.567486014709"/>
    <n v="2.64567486014709E+16"/>
    <x v="122"/>
    <n v="97.6"/>
  </r>
  <r>
    <x v="7"/>
    <n v="71"/>
    <x v="1"/>
    <x v="0"/>
    <x v="1"/>
    <x v="3"/>
    <x v="3"/>
    <x v="4491"/>
    <x v="0"/>
    <x v="3"/>
    <n v="36.199921752466302"/>
    <n v="0.36199921752466302"/>
    <n v="361999217524663"/>
    <x v="3"/>
    <n v="4494"/>
    <s v="Si"/>
    <x v="1"/>
    <n v="2488.5618210328298"/>
    <n v="2.48856182103283E+16"/>
    <n v="25.938783666826399"/>
    <n v="2593878366682640"/>
    <x v="415"/>
    <n v="108.3"/>
  </r>
  <r>
    <x v="7"/>
    <n v="54"/>
    <x v="0"/>
    <x v="5"/>
    <x v="1"/>
    <x v="3"/>
    <x v="1"/>
    <x v="4492"/>
    <x v="1"/>
    <x v="3"/>
    <n v="36.175376845312599"/>
    <n v="3.6175376845312601"/>
    <n v="3617537684531260"/>
    <x v="3"/>
    <n v="4495"/>
    <s v="Si"/>
    <x v="1"/>
    <n v="2108.27542678297"/>
    <n v="2.10827542678297E+16"/>
    <n v="229.857140091471"/>
    <n v="2.29857140091471E+16"/>
    <x v="212"/>
    <n v="94.8"/>
  </r>
  <r>
    <x v="7"/>
    <n v="58"/>
    <x v="0"/>
    <x v="5"/>
    <x v="0"/>
    <x v="3"/>
    <x v="0"/>
    <x v="4493"/>
    <x v="0"/>
    <x v="0"/>
    <n v="36.158997271075897"/>
    <n v="3.6158997271075899"/>
    <n v="3615899727107590"/>
    <x v="3"/>
    <n v="4496"/>
    <s v="Si"/>
    <x v="1"/>
    <n v="2321.0347483174501"/>
    <n v="2.32103474831745E+16"/>
    <n v="276.67321470409098"/>
    <n v="2.76673214704091E+16"/>
    <x v="493"/>
    <n v="106.1"/>
  </r>
  <r>
    <x v="7"/>
    <n v="62"/>
    <x v="0"/>
    <x v="6"/>
    <x v="1"/>
    <x v="0"/>
    <x v="0"/>
    <x v="4494"/>
    <x v="1"/>
    <x v="1"/>
    <n v="36.157343347132304"/>
    <n v="36.157343347132304"/>
    <n v="3.6157343347132304E+16"/>
    <x v="3"/>
    <n v="4497"/>
    <s v="No"/>
    <x v="0"/>
    <n v="1960.0543272891"/>
    <n v="1.9600543272891E+16"/>
    <n v="227.42193912900601"/>
    <n v="2.27421939129006E+16"/>
    <x v="315"/>
    <n v="103.5"/>
  </r>
  <r>
    <x v="7"/>
    <n v="65"/>
    <x v="1"/>
    <x v="17"/>
    <x v="2"/>
    <x v="3"/>
    <x v="3"/>
    <x v="4495"/>
    <x v="1"/>
    <x v="3"/>
    <n v="36.145864450811501"/>
    <n v="3.6145864450811498"/>
    <n v="3614586445081150"/>
    <x v="3"/>
    <n v="4498"/>
    <s v="Si"/>
    <x v="1"/>
    <n v="1937.9024896947999"/>
    <n v="1.9379024896948E+16"/>
    <n v="27.998668019440402"/>
    <n v="2799866801944040"/>
    <x v="429"/>
    <n v="96.3"/>
  </r>
  <r>
    <x v="7"/>
    <n v="53"/>
    <x v="1"/>
    <x v="5"/>
    <x v="1"/>
    <x v="0"/>
    <x v="1"/>
    <x v="4496"/>
    <x v="1"/>
    <x v="1"/>
    <n v="36.135104114901402"/>
    <n v="36.135104114901402"/>
    <n v="3613510411490140"/>
    <x v="3"/>
    <n v="4499"/>
    <s v="No"/>
    <x v="0"/>
    <n v="2110.69388690095"/>
    <n v="2.11069388690095E+16"/>
    <n v="255.175401450321"/>
    <n v="2.55175401450321E+16"/>
    <x v="398"/>
    <n v="94.1"/>
  </r>
  <r>
    <x v="7"/>
    <n v="63"/>
    <x v="0"/>
    <x v="5"/>
    <x v="1"/>
    <x v="0"/>
    <x v="0"/>
    <x v="4497"/>
    <x v="0"/>
    <x v="1"/>
    <n v="36.129504996743904"/>
    <n v="36.129504996743904"/>
    <n v="3.6129504996743904E+16"/>
    <x v="3"/>
    <n v="4500"/>
    <s v="No"/>
    <x v="0"/>
    <n v="2379.1643397050102"/>
    <n v="2.37916433970501E+16"/>
    <n v="25.734750936716299"/>
    <n v="2573475093671630"/>
    <x v="360"/>
    <n v="103.5"/>
  </r>
  <r>
    <x v="7"/>
    <n v="61"/>
    <x v="0"/>
    <x v="0"/>
    <x v="3"/>
    <x v="3"/>
    <x v="0"/>
    <x v="4498"/>
    <x v="0"/>
    <x v="1"/>
    <n v="36.119273833377399"/>
    <n v="3.6119273833377399"/>
    <n v="3611927383337740"/>
    <x v="3"/>
    <n v="4501"/>
    <s v="Si"/>
    <x v="1"/>
    <n v="2339.34194769026"/>
    <n v="2.33934194769026E+16"/>
    <n v="279.12395324562101"/>
    <n v="2.79123953245621E+16"/>
    <x v="437"/>
    <n v="103.1"/>
  </r>
  <r>
    <x v="7"/>
    <n v="52"/>
    <x v="0"/>
    <x v="6"/>
    <x v="1"/>
    <x v="0"/>
    <x v="1"/>
    <x v="4499"/>
    <x v="1"/>
    <x v="0"/>
    <n v="36.043071587388802"/>
    <n v="3.6043071587388802"/>
    <n v="3604307158738880"/>
    <x v="3"/>
    <n v="4502"/>
    <s v="No"/>
    <x v="0"/>
    <n v="207.88754151868801"/>
    <n v="2078875415186880"/>
    <n v="257.422127325323"/>
    <n v="2.57422127325323E+16"/>
    <x v="299"/>
    <n v="89.8"/>
  </r>
  <r>
    <x v="7"/>
    <n v="60"/>
    <x v="1"/>
    <x v="6"/>
    <x v="0"/>
    <x v="3"/>
    <x v="0"/>
    <x v="4500"/>
    <x v="0"/>
    <x v="1"/>
    <n v="36.0341623823006"/>
    <n v="3.6034162382300599"/>
    <n v="3603416238230060"/>
    <x v="3"/>
    <n v="4503"/>
    <s v="Si"/>
    <x v="1"/>
    <n v="2528.6331740683599"/>
    <n v="2.52863317406836E+16"/>
    <n v="28.535217635943599"/>
    <n v="2853521763594360"/>
    <x v="363"/>
    <n v="102.4"/>
  </r>
  <r>
    <x v="7"/>
    <n v="64"/>
    <x v="1"/>
    <x v="8"/>
    <x v="1"/>
    <x v="2"/>
    <x v="0"/>
    <x v="4501"/>
    <x v="1"/>
    <x v="3"/>
    <n v="36.000875704445797"/>
    <n v="3.6000875704445798"/>
    <n v="3600087570444580"/>
    <x v="3"/>
    <n v="4504"/>
    <s v="No"/>
    <x v="0"/>
    <n v="2040.59238546599"/>
    <n v="2.04059238546599E+16"/>
    <n v="229.39334457266301"/>
    <n v="2.29393344572663E+16"/>
    <x v="85"/>
    <n v="101.5"/>
  </r>
  <r>
    <x v="7"/>
    <n v="68"/>
    <x v="0"/>
    <x v="4"/>
    <x v="0"/>
    <x v="3"/>
    <x v="3"/>
    <x v="4502"/>
    <x v="0"/>
    <x v="0"/>
    <n v="35.980150195347797"/>
    <n v="0.35980150195347799"/>
    <n v="359801501953478"/>
    <x v="3"/>
    <n v="4505"/>
    <s v="Si"/>
    <x v="1"/>
    <n v="2205.0377352496298"/>
    <n v="2.20503773524963E+16"/>
    <n v="245.494826239557"/>
    <n v="2.45494826239557E+16"/>
    <x v="279"/>
    <n v="102.1"/>
  </r>
  <r>
    <x v="7"/>
    <n v="59"/>
    <x v="1"/>
    <x v="5"/>
    <x v="2"/>
    <x v="3"/>
    <x v="0"/>
    <x v="4503"/>
    <x v="0"/>
    <x v="3"/>
    <n v="35.971175480988798"/>
    <n v="35.971175480988798"/>
    <n v="3.59711754809888E+16"/>
    <x v="3"/>
    <n v="4506"/>
    <s v="Si"/>
    <x v="1"/>
    <n v="2249.0529283251699"/>
    <n v="2.24905292832517E+16"/>
    <n v="286.28833969007297"/>
    <n v="2.86288339690073E+16"/>
    <x v="359"/>
    <n v="100.1"/>
  </r>
  <r>
    <x v="7"/>
    <n v="60"/>
    <x v="1"/>
    <x v="2"/>
    <x v="0"/>
    <x v="3"/>
    <x v="0"/>
    <x v="4504"/>
    <x v="0"/>
    <x v="0"/>
    <n v="35.964126916423297"/>
    <n v="3.59641269164233"/>
    <n v="3596412691642330"/>
    <x v="3"/>
    <n v="4507"/>
    <s v="No"/>
    <x v="0"/>
    <n v="2384.0312079742598"/>
    <n v="2.38403120797426E+16"/>
    <n v="27.960143259429799"/>
    <n v="2796014325942980"/>
    <x v="306"/>
    <n v="103.3"/>
  </r>
  <r>
    <x v="7"/>
    <n v="63"/>
    <x v="1"/>
    <x v="2"/>
    <x v="1"/>
    <x v="3"/>
    <x v="0"/>
    <x v="4505"/>
    <x v="0"/>
    <x v="1"/>
    <n v="35.956111399379303"/>
    <n v="35.956111399379303"/>
    <n v="3.59561113993793E+16"/>
    <x v="3"/>
    <n v="4508"/>
    <s v="Si"/>
    <x v="1"/>
    <n v="2526.3222437090799"/>
    <n v="2.52632224370908E+16"/>
    <n v="27.4343808223724"/>
    <n v="2743438082237240"/>
    <x v="315"/>
    <n v="102.7"/>
  </r>
  <r>
    <x v="7"/>
    <n v="57"/>
    <x v="1"/>
    <x v="4"/>
    <x v="2"/>
    <x v="3"/>
    <x v="0"/>
    <x v="4506"/>
    <x v="1"/>
    <x v="3"/>
    <n v="35.940166635933402"/>
    <n v="0.35940166635933402"/>
    <n v="359401666359334"/>
    <x v="3"/>
    <n v="4509"/>
    <s v="Si"/>
    <x v="1"/>
    <n v="235.63991666840499"/>
    <n v="2356399166684050"/>
    <n v="27.455119449405299"/>
    <n v="2745511944940530"/>
    <x v="261"/>
    <n v="103.6"/>
  </r>
  <r>
    <x v="7"/>
    <n v="51"/>
    <x v="1"/>
    <x v="2"/>
    <x v="1"/>
    <x v="3"/>
    <x v="1"/>
    <x v="4507"/>
    <x v="0"/>
    <x v="1"/>
    <n v="35.905150359928399"/>
    <n v="35.905150359928399"/>
    <n v="3.59051503599284E+16"/>
    <x v="3"/>
    <n v="4510"/>
    <s v="Si"/>
    <x v="1"/>
    <n v="2329.25532712726"/>
    <n v="2.32925532712726E+16"/>
    <n v="276.431907276912"/>
    <n v="2.76431907276912E+16"/>
    <x v="472"/>
    <n v="95.4"/>
  </r>
  <r>
    <x v="7"/>
    <n v="60"/>
    <x v="1"/>
    <x v="8"/>
    <x v="1"/>
    <x v="3"/>
    <x v="0"/>
    <x v="4508"/>
    <x v="1"/>
    <x v="3"/>
    <n v="35.864271209767196"/>
    <n v="3.5864271209767198"/>
    <n v="3586427120976720"/>
    <x v="3"/>
    <n v="4511"/>
    <s v="Si"/>
    <x v="1"/>
    <n v="2279.9336772359902"/>
    <n v="2.27993367723599E+16"/>
    <n v="23.225172912552399"/>
    <n v="2322517291255240"/>
    <x v="116"/>
    <n v="95.3"/>
  </r>
  <r>
    <x v="7"/>
    <n v="60"/>
    <x v="1"/>
    <x v="11"/>
    <x v="2"/>
    <x v="0"/>
    <x v="0"/>
    <x v="4509"/>
    <x v="0"/>
    <x v="2"/>
    <n v="35.850615553888296"/>
    <n v="35.850615553888296"/>
    <n v="3585061555388830"/>
    <x v="3"/>
    <n v="4512"/>
    <s v="No"/>
    <x v="0"/>
    <n v="2105.2760715740501"/>
    <n v="2.10527607157405E+16"/>
    <n v="234.461864354228"/>
    <n v="2.34461864354228E+16"/>
    <x v="28"/>
    <n v="99.4"/>
  </r>
  <r>
    <x v="7"/>
    <n v="69"/>
    <x v="0"/>
    <x v="9"/>
    <x v="3"/>
    <x v="3"/>
    <x v="3"/>
    <x v="4510"/>
    <x v="1"/>
    <x v="3"/>
    <n v="35.813585219760398"/>
    <n v="3.58135852197604"/>
    <n v="3581358521976040"/>
    <x v="3"/>
    <n v="4513"/>
    <s v="Si"/>
    <x v="1"/>
    <n v="2617.7134447990702"/>
    <n v="2.61771344479907E+16"/>
    <n v="275.81300352379998"/>
    <n v="2.758130035238E+16"/>
    <x v="522"/>
    <n v="101.1"/>
  </r>
  <r>
    <x v="7"/>
    <n v="56"/>
    <x v="1"/>
    <x v="11"/>
    <x v="2"/>
    <x v="3"/>
    <x v="0"/>
    <x v="4511"/>
    <x v="0"/>
    <x v="1"/>
    <n v="35.776177815798398"/>
    <n v="3.57761778157984"/>
    <n v="3577617781579840"/>
    <x v="3"/>
    <n v="4514"/>
    <s v="No"/>
    <x v="0"/>
    <n v="214.36766735593201"/>
    <n v="2143676673559320"/>
    <n v="250.672510894564"/>
    <n v="2.50672510894564E+16"/>
    <x v="332"/>
    <n v="100.2"/>
  </r>
  <r>
    <x v="7"/>
    <n v="51"/>
    <x v="0"/>
    <x v="10"/>
    <x v="1"/>
    <x v="0"/>
    <x v="1"/>
    <x v="4512"/>
    <x v="1"/>
    <x v="1"/>
    <n v="35.7476945279247"/>
    <n v="35.7476945279247"/>
    <n v="3.57476945279247E+16"/>
    <x v="3"/>
    <n v="4515"/>
    <s v="No"/>
    <x v="0"/>
    <n v="2157.2298297801499"/>
    <n v="2.15722982978015E+16"/>
    <n v="22.8813073452881"/>
    <n v="2288130734528810"/>
    <x v="200"/>
    <n v="94.8"/>
  </r>
  <r>
    <x v="7"/>
    <n v="65"/>
    <x v="0"/>
    <x v="1"/>
    <x v="0"/>
    <x v="3"/>
    <x v="3"/>
    <x v="4513"/>
    <x v="0"/>
    <x v="0"/>
    <n v="35.735867962131699"/>
    <n v="3.5735867962131702"/>
    <n v="3573586796213170"/>
    <x v="3"/>
    <n v="4516"/>
    <s v="Si"/>
    <x v="1"/>
    <n v="267.04292222955399"/>
    <n v="2670429222295540"/>
    <n v="294.57467608239102"/>
    <n v="2.94574676082391E+16"/>
    <x v="300"/>
    <n v="106.6"/>
  </r>
  <r>
    <x v="7"/>
    <n v="69"/>
    <x v="1"/>
    <x v="8"/>
    <x v="3"/>
    <x v="0"/>
    <x v="3"/>
    <x v="4514"/>
    <x v="1"/>
    <x v="3"/>
    <n v="35.729093795508703"/>
    <n v="3.57290937955087"/>
    <n v="3572909379550870"/>
    <x v="3"/>
    <n v="4517"/>
    <s v="No"/>
    <x v="0"/>
    <n v="2242.65866629529"/>
    <n v="2.24265866629529E+16"/>
    <n v="250.87662909193199"/>
    <n v="2.50876629091932E+16"/>
    <x v="386"/>
    <n v="98.5"/>
  </r>
  <r>
    <x v="7"/>
    <n v="61"/>
    <x v="0"/>
    <x v="0"/>
    <x v="2"/>
    <x v="0"/>
    <x v="0"/>
    <x v="4515"/>
    <x v="0"/>
    <x v="1"/>
    <n v="35.727470612445202"/>
    <n v="35.727470612445202"/>
    <n v="3.57274706124452E+16"/>
    <x v="3"/>
    <n v="4518"/>
    <s v="Si"/>
    <x v="1"/>
    <n v="267.71647700651698"/>
    <n v="2677164770065170"/>
    <n v="293.88309243321299"/>
    <n v="2.93883092433213E+16"/>
    <x v="389"/>
    <n v="102.6"/>
  </r>
  <r>
    <x v="7"/>
    <n v="62"/>
    <x v="1"/>
    <x v="1"/>
    <x v="1"/>
    <x v="3"/>
    <x v="0"/>
    <x v="4516"/>
    <x v="0"/>
    <x v="1"/>
    <n v="35.725676559075602"/>
    <n v="3.5725676559075601"/>
    <n v="3572567655907560"/>
    <x v="3"/>
    <n v="4519"/>
    <s v="No"/>
    <x v="0"/>
    <n v="221.761819474275"/>
    <n v="2217618194742750"/>
    <n v="24.668155238629101"/>
    <n v="2466815523862910"/>
    <x v="277"/>
    <n v="97.6"/>
  </r>
  <r>
    <x v="7"/>
    <n v="65"/>
    <x v="0"/>
    <x v="14"/>
    <x v="0"/>
    <x v="3"/>
    <x v="3"/>
    <x v="4517"/>
    <x v="0"/>
    <x v="0"/>
    <n v="35.718441451995503"/>
    <n v="3.5718441451995502"/>
    <n v="3571844145199550"/>
    <x v="3"/>
    <n v="4520"/>
    <s v="Si"/>
    <x v="1"/>
    <n v="250.01622519589"/>
    <n v="2500162251958900"/>
    <n v="26.0381492046237"/>
    <n v="2603814920462370"/>
    <x v="124"/>
    <n v="107.5"/>
  </r>
  <r>
    <x v="7"/>
    <n v="70"/>
    <x v="0"/>
    <x v="2"/>
    <x v="2"/>
    <x v="3"/>
    <x v="3"/>
    <x v="4518"/>
    <x v="0"/>
    <x v="1"/>
    <n v="35.707030969096301"/>
    <n v="3.5707030969096301"/>
    <n v="3570703096909630"/>
    <x v="3"/>
    <n v="4521"/>
    <s v="Si"/>
    <x v="1"/>
    <n v="2494.5482816962899"/>
    <n v="2.49454828169629E+16"/>
    <n v="295.10480629284302"/>
    <n v="2.95104806292843E+16"/>
    <x v="554"/>
    <n v="112.1"/>
  </r>
  <r>
    <x v="7"/>
    <n v="58"/>
    <x v="0"/>
    <x v="5"/>
    <x v="1"/>
    <x v="2"/>
    <x v="0"/>
    <x v="4519"/>
    <x v="1"/>
    <x v="3"/>
    <n v="35.641494677549296"/>
    <n v="3.5641494677549299"/>
    <n v="3564149467754930"/>
    <x v="3"/>
    <n v="4522"/>
    <s v="No"/>
    <x v="0"/>
    <n v="194.67194412952199"/>
    <n v="1946719441295220"/>
    <n v="214.49001182616701"/>
    <n v="2.14490011826167E+16"/>
    <x v="368"/>
    <n v="97.1"/>
  </r>
  <r>
    <x v="7"/>
    <n v="55"/>
    <x v="1"/>
    <x v="16"/>
    <x v="2"/>
    <x v="3"/>
    <x v="0"/>
    <x v="4520"/>
    <x v="0"/>
    <x v="0"/>
    <n v="35.6007087226252"/>
    <n v="3.5600708722625201"/>
    <n v="3560070872262520"/>
    <x v="3"/>
    <n v="4523"/>
    <s v="No"/>
    <x v="0"/>
    <n v="23.8234895844523"/>
    <n v="238234895844523"/>
    <n v="2.7270301765264402"/>
    <n v="272703017652644"/>
    <x v="314"/>
    <n v="100.5"/>
  </r>
  <r>
    <x v="7"/>
    <n v="58"/>
    <x v="0"/>
    <x v="9"/>
    <x v="2"/>
    <x v="0"/>
    <x v="0"/>
    <x v="4521"/>
    <x v="1"/>
    <x v="1"/>
    <n v="35.583349951589497"/>
    <n v="0.35583349951589499"/>
    <n v="355833499515895"/>
    <x v="3"/>
    <n v="4524"/>
    <s v="No"/>
    <x v="0"/>
    <n v="2110.1243418689201"/>
    <n v="2.11012434186892E+16"/>
    <n v="253.62792896350501"/>
    <n v="2.53627928963505E+16"/>
    <x v="309"/>
    <n v="104.1"/>
  </r>
  <r>
    <x v="7"/>
    <n v="61"/>
    <x v="0"/>
    <x v="7"/>
    <x v="0"/>
    <x v="3"/>
    <x v="0"/>
    <x v="4522"/>
    <x v="0"/>
    <x v="1"/>
    <n v="35.525759953631599"/>
    <n v="3.5525759953631599"/>
    <n v="3552575995363160"/>
    <x v="3"/>
    <n v="4525"/>
    <s v="Si"/>
    <x v="1"/>
    <n v="231.773922088999"/>
    <n v="2317739220889990"/>
    <n v="290.79162370792"/>
    <n v="2.9079162370792E+16"/>
    <x v="420"/>
    <n v="106"/>
  </r>
  <r>
    <x v="7"/>
    <n v="48"/>
    <x v="1"/>
    <x v="0"/>
    <x v="1"/>
    <x v="2"/>
    <x v="1"/>
    <x v="4523"/>
    <x v="0"/>
    <x v="2"/>
    <n v="35.5057605323641"/>
    <n v="35.5057605323641"/>
    <n v="3.55057605323641E+16"/>
    <x v="3"/>
    <n v="4526"/>
    <s v="No"/>
    <x v="0"/>
    <n v="2282.2861007595102"/>
    <n v="2.28228610075951E+16"/>
    <n v="27.5377887968666"/>
    <n v="2753778879686660"/>
    <x v="215"/>
    <n v="98.4"/>
  </r>
  <r>
    <x v="7"/>
    <n v="64"/>
    <x v="0"/>
    <x v="0"/>
    <x v="2"/>
    <x v="0"/>
    <x v="0"/>
    <x v="4524"/>
    <x v="1"/>
    <x v="1"/>
    <n v="35.481253982878002"/>
    <n v="3.5481253982877998"/>
    <n v="3548125398287800"/>
    <x v="3"/>
    <n v="4527"/>
    <s v="Si"/>
    <x v="1"/>
    <n v="2293.8267775304998"/>
    <n v="2.2938267775305E+16"/>
    <n v="234.842938407351"/>
    <n v="2.34842938407351E+16"/>
    <x v="317"/>
    <n v="104.3"/>
  </r>
  <r>
    <x v="7"/>
    <n v="56"/>
    <x v="1"/>
    <x v="9"/>
    <x v="2"/>
    <x v="3"/>
    <x v="0"/>
    <x v="4525"/>
    <x v="0"/>
    <x v="1"/>
    <n v="35.471903955504601"/>
    <n v="3.54719039555046"/>
    <n v="3547190395550460"/>
    <x v="3"/>
    <n v="4528"/>
    <s v="No"/>
    <x v="0"/>
    <n v="1998.7390769521701"/>
    <n v="1.99873907695217E+16"/>
    <n v="245.03751863259001"/>
    <n v="2.4503751863259E+16"/>
    <x v="58"/>
    <n v="98.5"/>
  </r>
  <r>
    <x v="7"/>
    <n v="53"/>
    <x v="1"/>
    <x v="6"/>
    <x v="1"/>
    <x v="0"/>
    <x v="1"/>
    <x v="4526"/>
    <x v="1"/>
    <x v="3"/>
    <n v="35.4549920007913"/>
    <n v="35.4549920007913"/>
    <n v="3545499200079130"/>
    <x v="3"/>
    <n v="4529"/>
    <s v="No"/>
    <x v="0"/>
    <n v="1855.97283768744"/>
    <n v="1.85597283768744E+16"/>
    <n v="238.24332006756501"/>
    <n v="2.38243320067565E+16"/>
    <x v="228"/>
    <n v="92.7"/>
  </r>
  <r>
    <x v="7"/>
    <n v="54"/>
    <x v="1"/>
    <x v="0"/>
    <x v="1"/>
    <x v="3"/>
    <x v="1"/>
    <x v="4527"/>
    <x v="1"/>
    <x v="3"/>
    <n v="35.426565965674399"/>
    <n v="3.5426565965674399"/>
    <n v="3542656596567440"/>
    <x v="3"/>
    <n v="4530"/>
    <s v="No"/>
    <x v="0"/>
    <n v="196.16406854044899"/>
    <n v="1961640685404490"/>
    <n v="245.99890084836301"/>
    <n v="2.45998900848363E+16"/>
    <x v="237"/>
    <n v="93.5"/>
  </r>
  <r>
    <x v="7"/>
    <n v="62"/>
    <x v="1"/>
    <x v="5"/>
    <x v="3"/>
    <x v="0"/>
    <x v="0"/>
    <x v="4528"/>
    <x v="0"/>
    <x v="0"/>
    <n v="35.379425114579"/>
    <n v="35.379425114579"/>
    <n v="3537942511457900"/>
    <x v="3"/>
    <n v="4531"/>
    <s v="No"/>
    <x v="0"/>
    <n v="2644.1754276607498"/>
    <n v="2.64417542766075E+16"/>
    <n v="227.92628724048799"/>
    <n v="2.27926287240488E+16"/>
    <x v="317"/>
    <n v="106.4"/>
  </r>
  <r>
    <x v="7"/>
    <n v="64"/>
    <x v="1"/>
    <x v="10"/>
    <x v="2"/>
    <x v="3"/>
    <x v="0"/>
    <x v="4529"/>
    <x v="0"/>
    <x v="1"/>
    <n v="35.356009928569698"/>
    <n v="3.53560099285697"/>
    <n v="3535600992856970"/>
    <x v="3"/>
    <n v="4532"/>
    <s v="Si"/>
    <x v="1"/>
    <n v="2204.1883954630498"/>
    <n v="2.20418839546305E+16"/>
    <n v="3.0000000000000001E-12"/>
    <n v="300"/>
    <x v="373"/>
    <n v="102"/>
  </r>
  <r>
    <x v="7"/>
    <n v="57"/>
    <x v="0"/>
    <x v="0"/>
    <x v="2"/>
    <x v="3"/>
    <x v="0"/>
    <x v="4530"/>
    <x v="0"/>
    <x v="2"/>
    <n v="35.3552767326278"/>
    <n v="3.5355276732627798"/>
    <n v="3535527673262780"/>
    <x v="3"/>
    <n v="4533"/>
    <s v="No"/>
    <x v="0"/>
    <n v="2410.2400618211"/>
    <n v="2.4102400618211E+16"/>
    <n v="283.15283191613503"/>
    <n v="2.83152831916135E+16"/>
    <x v="387"/>
    <n v="103.7"/>
  </r>
  <r>
    <x v="7"/>
    <n v="57"/>
    <x v="1"/>
    <x v="3"/>
    <x v="1"/>
    <x v="3"/>
    <x v="0"/>
    <x v="4531"/>
    <x v="1"/>
    <x v="3"/>
    <n v="35.354655713040998"/>
    <n v="3.5354655713041E-2"/>
    <n v="35354655713041"/>
    <x v="3"/>
    <n v="4534"/>
    <s v="No"/>
    <x v="0"/>
    <n v="1960.54454905836"/>
    <n v="1.96054454905836E+16"/>
    <n v="226.01907751956"/>
    <n v="2.2601907751956E+16"/>
    <x v="168"/>
    <n v="85.9"/>
  </r>
  <r>
    <x v="7"/>
    <n v="67"/>
    <x v="1"/>
    <x v="17"/>
    <x v="3"/>
    <x v="0"/>
    <x v="3"/>
    <x v="4532"/>
    <x v="1"/>
    <x v="3"/>
    <n v="35.3376820629395"/>
    <n v="3.5337682062939502"/>
    <n v="3533768206293950"/>
    <x v="3"/>
    <n v="4535"/>
    <s v="No"/>
    <x v="0"/>
    <n v="236.30339161375099"/>
    <n v="2363033916137510"/>
    <n v="26.593125449187301"/>
    <n v="2659312544918730"/>
    <x v="294"/>
    <n v="99.4"/>
  </r>
  <r>
    <x v="7"/>
    <n v="71"/>
    <x v="1"/>
    <x v="0"/>
    <x v="3"/>
    <x v="3"/>
    <x v="3"/>
    <x v="4533"/>
    <x v="0"/>
    <x v="3"/>
    <n v="35.312342494385199"/>
    <n v="35.312342494385199"/>
    <n v="3.53123424943852E+16"/>
    <x v="3"/>
    <n v="4536"/>
    <s v="Si"/>
    <x v="1"/>
    <n v="217.017988092032"/>
    <n v="2170179880920320"/>
    <n v="209.80970109510301"/>
    <n v="2.09809701095103E+16"/>
    <x v="528"/>
    <n v="100.8"/>
  </r>
  <r>
    <x v="7"/>
    <n v="61"/>
    <x v="1"/>
    <x v="1"/>
    <x v="1"/>
    <x v="0"/>
    <x v="0"/>
    <x v="4534"/>
    <x v="1"/>
    <x v="3"/>
    <n v="35.298704855936499"/>
    <n v="0.35298704855936502"/>
    <n v="352987048559365"/>
    <x v="3"/>
    <n v="4537"/>
    <s v="No"/>
    <x v="0"/>
    <n v="2329.4990620139602"/>
    <n v="2.32949906201396E+16"/>
    <n v="21.060175539180701"/>
    <n v="2106017553918070"/>
    <x v="438"/>
    <n v="95.5"/>
  </r>
  <r>
    <x v="7"/>
    <n v="56"/>
    <x v="0"/>
    <x v="11"/>
    <x v="0"/>
    <x v="3"/>
    <x v="0"/>
    <x v="4535"/>
    <x v="0"/>
    <x v="2"/>
    <n v="35.297014692128499"/>
    <n v="3.5297014692128501"/>
    <n v="3529701469212850"/>
    <x v="3"/>
    <n v="4538"/>
    <s v="Si"/>
    <x v="1"/>
    <n v="263.80633777774602"/>
    <n v="2638063377777460"/>
    <n v="271.965131484197"/>
    <n v="2.71965131484197E+16"/>
    <x v="282"/>
    <n v="104.9"/>
  </r>
  <r>
    <x v="7"/>
    <n v="63"/>
    <x v="0"/>
    <x v="5"/>
    <x v="0"/>
    <x v="0"/>
    <x v="0"/>
    <x v="4536"/>
    <x v="1"/>
    <x v="3"/>
    <n v="35.197544583217002"/>
    <n v="3.5197544583217"/>
    <n v="3519754458321700"/>
    <x v="3"/>
    <n v="4539"/>
    <s v="No"/>
    <x v="0"/>
    <n v="1984.7679283810701"/>
    <n v="1.98476792838107E+16"/>
    <n v="23.333742975255699"/>
    <n v="2333374297525570"/>
    <x v="157"/>
    <n v="99.4"/>
  </r>
  <r>
    <x v="7"/>
    <n v="62"/>
    <x v="0"/>
    <x v="2"/>
    <x v="2"/>
    <x v="0"/>
    <x v="0"/>
    <x v="4537"/>
    <x v="0"/>
    <x v="3"/>
    <n v="35.1918262719784"/>
    <n v="35.1918262719784"/>
    <n v="3.51918262719784E+16"/>
    <x v="3"/>
    <n v="4540"/>
    <s v="Si"/>
    <x v="1"/>
    <n v="2340.04775512984"/>
    <n v="2.34004775512984E+16"/>
    <n v="254.21779111590999"/>
    <n v="2.5421779111591E+16"/>
    <x v="119"/>
    <n v="105.4"/>
  </r>
  <r>
    <x v="7"/>
    <n v="71"/>
    <x v="0"/>
    <x v="3"/>
    <x v="2"/>
    <x v="3"/>
    <x v="3"/>
    <x v="4538"/>
    <x v="0"/>
    <x v="1"/>
    <n v="35.180026421014098"/>
    <n v="35.180026421014098"/>
    <n v="3.51800264210141E+16"/>
    <x v="3"/>
    <n v="4541"/>
    <s v="Si"/>
    <x v="1"/>
    <n v="2336.63423034999"/>
    <n v="2.33663423034999E+16"/>
    <n v="293.60963141319797"/>
    <n v="2.93609631413198E+16"/>
    <x v="508"/>
    <n v="101.8"/>
  </r>
  <r>
    <x v="7"/>
    <n v="49"/>
    <x v="1"/>
    <x v="5"/>
    <x v="1"/>
    <x v="2"/>
    <x v="1"/>
    <x v="4539"/>
    <x v="1"/>
    <x v="2"/>
    <n v="35.146835773207897"/>
    <n v="35.146835773207897"/>
    <n v="3514683577320790"/>
    <x v="3"/>
    <n v="4542"/>
    <s v="No"/>
    <x v="0"/>
    <n v="256.80904008035901"/>
    <n v="2568090400803590"/>
    <n v="257.87397041149899"/>
    <n v="2.57873970411499E+16"/>
    <x v="173"/>
    <n v="94.7"/>
  </r>
  <r>
    <x v="7"/>
    <n v="47"/>
    <x v="0"/>
    <x v="5"/>
    <x v="1"/>
    <x v="0"/>
    <x v="1"/>
    <x v="4540"/>
    <x v="0"/>
    <x v="2"/>
    <n v="35.1387521778002"/>
    <n v="35.1387521778002"/>
    <n v="3513875217780020"/>
    <x v="3"/>
    <n v="4543"/>
    <s v="No"/>
    <x v="0"/>
    <n v="2368.8026377975998"/>
    <n v="2.3688026377976E+16"/>
    <n v="3.0000000000000001E-12"/>
    <n v="300"/>
    <x v="16"/>
    <n v="101"/>
  </r>
  <r>
    <x v="7"/>
    <n v="56"/>
    <x v="1"/>
    <x v="0"/>
    <x v="1"/>
    <x v="3"/>
    <x v="0"/>
    <x v="4541"/>
    <x v="0"/>
    <x v="0"/>
    <n v="35.131543845268702"/>
    <n v="3.51315438452687"/>
    <n v="3513154384526870"/>
    <x v="3"/>
    <n v="4544"/>
    <s v="Si"/>
    <x v="1"/>
    <n v="2226.2888180725899"/>
    <n v="2.22628881807259E+16"/>
    <n v="28.4491238842017"/>
    <n v="2844912388420170"/>
    <x v="152"/>
    <n v="101"/>
  </r>
  <r>
    <x v="7"/>
    <n v="53"/>
    <x v="0"/>
    <x v="2"/>
    <x v="3"/>
    <x v="0"/>
    <x v="1"/>
    <x v="4542"/>
    <x v="1"/>
    <x v="1"/>
    <n v="35.1261385920889"/>
    <n v="3.5126138592088898"/>
    <n v="3512613859208890"/>
    <x v="3"/>
    <n v="4545"/>
    <s v="No"/>
    <x v="0"/>
    <n v="2030.1955530462999"/>
    <n v="2.0301955530463E+16"/>
    <n v="26.1701956384236"/>
    <n v="2617019563842360"/>
    <x v="95"/>
    <n v="93.8"/>
  </r>
  <r>
    <x v="7"/>
    <n v="55"/>
    <x v="1"/>
    <x v="1"/>
    <x v="3"/>
    <x v="0"/>
    <x v="0"/>
    <x v="4543"/>
    <x v="1"/>
    <x v="1"/>
    <n v="35.1033008962754"/>
    <n v="0.35103300896275402"/>
    <n v="351033008962754"/>
    <x v="3"/>
    <n v="4546"/>
    <s v="Si"/>
    <x v="1"/>
    <n v="2229.3812568131998"/>
    <n v="2.2293812568132E+16"/>
    <n v="23.494261842690001"/>
    <n v="2349426184269000"/>
    <x v="275"/>
    <n v="98.2"/>
  </r>
  <r>
    <x v="7"/>
    <n v="57"/>
    <x v="1"/>
    <x v="11"/>
    <x v="1"/>
    <x v="3"/>
    <x v="0"/>
    <x v="4544"/>
    <x v="0"/>
    <x v="3"/>
    <n v="35.065666140038296"/>
    <n v="3.5065666140038299"/>
    <n v="3506566614003830"/>
    <x v="3"/>
    <n v="4547"/>
    <s v="Si"/>
    <x v="1"/>
    <n v="2371.3509502699198"/>
    <n v="2.37135095026992E+16"/>
    <n v="269.01138108308999"/>
    <n v="2.6901138108309E+16"/>
    <x v="28"/>
    <n v="98.9"/>
  </r>
  <r>
    <x v="7"/>
    <n v="66"/>
    <x v="1"/>
    <x v="6"/>
    <x v="2"/>
    <x v="0"/>
    <x v="3"/>
    <x v="4545"/>
    <x v="0"/>
    <x v="2"/>
    <n v="35.018837963547"/>
    <n v="35.018837963547"/>
    <n v="3.5018837963547E+16"/>
    <x v="3"/>
    <n v="4548"/>
    <s v="No"/>
    <x v="0"/>
    <n v="252.14852807967699"/>
    <n v="2521485280796770"/>
    <n v="29.159103322434198"/>
    <n v="2915910332243420"/>
    <x v="442"/>
    <n v="100.8"/>
  </r>
  <r>
    <x v="8"/>
    <n v="57"/>
    <x v="0"/>
    <x v="0"/>
    <x v="3"/>
    <x v="3"/>
    <x v="0"/>
    <x v="4546"/>
    <x v="1"/>
    <x v="3"/>
    <n v="39.924480042753601"/>
    <n v="39.924480042753601"/>
    <n v="3.99244800427536E+16"/>
    <x v="3"/>
    <n v="4549"/>
    <s v="Si"/>
    <x v="1"/>
    <n v="211.73582898836699"/>
    <n v="2117358289883670"/>
    <n v="22.5398065276244"/>
    <n v="2253980652762440"/>
    <x v="346"/>
    <n v="102.5"/>
  </r>
  <r>
    <x v="8"/>
    <n v="49"/>
    <x v="1"/>
    <x v="2"/>
    <x v="1"/>
    <x v="3"/>
    <x v="1"/>
    <x v="4547"/>
    <x v="0"/>
    <x v="3"/>
    <n v="39.916257838118398"/>
    <n v="3.9916257838118399"/>
    <n v="3991625783811840"/>
    <x v="3"/>
    <n v="4550"/>
    <s v="No"/>
    <x v="0"/>
    <n v="189.314411457143"/>
    <n v="1893144114571430"/>
    <n v="23.205241141124301"/>
    <n v="2320524114112430"/>
    <x v="134"/>
    <n v="95.6"/>
  </r>
  <r>
    <x v="8"/>
    <n v="57"/>
    <x v="1"/>
    <x v="0"/>
    <x v="2"/>
    <x v="3"/>
    <x v="0"/>
    <x v="4548"/>
    <x v="0"/>
    <x v="1"/>
    <n v="39.883024294262199"/>
    <n v="3.9883024294262199"/>
    <n v="3988302429426220"/>
    <x v="3"/>
    <n v="4551"/>
    <s v="Si"/>
    <x v="1"/>
    <n v="2210.6368651193302"/>
    <n v="2.21063686511933E+16"/>
    <n v="29.602816900229001"/>
    <n v="2960281690022900"/>
    <x v="300"/>
    <n v="110.4"/>
  </r>
  <r>
    <x v="8"/>
    <n v="62"/>
    <x v="0"/>
    <x v="2"/>
    <x v="2"/>
    <x v="3"/>
    <x v="0"/>
    <x v="4549"/>
    <x v="1"/>
    <x v="1"/>
    <n v="39.647073503868306"/>
    <n v="39.647073503868306"/>
    <n v="3.9647073503868304E+16"/>
    <x v="3"/>
    <n v="4552"/>
    <s v="Si"/>
    <x v="1"/>
    <n v="2344.1357267442399"/>
    <n v="2.34413572674424E+16"/>
    <n v="255.15414269804799"/>
    <n v="2.55154142698048E+16"/>
    <x v="292"/>
    <n v="106.9"/>
  </r>
  <r>
    <x v="8"/>
    <n v="55"/>
    <x v="1"/>
    <x v="2"/>
    <x v="1"/>
    <x v="3"/>
    <x v="0"/>
    <x v="4550"/>
    <x v="0"/>
    <x v="1"/>
    <n v="39.571661713215697"/>
    <n v="39.571661713215697"/>
    <n v="3957166171321570"/>
    <x v="3"/>
    <n v="4553"/>
    <s v="No"/>
    <x v="0"/>
    <n v="2239.2866974797998"/>
    <n v="2.2392866974798E+16"/>
    <n v="244.064312377704"/>
    <n v="2.44064312377704E+16"/>
    <x v="281"/>
    <n v="101.8"/>
  </r>
  <r>
    <x v="8"/>
    <n v="52"/>
    <x v="1"/>
    <x v="15"/>
    <x v="1"/>
    <x v="0"/>
    <x v="1"/>
    <x v="4551"/>
    <x v="0"/>
    <x v="1"/>
    <n v="39.484135551988295"/>
    <n v="0.39484135551988297"/>
    <n v="394841355519883"/>
    <x v="3"/>
    <n v="4554"/>
    <s v="Si"/>
    <x v="1"/>
    <n v="2382.45128300943"/>
    <n v="2.38245128300943E+16"/>
    <n v="26.298195366655701"/>
    <n v="2629819536665570"/>
    <x v="381"/>
    <n v="95.2"/>
  </r>
  <r>
    <x v="8"/>
    <n v="48"/>
    <x v="1"/>
    <x v="0"/>
    <x v="1"/>
    <x v="0"/>
    <x v="1"/>
    <x v="4552"/>
    <x v="1"/>
    <x v="3"/>
    <n v="39.477021041420002"/>
    <n v="39.477021041420002"/>
    <n v="3.947702104142E+16"/>
    <x v="3"/>
    <n v="4555"/>
    <s v="No"/>
    <x v="0"/>
    <n v="219.80090110426599"/>
    <n v="2198009011042660"/>
    <n v="22.3999293404468"/>
    <n v="2239992934044680"/>
    <x v="134"/>
    <n v="86.7"/>
  </r>
  <r>
    <x v="8"/>
    <n v="64"/>
    <x v="0"/>
    <x v="0"/>
    <x v="2"/>
    <x v="3"/>
    <x v="0"/>
    <x v="4553"/>
    <x v="1"/>
    <x v="1"/>
    <n v="39.455346954001499"/>
    <n v="3.9455346954001498"/>
    <n v="3945534695400150"/>
    <x v="3"/>
    <n v="4556"/>
    <s v="Si"/>
    <x v="1"/>
    <n v="242.691402090011"/>
    <n v="2426914020900110"/>
    <n v="246.514672134808"/>
    <n v="2.46514672134808E+16"/>
    <x v="268"/>
    <n v="102"/>
  </r>
  <r>
    <x v="8"/>
    <n v="62"/>
    <x v="1"/>
    <x v="1"/>
    <x v="0"/>
    <x v="3"/>
    <x v="0"/>
    <x v="4554"/>
    <x v="0"/>
    <x v="0"/>
    <n v="39.438937459064199"/>
    <n v="3.9438937459064198"/>
    <n v="3943893745906420"/>
    <x v="3"/>
    <n v="4557"/>
    <s v="Si"/>
    <x v="1"/>
    <n v="2527.08609111229"/>
    <n v="2.52708609111229E+16"/>
    <n v="28.3890220753071"/>
    <n v="2838902207530710"/>
    <x v="473"/>
    <n v="104.3"/>
  </r>
  <r>
    <x v="8"/>
    <n v="65"/>
    <x v="0"/>
    <x v="9"/>
    <x v="2"/>
    <x v="3"/>
    <x v="3"/>
    <x v="4555"/>
    <x v="2"/>
    <x v="3"/>
    <n v="39.419641835501601"/>
    <n v="3.94196418355016"/>
    <n v="3941964183550160"/>
    <x v="3"/>
    <n v="4558"/>
    <s v="Si"/>
    <x v="1"/>
    <n v="2407.4412308215801"/>
    <n v="2.40744123082158E+16"/>
    <n v="248.73366107400301"/>
    <n v="2.48733661074003E+16"/>
    <x v="122"/>
    <n v="104"/>
  </r>
  <r>
    <x v="8"/>
    <n v="58"/>
    <x v="1"/>
    <x v="0"/>
    <x v="2"/>
    <x v="3"/>
    <x v="0"/>
    <x v="4556"/>
    <x v="0"/>
    <x v="0"/>
    <n v="39.374651265819601"/>
    <n v="3.93746512658196"/>
    <n v="3937465126581960"/>
    <x v="3"/>
    <n v="4559"/>
    <s v="Si"/>
    <x v="1"/>
    <n v="22.721907933191499"/>
    <n v="227219079331915"/>
    <n v="267.79302273417198"/>
    <n v="2.67793022734172E+16"/>
    <x v="530"/>
    <n v="100.6"/>
  </r>
  <r>
    <x v="8"/>
    <n v="61"/>
    <x v="0"/>
    <x v="0"/>
    <x v="2"/>
    <x v="3"/>
    <x v="0"/>
    <x v="4557"/>
    <x v="0"/>
    <x v="3"/>
    <n v="39.302641821897303"/>
    <n v="3.9302641821897302"/>
    <n v="3930264182189730"/>
    <x v="3"/>
    <n v="4560"/>
    <s v="Si"/>
    <x v="1"/>
    <n v="217.564940624445"/>
    <n v="2175649406244450"/>
    <n v="2.2857873579702801"/>
    <n v="228578735797028"/>
    <x v="462"/>
    <n v="104"/>
  </r>
  <r>
    <x v="8"/>
    <n v="46"/>
    <x v="0"/>
    <x v="15"/>
    <x v="2"/>
    <x v="3"/>
    <x v="1"/>
    <x v="4558"/>
    <x v="1"/>
    <x v="1"/>
    <n v="39.229372449780399"/>
    <n v="3.9229372449780402"/>
    <n v="3922937244978040"/>
    <x v="3"/>
    <n v="4561"/>
    <s v="Si"/>
    <x v="1"/>
    <n v="2488.6015164990299"/>
    <n v="2.48860151649903E+16"/>
    <n v="3.0000000000000001E-12"/>
    <n v="300"/>
    <x v="122"/>
    <n v="103"/>
  </r>
  <r>
    <x v="8"/>
    <n v="54"/>
    <x v="0"/>
    <x v="0"/>
    <x v="3"/>
    <x v="0"/>
    <x v="1"/>
    <x v="4559"/>
    <x v="0"/>
    <x v="1"/>
    <n v="39.187818361378397"/>
    <n v="3.9187818361378399"/>
    <n v="3918781836137840"/>
    <x v="3"/>
    <n v="4562"/>
    <s v="No"/>
    <x v="0"/>
    <n v="2323.0058292869498"/>
    <n v="2.32300582928695E+16"/>
    <n v="27.657366984627402"/>
    <n v="2765736698462740"/>
    <x v="159"/>
    <n v="99.8"/>
  </r>
  <r>
    <x v="8"/>
    <n v="62"/>
    <x v="0"/>
    <x v="17"/>
    <x v="2"/>
    <x v="0"/>
    <x v="0"/>
    <x v="4560"/>
    <x v="1"/>
    <x v="1"/>
    <n v="39.137125392228"/>
    <n v="3.9137125392228"/>
    <n v="3913712539222800"/>
    <x v="3"/>
    <n v="4563"/>
    <s v="Si"/>
    <x v="1"/>
    <n v="2167.8341307774899"/>
    <n v="2.16783413077749E+16"/>
    <n v="28.195665278899401"/>
    <n v="2819566527889940"/>
    <x v="364"/>
    <n v="109.6"/>
  </r>
  <r>
    <x v="8"/>
    <n v="53"/>
    <x v="0"/>
    <x v="9"/>
    <x v="3"/>
    <x v="0"/>
    <x v="1"/>
    <x v="4561"/>
    <x v="1"/>
    <x v="3"/>
    <n v="39.0647140042201"/>
    <n v="3.90647140042201"/>
    <n v="3906471400422010"/>
    <x v="3"/>
    <n v="4564"/>
    <s v="No"/>
    <x v="0"/>
    <n v="1928.88616885336"/>
    <n v="1.92888616885336E+16"/>
    <n v="25.2242385245092"/>
    <n v="2522423852450920"/>
    <x v="331"/>
    <n v="103.8"/>
  </r>
  <r>
    <x v="8"/>
    <n v="62"/>
    <x v="1"/>
    <x v="0"/>
    <x v="2"/>
    <x v="3"/>
    <x v="0"/>
    <x v="4562"/>
    <x v="0"/>
    <x v="3"/>
    <n v="39.021185981594101"/>
    <n v="3.9021185981594102"/>
    <n v="3902118598159410"/>
    <x v="3"/>
    <n v="4565"/>
    <s v="Si"/>
    <x v="1"/>
    <n v="227.06189900369"/>
    <n v="2270618990036900"/>
    <n v="261.20940295949703"/>
    <n v="2.61209402959497E+16"/>
    <x v="278"/>
    <n v="99.2"/>
  </r>
  <r>
    <x v="8"/>
    <n v="47"/>
    <x v="1"/>
    <x v="1"/>
    <x v="1"/>
    <x v="1"/>
    <x v="1"/>
    <x v="4563"/>
    <x v="0"/>
    <x v="2"/>
    <n v="38.959691136555904"/>
    <n v="38.959691136555904"/>
    <n v="3.8959691136555904E+16"/>
    <x v="3"/>
    <n v="4566"/>
    <s v="No"/>
    <x v="0"/>
    <n v="1954.5892736596199"/>
    <n v="1.95458927365962E+16"/>
    <n v="217.963874514954"/>
    <n v="2.17963874514954E+16"/>
    <x v="489"/>
    <n v="97.1"/>
  </r>
  <r>
    <x v="8"/>
    <n v="71"/>
    <x v="0"/>
    <x v="0"/>
    <x v="0"/>
    <x v="3"/>
    <x v="3"/>
    <x v="4564"/>
    <x v="0"/>
    <x v="2"/>
    <n v="38.912280673384096"/>
    <n v="38.912280673384096"/>
    <n v="3.8912280673384096E+16"/>
    <x v="3"/>
    <n v="4567"/>
    <s v="Si"/>
    <x v="1"/>
    <n v="2503.1421713581399"/>
    <n v="2.50314217135814E+16"/>
    <n v="3.0000000000000001E-12"/>
    <n v="300"/>
    <x v="549"/>
    <n v="116.7"/>
  </r>
  <r>
    <x v="8"/>
    <n v="60"/>
    <x v="1"/>
    <x v="7"/>
    <x v="1"/>
    <x v="0"/>
    <x v="0"/>
    <x v="4565"/>
    <x v="0"/>
    <x v="1"/>
    <n v="38.879461675159604"/>
    <n v="3.8879461675159601"/>
    <n v="3887946167515960"/>
    <x v="3"/>
    <n v="4568"/>
    <s v="No"/>
    <x v="0"/>
    <n v="2075.1835498720702"/>
    <n v="2.07518354987207E+16"/>
    <n v="215.48309782921001"/>
    <n v="2.1548309782921E+16"/>
    <x v="185"/>
    <n v="97.3"/>
  </r>
  <r>
    <x v="8"/>
    <n v="69"/>
    <x v="1"/>
    <x v="2"/>
    <x v="0"/>
    <x v="3"/>
    <x v="3"/>
    <x v="4566"/>
    <x v="0"/>
    <x v="1"/>
    <n v="38.8193320738254"/>
    <n v="38.8193320738254"/>
    <n v="3.88193320738254E+16"/>
    <x v="3"/>
    <n v="4569"/>
    <s v="Si"/>
    <x v="1"/>
    <n v="2526.8986392703"/>
    <n v="2.5268986392703E+16"/>
    <n v="2.8766438530495302"/>
    <n v="287664385304953"/>
    <x v="527"/>
    <n v="104.7"/>
  </r>
  <r>
    <x v="8"/>
    <n v="63"/>
    <x v="0"/>
    <x v="2"/>
    <x v="0"/>
    <x v="0"/>
    <x v="0"/>
    <x v="4567"/>
    <x v="1"/>
    <x v="1"/>
    <n v="38.783120773092797"/>
    <n v="38.783120773092797"/>
    <n v="3878312077309280"/>
    <x v="3"/>
    <n v="4570"/>
    <s v="Si"/>
    <x v="1"/>
    <n v="2402.5457822603698"/>
    <n v="2.40254578226037E+16"/>
    <n v="24.542821964353902"/>
    <n v="2454282196435390"/>
    <x v="480"/>
    <n v="103.8"/>
  </r>
  <r>
    <x v="8"/>
    <n v="48"/>
    <x v="0"/>
    <x v="11"/>
    <x v="1"/>
    <x v="3"/>
    <x v="1"/>
    <x v="4568"/>
    <x v="1"/>
    <x v="1"/>
    <n v="38.703475377913101"/>
    <n v="3.8703475377913099"/>
    <n v="3870347537791310"/>
    <x v="3"/>
    <n v="4571"/>
    <s v="No"/>
    <x v="0"/>
    <n v="241.42792948652601"/>
    <n v="2414279294865260"/>
    <n v="242.39406147325801"/>
    <n v="2.42394061473258E+16"/>
    <x v="248"/>
    <n v="91.5"/>
  </r>
  <r>
    <x v="8"/>
    <n v="55"/>
    <x v="0"/>
    <x v="15"/>
    <x v="3"/>
    <x v="0"/>
    <x v="0"/>
    <x v="4569"/>
    <x v="0"/>
    <x v="1"/>
    <n v="38.599763391302098"/>
    <n v="38.599763391302098"/>
    <n v="3.8599763391302096E+16"/>
    <x v="3"/>
    <n v="4572"/>
    <s v="No"/>
    <x v="0"/>
    <n v="2132.1377925587499"/>
    <n v="2.13213779255875E+16"/>
    <n v="23.676419625111102"/>
    <n v="2367641962511110"/>
    <x v="426"/>
    <n v="100.7"/>
  </r>
  <r>
    <x v="8"/>
    <n v="50"/>
    <x v="1"/>
    <x v="9"/>
    <x v="1"/>
    <x v="3"/>
    <x v="1"/>
    <x v="4570"/>
    <x v="1"/>
    <x v="1"/>
    <n v="38.551422290701694"/>
    <n v="38.551422290701694"/>
    <n v="3.8551422290701696E+16"/>
    <x v="3"/>
    <n v="4573"/>
    <s v="No"/>
    <x v="0"/>
    <n v="1990.5736126260099"/>
    <n v="1.99057361262601E+16"/>
    <n v="23.480960589743699"/>
    <n v="2348096058974370"/>
    <x v="347"/>
    <n v="88.7"/>
  </r>
  <r>
    <x v="8"/>
    <n v="47"/>
    <x v="0"/>
    <x v="5"/>
    <x v="1"/>
    <x v="0"/>
    <x v="1"/>
    <x v="4571"/>
    <x v="1"/>
    <x v="3"/>
    <n v="38.513903926613501"/>
    <n v="0.38513903926613502"/>
    <n v="385139039266135"/>
    <x v="3"/>
    <n v="4574"/>
    <s v="No"/>
    <x v="0"/>
    <n v="2138.5776420576099"/>
    <n v="2.13857764205761E+16"/>
    <n v="223.68091144166101"/>
    <n v="2.23680911441661E+16"/>
    <x v="8"/>
    <n v="91.3"/>
  </r>
  <r>
    <x v="8"/>
    <n v="60"/>
    <x v="1"/>
    <x v="7"/>
    <x v="3"/>
    <x v="3"/>
    <x v="0"/>
    <x v="4572"/>
    <x v="1"/>
    <x v="1"/>
    <n v="38.510866416244397"/>
    <n v="0.38510866416244399"/>
    <n v="385108664162444"/>
    <x v="3"/>
    <n v="4575"/>
    <s v="Si"/>
    <x v="1"/>
    <n v="2432.8356003878698"/>
    <n v="2.43283560038787E+16"/>
    <n v="268.383324014099"/>
    <n v="2.68383324014099E+16"/>
    <x v="282"/>
    <n v="102.4"/>
  </r>
  <r>
    <x v="8"/>
    <n v="66"/>
    <x v="0"/>
    <x v="0"/>
    <x v="2"/>
    <x v="3"/>
    <x v="3"/>
    <x v="4573"/>
    <x v="0"/>
    <x v="1"/>
    <n v="38.466598964335297"/>
    <n v="3.8466598964335299"/>
    <n v="3846659896433530"/>
    <x v="3"/>
    <n v="4576"/>
    <s v="Si"/>
    <x v="1"/>
    <n v="265.58046631282599"/>
    <n v="2655804663128260"/>
    <n v="256.18316685411401"/>
    <n v="2.56183166854114E+16"/>
    <x v="488"/>
    <n v="107.8"/>
  </r>
  <r>
    <x v="8"/>
    <n v="67"/>
    <x v="1"/>
    <x v="8"/>
    <x v="1"/>
    <x v="0"/>
    <x v="3"/>
    <x v="4574"/>
    <x v="1"/>
    <x v="1"/>
    <n v="38.373568268796198"/>
    <n v="38.373568268796198"/>
    <n v="3.83735682687962E+16"/>
    <x v="3"/>
    <n v="4577"/>
    <s v="No"/>
    <x v="0"/>
    <n v="2221.5553852273301"/>
    <n v="2.22155538522733E+16"/>
    <n v="276.61077706286198"/>
    <n v="2.76610777062862E+16"/>
    <x v="465"/>
    <n v="95.9"/>
  </r>
  <r>
    <x v="8"/>
    <n v="52"/>
    <x v="1"/>
    <x v="2"/>
    <x v="1"/>
    <x v="2"/>
    <x v="1"/>
    <x v="4575"/>
    <x v="1"/>
    <x v="0"/>
    <n v="38.280816976895899"/>
    <n v="3.8280816976895902"/>
    <n v="3828081697689590"/>
    <x v="3"/>
    <n v="4578"/>
    <s v="No"/>
    <x v="0"/>
    <n v="2134.9682410198202"/>
    <n v="2.13496824101982E+16"/>
    <n v="2.21570731673813"/>
    <n v="221570731673813"/>
    <x v="137"/>
    <n v="95.1"/>
  </r>
  <r>
    <x v="8"/>
    <n v="62"/>
    <x v="1"/>
    <x v="4"/>
    <x v="1"/>
    <x v="3"/>
    <x v="0"/>
    <x v="4576"/>
    <x v="1"/>
    <x v="3"/>
    <n v="38.202712780000802"/>
    <n v="38.202712780000802"/>
    <n v="3820271278000080"/>
    <x v="3"/>
    <n v="4579"/>
    <s v="No"/>
    <x v="0"/>
    <n v="2439.25915110491"/>
    <n v="2.43925915110491E+16"/>
    <n v="26.311864504426602"/>
    <n v="2631186450442660"/>
    <x v="116"/>
    <n v="99.1"/>
  </r>
  <r>
    <x v="8"/>
    <n v="66"/>
    <x v="1"/>
    <x v="11"/>
    <x v="2"/>
    <x v="3"/>
    <x v="3"/>
    <x v="4577"/>
    <x v="0"/>
    <x v="3"/>
    <n v="38.163244146633197"/>
    <n v="3.81632441466332"/>
    <n v="3816324414663320"/>
    <x v="3"/>
    <n v="4580"/>
    <s v="Si"/>
    <x v="1"/>
    <n v="2460.6089814606898"/>
    <n v="2.46060898146069E+16"/>
    <n v="26.876336297305699"/>
    <n v="2687633629730570"/>
    <x v="387"/>
    <n v="103.2"/>
  </r>
  <r>
    <x v="8"/>
    <n v="65"/>
    <x v="1"/>
    <x v="9"/>
    <x v="2"/>
    <x v="0"/>
    <x v="3"/>
    <x v="4578"/>
    <x v="0"/>
    <x v="1"/>
    <n v="38.117384444307802"/>
    <n v="38.117384444307802"/>
    <n v="3.81173844443078E+16"/>
    <x v="3"/>
    <n v="4581"/>
    <s v="Si"/>
    <x v="1"/>
    <n v="2348.5254935079802"/>
    <n v="2.34852549350798E+16"/>
    <n v="25.978082679972701"/>
    <n v="2597808267997270"/>
    <x v="356"/>
    <n v="104.7"/>
  </r>
  <r>
    <x v="8"/>
    <n v="58"/>
    <x v="0"/>
    <x v="7"/>
    <x v="2"/>
    <x v="3"/>
    <x v="0"/>
    <x v="4579"/>
    <x v="0"/>
    <x v="2"/>
    <n v="38.103388912529695"/>
    <n v="38.103388912529695"/>
    <n v="3.8103388912529696E+16"/>
    <x v="3"/>
    <n v="4582"/>
    <s v="Si"/>
    <x v="1"/>
    <n v="25.003664255563699"/>
    <n v="250036642555637"/>
    <n v="25.323287661914701"/>
    <n v="2532328766191470"/>
    <x v="555"/>
    <n v="104"/>
  </r>
  <r>
    <x v="8"/>
    <n v="63"/>
    <x v="1"/>
    <x v="1"/>
    <x v="2"/>
    <x v="3"/>
    <x v="0"/>
    <x v="4580"/>
    <x v="0"/>
    <x v="1"/>
    <n v="38.082789764041799"/>
    <n v="3.8082789764041798"/>
    <n v="3808278976404180"/>
    <x v="3"/>
    <n v="4583"/>
    <s v="Si"/>
    <x v="1"/>
    <n v="2205.3447979245998"/>
    <n v="2.2053447979246E+16"/>
    <n v="275.06926734803801"/>
    <n v="2.75069267348038E+16"/>
    <x v="474"/>
    <n v="104.2"/>
  </r>
  <r>
    <x v="8"/>
    <n v="65"/>
    <x v="1"/>
    <x v="11"/>
    <x v="0"/>
    <x v="3"/>
    <x v="3"/>
    <x v="4581"/>
    <x v="0"/>
    <x v="1"/>
    <n v="38.032760778673293"/>
    <n v="38.032760778673293"/>
    <n v="3.8032760778673296E+16"/>
    <x v="3"/>
    <n v="4584"/>
    <s v="Si"/>
    <x v="1"/>
    <n v="242.629920235496"/>
    <n v="2426299202354960"/>
    <n v="25.912665955487999"/>
    <n v="2591266595548800"/>
    <x v="279"/>
    <n v="104.7"/>
  </r>
  <r>
    <x v="8"/>
    <n v="56"/>
    <x v="0"/>
    <x v="12"/>
    <x v="3"/>
    <x v="3"/>
    <x v="0"/>
    <x v="4582"/>
    <x v="0"/>
    <x v="3"/>
    <n v="38.030468383478805"/>
    <n v="3.8030468383478802"/>
    <n v="3803046838347880"/>
    <x v="3"/>
    <n v="4585"/>
    <s v="Si"/>
    <x v="1"/>
    <n v="2207.2564209830198"/>
    <n v="2.20725642098302E+16"/>
    <n v="2.86563715072002"/>
    <n v="286563715072002"/>
    <x v="274"/>
    <n v="101.4"/>
  </r>
  <r>
    <x v="8"/>
    <n v="65"/>
    <x v="0"/>
    <x v="2"/>
    <x v="0"/>
    <x v="3"/>
    <x v="3"/>
    <x v="4583"/>
    <x v="0"/>
    <x v="1"/>
    <n v="38.028400345160101"/>
    <n v="3.8028400345160098"/>
    <n v="3802840034516010"/>
    <x v="3"/>
    <n v="4586"/>
    <s v="Si"/>
    <x v="1"/>
    <n v="2164.75061592669"/>
    <n v="2.16475061592669E+16"/>
    <n v="24.6870703361731"/>
    <n v="2468707033617310"/>
    <x v="306"/>
    <n v="110.4"/>
  </r>
  <r>
    <x v="8"/>
    <n v="48"/>
    <x v="0"/>
    <x v="3"/>
    <x v="3"/>
    <x v="2"/>
    <x v="1"/>
    <x v="4584"/>
    <x v="1"/>
    <x v="3"/>
    <n v="38.018345257543203"/>
    <n v="3.80183452575432"/>
    <n v="3801834525754320"/>
    <x v="3"/>
    <n v="4587"/>
    <s v="No"/>
    <x v="0"/>
    <n v="2042.94453522657"/>
    <n v="2.04294453522657E+16"/>
    <n v="19.736970872234199"/>
    <n v="1973697087223420"/>
    <x v="67"/>
    <n v="92"/>
  </r>
  <r>
    <x v="8"/>
    <n v="66"/>
    <x v="1"/>
    <x v="2"/>
    <x v="0"/>
    <x v="3"/>
    <x v="3"/>
    <x v="4585"/>
    <x v="0"/>
    <x v="0"/>
    <n v="37.906591002808398"/>
    <n v="3.7906591002808399"/>
    <n v="3790659100280840"/>
    <x v="3"/>
    <n v="4588"/>
    <s v="Si"/>
    <x v="1"/>
    <n v="2726.0945967811899"/>
    <n v="2.72609459678119E+16"/>
    <n v="29.379222022115201"/>
    <n v="2937922202211520"/>
    <x v="477"/>
    <n v="107.9"/>
  </r>
  <r>
    <x v="8"/>
    <n v="63"/>
    <x v="1"/>
    <x v="5"/>
    <x v="2"/>
    <x v="3"/>
    <x v="0"/>
    <x v="4586"/>
    <x v="0"/>
    <x v="1"/>
    <n v="37.9001597405288"/>
    <n v="37.9001597405288"/>
    <n v="3.79001597405288E+16"/>
    <x v="3"/>
    <n v="4589"/>
    <s v="Si"/>
    <x v="1"/>
    <n v="256.61388891046403"/>
    <n v="2566138889104640"/>
    <n v="3.0000000000000001E-12"/>
    <n v="300"/>
    <x v="497"/>
    <n v="104.8"/>
  </r>
  <r>
    <x v="8"/>
    <n v="62"/>
    <x v="0"/>
    <x v="2"/>
    <x v="3"/>
    <x v="0"/>
    <x v="0"/>
    <x v="4587"/>
    <x v="1"/>
    <x v="3"/>
    <n v="37.8963736380569"/>
    <n v="3.7896373638056899"/>
    <n v="3789637363805690"/>
    <x v="3"/>
    <n v="4590"/>
    <s v="Si"/>
    <x v="1"/>
    <n v="2269.2852697763801"/>
    <n v="2.26928526977638E+16"/>
    <n v="255.577504796553"/>
    <n v="2.55577504796553E+16"/>
    <x v="420"/>
    <n v="103.1"/>
  </r>
  <r>
    <x v="8"/>
    <n v="67"/>
    <x v="0"/>
    <x v="6"/>
    <x v="0"/>
    <x v="3"/>
    <x v="3"/>
    <x v="4588"/>
    <x v="0"/>
    <x v="3"/>
    <n v="37.870261911450797"/>
    <n v="37.870261911450797"/>
    <n v="3.78702619114508E+16"/>
    <x v="3"/>
    <n v="4591"/>
    <s v="Si"/>
    <x v="1"/>
    <n v="2553.9332657719801"/>
    <n v="2.55393326577198E+16"/>
    <n v="3.0000000000000001E-12"/>
    <n v="300"/>
    <x v="479"/>
    <n v="108.6"/>
  </r>
  <r>
    <x v="8"/>
    <n v="70"/>
    <x v="1"/>
    <x v="4"/>
    <x v="2"/>
    <x v="3"/>
    <x v="3"/>
    <x v="4589"/>
    <x v="1"/>
    <x v="1"/>
    <n v="37.8575548846256"/>
    <n v="37.8575548846256"/>
    <n v="3785755488462560"/>
    <x v="3"/>
    <n v="4592"/>
    <s v="No"/>
    <x v="0"/>
    <n v="2475.4716939188702"/>
    <n v="2.47547169391887E+16"/>
    <n v="29.416289747093799"/>
    <n v="2941628974709380"/>
    <x v="364"/>
    <n v="106.5"/>
  </r>
  <r>
    <x v="8"/>
    <n v="47"/>
    <x v="0"/>
    <x v="0"/>
    <x v="1"/>
    <x v="3"/>
    <x v="1"/>
    <x v="4590"/>
    <x v="1"/>
    <x v="1"/>
    <n v="37.8486943110045"/>
    <n v="3.78486943110045"/>
    <n v="3784869431100450"/>
    <x v="3"/>
    <n v="4593"/>
    <s v="No"/>
    <x v="0"/>
    <n v="2168.02073040082"/>
    <n v="2.16802073040082E+16"/>
    <n v="25.096218618353799"/>
    <n v="2509621861835380"/>
    <x v="200"/>
    <n v="102.2"/>
  </r>
  <r>
    <x v="8"/>
    <n v="63"/>
    <x v="1"/>
    <x v="9"/>
    <x v="2"/>
    <x v="3"/>
    <x v="0"/>
    <x v="4591"/>
    <x v="0"/>
    <x v="0"/>
    <n v="37.8101336943704"/>
    <n v="3.7810133694370398"/>
    <n v="3781013369437040"/>
    <x v="3"/>
    <n v="4594"/>
    <s v="Si"/>
    <x v="1"/>
    <n v="230.263378876395"/>
    <n v="2302633788763950"/>
    <n v="276.488496525904"/>
    <n v="2.76488496525904E+16"/>
    <x v="511"/>
    <n v="102.9"/>
  </r>
  <r>
    <x v="8"/>
    <n v="58"/>
    <x v="1"/>
    <x v="2"/>
    <x v="2"/>
    <x v="3"/>
    <x v="0"/>
    <x v="4592"/>
    <x v="0"/>
    <x v="1"/>
    <n v="37.753235991110401"/>
    <n v="37.753235991110401"/>
    <n v="3775323599111040"/>
    <x v="3"/>
    <n v="4595"/>
    <s v="Si"/>
    <x v="1"/>
    <n v="2468.01837704114"/>
    <n v="2.46801837704114E+16"/>
    <n v="25.913839055354"/>
    <n v="2591383905535400"/>
    <x v="327"/>
    <n v="100.4"/>
  </r>
  <r>
    <x v="8"/>
    <n v="67"/>
    <x v="0"/>
    <x v="5"/>
    <x v="0"/>
    <x v="3"/>
    <x v="3"/>
    <x v="4593"/>
    <x v="0"/>
    <x v="1"/>
    <n v="37.751157778253699"/>
    <n v="377.51157778253702"/>
    <n v="3775115777825370"/>
    <x v="3"/>
    <n v="4596"/>
    <s v="Si"/>
    <x v="1"/>
    <n v="236.02957122310301"/>
    <n v="2360295712231030"/>
    <n v="239.14283663843699"/>
    <n v="2.39142836638437E+16"/>
    <x v="502"/>
    <n v="110.7"/>
  </r>
  <r>
    <x v="8"/>
    <n v="58"/>
    <x v="0"/>
    <x v="3"/>
    <x v="3"/>
    <x v="3"/>
    <x v="0"/>
    <x v="4594"/>
    <x v="0"/>
    <x v="1"/>
    <n v="37.745759383908201"/>
    <n v="3.7745759383908202"/>
    <n v="3774575938390820"/>
    <x v="3"/>
    <n v="4597"/>
    <s v="No"/>
    <x v="0"/>
    <n v="2171.0935710636099"/>
    <n v="2.17109357106361E+16"/>
    <n v="27.159135969210698"/>
    <n v="2715913596921070"/>
    <x v="284"/>
    <n v="109.2"/>
  </r>
  <r>
    <x v="8"/>
    <n v="62"/>
    <x v="0"/>
    <x v="11"/>
    <x v="2"/>
    <x v="0"/>
    <x v="0"/>
    <x v="4595"/>
    <x v="0"/>
    <x v="0"/>
    <n v="37.718536458242497"/>
    <n v="37.718536458242497"/>
    <n v="3.7718536458242496E+16"/>
    <x v="3"/>
    <n v="4598"/>
    <s v="No"/>
    <x v="0"/>
    <n v="2071.3261447359801"/>
    <n v="2.07132614473598E+16"/>
    <n v="238.95099398347099"/>
    <n v="2.38950993983471E+16"/>
    <x v="274"/>
    <n v="104"/>
  </r>
  <r>
    <x v="8"/>
    <n v="60"/>
    <x v="0"/>
    <x v="0"/>
    <x v="0"/>
    <x v="3"/>
    <x v="0"/>
    <x v="4596"/>
    <x v="0"/>
    <x v="2"/>
    <n v="37.717843633585403"/>
    <n v="3.7717843633585399"/>
    <n v="3771784363358540"/>
    <x v="3"/>
    <n v="4599"/>
    <s v="Si"/>
    <x v="1"/>
    <n v="22.500955868990498"/>
    <n v="225009558689905"/>
    <n v="3.0000000000000001E-12"/>
    <n v="300"/>
    <x v="502"/>
    <n v="115.1"/>
  </r>
  <r>
    <x v="8"/>
    <n v="52"/>
    <x v="0"/>
    <x v="1"/>
    <x v="0"/>
    <x v="3"/>
    <x v="1"/>
    <x v="4597"/>
    <x v="0"/>
    <x v="0"/>
    <n v="37.658037358707396"/>
    <n v="3.7658037358707399"/>
    <n v="3765803735870740"/>
    <x v="3"/>
    <n v="4600"/>
    <s v="Si"/>
    <x v="1"/>
    <n v="252.09079514150599"/>
    <n v="2520907951415060"/>
    <n v="28.4446454059437"/>
    <n v="2844464540594370"/>
    <x v="323"/>
    <n v="98.4"/>
  </r>
  <r>
    <x v="8"/>
    <n v="56"/>
    <x v="0"/>
    <x v="3"/>
    <x v="2"/>
    <x v="0"/>
    <x v="0"/>
    <x v="4598"/>
    <x v="1"/>
    <x v="0"/>
    <n v="37.614832984122799"/>
    <n v="3.7614832984122799"/>
    <n v="3761483298412280"/>
    <x v="3"/>
    <n v="4601"/>
    <s v="Si"/>
    <x v="1"/>
    <n v="217.68895018088801"/>
    <n v="2176889501808880"/>
    <n v="23.7200024019909"/>
    <n v="2372000240199090"/>
    <x v="483"/>
    <n v="104.4"/>
  </r>
  <r>
    <x v="8"/>
    <n v="57"/>
    <x v="1"/>
    <x v="9"/>
    <x v="0"/>
    <x v="3"/>
    <x v="0"/>
    <x v="4599"/>
    <x v="1"/>
    <x v="1"/>
    <n v="37.556094589725802"/>
    <n v="37.556094589725802"/>
    <n v="3.75560945897258E+16"/>
    <x v="3"/>
    <n v="4602"/>
    <s v="Si"/>
    <x v="1"/>
    <n v="2238.3496182886702"/>
    <n v="2.23834961828867E+16"/>
    <n v="251.653309907329"/>
    <n v="2.51653309907329E+16"/>
    <x v="291"/>
    <n v="99.2"/>
  </r>
  <r>
    <x v="8"/>
    <n v="55"/>
    <x v="0"/>
    <x v="8"/>
    <x v="2"/>
    <x v="3"/>
    <x v="0"/>
    <x v="4600"/>
    <x v="1"/>
    <x v="3"/>
    <n v="37.539651641141901"/>
    <n v="3.7539651641141898"/>
    <n v="3753965164114190"/>
    <x v="3"/>
    <n v="4603"/>
    <s v="Si"/>
    <x v="1"/>
    <n v="2325.4012982691202"/>
    <n v="2.32540129826912E+16"/>
    <n v="28.901471708551099"/>
    <n v="2890147170855110"/>
    <x v="275"/>
    <n v="107.1"/>
  </r>
  <r>
    <x v="8"/>
    <n v="63"/>
    <x v="0"/>
    <x v="2"/>
    <x v="1"/>
    <x v="0"/>
    <x v="0"/>
    <x v="4601"/>
    <x v="1"/>
    <x v="3"/>
    <n v="37.520646726927296"/>
    <n v="0.37520646726927298"/>
    <n v="375206467269273"/>
    <x v="3"/>
    <n v="4604"/>
    <s v="No"/>
    <x v="0"/>
    <n v="2309.8892193349602"/>
    <n v="2.30988921933496E+16"/>
    <n v="226.644962348283"/>
    <n v="2.26644962348283E+16"/>
    <x v="472"/>
    <n v="94.4"/>
  </r>
  <r>
    <x v="8"/>
    <n v="48"/>
    <x v="0"/>
    <x v="6"/>
    <x v="1"/>
    <x v="3"/>
    <x v="1"/>
    <x v="4602"/>
    <x v="1"/>
    <x v="1"/>
    <n v="37.485423322648799"/>
    <n v="3.7485423322648801"/>
    <n v="3748542332264880"/>
    <x v="3"/>
    <n v="4605"/>
    <s v="No"/>
    <x v="0"/>
    <n v="2053.2183573573602"/>
    <n v="2.05321835735736E+16"/>
    <n v="250.65729644635701"/>
    <n v="2.50657296446357E+16"/>
    <x v="333"/>
    <n v="95.7"/>
  </r>
  <r>
    <x v="8"/>
    <n v="65"/>
    <x v="0"/>
    <x v="5"/>
    <x v="2"/>
    <x v="3"/>
    <x v="3"/>
    <x v="4603"/>
    <x v="0"/>
    <x v="3"/>
    <n v="37.4738851852523"/>
    <n v="3.7473885185252298"/>
    <n v="3747388518525230"/>
    <x v="3"/>
    <n v="4606"/>
    <s v="Si"/>
    <x v="1"/>
    <n v="2319.9655934305301"/>
    <n v="2.31996559343053E+16"/>
    <n v="244.01514821083001"/>
    <n v="2.4401514821083E+16"/>
    <x v="396"/>
    <n v="103.1"/>
  </r>
  <r>
    <x v="8"/>
    <n v="53"/>
    <x v="1"/>
    <x v="0"/>
    <x v="1"/>
    <x v="3"/>
    <x v="1"/>
    <x v="4604"/>
    <x v="1"/>
    <x v="3"/>
    <n v="37.456403900768905"/>
    <n v="3.7456403900768902"/>
    <n v="3745640390076890"/>
    <x v="3"/>
    <n v="4607"/>
    <s v="Si"/>
    <x v="1"/>
    <n v="242.843507886075"/>
    <n v="2428435078860750"/>
    <n v="281.19529761552099"/>
    <n v="2.81195297615521E+16"/>
    <x v="189"/>
    <n v="94"/>
  </r>
  <r>
    <x v="8"/>
    <n v="57"/>
    <x v="0"/>
    <x v="0"/>
    <x v="3"/>
    <x v="3"/>
    <x v="0"/>
    <x v="4605"/>
    <x v="0"/>
    <x v="1"/>
    <n v="37.394473514844798"/>
    <n v="3.7394473514844799"/>
    <n v="3739447351484480"/>
    <x v="3"/>
    <n v="4608"/>
    <s v="Si"/>
    <x v="1"/>
    <n v="2400.7982989355301"/>
    <n v="2.40079829893553E+16"/>
    <n v="2.5806955443909398"/>
    <n v="258069554439094"/>
    <x v="439"/>
    <n v="104"/>
  </r>
  <r>
    <x v="8"/>
    <n v="61"/>
    <x v="1"/>
    <x v="2"/>
    <x v="3"/>
    <x v="0"/>
    <x v="0"/>
    <x v="4606"/>
    <x v="0"/>
    <x v="1"/>
    <n v="37.379156524964998"/>
    <n v="3.7379156524965"/>
    <n v="3737915652496500"/>
    <x v="3"/>
    <n v="4609"/>
    <s v="Si"/>
    <x v="1"/>
    <n v="238.947390578572"/>
    <n v="2389473905785720"/>
    <n v="293.80679674580801"/>
    <n v="2.93806796745808E+16"/>
    <x v="469"/>
    <n v="102.1"/>
  </r>
  <r>
    <x v="8"/>
    <n v="56"/>
    <x v="0"/>
    <x v="9"/>
    <x v="2"/>
    <x v="0"/>
    <x v="0"/>
    <x v="4607"/>
    <x v="0"/>
    <x v="0"/>
    <n v="37.332909889871999"/>
    <n v="37.332909889871999"/>
    <n v="3.7332909889872E+16"/>
    <x v="3"/>
    <n v="4610"/>
    <s v="Si"/>
    <x v="1"/>
    <n v="2463.9214001170899"/>
    <n v="2.46392140011709E+16"/>
    <n v="28.976142102428099"/>
    <n v="2897614210242810"/>
    <x v="408"/>
    <n v="111.4"/>
  </r>
  <r>
    <x v="8"/>
    <n v="73"/>
    <x v="1"/>
    <x v="9"/>
    <x v="0"/>
    <x v="3"/>
    <x v="3"/>
    <x v="4608"/>
    <x v="0"/>
    <x v="1"/>
    <n v="37.319586578417102"/>
    <n v="0.37319586578417102"/>
    <n v="373195865784171"/>
    <x v="3"/>
    <n v="4611"/>
    <s v="Si"/>
    <x v="1"/>
    <n v="2505.4092421739301"/>
    <n v="2.50540924217393E+16"/>
    <n v="3.0000000000000001E-12"/>
    <n v="300"/>
    <x v="556"/>
    <n v="111.7"/>
  </r>
  <r>
    <x v="8"/>
    <n v="57"/>
    <x v="0"/>
    <x v="9"/>
    <x v="1"/>
    <x v="0"/>
    <x v="0"/>
    <x v="4609"/>
    <x v="0"/>
    <x v="0"/>
    <n v="37.309982471237497"/>
    <n v="3.7309982471237499"/>
    <n v="3730998247123750"/>
    <x v="3"/>
    <n v="4612"/>
    <s v="No"/>
    <x v="0"/>
    <n v="2359.8323926466201"/>
    <n v="2.35983239264662E+16"/>
    <n v="27.347003808277499"/>
    <n v="2734700380827750"/>
    <x v="122"/>
    <n v="103.8"/>
  </r>
  <r>
    <x v="8"/>
    <n v="46"/>
    <x v="0"/>
    <x v="3"/>
    <x v="2"/>
    <x v="3"/>
    <x v="1"/>
    <x v="4610"/>
    <x v="0"/>
    <x v="0"/>
    <n v="37.274498312864701"/>
    <n v="3.7274498312864699"/>
    <n v="3727449831286470"/>
    <x v="3"/>
    <n v="4613"/>
    <s v="Si"/>
    <x v="1"/>
    <n v="2412.7158728669201"/>
    <n v="2.41271587286692E+16"/>
    <n v="288.99790122524797"/>
    <n v="2.88997901225248E+16"/>
    <x v="91"/>
    <n v="103"/>
  </r>
  <r>
    <x v="8"/>
    <n v="57"/>
    <x v="1"/>
    <x v="10"/>
    <x v="1"/>
    <x v="3"/>
    <x v="0"/>
    <x v="4611"/>
    <x v="0"/>
    <x v="3"/>
    <n v="37.2514017455333"/>
    <n v="0.37251401745533302"/>
    <n v="372514017455333"/>
    <x v="3"/>
    <n v="4614"/>
    <s v="Si"/>
    <x v="1"/>
    <n v="258.73516534978302"/>
    <n v="2587351653497830"/>
    <n v="28.204236279086299"/>
    <n v="2820423627908630"/>
    <x v="273"/>
    <n v="97.6"/>
  </r>
  <r>
    <x v="8"/>
    <n v="58"/>
    <x v="1"/>
    <x v="0"/>
    <x v="1"/>
    <x v="0"/>
    <x v="0"/>
    <x v="4612"/>
    <x v="1"/>
    <x v="3"/>
    <n v="37.220119339815398"/>
    <n v="3.7220119339815398"/>
    <n v="3722011933981540"/>
    <x v="3"/>
    <n v="4615"/>
    <s v="No"/>
    <x v="0"/>
    <n v="2367.66667595431"/>
    <n v="2.36766667595431E+16"/>
    <n v="255.495695834635"/>
    <n v="2.55495695834635E+16"/>
    <x v="348"/>
    <n v="98.6"/>
  </r>
  <r>
    <x v="8"/>
    <n v="63"/>
    <x v="1"/>
    <x v="9"/>
    <x v="0"/>
    <x v="3"/>
    <x v="0"/>
    <x v="4613"/>
    <x v="0"/>
    <x v="1"/>
    <n v="37.214530008200903"/>
    <n v="3.7214530008200901"/>
    <n v="3721453000820090"/>
    <x v="3"/>
    <n v="4616"/>
    <s v="Si"/>
    <x v="1"/>
    <n v="2694.7053798248298"/>
    <n v="2.69470537982483E+16"/>
    <n v="26.284251145734899"/>
    <n v="2628425114573490"/>
    <x v="453"/>
    <n v="106.9"/>
  </r>
  <r>
    <x v="8"/>
    <n v="55"/>
    <x v="0"/>
    <x v="9"/>
    <x v="2"/>
    <x v="3"/>
    <x v="0"/>
    <x v="4614"/>
    <x v="0"/>
    <x v="1"/>
    <n v="37.206148030491804"/>
    <n v="37.206148030491804"/>
    <n v="3.72061480304918E+16"/>
    <x v="3"/>
    <n v="4617"/>
    <s v="Si"/>
    <x v="1"/>
    <n v="2401.2702266781398"/>
    <n v="2.40127022667814E+16"/>
    <n v="246.36130527499199"/>
    <n v="2.46361305274992E+16"/>
    <x v="253"/>
    <n v="99.7"/>
  </r>
  <r>
    <x v="8"/>
    <n v="67"/>
    <x v="0"/>
    <x v="5"/>
    <x v="2"/>
    <x v="3"/>
    <x v="3"/>
    <x v="4615"/>
    <x v="0"/>
    <x v="1"/>
    <n v="37.173537309017505"/>
    <n v="0.37173537309017501"/>
    <n v="371735373090175"/>
    <x v="3"/>
    <n v="4618"/>
    <s v="Si"/>
    <x v="1"/>
    <n v="2359.2444808949899"/>
    <n v="2.35924448089499E+16"/>
    <n v="27.134816006155599"/>
    <n v="2713481600615560"/>
    <x v="275"/>
    <n v="107.2"/>
  </r>
  <r>
    <x v="8"/>
    <n v="55"/>
    <x v="1"/>
    <x v="0"/>
    <x v="3"/>
    <x v="3"/>
    <x v="0"/>
    <x v="4616"/>
    <x v="0"/>
    <x v="0"/>
    <n v="37.168138374153997"/>
    <n v="37.168138374153997"/>
    <n v="3.7168138374154E+16"/>
    <x v="3"/>
    <n v="4619"/>
    <s v="Si"/>
    <x v="1"/>
    <n v="2396.8398737572502"/>
    <n v="2.39683987375725E+16"/>
    <n v="254.06964696557901"/>
    <n v="2.54069646965579E+16"/>
    <x v="444"/>
    <n v="96.7"/>
  </r>
  <r>
    <x v="8"/>
    <n v="74"/>
    <x v="1"/>
    <x v="3"/>
    <x v="2"/>
    <x v="3"/>
    <x v="3"/>
    <x v="4617"/>
    <x v="0"/>
    <x v="1"/>
    <n v="37.121255802202896"/>
    <n v="3.7121255802202899"/>
    <n v="3712125580220290"/>
    <x v="3"/>
    <n v="4620"/>
    <s v="Si"/>
    <x v="1"/>
    <n v="2374.1261732504399"/>
    <n v="2.37412617325044E+16"/>
    <n v="2.8149907535851599"/>
    <n v="281499075358516"/>
    <x v="546"/>
    <n v="109.1"/>
  </r>
  <r>
    <x v="8"/>
    <n v="52"/>
    <x v="1"/>
    <x v="2"/>
    <x v="1"/>
    <x v="0"/>
    <x v="1"/>
    <x v="4618"/>
    <x v="0"/>
    <x v="0"/>
    <n v="37.117789367639496"/>
    <n v="0.37117789367639498"/>
    <n v="371177893676395"/>
    <x v="3"/>
    <n v="4621"/>
    <s v="No"/>
    <x v="0"/>
    <n v="1788.33569967516"/>
    <n v="1.78833569967516E+16"/>
    <n v="23.4844259388334"/>
    <n v="2348442593883340"/>
    <x v="87"/>
    <n v="91.9"/>
  </r>
  <r>
    <x v="8"/>
    <n v="67"/>
    <x v="0"/>
    <x v="2"/>
    <x v="2"/>
    <x v="3"/>
    <x v="3"/>
    <x v="4619"/>
    <x v="0"/>
    <x v="1"/>
    <n v="37.113566222651102"/>
    <n v="0.37113566222651101"/>
    <n v="371135662226511"/>
    <x v="3"/>
    <n v="4622"/>
    <s v="No"/>
    <x v="0"/>
    <n v="2118.8786982583001"/>
    <n v="2.1188786982583E+16"/>
    <n v="265.02220509095298"/>
    <n v="2.65022205090953E+16"/>
    <x v="401"/>
    <n v="101.4"/>
  </r>
  <r>
    <x v="8"/>
    <n v="51"/>
    <x v="0"/>
    <x v="0"/>
    <x v="0"/>
    <x v="2"/>
    <x v="1"/>
    <x v="4620"/>
    <x v="1"/>
    <x v="2"/>
    <n v="37.101556494854599"/>
    <n v="37.101556494854599"/>
    <n v="3.71015564948546E+16"/>
    <x v="3"/>
    <n v="4623"/>
    <s v="No"/>
    <x v="0"/>
    <n v="2351.6240219328402"/>
    <n v="2.35162402193284E+16"/>
    <n v="28.063442922098002"/>
    <n v="2806344292209800"/>
    <x v="343"/>
    <n v="100.6"/>
  </r>
  <r>
    <x v="8"/>
    <n v="60"/>
    <x v="1"/>
    <x v="8"/>
    <x v="0"/>
    <x v="0"/>
    <x v="0"/>
    <x v="4621"/>
    <x v="1"/>
    <x v="3"/>
    <n v="37.065893477595104"/>
    <n v="37.065893477595104"/>
    <n v="3.7065893477595104E+16"/>
    <x v="3"/>
    <n v="4624"/>
    <s v="Si"/>
    <x v="1"/>
    <n v="2295.8021041935799"/>
    <n v="2.29580210419358E+16"/>
    <n v="255.084917179679"/>
    <n v="2.55084917179679E+16"/>
    <x v="363"/>
    <n v="107.4"/>
  </r>
  <r>
    <x v="8"/>
    <n v="48"/>
    <x v="1"/>
    <x v="1"/>
    <x v="1"/>
    <x v="0"/>
    <x v="1"/>
    <x v="4622"/>
    <x v="1"/>
    <x v="1"/>
    <n v="37.0630305078353"/>
    <n v="3.70630305078353"/>
    <n v="3706303050783530"/>
    <x v="3"/>
    <n v="4625"/>
    <s v="No"/>
    <x v="0"/>
    <n v="202.454335860143"/>
    <n v="2024543358601430"/>
    <n v="22.431440580151101"/>
    <n v="2243144058015110"/>
    <x v="166"/>
    <n v="91.4"/>
  </r>
  <r>
    <x v="8"/>
    <n v="57"/>
    <x v="1"/>
    <x v="3"/>
    <x v="0"/>
    <x v="3"/>
    <x v="0"/>
    <x v="4623"/>
    <x v="0"/>
    <x v="1"/>
    <n v="37.059944136854497"/>
    <n v="37.059944136854497"/>
    <n v="3.7059944136854496E+16"/>
    <x v="3"/>
    <n v="4626"/>
    <s v="Si"/>
    <x v="1"/>
    <n v="265.38135178203999"/>
    <n v="2653813517820400"/>
    <n v="295.42630411071002"/>
    <n v="2.9542630411071E+16"/>
    <x v="508"/>
    <n v="105.6"/>
  </r>
  <r>
    <x v="8"/>
    <n v="62"/>
    <x v="1"/>
    <x v="16"/>
    <x v="1"/>
    <x v="0"/>
    <x v="0"/>
    <x v="4624"/>
    <x v="0"/>
    <x v="0"/>
    <n v="37.0401238713156"/>
    <n v="3.7040123871315598"/>
    <n v="3704012387131560"/>
    <x v="3"/>
    <n v="4627"/>
    <s v="No"/>
    <x v="0"/>
    <n v="2239.0739566253801"/>
    <n v="2.23907395662538E+16"/>
    <n v="27.544145005281202"/>
    <n v="2754414500528120"/>
    <x v="368"/>
    <n v="102.2"/>
  </r>
  <r>
    <x v="8"/>
    <n v="46"/>
    <x v="0"/>
    <x v="9"/>
    <x v="1"/>
    <x v="1"/>
    <x v="1"/>
    <x v="4625"/>
    <x v="1"/>
    <x v="0"/>
    <n v="37.029059063401199"/>
    <n v="3.7029059063401202"/>
    <n v="3702905906340120"/>
    <x v="3"/>
    <n v="4628"/>
    <s v="No"/>
    <x v="0"/>
    <n v="1946.57237591791"/>
    <n v="1.94657237591791E+16"/>
    <n v="19.935449742475001"/>
    <n v="1993544974247500"/>
    <x v="103"/>
    <n v="98.2"/>
  </r>
  <r>
    <x v="8"/>
    <n v="50"/>
    <x v="0"/>
    <x v="0"/>
    <x v="2"/>
    <x v="3"/>
    <x v="1"/>
    <x v="4626"/>
    <x v="0"/>
    <x v="1"/>
    <n v="37.019361095671599"/>
    <n v="3.7019361095671601"/>
    <n v="3701936109567160"/>
    <x v="3"/>
    <n v="4629"/>
    <s v="Si"/>
    <x v="1"/>
    <n v="2140.3836765394099"/>
    <n v="2.14038367653941E+16"/>
    <n v="27.7136070318086"/>
    <n v="2771360703180860"/>
    <x v="141"/>
    <n v="100"/>
  </r>
  <r>
    <x v="8"/>
    <n v="64"/>
    <x v="1"/>
    <x v="2"/>
    <x v="2"/>
    <x v="3"/>
    <x v="0"/>
    <x v="4627"/>
    <x v="0"/>
    <x v="1"/>
    <n v="36.983163248551797"/>
    <n v="3.6983163248551798"/>
    <n v="3698316324855180"/>
    <x v="3"/>
    <n v="4630"/>
    <s v="No"/>
    <x v="0"/>
    <n v="2547.49742762814"/>
    <n v="2.54749742762814E+16"/>
    <n v="26.306498117719499"/>
    <n v="2630649811771950"/>
    <x v="316"/>
    <n v="100.9"/>
  </r>
  <r>
    <x v="8"/>
    <n v="55"/>
    <x v="1"/>
    <x v="10"/>
    <x v="0"/>
    <x v="3"/>
    <x v="0"/>
    <x v="4628"/>
    <x v="0"/>
    <x v="1"/>
    <n v="36.9391718948186"/>
    <n v="3.6939171894818599"/>
    <n v="3693917189481860"/>
    <x v="3"/>
    <n v="4631"/>
    <s v="No"/>
    <x v="0"/>
    <n v="204.30899024444199"/>
    <n v="2043089902444420"/>
    <n v="25.672120297812999"/>
    <n v="2567212029781300"/>
    <x v="132"/>
    <n v="102.4"/>
  </r>
  <r>
    <x v="8"/>
    <n v="63"/>
    <x v="1"/>
    <x v="9"/>
    <x v="2"/>
    <x v="0"/>
    <x v="0"/>
    <x v="4629"/>
    <x v="0"/>
    <x v="1"/>
    <n v="36.931220710865801"/>
    <n v="36.931220710865801"/>
    <n v="3.69312207108658E+16"/>
    <x v="3"/>
    <n v="4632"/>
    <s v="No"/>
    <x v="0"/>
    <n v="210.38250291165301"/>
    <n v="2103825029116530"/>
    <n v="20.586864379028398"/>
    <n v="2058686437902840"/>
    <x v="365"/>
    <n v="99.8"/>
  </r>
  <r>
    <x v="8"/>
    <n v="64"/>
    <x v="0"/>
    <x v="5"/>
    <x v="2"/>
    <x v="2"/>
    <x v="0"/>
    <x v="4630"/>
    <x v="0"/>
    <x v="0"/>
    <n v="36.926520297085197"/>
    <n v="3.6926520297085199"/>
    <n v="3692652029708520"/>
    <x v="3"/>
    <n v="4633"/>
    <s v="No"/>
    <x v="0"/>
    <n v="2426.8893994965701"/>
    <n v="2.42688939949657E+16"/>
    <n v="225.948984373169"/>
    <n v="2.25948984373169E+16"/>
    <x v="497"/>
    <n v="106.6"/>
  </r>
  <r>
    <x v="8"/>
    <n v="51"/>
    <x v="0"/>
    <x v="6"/>
    <x v="2"/>
    <x v="2"/>
    <x v="1"/>
    <x v="4631"/>
    <x v="1"/>
    <x v="1"/>
    <n v="36.914561936463699"/>
    <n v="3.6914561936463701"/>
    <n v="3691456193646370"/>
    <x v="3"/>
    <n v="4634"/>
    <s v="No"/>
    <x v="0"/>
    <n v="2216.6028817759702"/>
    <n v="2.21660288177597E+16"/>
    <n v="23.060135535273101"/>
    <n v="2306013553527310"/>
    <x v="91"/>
    <n v="94.4"/>
  </r>
  <r>
    <x v="8"/>
    <n v="73"/>
    <x v="0"/>
    <x v="9"/>
    <x v="2"/>
    <x v="0"/>
    <x v="3"/>
    <x v="4632"/>
    <x v="0"/>
    <x v="1"/>
    <n v="36.9011923952743"/>
    <n v="3.69011923952743"/>
    <n v="3690119239527430"/>
    <x v="3"/>
    <n v="4635"/>
    <s v="Si"/>
    <x v="1"/>
    <n v="2271.5840427408798"/>
    <n v="2.27158404274088E+16"/>
    <n v="289.87314241929198"/>
    <n v="2.89873142419292E+16"/>
    <x v="334"/>
    <n v="106.7"/>
  </r>
  <r>
    <x v="8"/>
    <n v="66"/>
    <x v="0"/>
    <x v="5"/>
    <x v="3"/>
    <x v="2"/>
    <x v="3"/>
    <x v="4633"/>
    <x v="2"/>
    <x v="3"/>
    <n v="36.895009910157299"/>
    <n v="3.6895009910157301"/>
    <n v="3689500991015730"/>
    <x v="3"/>
    <n v="4636"/>
    <s v="No"/>
    <x v="0"/>
    <n v="2148.1794881318301"/>
    <n v="2.14817948813183E+16"/>
    <n v="233.867174134707"/>
    <n v="2.33867174134707E+16"/>
    <x v="135"/>
    <n v="100"/>
  </r>
  <r>
    <x v="8"/>
    <n v="56"/>
    <x v="0"/>
    <x v="5"/>
    <x v="2"/>
    <x v="0"/>
    <x v="0"/>
    <x v="4634"/>
    <x v="1"/>
    <x v="0"/>
    <n v="36.863437571695904"/>
    <n v="36.863437571695904"/>
    <n v="3.6863437571695904E+16"/>
    <x v="3"/>
    <n v="4637"/>
    <s v="Si"/>
    <x v="1"/>
    <n v="234.692051929012"/>
    <n v="2346920519290120"/>
    <n v="2.4405571830446902"/>
    <n v="244055718304469"/>
    <x v="400"/>
    <n v="102.2"/>
  </r>
  <r>
    <x v="8"/>
    <n v="53"/>
    <x v="0"/>
    <x v="5"/>
    <x v="3"/>
    <x v="2"/>
    <x v="1"/>
    <x v="4635"/>
    <x v="0"/>
    <x v="2"/>
    <n v="36.8404114688785"/>
    <n v="36.8404114688785"/>
    <n v="3684041146887850"/>
    <x v="3"/>
    <n v="4638"/>
    <s v="No"/>
    <x v="0"/>
    <n v="2375.7856909724001"/>
    <n v="2.3757856909724E+16"/>
    <n v="23.225087340753799"/>
    <n v="2322508734075380"/>
    <x v="261"/>
    <n v="102.1"/>
  </r>
  <r>
    <x v="8"/>
    <n v="58"/>
    <x v="1"/>
    <x v="5"/>
    <x v="1"/>
    <x v="0"/>
    <x v="0"/>
    <x v="4636"/>
    <x v="0"/>
    <x v="3"/>
    <n v="36.790328077968702"/>
    <n v="36.790328077968702"/>
    <n v="3.6790328077968704E+16"/>
    <x v="3"/>
    <n v="4639"/>
    <s v="No"/>
    <x v="0"/>
    <n v="230.231488834478"/>
    <n v="2302314888344780"/>
    <n v="27.1170841541282"/>
    <n v="2711708415412820"/>
    <x v="85"/>
    <n v="99.7"/>
  </r>
  <r>
    <x v="8"/>
    <n v="51"/>
    <x v="0"/>
    <x v="0"/>
    <x v="1"/>
    <x v="1"/>
    <x v="1"/>
    <x v="4637"/>
    <x v="1"/>
    <x v="0"/>
    <n v="36.670300883312997"/>
    <n v="36.670300883312997"/>
    <n v="3667030088331300"/>
    <x v="3"/>
    <n v="4640"/>
    <s v="No"/>
    <x v="0"/>
    <n v="1996.42803840495"/>
    <n v="1.99642803840495E+16"/>
    <n v="2.5462108485274699"/>
    <n v="254621084852747"/>
    <x v="117"/>
    <n v="98.4"/>
  </r>
  <r>
    <x v="8"/>
    <n v="66"/>
    <x v="1"/>
    <x v="7"/>
    <x v="2"/>
    <x v="3"/>
    <x v="3"/>
    <x v="4638"/>
    <x v="0"/>
    <x v="3"/>
    <n v="36.582662067568798"/>
    <n v="3.6582662067568799"/>
    <n v="3658266206756880"/>
    <x v="3"/>
    <n v="4641"/>
    <s v="Si"/>
    <x v="1"/>
    <n v="2303.0884654607598"/>
    <n v="2.30308846546076E+16"/>
    <n v="25.199944939965899"/>
    <n v="2519994493996590"/>
    <x v="119"/>
    <n v="102.3"/>
  </r>
  <r>
    <x v="8"/>
    <n v="50"/>
    <x v="0"/>
    <x v="5"/>
    <x v="0"/>
    <x v="3"/>
    <x v="1"/>
    <x v="4639"/>
    <x v="0"/>
    <x v="2"/>
    <n v="36.531368568795898"/>
    <n v="3.6531368568795899"/>
    <n v="3653136856879590"/>
    <x v="3"/>
    <n v="4642"/>
    <s v="Si"/>
    <x v="1"/>
    <n v="242.813996666105"/>
    <n v="2428139966661050"/>
    <n v="3.0000000000000001E-12"/>
    <n v="300"/>
    <x v="345"/>
    <n v="107.1"/>
  </r>
  <r>
    <x v="8"/>
    <n v="50"/>
    <x v="0"/>
    <x v="2"/>
    <x v="1"/>
    <x v="0"/>
    <x v="1"/>
    <x v="4640"/>
    <x v="1"/>
    <x v="1"/>
    <n v="36.521435719584602"/>
    <n v="0.365214357195846"/>
    <n v="365214357195846"/>
    <x v="3"/>
    <n v="4643"/>
    <s v="No"/>
    <x v="0"/>
    <n v="2141.2884727867799"/>
    <n v="2.14128847278678E+16"/>
    <n v="211.49060701653099"/>
    <n v="2.11490607016531E+16"/>
    <x v="194"/>
    <n v="91.5"/>
  </r>
  <r>
    <x v="8"/>
    <n v="64"/>
    <x v="0"/>
    <x v="1"/>
    <x v="2"/>
    <x v="0"/>
    <x v="0"/>
    <x v="4641"/>
    <x v="0"/>
    <x v="0"/>
    <n v="36.498793387302001"/>
    <n v="36.498793387302001"/>
    <n v="3.6498793387302E+16"/>
    <x v="3"/>
    <n v="4644"/>
    <s v="Si"/>
    <x v="1"/>
    <n v="2381.9598299503"/>
    <n v="2.3819598299503E+16"/>
    <n v="26.095626839586402"/>
    <n v="2609562683958640"/>
    <x v="380"/>
    <n v="109.6"/>
  </r>
  <r>
    <x v="8"/>
    <n v="57"/>
    <x v="1"/>
    <x v="17"/>
    <x v="3"/>
    <x v="3"/>
    <x v="0"/>
    <x v="4642"/>
    <x v="0"/>
    <x v="3"/>
    <n v="36.462050218148995"/>
    <n v="3.6462050218148998"/>
    <n v="3646205021814900"/>
    <x v="3"/>
    <n v="4645"/>
    <s v="No"/>
    <x v="0"/>
    <n v="211.76790999866"/>
    <n v="2117679099986600"/>
    <n v="230.75971554739601"/>
    <n v="2.30759715547396E+16"/>
    <x v="277"/>
    <n v="96.8"/>
  </r>
  <r>
    <x v="8"/>
    <n v="63"/>
    <x v="0"/>
    <x v="17"/>
    <x v="2"/>
    <x v="3"/>
    <x v="0"/>
    <x v="4643"/>
    <x v="0"/>
    <x v="3"/>
    <n v="36.444355539940297"/>
    <n v="3.6444355539940299"/>
    <n v="3644435553994030"/>
    <x v="3"/>
    <n v="4646"/>
    <s v="Si"/>
    <x v="1"/>
    <n v="2440.8007093838501"/>
    <n v="2.44080070938385E+16"/>
    <n v="2.7518678794271501"/>
    <n v="275186787942715"/>
    <x v="430"/>
    <n v="100.1"/>
  </r>
  <r>
    <x v="8"/>
    <n v="63"/>
    <x v="0"/>
    <x v="0"/>
    <x v="1"/>
    <x v="0"/>
    <x v="0"/>
    <x v="4644"/>
    <x v="1"/>
    <x v="3"/>
    <n v="36.440815817484705"/>
    <n v="3.6440815817484702"/>
    <n v="3644081581748470"/>
    <x v="3"/>
    <n v="4647"/>
    <s v="Si"/>
    <x v="1"/>
    <n v="224.14211053861601"/>
    <n v="2241421105386160"/>
    <n v="288.98534405629999"/>
    <n v="2.889853440563E+16"/>
    <x v="248"/>
    <n v="101.2"/>
  </r>
  <r>
    <x v="8"/>
    <n v="68"/>
    <x v="0"/>
    <x v="5"/>
    <x v="0"/>
    <x v="3"/>
    <x v="3"/>
    <x v="4645"/>
    <x v="0"/>
    <x v="3"/>
    <n v="36.414028666045702"/>
    <n v="3.6414028666045701"/>
    <n v="3641402866604570"/>
    <x v="3"/>
    <n v="4648"/>
    <s v="Si"/>
    <x v="1"/>
    <n v="2295.7461438052201"/>
    <n v="2.29574614380522E+16"/>
    <n v="3.0000000000000001E-12"/>
    <n v="300"/>
    <x v="500"/>
    <n v="105.6"/>
  </r>
  <r>
    <x v="8"/>
    <n v="63"/>
    <x v="0"/>
    <x v="9"/>
    <x v="3"/>
    <x v="3"/>
    <x v="0"/>
    <x v="4646"/>
    <x v="0"/>
    <x v="1"/>
    <n v="36.397343866518099"/>
    <n v="36.397343866518099"/>
    <n v="3.6397343866518096E+16"/>
    <x v="3"/>
    <n v="4649"/>
    <s v="Si"/>
    <x v="1"/>
    <n v="2151.22170241606"/>
    <n v="2.15122170241606E+16"/>
    <n v="28.405345977196799"/>
    <n v="2840534597719680"/>
    <x v="280"/>
    <n v="99.2"/>
  </r>
  <r>
    <x v="8"/>
    <n v="55"/>
    <x v="1"/>
    <x v="0"/>
    <x v="1"/>
    <x v="0"/>
    <x v="0"/>
    <x v="4647"/>
    <x v="1"/>
    <x v="1"/>
    <n v="36.379544214709199"/>
    <n v="3.6379544214709201"/>
    <n v="3637954421470920"/>
    <x v="3"/>
    <n v="4650"/>
    <s v="Si"/>
    <x v="1"/>
    <n v="2370.16430976014"/>
    <n v="2.37016430976014E+16"/>
    <n v="24.908953222307801"/>
    <n v="2490895322230780"/>
    <x v="412"/>
    <n v="102.1"/>
  </r>
  <r>
    <x v="8"/>
    <n v="68"/>
    <x v="0"/>
    <x v="5"/>
    <x v="0"/>
    <x v="3"/>
    <x v="3"/>
    <x v="4648"/>
    <x v="0"/>
    <x v="0"/>
    <n v="36.370337658911403"/>
    <n v="36.370337658911403"/>
    <n v="3637033765891140"/>
    <x v="3"/>
    <n v="4651"/>
    <s v="Si"/>
    <x v="1"/>
    <n v="2515.1044098351299"/>
    <n v="2.51510440983513E+16"/>
    <n v="3.0000000000000001E-12"/>
    <n v="300"/>
    <x v="345"/>
    <n v="111.5"/>
  </r>
  <r>
    <x v="8"/>
    <n v="68"/>
    <x v="1"/>
    <x v="4"/>
    <x v="2"/>
    <x v="3"/>
    <x v="3"/>
    <x v="4649"/>
    <x v="0"/>
    <x v="3"/>
    <n v="36.355919607554299"/>
    <n v="3.6355919607554301"/>
    <n v="3635591960755430"/>
    <x v="3"/>
    <n v="4652"/>
    <s v="No"/>
    <x v="0"/>
    <n v="233.547976341317"/>
    <n v="2335479763413170"/>
    <n v="264.01608169135"/>
    <n v="2.6401608169135E+16"/>
    <x v="344"/>
    <n v="98.3"/>
  </r>
  <r>
    <x v="8"/>
    <n v="57"/>
    <x v="1"/>
    <x v="7"/>
    <x v="1"/>
    <x v="3"/>
    <x v="0"/>
    <x v="4650"/>
    <x v="0"/>
    <x v="3"/>
    <n v="36.340014404329402"/>
    <n v="36.340014404329402"/>
    <n v="3.63400144043294E+16"/>
    <x v="3"/>
    <n v="4653"/>
    <s v="No"/>
    <x v="0"/>
    <n v="2194.0779600492701"/>
    <n v="2.19407796004927E+16"/>
    <n v="24.110790032895402"/>
    <n v="2411079003289540"/>
    <x v="309"/>
    <n v="95.3"/>
  </r>
  <r>
    <x v="8"/>
    <n v="59"/>
    <x v="1"/>
    <x v="10"/>
    <x v="1"/>
    <x v="0"/>
    <x v="0"/>
    <x v="4651"/>
    <x v="1"/>
    <x v="3"/>
    <n v="36.307441536020299"/>
    <n v="3.6307441536020302"/>
    <n v="3630744153602030"/>
    <x v="3"/>
    <n v="4654"/>
    <s v="Si"/>
    <x v="1"/>
    <n v="234.46473256399199"/>
    <n v="2344647325639920"/>
    <n v="25.479804014900701"/>
    <n v="2547980401490070"/>
    <x v="446"/>
    <n v="92.9"/>
  </r>
  <r>
    <x v="8"/>
    <n v="65"/>
    <x v="1"/>
    <x v="5"/>
    <x v="2"/>
    <x v="3"/>
    <x v="3"/>
    <x v="4652"/>
    <x v="0"/>
    <x v="1"/>
    <n v="36.279589434560997"/>
    <n v="3.6279589434560999"/>
    <n v="3627958943456100"/>
    <x v="3"/>
    <n v="4655"/>
    <s v="No"/>
    <x v="0"/>
    <n v="2167.83989230001"/>
    <n v="2.16783989230001E+16"/>
    <n v="233.8319167505"/>
    <n v="2.338319167505E+16"/>
    <x v="455"/>
    <n v="104"/>
  </r>
  <r>
    <x v="8"/>
    <n v="61"/>
    <x v="1"/>
    <x v="0"/>
    <x v="1"/>
    <x v="0"/>
    <x v="0"/>
    <x v="4653"/>
    <x v="0"/>
    <x v="3"/>
    <n v="36.276487464000404"/>
    <n v="3.6276487464000402"/>
    <n v="3627648746400040"/>
    <x v="3"/>
    <n v="4656"/>
    <s v="No"/>
    <x v="0"/>
    <n v="225.744741065955"/>
    <n v="2257447410659550"/>
    <n v="242.13961225648899"/>
    <n v="2.42139612256489E+16"/>
    <x v="14"/>
    <n v="102.3"/>
  </r>
  <r>
    <x v="8"/>
    <n v="67"/>
    <x v="0"/>
    <x v="0"/>
    <x v="0"/>
    <x v="0"/>
    <x v="3"/>
    <x v="4654"/>
    <x v="0"/>
    <x v="0"/>
    <n v="36.274459439276995"/>
    <n v="3.6274459439276998"/>
    <n v="3627445943927700"/>
    <x v="3"/>
    <n v="4657"/>
    <s v="Si"/>
    <x v="1"/>
    <n v="2519.8910538866098"/>
    <n v="2.51989105388661E+16"/>
    <n v="259.90931831746599"/>
    <n v="2.59909318317466E+16"/>
    <x v="533"/>
    <n v="102.6"/>
  </r>
  <r>
    <x v="8"/>
    <n v="64"/>
    <x v="1"/>
    <x v="0"/>
    <x v="1"/>
    <x v="0"/>
    <x v="0"/>
    <x v="4655"/>
    <x v="0"/>
    <x v="3"/>
    <n v="36.263103465549698"/>
    <n v="36.263103465549698"/>
    <n v="3.6263103465549696E+16"/>
    <x v="3"/>
    <n v="4658"/>
    <s v="No"/>
    <x v="0"/>
    <n v="2246.18006616502"/>
    <n v="2.24618006616502E+16"/>
    <n v="26.7028243087282"/>
    <n v="2670282430872820"/>
    <x v="243"/>
    <n v="98.5"/>
  </r>
  <r>
    <x v="8"/>
    <n v="55"/>
    <x v="1"/>
    <x v="1"/>
    <x v="3"/>
    <x v="3"/>
    <x v="0"/>
    <x v="4656"/>
    <x v="0"/>
    <x v="3"/>
    <n v="36.241141099606494"/>
    <n v="36.241141099606494"/>
    <n v="3.6241141099606496E+16"/>
    <x v="3"/>
    <n v="4659"/>
    <s v="No"/>
    <x v="0"/>
    <n v="2099.16838530421"/>
    <n v="2.09916838530421E+16"/>
    <n v="25.9835663232973"/>
    <n v="2598356632329730"/>
    <x v="455"/>
    <n v="100.3"/>
  </r>
  <r>
    <x v="8"/>
    <n v="58"/>
    <x v="0"/>
    <x v="8"/>
    <x v="3"/>
    <x v="2"/>
    <x v="0"/>
    <x v="4657"/>
    <x v="1"/>
    <x v="1"/>
    <n v="36.238289561260999"/>
    <n v="3.6238289561261001"/>
    <n v="3623828956126100"/>
    <x v="3"/>
    <n v="4660"/>
    <s v="No"/>
    <x v="0"/>
    <n v="222.785875043277"/>
    <n v="2227858750432770"/>
    <n v="233.79226040498"/>
    <n v="2.3379226040498E+16"/>
    <x v="387"/>
    <n v="98"/>
  </r>
  <r>
    <x v="8"/>
    <n v="62"/>
    <x v="0"/>
    <x v="0"/>
    <x v="2"/>
    <x v="3"/>
    <x v="0"/>
    <x v="4658"/>
    <x v="0"/>
    <x v="1"/>
    <n v="36.209759406796799"/>
    <n v="36.209759406796799"/>
    <n v="3620975940679680"/>
    <x v="3"/>
    <n v="4661"/>
    <s v="Si"/>
    <x v="1"/>
    <n v="206.228773372928"/>
    <n v="2062287733729280"/>
    <n v="25.967660076060401"/>
    <n v="2596766007606040"/>
    <x v="439"/>
    <n v="105.5"/>
  </r>
  <r>
    <x v="8"/>
    <n v="61"/>
    <x v="1"/>
    <x v="11"/>
    <x v="3"/>
    <x v="1"/>
    <x v="0"/>
    <x v="4659"/>
    <x v="1"/>
    <x v="1"/>
    <n v="36.194225375600702"/>
    <n v="3.6194225375600699"/>
    <n v="3619422537560070"/>
    <x v="3"/>
    <n v="4662"/>
    <s v="No"/>
    <x v="0"/>
    <n v="2069.7235046587498"/>
    <n v="2.06972350465875E+16"/>
    <n v="222.466641212844"/>
    <n v="2.22466641212844E+16"/>
    <x v="43"/>
    <n v="101.5"/>
  </r>
  <r>
    <x v="8"/>
    <n v="59"/>
    <x v="0"/>
    <x v="3"/>
    <x v="2"/>
    <x v="0"/>
    <x v="0"/>
    <x v="4660"/>
    <x v="2"/>
    <x v="0"/>
    <n v="36.1842975533309"/>
    <n v="3.6184297553330902"/>
    <n v="3618429755333090"/>
    <x v="3"/>
    <n v="4663"/>
    <s v="No"/>
    <x v="0"/>
    <n v="225.514582452685"/>
    <n v="2255145824526850"/>
    <n v="28.009635243921402"/>
    <n v="2800963524392140"/>
    <x v="469"/>
    <n v="100.3"/>
  </r>
  <r>
    <x v="8"/>
    <n v="61"/>
    <x v="0"/>
    <x v="2"/>
    <x v="2"/>
    <x v="3"/>
    <x v="0"/>
    <x v="4661"/>
    <x v="1"/>
    <x v="1"/>
    <n v="36.174219923267202"/>
    <n v="3.6174219923267201"/>
    <n v="3617421992326720"/>
    <x v="3"/>
    <n v="4664"/>
    <s v="Si"/>
    <x v="1"/>
    <n v="238.250226489113"/>
    <n v="2382502264891130"/>
    <n v="2.2914472364445899"/>
    <n v="229144723644459"/>
    <x v="439"/>
    <n v="106.3"/>
  </r>
  <r>
    <x v="8"/>
    <n v="59"/>
    <x v="1"/>
    <x v="5"/>
    <x v="2"/>
    <x v="3"/>
    <x v="0"/>
    <x v="4662"/>
    <x v="0"/>
    <x v="1"/>
    <n v="36.106275275839501"/>
    <n v="3.6106275275839499"/>
    <n v="3610627527583950"/>
    <x v="3"/>
    <n v="4665"/>
    <s v="No"/>
    <x v="0"/>
    <n v="220.513155743494"/>
    <n v="2205131557434940"/>
    <n v="240.18607120094401"/>
    <n v="2.40186071200944E+16"/>
    <x v="152"/>
    <n v="99.3"/>
  </r>
  <r>
    <x v="8"/>
    <n v="51"/>
    <x v="0"/>
    <x v="0"/>
    <x v="2"/>
    <x v="0"/>
    <x v="1"/>
    <x v="4663"/>
    <x v="1"/>
    <x v="1"/>
    <n v="36.100042302867507"/>
    <n v="36.100042302867507"/>
    <n v="3.6100042302867504E+16"/>
    <x v="3"/>
    <n v="4666"/>
    <s v="Si"/>
    <x v="1"/>
    <n v="2127.6682608061101"/>
    <n v="2.12766826080611E+16"/>
    <n v="25.263895312456601"/>
    <n v="2526389531245660"/>
    <x v="261"/>
    <n v="98.5"/>
  </r>
  <r>
    <x v="8"/>
    <n v="67"/>
    <x v="0"/>
    <x v="6"/>
    <x v="1"/>
    <x v="3"/>
    <x v="3"/>
    <x v="4664"/>
    <x v="0"/>
    <x v="3"/>
    <n v="36.078981053843698"/>
    <n v="36.078981053843698"/>
    <n v="3.6078981053843696E+16"/>
    <x v="3"/>
    <n v="4667"/>
    <s v="Si"/>
    <x v="1"/>
    <n v="238.49569895574501"/>
    <n v="2384956989557450"/>
    <n v="26.685053915621001"/>
    <n v="2668505391562100"/>
    <x v="186"/>
    <n v="102.1"/>
  </r>
  <r>
    <x v="8"/>
    <n v="54"/>
    <x v="0"/>
    <x v="9"/>
    <x v="0"/>
    <x v="3"/>
    <x v="1"/>
    <x v="4665"/>
    <x v="0"/>
    <x v="0"/>
    <n v="36.058376825965297"/>
    <n v="36.058376825965297"/>
    <n v="3.6058376825965296E+16"/>
    <x v="3"/>
    <n v="4668"/>
    <s v="Si"/>
    <x v="1"/>
    <n v="2452.7424254377602"/>
    <n v="2.45274242543776E+16"/>
    <n v="274.66551320527299"/>
    <n v="2.74665513205273E+16"/>
    <x v="167"/>
    <n v="99.1"/>
  </r>
  <r>
    <x v="8"/>
    <n v="52"/>
    <x v="1"/>
    <x v="2"/>
    <x v="1"/>
    <x v="1"/>
    <x v="1"/>
    <x v="4666"/>
    <x v="1"/>
    <x v="1"/>
    <n v="36.053655915147104"/>
    <n v="3.60536559151471"/>
    <n v="3605365591514710"/>
    <x v="3"/>
    <n v="4669"/>
    <s v="No"/>
    <x v="0"/>
    <n v="210.922669965995"/>
    <n v="2109226699659950"/>
    <n v="21.439346209435101"/>
    <n v="2143934620943510"/>
    <x v="62"/>
    <n v="89.3"/>
  </r>
  <r>
    <x v="8"/>
    <n v="57"/>
    <x v="1"/>
    <x v="2"/>
    <x v="1"/>
    <x v="3"/>
    <x v="0"/>
    <x v="4667"/>
    <x v="0"/>
    <x v="3"/>
    <n v="36.050799364665693"/>
    <n v="36.050799364665693"/>
    <n v="3.6050799364665696E+16"/>
    <x v="3"/>
    <n v="4670"/>
    <s v="No"/>
    <x v="0"/>
    <n v="221.27282354400501"/>
    <n v="2212728235440050"/>
    <n v="21.8804804815585"/>
    <n v="2188048048155850"/>
    <x v="395"/>
    <n v="94.6"/>
  </r>
  <r>
    <x v="8"/>
    <n v="65"/>
    <x v="0"/>
    <x v="0"/>
    <x v="0"/>
    <x v="3"/>
    <x v="3"/>
    <x v="4668"/>
    <x v="0"/>
    <x v="1"/>
    <n v="36.0425367800296"/>
    <n v="3.6042536780029599"/>
    <n v="3604253678002960"/>
    <x v="3"/>
    <n v="4671"/>
    <s v="Si"/>
    <x v="1"/>
    <n v="2361.4216772238501"/>
    <n v="2.36142167722385E+16"/>
    <n v="3.0000000000000001E-12"/>
    <n v="300"/>
    <x v="501"/>
    <n v="106.8"/>
  </r>
  <r>
    <x v="8"/>
    <n v="61"/>
    <x v="0"/>
    <x v="0"/>
    <x v="1"/>
    <x v="3"/>
    <x v="0"/>
    <x v="4669"/>
    <x v="0"/>
    <x v="3"/>
    <n v="36.030440971727401"/>
    <n v="3.6030440971727402"/>
    <n v="3603044097172740"/>
    <x v="3"/>
    <n v="4672"/>
    <s v="Si"/>
    <x v="1"/>
    <n v="247.01901350197801"/>
    <n v="2470190135019780"/>
    <n v="3.0000000000000001E-12"/>
    <n v="300"/>
    <x v="302"/>
    <n v="103.7"/>
  </r>
  <r>
    <x v="8"/>
    <n v="64"/>
    <x v="0"/>
    <x v="5"/>
    <x v="1"/>
    <x v="0"/>
    <x v="0"/>
    <x v="4670"/>
    <x v="1"/>
    <x v="1"/>
    <n v="36.019824915134301"/>
    <n v="0.36019824915134302"/>
    <n v="360198249151343"/>
    <x v="3"/>
    <n v="4673"/>
    <s v="No"/>
    <x v="0"/>
    <n v="2080.1606409636702"/>
    <n v="2.08016064096367E+16"/>
    <n v="230.93105952264699"/>
    <n v="2.30931059522647E+16"/>
    <x v="312"/>
    <n v="97.2"/>
  </r>
  <r>
    <x v="8"/>
    <n v="61"/>
    <x v="0"/>
    <x v="3"/>
    <x v="2"/>
    <x v="0"/>
    <x v="0"/>
    <x v="4671"/>
    <x v="0"/>
    <x v="2"/>
    <n v="35.975750340528698"/>
    <n v="3.5975750340528698"/>
    <n v="3597575034052870"/>
    <x v="3"/>
    <n v="4674"/>
    <s v="No"/>
    <x v="0"/>
    <n v="2541.5164009663599"/>
    <n v="2.54151640096636E+16"/>
    <n v="248.07541659883299"/>
    <n v="2.48075416598833E+16"/>
    <x v="403"/>
    <n v="99.8"/>
  </r>
  <r>
    <x v="8"/>
    <n v="51"/>
    <x v="1"/>
    <x v="3"/>
    <x v="1"/>
    <x v="2"/>
    <x v="1"/>
    <x v="4672"/>
    <x v="0"/>
    <x v="1"/>
    <n v="35.952524196603896"/>
    <n v="3.5952524196603899"/>
    <n v="3595252419660390"/>
    <x v="3"/>
    <n v="4675"/>
    <s v="No"/>
    <x v="0"/>
    <n v="2185.9769759320402"/>
    <n v="2.18597697593204E+16"/>
    <n v="219.36222927998099"/>
    <n v="2.19362229279981E+16"/>
    <x v="155"/>
    <n v="91.3"/>
  </r>
  <r>
    <x v="8"/>
    <n v="52"/>
    <x v="1"/>
    <x v="9"/>
    <x v="3"/>
    <x v="0"/>
    <x v="1"/>
    <x v="4673"/>
    <x v="1"/>
    <x v="0"/>
    <n v="35.9287316269725"/>
    <n v="35.9287316269725"/>
    <n v="3.59287316269725E+16"/>
    <x v="3"/>
    <n v="4676"/>
    <s v="Si"/>
    <x v="1"/>
    <n v="2321.8241611480898"/>
    <n v="2.32182416114809E+16"/>
    <n v="297.86528919188999"/>
    <n v="2.9786528919189E+16"/>
    <x v="85"/>
    <n v="97.6"/>
  </r>
  <r>
    <x v="8"/>
    <n v="59"/>
    <x v="0"/>
    <x v="9"/>
    <x v="1"/>
    <x v="0"/>
    <x v="0"/>
    <x v="4674"/>
    <x v="1"/>
    <x v="1"/>
    <n v="35.920994234879302"/>
    <n v="3.5920994234879302"/>
    <n v="3592099423487930"/>
    <x v="3"/>
    <n v="4677"/>
    <s v="Si"/>
    <x v="1"/>
    <n v="2264.4962227318802"/>
    <n v="2.26449622273188E+16"/>
    <n v="24.7059272363235"/>
    <n v="2470592723632350"/>
    <x v="295"/>
    <n v="101.8"/>
  </r>
  <r>
    <x v="8"/>
    <n v="62"/>
    <x v="1"/>
    <x v="9"/>
    <x v="3"/>
    <x v="3"/>
    <x v="0"/>
    <x v="4675"/>
    <x v="0"/>
    <x v="1"/>
    <n v="35.907073760204604"/>
    <n v="3.5907073760204602"/>
    <n v="3590707376020460"/>
    <x v="3"/>
    <n v="4678"/>
    <s v="Si"/>
    <x v="1"/>
    <n v="2229.9665863253199"/>
    <n v="2.22996658632532E+16"/>
    <n v="264.862757896885"/>
    <n v="2.64862757896885E+16"/>
    <x v="432"/>
    <n v="96.6"/>
  </r>
  <r>
    <x v="8"/>
    <n v="59"/>
    <x v="1"/>
    <x v="9"/>
    <x v="1"/>
    <x v="3"/>
    <x v="0"/>
    <x v="4676"/>
    <x v="1"/>
    <x v="1"/>
    <n v="35.906413869214902"/>
    <n v="0.35906413869214898"/>
    <n v="359064138692149"/>
    <x v="3"/>
    <n v="4679"/>
    <s v="No"/>
    <x v="0"/>
    <n v="2165.4615020802798"/>
    <n v="2.16546150208028E+16"/>
    <n v="234.428858349515"/>
    <n v="2.34428858349515E+16"/>
    <x v="76"/>
    <n v="90"/>
  </r>
  <r>
    <x v="8"/>
    <n v="49"/>
    <x v="1"/>
    <x v="5"/>
    <x v="1"/>
    <x v="3"/>
    <x v="1"/>
    <x v="4677"/>
    <x v="1"/>
    <x v="1"/>
    <n v="35.901635294287402"/>
    <n v="3.59016352942874"/>
    <n v="3590163529428740"/>
    <x v="3"/>
    <n v="4680"/>
    <s v="Si"/>
    <x v="1"/>
    <n v="2139.5644903596199"/>
    <n v="2.13956449035962E+16"/>
    <n v="26.828448296096202"/>
    <n v="2682844829609620"/>
    <x v="116"/>
    <n v="99.8"/>
  </r>
  <r>
    <x v="8"/>
    <n v="57"/>
    <x v="0"/>
    <x v="0"/>
    <x v="0"/>
    <x v="3"/>
    <x v="0"/>
    <x v="4678"/>
    <x v="1"/>
    <x v="1"/>
    <n v="35.884959081378398"/>
    <n v="35.884959081378398"/>
    <n v="3588495908137840"/>
    <x v="3"/>
    <n v="4681"/>
    <s v="Si"/>
    <x v="1"/>
    <n v="224.04937890763199"/>
    <n v="2240493789076320"/>
    <n v="276.47315661744"/>
    <n v="2.7647315661744E+16"/>
    <x v="451"/>
    <n v="104"/>
  </r>
  <r>
    <x v="8"/>
    <n v="57"/>
    <x v="0"/>
    <x v="2"/>
    <x v="2"/>
    <x v="0"/>
    <x v="0"/>
    <x v="4679"/>
    <x v="0"/>
    <x v="1"/>
    <n v="35.874857082685601"/>
    <n v="0.35874857082685602"/>
    <n v="358748570826856"/>
    <x v="3"/>
    <n v="4682"/>
    <s v="Si"/>
    <x v="1"/>
    <n v="2429.5798790807598"/>
    <n v="2.42957987908076E+16"/>
    <n v="29.402042278894299"/>
    <n v="2940204227889430"/>
    <x v="429"/>
    <n v="106.6"/>
  </r>
  <r>
    <x v="8"/>
    <n v="58"/>
    <x v="0"/>
    <x v="1"/>
    <x v="0"/>
    <x v="3"/>
    <x v="0"/>
    <x v="4680"/>
    <x v="0"/>
    <x v="2"/>
    <n v="35.841355193264803"/>
    <n v="0.35841355193264801"/>
    <n v="358413551932648"/>
    <x v="3"/>
    <n v="4683"/>
    <s v="Si"/>
    <x v="1"/>
    <n v="2351.5890884680198"/>
    <n v="2.35158908846802E+16"/>
    <n v="274.06123096904702"/>
    <n v="2.74061230969047E+16"/>
    <x v="255"/>
    <n v="109.6"/>
  </r>
  <r>
    <x v="8"/>
    <n v="58"/>
    <x v="0"/>
    <x v="5"/>
    <x v="3"/>
    <x v="0"/>
    <x v="0"/>
    <x v="4681"/>
    <x v="1"/>
    <x v="1"/>
    <n v="35.817979230032201"/>
    <n v="3.58179792300322"/>
    <n v="3581797923003220"/>
    <x v="3"/>
    <n v="4684"/>
    <s v="No"/>
    <x v="0"/>
    <n v="228.650726276217"/>
    <n v="2286507262762170"/>
    <n v="22.1307862293665"/>
    <n v="2213078622936650"/>
    <x v="133"/>
    <n v="97.8"/>
  </r>
  <r>
    <x v="8"/>
    <n v="60"/>
    <x v="1"/>
    <x v="12"/>
    <x v="1"/>
    <x v="3"/>
    <x v="0"/>
    <x v="4682"/>
    <x v="0"/>
    <x v="3"/>
    <n v="35.789542567509997"/>
    <n v="3.578954256751"/>
    <n v="3578954256751000"/>
    <x v="3"/>
    <n v="4685"/>
    <s v="Si"/>
    <x v="1"/>
    <n v="2356.8963666023301"/>
    <n v="2.35689636660233E+16"/>
    <n v="237.706769603873"/>
    <n v="2.37706769603873E+16"/>
    <x v="224"/>
    <n v="99.9"/>
  </r>
  <r>
    <x v="8"/>
    <n v="66"/>
    <x v="0"/>
    <x v="9"/>
    <x v="0"/>
    <x v="3"/>
    <x v="3"/>
    <x v="4683"/>
    <x v="1"/>
    <x v="1"/>
    <n v="35.768810214078897"/>
    <n v="35.768810214078897"/>
    <n v="3.57688102140789E+16"/>
    <x v="3"/>
    <n v="4686"/>
    <s v="Si"/>
    <x v="1"/>
    <n v="22.9993824171951"/>
    <n v="229993824171951"/>
    <n v="295.40204509837702"/>
    <n v="2.95402045098377E+16"/>
    <x v="397"/>
    <n v="103.5"/>
  </r>
  <r>
    <x v="8"/>
    <n v="69"/>
    <x v="0"/>
    <x v="15"/>
    <x v="2"/>
    <x v="3"/>
    <x v="3"/>
    <x v="4684"/>
    <x v="0"/>
    <x v="1"/>
    <n v="35.746944314471001"/>
    <n v="3.5746944314471001E-2"/>
    <n v="35746944314471"/>
    <x v="3"/>
    <n v="4687"/>
    <s v="Si"/>
    <x v="1"/>
    <n v="2421.9798211059501"/>
    <n v="2.42197982110595E+16"/>
    <n v="26.248875832294601"/>
    <n v="2624887583229460"/>
    <x v="304"/>
    <n v="103"/>
  </r>
  <r>
    <x v="8"/>
    <n v="54"/>
    <x v="0"/>
    <x v="16"/>
    <x v="1"/>
    <x v="2"/>
    <x v="1"/>
    <x v="4685"/>
    <x v="1"/>
    <x v="0"/>
    <n v="35.745668677718101"/>
    <n v="3.5745668677718099"/>
    <n v="3574566867771810"/>
    <x v="3"/>
    <n v="4688"/>
    <s v="No"/>
    <x v="0"/>
    <n v="2007.15326365593"/>
    <n v="2.00715326365593E+16"/>
    <n v="23.985483834643201"/>
    <n v="2398548383464320"/>
    <x v="52"/>
    <n v="94.9"/>
  </r>
  <r>
    <x v="8"/>
    <n v="58"/>
    <x v="0"/>
    <x v="0"/>
    <x v="2"/>
    <x v="0"/>
    <x v="0"/>
    <x v="4686"/>
    <x v="0"/>
    <x v="3"/>
    <n v="35.739107869328301"/>
    <n v="3.5739107869328302"/>
    <n v="3573910786932830"/>
    <x v="3"/>
    <n v="4689"/>
    <s v="No"/>
    <x v="0"/>
    <n v="2155.64986544662"/>
    <n v="2.15564986544662E+16"/>
    <n v="229.128739827483"/>
    <n v="2.29128739827483E+16"/>
    <x v="458"/>
    <n v="101.4"/>
  </r>
  <r>
    <x v="8"/>
    <n v="66"/>
    <x v="1"/>
    <x v="13"/>
    <x v="0"/>
    <x v="0"/>
    <x v="3"/>
    <x v="4687"/>
    <x v="0"/>
    <x v="2"/>
    <n v="35.704268881257008"/>
    <n v="3.5704268881257002E-2"/>
    <n v="35704268881257"/>
    <x v="3"/>
    <n v="4690"/>
    <s v="Si"/>
    <x v="1"/>
    <n v="242.867383547283"/>
    <n v="2428673835472830"/>
    <n v="27.968470699075599"/>
    <n v="2796847069907560"/>
    <x v="500"/>
    <n v="106.4"/>
  </r>
  <r>
    <x v="8"/>
    <n v="58"/>
    <x v="1"/>
    <x v="2"/>
    <x v="1"/>
    <x v="0"/>
    <x v="0"/>
    <x v="4688"/>
    <x v="0"/>
    <x v="1"/>
    <n v="35.661499682085903"/>
    <n v="3.56614996820859"/>
    <n v="3566149968208590"/>
    <x v="3"/>
    <n v="4691"/>
    <s v="No"/>
    <x v="0"/>
    <n v="199.670368144572"/>
    <n v="1996703681445720"/>
    <n v="232.858300515237"/>
    <n v="2.32858300515237E+16"/>
    <x v="300"/>
    <n v="96.3"/>
  </r>
  <r>
    <x v="8"/>
    <n v="73"/>
    <x v="1"/>
    <x v="0"/>
    <x v="0"/>
    <x v="3"/>
    <x v="3"/>
    <x v="4689"/>
    <x v="1"/>
    <x v="3"/>
    <n v="35.661252783033198"/>
    <n v="3.5661252783033199"/>
    <n v="3566125278303320"/>
    <x v="3"/>
    <n v="4692"/>
    <s v="Si"/>
    <x v="1"/>
    <n v="2248.3071712043502"/>
    <n v="2.24830717120435E+16"/>
    <n v="26.288226699842198"/>
    <n v="2628822669984220"/>
    <x v="547"/>
    <n v="113.1"/>
  </r>
  <r>
    <x v="8"/>
    <n v="59"/>
    <x v="1"/>
    <x v="0"/>
    <x v="0"/>
    <x v="3"/>
    <x v="0"/>
    <x v="4690"/>
    <x v="0"/>
    <x v="1"/>
    <n v="35.620944556374702"/>
    <n v="3.5620944556374701"/>
    <n v="3562094455637470"/>
    <x v="3"/>
    <n v="4693"/>
    <s v="No"/>
    <x v="0"/>
    <n v="2526.6955478039699"/>
    <n v="2.52669554780397E+16"/>
    <n v="0.29131355641452"/>
    <n v="29131355641452"/>
    <x v="498"/>
    <n v="103.6"/>
  </r>
  <r>
    <x v="8"/>
    <n v="63"/>
    <x v="0"/>
    <x v="0"/>
    <x v="1"/>
    <x v="3"/>
    <x v="0"/>
    <x v="4691"/>
    <x v="1"/>
    <x v="3"/>
    <n v="35.598315893067401"/>
    <n v="3.5598315893067398"/>
    <n v="3559831589306740"/>
    <x v="3"/>
    <n v="4694"/>
    <s v="No"/>
    <x v="0"/>
    <n v="1693.2238957779"/>
    <n v="1.6932238957779E+16"/>
    <n v="244.171375174752"/>
    <n v="2.44171375174752E+16"/>
    <x v="216"/>
    <n v="97"/>
  </r>
  <r>
    <x v="8"/>
    <n v="62"/>
    <x v="1"/>
    <x v="6"/>
    <x v="1"/>
    <x v="3"/>
    <x v="0"/>
    <x v="4692"/>
    <x v="0"/>
    <x v="1"/>
    <n v="35.5820281031313"/>
    <n v="3.55820281031313"/>
    <n v="3558202810313130"/>
    <x v="3"/>
    <n v="4695"/>
    <s v="No"/>
    <x v="0"/>
    <n v="2168.8635080968802"/>
    <n v="2.16886350809688E+16"/>
    <n v="275.52635168584999"/>
    <n v="2.7552635168585E+16"/>
    <x v="67"/>
    <n v="94.2"/>
  </r>
  <r>
    <x v="8"/>
    <n v="53"/>
    <x v="1"/>
    <x v="2"/>
    <x v="1"/>
    <x v="3"/>
    <x v="1"/>
    <x v="4693"/>
    <x v="1"/>
    <x v="3"/>
    <n v="35.572715939399998"/>
    <n v="3.5572715939399999"/>
    <n v="3557271593940000"/>
    <x v="3"/>
    <n v="4696"/>
    <s v="No"/>
    <x v="0"/>
    <n v="1954.0006234555799"/>
    <n v="1.95400062345558E+16"/>
    <n v="22.398331833482999"/>
    <n v="2239833183348300"/>
    <x v="235"/>
    <n v="92.1"/>
  </r>
  <r>
    <x v="8"/>
    <n v="47"/>
    <x v="1"/>
    <x v="0"/>
    <x v="2"/>
    <x v="3"/>
    <x v="1"/>
    <x v="4694"/>
    <x v="0"/>
    <x v="3"/>
    <n v="35.566595536205597"/>
    <n v="3.5566595536205599"/>
    <n v="3556659553620560"/>
    <x v="3"/>
    <n v="4697"/>
    <s v="No"/>
    <x v="0"/>
    <n v="2049.5118565133598"/>
    <n v="2.04951185651336E+16"/>
    <n v="240.63905845255101"/>
    <n v="2.40639058452551E+16"/>
    <x v="267"/>
    <n v="90.9"/>
  </r>
  <r>
    <x v="8"/>
    <n v="64"/>
    <x v="0"/>
    <x v="2"/>
    <x v="1"/>
    <x v="0"/>
    <x v="0"/>
    <x v="4695"/>
    <x v="1"/>
    <x v="3"/>
    <n v="35.561456234917699"/>
    <n v="3.5561456234917701"/>
    <n v="3556145623491770"/>
    <x v="3"/>
    <n v="4698"/>
    <s v="No"/>
    <x v="0"/>
    <n v="2099.1160011229299"/>
    <n v="2.09911600112293E+16"/>
    <n v="226.555880358102"/>
    <n v="2.26555880358102E+16"/>
    <x v="197"/>
    <n v="107"/>
  </r>
  <r>
    <x v="8"/>
    <n v="69"/>
    <x v="1"/>
    <x v="5"/>
    <x v="0"/>
    <x v="3"/>
    <x v="3"/>
    <x v="4696"/>
    <x v="0"/>
    <x v="0"/>
    <n v="35.560042873833197"/>
    <n v="35.560042873833197"/>
    <n v="3.55600428738332E+16"/>
    <x v="3"/>
    <n v="4699"/>
    <s v="Si"/>
    <x v="1"/>
    <n v="2449.7093338366799"/>
    <n v="2.44970933383668E+16"/>
    <n v="28.942205253698098"/>
    <n v="2894220525369810"/>
    <x v="557"/>
    <n v="109.6"/>
  </r>
  <r>
    <x v="8"/>
    <n v="70"/>
    <x v="1"/>
    <x v="15"/>
    <x v="2"/>
    <x v="3"/>
    <x v="3"/>
    <x v="4697"/>
    <x v="0"/>
    <x v="1"/>
    <n v="35.546558227606504"/>
    <n v="35.546558227606504"/>
    <n v="3.55465582276065E+16"/>
    <x v="3"/>
    <n v="4700"/>
    <s v="Si"/>
    <x v="1"/>
    <n v="2250.6713865566799"/>
    <n v="2.25067138655668E+16"/>
    <n v="24.862184040178601"/>
    <n v="2486218404017860"/>
    <x v="533"/>
    <n v="103.4"/>
  </r>
  <r>
    <x v="8"/>
    <n v="55"/>
    <x v="0"/>
    <x v="17"/>
    <x v="1"/>
    <x v="0"/>
    <x v="0"/>
    <x v="4698"/>
    <x v="0"/>
    <x v="1"/>
    <n v="35.5432664017289"/>
    <n v="35.5432664017289"/>
    <n v="3.55432664017289E+16"/>
    <x v="3"/>
    <n v="4701"/>
    <s v="No"/>
    <x v="0"/>
    <n v="23.009151094995499"/>
    <n v="230091510949955"/>
    <n v="216.343879550965"/>
    <n v="2.16343879550965E+16"/>
    <x v="395"/>
    <n v="97.4"/>
  </r>
  <r>
    <x v="8"/>
    <n v="50"/>
    <x v="0"/>
    <x v="9"/>
    <x v="1"/>
    <x v="0"/>
    <x v="1"/>
    <x v="4699"/>
    <x v="0"/>
    <x v="1"/>
    <n v="35.538567764077001"/>
    <n v="3.5538567764077"/>
    <n v="3553856776407700"/>
    <x v="3"/>
    <n v="4702"/>
    <s v="No"/>
    <x v="0"/>
    <n v="2339.7871129913601"/>
    <n v="2.33978711299136E+16"/>
    <n v="238.91883230018601"/>
    <n v="2.38918832300186E+16"/>
    <x v="52"/>
    <n v="86.3"/>
  </r>
  <r>
    <x v="8"/>
    <n v="66"/>
    <x v="1"/>
    <x v="6"/>
    <x v="2"/>
    <x v="3"/>
    <x v="3"/>
    <x v="4700"/>
    <x v="0"/>
    <x v="1"/>
    <n v="35.5371010293618"/>
    <n v="35.5371010293618"/>
    <n v="3.55371010293618E+16"/>
    <x v="3"/>
    <n v="4703"/>
    <s v="No"/>
    <x v="0"/>
    <n v="2318.24011264717"/>
    <n v="2.31824011264717E+16"/>
    <n v="234.08366581206599"/>
    <n v="2.34083665812066E+16"/>
    <x v="335"/>
    <n v="99.3"/>
  </r>
  <r>
    <x v="8"/>
    <n v="59"/>
    <x v="0"/>
    <x v="2"/>
    <x v="1"/>
    <x v="2"/>
    <x v="0"/>
    <x v="4701"/>
    <x v="0"/>
    <x v="1"/>
    <n v="35.533739838502001"/>
    <n v="3.5533739838502001"/>
    <n v="3553373983850200"/>
    <x v="3"/>
    <n v="4704"/>
    <s v="No"/>
    <x v="0"/>
    <n v="223.153256605813"/>
    <n v="2231532566058130"/>
    <n v="226.08551313837199"/>
    <n v="2.26085513138372E+16"/>
    <x v="314"/>
    <n v="103.1"/>
  </r>
  <r>
    <x v="8"/>
    <n v="65"/>
    <x v="0"/>
    <x v="17"/>
    <x v="2"/>
    <x v="3"/>
    <x v="3"/>
    <x v="4702"/>
    <x v="0"/>
    <x v="1"/>
    <n v="35.512116725261095"/>
    <n v="3.5512116725261098"/>
    <n v="3551211672526110"/>
    <x v="3"/>
    <n v="4705"/>
    <s v="Si"/>
    <x v="1"/>
    <n v="266.18318568116001"/>
    <n v="2661831856811600"/>
    <n v="28.388756200527201"/>
    <n v="2838875620052720"/>
    <x v="464"/>
    <n v="109.9"/>
  </r>
  <r>
    <x v="8"/>
    <n v="59"/>
    <x v="0"/>
    <x v="4"/>
    <x v="1"/>
    <x v="3"/>
    <x v="0"/>
    <x v="4703"/>
    <x v="0"/>
    <x v="1"/>
    <n v="35.509446851696097"/>
    <n v="3.5509446851696098"/>
    <n v="3550944685169610"/>
    <x v="3"/>
    <n v="4706"/>
    <s v="No"/>
    <x v="0"/>
    <n v="2243.59538861787"/>
    <n v="2.24359538861787E+16"/>
    <n v="278.87585139845498"/>
    <n v="2.78875851398455E+16"/>
    <x v="373"/>
    <n v="99.1"/>
  </r>
  <r>
    <x v="8"/>
    <n v="54"/>
    <x v="1"/>
    <x v="10"/>
    <x v="0"/>
    <x v="3"/>
    <x v="1"/>
    <x v="4704"/>
    <x v="1"/>
    <x v="0"/>
    <n v="35.492025951135297"/>
    <n v="35.492025951135297"/>
    <n v="3.54920259511353E+16"/>
    <x v="3"/>
    <n v="4707"/>
    <s v="Si"/>
    <x v="1"/>
    <n v="252.46741632043299"/>
    <n v="2524674163204330"/>
    <n v="3.0000000000000001E-12"/>
    <n v="300"/>
    <x v="489"/>
    <n v="103.5"/>
  </r>
  <r>
    <x v="8"/>
    <n v="63"/>
    <x v="0"/>
    <x v="7"/>
    <x v="2"/>
    <x v="0"/>
    <x v="0"/>
    <x v="4705"/>
    <x v="0"/>
    <x v="1"/>
    <n v="35.473437227972099"/>
    <n v="3.5473437227972102"/>
    <n v="3547343722797210"/>
    <x v="3"/>
    <n v="4708"/>
    <s v="No"/>
    <x v="0"/>
    <n v="2157.3707227397599"/>
    <n v="2.15737072273976E+16"/>
    <n v="222.23698072132501"/>
    <n v="2.22236980721325E+16"/>
    <x v="318"/>
    <n v="104.2"/>
  </r>
  <r>
    <x v="8"/>
    <n v="45"/>
    <x v="1"/>
    <x v="2"/>
    <x v="1"/>
    <x v="0"/>
    <x v="1"/>
    <x v="4706"/>
    <x v="1"/>
    <x v="3"/>
    <n v="35.4644151715475"/>
    <n v="35.4644151715475"/>
    <n v="3.54644151715475E+16"/>
    <x v="3"/>
    <n v="4709"/>
    <s v="Si"/>
    <x v="1"/>
    <n v="2149.8995782820398"/>
    <n v="2.14989957828204E+16"/>
    <n v="25.981026569757798"/>
    <n v="2598102656975780"/>
    <x v="101"/>
    <n v="85.7"/>
  </r>
  <r>
    <x v="8"/>
    <n v="58"/>
    <x v="0"/>
    <x v="5"/>
    <x v="3"/>
    <x v="3"/>
    <x v="0"/>
    <x v="4707"/>
    <x v="0"/>
    <x v="1"/>
    <n v="35.448193905539902"/>
    <n v="35.448193905539902"/>
    <n v="3544819390553990"/>
    <x v="3"/>
    <n v="4710"/>
    <s v="Si"/>
    <x v="1"/>
    <n v="2218.8446233893701"/>
    <n v="2.21884462338937E+16"/>
    <n v="26.4465645375126"/>
    <n v="2644656453751260"/>
    <x v="283"/>
    <n v="103.2"/>
  </r>
  <r>
    <x v="8"/>
    <n v="60"/>
    <x v="1"/>
    <x v="0"/>
    <x v="0"/>
    <x v="3"/>
    <x v="0"/>
    <x v="4708"/>
    <x v="0"/>
    <x v="2"/>
    <n v="35.439870853509298"/>
    <n v="35.439870853509298"/>
    <n v="3.54398708535093E+16"/>
    <x v="3"/>
    <n v="4711"/>
    <s v="Si"/>
    <x v="1"/>
    <n v="2430.0111666313301"/>
    <n v="2.43001116663133E+16"/>
    <n v="295.60110888407399"/>
    <n v="2.95601108884074E+16"/>
    <x v="538"/>
    <n v="106.4"/>
  </r>
  <r>
    <x v="8"/>
    <n v="59"/>
    <x v="0"/>
    <x v="0"/>
    <x v="2"/>
    <x v="0"/>
    <x v="0"/>
    <x v="4709"/>
    <x v="0"/>
    <x v="0"/>
    <n v="35.425573411741802"/>
    <n v="35.425573411741802"/>
    <n v="3.54255734117418E+16"/>
    <x v="3"/>
    <n v="4712"/>
    <s v="No"/>
    <x v="0"/>
    <n v="203.93230413927"/>
    <n v="2039323041392700"/>
    <n v="276.632205232422"/>
    <n v="2.76632205232422E+16"/>
    <x v="276"/>
    <n v="103.1"/>
  </r>
  <r>
    <x v="8"/>
    <n v="61"/>
    <x v="1"/>
    <x v="4"/>
    <x v="3"/>
    <x v="0"/>
    <x v="0"/>
    <x v="190"/>
    <x v="1"/>
    <x v="1"/>
    <n v="35.4077848473434"/>
    <n v="0.35407784847343399"/>
    <n v="354077848473434"/>
    <x v="3"/>
    <n v="4713"/>
    <s v="No"/>
    <x v="0"/>
    <n v="1853.8266367380199"/>
    <n v="1.85382663673802E+16"/>
    <n v="26.141868652612299"/>
    <n v="2614186865261230"/>
    <x v="240"/>
    <n v="101.2"/>
  </r>
  <r>
    <x v="8"/>
    <n v="70"/>
    <x v="1"/>
    <x v="6"/>
    <x v="2"/>
    <x v="0"/>
    <x v="3"/>
    <x v="4710"/>
    <x v="1"/>
    <x v="1"/>
    <n v="35.407692818789698"/>
    <n v="3.54076928187897"/>
    <n v="3540769281878970"/>
    <x v="3"/>
    <n v="4714"/>
    <s v="Si"/>
    <x v="1"/>
    <n v="2415.9561234082398"/>
    <n v="2.41595612340824E+16"/>
    <n v="262.86506262383602"/>
    <n v="2.62865062623836E+16"/>
    <x v="288"/>
    <n v="102.8"/>
  </r>
  <r>
    <x v="8"/>
    <n v="71"/>
    <x v="0"/>
    <x v="2"/>
    <x v="2"/>
    <x v="3"/>
    <x v="3"/>
    <x v="4711"/>
    <x v="1"/>
    <x v="3"/>
    <n v="35.378105042803803"/>
    <n v="3.53781050428038"/>
    <n v="3537810504280380"/>
    <x v="3"/>
    <n v="4715"/>
    <s v="Si"/>
    <x v="1"/>
    <n v="2189.9744886376998"/>
    <n v="2.1899744886377E+16"/>
    <n v="260.76581724756602"/>
    <n v="2.60765817247566E+16"/>
    <x v="530"/>
    <n v="108.3"/>
  </r>
  <r>
    <x v="8"/>
    <n v="53"/>
    <x v="0"/>
    <x v="2"/>
    <x v="1"/>
    <x v="2"/>
    <x v="1"/>
    <x v="4712"/>
    <x v="1"/>
    <x v="3"/>
    <n v="35.352783173882898"/>
    <n v="35.352783173882898"/>
    <n v="3.53527831738829E+16"/>
    <x v="3"/>
    <n v="4716"/>
    <s v="No"/>
    <x v="0"/>
    <n v="2100.7980535659699"/>
    <n v="2.10079805356597E+16"/>
    <n v="227.422794642996"/>
    <n v="2.27422794642996E+16"/>
    <x v="126"/>
    <n v="94.4"/>
  </r>
  <r>
    <x v="8"/>
    <n v="65"/>
    <x v="1"/>
    <x v="1"/>
    <x v="3"/>
    <x v="3"/>
    <x v="3"/>
    <x v="4713"/>
    <x v="1"/>
    <x v="3"/>
    <n v="35.315173106839602"/>
    <n v="3.5315173106839599"/>
    <n v="3531517310683960"/>
    <x v="3"/>
    <n v="4717"/>
    <s v="No"/>
    <x v="0"/>
    <n v="2167.4912065609501"/>
    <n v="2.16749120656095E+16"/>
    <n v="234.13880904407699"/>
    <n v="2.34138809044077E+16"/>
    <x v="424"/>
    <n v="98.5"/>
  </r>
  <r>
    <x v="8"/>
    <n v="65"/>
    <x v="0"/>
    <x v="12"/>
    <x v="3"/>
    <x v="2"/>
    <x v="3"/>
    <x v="4714"/>
    <x v="1"/>
    <x v="1"/>
    <n v="35.310828165363603"/>
    <n v="3.5310828165363599"/>
    <n v="3531082816536360"/>
    <x v="3"/>
    <n v="4718"/>
    <s v="No"/>
    <x v="0"/>
    <n v="229.72108761089601"/>
    <n v="2297210876108960"/>
    <n v="245.865938123837"/>
    <n v="2.45865938123837E+16"/>
    <x v="335"/>
    <n v="99.3"/>
  </r>
  <r>
    <x v="8"/>
    <n v="60"/>
    <x v="1"/>
    <x v="2"/>
    <x v="3"/>
    <x v="3"/>
    <x v="0"/>
    <x v="4715"/>
    <x v="0"/>
    <x v="0"/>
    <n v="35.281887775612901"/>
    <n v="0.35281887775612902"/>
    <n v="352818877756129"/>
    <x v="3"/>
    <n v="4719"/>
    <s v="No"/>
    <x v="0"/>
    <n v="2198.0594049726301"/>
    <n v="2.19805940497263E+16"/>
    <n v="231.46948783982"/>
    <n v="2.3146948783982E+16"/>
    <x v="16"/>
    <n v="99.3"/>
  </r>
  <r>
    <x v="8"/>
    <n v="61"/>
    <x v="0"/>
    <x v="8"/>
    <x v="2"/>
    <x v="0"/>
    <x v="0"/>
    <x v="4716"/>
    <x v="0"/>
    <x v="1"/>
    <n v="35.269599146601998"/>
    <n v="35.269599146601998"/>
    <n v="3.5269599146602E+16"/>
    <x v="3"/>
    <n v="4720"/>
    <s v="Si"/>
    <x v="1"/>
    <n v="248.52635749678001"/>
    <n v="2485263574967800"/>
    <n v="295.011810297316"/>
    <n v="2.95011810297316E+16"/>
    <x v="496"/>
    <n v="106.6"/>
  </r>
  <r>
    <x v="8"/>
    <n v="46"/>
    <x v="0"/>
    <x v="3"/>
    <x v="2"/>
    <x v="3"/>
    <x v="1"/>
    <x v="4717"/>
    <x v="0"/>
    <x v="2"/>
    <n v="35.262639405437596"/>
    <n v="35.262639405437596"/>
    <n v="3526263940543760"/>
    <x v="3"/>
    <n v="4721"/>
    <s v="Si"/>
    <x v="1"/>
    <n v="2395.89669364867"/>
    <n v="2.39589669364867E+16"/>
    <n v="252.12292539660601"/>
    <n v="2.52122925396606E+16"/>
    <x v="208"/>
    <n v="98.1"/>
  </r>
  <r>
    <x v="8"/>
    <n v="54"/>
    <x v="1"/>
    <x v="2"/>
    <x v="1"/>
    <x v="2"/>
    <x v="1"/>
    <x v="4718"/>
    <x v="1"/>
    <x v="3"/>
    <n v="35.261755863128698"/>
    <n v="35.261755863128698"/>
    <n v="3.52617558631287E+16"/>
    <x v="3"/>
    <n v="4722"/>
    <s v="No"/>
    <x v="0"/>
    <n v="2043.98445552149"/>
    <n v="2.04398445552149E+16"/>
    <n v="230.08389435700701"/>
    <n v="2.30083894357007E+16"/>
    <x v="221"/>
    <n v="87.8"/>
  </r>
  <r>
    <x v="8"/>
    <n v="62"/>
    <x v="1"/>
    <x v="9"/>
    <x v="1"/>
    <x v="0"/>
    <x v="0"/>
    <x v="4719"/>
    <x v="1"/>
    <x v="1"/>
    <n v="35.207914692736999"/>
    <n v="35.207914692736999"/>
    <n v="3520791469273700"/>
    <x v="3"/>
    <n v="4723"/>
    <s v="No"/>
    <x v="0"/>
    <n v="2233.43793900422"/>
    <n v="2.23343793900422E+16"/>
    <n v="266.92858758718103"/>
    <n v="2.66928587587181E+16"/>
    <x v="309"/>
    <n v="95.3"/>
  </r>
  <r>
    <x v="8"/>
    <n v="53"/>
    <x v="0"/>
    <x v="4"/>
    <x v="1"/>
    <x v="0"/>
    <x v="1"/>
    <x v="4720"/>
    <x v="0"/>
    <x v="0"/>
    <n v="35.194726446100503"/>
    <n v="3.5194726446100502"/>
    <n v="3519472644610050"/>
    <x v="3"/>
    <n v="4724"/>
    <s v="No"/>
    <x v="0"/>
    <n v="2210.6134976030098"/>
    <n v="2.21061349760301E+16"/>
    <n v="264.01205169224698"/>
    <n v="2.64012051692247E+16"/>
    <x v="7"/>
    <n v="94"/>
  </r>
  <r>
    <x v="8"/>
    <n v="70"/>
    <x v="1"/>
    <x v="3"/>
    <x v="3"/>
    <x v="3"/>
    <x v="3"/>
    <x v="4721"/>
    <x v="0"/>
    <x v="3"/>
    <n v="35.164443738918997"/>
    <n v="35.164443738918997"/>
    <n v="3516444373891900"/>
    <x v="3"/>
    <n v="4725"/>
    <s v="Si"/>
    <x v="1"/>
    <n v="2434.1788233068401"/>
    <n v="2.43417882330684E+16"/>
    <n v="286.34385686983399"/>
    <n v="2.86343856869834E+16"/>
    <x v="558"/>
    <n v="101.6"/>
  </r>
  <r>
    <x v="8"/>
    <n v="67"/>
    <x v="1"/>
    <x v="9"/>
    <x v="0"/>
    <x v="3"/>
    <x v="3"/>
    <x v="4722"/>
    <x v="0"/>
    <x v="3"/>
    <n v="35.152585026226603"/>
    <n v="35.152585026226603"/>
    <n v="3.51525850262266E+16"/>
    <x v="3"/>
    <n v="4726"/>
    <s v="Si"/>
    <x v="1"/>
    <n v="238.90892389420301"/>
    <n v="2389089238942030"/>
    <n v="259.44643904838102"/>
    <n v="2.59446439048381E+16"/>
    <x v="371"/>
    <n v="102.7"/>
  </r>
  <r>
    <x v="8"/>
    <n v="61"/>
    <x v="0"/>
    <x v="0"/>
    <x v="1"/>
    <x v="3"/>
    <x v="0"/>
    <x v="4723"/>
    <x v="1"/>
    <x v="3"/>
    <n v="35.145367917123401"/>
    <n v="35.145367917123401"/>
    <n v="3.51453679171234E+16"/>
    <x v="3"/>
    <n v="4727"/>
    <s v="No"/>
    <x v="0"/>
    <n v="2334.7108132324101"/>
    <n v="2.33471081323241E+16"/>
    <n v="232.537642854768"/>
    <n v="2.32537642854768E+16"/>
    <x v="260"/>
    <n v="97.5"/>
  </r>
  <r>
    <x v="8"/>
    <n v="62"/>
    <x v="0"/>
    <x v="11"/>
    <x v="1"/>
    <x v="3"/>
    <x v="0"/>
    <x v="4724"/>
    <x v="1"/>
    <x v="3"/>
    <n v="35.143240945305799"/>
    <n v="3.51432409453058"/>
    <n v="3514324094530580"/>
    <x v="3"/>
    <n v="4728"/>
    <s v="No"/>
    <x v="0"/>
    <n v="2031.9318269380899"/>
    <n v="2.03193182693809E+16"/>
    <n v="273.01089083302401"/>
    <n v="2.73010890833024E+16"/>
    <x v="399"/>
    <n v="103.7"/>
  </r>
  <r>
    <x v="8"/>
    <n v="71"/>
    <x v="0"/>
    <x v="5"/>
    <x v="3"/>
    <x v="3"/>
    <x v="3"/>
    <x v="4725"/>
    <x v="1"/>
    <x v="3"/>
    <n v="35.1419282343969"/>
    <n v="35.1419282343969"/>
    <n v="3.51419282343969E+16"/>
    <x v="3"/>
    <n v="4729"/>
    <s v="No"/>
    <x v="0"/>
    <n v="2531.4544456752101"/>
    <n v="2.53145444567521E+16"/>
    <n v="28.576780228313599"/>
    <n v="2857678022831360"/>
    <x v="445"/>
    <n v="106.8"/>
  </r>
  <r>
    <x v="8"/>
    <n v="62"/>
    <x v="1"/>
    <x v="0"/>
    <x v="1"/>
    <x v="3"/>
    <x v="0"/>
    <x v="4726"/>
    <x v="0"/>
    <x v="1"/>
    <n v="35.133519810998898"/>
    <n v="35.133519810998898"/>
    <n v="3513351981099890"/>
    <x v="3"/>
    <n v="4730"/>
    <s v="No"/>
    <x v="0"/>
    <n v="207.296427057221"/>
    <n v="2072964270572210"/>
    <n v="256.89770003162198"/>
    <n v="2.56897700031622E+16"/>
    <x v="52"/>
    <n v="94.2"/>
  </r>
  <r>
    <x v="8"/>
    <n v="58"/>
    <x v="0"/>
    <x v="9"/>
    <x v="1"/>
    <x v="2"/>
    <x v="0"/>
    <x v="4727"/>
    <x v="1"/>
    <x v="3"/>
    <n v="35.117894747671102"/>
    <n v="3.5117894747671099"/>
    <n v="3511789474767110"/>
    <x v="3"/>
    <n v="4731"/>
    <s v="Si"/>
    <x v="1"/>
    <n v="2053.5613132660101"/>
    <n v="2.05356131326601E+16"/>
    <n v="236.15690045206401"/>
    <n v="2.36156900452064E+16"/>
    <x v="322"/>
    <n v="106.2"/>
  </r>
  <r>
    <x v="8"/>
    <n v="55"/>
    <x v="0"/>
    <x v="0"/>
    <x v="1"/>
    <x v="3"/>
    <x v="0"/>
    <x v="4728"/>
    <x v="1"/>
    <x v="3"/>
    <n v="35.113528245937601"/>
    <n v="3.51135282459376"/>
    <n v="3511352824593760"/>
    <x v="3"/>
    <n v="4732"/>
    <s v="No"/>
    <x v="0"/>
    <n v="2420.46705778562"/>
    <n v="2.42046705778562E+16"/>
    <n v="24.970391359879098"/>
    <n v="2497039135987910"/>
    <x v="170"/>
    <n v="105"/>
  </r>
  <r>
    <x v="8"/>
    <n v="62"/>
    <x v="0"/>
    <x v="7"/>
    <x v="1"/>
    <x v="3"/>
    <x v="0"/>
    <x v="4729"/>
    <x v="0"/>
    <x v="3"/>
    <n v="35.108897622155197"/>
    <n v="35.108897622155197"/>
    <n v="3.51088976221552E+16"/>
    <x v="3"/>
    <n v="4733"/>
    <s v="Si"/>
    <x v="1"/>
    <n v="217.74363970667301"/>
    <n v="2177436397066730"/>
    <n v="24.081653515529499"/>
    <n v="2408165351552950"/>
    <x v="432"/>
    <n v="95.2"/>
  </r>
  <r>
    <x v="8"/>
    <n v="68"/>
    <x v="1"/>
    <x v="2"/>
    <x v="0"/>
    <x v="3"/>
    <x v="3"/>
    <x v="4730"/>
    <x v="0"/>
    <x v="2"/>
    <n v="35.085324515836398"/>
    <n v="3.50853245158364"/>
    <n v="3508532451583640"/>
    <x v="3"/>
    <n v="4734"/>
    <s v="Si"/>
    <x v="1"/>
    <n v="2426.4649396128402"/>
    <n v="2.42646493961284E+16"/>
    <n v="268.48771123840498"/>
    <n v="2.68487711238405E+16"/>
    <x v="329"/>
    <n v="103"/>
  </r>
  <r>
    <x v="8"/>
    <n v="65"/>
    <x v="0"/>
    <x v="1"/>
    <x v="2"/>
    <x v="3"/>
    <x v="3"/>
    <x v="4731"/>
    <x v="0"/>
    <x v="0"/>
    <n v="35.076787226491597"/>
    <n v="3.5076787226491599"/>
    <n v="3507678722649160"/>
    <x v="3"/>
    <n v="4735"/>
    <s v="No"/>
    <x v="0"/>
    <n v="2575.3123614220499"/>
    <n v="2.57531236142205E+16"/>
    <n v="26.391331967876599"/>
    <n v="2639133196787660"/>
    <x v="429"/>
    <n v="102.1"/>
  </r>
  <r>
    <x v="8"/>
    <n v="61"/>
    <x v="1"/>
    <x v="4"/>
    <x v="3"/>
    <x v="0"/>
    <x v="0"/>
    <x v="4732"/>
    <x v="1"/>
    <x v="1"/>
    <n v="35.064433991947396"/>
    <n v="3.5064433991947399"/>
    <n v="3506443399194740"/>
    <x v="3"/>
    <n v="4736"/>
    <s v="No"/>
    <x v="0"/>
    <n v="2073.00439984576"/>
    <n v="2.07300439984576E+16"/>
    <n v="26.000743409119199"/>
    <n v="2600074340911920"/>
    <x v="16"/>
    <n v="96.4"/>
  </r>
  <r>
    <x v="8"/>
    <n v="61"/>
    <x v="0"/>
    <x v="8"/>
    <x v="1"/>
    <x v="2"/>
    <x v="0"/>
    <x v="4733"/>
    <x v="2"/>
    <x v="3"/>
    <n v="35.046837430160302"/>
    <n v="3.50468374301603"/>
    <n v="3504683743016030"/>
    <x v="3"/>
    <n v="4737"/>
    <s v="No"/>
    <x v="0"/>
    <n v="2061.6339006705398"/>
    <n v="2.06163390067054E+16"/>
    <n v="225.22000159909399"/>
    <n v="2.25220001599094E+16"/>
    <x v="299"/>
    <n v="97.8"/>
  </r>
  <r>
    <x v="8"/>
    <n v="47"/>
    <x v="0"/>
    <x v="1"/>
    <x v="1"/>
    <x v="3"/>
    <x v="1"/>
    <x v="4734"/>
    <x v="1"/>
    <x v="1"/>
    <n v="35.0434379675523"/>
    <n v="35.0434379675523"/>
    <n v="3.50434379675523E+16"/>
    <x v="3"/>
    <n v="4738"/>
    <s v="No"/>
    <x v="0"/>
    <n v="232.14856938764501"/>
    <n v="2321485693876450"/>
    <n v="2.3413583452069902"/>
    <n v="234135834520699"/>
    <x v="369"/>
    <n v="92.3"/>
  </r>
  <r>
    <x v="8"/>
    <n v="72"/>
    <x v="0"/>
    <x v="1"/>
    <x v="2"/>
    <x v="0"/>
    <x v="3"/>
    <x v="4735"/>
    <x v="1"/>
    <x v="3"/>
    <n v="35.000460158315001"/>
    <n v="3.5000460158314999"/>
    <n v="3500046015831500"/>
    <x v="3"/>
    <n v="4739"/>
    <s v="No"/>
    <x v="0"/>
    <n v="21.964281142903499"/>
    <n v="219642811429035"/>
    <n v="183.82051965360901"/>
    <n v="1.83820519653609E+16"/>
    <x v="180"/>
    <n v="103.4"/>
  </r>
  <r>
    <x v="2"/>
    <n v="69"/>
    <x v="0"/>
    <x v="8"/>
    <x v="2"/>
    <x v="0"/>
    <x v="3"/>
    <x v="4736"/>
    <x v="0"/>
    <x v="3"/>
    <n v="39.9378753367454"/>
    <n v="3.9937875336745399"/>
    <n v="3993787533674540"/>
    <x v="3"/>
    <n v="4740"/>
    <s v="Si"/>
    <x v="1"/>
    <n v="23.341919933732701"/>
    <n v="233419199337327"/>
    <n v="246.833470791742"/>
    <n v="2.46833470791742E+16"/>
    <x v="324"/>
    <n v="106"/>
  </r>
  <r>
    <x v="2"/>
    <n v="48"/>
    <x v="1"/>
    <x v="0"/>
    <x v="1"/>
    <x v="3"/>
    <x v="1"/>
    <x v="4737"/>
    <x v="1"/>
    <x v="1"/>
    <n v="39.785723623518898"/>
    <n v="39.785723623518898"/>
    <n v="3.9785723623518896E+16"/>
    <x v="3"/>
    <n v="4741"/>
    <s v="No"/>
    <x v="0"/>
    <n v="2228.1535588909401"/>
    <n v="2.22815355889094E+16"/>
    <n v="226.70172665629599"/>
    <n v="2.26701726656296E+16"/>
    <x v="47"/>
    <n v="94.4"/>
  </r>
  <r>
    <x v="2"/>
    <n v="68"/>
    <x v="0"/>
    <x v="4"/>
    <x v="2"/>
    <x v="0"/>
    <x v="3"/>
    <x v="4738"/>
    <x v="0"/>
    <x v="0"/>
    <n v="39.781049973755003"/>
    <n v="3.9781049973754999E-2"/>
    <n v="39781049973755"/>
    <x v="3"/>
    <n v="4742"/>
    <s v="No"/>
    <x v="0"/>
    <n v="2415.57481939232"/>
    <n v="2.41557481939232E+16"/>
    <n v="28.256547250467701"/>
    <n v="2825654725046770"/>
    <x v="298"/>
    <n v="103.2"/>
  </r>
  <r>
    <x v="2"/>
    <n v="63"/>
    <x v="1"/>
    <x v="9"/>
    <x v="2"/>
    <x v="3"/>
    <x v="0"/>
    <x v="4739"/>
    <x v="0"/>
    <x v="0"/>
    <n v="39.734378510913501"/>
    <n v="3.9734378510913499"/>
    <n v="3973437851091350"/>
    <x v="3"/>
    <n v="4743"/>
    <s v="No"/>
    <x v="0"/>
    <n v="246.08149726762301"/>
    <n v="2460814972676230"/>
    <n v="28.1826035519776"/>
    <n v="2818260355197760"/>
    <x v="518"/>
    <n v="101.2"/>
  </r>
  <r>
    <x v="2"/>
    <n v="66"/>
    <x v="1"/>
    <x v="1"/>
    <x v="2"/>
    <x v="3"/>
    <x v="3"/>
    <x v="4740"/>
    <x v="1"/>
    <x v="3"/>
    <n v="39.713318697905805"/>
    <n v="3.9713318697905802"/>
    <n v="3971331869790580"/>
    <x v="3"/>
    <n v="4744"/>
    <s v="Si"/>
    <x v="1"/>
    <n v="2551.0280385451802"/>
    <n v="2.55102803854518E+16"/>
    <n v="27.436014957363199"/>
    <n v="2743601495736320"/>
    <x v="325"/>
    <n v="102.6"/>
  </r>
  <r>
    <x v="2"/>
    <n v="52"/>
    <x v="1"/>
    <x v="0"/>
    <x v="0"/>
    <x v="0"/>
    <x v="1"/>
    <x v="4741"/>
    <x v="0"/>
    <x v="2"/>
    <n v="39.693575947516401"/>
    <n v="39.693575947516401"/>
    <n v="3969357594751640"/>
    <x v="3"/>
    <n v="4745"/>
    <s v="Si"/>
    <x v="1"/>
    <n v="248.29515337813001"/>
    <n v="2482951533781300"/>
    <n v="267.94669509668603"/>
    <n v="2.67946695096686E+16"/>
    <x v="372"/>
    <n v="100.5"/>
  </r>
  <r>
    <x v="2"/>
    <n v="63"/>
    <x v="0"/>
    <x v="10"/>
    <x v="2"/>
    <x v="0"/>
    <x v="0"/>
    <x v="4742"/>
    <x v="1"/>
    <x v="1"/>
    <n v="39.617385858150307"/>
    <n v="39.617385858150307"/>
    <n v="3.9617385858150304E+16"/>
    <x v="3"/>
    <n v="4746"/>
    <s v="Si"/>
    <x v="1"/>
    <n v="2469.3591230239899"/>
    <n v="2.46935912302399E+16"/>
    <n v="264.33156430766098"/>
    <n v="2.64331564307661E+16"/>
    <x v="291"/>
    <n v="105.2"/>
  </r>
  <r>
    <x v="2"/>
    <n v="69"/>
    <x v="1"/>
    <x v="9"/>
    <x v="2"/>
    <x v="3"/>
    <x v="3"/>
    <x v="4743"/>
    <x v="0"/>
    <x v="1"/>
    <n v="39.449222720260202"/>
    <n v="3.94492227202602"/>
    <n v="3944922272026020"/>
    <x v="3"/>
    <n v="4747"/>
    <s v="Si"/>
    <x v="1"/>
    <n v="245.12081149326701"/>
    <n v="2451208114932670"/>
    <n v="28.0380904749194"/>
    <n v="2803809047491940"/>
    <x v="455"/>
    <n v="105.9"/>
  </r>
  <r>
    <x v="2"/>
    <n v="66"/>
    <x v="1"/>
    <x v="10"/>
    <x v="2"/>
    <x v="3"/>
    <x v="3"/>
    <x v="4744"/>
    <x v="0"/>
    <x v="3"/>
    <n v="39.440894823543601"/>
    <n v="0.39440894823543599"/>
    <n v="394408948235436"/>
    <x v="3"/>
    <n v="4748"/>
    <s v="Si"/>
    <x v="1"/>
    <n v="2392.56960366252"/>
    <n v="2.39256960366252E+16"/>
    <n v="29.491398309755098"/>
    <n v="2949139830975510"/>
    <x v="377"/>
    <n v="107.3"/>
  </r>
  <r>
    <x v="2"/>
    <n v="58"/>
    <x v="0"/>
    <x v="9"/>
    <x v="2"/>
    <x v="3"/>
    <x v="0"/>
    <x v="4745"/>
    <x v="0"/>
    <x v="1"/>
    <n v="39.425693823154198"/>
    <n v="3.94256938231542"/>
    <n v="3942569382315420"/>
    <x v="3"/>
    <n v="4749"/>
    <s v="Si"/>
    <x v="1"/>
    <n v="2209.67654348012"/>
    <n v="2.20967654348012E+16"/>
    <n v="24.026492444228602"/>
    <n v="2402649244422860"/>
    <x v="316"/>
    <n v="104.1"/>
  </r>
  <r>
    <x v="2"/>
    <n v="45"/>
    <x v="1"/>
    <x v="2"/>
    <x v="1"/>
    <x v="3"/>
    <x v="1"/>
    <x v="4746"/>
    <x v="1"/>
    <x v="1"/>
    <n v="39.409917150466399"/>
    <n v="3.94099171504664"/>
    <n v="3940991715046640"/>
    <x v="3"/>
    <n v="4750"/>
    <s v="No"/>
    <x v="0"/>
    <n v="2359.9730085393098"/>
    <n v="2.35997300853931E+16"/>
    <n v="22.866615054178901"/>
    <n v="2286661505417890"/>
    <x v="41"/>
    <n v="93.4"/>
  </r>
  <r>
    <x v="2"/>
    <n v="62"/>
    <x v="0"/>
    <x v="5"/>
    <x v="1"/>
    <x v="0"/>
    <x v="0"/>
    <x v="4747"/>
    <x v="1"/>
    <x v="1"/>
    <n v="39.341057997819"/>
    <n v="39.341057997819"/>
    <n v="3.9341057997819E+16"/>
    <x v="3"/>
    <n v="4751"/>
    <s v="Si"/>
    <x v="1"/>
    <n v="241.915130897398"/>
    <n v="2419151308973980"/>
    <n v="274.31043188142002"/>
    <n v="2.7431043188142E+16"/>
    <x v="410"/>
    <n v="105.5"/>
  </r>
  <r>
    <x v="2"/>
    <n v="64"/>
    <x v="1"/>
    <x v="15"/>
    <x v="1"/>
    <x v="3"/>
    <x v="0"/>
    <x v="4748"/>
    <x v="1"/>
    <x v="3"/>
    <n v="39.306743394792399"/>
    <n v="39.306743394792399"/>
    <n v="3930674339479240"/>
    <x v="3"/>
    <n v="4752"/>
    <s v="Si"/>
    <x v="1"/>
    <n v="2372.7876552924599"/>
    <n v="2.37278765529246E+16"/>
    <n v="239.415951122824"/>
    <n v="2.39415951122824E+16"/>
    <x v="271"/>
    <n v="101.4"/>
  </r>
  <r>
    <x v="2"/>
    <n v="73"/>
    <x v="1"/>
    <x v="2"/>
    <x v="2"/>
    <x v="3"/>
    <x v="3"/>
    <x v="4749"/>
    <x v="1"/>
    <x v="3"/>
    <n v="39.299607340943005"/>
    <n v="3.9299607340943003E-2"/>
    <n v="39299607340943"/>
    <x v="3"/>
    <n v="4753"/>
    <s v="Si"/>
    <x v="1"/>
    <n v="2494.529882324"/>
    <n v="2.494529882324E+16"/>
    <n v="26.5170927423443"/>
    <n v="2651709274234430"/>
    <x v="559"/>
    <n v="108.4"/>
  </r>
  <r>
    <x v="2"/>
    <n v="51"/>
    <x v="0"/>
    <x v="0"/>
    <x v="1"/>
    <x v="0"/>
    <x v="1"/>
    <x v="4750"/>
    <x v="1"/>
    <x v="1"/>
    <n v="39.272562406306896"/>
    <n v="3.9272562406306899"/>
    <n v="3927256240630690"/>
    <x v="3"/>
    <n v="4754"/>
    <s v="Si"/>
    <x v="1"/>
    <n v="2169.2929882713302"/>
    <n v="2.16929298827133E+16"/>
    <n v="250.84362174045199"/>
    <n v="2.50843621740452E+16"/>
    <x v="404"/>
    <n v="99.5"/>
  </r>
  <r>
    <x v="2"/>
    <n v="41"/>
    <x v="1"/>
    <x v="2"/>
    <x v="1"/>
    <x v="0"/>
    <x v="2"/>
    <x v="4751"/>
    <x v="0"/>
    <x v="2"/>
    <n v="39.238479870805698"/>
    <n v="3.92384798708057"/>
    <n v="3923847987080570"/>
    <x v="3"/>
    <n v="4755"/>
    <s v="No"/>
    <x v="0"/>
    <n v="239.155291732249"/>
    <n v="2391552917322490"/>
    <n v="24.837856810963601"/>
    <n v="2483785681096360"/>
    <x v="157"/>
    <n v="91.9"/>
  </r>
  <r>
    <x v="2"/>
    <n v="68"/>
    <x v="1"/>
    <x v="12"/>
    <x v="2"/>
    <x v="3"/>
    <x v="3"/>
    <x v="4752"/>
    <x v="1"/>
    <x v="3"/>
    <n v="39.226689757832503"/>
    <n v="3.92266897578325"/>
    <n v="3922668975783250"/>
    <x v="3"/>
    <n v="4756"/>
    <s v="No"/>
    <x v="0"/>
    <n v="2276.0942182132499"/>
    <n v="2.27609421821325E+16"/>
    <n v="26.510485106469599"/>
    <n v="2651048510646960"/>
    <x v="359"/>
    <n v="97.2"/>
  </r>
  <r>
    <x v="2"/>
    <n v="62"/>
    <x v="0"/>
    <x v="8"/>
    <x v="1"/>
    <x v="0"/>
    <x v="0"/>
    <x v="4753"/>
    <x v="1"/>
    <x v="3"/>
    <n v="39.2248018702049"/>
    <n v="3.92248018702049"/>
    <n v="3922480187020490"/>
    <x v="3"/>
    <n v="4757"/>
    <s v="No"/>
    <x v="0"/>
    <n v="2088.96965497675"/>
    <n v="2.08896965497675E+16"/>
    <n v="293.44945214708798"/>
    <n v="2.93449452147088E+16"/>
    <x v="157"/>
    <n v="101.1"/>
  </r>
  <r>
    <x v="2"/>
    <n v="72"/>
    <x v="0"/>
    <x v="11"/>
    <x v="2"/>
    <x v="3"/>
    <x v="3"/>
    <x v="4754"/>
    <x v="1"/>
    <x v="3"/>
    <n v="39.219166755390503"/>
    <n v="39.219166755390503"/>
    <n v="3921916675539050"/>
    <x v="3"/>
    <n v="4758"/>
    <s v="Si"/>
    <x v="1"/>
    <n v="2254.7845104642902"/>
    <n v="2.25478451046429E+16"/>
    <n v="231.67653128167001"/>
    <n v="2.3167653128167E+16"/>
    <x v="393"/>
    <n v="113.6"/>
  </r>
  <r>
    <x v="2"/>
    <n v="72"/>
    <x v="0"/>
    <x v="9"/>
    <x v="2"/>
    <x v="3"/>
    <x v="3"/>
    <x v="4755"/>
    <x v="0"/>
    <x v="1"/>
    <n v="39.183763082603797"/>
    <n v="39.183763082603797"/>
    <n v="3.91837630826038E+16"/>
    <x v="3"/>
    <n v="4759"/>
    <s v="No"/>
    <x v="0"/>
    <n v="224.73852085085201"/>
    <n v="2247385208508520"/>
    <n v="261.60437044182299"/>
    <n v="2.61604370441823E+16"/>
    <x v="390"/>
    <n v="101.2"/>
  </r>
  <r>
    <x v="2"/>
    <n v="62"/>
    <x v="1"/>
    <x v="7"/>
    <x v="3"/>
    <x v="2"/>
    <x v="0"/>
    <x v="4756"/>
    <x v="0"/>
    <x v="1"/>
    <n v="39.1742850840984"/>
    <n v="3.9174285084098401"/>
    <n v="3917428508409840"/>
    <x v="3"/>
    <n v="4760"/>
    <s v="Si"/>
    <x v="1"/>
    <n v="233.86177361683201"/>
    <n v="2338617736168320"/>
    <n v="24.071104850506099"/>
    <n v="2407110485050610"/>
    <x v="466"/>
    <n v="103"/>
  </r>
  <r>
    <x v="2"/>
    <n v="56"/>
    <x v="0"/>
    <x v="9"/>
    <x v="1"/>
    <x v="3"/>
    <x v="0"/>
    <x v="4757"/>
    <x v="1"/>
    <x v="3"/>
    <n v="39.143766793589798"/>
    <n v="3.91437667935898"/>
    <n v="3914376679358980"/>
    <x v="3"/>
    <n v="4761"/>
    <s v="No"/>
    <x v="0"/>
    <n v="214.118567269636"/>
    <n v="2141185672696360"/>
    <n v="252.60509678017701"/>
    <n v="2.52605096780177E+16"/>
    <x v="341"/>
    <n v="99.1"/>
  </r>
  <r>
    <x v="2"/>
    <n v="63"/>
    <x v="1"/>
    <x v="3"/>
    <x v="1"/>
    <x v="3"/>
    <x v="0"/>
    <x v="4758"/>
    <x v="1"/>
    <x v="3"/>
    <n v="39.059784787513799"/>
    <n v="3.90597847875138"/>
    <n v="3905978478751380"/>
    <x v="3"/>
    <n v="4762"/>
    <s v="No"/>
    <x v="0"/>
    <n v="224.37863521417501"/>
    <n v="2243786352141750"/>
    <n v="250.845444142519"/>
    <n v="2.50845444142519E+16"/>
    <x v="374"/>
    <n v="98.1"/>
  </r>
  <r>
    <x v="2"/>
    <n v="62"/>
    <x v="0"/>
    <x v="2"/>
    <x v="1"/>
    <x v="1"/>
    <x v="0"/>
    <x v="4759"/>
    <x v="0"/>
    <x v="3"/>
    <n v="39.057117924857998"/>
    <n v="39.057117924857998"/>
    <n v="3905711792485800"/>
    <x v="3"/>
    <n v="4763"/>
    <s v="Si"/>
    <x v="1"/>
    <n v="2274.1115894729601"/>
    <n v="2.27411158947296E+16"/>
    <n v="277.67077343855698"/>
    <n v="2.77670773438557E+16"/>
    <x v="437"/>
    <n v="104.2"/>
  </r>
  <r>
    <x v="2"/>
    <n v="71"/>
    <x v="0"/>
    <x v="9"/>
    <x v="2"/>
    <x v="0"/>
    <x v="3"/>
    <x v="4760"/>
    <x v="1"/>
    <x v="3"/>
    <n v="39.050788591250999"/>
    <n v="3.9050788591251"/>
    <n v="3905078859125100"/>
    <x v="3"/>
    <n v="4764"/>
    <s v="No"/>
    <x v="0"/>
    <n v="2208.2315875233999"/>
    <n v="2.2082315875234E+16"/>
    <n v="27.2177100526653"/>
    <n v="2721771005266530"/>
    <x v="313"/>
    <n v="103.3"/>
  </r>
  <r>
    <x v="2"/>
    <n v="61"/>
    <x v="0"/>
    <x v="9"/>
    <x v="0"/>
    <x v="0"/>
    <x v="0"/>
    <x v="4761"/>
    <x v="0"/>
    <x v="2"/>
    <n v="39.042604690731601"/>
    <n v="39.042604690731601"/>
    <n v="3.90426046907316E+16"/>
    <x v="3"/>
    <n v="4765"/>
    <s v="Si"/>
    <x v="1"/>
    <n v="2356.8726359183102"/>
    <n v="2.35687263591831E+16"/>
    <n v="258.51503470545703"/>
    <n v="2.58515034705457E+16"/>
    <x v="560"/>
    <n v="105.4"/>
  </r>
  <r>
    <x v="2"/>
    <n v="62"/>
    <x v="1"/>
    <x v="9"/>
    <x v="1"/>
    <x v="0"/>
    <x v="0"/>
    <x v="4762"/>
    <x v="0"/>
    <x v="1"/>
    <n v="39.034534126246093"/>
    <n v="39.034534126246093"/>
    <n v="3.9034534126246096E+16"/>
    <x v="3"/>
    <n v="4766"/>
    <s v="No"/>
    <x v="0"/>
    <n v="2550.5026371723802"/>
    <n v="2.55050263717238E+16"/>
    <n v="25.4257162038713"/>
    <n v="2542571620387130"/>
    <x v="444"/>
    <n v="105.1"/>
  </r>
  <r>
    <x v="2"/>
    <n v="56"/>
    <x v="0"/>
    <x v="0"/>
    <x v="2"/>
    <x v="3"/>
    <x v="0"/>
    <x v="4763"/>
    <x v="1"/>
    <x v="1"/>
    <n v="39.024479677600297"/>
    <n v="0.39024479677600299"/>
    <n v="390244796776003"/>
    <x v="3"/>
    <n v="4767"/>
    <s v="Si"/>
    <x v="1"/>
    <n v="191.33307554092801"/>
    <n v="1913330755409280"/>
    <n v="238.497808334322"/>
    <n v="2.38497808334322E+16"/>
    <x v="348"/>
    <n v="101.5"/>
  </r>
  <r>
    <x v="2"/>
    <n v="51"/>
    <x v="0"/>
    <x v="12"/>
    <x v="1"/>
    <x v="0"/>
    <x v="1"/>
    <x v="4764"/>
    <x v="2"/>
    <x v="3"/>
    <n v="38.929603275706903"/>
    <n v="3.8929603275706901"/>
    <n v="3892960327570690"/>
    <x v="3"/>
    <n v="4768"/>
    <s v="No"/>
    <x v="0"/>
    <n v="2308.44502703339"/>
    <n v="2.30844502703339E+16"/>
    <n v="209.232271739802"/>
    <n v="2.09232271739802E+16"/>
    <x v="74"/>
    <n v="96.5"/>
  </r>
  <r>
    <x v="2"/>
    <n v="64"/>
    <x v="1"/>
    <x v="15"/>
    <x v="3"/>
    <x v="3"/>
    <x v="0"/>
    <x v="4765"/>
    <x v="0"/>
    <x v="3"/>
    <n v="38.929134500717502"/>
    <n v="3.8929134500717502"/>
    <n v="3892913450071750"/>
    <x v="3"/>
    <n v="4769"/>
    <s v="Si"/>
    <x v="1"/>
    <n v="2594.37324462795"/>
    <n v="2.59437324462795E+16"/>
    <n v="29.388419941432399"/>
    <n v="2938841994143240"/>
    <x v="382"/>
    <n v="104.2"/>
  </r>
  <r>
    <x v="2"/>
    <n v="51"/>
    <x v="1"/>
    <x v="2"/>
    <x v="2"/>
    <x v="3"/>
    <x v="1"/>
    <x v="4766"/>
    <x v="0"/>
    <x v="1"/>
    <n v="38.925649183583694"/>
    <n v="38.925649183583694"/>
    <n v="3.8925649183583696E+16"/>
    <x v="3"/>
    <n v="4770"/>
    <s v="Si"/>
    <x v="1"/>
    <n v="2361.070242923"/>
    <n v="2.361070242923E+16"/>
    <n v="27.9747487078787"/>
    <n v="2797474870787870"/>
    <x v="277"/>
    <n v="98.8"/>
  </r>
  <r>
    <x v="2"/>
    <n v="50"/>
    <x v="1"/>
    <x v="11"/>
    <x v="3"/>
    <x v="3"/>
    <x v="1"/>
    <x v="4767"/>
    <x v="0"/>
    <x v="1"/>
    <n v="38.905029709201699"/>
    <n v="3.8905029709201702"/>
    <n v="3890502970920170"/>
    <x v="3"/>
    <n v="4771"/>
    <s v="Si"/>
    <x v="1"/>
    <n v="2542.0954558411499"/>
    <n v="2.54209545584115E+16"/>
    <n v="2.7205096648851699"/>
    <n v="272050966488517"/>
    <x v="58"/>
    <n v="99.6"/>
  </r>
  <r>
    <x v="2"/>
    <n v="57"/>
    <x v="1"/>
    <x v="5"/>
    <x v="3"/>
    <x v="3"/>
    <x v="0"/>
    <x v="4768"/>
    <x v="1"/>
    <x v="1"/>
    <n v="38.893273547158095"/>
    <n v="3.8893273547158098"/>
    <n v="3889327354715810"/>
    <x v="3"/>
    <n v="4772"/>
    <s v="No"/>
    <x v="0"/>
    <n v="2201.5248741677701"/>
    <n v="2.20152487416777E+16"/>
    <n v="257.36494570377698"/>
    <n v="2.57364945703777E+16"/>
    <x v="53"/>
    <n v="91.9"/>
  </r>
  <r>
    <x v="2"/>
    <n v="64"/>
    <x v="0"/>
    <x v="2"/>
    <x v="3"/>
    <x v="0"/>
    <x v="0"/>
    <x v="4769"/>
    <x v="1"/>
    <x v="3"/>
    <n v="38.833791032806403"/>
    <n v="3.8833791032806402"/>
    <n v="3883379103280640"/>
    <x v="3"/>
    <n v="4773"/>
    <s v="No"/>
    <x v="0"/>
    <n v="2055.27047085303"/>
    <n v="2.05527047085303E+16"/>
    <n v="235.87069865236001"/>
    <n v="2.3587069865236E+16"/>
    <x v="434"/>
    <n v="96.9"/>
  </r>
  <r>
    <x v="2"/>
    <n v="72"/>
    <x v="0"/>
    <x v="1"/>
    <x v="0"/>
    <x v="3"/>
    <x v="3"/>
    <x v="4770"/>
    <x v="0"/>
    <x v="3"/>
    <n v="38.832427538616699"/>
    <n v="3.8832427538616701"/>
    <n v="3883242753861670"/>
    <x v="3"/>
    <n v="4774"/>
    <s v="Si"/>
    <x v="1"/>
    <n v="22.187389275113699"/>
    <n v="221873892751137"/>
    <n v="27.116561034995701"/>
    <n v="2711656103499570"/>
    <x v="561"/>
    <n v="109.4"/>
  </r>
  <r>
    <x v="2"/>
    <n v="60"/>
    <x v="0"/>
    <x v="5"/>
    <x v="0"/>
    <x v="3"/>
    <x v="0"/>
    <x v="4771"/>
    <x v="0"/>
    <x v="0"/>
    <n v="38.778613794294202"/>
    <n v="3.8778613794294201"/>
    <n v="387786137942942"/>
    <x v="3"/>
    <n v="4775"/>
    <s v="Si"/>
    <x v="1"/>
    <n v="237.68739866106799"/>
    <n v="2376873986610680"/>
    <n v="3.0000000000000001E-12"/>
    <n v="300"/>
    <x v="562"/>
    <n v="105.6"/>
  </r>
  <r>
    <x v="2"/>
    <n v="55"/>
    <x v="0"/>
    <x v="0"/>
    <x v="1"/>
    <x v="2"/>
    <x v="0"/>
    <x v="4772"/>
    <x v="0"/>
    <x v="0"/>
    <n v="38.744650386680298"/>
    <n v="3.8744650386680299"/>
    <n v="3874465038668030"/>
    <x v="3"/>
    <n v="4776"/>
    <s v="No"/>
    <x v="0"/>
    <n v="2141.2021128998199"/>
    <n v="2.14120211289982E+16"/>
    <n v="25.741956409717101"/>
    <n v="2574195640971710"/>
    <x v="246"/>
    <n v="103.1"/>
  </r>
  <r>
    <x v="2"/>
    <n v="65"/>
    <x v="0"/>
    <x v="0"/>
    <x v="2"/>
    <x v="0"/>
    <x v="3"/>
    <x v="4773"/>
    <x v="0"/>
    <x v="0"/>
    <n v="38.7413871642431"/>
    <n v="38.7413871642431"/>
    <n v="3.8741387164243104E+16"/>
    <x v="3"/>
    <n v="4777"/>
    <s v="No"/>
    <x v="0"/>
    <n v="246.78249722337301"/>
    <n v="2467824972233730"/>
    <n v="251.31367329155799"/>
    <n v="2.51313673291558E+16"/>
    <x v="145"/>
    <n v="111.1"/>
  </r>
  <r>
    <x v="2"/>
    <n v="61"/>
    <x v="0"/>
    <x v="2"/>
    <x v="3"/>
    <x v="1"/>
    <x v="0"/>
    <x v="4774"/>
    <x v="2"/>
    <x v="3"/>
    <n v="38.694699583227596"/>
    <n v="3.8694699583227599"/>
    <n v="3869469958322760"/>
    <x v="3"/>
    <n v="4778"/>
    <s v="No"/>
    <x v="0"/>
    <n v="2151.8634106456202"/>
    <n v="2.15186341064562E+16"/>
    <n v="219.7513551941"/>
    <n v="2.197513551941E+16"/>
    <x v="186"/>
    <n v="98.3"/>
  </r>
  <r>
    <x v="2"/>
    <n v="61"/>
    <x v="1"/>
    <x v="0"/>
    <x v="2"/>
    <x v="3"/>
    <x v="0"/>
    <x v="4775"/>
    <x v="0"/>
    <x v="0"/>
    <n v="38.645999590335698"/>
    <n v="3.86459995903357"/>
    <n v="3864599959033570"/>
    <x v="3"/>
    <n v="4779"/>
    <s v="Si"/>
    <x v="1"/>
    <n v="244.05026052292399"/>
    <n v="2440502605229240"/>
    <n v="3.0000000000000001E-12"/>
    <n v="300"/>
    <x v="357"/>
    <n v="106.9"/>
  </r>
  <r>
    <x v="2"/>
    <n v="67"/>
    <x v="0"/>
    <x v="18"/>
    <x v="0"/>
    <x v="3"/>
    <x v="3"/>
    <x v="4776"/>
    <x v="0"/>
    <x v="1"/>
    <n v="38.611369330541997"/>
    <n v="3.8611369330541998"/>
    <n v="3861136933054200"/>
    <x v="3"/>
    <n v="4780"/>
    <s v="Si"/>
    <x v="1"/>
    <n v="2707.4441333613099"/>
    <n v="2.70744413336131E+16"/>
    <n v="267.35329238697199"/>
    <n v="2.67353292386972E+16"/>
    <x v="291"/>
    <n v="109.1"/>
  </r>
  <r>
    <x v="2"/>
    <n v="66"/>
    <x v="0"/>
    <x v="0"/>
    <x v="0"/>
    <x v="3"/>
    <x v="3"/>
    <x v="4777"/>
    <x v="0"/>
    <x v="3"/>
    <n v="38.599289398390702"/>
    <n v="3.8599289398390701"/>
    <n v="3859928939839070"/>
    <x v="3"/>
    <n v="4781"/>
    <s v="Si"/>
    <x v="1"/>
    <n v="2319.2606765851301"/>
    <n v="2.31926067658513E+16"/>
    <n v="237.15582918054099"/>
    <n v="2.37155829180541E+16"/>
    <x v="352"/>
    <n v="110.7"/>
  </r>
  <r>
    <x v="2"/>
    <n v="60"/>
    <x v="1"/>
    <x v="5"/>
    <x v="2"/>
    <x v="3"/>
    <x v="0"/>
    <x v="4778"/>
    <x v="0"/>
    <x v="2"/>
    <n v="38.598534981678498"/>
    <n v="38.598534981678498"/>
    <n v="3.8598534981678496E+16"/>
    <x v="3"/>
    <n v="4782"/>
    <s v="Si"/>
    <x v="1"/>
    <n v="2477.1740114507602"/>
    <n v="2.47717401145076E+16"/>
    <n v="27.1119664594111"/>
    <n v="2711196645941110"/>
    <x v="482"/>
    <n v="105.6"/>
  </r>
  <r>
    <x v="2"/>
    <n v="63"/>
    <x v="0"/>
    <x v="2"/>
    <x v="2"/>
    <x v="1"/>
    <x v="0"/>
    <x v="4779"/>
    <x v="1"/>
    <x v="0"/>
    <n v="38.5742256498242"/>
    <n v="3.8574225649824201"/>
    <n v="3857422564982420"/>
    <x v="3"/>
    <n v="4783"/>
    <s v="No"/>
    <x v="0"/>
    <n v="2406.9986310562099"/>
    <n v="2.40699863105621E+16"/>
    <n v="215.91159457219001"/>
    <n v="2.1591159457219E+16"/>
    <x v="445"/>
    <n v="101.8"/>
  </r>
  <r>
    <x v="2"/>
    <n v="57"/>
    <x v="1"/>
    <x v="2"/>
    <x v="2"/>
    <x v="3"/>
    <x v="0"/>
    <x v="4780"/>
    <x v="0"/>
    <x v="3"/>
    <n v="38.5596377867803"/>
    <n v="3.8559637786780301"/>
    <n v="3855963778678030"/>
    <x v="3"/>
    <n v="4784"/>
    <s v="Si"/>
    <x v="1"/>
    <n v="2534.2106168581799"/>
    <n v="2.53421061685818E+16"/>
    <n v="28.195292105660499"/>
    <n v="2819529210566050"/>
    <x v="481"/>
    <n v="107.8"/>
  </r>
  <r>
    <x v="2"/>
    <n v="49"/>
    <x v="1"/>
    <x v="4"/>
    <x v="2"/>
    <x v="3"/>
    <x v="1"/>
    <x v="4781"/>
    <x v="0"/>
    <x v="2"/>
    <n v="38.542696495868803"/>
    <n v="38.542696495868803"/>
    <n v="3.85426964958688E+16"/>
    <x v="3"/>
    <n v="4785"/>
    <s v="Si"/>
    <x v="1"/>
    <n v="2470.9526227732799"/>
    <n v="2.47095262277328E+16"/>
    <n v="29.537670324435702"/>
    <n v="2953767032443570"/>
    <x v="133"/>
    <n v="98.1"/>
  </r>
  <r>
    <x v="2"/>
    <n v="61"/>
    <x v="0"/>
    <x v="0"/>
    <x v="2"/>
    <x v="3"/>
    <x v="0"/>
    <x v="4782"/>
    <x v="1"/>
    <x v="3"/>
    <n v="38.524726507574897"/>
    <n v="38.524726507574897"/>
    <n v="3.8524726507574896E+16"/>
    <x v="3"/>
    <n v="4786"/>
    <s v="No"/>
    <x v="0"/>
    <n v="2446.0618420461101"/>
    <n v="2.44606184204611E+16"/>
    <n v="26.0053947971392"/>
    <n v="2600539479713920"/>
    <x v="278"/>
    <n v="103.3"/>
  </r>
  <r>
    <x v="2"/>
    <n v="64"/>
    <x v="0"/>
    <x v="2"/>
    <x v="0"/>
    <x v="0"/>
    <x v="0"/>
    <x v="4783"/>
    <x v="0"/>
    <x v="0"/>
    <n v="38.511760602867803"/>
    <n v="3.8511760602867802"/>
    <n v="3851176060286780"/>
    <x v="3"/>
    <n v="4787"/>
    <s v="Si"/>
    <x v="1"/>
    <n v="265.08659035334898"/>
    <n v="2650865903533490"/>
    <n v="29.431340266274901"/>
    <n v="2943134026627490"/>
    <x v="521"/>
    <n v="109.2"/>
  </r>
  <r>
    <x v="2"/>
    <n v="65"/>
    <x v="0"/>
    <x v="0"/>
    <x v="2"/>
    <x v="3"/>
    <x v="3"/>
    <x v="4784"/>
    <x v="0"/>
    <x v="1"/>
    <n v="38.510721689325109"/>
    <n v="385.10721689325106"/>
    <n v="3.8510721689325104E+16"/>
    <x v="3"/>
    <n v="4788"/>
    <s v="Si"/>
    <x v="1"/>
    <n v="2441.1466891458899"/>
    <n v="2.44114668914589E+16"/>
    <n v="262.84944360623302"/>
    <n v="2.62849443606233E+16"/>
    <x v="471"/>
    <n v="103.1"/>
  </r>
  <r>
    <x v="2"/>
    <n v="58"/>
    <x v="1"/>
    <x v="8"/>
    <x v="1"/>
    <x v="0"/>
    <x v="0"/>
    <x v="4785"/>
    <x v="0"/>
    <x v="2"/>
    <n v="38.4891279329022"/>
    <n v="38.4891279329022"/>
    <n v="3.84891279329022E+16"/>
    <x v="3"/>
    <n v="4789"/>
    <s v="No"/>
    <x v="0"/>
    <n v="2205.1642670655401"/>
    <n v="2.20516426706554E+16"/>
    <n v="263.01853088967499"/>
    <n v="2.63018530889675E+16"/>
    <x v="261"/>
    <n v="98.3"/>
  </r>
  <r>
    <x v="2"/>
    <n v="55"/>
    <x v="1"/>
    <x v="3"/>
    <x v="2"/>
    <x v="0"/>
    <x v="0"/>
    <x v="4786"/>
    <x v="0"/>
    <x v="0"/>
    <n v="38.434683911457995"/>
    <n v="3.8434683911457999"/>
    <n v="3843468391145800"/>
    <x v="3"/>
    <n v="4790"/>
    <s v="No"/>
    <x v="0"/>
    <n v="2272.8844766513698"/>
    <n v="2.27288447665137E+16"/>
    <n v="27.194201426030801"/>
    <n v="2719420142603080"/>
    <x v="360"/>
    <n v="105.8"/>
  </r>
  <r>
    <x v="2"/>
    <n v="63"/>
    <x v="1"/>
    <x v="9"/>
    <x v="2"/>
    <x v="3"/>
    <x v="0"/>
    <x v="4787"/>
    <x v="1"/>
    <x v="1"/>
    <n v="38.412959141787901"/>
    <n v="38.412959141787901"/>
    <n v="3841295914178790"/>
    <x v="3"/>
    <n v="4791"/>
    <s v="Si"/>
    <x v="1"/>
    <n v="2403.3786168445999"/>
    <n v="2.4033786168446E+16"/>
    <n v="25.644147941438"/>
    <n v="2564414794143800"/>
    <x v="334"/>
    <n v="103.3"/>
  </r>
  <r>
    <x v="2"/>
    <n v="58"/>
    <x v="1"/>
    <x v="4"/>
    <x v="2"/>
    <x v="3"/>
    <x v="0"/>
    <x v="4788"/>
    <x v="1"/>
    <x v="3"/>
    <n v="38.377013368842"/>
    <n v="3.8377013368842001"/>
    <n v="3837701336884200"/>
    <x v="3"/>
    <n v="4792"/>
    <s v="Si"/>
    <x v="1"/>
    <n v="2416.3174776905498"/>
    <n v="2.41631747769055E+16"/>
    <n v="261.66534194148602"/>
    <n v="2.61665341941486E+16"/>
    <x v="444"/>
    <n v="106.3"/>
  </r>
  <r>
    <x v="2"/>
    <n v="53"/>
    <x v="0"/>
    <x v="1"/>
    <x v="3"/>
    <x v="0"/>
    <x v="1"/>
    <x v="4789"/>
    <x v="0"/>
    <x v="0"/>
    <n v="38.299176507894103"/>
    <n v="3.8299176507894099"/>
    <n v="3829917650789410"/>
    <x v="3"/>
    <n v="4793"/>
    <s v="No"/>
    <x v="0"/>
    <n v="2386.9020422142598"/>
    <n v="2.38690204221426E+16"/>
    <n v="245.62715857449999"/>
    <n v="2.456271585745E+16"/>
    <x v="293"/>
    <n v="100.3"/>
  </r>
  <r>
    <x v="2"/>
    <n v="55"/>
    <x v="1"/>
    <x v="0"/>
    <x v="1"/>
    <x v="3"/>
    <x v="0"/>
    <x v="4790"/>
    <x v="1"/>
    <x v="1"/>
    <n v="38.250053863803501"/>
    <n v="3.8250053863803499"/>
    <n v="3825005386380350"/>
    <x v="3"/>
    <n v="4794"/>
    <s v="No"/>
    <x v="0"/>
    <n v="190.01502927149801"/>
    <n v="1900150292714980"/>
    <n v="187.007928614165"/>
    <n v="1.87007928614165E+16"/>
    <x v="267"/>
    <n v="99.8"/>
  </r>
  <r>
    <x v="2"/>
    <n v="59"/>
    <x v="0"/>
    <x v="2"/>
    <x v="0"/>
    <x v="3"/>
    <x v="0"/>
    <x v="4791"/>
    <x v="0"/>
    <x v="0"/>
    <n v="38.247185338343904"/>
    <n v="38.247185338343904"/>
    <n v="3.8247185338343904E+16"/>
    <x v="3"/>
    <n v="4795"/>
    <s v="Si"/>
    <x v="1"/>
    <n v="2298.0021217253502"/>
    <n v="2.29800212172535E+16"/>
    <n v="277.27998349283303"/>
    <n v="2.77279983492833E+16"/>
    <x v="525"/>
    <n v="108.7"/>
  </r>
  <r>
    <x v="2"/>
    <n v="69"/>
    <x v="1"/>
    <x v="0"/>
    <x v="2"/>
    <x v="3"/>
    <x v="3"/>
    <x v="4792"/>
    <x v="1"/>
    <x v="3"/>
    <n v="38.239374090094699"/>
    <n v="3.8239374090094702"/>
    <n v="3823937409009470"/>
    <x v="3"/>
    <n v="4796"/>
    <s v="Si"/>
    <x v="1"/>
    <n v="2043.7150662085901"/>
    <n v="2.04371506620859E+16"/>
    <n v="246.28707852241601"/>
    <n v="2.46287078522416E+16"/>
    <x v="294"/>
    <n v="99.8"/>
  </r>
  <r>
    <x v="2"/>
    <n v="55"/>
    <x v="0"/>
    <x v="4"/>
    <x v="1"/>
    <x v="2"/>
    <x v="0"/>
    <x v="4793"/>
    <x v="1"/>
    <x v="1"/>
    <n v="38.226144302576898"/>
    <n v="38.226144302576898"/>
    <n v="3.8226144302576896E+16"/>
    <x v="3"/>
    <n v="4797"/>
    <s v="No"/>
    <x v="0"/>
    <n v="2135.8939807578899"/>
    <n v="2.13589398075789E+16"/>
    <n v="26.514205240043001"/>
    <n v="2651420524004300"/>
    <x v="472"/>
    <n v="99.6"/>
  </r>
  <r>
    <x v="2"/>
    <n v="62"/>
    <x v="1"/>
    <x v="4"/>
    <x v="3"/>
    <x v="2"/>
    <x v="0"/>
    <x v="4794"/>
    <x v="0"/>
    <x v="1"/>
    <n v="38.1861632577452"/>
    <n v="38.1861632577452"/>
    <n v="3818616325774520"/>
    <x v="3"/>
    <n v="4798"/>
    <s v="Si"/>
    <x v="1"/>
    <n v="2325.6450817668801"/>
    <n v="2.32564508176688E+16"/>
    <n v="290.22525065655901"/>
    <n v="2.90225250656559E+16"/>
    <x v="415"/>
    <n v="105.2"/>
  </r>
  <r>
    <x v="2"/>
    <n v="61"/>
    <x v="1"/>
    <x v="17"/>
    <x v="3"/>
    <x v="0"/>
    <x v="0"/>
    <x v="4795"/>
    <x v="1"/>
    <x v="3"/>
    <n v="38.161582867627601"/>
    <n v="38.161582867627601"/>
    <n v="3.81615828676276E+16"/>
    <x v="3"/>
    <n v="4799"/>
    <s v="No"/>
    <x v="0"/>
    <n v="2094.9582807899601"/>
    <n v="2.09495828078996E+16"/>
    <n v="223.987877067819"/>
    <n v="2.23987877067819E+16"/>
    <x v="438"/>
    <n v="95.8"/>
  </r>
  <r>
    <x v="2"/>
    <n v="66"/>
    <x v="0"/>
    <x v="0"/>
    <x v="2"/>
    <x v="0"/>
    <x v="3"/>
    <x v="4796"/>
    <x v="0"/>
    <x v="1"/>
    <n v="38.132224984644495"/>
    <n v="38.132224984644495"/>
    <n v="3.8132224984644496E+16"/>
    <x v="3"/>
    <n v="4800"/>
    <s v="No"/>
    <x v="0"/>
    <n v="2274.0213221357699"/>
    <n v="2.27402132213577E+16"/>
    <n v="26.949530035174199"/>
    <n v="2694953003517420"/>
    <x v="409"/>
    <n v="103"/>
  </r>
  <r>
    <x v="2"/>
    <n v="62"/>
    <x v="0"/>
    <x v="17"/>
    <x v="2"/>
    <x v="3"/>
    <x v="0"/>
    <x v="4797"/>
    <x v="0"/>
    <x v="2"/>
    <n v="38.124339093155001"/>
    <n v="3.8124339093155002"/>
    <n v="3812433909315500"/>
    <x v="3"/>
    <n v="4801"/>
    <s v="Si"/>
    <x v="1"/>
    <n v="2531.6139405204099"/>
    <n v="2.53161394052041E+16"/>
    <n v="268.78878669913399"/>
    <n v="2.68788786699134E+16"/>
    <x v="493"/>
    <n v="105.6"/>
  </r>
  <r>
    <x v="2"/>
    <n v="60"/>
    <x v="0"/>
    <x v="16"/>
    <x v="0"/>
    <x v="0"/>
    <x v="0"/>
    <x v="4798"/>
    <x v="0"/>
    <x v="2"/>
    <n v="38.082814609172402"/>
    <n v="3.80828146091724"/>
    <n v="3808281460917240"/>
    <x v="3"/>
    <n v="4802"/>
    <s v="Si"/>
    <x v="1"/>
    <n v="240.45858063911501"/>
    <n v="2404585806391150"/>
    <n v="22.105854312059801"/>
    <n v="2210585431205980"/>
    <x v="533"/>
    <n v="107.8"/>
  </r>
  <r>
    <x v="2"/>
    <n v="64"/>
    <x v="1"/>
    <x v="0"/>
    <x v="1"/>
    <x v="0"/>
    <x v="0"/>
    <x v="4799"/>
    <x v="1"/>
    <x v="3"/>
    <n v="38.054141288082398"/>
    <n v="38.054141288082398"/>
    <n v="3.80541412880824E+16"/>
    <x v="3"/>
    <n v="4803"/>
    <s v="No"/>
    <x v="0"/>
    <n v="2274.3067545255099"/>
    <n v="2.27430675452551E+16"/>
    <n v="274.706300945571"/>
    <n v="2.74706300945571E+16"/>
    <x v="69"/>
    <n v="95.3"/>
  </r>
  <r>
    <x v="2"/>
    <n v="57"/>
    <x v="0"/>
    <x v="0"/>
    <x v="1"/>
    <x v="1"/>
    <x v="0"/>
    <x v="4800"/>
    <x v="0"/>
    <x v="1"/>
    <n v="38.051318637702302"/>
    <n v="38.051318637702302"/>
    <n v="3.8051318637702304E+16"/>
    <x v="3"/>
    <n v="4804"/>
    <s v="No"/>
    <x v="0"/>
    <n v="2228.5539892011102"/>
    <n v="2.22855398920111E+16"/>
    <n v="246.77472440449901"/>
    <n v="2.46774724404499E+16"/>
    <x v="276"/>
    <n v="99.3"/>
  </r>
  <r>
    <x v="2"/>
    <n v="56"/>
    <x v="1"/>
    <x v="6"/>
    <x v="2"/>
    <x v="3"/>
    <x v="0"/>
    <x v="4801"/>
    <x v="0"/>
    <x v="1"/>
    <n v="38.049301799979602"/>
    <n v="0.38049301799979601"/>
    <n v="380493017999796"/>
    <x v="3"/>
    <n v="4805"/>
    <s v="Si"/>
    <x v="1"/>
    <n v="2382.4069266114602"/>
    <n v="2.38240692661146E+16"/>
    <n v="28.187657843283599"/>
    <n v="2818765784328360"/>
    <x v="352"/>
    <n v="103.4"/>
  </r>
  <r>
    <x v="2"/>
    <n v="63"/>
    <x v="1"/>
    <x v="0"/>
    <x v="0"/>
    <x v="3"/>
    <x v="0"/>
    <x v="4802"/>
    <x v="0"/>
    <x v="3"/>
    <n v="38.048294331693896"/>
    <n v="3.8048294331693899"/>
    <n v="3804829433169390"/>
    <x v="3"/>
    <n v="4806"/>
    <s v="Si"/>
    <x v="1"/>
    <n v="2541.8798536368499"/>
    <n v="2.54187985363685E+16"/>
    <n v="26.412498288009399"/>
    <n v="2641249828800940"/>
    <x v="462"/>
    <n v="106.8"/>
  </r>
  <r>
    <x v="2"/>
    <n v="64"/>
    <x v="0"/>
    <x v="2"/>
    <x v="1"/>
    <x v="0"/>
    <x v="0"/>
    <x v="4803"/>
    <x v="0"/>
    <x v="1"/>
    <n v="37.986735772570299"/>
    <n v="3.7986735772570301"/>
    <n v="379867357725703"/>
    <x v="3"/>
    <n v="4807"/>
    <s v="No"/>
    <x v="0"/>
    <n v="215.66464446310201"/>
    <n v="2156646444631020"/>
    <n v="242.30043629441201"/>
    <n v="2.42300436294412E+16"/>
    <x v="412"/>
    <n v="101.6"/>
  </r>
  <r>
    <x v="2"/>
    <n v="56"/>
    <x v="0"/>
    <x v="8"/>
    <x v="2"/>
    <x v="3"/>
    <x v="0"/>
    <x v="4804"/>
    <x v="0"/>
    <x v="0"/>
    <n v="37.881459139331298"/>
    <n v="3.7881459139331302"/>
    <n v="3788145913933130"/>
    <x v="3"/>
    <n v="4808"/>
    <s v="Si"/>
    <x v="1"/>
    <n v="2423.42698157226"/>
    <n v="2.42342698157226E+16"/>
    <n v="28.8654873605266"/>
    <n v="2886548736052660"/>
    <x v="423"/>
    <n v="103.9"/>
  </r>
  <r>
    <x v="2"/>
    <n v="60"/>
    <x v="0"/>
    <x v="9"/>
    <x v="3"/>
    <x v="0"/>
    <x v="0"/>
    <x v="4805"/>
    <x v="1"/>
    <x v="3"/>
    <n v="37.872693246179601"/>
    <n v="3.7872693246179598"/>
    <n v="3787269324617960"/>
    <x v="3"/>
    <n v="4809"/>
    <s v="No"/>
    <x v="0"/>
    <n v="2219.1162772359598"/>
    <n v="2.21911627723596E+16"/>
    <n v="202.44302751097899"/>
    <n v="2.02443027510979E+16"/>
    <x v="441"/>
    <n v="100.4"/>
  </r>
  <r>
    <x v="2"/>
    <n v="56"/>
    <x v="0"/>
    <x v="5"/>
    <x v="1"/>
    <x v="3"/>
    <x v="0"/>
    <x v="4806"/>
    <x v="0"/>
    <x v="1"/>
    <n v="37.862122493475702"/>
    <n v="3.7862122493475701"/>
    <n v="3786212249347570"/>
    <x v="3"/>
    <n v="4810"/>
    <s v="No"/>
    <x v="0"/>
    <n v="2211.83732238024"/>
    <n v="2.21183732238024E+16"/>
    <n v="2.5294861878983301"/>
    <n v="252948618789833"/>
    <x v="455"/>
    <n v="101.7"/>
  </r>
  <r>
    <x v="2"/>
    <n v="57"/>
    <x v="0"/>
    <x v="7"/>
    <x v="2"/>
    <x v="3"/>
    <x v="0"/>
    <x v="4807"/>
    <x v="0"/>
    <x v="3"/>
    <n v="37.852408033832397"/>
    <n v="37.852408033832397"/>
    <n v="3.78524080338324E+16"/>
    <x v="3"/>
    <n v="4811"/>
    <s v="No"/>
    <x v="0"/>
    <n v="2509.2394182050002"/>
    <n v="2.509239418205E+16"/>
    <n v="247.649865424566"/>
    <n v="2.47649865424566E+16"/>
    <x v="214"/>
    <n v="100.9"/>
  </r>
  <r>
    <x v="2"/>
    <n v="72"/>
    <x v="0"/>
    <x v="2"/>
    <x v="2"/>
    <x v="3"/>
    <x v="3"/>
    <x v="4808"/>
    <x v="0"/>
    <x v="1"/>
    <n v="37.765729105811999"/>
    <n v="37.765729105811999"/>
    <n v="3.7765729105812E+16"/>
    <x v="3"/>
    <n v="4812"/>
    <s v="Si"/>
    <x v="1"/>
    <n v="250.050240579876"/>
    <n v="2500502405798760"/>
    <n v="29.5391665489933"/>
    <n v="2953916654899330"/>
    <x v="538"/>
    <n v="113.1"/>
  </r>
  <r>
    <x v="2"/>
    <n v="62"/>
    <x v="0"/>
    <x v="17"/>
    <x v="1"/>
    <x v="0"/>
    <x v="0"/>
    <x v="4809"/>
    <x v="0"/>
    <x v="1"/>
    <n v="37.7484932661282"/>
    <n v="37.7484932661282"/>
    <n v="3.77484932661282E+16"/>
    <x v="3"/>
    <n v="4813"/>
    <s v="No"/>
    <x v="0"/>
    <n v="2372.03564168096"/>
    <n v="2.37203564168096E+16"/>
    <n v="278.18616827513"/>
    <n v="2.7818616827513E+16"/>
    <x v="427"/>
    <n v="100.5"/>
  </r>
  <r>
    <x v="2"/>
    <n v="57"/>
    <x v="1"/>
    <x v="5"/>
    <x v="2"/>
    <x v="3"/>
    <x v="0"/>
    <x v="4810"/>
    <x v="0"/>
    <x v="1"/>
    <n v="37.689134487577398"/>
    <n v="37.689134487577398"/>
    <n v="3.76891344875774E+16"/>
    <x v="3"/>
    <n v="4814"/>
    <s v="Si"/>
    <x v="1"/>
    <n v="250.35465814584899"/>
    <n v="2503546581458490"/>
    <n v="3.0000000000000001E-12"/>
    <n v="300"/>
    <x v="315"/>
    <n v="104.1"/>
  </r>
  <r>
    <x v="2"/>
    <n v="67"/>
    <x v="0"/>
    <x v="3"/>
    <x v="0"/>
    <x v="3"/>
    <x v="3"/>
    <x v="4811"/>
    <x v="0"/>
    <x v="0"/>
    <n v="37.682403119109601"/>
    <n v="37.682403119109601"/>
    <n v="3.76824031191096E+16"/>
    <x v="3"/>
    <n v="4815"/>
    <s v="Si"/>
    <x v="1"/>
    <n v="2130.4935242452202"/>
    <n v="2.13049352424522E+16"/>
    <n v="275.03374382394298"/>
    <n v="2.75033743823943E+16"/>
    <x v="563"/>
    <n v="104.6"/>
  </r>
  <r>
    <x v="2"/>
    <n v="48"/>
    <x v="0"/>
    <x v="1"/>
    <x v="0"/>
    <x v="0"/>
    <x v="1"/>
    <x v="4812"/>
    <x v="1"/>
    <x v="2"/>
    <n v="37.675311049770301"/>
    <n v="37.675311049770301"/>
    <n v="3767531104977030"/>
    <x v="3"/>
    <n v="4816"/>
    <s v="Si"/>
    <x v="1"/>
    <n v="259.347931096727"/>
    <n v="2593479310967270"/>
    <n v="233.73407921025699"/>
    <n v="2.33734079210257E+16"/>
    <x v="338"/>
    <n v="101.8"/>
  </r>
  <r>
    <x v="2"/>
    <n v="54"/>
    <x v="0"/>
    <x v="8"/>
    <x v="3"/>
    <x v="2"/>
    <x v="1"/>
    <x v="4813"/>
    <x v="1"/>
    <x v="1"/>
    <n v="37.624198304423004"/>
    <n v="3.7624198304423002"/>
    <n v="3762419830442300"/>
    <x v="3"/>
    <n v="4817"/>
    <s v="No"/>
    <x v="0"/>
    <n v="2315.4029492919299"/>
    <n v="2.31540294929193E+16"/>
    <n v="240.83733265522201"/>
    <n v="2.40837332655222E+16"/>
    <x v="0"/>
    <n v="95.6"/>
  </r>
  <r>
    <x v="2"/>
    <n v="43"/>
    <x v="1"/>
    <x v="9"/>
    <x v="1"/>
    <x v="0"/>
    <x v="2"/>
    <x v="4814"/>
    <x v="1"/>
    <x v="1"/>
    <n v="37.608431374056202"/>
    <n v="3.7608431374056202"/>
    <n v="3760843137405620"/>
    <x v="3"/>
    <n v="4818"/>
    <s v="No"/>
    <x v="0"/>
    <n v="245.28286059795201"/>
    <n v="2452828605979520"/>
    <n v="210.14489313221401"/>
    <n v="2.10144893132214E+16"/>
    <x v="289"/>
    <n v="90.1"/>
  </r>
  <r>
    <x v="2"/>
    <n v="72"/>
    <x v="0"/>
    <x v="0"/>
    <x v="2"/>
    <x v="3"/>
    <x v="3"/>
    <x v="4815"/>
    <x v="1"/>
    <x v="3"/>
    <n v="37.594686691563695"/>
    <n v="37.594686691563695"/>
    <n v="3.7594686691563696E+16"/>
    <x v="3"/>
    <n v="4819"/>
    <s v="Si"/>
    <x v="1"/>
    <n v="2116.1062284780101"/>
    <n v="2.11610622847801E+16"/>
    <n v="239.32788366431799"/>
    <n v="2.39327883664318E+16"/>
    <x v="345"/>
    <n v="112.6"/>
  </r>
  <r>
    <x v="2"/>
    <n v="64"/>
    <x v="0"/>
    <x v="4"/>
    <x v="1"/>
    <x v="2"/>
    <x v="0"/>
    <x v="4816"/>
    <x v="2"/>
    <x v="1"/>
    <n v="37.581654081765905"/>
    <n v="37.581654081765905"/>
    <n v="3.7581654081765904E+16"/>
    <x v="3"/>
    <n v="4820"/>
    <s v="No"/>
    <x v="0"/>
    <n v="2099.9147478329201"/>
    <n v="2.09991474783292E+16"/>
    <n v="208.663582513108"/>
    <n v="2.08663582513108E+16"/>
    <x v="455"/>
    <n v="90.3"/>
  </r>
  <r>
    <x v="2"/>
    <n v="59"/>
    <x v="0"/>
    <x v="6"/>
    <x v="2"/>
    <x v="3"/>
    <x v="0"/>
    <x v="4817"/>
    <x v="0"/>
    <x v="1"/>
    <n v="37.561266897388997"/>
    <n v="3.7561266897388998"/>
    <n v="3756126689738900"/>
    <x v="3"/>
    <n v="4821"/>
    <s v="Si"/>
    <x v="1"/>
    <n v="2442.0164558128899"/>
    <n v="2.44201645581289E+16"/>
    <n v="27.1690442523138"/>
    <n v="2716904425231380"/>
    <x v="141"/>
    <n v="109.3"/>
  </r>
  <r>
    <x v="2"/>
    <n v="70"/>
    <x v="0"/>
    <x v="5"/>
    <x v="3"/>
    <x v="3"/>
    <x v="3"/>
    <x v="4818"/>
    <x v="1"/>
    <x v="3"/>
    <n v="37.495871537210398"/>
    <n v="3.7495871537210399"/>
    <n v="3749587153721040"/>
    <x v="3"/>
    <n v="4822"/>
    <s v="Si"/>
    <x v="1"/>
    <n v="2115.5162715718998"/>
    <n v="2.1155162715719E+16"/>
    <n v="2.7483295571768802"/>
    <n v="274832955717688"/>
    <x v="361"/>
    <n v="105.6"/>
  </r>
  <r>
    <x v="2"/>
    <n v="57"/>
    <x v="1"/>
    <x v="11"/>
    <x v="1"/>
    <x v="0"/>
    <x v="0"/>
    <x v="4819"/>
    <x v="1"/>
    <x v="3"/>
    <n v="37.449440718001796"/>
    <n v="0.37449440718001797"/>
    <n v="374494407180018"/>
    <x v="3"/>
    <n v="4823"/>
    <s v="No"/>
    <x v="0"/>
    <n v="2143.2392389484899"/>
    <n v="2.14323923894849E+16"/>
    <n v="24.264381049787101"/>
    <n v="2426438104978710"/>
    <x v="297"/>
    <n v="101.1"/>
  </r>
  <r>
    <x v="2"/>
    <n v="55"/>
    <x v="0"/>
    <x v="10"/>
    <x v="1"/>
    <x v="0"/>
    <x v="0"/>
    <x v="4820"/>
    <x v="0"/>
    <x v="1"/>
    <n v="37.431491126103197"/>
    <n v="3.74314911261032"/>
    <n v="3743149112610320"/>
    <x v="3"/>
    <n v="4824"/>
    <s v="No"/>
    <x v="0"/>
    <n v="2110.68681111367"/>
    <n v="2.11068681111367E+16"/>
    <n v="247.89018249419399"/>
    <n v="2.47890182494194E+16"/>
    <x v="497"/>
    <n v="97.9"/>
  </r>
  <r>
    <x v="2"/>
    <n v="43"/>
    <x v="1"/>
    <x v="15"/>
    <x v="1"/>
    <x v="0"/>
    <x v="2"/>
    <x v="4821"/>
    <x v="1"/>
    <x v="3"/>
    <n v="37.422891670877398"/>
    <n v="37.422891670877398"/>
    <n v="3.74228916708774E+16"/>
    <x v="3"/>
    <n v="4825"/>
    <s v="No"/>
    <x v="0"/>
    <n v="2208.3024591338899"/>
    <n v="2.20830245913389E+16"/>
    <n v="230.329954883548"/>
    <n v="2.30329954883548E+16"/>
    <x v="260"/>
    <n v="92.3"/>
  </r>
  <r>
    <x v="2"/>
    <n v="61"/>
    <x v="0"/>
    <x v="5"/>
    <x v="0"/>
    <x v="0"/>
    <x v="0"/>
    <x v="4822"/>
    <x v="0"/>
    <x v="0"/>
    <n v="37.376970686074699"/>
    <n v="0.37376970686074701"/>
    <n v="373769706860747"/>
    <x v="3"/>
    <n v="4826"/>
    <s v="Si"/>
    <x v="1"/>
    <n v="2410.0366537496202"/>
    <n v="2.41003665374962E+16"/>
    <n v="28.1546187892985"/>
    <n v="2815461878929850"/>
    <x v="564"/>
    <n v="107.7"/>
  </r>
  <r>
    <x v="2"/>
    <n v="57"/>
    <x v="0"/>
    <x v="5"/>
    <x v="1"/>
    <x v="0"/>
    <x v="0"/>
    <x v="4823"/>
    <x v="0"/>
    <x v="3"/>
    <n v="37.3645172558628"/>
    <n v="3.7364517255862801"/>
    <n v="3736451725586280"/>
    <x v="3"/>
    <n v="4827"/>
    <s v="No"/>
    <x v="0"/>
    <n v="1915.2009744208799"/>
    <n v="1.91520097442088E+16"/>
    <n v="234.36967862279101"/>
    <n v="2.34369678622791E+16"/>
    <x v="381"/>
    <n v="101"/>
  </r>
  <r>
    <x v="2"/>
    <n v="50"/>
    <x v="0"/>
    <x v="5"/>
    <x v="2"/>
    <x v="3"/>
    <x v="1"/>
    <x v="4824"/>
    <x v="0"/>
    <x v="1"/>
    <n v="37.283925930155"/>
    <n v="37.283925930155"/>
    <n v="3.7283925930155E+16"/>
    <x v="3"/>
    <n v="4828"/>
    <s v="Si"/>
    <x v="1"/>
    <n v="233.046843073741"/>
    <n v="2330468430737410"/>
    <n v="269.10755876524399"/>
    <n v="2.69107558765244E+16"/>
    <x v="407"/>
    <n v="100.2"/>
  </r>
  <r>
    <x v="2"/>
    <n v="62"/>
    <x v="0"/>
    <x v="6"/>
    <x v="3"/>
    <x v="3"/>
    <x v="0"/>
    <x v="4825"/>
    <x v="0"/>
    <x v="3"/>
    <n v="37.258243633094501"/>
    <n v="3.7258243633094499"/>
    <n v="3725824363309450"/>
    <x v="3"/>
    <n v="4829"/>
    <s v="Si"/>
    <x v="1"/>
    <n v="244.549399281364"/>
    <n v="2445493992813640"/>
    <n v="27.724427349379901"/>
    <n v="2772442734937990"/>
    <x v="279"/>
    <n v="101.8"/>
  </r>
  <r>
    <x v="2"/>
    <n v="68"/>
    <x v="1"/>
    <x v="0"/>
    <x v="3"/>
    <x v="3"/>
    <x v="3"/>
    <x v="4826"/>
    <x v="0"/>
    <x v="1"/>
    <n v="37.251172223016894"/>
    <n v="37.251172223016894"/>
    <n v="3.7251172223016896E+16"/>
    <x v="3"/>
    <n v="4830"/>
    <s v="Si"/>
    <x v="1"/>
    <n v="2247.60034355268"/>
    <n v="2.24760034355268E+16"/>
    <n v="3.0000000000000001E-12"/>
    <n v="300"/>
    <x v="373"/>
    <n v="101.6"/>
  </r>
  <r>
    <x v="2"/>
    <n v="55"/>
    <x v="1"/>
    <x v="5"/>
    <x v="3"/>
    <x v="3"/>
    <x v="0"/>
    <x v="4827"/>
    <x v="0"/>
    <x v="2"/>
    <n v="37.238861953005795"/>
    <n v="0.37238861953005797"/>
    <n v="372388619530058"/>
    <x v="3"/>
    <n v="4831"/>
    <s v="No"/>
    <x v="0"/>
    <n v="221.54963827940699"/>
    <n v="2215496382794070"/>
    <n v="23.5112866264917"/>
    <n v="2351128662649170"/>
    <x v="91"/>
    <n v="104.3"/>
  </r>
  <r>
    <x v="2"/>
    <n v="64"/>
    <x v="1"/>
    <x v="11"/>
    <x v="1"/>
    <x v="3"/>
    <x v="0"/>
    <x v="4828"/>
    <x v="1"/>
    <x v="3"/>
    <n v="37.231209410358098"/>
    <n v="37.231209410358098"/>
    <n v="3.7231209410358096E+16"/>
    <x v="3"/>
    <n v="4832"/>
    <s v="No"/>
    <x v="0"/>
    <n v="207.99202888601101"/>
    <n v="2079920288860110"/>
    <n v="26.601941908874299"/>
    <n v="2660194190887430"/>
    <x v="455"/>
    <n v="97.7"/>
  </r>
  <r>
    <x v="2"/>
    <n v="66"/>
    <x v="1"/>
    <x v="5"/>
    <x v="0"/>
    <x v="3"/>
    <x v="3"/>
    <x v="4829"/>
    <x v="0"/>
    <x v="3"/>
    <n v="37.2167489885435"/>
    <n v="3.7216748988543502"/>
    <n v="3721674898854350"/>
    <x v="3"/>
    <n v="4833"/>
    <s v="Si"/>
    <x v="1"/>
    <n v="2329.0087084914899"/>
    <n v="2.32900870849149E+16"/>
    <n v="28.118718130804599"/>
    <n v="2811871813080460"/>
    <x v="269"/>
    <n v="104.2"/>
  </r>
  <r>
    <x v="2"/>
    <n v="59"/>
    <x v="0"/>
    <x v="3"/>
    <x v="2"/>
    <x v="0"/>
    <x v="0"/>
    <x v="4830"/>
    <x v="0"/>
    <x v="1"/>
    <n v="37.216652776402498"/>
    <n v="3.7216652776402501"/>
    <n v="3721665277640250"/>
    <x v="3"/>
    <n v="4834"/>
    <s v="Si"/>
    <x v="1"/>
    <n v="2510.78491909273"/>
    <n v="2.51078491909273E+16"/>
    <n v="28.844363795370001"/>
    <n v="2884436379537000"/>
    <x v="399"/>
    <n v="110.3"/>
  </r>
  <r>
    <x v="2"/>
    <n v="60"/>
    <x v="0"/>
    <x v="9"/>
    <x v="3"/>
    <x v="0"/>
    <x v="0"/>
    <x v="4831"/>
    <x v="1"/>
    <x v="3"/>
    <n v="37.206235822485802"/>
    <n v="37.206235822485802"/>
    <n v="3.72062358224858E+16"/>
    <x v="3"/>
    <n v="4835"/>
    <s v="Si"/>
    <x v="1"/>
    <n v="2281.1172524844001"/>
    <n v="2.2811172524844E+16"/>
    <n v="26.326943416310598"/>
    <n v="2632694341631060"/>
    <x v="352"/>
    <n v="108.8"/>
  </r>
  <r>
    <x v="2"/>
    <n v="62"/>
    <x v="1"/>
    <x v="1"/>
    <x v="1"/>
    <x v="3"/>
    <x v="0"/>
    <x v="4832"/>
    <x v="0"/>
    <x v="3"/>
    <n v="37.204703963128097"/>
    <n v="3.7204703963128098"/>
    <n v="3720470396312810"/>
    <x v="3"/>
    <n v="4836"/>
    <s v="Si"/>
    <x v="1"/>
    <n v="2404.7381781919999"/>
    <n v="2.404738178192E+16"/>
    <n v="27.7230223470876"/>
    <n v="2772302234708760"/>
    <x v="490"/>
    <n v="101.8"/>
  </r>
  <r>
    <x v="2"/>
    <n v="67"/>
    <x v="1"/>
    <x v="3"/>
    <x v="0"/>
    <x v="0"/>
    <x v="3"/>
    <x v="4833"/>
    <x v="1"/>
    <x v="3"/>
    <n v="37.185241846766601"/>
    <n v="37.185241846766601"/>
    <n v="3.71852418467666E+16"/>
    <x v="3"/>
    <n v="4837"/>
    <s v="No"/>
    <x v="0"/>
    <n v="2136.79913161381"/>
    <n v="2.13679913161381E+16"/>
    <n v="2.3990215359067202"/>
    <n v="239902153590672"/>
    <x v="272"/>
    <n v="100"/>
  </r>
  <r>
    <x v="2"/>
    <n v="62"/>
    <x v="0"/>
    <x v="9"/>
    <x v="2"/>
    <x v="3"/>
    <x v="0"/>
    <x v="4834"/>
    <x v="0"/>
    <x v="1"/>
    <n v="37.171198080624698"/>
    <n v="3.7171198080624701"/>
    <n v="3717119808062470"/>
    <x v="3"/>
    <n v="4838"/>
    <s v="Si"/>
    <x v="1"/>
    <n v="2377.2212521248498"/>
    <n v="2.37722125212485E+16"/>
    <n v="3.0000000000000001E-12"/>
    <n v="300"/>
    <x v="268"/>
    <n v="108.8"/>
  </r>
  <r>
    <x v="2"/>
    <n v="73"/>
    <x v="1"/>
    <x v="2"/>
    <x v="2"/>
    <x v="3"/>
    <x v="3"/>
    <x v="4835"/>
    <x v="0"/>
    <x v="3"/>
    <n v="37.119582857175601"/>
    <n v="3.7119582857175599"/>
    <n v="3711958285717560"/>
    <x v="3"/>
    <n v="4839"/>
    <s v="No"/>
    <x v="0"/>
    <n v="2264.8857132387102"/>
    <n v="2.26488571323871E+16"/>
    <n v="277.60538879121799"/>
    <n v="2.77605388791218E+16"/>
    <x v="533"/>
    <n v="105.4"/>
  </r>
  <r>
    <x v="2"/>
    <n v="58"/>
    <x v="0"/>
    <x v="0"/>
    <x v="3"/>
    <x v="3"/>
    <x v="0"/>
    <x v="4836"/>
    <x v="1"/>
    <x v="3"/>
    <n v="37.1131629972501"/>
    <n v="0.37113162997250099"/>
    <n v="371131629972501"/>
    <x v="3"/>
    <n v="4840"/>
    <s v="Si"/>
    <x v="1"/>
    <n v="251.78330484808001"/>
    <n v="2517833048480800"/>
    <n v="269.59895819759203"/>
    <n v="2.69598958197592E+16"/>
    <x v="287"/>
    <n v="107.3"/>
  </r>
  <r>
    <x v="2"/>
    <n v="66"/>
    <x v="1"/>
    <x v="0"/>
    <x v="0"/>
    <x v="3"/>
    <x v="3"/>
    <x v="4837"/>
    <x v="0"/>
    <x v="1"/>
    <n v="37.089933050344001"/>
    <n v="3.7089933050343999"/>
    <n v="3708993305034400"/>
    <x v="3"/>
    <n v="4841"/>
    <s v="No"/>
    <x v="0"/>
    <n v="23.320234411986799"/>
    <n v="233202344119868"/>
    <n v="28.7160291319008"/>
    <n v="2871602913190080"/>
    <x v="434"/>
    <n v="105.7"/>
  </r>
  <r>
    <x v="2"/>
    <n v="67"/>
    <x v="0"/>
    <x v="0"/>
    <x v="2"/>
    <x v="0"/>
    <x v="3"/>
    <x v="4838"/>
    <x v="0"/>
    <x v="3"/>
    <n v="37.079858194157602"/>
    <n v="3.70798581941576"/>
    <n v="3707985819415760"/>
    <x v="3"/>
    <n v="4842"/>
    <s v="Si"/>
    <x v="1"/>
    <n v="2279.8316076988499"/>
    <n v="2.27983160769885E+16"/>
    <n v="260.77890517698899"/>
    <n v="2.60778905176989E+16"/>
    <x v="272"/>
    <n v="102.2"/>
  </r>
  <r>
    <x v="2"/>
    <n v="66"/>
    <x v="0"/>
    <x v="0"/>
    <x v="2"/>
    <x v="3"/>
    <x v="3"/>
    <x v="4839"/>
    <x v="0"/>
    <x v="0"/>
    <n v="37.042780871578799"/>
    <n v="37.042780871578799"/>
    <n v="3704278087157880"/>
    <x v="3"/>
    <n v="4843"/>
    <s v="No"/>
    <x v="0"/>
    <n v="2358.6936174008702"/>
    <n v="2.35869361740087E+16"/>
    <n v="29.856997659281198"/>
    <n v="2985699765928120"/>
    <x v="527"/>
    <n v="107.5"/>
  </r>
  <r>
    <x v="2"/>
    <n v="67"/>
    <x v="1"/>
    <x v="11"/>
    <x v="2"/>
    <x v="3"/>
    <x v="3"/>
    <x v="4840"/>
    <x v="0"/>
    <x v="3"/>
    <n v="36.9862154970562"/>
    <n v="3.6986215497056198"/>
    <n v="3698621549705620"/>
    <x v="3"/>
    <n v="4844"/>
    <s v="Si"/>
    <x v="1"/>
    <n v="2412.47176399099"/>
    <n v="2.41247176399099E+16"/>
    <n v="270.94710911820903"/>
    <n v="2.70947109118209E+16"/>
    <x v="53"/>
    <n v="98.6"/>
  </r>
  <r>
    <x v="2"/>
    <n v="45"/>
    <x v="1"/>
    <x v="1"/>
    <x v="1"/>
    <x v="3"/>
    <x v="1"/>
    <x v="4841"/>
    <x v="0"/>
    <x v="0"/>
    <n v="36.962715104266401"/>
    <n v="36.962715104266401"/>
    <n v="3.69627151042664E+16"/>
    <x v="3"/>
    <n v="4845"/>
    <s v="No"/>
    <x v="0"/>
    <n v="2201.4900482540702"/>
    <n v="2.20149004825407E+16"/>
    <n v="242.05326841986999"/>
    <n v="2.4205326841987E+16"/>
    <x v="314"/>
    <n v="98.7"/>
  </r>
  <r>
    <x v="2"/>
    <n v="51"/>
    <x v="0"/>
    <x v="2"/>
    <x v="2"/>
    <x v="1"/>
    <x v="1"/>
    <x v="4842"/>
    <x v="1"/>
    <x v="2"/>
    <n v="36.958843004350399"/>
    <n v="3.6958843004350399"/>
    <n v="3695884300435040"/>
    <x v="3"/>
    <n v="4846"/>
    <s v="No"/>
    <x v="0"/>
    <n v="2018.8798783042801"/>
    <n v="2.01887987830428E+16"/>
    <n v="22.2279572571037"/>
    <n v="2222795725710370"/>
    <x v="112"/>
    <n v="97.8"/>
  </r>
  <r>
    <x v="2"/>
    <n v="61"/>
    <x v="1"/>
    <x v="10"/>
    <x v="2"/>
    <x v="3"/>
    <x v="0"/>
    <x v="4843"/>
    <x v="0"/>
    <x v="1"/>
    <n v="36.934195267871296"/>
    <n v="36.934195267871296"/>
    <n v="3.6934195267871296E+16"/>
    <x v="3"/>
    <n v="4847"/>
    <s v="No"/>
    <x v="0"/>
    <n v="2544.9540282053399"/>
    <n v="2.54495402820534E+16"/>
    <n v="255.492510792741"/>
    <n v="2.55492510792741E+16"/>
    <x v="317"/>
    <n v="100.5"/>
  </r>
  <r>
    <x v="2"/>
    <n v="61"/>
    <x v="0"/>
    <x v="11"/>
    <x v="1"/>
    <x v="0"/>
    <x v="0"/>
    <x v="4844"/>
    <x v="1"/>
    <x v="3"/>
    <n v="36.855393973335701"/>
    <n v="3.6855393973335699"/>
    <n v="3685539397333570"/>
    <x v="3"/>
    <n v="4848"/>
    <s v="No"/>
    <x v="0"/>
    <n v="233.09401820058599"/>
    <n v="2330940182005860"/>
    <n v="22.044666211462001"/>
    <n v="2204466621146200"/>
    <x v="318"/>
    <n v="98.9"/>
  </r>
  <r>
    <x v="2"/>
    <n v="55"/>
    <x v="0"/>
    <x v="7"/>
    <x v="0"/>
    <x v="3"/>
    <x v="0"/>
    <x v="4845"/>
    <x v="0"/>
    <x v="1"/>
    <n v="36.852846868032103"/>
    <n v="3.6852846868032101"/>
    <n v="3685284686803210"/>
    <x v="3"/>
    <n v="4849"/>
    <s v="No"/>
    <x v="0"/>
    <n v="2046.26241774812"/>
    <n v="2.04626241774812E+16"/>
    <n v="246.16247428802399"/>
    <n v="2.46162474288024E+16"/>
    <x v="271"/>
    <n v="107.1"/>
  </r>
  <r>
    <x v="2"/>
    <n v="63"/>
    <x v="0"/>
    <x v="5"/>
    <x v="1"/>
    <x v="0"/>
    <x v="0"/>
    <x v="4846"/>
    <x v="1"/>
    <x v="1"/>
    <n v="36.835209687370998"/>
    <n v="36.835209687370998"/>
    <n v="3.6835209687371E+16"/>
    <x v="3"/>
    <n v="4850"/>
    <s v="No"/>
    <x v="0"/>
    <n v="2518.9306674110999"/>
    <n v="2.5189306674111E+16"/>
    <n v="236.86954650850799"/>
    <n v="2.36869546508508E+16"/>
    <x v="315"/>
    <n v="96.4"/>
  </r>
  <r>
    <x v="2"/>
    <n v="62"/>
    <x v="1"/>
    <x v="0"/>
    <x v="2"/>
    <x v="3"/>
    <x v="0"/>
    <x v="4847"/>
    <x v="0"/>
    <x v="3"/>
    <n v="36.806652684459799"/>
    <n v="36.806652684459799"/>
    <n v="3.68066526844598E+16"/>
    <x v="3"/>
    <n v="4851"/>
    <s v="No"/>
    <x v="0"/>
    <n v="236.99427484256"/>
    <n v="2369942748425600"/>
    <n v="272.96829511230101"/>
    <n v="2.72968295112301E+16"/>
    <x v="356"/>
    <n v="103.8"/>
  </r>
  <r>
    <x v="2"/>
    <n v="56"/>
    <x v="0"/>
    <x v="9"/>
    <x v="2"/>
    <x v="0"/>
    <x v="0"/>
    <x v="4848"/>
    <x v="0"/>
    <x v="3"/>
    <n v="36.800004991019499"/>
    <n v="3.6800004991019502"/>
    <n v="3680000499101950"/>
    <x v="3"/>
    <n v="4852"/>
    <s v="Si"/>
    <x v="1"/>
    <n v="228.280940438953"/>
    <n v="2282809404389530"/>
    <n v="26.946714759871401"/>
    <n v="2694671475987140"/>
    <x v="400"/>
    <n v="100.6"/>
  </r>
  <r>
    <x v="2"/>
    <n v="69"/>
    <x v="1"/>
    <x v="9"/>
    <x v="2"/>
    <x v="3"/>
    <x v="3"/>
    <x v="4849"/>
    <x v="0"/>
    <x v="0"/>
    <n v="36.798245361480902"/>
    <n v="36.798245361480902"/>
    <n v="3679824536148090"/>
    <x v="3"/>
    <n v="4853"/>
    <s v="No"/>
    <x v="0"/>
    <n v="2388.10300657672"/>
    <n v="2.38810300657672E+16"/>
    <n v="2.9413908264741102"/>
    <n v="294139082647411"/>
    <x v="320"/>
    <n v="101.1"/>
  </r>
  <r>
    <x v="2"/>
    <n v="54"/>
    <x v="0"/>
    <x v="9"/>
    <x v="2"/>
    <x v="2"/>
    <x v="1"/>
    <x v="4850"/>
    <x v="0"/>
    <x v="2"/>
    <n v="36.763787470023203"/>
    <n v="36.763787470023203"/>
    <n v="3.67637874700232E+16"/>
    <x v="3"/>
    <n v="4854"/>
    <s v="Si"/>
    <x v="1"/>
    <n v="2363.1134488445"/>
    <n v="2.3631134488445E+16"/>
    <n v="254.40268279187401"/>
    <n v="2.54402682791874E+16"/>
    <x v="376"/>
    <n v="101.4"/>
  </r>
  <r>
    <x v="2"/>
    <n v="71"/>
    <x v="0"/>
    <x v="0"/>
    <x v="2"/>
    <x v="0"/>
    <x v="3"/>
    <x v="4851"/>
    <x v="1"/>
    <x v="1"/>
    <n v="36.756058426061401"/>
    <n v="3.67560584260614"/>
    <n v="3675605842606140"/>
    <x v="3"/>
    <n v="4855"/>
    <s v="Si"/>
    <x v="1"/>
    <n v="22.249768918863602"/>
    <n v="222497689188636"/>
    <n v="254.59210847505301"/>
    <n v="2.54592108475053E+16"/>
    <x v="483"/>
    <n v="110"/>
  </r>
  <r>
    <x v="2"/>
    <n v="63"/>
    <x v="1"/>
    <x v="2"/>
    <x v="3"/>
    <x v="3"/>
    <x v="0"/>
    <x v="4852"/>
    <x v="1"/>
    <x v="1"/>
    <n v="36.7401899998601"/>
    <n v="3.6740189999860098"/>
    <n v="3674018999986010"/>
    <x v="3"/>
    <n v="4856"/>
    <s v="No"/>
    <x v="0"/>
    <n v="2233.4870358220201"/>
    <n v="2.23348703582202E+16"/>
    <n v="23.294452420086301"/>
    <n v="2329445242008630"/>
    <x v="152"/>
    <n v="99.4"/>
  </r>
  <r>
    <x v="2"/>
    <n v="65"/>
    <x v="1"/>
    <x v="5"/>
    <x v="1"/>
    <x v="3"/>
    <x v="3"/>
    <x v="4853"/>
    <x v="0"/>
    <x v="1"/>
    <n v="36.724009281965003"/>
    <n v="3.6724009281965002"/>
    <n v="3672400928196500"/>
    <x v="3"/>
    <n v="4857"/>
    <s v="No"/>
    <x v="0"/>
    <n v="2189.7279213604102"/>
    <n v="2.18972792136041E+16"/>
    <n v="27.1555458092005"/>
    <n v="2715554580920050"/>
    <x v="368"/>
    <n v="99.8"/>
  </r>
  <r>
    <x v="2"/>
    <n v="62"/>
    <x v="1"/>
    <x v="0"/>
    <x v="0"/>
    <x v="3"/>
    <x v="0"/>
    <x v="4854"/>
    <x v="0"/>
    <x v="1"/>
    <n v="36.723818516552704"/>
    <n v="36.723818516552704"/>
    <n v="3.6723818516552704E+16"/>
    <x v="3"/>
    <n v="4858"/>
    <s v="Si"/>
    <x v="1"/>
    <n v="2354.40996394382"/>
    <n v="2.35440996394382E+16"/>
    <n v="279.681508110354"/>
    <n v="2.79681508110354E+16"/>
    <x v="445"/>
    <n v="104.9"/>
  </r>
  <r>
    <x v="2"/>
    <n v="58"/>
    <x v="1"/>
    <x v="15"/>
    <x v="1"/>
    <x v="0"/>
    <x v="0"/>
    <x v="4855"/>
    <x v="1"/>
    <x v="3"/>
    <n v="36.708693131763198"/>
    <n v="36.708693131763198"/>
    <n v="3.67086931317632E+16"/>
    <x v="3"/>
    <n v="4859"/>
    <s v="No"/>
    <x v="0"/>
    <n v="2276.8949058958201"/>
    <n v="2.27689490589582E+16"/>
    <n v="23.6999882028231"/>
    <n v="2369998820282310"/>
    <x v="70"/>
    <n v="99.6"/>
  </r>
  <r>
    <x v="2"/>
    <n v="45"/>
    <x v="0"/>
    <x v="2"/>
    <x v="1"/>
    <x v="2"/>
    <x v="1"/>
    <x v="4856"/>
    <x v="0"/>
    <x v="2"/>
    <n v="36.705193875852302"/>
    <n v="36.705193875852302"/>
    <n v="3670519387585230"/>
    <x v="3"/>
    <n v="4860"/>
    <s v="No"/>
    <x v="0"/>
    <n v="2125.3455772623001"/>
    <n v="2.1253455772623E+16"/>
    <n v="24.505533999071201"/>
    <n v="2450553399907120"/>
    <x v="489"/>
    <n v="93.1"/>
  </r>
  <r>
    <x v="2"/>
    <n v="56"/>
    <x v="1"/>
    <x v="3"/>
    <x v="1"/>
    <x v="3"/>
    <x v="0"/>
    <x v="4857"/>
    <x v="0"/>
    <x v="0"/>
    <n v="36.678024221564897"/>
    <n v="0.36678024221564898"/>
    <n v="366780242215649"/>
    <x v="3"/>
    <n v="4861"/>
    <s v="Si"/>
    <x v="1"/>
    <n v="2373.6168598600598"/>
    <n v="2.37361685986006E+16"/>
    <n v="291.56189368649302"/>
    <n v="2.91561893686493E+16"/>
    <x v="186"/>
    <n v="103.3"/>
  </r>
  <r>
    <x v="2"/>
    <n v="71"/>
    <x v="1"/>
    <x v="2"/>
    <x v="0"/>
    <x v="3"/>
    <x v="3"/>
    <x v="4858"/>
    <x v="0"/>
    <x v="0"/>
    <n v="36.622490397539799"/>
    <n v="36.622490397539799"/>
    <n v="3.66224903975398E+16"/>
    <x v="3"/>
    <n v="4862"/>
    <s v="Si"/>
    <x v="1"/>
    <n v="2420.7354638592901"/>
    <n v="2.42073546385929E+16"/>
    <n v="3.0000000000000001E-12"/>
    <n v="300"/>
    <x v="505"/>
    <n v="109.3"/>
  </r>
  <r>
    <x v="2"/>
    <n v="63"/>
    <x v="1"/>
    <x v="11"/>
    <x v="2"/>
    <x v="0"/>
    <x v="0"/>
    <x v="4859"/>
    <x v="0"/>
    <x v="2"/>
    <n v="36.583284706798096"/>
    <n v="3.6583284706798098"/>
    <n v="3658328470679810"/>
    <x v="3"/>
    <n v="4863"/>
    <s v="Si"/>
    <x v="1"/>
    <n v="2394.8885103573598"/>
    <n v="2.39488851035736E+16"/>
    <n v="227.08937743556299"/>
    <n v="2.27089377435563E+16"/>
    <x v="415"/>
    <n v="107.4"/>
  </r>
  <r>
    <x v="2"/>
    <n v="58"/>
    <x v="1"/>
    <x v="0"/>
    <x v="1"/>
    <x v="3"/>
    <x v="0"/>
    <x v="4860"/>
    <x v="0"/>
    <x v="3"/>
    <n v="36.568928582536905"/>
    <n v="0.36568928582536903"/>
    <n v="365689285825369"/>
    <x v="3"/>
    <n v="4864"/>
    <s v="No"/>
    <x v="0"/>
    <n v="2130.7145769036301"/>
    <n v="2.13071457690363E+16"/>
    <n v="27.949189800597999"/>
    <n v="2794918980059800"/>
    <x v="170"/>
    <n v="98.4"/>
  </r>
  <r>
    <x v="2"/>
    <n v="48"/>
    <x v="0"/>
    <x v="11"/>
    <x v="1"/>
    <x v="2"/>
    <x v="1"/>
    <x v="4861"/>
    <x v="1"/>
    <x v="3"/>
    <n v="36.471202287694602"/>
    <n v="3.64712022876946"/>
    <n v="3647120228769460"/>
    <x v="3"/>
    <n v="4865"/>
    <s v="No"/>
    <x v="0"/>
    <n v="2195.1542656077199"/>
    <n v="2.19515426560772E+16"/>
    <n v="25.6997248123558"/>
    <n v="2569972481235580"/>
    <x v="39"/>
    <n v="89.9"/>
  </r>
  <r>
    <x v="2"/>
    <n v="51"/>
    <x v="0"/>
    <x v="0"/>
    <x v="3"/>
    <x v="0"/>
    <x v="1"/>
    <x v="4862"/>
    <x v="1"/>
    <x v="0"/>
    <n v="36.394050484060401"/>
    <n v="36.394050484060401"/>
    <n v="3.63940504840604E+16"/>
    <x v="3"/>
    <n v="4866"/>
    <s v="No"/>
    <x v="0"/>
    <n v="2320.28497983847"/>
    <n v="2.32028497983847E+16"/>
    <n v="229.043778511157"/>
    <n v="2.29043778511157E+16"/>
    <x v="217"/>
    <n v="97.7"/>
  </r>
  <r>
    <x v="2"/>
    <n v="52"/>
    <x v="1"/>
    <x v="8"/>
    <x v="1"/>
    <x v="2"/>
    <x v="1"/>
    <x v="4863"/>
    <x v="1"/>
    <x v="1"/>
    <n v="36.389085093467003"/>
    <n v="3.6389085093467002"/>
    <n v="3638908509346700"/>
    <x v="3"/>
    <n v="4867"/>
    <s v="No"/>
    <x v="0"/>
    <n v="196.00669706867001"/>
    <n v="1960066970686700"/>
    <n v="254.940849348493"/>
    <n v="2.54940849348493E+16"/>
    <x v="565"/>
    <n v="90.8"/>
  </r>
  <r>
    <x v="2"/>
    <n v="61"/>
    <x v="0"/>
    <x v="3"/>
    <x v="2"/>
    <x v="3"/>
    <x v="0"/>
    <x v="4864"/>
    <x v="0"/>
    <x v="1"/>
    <n v="36.383840666927803"/>
    <n v="3.63838406669278"/>
    <n v="3638384066692780"/>
    <x v="3"/>
    <n v="4868"/>
    <s v="Si"/>
    <x v="1"/>
    <n v="249.75000691630899"/>
    <n v="2497500069163090"/>
    <n v="299.25258342233502"/>
    <n v="2.99252583422335E+16"/>
    <x v="327"/>
    <n v="105.3"/>
  </r>
  <r>
    <x v="2"/>
    <n v="61"/>
    <x v="1"/>
    <x v="12"/>
    <x v="0"/>
    <x v="3"/>
    <x v="0"/>
    <x v="4865"/>
    <x v="0"/>
    <x v="1"/>
    <n v="36.383428580010801"/>
    <n v="3.6383428580010801"/>
    <n v="3638342858001080"/>
    <x v="3"/>
    <n v="4869"/>
    <s v="No"/>
    <x v="0"/>
    <n v="2555.7879387189"/>
    <n v="2.5557879387189E+16"/>
    <n v="27.6803108412543"/>
    <n v="2768031084125430"/>
    <x v="253"/>
    <n v="97.8"/>
  </r>
  <r>
    <x v="2"/>
    <n v="65"/>
    <x v="0"/>
    <x v="0"/>
    <x v="2"/>
    <x v="3"/>
    <x v="3"/>
    <x v="4866"/>
    <x v="0"/>
    <x v="1"/>
    <n v="36.371203200203595"/>
    <n v="3.6371203200203599"/>
    <n v="3637120320020360"/>
    <x v="3"/>
    <n v="4870"/>
    <s v="Si"/>
    <x v="1"/>
    <n v="2439.18263001787"/>
    <n v="2.43918263001787E+16"/>
    <n v="29.501386944156899"/>
    <n v="2950138694415690"/>
    <x v="284"/>
    <n v="104.5"/>
  </r>
  <r>
    <x v="2"/>
    <n v="54"/>
    <x v="0"/>
    <x v="0"/>
    <x v="1"/>
    <x v="3"/>
    <x v="1"/>
    <x v="4867"/>
    <x v="1"/>
    <x v="3"/>
    <n v="36.280526249938497"/>
    <n v="36.280526249938497"/>
    <n v="3.6280526249938496E+16"/>
    <x v="3"/>
    <n v="4871"/>
    <s v="No"/>
    <x v="0"/>
    <n v="1988.5600642038601"/>
    <n v="1.98856006420386E+16"/>
    <n v="222.825853098952"/>
    <n v="2.22825853098952E+16"/>
    <x v="267"/>
    <n v="92.2"/>
  </r>
  <r>
    <x v="2"/>
    <n v="59"/>
    <x v="1"/>
    <x v="9"/>
    <x v="3"/>
    <x v="3"/>
    <x v="0"/>
    <x v="4868"/>
    <x v="0"/>
    <x v="1"/>
    <n v="36.280011095300502"/>
    <n v="36.280011095300502"/>
    <n v="3628001109530050"/>
    <x v="3"/>
    <n v="4872"/>
    <s v="No"/>
    <x v="0"/>
    <n v="2312.2321403265901"/>
    <n v="2.31223214032659E+16"/>
    <n v="27.001809851688499"/>
    <n v="2700180985168850"/>
    <x v="344"/>
    <n v="101.7"/>
  </r>
  <r>
    <x v="2"/>
    <n v="65"/>
    <x v="1"/>
    <x v="0"/>
    <x v="2"/>
    <x v="3"/>
    <x v="3"/>
    <x v="4869"/>
    <x v="0"/>
    <x v="0"/>
    <n v="36.267355976706305"/>
    <n v="36.267355976706305"/>
    <n v="3.6267355976706304E+16"/>
    <x v="3"/>
    <n v="4873"/>
    <s v="Si"/>
    <x v="1"/>
    <n v="2289.4252516205001"/>
    <n v="2.2894252516205E+16"/>
    <n v="28.9569355185447"/>
    <n v="2895693551854470"/>
    <x v="514"/>
    <n v="103.5"/>
  </r>
  <r>
    <x v="2"/>
    <n v="59"/>
    <x v="1"/>
    <x v="0"/>
    <x v="1"/>
    <x v="3"/>
    <x v="0"/>
    <x v="4870"/>
    <x v="1"/>
    <x v="3"/>
    <n v="36.267076836216603"/>
    <n v="36.267076836216603"/>
    <n v="3626707683621660"/>
    <x v="3"/>
    <n v="4874"/>
    <s v="No"/>
    <x v="0"/>
    <n v="211.291516439443"/>
    <n v="2112915164394430"/>
    <n v="207.144959466372"/>
    <n v="2.07144959466372E+16"/>
    <x v="217"/>
    <n v="94"/>
  </r>
  <r>
    <x v="2"/>
    <n v="62"/>
    <x v="1"/>
    <x v="7"/>
    <x v="0"/>
    <x v="3"/>
    <x v="0"/>
    <x v="4871"/>
    <x v="0"/>
    <x v="1"/>
    <n v="36.237407576974"/>
    <n v="3.6237407576974001"/>
    <n v="3623740757697400"/>
    <x v="3"/>
    <n v="4875"/>
    <s v="Si"/>
    <x v="1"/>
    <n v="2482.56012977518"/>
    <n v="2.48256012977518E+16"/>
    <n v="3.0000000000000001E-12"/>
    <n v="300"/>
    <x v="335"/>
    <n v="107.4"/>
  </r>
  <r>
    <x v="2"/>
    <n v="59"/>
    <x v="1"/>
    <x v="3"/>
    <x v="3"/>
    <x v="3"/>
    <x v="0"/>
    <x v="4872"/>
    <x v="0"/>
    <x v="3"/>
    <n v="36.230961823762598"/>
    <n v="3.6230961823762602"/>
    <n v="3623096182376260"/>
    <x v="3"/>
    <n v="4876"/>
    <s v="No"/>
    <x v="0"/>
    <n v="239.738013484079"/>
    <n v="2397380134840790"/>
    <n v="27.322415313351101"/>
    <n v="2732241531335110"/>
    <x v="292"/>
    <n v="100.8"/>
  </r>
  <r>
    <x v="2"/>
    <n v="55"/>
    <x v="0"/>
    <x v="2"/>
    <x v="1"/>
    <x v="0"/>
    <x v="0"/>
    <x v="4873"/>
    <x v="0"/>
    <x v="1"/>
    <n v="36.161857495059202"/>
    <n v="3.6161857495059202"/>
    <n v="3616185749505920"/>
    <x v="3"/>
    <n v="4877"/>
    <s v="No"/>
    <x v="0"/>
    <n v="216.74228162245399"/>
    <n v="2167422816224540"/>
    <n v="275.56096690772898"/>
    <n v="2.75560966907729E+16"/>
    <x v="303"/>
    <n v="103.5"/>
  </r>
  <r>
    <x v="2"/>
    <n v="66"/>
    <x v="0"/>
    <x v="5"/>
    <x v="2"/>
    <x v="3"/>
    <x v="3"/>
    <x v="4874"/>
    <x v="0"/>
    <x v="0"/>
    <n v="36.152042071732701"/>
    <n v="36.152042071732701"/>
    <n v="3.6152042071732704E+16"/>
    <x v="3"/>
    <n v="4878"/>
    <s v="No"/>
    <x v="0"/>
    <n v="2708.8924350760999"/>
    <n v="2.7088924350761E+16"/>
    <n v="270.95308533067799"/>
    <n v="2.70953085330678E+16"/>
    <x v="470"/>
    <n v="107.6"/>
  </r>
  <r>
    <x v="2"/>
    <n v="51"/>
    <x v="1"/>
    <x v="10"/>
    <x v="1"/>
    <x v="0"/>
    <x v="1"/>
    <x v="4875"/>
    <x v="0"/>
    <x v="1"/>
    <n v="36.140787401874704"/>
    <n v="0.36140787401874702"/>
    <n v="361407874018747"/>
    <x v="3"/>
    <n v="4879"/>
    <s v="Si"/>
    <x v="1"/>
    <n v="2280.02324343592"/>
    <n v="2.28002324343592E+16"/>
    <n v="236.16742688799499"/>
    <n v="2.36167426887995E+16"/>
    <x v="40"/>
    <n v="97.7"/>
  </r>
  <r>
    <x v="2"/>
    <n v="73"/>
    <x v="0"/>
    <x v="1"/>
    <x v="2"/>
    <x v="3"/>
    <x v="3"/>
    <x v="4876"/>
    <x v="1"/>
    <x v="3"/>
    <n v="36.112259741634098"/>
    <n v="3.6112259741634101"/>
    <n v="3611225974163410"/>
    <x v="3"/>
    <n v="4880"/>
    <s v="Si"/>
    <x v="1"/>
    <n v="2135.3320532763601"/>
    <n v="2.13533205327636E+16"/>
    <n v="233.16465478326299"/>
    <n v="2.33164654783263E+16"/>
    <x v="553"/>
    <n v="107.3"/>
  </r>
  <r>
    <x v="2"/>
    <n v="61"/>
    <x v="0"/>
    <x v="1"/>
    <x v="1"/>
    <x v="0"/>
    <x v="0"/>
    <x v="4877"/>
    <x v="1"/>
    <x v="3"/>
    <n v="36.070022024135902"/>
    <n v="3.6070022024135899"/>
    <n v="3607002202413590"/>
    <x v="3"/>
    <n v="4881"/>
    <s v="No"/>
    <x v="0"/>
    <n v="1948.9543280285"/>
    <n v="1.9489543280285E+16"/>
    <n v="254.71814477402901"/>
    <n v="2.54718144774029E+16"/>
    <x v="89"/>
    <n v="101"/>
  </r>
  <r>
    <x v="2"/>
    <n v="56"/>
    <x v="0"/>
    <x v="9"/>
    <x v="0"/>
    <x v="3"/>
    <x v="0"/>
    <x v="4878"/>
    <x v="0"/>
    <x v="0"/>
    <n v="36.040492930986304"/>
    <n v="3.6040492930986301"/>
    <n v="3604049293098630"/>
    <x v="3"/>
    <n v="4882"/>
    <s v="No"/>
    <x v="0"/>
    <n v="2343.0265581661702"/>
    <n v="2.34302655816617E+16"/>
    <n v="257.77857169901398"/>
    <n v="2.57778571699014E+16"/>
    <x v="332"/>
    <n v="101.9"/>
  </r>
  <r>
    <x v="2"/>
    <n v="69"/>
    <x v="0"/>
    <x v="6"/>
    <x v="0"/>
    <x v="3"/>
    <x v="3"/>
    <x v="4879"/>
    <x v="0"/>
    <x v="0"/>
    <n v="36.032107551324493"/>
    <n v="36.032107551324493"/>
    <n v="3.6032107551324496E+16"/>
    <x v="3"/>
    <n v="4883"/>
    <s v="Si"/>
    <x v="1"/>
    <n v="2416.9928054963598"/>
    <n v="2.41699280549636E+16"/>
    <n v="247.245436020716"/>
    <n v="2.47245436020716E+16"/>
    <x v="558"/>
    <n v="109.4"/>
  </r>
  <r>
    <x v="2"/>
    <n v="50"/>
    <x v="1"/>
    <x v="5"/>
    <x v="1"/>
    <x v="3"/>
    <x v="1"/>
    <x v="4880"/>
    <x v="1"/>
    <x v="0"/>
    <n v="36.0200164245068"/>
    <n v="0.36020016424506801"/>
    <n v="360200164245068"/>
    <x v="3"/>
    <n v="4884"/>
    <s v="No"/>
    <x v="0"/>
    <n v="2221.8242405522801"/>
    <n v="2.22182424055228E+16"/>
    <n v="256.11847404955603"/>
    <n v="2.56118474049556E+16"/>
    <x v="52"/>
    <n v="95.9"/>
  </r>
  <r>
    <x v="2"/>
    <n v="70"/>
    <x v="0"/>
    <x v="2"/>
    <x v="2"/>
    <x v="3"/>
    <x v="3"/>
    <x v="4881"/>
    <x v="0"/>
    <x v="1"/>
    <n v="35.986111747021098"/>
    <n v="3.5986111747021101"/>
    <n v="3598611174702110"/>
    <x v="3"/>
    <n v="4885"/>
    <s v="Si"/>
    <x v="1"/>
    <n v="261.99125953913"/>
    <n v="2619912595391300"/>
    <n v="241.366574503729"/>
    <n v="2.41366574503729E+16"/>
    <x v="519"/>
    <n v="112.6"/>
  </r>
  <r>
    <x v="2"/>
    <n v="68"/>
    <x v="1"/>
    <x v="0"/>
    <x v="2"/>
    <x v="0"/>
    <x v="3"/>
    <x v="4882"/>
    <x v="0"/>
    <x v="1"/>
    <n v="35.9609211686587"/>
    <n v="3.5960921168658699"/>
    <n v="3596092116865870"/>
    <x v="3"/>
    <n v="4886"/>
    <s v="No"/>
    <x v="0"/>
    <n v="2282.2857906553099"/>
    <n v="2.28228579065531E+16"/>
    <n v="249.51143468002101"/>
    <n v="2.49511434680021E+16"/>
    <x v="320"/>
    <n v="103.1"/>
  </r>
  <r>
    <x v="2"/>
    <n v="59"/>
    <x v="0"/>
    <x v="5"/>
    <x v="3"/>
    <x v="0"/>
    <x v="0"/>
    <x v="4883"/>
    <x v="1"/>
    <x v="0"/>
    <n v="35.940772053931802"/>
    <n v="3.5940772053931802"/>
    <n v="3594077205393180"/>
    <x v="3"/>
    <n v="4887"/>
    <s v="No"/>
    <x v="0"/>
    <n v="229.60228324576499"/>
    <n v="2296022832457650"/>
    <n v="25.7567713864049"/>
    <n v="2575677138640490"/>
    <x v="469"/>
    <n v="99.6"/>
  </r>
  <r>
    <x v="2"/>
    <n v="60"/>
    <x v="1"/>
    <x v="2"/>
    <x v="1"/>
    <x v="0"/>
    <x v="0"/>
    <x v="4884"/>
    <x v="1"/>
    <x v="3"/>
    <n v="35.914171137436597"/>
    <n v="35.914171137436597"/>
    <n v="3.59141711374366E+16"/>
    <x v="3"/>
    <n v="4888"/>
    <s v="No"/>
    <x v="0"/>
    <n v="2245.9782589711099"/>
    <n v="2.24597825897111E+16"/>
    <n v="22.802450032589601"/>
    <n v="2280245003258960"/>
    <x v="434"/>
    <n v="94.1"/>
  </r>
  <r>
    <x v="2"/>
    <n v="59"/>
    <x v="1"/>
    <x v="9"/>
    <x v="1"/>
    <x v="2"/>
    <x v="0"/>
    <x v="4885"/>
    <x v="0"/>
    <x v="1"/>
    <n v="35.896859801296699"/>
    <n v="3.5896859801296701"/>
    <n v="3589685980129670"/>
    <x v="3"/>
    <n v="4889"/>
    <s v="No"/>
    <x v="0"/>
    <n v="2148.1190483653199"/>
    <n v="2.14811904836532E+16"/>
    <n v="250.18589188108101"/>
    <n v="2.50185891881081E+16"/>
    <x v="58"/>
    <n v="101.4"/>
  </r>
  <r>
    <x v="2"/>
    <n v="59"/>
    <x v="1"/>
    <x v="0"/>
    <x v="1"/>
    <x v="0"/>
    <x v="0"/>
    <x v="4886"/>
    <x v="1"/>
    <x v="3"/>
    <n v="35.883540331660903"/>
    <n v="35.883540331660903"/>
    <n v="3.58835403316609E+16"/>
    <x v="3"/>
    <n v="4890"/>
    <s v="Si"/>
    <x v="1"/>
    <n v="2363.59354029224"/>
    <n v="2.36359354029224E+16"/>
    <n v="232.35442348562501"/>
    <n v="2.32354423485625E+16"/>
    <x v="469"/>
    <n v="99"/>
  </r>
  <r>
    <x v="2"/>
    <n v="61"/>
    <x v="1"/>
    <x v="0"/>
    <x v="0"/>
    <x v="0"/>
    <x v="0"/>
    <x v="4887"/>
    <x v="0"/>
    <x v="0"/>
    <n v="35.853921698211302"/>
    <n v="0.358539216982113"/>
    <n v="358539216982113"/>
    <x v="3"/>
    <n v="4891"/>
    <s v="Si"/>
    <x v="1"/>
    <n v="2523.4004135282498"/>
    <n v="2.52340041352825E+16"/>
    <n v="259.728348617329"/>
    <n v="2.59728348617329E+16"/>
    <x v="255"/>
    <n v="103.9"/>
  </r>
  <r>
    <x v="2"/>
    <n v="48"/>
    <x v="1"/>
    <x v="5"/>
    <x v="1"/>
    <x v="0"/>
    <x v="1"/>
    <x v="4888"/>
    <x v="0"/>
    <x v="3"/>
    <n v="35.844824348920497"/>
    <n v="3.5844824348920499"/>
    <n v="3584482434892050"/>
    <x v="3"/>
    <n v="4892"/>
    <s v="Si"/>
    <x v="1"/>
    <n v="2309.23673673847"/>
    <n v="2.30923673673847E+16"/>
    <n v="25.003810495190699"/>
    <n v="2500381049519070"/>
    <x v="85"/>
    <n v="94.4"/>
  </r>
  <r>
    <x v="2"/>
    <n v="68"/>
    <x v="0"/>
    <x v="6"/>
    <x v="0"/>
    <x v="3"/>
    <x v="3"/>
    <x v="4889"/>
    <x v="0"/>
    <x v="1"/>
    <n v="35.843420089650799"/>
    <n v="3.5843420089650802"/>
    <n v="3584342008965080"/>
    <x v="3"/>
    <n v="4893"/>
    <s v="Si"/>
    <x v="1"/>
    <n v="2396.3385934277899"/>
    <n v="2.39633859342779E+16"/>
    <n v="240.448124548636"/>
    <n v="2.40448124548636E+16"/>
    <x v="442"/>
    <n v="106.9"/>
  </r>
  <r>
    <x v="2"/>
    <n v="51"/>
    <x v="0"/>
    <x v="5"/>
    <x v="1"/>
    <x v="3"/>
    <x v="1"/>
    <x v="4890"/>
    <x v="1"/>
    <x v="3"/>
    <n v="35.7587490108072"/>
    <n v="3.57587490108072"/>
    <n v="3575874901080720"/>
    <x v="3"/>
    <n v="4894"/>
    <s v="No"/>
    <x v="0"/>
    <n v="2084.4562104003699"/>
    <n v="2.08445621040037E+16"/>
    <n v="19.644261951224401"/>
    <n v="1964426195122440"/>
    <x v="267"/>
    <n v="96.6"/>
  </r>
  <r>
    <x v="2"/>
    <n v="53"/>
    <x v="0"/>
    <x v="2"/>
    <x v="3"/>
    <x v="3"/>
    <x v="1"/>
    <x v="4891"/>
    <x v="0"/>
    <x v="1"/>
    <n v="35.7133238876593"/>
    <n v="35.7133238876593"/>
    <n v="3571332388765930"/>
    <x v="3"/>
    <n v="4895"/>
    <s v="No"/>
    <x v="0"/>
    <n v="2194.9774466642002"/>
    <n v="2.1949774466642E+16"/>
    <n v="277.49328879731797"/>
    <n v="2.77493288797318E+16"/>
    <x v="336"/>
    <n v="96.8"/>
  </r>
  <r>
    <x v="2"/>
    <n v="71"/>
    <x v="1"/>
    <x v="11"/>
    <x v="0"/>
    <x v="3"/>
    <x v="3"/>
    <x v="4892"/>
    <x v="0"/>
    <x v="1"/>
    <n v="35.705374272056297"/>
    <n v="3.5705374272056298"/>
    <n v="3570537427205630"/>
    <x v="3"/>
    <n v="4896"/>
    <s v="Si"/>
    <x v="1"/>
    <n v="196.15433489143501"/>
    <n v="1961543348914350"/>
    <n v="249.00649123768201"/>
    <n v="2.49006491237682E+16"/>
    <x v="558"/>
    <n v="105.4"/>
  </r>
  <r>
    <x v="2"/>
    <n v="62"/>
    <x v="0"/>
    <x v="6"/>
    <x v="3"/>
    <x v="0"/>
    <x v="0"/>
    <x v="4893"/>
    <x v="1"/>
    <x v="3"/>
    <n v="35.694090314986802"/>
    <n v="35.694090314986802"/>
    <n v="3.56940903149868E+16"/>
    <x v="3"/>
    <n v="4897"/>
    <s v="Si"/>
    <x v="1"/>
    <n v="2425.68656420657"/>
    <n v="2.42568656420657E+16"/>
    <n v="26.426984108159001"/>
    <n v="2642698410815900"/>
    <x v="442"/>
    <n v="101"/>
  </r>
  <r>
    <x v="2"/>
    <n v="68"/>
    <x v="1"/>
    <x v="11"/>
    <x v="0"/>
    <x v="3"/>
    <x v="3"/>
    <x v="4894"/>
    <x v="0"/>
    <x v="2"/>
    <n v="35.6455944352534"/>
    <n v="0.35645594435253403"/>
    <n v="356455944352534"/>
    <x v="3"/>
    <n v="4898"/>
    <s v="Si"/>
    <x v="1"/>
    <n v="2496.1351908956599"/>
    <n v="2.49613519089566E+16"/>
    <n v="26.070115615427198"/>
    <n v="2607011561542720"/>
    <x v="411"/>
    <n v="107.1"/>
  </r>
  <r>
    <x v="2"/>
    <n v="66"/>
    <x v="1"/>
    <x v="5"/>
    <x v="0"/>
    <x v="0"/>
    <x v="3"/>
    <x v="4895"/>
    <x v="0"/>
    <x v="2"/>
    <n v="35.639811890531298"/>
    <n v="3.5639811890531301"/>
    <n v="3563981189053130"/>
    <x v="3"/>
    <n v="4899"/>
    <s v="Si"/>
    <x v="1"/>
    <n v="2441.9632487212598"/>
    <n v="2.44196324872126E+16"/>
    <n v="288.04461342857201"/>
    <n v="2.88044613428572E+16"/>
    <x v="397"/>
    <n v="102.6"/>
  </r>
  <r>
    <x v="2"/>
    <n v="57"/>
    <x v="1"/>
    <x v="7"/>
    <x v="1"/>
    <x v="3"/>
    <x v="0"/>
    <x v="4896"/>
    <x v="1"/>
    <x v="1"/>
    <n v="35.608816938584397"/>
    <n v="35.608816938584397"/>
    <n v="3560881693858440"/>
    <x v="3"/>
    <n v="4900"/>
    <s v="Si"/>
    <x v="1"/>
    <n v="2097.8884734277999"/>
    <n v="2.0978884734278E+16"/>
    <n v="22.692332128457299"/>
    <n v="2269233212845730"/>
    <x v="287"/>
    <n v="100.7"/>
  </r>
  <r>
    <x v="2"/>
    <n v="67"/>
    <x v="0"/>
    <x v="5"/>
    <x v="2"/>
    <x v="0"/>
    <x v="3"/>
    <x v="4897"/>
    <x v="0"/>
    <x v="0"/>
    <n v="35.589223788851001"/>
    <n v="3.5589223788851001"/>
    <n v="3558922378885100"/>
    <x v="3"/>
    <n v="4901"/>
    <s v="Si"/>
    <x v="1"/>
    <n v="2414.3400489037999"/>
    <n v="2.4143400489038E+16"/>
    <n v="260.263666664396"/>
    <n v="2.60263666664396E+16"/>
    <x v="463"/>
    <n v="107.7"/>
  </r>
  <r>
    <x v="2"/>
    <n v="53"/>
    <x v="1"/>
    <x v="8"/>
    <x v="1"/>
    <x v="0"/>
    <x v="1"/>
    <x v="4898"/>
    <x v="1"/>
    <x v="3"/>
    <n v="35.578218693237396"/>
    <n v="3.5578218693237398"/>
    <n v="3557821869323740"/>
    <x v="3"/>
    <n v="4902"/>
    <s v="Si"/>
    <x v="1"/>
    <n v="2159.4380071313899"/>
    <n v="2.15943800713139E+16"/>
    <n v="227.74133469361999"/>
    <n v="2.2774133469362E+16"/>
    <x v="70"/>
    <n v="97.5"/>
  </r>
  <r>
    <x v="2"/>
    <n v="58"/>
    <x v="1"/>
    <x v="6"/>
    <x v="0"/>
    <x v="0"/>
    <x v="0"/>
    <x v="4899"/>
    <x v="0"/>
    <x v="2"/>
    <n v="35.464517179993805"/>
    <n v="3.5464517179993802"/>
    <n v="3546451717999380"/>
    <x v="3"/>
    <n v="4903"/>
    <s v="Si"/>
    <x v="1"/>
    <n v="2418.5226480849101"/>
    <n v="2.41852264808491E+16"/>
    <n v="3.0000000000000001E-12"/>
    <n v="300"/>
    <x v="389"/>
    <n v="108.9"/>
  </r>
  <r>
    <x v="2"/>
    <n v="66"/>
    <x v="0"/>
    <x v="11"/>
    <x v="0"/>
    <x v="3"/>
    <x v="3"/>
    <x v="4900"/>
    <x v="1"/>
    <x v="1"/>
    <n v="35.442903300257299"/>
    <n v="35.442903300257299"/>
    <n v="3.54429033002573E+16"/>
    <x v="3"/>
    <n v="4904"/>
    <s v="No"/>
    <x v="0"/>
    <n v="2264.6573528955901"/>
    <n v="2.26465735289559E+16"/>
    <n v="232.33192889375101"/>
    <n v="2.32331928893751E+16"/>
    <x v="323"/>
    <n v="103.6"/>
  </r>
  <r>
    <x v="2"/>
    <n v="59"/>
    <x v="1"/>
    <x v="6"/>
    <x v="1"/>
    <x v="3"/>
    <x v="0"/>
    <x v="4901"/>
    <x v="1"/>
    <x v="3"/>
    <n v="35.417416456958698"/>
    <n v="35.417416456958698"/>
    <n v="3541741645695870"/>
    <x v="3"/>
    <n v="4905"/>
    <s v="Si"/>
    <x v="1"/>
    <n v="2233.1408209649899"/>
    <n v="2.23314082096499E+16"/>
    <n v="254.094998167217"/>
    <n v="2.54094998167217E+16"/>
    <x v="309"/>
    <n v="101.4"/>
  </r>
  <r>
    <x v="2"/>
    <n v="56"/>
    <x v="0"/>
    <x v="10"/>
    <x v="0"/>
    <x v="0"/>
    <x v="0"/>
    <x v="4902"/>
    <x v="1"/>
    <x v="1"/>
    <n v="35.358099877763202"/>
    <n v="0.35358099877763199"/>
    <n v="353580998777632"/>
    <x v="3"/>
    <n v="4906"/>
    <s v="Si"/>
    <x v="1"/>
    <n v="237.29474283060401"/>
    <n v="2372947428306040"/>
    <n v="2.5336625230145899"/>
    <n v="253366252301459"/>
    <x v="438"/>
    <n v="102.9"/>
  </r>
  <r>
    <x v="2"/>
    <n v="53"/>
    <x v="0"/>
    <x v="3"/>
    <x v="2"/>
    <x v="3"/>
    <x v="1"/>
    <x v="4903"/>
    <x v="0"/>
    <x v="0"/>
    <n v="35.332236321722696"/>
    <n v="35.332236321722696"/>
    <n v="3.53322363217227E+16"/>
    <x v="3"/>
    <n v="4907"/>
    <s v="No"/>
    <x v="0"/>
    <n v="2117.6920130635899"/>
    <n v="2.11769201306359E+16"/>
    <n v="25.677658062632201"/>
    <n v="2567765806263220"/>
    <x v="297"/>
    <n v="93.1"/>
  </r>
  <r>
    <x v="2"/>
    <n v="66"/>
    <x v="0"/>
    <x v="2"/>
    <x v="2"/>
    <x v="3"/>
    <x v="3"/>
    <x v="4904"/>
    <x v="0"/>
    <x v="3"/>
    <n v="35.219464259945298"/>
    <n v="35.219464259945298"/>
    <n v="3.52194642599453E+16"/>
    <x v="3"/>
    <n v="4908"/>
    <s v="No"/>
    <x v="0"/>
    <n v="2338.5934271495598"/>
    <n v="2.33859342714956E+16"/>
    <n v="232.65126216523001"/>
    <n v="2.3265126216523E+16"/>
    <x v="427"/>
    <n v="98.2"/>
  </r>
  <r>
    <x v="2"/>
    <n v="71"/>
    <x v="0"/>
    <x v="5"/>
    <x v="2"/>
    <x v="0"/>
    <x v="3"/>
    <x v="4905"/>
    <x v="0"/>
    <x v="1"/>
    <n v="35.194773268741798"/>
    <n v="35.194773268741798"/>
    <n v="3519477326874180"/>
    <x v="3"/>
    <n v="4909"/>
    <s v="No"/>
    <x v="0"/>
    <n v="1978.3172028720801"/>
    <n v="1.97831720287208E+16"/>
    <n v="225.99962465680301"/>
    <n v="2.25999624656803E+16"/>
    <x v="357"/>
    <n v="108.5"/>
  </r>
  <r>
    <x v="2"/>
    <n v="65"/>
    <x v="1"/>
    <x v="7"/>
    <x v="1"/>
    <x v="3"/>
    <x v="3"/>
    <x v="4906"/>
    <x v="0"/>
    <x v="3"/>
    <n v="35.151569456310803"/>
    <n v="0.35151569456310799"/>
    <n v="351515694563108"/>
    <x v="3"/>
    <n v="4910"/>
    <s v="No"/>
    <x v="0"/>
    <n v="2133.6191878548798"/>
    <n v="2.13361918785488E+16"/>
    <n v="262.65391146373599"/>
    <n v="2.62653911463736E+16"/>
    <x v="322"/>
    <n v="96.8"/>
  </r>
  <r>
    <x v="2"/>
    <n v="64"/>
    <x v="1"/>
    <x v="2"/>
    <x v="0"/>
    <x v="3"/>
    <x v="0"/>
    <x v="4907"/>
    <x v="0"/>
    <x v="1"/>
    <n v="35.147195922826697"/>
    <n v="35.147195922826697"/>
    <n v="3.51471959228267E+16"/>
    <x v="3"/>
    <n v="4911"/>
    <s v="Si"/>
    <x v="1"/>
    <n v="2397.96584018769"/>
    <n v="2.39796584018769E+16"/>
    <n v="25.190412147630799"/>
    <n v="2519041214763080"/>
    <x v="275"/>
    <n v="106.2"/>
  </r>
  <r>
    <x v="2"/>
    <n v="46"/>
    <x v="1"/>
    <x v="9"/>
    <x v="1"/>
    <x v="3"/>
    <x v="1"/>
    <x v="4908"/>
    <x v="1"/>
    <x v="1"/>
    <n v="35.127435029461502"/>
    <n v="35.127435029461502"/>
    <n v="3512743502946150"/>
    <x v="3"/>
    <n v="4912"/>
    <s v="No"/>
    <x v="0"/>
    <n v="2236.2604542241902"/>
    <n v="2.23626045422419E+16"/>
    <n v="25.830828867500699"/>
    <n v="2583082886750070"/>
    <x v="495"/>
    <n v="88.7"/>
  </r>
  <r>
    <x v="2"/>
    <n v="70"/>
    <x v="1"/>
    <x v="15"/>
    <x v="2"/>
    <x v="0"/>
    <x v="3"/>
    <x v="4909"/>
    <x v="0"/>
    <x v="1"/>
    <n v="35.116494095778499"/>
    <n v="3.5116494095778501"/>
    <n v="3511649409577850"/>
    <x v="3"/>
    <n v="4913"/>
    <s v="Si"/>
    <x v="1"/>
    <n v="225.00536691551901"/>
    <n v="2250053669155190"/>
    <n v="25.686937687234099"/>
    <n v="2568693768723410"/>
    <x v="530"/>
    <n v="109.9"/>
  </r>
  <r>
    <x v="2"/>
    <n v="59"/>
    <x v="1"/>
    <x v="0"/>
    <x v="1"/>
    <x v="3"/>
    <x v="0"/>
    <x v="4910"/>
    <x v="0"/>
    <x v="1"/>
    <n v="35.114338981157999"/>
    <n v="3.5114338981158002"/>
    <n v="3511433898115800"/>
    <x v="3"/>
    <n v="4914"/>
    <s v="No"/>
    <x v="0"/>
    <n v="2084.4852958613501"/>
    <n v="2.08448529586135E+16"/>
    <n v="21.2965916103918"/>
    <n v="2129659161039180"/>
    <x v="75"/>
    <n v="98.8"/>
  </r>
  <r>
    <x v="2"/>
    <n v="63"/>
    <x v="0"/>
    <x v="3"/>
    <x v="2"/>
    <x v="0"/>
    <x v="0"/>
    <x v="4911"/>
    <x v="0"/>
    <x v="0"/>
    <n v="35.0827221610134"/>
    <n v="3.5082722161013402"/>
    <n v="3508272216101340"/>
    <x v="3"/>
    <n v="4915"/>
    <s v="No"/>
    <x v="0"/>
    <n v="1977.5463111029201"/>
    <n v="1.97754631110292E+16"/>
    <n v="2.5415865153819102"/>
    <n v="254158651538191"/>
    <x v="272"/>
    <n v="98.1"/>
  </r>
  <r>
    <x v="2"/>
    <n v="51"/>
    <x v="0"/>
    <x v="2"/>
    <x v="0"/>
    <x v="3"/>
    <x v="1"/>
    <x v="4912"/>
    <x v="0"/>
    <x v="0"/>
    <n v="35.075673306217602"/>
    <n v="3.5075673306217601"/>
    <n v="3507567330621760"/>
    <x v="3"/>
    <n v="4916"/>
    <s v="No"/>
    <x v="0"/>
    <n v="223.856205360324"/>
    <n v="2238562053603240"/>
    <n v="238.970440903308"/>
    <n v="2.38970440903308E+16"/>
    <x v="18"/>
    <n v="96.6"/>
  </r>
  <r>
    <x v="2"/>
    <n v="55"/>
    <x v="0"/>
    <x v="10"/>
    <x v="2"/>
    <x v="3"/>
    <x v="0"/>
    <x v="4913"/>
    <x v="0"/>
    <x v="0"/>
    <n v="35.055368688798602"/>
    <n v="0.35055368688798599"/>
    <n v="350553686887986"/>
    <x v="3"/>
    <n v="4917"/>
    <s v="No"/>
    <x v="0"/>
    <n v="2126.2824501866698"/>
    <n v="2.12628245018667E+16"/>
    <n v="25.754671687837501"/>
    <n v="2575467168783750"/>
    <x v="360"/>
    <n v="101"/>
  </r>
  <r>
    <x v="2"/>
    <n v="59"/>
    <x v="1"/>
    <x v="2"/>
    <x v="3"/>
    <x v="3"/>
    <x v="0"/>
    <x v="4914"/>
    <x v="0"/>
    <x v="1"/>
    <n v="35.047998112213101"/>
    <n v="3.5047998112213099"/>
    <n v="3504799811221310"/>
    <x v="3"/>
    <n v="4918"/>
    <s v="No"/>
    <x v="0"/>
    <n v="2397.6892237020702"/>
    <n v="2.39768922370207E+16"/>
    <n v="250.09678997842499"/>
    <n v="2.50096789978425E+16"/>
    <x v="133"/>
    <n v="102.4"/>
  </r>
  <r>
    <x v="2"/>
    <n v="60"/>
    <x v="0"/>
    <x v="16"/>
    <x v="1"/>
    <x v="0"/>
    <x v="0"/>
    <x v="4915"/>
    <x v="1"/>
    <x v="3"/>
    <n v="35.0474314194378"/>
    <n v="35.0474314194378"/>
    <n v="3.50474314194378E+16"/>
    <x v="3"/>
    <n v="4919"/>
    <s v="No"/>
    <x v="0"/>
    <n v="2081.93204450961"/>
    <n v="2.08193204450961E+16"/>
    <n v="26.596189348219099"/>
    <n v="2659618934821910"/>
    <x v="312"/>
    <n v="98.7"/>
  </r>
  <r>
    <x v="2"/>
    <n v="47"/>
    <x v="0"/>
    <x v="8"/>
    <x v="2"/>
    <x v="3"/>
    <x v="1"/>
    <x v="4916"/>
    <x v="0"/>
    <x v="1"/>
    <n v="35.026676164310004"/>
    <n v="3.5026676164310002"/>
    <n v="3502667616431000"/>
    <x v="3"/>
    <n v="4920"/>
    <s v="Si"/>
    <x v="1"/>
    <n v="2152.0023650482199"/>
    <n v="2.15200236504822E+16"/>
    <n v="0.26435258471655998"/>
    <n v="26435258471656"/>
    <x v="18"/>
    <n v="94.9"/>
  </r>
  <r>
    <x v="2"/>
    <n v="67"/>
    <x v="0"/>
    <x v="9"/>
    <x v="2"/>
    <x v="2"/>
    <x v="3"/>
    <x v="4917"/>
    <x v="0"/>
    <x v="1"/>
    <n v="35.023378487712499"/>
    <n v="0.35023378487712498"/>
    <n v="350233784877125"/>
    <x v="3"/>
    <n v="4921"/>
    <s v="No"/>
    <x v="0"/>
    <n v="2180.6159646298602"/>
    <n v="2.18061596462986E+16"/>
    <n v="227.52068232116301"/>
    <n v="2.27520682321163E+16"/>
    <x v="46"/>
    <n v="101.5"/>
  </r>
  <r>
    <x v="9"/>
    <n v="58"/>
    <x v="0"/>
    <x v="2"/>
    <x v="2"/>
    <x v="0"/>
    <x v="0"/>
    <x v="4918"/>
    <x v="1"/>
    <x v="0"/>
    <n v="39.892188052415904"/>
    <n v="39.892188052415904"/>
    <n v="3.9892188052415904E+16"/>
    <x v="3"/>
    <n v="4922"/>
    <s v="Si"/>
    <x v="1"/>
    <n v="2314.2176853670198"/>
    <n v="2.31421768536702E+16"/>
    <n v="23.390164765776198"/>
    <n v="2339016476577620"/>
    <x v="518"/>
    <n v="108.8"/>
  </r>
  <r>
    <x v="9"/>
    <n v="56"/>
    <x v="1"/>
    <x v="2"/>
    <x v="3"/>
    <x v="0"/>
    <x v="0"/>
    <x v="4919"/>
    <x v="0"/>
    <x v="3"/>
    <n v="39.874662538438798"/>
    <n v="3.9874662538438801"/>
    <n v="3987466253843880"/>
    <x v="3"/>
    <n v="4923"/>
    <s v="No"/>
    <x v="0"/>
    <n v="2067.9206162461101"/>
    <n v="2.06792061624611E+16"/>
    <n v="27.4673027489705"/>
    <n v="2746730274897050"/>
    <x v="274"/>
    <n v="104.5"/>
  </r>
  <r>
    <x v="9"/>
    <n v="73"/>
    <x v="1"/>
    <x v="16"/>
    <x v="0"/>
    <x v="3"/>
    <x v="3"/>
    <x v="4920"/>
    <x v="0"/>
    <x v="1"/>
    <n v="39.845923544144398"/>
    <n v="39.845923544144398"/>
    <n v="3.98459235441444E+16"/>
    <x v="3"/>
    <n v="4924"/>
    <s v="Si"/>
    <x v="1"/>
    <n v="2388.1828618127802"/>
    <n v="2.38818286181278E+16"/>
    <n v="284.82947035897399"/>
    <n v="2.84829470358974E+16"/>
    <x v="542"/>
    <n v="110.7"/>
  </r>
  <r>
    <x v="9"/>
    <n v="65"/>
    <x v="1"/>
    <x v="5"/>
    <x v="1"/>
    <x v="3"/>
    <x v="3"/>
    <x v="4921"/>
    <x v="0"/>
    <x v="1"/>
    <n v="39.783419722288301"/>
    <n v="3.9783419722288298"/>
    <n v="3978341972228830"/>
    <x v="3"/>
    <n v="4925"/>
    <s v="Si"/>
    <x v="1"/>
    <n v="2510.51797054082"/>
    <n v="2.51051797054082E+16"/>
    <n v="3.0000000000000001E-12"/>
    <n v="300"/>
    <x v="354"/>
    <n v="100.8"/>
  </r>
  <r>
    <x v="9"/>
    <n v="61"/>
    <x v="1"/>
    <x v="15"/>
    <x v="2"/>
    <x v="3"/>
    <x v="0"/>
    <x v="4922"/>
    <x v="0"/>
    <x v="3"/>
    <n v="39.769669317053996"/>
    <n v="3.9769669317053999"/>
    <n v="3976966931705400"/>
    <x v="3"/>
    <n v="4926"/>
    <s v="Si"/>
    <x v="1"/>
    <n v="231.618184244009"/>
    <n v="2316181842440090"/>
    <n v="2.44917430054267"/>
    <n v="244917430054267"/>
    <x v="405"/>
    <n v="106.1"/>
  </r>
  <r>
    <x v="9"/>
    <n v="56"/>
    <x v="0"/>
    <x v="8"/>
    <x v="0"/>
    <x v="3"/>
    <x v="0"/>
    <x v="4923"/>
    <x v="0"/>
    <x v="2"/>
    <n v="39.634107563607294"/>
    <n v="39.634107563607294"/>
    <n v="3.9634107563607296E+16"/>
    <x v="3"/>
    <n v="4927"/>
    <s v="Si"/>
    <x v="1"/>
    <n v="229.50008549233399"/>
    <n v="2295000854923340"/>
    <n v="257.49700290452898"/>
    <n v="2.57497002904529E+16"/>
    <x v="566"/>
    <n v="110.4"/>
  </r>
  <r>
    <x v="9"/>
    <n v="60"/>
    <x v="0"/>
    <x v="7"/>
    <x v="2"/>
    <x v="0"/>
    <x v="0"/>
    <x v="4924"/>
    <x v="0"/>
    <x v="1"/>
    <n v="39.612279569997099"/>
    <n v="3.9612279569997102"/>
    <n v="3961227956999710"/>
    <x v="3"/>
    <n v="4928"/>
    <s v="No"/>
    <x v="0"/>
    <n v="2517.7969155163501"/>
    <n v="2.51779691551635E+16"/>
    <n v="243.37812652272299"/>
    <n v="2.43378126522723E+16"/>
    <x v="411"/>
    <n v="105.6"/>
  </r>
  <r>
    <x v="9"/>
    <n v="72"/>
    <x v="1"/>
    <x v="2"/>
    <x v="0"/>
    <x v="3"/>
    <x v="3"/>
    <x v="4925"/>
    <x v="0"/>
    <x v="1"/>
    <n v="39.607616780750199"/>
    <n v="0.39607616780750199"/>
    <n v="396076167807502"/>
    <x v="3"/>
    <n v="4929"/>
    <s v="Si"/>
    <x v="1"/>
    <n v="2253.91249461497"/>
    <n v="2.25391249461497E+16"/>
    <n v="26.6688055325417"/>
    <n v="2666880553254170"/>
    <x v="566"/>
    <n v="111.1"/>
  </r>
  <r>
    <x v="9"/>
    <n v="68"/>
    <x v="0"/>
    <x v="0"/>
    <x v="0"/>
    <x v="3"/>
    <x v="3"/>
    <x v="4926"/>
    <x v="0"/>
    <x v="3"/>
    <n v="39.545596916022099"/>
    <n v="39.545596916022099"/>
    <n v="3.9545596916022096E+16"/>
    <x v="3"/>
    <n v="4930"/>
    <s v="Si"/>
    <x v="1"/>
    <n v="25.232084246619699"/>
    <n v="252320842466197"/>
    <n v="294.37553034844098"/>
    <n v="2.94375530348441E+16"/>
    <x v="432"/>
    <n v="107"/>
  </r>
  <r>
    <x v="9"/>
    <n v="61"/>
    <x v="1"/>
    <x v="8"/>
    <x v="3"/>
    <x v="2"/>
    <x v="0"/>
    <x v="4927"/>
    <x v="0"/>
    <x v="1"/>
    <n v="39.459117337819301"/>
    <n v="39.459117337819301"/>
    <n v="3945911733781930"/>
    <x v="3"/>
    <n v="4931"/>
    <s v="No"/>
    <x v="0"/>
    <n v="2276.11447714315"/>
    <n v="2.27611447714315E+16"/>
    <n v="24.208195167242199"/>
    <n v="2420819516724220"/>
    <x v="246"/>
    <n v="95.5"/>
  </r>
  <r>
    <x v="9"/>
    <n v="71"/>
    <x v="1"/>
    <x v="4"/>
    <x v="2"/>
    <x v="0"/>
    <x v="3"/>
    <x v="4928"/>
    <x v="1"/>
    <x v="3"/>
    <n v="39.385975026787499"/>
    <n v="0.39385975026787501"/>
    <n v="393859750267875"/>
    <x v="3"/>
    <n v="4932"/>
    <s v="Si"/>
    <x v="1"/>
    <n v="2300.2812639492799"/>
    <n v="2.30028126394928E+16"/>
    <n v="285.66062812724402"/>
    <n v="2.85660628127244E+16"/>
    <x v="528"/>
    <n v="105.1"/>
  </r>
  <r>
    <x v="9"/>
    <n v="64"/>
    <x v="0"/>
    <x v="5"/>
    <x v="1"/>
    <x v="0"/>
    <x v="0"/>
    <x v="4929"/>
    <x v="2"/>
    <x v="3"/>
    <n v="39.370688153963897"/>
    <n v="3.93706881539639"/>
    <n v="3937068815396390"/>
    <x v="3"/>
    <n v="4933"/>
    <s v="No"/>
    <x v="0"/>
    <n v="2067.9816835762399"/>
    <n v="2.06798168357624E+16"/>
    <n v="246.318723488334"/>
    <n v="2.46318723488334E+16"/>
    <x v="370"/>
    <n v="101.1"/>
  </r>
  <r>
    <x v="9"/>
    <n v="60"/>
    <x v="1"/>
    <x v="15"/>
    <x v="2"/>
    <x v="3"/>
    <x v="0"/>
    <x v="4930"/>
    <x v="0"/>
    <x v="1"/>
    <n v="39.358527267566998"/>
    <n v="3.9358527267566998"/>
    <n v="3935852726756700"/>
    <x v="3"/>
    <n v="4934"/>
    <s v="Si"/>
    <x v="1"/>
    <n v="23.5646254570675"/>
    <n v="235646254570675"/>
    <n v="265.53356851567798"/>
    <n v="2.65533568515678E+16"/>
    <x v="388"/>
    <n v="104.4"/>
  </r>
  <r>
    <x v="9"/>
    <n v="53"/>
    <x v="1"/>
    <x v="3"/>
    <x v="1"/>
    <x v="1"/>
    <x v="1"/>
    <x v="4931"/>
    <x v="2"/>
    <x v="3"/>
    <n v="39.329435340676497"/>
    <n v="3.93294353406765"/>
    <n v="3932943534067650"/>
    <x v="3"/>
    <n v="4935"/>
    <s v="No"/>
    <x v="0"/>
    <n v="2079.8313655810998"/>
    <n v="2.0798313655811E+16"/>
    <n v="238.522712733394"/>
    <n v="2.38522712733394E+16"/>
    <x v="252"/>
    <n v="91"/>
  </r>
  <r>
    <x v="9"/>
    <n v="62"/>
    <x v="1"/>
    <x v="9"/>
    <x v="3"/>
    <x v="3"/>
    <x v="0"/>
    <x v="4932"/>
    <x v="1"/>
    <x v="1"/>
    <n v="39.262707043995597"/>
    <n v="39.262707043995597"/>
    <n v="3.92627070439956E+16"/>
    <x v="3"/>
    <n v="4936"/>
    <s v="Si"/>
    <x v="1"/>
    <n v="2536.2510441102399"/>
    <n v="2.53625104411024E+16"/>
    <n v="29.3740025705936"/>
    <n v="2937400257059360"/>
    <x v="380"/>
    <n v="105.8"/>
  </r>
  <r>
    <x v="9"/>
    <n v="67"/>
    <x v="0"/>
    <x v="2"/>
    <x v="3"/>
    <x v="0"/>
    <x v="3"/>
    <x v="4933"/>
    <x v="1"/>
    <x v="3"/>
    <n v="39.230748407221299"/>
    <n v="3.9230748407221299"/>
    <n v="3923074840722130"/>
    <x v="3"/>
    <n v="4937"/>
    <s v="Si"/>
    <x v="1"/>
    <n v="213.546675727429"/>
    <n v="2135466757274290"/>
    <n v="21.554721848110098"/>
    <n v="2155472184811010"/>
    <x v="243"/>
    <n v="104.4"/>
  </r>
  <r>
    <x v="9"/>
    <n v="43"/>
    <x v="0"/>
    <x v="1"/>
    <x v="1"/>
    <x v="0"/>
    <x v="2"/>
    <x v="4934"/>
    <x v="1"/>
    <x v="2"/>
    <n v="39.205763010106295"/>
    <n v="3.9205763010106298"/>
    <n v="3920576301010630"/>
    <x v="3"/>
    <n v="4938"/>
    <s v="No"/>
    <x v="0"/>
    <n v="2152.32607183871"/>
    <n v="2.15232607183871E+16"/>
    <n v="254.62271034039401"/>
    <n v="2.54622710340394E+16"/>
    <x v="303"/>
    <n v="100"/>
  </r>
  <r>
    <x v="9"/>
    <n v="60"/>
    <x v="0"/>
    <x v="5"/>
    <x v="2"/>
    <x v="3"/>
    <x v="0"/>
    <x v="4935"/>
    <x v="1"/>
    <x v="3"/>
    <n v="39.144931271827701"/>
    <n v="3.9144931271827699"/>
    <n v="3914493127182770"/>
    <x v="3"/>
    <n v="4939"/>
    <s v="Si"/>
    <x v="1"/>
    <n v="2353.4079091675198"/>
    <n v="2.35340790916752E+16"/>
    <n v="266.64961530138999"/>
    <n v="2.6664961530139E+16"/>
    <x v="473"/>
    <n v="102.4"/>
  </r>
  <r>
    <x v="9"/>
    <n v="68"/>
    <x v="1"/>
    <x v="14"/>
    <x v="1"/>
    <x v="2"/>
    <x v="3"/>
    <x v="4936"/>
    <x v="1"/>
    <x v="3"/>
    <n v="39.118900918250802"/>
    <n v="3.9118900918250801"/>
    <n v="3911890091825080"/>
    <x v="3"/>
    <n v="4940"/>
    <s v="No"/>
    <x v="0"/>
    <n v="2388.4632483011201"/>
    <n v="2.38846324830112E+16"/>
    <n v="251.298081877394"/>
    <n v="2.51298081877394E+16"/>
    <x v="141"/>
    <n v="99.1"/>
  </r>
  <r>
    <x v="9"/>
    <n v="69"/>
    <x v="0"/>
    <x v="1"/>
    <x v="3"/>
    <x v="0"/>
    <x v="3"/>
    <x v="4937"/>
    <x v="1"/>
    <x v="3"/>
    <n v="39.117228591376097"/>
    <n v="39.117228591376097"/>
    <n v="3.9117228591376096E+16"/>
    <x v="3"/>
    <n v="4941"/>
    <s v="No"/>
    <x v="0"/>
    <n v="2307.8865935066101"/>
    <n v="2.30788659350661E+16"/>
    <n v="235.24368005314199"/>
    <n v="2.35243680053142E+16"/>
    <x v="342"/>
    <n v="103.1"/>
  </r>
  <r>
    <x v="9"/>
    <n v="61"/>
    <x v="0"/>
    <x v="0"/>
    <x v="1"/>
    <x v="0"/>
    <x v="0"/>
    <x v="4938"/>
    <x v="0"/>
    <x v="1"/>
    <n v="39.022110162838601"/>
    <n v="3.9022110162838599"/>
    <n v="3902211016283860"/>
    <x v="3"/>
    <n v="4942"/>
    <s v="Si"/>
    <x v="1"/>
    <n v="2226.9477177423501"/>
    <n v="2.22694771774235E+16"/>
    <n v="264.34956589352601"/>
    <n v="2.64349565893526E+16"/>
    <x v="499"/>
    <n v="106"/>
  </r>
  <r>
    <x v="9"/>
    <n v="54"/>
    <x v="0"/>
    <x v="2"/>
    <x v="1"/>
    <x v="0"/>
    <x v="1"/>
    <x v="4939"/>
    <x v="1"/>
    <x v="0"/>
    <n v="39.018008226799999"/>
    <n v="3.9018008226799998"/>
    <n v="3901800822680000"/>
    <x v="3"/>
    <n v="4943"/>
    <s v="Si"/>
    <x v="1"/>
    <n v="2157.9015095693399"/>
    <n v="2.15790150956934E+16"/>
    <n v="24.6517371326971"/>
    <n v="2465173713269710"/>
    <x v="349"/>
    <n v="99"/>
  </r>
  <r>
    <x v="9"/>
    <n v="47"/>
    <x v="0"/>
    <x v="0"/>
    <x v="2"/>
    <x v="3"/>
    <x v="1"/>
    <x v="4940"/>
    <x v="1"/>
    <x v="1"/>
    <n v="38.998157220811599"/>
    <n v="3.89981572208116"/>
    <n v="3899815722081160"/>
    <x v="3"/>
    <n v="4944"/>
    <s v="Si"/>
    <x v="1"/>
    <n v="2282.7354050536201"/>
    <n v="2.28273540505362E+16"/>
    <n v="250.18802748725199"/>
    <n v="2.50188027487252E+16"/>
    <x v="415"/>
    <n v="96.3"/>
  </r>
  <r>
    <x v="9"/>
    <n v="54"/>
    <x v="0"/>
    <x v="11"/>
    <x v="1"/>
    <x v="3"/>
    <x v="1"/>
    <x v="4941"/>
    <x v="0"/>
    <x v="1"/>
    <n v="38.990516966846897"/>
    <n v="3.89905169668469"/>
    <n v="3899051696684690"/>
    <x v="3"/>
    <n v="4945"/>
    <s v="No"/>
    <x v="0"/>
    <n v="2526.7394425676698"/>
    <n v="2.52673944256767E+16"/>
    <n v="247.22233246684999"/>
    <n v="2.4722233246685E+16"/>
    <x v="77"/>
    <n v="106.9"/>
  </r>
  <r>
    <x v="9"/>
    <n v="58"/>
    <x v="0"/>
    <x v="2"/>
    <x v="1"/>
    <x v="2"/>
    <x v="0"/>
    <x v="4942"/>
    <x v="1"/>
    <x v="1"/>
    <n v="38.9315234975845"/>
    <n v="3.8931523497584499"/>
    <n v="3893152349758450"/>
    <x v="3"/>
    <n v="4946"/>
    <s v="No"/>
    <x v="0"/>
    <n v="224.12995538036901"/>
    <n v="2241299553803690"/>
    <n v="25.2934434759133"/>
    <n v="2529344347591330"/>
    <x v="414"/>
    <n v="98.4"/>
  </r>
  <r>
    <x v="9"/>
    <n v="67"/>
    <x v="1"/>
    <x v="0"/>
    <x v="3"/>
    <x v="3"/>
    <x v="3"/>
    <x v="4943"/>
    <x v="0"/>
    <x v="3"/>
    <n v="38.882607772591498"/>
    <n v="3.8882607772591502"/>
    <n v="3888260777259150"/>
    <x v="3"/>
    <n v="4947"/>
    <s v="No"/>
    <x v="0"/>
    <n v="2154.2343274978598"/>
    <n v="2.15423432749786E+16"/>
    <n v="230.82225153890801"/>
    <n v="2.30822251538908E+16"/>
    <x v="141"/>
    <n v="94.4"/>
  </r>
  <r>
    <x v="9"/>
    <n v="60"/>
    <x v="0"/>
    <x v="9"/>
    <x v="2"/>
    <x v="3"/>
    <x v="0"/>
    <x v="4944"/>
    <x v="0"/>
    <x v="3"/>
    <n v="38.796727055511703"/>
    <n v="38.796727055511703"/>
    <n v="3879672705551170"/>
    <x v="3"/>
    <n v="4948"/>
    <s v="Si"/>
    <x v="1"/>
    <n v="238.04413307162599"/>
    <n v="2380441330716260"/>
    <n v="248.68864038138901"/>
    <n v="2.48688640381389E+16"/>
    <x v="308"/>
    <n v="107.5"/>
  </r>
  <r>
    <x v="9"/>
    <n v="47"/>
    <x v="1"/>
    <x v="9"/>
    <x v="2"/>
    <x v="3"/>
    <x v="1"/>
    <x v="4945"/>
    <x v="0"/>
    <x v="2"/>
    <n v="38.784127421403802"/>
    <n v="0.38784127421403802"/>
    <n v="387841274214038"/>
    <x v="3"/>
    <n v="4949"/>
    <s v="Si"/>
    <x v="1"/>
    <n v="249.33689448192601"/>
    <n v="2493368944819260"/>
    <n v="27.794364710980801"/>
    <n v="2779436471098080"/>
    <x v="359"/>
    <n v="107"/>
  </r>
  <r>
    <x v="9"/>
    <n v="62"/>
    <x v="1"/>
    <x v="17"/>
    <x v="1"/>
    <x v="2"/>
    <x v="0"/>
    <x v="4946"/>
    <x v="1"/>
    <x v="1"/>
    <n v="38.719261052165997"/>
    <n v="38.719261052165997"/>
    <n v="3.8719261052166E+16"/>
    <x v="3"/>
    <n v="4950"/>
    <s v="No"/>
    <x v="0"/>
    <n v="216.47395878017801"/>
    <n v="2164739587801780"/>
    <n v="244.97296259660899"/>
    <n v="2.44972962596609E+16"/>
    <x v="489"/>
    <n v="93.3"/>
  </r>
  <r>
    <x v="9"/>
    <n v="61"/>
    <x v="1"/>
    <x v="7"/>
    <x v="1"/>
    <x v="0"/>
    <x v="0"/>
    <x v="4947"/>
    <x v="1"/>
    <x v="3"/>
    <n v="38.6658066526781"/>
    <n v="3.8665806652678101"/>
    <n v="3866580665267810"/>
    <x v="3"/>
    <n v="4951"/>
    <s v="No"/>
    <x v="0"/>
    <n v="2131.2030181853802"/>
    <n v="2.13120301818538E+16"/>
    <n v="226.242282776709"/>
    <n v="2.26242282776709E+16"/>
    <x v="75"/>
    <n v="95.7"/>
  </r>
  <r>
    <x v="9"/>
    <n v="66"/>
    <x v="1"/>
    <x v="2"/>
    <x v="3"/>
    <x v="3"/>
    <x v="3"/>
    <x v="4948"/>
    <x v="0"/>
    <x v="1"/>
    <n v="38.607886840600997"/>
    <n v="3.8607886840601"/>
    <n v="3860788684060100"/>
    <x v="3"/>
    <n v="4952"/>
    <s v="No"/>
    <x v="0"/>
    <n v="2464.9121923442199"/>
    <n v="2.46491219234422E+16"/>
    <n v="2.9831754567355402"/>
    <n v="298317545673554"/>
    <x v="91"/>
    <n v="105.3"/>
  </r>
  <r>
    <x v="9"/>
    <n v="65"/>
    <x v="0"/>
    <x v="0"/>
    <x v="0"/>
    <x v="3"/>
    <x v="3"/>
    <x v="4949"/>
    <x v="0"/>
    <x v="1"/>
    <n v="38.527128244624095"/>
    <n v="38.527128244624095"/>
    <n v="3.8527128244624096E+16"/>
    <x v="3"/>
    <n v="4953"/>
    <s v="Si"/>
    <x v="1"/>
    <n v="2290.85618316206"/>
    <n v="2.29085618316206E+16"/>
    <n v="26.7671379338402"/>
    <n v="2676713793384020"/>
    <x v="396"/>
    <n v="105"/>
  </r>
  <r>
    <x v="9"/>
    <n v="49"/>
    <x v="1"/>
    <x v="1"/>
    <x v="1"/>
    <x v="1"/>
    <x v="1"/>
    <x v="4950"/>
    <x v="1"/>
    <x v="1"/>
    <n v="38.482138621248197"/>
    <n v="3.8482138621248199"/>
    <n v="3848213862124820"/>
    <x v="3"/>
    <n v="4954"/>
    <s v="No"/>
    <x v="0"/>
    <n v="2167.12215360046"/>
    <n v="2.16712215360046E+16"/>
    <n v="235.75342587576199"/>
    <n v="2.35753425875762E+16"/>
    <x v="105"/>
    <n v="90.7"/>
  </r>
  <r>
    <x v="9"/>
    <n v="54"/>
    <x v="1"/>
    <x v="1"/>
    <x v="1"/>
    <x v="0"/>
    <x v="1"/>
    <x v="4951"/>
    <x v="1"/>
    <x v="0"/>
    <n v="38.480484019618494"/>
    <n v="38.480484019618494"/>
    <n v="3.8480484019618496E+16"/>
    <x v="3"/>
    <n v="4955"/>
    <s v="Si"/>
    <x v="1"/>
    <n v="2360.8676322660299"/>
    <n v="2.36086763226603E+16"/>
    <n v="269.455752441615"/>
    <n v="2.69455752441615E+16"/>
    <x v="270"/>
    <n v="96.4"/>
  </r>
  <r>
    <x v="9"/>
    <n v="57"/>
    <x v="0"/>
    <x v="3"/>
    <x v="2"/>
    <x v="3"/>
    <x v="0"/>
    <x v="4952"/>
    <x v="0"/>
    <x v="0"/>
    <n v="38.436822962418603"/>
    <n v="3.8436822962418602"/>
    <n v="3843682296241860"/>
    <x v="3"/>
    <n v="4956"/>
    <s v="Si"/>
    <x v="1"/>
    <n v="2309.1203418765099"/>
    <n v="2.30912034187651E+16"/>
    <n v="25.663618668415701"/>
    <n v="2566361866841570"/>
    <x v="384"/>
    <n v="107.8"/>
  </r>
  <r>
    <x v="9"/>
    <n v="67"/>
    <x v="1"/>
    <x v="0"/>
    <x v="2"/>
    <x v="3"/>
    <x v="3"/>
    <x v="4953"/>
    <x v="0"/>
    <x v="1"/>
    <n v="38.384521885216898"/>
    <n v="3.83845218852169"/>
    <n v="3838452188521690"/>
    <x v="3"/>
    <n v="4957"/>
    <s v="Si"/>
    <x v="1"/>
    <n v="2435.2807059781999"/>
    <n v="2.4352807059782E+16"/>
    <n v="29.6327997103214"/>
    <n v="2963279971032140"/>
    <x v="485"/>
    <n v="104"/>
  </r>
  <r>
    <x v="9"/>
    <n v="59"/>
    <x v="1"/>
    <x v="1"/>
    <x v="1"/>
    <x v="3"/>
    <x v="0"/>
    <x v="4954"/>
    <x v="0"/>
    <x v="3"/>
    <n v="38.341113677398894"/>
    <n v="38.341113677398894"/>
    <n v="3.8341113677398896E+16"/>
    <x v="3"/>
    <n v="4958"/>
    <s v="Si"/>
    <x v="1"/>
    <n v="2020.9859487834999"/>
    <n v="2.0209859487835E+16"/>
    <n v="244.29522075596901"/>
    <n v="2.44295220755969E+16"/>
    <x v="186"/>
    <n v="102"/>
  </r>
  <r>
    <x v="9"/>
    <n v="66"/>
    <x v="1"/>
    <x v="8"/>
    <x v="3"/>
    <x v="3"/>
    <x v="3"/>
    <x v="4955"/>
    <x v="0"/>
    <x v="3"/>
    <n v="38.3115153198058"/>
    <n v="38.3115153198058"/>
    <n v="3.83115153198058E+16"/>
    <x v="3"/>
    <n v="4959"/>
    <s v="Si"/>
    <x v="1"/>
    <n v="2334.6061760115899"/>
    <n v="2.33460617601159E+16"/>
    <n v="263.739768011129"/>
    <n v="2.63739768011129E+16"/>
    <x v="370"/>
    <n v="101.4"/>
  </r>
  <r>
    <x v="9"/>
    <n v="59"/>
    <x v="1"/>
    <x v="7"/>
    <x v="1"/>
    <x v="3"/>
    <x v="0"/>
    <x v="4956"/>
    <x v="0"/>
    <x v="3"/>
    <n v="38.217192002380401"/>
    <n v="0.38217192002380401"/>
    <n v="382171920023804"/>
    <x v="3"/>
    <n v="4960"/>
    <s v="Si"/>
    <x v="1"/>
    <n v="2222.2866638513301"/>
    <n v="2.22228666385133E+16"/>
    <n v="243.64849515494501"/>
    <n v="2.43648495154945E+16"/>
    <x v="321"/>
    <n v="97.2"/>
  </r>
  <r>
    <x v="9"/>
    <n v="71"/>
    <x v="0"/>
    <x v="9"/>
    <x v="0"/>
    <x v="3"/>
    <x v="3"/>
    <x v="4957"/>
    <x v="1"/>
    <x v="1"/>
    <n v="38.163150300481703"/>
    <n v="0.38163150300481702"/>
    <n v="381631503004817"/>
    <x v="3"/>
    <n v="4961"/>
    <s v="No"/>
    <x v="0"/>
    <n v="2400.8051374496299"/>
    <n v="2.40080513744963E+16"/>
    <n v="26.845976203835502"/>
    <n v="2684597620383550"/>
    <x v="403"/>
    <n v="108.2"/>
  </r>
  <r>
    <x v="9"/>
    <n v="61"/>
    <x v="1"/>
    <x v="8"/>
    <x v="2"/>
    <x v="3"/>
    <x v="0"/>
    <x v="4958"/>
    <x v="0"/>
    <x v="3"/>
    <n v="38.159482260518097"/>
    <n v="3.8159482260518098"/>
    <n v="3815948226051810"/>
    <x v="3"/>
    <n v="4962"/>
    <s v="Si"/>
    <x v="1"/>
    <n v="2231.65525780605"/>
    <n v="2.23165525780605E+16"/>
    <n v="254.59974035697701"/>
    <n v="2.54599740356977E+16"/>
    <x v="295"/>
    <n v="100.1"/>
  </r>
  <r>
    <x v="9"/>
    <n v="68"/>
    <x v="0"/>
    <x v="2"/>
    <x v="2"/>
    <x v="0"/>
    <x v="3"/>
    <x v="4959"/>
    <x v="0"/>
    <x v="1"/>
    <n v="38.141416377390399"/>
    <n v="38.141416377390399"/>
    <n v="3.81414163773904E+16"/>
    <x v="3"/>
    <n v="4963"/>
    <s v="No"/>
    <x v="0"/>
    <n v="2366.9891204401301"/>
    <n v="2.36698912044013E+16"/>
    <n v="235.64891362388099"/>
    <n v="2.35648913623881E+16"/>
    <x v="390"/>
    <n v="103.4"/>
  </r>
  <r>
    <x v="9"/>
    <n v="59"/>
    <x v="0"/>
    <x v="6"/>
    <x v="3"/>
    <x v="3"/>
    <x v="0"/>
    <x v="4960"/>
    <x v="0"/>
    <x v="0"/>
    <n v="38.1115000316262"/>
    <n v="3.81115000316262"/>
    <n v="3811150003162620"/>
    <x v="3"/>
    <n v="4964"/>
    <s v="Si"/>
    <x v="1"/>
    <n v="2423.81836207684"/>
    <n v="2.42381836207684E+16"/>
    <n v="2.86290398752634"/>
    <n v="286290398752634"/>
    <x v="405"/>
    <n v="107.5"/>
  </r>
  <r>
    <x v="9"/>
    <n v="59"/>
    <x v="0"/>
    <x v="2"/>
    <x v="1"/>
    <x v="2"/>
    <x v="0"/>
    <x v="4961"/>
    <x v="1"/>
    <x v="0"/>
    <n v="38.1098483024453"/>
    <n v="3.8109848302445299"/>
    <n v="3810984830244530"/>
    <x v="3"/>
    <n v="4965"/>
    <s v="No"/>
    <x v="0"/>
    <n v="2132.15564155633"/>
    <n v="2.13215564155633E+16"/>
    <n v="251.89354839395099"/>
    <n v="2.51893548393951E+16"/>
    <x v="372"/>
    <n v="96.3"/>
  </r>
  <r>
    <x v="9"/>
    <n v="72"/>
    <x v="0"/>
    <x v="12"/>
    <x v="1"/>
    <x v="3"/>
    <x v="3"/>
    <x v="4962"/>
    <x v="0"/>
    <x v="3"/>
    <n v="38.095607165469396"/>
    <n v="3.8095607165469398"/>
    <n v="3809560716546940"/>
    <x v="3"/>
    <n v="4966"/>
    <s v="No"/>
    <x v="0"/>
    <n v="2370.0455076681601"/>
    <n v="2.37004550766816E+16"/>
    <n v="2.8893466774913401"/>
    <n v="288934667749134"/>
    <x v="292"/>
    <n v="104.3"/>
  </r>
  <r>
    <x v="9"/>
    <n v="54"/>
    <x v="0"/>
    <x v="9"/>
    <x v="2"/>
    <x v="3"/>
    <x v="1"/>
    <x v="4963"/>
    <x v="0"/>
    <x v="2"/>
    <n v="38.047076785783503"/>
    <n v="38.047076785783503"/>
    <n v="3804707678578350"/>
    <x v="3"/>
    <n v="4967"/>
    <s v="Si"/>
    <x v="1"/>
    <n v="2341.7391929932901"/>
    <n v="2.34173919299329E+16"/>
    <n v="26.9045534793221"/>
    <n v="2690455347932210"/>
    <x v="132"/>
    <n v="100.4"/>
  </r>
  <r>
    <x v="9"/>
    <n v="54"/>
    <x v="0"/>
    <x v="0"/>
    <x v="1"/>
    <x v="0"/>
    <x v="1"/>
    <x v="4964"/>
    <x v="0"/>
    <x v="1"/>
    <n v="38.0312030961"/>
    <n v="3.8031203096100001"/>
    <n v="3803120309610000"/>
    <x v="3"/>
    <n v="4968"/>
    <s v="No"/>
    <x v="0"/>
    <n v="2090.5343423935001"/>
    <n v="2.0905343423935E+16"/>
    <n v="235.38383594762701"/>
    <n v="2.35383835947627E+16"/>
    <x v="238"/>
    <n v="96.3"/>
  </r>
  <r>
    <x v="9"/>
    <n v="65"/>
    <x v="0"/>
    <x v="7"/>
    <x v="2"/>
    <x v="3"/>
    <x v="3"/>
    <x v="4965"/>
    <x v="0"/>
    <x v="3"/>
    <n v="38.013796546044802"/>
    <n v="0.38013796546044798"/>
    <n v="380137965460448"/>
    <x v="3"/>
    <n v="4969"/>
    <s v="Si"/>
    <x v="1"/>
    <n v="247.09921930299299"/>
    <n v="2470992193029930"/>
    <n v="284.51771048071703"/>
    <n v="2.84517710480717E+16"/>
    <x v="384"/>
    <n v="111.9"/>
  </r>
  <r>
    <x v="9"/>
    <n v="56"/>
    <x v="1"/>
    <x v="1"/>
    <x v="2"/>
    <x v="3"/>
    <x v="0"/>
    <x v="4966"/>
    <x v="0"/>
    <x v="0"/>
    <n v="38.002228718954299"/>
    <n v="3.8002228718954298"/>
    <n v="3800222871895430"/>
    <x v="3"/>
    <n v="4970"/>
    <s v="No"/>
    <x v="0"/>
    <n v="23.266074882530699"/>
    <n v="232660748825307"/>
    <n v="242.08519199710901"/>
    <n v="2.42085191997109E+16"/>
    <x v="451"/>
    <n v="108.5"/>
  </r>
  <r>
    <x v="9"/>
    <n v="73"/>
    <x v="1"/>
    <x v="10"/>
    <x v="0"/>
    <x v="3"/>
    <x v="3"/>
    <x v="4967"/>
    <x v="0"/>
    <x v="1"/>
    <n v="37.988260916972997"/>
    <n v="37.988260916972997"/>
    <n v="3.7988260916973E+16"/>
    <x v="3"/>
    <n v="4971"/>
    <s v="Si"/>
    <x v="1"/>
    <n v="2283.59578351665"/>
    <n v="2.28359578351665E+16"/>
    <n v="294.70866574489298"/>
    <n v="2.94708665744893E+16"/>
    <x v="562"/>
    <n v="109.3"/>
  </r>
  <r>
    <x v="9"/>
    <n v="52"/>
    <x v="1"/>
    <x v="8"/>
    <x v="1"/>
    <x v="3"/>
    <x v="1"/>
    <x v="4968"/>
    <x v="0"/>
    <x v="3"/>
    <n v="37.928357734609101"/>
    <n v="37.928357734609101"/>
    <n v="3792835773460910"/>
    <x v="3"/>
    <n v="4972"/>
    <s v="No"/>
    <x v="0"/>
    <n v="2313.4464472762302"/>
    <n v="2.31344644727623E+16"/>
    <n v="21.7281475813326"/>
    <n v="2172814758133260"/>
    <x v="173"/>
    <n v="92.2"/>
  </r>
  <r>
    <x v="9"/>
    <n v="61"/>
    <x v="0"/>
    <x v="5"/>
    <x v="3"/>
    <x v="3"/>
    <x v="0"/>
    <x v="4969"/>
    <x v="1"/>
    <x v="1"/>
    <n v="37.927864102784099"/>
    <n v="3.7927864102784099"/>
    <n v="3792786410278410"/>
    <x v="3"/>
    <n v="4973"/>
    <s v="No"/>
    <x v="0"/>
    <n v="2363.92106187434"/>
    <n v="2.36392106187434E+16"/>
    <n v="26.273235735990099"/>
    <n v="2627323573599010"/>
    <x v="400"/>
    <n v="100.4"/>
  </r>
  <r>
    <x v="9"/>
    <n v="57"/>
    <x v="1"/>
    <x v="9"/>
    <x v="0"/>
    <x v="3"/>
    <x v="0"/>
    <x v="4970"/>
    <x v="1"/>
    <x v="1"/>
    <n v="37.908093826300004"/>
    <n v="3.79080938263"/>
    <n v="3790809382630000"/>
    <x v="3"/>
    <n v="4974"/>
    <s v="Si"/>
    <x v="1"/>
    <n v="2594.52055789108"/>
    <n v="2.59452055789108E+16"/>
    <n v="2.5811075216457602"/>
    <n v="258110752164576"/>
    <x v="433"/>
    <n v="106"/>
  </r>
  <r>
    <x v="9"/>
    <n v="66"/>
    <x v="1"/>
    <x v="5"/>
    <x v="2"/>
    <x v="3"/>
    <x v="3"/>
    <x v="4971"/>
    <x v="0"/>
    <x v="3"/>
    <n v="37.903450711848706"/>
    <n v="37.903450711848706"/>
    <n v="3.7903450711848704E+16"/>
    <x v="3"/>
    <n v="4975"/>
    <s v="No"/>
    <x v="0"/>
    <n v="2345.4559162435098"/>
    <n v="2.34545591624351E+16"/>
    <n v="267.163918453652"/>
    <n v="2.67163918453652E+16"/>
    <x v="284"/>
    <n v="104.7"/>
  </r>
  <r>
    <x v="9"/>
    <n v="67"/>
    <x v="1"/>
    <x v="3"/>
    <x v="0"/>
    <x v="3"/>
    <x v="3"/>
    <x v="4972"/>
    <x v="0"/>
    <x v="1"/>
    <n v="37.883648723740805"/>
    <n v="3.7883648723740802"/>
    <n v="3788364872374080"/>
    <x v="3"/>
    <n v="4976"/>
    <s v="Si"/>
    <x v="1"/>
    <n v="2376.4085147011001"/>
    <n v="2.3764085147011E+16"/>
    <n v="3.0000000000000001E-12"/>
    <n v="300"/>
    <x v="408"/>
    <n v="105.7"/>
  </r>
  <r>
    <x v="9"/>
    <n v="63"/>
    <x v="1"/>
    <x v="9"/>
    <x v="3"/>
    <x v="3"/>
    <x v="0"/>
    <x v="4973"/>
    <x v="1"/>
    <x v="3"/>
    <n v="37.883165989853303"/>
    <n v="37.883165989853303"/>
    <n v="3788316598985330"/>
    <x v="3"/>
    <n v="4977"/>
    <s v="Si"/>
    <x v="1"/>
    <n v="236.417562420481"/>
    <n v="2364175624204810"/>
    <n v="29.174397482771798"/>
    <n v="2917439748277180"/>
    <x v="464"/>
    <n v="103.5"/>
  </r>
  <r>
    <x v="9"/>
    <n v="58"/>
    <x v="0"/>
    <x v="12"/>
    <x v="2"/>
    <x v="3"/>
    <x v="0"/>
    <x v="4974"/>
    <x v="0"/>
    <x v="0"/>
    <n v="37.868884223879704"/>
    <n v="3.7868884223879702"/>
    <n v="3786888422387970"/>
    <x v="3"/>
    <n v="4978"/>
    <s v="Si"/>
    <x v="1"/>
    <n v="227.38622350837301"/>
    <n v="2273862235083730"/>
    <n v="262.355706049719"/>
    <n v="2.62355706049719E+16"/>
    <x v="485"/>
    <n v="104.4"/>
  </r>
  <r>
    <x v="9"/>
    <n v="61"/>
    <x v="1"/>
    <x v="8"/>
    <x v="3"/>
    <x v="0"/>
    <x v="0"/>
    <x v="4975"/>
    <x v="1"/>
    <x v="1"/>
    <n v="37.841939894139401"/>
    <n v="37.841939894139401"/>
    <n v="3.78419398941394E+16"/>
    <x v="3"/>
    <n v="4979"/>
    <s v="No"/>
    <x v="0"/>
    <n v="241.448301332249"/>
    <n v="2414483013322490"/>
    <n v="278.37628432852603"/>
    <n v="2.78376284328526E+16"/>
    <x v="141"/>
    <n v="98.5"/>
  </r>
  <r>
    <x v="9"/>
    <n v="58"/>
    <x v="1"/>
    <x v="7"/>
    <x v="1"/>
    <x v="3"/>
    <x v="0"/>
    <x v="4976"/>
    <x v="1"/>
    <x v="1"/>
    <n v="37.829128699231802"/>
    <n v="3.7829128699231802"/>
    <n v="3782912869923180"/>
    <x v="3"/>
    <n v="4980"/>
    <s v="No"/>
    <x v="0"/>
    <n v="2004.9714969705999"/>
    <n v="2.0049714969706E+16"/>
    <n v="274.83074560434"/>
    <n v="2.7483074560434E+16"/>
    <x v="75"/>
    <n v="94.6"/>
  </r>
  <r>
    <x v="9"/>
    <n v="65"/>
    <x v="0"/>
    <x v="5"/>
    <x v="2"/>
    <x v="3"/>
    <x v="3"/>
    <x v="4977"/>
    <x v="0"/>
    <x v="1"/>
    <n v="37.796390750816101"/>
    <n v="37.796390750816101"/>
    <n v="3779639075081610"/>
    <x v="3"/>
    <n v="4981"/>
    <s v="Si"/>
    <x v="1"/>
    <n v="220.804627407922"/>
    <n v="2208046274079220"/>
    <n v="29.353450890597699"/>
    <n v="2935345089059770"/>
    <x v="567"/>
    <n v="101.2"/>
  </r>
  <r>
    <x v="9"/>
    <n v="63"/>
    <x v="0"/>
    <x v="7"/>
    <x v="1"/>
    <x v="3"/>
    <x v="0"/>
    <x v="4978"/>
    <x v="1"/>
    <x v="3"/>
    <n v="37.784384867033694"/>
    <n v="37.784384867033694"/>
    <n v="3.7784384867033696E+16"/>
    <x v="3"/>
    <n v="4982"/>
    <s v="No"/>
    <x v="0"/>
    <n v="2252.1525604844501"/>
    <n v="2.25215256048445E+16"/>
    <n v="265.90769678853002"/>
    <n v="2.6590769678853E+16"/>
    <x v="374"/>
    <n v="103.9"/>
  </r>
  <r>
    <x v="9"/>
    <n v="52"/>
    <x v="0"/>
    <x v="9"/>
    <x v="2"/>
    <x v="3"/>
    <x v="1"/>
    <x v="4979"/>
    <x v="0"/>
    <x v="1"/>
    <n v="37.720931526104302"/>
    <n v="0.37720931526104301"/>
    <n v="377209315261043"/>
    <x v="3"/>
    <n v="4983"/>
    <s v="Si"/>
    <x v="1"/>
    <n v="2325.2540518853898"/>
    <n v="2.32525405188539E+16"/>
    <n v="27.981072174013899"/>
    <n v="2798107217401390"/>
    <x v="185"/>
    <n v="105.1"/>
  </r>
  <r>
    <x v="9"/>
    <n v="62"/>
    <x v="1"/>
    <x v="0"/>
    <x v="1"/>
    <x v="3"/>
    <x v="0"/>
    <x v="4980"/>
    <x v="0"/>
    <x v="1"/>
    <n v="37.720436419871"/>
    <n v="3.7720436419871"/>
    <n v="3772043641987100"/>
    <x v="3"/>
    <n v="4984"/>
    <s v="Si"/>
    <x v="1"/>
    <n v="22.0937617984826"/>
    <n v="220937617984826"/>
    <n v="250.31399845256001"/>
    <n v="2.5031399845256E+16"/>
    <x v="434"/>
    <n v="103.2"/>
  </r>
  <r>
    <x v="9"/>
    <n v="58"/>
    <x v="1"/>
    <x v="0"/>
    <x v="2"/>
    <x v="0"/>
    <x v="0"/>
    <x v="4981"/>
    <x v="0"/>
    <x v="1"/>
    <n v="37.716109810777901"/>
    <n v="37.716109810777901"/>
    <n v="3.7716109810777904E+16"/>
    <x v="3"/>
    <n v="4985"/>
    <s v="Si"/>
    <x v="1"/>
    <n v="2368.3761069624902"/>
    <n v="2.36837610696249E+16"/>
    <n v="25.823048982105799"/>
    <n v="2582304898210580"/>
    <x v="389"/>
    <n v="104.8"/>
  </r>
  <r>
    <x v="9"/>
    <n v="55"/>
    <x v="1"/>
    <x v="17"/>
    <x v="1"/>
    <x v="3"/>
    <x v="0"/>
    <x v="4982"/>
    <x v="0"/>
    <x v="1"/>
    <n v="37.675391252040896"/>
    <n v="3.76753912520409"/>
    <n v="3767539125204090"/>
    <x v="3"/>
    <n v="4986"/>
    <s v="No"/>
    <x v="0"/>
    <n v="2195.28137732598"/>
    <n v="2.19528137732598E+16"/>
    <n v="236.24544328953499"/>
    <n v="2.36245443289535E+16"/>
    <x v="152"/>
    <n v="100.5"/>
  </r>
  <r>
    <x v="9"/>
    <n v="53"/>
    <x v="0"/>
    <x v="1"/>
    <x v="2"/>
    <x v="3"/>
    <x v="1"/>
    <x v="4983"/>
    <x v="0"/>
    <x v="0"/>
    <n v="37.649066809189293"/>
    <n v="37.649066809189293"/>
    <n v="3.7649066809189296E+16"/>
    <x v="3"/>
    <n v="4987"/>
    <s v="No"/>
    <x v="0"/>
    <n v="2257.3731236551198"/>
    <n v="2.25737312365512E+16"/>
    <n v="27.067392124344199"/>
    <n v="2706739212434420"/>
    <x v="208"/>
    <n v="99.1"/>
  </r>
  <r>
    <x v="9"/>
    <n v="61"/>
    <x v="0"/>
    <x v="0"/>
    <x v="0"/>
    <x v="0"/>
    <x v="0"/>
    <x v="4984"/>
    <x v="0"/>
    <x v="2"/>
    <n v="37.628901399491795"/>
    <n v="3.7628901399491799"/>
    <n v="3762890139949180"/>
    <x v="3"/>
    <n v="4988"/>
    <s v="Si"/>
    <x v="1"/>
    <n v="2383.5645848618301"/>
    <n v="2.38356458486183E+16"/>
    <n v="283.61853300200499"/>
    <n v="2.83618533002005E+16"/>
    <x v="528"/>
    <n v="108.6"/>
  </r>
  <r>
    <x v="9"/>
    <n v="55"/>
    <x v="1"/>
    <x v="5"/>
    <x v="1"/>
    <x v="3"/>
    <x v="0"/>
    <x v="4985"/>
    <x v="0"/>
    <x v="3"/>
    <n v="37.555965926109103"/>
    <n v="37.555965926109103"/>
    <n v="3.7555965926109104E+16"/>
    <x v="3"/>
    <n v="4989"/>
    <s v="No"/>
    <x v="0"/>
    <n v="2250.2540219460402"/>
    <n v="2.25025402194604E+16"/>
    <n v="279.18262165978001"/>
    <n v="2.7918262165978E+16"/>
    <x v="322"/>
    <n v="96.8"/>
  </r>
  <r>
    <x v="9"/>
    <n v="71"/>
    <x v="0"/>
    <x v="17"/>
    <x v="2"/>
    <x v="0"/>
    <x v="3"/>
    <x v="4986"/>
    <x v="0"/>
    <x v="3"/>
    <n v="37.532218362114499"/>
    <n v="3.7532218362114498"/>
    <n v="3753221836211450"/>
    <x v="3"/>
    <n v="4990"/>
    <s v="No"/>
    <x v="0"/>
    <n v="2337.8197501333798"/>
    <n v="2.33781975013338E+16"/>
    <n v="271.17875224783398"/>
    <n v="2.71178752247834E+16"/>
    <x v="324"/>
    <n v="102.2"/>
  </r>
  <r>
    <x v="9"/>
    <n v="71"/>
    <x v="0"/>
    <x v="5"/>
    <x v="0"/>
    <x v="0"/>
    <x v="3"/>
    <x v="4987"/>
    <x v="0"/>
    <x v="1"/>
    <n v="37.483162518919293"/>
    <n v="37.483162518919293"/>
    <n v="3.7483162518919296E+16"/>
    <x v="3"/>
    <n v="4991"/>
    <s v="Si"/>
    <x v="1"/>
    <n v="2237.6916364347599"/>
    <n v="2.23769163643476E+16"/>
    <n v="29.395809151765398"/>
    <n v="2939580915176540"/>
    <x v="493"/>
    <n v="113.7"/>
  </r>
  <r>
    <x v="9"/>
    <n v="66"/>
    <x v="1"/>
    <x v="1"/>
    <x v="2"/>
    <x v="3"/>
    <x v="3"/>
    <x v="4988"/>
    <x v="0"/>
    <x v="3"/>
    <n v="37.4538151342405"/>
    <n v="3.74538151342405"/>
    <n v="3745381513424050"/>
    <x v="3"/>
    <n v="4992"/>
    <s v="Si"/>
    <x v="1"/>
    <n v="221.19761589646001"/>
    <n v="2211976158964600"/>
    <n v="253.26315514051299"/>
    <n v="2.53263155140513E+16"/>
    <x v="441"/>
    <n v="100.6"/>
  </r>
  <r>
    <x v="9"/>
    <n v="59"/>
    <x v="0"/>
    <x v="16"/>
    <x v="1"/>
    <x v="2"/>
    <x v="0"/>
    <x v="4989"/>
    <x v="2"/>
    <x v="3"/>
    <n v="37.452504877175997"/>
    <n v="37.452504877175997"/>
    <n v="3.7452504877176E+16"/>
    <x v="3"/>
    <n v="4993"/>
    <s v="No"/>
    <x v="0"/>
    <n v="2017.26000734234"/>
    <n v="2.01726000734234E+16"/>
    <n v="2.0513810068660301"/>
    <n v="205138100686603"/>
    <x v="314"/>
    <n v="95.6"/>
  </r>
  <r>
    <x v="9"/>
    <n v="56"/>
    <x v="0"/>
    <x v="0"/>
    <x v="2"/>
    <x v="0"/>
    <x v="0"/>
    <x v="4990"/>
    <x v="0"/>
    <x v="1"/>
    <n v="37.4402648706346"/>
    <n v="3.7440264870634601"/>
    <n v="3744026487063460"/>
    <x v="3"/>
    <n v="4994"/>
    <s v="Si"/>
    <x v="1"/>
    <n v="2248.6341530966602"/>
    <n v="2.24863415309666E+16"/>
    <n v="25.6908120290082"/>
    <n v="2569081202900820"/>
    <x v="456"/>
    <n v="97.9"/>
  </r>
  <r>
    <x v="9"/>
    <n v="55"/>
    <x v="1"/>
    <x v="7"/>
    <x v="1"/>
    <x v="0"/>
    <x v="0"/>
    <x v="4991"/>
    <x v="1"/>
    <x v="3"/>
    <n v="37.3970624226232"/>
    <n v="37.3970624226232"/>
    <n v="373970624226232"/>
    <x v="3"/>
    <n v="4995"/>
    <s v="No"/>
    <x v="0"/>
    <n v="233.01593737128599"/>
    <n v="2330159373712860"/>
    <n v="229.67336124116201"/>
    <n v="2.29673361241162E+16"/>
    <x v="371"/>
    <n v="94.3"/>
  </r>
  <r>
    <x v="9"/>
    <n v="64"/>
    <x v="1"/>
    <x v="11"/>
    <x v="0"/>
    <x v="3"/>
    <x v="0"/>
    <x v="4992"/>
    <x v="0"/>
    <x v="1"/>
    <n v="37.384828261297798"/>
    <n v="3.73848282612978"/>
    <n v="3738482826129780"/>
    <x v="3"/>
    <n v="4996"/>
    <s v="Si"/>
    <x v="1"/>
    <n v="244.12022735634301"/>
    <n v="2441202273563430"/>
    <n v="25.840682812589598"/>
    <n v="2584068281258960"/>
    <x v="496"/>
    <n v="105.4"/>
  </r>
  <r>
    <x v="9"/>
    <n v="61"/>
    <x v="0"/>
    <x v="5"/>
    <x v="2"/>
    <x v="3"/>
    <x v="0"/>
    <x v="4993"/>
    <x v="0"/>
    <x v="1"/>
    <n v="37.3693807208506"/>
    <n v="3.73693807208506"/>
    <n v="3736938072085060"/>
    <x v="3"/>
    <n v="4997"/>
    <s v="Si"/>
    <x v="1"/>
    <n v="23.857825679225598"/>
    <n v="238578256792256"/>
    <n v="293.81902269786502"/>
    <n v="2.93819022697865E+16"/>
    <x v="124"/>
    <n v="105.4"/>
  </r>
  <r>
    <x v="9"/>
    <n v="60"/>
    <x v="1"/>
    <x v="0"/>
    <x v="1"/>
    <x v="0"/>
    <x v="0"/>
    <x v="4994"/>
    <x v="0"/>
    <x v="1"/>
    <n v="37.338012133646203"/>
    <n v="3.7338012133646199"/>
    <n v="3733801213364620"/>
    <x v="3"/>
    <n v="4998"/>
    <s v="No"/>
    <x v="0"/>
    <n v="205.94299304599801"/>
    <n v="2059429930459980"/>
    <n v="26.614368865925101"/>
    <n v="2661436886592510"/>
    <x v="0"/>
    <n v="98.9"/>
  </r>
  <r>
    <x v="9"/>
    <n v="67"/>
    <x v="1"/>
    <x v="9"/>
    <x v="0"/>
    <x v="3"/>
    <x v="3"/>
    <x v="4995"/>
    <x v="0"/>
    <x v="1"/>
    <n v="37.323727314625501"/>
    <n v="3.7323727314625499"/>
    <n v="3732372731462550"/>
    <x v="3"/>
    <n v="4999"/>
    <s v="Si"/>
    <x v="1"/>
    <n v="2217.35423586263"/>
    <n v="2.21735423586263E+16"/>
    <n v="253.16822323180301"/>
    <n v="2.53168223231803E+16"/>
    <x v="400"/>
    <n v="102.5"/>
  </r>
  <r>
    <x v="9"/>
    <n v="49"/>
    <x v="1"/>
    <x v="10"/>
    <x v="0"/>
    <x v="3"/>
    <x v="1"/>
    <x v="4996"/>
    <x v="0"/>
    <x v="2"/>
    <n v="37.298227484585503"/>
    <n v="3.7298227484585502"/>
    <n v="3729822748458550"/>
    <x v="3"/>
    <n v="5000"/>
    <s v="Si"/>
    <x v="1"/>
    <n v="2270.2944734480102"/>
    <n v="2.27029447344801E+16"/>
    <n v="245.77065849531601"/>
    <n v="2.45770658495316E+16"/>
    <x v="152"/>
    <n v="100"/>
  </r>
  <r>
    <x v="9"/>
    <n v="62"/>
    <x v="1"/>
    <x v="9"/>
    <x v="0"/>
    <x v="3"/>
    <x v="0"/>
    <x v="4997"/>
    <x v="0"/>
    <x v="1"/>
    <n v="37.286765829217799"/>
    <n v="3.7286765829217798"/>
    <n v="3728676582921780"/>
    <x v="3"/>
    <n v="5001"/>
    <s v="Si"/>
    <x v="1"/>
    <n v="2231.6143969146201"/>
    <n v="2.23161439691462E+16"/>
    <n v="26.6590703540347"/>
    <n v="2665907035403470"/>
    <x v="167"/>
    <n v="108.1"/>
  </r>
  <r>
    <x v="9"/>
    <n v="72"/>
    <x v="0"/>
    <x v="8"/>
    <x v="0"/>
    <x v="3"/>
    <x v="3"/>
    <x v="4998"/>
    <x v="0"/>
    <x v="0"/>
    <n v="37.284786070069799"/>
    <n v="3.7284786070069802"/>
    <n v="3728478607006980"/>
    <x v="3"/>
    <n v="5002"/>
    <s v="Si"/>
    <x v="1"/>
    <n v="2495.4743206888502"/>
    <n v="2.49547432068885E+16"/>
    <n v="29.968886830850298"/>
    <n v="2996888683085030"/>
    <x v="568"/>
    <n v="110.6"/>
  </r>
  <r>
    <x v="9"/>
    <n v="65"/>
    <x v="0"/>
    <x v="7"/>
    <x v="2"/>
    <x v="3"/>
    <x v="3"/>
    <x v="4999"/>
    <x v="0"/>
    <x v="0"/>
    <n v="37.261286039517799"/>
    <n v="0.37261286039517799"/>
    <n v="372612860395178"/>
    <x v="3"/>
    <n v="5003"/>
    <s v="No"/>
    <x v="0"/>
    <n v="2385.6630833629201"/>
    <n v="2.38566308336292E+16"/>
    <n v="26.893457438140199"/>
    <n v="2689345743814020"/>
    <x v="160"/>
    <n v="103.6"/>
  </r>
  <r>
    <x v="9"/>
    <n v="62"/>
    <x v="1"/>
    <x v="0"/>
    <x v="2"/>
    <x v="3"/>
    <x v="0"/>
    <x v="5000"/>
    <x v="0"/>
    <x v="1"/>
    <n v="37.246985975880506"/>
    <n v="3.7246985975880502"/>
    <n v="3724698597588050"/>
    <x v="3"/>
    <n v="5004"/>
    <s v="Si"/>
    <x v="1"/>
    <n v="243.09489143973599"/>
    <n v="2430948914397360"/>
    <n v="27.637934359695699"/>
    <n v="2763793435969570"/>
    <x v="180"/>
    <n v="100.7"/>
  </r>
  <r>
    <x v="9"/>
    <n v="59"/>
    <x v="1"/>
    <x v="2"/>
    <x v="1"/>
    <x v="0"/>
    <x v="0"/>
    <x v="5001"/>
    <x v="1"/>
    <x v="1"/>
    <n v="37.235006054676695"/>
    <n v="3.7235006054676698"/>
    <n v="3723500605467670"/>
    <x v="3"/>
    <n v="5005"/>
    <s v="No"/>
    <x v="0"/>
    <n v="218.556689746964"/>
    <n v="2185566897469640"/>
    <n v="238.189638290125"/>
    <n v="2.38189638290125E+16"/>
    <x v="58"/>
    <n v="98.3"/>
  </r>
  <r>
    <x v="9"/>
    <n v="57"/>
    <x v="0"/>
    <x v="6"/>
    <x v="2"/>
    <x v="3"/>
    <x v="0"/>
    <x v="5002"/>
    <x v="0"/>
    <x v="1"/>
    <n v="37.195456815264897"/>
    <n v="37.195456815264897"/>
    <n v="3.7195456815264896E+16"/>
    <x v="3"/>
    <n v="5006"/>
    <s v="Si"/>
    <x v="1"/>
    <n v="2398.2436824241099"/>
    <n v="2.39824368242411E+16"/>
    <n v="294.87492141820002"/>
    <n v="2.948749214182E+16"/>
    <x v="478"/>
    <n v="105.8"/>
  </r>
  <r>
    <x v="9"/>
    <n v="56"/>
    <x v="1"/>
    <x v="9"/>
    <x v="3"/>
    <x v="3"/>
    <x v="0"/>
    <x v="5003"/>
    <x v="1"/>
    <x v="3"/>
    <n v="37.1707227255148"/>
    <n v="37.1707227255148"/>
    <n v="3.71707227255148E+16"/>
    <x v="3"/>
    <n v="5007"/>
    <s v="No"/>
    <x v="0"/>
    <n v="236.190366182368"/>
    <n v="2361903661823680"/>
    <n v="253.48657922711601"/>
    <n v="2.53486579227116E+16"/>
    <x v="308"/>
    <n v="93.1"/>
  </r>
  <r>
    <x v="9"/>
    <n v="66"/>
    <x v="1"/>
    <x v="0"/>
    <x v="2"/>
    <x v="3"/>
    <x v="3"/>
    <x v="5004"/>
    <x v="0"/>
    <x v="1"/>
    <n v="37.100077487748095"/>
    <n v="37.100077487748095"/>
    <n v="3.7100077487748096E+16"/>
    <x v="3"/>
    <n v="5008"/>
    <s v="Si"/>
    <x v="1"/>
    <n v="2450.8759494522901"/>
    <n v="2.45087594945229E+16"/>
    <n v="28.026761661098099"/>
    <n v="2802676166109810"/>
    <x v="332"/>
    <n v="105.6"/>
  </r>
  <r>
    <x v="9"/>
    <n v="66"/>
    <x v="1"/>
    <x v="9"/>
    <x v="0"/>
    <x v="3"/>
    <x v="3"/>
    <x v="5005"/>
    <x v="1"/>
    <x v="3"/>
    <n v="37.073227291608497"/>
    <n v="3.7073227291608499"/>
    <n v="3707322729160850"/>
    <x v="3"/>
    <n v="5009"/>
    <s v="Si"/>
    <x v="1"/>
    <n v="2415.1059470773398"/>
    <n v="2.41510594707734E+16"/>
    <n v="26.6281354873644"/>
    <n v="2662813548736440"/>
    <x v="483"/>
    <n v="106.2"/>
  </r>
  <r>
    <x v="9"/>
    <n v="56"/>
    <x v="0"/>
    <x v="0"/>
    <x v="3"/>
    <x v="3"/>
    <x v="0"/>
    <x v="5006"/>
    <x v="0"/>
    <x v="1"/>
    <n v="37.065178210597097"/>
    <n v="3.7065178210597098"/>
    <n v="3706517821059710"/>
    <x v="3"/>
    <n v="5010"/>
    <s v="Si"/>
    <x v="1"/>
    <n v="230.438244126867"/>
    <n v="2304382441268670"/>
    <n v="26.916234348248199"/>
    <n v="2691623434824820"/>
    <x v="497"/>
    <n v="106.6"/>
  </r>
  <r>
    <x v="9"/>
    <n v="61"/>
    <x v="0"/>
    <x v="6"/>
    <x v="0"/>
    <x v="3"/>
    <x v="0"/>
    <x v="5007"/>
    <x v="0"/>
    <x v="2"/>
    <n v="37.018454455564999"/>
    <n v="3.7018454455565002"/>
    <n v="3701845445556500"/>
    <x v="3"/>
    <n v="5011"/>
    <s v="Si"/>
    <x v="1"/>
    <n v="237.17556691822401"/>
    <n v="2371755669182240"/>
    <n v="29.848682437894499"/>
    <n v="2984868243789450"/>
    <x v="456"/>
    <n v="110.4"/>
  </r>
  <r>
    <x v="9"/>
    <n v="65"/>
    <x v="0"/>
    <x v="1"/>
    <x v="0"/>
    <x v="3"/>
    <x v="3"/>
    <x v="5008"/>
    <x v="0"/>
    <x v="1"/>
    <n v="37.016976590097102"/>
    <n v="37.016976590097102"/>
    <n v="3.7016976590097104E+16"/>
    <x v="3"/>
    <n v="5012"/>
    <s v="No"/>
    <x v="0"/>
    <n v="2356.8818342245499"/>
    <n v="2.35688183422455E+16"/>
    <n v="3.0000000000000001E-12"/>
    <n v="300"/>
    <x v="285"/>
    <n v="106.5"/>
  </r>
  <r>
    <x v="9"/>
    <n v="52"/>
    <x v="0"/>
    <x v="8"/>
    <x v="3"/>
    <x v="3"/>
    <x v="1"/>
    <x v="5009"/>
    <x v="1"/>
    <x v="1"/>
    <n v="37.012209564189"/>
    <n v="37.012209564189"/>
    <n v="3.7012209564189E+16"/>
    <x v="3"/>
    <n v="5013"/>
    <s v="No"/>
    <x v="0"/>
    <n v="184.91774154308399"/>
    <n v="1849177415430840"/>
    <n v="25.123158245707199"/>
    <n v="2512315824570720"/>
    <x v="105"/>
    <n v="88.6"/>
  </r>
  <r>
    <x v="9"/>
    <n v="58"/>
    <x v="0"/>
    <x v="8"/>
    <x v="2"/>
    <x v="3"/>
    <x v="0"/>
    <x v="5010"/>
    <x v="0"/>
    <x v="2"/>
    <n v="36.983899364307803"/>
    <n v="3.6983899364307802"/>
    <n v="3698389936430780"/>
    <x v="3"/>
    <n v="5014"/>
    <s v="Si"/>
    <x v="1"/>
    <n v="2365.2973838338899"/>
    <n v="2.36529738383389E+16"/>
    <n v="3.0000000000000001E-12"/>
    <n v="300"/>
    <x v="419"/>
    <n v="109.2"/>
  </r>
  <r>
    <x v="9"/>
    <n v="57"/>
    <x v="1"/>
    <x v="2"/>
    <x v="3"/>
    <x v="2"/>
    <x v="0"/>
    <x v="5011"/>
    <x v="1"/>
    <x v="1"/>
    <n v="36.965324009546094"/>
    <n v="36.965324009546094"/>
    <n v="3.6965324009546096E+16"/>
    <x v="3"/>
    <n v="5015"/>
    <s v="No"/>
    <x v="0"/>
    <n v="2287.7788095859701"/>
    <n v="2.28777880958597E+16"/>
    <n v="225.92666805985499"/>
    <n v="2.25926668059855E+16"/>
    <x v="160"/>
    <n v="97.1"/>
  </r>
  <r>
    <x v="9"/>
    <n v="69"/>
    <x v="0"/>
    <x v="9"/>
    <x v="0"/>
    <x v="3"/>
    <x v="3"/>
    <x v="5012"/>
    <x v="0"/>
    <x v="1"/>
    <n v="36.948381898806893"/>
    <n v="36.948381898806893"/>
    <n v="3.6948381898806896E+16"/>
    <x v="3"/>
    <n v="5016"/>
    <s v="Si"/>
    <x v="1"/>
    <n v="240.72277574534999"/>
    <n v="2407227757453500"/>
    <n v="288.18720751938901"/>
    <n v="2.88187207519389E+16"/>
    <x v="380"/>
    <n v="103.7"/>
  </r>
  <r>
    <x v="9"/>
    <n v="60"/>
    <x v="1"/>
    <x v="17"/>
    <x v="3"/>
    <x v="3"/>
    <x v="0"/>
    <x v="5013"/>
    <x v="0"/>
    <x v="1"/>
    <n v="36.930427972343693"/>
    <n v="36.930427972343693"/>
    <n v="3.6930427972343696E+16"/>
    <x v="3"/>
    <n v="5017"/>
    <s v="No"/>
    <x v="0"/>
    <n v="2207.0615475026898"/>
    <n v="2.20706154750269E+16"/>
    <n v="23.6033079807831"/>
    <n v="2360330798078310"/>
    <x v="197"/>
    <n v="102.8"/>
  </r>
  <r>
    <x v="9"/>
    <n v="72"/>
    <x v="0"/>
    <x v="11"/>
    <x v="2"/>
    <x v="3"/>
    <x v="3"/>
    <x v="5014"/>
    <x v="0"/>
    <x v="3"/>
    <n v="36.866517518737901"/>
    <n v="36.866517518737901"/>
    <n v="3.6866517518737904E+16"/>
    <x v="3"/>
    <n v="5018"/>
    <s v="Si"/>
    <x v="1"/>
    <n v="2279.6391026340398"/>
    <n v="2.27963910263404E+16"/>
    <n v="261.92439406749901"/>
    <n v="2.61924394067499E+16"/>
    <x v="569"/>
    <n v="109.5"/>
  </r>
  <r>
    <x v="9"/>
    <n v="45"/>
    <x v="1"/>
    <x v="2"/>
    <x v="3"/>
    <x v="0"/>
    <x v="1"/>
    <x v="5015"/>
    <x v="0"/>
    <x v="2"/>
    <n v="36.840792977813294"/>
    <n v="36.840792977813294"/>
    <n v="3.6840792977813296E+16"/>
    <x v="3"/>
    <n v="5019"/>
    <s v="No"/>
    <x v="0"/>
    <n v="2333.9523256152302"/>
    <n v="2.33395232561523E+16"/>
    <n v="27.924400887302799"/>
    <n v="2792440088730280"/>
    <x v="112"/>
    <n v="99.1"/>
  </r>
  <r>
    <x v="9"/>
    <n v="65"/>
    <x v="1"/>
    <x v="16"/>
    <x v="1"/>
    <x v="3"/>
    <x v="3"/>
    <x v="5016"/>
    <x v="1"/>
    <x v="3"/>
    <n v="36.749357543153998"/>
    <n v="36.749357543153998"/>
    <n v="3.6749357543154E+16"/>
    <x v="3"/>
    <n v="5020"/>
    <s v="No"/>
    <x v="0"/>
    <n v="2110.8639497982099"/>
    <n v="2.11086394979821E+16"/>
    <n v="248.97280269819501"/>
    <n v="2.48972802698195E+16"/>
    <x v="360"/>
    <n v="98.9"/>
  </r>
  <r>
    <x v="9"/>
    <n v="61"/>
    <x v="0"/>
    <x v="2"/>
    <x v="0"/>
    <x v="0"/>
    <x v="0"/>
    <x v="5017"/>
    <x v="1"/>
    <x v="1"/>
    <n v="36.712147446204597"/>
    <n v="36.712147446204597"/>
    <n v="3.67121474462046E+16"/>
    <x v="3"/>
    <n v="5021"/>
    <s v="Si"/>
    <x v="1"/>
    <n v="2384.67271759699"/>
    <n v="2.38467271759699E+16"/>
    <n v="27.049263933856199"/>
    <n v="2704926393385620"/>
    <x v="326"/>
    <n v="102"/>
  </r>
  <r>
    <x v="9"/>
    <n v="54"/>
    <x v="1"/>
    <x v="17"/>
    <x v="1"/>
    <x v="3"/>
    <x v="1"/>
    <x v="5018"/>
    <x v="1"/>
    <x v="3"/>
    <n v="36.692801500712505"/>
    <n v="3.6692801500712502"/>
    <n v="3669280150071250"/>
    <x v="3"/>
    <n v="5022"/>
    <s v="No"/>
    <x v="0"/>
    <n v="2097.0571913257099"/>
    <n v="2.09705719132571E+16"/>
    <n v="236.984589815514"/>
    <n v="2.36984589815514E+16"/>
    <x v="297"/>
    <n v="91"/>
  </r>
  <r>
    <x v="9"/>
    <n v="69"/>
    <x v="0"/>
    <x v="9"/>
    <x v="1"/>
    <x v="0"/>
    <x v="3"/>
    <x v="5019"/>
    <x v="0"/>
    <x v="3"/>
    <n v="36.692558380785293"/>
    <n v="36.692558380785293"/>
    <n v="3.6692558380785296E+16"/>
    <x v="3"/>
    <n v="5023"/>
    <s v="No"/>
    <x v="0"/>
    <n v="2398.3498150158698"/>
    <n v="2.39834981501587E+16"/>
    <n v="22.016188333265202"/>
    <n v="2201618833326520"/>
    <x v="328"/>
    <n v="104.5"/>
  </r>
  <r>
    <x v="9"/>
    <n v="71"/>
    <x v="0"/>
    <x v="2"/>
    <x v="2"/>
    <x v="3"/>
    <x v="3"/>
    <x v="5020"/>
    <x v="1"/>
    <x v="3"/>
    <n v="36.618920064713897"/>
    <n v="3.66189200647139"/>
    <n v="3661892006471390"/>
    <x v="3"/>
    <n v="5024"/>
    <s v="Si"/>
    <x v="1"/>
    <n v="250.270683674655"/>
    <n v="2502706836746550"/>
    <n v="242.96389212265299"/>
    <n v="2.42963892122653E+16"/>
    <x v="324"/>
    <n v="109.5"/>
  </r>
  <r>
    <x v="9"/>
    <n v="52"/>
    <x v="1"/>
    <x v="2"/>
    <x v="1"/>
    <x v="3"/>
    <x v="1"/>
    <x v="5021"/>
    <x v="0"/>
    <x v="1"/>
    <n v="36.602648554353301"/>
    <n v="0.36602648554353301"/>
    <n v="366026485543533"/>
    <x v="3"/>
    <n v="5025"/>
    <s v="Si"/>
    <x v="1"/>
    <n v="229.373029366982"/>
    <n v="2293730293669820"/>
    <n v="24.5053056735685"/>
    <n v="2450530567356850"/>
    <x v="22"/>
    <n v="97.1"/>
  </r>
  <r>
    <x v="9"/>
    <n v="67"/>
    <x v="1"/>
    <x v="7"/>
    <x v="2"/>
    <x v="3"/>
    <x v="3"/>
    <x v="5022"/>
    <x v="0"/>
    <x v="1"/>
    <n v="36.546850765399299"/>
    <n v="3.6546850765399301"/>
    <n v="3654685076539930"/>
    <x v="3"/>
    <n v="5026"/>
    <s v="Si"/>
    <x v="1"/>
    <n v="2247.5492636609602"/>
    <n v="2.24754926366096E+16"/>
    <n v="26.775629363989498"/>
    <n v="2677562936398950"/>
    <x v="402"/>
    <n v="108.6"/>
  </r>
  <r>
    <x v="9"/>
    <n v="62"/>
    <x v="0"/>
    <x v="9"/>
    <x v="1"/>
    <x v="0"/>
    <x v="0"/>
    <x v="5023"/>
    <x v="1"/>
    <x v="3"/>
    <n v="36.543638458784102"/>
    <n v="3.65436384587841"/>
    <n v="3654363845878410"/>
    <x v="3"/>
    <n v="5027"/>
    <s v="No"/>
    <x v="0"/>
    <n v="2162.49446112133"/>
    <n v="2.16249446112133E+16"/>
    <n v="235.21581461592999"/>
    <n v="2.3521581461593E+16"/>
    <x v="336"/>
    <n v="94.3"/>
  </r>
  <r>
    <x v="9"/>
    <n v="60"/>
    <x v="1"/>
    <x v="8"/>
    <x v="2"/>
    <x v="3"/>
    <x v="0"/>
    <x v="5024"/>
    <x v="0"/>
    <x v="0"/>
    <n v="36.506414151286599"/>
    <n v="3.6506414151286601"/>
    <n v="3650641415128660"/>
    <x v="3"/>
    <n v="5028"/>
    <s v="Si"/>
    <x v="1"/>
    <n v="2202.8803304624998"/>
    <n v="2.2028803304625E+16"/>
    <n v="27.212015577602799"/>
    <n v="2721201557760280"/>
    <x v="464"/>
    <n v="102.1"/>
  </r>
  <r>
    <x v="9"/>
    <n v="59"/>
    <x v="1"/>
    <x v="2"/>
    <x v="3"/>
    <x v="0"/>
    <x v="0"/>
    <x v="5025"/>
    <x v="0"/>
    <x v="3"/>
    <n v="36.503970022158903"/>
    <n v="36.503970022158903"/>
    <n v="3650397002215890"/>
    <x v="3"/>
    <n v="5029"/>
    <s v="No"/>
    <x v="0"/>
    <n v="2342.4386020718098"/>
    <n v="2.34243860207181E+16"/>
    <n v="23.826276901432198"/>
    <n v="2382627690143220"/>
    <x v="293"/>
    <n v="98.2"/>
  </r>
  <r>
    <x v="9"/>
    <n v="54"/>
    <x v="0"/>
    <x v="11"/>
    <x v="1"/>
    <x v="2"/>
    <x v="1"/>
    <x v="5026"/>
    <x v="1"/>
    <x v="1"/>
    <n v="36.449175685396696"/>
    <n v="3.64491756853967"/>
    <n v="3644917568539670"/>
    <x v="3"/>
    <n v="5030"/>
    <s v="No"/>
    <x v="0"/>
    <n v="2075.3538411617601"/>
    <n v="2.07535384116176E+16"/>
    <n v="207.07332823230999"/>
    <n v="2.0707332823231E+16"/>
    <x v="264"/>
    <n v="91.8"/>
  </r>
  <r>
    <x v="9"/>
    <n v="51"/>
    <x v="1"/>
    <x v="2"/>
    <x v="1"/>
    <x v="0"/>
    <x v="1"/>
    <x v="5027"/>
    <x v="1"/>
    <x v="3"/>
    <n v="36.406873711817198"/>
    <n v="36.406873711817198"/>
    <n v="3.64068737118172E+16"/>
    <x v="3"/>
    <n v="5031"/>
    <s v="No"/>
    <x v="0"/>
    <n v="2227.1448244666399"/>
    <n v="2.22714482446664E+16"/>
    <n v="21.1124039842671"/>
    <n v="2111240398426710"/>
    <x v="14"/>
    <n v="90.9"/>
  </r>
  <r>
    <x v="9"/>
    <n v="63"/>
    <x v="1"/>
    <x v="0"/>
    <x v="1"/>
    <x v="0"/>
    <x v="0"/>
    <x v="5028"/>
    <x v="1"/>
    <x v="1"/>
    <n v="36.402856908396302"/>
    <n v="3.6402856908396299"/>
    <n v="3640285690839630"/>
    <x v="3"/>
    <n v="5032"/>
    <s v="No"/>
    <x v="0"/>
    <n v="210.42444618443699"/>
    <n v="2104244461844370"/>
    <n v="18.678857363525399"/>
    <n v="1867885736352540"/>
    <x v="422"/>
    <n v="96.3"/>
  </r>
  <r>
    <x v="9"/>
    <n v="72"/>
    <x v="0"/>
    <x v="11"/>
    <x v="1"/>
    <x v="3"/>
    <x v="3"/>
    <x v="5029"/>
    <x v="1"/>
    <x v="3"/>
    <n v="36.369479455575899"/>
    <n v="3.6369479455575902"/>
    <n v="3636947945557590"/>
    <x v="3"/>
    <n v="5033"/>
    <s v="No"/>
    <x v="0"/>
    <n v="239.33808151373799"/>
    <n v="2393380815137380"/>
    <n v="25.334235124456299"/>
    <n v="2533423512445630"/>
    <x v="79"/>
    <n v="101.4"/>
  </r>
  <r>
    <x v="9"/>
    <n v="64"/>
    <x v="0"/>
    <x v="0"/>
    <x v="0"/>
    <x v="3"/>
    <x v="0"/>
    <x v="5030"/>
    <x v="0"/>
    <x v="3"/>
    <n v="36.365292615711297"/>
    <n v="3.63652926157113"/>
    <n v="3636529261571130"/>
    <x v="3"/>
    <n v="5034"/>
    <s v="Si"/>
    <x v="1"/>
    <n v="21.9891685971877"/>
    <n v="219891685971877"/>
    <n v="274.657081434639"/>
    <n v="2.74657081434639E+16"/>
    <x v="396"/>
    <n v="106.3"/>
  </r>
  <r>
    <x v="9"/>
    <n v="64"/>
    <x v="0"/>
    <x v="10"/>
    <x v="1"/>
    <x v="3"/>
    <x v="0"/>
    <x v="5031"/>
    <x v="0"/>
    <x v="1"/>
    <n v="36.346326536963204"/>
    <n v="3.63463265369632"/>
    <n v="3634632653696320"/>
    <x v="3"/>
    <n v="5035"/>
    <s v="No"/>
    <x v="0"/>
    <n v="2274.3124982752202"/>
    <n v="2.27431249827522E+16"/>
    <n v="21.722014387896401"/>
    <n v="2172201438789640"/>
    <x v="270"/>
    <n v="104.1"/>
  </r>
  <r>
    <x v="9"/>
    <n v="61"/>
    <x v="0"/>
    <x v="2"/>
    <x v="2"/>
    <x v="0"/>
    <x v="0"/>
    <x v="5032"/>
    <x v="0"/>
    <x v="1"/>
    <n v="36.336342670050598"/>
    <n v="36.336342670050598"/>
    <n v="3633634267005060"/>
    <x v="3"/>
    <n v="5036"/>
    <s v="No"/>
    <x v="0"/>
    <n v="2074.8347062652101"/>
    <n v="2.07483470626521E+16"/>
    <n v="241.718856405107"/>
    <n v="2.41718856405107E+16"/>
    <x v="417"/>
    <n v="103.8"/>
  </r>
  <r>
    <x v="9"/>
    <n v="58"/>
    <x v="1"/>
    <x v="16"/>
    <x v="3"/>
    <x v="3"/>
    <x v="0"/>
    <x v="5033"/>
    <x v="1"/>
    <x v="3"/>
    <n v="36.326947119586997"/>
    <n v="3.6326947119586999"/>
    <n v="3632694711958700"/>
    <x v="3"/>
    <n v="5037"/>
    <s v="Si"/>
    <x v="1"/>
    <n v="2307.8890138795"/>
    <n v="2.3078890138795E+16"/>
    <n v="28.435900152312499"/>
    <n v="2843590015231250"/>
    <x v="317"/>
    <n v="98.2"/>
  </r>
  <r>
    <x v="9"/>
    <n v="66"/>
    <x v="0"/>
    <x v="0"/>
    <x v="2"/>
    <x v="3"/>
    <x v="3"/>
    <x v="5034"/>
    <x v="0"/>
    <x v="1"/>
    <n v="36.303092878687501"/>
    <n v="3.6303092878687502"/>
    <n v="3630309287868750"/>
    <x v="3"/>
    <n v="5038"/>
    <s v="Si"/>
    <x v="1"/>
    <n v="2392.4170912691202"/>
    <n v="2.39241709126912E+16"/>
    <n v="237.01928434197299"/>
    <n v="2.37019284341973E+16"/>
    <x v="325"/>
    <n v="105.5"/>
  </r>
  <r>
    <x v="9"/>
    <n v="65"/>
    <x v="0"/>
    <x v="4"/>
    <x v="2"/>
    <x v="2"/>
    <x v="3"/>
    <x v="5035"/>
    <x v="1"/>
    <x v="1"/>
    <n v="36.3008698103515"/>
    <n v="36.3008698103515"/>
    <n v="3630086981035150"/>
    <x v="3"/>
    <n v="5039"/>
    <s v="No"/>
    <x v="0"/>
    <n v="2102.2267682624702"/>
    <n v="2.10222676826247E+16"/>
    <n v="2.5962269068850002E-2"/>
    <n v="2596226906885"/>
    <x v="402"/>
    <n v="96.9"/>
  </r>
  <r>
    <x v="9"/>
    <n v="64"/>
    <x v="1"/>
    <x v="7"/>
    <x v="1"/>
    <x v="3"/>
    <x v="0"/>
    <x v="5036"/>
    <x v="1"/>
    <x v="3"/>
    <n v="36.278115392953595"/>
    <n v="3.6278115392953598"/>
    <n v="3627811539295360"/>
    <x v="3"/>
    <n v="5040"/>
    <s v="Si"/>
    <x v="1"/>
    <n v="2171.9269864979601"/>
    <n v="2.17192698649796E+16"/>
    <n v="249.031916309433"/>
    <n v="2.49031916309433E+16"/>
    <x v="132"/>
    <n v="97.8"/>
  </r>
  <r>
    <x v="9"/>
    <n v="49"/>
    <x v="0"/>
    <x v="3"/>
    <x v="1"/>
    <x v="2"/>
    <x v="1"/>
    <x v="5037"/>
    <x v="0"/>
    <x v="0"/>
    <n v="36.274004594260198"/>
    <n v="36.274004594260198"/>
    <n v="3.62740045942602E+16"/>
    <x v="3"/>
    <n v="5041"/>
    <s v="No"/>
    <x v="0"/>
    <n v="2244.87906589052"/>
    <n v="2.24487906589052E+16"/>
    <n v="25.685960440574299"/>
    <n v="2568596044057430"/>
    <x v="350"/>
    <n v="95"/>
  </r>
  <r>
    <x v="9"/>
    <n v="65"/>
    <x v="1"/>
    <x v="9"/>
    <x v="3"/>
    <x v="3"/>
    <x v="3"/>
    <x v="5038"/>
    <x v="1"/>
    <x v="3"/>
    <n v="36.261466662318995"/>
    <n v="3.6261466662318997E-2"/>
    <n v="36261466662319"/>
    <x v="3"/>
    <n v="5042"/>
    <s v="No"/>
    <x v="0"/>
    <n v="2284.7770919208401"/>
    <n v="2.28477709192084E+16"/>
    <n v="229.06960134284401"/>
    <n v="2.29069601342844E+16"/>
    <x v="496"/>
    <n v="99.8"/>
  </r>
  <r>
    <x v="9"/>
    <n v="62"/>
    <x v="1"/>
    <x v="2"/>
    <x v="2"/>
    <x v="3"/>
    <x v="0"/>
    <x v="5039"/>
    <x v="0"/>
    <x v="1"/>
    <n v="36.249926868898996"/>
    <n v="3.6249926868898998"/>
    <n v="3624992686889900"/>
    <x v="3"/>
    <n v="5043"/>
    <s v="Si"/>
    <x v="1"/>
    <n v="2123.6940385483899"/>
    <n v="2.12369403854839E+16"/>
    <n v="265.47307763942899"/>
    <n v="2.65473077639429E+16"/>
    <x v="271"/>
    <n v="106.3"/>
  </r>
  <r>
    <x v="9"/>
    <n v="70"/>
    <x v="0"/>
    <x v="9"/>
    <x v="0"/>
    <x v="3"/>
    <x v="3"/>
    <x v="5040"/>
    <x v="1"/>
    <x v="1"/>
    <n v="36.216943223960001"/>
    <n v="3.6216943223959999"/>
    <n v="3621694322396000"/>
    <x v="3"/>
    <n v="5044"/>
    <s v="Si"/>
    <x v="1"/>
    <n v="2406.1731262938501"/>
    <n v="2.40617312629385E+16"/>
    <n v="239.33478769199999"/>
    <n v="2.39334787692E+16"/>
    <x v="463"/>
    <n v="109.5"/>
  </r>
  <r>
    <x v="9"/>
    <n v="43"/>
    <x v="1"/>
    <x v="5"/>
    <x v="3"/>
    <x v="2"/>
    <x v="2"/>
    <x v="5041"/>
    <x v="0"/>
    <x v="2"/>
    <n v="36.181443194718"/>
    <n v="36.181443194718"/>
    <n v="3.6181443194718E+16"/>
    <x v="3"/>
    <n v="5045"/>
    <s v="No"/>
    <x v="0"/>
    <n v="2326.8775747914601"/>
    <n v="2.32687757479146E+16"/>
    <n v="26.5282544107348"/>
    <n v="2652825441073480"/>
    <x v="38"/>
    <n v="96.4"/>
  </r>
  <r>
    <x v="9"/>
    <n v="66"/>
    <x v="0"/>
    <x v="3"/>
    <x v="2"/>
    <x v="3"/>
    <x v="3"/>
    <x v="5042"/>
    <x v="0"/>
    <x v="3"/>
    <n v="36.136669428024"/>
    <n v="3.6136669428024"/>
    <n v="3613666942802400"/>
    <x v="3"/>
    <n v="5046"/>
    <s v="Si"/>
    <x v="1"/>
    <n v="2256.4490832244501"/>
    <n v="2.25644908322445E+16"/>
    <n v="2.8248314612110499"/>
    <n v="282483146121105"/>
    <x v="449"/>
    <n v="109.2"/>
  </r>
  <r>
    <x v="9"/>
    <n v="61"/>
    <x v="1"/>
    <x v="9"/>
    <x v="0"/>
    <x v="3"/>
    <x v="0"/>
    <x v="5043"/>
    <x v="0"/>
    <x v="1"/>
    <n v="36.118657931671201"/>
    <n v="36.118657931671201"/>
    <n v="3.61186579316712E+16"/>
    <x v="3"/>
    <n v="5047"/>
    <s v="Si"/>
    <x v="1"/>
    <n v="223.28161673459701"/>
    <n v="2232816167345970"/>
    <n v="28.231843474743599"/>
    <n v="2823184347474360"/>
    <x v="326"/>
    <n v="100.9"/>
  </r>
  <r>
    <x v="9"/>
    <n v="70"/>
    <x v="0"/>
    <x v="3"/>
    <x v="2"/>
    <x v="3"/>
    <x v="3"/>
    <x v="5044"/>
    <x v="0"/>
    <x v="1"/>
    <n v="36.109642866954893"/>
    <n v="36.109642866954893"/>
    <n v="3.6109642866954896E+16"/>
    <x v="3"/>
    <n v="5048"/>
    <s v="Si"/>
    <x v="1"/>
    <n v="2439.3627798950101"/>
    <n v="2.43936277989501E+16"/>
    <n v="26.846664722805301"/>
    <n v="2684666472280530"/>
    <x v="553"/>
    <n v="107.9"/>
  </r>
  <r>
    <x v="9"/>
    <n v="73"/>
    <x v="1"/>
    <x v="11"/>
    <x v="1"/>
    <x v="3"/>
    <x v="3"/>
    <x v="5045"/>
    <x v="0"/>
    <x v="3"/>
    <n v="36.044349174241496"/>
    <n v="3.6044349174241499"/>
    <n v="3604434917424150"/>
    <x v="3"/>
    <n v="5049"/>
    <s v="No"/>
    <x v="0"/>
    <n v="203.33423502090201"/>
    <n v="2033342350209020"/>
    <n v="234.364118802977"/>
    <n v="2.34364118802977E+16"/>
    <x v="407"/>
    <n v="103.3"/>
  </r>
  <r>
    <x v="9"/>
    <n v="64"/>
    <x v="1"/>
    <x v="0"/>
    <x v="1"/>
    <x v="0"/>
    <x v="0"/>
    <x v="5046"/>
    <x v="1"/>
    <x v="1"/>
    <n v="36.023222805692598"/>
    <n v="36.023222805692598"/>
    <n v="3602322280569260"/>
    <x v="3"/>
    <n v="5050"/>
    <s v="No"/>
    <x v="0"/>
    <n v="2290.7227601230102"/>
    <n v="2.29072276012301E+16"/>
    <n v="239.70537931744801"/>
    <n v="2.39705379317448E+16"/>
    <x v="208"/>
    <n v="104.7"/>
  </r>
  <r>
    <x v="9"/>
    <n v="57"/>
    <x v="1"/>
    <x v="5"/>
    <x v="1"/>
    <x v="0"/>
    <x v="0"/>
    <x v="5047"/>
    <x v="1"/>
    <x v="3"/>
    <n v="36.004878950550697"/>
    <n v="3.6004878950550698"/>
    <n v="3600487895055070"/>
    <x v="3"/>
    <n v="5051"/>
    <s v="Si"/>
    <x v="1"/>
    <n v="2199.08122288799"/>
    <n v="2.19908122288799E+16"/>
    <n v="224.74588715212701"/>
    <n v="2.24745887152127E+16"/>
    <x v="208"/>
    <n v="95.9"/>
  </r>
  <r>
    <x v="9"/>
    <n v="69"/>
    <x v="0"/>
    <x v="4"/>
    <x v="1"/>
    <x v="3"/>
    <x v="3"/>
    <x v="5048"/>
    <x v="0"/>
    <x v="3"/>
    <n v="35.9710569016299"/>
    <n v="3.5971056901629899"/>
    <n v="3597105690162990"/>
    <x v="3"/>
    <n v="5052"/>
    <s v="Si"/>
    <x v="1"/>
    <n v="219.375053772797"/>
    <n v="2193750537727970"/>
    <n v="27.776935870438201"/>
    <n v="2777693587043820"/>
    <x v="395"/>
    <n v="105"/>
  </r>
  <r>
    <x v="9"/>
    <n v="61"/>
    <x v="0"/>
    <x v="9"/>
    <x v="2"/>
    <x v="3"/>
    <x v="0"/>
    <x v="5049"/>
    <x v="0"/>
    <x v="1"/>
    <n v="35.936145892893101"/>
    <n v="3.5936145892893099"/>
    <n v="3593614589289310"/>
    <x v="3"/>
    <n v="5053"/>
    <s v="No"/>
    <x v="0"/>
    <n v="212.58192235367801"/>
    <n v="2125819223536780"/>
    <n v="25.8896098742315"/>
    <n v="2588960987423150"/>
    <x v="119"/>
    <n v="100.7"/>
  </r>
  <r>
    <x v="9"/>
    <n v="70"/>
    <x v="0"/>
    <x v="5"/>
    <x v="2"/>
    <x v="0"/>
    <x v="3"/>
    <x v="5050"/>
    <x v="0"/>
    <x v="1"/>
    <n v="35.928361931991702"/>
    <n v="3.5928361931991701"/>
    <n v="3592836193199170"/>
    <x v="3"/>
    <n v="5054"/>
    <s v="No"/>
    <x v="0"/>
    <n v="2173.4947954928398"/>
    <n v="2.17349479549284E+16"/>
    <n v="202.63700392052101"/>
    <n v="2.02637003920521E+16"/>
    <x v="501"/>
    <n v="101.8"/>
  </r>
  <r>
    <x v="9"/>
    <n v="69"/>
    <x v="0"/>
    <x v="0"/>
    <x v="0"/>
    <x v="3"/>
    <x v="3"/>
    <x v="5051"/>
    <x v="0"/>
    <x v="3"/>
    <n v="35.896996201883198"/>
    <n v="3.5896996201883198"/>
    <n v="3589699620188320"/>
    <x v="3"/>
    <n v="5055"/>
    <s v="Si"/>
    <x v="1"/>
    <n v="2403.7342401990099"/>
    <n v="2.40373424019901E+16"/>
    <n v="26.462154218044098"/>
    <n v="2646215421804410"/>
    <x v="363"/>
    <n v="104.6"/>
  </r>
  <r>
    <x v="9"/>
    <n v="57"/>
    <x v="0"/>
    <x v="0"/>
    <x v="2"/>
    <x v="0"/>
    <x v="0"/>
    <x v="5052"/>
    <x v="0"/>
    <x v="1"/>
    <n v="35.896067475641701"/>
    <n v="35.896067475641701"/>
    <n v="3.58960674756417E+16"/>
    <x v="3"/>
    <n v="5056"/>
    <s v="Si"/>
    <x v="1"/>
    <n v="220.791293508222"/>
    <n v="2207912935082220"/>
    <n v="29.6122106562933"/>
    <n v="2961221065629330"/>
    <x v="462"/>
    <n v="105.8"/>
  </r>
  <r>
    <x v="9"/>
    <n v="46"/>
    <x v="0"/>
    <x v="0"/>
    <x v="2"/>
    <x v="0"/>
    <x v="1"/>
    <x v="5053"/>
    <x v="0"/>
    <x v="2"/>
    <n v="35.881991680604003"/>
    <n v="3.5881991680604002"/>
    <n v="3588199168060400"/>
    <x v="3"/>
    <n v="5057"/>
    <s v="Si"/>
    <x v="1"/>
    <n v="2210.11921093002"/>
    <n v="2.21011921093002E+16"/>
    <n v="223.40167770925299"/>
    <n v="2.23401677709253E+16"/>
    <x v="152"/>
    <n v="102.8"/>
  </r>
  <r>
    <x v="9"/>
    <n v="73"/>
    <x v="1"/>
    <x v="2"/>
    <x v="1"/>
    <x v="0"/>
    <x v="3"/>
    <x v="5054"/>
    <x v="1"/>
    <x v="3"/>
    <n v="35.8668679825645"/>
    <n v="3.5866867982564501"/>
    <n v="3586686798256450"/>
    <x v="3"/>
    <n v="5058"/>
    <s v="No"/>
    <x v="0"/>
    <n v="2430.4570496618799"/>
    <n v="2.43045704966188E+16"/>
    <n v="252.35498924298301"/>
    <n v="2.52354989242983E+16"/>
    <x v="348"/>
    <n v="100.8"/>
  </r>
  <r>
    <x v="9"/>
    <n v="50"/>
    <x v="1"/>
    <x v="0"/>
    <x v="1"/>
    <x v="0"/>
    <x v="1"/>
    <x v="5055"/>
    <x v="1"/>
    <x v="1"/>
    <n v="35.851934548837399"/>
    <n v="35.851934548837399"/>
    <n v="3.58519345488374E+16"/>
    <x v="3"/>
    <n v="5059"/>
    <s v="Si"/>
    <x v="1"/>
    <n v="2296.2286999248599"/>
    <n v="2.29622869992486E+16"/>
    <n v="226.30802602248201"/>
    <n v="2.26308026022482E+16"/>
    <x v="136"/>
    <n v="92.9"/>
  </r>
  <r>
    <x v="9"/>
    <n v="57"/>
    <x v="0"/>
    <x v="0"/>
    <x v="2"/>
    <x v="0"/>
    <x v="0"/>
    <x v="5056"/>
    <x v="0"/>
    <x v="2"/>
    <n v="35.842125366909698"/>
    <n v="3.5842125366909698"/>
    <n v="3584212536690970"/>
    <x v="3"/>
    <n v="5060"/>
    <s v="Si"/>
    <x v="1"/>
    <n v="236.818257534726"/>
    <n v="2368182575347260"/>
    <n v="246.96970948579599"/>
    <n v="2.46969709485796E+16"/>
    <x v="468"/>
    <n v="101"/>
  </r>
  <r>
    <x v="9"/>
    <n v="55"/>
    <x v="0"/>
    <x v="2"/>
    <x v="1"/>
    <x v="0"/>
    <x v="0"/>
    <x v="5057"/>
    <x v="0"/>
    <x v="3"/>
    <n v="35.837966606139403"/>
    <n v="3.58379666061394"/>
    <n v="3583796660613940"/>
    <x v="3"/>
    <n v="5061"/>
    <s v="Si"/>
    <x v="1"/>
    <n v="2220.7946512459298"/>
    <n v="2.22079465124593E+16"/>
    <n v="23.834937066316002"/>
    <n v="2383493706631600"/>
    <x v="362"/>
    <n v="100.8"/>
  </r>
  <r>
    <x v="9"/>
    <n v="70"/>
    <x v="1"/>
    <x v="5"/>
    <x v="2"/>
    <x v="0"/>
    <x v="3"/>
    <x v="5058"/>
    <x v="0"/>
    <x v="1"/>
    <n v="35.823241613290804"/>
    <n v="3.5823241613290802"/>
    <n v="3582324161329080"/>
    <x v="3"/>
    <n v="5062"/>
    <s v="No"/>
    <x v="0"/>
    <n v="2175.2184861484602"/>
    <n v="2.17521848614846E+16"/>
    <n v="218.92185176469499"/>
    <n v="2.18921851764695E+16"/>
    <x v="306"/>
    <n v="102.5"/>
  </r>
  <r>
    <x v="9"/>
    <n v="57"/>
    <x v="1"/>
    <x v="6"/>
    <x v="1"/>
    <x v="3"/>
    <x v="0"/>
    <x v="5059"/>
    <x v="0"/>
    <x v="3"/>
    <n v="35.796322884402301"/>
    <n v="35.796322884402301"/>
    <n v="3579632288440230"/>
    <x v="3"/>
    <n v="5063"/>
    <s v="Si"/>
    <x v="1"/>
    <n v="2537.4165187415401"/>
    <n v="2.53741651874154E+16"/>
    <n v="279.10295144633"/>
    <n v="2.7910295144633E+16"/>
    <x v="381"/>
    <n v="97.8"/>
  </r>
  <r>
    <x v="9"/>
    <n v="65"/>
    <x v="0"/>
    <x v="0"/>
    <x v="0"/>
    <x v="3"/>
    <x v="3"/>
    <x v="5060"/>
    <x v="0"/>
    <x v="1"/>
    <n v="35.787705843488901"/>
    <n v="3.5787705843488902"/>
    <n v="3578770584348890"/>
    <x v="3"/>
    <n v="5064"/>
    <s v="Si"/>
    <x v="1"/>
    <n v="2217.7904619764699"/>
    <n v="2.21779046197647E+16"/>
    <n v="3.0000000000000001E-12"/>
    <n v="300"/>
    <x v="329"/>
    <n v="102.4"/>
  </r>
  <r>
    <x v="9"/>
    <n v="69"/>
    <x v="1"/>
    <x v="6"/>
    <x v="3"/>
    <x v="3"/>
    <x v="3"/>
    <x v="5061"/>
    <x v="0"/>
    <x v="3"/>
    <n v="35.741459643638201"/>
    <n v="3.57414596436382"/>
    <n v="3574145964363820"/>
    <x v="3"/>
    <n v="5065"/>
    <s v="Si"/>
    <x v="1"/>
    <n v="2394.4776078893701"/>
    <n v="2.39447760788937E+16"/>
    <n v="27.1085031132131"/>
    <n v="2710850311321310"/>
    <x v="180"/>
    <n v="99.5"/>
  </r>
  <r>
    <x v="9"/>
    <n v="45"/>
    <x v="0"/>
    <x v="2"/>
    <x v="3"/>
    <x v="3"/>
    <x v="1"/>
    <x v="5062"/>
    <x v="1"/>
    <x v="1"/>
    <n v="35.728053089053198"/>
    <n v="35.728053089053198"/>
    <n v="3.57280530890532E+16"/>
    <x v="3"/>
    <n v="5066"/>
    <s v="Si"/>
    <x v="1"/>
    <n v="2181.6009715785999"/>
    <n v="2.1816009715786E+16"/>
    <n v="284.50482036028001"/>
    <n v="2.8450482036028E+16"/>
    <x v="341"/>
    <n v="95.2"/>
  </r>
  <r>
    <x v="9"/>
    <n v="62"/>
    <x v="1"/>
    <x v="0"/>
    <x v="3"/>
    <x v="3"/>
    <x v="0"/>
    <x v="5063"/>
    <x v="0"/>
    <x v="1"/>
    <n v="35.726375208633897"/>
    <n v="35.726375208633897"/>
    <n v="3572637520863390"/>
    <x v="3"/>
    <n v="5067"/>
    <s v="No"/>
    <x v="0"/>
    <n v="2397.0052128370999"/>
    <n v="2.3970052128371E+16"/>
    <n v="2.5709568204624502"/>
    <n v="257095682046245"/>
    <x v="398"/>
    <n v="101.3"/>
  </r>
  <r>
    <x v="9"/>
    <n v="62"/>
    <x v="1"/>
    <x v="2"/>
    <x v="1"/>
    <x v="1"/>
    <x v="0"/>
    <x v="5064"/>
    <x v="2"/>
    <x v="3"/>
    <n v="35.701520717071197"/>
    <n v="0.357015207170712"/>
    <n v="357015207170712"/>
    <x v="3"/>
    <n v="5068"/>
    <s v="No"/>
    <x v="0"/>
    <n v="195.02076728651701"/>
    <n v="1950207672865170"/>
    <n v="23.642795470189"/>
    <n v="2364279547018900"/>
    <x v="247"/>
    <n v="90.1"/>
  </r>
  <r>
    <x v="9"/>
    <n v="43"/>
    <x v="1"/>
    <x v="5"/>
    <x v="1"/>
    <x v="0"/>
    <x v="2"/>
    <x v="5065"/>
    <x v="2"/>
    <x v="1"/>
    <n v="35.701116315809102"/>
    <n v="3.57011163158091"/>
    <n v="3570111631580910"/>
    <x v="3"/>
    <n v="5069"/>
    <s v="No"/>
    <x v="0"/>
    <n v="2247.24027500592"/>
    <n v="2.24724027500592E+16"/>
    <n v="24.599933293340001"/>
    <n v="2459993329334000"/>
    <x v="333"/>
    <n v="93.9"/>
  </r>
  <r>
    <x v="9"/>
    <n v="66"/>
    <x v="1"/>
    <x v="18"/>
    <x v="0"/>
    <x v="0"/>
    <x v="3"/>
    <x v="5066"/>
    <x v="0"/>
    <x v="0"/>
    <n v="35.694030688994403"/>
    <n v="35.694030688994403"/>
    <n v="3569403068899440"/>
    <x v="3"/>
    <n v="5070"/>
    <s v="Si"/>
    <x v="1"/>
    <n v="2393.6484348638501"/>
    <n v="2.39364843486385E+16"/>
    <n v="254.520055908686"/>
    <n v="2.54520055908686E+16"/>
    <x v="275"/>
    <n v="101.9"/>
  </r>
  <r>
    <x v="9"/>
    <n v="73"/>
    <x v="1"/>
    <x v="0"/>
    <x v="2"/>
    <x v="3"/>
    <x v="3"/>
    <x v="5067"/>
    <x v="0"/>
    <x v="1"/>
    <n v="35.688236870887103"/>
    <n v="35.688236870887103"/>
    <n v="3.56882368708871E+16"/>
    <x v="3"/>
    <n v="5071"/>
    <s v="Si"/>
    <x v="1"/>
    <n v="2294.37447366777"/>
    <n v="2.29437447366777E+16"/>
    <n v="250.47340525506101"/>
    <n v="2.50473405255061E+16"/>
    <x v="547"/>
    <n v="105.9"/>
  </r>
  <r>
    <x v="9"/>
    <n v="53"/>
    <x v="0"/>
    <x v="0"/>
    <x v="2"/>
    <x v="3"/>
    <x v="1"/>
    <x v="5068"/>
    <x v="0"/>
    <x v="2"/>
    <n v="35.668626231586302"/>
    <n v="3.56686262315863"/>
    <n v="3566862623158630"/>
    <x v="3"/>
    <n v="5072"/>
    <s v="Si"/>
    <x v="1"/>
    <n v="2295.9461591171498"/>
    <n v="2.29594615911715E+16"/>
    <n v="3.0000000000000001E-12"/>
    <n v="300"/>
    <x v="270"/>
    <n v="100.8"/>
  </r>
  <r>
    <x v="9"/>
    <n v="54"/>
    <x v="1"/>
    <x v="14"/>
    <x v="1"/>
    <x v="0"/>
    <x v="1"/>
    <x v="5069"/>
    <x v="1"/>
    <x v="3"/>
    <n v="35.632316592367104"/>
    <n v="3.5632316592367101"/>
    <n v="3563231659236710"/>
    <x v="3"/>
    <n v="5073"/>
    <s v="No"/>
    <x v="0"/>
    <n v="216.47679861818901"/>
    <n v="2164767986181890"/>
    <n v="238.25874368368699"/>
    <n v="2.38258743683687E+16"/>
    <x v="55"/>
    <n v="95.8"/>
  </r>
  <r>
    <x v="9"/>
    <n v="61"/>
    <x v="0"/>
    <x v="9"/>
    <x v="2"/>
    <x v="0"/>
    <x v="0"/>
    <x v="5070"/>
    <x v="0"/>
    <x v="0"/>
    <n v="35.607797938137402"/>
    <n v="3.5607797938137402"/>
    <n v="3560779793813740"/>
    <x v="3"/>
    <n v="5074"/>
    <s v="No"/>
    <x v="0"/>
    <n v="2084.6747311245799"/>
    <n v="2.08467473112458E+16"/>
    <n v="23.830709805098099"/>
    <n v="2383070980509810"/>
    <x v="411"/>
    <n v="100.4"/>
  </r>
  <r>
    <x v="9"/>
    <n v="61"/>
    <x v="0"/>
    <x v="9"/>
    <x v="3"/>
    <x v="0"/>
    <x v="0"/>
    <x v="5071"/>
    <x v="1"/>
    <x v="1"/>
    <n v="35.589079724491"/>
    <n v="3.5589079724491"/>
    <n v="3558907972449100"/>
    <x v="3"/>
    <n v="5075"/>
    <s v="No"/>
    <x v="0"/>
    <n v="2351.1000961742702"/>
    <n v="2.35110009617427E+16"/>
    <n v="26.780835169290999"/>
    <n v="2678083516929100"/>
    <x v="329"/>
    <n v="100.6"/>
  </r>
  <r>
    <x v="9"/>
    <n v="54"/>
    <x v="0"/>
    <x v="2"/>
    <x v="2"/>
    <x v="3"/>
    <x v="1"/>
    <x v="5072"/>
    <x v="0"/>
    <x v="0"/>
    <n v="35.580097441816697"/>
    <n v="3.5580097441816698"/>
    <n v="3558009744181670"/>
    <x v="3"/>
    <n v="5076"/>
    <s v="Si"/>
    <x v="1"/>
    <n v="2399.8499078238501"/>
    <n v="2.39984990782385E+16"/>
    <n v="289.87788498737399"/>
    <n v="2.89877884987374E+16"/>
    <x v="404"/>
    <n v="100.9"/>
  </r>
  <r>
    <x v="9"/>
    <n v="58"/>
    <x v="0"/>
    <x v="11"/>
    <x v="3"/>
    <x v="2"/>
    <x v="0"/>
    <x v="5073"/>
    <x v="0"/>
    <x v="0"/>
    <n v="35.542340986730999"/>
    <n v="3.5542340986731"/>
    <n v="3554234098673100"/>
    <x v="3"/>
    <n v="5077"/>
    <s v="No"/>
    <x v="0"/>
    <n v="2009.1170955861101"/>
    <n v="2.00911709558611E+16"/>
    <n v="213.056820585396"/>
    <n v="2.13056820585396E+16"/>
    <x v="400"/>
    <n v="101.9"/>
  </r>
  <r>
    <x v="9"/>
    <n v="55"/>
    <x v="1"/>
    <x v="0"/>
    <x v="3"/>
    <x v="3"/>
    <x v="0"/>
    <x v="5074"/>
    <x v="0"/>
    <x v="0"/>
    <n v="35.528713735866106"/>
    <n v="3.5528713735866102"/>
    <n v="3552871373586610"/>
    <x v="3"/>
    <n v="5078"/>
    <s v="Si"/>
    <x v="1"/>
    <n v="2309.1027913910998"/>
    <n v="2.3091027913911E+16"/>
    <n v="284.95523898839298"/>
    <n v="2.84955238988393E+16"/>
    <x v="287"/>
    <n v="101.9"/>
  </r>
  <r>
    <x v="9"/>
    <n v="54"/>
    <x v="0"/>
    <x v="2"/>
    <x v="1"/>
    <x v="3"/>
    <x v="1"/>
    <x v="5075"/>
    <x v="1"/>
    <x v="3"/>
    <n v="35.499457648853095"/>
    <n v="3.5499457648853099"/>
    <n v="3549945764885310"/>
    <x v="3"/>
    <n v="5079"/>
    <s v="No"/>
    <x v="0"/>
    <n v="2178.2782393098601"/>
    <n v="2.17827823930986E+16"/>
    <n v="254.64045781038499"/>
    <n v="2.54640457810385E+16"/>
    <x v="7"/>
    <n v="99.3"/>
  </r>
  <r>
    <x v="9"/>
    <n v="64"/>
    <x v="0"/>
    <x v="4"/>
    <x v="1"/>
    <x v="0"/>
    <x v="0"/>
    <x v="5076"/>
    <x v="1"/>
    <x v="3"/>
    <n v="35.4580852605716"/>
    <n v="3.5458085260571601"/>
    <n v="3545808526057160"/>
    <x v="3"/>
    <n v="5080"/>
    <s v="No"/>
    <x v="0"/>
    <n v="197.32130230502401"/>
    <n v="1973213023050240"/>
    <n v="225.01918816063801"/>
    <n v="2.25019188160638E+16"/>
    <x v="14"/>
    <n v="101.3"/>
  </r>
  <r>
    <x v="9"/>
    <n v="67"/>
    <x v="0"/>
    <x v="9"/>
    <x v="0"/>
    <x v="3"/>
    <x v="3"/>
    <x v="5077"/>
    <x v="0"/>
    <x v="0"/>
    <n v="35.453970978414802"/>
    <n v="0.354539709784148"/>
    <n v="354539709784148"/>
    <x v="3"/>
    <n v="5081"/>
    <s v="Si"/>
    <x v="1"/>
    <n v="2234.96024414166"/>
    <n v="2.23496024414166E+16"/>
    <n v="280.83613408132601"/>
    <n v="2.80836134081326E+16"/>
    <x v="447"/>
    <n v="111.1"/>
  </r>
  <r>
    <x v="9"/>
    <n v="65"/>
    <x v="1"/>
    <x v="10"/>
    <x v="0"/>
    <x v="3"/>
    <x v="3"/>
    <x v="5078"/>
    <x v="0"/>
    <x v="1"/>
    <n v="35.4375004726379"/>
    <n v="3.5437500472637899"/>
    <n v="3543750047263790"/>
    <x v="3"/>
    <n v="5082"/>
    <s v="Si"/>
    <x v="1"/>
    <n v="2260.0480926444602"/>
    <n v="2.26004809264446E+16"/>
    <n v="25.8978974124399"/>
    <n v="2589789741243990"/>
    <x v="430"/>
    <n v="106.7"/>
  </r>
  <r>
    <x v="9"/>
    <n v="61"/>
    <x v="1"/>
    <x v="6"/>
    <x v="1"/>
    <x v="3"/>
    <x v="0"/>
    <x v="5079"/>
    <x v="0"/>
    <x v="3"/>
    <n v="35.432851056318896"/>
    <n v="3.5432851056318899"/>
    <n v="3543285105631890"/>
    <x v="3"/>
    <n v="5083"/>
    <s v="No"/>
    <x v="0"/>
    <n v="2265.47410804113"/>
    <n v="2.26547410804113E+16"/>
    <n v="24.1266434635723"/>
    <n v="2412664346357230"/>
    <x v="315"/>
    <n v="93.3"/>
  </r>
  <r>
    <x v="9"/>
    <n v="54"/>
    <x v="0"/>
    <x v="9"/>
    <x v="3"/>
    <x v="0"/>
    <x v="1"/>
    <x v="5080"/>
    <x v="0"/>
    <x v="2"/>
    <n v="35.4237791589455"/>
    <n v="3.5423779158945501"/>
    <n v="3542377915894550"/>
    <x v="3"/>
    <n v="5084"/>
    <s v="No"/>
    <x v="0"/>
    <n v="2170.8383902260098"/>
    <n v="2.17083839022601E+16"/>
    <n v="23.527863388746901"/>
    <n v="2352786338874690"/>
    <x v="134"/>
    <n v="98.3"/>
  </r>
  <r>
    <x v="9"/>
    <n v="59"/>
    <x v="1"/>
    <x v="8"/>
    <x v="1"/>
    <x v="0"/>
    <x v="0"/>
    <x v="5081"/>
    <x v="1"/>
    <x v="3"/>
    <n v="35.423689454372997"/>
    <n v="35.423689454372997"/>
    <n v="3.5423689454373E+16"/>
    <x v="3"/>
    <n v="5085"/>
    <s v="Si"/>
    <x v="1"/>
    <n v="210.552845600898"/>
    <n v="2105528456008980"/>
    <n v="19.525405649027299"/>
    <n v="1952540564902730"/>
    <x v="365"/>
    <n v="101.5"/>
  </r>
  <r>
    <x v="9"/>
    <n v="56"/>
    <x v="1"/>
    <x v="10"/>
    <x v="1"/>
    <x v="3"/>
    <x v="0"/>
    <x v="5082"/>
    <x v="0"/>
    <x v="0"/>
    <n v="35.421527032335803"/>
    <n v="35.421527032335803"/>
    <n v="3.54215270323358E+16"/>
    <x v="3"/>
    <n v="5086"/>
    <s v="No"/>
    <x v="0"/>
    <n v="2380.3369721876702"/>
    <n v="2.38033697218767E+16"/>
    <n v="249.140831477278"/>
    <n v="2.49140831477278E+16"/>
    <x v="312"/>
    <n v="97.9"/>
  </r>
  <r>
    <x v="9"/>
    <n v="61"/>
    <x v="1"/>
    <x v="2"/>
    <x v="1"/>
    <x v="3"/>
    <x v="0"/>
    <x v="5083"/>
    <x v="1"/>
    <x v="3"/>
    <n v="35.404801260750396"/>
    <n v="3.5404801260750398"/>
    <n v="3540480126075040"/>
    <x v="3"/>
    <n v="5087"/>
    <s v="Si"/>
    <x v="1"/>
    <n v="21.333431652259701"/>
    <n v="213334316522597"/>
    <n v="24.912264964148999"/>
    <n v="2491226496414900"/>
    <x v="298"/>
    <n v="101.4"/>
  </r>
  <r>
    <x v="9"/>
    <n v="48"/>
    <x v="1"/>
    <x v="9"/>
    <x v="2"/>
    <x v="0"/>
    <x v="1"/>
    <x v="5084"/>
    <x v="0"/>
    <x v="2"/>
    <n v="35.3959102149811"/>
    <n v="3.5395910214981101"/>
    <n v="3539591021498110"/>
    <x v="3"/>
    <n v="5088"/>
    <s v="No"/>
    <x v="0"/>
    <n v="220.557763943374"/>
    <n v="2205577639433740"/>
    <n v="248.86488343227799"/>
    <n v="2.48864883432278E+16"/>
    <x v="15"/>
    <n v="95.1"/>
  </r>
  <r>
    <x v="9"/>
    <n v="60"/>
    <x v="1"/>
    <x v="6"/>
    <x v="1"/>
    <x v="0"/>
    <x v="0"/>
    <x v="5085"/>
    <x v="0"/>
    <x v="3"/>
    <n v="35.393814334310697"/>
    <n v="35.393814334310697"/>
    <n v="3.53938143343107E+16"/>
    <x v="3"/>
    <n v="5089"/>
    <s v="No"/>
    <x v="0"/>
    <n v="2356.61792986414"/>
    <n v="2.35661792986414E+16"/>
    <n v="2.5233818489147501"/>
    <n v="252338184891475"/>
    <x v="69"/>
    <n v="95.4"/>
  </r>
  <r>
    <x v="9"/>
    <n v="56"/>
    <x v="0"/>
    <x v="0"/>
    <x v="0"/>
    <x v="0"/>
    <x v="0"/>
    <x v="5086"/>
    <x v="1"/>
    <x v="3"/>
    <n v="35.3889329738561"/>
    <n v="35.3889329738561"/>
    <n v="3.53889329738561E+16"/>
    <x v="3"/>
    <n v="5090"/>
    <s v="Si"/>
    <x v="1"/>
    <n v="2491.1914674969498"/>
    <n v="2.49119146749695E+16"/>
    <n v="281.39726098784899"/>
    <n v="2.81397260987849E+16"/>
    <x v="456"/>
    <n v="108.8"/>
  </r>
  <r>
    <x v="9"/>
    <n v="55"/>
    <x v="1"/>
    <x v="10"/>
    <x v="1"/>
    <x v="0"/>
    <x v="0"/>
    <x v="5087"/>
    <x v="1"/>
    <x v="1"/>
    <n v="35.352651907664601"/>
    <n v="3.5352651907664598"/>
    <n v="3535265190766460"/>
    <x v="3"/>
    <n v="5091"/>
    <s v="No"/>
    <x v="0"/>
    <n v="2164.1560769223101"/>
    <n v="2.16415607692231E+16"/>
    <n v="183.87001664311899"/>
    <n v="1.83870016643119E+16"/>
    <x v="426"/>
    <n v="94.4"/>
  </r>
  <r>
    <x v="9"/>
    <n v="53"/>
    <x v="0"/>
    <x v="9"/>
    <x v="2"/>
    <x v="0"/>
    <x v="1"/>
    <x v="5088"/>
    <x v="0"/>
    <x v="1"/>
    <n v="35.2873062674255"/>
    <n v="35.2873062674255"/>
    <n v="3.52873062674255E+16"/>
    <x v="3"/>
    <n v="5092"/>
    <s v="No"/>
    <x v="0"/>
    <n v="228.24200093862899"/>
    <n v="2282420009386290"/>
    <n v="25.093615827378098"/>
    <n v="2509361582737810"/>
    <x v="305"/>
    <n v="97.8"/>
  </r>
  <r>
    <x v="9"/>
    <n v="59"/>
    <x v="1"/>
    <x v="6"/>
    <x v="1"/>
    <x v="0"/>
    <x v="0"/>
    <x v="5089"/>
    <x v="1"/>
    <x v="3"/>
    <n v="35.2814391372778"/>
    <n v="3.5281439137277801"/>
    <n v="3528143913727780"/>
    <x v="3"/>
    <n v="5093"/>
    <s v="No"/>
    <x v="0"/>
    <n v="2203.20612032585"/>
    <n v="2.20320612032585E+16"/>
    <n v="234.37949862867799"/>
    <n v="2.34379498628678E+16"/>
    <x v="148"/>
    <n v="92.1"/>
  </r>
  <r>
    <x v="9"/>
    <n v="51"/>
    <x v="1"/>
    <x v="0"/>
    <x v="1"/>
    <x v="3"/>
    <x v="1"/>
    <x v="5090"/>
    <x v="0"/>
    <x v="2"/>
    <n v="35.275837761305503"/>
    <n v="35.275837761305503"/>
    <n v="3.52758377613055E+16"/>
    <x v="3"/>
    <n v="5094"/>
    <s v="No"/>
    <x v="0"/>
    <n v="2388.6618054782198"/>
    <n v="2.38866180547822E+16"/>
    <n v="3.0000000000000001E-12"/>
    <n v="300"/>
    <x v="229"/>
    <n v="96.1"/>
  </r>
  <r>
    <x v="9"/>
    <n v="58"/>
    <x v="0"/>
    <x v="12"/>
    <x v="2"/>
    <x v="3"/>
    <x v="0"/>
    <x v="5091"/>
    <x v="0"/>
    <x v="1"/>
    <n v="35.257318361276297"/>
    <n v="35.257318361276297"/>
    <n v="3525731836127630"/>
    <x v="3"/>
    <n v="5095"/>
    <s v="Si"/>
    <x v="1"/>
    <n v="2072.59552779265"/>
    <n v="2.07259552779265E+16"/>
    <n v="3.0000000000000001E-12"/>
    <n v="300"/>
    <x v="468"/>
    <n v="107.8"/>
  </r>
  <r>
    <x v="9"/>
    <n v="62"/>
    <x v="1"/>
    <x v="0"/>
    <x v="1"/>
    <x v="0"/>
    <x v="0"/>
    <x v="5092"/>
    <x v="1"/>
    <x v="3"/>
    <n v="35.244084387832601"/>
    <n v="3.5244084387832602"/>
    <n v="3524408438783260"/>
    <x v="3"/>
    <n v="5096"/>
    <s v="No"/>
    <x v="0"/>
    <n v="2317.5770331564299"/>
    <n v="2.31757703315643E+16"/>
    <n v="244.98912754014"/>
    <n v="2.4498912754014E+16"/>
    <x v="40"/>
    <n v="92.9"/>
  </r>
  <r>
    <x v="9"/>
    <n v="52"/>
    <x v="0"/>
    <x v="4"/>
    <x v="3"/>
    <x v="2"/>
    <x v="1"/>
    <x v="5093"/>
    <x v="1"/>
    <x v="3"/>
    <n v="35.224354470105801"/>
    <n v="3.5224354470105799"/>
    <n v="3522435447010580"/>
    <x v="3"/>
    <n v="5097"/>
    <s v="No"/>
    <x v="0"/>
    <n v="155.584511811841"/>
    <n v="1555845118118410"/>
    <n v="195.133737232942"/>
    <n v="1.95133737232942E+16"/>
    <x v="131"/>
    <n v="94.3"/>
  </r>
  <r>
    <x v="9"/>
    <n v="71"/>
    <x v="1"/>
    <x v="0"/>
    <x v="2"/>
    <x v="3"/>
    <x v="3"/>
    <x v="5094"/>
    <x v="0"/>
    <x v="3"/>
    <n v="35.201885879000599"/>
    <n v="35.201885879000599"/>
    <n v="3.52018858790006E+16"/>
    <x v="3"/>
    <n v="5098"/>
    <s v="Si"/>
    <x v="1"/>
    <n v="225.76079232954299"/>
    <n v="2257607923295430"/>
    <n v="262.04459277456903"/>
    <n v="2.62044592774569E+16"/>
    <x v="570"/>
    <n v="110.7"/>
  </r>
  <r>
    <x v="9"/>
    <n v="51"/>
    <x v="1"/>
    <x v="0"/>
    <x v="1"/>
    <x v="2"/>
    <x v="1"/>
    <x v="5095"/>
    <x v="1"/>
    <x v="3"/>
    <n v="35.193819807924804"/>
    <n v="3.5193819807924802"/>
    <n v="3519381980792480"/>
    <x v="3"/>
    <n v="5099"/>
    <s v="No"/>
    <x v="0"/>
    <n v="187.63107634783199"/>
    <n v="1876310763478320"/>
    <n v="243.888557088504"/>
    <n v="2.43888557088504E+16"/>
    <x v="101"/>
    <n v="80.099999999999994"/>
  </r>
  <r>
    <x v="9"/>
    <n v="65"/>
    <x v="1"/>
    <x v="2"/>
    <x v="2"/>
    <x v="3"/>
    <x v="3"/>
    <x v="5096"/>
    <x v="1"/>
    <x v="1"/>
    <n v="35.185122121149398"/>
    <n v="35.185122121149398"/>
    <n v="3.51851221211494E+16"/>
    <x v="3"/>
    <n v="5100"/>
    <s v="Si"/>
    <x v="1"/>
    <n v="2436.1078828660702"/>
    <n v="2.43610788286607E+16"/>
    <n v="237.44576119808099"/>
    <n v="2.37445761198081E+16"/>
    <x v="310"/>
    <n v="100.6"/>
  </r>
  <r>
    <x v="9"/>
    <n v="59"/>
    <x v="1"/>
    <x v="0"/>
    <x v="3"/>
    <x v="0"/>
    <x v="0"/>
    <x v="5097"/>
    <x v="0"/>
    <x v="1"/>
    <n v="35.159589228297399"/>
    <n v="3.5159589228297401"/>
    <n v="3515958922829740"/>
    <x v="3"/>
    <n v="5101"/>
    <s v="No"/>
    <x v="0"/>
    <n v="218.34031447150201"/>
    <n v="2183403144715020"/>
    <n v="257.48920957136897"/>
    <n v="2.57489209571369E+16"/>
    <x v="185"/>
    <n v="101.2"/>
  </r>
  <r>
    <x v="9"/>
    <n v="65"/>
    <x v="1"/>
    <x v="1"/>
    <x v="3"/>
    <x v="0"/>
    <x v="3"/>
    <x v="5098"/>
    <x v="1"/>
    <x v="3"/>
    <n v="35.145511082744299"/>
    <n v="3.5145511082744298"/>
    <n v="3514551108274430"/>
    <x v="3"/>
    <n v="5102"/>
    <s v="No"/>
    <x v="0"/>
    <n v="227.82883353294"/>
    <n v="2278288335329400"/>
    <n v="249.13262396437901"/>
    <n v="2.49132623964379E+16"/>
    <x v="362"/>
    <n v="95.3"/>
  </r>
  <r>
    <x v="9"/>
    <n v="61"/>
    <x v="0"/>
    <x v="9"/>
    <x v="2"/>
    <x v="3"/>
    <x v="0"/>
    <x v="5099"/>
    <x v="0"/>
    <x v="0"/>
    <n v="35.1341378248054"/>
    <n v="3.5134137824805398"/>
    <n v="3513413782480540"/>
    <x v="3"/>
    <n v="5103"/>
    <s v="Si"/>
    <x v="1"/>
    <n v="239.673466058515"/>
    <n v="2396734660585150"/>
    <n v="299.09533451352098"/>
    <n v="2.99095334513521E+16"/>
    <x v="292"/>
    <n v="107.9"/>
  </r>
  <r>
    <x v="9"/>
    <n v="64"/>
    <x v="1"/>
    <x v="0"/>
    <x v="1"/>
    <x v="0"/>
    <x v="0"/>
    <x v="5100"/>
    <x v="0"/>
    <x v="3"/>
    <n v="35.095253850789"/>
    <n v="35.095253850789"/>
    <n v="3.5095253850789E+16"/>
    <x v="3"/>
    <n v="5104"/>
    <s v="No"/>
    <x v="0"/>
    <n v="2152.31234997705"/>
    <n v="2.15231234997705E+16"/>
    <n v="202.867644028288"/>
    <n v="2.02867644028288E+16"/>
    <x v="74"/>
    <n v="95.3"/>
  </r>
  <r>
    <x v="9"/>
    <n v="54"/>
    <x v="1"/>
    <x v="5"/>
    <x v="2"/>
    <x v="0"/>
    <x v="1"/>
    <x v="5101"/>
    <x v="0"/>
    <x v="1"/>
    <n v="35.073748177524003"/>
    <n v="35.073748177524003"/>
    <n v="3.5073748177524E+16"/>
    <x v="3"/>
    <n v="5105"/>
    <s v="No"/>
    <x v="0"/>
    <n v="2063.5481435032898"/>
    <n v="2.06354814350329E+16"/>
    <n v="222.61479022437899"/>
    <n v="2.22614790224379E+16"/>
    <x v="350"/>
    <n v="92.5"/>
  </r>
  <r>
    <x v="9"/>
    <n v="62"/>
    <x v="1"/>
    <x v="3"/>
    <x v="3"/>
    <x v="0"/>
    <x v="0"/>
    <x v="5102"/>
    <x v="0"/>
    <x v="1"/>
    <n v="35.0454884612573"/>
    <n v="35.0454884612573"/>
    <n v="3504548846125730"/>
    <x v="3"/>
    <n v="5106"/>
    <s v="No"/>
    <x v="0"/>
    <n v="2353.4066638722502"/>
    <n v="2.35340666387225E+16"/>
    <n v="232.80123839033399"/>
    <n v="2.32801238390334E+16"/>
    <x v="445"/>
    <n v="102.1"/>
  </r>
  <r>
    <x v="3"/>
    <n v="58"/>
    <x v="0"/>
    <x v="9"/>
    <x v="0"/>
    <x v="3"/>
    <x v="0"/>
    <x v="5103"/>
    <x v="0"/>
    <x v="2"/>
    <n v="39.939170702024199"/>
    <n v="3.99391707020242"/>
    <n v="3993917070202420"/>
    <x v="3"/>
    <n v="5107"/>
    <s v="Si"/>
    <x v="1"/>
    <n v="274.298612885902"/>
    <n v="2742986128859020"/>
    <n v="3.0000000000000001E-12"/>
    <n v="300"/>
    <x v="557"/>
    <n v="108.1"/>
  </r>
  <r>
    <x v="3"/>
    <n v="70"/>
    <x v="1"/>
    <x v="2"/>
    <x v="0"/>
    <x v="3"/>
    <x v="3"/>
    <x v="5104"/>
    <x v="1"/>
    <x v="3"/>
    <n v="39.899695225280503"/>
    <n v="3.98996952252805"/>
    <n v="3989969522528050"/>
    <x v="3"/>
    <n v="5108"/>
    <s v="Si"/>
    <x v="1"/>
    <n v="2243.4658616013398"/>
    <n v="2.24346586160134E+16"/>
    <n v="274.61427448332898"/>
    <n v="2.74614274483329E+16"/>
    <x v="467"/>
    <n v="105"/>
  </r>
  <r>
    <x v="3"/>
    <n v="45"/>
    <x v="0"/>
    <x v="5"/>
    <x v="1"/>
    <x v="0"/>
    <x v="1"/>
    <x v="5105"/>
    <x v="1"/>
    <x v="3"/>
    <n v="39.734954781772899"/>
    <n v="3.97349547817729"/>
    <n v="3973495478177290"/>
    <x v="3"/>
    <n v="5109"/>
    <s v="No"/>
    <x v="0"/>
    <n v="1944.7659309457699"/>
    <n v="1.94476593094577E+16"/>
    <n v="209.27202401350499"/>
    <n v="2.09272024013505E+16"/>
    <x v="155"/>
    <n v="92.5"/>
  </r>
  <r>
    <x v="3"/>
    <n v="73"/>
    <x v="1"/>
    <x v="10"/>
    <x v="2"/>
    <x v="3"/>
    <x v="3"/>
    <x v="5106"/>
    <x v="1"/>
    <x v="3"/>
    <n v="39.716348667671298"/>
    <n v="3.97163486676713"/>
    <n v="3971634866767130"/>
    <x v="3"/>
    <n v="5110"/>
    <s v="Si"/>
    <x v="1"/>
    <n v="24.9476473812717"/>
    <n v="249476473812717"/>
    <n v="2.5716398533202698"/>
    <n v="257163985332027"/>
    <x v="564"/>
    <n v="108.1"/>
  </r>
  <r>
    <x v="3"/>
    <n v="61"/>
    <x v="0"/>
    <x v="1"/>
    <x v="2"/>
    <x v="0"/>
    <x v="0"/>
    <x v="5107"/>
    <x v="1"/>
    <x v="0"/>
    <n v="39.715357703763196"/>
    <n v="3.9715357703763199"/>
    <n v="3971535770376320"/>
    <x v="3"/>
    <n v="5111"/>
    <s v="Si"/>
    <x v="1"/>
    <n v="2279.5793016449302"/>
    <n v="2.27957930164493E+16"/>
    <n v="249.99065956374699"/>
    <n v="2.49990659563747E+16"/>
    <x v="283"/>
    <n v="104.2"/>
  </r>
  <r>
    <x v="3"/>
    <n v="65"/>
    <x v="1"/>
    <x v="0"/>
    <x v="2"/>
    <x v="3"/>
    <x v="3"/>
    <x v="5108"/>
    <x v="0"/>
    <x v="1"/>
    <n v="39.704839236716396"/>
    <n v="3.9704839236716398"/>
    <n v="3970483923671640"/>
    <x v="3"/>
    <n v="5112"/>
    <s v="Si"/>
    <x v="1"/>
    <n v="2554.9139896957399"/>
    <n v="2.55491398969574E+16"/>
    <n v="3.0000000000000001E-12"/>
    <n v="300"/>
    <x v="390"/>
    <n v="100.1"/>
  </r>
  <r>
    <x v="3"/>
    <n v="64"/>
    <x v="0"/>
    <x v="6"/>
    <x v="2"/>
    <x v="3"/>
    <x v="0"/>
    <x v="5109"/>
    <x v="0"/>
    <x v="0"/>
    <n v="39.565092912623498"/>
    <n v="3.9565092912623498"/>
    <n v="3956509291262350"/>
    <x v="3"/>
    <n v="5113"/>
    <s v="No"/>
    <x v="0"/>
    <n v="2234.3668483597498"/>
    <n v="2.23436684835975E+16"/>
    <n v="26.7908912137787"/>
    <n v="2679089121377870"/>
    <x v="417"/>
    <n v="108.4"/>
  </r>
  <r>
    <x v="3"/>
    <n v="64"/>
    <x v="0"/>
    <x v="0"/>
    <x v="2"/>
    <x v="3"/>
    <x v="0"/>
    <x v="5110"/>
    <x v="0"/>
    <x v="1"/>
    <n v="39.550611329133197"/>
    <n v="39.550611329133197"/>
    <n v="3955061132913320"/>
    <x v="3"/>
    <n v="5114"/>
    <s v="No"/>
    <x v="0"/>
    <n v="2332.2002508288201"/>
    <n v="2.33220025082882E+16"/>
    <n v="258.58869116513398"/>
    <n v="2.58588691165134E+16"/>
    <x v="456"/>
    <n v="106.2"/>
  </r>
  <r>
    <x v="3"/>
    <n v="56"/>
    <x v="0"/>
    <x v="0"/>
    <x v="2"/>
    <x v="0"/>
    <x v="0"/>
    <x v="5111"/>
    <x v="1"/>
    <x v="1"/>
    <n v="39.541147911634901"/>
    <n v="3.95411479116349"/>
    <n v="3954114791163490"/>
    <x v="3"/>
    <n v="5115"/>
    <s v="No"/>
    <x v="0"/>
    <n v="220.62195721459699"/>
    <n v="2206219572145970"/>
    <n v="25.787369007978199"/>
    <n v="2578736900797820"/>
    <x v="401"/>
    <n v="102.6"/>
  </r>
  <r>
    <x v="3"/>
    <n v="56"/>
    <x v="0"/>
    <x v="8"/>
    <x v="1"/>
    <x v="3"/>
    <x v="0"/>
    <x v="5112"/>
    <x v="1"/>
    <x v="3"/>
    <n v="39.508004847581603"/>
    <n v="39.508004847581603"/>
    <n v="3.95080048475816E+16"/>
    <x v="3"/>
    <n v="5116"/>
    <s v="Si"/>
    <x v="1"/>
    <n v="2332.8115078978099"/>
    <n v="2.33281150789781E+16"/>
    <n v="25.863573898758599"/>
    <n v="2586357389875860"/>
    <x v="426"/>
    <n v="104.6"/>
  </r>
  <r>
    <x v="3"/>
    <n v="64"/>
    <x v="1"/>
    <x v="1"/>
    <x v="2"/>
    <x v="0"/>
    <x v="0"/>
    <x v="5113"/>
    <x v="0"/>
    <x v="3"/>
    <n v="39.491426328605499"/>
    <n v="3.9491426328605499"/>
    <n v="3949142632860550"/>
    <x v="3"/>
    <n v="5117"/>
    <s v="Si"/>
    <x v="1"/>
    <n v="2277.31536862246"/>
    <n v="2.27731536862246E+16"/>
    <n v="26.070505319029898"/>
    <n v="2607050531902990"/>
    <x v="356"/>
    <n v="105.9"/>
  </r>
  <r>
    <x v="3"/>
    <n v="55"/>
    <x v="0"/>
    <x v="4"/>
    <x v="3"/>
    <x v="0"/>
    <x v="0"/>
    <x v="5114"/>
    <x v="0"/>
    <x v="2"/>
    <n v="39.483417226571"/>
    <n v="39.483417226571"/>
    <n v="3948341722657100"/>
    <x v="3"/>
    <n v="5118"/>
    <s v="No"/>
    <x v="0"/>
    <n v="2221.46679959319"/>
    <n v="2.22146679959319E+16"/>
    <n v="252.46999350360201"/>
    <n v="2.52469993503602E+16"/>
    <x v="317"/>
    <n v="105.8"/>
  </r>
  <r>
    <x v="3"/>
    <n v="60"/>
    <x v="1"/>
    <x v="2"/>
    <x v="3"/>
    <x v="2"/>
    <x v="0"/>
    <x v="5115"/>
    <x v="1"/>
    <x v="1"/>
    <n v="39.474955022214601"/>
    <n v="3.94749550222146"/>
    <n v="3947495502221460"/>
    <x v="3"/>
    <n v="5119"/>
    <s v="Si"/>
    <x v="1"/>
    <n v="2221.3515356682001"/>
    <n v="2.2213515356682E+16"/>
    <n v="255.113536222768"/>
    <n v="2.55113536222768E+16"/>
    <x v="488"/>
    <n v="99.8"/>
  </r>
  <r>
    <x v="3"/>
    <n v="55"/>
    <x v="1"/>
    <x v="17"/>
    <x v="3"/>
    <x v="3"/>
    <x v="0"/>
    <x v="5116"/>
    <x v="0"/>
    <x v="2"/>
    <n v="39.448966759514597"/>
    <n v="0.39448966759514598"/>
    <n v="394489667595146"/>
    <x v="3"/>
    <n v="5120"/>
    <s v="Si"/>
    <x v="1"/>
    <n v="2371.0834535645099"/>
    <n v="2.37108345356451E+16"/>
    <n v="242.25055013490601"/>
    <n v="2.42250550134906E+16"/>
    <x v="485"/>
    <n v="108"/>
  </r>
  <r>
    <x v="3"/>
    <n v="58"/>
    <x v="1"/>
    <x v="6"/>
    <x v="1"/>
    <x v="3"/>
    <x v="0"/>
    <x v="5117"/>
    <x v="0"/>
    <x v="3"/>
    <n v="39.448064587496198"/>
    <n v="39.448064587496198"/>
    <n v="3.94480645874962E+16"/>
    <x v="3"/>
    <n v="5121"/>
    <s v="Si"/>
    <x v="1"/>
    <n v="265.495263478732"/>
    <n v="2654952634787320"/>
    <n v="3.0000000000000001E-12"/>
    <n v="300"/>
    <x v="320"/>
    <n v="103.7"/>
  </r>
  <r>
    <x v="3"/>
    <n v="71"/>
    <x v="0"/>
    <x v="1"/>
    <x v="0"/>
    <x v="0"/>
    <x v="3"/>
    <x v="5118"/>
    <x v="0"/>
    <x v="2"/>
    <n v="39.410917710362796"/>
    <n v="3.9410917710362798"/>
    <n v="3941091771036280"/>
    <x v="3"/>
    <n v="5122"/>
    <s v="No"/>
    <x v="0"/>
    <n v="2358.8261339103401"/>
    <n v="2.35882613391034E+16"/>
    <n v="270.08140034925799"/>
    <n v="2.70081400349258E+16"/>
    <x v="571"/>
    <n v="109.6"/>
  </r>
  <r>
    <x v="3"/>
    <n v="53"/>
    <x v="0"/>
    <x v="11"/>
    <x v="3"/>
    <x v="3"/>
    <x v="1"/>
    <x v="5119"/>
    <x v="1"/>
    <x v="1"/>
    <n v="39.395661804686803"/>
    <n v="3.9395661804686801"/>
    <n v="3939566180468680"/>
    <x v="3"/>
    <n v="5123"/>
    <s v="Si"/>
    <x v="1"/>
    <n v="2362.43050475569"/>
    <n v="2.36243050475569E+16"/>
    <n v="26.674279125952399"/>
    <n v="2667427912595240"/>
    <x v="302"/>
    <n v="99.4"/>
  </r>
  <r>
    <x v="3"/>
    <n v="59"/>
    <x v="1"/>
    <x v="5"/>
    <x v="3"/>
    <x v="3"/>
    <x v="0"/>
    <x v="5120"/>
    <x v="0"/>
    <x v="0"/>
    <n v="39.391995246101402"/>
    <n v="3.9391995246101401"/>
    <n v="3939199524610140"/>
    <x v="3"/>
    <n v="5124"/>
    <s v="No"/>
    <x v="0"/>
    <n v="2344.6324163450499"/>
    <n v="2.34463241634505E+16"/>
    <n v="249.377051938997"/>
    <n v="2.49377051938997E+16"/>
    <x v="276"/>
    <n v="106"/>
  </r>
  <r>
    <x v="3"/>
    <n v="65"/>
    <x v="0"/>
    <x v="10"/>
    <x v="2"/>
    <x v="3"/>
    <x v="3"/>
    <x v="5121"/>
    <x v="1"/>
    <x v="3"/>
    <n v="39.372401613230899"/>
    <n v="39.372401613230899"/>
    <n v="3.9372401613230896E+16"/>
    <x v="3"/>
    <n v="5125"/>
    <s v="Si"/>
    <x v="1"/>
    <n v="2226.9157014778698"/>
    <n v="2.22691570147787E+16"/>
    <n v="25.613730940071498"/>
    <n v="2561373094007150"/>
    <x v="340"/>
    <n v="102.1"/>
  </r>
  <r>
    <x v="3"/>
    <n v="66"/>
    <x v="1"/>
    <x v="5"/>
    <x v="3"/>
    <x v="0"/>
    <x v="3"/>
    <x v="5122"/>
    <x v="1"/>
    <x v="3"/>
    <n v="39.366206995689602"/>
    <n v="3.9366206995689601"/>
    <n v="3936620699568960"/>
    <x v="3"/>
    <n v="5126"/>
    <s v="Si"/>
    <x v="1"/>
    <n v="2229.0337589844098"/>
    <n v="2.22903375898441E+16"/>
    <n v="27.166615519086101"/>
    <n v="2716661551908610"/>
    <x v="50"/>
    <n v="95.3"/>
  </r>
  <r>
    <x v="3"/>
    <n v="60"/>
    <x v="1"/>
    <x v="15"/>
    <x v="2"/>
    <x v="3"/>
    <x v="0"/>
    <x v="5123"/>
    <x v="0"/>
    <x v="1"/>
    <n v="39.323856367516306"/>
    <n v="39.323856367516306"/>
    <n v="3.9323856367516304E+16"/>
    <x v="3"/>
    <n v="5127"/>
    <s v="Si"/>
    <x v="1"/>
    <n v="2461.0918902095"/>
    <n v="2.4610918902095E+16"/>
    <n v="28.4005876796964"/>
    <n v="2840058767969640"/>
    <x v="313"/>
    <n v="108.4"/>
  </r>
  <r>
    <x v="3"/>
    <n v="60"/>
    <x v="1"/>
    <x v="11"/>
    <x v="3"/>
    <x v="0"/>
    <x v="0"/>
    <x v="5124"/>
    <x v="0"/>
    <x v="0"/>
    <n v="39.323767963137797"/>
    <n v="39.323767963137797"/>
    <n v="3932376796313780"/>
    <x v="3"/>
    <n v="5128"/>
    <s v="No"/>
    <x v="0"/>
    <n v="2089.1214621546001"/>
    <n v="2.0891214621546E+16"/>
    <n v="26.229247552485599"/>
    <n v="2622924755248560"/>
    <x v="368"/>
    <n v="102"/>
  </r>
  <r>
    <x v="3"/>
    <n v="58"/>
    <x v="1"/>
    <x v="2"/>
    <x v="2"/>
    <x v="3"/>
    <x v="0"/>
    <x v="5125"/>
    <x v="0"/>
    <x v="1"/>
    <n v="39.269873192373602"/>
    <n v="39.269873192373602"/>
    <n v="3.92698731923736E+16"/>
    <x v="3"/>
    <n v="5129"/>
    <s v="No"/>
    <x v="0"/>
    <n v="232.30706231216001"/>
    <n v="2323070623121600"/>
    <n v="247.14320712041999"/>
    <n v="2.4714320712042E+16"/>
    <x v="261"/>
    <n v="96.8"/>
  </r>
  <r>
    <x v="3"/>
    <n v="59"/>
    <x v="0"/>
    <x v="2"/>
    <x v="2"/>
    <x v="3"/>
    <x v="0"/>
    <x v="5126"/>
    <x v="0"/>
    <x v="1"/>
    <n v="39.267174731606204"/>
    <n v="3.92671747316062"/>
    <n v="3926717473160620"/>
    <x v="3"/>
    <n v="5130"/>
    <s v="Si"/>
    <x v="1"/>
    <n v="230.236415482941"/>
    <n v="2302364154829410"/>
    <n v="258.22765889408498"/>
    <n v="2.58227658894085E+16"/>
    <x v="420"/>
    <n v="105.4"/>
  </r>
  <r>
    <x v="3"/>
    <n v="55"/>
    <x v="0"/>
    <x v="1"/>
    <x v="3"/>
    <x v="3"/>
    <x v="0"/>
    <x v="5127"/>
    <x v="0"/>
    <x v="1"/>
    <n v="39.215307509630399"/>
    <n v="39.215307509630399"/>
    <n v="3921530750963040"/>
    <x v="3"/>
    <n v="5131"/>
    <s v="Si"/>
    <x v="1"/>
    <n v="2471.8379380408401"/>
    <n v="2.47183793804084E+16"/>
    <n v="280.696601636911"/>
    <n v="2.80696601636911E+16"/>
    <x v="430"/>
    <n v="103.9"/>
  </r>
  <r>
    <x v="3"/>
    <n v="47"/>
    <x v="1"/>
    <x v="9"/>
    <x v="3"/>
    <x v="3"/>
    <x v="1"/>
    <x v="5128"/>
    <x v="0"/>
    <x v="1"/>
    <n v="39.195527546264003"/>
    <n v="3.9195527546264"/>
    <n v="3919552754626400"/>
    <x v="3"/>
    <n v="5132"/>
    <s v="Si"/>
    <x v="1"/>
    <n v="2526.5632856802499"/>
    <n v="2.52656328568025E+16"/>
    <n v="275.28768016358998"/>
    <n v="2.7528768016359E+16"/>
    <x v="213"/>
    <n v="99.5"/>
  </r>
  <r>
    <x v="3"/>
    <n v="57"/>
    <x v="1"/>
    <x v="17"/>
    <x v="2"/>
    <x v="0"/>
    <x v="0"/>
    <x v="5129"/>
    <x v="0"/>
    <x v="1"/>
    <n v="39.166703120533697"/>
    <n v="39.166703120533697"/>
    <n v="3.9166703120533696E+16"/>
    <x v="3"/>
    <n v="5133"/>
    <s v="Si"/>
    <x v="1"/>
    <n v="241.97417647681499"/>
    <n v="2419741764768150"/>
    <n v="27.663831310305099"/>
    <n v="2766383131030510"/>
    <x v="307"/>
    <n v="108.9"/>
  </r>
  <r>
    <x v="3"/>
    <n v="56"/>
    <x v="1"/>
    <x v="9"/>
    <x v="1"/>
    <x v="2"/>
    <x v="0"/>
    <x v="5130"/>
    <x v="1"/>
    <x v="0"/>
    <n v="39.144820951247297"/>
    <n v="3.9144820951247299"/>
    <n v="3914482095124730"/>
    <x v="3"/>
    <n v="5134"/>
    <s v="No"/>
    <x v="0"/>
    <n v="2296.01832072554"/>
    <n v="2.29601832072554E+16"/>
    <n v="244.239203375952"/>
    <n v="2.44239203375952E+16"/>
    <x v="465"/>
    <n v="97.9"/>
  </r>
  <r>
    <x v="3"/>
    <n v="68"/>
    <x v="1"/>
    <x v="2"/>
    <x v="2"/>
    <x v="3"/>
    <x v="3"/>
    <x v="5131"/>
    <x v="1"/>
    <x v="3"/>
    <n v="38.975477502133195"/>
    <n v="3.8975477502133198"/>
    <n v="3897547750213320"/>
    <x v="3"/>
    <n v="5135"/>
    <s v="Si"/>
    <x v="1"/>
    <n v="2252.0672387458499"/>
    <n v="2.25206723874585E+16"/>
    <n v="22.450169991546002"/>
    <n v="2245016999154600"/>
    <x v="420"/>
    <n v="101.3"/>
  </r>
  <r>
    <x v="3"/>
    <n v="64"/>
    <x v="0"/>
    <x v="2"/>
    <x v="3"/>
    <x v="0"/>
    <x v="0"/>
    <x v="5132"/>
    <x v="1"/>
    <x v="1"/>
    <n v="38.973090555130703"/>
    <n v="38.973090555130703"/>
    <n v="3.8973090555130704E+16"/>
    <x v="3"/>
    <n v="5136"/>
    <s v="No"/>
    <x v="0"/>
    <n v="2268.9271952384902"/>
    <n v="2.26892719523849E+16"/>
    <n v="24.1880202736833"/>
    <n v="2418802027368330"/>
    <x v="91"/>
    <n v="103.8"/>
  </r>
  <r>
    <x v="3"/>
    <n v="64"/>
    <x v="0"/>
    <x v="0"/>
    <x v="2"/>
    <x v="3"/>
    <x v="0"/>
    <x v="5133"/>
    <x v="1"/>
    <x v="3"/>
    <n v="38.953737220467701"/>
    <n v="0.38953737220467699"/>
    <n v="389537372204677"/>
    <x v="3"/>
    <n v="5137"/>
    <s v="Si"/>
    <x v="1"/>
    <n v="2509.2968221803999"/>
    <n v="2.5092968221804E+16"/>
    <n v="2.5722637654951201"/>
    <n v="257226376549512"/>
    <x v="485"/>
    <n v="104.5"/>
  </r>
  <r>
    <x v="3"/>
    <n v="54"/>
    <x v="0"/>
    <x v="6"/>
    <x v="1"/>
    <x v="0"/>
    <x v="1"/>
    <x v="5134"/>
    <x v="1"/>
    <x v="1"/>
    <n v="38.949780104062704"/>
    <n v="3.8949780104062701"/>
    <n v="3894978010406270"/>
    <x v="3"/>
    <n v="5138"/>
    <s v="No"/>
    <x v="0"/>
    <n v="1978.21870015272"/>
    <n v="1.97821870015272E+16"/>
    <n v="252.38623184708399"/>
    <n v="2.52386231847084E+16"/>
    <x v="71"/>
    <n v="95"/>
  </r>
  <r>
    <x v="3"/>
    <n v="60"/>
    <x v="1"/>
    <x v="17"/>
    <x v="3"/>
    <x v="3"/>
    <x v="0"/>
    <x v="5135"/>
    <x v="1"/>
    <x v="3"/>
    <n v="38.926703085479303"/>
    <n v="38.926703085479303"/>
    <n v="3892670308547930"/>
    <x v="3"/>
    <n v="5139"/>
    <s v="Si"/>
    <x v="1"/>
    <n v="2013.25289174419"/>
    <n v="2.01325289174419E+16"/>
    <n v="281.86597190595597"/>
    <n v="2.81865971905956E+16"/>
    <x v="371"/>
    <n v="104"/>
  </r>
  <r>
    <x v="3"/>
    <n v="71"/>
    <x v="0"/>
    <x v="9"/>
    <x v="1"/>
    <x v="2"/>
    <x v="3"/>
    <x v="5136"/>
    <x v="1"/>
    <x v="3"/>
    <n v="38.9143106924273"/>
    <n v="3.8914310692427301"/>
    <n v="3891431069242730"/>
    <x v="3"/>
    <n v="5140"/>
    <s v="No"/>
    <x v="0"/>
    <n v="2369.7279319272602"/>
    <n v="2.36972793192726E+16"/>
    <n v="263.46167516118197"/>
    <n v="2.63461675161182E+16"/>
    <x v="124"/>
    <n v="105.7"/>
  </r>
  <r>
    <x v="3"/>
    <n v="64"/>
    <x v="1"/>
    <x v="0"/>
    <x v="0"/>
    <x v="3"/>
    <x v="0"/>
    <x v="5137"/>
    <x v="0"/>
    <x v="0"/>
    <n v="38.870876479467107"/>
    <n v="38.870876479467107"/>
    <n v="3.8870876479467104E+16"/>
    <x v="3"/>
    <n v="5141"/>
    <s v="Si"/>
    <x v="1"/>
    <n v="2499.91476480254"/>
    <n v="2.49991476480254E+16"/>
    <n v="3.0000000000000001E-12"/>
    <n v="300"/>
    <x v="567"/>
    <n v="104.4"/>
  </r>
  <r>
    <x v="3"/>
    <n v="46"/>
    <x v="0"/>
    <x v="0"/>
    <x v="2"/>
    <x v="0"/>
    <x v="1"/>
    <x v="5138"/>
    <x v="0"/>
    <x v="0"/>
    <n v="38.865060761362102"/>
    <n v="3.88650607613621"/>
    <n v="3886506076136210"/>
    <x v="3"/>
    <n v="5142"/>
    <s v="No"/>
    <x v="0"/>
    <n v="2452.3727010349098"/>
    <n v="2.45237270103491E+16"/>
    <n v="270.63432774864702"/>
    <n v="2.70634327748647E+16"/>
    <x v="469"/>
    <n v="100.3"/>
  </r>
  <r>
    <x v="3"/>
    <n v="63"/>
    <x v="0"/>
    <x v="2"/>
    <x v="2"/>
    <x v="3"/>
    <x v="0"/>
    <x v="5139"/>
    <x v="0"/>
    <x v="1"/>
    <n v="38.7949086069233"/>
    <n v="38.7949086069233"/>
    <n v="3879490860692330"/>
    <x v="3"/>
    <n v="5143"/>
    <s v="Si"/>
    <x v="1"/>
    <n v="251.959955321698"/>
    <n v="2519599553216980"/>
    <n v="27.3206797343258"/>
    <n v="2732067973432580"/>
    <x v="462"/>
    <n v="106.4"/>
  </r>
  <r>
    <x v="3"/>
    <n v="61"/>
    <x v="1"/>
    <x v="11"/>
    <x v="1"/>
    <x v="3"/>
    <x v="0"/>
    <x v="5140"/>
    <x v="1"/>
    <x v="3"/>
    <n v="38.784517446385401"/>
    <n v="3.8784517446385398"/>
    <n v="3878451744638540"/>
    <x v="3"/>
    <n v="5144"/>
    <s v="Si"/>
    <x v="1"/>
    <n v="227.54179453919099"/>
    <n v="2275417945391910"/>
    <n v="251.939065051173"/>
    <n v="2.51939065051173E+16"/>
    <x v="271"/>
    <n v="98.9"/>
  </r>
  <r>
    <x v="3"/>
    <n v="73"/>
    <x v="0"/>
    <x v="8"/>
    <x v="2"/>
    <x v="3"/>
    <x v="3"/>
    <x v="5141"/>
    <x v="0"/>
    <x v="1"/>
    <n v="38.758533732571898"/>
    <n v="3.8758533732571898"/>
    <n v="3875853373257190"/>
    <x v="3"/>
    <n v="5145"/>
    <s v="Si"/>
    <x v="1"/>
    <n v="2390.3638803140602"/>
    <n v="2.39036388031406E+16"/>
    <n v="26.919318498690298"/>
    <n v="2691931849869030"/>
    <x v="572"/>
    <n v="118"/>
  </r>
  <r>
    <x v="3"/>
    <n v="66"/>
    <x v="1"/>
    <x v="1"/>
    <x v="2"/>
    <x v="3"/>
    <x v="3"/>
    <x v="5142"/>
    <x v="0"/>
    <x v="1"/>
    <n v="38.758023796685798"/>
    <n v="3.8758023796685799"/>
    <n v="3875802379668580"/>
    <x v="3"/>
    <n v="5146"/>
    <s v="Si"/>
    <x v="1"/>
    <n v="2339.54236931575"/>
    <n v="2.33954236931575E+16"/>
    <n v="260.29681373306403"/>
    <n v="2.60296813733064E+16"/>
    <x v="315"/>
    <n v="104.7"/>
  </r>
  <r>
    <x v="3"/>
    <n v="64"/>
    <x v="0"/>
    <x v="5"/>
    <x v="3"/>
    <x v="3"/>
    <x v="0"/>
    <x v="5143"/>
    <x v="1"/>
    <x v="1"/>
    <n v="38.732412773584493"/>
    <n v="38.732412773584493"/>
    <n v="3.8732412773584496E+16"/>
    <x v="3"/>
    <n v="5147"/>
    <s v="Si"/>
    <x v="1"/>
    <n v="226.32678114399101"/>
    <n v="2263267811439910"/>
    <n v="296.10962961542401"/>
    <n v="2.96109629615424E+16"/>
    <x v="320"/>
    <n v="98.4"/>
  </r>
  <r>
    <x v="3"/>
    <n v="62"/>
    <x v="0"/>
    <x v="6"/>
    <x v="2"/>
    <x v="0"/>
    <x v="0"/>
    <x v="5144"/>
    <x v="1"/>
    <x v="1"/>
    <n v="38.685520864940699"/>
    <n v="38.685520864940699"/>
    <n v="3868552086494070"/>
    <x v="3"/>
    <n v="5148"/>
    <s v="Si"/>
    <x v="1"/>
    <n v="229.64714617548901"/>
    <n v="2296471461754890"/>
    <n v="26.707175707198498"/>
    <n v="2670717570719850"/>
    <x v="359"/>
    <n v="101.9"/>
  </r>
  <r>
    <x v="3"/>
    <n v="49"/>
    <x v="0"/>
    <x v="2"/>
    <x v="1"/>
    <x v="3"/>
    <x v="1"/>
    <x v="5145"/>
    <x v="0"/>
    <x v="2"/>
    <n v="38.660239750439203"/>
    <n v="3.86602397504392"/>
    <n v="3866023975043920"/>
    <x v="3"/>
    <n v="5149"/>
    <s v="Si"/>
    <x v="1"/>
    <n v="2550.9261936316302"/>
    <n v="2.55092619363163E+16"/>
    <n v="26.5109727843443"/>
    <n v="2651097278434430"/>
    <x v="303"/>
    <n v="105.1"/>
  </r>
  <r>
    <x v="3"/>
    <n v="71"/>
    <x v="1"/>
    <x v="9"/>
    <x v="3"/>
    <x v="3"/>
    <x v="3"/>
    <x v="5146"/>
    <x v="1"/>
    <x v="3"/>
    <n v="38.644426572229797"/>
    <n v="3.86444265722298"/>
    <n v="3864442657222980"/>
    <x v="3"/>
    <n v="5150"/>
    <s v="Si"/>
    <x v="1"/>
    <n v="2363.6440656744198"/>
    <n v="2.36364406567442E+16"/>
    <n v="29.035710992025599"/>
    <n v="2903571099202560"/>
    <x v="389"/>
    <n v="108.3"/>
  </r>
  <r>
    <x v="3"/>
    <n v="58"/>
    <x v="0"/>
    <x v="0"/>
    <x v="1"/>
    <x v="3"/>
    <x v="0"/>
    <x v="5147"/>
    <x v="0"/>
    <x v="1"/>
    <n v="38.641366973683297"/>
    <n v="3.86413669736833"/>
    <n v="3864136697368330"/>
    <x v="3"/>
    <n v="5151"/>
    <s v="No"/>
    <x v="0"/>
    <n v="2344.6695878892401"/>
    <n v="2.34466958788924E+16"/>
    <n v="274.21991832497901"/>
    <n v="2.74219918324979E+16"/>
    <x v="451"/>
    <n v="103.6"/>
  </r>
  <r>
    <x v="3"/>
    <n v="59"/>
    <x v="1"/>
    <x v="1"/>
    <x v="3"/>
    <x v="3"/>
    <x v="0"/>
    <x v="5148"/>
    <x v="0"/>
    <x v="3"/>
    <n v="38.528801254697001"/>
    <n v="3.8528801254696998"/>
    <n v="3852880125469700"/>
    <x v="3"/>
    <n v="5152"/>
    <s v="Si"/>
    <x v="1"/>
    <n v="234.13011894899799"/>
    <n v="2341301189489980"/>
    <n v="3.0000000000000001E-12"/>
    <n v="300"/>
    <x v="354"/>
    <n v="100.5"/>
  </r>
  <r>
    <x v="3"/>
    <n v="62"/>
    <x v="0"/>
    <x v="5"/>
    <x v="0"/>
    <x v="3"/>
    <x v="0"/>
    <x v="5149"/>
    <x v="0"/>
    <x v="1"/>
    <n v="38.468064372332499"/>
    <n v="38.468064372332499"/>
    <n v="3.8468064372332496E+16"/>
    <x v="3"/>
    <n v="5153"/>
    <s v="No"/>
    <x v="0"/>
    <n v="244.44343275956999"/>
    <n v="2444434327595700"/>
    <n v="26.129265996790298"/>
    <n v="2612926599679030"/>
    <x v="463"/>
    <n v="109.5"/>
  </r>
  <r>
    <x v="3"/>
    <n v="69"/>
    <x v="1"/>
    <x v="6"/>
    <x v="0"/>
    <x v="3"/>
    <x v="3"/>
    <x v="5150"/>
    <x v="1"/>
    <x v="1"/>
    <n v="38.427078755433698"/>
    <n v="3.8427078755433701"/>
    <n v="3842707875543370"/>
    <x v="3"/>
    <n v="5154"/>
    <s v="No"/>
    <x v="0"/>
    <n v="2458.53023829525"/>
    <n v="2.45853023829525E+16"/>
    <n v="24.9852446071956"/>
    <n v="2498524460719560"/>
    <x v="444"/>
    <n v="103.6"/>
  </r>
  <r>
    <x v="3"/>
    <n v="74"/>
    <x v="1"/>
    <x v="9"/>
    <x v="2"/>
    <x v="3"/>
    <x v="3"/>
    <x v="5151"/>
    <x v="1"/>
    <x v="3"/>
    <n v="38.359363843090705"/>
    <n v="3.8359363843090701"/>
    <n v="3835936384309070"/>
    <x v="3"/>
    <n v="5155"/>
    <s v="Si"/>
    <x v="1"/>
    <n v="237.071763258587"/>
    <n v="2370717632585870"/>
    <n v="26.8080770608248"/>
    <n v="2680807706082480"/>
    <x v="514"/>
    <n v="111"/>
  </r>
  <r>
    <x v="3"/>
    <n v="60"/>
    <x v="1"/>
    <x v="8"/>
    <x v="0"/>
    <x v="3"/>
    <x v="0"/>
    <x v="5152"/>
    <x v="0"/>
    <x v="0"/>
    <n v="38.315071641506002"/>
    <n v="38.315071641506002"/>
    <n v="3831507164150600"/>
    <x v="3"/>
    <n v="5156"/>
    <s v="Si"/>
    <x v="1"/>
    <n v="2614.5188750635898"/>
    <n v="2.61451887506359E+16"/>
    <n v="27.787324101978999"/>
    <n v="2778732410197900"/>
    <x v="450"/>
    <n v="103.7"/>
  </r>
  <r>
    <x v="3"/>
    <n v="59"/>
    <x v="0"/>
    <x v="5"/>
    <x v="0"/>
    <x v="3"/>
    <x v="0"/>
    <x v="5153"/>
    <x v="0"/>
    <x v="2"/>
    <n v="38.3124432858693"/>
    <n v="3.83124432858693"/>
    <n v="3831244328586930"/>
    <x v="3"/>
    <n v="5157"/>
    <s v="Si"/>
    <x v="1"/>
    <n v="251.46530366010001"/>
    <n v="2514653036601000"/>
    <n v="288.79327396128599"/>
    <n v="2.88793273961286E+16"/>
    <x v="295"/>
    <n v="111.4"/>
  </r>
  <r>
    <x v="3"/>
    <n v="55"/>
    <x v="0"/>
    <x v="11"/>
    <x v="2"/>
    <x v="0"/>
    <x v="0"/>
    <x v="5154"/>
    <x v="1"/>
    <x v="1"/>
    <n v="38.293744487698902"/>
    <n v="3.8293744487698902"/>
    <n v="3829374448769890"/>
    <x v="3"/>
    <n v="5158"/>
    <s v="No"/>
    <x v="0"/>
    <n v="216.401355661135"/>
    <n v="2164013556611350"/>
    <n v="26.8156407211013"/>
    <n v="2681564072110130"/>
    <x v="395"/>
    <n v="94"/>
  </r>
  <r>
    <x v="3"/>
    <n v="68"/>
    <x v="1"/>
    <x v="10"/>
    <x v="1"/>
    <x v="0"/>
    <x v="3"/>
    <x v="5155"/>
    <x v="1"/>
    <x v="3"/>
    <n v="38.276761371132096"/>
    <n v="3.82767613711321"/>
    <n v="3827676137113210"/>
    <x v="3"/>
    <n v="5159"/>
    <s v="No"/>
    <x v="0"/>
    <n v="2311.6468290883599"/>
    <n v="2.31164682908836E+16"/>
    <n v="270.82976923915697"/>
    <n v="2.70829769239157E+16"/>
    <x v="41"/>
    <n v="99.3"/>
  </r>
  <r>
    <x v="3"/>
    <n v="63"/>
    <x v="0"/>
    <x v="11"/>
    <x v="2"/>
    <x v="0"/>
    <x v="0"/>
    <x v="5156"/>
    <x v="1"/>
    <x v="1"/>
    <n v="38.234630254119104"/>
    <n v="3.8234630254119102"/>
    <n v="3823463025411910"/>
    <x v="3"/>
    <n v="5160"/>
    <s v="Si"/>
    <x v="1"/>
    <n v="2246.9235149134902"/>
    <n v="2.24692351491349E+16"/>
    <n v="26.953795372689001"/>
    <n v="2695379537268900"/>
    <x v="282"/>
    <n v="106.2"/>
  </r>
  <r>
    <x v="3"/>
    <n v="58"/>
    <x v="1"/>
    <x v="2"/>
    <x v="2"/>
    <x v="3"/>
    <x v="0"/>
    <x v="5157"/>
    <x v="0"/>
    <x v="3"/>
    <n v="38.230893785472496"/>
    <n v="0.38230893785472497"/>
    <n v="382308937854725"/>
    <x v="3"/>
    <n v="5161"/>
    <s v="Si"/>
    <x v="1"/>
    <n v="2502.2048534222899"/>
    <n v="2.50220485342229E+16"/>
    <n v="253.31420126529699"/>
    <n v="2.53314201265297E+16"/>
    <x v="491"/>
    <n v="102.8"/>
  </r>
  <r>
    <x v="3"/>
    <n v="67"/>
    <x v="1"/>
    <x v="4"/>
    <x v="1"/>
    <x v="0"/>
    <x v="3"/>
    <x v="5158"/>
    <x v="1"/>
    <x v="3"/>
    <n v="38.205688986917302"/>
    <n v="3.8205688986917301"/>
    <n v="3820568898691730"/>
    <x v="3"/>
    <n v="5162"/>
    <s v="No"/>
    <x v="0"/>
    <n v="2293.2385997973101"/>
    <n v="2.29323859979731E+16"/>
    <n v="253.61421509447899"/>
    <n v="2.53614215094479E+16"/>
    <x v="191"/>
    <n v="93.4"/>
  </r>
  <r>
    <x v="3"/>
    <n v="67"/>
    <x v="1"/>
    <x v="10"/>
    <x v="3"/>
    <x v="3"/>
    <x v="3"/>
    <x v="5159"/>
    <x v="1"/>
    <x v="3"/>
    <n v="38.148897225864701"/>
    <n v="38.148897225864701"/>
    <n v="3.8148897225864704E+16"/>
    <x v="3"/>
    <n v="5163"/>
    <s v="No"/>
    <x v="0"/>
    <n v="2248.6162106193001"/>
    <n v="2.2486162106193E+16"/>
    <n v="281.92207197612299"/>
    <n v="2.81922071976123E+16"/>
    <x v="343"/>
    <n v="97.3"/>
  </r>
  <r>
    <x v="3"/>
    <n v="69"/>
    <x v="0"/>
    <x v="8"/>
    <x v="2"/>
    <x v="3"/>
    <x v="3"/>
    <x v="5160"/>
    <x v="0"/>
    <x v="3"/>
    <n v="38.1479772901451"/>
    <n v="3.8147977290145101"/>
    <n v="3814797729014510"/>
    <x v="3"/>
    <n v="5164"/>
    <s v="Si"/>
    <x v="1"/>
    <n v="26.191415728585199"/>
    <n v="261914157285852"/>
    <n v="3.0000000000000001E-12"/>
    <n v="300"/>
    <x v="482"/>
    <n v="110.8"/>
  </r>
  <r>
    <x v="3"/>
    <n v="68"/>
    <x v="1"/>
    <x v="1"/>
    <x v="1"/>
    <x v="2"/>
    <x v="3"/>
    <x v="5161"/>
    <x v="0"/>
    <x v="1"/>
    <n v="38.146343985079397"/>
    <n v="38.146343985079397"/>
    <n v="3.81463439850794E+16"/>
    <x v="3"/>
    <n v="5165"/>
    <s v="Si"/>
    <x v="1"/>
    <n v="255.11247911206701"/>
    <n v="2551124791120670"/>
    <n v="289.90256067275197"/>
    <n v="2.89902560672752E+16"/>
    <x v="405"/>
    <n v="103.1"/>
  </r>
  <r>
    <x v="3"/>
    <n v="60"/>
    <x v="1"/>
    <x v="3"/>
    <x v="1"/>
    <x v="0"/>
    <x v="0"/>
    <x v="5162"/>
    <x v="0"/>
    <x v="1"/>
    <n v="38.067168164151397"/>
    <n v="38.067168164151397"/>
    <n v="3.80671681641514E+16"/>
    <x v="3"/>
    <n v="5166"/>
    <s v="No"/>
    <x v="0"/>
    <n v="2215.2333224444601"/>
    <n v="2.21523332244446E+16"/>
    <n v="25.442707185018101"/>
    <n v="2544270718501810"/>
    <x v="312"/>
    <n v="99.7"/>
  </r>
  <r>
    <x v="3"/>
    <n v="63"/>
    <x v="1"/>
    <x v="2"/>
    <x v="1"/>
    <x v="1"/>
    <x v="0"/>
    <x v="5163"/>
    <x v="1"/>
    <x v="0"/>
    <n v="38.042182468755598"/>
    <n v="3.8042182468755601"/>
    <n v="3804218246875560"/>
    <x v="3"/>
    <n v="5167"/>
    <s v="No"/>
    <x v="0"/>
    <n v="2212.40606202246"/>
    <n v="2.21240606202246E+16"/>
    <n v="23.4206895040525"/>
    <n v="2342068950405250"/>
    <x v="213"/>
    <n v="102.7"/>
  </r>
  <r>
    <x v="3"/>
    <n v="51"/>
    <x v="0"/>
    <x v="2"/>
    <x v="2"/>
    <x v="0"/>
    <x v="1"/>
    <x v="4405"/>
    <x v="0"/>
    <x v="1"/>
    <n v="38.010704515494098"/>
    <n v="3.80107045154941"/>
    <n v="3801070451549410"/>
    <x v="3"/>
    <n v="5168"/>
    <s v="Si"/>
    <x v="1"/>
    <n v="2218.0104405830202"/>
    <n v="2.21801044058302E+16"/>
    <n v="225.87196259403601"/>
    <n v="2.25871962594036E+16"/>
    <x v="214"/>
    <n v="100.5"/>
  </r>
  <r>
    <x v="3"/>
    <n v="44"/>
    <x v="0"/>
    <x v="5"/>
    <x v="1"/>
    <x v="3"/>
    <x v="2"/>
    <x v="5164"/>
    <x v="0"/>
    <x v="3"/>
    <n v="37.992902795549199"/>
    <n v="37.992902795549199"/>
    <n v="3799290279554920"/>
    <x v="3"/>
    <n v="5169"/>
    <s v="Si"/>
    <x v="1"/>
    <n v="2328.3276304948899"/>
    <n v="2.32832763049489E+16"/>
    <n v="27.603074843042801"/>
    <n v="2760307484304280"/>
    <x v="350"/>
    <n v="101"/>
  </r>
  <r>
    <x v="3"/>
    <n v="61"/>
    <x v="1"/>
    <x v="8"/>
    <x v="1"/>
    <x v="0"/>
    <x v="0"/>
    <x v="5165"/>
    <x v="1"/>
    <x v="1"/>
    <n v="37.942408098108899"/>
    <n v="3.7942408098108902"/>
    <n v="3794240809810890"/>
    <x v="3"/>
    <n v="5170"/>
    <s v="No"/>
    <x v="0"/>
    <n v="220.24399125817899"/>
    <n v="2202439912581790"/>
    <n v="202.48111390859401"/>
    <n v="2.02481113908594E+16"/>
    <x v="53"/>
    <n v="100.2"/>
  </r>
  <r>
    <x v="3"/>
    <n v="57"/>
    <x v="1"/>
    <x v="2"/>
    <x v="2"/>
    <x v="3"/>
    <x v="0"/>
    <x v="5166"/>
    <x v="0"/>
    <x v="1"/>
    <n v="37.765751325890506"/>
    <n v="3.7765751325890502"/>
    <n v="3776575132589050"/>
    <x v="3"/>
    <n v="5171"/>
    <s v="Si"/>
    <x v="1"/>
    <n v="2558.28466094037"/>
    <n v="2.55828466094037E+16"/>
    <n v="254.19992302282401"/>
    <n v="2.54199923022824E+16"/>
    <x v="415"/>
    <n v="101.4"/>
  </r>
  <r>
    <x v="3"/>
    <n v="61"/>
    <x v="1"/>
    <x v="5"/>
    <x v="3"/>
    <x v="3"/>
    <x v="0"/>
    <x v="5167"/>
    <x v="1"/>
    <x v="1"/>
    <n v="37.739270673845098"/>
    <n v="3.77392706738451"/>
    <n v="3773927067384510"/>
    <x v="3"/>
    <n v="5172"/>
    <s v="No"/>
    <x v="0"/>
    <n v="2291.8449429748298"/>
    <n v="2.29184494297483E+16"/>
    <n v="24.717214437764"/>
    <n v="2471721443776400"/>
    <x v="354"/>
    <n v="98"/>
  </r>
  <r>
    <x v="3"/>
    <n v="51"/>
    <x v="0"/>
    <x v="1"/>
    <x v="1"/>
    <x v="3"/>
    <x v="1"/>
    <x v="5168"/>
    <x v="1"/>
    <x v="1"/>
    <n v="37.671956919445698"/>
    <n v="37.671956919445698"/>
    <n v="3.7671956919445696E+16"/>
    <x v="3"/>
    <n v="5173"/>
    <s v="Si"/>
    <x v="1"/>
    <n v="243.858851276754"/>
    <n v="2438588512767540"/>
    <n v="289.87836042812899"/>
    <n v="2.89878360428129E+16"/>
    <x v="248"/>
    <n v="98"/>
  </r>
  <r>
    <x v="3"/>
    <n v="50"/>
    <x v="1"/>
    <x v="2"/>
    <x v="1"/>
    <x v="3"/>
    <x v="1"/>
    <x v="5169"/>
    <x v="0"/>
    <x v="0"/>
    <n v="37.6684072199374"/>
    <n v="3.7668407219937401"/>
    <n v="3766840721993740"/>
    <x v="3"/>
    <n v="5174"/>
    <s v="No"/>
    <x v="0"/>
    <n v="2308.6031080975499"/>
    <n v="2.30860310809755E+16"/>
    <n v="27.5841384023404"/>
    <n v="2758413840234040"/>
    <x v="38"/>
    <n v="94.2"/>
  </r>
  <r>
    <x v="3"/>
    <n v="67"/>
    <x v="1"/>
    <x v="0"/>
    <x v="3"/>
    <x v="3"/>
    <x v="3"/>
    <x v="5170"/>
    <x v="1"/>
    <x v="3"/>
    <n v="37.662590844583299"/>
    <n v="37.662590844583299"/>
    <n v="3.7662590844583296E+16"/>
    <x v="3"/>
    <n v="5175"/>
    <s v="Si"/>
    <x v="1"/>
    <n v="2290.7449247853901"/>
    <n v="2.29074492478539E+16"/>
    <n v="266.53060980394798"/>
    <n v="2.66530609803948E+16"/>
    <x v="407"/>
    <n v="108.2"/>
  </r>
  <r>
    <x v="3"/>
    <n v="58"/>
    <x v="0"/>
    <x v="15"/>
    <x v="1"/>
    <x v="2"/>
    <x v="0"/>
    <x v="5171"/>
    <x v="1"/>
    <x v="3"/>
    <n v="37.629605499271705"/>
    <n v="3.7629605499271701"/>
    <n v="3762960549927170"/>
    <x v="3"/>
    <n v="5176"/>
    <s v="Si"/>
    <x v="1"/>
    <n v="22.0194672541218"/>
    <n v="220194672541218"/>
    <n v="27.026805087014601"/>
    <n v="2702680508701460"/>
    <x v="439"/>
    <n v="103.3"/>
  </r>
  <r>
    <x v="3"/>
    <n v="60"/>
    <x v="0"/>
    <x v="4"/>
    <x v="2"/>
    <x v="0"/>
    <x v="0"/>
    <x v="5172"/>
    <x v="1"/>
    <x v="1"/>
    <n v="37.629594238368099"/>
    <n v="37.629594238368099"/>
    <n v="3762959423836810"/>
    <x v="3"/>
    <n v="5177"/>
    <s v="No"/>
    <x v="0"/>
    <n v="1874.7486993304501"/>
    <n v="1.87474869933045E+16"/>
    <n v="245.021745778661"/>
    <n v="2.45021745778661E+16"/>
    <x v="69"/>
    <n v="95.1"/>
  </r>
  <r>
    <x v="3"/>
    <n v="67"/>
    <x v="1"/>
    <x v="7"/>
    <x v="2"/>
    <x v="3"/>
    <x v="3"/>
    <x v="5173"/>
    <x v="0"/>
    <x v="1"/>
    <n v="37.621899932440797"/>
    <n v="37.621899932440797"/>
    <n v="3.76218999324408E+16"/>
    <x v="3"/>
    <n v="5178"/>
    <s v="No"/>
    <x v="0"/>
    <n v="2429.1177876113002"/>
    <n v="2.4291177876113E+16"/>
    <n v="262.10663981884397"/>
    <n v="2.62106639818844E+16"/>
    <x v="277"/>
    <n v="104.6"/>
  </r>
  <r>
    <x v="3"/>
    <n v="66"/>
    <x v="1"/>
    <x v="9"/>
    <x v="3"/>
    <x v="0"/>
    <x v="3"/>
    <x v="5174"/>
    <x v="0"/>
    <x v="1"/>
    <n v="37.587280749711098"/>
    <n v="3.7587280749711098"/>
    <n v="3758728074971110"/>
    <x v="3"/>
    <n v="5179"/>
    <s v="No"/>
    <x v="0"/>
    <n v="2197.0083028911099"/>
    <n v="2.19700830289111E+16"/>
    <n v="26.152643260500799"/>
    <n v="2615264326050080"/>
    <x v="240"/>
    <n v="101.3"/>
  </r>
  <r>
    <x v="3"/>
    <n v="48"/>
    <x v="0"/>
    <x v="12"/>
    <x v="1"/>
    <x v="1"/>
    <x v="1"/>
    <x v="5175"/>
    <x v="2"/>
    <x v="3"/>
    <n v="37.574140212823295"/>
    <n v="0.37574140212823298"/>
    <n v="375741402128233"/>
    <x v="3"/>
    <n v="5180"/>
    <s v="No"/>
    <x v="0"/>
    <n v="203.363311419388"/>
    <n v="2033633114193880"/>
    <n v="199.15110715917299"/>
    <n v="1.99151107159173E+16"/>
    <x v="77"/>
    <n v="96.8"/>
  </r>
  <r>
    <x v="3"/>
    <n v="50"/>
    <x v="0"/>
    <x v="1"/>
    <x v="2"/>
    <x v="3"/>
    <x v="1"/>
    <x v="5176"/>
    <x v="0"/>
    <x v="1"/>
    <n v="37.572542454737295"/>
    <n v="37.572542454737295"/>
    <n v="3.7572542454737296E+16"/>
    <x v="3"/>
    <n v="5181"/>
    <s v="Si"/>
    <x v="1"/>
    <n v="2275.8199571774499"/>
    <n v="2.27581995717745E+16"/>
    <n v="262.649746406009"/>
    <n v="2.62649746406009E+16"/>
    <x v="270"/>
    <n v="97.1"/>
  </r>
  <r>
    <x v="3"/>
    <n v="62"/>
    <x v="1"/>
    <x v="9"/>
    <x v="3"/>
    <x v="0"/>
    <x v="0"/>
    <x v="5177"/>
    <x v="0"/>
    <x v="2"/>
    <n v="37.499520105108402"/>
    <n v="37.499520105108402"/>
    <n v="3749952010510840"/>
    <x v="3"/>
    <n v="5182"/>
    <s v="Si"/>
    <x v="1"/>
    <n v="275.12397696882903"/>
    <n v="2751239769688290"/>
    <n v="279.29358137483399"/>
    <n v="2.79293581374834E+16"/>
    <x v="429"/>
    <n v="106.1"/>
  </r>
  <r>
    <x v="3"/>
    <n v="63"/>
    <x v="0"/>
    <x v="9"/>
    <x v="3"/>
    <x v="0"/>
    <x v="0"/>
    <x v="5178"/>
    <x v="1"/>
    <x v="3"/>
    <n v="37.496490581425704"/>
    <n v="3.7496490581425701"/>
    <n v="3749649058142570"/>
    <x v="3"/>
    <n v="5183"/>
    <s v="No"/>
    <x v="0"/>
    <n v="2337.6056644997898"/>
    <n v="2.33760566449979E+16"/>
    <n v="26.664368215283201"/>
    <n v="2666436821528320"/>
    <x v="214"/>
    <n v="101.5"/>
  </r>
  <r>
    <x v="3"/>
    <n v="57"/>
    <x v="0"/>
    <x v="0"/>
    <x v="2"/>
    <x v="3"/>
    <x v="0"/>
    <x v="5179"/>
    <x v="0"/>
    <x v="1"/>
    <n v="37.392840631579197"/>
    <n v="0.37392840631579199"/>
    <n v="373928406315792"/>
    <x v="3"/>
    <n v="5184"/>
    <s v="Si"/>
    <x v="1"/>
    <n v="225.27745640894599"/>
    <n v="2252774564089460"/>
    <n v="3.0000000000000001E-12"/>
    <n v="300"/>
    <x v="471"/>
    <n v="103.5"/>
  </r>
  <r>
    <x v="3"/>
    <n v="50"/>
    <x v="1"/>
    <x v="1"/>
    <x v="2"/>
    <x v="3"/>
    <x v="1"/>
    <x v="5180"/>
    <x v="1"/>
    <x v="1"/>
    <n v="37.379084568243201"/>
    <n v="37.379084568243201"/>
    <n v="3.73790845682432E+16"/>
    <x v="3"/>
    <n v="5185"/>
    <s v="Si"/>
    <x v="1"/>
    <n v="2207.4544349745302"/>
    <n v="2.20745443497453E+16"/>
    <n v="3.0000000000000001E-12"/>
    <n v="300"/>
    <x v="152"/>
    <n v="97.8"/>
  </r>
  <r>
    <x v="3"/>
    <n v="66"/>
    <x v="1"/>
    <x v="2"/>
    <x v="2"/>
    <x v="3"/>
    <x v="3"/>
    <x v="5181"/>
    <x v="0"/>
    <x v="1"/>
    <n v="37.367930383059303"/>
    <n v="3.73679303830593"/>
    <n v="3736793038305930"/>
    <x v="3"/>
    <n v="5186"/>
    <s v="Si"/>
    <x v="1"/>
    <n v="2080.2166571103198"/>
    <n v="2.08021665711032E+16"/>
    <n v="271.97407357226899"/>
    <n v="2.71974073572269E+16"/>
    <x v="415"/>
    <n v="103.9"/>
  </r>
  <r>
    <x v="3"/>
    <n v="59"/>
    <x v="0"/>
    <x v="5"/>
    <x v="2"/>
    <x v="3"/>
    <x v="0"/>
    <x v="5182"/>
    <x v="0"/>
    <x v="0"/>
    <n v="37.360474988602"/>
    <n v="37.360474988602"/>
    <n v="3736047498860200"/>
    <x v="3"/>
    <n v="5187"/>
    <s v="Si"/>
    <x v="1"/>
    <n v="238.162157876343"/>
    <n v="2381621578763430"/>
    <n v="24.631962496863402"/>
    <n v="2463196249686340"/>
    <x v="475"/>
    <n v="103.7"/>
  </r>
  <r>
    <x v="3"/>
    <n v="61"/>
    <x v="0"/>
    <x v="2"/>
    <x v="2"/>
    <x v="0"/>
    <x v="0"/>
    <x v="5183"/>
    <x v="1"/>
    <x v="1"/>
    <n v="37.355939034044802"/>
    <n v="37.355939034044802"/>
    <n v="3.73559390340448E+16"/>
    <x v="3"/>
    <n v="5188"/>
    <s v="No"/>
    <x v="0"/>
    <n v="221.333185209009"/>
    <n v="2213331852090090"/>
    <n v="222.23933770242701"/>
    <n v="2.22239337702427E+16"/>
    <x v="444"/>
    <n v="103.2"/>
  </r>
  <r>
    <x v="3"/>
    <n v="56"/>
    <x v="0"/>
    <x v="5"/>
    <x v="2"/>
    <x v="3"/>
    <x v="0"/>
    <x v="5184"/>
    <x v="0"/>
    <x v="1"/>
    <n v="37.339995657960301"/>
    <n v="3.7339995657960299"/>
    <n v="3733999565796030"/>
    <x v="3"/>
    <n v="5189"/>
    <s v="No"/>
    <x v="0"/>
    <n v="27.005681238107499"/>
    <n v="270056812381075"/>
    <n v="272.99074578696599"/>
    <n v="2.72990745786966E+16"/>
    <x v="501"/>
    <n v="103.4"/>
  </r>
  <r>
    <x v="3"/>
    <n v="68"/>
    <x v="1"/>
    <x v="7"/>
    <x v="3"/>
    <x v="3"/>
    <x v="3"/>
    <x v="5185"/>
    <x v="0"/>
    <x v="3"/>
    <n v="37.300972558328098"/>
    <n v="3.7300972558328098"/>
    <n v="3730097255832810"/>
    <x v="3"/>
    <n v="5190"/>
    <s v="No"/>
    <x v="0"/>
    <n v="2207.8480744674398"/>
    <n v="2.20784807446744E+16"/>
    <n v="26.271315992720599"/>
    <n v="2627131599272060"/>
    <x v="239"/>
    <n v="99.6"/>
  </r>
  <r>
    <x v="3"/>
    <n v="65"/>
    <x v="1"/>
    <x v="1"/>
    <x v="2"/>
    <x v="3"/>
    <x v="3"/>
    <x v="5186"/>
    <x v="0"/>
    <x v="3"/>
    <n v="37.216286369210799"/>
    <n v="37.216286369210799"/>
    <n v="3.72162863692108E+16"/>
    <x v="3"/>
    <n v="5191"/>
    <s v="Si"/>
    <x v="1"/>
    <n v="2526.8950432914899"/>
    <n v="2.52689504329149E+16"/>
    <n v="254.42650778167999"/>
    <n v="2.5442650778168E+16"/>
    <x v="425"/>
    <n v="103.4"/>
  </r>
  <r>
    <x v="3"/>
    <n v="63"/>
    <x v="1"/>
    <x v="11"/>
    <x v="1"/>
    <x v="0"/>
    <x v="0"/>
    <x v="5187"/>
    <x v="1"/>
    <x v="3"/>
    <n v="37.213865720647597"/>
    <n v="3.7213865720647599"/>
    <n v="3721386572064760"/>
    <x v="3"/>
    <n v="5192"/>
    <s v="Si"/>
    <x v="1"/>
    <n v="227.392882397671"/>
    <n v="2273928823976710"/>
    <n v="254.084311099827"/>
    <n v="2.54084311099827E+16"/>
    <x v="123"/>
    <n v="100.2"/>
  </r>
  <r>
    <x v="3"/>
    <n v="49"/>
    <x v="1"/>
    <x v="9"/>
    <x v="1"/>
    <x v="0"/>
    <x v="1"/>
    <x v="5188"/>
    <x v="0"/>
    <x v="1"/>
    <n v="37.207752626052901"/>
    <n v="3.7207752626052901"/>
    <n v="3720775262605290"/>
    <x v="3"/>
    <n v="5193"/>
    <s v="Si"/>
    <x v="1"/>
    <n v="2277.6418498948601"/>
    <n v="2.27764184989486E+16"/>
    <n v="24.991833459631899"/>
    <n v="2499183345963190"/>
    <x v="88"/>
    <n v="96.9"/>
  </r>
  <r>
    <x v="3"/>
    <n v="54"/>
    <x v="1"/>
    <x v="1"/>
    <x v="1"/>
    <x v="2"/>
    <x v="1"/>
    <x v="5189"/>
    <x v="0"/>
    <x v="2"/>
    <n v="37.198867278767104"/>
    <n v="37.198867278767104"/>
    <n v="3.7198867278767104E+16"/>
    <x v="3"/>
    <n v="5194"/>
    <s v="No"/>
    <x v="0"/>
    <n v="242.02645556123699"/>
    <n v="2420264555612370"/>
    <n v="26.881158927999198"/>
    <n v="2688115892799920"/>
    <x v="73"/>
    <n v="94.7"/>
  </r>
  <r>
    <x v="3"/>
    <n v="74"/>
    <x v="0"/>
    <x v="5"/>
    <x v="3"/>
    <x v="0"/>
    <x v="3"/>
    <x v="5190"/>
    <x v="1"/>
    <x v="3"/>
    <n v="37.176804029868201"/>
    <n v="3.71768040298682"/>
    <n v="3717680402986820"/>
    <x v="3"/>
    <n v="5195"/>
    <s v="No"/>
    <x v="0"/>
    <n v="2102.5427374772398"/>
    <n v="2.10254273747724E+16"/>
    <n v="240.472432880676"/>
    <n v="2.40472432880676E+16"/>
    <x v="442"/>
    <n v="106.8"/>
  </r>
  <r>
    <x v="3"/>
    <n v="57"/>
    <x v="1"/>
    <x v="9"/>
    <x v="0"/>
    <x v="3"/>
    <x v="0"/>
    <x v="5191"/>
    <x v="0"/>
    <x v="2"/>
    <n v="37.172996996923693"/>
    <n v="37.172996996923693"/>
    <n v="3.7172996996923696E+16"/>
    <x v="3"/>
    <n v="5196"/>
    <s v="Si"/>
    <x v="1"/>
    <n v="2449.6923468049499"/>
    <n v="2.44969234680495E+16"/>
    <n v="3.0000000000000001E-12"/>
    <n v="300"/>
    <x v="304"/>
    <n v="105.6"/>
  </r>
  <r>
    <x v="3"/>
    <n v="56"/>
    <x v="0"/>
    <x v="11"/>
    <x v="3"/>
    <x v="0"/>
    <x v="0"/>
    <x v="5192"/>
    <x v="1"/>
    <x v="3"/>
    <n v="37.168086421014799"/>
    <n v="3.7168086421014799"/>
    <n v="3716808642101480"/>
    <x v="3"/>
    <n v="5197"/>
    <s v="Si"/>
    <x v="1"/>
    <n v="227.293480208549"/>
    <n v="2272934802085490"/>
    <n v="220.401967746894"/>
    <n v="2.20401967746894E+16"/>
    <x v="294"/>
    <n v="101"/>
  </r>
  <r>
    <x v="3"/>
    <n v="62"/>
    <x v="0"/>
    <x v="9"/>
    <x v="1"/>
    <x v="0"/>
    <x v="0"/>
    <x v="5193"/>
    <x v="1"/>
    <x v="1"/>
    <n v="37.069340654049803"/>
    <n v="37.069340654049803"/>
    <n v="3.70693406540498E+16"/>
    <x v="3"/>
    <n v="5198"/>
    <s v="No"/>
    <x v="0"/>
    <n v="2293.41157501413"/>
    <n v="2.29341157501413E+16"/>
    <n v="215.36655277199901"/>
    <n v="2.15366552771999E+16"/>
    <x v="213"/>
    <n v="98.9"/>
  </r>
  <r>
    <x v="3"/>
    <n v="63"/>
    <x v="1"/>
    <x v="0"/>
    <x v="1"/>
    <x v="3"/>
    <x v="0"/>
    <x v="5194"/>
    <x v="0"/>
    <x v="3"/>
    <n v="37.006544047123597"/>
    <n v="37.006544047123597"/>
    <n v="3.70065440471236E+16"/>
    <x v="3"/>
    <n v="5199"/>
    <s v="Si"/>
    <x v="1"/>
    <n v="218.752256254901"/>
    <n v="2187522562549010"/>
    <n v="213.57136389534199"/>
    <n v="2.13571363895342E+16"/>
    <x v="472"/>
    <n v="103.3"/>
  </r>
  <r>
    <x v="3"/>
    <n v="72"/>
    <x v="0"/>
    <x v="0"/>
    <x v="2"/>
    <x v="3"/>
    <x v="3"/>
    <x v="5195"/>
    <x v="1"/>
    <x v="3"/>
    <n v="36.968414095586901"/>
    <n v="3.6968414095586901"/>
    <n v="3696841409558690"/>
    <x v="3"/>
    <n v="5200"/>
    <s v="Si"/>
    <x v="1"/>
    <n v="2214.6780467711501"/>
    <n v="2.21467804677115E+16"/>
    <n v="26.412971003785302"/>
    <n v="2641297100378530"/>
    <x v="519"/>
    <n v="105.4"/>
  </r>
  <r>
    <x v="3"/>
    <n v="69"/>
    <x v="0"/>
    <x v="5"/>
    <x v="2"/>
    <x v="3"/>
    <x v="3"/>
    <x v="5196"/>
    <x v="1"/>
    <x v="1"/>
    <n v="36.960980330621901"/>
    <n v="3.69609803306219"/>
    <n v="3696098033062190"/>
    <x v="3"/>
    <n v="5201"/>
    <s v="No"/>
    <x v="0"/>
    <n v="220.585777951354"/>
    <n v="2205857779513540"/>
    <n v="255.90240093996701"/>
    <n v="2.55902400939967E+16"/>
    <x v="377"/>
    <n v="103.4"/>
  </r>
  <r>
    <x v="3"/>
    <n v="50"/>
    <x v="1"/>
    <x v="2"/>
    <x v="1"/>
    <x v="0"/>
    <x v="1"/>
    <x v="5197"/>
    <x v="0"/>
    <x v="2"/>
    <n v="36.955555325359995"/>
    <n v="3.6955555325359999"/>
    <n v="3695555532536000"/>
    <x v="3"/>
    <n v="5202"/>
    <s v="No"/>
    <x v="0"/>
    <n v="211.064594028736"/>
    <n v="2110645940287360"/>
    <n v="247.883247971673"/>
    <n v="2.47883247971673E+16"/>
    <x v="267"/>
    <n v="101.3"/>
  </r>
  <r>
    <x v="3"/>
    <n v="65"/>
    <x v="0"/>
    <x v="8"/>
    <x v="2"/>
    <x v="0"/>
    <x v="3"/>
    <x v="5198"/>
    <x v="0"/>
    <x v="1"/>
    <n v="36.930990160143502"/>
    <n v="3.69309901601435"/>
    <n v="3693099016014350"/>
    <x v="3"/>
    <n v="5203"/>
    <s v="No"/>
    <x v="0"/>
    <n v="2646.7994600767702"/>
    <n v="2.64679946007677E+16"/>
    <n v="28.4556497301433"/>
    <n v="2845564973014330"/>
    <x v="415"/>
    <n v="105.1"/>
  </r>
  <r>
    <x v="3"/>
    <n v="66"/>
    <x v="1"/>
    <x v="5"/>
    <x v="2"/>
    <x v="3"/>
    <x v="3"/>
    <x v="5199"/>
    <x v="1"/>
    <x v="1"/>
    <n v="36.906821515674501"/>
    <n v="3.6906821515674499"/>
    <n v="3690682151567450"/>
    <x v="3"/>
    <n v="5204"/>
    <s v="Si"/>
    <x v="1"/>
    <n v="2248.2100695416102"/>
    <n v="2.24821006954161E+16"/>
    <n v="25.885229398849201"/>
    <n v="2588522939884920"/>
    <x v="243"/>
    <n v="104.6"/>
  </r>
  <r>
    <x v="3"/>
    <n v="42"/>
    <x v="0"/>
    <x v="2"/>
    <x v="1"/>
    <x v="0"/>
    <x v="2"/>
    <x v="5200"/>
    <x v="0"/>
    <x v="0"/>
    <n v="36.900147288272201"/>
    <n v="3.69001472882722"/>
    <n v="3690014728827220"/>
    <x v="3"/>
    <n v="5205"/>
    <s v="Si"/>
    <x v="1"/>
    <n v="218.50905903459599"/>
    <n v="2185090590345960"/>
    <n v="26.7844141723705"/>
    <n v="2678441417237050"/>
    <x v="216"/>
    <n v="101.2"/>
  </r>
  <r>
    <x v="3"/>
    <n v="57"/>
    <x v="0"/>
    <x v="7"/>
    <x v="3"/>
    <x v="3"/>
    <x v="0"/>
    <x v="5201"/>
    <x v="0"/>
    <x v="2"/>
    <n v="36.814999772474799"/>
    <n v="3.6814999772474799"/>
    <n v="3681499977247480"/>
    <x v="3"/>
    <n v="5206"/>
    <s v="No"/>
    <x v="0"/>
    <n v="2324.69031476393"/>
    <n v="2.32469031476393E+16"/>
    <n v="227.04918839437701"/>
    <n v="2.27049188394377E+16"/>
    <x v="444"/>
    <n v="103.2"/>
  </r>
  <r>
    <x v="3"/>
    <n v="62"/>
    <x v="0"/>
    <x v="0"/>
    <x v="0"/>
    <x v="3"/>
    <x v="0"/>
    <x v="5202"/>
    <x v="0"/>
    <x v="0"/>
    <n v="36.806377755621803"/>
    <n v="36.806377755621803"/>
    <n v="3680637775562180"/>
    <x v="3"/>
    <n v="5207"/>
    <s v="Si"/>
    <x v="1"/>
    <n v="2478.5446864638502"/>
    <n v="2.47854468646385E+16"/>
    <n v="29.254574230068201"/>
    <n v="2925457423006820"/>
    <x v="477"/>
    <n v="109.5"/>
  </r>
  <r>
    <x v="3"/>
    <n v="61"/>
    <x v="1"/>
    <x v="0"/>
    <x v="1"/>
    <x v="0"/>
    <x v="0"/>
    <x v="5203"/>
    <x v="1"/>
    <x v="3"/>
    <n v="36.7933610947114"/>
    <n v="3.6793361094711399"/>
    <n v="3679336109471140"/>
    <x v="3"/>
    <n v="5208"/>
    <s v="No"/>
    <x v="0"/>
    <n v="1913.93060999461"/>
    <n v="1.91393060999461E+16"/>
    <n v="268.30063754970899"/>
    <n v="2.68300637549709E+16"/>
    <x v="348"/>
    <n v="93.9"/>
  </r>
  <r>
    <x v="3"/>
    <n v="65"/>
    <x v="1"/>
    <x v="2"/>
    <x v="3"/>
    <x v="0"/>
    <x v="3"/>
    <x v="5204"/>
    <x v="0"/>
    <x v="1"/>
    <n v="36.730436278672308"/>
    <n v="36.730436278672308"/>
    <n v="3.6730436278672304E+16"/>
    <x v="3"/>
    <n v="5209"/>
    <s v="No"/>
    <x v="0"/>
    <n v="2219.7675938022098"/>
    <n v="2.21976759380221E+16"/>
    <n v="256.95891661006698"/>
    <n v="2.56958916610067E+16"/>
    <x v="346"/>
    <n v="94.4"/>
  </r>
  <r>
    <x v="3"/>
    <n v="61"/>
    <x v="1"/>
    <x v="0"/>
    <x v="2"/>
    <x v="3"/>
    <x v="0"/>
    <x v="5205"/>
    <x v="1"/>
    <x v="0"/>
    <n v="36.726231743696495"/>
    <n v="36.726231743696495"/>
    <n v="3.6726231743696496E+16"/>
    <x v="3"/>
    <n v="5210"/>
    <s v="Si"/>
    <x v="1"/>
    <n v="2453.7704993918301"/>
    <n v="2.45377049939183E+16"/>
    <n v="25.881850164379902"/>
    <n v="2588185016437990"/>
    <x v="344"/>
    <n v="96.1"/>
  </r>
  <r>
    <x v="3"/>
    <n v="66"/>
    <x v="0"/>
    <x v="2"/>
    <x v="2"/>
    <x v="2"/>
    <x v="3"/>
    <x v="5206"/>
    <x v="2"/>
    <x v="3"/>
    <n v="36.721468138458604"/>
    <n v="3.6721468138458602"/>
    <n v="3672146813845860"/>
    <x v="3"/>
    <n v="5211"/>
    <s v="Si"/>
    <x v="1"/>
    <n v="2084.3100394902999"/>
    <n v="2.0843100394903E+16"/>
    <n v="221.08001024249401"/>
    <n v="2.21080010242494E+16"/>
    <x v="271"/>
    <n v="100.8"/>
  </r>
  <r>
    <x v="3"/>
    <n v="51"/>
    <x v="0"/>
    <x v="2"/>
    <x v="2"/>
    <x v="3"/>
    <x v="1"/>
    <x v="5207"/>
    <x v="1"/>
    <x v="1"/>
    <n v="36.712131445882903"/>
    <n v="0.36712131445882901"/>
    <n v="367121314458829"/>
    <x v="3"/>
    <n v="5212"/>
    <s v="No"/>
    <x v="0"/>
    <n v="1832.3599625648401"/>
    <n v="1.83235996256484E+16"/>
    <n v="223.303002326805"/>
    <n v="2.23303002326805E+16"/>
    <x v="200"/>
    <n v="97.7"/>
  </r>
  <r>
    <x v="3"/>
    <n v="65"/>
    <x v="0"/>
    <x v="7"/>
    <x v="3"/>
    <x v="3"/>
    <x v="3"/>
    <x v="5208"/>
    <x v="1"/>
    <x v="3"/>
    <n v="36.700588680365698"/>
    <n v="36.700588680365698"/>
    <n v="3.6700588680365696E+16"/>
    <x v="3"/>
    <n v="5213"/>
    <s v="No"/>
    <x v="0"/>
    <n v="2086.1348208383201"/>
    <n v="2.08613482083832E+16"/>
    <n v="21.906922807576102"/>
    <n v="2190692280757610"/>
    <x v="50"/>
    <n v="103.1"/>
  </r>
  <r>
    <x v="3"/>
    <n v="71"/>
    <x v="0"/>
    <x v="0"/>
    <x v="2"/>
    <x v="0"/>
    <x v="3"/>
    <x v="5209"/>
    <x v="1"/>
    <x v="3"/>
    <n v="36.696750163971302"/>
    <n v="3.6696750163971301"/>
    <n v="3669675016397130"/>
    <x v="3"/>
    <n v="5214"/>
    <s v="No"/>
    <x v="0"/>
    <n v="2054.01674377575"/>
    <n v="2.05401674377575E+16"/>
    <n v="236.974388692025"/>
    <n v="2.36974388692025E+16"/>
    <x v="573"/>
    <n v="106.4"/>
  </r>
  <r>
    <x v="3"/>
    <n v="57"/>
    <x v="1"/>
    <x v="0"/>
    <x v="1"/>
    <x v="0"/>
    <x v="0"/>
    <x v="5210"/>
    <x v="1"/>
    <x v="1"/>
    <n v="36.617142880892501"/>
    <n v="3.6617142880892501"/>
    <n v="3661714288089250"/>
    <x v="3"/>
    <n v="5215"/>
    <s v="No"/>
    <x v="0"/>
    <n v="2264.94200818951"/>
    <n v="2.26494200818951E+16"/>
    <n v="22.163486040419599"/>
    <n v="2216348604041960"/>
    <x v="69"/>
    <n v="101.2"/>
  </r>
  <r>
    <x v="3"/>
    <n v="50"/>
    <x v="1"/>
    <x v="5"/>
    <x v="2"/>
    <x v="3"/>
    <x v="1"/>
    <x v="5211"/>
    <x v="0"/>
    <x v="1"/>
    <n v="36.615533951051198"/>
    <n v="3.6615533951051198"/>
    <n v="3661553395105120"/>
    <x v="3"/>
    <n v="5216"/>
    <s v="Si"/>
    <x v="1"/>
    <n v="207.99632843913301"/>
    <n v="2079963284391330"/>
    <n v="271.35357362702803"/>
    <n v="2.71353573627028E+16"/>
    <x v="225"/>
    <n v="100.6"/>
  </r>
  <r>
    <x v="3"/>
    <n v="48"/>
    <x v="0"/>
    <x v="8"/>
    <x v="1"/>
    <x v="0"/>
    <x v="1"/>
    <x v="5212"/>
    <x v="0"/>
    <x v="0"/>
    <n v="36.612821432017"/>
    <n v="3.6612821432017002"/>
    <n v="3661282143201700"/>
    <x v="3"/>
    <n v="5217"/>
    <s v="No"/>
    <x v="0"/>
    <n v="209.02869486446801"/>
    <n v="2090286948644680"/>
    <n v="214.80961924768101"/>
    <n v="2.14809619247681E+16"/>
    <x v="40"/>
    <n v="93"/>
  </r>
  <r>
    <x v="3"/>
    <n v="67"/>
    <x v="0"/>
    <x v="1"/>
    <x v="2"/>
    <x v="3"/>
    <x v="3"/>
    <x v="5213"/>
    <x v="1"/>
    <x v="3"/>
    <n v="36.609509222074095"/>
    <n v="36.609509222074095"/>
    <n v="3.6609509222074096E+16"/>
    <x v="3"/>
    <n v="5218"/>
    <s v="No"/>
    <x v="0"/>
    <n v="223.126277955376"/>
    <n v="2231262779553760"/>
    <n v="203.255771435436"/>
    <n v="2.03255771435436E+16"/>
    <x v="348"/>
    <n v="98.9"/>
  </r>
  <r>
    <x v="3"/>
    <n v="70"/>
    <x v="1"/>
    <x v="9"/>
    <x v="3"/>
    <x v="3"/>
    <x v="3"/>
    <x v="5214"/>
    <x v="1"/>
    <x v="3"/>
    <n v="36.605251392020996"/>
    <n v="3.6605251392020999"/>
    <n v="3660525139202100"/>
    <x v="3"/>
    <n v="5219"/>
    <s v="No"/>
    <x v="0"/>
    <n v="2328.0796823840201"/>
    <n v="2.32807968238402E+16"/>
    <n v="27.373007584880298"/>
    <n v="2737300758488030"/>
    <x v="499"/>
    <n v="102.4"/>
  </r>
  <r>
    <x v="3"/>
    <n v="54"/>
    <x v="0"/>
    <x v="0"/>
    <x v="1"/>
    <x v="0"/>
    <x v="1"/>
    <x v="5215"/>
    <x v="0"/>
    <x v="1"/>
    <n v="36.580891375216602"/>
    <n v="3.6580891375216602"/>
    <n v="3658089137521660"/>
    <x v="3"/>
    <n v="5220"/>
    <s v="No"/>
    <x v="0"/>
    <n v="196.70432355834899"/>
    <n v="1967043235583490"/>
    <n v="216.98362575915701"/>
    <n v="2.16983625759157E+16"/>
    <x v="73"/>
    <n v="98"/>
  </r>
  <r>
    <x v="3"/>
    <n v="69"/>
    <x v="1"/>
    <x v="9"/>
    <x v="0"/>
    <x v="3"/>
    <x v="3"/>
    <x v="5216"/>
    <x v="0"/>
    <x v="0"/>
    <n v="36.563818260786199"/>
    <n v="36.563818260786199"/>
    <n v="3.65638182607862E+16"/>
    <x v="3"/>
    <n v="5221"/>
    <s v="Si"/>
    <x v="1"/>
    <n v="2321.9504243205001"/>
    <n v="2.3219504243205E+16"/>
    <n v="29.542240865531099"/>
    <n v="2954224086553110"/>
    <x v="429"/>
    <n v="101.7"/>
  </r>
  <r>
    <x v="3"/>
    <n v="57"/>
    <x v="0"/>
    <x v="10"/>
    <x v="0"/>
    <x v="0"/>
    <x v="0"/>
    <x v="5217"/>
    <x v="0"/>
    <x v="2"/>
    <n v="36.507826822389106"/>
    <n v="36.507826822389106"/>
    <n v="3.6507826822389104E+16"/>
    <x v="3"/>
    <n v="5222"/>
    <s v="No"/>
    <x v="0"/>
    <n v="2379.3636594126801"/>
    <n v="2.37936365941268E+16"/>
    <n v="263.261460904763"/>
    <n v="2.63261460904763E+16"/>
    <x v="253"/>
    <n v="102.1"/>
  </r>
  <r>
    <x v="3"/>
    <n v="68"/>
    <x v="0"/>
    <x v="2"/>
    <x v="2"/>
    <x v="3"/>
    <x v="3"/>
    <x v="5218"/>
    <x v="0"/>
    <x v="3"/>
    <n v="36.506171633663705"/>
    <n v="3.6506171633663702"/>
    <n v="3650617163366370"/>
    <x v="3"/>
    <n v="5223"/>
    <s v="Si"/>
    <x v="1"/>
    <n v="2419.84358766793"/>
    <n v="2.41984358766793E+16"/>
    <n v="253.30166334346501"/>
    <n v="2.53301663343465E+16"/>
    <x v="429"/>
    <n v="108.4"/>
  </r>
  <r>
    <x v="3"/>
    <n v="55"/>
    <x v="1"/>
    <x v="5"/>
    <x v="3"/>
    <x v="0"/>
    <x v="0"/>
    <x v="5219"/>
    <x v="0"/>
    <x v="2"/>
    <n v="36.486177329135899"/>
    <n v="3.64861773291359"/>
    <n v="3648617732913590"/>
    <x v="3"/>
    <n v="5224"/>
    <s v="No"/>
    <x v="0"/>
    <n v="241.14243985045101"/>
    <n v="2411424398504510"/>
    <n v="27.159360068003402"/>
    <n v="2715936006800340"/>
    <x v="362"/>
    <n v="101"/>
  </r>
  <r>
    <x v="3"/>
    <n v="62"/>
    <x v="0"/>
    <x v="9"/>
    <x v="0"/>
    <x v="0"/>
    <x v="0"/>
    <x v="5220"/>
    <x v="0"/>
    <x v="1"/>
    <n v="36.477151315678"/>
    <n v="3.6477151315678"/>
    <n v="3647715131567800"/>
    <x v="3"/>
    <n v="5225"/>
    <s v="Si"/>
    <x v="1"/>
    <n v="2249.6585539493899"/>
    <n v="2.24965855394939E+16"/>
    <n v="263.83454018095"/>
    <n v="2.6383454018095E+16"/>
    <x v="253"/>
    <n v="109.6"/>
  </r>
  <r>
    <x v="3"/>
    <n v="57"/>
    <x v="1"/>
    <x v="0"/>
    <x v="3"/>
    <x v="3"/>
    <x v="0"/>
    <x v="5221"/>
    <x v="1"/>
    <x v="3"/>
    <n v="36.457605545186802"/>
    <n v="36.457605545186802"/>
    <n v="3.64576055451868E+16"/>
    <x v="3"/>
    <n v="5226"/>
    <s v="Si"/>
    <x v="1"/>
    <n v="2238.0528821149501"/>
    <n v="2.23805288211495E+16"/>
    <n v="240.46510355708801"/>
    <n v="2.40465103557088E+16"/>
    <x v="363"/>
    <n v="100.7"/>
  </r>
  <r>
    <x v="3"/>
    <n v="67"/>
    <x v="0"/>
    <x v="7"/>
    <x v="2"/>
    <x v="3"/>
    <x v="3"/>
    <x v="5222"/>
    <x v="1"/>
    <x v="1"/>
    <n v="36.446411093924496"/>
    <n v="3.6446411093924498"/>
    <n v="3644641109392450"/>
    <x v="3"/>
    <n v="5227"/>
    <s v="Si"/>
    <x v="1"/>
    <n v="2122.9939670159802"/>
    <n v="2.12299396701598E+16"/>
    <n v="238.06899403631999"/>
    <n v="2.3806899403632E+16"/>
    <x v="488"/>
    <n v="104.5"/>
  </r>
  <r>
    <x v="3"/>
    <n v="57"/>
    <x v="1"/>
    <x v="8"/>
    <x v="3"/>
    <x v="3"/>
    <x v="0"/>
    <x v="5223"/>
    <x v="0"/>
    <x v="1"/>
    <n v="36.432867667105199"/>
    <n v="3.6432867667105202"/>
    <n v="3643286766710520"/>
    <x v="3"/>
    <n v="5228"/>
    <s v="Si"/>
    <x v="1"/>
    <n v="233.87041582484099"/>
    <n v="2338704158248410"/>
    <n v="25.794234553788801"/>
    <n v="2579423455378880"/>
    <x v="186"/>
    <n v="96"/>
  </r>
  <r>
    <x v="3"/>
    <n v="67"/>
    <x v="0"/>
    <x v="5"/>
    <x v="1"/>
    <x v="3"/>
    <x v="3"/>
    <x v="5224"/>
    <x v="0"/>
    <x v="1"/>
    <n v="36.421973417628202"/>
    <n v="3.6421973417628202"/>
    <n v="3642197341762820"/>
    <x v="3"/>
    <n v="5229"/>
    <s v="No"/>
    <x v="0"/>
    <n v="2233.2858679279898"/>
    <n v="2.23328586792799E+16"/>
    <n v="264.501149629493"/>
    <n v="2.64501149629493E+16"/>
    <x v="472"/>
    <n v="101.1"/>
  </r>
  <r>
    <x v="3"/>
    <n v="59"/>
    <x v="0"/>
    <x v="11"/>
    <x v="2"/>
    <x v="0"/>
    <x v="0"/>
    <x v="5225"/>
    <x v="1"/>
    <x v="1"/>
    <n v="36.414056264492501"/>
    <n v="3.64140562644925"/>
    <n v="3641405626449250"/>
    <x v="3"/>
    <n v="5230"/>
    <s v="Si"/>
    <x v="1"/>
    <n v="2209.1280288765702"/>
    <n v="2.20912802887657E+16"/>
    <n v="27.502719758661598"/>
    <n v="2750271975866160"/>
    <x v="450"/>
    <n v="97.2"/>
  </r>
  <r>
    <x v="3"/>
    <n v="68"/>
    <x v="0"/>
    <x v="0"/>
    <x v="2"/>
    <x v="3"/>
    <x v="3"/>
    <x v="5226"/>
    <x v="1"/>
    <x v="1"/>
    <n v="36.365545984391801"/>
    <n v="3.6365545984391798"/>
    <n v="3636554598439180"/>
    <x v="3"/>
    <n v="5231"/>
    <s v="Si"/>
    <x v="1"/>
    <n v="2290.6478942615499"/>
    <n v="2.29064789426155E+16"/>
    <n v="3.0000000000000001E-12"/>
    <n v="300"/>
    <x v="455"/>
    <n v="106.6"/>
  </r>
  <r>
    <x v="3"/>
    <n v="63"/>
    <x v="0"/>
    <x v="1"/>
    <x v="1"/>
    <x v="2"/>
    <x v="0"/>
    <x v="5227"/>
    <x v="1"/>
    <x v="3"/>
    <n v="36.321633435958603"/>
    <n v="3.63216334359586"/>
    <n v="3632163343595860"/>
    <x v="3"/>
    <n v="5232"/>
    <s v="No"/>
    <x v="0"/>
    <n v="211.635540130473"/>
    <n v="2116355401304730"/>
    <n v="230.41313210487499"/>
    <n v="2.30413132104875E+16"/>
    <x v="318"/>
    <n v="99.4"/>
  </r>
  <r>
    <x v="3"/>
    <n v="61"/>
    <x v="1"/>
    <x v="4"/>
    <x v="1"/>
    <x v="3"/>
    <x v="0"/>
    <x v="5228"/>
    <x v="0"/>
    <x v="1"/>
    <n v="36.288165188984706"/>
    <n v="36.288165188984706"/>
    <n v="3.6288165188984704E+16"/>
    <x v="3"/>
    <n v="5233"/>
    <s v="Si"/>
    <x v="1"/>
    <n v="2116.2320250898301"/>
    <n v="2.11623202508983E+16"/>
    <n v="261.94152709756997"/>
    <n v="2.6194152709757E+16"/>
    <x v="370"/>
    <n v="101.7"/>
  </r>
  <r>
    <x v="3"/>
    <n v="70"/>
    <x v="0"/>
    <x v="12"/>
    <x v="0"/>
    <x v="3"/>
    <x v="3"/>
    <x v="5229"/>
    <x v="1"/>
    <x v="0"/>
    <n v="36.280797471103995"/>
    <n v="3.6280797471103998"/>
    <n v="3628079747110400"/>
    <x v="3"/>
    <n v="5234"/>
    <s v="Si"/>
    <x v="1"/>
    <n v="23.7966454591696"/>
    <n v="237966454591696"/>
    <n v="3.0000000000000001E-12"/>
    <n v="300"/>
    <x v="513"/>
    <n v="114.8"/>
  </r>
  <r>
    <x v="3"/>
    <n v="73"/>
    <x v="0"/>
    <x v="17"/>
    <x v="0"/>
    <x v="3"/>
    <x v="3"/>
    <x v="5230"/>
    <x v="0"/>
    <x v="1"/>
    <n v="36.276613587350404"/>
    <n v="3.6276613587350401"/>
    <n v="3627661358735040"/>
    <x v="3"/>
    <n v="5235"/>
    <s v="Si"/>
    <x v="1"/>
    <n v="227.894126895102"/>
    <n v="2278941268951020"/>
    <n v="29.890186290107099"/>
    <n v="2989018629010710"/>
    <x v="574"/>
    <n v="111.1"/>
  </r>
  <r>
    <x v="3"/>
    <n v="65"/>
    <x v="1"/>
    <x v="6"/>
    <x v="2"/>
    <x v="3"/>
    <x v="3"/>
    <x v="5231"/>
    <x v="0"/>
    <x v="1"/>
    <n v="36.260593865026401"/>
    <n v="3.6260593865026398"/>
    <n v="3626059386502640"/>
    <x v="3"/>
    <n v="5236"/>
    <s v="Si"/>
    <x v="1"/>
    <n v="2306.6434070761002"/>
    <n v="2.3066434070761E+16"/>
    <n v="219.793412561411"/>
    <n v="2.19793412561411E+16"/>
    <x v="359"/>
    <n v="102.3"/>
  </r>
  <r>
    <x v="3"/>
    <n v="45"/>
    <x v="1"/>
    <x v="5"/>
    <x v="3"/>
    <x v="3"/>
    <x v="1"/>
    <x v="5232"/>
    <x v="0"/>
    <x v="1"/>
    <n v="36.250666712792295"/>
    <n v="3.6250666712792299"/>
    <n v="3625066671279230"/>
    <x v="3"/>
    <n v="5237"/>
    <s v="No"/>
    <x v="0"/>
    <n v="2334.8955304657802"/>
    <n v="2.33489553046578E+16"/>
    <n v="2.4185736379817202"/>
    <n v="241857363798172"/>
    <x v="46"/>
    <n v="94.1"/>
  </r>
  <r>
    <x v="3"/>
    <n v="48"/>
    <x v="1"/>
    <x v="0"/>
    <x v="1"/>
    <x v="2"/>
    <x v="1"/>
    <x v="5233"/>
    <x v="1"/>
    <x v="0"/>
    <n v="36.217383139261102"/>
    <n v="0.362173831392611"/>
    <n v="362173831392611"/>
    <x v="3"/>
    <n v="5238"/>
    <s v="No"/>
    <x v="0"/>
    <n v="227.55816529855301"/>
    <n v="2275581652985530"/>
    <n v="233.76762670600601"/>
    <n v="2.33767626706006E+16"/>
    <x v="331"/>
    <n v="92.5"/>
  </r>
  <r>
    <x v="3"/>
    <n v="37"/>
    <x v="0"/>
    <x v="0"/>
    <x v="1"/>
    <x v="0"/>
    <x v="2"/>
    <x v="5234"/>
    <x v="0"/>
    <x v="0"/>
    <n v="36.202544546280201"/>
    <n v="3.6202544546280202"/>
    <n v="3620254454628020"/>
    <x v="3"/>
    <n v="5239"/>
    <s v="No"/>
    <x v="0"/>
    <n v="2093.1978578486101"/>
    <n v="2.09319785784861E+16"/>
    <n v="211.352390266952"/>
    <n v="2.11352390266952E+16"/>
    <x v="235"/>
    <n v="93.2"/>
  </r>
  <r>
    <x v="3"/>
    <n v="63"/>
    <x v="1"/>
    <x v="0"/>
    <x v="3"/>
    <x v="0"/>
    <x v="0"/>
    <x v="5235"/>
    <x v="1"/>
    <x v="3"/>
    <n v="36.173360055089802"/>
    <n v="3.6173360055089798"/>
    <n v="3617336005508980"/>
    <x v="3"/>
    <n v="5240"/>
    <s v="Si"/>
    <x v="1"/>
    <n v="2202.1216341743898"/>
    <n v="2.20212163417439E+16"/>
    <n v="280.917726503837"/>
    <n v="2.80917726503837E+16"/>
    <x v="261"/>
    <n v="103.3"/>
  </r>
  <r>
    <x v="3"/>
    <n v="48"/>
    <x v="1"/>
    <x v="2"/>
    <x v="1"/>
    <x v="3"/>
    <x v="1"/>
    <x v="5236"/>
    <x v="0"/>
    <x v="3"/>
    <n v="36.109514167349801"/>
    <n v="3.6109514167349799"/>
    <n v="3610951416734980"/>
    <x v="3"/>
    <n v="5241"/>
    <s v="Si"/>
    <x v="1"/>
    <n v="2159.0632138492902"/>
    <n v="2.15906321384929E+16"/>
    <n v="27.117438136583502"/>
    <n v="2711743813658350"/>
    <x v="335"/>
    <n v="98"/>
  </r>
  <r>
    <x v="3"/>
    <n v="61"/>
    <x v="1"/>
    <x v="1"/>
    <x v="3"/>
    <x v="2"/>
    <x v="0"/>
    <x v="5237"/>
    <x v="0"/>
    <x v="2"/>
    <n v="36.073390754773499"/>
    <n v="3.6073390754773502"/>
    <n v="3607339075477350"/>
    <x v="3"/>
    <n v="5242"/>
    <s v="No"/>
    <x v="0"/>
    <n v="25.061241302856502"/>
    <n v="250612413028565"/>
    <n v="258.313681379233"/>
    <n v="2.58313681379233E+16"/>
    <x v="145"/>
    <n v="103.9"/>
  </r>
  <r>
    <x v="3"/>
    <n v="52"/>
    <x v="1"/>
    <x v="10"/>
    <x v="1"/>
    <x v="0"/>
    <x v="1"/>
    <x v="5238"/>
    <x v="0"/>
    <x v="1"/>
    <n v="36.070031706861499"/>
    <n v="3.6070031706861498"/>
    <n v="3607003170686150"/>
    <x v="3"/>
    <n v="5243"/>
    <s v="No"/>
    <x v="0"/>
    <n v="2250.8008608432901"/>
    <n v="2.25080086084329E+16"/>
    <n v="248.714792525918"/>
    <n v="2.48714792525918E+16"/>
    <x v="131"/>
    <n v="93.5"/>
  </r>
  <r>
    <x v="3"/>
    <n v="55"/>
    <x v="1"/>
    <x v="5"/>
    <x v="1"/>
    <x v="3"/>
    <x v="0"/>
    <x v="5239"/>
    <x v="0"/>
    <x v="1"/>
    <n v="36.025281834446901"/>
    <n v="36.025281834446901"/>
    <n v="3.60252818344469E+16"/>
    <x v="3"/>
    <n v="5244"/>
    <s v="No"/>
    <x v="0"/>
    <n v="206.833517142414"/>
    <n v="2068335171424140"/>
    <n v="266.02810068527299"/>
    <n v="2.66028100685273E+16"/>
    <x v="0"/>
    <n v="97.9"/>
  </r>
  <r>
    <x v="3"/>
    <n v="67"/>
    <x v="0"/>
    <x v="9"/>
    <x v="1"/>
    <x v="3"/>
    <x v="3"/>
    <x v="5240"/>
    <x v="1"/>
    <x v="3"/>
    <n v="35.9720754994215"/>
    <n v="3.5972075499421501"/>
    <n v="3597207549942150"/>
    <x v="3"/>
    <n v="5245"/>
    <s v="No"/>
    <x v="0"/>
    <n v="200.35941877070999"/>
    <n v="2003594187707100"/>
    <n v="21.608715811755399"/>
    <n v="2160871581175540"/>
    <x v="170"/>
    <n v="87.8"/>
  </r>
  <r>
    <x v="3"/>
    <n v="52"/>
    <x v="0"/>
    <x v="16"/>
    <x v="1"/>
    <x v="3"/>
    <x v="1"/>
    <x v="5241"/>
    <x v="0"/>
    <x v="1"/>
    <n v="35.944166086100402"/>
    <n v="3.59441660861004"/>
    <n v="3594416608610040"/>
    <x v="3"/>
    <n v="5246"/>
    <s v="No"/>
    <x v="0"/>
    <n v="1776.59504663863"/>
    <n v="1.77659504663863E+16"/>
    <n v="21.7501559356351"/>
    <n v="2175015593563510"/>
    <x v="406"/>
    <n v="93.3"/>
  </r>
  <r>
    <x v="3"/>
    <n v="59"/>
    <x v="1"/>
    <x v="6"/>
    <x v="1"/>
    <x v="3"/>
    <x v="0"/>
    <x v="5242"/>
    <x v="0"/>
    <x v="1"/>
    <n v="35.931591670430699"/>
    <n v="3.59315916704307"/>
    <n v="3593159167043070"/>
    <x v="3"/>
    <n v="5247"/>
    <s v="Si"/>
    <x v="1"/>
    <n v="260.87686332780402"/>
    <n v="2608768633278040"/>
    <n v="26.792107307620899"/>
    <n v="2679210730762090"/>
    <x v="253"/>
    <n v="103.7"/>
  </r>
  <r>
    <x v="3"/>
    <n v="59"/>
    <x v="0"/>
    <x v="0"/>
    <x v="0"/>
    <x v="3"/>
    <x v="0"/>
    <x v="5243"/>
    <x v="0"/>
    <x v="0"/>
    <n v="35.920710221699899"/>
    <n v="35.920710221699899"/>
    <n v="3592071022169990"/>
    <x v="3"/>
    <n v="5248"/>
    <s v="No"/>
    <x v="0"/>
    <n v="2330.07754325414"/>
    <n v="2.33007754325414E+16"/>
    <n v="262.52354019702199"/>
    <n v="2.62523540197022E+16"/>
    <x v="132"/>
    <n v="103.1"/>
  </r>
  <r>
    <x v="3"/>
    <n v="63"/>
    <x v="1"/>
    <x v="0"/>
    <x v="1"/>
    <x v="3"/>
    <x v="0"/>
    <x v="5244"/>
    <x v="0"/>
    <x v="1"/>
    <n v="35.918885371125697"/>
    <n v="3.5918885371125699"/>
    <n v="3591888537112570"/>
    <x v="3"/>
    <n v="5249"/>
    <s v="No"/>
    <x v="0"/>
    <n v="210.86844210684899"/>
    <n v="2108684421068490"/>
    <n v="26.260158673756099"/>
    <n v="2626015867375610"/>
    <x v="303"/>
    <n v="103.6"/>
  </r>
  <r>
    <x v="3"/>
    <n v="66"/>
    <x v="0"/>
    <x v="9"/>
    <x v="2"/>
    <x v="0"/>
    <x v="3"/>
    <x v="5245"/>
    <x v="0"/>
    <x v="1"/>
    <n v="35.898329470731198"/>
    <n v="0.358983294707312"/>
    <n v="358983294707312"/>
    <x v="3"/>
    <n v="5250"/>
    <s v="Si"/>
    <x v="1"/>
    <n v="231.41246864681"/>
    <n v="2314124686468100"/>
    <n v="26.946457398796099"/>
    <n v="2694645739879610"/>
    <x v="450"/>
    <n v="105.1"/>
  </r>
  <r>
    <x v="3"/>
    <n v="54"/>
    <x v="0"/>
    <x v="4"/>
    <x v="1"/>
    <x v="3"/>
    <x v="1"/>
    <x v="3948"/>
    <x v="2"/>
    <x v="3"/>
    <n v="35.882990858892398"/>
    <n v="35.882990858892398"/>
    <n v="3588299085889240"/>
    <x v="3"/>
    <n v="5251"/>
    <s v="Si"/>
    <x v="1"/>
    <n v="2117.8601112542101"/>
    <n v="2.11786011125421E+16"/>
    <n v="22.0395368970051"/>
    <n v="2203953689700510"/>
    <x v="365"/>
    <n v="95.9"/>
  </r>
  <r>
    <x v="3"/>
    <n v="47"/>
    <x v="0"/>
    <x v="0"/>
    <x v="1"/>
    <x v="0"/>
    <x v="1"/>
    <x v="5246"/>
    <x v="1"/>
    <x v="1"/>
    <n v="35.852067608567204"/>
    <n v="3.5852067608567202"/>
    <n v="3585206760856720"/>
    <x v="3"/>
    <n v="5252"/>
    <s v="No"/>
    <x v="0"/>
    <n v="1700.5586636558901"/>
    <n v="1.70055866365589E+16"/>
    <n v="1.94460887963256"/>
    <n v="194460887963256"/>
    <x v="189"/>
    <n v="90.2"/>
  </r>
  <r>
    <x v="3"/>
    <n v="55"/>
    <x v="1"/>
    <x v="3"/>
    <x v="0"/>
    <x v="3"/>
    <x v="0"/>
    <x v="5247"/>
    <x v="0"/>
    <x v="0"/>
    <n v="35.820171101026503"/>
    <n v="3.5820171101026501"/>
    <n v="3582017110102650"/>
    <x v="3"/>
    <n v="5253"/>
    <s v="Si"/>
    <x v="1"/>
    <n v="2235.3546280734499"/>
    <n v="2.23535462807345E+16"/>
    <n v="26.273474103830601"/>
    <n v="2627347410383060"/>
    <x v="356"/>
    <n v="105.8"/>
  </r>
  <r>
    <x v="3"/>
    <n v="53"/>
    <x v="1"/>
    <x v="10"/>
    <x v="1"/>
    <x v="0"/>
    <x v="1"/>
    <x v="5248"/>
    <x v="1"/>
    <x v="3"/>
    <n v="35.807485000953498"/>
    <n v="3.5807485000953498"/>
    <n v="3580748500095350"/>
    <x v="3"/>
    <n v="5254"/>
    <s v="No"/>
    <x v="0"/>
    <n v="1975.0746471390901"/>
    <n v="1.97507464713909E+16"/>
    <n v="196.76498507727101"/>
    <n v="1.96764985077271E+16"/>
    <x v="62"/>
    <n v="91.5"/>
  </r>
  <r>
    <x v="3"/>
    <n v="66"/>
    <x v="0"/>
    <x v="8"/>
    <x v="2"/>
    <x v="3"/>
    <x v="3"/>
    <x v="5249"/>
    <x v="0"/>
    <x v="1"/>
    <n v="35.807288579793003"/>
    <n v="35.807288579793003"/>
    <n v="3.5807288579793E+16"/>
    <x v="3"/>
    <n v="5255"/>
    <s v="Si"/>
    <x v="1"/>
    <n v="2372.1737840722799"/>
    <n v="2.37217378407228E+16"/>
    <n v="27.9110806235458"/>
    <n v="2791108062354580"/>
    <x v="405"/>
    <n v="107.8"/>
  </r>
  <r>
    <x v="3"/>
    <n v="63"/>
    <x v="0"/>
    <x v="0"/>
    <x v="1"/>
    <x v="3"/>
    <x v="0"/>
    <x v="5250"/>
    <x v="2"/>
    <x v="3"/>
    <n v="35.807004174080802"/>
    <n v="3.5807004174080799"/>
    <n v="3580700417408080"/>
    <x v="3"/>
    <n v="5256"/>
    <s v="No"/>
    <x v="0"/>
    <n v="1917.3538548107499"/>
    <n v="1.91735385481075E+16"/>
    <n v="211.24374380357199"/>
    <n v="2.11243743803572E+16"/>
    <x v="422"/>
    <n v="95.1"/>
  </r>
  <r>
    <x v="3"/>
    <n v="60"/>
    <x v="1"/>
    <x v="11"/>
    <x v="3"/>
    <x v="0"/>
    <x v="0"/>
    <x v="5251"/>
    <x v="1"/>
    <x v="3"/>
    <n v="35.806853058658398"/>
    <n v="35.806853058658398"/>
    <n v="3.58068530586584E+16"/>
    <x v="3"/>
    <n v="5257"/>
    <s v="No"/>
    <x v="0"/>
    <n v="1842.31429408387"/>
    <n v="1.84231429408387E+16"/>
    <n v="196.52744968602801"/>
    <n v="1.96527449686028E+16"/>
    <x v="367"/>
    <n v="95.9"/>
  </r>
  <r>
    <x v="3"/>
    <n v="59"/>
    <x v="1"/>
    <x v="4"/>
    <x v="1"/>
    <x v="3"/>
    <x v="0"/>
    <x v="5252"/>
    <x v="1"/>
    <x v="3"/>
    <n v="35.806091285778699"/>
    <n v="3.5806091285778701"/>
    <n v="3580609128577870"/>
    <x v="3"/>
    <n v="5258"/>
    <s v="No"/>
    <x v="0"/>
    <n v="2400.62513881121"/>
    <n v="2.40062513881121E+16"/>
    <n v="232.65448939610999"/>
    <n v="2.3265448939611E+16"/>
    <x v="16"/>
    <n v="94.3"/>
  </r>
  <r>
    <x v="3"/>
    <n v="61"/>
    <x v="1"/>
    <x v="0"/>
    <x v="2"/>
    <x v="3"/>
    <x v="0"/>
    <x v="5253"/>
    <x v="0"/>
    <x v="3"/>
    <n v="35.783468671426398"/>
    <n v="35.783468671426398"/>
    <n v="3.57834686714264E+16"/>
    <x v="3"/>
    <n v="5259"/>
    <s v="Si"/>
    <x v="1"/>
    <n v="2469.1468712175401"/>
    <n v="2.46914687121754E+16"/>
    <n v="237.415258587556"/>
    <n v="2.37415258587556E+16"/>
    <x v="310"/>
    <n v="101.7"/>
  </r>
  <r>
    <x v="3"/>
    <n v="53"/>
    <x v="1"/>
    <x v="0"/>
    <x v="1"/>
    <x v="0"/>
    <x v="1"/>
    <x v="5254"/>
    <x v="0"/>
    <x v="0"/>
    <n v="35.745206952012502"/>
    <n v="35.745206952012502"/>
    <n v="3574520695201250"/>
    <x v="3"/>
    <n v="5260"/>
    <s v="No"/>
    <x v="0"/>
    <n v="2088.9922650358899"/>
    <n v="2.08899226503589E+16"/>
    <n v="223.05075854870699"/>
    <n v="2.23050758548707E+16"/>
    <x v="240"/>
    <n v="94.2"/>
  </r>
  <r>
    <x v="3"/>
    <n v="63"/>
    <x v="1"/>
    <x v="5"/>
    <x v="2"/>
    <x v="0"/>
    <x v="0"/>
    <x v="5255"/>
    <x v="0"/>
    <x v="1"/>
    <n v="35.738316173726396"/>
    <n v="0.35738316173726398"/>
    <n v="357383161737264"/>
    <x v="3"/>
    <n v="5261"/>
    <s v="No"/>
    <x v="0"/>
    <n v="235.35990168696401"/>
    <n v="2353599016869640"/>
    <n v="284.53931766289497"/>
    <n v="2.84539317662895E+16"/>
    <x v="387"/>
    <n v="103.4"/>
  </r>
  <r>
    <x v="3"/>
    <n v="60"/>
    <x v="0"/>
    <x v="7"/>
    <x v="1"/>
    <x v="2"/>
    <x v="0"/>
    <x v="5256"/>
    <x v="0"/>
    <x v="0"/>
    <n v="35.719401163565699"/>
    <n v="35.719401163565699"/>
    <n v="3.57194011635657E+16"/>
    <x v="3"/>
    <n v="5262"/>
    <s v="No"/>
    <x v="0"/>
    <n v="234.92498977240101"/>
    <n v="2349249897724010"/>
    <n v="245.062676617016"/>
    <n v="2.45062676617016E+16"/>
    <x v="359"/>
    <n v="102.3"/>
  </r>
  <r>
    <x v="3"/>
    <n v="55"/>
    <x v="0"/>
    <x v="6"/>
    <x v="3"/>
    <x v="3"/>
    <x v="0"/>
    <x v="5257"/>
    <x v="0"/>
    <x v="3"/>
    <n v="35.717949153323097"/>
    <n v="35.717949153323097"/>
    <n v="3571794915332310"/>
    <x v="3"/>
    <n v="5263"/>
    <s v="Si"/>
    <x v="1"/>
    <n v="224.48306308686901"/>
    <n v="2244830630868690"/>
    <n v="257.45410765966398"/>
    <n v="2.57454107659664E+16"/>
    <x v="340"/>
    <n v="100"/>
  </r>
  <r>
    <x v="3"/>
    <n v="63"/>
    <x v="0"/>
    <x v="7"/>
    <x v="3"/>
    <x v="3"/>
    <x v="0"/>
    <x v="5258"/>
    <x v="0"/>
    <x v="0"/>
    <n v="35.706179762879799"/>
    <n v="3.5706179762879802"/>
    <n v="3570617976287980"/>
    <x v="3"/>
    <n v="5264"/>
    <s v="No"/>
    <x v="0"/>
    <n v="237.81921868149001"/>
    <n v="2378192186814900"/>
    <n v="23.0596848565554"/>
    <n v="2305968485655540"/>
    <x v="248"/>
    <n v="99"/>
  </r>
  <r>
    <x v="3"/>
    <n v="61"/>
    <x v="1"/>
    <x v="2"/>
    <x v="1"/>
    <x v="3"/>
    <x v="0"/>
    <x v="5259"/>
    <x v="0"/>
    <x v="3"/>
    <n v="35.684012447699303"/>
    <n v="35.684012447699303"/>
    <n v="3.56840124476993E+16"/>
    <x v="3"/>
    <n v="5265"/>
    <s v="Si"/>
    <x v="1"/>
    <n v="2358.9013882169602"/>
    <n v="2.35890138821696E+16"/>
    <n v="254.59969358663699"/>
    <n v="2.54599693586637E+16"/>
    <x v="318"/>
    <n v="98.4"/>
  </r>
  <r>
    <x v="3"/>
    <n v="57"/>
    <x v="1"/>
    <x v="15"/>
    <x v="0"/>
    <x v="3"/>
    <x v="0"/>
    <x v="5260"/>
    <x v="1"/>
    <x v="1"/>
    <n v="35.683498092891902"/>
    <n v="0.35683498092891902"/>
    <n v="356834980928919"/>
    <x v="3"/>
    <n v="5266"/>
    <s v="No"/>
    <x v="0"/>
    <n v="211.82757559567401"/>
    <n v="2118275755956740"/>
    <n v="27.192777135025398"/>
    <n v="2719277713502540"/>
    <x v="471"/>
    <n v="96.4"/>
  </r>
  <r>
    <x v="3"/>
    <n v="64"/>
    <x v="1"/>
    <x v="0"/>
    <x v="1"/>
    <x v="3"/>
    <x v="0"/>
    <x v="5261"/>
    <x v="0"/>
    <x v="3"/>
    <n v="35.678727548699896"/>
    <n v="3.56787275486999"/>
    <n v="3567872754869990"/>
    <x v="3"/>
    <n v="5267"/>
    <s v="No"/>
    <x v="0"/>
    <n v="2506.80748198226"/>
    <n v="2.50680748198226E+16"/>
    <n v="27.226110059336101"/>
    <n v="2722611005933610"/>
    <x v="343"/>
    <n v="94.8"/>
  </r>
  <r>
    <x v="3"/>
    <n v="69"/>
    <x v="1"/>
    <x v="11"/>
    <x v="0"/>
    <x v="3"/>
    <x v="3"/>
    <x v="5262"/>
    <x v="0"/>
    <x v="3"/>
    <n v="35.6620559523449"/>
    <n v="0.35662055952344901"/>
    <n v="356620559523449"/>
    <x v="3"/>
    <n v="5268"/>
    <s v="Si"/>
    <x v="1"/>
    <n v="2446.6287954017698"/>
    <n v="2.44662879540177E+16"/>
    <n v="28.334207437005901"/>
    <n v="2833420743700590"/>
    <x v="316"/>
    <n v="99.1"/>
  </r>
  <r>
    <x v="3"/>
    <n v="72"/>
    <x v="1"/>
    <x v="0"/>
    <x v="2"/>
    <x v="3"/>
    <x v="3"/>
    <x v="5263"/>
    <x v="0"/>
    <x v="3"/>
    <n v="35.652762094353299"/>
    <n v="3.5652762094353299"/>
    <n v="3565276209435330"/>
    <x v="3"/>
    <n v="5269"/>
    <s v="Si"/>
    <x v="1"/>
    <n v="238.175304068879"/>
    <n v="2381753040688790"/>
    <n v="28.853575820463799"/>
    <n v="2885357582046380"/>
    <x v="454"/>
    <n v="103.2"/>
  </r>
  <r>
    <x v="3"/>
    <n v="74"/>
    <x v="1"/>
    <x v="5"/>
    <x v="2"/>
    <x v="3"/>
    <x v="3"/>
    <x v="5264"/>
    <x v="0"/>
    <x v="3"/>
    <n v="35.650415750765603"/>
    <n v="3.5650415750765601"/>
    <n v="3565041575076560"/>
    <x v="3"/>
    <n v="5270"/>
    <s v="Si"/>
    <x v="1"/>
    <n v="239.78862715740399"/>
    <n v="2397886271574040"/>
    <n v="256.43017113095499"/>
    <n v="2.56430171130955E+16"/>
    <x v="503"/>
    <n v="108"/>
  </r>
  <r>
    <x v="3"/>
    <n v="67"/>
    <x v="0"/>
    <x v="2"/>
    <x v="2"/>
    <x v="0"/>
    <x v="3"/>
    <x v="5265"/>
    <x v="0"/>
    <x v="1"/>
    <n v="35.6504036456694"/>
    <n v="3.56504036456694"/>
    <n v="3565040364566940"/>
    <x v="3"/>
    <n v="5271"/>
    <s v="No"/>
    <x v="0"/>
    <n v="258.831824669274"/>
    <n v="2588318246692740"/>
    <n v="226.297259213194"/>
    <n v="2.26297259213194E+16"/>
    <x v="335"/>
    <n v="98.3"/>
  </r>
  <r>
    <x v="3"/>
    <n v="71"/>
    <x v="1"/>
    <x v="5"/>
    <x v="0"/>
    <x v="3"/>
    <x v="3"/>
    <x v="5266"/>
    <x v="0"/>
    <x v="2"/>
    <n v="35.623108483853301"/>
    <n v="35.623108483853301"/>
    <n v="3.56231084838533E+16"/>
    <x v="3"/>
    <n v="5272"/>
    <s v="Si"/>
    <x v="1"/>
    <n v="2516.2445241370101"/>
    <n v="2.51624452413701E+16"/>
    <n v="292.25096930395301"/>
    <n v="2.92250969303953E+16"/>
    <x v="480"/>
    <n v="106.2"/>
  </r>
  <r>
    <x v="3"/>
    <n v="67"/>
    <x v="0"/>
    <x v="10"/>
    <x v="1"/>
    <x v="0"/>
    <x v="3"/>
    <x v="5267"/>
    <x v="1"/>
    <x v="3"/>
    <n v="35.6113473639085"/>
    <n v="3.5611347363908501"/>
    <n v="3561134736390850"/>
    <x v="3"/>
    <n v="5273"/>
    <s v="No"/>
    <x v="0"/>
    <n v="2320.4497255943802"/>
    <n v="2.32044972559438E+16"/>
    <n v="291.16901590684"/>
    <n v="2.9116901590684E+16"/>
    <x v="287"/>
    <n v="98.7"/>
  </r>
  <r>
    <x v="3"/>
    <n v="62"/>
    <x v="1"/>
    <x v="0"/>
    <x v="3"/>
    <x v="0"/>
    <x v="0"/>
    <x v="5268"/>
    <x v="0"/>
    <x v="1"/>
    <n v="35.609560025487504"/>
    <n v="3.5609560025487501"/>
    <n v="3560956002548750"/>
    <x v="3"/>
    <n v="5274"/>
    <s v="No"/>
    <x v="0"/>
    <n v="218.44562235377199"/>
    <n v="2184456223537720"/>
    <n v="230.24144885497401"/>
    <n v="2.30241448854974E+16"/>
    <x v="365"/>
    <n v="98.7"/>
  </r>
  <r>
    <x v="3"/>
    <n v="48"/>
    <x v="0"/>
    <x v="0"/>
    <x v="2"/>
    <x v="3"/>
    <x v="1"/>
    <x v="5269"/>
    <x v="0"/>
    <x v="2"/>
    <n v="35.6069627896849"/>
    <n v="35.6069627896849"/>
    <n v="3.56069627896849E+16"/>
    <x v="3"/>
    <n v="5275"/>
    <s v="No"/>
    <x v="0"/>
    <n v="2032.2546146941199"/>
    <n v="2.03225461469412E+16"/>
    <n v="249.624009431194"/>
    <n v="2.49624009431194E+16"/>
    <x v="16"/>
    <n v="94.9"/>
  </r>
  <r>
    <x v="3"/>
    <n v="66"/>
    <x v="1"/>
    <x v="3"/>
    <x v="2"/>
    <x v="0"/>
    <x v="3"/>
    <x v="5270"/>
    <x v="1"/>
    <x v="1"/>
    <n v="35.550729939293497"/>
    <n v="35.550729939293497"/>
    <n v="3.55507299392935E+16"/>
    <x v="3"/>
    <n v="5276"/>
    <s v="No"/>
    <x v="0"/>
    <n v="244.26973448690501"/>
    <n v="2442697344869050"/>
    <n v="24.573228406459499"/>
    <n v="2457322840645950"/>
    <x v="316"/>
    <n v="100"/>
  </r>
  <r>
    <x v="3"/>
    <n v="50"/>
    <x v="0"/>
    <x v="4"/>
    <x v="2"/>
    <x v="3"/>
    <x v="1"/>
    <x v="5271"/>
    <x v="0"/>
    <x v="1"/>
    <n v="35.535998834949098"/>
    <n v="35.535998834949098"/>
    <n v="3.55359988349491E+16"/>
    <x v="3"/>
    <n v="5277"/>
    <s v="No"/>
    <x v="0"/>
    <n v="2226.70597288512"/>
    <n v="2.22670597288512E+16"/>
    <n v="267.36448001272998"/>
    <n v="2.6736448001273E+16"/>
    <x v="173"/>
    <n v="97.8"/>
  </r>
  <r>
    <x v="3"/>
    <n v="47"/>
    <x v="0"/>
    <x v="5"/>
    <x v="1"/>
    <x v="0"/>
    <x v="1"/>
    <x v="5272"/>
    <x v="1"/>
    <x v="1"/>
    <n v="35.5256366574922"/>
    <n v="35.5256366574922"/>
    <n v="3.55256366574922E+16"/>
    <x v="3"/>
    <n v="5278"/>
    <s v="No"/>
    <x v="0"/>
    <n v="2156.3713742104701"/>
    <n v="2.15637137421047E+16"/>
    <n v="226.45318213544101"/>
    <n v="2.26453182135441E+16"/>
    <x v="6"/>
    <n v="97.2"/>
  </r>
  <r>
    <x v="3"/>
    <n v="66"/>
    <x v="0"/>
    <x v="2"/>
    <x v="2"/>
    <x v="3"/>
    <x v="3"/>
    <x v="5273"/>
    <x v="0"/>
    <x v="1"/>
    <n v="35.483212653901703"/>
    <n v="3.5483212653901699"/>
    <n v="3548321265390170"/>
    <x v="3"/>
    <n v="5279"/>
    <s v="No"/>
    <x v="0"/>
    <n v="2220.3969686174701"/>
    <n v="2.22039696861747E+16"/>
    <n v="26.069685322207501"/>
    <n v="2606968532220750"/>
    <x v="445"/>
    <n v="102.9"/>
  </r>
  <r>
    <x v="3"/>
    <n v="51"/>
    <x v="1"/>
    <x v="7"/>
    <x v="1"/>
    <x v="0"/>
    <x v="1"/>
    <x v="5274"/>
    <x v="0"/>
    <x v="2"/>
    <n v="35.453718484605304"/>
    <n v="3.5453718484605301"/>
    <n v="3545371848460530"/>
    <x v="3"/>
    <n v="5280"/>
    <s v="No"/>
    <x v="0"/>
    <n v="2162.4657068493002"/>
    <n v="2.1624657068493E+16"/>
    <n v="250.58328679568501"/>
    <n v="2.50583286795685E+16"/>
    <x v="77"/>
    <n v="92.8"/>
  </r>
  <r>
    <x v="3"/>
    <n v="62"/>
    <x v="1"/>
    <x v="9"/>
    <x v="0"/>
    <x v="3"/>
    <x v="0"/>
    <x v="5275"/>
    <x v="0"/>
    <x v="0"/>
    <n v="35.453643872838995"/>
    <n v="3.5453643872838998"/>
    <n v="3545364387283900"/>
    <x v="3"/>
    <n v="5281"/>
    <s v="Si"/>
    <x v="1"/>
    <n v="2262.2462871482298"/>
    <n v="2.26224628714823E+16"/>
    <n v="291.68067050123898"/>
    <n v="2.91680670501239E+16"/>
    <x v="335"/>
    <n v="98"/>
  </r>
  <r>
    <x v="3"/>
    <n v="70"/>
    <x v="0"/>
    <x v="7"/>
    <x v="2"/>
    <x v="0"/>
    <x v="3"/>
    <x v="5276"/>
    <x v="0"/>
    <x v="1"/>
    <n v="35.441937184479499"/>
    <n v="3.5441937184479499"/>
    <n v="3544193718447950"/>
    <x v="3"/>
    <n v="5282"/>
    <s v="No"/>
    <x v="0"/>
    <n v="2121.1211028427501"/>
    <n v="2.12112110284275E+16"/>
    <n v="251.426970053118"/>
    <n v="2.51426970053118E+16"/>
    <x v="497"/>
    <n v="108.3"/>
  </r>
  <r>
    <x v="3"/>
    <n v="62"/>
    <x v="0"/>
    <x v="8"/>
    <x v="2"/>
    <x v="3"/>
    <x v="0"/>
    <x v="5277"/>
    <x v="0"/>
    <x v="1"/>
    <n v="35.420032779309302"/>
    <n v="35.420032779309302"/>
    <n v="3.54200327793093E+16"/>
    <x v="3"/>
    <n v="5283"/>
    <s v="No"/>
    <x v="0"/>
    <n v="2071.6994084845901"/>
    <n v="2.07169940848459E+16"/>
    <n v="236.006059133522"/>
    <n v="2.36006059133522E+16"/>
    <x v="272"/>
    <n v="97.7"/>
  </r>
  <r>
    <x v="3"/>
    <n v="69"/>
    <x v="0"/>
    <x v="2"/>
    <x v="1"/>
    <x v="0"/>
    <x v="3"/>
    <x v="5278"/>
    <x v="1"/>
    <x v="3"/>
    <n v="35.361822215160103"/>
    <n v="3.5361822215160101"/>
    <n v="3536182221516010"/>
    <x v="3"/>
    <n v="5284"/>
    <s v="No"/>
    <x v="0"/>
    <n v="2182.37103567848"/>
    <n v="2.18237103567848E+16"/>
    <n v="243.033305920099"/>
    <n v="2.43033305920099E+16"/>
    <x v="312"/>
    <n v="93.3"/>
  </r>
  <r>
    <x v="3"/>
    <n v="66"/>
    <x v="0"/>
    <x v="2"/>
    <x v="2"/>
    <x v="3"/>
    <x v="3"/>
    <x v="5279"/>
    <x v="1"/>
    <x v="3"/>
    <n v="35.338469976021194"/>
    <n v="0.35338469976021197"/>
    <n v="353384699760212"/>
    <x v="3"/>
    <n v="5285"/>
    <s v="No"/>
    <x v="0"/>
    <n v="210.099814776675"/>
    <n v="2100998147766750"/>
    <n v="24.2925412681487"/>
    <n v="2429254126814870"/>
    <x v="401"/>
    <n v="100.1"/>
  </r>
  <r>
    <x v="3"/>
    <n v="56"/>
    <x v="1"/>
    <x v="0"/>
    <x v="0"/>
    <x v="0"/>
    <x v="0"/>
    <x v="5280"/>
    <x v="0"/>
    <x v="0"/>
    <n v="35.314874837396196"/>
    <n v="35.314874837396196"/>
    <n v="3.53148748373962E+16"/>
    <x v="3"/>
    <n v="5286"/>
    <s v="No"/>
    <x v="0"/>
    <n v="208.564043140802"/>
    <n v="2085640431408020"/>
    <n v="245.51415996992199"/>
    <n v="2.45514159969922E+16"/>
    <x v="472"/>
    <n v="99.1"/>
  </r>
  <r>
    <x v="3"/>
    <n v="65"/>
    <x v="1"/>
    <x v="9"/>
    <x v="0"/>
    <x v="3"/>
    <x v="3"/>
    <x v="5281"/>
    <x v="0"/>
    <x v="1"/>
    <n v="35.3055273336835"/>
    <n v="3.5305527333683502"/>
    <n v="3530552733368350"/>
    <x v="3"/>
    <n v="5287"/>
    <s v="No"/>
    <x v="0"/>
    <n v="2267.6251041170799"/>
    <n v="2.26762510411708E+16"/>
    <n v="243.93540589115801"/>
    <n v="2.43935405891158E+16"/>
    <x v="412"/>
    <n v="105.1"/>
  </r>
  <r>
    <x v="3"/>
    <n v="49"/>
    <x v="0"/>
    <x v="9"/>
    <x v="1"/>
    <x v="1"/>
    <x v="1"/>
    <x v="5282"/>
    <x v="1"/>
    <x v="1"/>
    <n v="35.298448715208799"/>
    <n v="35.298448715208799"/>
    <n v="3529844871520880"/>
    <x v="3"/>
    <n v="5288"/>
    <s v="No"/>
    <x v="0"/>
    <n v="2014.22383813173"/>
    <n v="2.01422383813173E+16"/>
    <n v="226.625883819904"/>
    <n v="2.26625883819904E+16"/>
    <x v="416"/>
    <n v="89.8"/>
  </r>
  <r>
    <x v="3"/>
    <n v="48"/>
    <x v="0"/>
    <x v="12"/>
    <x v="1"/>
    <x v="2"/>
    <x v="1"/>
    <x v="5283"/>
    <x v="1"/>
    <x v="0"/>
    <n v="35.269342316181095"/>
    <n v="3.5269342316181098"/>
    <n v="3526934231618110"/>
    <x v="3"/>
    <n v="5289"/>
    <s v="No"/>
    <x v="0"/>
    <n v="1894.72064459175"/>
    <n v="1.89472064459175E+16"/>
    <n v="222.68715623052501"/>
    <n v="2.22687156230525E+16"/>
    <x v="311"/>
    <n v="89"/>
  </r>
  <r>
    <x v="3"/>
    <n v="71"/>
    <x v="0"/>
    <x v="0"/>
    <x v="2"/>
    <x v="0"/>
    <x v="3"/>
    <x v="5284"/>
    <x v="0"/>
    <x v="1"/>
    <n v="35.233268246591699"/>
    <n v="35.233268246591699"/>
    <n v="3.52332682465917E+16"/>
    <x v="3"/>
    <n v="5290"/>
    <s v="No"/>
    <x v="0"/>
    <n v="24.983891363487501"/>
    <n v="249838913634875"/>
    <n v="283.33645724993499"/>
    <n v="2.83336457249935E+16"/>
    <x v="545"/>
    <n v="111.5"/>
  </r>
  <r>
    <x v="3"/>
    <n v="60"/>
    <x v="1"/>
    <x v="0"/>
    <x v="3"/>
    <x v="3"/>
    <x v="0"/>
    <x v="5285"/>
    <x v="1"/>
    <x v="3"/>
    <n v="35.2273458996169"/>
    <n v="3.52273458996169"/>
    <n v="3522734589961690"/>
    <x v="3"/>
    <n v="5291"/>
    <s v="Si"/>
    <x v="1"/>
    <n v="268.09184177841399"/>
    <n v="2680918417784140"/>
    <n v="270.86772072358798"/>
    <n v="2.70867720723588E+16"/>
    <x v="279"/>
    <n v="99.7"/>
  </r>
  <r>
    <x v="3"/>
    <n v="55"/>
    <x v="0"/>
    <x v="2"/>
    <x v="3"/>
    <x v="3"/>
    <x v="0"/>
    <x v="5286"/>
    <x v="1"/>
    <x v="1"/>
    <n v="35.224601589710097"/>
    <n v="35.224601589710097"/>
    <n v="3.52246015897101E+16"/>
    <x v="3"/>
    <n v="5292"/>
    <s v="Si"/>
    <x v="1"/>
    <n v="2390.38751094493"/>
    <n v="2.39038751094493E+16"/>
    <n v="26.906868645198301"/>
    <n v="2690686864519830"/>
    <x v="317"/>
    <n v="105.1"/>
  </r>
  <r>
    <x v="3"/>
    <n v="67"/>
    <x v="0"/>
    <x v="5"/>
    <x v="2"/>
    <x v="3"/>
    <x v="3"/>
    <x v="5287"/>
    <x v="0"/>
    <x v="1"/>
    <n v="35.200393058131802"/>
    <n v="35.200393058131802"/>
    <n v="3520039305813180"/>
    <x v="3"/>
    <n v="5293"/>
    <s v="Si"/>
    <x v="1"/>
    <n v="2171.7409993905098"/>
    <n v="2.17174099939051E+16"/>
    <n v="237.05260307467299"/>
    <n v="2.37052603074673E+16"/>
    <x v="321"/>
    <n v="99.1"/>
  </r>
  <r>
    <x v="3"/>
    <n v="70"/>
    <x v="1"/>
    <x v="9"/>
    <x v="2"/>
    <x v="3"/>
    <x v="3"/>
    <x v="5288"/>
    <x v="0"/>
    <x v="3"/>
    <n v="35.1808007313644"/>
    <n v="35.1808007313644"/>
    <n v="3518080073136440"/>
    <x v="3"/>
    <n v="5294"/>
    <s v="No"/>
    <x v="0"/>
    <n v="2081.9225817173701"/>
    <n v="2.08192258171737E+16"/>
    <n v="29.517679672565801"/>
    <n v="2951767967256580"/>
    <x v="295"/>
    <n v="107.6"/>
  </r>
  <r>
    <x v="3"/>
    <n v="56"/>
    <x v="0"/>
    <x v="16"/>
    <x v="3"/>
    <x v="3"/>
    <x v="0"/>
    <x v="5289"/>
    <x v="0"/>
    <x v="2"/>
    <n v="35.136137477622697"/>
    <n v="0.35136137477622698"/>
    <n v="351361374776227"/>
    <x v="3"/>
    <n v="5295"/>
    <s v="Si"/>
    <x v="1"/>
    <n v="2781.76092946475"/>
    <n v="2.78176092946475E+16"/>
    <n v="3.0000000000000001E-12"/>
    <n v="300"/>
    <x v="363"/>
    <n v="111.2"/>
  </r>
  <r>
    <x v="3"/>
    <n v="55"/>
    <x v="0"/>
    <x v="16"/>
    <x v="2"/>
    <x v="3"/>
    <x v="0"/>
    <x v="5290"/>
    <x v="0"/>
    <x v="1"/>
    <n v="35.115464745047902"/>
    <n v="35.115464745047902"/>
    <n v="3.51154647450479E+16"/>
    <x v="3"/>
    <n v="5296"/>
    <s v="Si"/>
    <x v="1"/>
    <n v="228.89067646531299"/>
    <n v="2288906764653130"/>
    <n v="3.0000000000000001E-12"/>
    <n v="300"/>
    <x v="507"/>
    <n v="106.1"/>
  </r>
  <r>
    <x v="3"/>
    <n v="56"/>
    <x v="1"/>
    <x v="9"/>
    <x v="2"/>
    <x v="3"/>
    <x v="0"/>
    <x v="5291"/>
    <x v="0"/>
    <x v="0"/>
    <n v="35.102237649764298"/>
    <n v="35.102237649764298"/>
    <n v="3510223764976430"/>
    <x v="3"/>
    <n v="5297"/>
    <s v="No"/>
    <x v="0"/>
    <n v="224.26180039950299"/>
    <n v="2242618003995030"/>
    <n v="231.9017601043"/>
    <n v="2.319017601043E+16"/>
    <x v="377"/>
    <n v="103.5"/>
  </r>
  <r>
    <x v="3"/>
    <n v="51"/>
    <x v="1"/>
    <x v="7"/>
    <x v="1"/>
    <x v="0"/>
    <x v="1"/>
    <x v="5292"/>
    <x v="0"/>
    <x v="0"/>
    <n v="35.078734838155697"/>
    <n v="3.5078734838155698"/>
    <n v="3507873483815570"/>
    <x v="3"/>
    <n v="5298"/>
    <s v="No"/>
    <x v="0"/>
    <n v="2218.63991236847"/>
    <n v="2.21863991236847E+16"/>
    <n v="23.679633580307701"/>
    <n v="2367963358030770"/>
    <x v="365"/>
    <n v="89"/>
  </r>
  <r>
    <x v="3"/>
    <n v="52"/>
    <x v="1"/>
    <x v="2"/>
    <x v="1"/>
    <x v="0"/>
    <x v="1"/>
    <x v="5293"/>
    <x v="1"/>
    <x v="0"/>
    <n v="35.053823222756705"/>
    <n v="3.5053823222756701"/>
    <n v="3505382322275670"/>
    <x v="3"/>
    <n v="5299"/>
    <s v="No"/>
    <x v="0"/>
    <n v="214.11700625427599"/>
    <n v="2141170062542760"/>
    <n v="27.021873993525201"/>
    <n v="2702187399352520"/>
    <x v="55"/>
    <n v="87.4"/>
  </r>
  <r>
    <x v="3"/>
    <n v="63"/>
    <x v="0"/>
    <x v="1"/>
    <x v="3"/>
    <x v="3"/>
    <x v="0"/>
    <x v="5294"/>
    <x v="0"/>
    <x v="0"/>
    <n v="35.045058128607302"/>
    <n v="35.045058128607302"/>
    <n v="3.50450581286073E+16"/>
    <x v="3"/>
    <n v="5300"/>
    <s v="Si"/>
    <x v="1"/>
    <n v="238.78161698452499"/>
    <n v="2387816169845250"/>
    <n v="3.0000000000000001E-12"/>
    <n v="300"/>
    <x v="255"/>
    <n v="109.4"/>
  </r>
  <r>
    <x v="3"/>
    <n v="67"/>
    <x v="1"/>
    <x v="11"/>
    <x v="1"/>
    <x v="3"/>
    <x v="3"/>
    <x v="5295"/>
    <x v="1"/>
    <x v="3"/>
    <n v="35.008904573751799"/>
    <n v="35.008904573751799"/>
    <n v="3500890457375180"/>
    <x v="3"/>
    <n v="5301"/>
    <s v="No"/>
    <x v="0"/>
    <n v="237.83936668247901"/>
    <n v="2378393666824790"/>
    <n v="270.828467340614"/>
    <n v="2.70828467340614E+16"/>
    <x v="322"/>
    <n v="98.9"/>
  </r>
  <r>
    <x v="4"/>
    <n v="56"/>
    <x v="1"/>
    <x v="2"/>
    <x v="1"/>
    <x v="0"/>
    <x v="0"/>
    <x v="5296"/>
    <x v="1"/>
    <x v="3"/>
    <n v="39.9732929273775"/>
    <n v="3.9973292927377502"/>
    <n v="3997329292737750"/>
    <x v="3"/>
    <n v="5302"/>
    <s v="No"/>
    <x v="0"/>
    <n v="2266.1652898848101"/>
    <n v="2.26616528988481E+16"/>
    <n v="209.72257017301499"/>
    <n v="2.09722570173015E+16"/>
    <x v="458"/>
    <n v="101"/>
  </r>
  <r>
    <x v="4"/>
    <n v="55"/>
    <x v="0"/>
    <x v="1"/>
    <x v="2"/>
    <x v="3"/>
    <x v="0"/>
    <x v="5297"/>
    <x v="0"/>
    <x v="1"/>
    <n v="39.841011838998497"/>
    <n v="3.9841011838998499"/>
    <n v="3984101183899850"/>
    <x v="3"/>
    <n v="5303"/>
    <s v="Si"/>
    <x v="1"/>
    <n v="2683.5677539405101"/>
    <n v="2.68356775394051E+16"/>
    <n v="26.891500406684099"/>
    <n v="2689150040668410"/>
    <x v="518"/>
    <n v="108.4"/>
  </r>
  <r>
    <x v="4"/>
    <n v="60"/>
    <x v="1"/>
    <x v="2"/>
    <x v="3"/>
    <x v="3"/>
    <x v="0"/>
    <x v="5298"/>
    <x v="0"/>
    <x v="1"/>
    <n v="39.750130795627598"/>
    <n v="3.9750130795627601"/>
    <n v="3975013079562760"/>
    <x v="3"/>
    <n v="5304"/>
    <s v="Si"/>
    <x v="1"/>
    <n v="2621.6814702215602"/>
    <n v="2.62168147022156E+16"/>
    <n v="27.1684338662626"/>
    <n v="2716843386626260"/>
    <x v="382"/>
    <n v="101.5"/>
  </r>
  <r>
    <x v="4"/>
    <n v="59"/>
    <x v="1"/>
    <x v="6"/>
    <x v="2"/>
    <x v="3"/>
    <x v="0"/>
    <x v="5299"/>
    <x v="0"/>
    <x v="0"/>
    <n v="39.679369643557003"/>
    <n v="3.9679369643557001"/>
    <n v="3967936964355700"/>
    <x v="3"/>
    <n v="5305"/>
    <s v="No"/>
    <x v="0"/>
    <n v="2540.9639779336198"/>
    <n v="2.54096397793362E+16"/>
    <n v="27.147100334479902"/>
    <n v="2714710033447990"/>
    <x v="420"/>
    <n v="109.5"/>
  </r>
  <r>
    <x v="4"/>
    <n v="51"/>
    <x v="0"/>
    <x v="5"/>
    <x v="2"/>
    <x v="3"/>
    <x v="1"/>
    <x v="5300"/>
    <x v="0"/>
    <x v="1"/>
    <n v="39.646276226008197"/>
    <n v="0.39646276226008198"/>
    <n v="396462762260082"/>
    <x v="3"/>
    <n v="5306"/>
    <s v="Si"/>
    <x v="1"/>
    <n v="2443.9965035219002"/>
    <n v="2.4439965035219E+16"/>
    <n v="29.6383313592505"/>
    <n v="2963833135925050"/>
    <x v="213"/>
    <n v="95.7"/>
  </r>
  <r>
    <x v="4"/>
    <n v="56"/>
    <x v="1"/>
    <x v="9"/>
    <x v="1"/>
    <x v="2"/>
    <x v="0"/>
    <x v="5301"/>
    <x v="1"/>
    <x v="1"/>
    <n v="39.628013029496095"/>
    <n v="39.628013029496095"/>
    <n v="3.9628013029496096E+16"/>
    <x v="3"/>
    <n v="5307"/>
    <s v="No"/>
    <x v="0"/>
    <n v="2047.2539449000201"/>
    <n v="2.04725394490002E+16"/>
    <n v="245.38901905533399"/>
    <n v="2.45389019055334E+16"/>
    <x v="189"/>
    <n v="101.2"/>
  </r>
  <r>
    <x v="4"/>
    <n v="65"/>
    <x v="0"/>
    <x v="5"/>
    <x v="3"/>
    <x v="3"/>
    <x v="3"/>
    <x v="1496"/>
    <x v="0"/>
    <x v="3"/>
    <n v="39.579117951038597"/>
    <n v="3.9579117951038598"/>
    <n v="3957911795103860"/>
    <x v="3"/>
    <n v="5308"/>
    <s v="Si"/>
    <x v="1"/>
    <n v="250.84783213270799"/>
    <n v="2508478321327080"/>
    <n v="3.0000000000000001E-12"/>
    <n v="300"/>
    <x v="334"/>
    <n v="102.6"/>
  </r>
  <r>
    <x v="4"/>
    <n v="71"/>
    <x v="0"/>
    <x v="6"/>
    <x v="2"/>
    <x v="3"/>
    <x v="3"/>
    <x v="5302"/>
    <x v="0"/>
    <x v="3"/>
    <n v="39.566731586723904"/>
    <n v="39.566731586723904"/>
    <n v="3.9566731586723904E+16"/>
    <x v="3"/>
    <n v="5309"/>
    <s v="Si"/>
    <x v="1"/>
    <n v="2168.9768360568701"/>
    <n v="2.16897683605687E+16"/>
    <n v="24.6784483679277"/>
    <n v="2467844836792770"/>
    <x v="415"/>
    <n v="114"/>
  </r>
  <r>
    <x v="4"/>
    <n v="60"/>
    <x v="0"/>
    <x v="3"/>
    <x v="2"/>
    <x v="3"/>
    <x v="0"/>
    <x v="5303"/>
    <x v="1"/>
    <x v="3"/>
    <n v="39.548557696067"/>
    <n v="3.9548557696067001E-2"/>
    <n v="39548557696067"/>
    <x v="3"/>
    <n v="5310"/>
    <s v="Si"/>
    <x v="1"/>
    <n v="2462.8222802913501"/>
    <n v="2.46282228029135E+16"/>
    <n v="286.22420076059302"/>
    <n v="2.86224200760593E+16"/>
    <x v="444"/>
    <n v="110.2"/>
  </r>
  <r>
    <x v="4"/>
    <n v="61"/>
    <x v="1"/>
    <x v="3"/>
    <x v="1"/>
    <x v="3"/>
    <x v="0"/>
    <x v="5304"/>
    <x v="0"/>
    <x v="1"/>
    <n v="39.528751972720094"/>
    <n v="39.528751972720094"/>
    <n v="3.9528751972720096E+16"/>
    <x v="3"/>
    <n v="5311"/>
    <s v="No"/>
    <x v="0"/>
    <n v="246.51264928796701"/>
    <n v="2465126492879670"/>
    <n v="28.1218691186805"/>
    <n v="2812186911868050"/>
    <x v="315"/>
    <n v="97.6"/>
  </r>
  <r>
    <x v="4"/>
    <n v="51"/>
    <x v="0"/>
    <x v="16"/>
    <x v="3"/>
    <x v="2"/>
    <x v="1"/>
    <x v="5305"/>
    <x v="1"/>
    <x v="0"/>
    <n v="39.367660704069905"/>
    <n v="39.367660704069905"/>
    <n v="3.9367660704069904E+16"/>
    <x v="3"/>
    <n v="5312"/>
    <s v="No"/>
    <x v="0"/>
    <n v="2281.36698660807"/>
    <n v="2.28136698660807E+16"/>
    <n v="24.788722731284398"/>
    <n v="2478872273128440"/>
    <x v="133"/>
    <n v="98.9"/>
  </r>
  <r>
    <x v="4"/>
    <n v="67"/>
    <x v="1"/>
    <x v="0"/>
    <x v="0"/>
    <x v="3"/>
    <x v="3"/>
    <x v="5306"/>
    <x v="0"/>
    <x v="0"/>
    <n v="39.278564824537902"/>
    <n v="3.92785648245379"/>
    <n v="3927856482453790"/>
    <x v="3"/>
    <n v="5313"/>
    <s v="Si"/>
    <x v="1"/>
    <n v="2275.66028203208"/>
    <n v="2.27566028203208E+16"/>
    <n v="232.70107696613599"/>
    <n v="2.32701076966136E+16"/>
    <x v="475"/>
    <n v="104"/>
  </r>
  <r>
    <x v="4"/>
    <n v="65"/>
    <x v="0"/>
    <x v="1"/>
    <x v="2"/>
    <x v="3"/>
    <x v="3"/>
    <x v="5307"/>
    <x v="0"/>
    <x v="0"/>
    <n v="39.260138796742801"/>
    <n v="39.260138796742801"/>
    <n v="3.92601387967428E+16"/>
    <x v="3"/>
    <n v="5314"/>
    <s v="Si"/>
    <x v="1"/>
    <n v="2407.7250817498398"/>
    <n v="2.40772508174984E+16"/>
    <n v="26.449775716605"/>
    <n v="2644977571660500"/>
    <x v="313"/>
    <n v="107.3"/>
  </r>
  <r>
    <x v="4"/>
    <n v="56"/>
    <x v="0"/>
    <x v="5"/>
    <x v="1"/>
    <x v="3"/>
    <x v="0"/>
    <x v="5308"/>
    <x v="0"/>
    <x v="1"/>
    <n v="39.2376697151496"/>
    <n v="3.9237669715149601"/>
    <n v="3923766971514960"/>
    <x v="3"/>
    <n v="5315"/>
    <s v="Si"/>
    <x v="1"/>
    <n v="2345.98210500815"/>
    <n v="2.34598210500815E+16"/>
    <n v="25.0936991764599"/>
    <n v="2509369917645990"/>
    <x v="292"/>
    <n v="109.5"/>
  </r>
  <r>
    <x v="4"/>
    <n v="60"/>
    <x v="0"/>
    <x v="1"/>
    <x v="3"/>
    <x v="2"/>
    <x v="0"/>
    <x v="5309"/>
    <x v="1"/>
    <x v="3"/>
    <n v="39.213411307888002"/>
    <n v="3.9213411307888002"/>
    <n v="3921341130788800"/>
    <x v="3"/>
    <n v="5316"/>
    <s v="No"/>
    <x v="0"/>
    <n v="1991.71770286283"/>
    <n v="1.99171770286283E+16"/>
    <n v="206.8137586135"/>
    <n v="2.068137586135E+16"/>
    <x v="321"/>
    <n v="103.2"/>
  </r>
  <r>
    <x v="4"/>
    <n v="66"/>
    <x v="0"/>
    <x v="9"/>
    <x v="2"/>
    <x v="3"/>
    <x v="3"/>
    <x v="5310"/>
    <x v="0"/>
    <x v="1"/>
    <n v="39.193964176948597"/>
    <n v="3.9193964176948599"/>
    <n v="3919396417694860"/>
    <x v="3"/>
    <n v="5317"/>
    <s v="Si"/>
    <x v="1"/>
    <n v="2407.5044237658799"/>
    <n v="2.40750442376588E+16"/>
    <n v="27.1119074393247"/>
    <n v="2711190743932470"/>
    <x v="387"/>
    <n v="111"/>
  </r>
  <r>
    <x v="4"/>
    <n v="69"/>
    <x v="1"/>
    <x v="0"/>
    <x v="2"/>
    <x v="3"/>
    <x v="3"/>
    <x v="5311"/>
    <x v="1"/>
    <x v="3"/>
    <n v="39.184701520568197"/>
    <n v="39.184701520568197"/>
    <n v="3.91847015205682E+16"/>
    <x v="3"/>
    <n v="5318"/>
    <s v="Si"/>
    <x v="1"/>
    <n v="2292.20153190267"/>
    <n v="2.29220153190267E+16"/>
    <n v="251.14392171543599"/>
    <n v="2.51143921715436E+16"/>
    <x v="320"/>
    <n v="101.7"/>
  </r>
  <r>
    <x v="4"/>
    <n v="72"/>
    <x v="1"/>
    <x v="8"/>
    <x v="2"/>
    <x v="3"/>
    <x v="3"/>
    <x v="5312"/>
    <x v="1"/>
    <x v="3"/>
    <n v="39.172947663166397"/>
    <n v="39.172947663166397"/>
    <n v="3.91729476631664E+16"/>
    <x v="3"/>
    <n v="5319"/>
    <s v="Si"/>
    <x v="1"/>
    <n v="2412.5639181901602"/>
    <n v="2.41256391819016E+16"/>
    <n v="24.037724439312299"/>
    <n v="2403772443931230"/>
    <x v="544"/>
    <n v="111.2"/>
  </r>
  <r>
    <x v="4"/>
    <n v="58"/>
    <x v="1"/>
    <x v="0"/>
    <x v="1"/>
    <x v="3"/>
    <x v="0"/>
    <x v="5313"/>
    <x v="1"/>
    <x v="3"/>
    <n v="39.153788828281002"/>
    <n v="3.9153788828281"/>
    <n v="3915378882828100"/>
    <x v="3"/>
    <n v="5320"/>
    <s v="No"/>
    <x v="0"/>
    <n v="216.64691277971701"/>
    <n v="2166469127797170"/>
    <n v="22.255369889686499"/>
    <n v="2225536988968650"/>
    <x v="157"/>
    <n v="101.5"/>
  </r>
  <r>
    <x v="4"/>
    <n v="45"/>
    <x v="0"/>
    <x v="9"/>
    <x v="1"/>
    <x v="0"/>
    <x v="1"/>
    <x v="5314"/>
    <x v="0"/>
    <x v="0"/>
    <n v="39.129470284980002"/>
    <n v="39.129470284980002"/>
    <n v="3.912947028498E+16"/>
    <x v="3"/>
    <n v="5321"/>
    <s v="No"/>
    <x v="0"/>
    <n v="2351.9206958722598"/>
    <n v="2.35192069587226E+16"/>
    <n v="26.167411142100001"/>
    <n v="2616741114210000"/>
    <x v="280"/>
    <n v="98.4"/>
  </r>
  <r>
    <x v="4"/>
    <n v="68"/>
    <x v="0"/>
    <x v="1"/>
    <x v="2"/>
    <x v="3"/>
    <x v="3"/>
    <x v="5315"/>
    <x v="0"/>
    <x v="1"/>
    <n v="39.1245602150615"/>
    <n v="3.9124560215061499"/>
    <n v="3912456021506150"/>
    <x v="3"/>
    <n v="5322"/>
    <s v="Si"/>
    <x v="1"/>
    <n v="2037.8652307763"/>
    <n v="2.0378652307763E+16"/>
    <n v="288.90586296961902"/>
    <n v="2.88905862969619E+16"/>
    <x v="448"/>
    <n v="106.7"/>
  </r>
  <r>
    <x v="4"/>
    <n v="58"/>
    <x v="0"/>
    <x v="15"/>
    <x v="2"/>
    <x v="2"/>
    <x v="0"/>
    <x v="5316"/>
    <x v="0"/>
    <x v="2"/>
    <n v="39.030300434553901"/>
    <n v="3.9030300434553902"/>
    <n v="3903030043455390"/>
    <x v="3"/>
    <n v="5323"/>
    <s v="Si"/>
    <x v="1"/>
    <n v="2591.1938244068001"/>
    <n v="2.5911938244068E+16"/>
    <n v="3.0000000000000001E-12"/>
    <n v="300"/>
    <x v="493"/>
    <n v="107.5"/>
  </r>
  <r>
    <x v="4"/>
    <n v="63"/>
    <x v="0"/>
    <x v="5"/>
    <x v="1"/>
    <x v="3"/>
    <x v="0"/>
    <x v="5317"/>
    <x v="1"/>
    <x v="3"/>
    <n v="39.008794492292601"/>
    <n v="3.9008794492292602"/>
    <n v="3900879449229260"/>
    <x v="3"/>
    <n v="5324"/>
    <s v="No"/>
    <x v="0"/>
    <n v="2544.7421440399999"/>
    <n v="2.54474214404E+16"/>
    <n v="227.282741379599"/>
    <n v="2.27282741379599E+16"/>
    <x v="438"/>
    <n v="101.4"/>
  </r>
  <r>
    <x v="4"/>
    <n v="59"/>
    <x v="1"/>
    <x v="4"/>
    <x v="3"/>
    <x v="0"/>
    <x v="0"/>
    <x v="5318"/>
    <x v="1"/>
    <x v="3"/>
    <n v="38.9713195452752"/>
    <n v="38.9713195452752"/>
    <n v="3.89713195452752E+16"/>
    <x v="3"/>
    <n v="5325"/>
    <s v="Si"/>
    <x v="1"/>
    <n v="2164.3935218555798"/>
    <n v="2.16439352185558E+16"/>
    <n v="255.47591118293099"/>
    <n v="2.55475911182931E+16"/>
    <x v="386"/>
    <n v="97.5"/>
  </r>
  <r>
    <x v="4"/>
    <n v="67"/>
    <x v="0"/>
    <x v="8"/>
    <x v="0"/>
    <x v="3"/>
    <x v="3"/>
    <x v="5319"/>
    <x v="0"/>
    <x v="0"/>
    <n v="38.945195961174797"/>
    <n v="38.945195961174797"/>
    <n v="3.89451959611748E+16"/>
    <x v="3"/>
    <n v="5326"/>
    <s v="No"/>
    <x v="0"/>
    <n v="2443.9744887698098"/>
    <n v="2.44397448876981E+16"/>
    <n v="2.7670896538457401"/>
    <n v="276708965384574"/>
    <x v="425"/>
    <n v="104.1"/>
  </r>
  <r>
    <x v="4"/>
    <n v="59"/>
    <x v="0"/>
    <x v="15"/>
    <x v="0"/>
    <x v="3"/>
    <x v="0"/>
    <x v="5320"/>
    <x v="1"/>
    <x v="1"/>
    <n v="38.822787351967698"/>
    <n v="38.822787351967698"/>
    <n v="3.8822787351967696E+16"/>
    <x v="3"/>
    <n v="5327"/>
    <s v="Si"/>
    <x v="1"/>
    <n v="247.591541073629"/>
    <n v="2475915410736290"/>
    <n v="282.379615023479"/>
    <n v="2.82379615023479E+16"/>
    <x v="453"/>
    <n v="107.6"/>
  </r>
  <r>
    <x v="4"/>
    <n v="58"/>
    <x v="0"/>
    <x v="2"/>
    <x v="3"/>
    <x v="3"/>
    <x v="0"/>
    <x v="5321"/>
    <x v="0"/>
    <x v="1"/>
    <n v="38.810685645491198"/>
    <n v="3.8810685645491199"/>
    <n v="3881068564549120"/>
    <x v="3"/>
    <n v="5328"/>
    <s v="No"/>
    <x v="0"/>
    <n v="2446.0096665425899"/>
    <n v="2.44600966654259E+16"/>
    <n v="292.12449171268901"/>
    <n v="2.92124491712689E+16"/>
    <x v="400"/>
    <n v="103.4"/>
  </r>
  <r>
    <x v="4"/>
    <n v="69"/>
    <x v="0"/>
    <x v="9"/>
    <x v="0"/>
    <x v="3"/>
    <x v="3"/>
    <x v="5322"/>
    <x v="0"/>
    <x v="1"/>
    <n v="38.792298292271298"/>
    <n v="38.792298292271298"/>
    <n v="3.8792298292271296E+16"/>
    <x v="3"/>
    <n v="5329"/>
    <s v="No"/>
    <x v="0"/>
    <n v="235.69407360790399"/>
    <n v="2356940736079040"/>
    <n v="26.819455448532199"/>
    <n v="2681945544853220"/>
    <x v="310"/>
    <n v="102.4"/>
  </r>
  <r>
    <x v="4"/>
    <n v="50"/>
    <x v="1"/>
    <x v="0"/>
    <x v="3"/>
    <x v="0"/>
    <x v="1"/>
    <x v="5323"/>
    <x v="1"/>
    <x v="3"/>
    <n v="38.705026274786704"/>
    <n v="38.705026274786704"/>
    <n v="3.8705026274786704E+16"/>
    <x v="3"/>
    <n v="5330"/>
    <s v="Si"/>
    <x v="1"/>
    <n v="2193.0503611373802"/>
    <n v="2.19305036113738E+16"/>
    <n v="26.534571222541999"/>
    <n v="2653457122254200"/>
    <x v="331"/>
    <n v="94.1"/>
  </r>
  <r>
    <x v="4"/>
    <n v="65"/>
    <x v="0"/>
    <x v="7"/>
    <x v="0"/>
    <x v="3"/>
    <x v="3"/>
    <x v="5324"/>
    <x v="0"/>
    <x v="1"/>
    <n v="38.6980163292993"/>
    <n v="38.6980163292993"/>
    <n v="3869801632929930"/>
    <x v="3"/>
    <n v="5331"/>
    <s v="Si"/>
    <x v="1"/>
    <n v="2345.10594937828"/>
    <n v="2.34510594937828E+16"/>
    <n v="262.35194059355399"/>
    <n v="2.62351940593554E+16"/>
    <x v="392"/>
    <n v="108.7"/>
  </r>
  <r>
    <x v="4"/>
    <n v="62"/>
    <x v="0"/>
    <x v="1"/>
    <x v="2"/>
    <x v="3"/>
    <x v="0"/>
    <x v="5325"/>
    <x v="1"/>
    <x v="1"/>
    <n v="38.605586975945499"/>
    <n v="3.8605586975945498"/>
    <n v="3860558697594550"/>
    <x v="3"/>
    <n v="5332"/>
    <s v="No"/>
    <x v="0"/>
    <n v="21.038716281884199"/>
    <n v="210387162818842"/>
    <n v="25.507689251879"/>
    <n v="2550768925187900"/>
    <x v="400"/>
    <n v="99.5"/>
  </r>
  <r>
    <x v="4"/>
    <n v="52"/>
    <x v="0"/>
    <x v="9"/>
    <x v="3"/>
    <x v="3"/>
    <x v="1"/>
    <x v="5326"/>
    <x v="0"/>
    <x v="1"/>
    <n v="38.583416281664505"/>
    <n v="3.8583416281664502"/>
    <n v="3858341628166450"/>
    <x v="3"/>
    <n v="5333"/>
    <s v="No"/>
    <x v="0"/>
    <n v="2221.3890509123698"/>
    <n v="2.22138905091237E+16"/>
    <n v="23.231415595133299"/>
    <n v="2323141559513330"/>
    <x v="238"/>
    <n v="98.1"/>
  </r>
  <r>
    <x v="4"/>
    <n v="71"/>
    <x v="1"/>
    <x v="5"/>
    <x v="0"/>
    <x v="3"/>
    <x v="3"/>
    <x v="5327"/>
    <x v="0"/>
    <x v="1"/>
    <n v="38.581612674960603"/>
    <n v="0.38581612674960603"/>
    <n v="385816126749606"/>
    <x v="3"/>
    <n v="5334"/>
    <s v="Si"/>
    <x v="1"/>
    <n v="245.30036735018101"/>
    <n v="2453003673501810"/>
    <n v="257.24351109405399"/>
    <n v="2.57243511094054E+16"/>
    <x v="554"/>
    <n v="109.2"/>
  </r>
  <r>
    <x v="4"/>
    <n v="62"/>
    <x v="1"/>
    <x v="9"/>
    <x v="2"/>
    <x v="3"/>
    <x v="0"/>
    <x v="5328"/>
    <x v="0"/>
    <x v="3"/>
    <n v="38.576032523634098"/>
    <n v="3.8576032523634098"/>
    <n v="3857603252363410"/>
    <x v="3"/>
    <n v="5335"/>
    <s v="No"/>
    <x v="0"/>
    <n v="243.738667211006"/>
    <n v="2437386672110060"/>
    <n v="29.944870520165001"/>
    <n v="2994487052016500"/>
    <x v="468"/>
    <n v="98.8"/>
  </r>
  <r>
    <x v="4"/>
    <n v="74"/>
    <x v="1"/>
    <x v="2"/>
    <x v="3"/>
    <x v="3"/>
    <x v="3"/>
    <x v="5329"/>
    <x v="0"/>
    <x v="3"/>
    <n v="38.5355652511142"/>
    <n v="3.8535565251114199"/>
    <n v="3853556525111420"/>
    <x v="3"/>
    <n v="5336"/>
    <s v="No"/>
    <x v="0"/>
    <n v="2117.2712347309198"/>
    <n v="2.11727123473092E+16"/>
    <n v="243.83185708897301"/>
    <n v="2.43831857088973E+16"/>
    <x v="268"/>
    <n v="101.3"/>
  </r>
  <r>
    <x v="4"/>
    <n v="57"/>
    <x v="0"/>
    <x v="2"/>
    <x v="1"/>
    <x v="0"/>
    <x v="0"/>
    <x v="5330"/>
    <x v="1"/>
    <x v="3"/>
    <n v="38.482448625242199"/>
    <n v="3.8482448625242198"/>
    <n v="3848244862524220"/>
    <x v="3"/>
    <n v="5337"/>
    <s v="No"/>
    <x v="0"/>
    <n v="2311.36978789879"/>
    <n v="2.31136978789879E+16"/>
    <n v="240.65607817677801"/>
    <n v="2.40656078176778E+16"/>
    <x v="365"/>
    <n v="103.3"/>
  </r>
  <r>
    <x v="4"/>
    <n v="66"/>
    <x v="0"/>
    <x v="7"/>
    <x v="2"/>
    <x v="3"/>
    <x v="3"/>
    <x v="5331"/>
    <x v="0"/>
    <x v="3"/>
    <n v="38.446582826443802"/>
    <n v="3.8446582826443798"/>
    <n v="3844658282644380"/>
    <x v="3"/>
    <n v="5338"/>
    <s v="Si"/>
    <x v="1"/>
    <n v="2373.5336500408998"/>
    <n v="2.3735336500409E+16"/>
    <n v="270.31218190203901"/>
    <n v="2.70312181902039E+16"/>
    <x v="472"/>
    <n v="102.3"/>
  </r>
  <r>
    <x v="4"/>
    <n v="55"/>
    <x v="1"/>
    <x v="2"/>
    <x v="3"/>
    <x v="3"/>
    <x v="0"/>
    <x v="5332"/>
    <x v="1"/>
    <x v="1"/>
    <n v="38.428020145487395"/>
    <n v="3.8428020145487398"/>
    <n v="3842802014548740"/>
    <x v="3"/>
    <n v="5339"/>
    <s v="No"/>
    <x v="0"/>
    <n v="227.95554969946801"/>
    <n v="2279555496994680"/>
    <n v="250.32888352999501"/>
    <n v="2.50328883529995E+16"/>
    <x v="465"/>
    <n v="103.6"/>
  </r>
  <r>
    <x v="4"/>
    <n v="63"/>
    <x v="0"/>
    <x v="2"/>
    <x v="2"/>
    <x v="3"/>
    <x v="0"/>
    <x v="5333"/>
    <x v="1"/>
    <x v="3"/>
    <n v="38.418619386309999"/>
    <n v="38.418619386309999"/>
    <n v="3.841861938631E+16"/>
    <x v="3"/>
    <n v="5340"/>
    <s v="Si"/>
    <x v="1"/>
    <n v="209.778015766924"/>
    <n v="2097780157669240"/>
    <n v="2.3162929097058398"/>
    <n v="231629290970584"/>
    <x v="390"/>
    <n v="98.8"/>
  </r>
  <r>
    <x v="4"/>
    <n v="62"/>
    <x v="0"/>
    <x v="4"/>
    <x v="2"/>
    <x v="2"/>
    <x v="0"/>
    <x v="5334"/>
    <x v="1"/>
    <x v="1"/>
    <n v="38.402807024382497"/>
    <n v="38.402807024382497"/>
    <n v="3840280702438250"/>
    <x v="3"/>
    <n v="5341"/>
    <s v="No"/>
    <x v="0"/>
    <n v="1840.1134559050299"/>
    <n v="1.84011345590503E+16"/>
    <n v="219.17001546309601"/>
    <n v="2.19170015463096E+16"/>
    <x v="458"/>
    <n v="101.7"/>
  </r>
  <r>
    <x v="4"/>
    <n v="60"/>
    <x v="1"/>
    <x v="1"/>
    <x v="2"/>
    <x v="3"/>
    <x v="0"/>
    <x v="5335"/>
    <x v="0"/>
    <x v="1"/>
    <n v="38.338590735364399"/>
    <n v="3.83385907353644"/>
    <n v="3833859073536440"/>
    <x v="3"/>
    <n v="5342"/>
    <s v="Si"/>
    <x v="1"/>
    <n v="250.05763535414201"/>
    <n v="2500576353541420"/>
    <n v="26.631963700241599"/>
    <n v="2663196370024160"/>
    <x v="345"/>
    <n v="108.3"/>
  </r>
  <r>
    <x v="4"/>
    <n v="59"/>
    <x v="1"/>
    <x v="1"/>
    <x v="2"/>
    <x v="3"/>
    <x v="0"/>
    <x v="5336"/>
    <x v="0"/>
    <x v="1"/>
    <n v="38.333458056914701"/>
    <n v="3.83334580569147"/>
    <n v="3833345805691470"/>
    <x v="3"/>
    <n v="5343"/>
    <s v="No"/>
    <x v="0"/>
    <n v="234.83101166256299"/>
    <n v="2348310116625630"/>
    <n v="274.46207566980002"/>
    <n v="2.744620756698E+16"/>
    <x v="343"/>
    <n v="101.3"/>
  </r>
  <r>
    <x v="4"/>
    <n v="68"/>
    <x v="0"/>
    <x v="1"/>
    <x v="2"/>
    <x v="0"/>
    <x v="3"/>
    <x v="5337"/>
    <x v="1"/>
    <x v="3"/>
    <n v="38.285732757332497"/>
    <n v="38.285732757332497"/>
    <n v="3.8285732757332496E+16"/>
    <x v="3"/>
    <n v="5344"/>
    <s v="No"/>
    <x v="0"/>
    <n v="2159.5317989512901"/>
    <n v="2.15953179895129E+16"/>
    <n v="196.36249914712999"/>
    <n v="1.9636249914713E+16"/>
    <x v="298"/>
    <n v="102.6"/>
  </r>
  <r>
    <x v="4"/>
    <n v="53"/>
    <x v="1"/>
    <x v="10"/>
    <x v="3"/>
    <x v="2"/>
    <x v="1"/>
    <x v="5338"/>
    <x v="0"/>
    <x v="1"/>
    <n v="38.238473208993199"/>
    <n v="3.8238473208993198"/>
    <n v="3823847320899320"/>
    <x v="3"/>
    <n v="5345"/>
    <s v="No"/>
    <x v="0"/>
    <n v="2279.908347129"/>
    <n v="2.279908347129E+16"/>
    <n v="257.19978621861901"/>
    <n v="2.57199786218619E+16"/>
    <x v="63"/>
    <n v="96.2"/>
  </r>
  <r>
    <x v="4"/>
    <n v="58"/>
    <x v="1"/>
    <x v="0"/>
    <x v="2"/>
    <x v="3"/>
    <x v="0"/>
    <x v="5339"/>
    <x v="0"/>
    <x v="1"/>
    <n v="38.108157823758397"/>
    <n v="3.81081578237584"/>
    <n v="3810815782375840"/>
    <x v="3"/>
    <n v="5346"/>
    <s v="Si"/>
    <x v="1"/>
    <n v="2401.95996216612"/>
    <n v="2.40195996216612E+16"/>
    <n v="25.062522728445501"/>
    <n v="2506252272844550"/>
    <x v="399"/>
    <n v="98.4"/>
  </r>
  <r>
    <x v="4"/>
    <n v="67"/>
    <x v="1"/>
    <x v="3"/>
    <x v="1"/>
    <x v="3"/>
    <x v="3"/>
    <x v="5340"/>
    <x v="1"/>
    <x v="1"/>
    <n v="38.105159724710802"/>
    <n v="3.8105159724710802"/>
    <n v="3810515972471080"/>
    <x v="3"/>
    <n v="5347"/>
    <s v="No"/>
    <x v="0"/>
    <n v="2458.5350339015699"/>
    <n v="2.45853503390157E+16"/>
    <n v="274.07231965605502"/>
    <n v="2.74072319656055E+16"/>
    <x v="69"/>
    <n v="95.7"/>
  </r>
  <r>
    <x v="4"/>
    <n v="61"/>
    <x v="1"/>
    <x v="18"/>
    <x v="3"/>
    <x v="3"/>
    <x v="0"/>
    <x v="5341"/>
    <x v="1"/>
    <x v="3"/>
    <n v="38.065843041807803"/>
    <n v="3.8065843041807801"/>
    <n v="3806584304180780"/>
    <x v="3"/>
    <n v="5348"/>
    <s v="Si"/>
    <x v="1"/>
    <n v="2210.5239318642698"/>
    <n v="2.21052393186427E+16"/>
    <n v="24.486767968845399"/>
    <n v="2448676796884540"/>
    <x v="271"/>
    <n v="101.6"/>
  </r>
  <r>
    <x v="4"/>
    <n v="63"/>
    <x v="0"/>
    <x v="5"/>
    <x v="2"/>
    <x v="3"/>
    <x v="0"/>
    <x v="5342"/>
    <x v="0"/>
    <x v="0"/>
    <n v="37.993637244077895"/>
    <n v="3.7993637244077898"/>
    <n v="3799363724407790"/>
    <x v="3"/>
    <n v="5349"/>
    <s v="Si"/>
    <x v="1"/>
    <n v="222.114434810451"/>
    <n v="2221144348104510"/>
    <n v="248.58456332808001"/>
    <n v="2.4858456332808E+16"/>
    <x v="275"/>
    <n v="98.9"/>
  </r>
  <r>
    <x v="4"/>
    <n v="58"/>
    <x v="1"/>
    <x v="10"/>
    <x v="2"/>
    <x v="3"/>
    <x v="0"/>
    <x v="5343"/>
    <x v="0"/>
    <x v="1"/>
    <n v="37.969038878939102"/>
    <n v="3.7969038878939099"/>
    <n v="3796903887893910"/>
    <x v="3"/>
    <n v="5350"/>
    <s v="Si"/>
    <x v="1"/>
    <n v="2288.32417392859"/>
    <n v="2.28832417392859E+16"/>
    <n v="29.0852646996772"/>
    <n v="2908526469967720"/>
    <x v="246"/>
    <n v="103.5"/>
  </r>
  <r>
    <x v="4"/>
    <n v="55"/>
    <x v="1"/>
    <x v="13"/>
    <x v="1"/>
    <x v="0"/>
    <x v="0"/>
    <x v="5344"/>
    <x v="0"/>
    <x v="1"/>
    <n v="37.949558910967397"/>
    <n v="3.7949558910967398"/>
    <n v="3794955891096740"/>
    <x v="3"/>
    <n v="5351"/>
    <s v="No"/>
    <x v="0"/>
    <n v="2006.5312527441899"/>
    <n v="2.00653125274419E+16"/>
    <n v="217.67548404692599"/>
    <n v="2.17675484046926E+16"/>
    <x v="299"/>
    <n v="95.3"/>
  </r>
  <r>
    <x v="4"/>
    <n v="69"/>
    <x v="1"/>
    <x v="0"/>
    <x v="2"/>
    <x v="3"/>
    <x v="3"/>
    <x v="5345"/>
    <x v="1"/>
    <x v="3"/>
    <n v="37.9445539707406"/>
    <n v="3.79445539707406"/>
    <n v="3794455397074060"/>
    <x v="3"/>
    <n v="5352"/>
    <s v="No"/>
    <x v="0"/>
    <n v="2399.8085967360898"/>
    <n v="2.39980859673609E+16"/>
    <n v="212.67798514083799"/>
    <n v="2.12677985140838E+16"/>
    <x v="243"/>
    <n v="99.4"/>
  </r>
  <r>
    <x v="4"/>
    <n v="56"/>
    <x v="0"/>
    <x v="7"/>
    <x v="2"/>
    <x v="3"/>
    <x v="0"/>
    <x v="5346"/>
    <x v="0"/>
    <x v="0"/>
    <n v="37.922334073492202"/>
    <n v="3.7922334073492201"/>
    <n v="3792233407349220"/>
    <x v="3"/>
    <n v="5353"/>
    <s v="Si"/>
    <x v="1"/>
    <n v="206.03769595926099"/>
    <n v="2060376959592610"/>
    <n v="290.24061817766301"/>
    <n v="2.90240618177663E+16"/>
    <x v="306"/>
    <n v="110.1"/>
  </r>
  <r>
    <x v="4"/>
    <n v="47"/>
    <x v="0"/>
    <x v="0"/>
    <x v="2"/>
    <x v="2"/>
    <x v="1"/>
    <x v="5347"/>
    <x v="0"/>
    <x v="2"/>
    <n v="37.855489681650496"/>
    <n v="3.7855489681650498"/>
    <n v="3785548968165050"/>
    <x v="3"/>
    <n v="5354"/>
    <s v="No"/>
    <x v="0"/>
    <n v="1957.6779825912199"/>
    <n v="1.95767798259122E+16"/>
    <n v="29.059368414275099"/>
    <n v="2905936841427510"/>
    <x v="466"/>
    <n v="97.2"/>
  </r>
  <r>
    <x v="4"/>
    <n v="70"/>
    <x v="1"/>
    <x v="7"/>
    <x v="3"/>
    <x v="3"/>
    <x v="3"/>
    <x v="5348"/>
    <x v="0"/>
    <x v="1"/>
    <n v="37.823007183813601"/>
    <n v="37.823007183813601"/>
    <n v="3.78230071838136E+16"/>
    <x v="3"/>
    <n v="5355"/>
    <s v="No"/>
    <x v="0"/>
    <n v="2357.78960582019"/>
    <n v="2.35778960582019E+16"/>
    <n v="25.037267999217299"/>
    <n v="2503726799921730"/>
    <x v="555"/>
    <n v="102.3"/>
  </r>
  <r>
    <x v="4"/>
    <n v="56"/>
    <x v="0"/>
    <x v="5"/>
    <x v="3"/>
    <x v="3"/>
    <x v="0"/>
    <x v="5349"/>
    <x v="1"/>
    <x v="1"/>
    <n v="37.809494869960901"/>
    <n v="3.7809494869960898"/>
    <n v="3780949486996090"/>
    <x v="3"/>
    <n v="5356"/>
    <s v="Si"/>
    <x v="1"/>
    <n v="257.35187649476597"/>
    <n v="2573518764947660"/>
    <n v="28.532624904744299"/>
    <n v="2853262490474430"/>
    <x v="281"/>
    <n v="103.7"/>
  </r>
  <r>
    <x v="4"/>
    <n v="63"/>
    <x v="0"/>
    <x v="10"/>
    <x v="1"/>
    <x v="3"/>
    <x v="0"/>
    <x v="5350"/>
    <x v="0"/>
    <x v="3"/>
    <n v="37.762820015634603"/>
    <n v="37.762820015634603"/>
    <n v="3.77628200156346E+16"/>
    <x v="3"/>
    <n v="5357"/>
    <s v="No"/>
    <x v="0"/>
    <n v="2265.0344709369601"/>
    <n v="2.26503447093696E+16"/>
    <n v="26.315598667173798"/>
    <n v="2631559866717380"/>
    <x v="309"/>
    <n v="107.9"/>
  </r>
  <r>
    <x v="4"/>
    <n v="58"/>
    <x v="1"/>
    <x v="8"/>
    <x v="3"/>
    <x v="0"/>
    <x v="0"/>
    <x v="5351"/>
    <x v="1"/>
    <x v="3"/>
    <n v="37.7401446302812"/>
    <n v="37.7401446302812"/>
    <n v="3.77401446302812E+16"/>
    <x v="3"/>
    <n v="5358"/>
    <s v="Si"/>
    <x v="1"/>
    <n v="197.53588158509999"/>
    <n v="1975358815851000"/>
    <n v="217.72267776855301"/>
    <n v="2.17722677768553E+16"/>
    <x v="415"/>
    <n v="97"/>
  </r>
  <r>
    <x v="4"/>
    <n v="48"/>
    <x v="1"/>
    <x v="2"/>
    <x v="1"/>
    <x v="3"/>
    <x v="1"/>
    <x v="5352"/>
    <x v="0"/>
    <x v="1"/>
    <n v="37.730372590403896"/>
    <n v="0.37730372590403899"/>
    <n v="377303725904039"/>
    <x v="3"/>
    <n v="5359"/>
    <s v="No"/>
    <x v="0"/>
    <n v="2026.85894421014"/>
    <n v="2.02685894421014E+16"/>
    <n v="257.596498303408"/>
    <n v="2.57596498303408E+16"/>
    <x v="311"/>
    <n v="92.5"/>
  </r>
  <r>
    <x v="4"/>
    <n v="55"/>
    <x v="0"/>
    <x v="2"/>
    <x v="2"/>
    <x v="0"/>
    <x v="0"/>
    <x v="5353"/>
    <x v="0"/>
    <x v="2"/>
    <n v="37.720426901795399"/>
    <n v="3.7720426901795401"/>
    <n v="3772042690179540"/>
    <x v="3"/>
    <n v="5360"/>
    <s v="Si"/>
    <x v="1"/>
    <n v="2400.6786827969599"/>
    <n v="2.40067868279696E+16"/>
    <n v="284.69943177840997"/>
    <n v="2.8469943177841E+16"/>
    <x v="530"/>
    <n v="101.8"/>
  </r>
  <r>
    <x v="4"/>
    <n v="62"/>
    <x v="1"/>
    <x v="0"/>
    <x v="1"/>
    <x v="0"/>
    <x v="0"/>
    <x v="5354"/>
    <x v="2"/>
    <x v="3"/>
    <n v="37.634146453900698"/>
    <n v="3.7634146453900699"/>
    <n v="3763414645390070"/>
    <x v="3"/>
    <n v="5361"/>
    <s v="No"/>
    <x v="0"/>
    <n v="171.52882102808499"/>
    <n v="1715288210280850"/>
    <n v="20.439293478276699"/>
    <n v="2043929347827670"/>
    <x v="365"/>
    <n v="92.7"/>
  </r>
  <r>
    <x v="4"/>
    <n v="48"/>
    <x v="0"/>
    <x v="1"/>
    <x v="1"/>
    <x v="0"/>
    <x v="1"/>
    <x v="5355"/>
    <x v="0"/>
    <x v="1"/>
    <n v="37.609404281723904"/>
    <n v="37.609404281723904"/>
    <n v="3.7609404281723904E+16"/>
    <x v="3"/>
    <n v="5362"/>
    <s v="Si"/>
    <x v="1"/>
    <n v="2225.4266903877001"/>
    <n v="2.2254266903877E+16"/>
    <n v="2.7932684430936798"/>
    <n v="279326844309368"/>
    <x v="455"/>
    <n v="98.6"/>
  </r>
  <r>
    <x v="4"/>
    <n v="45"/>
    <x v="0"/>
    <x v="9"/>
    <x v="1"/>
    <x v="0"/>
    <x v="1"/>
    <x v="5356"/>
    <x v="1"/>
    <x v="2"/>
    <n v="37.576645391102304"/>
    <n v="37.576645391102304"/>
    <n v="3.7576645391102304E+16"/>
    <x v="3"/>
    <n v="5363"/>
    <s v="No"/>
    <x v="0"/>
    <n v="2139.7470717694"/>
    <n v="2.1397470717694E+16"/>
    <n v="22.549475688862799"/>
    <n v="2254947568886280"/>
    <x v="91"/>
    <n v="97.6"/>
  </r>
  <r>
    <x v="4"/>
    <n v="59"/>
    <x v="0"/>
    <x v="7"/>
    <x v="2"/>
    <x v="3"/>
    <x v="0"/>
    <x v="5357"/>
    <x v="0"/>
    <x v="2"/>
    <n v="37.550414209132803"/>
    <n v="3.7550414209132801"/>
    <n v="3755041420913280"/>
    <x v="3"/>
    <n v="5364"/>
    <s v="Si"/>
    <x v="1"/>
    <n v="2397.18177489355"/>
    <n v="2.39718177489355E+16"/>
    <n v="2.9224254124609099"/>
    <n v="292242541246091"/>
    <x v="514"/>
    <n v="102.8"/>
  </r>
  <r>
    <x v="4"/>
    <n v="53"/>
    <x v="1"/>
    <x v="16"/>
    <x v="3"/>
    <x v="0"/>
    <x v="1"/>
    <x v="5358"/>
    <x v="1"/>
    <x v="1"/>
    <n v="37.542196315732497"/>
    <n v="37.542196315732497"/>
    <n v="3.7542196315732496E+16"/>
    <x v="3"/>
    <n v="5365"/>
    <s v="Si"/>
    <x v="1"/>
    <n v="2179.9155199618799"/>
    <n v="2.17991551996188E+16"/>
    <n v="254.78084377964399"/>
    <n v="2.54780843779644E+16"/>
    <x v="133"/>
    <n v="91.9"/>
  </r>
  <r>
    <x v="4"/>
    <n v="67"/>
    <x v="1"/>
    <x v="17"/>
    <x v="1"/>
    <x v="3"/>
    <x v="3"/>
    <x v="5359"/>
    <x v="1"/>
    <x v="3"/>
    <n v="37.541930218547897"/>
    <n v="3.7541930218547899"/>
    <n v="3754193021854790"/>
    <x v="3"/>
    <n v="5366"/>
    <s v="No"/>
    <x v="0"/>
    <n v="256.03924428072997"/>
    <n v="2560392442807300"/>
    <n v="265.02453631298999"/>
    <n v="2.6502453631299E+16"/>
    <x v="145"/>
    <n v="100.1"/>
  </r>
  <r>
    <x v="4"/>
    <n v="73"/>
    <x v="1"/>
    <x v="2"/>
    <x v="1"/>
    <x v="3"/>
    <x v="3"/>
    <x v="5360"/>
    <x v="1"/>
    <x v="3"/>
    <n v="37.535650957397301"/>
    <n v="0.37535650957397299"/>
    <n v="375356509573973"/>
    <x v="3"/>
    <n v="5367"/>
    <s v="No"/>
    <x v="0"/>
    <n v="2124.9119475125499"/>
    <n v="2.12491194751255E+16"/>
    <n v="25.590147202758601"/>
    <n v="2559014720275860"/>
    <x v="356"/>
    <n v="105.5"/>
  </r>
  <r>
    <x v="4"/>
    <n v="54"/>
    <x v="0"/>
    <x v="0"/>
    <x v="1"/>
    <x v="3"/>
    <x v="1"/>
    <x v="5361"/>
    <x v="0"/>
    <x v="3"/>
    <n v="37.508434764844402"/>
    <n v="3.7508434764844401"/>
    <n v="3750843476484440"/>
    <x v="3"/>
    <n v="5368"/>
    <s v="No"/>
    <x v="0"/>
    <n v="2185.9837465525502"/>
    <n v="2.18598374655255E+16"/>
    <n v="238.86893748336499"/>
    <n v="2.38868937483365E+16"/>
    <x v="458"/>
    <n v="99.3"/>
  </r>
  <r>
    <x v="4"/>
    <n v="43"/>
    <x v="0"/>
    <x v="2"/>
    <x v="1"/>
    <x v="2"/>
    <x v="2"/>
    <x v="5362"/>
    <x v="1"/>
    <x v="2"/>
    <n v="37.464865166562902"/>
    <n v="3.7464865166562902"/>
    <n v="3746486516656290"/>
    <x v="3"/>
    <n v="5369"/>
    <s v="No"/>
    <x v="0"/>
    <n v="217.06318427950501"/>
    <n v="2170631842795050"/>
    <n v="225.134463182134"/>
    <n v="2.25134463182134E+16"/>
    <x v="25"/>
    <n v="89.4"/>
  </r>
  <r>
    <x v="4"/>
    <n v="47"/>
    <x v="0"/>
    <x v="0"/>
    <x v="2"/>
    <x v="3"/>
    <x v="1"/>
    <x v="5363"/>
    <x v="0"/>
    <x v="1"/>
    <n v="37.454309264288199"/>
    <n v="37.454309264288199"/>
    <n v="3.74543092642882E+16"/>
    <x v="3"/>
    <n v="5370"/>
    <s v="Si"/>
    <x v="1"/>
    <n v="246.20336183158"/>
    <n v="2462033618315800"/>
    <n v="29.295689454126698"/>
    <n v="2929568945412670"/>
    <x v="436"/>
    <n v="95.1"/>
  </r>
  <r>
    <x v="4"/>
    <n v="61"/>
    <x v="0"/>
    <x v="5"/>
    <x v="0"/>
    <x v="3"/>
    <x v="0"/>
    <x v="5364"/>
    <x v="0"/>
    <x v="0"/>
    <n v="37.437600434319904"/>
    <n v="37.437600434319904"/>
    <n v="3.7437600434319904E+16"/>
    <x v="3"/>
    <n v="5371"/>
    <s v="No"/>
    <x v="0"/>
    <n v="2383.9819447966402"/>
    <n v="2.38398194479664E+16"/>
    <n v="26.545230763455201"/>
    <n v="2654523076345520"/>
    <x v="511"/>
    <n v="105.9"/>
  </r>
  <r>
    <x v="4"/>
    <n v="45"/>
    <x v="0"/>
    <x v="2"/>
    <x v="1"/>
    <x v="0"/>
    <x v="1"/>
    <x v="5365"/>
    <x v="1"/>
    <x v="3"/>
    <n v="37.4046120930333"/>
    <n v="3.74046120930333"/>
    <n v="3740461209303330"/>
    <x v="3"/>
    <n v="5372"/>
    <s v="No"/>
    <x v="0"/>
    <n v="223.158782119618"/>
    <n v="2231587821196180"/>
    <n v="25.8568608334439"/>
    <n v="2585686083344390"/>
    <x v="13"/>
    <n v="95.6"/>
  </r>
  <r>
    <x v="4"/>
    <n v="63"/>
    <x v="0"/>
    <x v="1"/>
    <x v="3"/>
    <x v="3"/>
    <x v="0"/>
    <x v="5366"/>
    <x v="1"/>
    <x v="3"/>
    <n v="37.393187106823703"/>
    <n v="3.7393187106823702"/>
    <n v="3739318710682370"/>
    <x v="3"/>
    <n v="5373"/>
    <s v="No"/>
    <x v="0"/>
    <n v="239.794392812008"/>
    <n v="2397943928120080"/>
    <n v="239.04916763812699"/>
    <n v="2.39049167638127E+16"/>
    <x v="248"/>
    <n v="103"/>
  </r>
  <r>
    <x v="4"/>
    <n v="62"/>
    <x v="0"/>
    <x v="16"/>
    <x v="2"/>
    <x v="0"/>
    <x v="0"/>
    <x v="5367"/>
    <x v="0"/>
    <x v="0"/>
    <n v="37.3913231391073"/>
    <n v="0.37391323139107302"/>
    <n v="373913231391073"/>
    <x v="3"/>
    <n v="5374"/>
    <s v="Si"/>
    <x v="1"/>
    <n v="259.24064393737399"/>
    <n v="2592406439373740"/>
    <n v="25.484313157376501"/>
    <n v="2548431315737650"/>
    <x v="508"/>
    <n v="109.7"/>
  </r>
  <r>
    <x v="4"/>
    <n v="52"/>
    <x v="0"/>
    <x v="0"/>
    <x v="1"/>
    <x v="0"/>
    <x v="1"/>
    <x v="5368"/>
    <x v="1"/>
    <x v="3"/>
    <n v="37.347014147903401"/>
    <n v="3.7347014147903401"/>
    <n v="3734701414790340"/>
    <x v="3"/>
    <n v="5375"/>
    <s v="No"/>
    <x v="0"/>
    <n v="2396.8164830003202"/>
    <n v="2.39681648300032E+16"/>
    <n v="27.0315276900157"/>
    <n v="2703152769001570"/>
    <x v="422"/>
    <n v="91.6"/>
  </r>
  <r>
    <x v="4"/>
    <n v="58"/>
    <x v="0"/>
    <x v="0"/>
    <x v="2"/>
    <x v="3"/>
    <x v="0"/>
    <x v="5369"/>
    <x v="0"/>
    <x v="3"/>
    <n v="37.3434156320196"/>
    <n v="3.7343415632019599"/>
    <n v="3734341563201960"/>
    <x v="3"/>
    <n v="5376"/>
    <s v="Si"/>
    <x v="1"/>
    <n v="2490.9308358683202"/>
    <n v="2.49093083586832E+16"/>
    <n v="27.241682967359299"/>
    <n v="2724168296735930"/>
    <x v="448"/>
    <n v="111"/>
  </r>
  <r>
    <x v="4"/>
    <n v="62"/>
    <x v="1"/>
    <x v="2"/>
    <x v="2"/>
    <x v="3"/>
    <x v="0"/>
    <x v="5370"/>
    <x v="0"/>
    <x v="1"/>
    <n v="37.290421290391201"/>
    <n v="3.72904212903912"/>
    <n v="3729042129039120"/>
    <x v="3"/>
    <n v="5377"/>
    <s v="Si"/>
    <x v="1"/>
    <n v="2578.5618748545899"/>
    <n v="2.57856187485459E+16"/>
    <n v="292.45188934523799"/>
    <n v="2.92451889345238E+16"/>
    <x v="268"/>
    <n v="106.1"/>
  </r>
  <r>
    <x v="4"/>
    <n v="59"/>
    <x v="0"/>
    <x v="0"/>
    <x v="1"/>
    <x v="3"/>
    <x v="0"/>
    <x v="5371"/>
    <x v="0"/>
    <x v="1"/>
    <n v="37.252327199267505"/>
    <n v="37.252327199267505"/>
    <n v="3.7252327199267504E+16"/>
    <x v="3"/>
    <n v="5378"/>
    <s v="No"/>
    <x v="0"/>
    <n v="240.89191610178401"/>
    <n v="2408919161017840"/>
    <n v="25.3654911912754"/>
    <n v="2536549119127540"/>
    <x v="472"/>
    <n v="94.9"/>
  </r>
  <r>
    <x v="4"/>
    <n v="62"/>
    <x v="1"/>
    <x v="11"/>
    <x v="1"/>
    <x v="0"/>
    <x v="0"/>
    <x v="5372"/>
    <x v="1"/>
    <x v="3"/>
    <n v="37.247031873770503"/>
    <n v="3.7247031873770502"/>
    <n v="3724703187377050"/>
    <x v="3"/>
    <n v="5379"/>
    <s v="No"/>
    <x v="0"/>
    <n v="2187.16317374235"/>
    <n v="2.18716317374235E+16"/>
    <n v="267.50348349737402"/>
    <n v="2.67503483497374E+16"/>
    <x v="240"/>
    <n v="98.6"/>
  </r>
  <r>
    <x v="4"/>
    <n v="67"/>
    <x v="1"/>
    <x v="12"/>
    <x v="3"/>
    <x v="3"/>
    <x v="3"/>
    <x v="5373"/>
    <x v="0"/>
    <x v="3"/>
    <n v="37.178404682454001"/>
    <n v="37.178404682454001"/>
    <n v="3.7178404682454E+16"/>
    <x v="3"/>
    <n v="5380"/>
    <s v="No"/>
    <x v="0"/>
    <n v="2157.4370007637599"/>
    <n v="2.15743700076376E+16"/>
    <n v="271.70232428872703"/>
    <n v="2.71702324288727E+16"/>
    <x v="170"/>
    <n v="99.8"/>
  </r>
  <r>
    <x v="4"/>
    <n v="61"/>
    <x v="1"/>
    <x v="2"/>
    <x v="3"/>
    <x v="2"/>
    <x v="0"/>
    <x v="5374"/>
    <x v="0"/>
    <x v="0"/>
    <n v="37.154283258726004"/>
    <n v="3.7154283258726002"/>
    <n v="3715428325872600"/>
    <x v="3"/>
    <n v="5381"/>
    <s v="No"/>
    <x v="0"/>
    <n v="2279.6180312062502"/>
    <n v="2.27961803120625E+16"/>
    <n v="245.32008075780701"/>
    <n v="2.45320080757807E+16"/>
    <x v="145"/>
    <n v="100.5"/>
  </r>
  <r>
    <x v="4"/>
    <n v="65"/>
    <x v="1"/>
    <x v="5"/>
    <x v="1"/>
    <x v="0"/>
    <x v="3"/>
    <x v="5375"/>
    <x v="1"/>
    <x v="3"/>
    <n v="37.127713102972301"/>
    <n v="37.127713102972301"/>
    <n v="3712771310297230"/>
    <x v="3"/>
    <n v="5382"/>
    <s v="No"/>
    <x v="0"/>
    <n v="222.71284339516799"/>
    <n v="2227128433951680"/>
    <n v="266.34269422401798"/>
    <n v="2.66342694224018E+16"/>
    <x v="341"/>
    <n v="98.4"/>
  </r>
  <r>
    <x v="4"/>
    <n v="72"/>
    <x v="0"/>
    <x v="2"/>
    <x v="0"/>
    <x v="3"/>
    <x v="3"/>
    <x v="5376"/>
    <x v="0"/>
    <x v="3"/>
    <n v="37.091315435996201"/>
    <n v="37.091315435996201"/>
    <n v="3.70913154359962E+16"/>
    <x v="3"/>
    <n v="5383"/>
    <s v="Si"/>
    <x v="1"/>
    <n v="2405.0334678300601"/>
    <n v="2.40503346783006E+16"/>
    <n v="286.83837352446398"/>
    <n v="2.86838373524464E+16"/>
    <x v="430"/>
    <n v="111.1"/>
  </r>
  <r>
    <x v="4"/>
    <n v="59"/>
    <x v="1"/>
    <x v="9"/>
    <x v="1"/>
    <x v="3"/>
    <x v="0"/>
    <x v="5377"/>
    <x v="1"/>
    <x v="3"/>
    <n v="37.066981112535899"/>
    <n v="3.7066981112535902"/>
    <n v="3706698111253590"/>
    <x v="3"/>
    <n v="5384"/>
    <s v="No"/>
    <x v="0"/>
    <n v="2177.4221872953899"/>
    <n v="2.17742218729539E+16"/>
    <n v="22.644609360122502"/>
    <n v="2264460936012250"/>
    <x v="70"/>
    <n v="97.1"/>
  </r>
  <r>
    <x v="4"/>
    <n v="65"/>
    <x v="0"/>
    <x v="16"/>
    <x v="2"/>
    <x v="3"/>
    <x v="3"/>
    <x v="5378"/>
    <x v="0"/>
    <x v="1"/>
    <n v="37.020772700474097"/>
    <n v="37.020772700474097"/>
    <n v="3702077270047410"/>
    <x v="3"/>
    <n v="5385"/>
    <s v="Si"/>
    <x v="1"/>
    <n v="2660.2589925215598"/>
    <n v="2.66025899252156E+16"/>
    <n v="3.0000000000000001E-12"/>
    <n v="300"/>
    <x v="506"/>
    <n v="105.4"/>
  </r>
  <r>
    <x v="4"/>
    <n v="67"/>
    <x v="0"/>
    <x v="0"/>
    <x v="0"/>
    <x v="0"/>
    <x v="3"/>
    <x v="5379"/>
    <x v="0"/>
    <x v="2"/>
    <n v="36.987370598600499"/>
    <n v="36.987370598600499"/>
    <n v="3698737059860050"/>
    <x v="3"/>
    <n v="5386"/>
    <s v="No"/>
    <x v="0"/>
    <n v="2189.1542059358399"/>
    <n v="2.18915420593584E+16"/>
    <n v="267.80158588011"/>
    <n v="2.6780158588011E+16"/>
    <x v="321"/>
    <n v="109.4"/>
  </r>
  <r>
    <x v="4"/>
    <n v="70"/>
    <x v="0"/>
    <x v="0"/>
    <x v="0"/>
    <x v="0"/>
    <x v="3"/>
    <x v="5380"/>
    <x v="0"/>
    <x v="2"/>
    <n v="36.959733242091502"/>
    <n v="36.959733242091502"/>
    <n v="3.6959733242091504E+16"/>
    <x v="3"/>
    <n v="5387"/>
    <s v="Si"/>
    <x v="1"/>
    <n v="235.48755973923701"/>
    <n v="2354875597392370"/>
    <n v="26.1216128788652"/>
    <n v="2612161287886520"/>
    <x v="520"/>
    <n v="116.1"/>
  </r>
  <r>
    <x v="4"/>
    <n v="56"/>
    <x v="1"/>
    <x v="9"/>
    <x v="3"/>
    <x v="0"/>
    <x v="0"/>
    <x v="5381"/>
    <x v="0"/>
    <x v="0"/>
    <n v="36.948399425960702"/>
    <n v="36.948399425960702"/>
    <n v="3.6948399425960704E+16"/>
    <x v="3"/>
    <n v="5388"/>
    <s v="Si"/>
    <x v="1"/>
    <n v="2283.0413889233701"/>
    <n v="2.28304138892337E+16"/>
    <n v="266.59636253600303"/>
    <n v="2.66596362536003E+16"/>
    <x v="310"/>
    <n v="98.1"/>
  </r>
  <r>
    <x v="4"/>
    <n v="61"/>
    <x v="1"/>
    <x v="6"/>
    <x v="1"/>
    <x v="3"/>
    <x v="0"/>
    <x v="5382"/>
    <x v="0"/>
    <x v="1"/>
    <n v="36.9368827228258"/>
    <n v="36.9368827228258"/>
    <n v="3693688272282580"/>
    <x v="3"/>
    <n v="5389"/>
    <s v="Si"/>
    <x v="1"/>
    <n v="2508.6181094649701"/>
    <n v="2.50861810946497E+16"/>
    <n v="2.7000139930766101"/>
    <n v="270001399307661"/>
    <x v="287"/>
    <n v="99.5"/>
  </r>
  <r>
    <x v="4"/>
    <n v="62"/>
    <x v="0"/>
    <x v="4"/>
    <x v="3"/>
    <x v="0"/>
    <x v="0"/>
    <x v="5383"/>
    <x v="1"/>
    <x v="3"/>
    <n v="36.925534242961099"/>
    <n v="3.69255342429611"/>
    <n v="3692553424296110"/>
    <x v="3"/>
    <n v="5390"/>
    <s v="No"/>
    <x v="0"/>
    <n v="2042.5914671200001"/>
    <n v="2.04259146712E+16"/>
    <n v="243.06016276806301"/>
    <n v="2.43060162768063E+16"/>
    <x v="16"/>
    <n v="100"/>
  </r>
  <r>
    <x v="4"/>
    <n v="57"/>
    <x v="1"/>
    <x v="2"/>
    <x v="3"/>
    <x v="2"/>
    <x v="0"/>
    <x v="5384"/>
    <x v="1"/>
    <x v="2"/>
    <n v="36.925208748544598"/>
    <n v="36.925208748544598"/>
    <n v="3.69252087485446E+16"/>
    <x v="3"/>
    <n v="5391"/>
    <s v="No"/>
    <x v="0"/>
    <n v="2146.4178281137902"/>
    <n v="2.14641782811379E+16"/>
    <n v="253.41577309281399"/>
    <n v="2.53415773092814E+16"/>
    <x v="280"/>
    <n v="100.6"/>
  </r>
  <r>
    <x v="4"/>
    <n v="61"/>
    <x v="1"/>
    <x v="2"/>
    <x v="3"/>
    <x v="3"/>
    <x v="0"/>
    <x v="5385"/>
    <x v="1"/>
    <x v="3"/>
    <n v="36.907504626164297"/>
    <n v="3.69075046261643"/>
    <n v="3690750462616430"/>
    <x v="3"/>
    <n v="5392"/>
    <s v="Si"/>
    <x v="1"/>
    <n v="2236.4951101428701"/>
    <n v="2.23649511014287E+16"/>
    <n v="238.51401628879501"/>
    <n v="2.38514016288795E+16"/>
    <x v="246"/>
    <n v="100.8"/>
  </r>
  <r>
    <x v="4"/>
    <n v="59"/>
    <x v="1"/>
    <x v="2"/>
    <x v="1"/>
    <x v="3"/>
    <x v="0"/>
    <x v="5386"/>
    <x v="0"/>
    <x v="3"/>
    <n v="36.905268588683697"/>
    <n v="36.905268588683697"/>
    <n v="3690526858868370"/>
    <x v="3"/>
    <n v="5393"/>
    <s v="No"/>
    <x v="0"/>
    <n v="225.79124331834501"/>
    <n v="2257912433183450"/>
    <n v="243.35932560561099"/>
    <n v="2.43359325605611E+16"/>
    <x v="270"/>
    <n v="104.1"/>
  </r>
  <r>
    <x v="4"/>
    <n v="63"/>
    <x v="0"/>
    <x v="5"/>
    <x v="1"/>
    <x v="2"/>
    <x v="0"/>
    <x v="5387"/>
    <x v="1"/>
    <x v="1"/>
    <n v="36.876844530653301"/>
    <n v="3.6876844530653301"/>
    <n v="3687684453065330"/>
    <x v="3"/>
    <n v="5394"/>
    <s v="No"/>
    <x v="0"/>
    <n v="1988.15899655357"/>
    <n v="1.98815899655357E+16"/>
    <n v="26.168702164256999"/>
    <n v="2616870216425700"/>
    <x v="238"/>
    <n v="99.2"/>
  </r>
  <r>
    <x v="4"/>
    <n v="63"/>
    <x v="1"/>
    <x v="2"/>
    <x v="1"/>
    <x v="1"/>
    <x v="0"/>
    <x v="5388"/>
    <x v="1"/>
    <x v="1"/>
    <n v="36.810650369958601"/>
    <n v="3.68106503699586"/>
    <n v="3681065036995860"/>
    <x v="3"/>
    <n v="5395"/>
    <s v="Si"/>
    <x v="1"/>
    <n v="1997.6997330637801"/>
    <n v="1.99769973306378E+16"/>
    <n v="239.79953831636399"/>
    <n v="2.39799538316364E+16"/>
    <x v="318"/>
    <n v="98.8"/>
  </r>
  <r>
    <x v="4"/>
    <n v="62"/>
    <x v="1"/>
    <x v="9"/>
    <x v="1"/>
    <x v="0"/>
    <x v="0"/>
    <x v="5389"/>
    <x v="1"/>
    <x v="3"/>
    <n v="36.801487000523601"/>
    <n v="3.6801487000523601"/>
    <n v="3680148700052360"/>
    <x v="3"/>
    <n v="5396"/>
    <s v="No"/>
    <x v="0"/>
    <n v="2023.19755161137"/>
    <n v="2.02319755161137E+16"/>
    <n v="24.530444027866402"/>
    <n v="2453044402786640"/>
    <x v="189"/>
    <n v="93.7"/>
  </r>
  <r>
    <x v="4"/>
    <n v="61"/>
    <x v="0"/>
    <x v="9"/>
    <x v="2"/>
    <x v="0"/>
    <x v="0"/>
    <x v="5390"/>
    <x v="0"/>
    <x v="0"/>
    <n v="36.782554407307799"/>
    <n v="3.6782554407307799"/>
    <n v="3678255440730780"/>
    <x v="3"/>
    <n v="5397"/>
    <s v="No"/>
    <x v="0"/>
    <n v="2434.1398617559298"/>
    <n v="2.43413986175593E+16"/>
    <n v="24.507990511809101"/>
    <n v="2450799051180910"/>
    <x v="152"/>
    <n v="106.5"/>
  </r>
  <r>
    <x v="4"/>
    <n v="60"/>
    <x v="1"/>
    <x v="11"/>
    <x v="3"/>
    <x v="0"/>
    <x v="0"/>
    <x v="5391"/>
    <x v="0"/>
    <x v="1"/>
    <n v="36.779623898073403"/>
    <n v="3.6779623898073401"/>
    <n v="3677962389807340"/>
    <x v="3"/>
    <n v="5398"/>
    <s v="No"/>
    <x v="0"/>
    <n v="217.94189348973501"/>
    <n v="2179418934897350"/>
    <n v="263.31965569879702"/>
    <n v="2.63319655698797E+16"/>
    <x v="319"/>
    <n v="102.4"/>
  </r>
  <r>
    <x v="4"/>
    <n v="69"/>
    <x v="1"/>
    <x v="12"/>
    <x v="1"/>
    <x v="3"/>
    <x v="3"/>
    <x v="5392"/>
    <x v="1"/>
    <x v="3"/>
    <n v="36.739578259233298"/>
    <n v="3.6739578259233299"/>
    <n v="3673957825923330"/>
    <x v="3"/>
    <n v="5399"/>
    <s v="Si"/>
    <x v="1"/>
    <n v="2531.5503817088502"/>
    <n v="2.53155038170885E+16"/>
    <n v="263.51088603298598"/>
    <n v="2.63510886032986E+16"/>
    <x v="377"/>
    <n v="100.3"/>
  </r>
  <r>
    <x v="4"/>
    <n v="52"/>
    <x v="0"/>
    <x v="6"/>
    <x v="3"/>
    <x v="0"/>
    <x v="1"/>
    <x v="5393"/>
    <x v="1"/>
    <x v="1"/>
    <n v="36.7240412531497"/>
    <n v="3.6724041253149702"/>
    <n v="3672404125314970"/>
    <x v="3"/>
    <n v="5400"/>
    <s v="No"/>
    <x v="0"/>
    <n v="2119.1921577881799"/>
    <n v="2.11919215778818E+16"/>
    <n v="245.34910485286201"/>
    <n v="2.45349104852862E+16"/>
    <x v="239"/>
    <n v="93.9"/>
  </r>
  <r>
    <x v="4"/>
    <n v="51"/>
    <x v="1"/>
    <x v="5"/>
    <x v="1"/>
    <x v="0"/>
    <x v="1"/>
    <x v="5394"/>
    <x v="1"/>
    <x v="1"/>
    <n v="36.708825754844902"/>
    <n v="3.67088257548449"/>
    <n v="3670882575484490"/>
    <x v="3"/>
    <n v="5401"/>
    <s v="No"/>
    <x v="0"/>
    <n v="1883.1347078916101"/>
    <n v="1.88313470789161E+16"/>
    <n v="24.202747923710199"/>
    <n v="2420274792371020"/>
    <x v="179"/>
    <n v="92.7"/>
  </r>
  <r>
    <x v="4"/>
    <n v="58"/>
    <x v="0"/>
    <x v="11"/>
    <x v="0"/>
    <x v="3"/>
    <x v="0"/>
    <x v="5395"/>
    <x v="0"/>
    <x v="1"/>
    <n v="36.708230785235102"/>
    <n v="36.708230785235102"/>
    <n v="3.6708230785235104E+16"/>
    <x v="3"/>
    <n v="5402"/>
    <s v="Si"/>
    <x v="1"/>
    <n v="230.34224304842101"/>
    <n v="2303422430484210"/>
    <n v="24.0021232775728"/>
    <n v="2400212327757280"/>
    <x v="504"/>
    <n v="105.1"/>
  </r>
  <r>
    <x v="4"/>
    <n v="64"/>
    <x v="1"/>
    <x v="3"/>
    <x v="1"/>
    <x v="1"/>
    <x v="0"/>
    <x v="5396"/>
    <x v="1"/>
    <x v="3"/>
    <n v="36.638234935152902"/>
    <n v="0.36638234935152902"/>
    <n v="366382349351529"/>
    <x v="3"/>
    <n v="5403"/>
    <s v="Si"/>
    <x v="1"/>
    <n v="2215.11503519502"/>
    <n v="2.21511503519502E+16"/>
    <n v="28.1327675278174"/>
    <n v="2813276752781740"/>
    <x v="490"/>
    <n v="97.6"/>
  </r>
  <r>
    <x v="4"/>
    <n v="49"/>
    <x v="0"/>
    <x v="15"/>
    <x v="2"/>
    <x v="2"/>
    <x v="1"/>
    <x v="5397"/>
    <x v="0"/>
    <x v="2"/>
    <n v="36.604563811068701"/>
    <n v="36.604563811068701"/>
    <n v="3660456381106870"/>
    <x v="3"/>
    <n v="5404"/>
    <s v="No"/>
    <x v="0"/>
    <n v="187.95542577914199"/>
    <n v="1879554257791420"/>
    <n v="22.807534225740302"/>
    <n v="2280753422574030"/>
    <x v="350"/>
    <n v="95.1"/>
  </r>
  <r>
    <x v="4"/>
    <n v="56"/>
    <x v="1"/>
    <x v="2"/>
    <x v="2"/>
    <x v="0"/>
    <x v="0"/>
    <x v="5398"/>
    <x v="0"/>
    <x v="1"/>
    <n v="36.586161628483303"/>
    <n v="36.586161628483303"/>
    <n v="3658616162848330"/>
    <x v="3"/>
    <n v="5405"/>
    <s v="No"/>
    <x v="0"/>
    <n v="204.33446593504701"/>
    <n v="2043344659350470"/>
    <n v="265.45671269613399"/>
    <n v="2.65456712696134E+16"/>
    <x v="281"/>
    <n v="104.4"/>
  </r>
  <r>
    <x v="4"/>
    <n v="48"/>
    <x v="1"/>
    <x v="10"/>
    <x v="1"/>
    <x v="3"/>
    <x v="1"/>
    <x v="5399"/>
    <x v="0"/>
    <x v="2"/>
    <n v="36.573443491477498"/>
    <n v="3.65734434914775"/>
    <n v="3657344349147750"/>
    <x v="3"/>
    <n v="5406"/>
    <s v="No"/>
    <x v="0"/>
    <n v="2610.5412117720798"/>
    <n v="2.61054121177208E+16"/>
    <n v="3.0000000000000001E-12"/>
    <n v="300"/>
    <x v="465"/>
    <n v="96"/>
  </r>
  <r>
    <x v="4"/>
    <n v="49"/>
    <x v="0"/>
    <x v="5"/>
    <x v="2"/>
    <x v="0"/>
    <x v="1"/>
    <x v="5400"/>
    <x v="1"/>
    <x v="0"/>
    <n v="36.513313673446902"/>
    <n v="36.513313673446902"/>
    <n v="3651331367344690"/>
    <x v="3"/>
    <n v="5407"/>
    <s v="Si"/>
    <x v="1"/>
    <n v="2504.6790531960701"/>
    <n v="2.50467905319607E+16"/>
    <n v="275.09776585898601"/>
    <n v="2.75097765858986E+16"/>
    <x v="472"/>
    <n v="97.4"/>
  </r>
  <r>
    <x v="4"/>
    <n v="62"/>
    <x v="0"/>
    <x v="4"/>
    <x v="0"/>
    <x v="2"/>
    <x v="0"/>
    <x v="5401"/>
    <x v="0"/>
    <x v="2"/>
    <n v="36.509151044192301"/>
    <n v="3.6509151044192301"/>
    <n v="3650915104419230"/>
    <x v="3"/>
    <n v="5408"/>
    <s v="No"/>
    <x v="0"/>
    <n v="2269.9438173051799"/>
    <n v="2.26994381730518E+16"/>
    <n v="245.82823515718499"/>
    <n v="2.45828235157185E+16"/>
    <x v="285"/>
    <n v="103.2"/>
  </r>
  <r>
    <x v="4"/>
    <n v="59"/>
    <x v="0"/>
    <x v="5"/>
    <x v="2"/>
    <x v="3"/>
    <x v="0"/>
    <x v="5402"/>
    <x v="0"/>
    <x v="2"/>
    <n v="36.460025798682601"/>
    <n v="36.460025798682601"/>
    <n v="3.64600257986826E+16"/>
    <x v="3"/>
    <n v="5409"/>
    <s v="Si"/>
    <x v="1"/>
    <n v="246.417278209058"/>
    <n v="2464172782090580"/>
    <n v="3.0000000000000001E-12"/>
    <n v="300"/>
    <x v="295"/>
    <n v="108.1"/>
  </r>
  <r>
    <x v="4"/>
    <n v="49"/>
    <x v="1"/>
    <x v="3"/>
    <x v="1"/>
    <x v="1"/>
    <x v="1"/>
    <x v="5403"/>
    <x v="0"/>
    <x v="0"/>
    <n v="36.430839788588202"/>
    <n v="3.6430839788588201"/>
    <n v="3643083978858820"/>
    <x v="3"/>
    <n v="5410"/>
    <s v="No"/>
    <x v="0"/>
    <n v="2054.0435506530698"/>
    <n v="2.05404355065307E+16"/>
    <n v="232.71479817779999"/>
    <n v="2.327147981778E+16"/>
    <x v="15"/>
    <n v="92.1"/>
  </r>
  <r>
    <x v="4"/>
    <n v="62"/>
    <x v="1"/>
    <x v="0"/>
    <x v="2"/>
    <x v="3"/>
    <x v="0"/>
    <x v="5404"/>
    <x v="0"/>
    <x v="0"/>
    <n v="36.399098527949199"/>
    <n v="3.6399098527949199"/>
    <n v="3639909852794920"/>
    <x v="3"/>
    <n v="5411"/>
    <s v="Si"/>
    <x v="1"/>
    <n v="2553.8107063664402"/>
    <n v="2.55381070636644E+16"/>
    <n v="29.368916926828899"/>
    <n v="2936891692682890"/>
    <x v="326"/>
    <n v="105"/>
  </r>
  <r>
    <x v="4"/>
    <n v="49"/>
    <x v="0"/>
    <x v="5"/>
    <x v="2"/>
    <x v="3"/>
    <x v="1"/>
    <x v="5405"/>
    <x v="1"/>
    <x v="1"/>
    <n v="36.371910454932397"/>
    <n v="3.6371910454932399"/>
    <n v="3637191045493240"/>
    <x v="3"/>
    <n v="5412"/>
    <s v="No"/>
    <x v="0"/>
    <n v="2332.82392669203"/>
    <n v="2.33282392669203E+16"/>
    <n v="227.90491107381101"/>
    <n v="2.27904911073811E+16"/>
    <x v="159"/>
    <n v="95.5"/>
  </r>
  <r>
    <x v="4"/>
    <n v="48"/>
    <x v="1"/>
    <x v="0"/>
    <x v="1"/>
    <x v="3"/>
    <x v="1"/>
    <x v="5406"/>
    <x v="1"/>
    <x v="3"/>
    <n v="36.365314454933198"/>
    <n v="36.365314454933198"/>
    <n v="3.63653144549332E+16"/>
    <x v="3"/>
    <n v="5413"/>
    <s v="No"/>
    <x v="0"/>
    <n v="212.99696881596199"/>
    <n v="2129969688159620"/>
    <n v="247.16936560566899"/>
    <n v="2.47169365605669E+16"/>
    <x v="175"/>
    <n v="91.2"/>
  </r>
  <r>
    <x v="4"/>
    <n v="56"/>
    <x v="0"/>
    <x v="2"/>
    <x v="1"/>
    <x v="3"/>
    <x v="0"/>
    <x v="5407"/>
    <x v="0"/>
    <x v="1"/>
    <n v="36.362983301456005"/>
    <n v="3.6362983301456002"/>
    <n v="3636298330145600"/>
    <x v="3"/>
    <n v="5414"/>
    <s v="No"/>
    <x v="0"/>
    <n v="2425.51980591862"/>
    <n v="2.42551980591862E+16"/>
    <n v="255.94599739293301"/>
    <n v="2.55945997392933E+16"/>
    <x v="302"/>
    <n v="103.9"/>
  </r>
  <r>
    <x v="4"/>
    <n v="55"/>
    <x v="1"/>
    <x v="0"/>
    <x v="3"/>
    <x v="3"/>
    <x v="0"/>
    <x v="5408"/>
    <x v="1"/>
    <x v="1"/>
    <n v="36.346304956212897"/>
    <n v="36.346304956212897"/>
    <n v="3.6346304956212896E+16"/>
    <x v="3"/>
    <n v="5415"/>
    <s v="Si"/>
    <x v="1"/>
    <n v="251.697952205164"/>
    <n v="2516979522051640"/>
    <n v="285.98344195736701"/>
    <n v="2.85983441957367E+16"/>
    <x v="327"/>
    <n v="101.2"/>
  </r>
  <r>
    <x v="4"/>
    <n v="60"/>
    <x v="0"/>
    <x v="9"/>
    <x v="1"/>
    <x v="0"/>
    <x v="0"/>
    <x v="5409"/>
    <x v="1"/>
    <x v="3"/>
    <n v="36.339461408930404"/>
    <n v="0.36339461408930401"/>
    <n v="363394614089304"/>
    <x v="3"/>
    <n v="5416"/>
    <s v="No"/>
    <x v="0"/>
    <n v="226.95823271434799"/>
    <n v="2269582327143480"/>
    <n v="189.58828090562201"/>
    <n v="1.89588280905622E+16"/>
    <x v="167"/>
    <n v="98.4"/>
  </r>
  <r>
    <x v="4"/>
    <n v="63"/>
    <x v="0"/>
    <x v="3"/>
    <x v="1"/>
    <x v="3"/>
    <x v="0"/>
    <x v="5410"/>
    <x v="1"/>
    <x v="3"/>
    <n v="36.3314234752253"/>
    <n v="36.3314234752253"/>
    <n v="3633142347522530"/>
    <x v="3"/>
    <n v="5417"/>
    <s v="No"/>
    <x v="0"/>
    <n v="2014.5038432555"/>
    <n v="2.0145038432555E+16"/>
    <n v="244.53304832902401"/>
    <n v="2.44533048329024E+16"/>
    <x v="362"/>
    <n v="100.3"/>
  </r>
  <r>
    <x v="4"/>
    <n v="63"/>
    <x v="1"/>
    <x v="0"/>
    <x v="0"/>
    <x v="3"/>
    <x v="0"/>
    <x v="5411"/>
    <x v="1"/>
    <x v="0"/>
    <n v="36.302346110593902"/>
    <n v="3.6302346110593899"/>
    <n v="3630234611059390"/>
    <x v="3"/>
    <n v="5418"/>
    <s v="Si"/>
    <x v="1"/>
    <n v="275.72534665812401"/>
    <n v="2757253466581240"/>
    <n v="3.0000000000000001E-12"/>
    <n v="300"/>
    <x v="327"/>
    <n v="104.9"/>
  </r>
  <r>
    <x v="4"/>
    <n v="69"/>
    <x v="0"/>
    <x v="0"/>
    <x v="0"/>
    <x v="0"/>
    <x v="3"/>
    <x v="5412"/>
    <x v="0"/>
    <x v="1"/>
    <n v="36.276665902642897"/>
    <n v="3.6276665902642899"/>
    <n v="3627666590264290"/>
    <x v="3"/>
    <n v="5419"/>
    <s v="No"/>
    <x v="0"/>
    <n v="2366.0869764642098"/>
    <n v="2.36608697646421E+16"/>
    <n v="24.489174349349401"/>
    <n v="2448917434934940"/>
    <x v="370"/>
    <n v="99.7"/>
  </r>
  <r>
    <x v="4"/>
    <n v="58"/>
    <x v="1"/>
    <x v="10"/>
    <x v="2"/>
    <x v="3"/>
    <x v="0"/>
    <x v="5413"/>
    <x v="1"/>
    <x v="3"/>
    <n v="36.266121146831402"/>
    <n v="3.62661211468314"/>
    <n v="3626612114683140"/>
    <x v="3"/>
    <n v="5420"/>
    <s v="No"/>
    <x v="0"/>
    <n v="2447.8953847269499"/>
    <n v="2.44789538472695E+16"/>
    <n v="229.022237322812"/>
    <n v="2.29022237322812E+16"/>
    <x v="351"/>
    <n v="99.8"/>
  </r>
  <r>
    <x v="4"/>
    <n v="63"/>
    <x v="1"/>
    <x v="0"/>
    <x v="1"/>
    <x v="0"/>
    <x v="0"/>
    <x v="5414"/>
    <x v="1"/>
    <x v="1"/>
    <n v="36.265999741260707"/>
    <n v="36.265999741260707"/>
    <n v="3.6265999741260704E+16"/>
    <x v="3"/>
    <n v="5421"/>
    <s v="No"/>
    <x v="0"/>
    <n v="213.35160087956899"/>
    <n v="2133516008795690"/>
    <n v="212.41495152934499"/>
    <n v="2.12414951529345E+16"/>
    <x v="469"/>
    <n v="93.7"/>
  </r>
  <r>
    <x v="4"/>
    <n v="66"/>
    <x v="0"/>
    <x v="5"/>
    <x v="2"/>
    <x v="0"/>
    <x v="3"/>
    <x v="5415"/>
    <x v="1"/>
    <x v="1"/>
    <n v="36.231898878633402"/>
    <n v="3.6231898878633402"/>
    <n v="3623189887863340"/>
    <x v="3"/>
    <n v="5422"/>
    <s v="Si"/>
    <x v="1"/>
    <n v="2248.7395657268698"/>
    <n v="2.24873956572687E+16"/>
    <n v="287.39777909585899"/>
    <n v="2.87397779095859E+16"/>
    <x v="496"/>
    <n v="98.3"/>
  </r>
  <r>
    <x v="4"/>
    <n v="51"/>
    <x v="1"/>
    <x v="7"/>
    <x v="1"/>
    <x v="2"/>
    <x v="1"/>
    <x v="5416"/>
    <x v="1"/>
    <x v="1"/>
    <n v="36.223490316369904"/>
    <n v="36.223490316369904"/>
    <n v="3.6223490316369904E+16"/>
    <x v="3"/>
    <n v="5423"/>
    <s v="Si"/>
    <x v="1"/>
    <n v="2000.79547365756"/>
    <n v="2.00079547365756E+16"/>
    <n v="22.1202009177245"/>
    <n v="2212020091772450"/>
    <x v="182"/>
    <n v="93.4"/>
  </r>
  <r>
    <x v="4"/>
    <n v="43"/>
    <x v="0"/>
    <x v="5"/>
    <x v="1"/>
    <x v="2"/>
    <x v="2"/>
    <x v="5417"/>
    <x v="1"/>
    <x v="0"/>
    <n v="36.218101285868798"/>
    <n v="36.218101285868798"/>
    <n v="3621810128586880"/>
    <x v="3"/>
    <n v="5424"/>
    <s v="No"/>
    <x v="0"/>
    <n v="2245.10927986462"/>
    <n v="2.24510927986462E+16"/>
    <n v="250.568740959465"/>
    <n v="2.50568740959465E+16"/>
    <x v="189"/>
    <n v="100.4"/>
  </r>
  <r>
    <x v="4"/>
    <n v="71"/>
    <x v="0"/>
    <x v="2"/>
    <x v="0"/>
    <x v="3"/>
    <x v="3"/>
    <x v="5418"/>
    <x v="1"/>
    <x v="1"/>
    <n v="36.215927438092599"/>
    <n v="3.6215927438092601"/>
    <n v="3621592743809260"/>
    <x v="3"/>
    <n v="5425"/>
    <s v="No"/>
    <x v="0"/>
    <n v="2264.03133018274"/>
    <n v="2.26403133018274E+16"/>
    <n v="248.37087110804899"/>
    <n v="2.48370871108049E+16"/>
    <x v="417"/>
    <n v="112.5"/>
  </r>
  <r>
    <x v="4"/>
    <n v="56"/>
    <x v="0"/>
    <x v="3"/>
    <x v="2"/>
    <x v="0"/>
    <x v="0"/>
    <x v="5419"/>
    <x v="0"/>
    <x v="3"/>
    <n v="36.153450664570997"/>
    <n v="3.6153450664570999"/>
    <n v="3615345066457100"/>
    <x v="3"/>
    <n v="5426"/>
    <s v="No"/>
    <x v="0"/>
    <n v="219.20175802131399"/>
    <n v="2192017580213140"/>
    <n v="266.28807479067501"/>
    <n v="2.66288074790675E+16"/>
    <x v="408"/>
    <n v="98.6"/>
  </r>
  <r>
    <x v="4"/>
    <n v="66"/>
    <x v="0"/>
    <x v="6"/>
    <x v="0"/>
    <x v="3"/>
    <x v="3"/>
    <x v="5420"/>
    <x v="0"/>
    <x v="0"/>
    <n v="36.1267389336262"/>
    <n v="36.1267389336262"/>
    <n v="3.61267389336262E+16"/>
    <x v="3"/>
    <n v="5427"/>
    <s v="Si"/>
    <x v="1"/>
    <n v="214.94762674241699"/>
    <n v="2149476267424170"/>
    <n v="26.509773467600901"/>
    <n v="2650977346760090"/>
    <x v="464"/>
    <n v="110.2"/>
  </r>
  <r>
    <x v="4"/>
    <n v="47"/>
    <x v="0"/>
    <x v="7"/>
    <x v="1"/>
    <x v="1"/>
    <x v="1"/>
    <x v="5421"/>
    <x v="0"/>
    <x v="2"/>
    <n v="36.1259517624203"/>
    <n v="3.6125951762420301"/>
    <n v="3612595176242030"/>
    <x v="3"/>
    <n v="5428"/>
    <s v="No"/>
    <x v="0"/>
    <n v="2139.8498320250801"/>
    <n v="2.13984983202508E+16"/>
    <n v="194.21252935602001"/>
    <n v="1.9421252935602E+16"/>
    <x v="398"/>
    <n v="95.4"/>
  </r>
  <r>
    <x v="4"/>
    <n v="56"/>
    <x v="0"/>
    <x v="0"/>
    <x v="2"/>
    <x v="0"/>
    <x v="0"/>
    <x v="5422"/>
    <x v="0"/>
    <x v="0"/>
    <n v="36.119327706601105"/>
    <n v="36.119327706601105"/>
    <n v="3.6119327706601104E+16"/>
    <x v="3"/>
    <n v="5429"/>
    <s v="Si"/>
    <x v="1"/>
    <n v="243.16224451431901"/>
    <n v="2431622445143190"/>
    <n v="3.0000000000000001E-12"/>
    <n v="300"/>
    <x v="530"/>
    <n v="104.5"/>
  </r>
  <r>
    <x v="4"/>
    <n v="53"/>
    <x v="1"/>
    <x v="9"/>
    <x v="2"/>
    <x v="3"/>
    <x v="1"/>
    <x v="5423"/>
    <x v="1"/>
    <x v="1"/>
    <n v="36.110656052596802"/>
    <n v="36.110656052596802"/>
    <n v="3.61106560525968E+16"/>
    <x v="3"/>
    <n v="5430"/>
    <s v="Si"/>
    <x v="1"/>
    <n v="2266.6912737770599"/>
    <n v="2.26669127377706E+16"/>
    <n v="255.275444017642"/>
    <n v="2.55275444017642E+16"/>
    <x v="105"/>
    <n v="98.8"/>
  </r>
  <r>
    <x v="4"/>
    <n v="59"/>
    <x v="0"/>
    <x v="9"/>
    <x v="2"/>
    <x v="0"/>
    <x v="0"/>
    <x v="5424"/>
    <x v="0"/>
    <x v="0"/>
    <n v="36.093027650661398"/>
    <n v="36.093027650661398"/>
    <n v="3609302765066140"/>
    <x v="3"/>
    <n v="5431"/>
    <s v="No"/>
    <x v="0"/>
    <n v="2347.26102149294"/>
    <n v="2.34726102149294E+16"/>
    <n v="27.434524858408999"/>
    <n v="2743452485840900"/>
    <x v="186"/>
    <n v="104.2"/>
  </r>
  <r>
    <x v="4"/>
    <n v="66"/>
    <x v="0"/>
    <x v="0"/>
    <x v="2"/>
    <x v="3"/>
    <x v="3"/>
    <x v="5425"/>
    <x v="0"/>
    <x v="3"/>
    <n v="35.960352322526397"/>
    <n v="3.5960352322526399"/>
    <n v="3596035232252640"/>
    <x v="3"/>
    <n v="5432"/>
    <s v="Si"/>
    <x v="1"/>
    <n v="254.761749554581"/>
    <n v="2547617495545810"/>
    <n v="26.923403536189699"/>
    <n v="2692340353618970"/>
    <x v="431"/>
    <n v="108.8"/>
  </r>
  <r>
    <x v="4"/>
    <n v="62"/>
    <x v="1"/>
    <x v="7"/>
    <x v="2"/>
    <x v="0"/>
    <x v="0"/>
    <x v="5426"/>
    <x v="0"/>
    <x v="0"/>
    <n v="35.929953814035599"/>
    <n v="3.59299538140356"/>
    <n v="3592995381403560"/>
    <x v="3"/>
    <n v="5433"/>
    <s v="Si"/>
    <x v="1"/>
    <n v="233.05933049385899"/>
    <n v="2330593304938590"/>
    <n v="26.366450565971899"/>
    <n v="2636645056597190"/>
    <x v="344"/>
    <n v="100.4"/>
  </r>
  <r>
    <x v="4"/>
    <n v="64"/>
    <x v="1"/>
    <x v="0"/>
    <x v="2"/>
    <x v="3"/>
    <x v="0"/>
    <x v="5427"/>
    <x v="0"/>
    <x v="3"/>
    <n v="35.922744899866998"/>
    <n v="35.922744899866998"/>
    <n v="3.5922744899867E+16"/>
    <x v="3"/>
    <n v="5434"/>
    <s v="Si"/>
    <x v="1"/>
    <n v="2226.2453136720301"/>
    <n v="2.22624531367203E+16"/>
    <n v="257.25651598141798"/>
    <n v="2.57256515981418E+16"/>
    <x v="321"/>
    <n v="99.4"/>
  </r>
  <r>
    <x v="4"/>
    <n v="63"/>
    <x v="1"/>
    <x v="15"/>
    <x v="1"/>
    <x v="3"/>
    <x v="0"/>
    <x v="5428"/>
    <x v="0"/>
    <x v="3"/>
    <n v="35.919984387012803"/>
    <n v="3.59199843870128"/>
    <n v="3591998438701280"/>
    <x v="3"/>
    <n v="5435"/>
    <s v="No"/>
    <x v="0"/>
    <n v="239.12200882131901"/>
    <n v="2391220088213190"/>
    <n v="244.33740021425001"/>
    <n v="2.4433740021425E+16"/>
    <x v="386"/>
    <n v="100.1"/>
  </r>
  <r>
    <x v="4"/>
    <n v="52"/>
    <x v="1"/>
    <x v="3"/>
    <x v="1"/>
    <x v="0"/>
    <x v="1"/>
    <x v="5429"/>
    <x v="1"/>
    <x v="3"/>
    <n v="35.916016710616198"/>
    <n v="0.359160167106162"/>
    <n v="359160167106162"/>
    <x v="3"/>
    <n v="5436"/>
    <s v="No"/>
    <x v="0"/>
    <n v="231.64150179619699"/>
    <n v="2316415017961970"/>
    <n v="210.73179345997201"/>
    <n v="2.10731793459972E+16"/>
    <x v="353"/>
    <n v="85.9"/>
  </r>
  <r>
    <x v="4"/>
    <n v="65"/>
    <x v="1"/>
    <x v="0"/>
    <x v="2"/>
    <x v="3"/>
    <x v="3"/>
    <x v="5430"/>
    <x v="0"/>
    <x v="1"/>
    <n v="35.912412187216503"/>
    <n v="35.912412187216503"/>
    <n v="359124121872165"/>
    <x v="3"/>
    <n v="5437"/>
    <s v="Si"/>
    <x v="1"/>
    <n v="227.20012485005699"/>
    <n v="2272001248500570"/>
    <n v="283.85501434348299"/>
    <n v="2.83855014343483E+16"/>
    <x v="402"/>
    <n v="104"/>
  </r>
  <r>
    <x v="4"/>
    <n v="67"/>
    <x v="0"/>
    <x v="2"/>
    <x v="0"/>
    <x v="3"/>
    <x v="3"/>
    <x v="5431"/>
    <x v="0"/>
    <x v="1"/>
    <n v="35.903180841959603"/>
    <n v="35.903180841959603"/>
    <n v="3590318084195960"/>
    <x v="3"/>
    <n v="5438"/>
    <s v="Si"/>
    <x v="1"/>
    <n v="2459.3570780341602"/>
    <n v="2.45935707803416E+16"/>
    <n v="29.618127047481501"/>
    <n v="2961812704748150"/>
    <x v="382"/>
    <n v="108.7"/>
  </r>
  <r>
    <x v="4"/>
    <n v="59"/>
    <x v="0"/>
    <x v="9"/>
    <x v="2"/>
    <x v="3"/>
    <x v="0"/>
    <x v="5432"/>
    <x v="0"/>
    <x v="3"/>
    <n v="35.898208293235001"/>
    <n v="35.898208293235001"/>
    <n v="3589820829323500"/>
    <x v="3"/>
    <n v="5439"/>
    <s v="Si"/>
    <x v="1"/>
    <n v="2451.19416771443"/>
    <n v="2.45119416771443E+16"/>
    <n v="277.33522656954199"/>
    <n v="2.77335226569542E+16"/>
    <x v="354"/>
    <n v="110.3"/>
  </r>
  <r>
    <x v="4"/>
    <n v="59"/>
    <x v="1"/>
    <x v="5"/>
    <x v="1"/>
    <x v="0"/>
    <x v="0"/>
    <x v="5433"/>
    <x v="1"/>
    <x v="1"/>
    <n v="35.887159772407003"/>
    <n v="35.887159772407003"/>
    <n v="3.5887159772407E+16"/>
    <x v="3"/>
    <n v="5440"/>
    <s v="No"/>
    <x v="0"/>
    <n v="1988.92027041354"/>
    <n v="1.98892027041354E+16"/>
    <n v="26.944535219921299"/>
    <n v="2694453521992130"/>
    <x v="404"/>
    <n v="95.4"/>
  </r>
  <r>
    <x v="4"/>
    <n v="48"/>
    <x v="0"/>
    <x v="1"/>
    <x v="1"/>
    <x v="3"/>
    <x v="1"/>
    <x v="5434"/>
    <x v="2"/>
    <x v="1"/>
    <n v="35.869034350293603"/>
    <n v="35.869034350293603"/>
    <n v="3.58690343502936E+16"/>
    <x v="3"/>
    <n v="5441"/>
    <s v="Si"/>
    <x v="1"/>
    <n v="2039.4532878196701"/>
    <n v="2.03945328781967E+16"/>
    <n v="210.44592437506799"/>
    <n v="2.10445924375068E+16"/>
    <x v="443"/>
    <n v="98.4"/>
  </r>
  <r>
    <x v="4"/>
    <n v="55"/>
    <x v="0"/>
    <x v="5"/>
    <x v="1"/>
    <x v="2"/>
    <x v="0"/>
    <x v="5435"/>
    <x v="1"/>
    <x v="1"/>
    <n v="35.854836043363697"/>
    <n v="35.854836043363697"/>
    <n v="3.58548360433637E+16"/>
    <x v="3"/>
    <n v="5442"/>
    <s v="No"/>
    <x v="0"/>
    <n v="2059.0943580439398"/>
    <n v="2.05909435804394E+16"/>
    <n v="26.515054005342702"/>
    <n v="2651505400534270"/>
    <x v="358"/>
    <n v="96.2"/>
  </r>
  <r>
    <x v="4"/>
    <n v="60"/>
    <x v="1"/>
    <x v="9"/>
    <x v="2"/>
    <x v="3"/>
    <x v="0"/>
    <x v="5436"/>
    <x v="0"/>
    <x v="3"/>
    <n v="35.846304306578403"/>
    <n v="35.846304306578403"/>
    <n v="3584630430657840"/>
    <x v="3"/>
    <n v="5443"/>
    <s v="No"/>
    <x v="0"/>
    <n v="231.87200184776199"/>
    <n v="2318720018477620"/>
    <n v="239.292723873558"/>
    <n v="2.39292723873558E+16"/>
    <x v="132"/>
    <n v="100.9"/>
  </r>
  <r>
    <x v="4"/>
    <n v="61"/>
    <x v="1"/>
    <x v="3"/>
    <x v="3"/>
    <x v="0"/>
    <x v="0"/>
    <x v="5437"/>
    <x v="1"/>
    <x v="3"/>
    <n v="35.804847287938799"/>
    <n v="3.5804847287938801"/>
    <n v="3580484728793880"/>
    <x v="3"/>
    <n v="5444"/>
    <s v="Si"/>
    <x v="1"/>
    <n v="2070.4221030916001"/>
    <n v="2.0704221030916E+16"/>
    <n v="26.044441972518701"/>
    <n v="2604444197251870"/>
    <x v="349"/>
    <n v="100.5"/>
  </r>
  <r>
    <x v="4"/>
    <n v="65"/>
    <x v="0"/>
    <x v="15"/>
    <x v="0"/>
    <x v="3"/>
    <x v="3"/>
    <x v="5438"/>
    <x v="0"/>
    <x v="1"/>
    <n v="35.798858026549503"/>
    <n v="3.57988580265495"/>
    <n v="3579885802654950"/>
    <x v="3"/>
    <n v="5445"/>
    <s v="Si"/>
    <x v="1"/>
    <n v="2435.67629716489"/>
    <n v="2.43567629716489E+16"/>
    <n v="29.876471810047398"/>
    <n v="2987647181004740"/>
    <x v="525"/>
    <n v="101.2"/>
  </r>
  <r>
    <x v="4"/>
    <n v="60"/>
    <x v="1"/>
    <x v="5"/>
    <x v="0"/>
    <x v="3"/>
    <x v="0"/>
    <x v="5439"/>
    <x v="0"/>
    <x v="1"/>
    <n v="35.766779204773101"/>
    <n v="35.766779204773101"/>
    <n v="3576677920477310"/>
    <x v="3"/>
    <n v="5446"/>
    <s v="Si"/>
    <x v="1"/>
    <n v="2362.29051584324"/>
    <n v="2.36229051584324E+16"/>
    <n v="27.080354813061899"/>
    <n v="2708035481306190"/>
    <x v="376"/>
    <n v="102.8"/>
  </r>
  <r>
    <x v="4"/>
    <n v="59"/>
    <x v="0"/>
    <x v="0"/>
    <x v="3"/>
    <x v="2"/>
    <x v="0"/>
    <x v="5440"/>
    <x v="0"/>
    <x v="1"/>
    <n v="35.642823618427997"/>
    <n v="35.642823618427997"/>
    <n v="3.5642823618428E+16"/>
    <x v="3"/>
    <n v="5447"/>
    <s v="No"/>
    <x v="0"/>
    <n v="2156.1292279101399"/>
    <n v="2.15612922791014E+16"/>
    <n v="211.92023816595199"/>
    <n v="2.11920238165952E+16"/>
    <x v="458"/>
    <n v="97"/>
  </r>
  <r>
    <x v="4"/>
    <n v="68"/>
    <x v="1"/>
    <x v="5"/>
    <x v="1"/>
    <x v="3"/>
    <x v="3"/>
    <x v="5441"/>
    <x v="0"/>
    <x v="3"/>
    <n v="35.634718526562501"/>
    <n v="35.634718526562501"/>
    <n v="3563471852656250"/>
    <x v="3"/>
    <n v="5448"/>
    <s v="No"/>
    <x v="0"/>
    <n v="236.56046823834001"/>
    <n v="2365604682383400"/>
    <n v="28.6829273187656"/>
    <n v="2868292731876560"/>
    <x v="348"/>
    <n v="96.5"/>
  </r>
  <r>
    <x v="4"/>
    <n v="56"/>
    <x v="0"/>
    <x v="8"/>
    <x v="2"/>
    <x v="3"/>
    <x v="0"/>
    <x v="5442"/>
    <x v="0"/>
    <x v="0"/>
    <n v="35.617652789472196"/>
    <n v="3.5617652789472198"/>
    <n v="3561765278947220"/>
    <x v="3"/>
    <n v="5449"/>
    <s v="Si"/>
    <x v="1"/>
    <n v="2472.11639416853"/>
    <n v="2.47211639416853E+16"/>
    <n v="259.28147025365502"/>
    <n v="2.59281470253655E+16"/>
    <x v="313"/>
    <n v="101.3"/>
  </r>
  <r>
    <x v="4"/>
    <n v="69"/>
    <x v="0"/>
    <x v="8"/>
    <x v="2"/>
    <x v="3"/>
    <x v="3"/>
    <x v="5443"/>
    <x v="1"/>
    <x v="3"/>
    <n v="35.603682204733403"/>
    <n v="3.56036822047334"/>
    <n v="3560368220473340"/>
    <x v="3"/>
    <n v="5450"/>
    <s v="Si"/>
    <x v="1"/>
    <n v="2243.05919955024"/>
    <n v="2.24305919955024E+16"/>
    <n v="291.09277480785499"/>
    <n v="2.91092774807855E+16"/>
    <x v="316"/>
    <n v="103"/>
  </r>
  <r>
    <x v="4"/>
    <n v="64"/>
    <x v="1"/>
    <x v="8"/>
    <x v="0"/>
    <x v="3"/>
    <x v="0"/>
    <x v="5444"/>
    <x v="0"/>
    <x v="1"/>
    <n v="35.570177582679698"/>
    <n v="3.5570177582679698"/>
    <n v="3557017758267970"/>
    <x v="3"/>
    <n v="5451"/>
    <s v="Si"/>
    <x v="1"/>
    <n v="2425.8714721589499"/>
    <n v="2.42587147215895E+16"/>
    <n v="27.5866776031549"/>
    <n v="2758667760315490"/>
    <x v="448"/>
    <n v="103.3"/>
  </r>
  <r>
    <x v="4"/>
    <n v="59"/>
    <x v="0"/>
    <x v="5"/>
    <x v="3"/>
    <x v="0"/>
    <x v="0"/>
    <x v="5445"/>
    <x v="1"/>
    <x v="3"/>
    <n v="35.563437996794001"/>
    <n v="35.563437996794001"/>
    <n v="3556343799679400"/>
    <x v="3"/>
    <n v="5452"/>
    <s v="No"/>
    <x v="0"/>
    <n v="2254.7787333003398"/>
    <n v="2.25477873330034E+16"/>
    <n v="231.81385555844301"/>
    <n v="2.31813855558443E+16"/>
    <x v="445"/>
    <n v="97.3"/>
  </r>
  <r>
    <x v="4"/>
    <n v="64"/>
    <x v="0"/>
    <x v="5"/>
    <x v="3"/>
    <x v="3"/>
    <x v="0"/>
    <x v="5446"/>
    <x v="0"/>
    <x v="3"/>
    <n v="35.548625883310997"/>
    <n v="3.5548625883310998"/>
    <n v="3554862588331100"/>
    <x v="3"/>
    <n v="5453"/>
    <s v="No"/>
    <x v="0"/>
    <n v="2227.99665082106"/>
    <n v="2.22799665082106E+16"/>
    <n v="280.87029707919498"/>
    <n v="2.80870297079195E+16"/>
    <x v="299"/>
    <n v="99.6"/>
  </r>
  <r>
    <x v="4"/>
    <n v="70"/>
    <x v="1"/>
    <x v="8"/>
    <x v="2"/>
    <x v="3"/>
    <x v="3"/>
    <x v="5447"/>
    <x v="0"/>
    <x v="1"/>
    <n v="35.543942360091997"/>
    <n v="35.543942360091997"/>
    <n v="3.5543942360092E+16"/>
    <x v="3"/>
    <n v="5454"/>
    <s v="Si"/>
    <x v="1"/>
    <n v="2334.2136104648698"/>
    <n v="2.33421361046487E+16"/>
    <n v="3.0000000000000001E-12"/>
    <n v="300"/>
    <x v="526"/>
    <n v="108.6"/>
  </r>
  <r>
    <x v="4"/>
    <n v="68"/>
    <x v="0"/>
    <x v="2"/>
    <x v="2"/>
    <x v="3"/>
    <x v="3"/>
    <x v="5448"/>
    <x v="0"/>
    <x v="1"/>
    <n v="35.540554587091897"/>
    <n v="35.540554587091897"/>
    <n v="3.55405545870919E+16"/>
    <x v="3"/>
    <n v="5455"/>
    <s v="Si"/>
    <x v="1"/>
    <n v="2248.9585950256901"/>
    <n v="2.24895859502569E+16"/>
    <n v="26.311204309118398"/>
    <n v="2631120430911840"/>
    <x v="283"/>
    <n v="98.6"/>
  </r>
  <r>
    <x v="4"/>
    <n v="51"/>
    <x v="1"/>
    <x v="5"/>
    <x v="1"/>
    <x v="0"/>
    <x v="1"/>
    <x v="5449"/>
    <x v="1"/>
    <x v="1"/>
    <n v="35.5240435067739"/>
    <n v="3.5524043506773899"/>
    <n v="3552404350677390"/>
    <x v="3"/>
    <n v="5456"/>
    <s v="No"/>
    <x v="0"/>
    <n v="218.145633166046"/>
    <n v="2181456331660460"/>
    <n v="240.08537339381101"/>
    <n v="2.40085373393811E+16"/>
    <x v="512"/>
    <n v="89.2"/>
  </r>
  <r>
    <x v="4"/>
    <n v="56"/>
    <x v="0"/>
    <x v="6"/>
    <x v="0"/>
    <x v="3"/>
    <x v="0"/>
    <x v="5450"/>
    <x v="0"/>
    <x v="0"/>
    <n v="35.488946197570897"/>
    <n v="3.5488946197570899"/>
    <n v="3548894619757090"/>
    <x v="3"/>
    <n v="5457"/>
    <s v="Si"/>
    <x v="1"/>
    <n v="229.26851929747099"/>
    <n v="2292685192974710"/>
    <n v="270.37567220892703"/>
    <n v="2.70375672208927E+16"/>
    <x v="564"/>
    <n v="103.2"/>
  </r>
  <r>
    <x v="4"/>
    <n v="55"/>
    <x v="1"/>
    <x v="4"/>
    <x v="1"/>
    <x v="0"/>
    <x v="0"/>
    <x v="5451"/>
    <x v="0"/>
    <x v="1"/>
    <n v="35.383936714539402"/>
    <n v="3.5383936714539401"/>
    <n v="353839367145394"/>
    <x v="3"/>
    <n v="5458"/>
    <s v="No"/>
    <x v="0"/>
    <n v="2192.7330012514599"/>
    <n v="2.19273300125146E+16"/>
    <n v="3.0000000000000001E-12"/>
    <n v="300"/>
    <x v="135"/>
    <n v="96.9"/>
  </r>
  <r>
    <x v="4"/>
    <n v="54"/>
    <x v="0"/>
    <x v="0"/>
    <x v="1"/>
    <x v="1"/>
    <x v="1"/>
    <x v="5452"/>
    <x v="1"/>
    <x v="1"/>
    <n v="35.369056686750099"/>
    <n v="3.53690566867501"/>
    <n v="3536905668675010"/>
    <x v="3"/>
    <n v="5459"/>
    <s v="No"/>
    <x v="0"/>
    <n v="2065.8739281273802"/>
    <n v="2.06587392812738E+16"/>
    <n v="231.27812548771101"/>
    <n v="2.31278125487711E+16"/>
    <x v="367"/>
    <n v="94.6"/>
  </r>
  <r>
    <x v="4"/>
    <n v="62"/>
    <x v="1"/>
    <x v="11"/>
    <x v="3"/>
    <x v="3"/>
    <x v="0"/>
    <x v="5453"/>
    <x v="1"/>
    <x v="3"/>
    <n v="35.327863353273102"/>
    <n v="3.5327863353273101"/>
    <n v="3532786335327310"/>
    <x v="3"/>
    <n v="5460"/>
    <s v="No"/>
    <x v="0"/>
    <n v="2123.8952001940602"/>
    <n v="2.12389520019406E+16"/>
    <n v="213.443043832016"/>
    <n v="2.13443043832016E+16"/>
    <x v="67"/>
    <n v="96.4"/>
  </r>
  <r>
    <x v="4"/>
    <n v="50"/>
    <x v="1"/>
    <x v="2"/>
    <x v="1"/>
    <x v="3"/>
    <x v="1"/>
    <x v="5454"/>
    <x v="0"/>
    <x v="3"/>
    <n v="35.2650205721636"/>
    <n v="3.5265020572163599"/>
    <n v="3526502057216360"/>
    <x v="3"/>
    <n v="5461"/>
    <s v="No"/>
    <x v="0"/>
    <n v="2344.6030161551998"/>
    <n v="2.3446030161552E+16"/>
    <n v="237.252913295524"/>
    <n v="2.37252913295524E+16"/>
    <x v="158"/>
    <n v="89"/>
  </r>
  <r>
    <x v="4"/>
    <n v="59"/>
    <x v="1"/>
    <x v="2"/>
    <x v="1"/>
    <x v="3"/>
    <x v="0"/>
    <x v="5455"/>
    <x v="1"/>
    <x v="3"/>
    <n v="35.236818959481802"/>
    <n v="3.5236818959481799"/>
    <n v="3523681895948180"/>
    <x v="3"/>
    <n v="5462"/>
    <s v="No"/>
    <x v="0"/>
    <n v="2047.9212037971199"/>
    <n v="2.04792120379712E+16"/>
    <n v="255.22898799926901"/>
    <n v="2.55228987999269E+16"/>
    <x v="132"/>
    <n v="94.1"/>
  </r>
  <r>
    <x v="4"/>
    <n v="58"/>
    <x v="0"/>
    <x v="0"/>
    <x v="3"/>
    <x v="3"/>
    <x v="0"/>
    <x v="5456"/>
    <x v="0"/>
    <x v="0"/>
    <n v="35.2149863418053"/>
    <n v="35.2149863418053"/>
    <n v="3521498634180530"/>
    <x v="3"/>
    <n v="5463"/>
    <s v="No"/>
    <x v="0"/>
    <n v="236.44955661676701"/>
    <n v="2364495566167670"/>
    <n v="252.83412018619899"/>
    <n v="2.52834120186199E+16"/>
    <x v="217"/>
    <n v="104.4"/>
  </r>
  <r>
    <x v="4"/>
    <n v="64"/>
    <x v="0"/>
    <x v="5"/>
    <x v="2"/>
    <x v="3"/>
    <x v="0"/>
    <x v="5457"/>
    <x v="0"/>
    <x v="1"/>
    <n v="35.200438829076298"/>
    <n v="3.5200438829076299"/>
    <n v="3520043882907630"/>
    <x v="3"/>
    <n v="5464"/>
    <s v="No"/>
    <x v="0"/>
    <n v="2364.2371830734801"/>
    <n v="2.36423718307348E+16"/>
    <n v="274.42889103178402"/>
    <n v="2.74428891031784E+16"/>
    <x v="518"/>
    <n v="98.9"/>
  </r>
  <r>
    <x v="4"/>
    <n v="51"/>
    <x v="0"/>
    <x v="10"/>
    <x v="1"/>
    <x v="2"/>
    <x v="1"/>
    <x v="5458"/>
    <x v="1"/>
    <x v="0"/>
    <n v="35.199383243187697"/>
    <n v="3.5199383243187699"/>
    <n v="3519938324318770"/>
    <x v="3"/>
    <n v="5465"/>
    <s v="No"/>
    <x v="0"/>
    <n v="2015.9802853916799"/>
    <n v="2.01598028539168E+16"/>
    <n v="233.573124122064"/>
    <n v="2.33573124122064E+16"/>
    <x v="117"/>
    <n v="92.1"/>
  </r>
  <r>
    <x v="4"/>
    <n v="62"/>
    <x v="0"/>
    <x v="8"/>
    <x v="1"/>
    <x v="0"/>
    <x v="0"/>
    <x v="5459"/>
    <x v="0"/>
    <x v="1"/>
    <n v="35.1933095937178"/>
    <n v="3.5193309593717799"/>
    <n v="3519330959371780"/>
    <x v="3"/>
    <n v="5466"/>
    <s v="Si"/>
    <x v="1"/>
    <n v="2342.3124345885199"/>
    <n v="2.34231243458852E+16"/>
    <n v="2.6710699235901298"/>
    <n v="267106992359013"/>
    <x v="328"/>
    <n v="105.2"/>
  </r>
  <r>
    <x v="4"/>
    <n v="58"/>
    <x v="1"/>
    <x v="12"/>
    <x v="0"/>
    <x v="3"/>
    <x v="0"/>
    <x v="5460"/>
    <x v="0"/>
    <x v="1"/>
    <n v="35.164761010236703"/>
    <n v="35.164761010236703"/>
    <n v="3.51647610102367E+16"/>
    <x v="3"/>
    <n v="5467"/>
    <s v="No"/>
    <x v="0"/>
    <n v="2175.38873437451"/>
    <n v="2.17538873437451E+16"/>
    <n v="236.50068856505601"/>
    <n v="2.36500688565056E+16"/>
    <x v="455"/>
    <n v="101.7"/>
  </r>
  <r>
    <x v="4"/>
    <n v="58"/>
    <x v="1"/>
    <x v="1"/>
    <x v="1"/>
    <x v="2"/>
    <x v="0"/>
    <x v="5461"/>
    <x v="0"/>
    <x v="0"/>
    <n v="35.150143033646799"/>
    <n v="3.5150143033646799"/>
    <n v="3515014303364680"/>
    <x v="3"/>
    <n v="5468"/>
    <s v="No"/>
    <x v="0"/>
    <n v="205.800854401587"/>
    <n v="2058008544015870"/>
    <n v="247.01305766597801"/>
    <n v="2.47013057665978E+16"/>
    <x v="160"/>
    <n v="96.2"/>
  </r>
  <r>
    <x v="4"/>
    <n v="54"/>
    <x v="1"/>
    <x v="1"/>
    <x v="2"/>
    <x v="3"/>
    <x v="1"/>
    <x v="5462"/>
    <x v="0"/>
    <x v="0"/>
    <n v="35.090580291140199"/>
    <n v="0.350905802911402"/>
    <n v="350905802911402"/>
    <x v="3"/>
    <n v="5469"/>
    <s v="Si"/>
    <x v="1"/>
    <n v="2419.3776567609598"/>
    <n v="2.41937765676096E+16"/>
    <n v="27.4115167225062"/>
    <n v="2741151672250620"/>
    <x v="157"/>
    <n v="96.5"/>
  </r>
  <r>
    <x v="4"/>
    <n v="51"/>
    <x v="1"/>
    <x v="7"/>
    <x v="3"/>
    <x v="1"/>
    <x v="1"/>
    <x v="5463"/>
    <x v="1"/>
    <x v="2"/>
    <n v="35.079840289791797"/>
    <n v="3.5079840289791799"/>
    <n v="3507984028979180"/>
    <x v="3"/>
    <n v="5470"/>
    <s v="No"/>
    <x v="0"/>
    <n v="2203.3290620942598"/>
    <n v="2.20332906209426E+16"/>
    <n v="206.814210216443"/>
    <n v="2.06814210216443E+16"/>
    <x v="197"/>
    <n v="93.4"/>
  </r>
  <r>
    <x v="4"/>
    <n v="67"/>
    <x v="1"/>
    <x v="3"/>
    <x v="2"/>
    <x v="0"/>
    <x v="3"/>
    <x v="5464"/>
    <x v="0"/>
    <x v="0"/>
    <n v="35.037935464025203"/>
    <n v="3.5037935464025201"/>
    <n v="3503793546402520"/>
    <x v="3"/>
    <n v="5471"/>
    <s v="No"/>
    <x v="0"/>
    <n v="2361.5109264129801"/>
    <n v="2.36151092641298E+16"/>
    <n v="26.807890444442499"/>
    <n v="2680789044444250"/>
    <x v="122"/>
    <n v="100.8"/>
  </r>
  <r>
    <x v="4"/>
    <n v="61"/>
    <x v="0"/>
    <x v="12"/>
    <x v="1"/>
    <x v="3"/>
    <x v="0"/>
    <x v="5465"/>
    <x v="1"/>
    <x v="3"/>
    <n v="35.0324492795081"/>
    <n v="3.50324492795081"/>
    <n v="3503244927950810"/>
    <x v="3"/>
    <n v="5472"/>
    <s v="No"/>
    <x v="0"/>
    <n v="2243.2124340372502"/>
    <n v="2.24321243403725E+16"/>
    <n v="276.71330672051602"/>
    <n v="2.76713306720516E+16"/>
    <x v="421"/>
    <n v="94.5"/>
  </r>
  <r>
    <x v="4"/>
    <n v="62"/>
    <x v="1"/>
    <x v="7"/>
    <x v="1"/>
    <x v="2"/>
    <x v="0"/>
    <x v="5466"/>
    <x v="1"/>
    <x v="3"/>
    <n v="35.021510571963496"/>
    <n v="3.5021510571963499"/>
    <n v="3502151057196350"/>
    <x v="3"/>
    <n v="5473"/>
    <s v="No"/>
    <x v="0"/>
    <n v="1964.59531084229"/>
    <n v="1.96459531084229E+16"/>
    <n v="190.47141077729199"/>
    <n v="1.90471410777292E+16"/>
    <x v="421"/>
    <n v="96.3"/>
  </r>
  <r>
    <x v="4"/>
    <n v="62"/>
    <x v="0"/>
    <x v="1"/>
    <x v="2"/>
    <x v="3"/>
    <x v="0"/>
    <x v="5467"/>
    <x v="0"/>
    <x v="0"/>
    <n v="35.008399857646204"/>
    <n v="3.5008399857646202"/>
    <n v="3500839985764620"/>
    <x v="3"/>
    <n v="5474"/>
    <s v="Si"/>
    <x v="1"/>
    <n v="2449.7038021539402"/>
    <n v="2.44970380215394E+16"/>
    <n v="259.13788838832397"/>
    <n v="2.59137888388324E+16"/>
    <x v="387"/>
    <n v="103.9"/>
  </r>
  <r>
    <x v="4"/>
    <n v="59"/>
    <x v="1"/>
    <x v="9"/>
    <x v="1"/>
    <x v="0"/>
    <x v="0"/>
    <x v="5468"/>
    <x v="0"/>
    <x v="0"/>
    <n v="35.001585178490998"/>
    <n v="3.5001585178490999"/>
    <n v="3500158517849100"/>
    <x v="3"/>
    <n v="5475"/>
    <s v="No"/>
    <x v="0"/>
    <n v="2231.59334589727"/>
    <n v="2.23159334589727E+16"/>
    <n v="220.18117787621401"/>
    <n v="2.20181177876214E+16"/>
    <x v="386"/>
    <n v="97.4"/>
  </r>
  <r>
    <x v="5"/>
    <n v="64"/>
    <x v="0"/>
    <x v="7"/>
    <x v="2"/>
    <x v="3"/>
    <x v="0"/>
    <x v="5469"/>
    <x v="0"/>
    <x v="1"/>
    <n v="44.869875507685293"/>
    <n v="44.869875507685293"/>
    <n v="4.4869875507685296E+16"/>
    <x v="4"/>
    <n v="5476"/>
    <s v="Si"/>
    <x v="1"/>
    <n v="256.82040811059699"/>
    <n v="2568204081105970"/>
    <n v="291.71501919579998"/>
    <n v="2.917150191958E+16"/>
    <x v="514"/>
    <n v="105.2"/>
  </r>
  <r>
    <x v="5"/>
    <n v="47"/>
    <x v="1"/>
    <x v="6"/>
    <x v="1"/>
    <x v="3"/>
    <x v="1"/>
    <x v="5470"/>
    <x v="0"/>
    <x v="1"/>
    <n v="43.9714844881616"/>
    <n v="43.9714844881616"/>
    <n v="4.39714844881616E+16"/>
    <x v="4"/>
    <n v="5477"/>
    <s v="Si"/>
    <x v="1"/>
    <n v="230.55685171286601"/>
    <n v="2305568517128660"/>
    <n v="27.338179681394202"/>
    <n v="2733817968139420"/>
    <x v="305"/>
    <n v="100.9"/>
  </r>
  <r>
    <x v="5"/>
    <n v="49"/>
    <x v="1"/>
    <x v="9"/>
    <x v="1"/>
    <x v="0"/>
    <x v="1"/>
    <x v="5471"/>
    <x v="1"/>
    <x v="3"/>
    <n v="43.8966674431584"/>
    <n v="4.3896667443158401"/>
    <n v="4389666744315840"/>
    <x v="4"/>
    <n v="5478"/>
    <s v="Si"/>
    <x v="1"/>
    <n v="2180.1907903882002"/>
    <n v="2.1801907903882E+16"/>
    <n v="224.72894714336201"/>
    <n v="2.24728947143362E+16"/>
    <x v="446"/>
    <n v="100"/>
  </r>
  <r>
    <x v="5"/>
    <n v="55"/>
    <x v="1"/>
    <x v="9"/>
    <x v="3"/>
    <x v="0"/>
    <x v="0"/>
    <x v="5472"/>
    <x v="1"/>
    <x v="3"/>
    <n v="43.714636296508203"/>
    <n v="43.714636296508203"/>
    <n v="4.37146362965082E+16"/>
    <x v="4"/>
    <n v="5479"/>
    <s v="Si"/>
    <x v="1"/>
    <n v="2293.6925826245001"/>
    <n v="2.2936925826245E+16"/>
    <n v="24.569002393980998"/>
    <n v="2456900239398100"/>
    <x v="310"/>
    <n v="98.9"/>
  </r>
  <r>
    <x v="5"/>
    <n v="62"/>
    <x v="1"/>
    <x v="6"/>
    <x v="1"/>
    <x v="0"/>
    <x v="0"/>
    <x v="5473"/>
    <x v="0"/>
    <x v="3"/>
    <n v="43.534537861353797"/>
    <n v="4.3534537861353799"/>
    <n v="4353453786135380"/>
    <x v="4"/>
    <n v="5480"/>
    <s v="No"/>
    <x v="0"/>
    <n v="222.862282980949"/>
    <n v="2228622829809490"/>
    <n v="235.91134172965701"/>
    <n v="2.35911341729657E+16"/>
    <x v="348"/>
    <n v="97.7"/>
  </r>
  <r>
    <x v="5"/>
    <n v="69"/>
    <x v="0"/>
    <x v="7"/>
    <x v="0"/>
    <x v="3"/>
    <x v="3"/>
    <x v="5474"/>
    <x v="1"/>
    <x v="1"/>
    <n v="43.520846494193897"/>
    <n v="4.3520846494193899"/>
    <n v="4352084649419390"/>
    <x v="4"/>
    <n v="5481"/>
    <s v="No"/>
    <x v="0"/>
    <n v="237.135656676222"/>
    <n v="2371356566762220"/>
    <n v="235.14413457242799"/>
    <n v="2.35144134572428E+16"/>
    <x v="402"/>
    <n v="107.4"/>
  </r>
  <r>
    <x v="5"/>
    <n v="66"/>
    <x v="1"/>
    <x v="2"/>
    <x v="2"/>
    <x v="0"/>
    <x v="3"/>
    <x v="5475"/>
    <x v="1"/>
    <x v="3"/>
    <n v="43.487610109744203"/>
    <n v="43.487610109744203"/>
    <n v="4.34876101097442E+16"/>
    <x v="4"/>
    <n v="5482"/>
    <s v="Si"/>
    <x v="1"/>
    <n v="2400.7066173500002"/>
    <n v="2.40070661735E+16"/>
    <n v="27.247901376416401"/>
    <n v="2724790137641640"/>
    <x v="429"/>
    <n v="108"/>
  </r>
  <r>
    <x v="5"/>
    <n v="71"/>
    <x v="1"/>
    <x v="0"/>
    <x v="2"/>
    <x v="3"/>
    <x v="3"/>
    <x v="5476"/>
    <x v="0"/>
    <x v="1"/>
    <n v="43.4662980956236"/>
    <n v="4.3466298095623603"/>
    <n v="4346629809562360"/>
    <x v="4"/>
    <n v="5483"/>
    <s v="Si"/>
    <x v="1"/>
    <n v="241.02271885296199"/>
    <n v="2410227188529620"/>
    <n v="276.30039260934399"/>
    <n v="2.76300392609344E+16"/>
    <x v="575"/>
    <n v="110.2"/>
  </r>
  <r>
    <x v="5"/>
    <n v="60"/>
    <x v="0"/>
    <x v="9"/>
    <x v="3"/>
    <x v="0"/>
    <x v="0"/>
    <x v="5477"/>
    <x v="1"/>
    <x v="1"/>
    <n v="43.208645704860302"/>
    <n v="4.3208645704860302"/>
    <n v="4320864570486030"/>
    <x v="4"/>
    <n v="5484"/>
    <s v="Si"/>
    <x v="1"/>
    <n v="2335.1069999855699"/>
    <n v="2.33510699998557E+16"/>
    <n v="266.46886952747298"/>
    <n v="2.66468869527473E+16"/>
    <x v="361"/>
    <n v="107.4"/>
  </r>
  <r>
    <x v="5"/>
    <n v="61"/>
    <x v="1"/>
    <x v="8"/>
    <x v="3"/>
    <x v="3"/>
    <x v="0"/>
    <x v="5478"/>
    <x v="0"/>
    <x v="1"/>
    <n v="43.090175804800303"/>
    <n v="43.090175804800303"/>
    <n v="4309017580480030"/>
    <x v="4"/>
    <n v="5485"/>
    <s v="No"/>
    <x v="0"/>
    <n v="2325.3593458281198"/>
    <n v="2.32535934582812E+16"/>
    <n v="249.89493466890499"/>
    <n v="2.49894934668905E+16"/>
    <x v="301"/>
    <n v="101.5"/>
  </r>
  <r>
    <x v="5"/>
    <n v="69"/>
    <x v="0"/>
    <x v="5"/>
    <x v="2"/>
    <x v="0"/>
    <x v="3"/>
    <x v="5479"/>
    <x v="0"/>
    <x v="3"/>
    <n v="43.0538963953951"/>
    <n v="43.0538963953951"/>
    <n v="4305389639539510"/>
    <x v="4"/>
    <n v="5486"/>
    <s v="Si"/>
    <x v="1"/>
    <n v="2372.5450601585399"/>
    <n v="2.37254506015854E+16"/>
    <n v="27.980789919012999"/>
    <n v="2798078991901300"/>
    <x v="290"/>
    <n v="109.2"/>
  </r>
  <r>
    <x v="5"/>
    <n v="68"/>
    <x v="1"/>
    <x v="5"/>
    <x v="2"/>
    <x v="3"/>
    <x v="3"/>
    <x v="5480"/>
    <x v="0"/>
    <x v="3"/>
    <n v="42.793292956925598"/>
    <n v="4.2793292956925599"/>
    <n v="4279329295692560"/>
    <x v="4"/>
    <n v="5487"/>
    <s v="Si"/>
    <x v="1"/>
    <n v="2595.7621808660901"/>
    <n v="2.59576218086609E+16"/>
    <n v="26.340751566416898"/>
    <n v="2634075156641690"/>
    <x v="273"/>
    <n v="101.8"/>
  </r>
  <r>
    <x v="5"/>
    <n v="63"/>
    <x v="0"/>
    <x v="1"/>
    <x v="2"/>
    <x v="3"/>
    <x v="0"/>
    <x v="5481"/>
    <x v="0"/>
    <x v="0"/>
    <n v="42.5617910138822"/>
    <n v="42.5617910138822"/>
    <n v="4256179101388220"/>
    <x v="4"/>
    <n v="5488"/>
    <s v="Si"/>
    <x v="1"/>
    <n v="2723.1642139107998"/>
    <n v="2.7231642139108E+16"/>
    <n v="26.9428970826437"/>
    <n v="2694289708264370"/>
    <x v="408"/>
    <n v="114.3"/>
  </r>
  <r>
    <x v="5"/>
    <n v="52"/>
    <x v="1"/>
    <x v="5"/>
    <x v="1"/>
    <x v="0"/>
    <x v="1"/>
    <x v="5482"/>
    <x v="1"/>
    <x v="3"/>
    <n v="42.277667218147599"/>
    <n v="4.2277667218147599"/>
    <n v="4227766721814760"/>
    <x v="4"/>
    <n v="5489"/>
    <s v="No"/>
    <x v="0"/>
    <n v="2237.1979076254402"/>
    <n v="2.23719790762544E+16"/>
    <n v="26.798769493370799"/>
    <n v="2679876949337080"/>
    <x v="374"/>
    <n v="88.3"/>
  </r>
  <r>
    <x v="5"/>
    <n v="68"/>
    <x v="0"/>
    <x v="5"/>
    <x v="2"/>
    <x v="3"/>
    <x v="3"/>
    <x v="5483"/>
    <x v="1"/>
    <x v="3"/>
    <n v="42.262234354334005"/>
    <n v="4.2262234354334002E-2"/>
    <n v="42262234354334"/>
    <x v="4"/>
    <n v="5490"/>
    <s v="Si"/>
    <x v="1"/>
    <n v="2279.4781176005999"/>
    <n v="2.2794781176006E+16"/>
    <n v="29.579735114741201"/>
    <n v="2957973511474120"/>
    <x v="401"/>
    <n v="107.3"/>
  </r>
  <r>
    <x v="5"/>
    <n v="57"/>
    <x v="1"/>
    <x v="0"/>
    <x v="2"/>
    <x v="0"/>
    <x v="0"/>
    <x v="5484"/>
    <x v="0"/>
    <x v="1"/>
    <n v="42.253889565315504"/>
    <n v="42.253889565315504"/>
    <n v="4.2253889565315504E+16"/>
    <x v="4"/>
    <n v="5491"/>
    <s v="Si"/>
    <x v="1"/>
    <n v="271.73825699623097"/>
    <n v="2717382569962310"/>
    <n v="29.8612014513131"/>
    <n v="2986120145131310"/>
    <x v="528"/>
    <n v="108.4"/>
  </r>
  <r>
    <x v="5"/>
    <n v="56"/>
    <x v="1"/>
    <x v="9"/>
    <x v="0"/>
    <x v="0"/>
    <x v="0"/>
    <x v="5485"/>
    <x v="1"/>
    <x v="0"/>
    <n v="42.242934939570894"/>
    <n v="42.242934939570894"/>
    <n v="4.2242934939570896E+16"/>
    <x v="4"/>
    <n v="5492"/>
    <s v="Si"/>
    <x v="1"/>
    <n v="232.64351315829899"/>
    <n v="2326435131582990"/>
    <n v="3.0000000000000001E-12"/>
    <n v="300"/>
    <x v="410"/>
    <n v="103.8"/>
  </r>
  <r>
    <x v="5"/>
    <n v="74"/>
    <x v="0"/>
    <x v="3"/>
    <x v="2"/>
    <x v="0"/>
    <x v="3"/>
    <x v="5486"/>
    <x v="0"/>
    <x v="3"/>
    <n v="42.024947054510903"/>
    <n v="4.2024947054510902"/>
    <n v="4202494705451090"/>
    <x v="4"/>
    <n v="5493"/>
    <s v="Si"/>
    <x v="1"/>
    <n v="2468.7800381706202"/>
    <n v="2.46878003817062E+16"/>
    <n v="288.56036849742497"/>
    <n v="2.88560368497425E+16"/>
    <x v="576"/>
    <n v="113.9"/>
  </r>
  <r>
    <x v="5"/>
    <n v="52"/>
    <x v="1"/>
    <x v="6"/>
    <x v="0"/>
    <x v="3"/>
    <x v="1"/>
    <x v="5487"/>
    <x v="0"/>
    <x v="0"/>
    <n v="41.785553762053603"/>
    <n v="41.785553762053603"/>
    <n v="4178555376205360"/>
    <x v="4"/>
    <n v="5494"/>
    <s v="Si"/>
    <x v="1"/>
    <n v="24.413595512145498"/>
    <n v="244135955121455"/>
    <n v="276.51725723621797"/>
    <n v="2.76517257236218E+16"/>
    <x v="437"/>
    <n v="108.1"/>
  </r>
  <r>
    <x v="5"/>
    <n v="58"/>
    <x v="0"/>
    <x v="0"/>
    <x v="1"/>
    <x v="0"/>
    <x v="0"/>
    <x v="5488"/>
    <x v="1"/>
    <x v="1"/>
    <n v="41.774237254324397"/>
    <n v="0.41774237254324398"/>
    <n v="417742372543244"/>
    <x v="4"/>
    <n v="5495"/>
    <s v="Si"/>
    <x v="1"/>
    <n v="223.12386882462499"/>
    <n v="2231238688246250"/>
    <n v="27.273133821911198"/>
    <n v="2727313382191120"/>
    <x v="310"/>
    <n v="102"/>
  </r>
  <r>
    <x v="5"/>
    <n v="58"/>
    <x v="0"/>
    <x v="7"/>
    <x v="3"/>
    <x v="0"/>
    <x v="0"/>
    <x v="5489"/>
    <x v="0"/>
    <x v="3"/>
    <n v="41.743980443238307"/>
    <n v="41.743980443238307"/>
    <n v="4.1743980443238304E+16"/>
    <x v="4"/>
    <n v="5496"/>
    <s v="Si"/>
    <x v="1"/>
    <n v="2380.73240197308"/>
    <n v="2.38073240197308E+16"/>
    <n v="22.598046963397799"/>
    <n v="2259804696339780"/>
    <x v="300"/>
    <n v="102.6"/>
  </r>
  <r>
    <x v="5"/>
    <n v="72"/>
    <x v="1"/>
    <x v="7"/>
    <x v="2"/>
    <x v="3"/>
    <x v="3"/>
    <x v="5490"/>
    <x v="0"/>
    <x v="1"/>
    <n v="41.663169831917997"/>
    <n v="4.1663169831918001"/>
    <n v="4166316983191800"/>
    <x v="4"/>
    <n v="5497"/>
    <s v="Si"/>
    <x v="1"/>
    <n v="2537.6809279730101"/>
    <n v="2.53768092797301E+16"/>
    <n v="3.0000000000000001E-12"/>
    <n v="300"/>
    <x v="532"/>
    <n v="111.6"/>
  </r>
  <r>
    <x v="5"/>
    <n v="68"/>
    <x v="0"/>
    <x v="15"/>
    <x v="2"/>
    <x v="3"/>
    <x v="3"/>
    <x v="5491"/>
    <x v="0"/>
    <x v="1"/>
    <n v="41.552326651283906"/>
    <n v="4.1552326651283904"/>
    <n v="4155232665128390"/>
    <x v="4"/>
    <n v="5498"/>
    <s v="Si"/>
    <x v="1"/>
    <n v="263.475443889068"/>
    <n v="2634754438890680"/>
    <n v="27.7001069027494"/>
    <n v="2770010690274940"/>
    <x v="530"/>
    <n v="108.3"/>
  </r>
  <r>
    <x v="5"/>
    <n v="57"/>
    <x v="1"/>
    <x v="8"/>
    <x v="0"/>
    <x v="3"/>
    <x v="0"/>
    <x v="5492"/>
    <x v="0"/>
    <x v="1"/>
    <n v="41.4958766106582"/>
    <n v="4.1495876610658202"/>
    <n v="4149587661065820"/>
    <x v="4"/>
    <n v="5499"/>
    <s v="Si"/>
    <x v="1"/>
    <n v="2231.8130701649902"/>
    <n v="2.23181307016499E+16"/>
    <n v="278.26297064601198"/>
    <n v="2.78262970646012E+16"/>
    <x v="276"/>
    <n v="104.6"/>
  </r>
  <r>
    <x v="5"/>
    <n v="67"/>
    <x v="1"/>
    <x v="2"/>
    <x v="2"/>
    <x v="0"/>
    <x v="3"/>
    <x v="5493"/>
    <x v="0"/>
    <x v="1"/>
    <n v="41.422359751868093"/>
    <n v="41.422359751868093"/>
    <n v="4.1422359751868096E+16"/>
    <x v="4"/>
    <n v="5500"/>
    <s v="No"/>
    <x v="0"/>
    <n v="2189.6668556997602"/>
    <n v="2.18966685569976E+16"/>
    <n v="253.236641203358"/>
    <n v="2.53236641203358E+16"/>
    <x v="455"/>
    <n v="104"/>
  </r>
  <r>
    <x v="5"/>
    <n v="50"/>
    <x v="1"/>
    <x v="5"/>
    <x v="1"/>
    <x v="2"/>
    <x v="1"/>
    <x v="5494"/>
    <x v="0"/>
    <x v="1"/>
    <n v="41.310100363416801"/>
    <n v="41.310100363416801"/>
    <n v="4131010036341680"/>
    <x v="4"/>
    <n v="5501"/>
    <s v="No"/>
    <x v="0"/>
    <n v="2247.4662162723398"/>
    <n v="2.24746621627234E+16"/>
    <n v="235.37039359070499"/>
    <n v="2.35370393590705E+16"/>
    <x v="50"/>
    <n v="95.8"/>
  </r>
  <r>
    <x v="5"/>
    <n v="65"/>
    <x v="1"/>
    <x v="0"/>
    <x v="0"/>
    <x v="3"/>
    <x v="3"/>
    <x v="5495"/>
    <x v="1"/>
    <x v="1"/>
    <n v="41.235126008351102"/>
    <n v="41.235126008351102"/>
    <n v="4.1235126008351104E+16"/>
    <x v="4"/>
    <n v="5502"/>
    <s v="Si"/>
    <x v="1"/>
    <n v="2359.5365392949502"/>
    <n v="2.35953653929495E+16"/>
    <n v="229.49487275362901"/>
    <n v="2.29494872753629E+16"/>
    <x v="466"/>
    <n v="105.3"/>
  </r>
  <r>
    <x v="5"/>
    <n v="67"/>
    <x v="1"/>
    <x v="5"/>
    <x v="1"/>
    <x v="3"/>
    <x v="3"/>
    <x v="5496"/>
    <x v="0"/>
    <x v="1"/>
    <n v="41.229245518581699"/>
    <n v="4.1229245518581701"/>
    <n v="4122924551858170"/>
    <x v="4"/>
    <n v="5503"/>
    <s v="Si"/>
    <x v="1"/>
    <n v="238.92893436315501"/>
    <n v="2389289343631550"/>
    <n v="281.65128436665901"/>
    <n v="2.81651284366659E+16"/>
    <x v="79"/>
    <n v="101"/>
  </r>
  <r>
    <x v="5"/>
    <n v="57"/>
    <x v="0"/>
    <x v="11"/>
    <x v="2"/>
    <x v="3"/>
    <x v="0"/>
    <x v="5497"/>
    <x v="0"/>
    <x v="0"/>
    <n v="41.181054615749304"/>
    <n v="4.1181054615749302"/>
    <n v="4118105461574930"/>
    <x v="4"/>
    <n v="5504"/>
    <s v="No"/>
    <x v="0"/>
    <n v="2213.1879802419398"/>
    <n v="2.21318798024194E+16"/>
    <n v="28.288525348623502"/>
    <n v="2828852534862350"/>
    <x v="525"/>
    <n v="105.7"/>
  </r>
  <r>
    <x v="5"/>
    <n v="60"/>
    <x v="1"/>
    <x v="15"/>
    <x v="2"/>
    <x v="3"/>
    <x v="0"/>
    <x v="5498"/>
    <x v="0"/>
    <x v="1"/>
    <n v="41.1618681384561"/>
    <n v="4.1161868138456104"/>
    <n v="4116186813845610"/>
    <x v="4"/>
    <n v="5505"/>
    <s v="Si"/>
    <x v="1"/>
    <n v="2283.2110997196901"/>
    <n v="2.28321109971969E+16"/>
    <n v="297.57667847943497"/>
    <n v="2.97576678479435E+16"/>
    <x v="339"/>
    <n v="110"/>
  </r>
  <r>
    <x v="5"/>
    <n v="59"/>
    <x v="0"/>
    <x v="0"/>
    <x v="1"/>
    <x v="3"/>
    <x v="0"/>
    <x v="5499"/>
    <x v="1"/>
    <x v="1"/>
    <n v="41.143168528637197"/>
    <n v="41.143168528637197"/>
    <n v="4.11431685286372E+16"/>
    <x v="4"/>
    <n v="5506"/>
    <s v="No"/>
    <x v="0"/>
    <n v="2.3709449921157999"/>
    <n v="23709449921158"/>
    <n v="28.039115270442501"/>
    <n v="2803911527044250"/>
    <x v="424"/>
    <n v="108.8"/>
  </r>
  <r>
    <x v="5"/>
    <n v="61"/>
    <x v="1"/>
    <x v="0"/>
    <x v="1"/>
    <x v="0"/>
    <x v="0"/>
    <x v="5500"/>
    <x v="1"/>
    <x v="3"/>
    <n v="41.115242002463198"/>
    <n v="41.115242002463198"/>
    <n v="4.11152420024632E+16"/>
    <x v="4"/>
    <n v="5507"/>
    <s v="No"/>
    <x v="0"/>
    <n v="2215.0640238101"/>
    <n v="2.2150640238101E+16"/>
    <n v="23.219675549522101"/>
    <n v="2321967554952210"/>
    <x v="281"/>
    <n v="97.8"/>
  </r>
  <r>
    <x v="5"/>
    <n v="55"/>
    <x v="0"/>
    <x v="8"/>
    <x v="0"/>
    <x v="3"/>
    <x v="0"/>
    <x v="5501"/>
    <x v="0"/>
    <x v="0"/>
    <n v="41.080840643710602"/>
    <n v="4.1080840643710603"/>
    <n v="4108084064371060"/>
    <x v="4"/>
    <n v="5508"/>
    <s v="Si"/>
    <x v="1"/>
    <n v="262.19762187886198"/>
    <n v="2621976218788620"/>
    <n v="276.175155916714"/>
    <n v="2.76175155916714E+16"/>
    <x v="493"/>
    <n v="109.4"/>
  </r>
  <r>
    <x v="5"/>
    <n v="66"/>
    <x v="1"/>
    <x v="8"/>
    <x v="0"/>
    <x v="3"/>
    <x v="3"/>
    <x v="5502"/>
    <x v="0"/>
    <x v="0"/>
    <n v="41.067123258571002"/>
    <n v="4.1067123258571003"/>
    <n v="4106712325857100"/>
    <x v="4"/>
    <n v="5509"/>
    <s v="Si"/>
    <x v="1"/>
    <n v="25.552613113941501"/>
    <n v="255526131139415"/>
    <n v="3.0000000000000001E-12"/>
    <n v="300"/>
    <x v="478"/>
    <n v="108.1"/>
  </r>
  <r>
    <x v="5"/>
    <n v="55"/>
    <x v="0"/>
    <x v="9"/>
    <x v="3"/>
    <x v="1"/>
    <x v="0"/>
    <x v="5503"/>
    <x v="1"/>
    <x v="2"/>
    <n v="41.052895206013098"/>
    <n v="41.052895206013098"/>
    <n v="4105289520601310"/>
    <x v="4"/>
    <n v="5510"/>
    <s v="No"/>
    <x v="0"/>
    <n v="2283.2222600557202"/>
    <n v="2.28322226005572E+16"/>
    <n v="242.77955218046"/>
    <n v="2.4277955218046E+16"/>
    <x v="471"/>
    <n v="101.8"/>
  </r>
  <r>
    <x v="5"/>
    <n v="67"/>
    <x v="0"/>
    <x v="15"/>
    <x v="2"/>
    <x v="3"/>
    <x v="3"/>
    <x v="5504"/>
    <x v="0"/>
    <x v="0"/>
    <n v="40.892832458713997"/>
    <n v="40.892832458713997"/>
    <n v="4.0892832458714E+16"/>
    <x v="4"/>
    <n v="5511"/>
    <s v="Si"/>
    <x v="1"/>
    <n v="2532.4222916169401"/>
    <n v="2.53242229161694E+16"/>
    <n v="26.9369996817728"/>
    <n v="2693699968177280"/>
    <x v="357"/>
    <n v="106"/>
  </r>
  <r>
    <x v="5"/>
    <n v="72"/>
    <x v="1"/>
    <x v="5"/>
    <x v="2"/>
    <x v="0"/>
    <x v="3"/>
    <x v="5505"/>
    <x v="1"/>
    <x v="3"/>
    <n v="40.862075362394002"/>
    <n v="4.0862075362394004"/>
    <n v="4086207536239400"/>
    <x v="4"/>
    <n v="5512"/>
    <s v="No"/>
    <x v="0"/>
    <n v="2027.6468875257301"/>
    <n v="2.02764688752573E+16"/>
    <n v="26.1470289557097"/>
    <n v="2614702895570970"/>
    <x v="486"/>
    <n v="109.7"/>
  </r>
  <r>
    <x v="5"/>
    <n v="64"/>
    <x v="1"/>
    <x v="0"/>
    <x v="1"/>
    <x v="0"/>
    <x v="0"/>
    <x v="5506"/>
    <x v="0"/>
    <x v="1"/>
    <n v="40.7460119875877"/>
    <n v="4.0746011987587698"/>
    <n v="4074601198758770"/>
    <x v="4"/>
    <n v="5513"/>
    <s v="No"/>
    <x v="0"/>
    <n v="2248.86622787536"/>
    <n v="2.24886622787536E+16"/>
    <n v="25.8802127289295"/>
    <n v="2588021272892950"/>
    <x v="398"/>
    <n v="104.3"/>
  </r>
  <r>
    <x v="5"/>
    <n v="63"/>
    <x v="0"/>
    <x v="0"/>
    <x v="0"/>
    <x v="3"/>
    <x v="0"/>
    <x v="5507"/>
    <x v="0"/>
    <x v="0"/>
    <n v="40.713943259478"/>
    <n v="4.0713943259478"/>
    <n v="4071394325947800"/>
    <x v="4"/>
    <n v="5514"/>
    <s v="Si"/>
    <x v="1"/>
    <n v="262.23272807295098"/>
    <n v="2622327280729510"/>
    <n v="3.0000000000000001E-12"/>
    <n v="300"/>
    <x v="271"/>
    <n v="111.4"/>
  </r>
  <r>
    <x v="5"/>
    <n v="49"/>
    <x v="1"/>
    <x v="1"/>
    <x v="1"/>
    <x v="3"/>
    <x v="1"/>
    <x v="5508"/>
    <x v="0"/>
    <x v="1"/>
    <n v="40.7134874033542"/>
    <n v="4.07134874033542"/>
    <n v="4071348740335420"/>
    <x v="4"/>
    <n v="5515"/>
    <s v="Si"/>
    <x v="1"/>
    <n v="2441.3896584791601"/>
    <n v="2.44138965847916E+16"/>
    <n v="27.0660353110597"/>
    <n v="2706603531105970"/>
    <x v="299"/>
    <n v="92.1"/>
  </r>
  <r>
    <x v="5"/>
    <n v="60"/>
    <x v="0"/>
    <x v="1"/>
    <x v="2"/>
    <x v="0"/>
    <x v="0"/>
    <x v="5509"/>
    <x v="0"/>
    <x v="0"/>
    <n v="40.674508012334705"/>
    <n v="40.674508012334705"/>
    <n v="4.0674508012334704E+16"/>
    <x v="4"/>
    <n v="5516"/>
    <s v="Si"/>
    <x v="1"/>
    <n v="234.828525135776"/>
    <n v="2348285251357760"/>
    <n v="25.203470608382599"/>
    <n v="2520347060838260"/>
    <x v="448"/>
    <n v="107.5"/>
  </r>
  <r>
    <x v="5"/>
    <n v="53"/>
    <x v="1"/>
    <x v="10"/>
    <x v="1"/>
    <x v="0"/>
    <x v="1"/>
    <x v="5510"/>
    <x v="1"/>
    <x v="3"/>
    <n v="40.648722696172797"/>
    <n v="40.648722696172797"/>
    <n v="4.06487226961728E+16"/>
    <x v="4"/>
    <n v="5517"/>
    <s v="No"/>
    <x v="0"/>
    <n v="2114.9688853687699"/>
    <n v="2.11496888536877E+16"/>
    <n v="221.166573036686"/>
    <n v="2.21166573036686E+16"/>
    <x v="391"/>
    <n v="93.1"/>
  </r>
  <r>
    <x v="5"/>
    <n v="57"/>
    <x v="1"/>
    <x v="0"/>
    <x v="3"/>
    <x v="3"/>
    <x v="0"/>
    <x v="5511"/>
    <x v="0"/>
    <x v="3"/>
    <n v="40.612444724024499"/>
    <n v="40.612444724024499"/>
    <n v="4.0612444724024496E+16"/>
    <x v="4"/>
    <n v="5518"/>
    <s v="Si"/>
    <x v="1"/>
    <n v="239.382682511826"/>
    <n v="2393826825118260"/>
    <n v="254.146175846912"/>
    <n v="2.54146175846912E+16"/>
    <x v="437"/>
    <n v="102.4"/>
  </r>
  <r>
    <x v="5"/>
    <n v="63"/>
    <x v="1"/>
    <x v="11"/>
    <x v="1"/>
    <x v="3"/>
    <x v="0"/>
    <x v="5512"/>
    <x v="1"/>
    <x v="3"/>
    <n v="40.5818798285502"/>
    <n v="40.5818798285502"/>
    <n v="4.05818798285502E+16"/>
    <x v="4"/>
    <n v="5519"/>
    <s v="Si"/>
    <x v="1"/>
    <n v="272.40848115694001"/>
    <n v="2724084811569400"/>
    <n v="3.0000000000000001E-12"/>
    <n v="300"/>
    <x v="508"/>
    <n v="98.4"/>
  </r>
  <r>
    <x v="5"/>
    <n v="62"/>
    <x v="0"/>
    <x v="0"/>
    <x v="2"/>
    <x v="3"/>
    <x v="0"/>
    <x v="5513"/>
    <x v="0"/>
    <x v="0"/>
    <n v="40.535658550230401"/>
    <n v="40.535658550230401"/>
    <n v="4053565855023040"/>
    <x v="4"/>
    <n v="5520"/>
    <s v="Si"/>
    <x v="1"/>
    <n v="268.50114383491501"/>
    <n v="2685011438349150"/>
    <n v="26.1463599074794"/>
    <n v="2614635990747940"/>
    <x v="577"/>
    <n v="108.3"/>
  </r>
  <r>
    <x v="5"/>
    <n v="58"/>
    <x v="0"/>
    <x v="5"/>
    <x v="2"/>
    <x v="3"/>
    <x v="0"/>
    <x v="5514"/>
    <x v="0"/>
    <x v="1"/>
    <n v="40.450564367311799"/>
    <n v="40.450564367311799"/>
    <n v="4045056436731180"/>
    <x v="4"/>
    <n v="5521"/>
    <s v="Si"/>
    <x v="1"/>
    <n v="2406.3829844432598"/>
    <n v="2.40638298444326E+16"/>
    <n v="29.872665963945401"/>
    <n v="2987266596394540"/>
    <x v="415"/>
    <n v="107.5"/>
  </r>
  <r>
    <x v="5"/>
    <n v="49"/>
    <x v="0"/>
    <x v="8"/>
    <x v="1"/>
    <x v="2"/>
    <x v="1"/>
    <x v="5515"/>
    <x v="2"/>
    <x v="3"/>
    <n v="40.449828018567004"/>
    <n v="4.0449828018567002"/>
    <n v="4044982801856700"/>
    <x v="4"/>
    <n v="5522"/>
    <s v="No"/>
    <x v="0"/>
    <n v="204.98957476622999"/>
    <n v="2049895747662300"/>
    <n v="2.26587935506143"/>
    <n v="226587935506143"/>
    <x v="155"/>
    <n v="97.7"/>
  </r>
  <r>
    <x v="5"/>
    <n v="65"/>
    <x v="0"/>
    <x v="0"/>
    <x v="2"/>
    <x v="3"/>
    <x v="3"/>
    <x v="5516"/>
    <x v="0"/>
    <x v="3"/>
    <n v="40.408001725106004"/>
    <n v="4.0408001725106004"/>
    <n v="4040800172510600"/>
    <x v="4"/>
    <n v="5523"/>
    <s v="Si"/>
    <x v="1"/>
    <n v="23.6181319915536"/>
    <n v="236181319915536"/>
    <n v="277.94316979632799"/>
    <n v="2.77943169796328E+16"/>
    <x v="337"/>
    <n v="106.6"/>
  </r>
  <r>
    <x v="5"/>
    <n v="56"/>
    <x v="1"/>
    <x v="8"/>
    <x v="1"/>
    <x v="3"/>
    <x v="0"/>
    <x v="5517"/>
    <x v="1"/>
    <x v="3"/>
    <n v="40.398944657279102"/>
    <n v="4.0398944657279099"/>
    <n v="4039894465727910"/>
    <x v="4"/>
    <n v="5524"/>
    <s v="Si"/>
    <x v="1"/>
    <n v="260.59589971560303"/>
    <n v="2605958997156030"/>
    <n v="3.0000000000000001E-12"/>
    <n v="300"/>
    <x v="374"/>
    <n v="98.4"/>
  </r>
  <r>
    <x v="5"/>
    <n v="52"/>
    <x v="1"/>
    <x v="1"/>
    <x v="1"/>
    <x v="3"/>
    <x v="1"/>
    <x v="5518"/>
    <x v="1"/>
    <x v="3"/>
    <n v="24.924718731986101"/>
    <n v="24.924718731986101"/>
    <n v="2.49247187319861E+16"/>
    <x v="4"/>
    <n v="5525"/>
    <s v="No"/>
    <x v="0"/>
    <n v="2136.0313890963198"/>
    <n v="2.13603138909632E+16"/>
    <n v="203.69535096076501"/>
    <n v="2.03695350960765E+16"/>
    <x v="355"/>
    <n v="82.9"/>
  </r>
  <r>
    <x v="5"/>
    <n v="58"/>
    <x v="0"/>
    <x v="0"/>
    <x v="1"/>
    <x v="0"/>
    <x v="0"/>
    <x v="5519"/>
    <x v="0"/>
    <x v="3"/>
    <n v="18.465724392368202"/>
    <n v="18.465724392368202"/>
    <n v="1.84657243923682E+16"/>
    <x v="4"/>
    <n v="5526"/>
    <s v="No"/>
    <x v="0"/>
    <n v="2176.8871388319999"/>
    <n v="2.176887138832E+16"/>
    <n v="2.45549036451902"/>
    <n v="245549036451902"/>
    <x v="228"/>
    <n v="91"/>
  </r>
  <r>
    <x v="6"/>
    <n v="52"/>
    <x v="1"/>
    <x v="8"/>
    <x v="1"/>
    <x v="0"/>
    <x v="1"/>
    <x v="5520"/>
    <x v="1"/>
    <x v="3"/>
    <n v="44.981558981868304"/>
    <n v="4.4981558981868304"/>
    <n v="4498155898186830"/>
    <x v="4"/>
    <n v="5527"/>
    <s v="No"/>
    <x v="0"/>
    <n v="2277.4445767801899"/>
    <n v="2.27744457678019E+16"/>
    <n v="278.18531076975898"/>
    <n v="2.78185310769759E+16"/>
    <x v="299"/>
    <n v="96.3"/>
  </r>
  <r>
    <x v="6"/>
    <n v="68"/>
    <x v="1"/>
    <x v="1"/>
    <x v="2"/>
    <x v="3"/>
    <x v="3"/>
    <x v="5521"/>
    <x v="0"/>
    <x v="1"/>
    <n v="44.7734400421852"/>
    <n v="4.4773440042185202"/>
    <n v="4477344004218520"/>
    <x v="4"/>
    <n v="5528"/>
    <s v="Si"/>
    <x v="1"/>
    <n v="2467.1481541302601"/>
    <n v="2.46714815413026E+16"/>
    <n v="295.336287609404"/>
    <n v="2.95336287609404E+16"/>
    <x v="484"/>
    <n v="111.5"/>
  </r>
  <r>
    <x v="6"/>
    <n v="68"/>
    <x v="1"/>
    <x v="5"/>
    <x v="1"/>
    <x v="3"/>
    <x v="3"/>
    <x v="5522"/>
    <x v="1"/>
    <x v="3"/>
    <n v="44.603898985542102"/>
    <n v="4.4603898985542099"/>
    <n v="4460389898554210"/>
    <x v="4"/>
    <n v="5529"/>
    <s v="No"/>
    <x v="0"/>
    <n v="216.45930225307501"/>
    <n v="2164593022530750"/>
    <n v="294.78657717982099"/>
    <n v="2.94786577179821E+16"/>
    <x v="483"/>
    <n v="104.2"/>
  </r>
  <r>
    <x v="6"/>
    <n v="73"/>
    <x v="1"/>
    <x v="11"/>
    <x v="2"/>
    <x v="0"/>
    <x v="3"/>
    <x v="5523"/>
    <x v="0"/>
    <x v="1"/>
    <n v="44.536757162019498"/>
    <n v="4.4536757162019498"/>
    <n v="4453675716201950"/>
    <x v="4"/>
    <n v="5530"/>
    <s v="Si"/>
    <x v="1"/>
    <n v="2394.7047162312201"/>
    <n v="2.39470471623122E+16"/>
    <n v="239.30013195887901"/>
    <n v="2.39300131958879E+16"/>
    <x v="484"/>
    <n v="109.9"/>
  </r>
  <r>
    <x v="6"/>
    <n v="57"/>
    <x v="0"/>
    <x v="6"/>
    <x v="2"/>
    <x v="3"/>
    <x v="0"/>
    <x v="5524"/>
    <x v="0"/>
    <x v="1"/>
    <n v="44.249606327704299"/>
    <n v="4.4249606327704303"/>
    <n v="4424960632770430"/>
    <x v="4"/>
    <n v="5531"/>
    <s v="Si"/>
    <x v="1"/>
    <n v="2295.0931738838199"/>
    <n v="2.29509317388382E+16"/>
    <n v="26.693506751771501"/>
    <n v="2669350675177150"/>
    <x v="488"/>
    <n v="105.6"/>
  </r>
  <r>
    <x v="6"/>
    <n v="69"/>
    <x v="0"/>
    <x v="2"/>
    <x v="3"/>
    <x v="3"/>
    <x v="3"/>
    <x v="5525"/>
    <x v="1"/>
    <x v="3"/>
    <n v="44.121160941486401"/>
    <n v="4.4121160941486401"/>
    <n v="4412116094148640"/>
    <x v="4"/>
    <n v="5532"/>
    <s v="Si"/>
    <x v="1"/>
    <n v="2561.3255975758202"/>
    <n v="2.56132559757582E+16"/>
    <n v="28.933561775474701"/>
    <n v="2893356177547470"/>
    <x v="528"/>
    <n v="104.8"/>
  </r>
  <r>
    <x v="6"/>
    <n v="56"/>
    <x v="0"/>
    <x v="11"/>
    <x v="2"/>
    <x v="0"/>
    <x v="0"/>
    <x v="5526"/>
    <x v="1"/>
    <x v="3"/>
    <n v="43.918736896616203"/>
    <n v="43.918736896616203"/>
    <n v="4.39187368966162E+16"/>
    <x v="4"/>
    <n v="5533"/>
    <s v="Si"/>
    <x v="1"/>
    <n v="242.3635704571"/>
    <n v="2423635704571000"/>
    <n v="23.583200270253801"/>
    <n v="2358320027025380"/>
    <x v="501"/>
    <n v="109.4"/>
  </r>
  <r>
    <x v="6"/>
    <n v="73"/>
    <x v="0"/>
    <x v="2"/>
    <x v="0"/>
    <x v="0"/>
    <x v="3"/>
    <x v="5527"/>
    <x v="1"/>
    <x v="1"/>
    <n v="43.600900735082604"/>
    <n v="4.3600900735082604"/>
    <n v="4360090073508260"/>
    <x v="4"/>
    <n v="5534"/>
    <s v="Si"/>
    <x v="1"/>
    <n v="2508.08980142267"/>
    <n v="2.50808980142267E+16"/>
    <n v="26.987926672551701"/>
    <n v="2698792667255170"/>
    <x v="578"/>
    <n v="117.1"/>
  </r>
  <r>
    <x v="6"/>
    <n v="54"/>
    <x v="1"/>
    <x v="2"/>
    <x v="0"/>
    <x v="3"/>
    <x v="1"/>
    <x v="5528"/>
    <x v="0"/>
    <x v="0"/>
    <n v="42.825491789005802"/>
    <n v="4.2825491789005801"/>
    <n v="4282549178900580"/>
    <x v="4"/>
    <n v="5535"/>
    <s v="Si"/>
    <x v="1"/>
    <n v="276.46848803447301"/>
    <n v="2764684880344730"/>
    <n v="288.20763607184898"/>
    <n v="2.88207636071849E+16"/>
    <x v="385"/>
    <n v="107.3"/>
  </r>
  <r>
    <x v="6"/>
    <n v="61"/>
    <x v="1"/>
    <x v="0"/>
    <x v="1"/>
    <x v="3"/>
    <x v="0"/>
    <x v="5529"/>
    <x v="1"/>
    <x v="3"/>
    <n v="42.425999676284796"/>
    <n v="4.2425999676284798"/>
    <n v="4242599967628480"/>
    <x v="4"/>
    <n v="5536"/>
    <s v="Si"/>
    <x v="1"/>
    <n v="266.66728417995301"/>
    <n v="2666672841799530"/>
    <n v="26.6094089361338"/>
    <n v="2660940893613380"/>
    <x v="426"/>
    <n v="103.5"/>
  </r>
  <r>
    <x v="6"/>
    <n v="68"/>
    <x v="1"/>
    <x v="2"/>
    <x v="2"/>
    <x v="3"/>
    <x v="3"/>
    <x v="5530"/>
    <x v="0"/>
    <x v="3"/>
    <n v="42.412402098737601"/>
    <n v="42.412402098737601"/>
    <n v="4241240209873760"/>
    <x v="4"/>
    <n v="5537"/>
    <s v="Si"/>
    <x v="1"/>
    <n v="218.07594049642401"/>
    <n v="2180759404964240"/>
    <n v="2.6836916938895401"/>
    <n v="268369169388954"/>
    <x v="432"/>
    <n v="102"/>
  </r>
  <r>
    <x v="6"/>
    <n v="73"/>
    <x v="1"/>
    <x v="0"/>
    <x v="0"/>
    <x v="3"/>
    <x v="3"/>
    <x v="5531"/>
    <x v="0"/>
    <x v="1"/>
    <n v="42.290161320245105"/>
    <n v="4.2290161320245101"/>
    <n v="4229016132024510"/>
    <x v="4"/>
    <n v="5538"/>
    <s v="Si"/>
    <x v="1"/>
    <n v="274.70309576194097"/>
    <n v="2747030957619410"/>
    <n v="3.0000000000000001E-12"/>
    <n v="300"/>
    <x v="567"/>
    <n v="113.6"/>
  </r>
  <r>
    <x v="6"/>
    <n v="56"/>
    <x v="1"/>
    <x v="7"/>
    <x v="1"/>
    <x v="2"/>
    <x v="0"/>
    <x v="5532"/>
    <x v="1"/>
    <x v="1"/>
    <n v="41.914382328978"/>
    <n v="41.914382328978"/>
    <n v="4.1914382328978E+16"/>
    <x v="4"/>
    <n v="5539"/>
    <s v="No"/>
    <x v="0"/>
    <n v="2122.2821062020798"/>
    <n v="2.12228210620208E+16"/>
    <n v="231.46500935796701"/>
    <n v="2.31465009357967E+16"/>
    <x v="356"/>
    <n v="97.1"/>
  </r>
  <r>
    <x v="6"/>
    <n v="51"/>
    <x v="0"/>
    <x v="0"/>
    <x v="1"/>
    <x v="2"/>
    <x v="1"/>
    <x v="5533"/>
    <x v="1"/>
    <x v="1"/>
    <n v="41.861627553822096"/>
    <n v="4.1861627553822096"/>
    <n v="4186162755382210"/>
    <x v="4"/>
    <n v="5540"/>
    <s v="Si"/>
    <x v="1"/>
    <n v="2270.8068609959801"/>
    <n v="2.27080686099598E+16"/>
    <n v="26.5506103143465"/>
    <n v="2655061031434650"/>
    <x v="214"/>
    <n v="101.2"/>
  </r>
  <r>
    <x v="6"/>
    <n v="73"/>
    <x v="1"/>
    <x v="7"/>
    <x v="2"/>
    <x v="0"/>
    <x v="3"/>
    <x v="5534"/>
    <x v="1"/>
    <x v="1"/>
    <n v="41.5245492940765"/>
    <n v="4.15245492940765"/>
    <n v="4152454929407650"/>
    <x v="4"/>
    <n v="5541"/>
    <s v="Si"/>
    <x v="1"/>
    <n v="260.89666748198903"/>
    <n v="2608966674819890"/>
    <n v="23.753974651838298"/>
    <n v="2375397465183830"/>
    <x v="456"/>
    <n v="105"/>
  </r>
  <r>
    <x v="6"/>
    <n v="61"/>
    <x v="0"/>
    <x v="4"/>
    <x v="0"/>
    <x v="3"/>
    <x v="0"/>
    <x v="5535"/>
    <x v="0"/>
    <x v="0"/>
    <n v="41.275142646762603"/>
    <n v="0.41275142646762603"/>
    <n v="412751426467626"/>
    <x v="4"/>
    <n v="5542"/>
    <s v="No"/>
    <x v="0"/>
    <n v="227.84044015551501"/>
    <n v="2278404401555150"/>
    <n v="286.75533223066702"/>
    <n v="2.86755332230667E+16"/>
    <x v="429"/>
    <n v="112.7"/>
  </r>
  <r>
    <x v="6"/>
    <n v="64"/>
    <x v="1"/>
    <x v="2"/>
    <x v="3"/>
    <x v="3"/>
    <x v="0"/>
    <x v="5536"/>
    <x v="0"/>
    <x v="3"/>
    <n v="41.165751305832899"/>
    <n v="41.165751305832899"/>
    <n v="4.1165751305832896E+16"/>
    <x v="4"/>
    <n v="5543"/>
    <s v="No"/>
    <x v="0"/>
    <n v="2282.5794085519001"/>
    <n v="2.2825794085519E+16"/>
    <n v="2.7861254642483302"/>
    <n v="278612546424833"/>
    <x v="238"/>
    <n v="95.3"/>
  </r>
  <r>
    <x v="6"/>
    <n v="59"/>
    <x v="1"/>
    <x v="1"/>
    <x v="3"/>
    <x v="0"/>
    <x v="0"/>
    <x v="5537"/>
    <x v="0"/>
    <x v="1"/>
    <n v="41.127763841208093"/>
    <n v="41.127763841208093"/>
    <n v="4.1127763841208096E+16"/>
    <x v="4"/>
    <n v="5544"/>
    <s v="Si"/>
    <x v="1"/>
    <n v="2459.37141986094"/>
    <n v="2.45937141986094E+16"/>
    <n v="26.598347647082701"/>
    <n v="2659834764708270"/>
    <x v="283"/>
    <n v="104.3"/>
  </r>
  <r>
    <x v="6"/>
    <n v="56"/>
    <x v="0"/>
    <x v="0"/>
    <x v="1"/>
    <x v="0"/>
    <x v="0"/>
    <x v="5538"/>
    <x v="1"/>
    <x v="3"/>
    <n v="41.1151242273598"/>
    <n v="41.1151242273598"/>
    <n v="4111512422735980"/>
    <x v="4"/>
    <n v="5545"/>
    <s v="No"/>
    <x v="0"/>
    <n v="2058.7671705295802"/>
    <n v="2.05876717052958E+16"/>
    <n v="226.55913067535101"/>
    <n v="2.26559130675351E+16"/>
    <x v="160"/>
    <n v="99.8"/>
  </r>
  <r>
    <x v="6"/>
    <n v="63"/>
    <x v="1"/>
    <x v="5"/>
    <x v="1"/>
    <x v="0"/>
    <x v="0"/>
    <x v="5539"/>
    <x v="1"/>
    <x v="3"/>
    <n v="41.106876039286895"/>
    <n v="4.1106876039286897"/>
    <n v="4110687603928690"/>
    <x v="4"/>
    <n v="5546"/>
    <s v="No"/>
    <x v="0"/>
    <n v="2244.49444244186"/>
    <n v="2.24449444244186E+16"/>
    <n v="23.361609249681798"/>
    <n v="2336160924968180"/>
    <x v="180"/>
    <n v="97.3"/>
  </r>
  <r>
    <x v="6"/>
    <n v="65"/>
    <x v="0"/>
    <x v="5"/>
    <x v="2"/>
    <x v="3"/>
    <x v="3"/>
    <x v="5540"/>
    <x v="0"/>
    <x v="3"/>
    <n v="41.054244494433199"/>
    <n v="4.1054244494433201"/>
    <n v="4105424449443320"/>
    <x v="4"/>
    <n v="5547"/>
    <s v="Si"/>
    <x v="1"/>
    <n v="24.5038878413222"/>
    <n v="245038878413222"/>
    <n v="27.3967356077126"/>
    <n v="2739673560771260"/>
    <x v="506"/>
    <n v="110.3"/>
  </r>
  <r>
    <x v="6"/>
    <n v="65"/>
    <x v="0"/>
    <x v="9"/>
    <x v="2"/>
    <x v="0"/>
    <x v="3"/>
    <x v="5541"/>
    <x v="1"/>
    <x v="3"/>
    <n v="40.929174922959099"/>
    <n v="4.0929174922959097"/>
    <n v="4092917492295910"/>
    <x v="4"/>
    <n v="5548"/>
    <s v="Si"/>
    <x v="1"/>
    <n v="228.58088483953901"/>
    <n v="2285808848395390"/>
    <n v="26.053828887825901"/>
    <n v="2605382888782590"/>
    <x v="397"/>
    <n v="104.7"/>
  </r>
  <r>
    <x v="6"/>
    <n v="57"/>
    <x v="0"/>
    <x v="6"/>
    <x v="3"/>
    <x v="3"/>
    <x v="0"/>
    <x v="5542"/>
    <x v="0"/>
    <x v="3"/>
    <n v="40.863784250705905"/>
    <n v="4.0863784250705901"/>
    <n v="4086378425070590"/>
    <x v="4"/>
    <n v="5549"/>
    <s v="No"/>
    <x v="0"/>
    <n v="2179.8001275166498"/>
    <n v="2.17980012751665E+16"/>
    <n v="27.419068997819998"/>
    <n v="2741906899782000"/>
    <x v="354"/>
    <n v="105.7"/>
  </r>
  <r>
    <x v="6"/>
    <n v="60"/>
    <x v="1"/>
    <x v="0"/>
    <x v="1"/>
    <x v="3"/>
    <x v="0"/>
    <x v="5543"/>
    <x v="1"/>
    <x v="3"/>
    <n v="40.849665902329299"/>
    <n v="4.0849665902329297"/>
    <n v="4084966590232930"/>
    <x v="4"/>
    <n v="5550"/>
    <s v="No"/>
    <x v="0"/>
    <n v="2323.1210147769398"/>
    <n v="2.32312101477694E+16"/>
    <n v="187.76549845751501"/>
    <n v="1.87765498457515E+16"/>
    <x v="329"/>
    <n v="100.5"/>
  </r>
  <r>
    <x v="6"/>
    <n v="66"/>
    <x v="1"/>
    <x v="10"/>
    <x v="0"/>
    <x v="3"/>
    <x v="3"/>
    <x v="5544"/>
    <x v="0"/>
    <x v="1"/>
    <n v="40.775456829781298"/>
    <n v="4.0775456829781298"/>
    <n v="4077545682978130"/>
    <x v="4"/>
    <n v="5551"/>
    <s v="Si"/>
    <x v="1"/>
    <n v="2536.1128028107"/>
    <n v="2.5361128028107E+16"/>
    <n v="3.0000000000000001E-12"/>
    <n v="300"/>
    <x v="579"/>
    <n v="111"/>
  </r>
  <r>
    <x v="6"/>
    <n v="66"/>
    <x v="0"/>
    <x v="0"/>
    <x v="0"/>
    <x v="3"/>
    <x v="3"/>
    <x v="5545"/>
    <x v="1"/>
    <x v="1"/>
    <n v="40.628109488935102"/>
    <n v="40.628109488935102"/>
    <n v="4.0628109488935104E+16"/>
    <x v="4"/>
    <n v="5552"/>
    <s v="No"/>
    <x v="0"/>
    <n v="2301.1156957100102"/>
    <n v="2.30111569571001E+16"/>
    <n v="3.0000000000000001E-12"/>
    <n v="300"/>
    <x v="316"/>
    <n v="106.7"/>
  </r>
  <r>
    <x v="6"/>
    <n v="64"/>
    <x v="0"/>
    <x v="0"/>
    <x v="2"/>
    <x v="0"/>
    <x v="0"/>
    <x v="5546"/>
    <x v="0"/>
    <x v="1"/>
    <n v="40.423753506178706"/>
    <n v="40.423753506178706"/>
    <n v="4.0423753506178704E+16"/>
    <x v="4"/>
    <n v="5553"/>
    <s v="Si"/>
    <x v="1"/>
    <n v="223.27710219906999"/>
    <n v="2232771021990700"/>
    <n v="253.81068915665901"/>
    <n v="2.53810689156659E+16"/>
    <x v="515"/>
    <n v="107"/>
  </r>
  <r>
    <x v="6"/>
    <n v="61"/>
    <x v="0"/>
    <x v="0"/>
    <x v="2"/>
    <x v="0"/>
    <x v="0"/>
    <x v="5547"/>
    <x v="1"/>
    <x v="3"/>
    <n v="40.311748662282994"/>
    <n v="4.0311748662282998"/>
    <n v="4031174866228300"/>
    <x v="4"/>
    <n v="5554"/>
    <s v="Si"/>
    <x v="1"/>
    <n v="2087.9575709432902"/>
    <n v="2.08795757094329E+16"/>
    <n v="23.092362068505999"/>
    <n v="2309236206850600"/>
    <x v="403"/>
    <n v="103.1"/>
  </r>
  <r>
    <x v="6"/>
    <n v="66"/>
    <x v="0"/>
    <x v="6"/>
    <x v="0"/>
    <x v="3"/>
    <x v="3"/>
    <x v="5548"/>
    <x v="1"/>
    <x v="1"/>
    <n v="40.289356545399201"/>
    <n v="4.0289356545399198"/>
    <n v="4028935654539920"/>
    <x v="4"/>
    <n v="5555"/>
    <s v="Si"/>
    <x v="1"/>
    <n v="2529.8987309761301"/>
    <n v="2.52989873097613E+16"/>
    <n v="3.0000000000000001E-12"/>
    <n v="300"/>
    <x v="477"/>
    <n v="107.2"/>
  </r>
  <r>
    <x v="6"/>
    <n v="50"/>
    <x v="0"/>
    <x v="16"/>
    <x v="1"/>
    <x v="2"/>
    <x v="1"/>
    <x v="5549"/>
    <x v="1"/>
    <x v="0"/>
    <n v="40.236311112650803"/>
    <n v="0.40236311112650802"/>
    <n v="402363111126508"/>
    <x v="4"/>
    <n v="5556"/>
    <s v="No"/>
    <x v="0"/>
    <n v="2011.00715346988"/>
    <n v="2.01100715346988E+16"/>
    <n v="245.72583642677901"/>
    <n v="2.45725836426779E+16"/>
    <x v="75"/>
    <n v="99"/>
  </r>
  <r>
    <x v="6"/>
    <n v="72"/>
    <x v="0"/>
    <x v="0"/>
    <x v="0"/>
    <x v="3"/>
    <x v="3"/>
    <x v="5550"/>
    <x v="1"/>
    <x v="3"/>
    <n v="40.221042972859294"/>
    <n v="40.221042972859294"/>
    <n v="4.0221042972859296E+16"/>
    <x v="4"/>
    <n v="5557"/>
    <s v="Si"/>
    <x v="1"/>
    <n v="2396.0910865547798"/>
    <n v="2.39609108655478E+16"/>
    <n v="2.8790441915795699"/>
    <n v="287904419157957"/>
    <x v="394"/>
    <n v="116.5"/>
  </r>
  <r>
    <x v="6"/>
    <n v="65"/>
    <x v="0"/>
    <x v="8"/>
    <x v="2"/>
    <x v="3"/>
    <x v="3"/>
    <x v="5551"/>
    <x v="0"/>
    <x v="1"/>
    <n v="40.212588379636003"/>
    <n v="4.0212588379636003"/>
    <n v="4021258837963600"/>
    <x v="4"/>
    <n v="5558"/>
    <s v="Si"/>
    <x v="1"/>
    <n v="2567.8621563469201"/>
    <n v="2.56786215634692E+16"/>
    <n v="28.199655088075801"/>
    <n v="2819965508807580"/>
    <x v="518"/>
    <n v="107.6"/>
  </r>
  <r>
    <x v="6"/>
    <n v="55"/>
    <x v="1"/>
    <x v="0"/>
    <x v="1"/>
    <x v="0"/>
    <x v="0"/>
    <x v="5552"/>
    <x v="1"/>
    <x v="3"/>
    <n v="40.174662993858398"/>
    <n v="40.174662993858398"/>
    <n v="4017466299385840"/>
    <x v="4"/>
    <n v="5559"/>
    <s v="No"/>
    <x v="0"/>
    <n v="243.96751589830899"/>
    <n v="2439675158983090"/>
    <n v="278.91185680666001"/>
    <n v="2.7891185680666E+16"/>
    <x v="212"/>
    <n v="101.4"/>
  </r>
  <r>
    <x v="6"/>
    <n v="67"/>
    <x v="1"/>
    <x v="6"/>
    <x v="2"/>
    <x v="3"/>
    <x v="3"/>
    <x v="5553"/>
    <x v="0"/>
    <x v="1"/>
    <n v="40.156422580624799"/>
    <n v="40.156422580624799"/>
    <n v="4015642258062480"/>
    <x v="4"/>
    <n v="5560"/>
    <s v="Si"/>
    <x v="1"/>
    <n v="2659.7196597852599"/>
    <n v="2.65971965978526E+16"/>
    <n v="27.752197909328501"/>
    <n v="2775219790932850"/>
    <x v="501"/>
    <n v="109.2"/>
  </r>
  <r>
    <x v="6"/>
    <n v="60"/>
    <x v="1"/>
    <x v="0"/>
    <x v="0"/>
    <x v="3"/>
    <x v="0"/>
    <x v="5554"/>
    <x v="0"/>
    <x v="1"/>
    <n v="40.144096447606401"/>
    <n v="4.0144096447606401"/>
    <n v="4014409644760640"/>
    <x v="4"/>
    <n v="5561"/>
    <s v="Si"/>
    <x v="1"/>
    <n v="22.628189844694099"/>
    <n v="226281898446941"/>
    <n v="274.94330463961302"/>
    <n v="2.74943304639613E+16"/>
    <x v="468"/>
    <n v="102.5"/>
  </r>
  <r>
    <x v="6"/>
    <n v="48"/>
    <x v="1"/>
    <x v="0"/>
    <x v="2"/>
    <x v="3"/>
    <x v="1"/>
    <x v="5555"/>
    <x v="1"/>
    <x v="1"/>
    <n v="40.103815453304897"/>
    <n v="4.0103815453304898"/>
    <n v="4010381545330490"/>
    <x v="4"/>
    <n v="5562"/>
    <s v="Si"/>
    <x v="1"/>
    <n v="2312.3606423916299"/>
    <n v="2.31236064239163E+16"/>
    <n v="3.0000000000000001E-12"/>
    <n v="300"/>
    <x v="411"/>
    <n v="100.5"/>
  </r>
  <r>
    <x v="6"/>
    <n v="52"/>
    <x v="0"/>
    <x v="15"/>
    <x v="2"/>
    <x v="0"/>
    <x v="1"/>
    <x v="5556"/>
    <x v="0"/>
    <x v="0"/>
    <n v="40.066902288373896"/>
    <n v="4.0066902288373898"/>
    <n v="4006690228837390"/>
    <x v="4"/>
    <n v="5563"/>
    <s v="No"/>
    <x v="0"/>
    <n v="233.282439027648"/>
    <n v="2332824390276480"/>
    <n v="271.091856405888"/>
    <n v="2.71091856405888E+16"/>
    <x v="186"/>
    <n v="102.9"/>
  </r>
  <r>
    <x v="6"/>
    <n v="63"/>
    <x v="1"/>
    <x v="10"/>
    <x v="1"/>
    <x v="2"/>
    <x v="0"/>
    <x v="5557"/>
    <x v="1"/>
    <x v="3"/>
    <n v="24.995247165318901"/>
    <n v="24.995247165318901"/>
    <n v="2.49952471653189E+16"/>
    <x v="4"/>
    <n v="5564"/>
    <s v="No"/>
    <x v="0"/>
    <n v="1811.96546701851"/>
    <n v="1.81196546701851E+16"/>
    <n v="198.53744574739599"/>
    <n v="1.98537445747396E+16"/>
    <x v="68"/>
    <n v="93.4"/>
  </r>
  <r>
    <x v="6"/>
    <n v="43"/>
    <x v="1"/>
    <x v="17"/>
    <x v="1"/>
    <x v="0"/>
    <x v="2"/>
    <x v="5558"/>
    <x v="0"/>
    <x v="0"/>
    <n v="24.909591986869401"/>
    <n v="24.909591986869401"/>
    <n v="2.49095919868694E+16"/>
    <x v="4"/>
    <n v="5565"/>
    <s v="No"/>
    <x v="0"/>
    <n v="2098.1439223361899"/>
    <n v="2.09814392233619E+16"/>
    <n v="232.21837396831501"/>
    <n v="2.32218373968315E+16"/>
    <x v="111"/>
    <n v="84.2"/>
  </r>
  <r>
    <x v="6"/>
    <n v="58"/>
    <x v="0"/>
    <x v="3"/>
    <x v="2"/>
    <x v="3"/>
    <x v="0"/>
    <x v="5559"/>
    <x v="0"/>
    <x v="3"/>
    <n v="24.90765356056"/>
    <n v="2.4907653560559999"/>
    <n v="2490765356056000"/>
    <x v="4"/>
    <n v="5566"/>
    <s v="No"/>
    <x v="0"/>
    <n v="2269.6226963918102"/>
    <n v="2.26962269639181E+16"/>
    <n v="25.1444196579818"/>
    <n v="2514441965798180"/>
    <x v="182"/>
    <n v="98.8"/>
  </r>
  <r>
    <x v="0"/>
    <n v="53"/>
    <x v="0"/>
    <x v="5"/>
    <x v="1"/>
    <x v="0"/>
    <x v="1"/>
    <x v="5560"/>
    <x v="0"/>
    <x v="1"/>
    <n v="44.267901608705507"/>
    <n v="44.267901608705507"/>
    <n v="4.4267901608705504E+16"/>
    <x v="4"/>
    <n v="5567"/>
    <s v="Si"/>
    <x v="1"/>
    <n v="21.961687217827699"/>
    <n v="219616872178277"/>
    <n v="280.65498752767201"/>
    <n v="2.80654987527672E+16"/>
    <x v="163"/>
    <n v="101.6"/>
  </r>
  <r>
    <x v="0"/>
    <n v="70"/>
    <x v="0"/>
    <x v="2"/>
    <x v="2"/>
    <x v="3"/>
    <x v="3"/>
    <x v="5561"/>
    <x v="1"/>
    <x v="3"/>
    <n v="43.893948473513902"/>
    <n v="43.893948473513902"/>
    <n v="4.3893948473513904E+16"/>
    <x v="4"/>
    <n v="5568"/>
    <s v="Si"/>
    <x v="1"/>
    <n v="2344.17272493993"/>
    <n v="2.34417272493993E+16"/>
    <n v="255.41167020280901"/>
    <n v="2.55411670202809E+16"/>
    <x v="580"/>
    <n v="110.5"/>
  </r>
  <r>
    <x v="0"/>
    <n v="54"/>
    <x v="0"/>
    <x v="9"/>
    <x v="1"/>
    <x v="0"/>
    <x v="1"/>
    <x v="5562"/>
    <x v="1"/>
    <x v="3"/>
    <n v="43.785050013037896"/>
    <n v="4.3785050013037896"/>
    <n v="4378505001303790"/>
    <x v="4"/>
    <n v="5569"/>
    <s v="Si"/>
    <x v="1"/>
    <n v="236.926036939987"/>
    <n v="2369260369399870"/>
    <n v="27.8384385399286"/>
    <n v="2783843853992860"/>
    <x v="348"/>
    <n v="99.1"/>
  </r>
  <r>
    <x v="0"/>
    <n v="69"/>
    <x v="0"/>
    <x v="1"/>
    <x v="0"/>
    <x v="3"/>
    <x v="3"/>
    <x v="5563"/>
    <x v="0"/>
    <x v="1"/>
    <n v="43.217564808900896"/>
    <n v="43.217564808900896"/>
    <n v="4.3217564808900896E+16"/>
    <x v="4"/>
    <n v="5570"/>
    <s v="Si"/>
    <x v="1"/>
    <n v="255.99379402510601"/>
    <n v="2559937940251060"/>
    <n v="3.0000000000000001E-12"/>
    <n v="300"/>
    <x v="562"/>
    <n v="114.7"/>
  </r>
  <r>
    <x v="0"/>
    <n v="63"/>
    <x v="1"/>
    <x v="5"/>
    <x v="2"/>
    <x v="3"/>
    <x v="0"/>
    <x v="5564"/>
    <x v="1"/>
    <x v="1"/>
    <n v="43.058717768692198"/>
    <n v="43.058717768692198"/>
    <n v="4305871776869220"/>
    <x v="4"/>
    <n v="5571"/>
    <s v="Si"/>
    <x v="1"/>
    <n v="2446.2898485805799"/>
    <n v="2.44628984858058E+16"/>
    <n v="246.17624531153601"/>
    <n v="2.46176245311536E+16"/>
    <x v="325"/>
    <n v="102.7"/>
  </r>
  <r>
    <x v="0"/>
    <n v="57"/>
    <x v="1"/>
    <x v="11"/>
    <x v="1"/>
    <x v="0"/>
    <x v="0"/>
    <x v="5565"/>
    <x v="1"/>
    <x v="3"/>
    <n v="42.902040100624603"/>
    <n v="42.902040100624603"/>
    <n v="4.29020401006246E+16"/>
    <x v="4"/>
    <n v="5572"/>
    <s v="No"/>
    <x v="0"/>
    <n v="1935.4142674136299"/>
    <n v="1.93541426741363E+16"/>
    <n v="216.25150265667801"/>
    <n v="2.16251502656678E+16"/>
    <x v="465"/>
    <n v="102.5"/>
  </r>
  <r>
    <x v="0"/>
    <n v="65"/>
    <x v="1"/>
    <x v="0"/>
    <x v="2"/>
    <x v="3"/>
    <x v="3"/>
    <x v="5566"/>
    <x v="0"/>
    <x v="1"/>
    <n v="42.861900473010493"/>
    <n v="4.2861900473010497"/>
    <n v="4286190047301050"/>
    <x v="4"/>
    <n v="5573"/>
    <s v="No"/>
    <x v="0"/>
    <n v="233.17569029886701"/>
    <n v="2331756902988670"/>
    <n v="28.9038916247342"/>
    <n v="2890389162473420"/>
    <x v="361"/>
    <n v="103.8"/>
  </r>
  <r>
    <x v="0"/>
    <n v="66"/>
    <x v="1"/>
    <x v="2"/>
    <x v="3"/>
    <x v="3"/>
    <x v="3"/>
    <x v="5567"/>
    <x v="0"/>
    <x v="3"/>
    <n v="42.799468013991401"/>
    <n v="4.2799468013991397"/>
    <n v="4279946801399140"/>
    <x v="4"/>
    <n v="5574"/>
    <s v="Si"/>
    <x v="1"/>
    <n v="2574.5513798156098"/>
    <n v="2.57455137981561E+16"/>
    <n v="265.13900717256598"/>
    <n v="2.65139007172566E+16"/>
    <x v="279"/>
    <n v="106.4"/>
  </r>
  <r>
    <x v="0"/>
    <n v="64"/>
    <x v="0"/>
    <x v="0"/>
    <x v="0"/>
    <x v="0"/>
    <x v="0"/>
    <x v="5568"/>
    <x v="0"/>
    <x v="2"/>
    <n v="42.723594084269003"/>
    <n v="42.723594084269003"/>
    <n v="4.2723594084269E+16"/>
    <x v="4"/>
    <n v="5575"/>
    <s v="No"/>
    <x v="0"/>
    <n v="2700.52396833796"/>
    <n v="2.70052396833796E+16"/>
    <n v="3.0000000000000001E-12"/>
    <n v="300"/>
    <x v="357"/>
    <n v="105.2"/>
  </r>
  <r>
    <x v="0"/>
    <n v="68"/>
    <x v="0"/>
    <x v="4"/>
    <x v="0"/>
    <x v="0"/>
    <x v="3"/>
    <x v="5569"/>
    <x v="0"/>
    <x v="0"/>
    <n v="42.721277520379701"/>
    <n v="4.2721277520379699"/>
    <n v="4272127752037970"/>
    <x v="4"/>
    <n v="5576"/>
    <s v="Si"/>
    <x v="1"/>
    <n v="2277.0279497798902"/>
    <n v="2.27702794977989E+16"/>
    <n v="3.0000000000000001E-12"/>
    <n v="300"/>
    <x v="504"/>
    <n v="111.4"/>
  </r>
  <r>
    <x v="0"/>
    <n v="49"/>
    <x v="0"/>
    <x v="1"/>
    <x v="3"/>
    <x v="0"/>
    <x v="1"/>
    <x v="5570"/>
    <x v="0"/>
    <x v="1"/>
    <n v="42.481055700140303"/>
    <n v="4.2481055700140304"/>
    <n v="4248105570014030"/>
    <x v="4"/>
    <n v="5577"/>
    <s v="Si"/>
    <x v="1"/>
    <n v="2077.6148363068701"/>
    <n v="2.07761483630687E+16"/>
    <n v="28.497786223754201"/>
    <n v="2849778622375420"/>
    <x v="145"/>
    <n v="99.3"/>
  </r>
  <r>
    <x v="0"/>
    <n v="58"/>
    <x v="1"/>
    <x v="9"/>
    <x v="0"/>
    <x v="3"/>
    <x v="0"/>
    <x v="5571"/>
    <x v="1"/>
    <x v="1"/>
    <n v="42.438764904554304"/>
    <n v="42.438764904554304"/>
    <n v="4.2438764904554304E+16"/>
    <x v="4"/>
    <n v="5578"/>
    <s v="Si"/>
    <x v="1"/>
    <n v="2541.9865304175901"/>
    <n v="2.54198653041759E+16"/>
    <n v="27.798893941997999"/>
    <n v="2779889394199800"/>
    <x v="567"/>
    <n v="109"/>
  </r>
  <r>
    <x v="0"/>
    <n v="71"/>
    <x v="0"/>
    <x v="6"/>
    <x v="0"/>
    <x v="3"/>
    <x v="3"/>
    <x v="5572"/>
    <x v="0"/>
    <x v="1"/>
    <n v="42.348037466196303"/>
    <n v="4.2348037466196304"/>
    <n v="4234803746619630"/>
    <x v="4"/>
    <n v="5579"/>
    <s v="Si"/>
    <x v="1"/>
    <n v="2301.5004905809501"/>
    <n v="2.30150049058095E+16"/>
    <n v="26.0727804986502"/>
    <n v="2607278049865020"/>
    <x v="435"/>
    <n v="108.6"/>
  </r>
  <r>
    <x v="0"/>
    <n v="64"/>
    <x v="0"/>
    <x v="10"/>
    <x v="3"/>
    <x v="0"/>
    <x v="0"/>
    <x v="5573"/>
    <x v="0"/>
    <x v="2"/>
    <n v="42.174341713874803"/>
    <n v="4.2174341713874801"/>
    <n v="4217434171387480"/>
    <x v="4"/>
    <n v="5580"/>
    <s v="Si"/>
    <x v="1"/>
    <n v="247.362645799375"/>
    <n v="2473626457993750"/>
    <n v="27.478833727210802"/>
    <n v="2747883372721080"/>
    <x v="506"/>
    <n v="111.3"/>
  </r>
  <r>
    <x v="0"/>
    <n v="56"/>
    <x v="0"/>
    <x v="1"/>
    <x v="2"/>
    <x v="3"/>
    <x v="0"/>
    <x v="5574"/>
    <x v="0"/>
    <x v="2"/>
    <n v="42.028964939110097"/>
    <n v="4.2028964939110098"/>
    <n v="4202896493911010"/>
    <x v="4"/>
    <n v="5581"/>
    <s v="Si"/>
    <x v="1"/>
    <n v="236.94572368646899"/>
    <n v="2369457236864690"/>
    <n v="286.44854165672899"/>
    <n v="2.86448541656729E+16"/>
    <x v="529"/>
    <n v="112.8"/>
  </r>
  <r>
    <x v="0"/>
    <n v="64"/>
    <x v="1"/>
    <x v="1"/>
    <x v="0"/>
    <x v="3"/>
    <x v="0"/>
    <x v="5575"/>
    <x v="0"/>
    <x v="1"/>
    <n v="41.968301976355001"/>
    <n v="41.968301976355001"/>
    <n v="4.1968301976355E+16"/>
    <x v="4"/>
    <n v="5582"/>
    <s v="Si"/>
    <x v="1"/>
    <n v="2382.3133277617899"/>
    <n v="2.38231332776179E+16"/>
    <n v="269.22742410658998"/>
    <n v="2.6922742410659E+16"/>
    <x v="540"/>
    <n v="107.1"/>
  </r>
  <r>
    <x v="0"/>
    <n v="62"/>
    <x v="0"/>
    <x v="11"/>
    <x v="2"/>
    <x v="0"/>
    <x v="0"/>
    <x v="5576"/>
    <x v="1"/>
    <x v="1"/>
    <n v="41.957396330761597"/>
    <n v="4.19573963307616"/>
    <n v="4195739633076160"/>
    <x v="4"/>
    <n v="5583"/>
    <s v="Si"/>
    <x v="1"/>
    <n v="256.79348761297001"/>
    <n v="2567934876129700"/>
    <n v="269.39358210566002"/>
    <n v="2.6939358210566E+16"/>
    <x v="356"/>
    <n v="105.2"/>
  </r>
  <r>
    <x v="0"/>
    <n v="58"/>
    <x v="0"/>
    <x v="1"/>
    <x v="2"/>
    <x v="3"/>
    <x v="0"/>
    <x v="5577"/>
    <x v="0"/>
    <x v="3"/>
    <n v="41.882204168327306"/>
    <n v="4.1882204168327304"/>
    <n v="4188220416832730"/>
    <x v="4"/>
    <n v="5584"/>
    <s v="No"/>
    <x v="0"/>
    <n v="2343.76688586199"/>
    <n v="2.34376688586199E+16"/>
    <n v="214.82133156171699"/>
    <n v="2.14821331561717E+16"/>
    <x v="382"/>
    <n v="106.6"/>
  </r>
  <r>
    <x v="0"/>
    <n v="61"/>
    <x v="1"/>
    <x v="18"/>
    <x v="2"/>
    <x v="3"/>
    <x v="0"/>
    <x v="5578"/>
    <x v="0"/>
    <x v="3"/>
    <n v="41.797519629510802"/>
    <n v="41.797519629510802"/>
    <n v="4.17975196295108E+16"/>
    <x v="4"/>
    <n v="5585"/>
    <s v="Si"/>
    <x v="1"/>
    <n v="2279.0995878048202"/>
    <n v="2.27909958780482E+16"/>
    <n v="28.763901436357401"/>
    <n v="2876390143635740"/>
    <x v="396"/>
    <n v="105.5"/>
  </r>
  <r>
    <x v="0"/>
    <n v="55"/>
    <x v="0"/>
    <x v="5"/>
    <x v="2"/>
    <x v="0"/>
    <x v="0"/>
    <x v="5579"/>
    <x v="1"/>
    <x v="1"/>
    <n v="41.3954921892744"/>
    <n v="41.3954921892744"/>
    <n v="4.13954921892744E+16"/>
    <x v="4"/>
    <n v="5586"/>
    <s v="Si"/>
    <x v="1"/>
    <n v="2364.2686719850699"/>
    <n v="2.36426867198507E+16"/>
    <n v="251.080205704354"/>
    <n v="2.51080205704354E+16"/>
    <x v="268"/>
    <n v="107.2"/>
  </r>
  <r>
    <x v="0"/>
    <n v="60"/>
    <x v="1"/>
    <x v="10"/>
    <x v="3"/>
    <x v="0"/>
    <x v="0"/>
    <x v="5580"/>
    <x v="0"/>
    <x v="1"/>
    <n v="41.175140977160495"/>
    <n v="41.175140977160495"/>
    <n v="4.1175140977160496E+16"/>
    <x v="4"/>
    <n v="5587"/>
    <s v="Si"/>
    <x v="1"/>
    <n v="2247.3816273386501"/>
    <n v="2.24738162733865E+16"/>
    <n v="3.0000000000000001E-12"/>
    <n v="300"/>
    <x v="533"/>
    <n v="105.9"/>
  </r>
  <r>
    <x v="0"/>
    <n v="61"/>
    <x v="1"/>
    <x v="6"/>
    <x v="2"/>
    <x v="3"/>
    <x v="0"/>
    <x v="5581"/>
    <x v="0"/>
    <x v="2"/>
    <n v="41.005099741283402"/>
    <n v="4.1005099741283404"/>
    <n v="4100509974128340"/>
    <x v="4"/>
    <n v="5588"/>
    <s v="Si"/>
    <x v="1"/>
    <n v="2389.3473449947801"/>
    <n v="2.38934734499478E+16"/>
    <n v="26.332083916481398"/>
    <n v="2633208391648140"/>
    <x v="547"/>
    <n v="113.1"/>
  </r>
  <r>
    <x v="0"/>
    <n v="48"/>
    <x v="1"/>
    <x v="0"/>
    <x v="1"/>
    <x v="2"/>
    <x v="1"/>
    <x v="5582"/>
    <x v="0"/>
    <x v="1"/>
    <n v="40.984413594845293"/>
    <n v="40.984413594845293"/>
    <n v="4.0984413594845296E+16"/>
    <x v="4"/>
    <n v="5589"/>
    <s v="No"/>
    <x v="0"/>
    <n v="2125.31641797868"/>
    <n v="2.12531641797868E+16"/>
    <n v="27.442312910498401"/>
    <n v="2744231291049840"/>
    <x v="254"/>
    <n v="92.3"/>
  </r>
  <r>
    <x v="0"/>
    <n v="67"/>
    <x v="0"/>
    <x v="2"/>
    <x v="3"/>
    <x v="0"/>
    <x v="3"/>
    <x v="5583"/>
    <x v="0"/>
    <x v="1"/>
    <n v="40.911559305887998"/>
    <n v="40.911559305887998"/>
    <n v="4091155930588800"/>
    <x v="4"/>
    <n v="5590"/>
    <s v="Si"/>
    <x v="1"/>
    <n v="2022.8203472906"/>
    <n v="2.0228203472906E+16"/>
    <n v="29.361155784765302"/>
    <n v="2936115578476530"/>
    <x v="423"/>
    <n v="102.3"/>
  </r>
  <r>
    <x v="0"/>
    <n v="55"/>
    <x v="0"/>
    <x v="2"/>
    <x v="0"/>
    <x v="0"/>
    <x v="0"/>
    <x v="5584"/>
    <x v="0"/>
    <x v="0"/>
    <n v="40.854368602680999"/>
    <n v="4.0854368602680999"/>
    <n v="4085436860268100"/>
    <x v="4"/>
    <n v="5591"/>
    <s v="No"/>
    <x v="0"/>
    <n v="225.625341114127"/>
    <n v="2256253411141270"/>
    <n v="233.141117321054"/>
    <n v="2.33141117321054E+16"/>
    <x v="397"/>
    <n v="105.7"/>
  </r>
  <r>
    <x v="0"/>
    <n v="68"/>
    <x v="1"/>
    <x v="16"/>
    <x v="2"/>
    <x v="0"/>
    <x v="3"/>
    <x v="5585"/>
    <x v="0"/>
    <x v="1"/>
    <n v="40.669032816465297"/>
    <n v="40.669032816465297"/>
    <n v="4.0669032816465296E+16"/>
    <x v="4"/>
    <n v="5592"/>
    <s v="Si"/>
    <x v="1"/>
    <n v="2269.4465184761002"/>
    <n v="2.2694465184761E+16"/>
    <n v="25.422383862509498"/>
    <n v="2542238386250950"/>
    <x v="389"/>
    <n v="108.4"/>
  </r>
  <r>
    <x v="0"/>
    <n v="59"/>
    <x v="0"/>
    <x v="3"/>
    <x v="1"/>
    <x v="3"/>
    <x v="0"/>
    <x v="5586"/>
    <x v="0"/>
    <x v="3"/>
    <n v="40.649764634763294"/>
    <n v="40.649764634763294"/>
    <n v="4.0649764634763296E+16"/>
    <x v="4"/>
    <n v="5593"/>
    <s v="Si"/>
    <x v="1"/>
    <n v="213.756545003312"/>
    <n v="2137565450033120"/>
    <n v="24.581364819585801"/>
    <n v="2458136481958580"/>
    <x v="363"/>
    <n v="104"/>
  </r>
  <r>
    <x v="0"/>
    <n v="57"/>
    <x v="0"/>
    <x v="5"/>
    <x v="2"/>
    <x v="3"/>
    <x v="0"/>
    <x v="5587"/>
    <x v="1"/>
    <x v="3"/>
    <n v="40.619310706602704"/>
    <n v="40.619310706602704"/>
    <n v="4.0619310706602704E+16"/>
    <x v="4"/>
    <n v="5594"/>
    <s v="Si"/>
    <x v="1"/>
    <n v="223.49227565507201"/>
    <n v="2234922756550720"/>
    <n v="229.380515411072"/>
    <n v="2.29380515411072E+16"/>
    <x v="287"/>
    <n v="100.7"/>
  </r>
  <r>
    <x v="0"/>
    <n v="59"/>
    <x v="0"/>
    <x v="0"/>
    <x v="2"/>
    <x v="3"/>
    <x v="0"/>
    <x v="5588"/>
    <x v="0"/>
    <x v="0"/>
    <n v="40.566664038411496"/>
    <n v="4.0566664038411497"/>
    <n v="4056666403841150"/>
    <x v="4"/>
    <n v="5595"/>
    <s v="Si"/>
    <x v="1"/>
    <n v="2273.0947322041802"/>
    <n v="2.27309473220418E+16"/>
    <n v="3.0000000000000001E-12"/>
    <n v="300"/>
    <x v="442"/>
    <n v="106.7"/>
  </r>
  <r>
    <x v="0"/>
    <n v="64"/>
    <x v="1"/>
    <x v="0"/>
    <x v="1"/>
    <x v="1"/>
    <x v="0"/>
    <x v="5589"/>
    <x v="1"/>
    <x v="0"/>
    <n v="40.486037827680505"/>
    <n v="4.0486037827680503"/>
    <n v="4048603782768050"/>
    <x v="4"/>
    <n v="5596"/>
    <s v="No"/>
    <x v="0"/>
    <n v="2107.6510712178701"/>
    <n v="2.10765107121787E+16"/>
    <n v="238.49352531542601"/>
    <n v="2.38493525315426E+16"/>
    <x v="91"/>
    <n v="100.1"/>
  </r>
  <r>
    <x v="0"/>
    <n v="52"/>
    <x v="1"/>
    <x v="9"/>
    <x v="1"/>
    <x v="3"/>
    <x v="1"/>
    <x v="5590"/>
    <x v="1"/>
    <x v="3"/>
    <n v="40.462335354538297"/>
    <n v="4.0462335354538297"/>
    <n v="4046233535453830"/>
    <x v="4"/>
    <n v="5597"/>
    <s v="Si"/>
    <x v="1"/>
    <n v="2191.3831800071998"/>
    <n v="2.1913831800072E+16"/>
    <n v="25.538457060592801"/>
    <n v="2553845706059280"/>
    <x v="85"/>
    <n v="97.5"/>
  </r>
  <r>
    <x v="0"/>
    <n v="71"/>
    <x v="1"/>
    <x v="7"/>
    <x v="2"/>
    <x v="3"/>
    <x v="3"/>
    <x v="5591"/>
    <x v="0"/>
    <x v="1"/>
    <n v="40.405592298693904"/>
    <n v="40.405592298693904"/>
    <n v="4.0405592298693904E+16"/>
    <x v="4"/>
    <n v="5598"/>
    <s v="Si"/>
    <x v="1"/>
    <n v="2288.5731355111002"/>
    <n v="2.2885731355111E+16"/>
    <n v="3.0000000000000001E-12"/>
    <n v="300"/>
    <x v="581"/>
    <n v="111.2"/>
  </r>
  <r>
    <x v="0"/>
    <n v="63"/>
    <x v="0"/>
    <x v="1"/>
    <x v="0"/>
    <x v="3"/>
    <x v="0"/>
    <x v="5592"/>
    <x v="0"/>
    <x v="1"/>
    <n v="40.403373765562101"/>
    <n v="4.0403373765562103"/>
    <n v="4040337376556210"/>
    <x v="4"/>
    <n v="5599"/>
    <s v="Si"/>
    <x v="1"/>
    <n v="270.97454373463597"/>
    <n v="2709745437346360"/>
    <n v="3.0000000000000001E-12"/>
    <n v="300"/>
    <x v="582"/>
    <n v="108.6"/>
  </r>
  <r>
    <x v="0"/>
    <n v="54"/>
    <x v="0"/>
    <x v="0"/>
    <x v="2"/>
    <x v="3"/>
    <x v="1"/>
    <x v="5593"/>
    <x v="0"/>
    <x v="1"/>
    <n v="40.170678091055201"/>
    <n v="40.170678091055201"/>
    <n v="4017067809105520"/>
    <x v="4"/>
    <n v="5600"/>
    <s v="Si"/>
    <x v="1"/>
    <n v="2136.9296981838802"/>
    <n v="2.13692969818388E+16"/>
    <n v="256.97514880607099"/>
    <n v="2.56975148806071E+16"/>
    <x v="362"/>
    <n v="100.6"/>
  </r>
  <r>
    <x v="0"/>
    <n v="56"/>
    <x v="1"/>
    <x v="12"/>
    <x v="1"/>
    <x v="0"/>
    <x v="0"/>
    <x v="5594"/>
    <x v="0"/>
    <x v="1"/>
    <n v="40.157395526008699"/>
    <n v="4.0157395526008699"/>
    <n v="4015739552600870"/>
    <x v="4"/>
    <n v="5601"/>
    <s v="No"/>
    <x v="0"/>
    <n v="2510.85199267399"/>
    <n v="2.51085199267399E+16"/>
    <n v="250.535234988811"/>
    <n v="2.50535234988811E+16"/>
    <x v="458"/>
    <n v="102.5"/>
  </r>
  <r>
    <x v="0"/>
    <n v="63"/>
    <x v="0"/>
    <x v="5"/>
    <x v="2"/>
    <x v="3"/>
    <x v="0"/>
    <x v="5595"/>
    <x v="0"/>
    <x v="0"/>
    <n v="40.137760255057998"/>
    <n v="4.0137760255058001"/>
    <n v="4013776025505800"/>
    <x v="4"/>
    <n v="5602"/>
    <s v="Si"/>
    <x v="1"/>
    <n v="2495.0491216851001"/>
    <n v="2.4950491216851E+16"/>
    <n v="3.0000000000000001E-12"/>
    <n v="300"/>
    <x v="366"/>
    <n v="112.5"/>
  </r>
  <r>
    <x v="0"/>
    <n v="67"/>
    <x v="0"/>
    <x v="9"/>
    <x v="0"/>
    <x v="3"/>
    <x v="3"/>
    <x v="5596"/>
    <x v="0"/>
    <x v="0"/>
    <n v="40.037341965068606"/>
    <n v="4.0037341965068602"/>
    <n v="4003734196506860"/>
    <x v="4"/>
    <n v="5603"/>
    <s v="Si"/>
    <x v="1"/>
    <n v="246.06956260464801"/>
    <n v="2460695626046480"/>
    <n v="271.48985488662998"/>
    <n v="2.7148985488663E+16"/>
    <x v="269"/>
    <n v="106.3"/>
  </r>
  <r>
    <x v="0"/>
    <n v="65"/>
    <x v="1"/>
    <x v="9"/>
    <x v="3"/>
    <x v="3"/>
    <x v="3"/>
    <x v="5597"/>
    <x v="0"/>
    <x v="3"/>
    <n v="40.032953407706998"/>
    <n v="4.0032953407707002"/>
    <n v="4003295340770700"/>
    <x v="4"/>
    <n v="5604"/>
    <s v="Si"/>
    <x v="1"/>
    <n v="25.657420012371499"/>
    <n v="256574200123715"/>
    <n v="26.658779390805702"/>
    <n v="2665877939080570"/>
    <x v="522"/>
    <n v="100.2"/>
  </r>
  <r>
    <x v="0"/>
    <n v="63"/>
    <x v="1"/>
    <x v="0"/>
    <x v="2"/>
    <x v="3"/>
    <x v="0"/>
    <x v="5598"/>
    <x v="0"/>
    <x v="2"/>
    <n v="40.009169286949401"/>
    <n v="40.009169286949401"/>
    <n v="4.00091692869494E+16"/>
    <x v="4"/>
    <n v="5605"/>
    <s v="Si"/>
    <x v="1"/>
    <n v="267.01814780941498"/>
    <n v="2670181478094150"/>
    <n v="3.0000000000000001E-12"/>
    <n v="300"/>
    <x v="392"/>
    <n v="107.4"/>
  </r>
  <r>
    <x v="0"/>
    <n v="49"/>
    <x v="1"/>
    <x v="9"/>
    <x v="1"/>
    <x v="0"/>
    <x v="1"/>
    <x v="5599"/>
    <x v="1"/>
    <x v="1"/>
    <n v="24.982922519467099"/>
    <n v="24.982922519467099"/>
    <n v="2.49829225194671E+16"/>
    <x v="4"/>
    <n v="5606"/>
    <s v="No"/>
    <x v="0"/>
    <n v="2011.10284606809"/>
    <n v="2.01110284606809E+16"/>
    <n v="18.3837194054788"/>
    <n v="1838371940547880"/>
    <x v="56"/>
    <n v="84.3"/>
  </r>
  <r>
    <x v="0"/>
    <n v="58"/>
    <x v="0"/>
    <x v="6"/>
    <x v="2"/>
    <x v="3"/>
    <x v="0"/>
    <x v="5600"/>
    <x v="1"/>
    <x v="3"/>
    <n v="24.936467604893103"/>
    <n v="2.4936467604893102"/>
    <n v="2493646760489310"/>
    <x v="4"/>
    <n v="5607"/>
    <s v="No"/>
    <x v="0"/>
    <n v="1815.66571488096"/>
    <n v="1.81566571488096E+16"/>
    <n v="20.6215586113691"/>
    <n v="2062155861136910"/>
    <x v="15"/>
    <n v="95.1"/>
  </r>
  <r>
    <x v="0"/>
    <n v="54"/>
    <x v="1"/>
    <x v="11"/>
    <x v="1"/>
    <x v="3"/>
    <x v="1"/>
    <x v="5601"/>
    <x v="0"/>
    <x v="1"/>
    <n v="24.906734748673397"/>
    <n v="2.4906734748673398"/>
    <n v="2490673474867340"/>
    <x v="4"/>
    <n v="5608"/>
    <s v="No"/>
    <x v="0"/>
    <n v="2083.7014218116701"/>
    <n v="2.08370142181167E+16"/>
    <n v="215.331181659089"/>
    <n v="2.15331181659089E+16"/>
    <x v="25"/>
    <n v="83"/>
  </r>
  <r>
    <x v="1"/>
    <n v="56"/>
    <x v="0"/>
    <x v="0"/>
    <x v="0"/>
    <x v="3"/>
    <x v="0"/>
    <x v="5602"/>
    <x v="0"/>
    <x v="1"/>
    <n v="44.814298167317105"/>
    <n v="4.4814298167317101"/>
    <n v="4481429816731710"/>
    <x v="4"/>
    <n v="5609"/>
    <s v="Si"/>
    <x v="1"/>
    <n v="257.63068359882902"/>
    <n v="2576306835988290"/>
    <n v="277.56276325398198"/>
    <n v="2.77562763253982E+16"/>
    <x v="447"/>
    <n v="109.3"/>
  </r>
  <r>
    <x v="1"/>
    <n v="66"/>
    <x v="0"/>
    <x v="9"/>
    <x v="0"/>
    <x v="3"/>
    <x v="3"/>
    <x v="5603"/>
    <x v="1"/>
    <x v="3"/>
    <n v="44.557086503266902"/>
    <n v="4.4557086503266898"/>
    <n v="4455708650326690"/>
    <x v="4"/>
    <n v="5610"/>
    <s v="Si"/>
    <x v="1"/>
    <n v="256.25670035874401"/>
    <n v="2562567003587440"/>
    <n v="3.0000000000000001E-12"/>
    <n v="300"/>
    <x v="453"/>
    <n v="109.7"/>
  </r>
  <r>
    <x v="1"/>
    <n v="65"/>
    <x v="1"/>
    <x v="17"/>
    <x v="2"/>
    <x v="0"/>
    <x v="3"/>
    <x v="5604"/>
    <x v="0"/>
    <x v="3"/>
    <n v="43.970903548977596"/>
    <n v="4.3970903548977596"/>
    <n v="4397090354897760"/>
    <x v="4"/>
    <n v="5611"/>
    <s v="Si"/>
    <x v="1"/>
    <n v="2415.0061031875998"/>
    <n v="2.4150061031876E+16"/>
    <n v="22.588187812008702"/>
    <n v="2258818781200870"/>
    <x v="304"/>
    <n v="104.4"/>
  </r>
  <r>
    <x v="1"/>
    <n v="59"/>
    <x v="0"/>
    <x v="9"/>
    <x v="2"/>
    <x v="0"/>
    <x v="0"/>
    <x v="5605"/>
    <x v="1"/>
    <x v="1"/>
    <n v="43.910741759338698"/>
    <n v="4.3910741759338698"/>
    <n v="4391074175933870"/>
    <x v="4"/>
    <n v="5612"/>
    <s v="Si"/>
    <x v="1"/>
    <n v="2635.57978157565"/>
    <n v="2.63557978157565E+16"/>
    <n v="27.146217632857901"/>
    <n v="2714621763285790"/>
    <x v="382"/>
    <n v="108.5"/>
  </r>
  <r>
    <x v="1"/>
    <n v="73"/>
    <x v="1"/>
    <x v="11"/>
    <x v="2"/>
    <x v="0"/>
    <x v="3"/>
    <x v="5606"/>
    <x v="0"/>
    <x v="1"/>
    <n v="43.815694459320397"/>
    <n v="4.3815694459320396"/>
    <n v="4381569445932040"/>
    <x v="4"/>
    <n v="5613"/>
    <s v="Si"/>
    <x v="1"/>
    <n v="2280.30084802379"/>
    <n v="2.28030084802379E+16"/>
    <n v="28.899641391629899"/>
    <n v="2889964139162990"/>
    <x v="583"/>
    <n v="111.6"/>
  </r>
  <r>
    <x v="1"/>
    <n v="68"/>
    <x v="1"/>
    <x v="4"/>
    <x v="0"/>
    <x v="3"/>
    <x v="3"/>
    <x v="5607"/>
    <x v="0"/>
    <x v="3"/>
    <n v="43.697343790202503"/>
    <n v="4.3697343790202501"/>
    <n v="4369734379020250"/>
    <x v="4"/>
    <n v="5614"/>
    <s v="Si"/>
    <x v="1"/>
    <n v="2336.85428294548"/>
    <n v="2.33685428294548E+16"/>
    <n v="284.05653980625902"/>
    <n v="2.84056539806259E+16"/>
    <x v="500"/>
    <n v="107.2"/>
  </r>
  <r>
    <x v="1"/>
    <n v="53"/>
    <x v="1"/>
    <x v="5"/>
    <x v="1"/>
    <x v="0"/>
    <x v="1"/>
    <x v="5608"/>
    <x v="1"/>
    <x v="1"/>
    <n v="43.5644444219501"/>
    <n v="0.43564444421950099"/>
    <n v="435644444219501"/>
    <x v="4"/>
    <n v="5615"/>
    <s v="No"/>
    <x v="0"/>
    <n v="2081.1648469175602"/>
    <n v="2.08116484691756E+16"/>
    <n v="21.5760794220568"/>
    <n v="2157607942205680"/>
    <x v="107"/>
    <n v="96.3"/>
  </r>
  <r>
    <x v="1"/>
    <n v="65"/>
    <x v="0"/>
    <x v="5"/>
    <x v="2"/>
    <x v="0"/>
    <x v="3"/>
    <x v="5609"/>
    <x v="1"/>
    <x v="1"/>
    <n v="43.392896219529298"/>
    <n v="43.392896219529298"/>
    <n v="4.3392896219529296E+16"/>
    <x v="4"/>
    <n v="5616"/>
    <s v="Si"/>
    <x v="1"/>
    <n v="2074.1520115451599"/>
    <n v="2.07415201154516E+16"/>
    <n v="280.00459971692101"/>
    <n v="2.80004599716921E+16"/>
    <x v="320"/>
    <n v="107.8"/>
  </r>
  <r>
    <x v="1"/>
    <n v="60"/>
    <x v="1"/>
    <x v="9"/>
    <x v="2"/>
    <x v="3"/>
    <x v="0"/>
    <x v="5610"/>
    <x v="0"/>
    <x v="0"/>
    <n v="43.052582462662301"/>
    <n v="43.052582462662301"/>
    <n v="4.3052582462662304E+16"/>
    <x v="4"/>
    <n v="5617"/>
    <s v="Si"/>
    <x v="1"/>
    <n v="2305.8494769301801"/>
    <n v="2.30584947693018E+16"/>
    <n v="28.609366040665002"/>
    <n v="2860936604066500"/>
    <x v="307"/>
    <n v="105.1"/>
  </r>
  <r>
    <x v="1"/>
    <n v="62"/>
    <x v="0"/>
    <x v="4"/>
    <x v="2"/>
    <x v="3"/>
    <x v="0"/>
    <x v="5611"/>
    <x v="0"/>
    <x v="1"/>
    <n v="42.923481945154094"/>
    <n v="4.2923481945154096"/>
    <n v="4292348194515410"/>
    <x v="4"/>
    <n v="5618"/>
    <s v="Si"/>
    <x v="1"/>
    <n v="2355.08122259215"/>
    <n v="2.35508122259215E+16"/>
    <n v="273.80907611736899"/>
    <n v="2.73809076117369E+16"/>
    <x v="528"/>
    <n v="107.5"/>
  </r>
  <r>
    <x v="1"/>
    <n v="69"/>
    <x v="0"/>
    <x v="2"/>
    <x v="2"/>
    <x v="3"/>
    <x v="3"/>
    <x v="5612"/>
    <x v="0"/>
    <x v="3"/>
    <n v="42.800489829994397"/>
    <n v="4.2800489829994399"/>
    <n v="4280048982999440"/>
    <x v="4"/>
    <n v="5619"/>
    <s v="Si"/>
    <x v="1"/>
    <n v="2531.6056658729499"/>
    <n v="2.53160566587295E+16"/>
    <n v="266.42113148030001"/>
    <n v="2.664211314803E+16"/>
    <x v="584"/>
    <n v="110.4"/>
  </r>
  <r>
    <x v="1"/>
    <n v="52"/>
    <x v="1"/>
    <x v="18"/>
    <x v="1"/>
    <x v="3"/>
    <x v="1"/>
    <x v="5613"/>
    <x v="1"/>
    <x v="3"/>
    <n v="42.744655167555095"/>
    <n v="4.2744655167555097"/>
    <n v="4274465516755510"/>
    <x v="4"/>
    <n v="5620"/>
    <s v="Si"/>
    <x v="1"/>
    <n v="25.652856558352902"/>
    <n v="256528565583529"/>
    <n v="25.9227763777468"/>
    <n v="2592277637774680"/>
    <x v="78"/>
    <n v="106.1"/>
  </r>
  <r>
    <x v="1"/>
    <n v="55"/>
    <x v="1"/>
    <x v="7"/>
    <x v="3"/>
    <x v="3"/>
    <x v="0"/>
    <x v="5614"/>
    <x v="1"/>
    <x v="3"/>
    <n v="42.5041688856207"/>
    <n v="4.2504168885620697"/>
    <n v="4250416888562070"/>
    <x v="4"/>
    <n v="5621"/>
    <s v="Si"/>
    <x v="1"/>
    <n v="201.319957097676"/>
    <n v="2013199570976760"/>
    <n v="224.69176495381299"/>
    <n v="2.24691764953813E+16"/>
    <x v="401"/>
    <n v="101"/>
  </r>
  <r>
    <x v="1"/>
    <n v="72"/>
    <x v="0"/>
    <x v="17"/>
    <x v="2"/>
    <x v="3"/>
    <x v="3"/>
    <x v="5615"/>
    <x v="0"/>
    <x v="0"/>
    <n v="42.423919010602397"/>
    <n v="42.423919010602397"/>
    <n v="4.24239190106024E+16"/>
    <x v="4"/>
    <n v="5622"/>
    <s v="Si"/>
    <x v="1"/>
    <n v="2494.1591181045101"/>
    <n v="2.49415911810451E+16"/>
    <n v="3.0000000000000001E-12"/>
    <n v="300"/>
    <x v="561"/>
    <n v="116"/>
  </r>
  <r>
    <x v="1"/>
    <n v="71"/>
    <x v="0"/>
    <x v="0"/>
    <x v="2"/>
    <x v="0"/>
    <x v="3"/>
    <x v="5616"/>
    <x v="0"/>
    <x v="3"/>
    <n v="42.112001474025398"/>
    <n v="4.2112001474025398"/>
    <n v="4211200147402540"/>
    <x v="4"/>
    <n v="5623"/>
    <s v="Si"/>
    <x v="1"/>
    <n v="2522.91876495925"/>
    <n v="2.52291876495925E+16"/>
    <n v="3.0000000000000001E-12"/>
    <n v="300"/>
    <x v="554"/>
    <n v="112.7"/>
  </r>
  <r>
    <x v="1"/>
    <n v="64"/>
    <x v="0"/>
    <x v="0"/>
    <x v="1"/>
    <x v="0"/>
    <x v="0"/>
    <x v="5617"/>
    <x v="1"/>
    <x v="1"/>
    <n v="42.060144500443599"/>
    <n v="42.060144500443599"/>
    <n v="4.20601445004436E+16"/>
    <x v="4"/>
    <n v="5624"/>
    <s v="Si"/>
    <x v="1"/>
    <n v="2267.4513941841201"/>
    <n v="2.26745139418412E+16"/>
    <n v="23.122398628769702"/>
    <n v="2312239862876970"/>
    <x v="268"/>
    <n v="101.9"/>
  </r>
  <r>
    <x v="1"/>
    <n v="71"/>
    <x v="0"/>
    <x v="0"/>
    <x v="2"/>
    <x v="3"/>
    <x v="3"/>
    <x v="5618"/>
    <x v="1"/>
    <x v="1"/>
    <n v="42.039836084377598"/>
    <n v="4.2039836084377598"/>
    <n v="4203983608437760"/>
    <x v="4"/>
    <n v="5625"/>
    <s v="Si"/>
    <x v="1"/>
    <n v="2462.3252481845202"/>
    <n v="2.46232524818452E+16"/>
    <n v="3.0000000000000001E-12"/>
    <n v="300"/>
    <x v="585"/>
    <n v="114"/>
  </r>
  <r>
    <x v="1"/>
    <n v="65"/>
    <x v="1"/>
    <x v="0"/>
    <x v="2"/>
    <x v="3"/>
    <x v="3"/>
    <x v="5619"/>
    <x v="0"/>
    <x v="3"/>
    <n v="42.012578535600895"/>
    <n v="42.012578535600895"/>
    <n v="4.2012578535600896E+16"/>
    <x v="4"/>
    <n v="5626"/>
    <s v="Si"/>
    <x v="1"/>
    <n v="2724.33525442258"/>
    <n v="2.72433525442258E+16"/>
    <n v="284.24228562632999"/>
    <n v="2.8424228562633E+16"/>
    <x v="558"/>
    <n v="103.5"/>
  </r>
  <r>
    <x v="1"/>
    <n v="63"/>
    <x v="1"/>
    <x v="6"/>
    <x v="1"/>
    <x v="3"/>
    <x v="0"/>
    <x v="5620"/>
    <x v="0"/>
    <x v="1"/>
    <n v="42.007757706645997"/>
    <n v="42.007757706645997"/>
    <n v="4.2007757706646E+16"/>
    <x v="4"/>
    <n v="5627"/>
    <s v="Si"/>
    <x v="1"/>
    <n v="2334.2240422179002"/>
    <n v="2.3342240422179E+16"/>
    <n v="3.0000000000000001E-12"/>
    <n v="300"/>
    <x v="344"/>
    <n v="106.6"/>
  </r>
  <r>
    <x v="1"/>
    <n v="57"/>
    <x v="1"/>
    <x v="10"/>
    <x v="0"/>
    <x v="3"/>
    <x v="0"/>
    <x v="5621"/>
    <x v="0"/>
    <x v="1"/>
    <n v="41.937896732525097"/>
    <n v="0.41937896732525098"/>
    <n v="419378967325251"/>
    <x v="4"/>
    <n v="5628"/>
    <s v="Si"/>
    <x v="1"/>
    <n v="227.11196297392499"/>
    <n v="2271119629739250"/>
    <n v="288.17304229150699"/>
    <n v="2.88173042291507E+16"/>
    <x v="582"/>
    <n v="111"/>
  </r>
  <r>
    <x v="1"/>
    <n v="57"/>
    <x v="1"/>
    <x v="2"/>
    <x v="3"/>
    <x v="0"/>
    <x v="0"/>
    <x v="5622"/>
    <x v="0"/>
    <x v="0"/>
    <n v="41.873738079884106"/>
    <n v="4.1873738079884104"/>
    <n v="4187373807988410"/>
    <x v="4"/>
    <n v="5629"/>
    <s v="No"/>
    <x v="0"/>
    <n v="2058.5416542099902"/>
    <n v="2.05854165420999E+16"/>
    <n v="227.07453281915801"/>
    <n v="2.27074532819158E+16"/>
    <x v="420"/>
    <n v="100.7"/>
  </r>
  <r>
    <x v="1"/>
    <n v="74"/>
    <x v="0"/>
    <x v="1"/>
    <x v="0"/>
    <x v="3"/>
    <x v="3"/>
    <x v="5623"/>
    <x v="0"/>
    <x v="1"/>
    <n v="41.817773222449603"/>
    <n v="4.1817773222449599"/>
    <n v="4181777322244960"/>
    <x v="4"/>
    <n v="5630"/>
    <s v="Si"/>
    <x v="1"/>
    <n v="2767.55112663403"/>
    <n v="2.76755112663403E+16"/>
    <n v="299.21099544739002"/>
    <n v="2.9921099544739E+16"/>
    <x v="586"/>
    <n v="117.9"/>
  </r>
  <r>
    <x v="1"/>
    <n v="65"/>
    <x v="0"/>
    <x v="9"/>
    <x v="2"/>
    <x v="3"/>
    <x v="3"/>
    <x v="5624"/>
    <x v="1"/>
    <x v="1"/>
    <n v="41.732861009504099"/>
    <n v="4.1732861009504099"/>
    <n v="4173286100950410"/>
    <x v="4"/>
    <n v="5631"/>
    <s v="Si"/>
    <x v="1"/>
    <n v="2360.6179463212702"/>
    <n v="2.36061794632127E+16"/>
    <n v="3.0000000000000001E-12"/>
    <n v="300"/>
    <x v="397"/>
    <n v="106.2"/>
  </r>
  <r>
    <x v="1"/>
    <n v="68"/>
    <x v="1"/>
    <x v="2"/>
    <x v="0"/>
    <x v="3"/>
    <x v="3"/>
    <x v="5625"/>
    <x v="0"/>
    <x v="1"/>
    <n v="41.732387637451104"/>
    <n v="4.1732387637451103"/>
    <n v="4173238763745110"/>
    <x v="4"/>
    <n v="5632"/>
    <s v="Si"/>
    <x v="1"/>
    <n v="237.29637246728299"/>
    <n v="2372963724672830"/>
    <n v="255.19145558572501"/>
    <n v="2.55191455585725E+16"/>
    <x v="550"/>
    <n v="109.7"/>
  </r>
  <r>
    <x v="1"/>
    <n v="67"/>
    <x v="0"/>
    <x v="2"/>
    <x v="2"/>
    <x v="3"/>
    <x v="3"/>
    <x v="5626"/>
    <x v="0"/>
    <x v="1"/>
    <n v="41.669475426301403"/>
    <n v="41.669475426301403"/>
    <n v="4.16694754263014E+16"/>
    <x v="4"/>
    <n v="5633"/>
    <s v="Si"/>
    <x v="1"/>
    <n v="234.24814836199499"/>
    <n v="2342481483619950"/>
    <n v="3.0000000000000001E-12"/>
    <n v="300"/>
    <x v="534"/>
    <n v="105.6"/>
  </r>
  <r>
    <x v="1"/>
    <n v="54"/>
    <x v="0"/>
    <x v="13"/>
    <x v="1"/>
    <x v="1"/>
    <x v="1"/>
    <x v="5627"/>
    <x v="2"/>
    <x v="3"/>
    <n v="41.6036204901731"/>
    <n v="41.6036204901731"/>
    <n v="4160362049017310"/>
    <x v="4"/>
    <n v="5634"/>
    <s v="No"/>
    <x v="0"/>
    <n v="206.68046053830801"/>
    <n v="2066804605383080"/>
    <n v="218.24812602861201"/>
    <n v="2.18248126028612E+16"/>
    <x v="342"/>
    <n v="99.8"/>
  </r>
  <r>
    <x v="1"/>
    <n v="58"/>
    <x v="1"/>
    <x v="15"/>
    <x v="2"/>
    <x v="3"/>
    <x v="0"/>
    <x v="5628"/>
    <x v="0"/>
    <x v="1"/>
    <n v="41.538030436100101"/>
    <n v="4.1538030436100097"/>
    <n v="4153803043610010"/>
    <x v="4"/>
    <n v="5635"/>
    <s v="Si"/>
    <x v="1"/>
    <n v="248.297680521438"/>
    <n v="2482976805214380"/>
    <n v="28.338821730719101"/>
    <n v="2833882173071910"/>
    <x v="384"/>
    <n v="105.9"/>
  </r>
  <r>
    <x v="1"/>
    <n v="61"/>
    <x v="1"/>
    <x v="6"/>
    <x v="2"/>
    <x v="3"/>
    <x v="0"/>
    <x v="5629"/>
    <x v="0"/>
    <x v="0"/>
    <n v="41.431465768676901"/>
    <n v="4.1431465768676903"/>
    <n v="4143146576867690"/>
    <x v="4"/>
    <n v="5636"/>
    <s v="Si"/>
    <x v="1"/>
    <n v="2318.6176545764401"/>
    <n v="2.31861765457644E+16"/>
    <n v="283.46895826171902"/>
    <n v="2.83468958261719E+16"/>
    <x v="275"/>
    <n v="104.4"/>
  </r>
  <r>
    <x v="1"/>
    <n v="65"/>
    <x v="0"/>
    <x v="0"/>
    <x v="2"/>
    <x v="0"/>
    <x v="3"/>
    <x v="5630"/>
    <x v="0"/>
    <x v="1"/>
    <n v="41.428106206968998"/>
    <n v="41.428106206968998"/>
    <n v="4142810620696900"/>
    <x v="4"/>
    <n v="5637"/>
    <s v="Si"/>
    <x v="1"/>
    <n v="2370.16466318742"/>
    <n v="2.37016466318742E+16"/>
    <n v="26.992410580421001"/>
    <n v="2699241058042100"/>
    <x v="475"/>
    <n v="109.4"/>
  </r>
  <r>
    <x v="1"/>
    <n v="64"/>
    <x v="1"/>
    <x v="7"/>
    <x v="3"/>
    <x v="3"/>
    <x v="0"/>
    <x v="5631"/>
    <x v="1"/>
    <x v="3"/>
    <n v="41.346952632003102"/>
    <n v="41.346952632003102"/>
    <n v="4.1346952632003104E+16"/>
    <x v="4"/>
    <n v="5638"/>
    <s v="Si"/>
    <x v="1"/>
    <n v="256.37424552058798"/>
    <n v="2563742455205880"/>
    <n v="289.60454707342802"/>
    <n v="2.89604547073428E+16"/>
    <x v="272"/>
    <n v="102.2"/>
  </r>
  <r>
    <x v="1"/>
    <n v="63"/>
    <x v="0"/>
    <x v="0"/>
    <x v="3"/>
    <x v="0"/>
    <x v="0"/>
    <x v="5632"/>
    <x v="1"/>
    <x v="1"/>
    <n v="41.182170675401707"/>
    <n v="4.1182170675401704"/>
    <n v="4118217067540170"/>
    <x v="4"/>
    <n v="5639"/>
    <s v="Si"/>
    <x v="1"/>
    <n v="2413.6861200748799"/>
    <n v="2.41368612007488E+16"/>
    <n v="274.46181082793402"/>
    <n v="2.74461810827934E+16"/>
    <x v="408"/>
    <n v="104"/>
  </r>
  <r>
    <x v="1"/>
    <n v="65"/>
    <x v="0"/>
    <x v="4"/>
    <x v="3"/>
    <x v="3"/>
    <x v="3"/>
    <x v="5633"/>
    <x v="1"/>
    <x v="3"/>
    <n v="40.864855690766802"/>
    <n v="40.864855690766802"/>
    <n v="4.08648556907668E+16"/>
    <x v="4"/>
    <n v="5640"/>
    <s v="Si"/>
    <x v="1"/>
    <n v="2242.38577378132"/>
    <n v="2.24238577378132E+16"/>
    <n v="254.03786447579799"/>
    <n v="2.54037864475798E+16"/>
    <x v="403"/>
    <n v="101.7"/>
  </r>
  <r>
    <x v="1"/>
    <n v="63"/>
    <x v="1"/>
    <x v="0"/>
    <x v="3"/>
    <x v="0"/>
    <x v="0"/>
    <x v="5634"/>
    <x v="2"/>
    <x v="3"/>
    <n v="40.804787108052892"/>
    <n v="4.0804787108052896"/>
    <n v="4080478710805290"/>
    <x v="4"/>
    <n v="5641"/>
    <s v="Si"/>
    <x v="1"/>
    <n v="2342.8821064973799"/>
    <n v="2.34288210649738E+16"/>
    <n v="22.855334021192299"/>
    <n v="2285533402119230"/>
    <x v="419"/>
    <n v="100.4"/>
  </r>
  <r>
    <x v="1"/>
    <n v="66"/>
    <x v="1"/>
    <x v="1"/>
    <x v="0"/>
    <x v="3"/>
    <x v="3"/>
    <x v="5635"/>
    <x v="1"/>
    <x v="3"/>
    <n v="40.638415865144999"/>
    <n v="40.638415865144999"/>
    <n v="4063841586514500"/>
    <x v="4"/>
    <n v="5642"/>
    <s v="Si"/>
    <x v="1"/>
    <n v="266.70717578645099"/>
    <n v="2667071757864510"/>
    <n v="271.43078922617099"/>
    <n v="2.71430789226171E+16"/>
    <x v="124"/>
    <n v="107"/>
  </r>
  <r>
    <x v="1"/>
    <n v="50"/>
    <x v="0"/>
    <x v="5"/>
    <x v="0"/>
    <x v="2"/>
    <x v="1"/>
    <x v="5636"/>
    <x v="1"/>
    <x v="1"/>
    <n v="40.635104148932903"/>
    <n v="40.635104148932903"/>
    <n v="4063510414893290"/>
    <x v="4"/>
    <n v="5643"/>
    <s v="No"/>
    <x v="0"/>
    <n v="1961.44095724368"/>
    <n v="1.96144095724368E+16"/>
    <n v="246.71927029038901"/>
    <n v="2.46719270290389E+16"/>
    <x v="343"/>
    <n v="99.9"/>
  </r>
  <r>
    <x v="1"/>
    <n v="71"/>
    <x v="1"/>
    <x v="5"/>
    <x v="3"/>
    <x v="0"/>
    <x v="3"/>
    <x v="5637"/>
    <x v="0"/>
    <x v="1"/>
    <n v="40.554009274128404"/>
    <n v="4.0554009274128404"/>
    <n v="4055400927412840"/>
    <x v="4"/>
    <n v="5644"/>
    <s v="No"/>
    <x v="0"/>
    <n v="233.598849273024"/>
    <n v="2335988492730240"/>
    <n v="2.5943074867251901"/>
    <n v="259430748672519"/>
    <x v="541"/>
    <n v="103.2"/>
  </r>
  <r>
    <x v="1"/>
    <n v="61"/>
    <x v="0"/>
    <x v="5"/>
    <x v="3"/>
    <x v="3"/>
    <x v="0"/>
    <x v="5638"/>
    <x v="0"/>
    <x v="2"/>
    <n v="40.5054758332708"/>
    <n v="4.0505475833270799"/>
    <n v="4050547583327080"/>
    <x v="4"/>
    <n v="5645"/>
    <s v="Si"/>
    <x v="1"/>
    <n v="2312.6143001636101"/>
    <n v="2.31261430016361E+16"/>
    <n v="24.308552080927399"/>
    <n v="2430855208092740"/>
    <x v="300"/>
    <n v="106.7"/>
  </r>
  <r>
    <x v="1"/>
    <n v="57"/>
    <x v="0"/>
    <x v="5"/>
    <x v="3"/>
    <x v="0"/>
    <x v="0"/>
    <x v="5639"/>
    <x v="0"/>
    <x v="2"/>
    <n v="40.493922964539202"/>
    <n v="4.0493922964539202"/>
    <n v="4049392296453920"/>
    <x v="4"/>
    <n v="5646"/>
    <s v="Si"/>
    <x v="1"/>
    <n v="2248.3515141399898"/>
    <n v="2.24835151413999E+16"/>
    <n v="26.232634838925701"/>
    <n v="2623263483892570"/>
    <x v="482"/>
    <n v="111.2"/>
  </r>
  <r>
    <x v="1"/>
    <n v="70"/>
    <x v="0"/>
    <x v="2"/>
    <x v="2"/>
    <x v="3"/>
    <x v="3"/>
    <x v="5640"/>
    <x v="0"/>
    <x v="0"/>
    <n v="40.425198791181998"/>
    <n v="4.0425198791181997E-2"/>
    <n v="40425198791182"/>
    <x v="4"/>
    <n v="5647"/>
    <s v="Si"/>
    <x v="1"/>
    <n v="2475.04094341889"/>
    <n v="2.47504094341889E+16"/>
    <n v="3.0000000000000001E-12"/>
    <n v="300"/>
    <x v="587"/>
    <n v="113.6"/>
  </r>
  <r>
    <x v="1"/>
    <n v="56"/>
    <x v="0"/>
    <x v="2"/>
    <x v="2"/>
    <x v="2"/>
    <x v="0"/>
    <x v="5641"/>
    <x v="0"/>
    <x v="2"/>
    <n v="40.394204943464203"/>
    <n v="40.394204943464203"/>
    <n v="4.03942049434642E+16"/>
    <x v="4"/>
    <n v="5648"/>
    <s v="No"/>
    <x v="0"/>
    <n v="2477.2100145920999"/>
    <n v="2.4772100145921E+16"/>
    <n v="254.142894047688"/>
    <n v="2.54142894047688E+16"/>
    <x v="535"/>
    <n v="108.9"/>
  </r>
  <r>
    <x v="1"/>
    <n v="56"/>
    <x v="1"/>
    <x v="5"/>
    <x v="3"/>
    <x v="3"/>
    <x v="0"/>
    <x v="5642"/>
    <x v="0"/>
    <x v="1"/>
    <n v="40.315280553091903"/>
    <n v="40.315280553091903"/>
    <n v="4.0315280553091904E+16"/>
    <x v="4"/>
    <n v="5649"/>
    <s v="Si"/>
    <x v="1"/>
    <n v="2405.6371797516299"/>
    <n v="2.40563717975163E+16"/>
    <n v="256.13446261911599"/>
    <n v="2.56134462619116E+16"/>
    <x v="352"/>
    <n v="102.2"/>
  </r>
  <r>
    <x v="1"/>
    <n v="54"/>
    <x v="1"/>
    <x v="5"/>
    <x v="1"/>
    <x v="3"/>
    <x v="1"/>
    <x v="5643"/>
    <x v="1"/>
    <x v="3"/>
    <n v="40.281380377487295"/>
    <n v="40.281380377487295"/>
    <n v="4.0281380377487296E+16"/>
    <x v="4"/>
    <n v="5650"/>
    <s v="No"/>
    <x v="0"/>
    <n v="221.73937747213199"/>
    <n v="2217393774721320"/>
    <n v="264.28148643052498"/>
    <n v="2.64281486430525E+16"/>
    <x v="155"/>
    <n v="93.4"/>
  </r>
  <r>
    <x v="1"/>
    <n v="53"/>
    <x v="0"/>
    <x v="2"/>
    <x v="1"/>
    <x v="3"/>
    <x v="1"/>
    <x v="5644"/>
    <x v="0"/>
    <x v="2"/>
    <n v="40.281333136995507"/>
    <n v="40.281333136995507"/>
    <n v="4.0281333136995504E+16"/>
    <x v="4"/>
    <n v="5651"/>
    <s v="No"/>
    <x v="0"/>
    <n v="236.414358653996"/>
    <n v="2364143586539960"/>
    <n v="3.0000000000000001E-12"/>
    <n v="300"/>
    <x v="159"/>
    <n v="99.8"/>
  </r>
  <r>
    <x v="1"/>
    <n v="65"/>
    <x v="0"/>
    <x v="2"/>
    <x v="0"/>
    <x v="0"/>
    <x v="3"/>
    <x v="5645"/>
    <x v="0"/>
    <x v="2"/>
    <n v="40.258220866315497"/>
    <n v="40.258220866315497"/>
    <n v="4025822086631550"/>
    <x v="4"/>
    <n v="5652"/>
    <s v="Si"/>
    <x v="1"/>
    <n v="2273.2352775079498"/>
    <n v="2.27323527750795E+16"/>
    <n v="252.14905933690801"/>
    <n v="2.52149059336908E+16"/>
    <x v="481"/>
    <n v="111.3"/>
  </r>
  <r>
    <x v="1"/>
    <n v="63"/>
    <x v="1"/>
    <x v="8"/>
    <x v="3"/>
    <x v="0"/>
    <x v="0"/>
    <x v="5646"/>
    <x v="0"/>
    <x v="1"/>
    <n v="40.159925987232903"/>
    <n v="4.0159925987232903"/>
    <n v="4015992598723290"/>
    <x v="4"/>
    <n v="5653"/>
    <s v="Si"/>
    <x v="1"/>
    <n v="2347.7324678329501"/>
    <n v="2.34773246783295E+16"/>
    <n v="28.786064197720801"/>
    <n v="2878606419772080"/>
    <x v="442"/>
    <n v="100.3"/>
  </r>
  <r>
    <x v="1"/>
    <n v="65"/>
    <x v="1"/>
    <x v="8"/>
    <x v="0"/>
    <x v="3"/>
    <x v="3"/>
    <x v="5647"/>
    <x v="0"/>
    <x v="1"/>
    <n v="40.0981364631891"/>
    <n v="4.0098136463189098"/>
    <n v="4009813646318910"/>
    <x v="4"/>
    <n v="5654"/>
    <s v="Si"/>
    <x v="1"/>
    <n v="2407.4258245586102"/>
    <n v="2.40742582455861E+16"/>
    <n v="287.54062135411999"/>
    <n v="2.8754062135412E+16"/>
    <x v="278"/>
    <n v="110.3"/>
  </r>
  <r>
    <x v="1"/>
    <n v="58"/>
    <x v="0"/>
    <x v="0"/>
    <x v="2"/>
    <x v="0"/>
    <x v="0"/>
    <x v="5648"/>
    <x v="0"/>
    <x v="2"/>
    <n v="40.091523788487599"/>
    <n v="4.0091523788487597"/>
    <n v="4009152378848760"/>
    <x v="4"/>
    <n v="5655"/>
    <s v="Si"/>
    <x v="1"/>
    <n v="2373.67066345168"/>
    <n v="2.37367066345168E+16"/>
    <n v="285.45106500347202"/>
    <n v="2.85451065003472E+16"/>
    <x v="533"/>
    <n v="108.5"/>
  </r>
  <r>
    <x v="1"/>
    <n v="52"/>
    <x v="0"/>
    <x v="1"/>
    <x v="1"/>
    <x v="2"/>
    <x v="1"/>
    <x v="5649"/>
    <x v="1"/>
    <x v="1"/>
    <n v="24.9968900975697"/>
    <n v="2.4996890097569699"/>
    <n v="2499689009756970"/>
    <x v="4"/>
    <n v="5656"/>
    <s v="No"/>
    <x v="0"/>
    <n v="188.62286692077899"/>
    <n v="1886228669207790"/>
    <n v="17.938325528647699"/>
    <n v="1793832552864770"/>
    <x v="106"/>
    <n v="88.7"/>
  </r>
  <r>
    <x v="1"/>
    <n v="49"/>
    <x v="1"/>
    <x v="8"/>
    <x v="3"/>
    <x v="0"/>
    <x v="1"/>
    <x v="5650"/>
    <x v="0"/>
    <x v="0"/>
    <n v="24.980724535821601"/>
    <n v="24.980724535821601"/>
    <n v="2.49807245358216E+16"/>
    <x v="4"/>
    <n v="5657"/>
    <s v="No"/>
    <x v="0"/>
    <n v="2335.75666870348"/>
    <n v="2.33575666870348E+16"/>
    <n v="241.07985959349801"/>
    <n v="2.41079859593498E+16"/>
    <x v="158"/>
    <n v="88.8"/>
  </r>
  <r>
    <x v="7"/>
    <n v="58"/>
    <x v="0"/>
    <x v="0"/>
    <x v="3"/>
    <x v="3"/>
    <x v="0"/>
    <x v="5651"/>
    <x v="0"/>
    <x v="3"/>
    <n v="44.123731861707498"/>
    <n v="4.4123731861707496"/>
    <n v="4412373186170750"/>
    <x v="4"/>
    <n v="5658"/>
    <s v="Si"/>
    <x v="1"/>
    <n v="2523.7138372701102"/>
    <n v="2.52371383727011E+16"/>
    <n v="293.41711511689402"/>
    <n v="2.93417115116894E+16"/>
    <x v="283"/>
    <n v="105.2"/>
  </r>
  <r>
    <x v="7"/>
    <n v="63"/>
    <x v="0"/>
    <x v="8"/>
    <x v="0"/>
    <x v="3"/>
    <x v="0"/>
    <x v="5652"/>
    <x v="0"/>
    <x v="1"/>
    <n v="43.836288724848401"/>
    <n v="4.3836288724848398"/>
    <n v="4383628872484840"/>
    <x v="4"/>
    <n v="5659"/>
    <s v="Si"/>
    <x v="1"/>
    <n v="2493.5870513627501"/>
    <n v="2.49358705136275E+16"/>
    <n v="3.0000000000000001E-12"/>
    <n v="300"/>
    <x v="517"/>
    <n v="114.5"/>
  </r>
  <r>
    <x v="7"/>
    <n v="58"/>
    <x v="0"/>
    <x v="9"/>
    <x v="2"/>
    <x v="3"/>
    <x v="0"/>
    <x v="5653"/>
    <x v="1"/>
    <x v="1"/>
    <n v="43.795902648896501"/>
    <n v="4.3795902648896501"/>
    <n v="4379590264889650"/>
    <x v="4"/>
    <n v="5660"/>
    <s v="Si"/>
    <x v="1"/>
    <n v="249.66978222334899"/>
    <n v="2496697822233490"/>
    <n v="3.0000000000000001E-12"/>
    <n v="300"/>
    <x v="454"/>
    <n v="105.7"/>
  </r>
  <r>
    <x v="7"/>
    <n v="60"/>
    <x v="0"/>
    <x v="11"/>
    <x v="3"/>
    <x v="3"/>
    <x v="0"/>
    <x v="5654"/>
    <x v="0"/>
    <x v="1"/>
    <n v="43.414140619391503"/>
    <n v="43.414140619391503"/>
    <n v="4.3414140619391504E+16"/>
    <x v="4"/>
    <n v="5661"/>
    <s v="Si"/>
    <x v="1"/>
    <n v="242.14532020847099"/>
    <n v="2421453202084710"/>
    <n v="275.02783010586597"/>
    <n v="2.75027830105866E+16"/>
    <x v="543"/>
    <n v="105.3"/>
  </r>
  <r>
    <x v="7"/>
    <n v="67"/>
    <x v="0"/>
    <x v="3"/>
    <x v="2"/>
    <x v="3"/>
    <x v="3"/>
    <x v="5655"/>
    <x v="1"/>
    <x v="1"/>
    <n v="43.335419753514493"/>
    <n v="43.335419753514493"/>
    <n v="4.3335419753514496E+16"/>
    <x v="4"/>
    <n v="5662"/>
    <s v="Si"/>
    <x v="1"/>
    <n v="293.17796447314799"/>
    <n v="2931779644731480"/>
    <n v="3.0000000000000001E-12"/>
    <n v="300"/>
    <x v="588"/>
    <n v="114.8"/>
  </r>
  <r>
    <x v="7"/>
    <n v="50"/>
    <x v="1"/>
    <x v="9"/>
    <x v="1"/>
    <x v="2"/>
    <x v="1"/>
    <x v="5656"/>
    <x v="0"/>
    <x v="2"/>
    <n v="43.196022302756496"/>
    <n v="43.196022302756496"/>
    <n v="4.3196022302756496E+16"/>
    <x v="4"/>
    <n v="5663"/>
    <s v="No"/>
    <x v="0"/>
    <n v="2235.7978788925302"/>
    <n v="2.23579787889253E+16"/>
    <n v="248.98936768857499"/>
    <n v="2.48989367688575E+16"/>
    <x v="217"/>
    <n v="93.5"/>
  </r>
  <r>
    <x v="7"/>
    <n v="66"/>
    <x v="0"/>
    <x v="0"/>
    <x v="2"/>
    <x v="3"/>
    <x v="3"/>
    <x v="5657"/>
    <x v="0"/>
    <x v="1"/>
    <n v="42.7992733144307"/>
    <n v="4.2799273314430701"/>
    <n v="4279927331443070"/>
    <x v="4"/>
    <n v="5664"/>
    <s v="Si"/>
    <x v="1"/>
    <n v="2507.2493649800299"/>
    <n v="2.50724936498003E+16"/>
    <n v="266.21999975317499"/>
    <n v="2.66219999753175E+16"/>
    <x v="488"/>
    <n v="106.9"/>
  </r>
  <r>
    <x v="7"/>
    <n v="68"/>
    <x v="1"/>
    <x v="0"/>
    <x v="2"/>
    <x v="3"/>
    <x v="3"/>
    <x v="5658"/>
    <x v="0"/>
    <x v="1"/>
    <n v="42.608564253230696"/>
    <n v="4.2608564253230696"/>
    <n v="4260856425323070"/>
    <x v="4"/>
    <n v="5665"/>
    <s v="Si"/>
    <x v="1"/>
    <n v="2543.1219850602401"/>
    <n v="2.54312198506024E+16"/>
    <n v="26.992800959093898"/>
    <n v="2699280095909390"/>
    <x v="304"/>
    <n v="106.2"/>
  </r>
  <r>
    <x v="7"/>
    <n v="57"/>
    <x v="0"/>
    <x v="0"/>
    <x v="2"/>
    <x v="0"/>
    <x v="0"/>
    <x v="5659"/>
    <x v="0"/>
    <x v="0"/>
    <n v="42.578420603444002"/>
    <n v="42.578420603444002"/>
    <n v="4257842060344400"/>
    <x v="4"/>
    <n v="5666"/>
    <s v="No"/>
    <x v="0"/>
    <n v="230.92817228712201"/>
    <n v="2309281722871220"/>
    <n v="26.026130855950601"/>
    <n v="2602613085595060"/>
    <x v="429"/>
    <n v="109.5"/>
  </r>
  <r>
    <x v="7"/>
    <n v="64"/>
    <x v="0"/>
    <x v="0"/>
    <x v="0"/>
    <x v="3"/>
    <x v="0"/>
    <x v="5660"/>
    <x v="1"/>
    <x v="1"/>
    <n v="42.379434508626403"/>
    <n v="4.2379434508626401"/>
    <n v="4237943450862640"/>
    <x v="4"/>
    <n v="5667"/>
    <s v="Si"/>
    <x v="1"/>
    <n v="244.50474847832001"/>
    <n v="2445047484783200"/>
    <n v="283.90533883129802"/>
    <n v="2.83905338831298E+16"/>
    <x v="523"/>
    <n v="109.5"/>
  </r>
  <r>
    <x v="7"/>
    <n v="68"/>
    <x v="0"/>
    <x v="5"/>
    <x v="0"/>
    <x v="3"/>
    <x v="3"/>
    <x v="5661"/>
    <x v="0"/>
    <x v="3"/>
    <n v="42.267824830834499"/>
    <n v="42.267824830834499"/>
    <n v="4.2267824830834496E+16"/>
    <x v="4"/>
    <n v="5668"/>
    <s v="Si"/>
    <x v="1"/>
    <n v="242.41763490953301"/>
    <n v="2424176349095330"/>
    <n v="279.62008230315303"/>
    <n v="2.79620082303153E+16"/>
    <x v="463"/>
    <n v="109.9"/>
  </r>
  <r>
    <x v="7"/>
    <n v="46"/>
    <x v="0"/>
    <x v="2"/>
    <x v="0"/>
    <x v="3"/>
    <x v="1"/>
    <x v="5662"/>
    <x v="0"/>
    <x v="2"/>
    <n v="42.244320480263298"/>
    <n v="4.2244320480263298"/>
    <n v="4224432048026330"/>
    <x v="4"/>
    <n v="5669"/>
    <s v="Si"/>
    <x v="1"/>
    <n v="23.7760571969613"/>
    <n v="237760571969613"/>
    <n v="253.883762524151"/>
    <n v="2.53883762524151E+16"/>
    <x v="272"/>
    <n v="107.3"/>
  </r>
  <r>
    <x v="7"/>
    <n v="56"/>
    <x v="0"/>
    <x v="0"/>
    <x v="0"/>
    <x v="3"/>
    <x v="0"/>
    <x v="5663"/>
    <x v="0"/>
    <x v="1"/>
    <n v="42.093548138063902"/>
    <n v="42.093548138063902"/>
    <n v="4.2093548138063904E+16"/>
    <x v="4"/>
    <n v="5670"/>
    <s v="No"/>
    <x v="0"/>
    <n v="2467.8055183104598"/>
    <n v="2.46780551831046E+16"/>
    <n v="273.87565471531002"/>
    <n v="2.7387565471531E+16"/>
    <x v="300"/>
    <n v="102.7"/>
  </r>
  <r>
    <x v="7"/>
    <n v="56"/>
    <x v="0"/>
    <x v="8"/>
    <x v="2"/>
    <x v="3"/>
    <x v="0"/>
    <x v="5664"/>
    <x v="0"/>
    <x v="2"/>
    <n v="42.033410823877503"/>
    <n v="4.2033410823877499"/>
    <n v="4203341082387750"/>
    <x v="4"/>
    <n v="5671"/>
    <s v="Si"/>
    <x v="1"/>
    <n v="2481.7095335867102"/>
    <n v="2.48170953358671E+16"/>
    <n v="255.27119739736901"/>
    <n v="2.55271197397369E+16"/>
    <x v="401"/>
    <n v="102.9"/>
  </r>
  <r>
    <x v="7"/>
    <n v="61"/>
    <x v="1"/>
    <x v="0"/>
    <x v="2"/>
    <x v="3"/>
    <x v="0"/>
    <x v="5665"/>
    <x v="1"/>
    <x v="1"/>
    <n v="41.7602456079766"/>
    <n v="41.7602456079766"/>
    <n v="4176024560797660"/>
    <x v="4"/>
    <n v="5672"/>
    <s v="Si"/>
    <x v="1"/>
    <n v="2473.0402213526099"/>
    <n v="2.47304022135261E+16"/>
    <n v="3.0000000000000001E-12"/>
    <n v="300"/>
    <x v="417"/>
    <n v="110"/>
  </r>
  <r>
    <x v="7"/>
    <n v="60"/>
    <x v="0"/>
    <x v="9"/>
    <x v="2"/>
    <x v="0"/>
    <x v="0"/>
    <x v="5666"/>
    <x v="0"/>
    <x v="3"/>
    <n v="41.708732720627104"/>
    <n v="41.708732720627104"/>
    <n v="4.1708732720627104E+16"/>
    <x v="4"/>
    <n v="5673"/>
    <s v="Si"/>
    <x v="1"/>
    <n v="2557.3289869385198"/>
    <n v="2.55732898693852E+16"/>
    <n v="267.475099435223"/>
    <n v="2.67475099435223E+16"/>
    <x v="426"/>
    <n v="106.9"/>
  </r>
  <r>
    <x v="7"/>
    <n v="68"/>
    <x v="1"/>
    <x v="0"/>
    <x v="2"/>
    <x v="3"/>
    <x v="3"/>
    <x v="5667"/>
    <x v="1"/>
    <x v="3"/>
    <n v="41.576509947227301"/>
    <n v="4.1576509947227303"/>
    <n v="4157650994722730"/>
    <x v="4"/>
    <n v="5674"/>
    <s v="Si"/>
    <x v="1"/>
    <n v="2373.5659873704599"/>
    <n v="2.37356598737046E+16"/>
    <n v="254.66379931457101"/>
    <n v="2.54663799314571E+16"/>
    <x v="320"/>
    <n v="100.8"/>
  </r>
  <r>
    <x v="7"/>
    <n v="65"/>
    <x v="1"/>
    <x v="9"/>
    <x v="2"/>
    <x v="3"/>
    <x v="3"/>
    <x v="5668"/>
    <x v="0"/>
    <x v="0"/>
    <n v="41.456373261675601"/>
    <n v="41.456373261675601"/>
    <n v="4145637326167560"/>
    <x v="4"/>
    <n v="5675"/>
    <s v="Si"/>
    <x v="1"/>
    <n v="262.23697687855503"/>
    <n v="2622369768785550"/>
    <n v="3.0000000000000001E-12"/>
    <n v="300"/>
    <x v="478"/>
    <n v="109.2"/>
  </r>
  <r>
    <x v="7"/>
    <n v="63"/>
    <x v="1"/>
    <x v="17"/>
    <x v="2"/>
    <x v="0"/>
    <x v="0"/>
    <x v="5669"/>
    <x v="0"/>
    <x v="3"/>
    <n v="41.437566403977293"/>
    <n v="41.437566403977293"/>
    <n v="4.1437566403977296E+16"/>
    <x v="4"/>
    <n v="5676"/>
    <s v="No"/>
    <x v="0"/>
    <n v="2249.00470988296"/>
    <n v="2.24900470988296E+16"/>
    <n v="297.62661623349197"/>
    <n v="2.97626616233492E+16"/>
    <x v="438"/>
    <n v="104.5"/>
  </r>
  <r>
    <x v="7"/>
    <n v="57"/>
    <x v="0"/>
    <x v="3"/>
    <x v="2"/>
    <x v="3"/>
    <x v="0"/>
    <x v="5670"/>
    <x v="0"/>
    <x v="1"/>
    <n v="41.344319367618297"/>
    <n v="4.1344319367618301"/>
    <n v="4134431936761830"/>
    <x v="4"/>
    <n v="5677"/>
    <s v="Si"/>
    <x v="1"/>
    <n v="245.93827837414301"/>
    <n v="2459382783741430"/>
    <n v="3.0000000000000001E-12"/>
    <n v="300"/>
    <x v="533"/>
    <n v="106.6"/>
  </r>
  <r>
    <x v="7"/>
    <n v="65"/>
    <x v="1"/>
    <x v="3"/>
    <x v="2"/>
    <x v="0"/>
    <x v="3"/>
    <x v="5671"/>
    <x v="1"/>
    <x v="1"/>
    <n v="41.308833876097694"/>
    <n v="41.308833876097694"/>
    <n v="4.1308833876097696E+16"/>
    <x v="4"/>
    <n v="5678"/>
    <s v="Si"/>
    <x v="1"/>
    <n v="2516.6892531246499"/>
    <n v="2.51668925312465E+16"/>
    <n v="27.725046594279899"/>
    <n v="2772504659427990"/>
    <x v="463"/>
    <n v="107"/>
  </r>
  <r>
    <x v="7"/>
    <n v="72"/>
    <x v="0"/>
    <x v="0"/>
    <x v="0"/>
    <x v="3"/>
    <x v="3"/>
    <x v="5672"/>
    <x v="0"/>
    <x v="3"/>
    <n v="41.265954255238"/>
    <n v="4.1265954255238002"/>
    <n v="4126595425523800"/>
    <x v="4"/>
    <n v="5679"/>
    <s v="Si"/>
    <x v="1"/>
    <n v="2589.1627090017801"/>
    <n v="2.58916270900178E+16"/>
    <n v="29.061054491329799"/>
    <n v="2906105449132980"/>
    <x v="589"/>
    <n v="118"/>
  </r>
  <r>
    <x v="7"/>
    <n v="57"/>
    <x v="1"/>
    <x v="5"/>
    <x v="1"/>
    <x v="3"/>
    <x v="0"/>
    <x v="5673"/>
    <x v="1"/>
    <x v="1"/>
    <n v="41.231003520547503"/>
    <n v="41.231003520547503"/>
    <n v="4123100352054750"/>
    <x v="4"/>
    <n v="5680"/>
    <s v="Si"/>
    <x v="1"/>
    <n v="2191.5642604608402"/>
    <n v="2.19156426046084E+16"/>
    <n v="257.71715282200302"/>
    <n v="2.57717152822003E+16"/>
    <x v="260"/>
    <n v="102.2"/>
  </r>
  <r>
    <x v="7"/>
    <n v="67"/>
    <x v="1"/>
    <x v="8"/>
    <x v="0"/>
    <x v="3"/>
    <x v="3"/>
    <x v="5674"/>
    <x v="0"/>
    <x v="0"/>
    <n v="41.203094578857602"/>
    <n v="4.1203094578857602"/>
    <n v="4120309457885760"/>
    <x v="4"/>
    <n v="5681"/>
    <s v="Si"/>
    <x v="1"/>
    <n v="2502.4575167394401"/>
    <n v="2.50245751673944E+16"/>
    <n v="3.0000000000000001E-12"/>
    <n v="300"/>
    <x v="572"/>
    <n v="110.9"/>
  </r>
  <r>
    <x v="7"/>
    <n v="65"/>
    <x v="1"/>
    <x v="5"/>
    <x v="2"/>
    <x v="3"/>
    <x v="3"/>
    <x v="5675"/>
    <x v="1"/>
    <x v="3"/>
    <n v="41.202438649028402"/>
    <n v="4.1202438649028403"/>
    <n v="4120243864902840"/>
    <x v="4"/>
    <n v="5682"/>
    <s v="Si"/>
    <x v="1"/>
    <n v="2528.5405188294699"/>
    <n v="2.52854051882947E+16"/>
    <n v="26.1509174216039"/>
    <n v="2615091742160390"/>
    <x v="356"/>
    <n v="102.7"/>
  </r>
  <r>
    <x v="7"/>
    <n v="60"/>
    <x v="1"/>
    <x v="10"/>
    <x v="1"/>
    <x v="3"/>
    <x v="0"/>
    <x v="5676"/>
    <x v="1"/>
    <x v="3"/>
    <n v="41.167110709341799"/>
    <n v="41.167110709341799"/>
    <n v="4116711070934180"/>
    <x v="4"/>
    <n v="5683"/>
    <s v="No"/>
    <x v="0"/>
    <n v="2080.5998130795501"/>
    <n v="2.08059981307955E+16"/>
    <n v="242.02854305623501"/>
    <n v="2.42028543056235E+16"/>
    <x v="124"/>
    <n v="95.1"/>
  </r>
  <r>
    <x v="7"/>
    <n v="64"/>
    <x v="1"/>
    <x v="3"/>
    <x v="0"/>
    <x v="3"/>
    <x v="0"/>
    <x v="5677"/>
    <x v="0"/>
    <x v="0"/>
    <n v="41.103640275101398"/>
    <n v="0.411036402751014"/>
    <n v="411036402751014"/>
    <x v="4"/>
    <n v="5684"/>
    <s v="Si"/>
    <x v="1"/>
    <n v="2148.2431276509601"/>
    <n v="2.14824312765096E+16"/>
    <n v="29.0669585485605"/>
    <n v="2906695854856050"/>
    <x v="419"/>
    <n v="104.1"/>
  </r>
  <r>
    <x v="7"/>
    <n v="61"/>
    <x v="1"/>
    <x v="8"/>
    <x v="3"/>
    <x v="2"/>
    <x v="0"/>
    <x v="5678"/>
    <x v="1"/>
    <x v="3"/>
    <n v="40.870500659758598"/>
    <n v="40.870500659758598"/>
    <n v="4087050065975860"/>
    <x v="4"/>
    <n v="5685"/>
    <s v="Si"/>
    <x v="1"/>
    <n v="2598.25775235832"/>
    <n v="2.59825775235832E+16"/>
    <n v="240.73748511917"/>
    <n v="2.4073748511917E+16"/>
    <x v="359"/>
    <n v="101.3"/>
  </r>
  <r>
    <x v="7"/>
    <n v="67"/>
    <x v="0"/>
    <x v="5"/>
    <x v="0"/>
    <x v="3"/>
    <x v="3"/>
    <x v="5679"/>
    <x v="0"/>
    <x v="1"/>
    <n v="40.761609744080197"/>
    <n v="40.761609744080197"/>
    <n v="4.07616097440802E+16"/>
    <x v="4"/>
    <n v="5686"/>
    <s v="Si"/>
    <x v="1"/>
    <n v="2605.6029625625702"/>
    <n v="2.60560296256257E+16"/>
    <n v="27.8882480937921"/>
    <n v="2788824809379210"/>
    <x v="526"/>
    <n v="108.5"/>
  </r>
  <r>
    <x v="7"/>
    <n v="63"/>
    <x v="1"/>
    <x v="2"/>
    <x v="2"/>
    <x v="3"/>
    <x v="0"/>
    <x v="5680"/>
    <x v="0"/>
    <x v="1"/>
    <n v="40.746696213122497"/>
    <n v="4.0746696213122497"/>
    <n v="4074669621312250"/>
    <x v="4"/>
    <n v="5687"/>
    <s v="Si"/>
    <x v="1"/>
    <n v="2287.31340874747"/>
    <n v="2.28731340874747E+16"/>
    <n v="262.166480737717"/>
    <n v="2.62166480737717E+16"/>
    <x v="420"/>
    <n v="103.4"/>
  </r>
  <r>
    <x v="7"/>
    <n v="47"/>
    <x v="0"/>
    <x v="5"/>
    <x v="2"/>
    <x v="3"/>
    <x v="1"/>
    <x v="5681"/>
    <x v="0"/>
    <x v="2"/>
    <n v="40.459587842226803"/>
    <n v="4.0459587842226803"/>
    <n v="4045958784222680"/>
    <x v="4"/>
    <n v="5688"/>
    <s v="No"/>
    <x v="0"/>
    <n v="235.33635072999601"/>
    <n v="2353363507299960"/>
    <n v="285.01024780782097"/>
    <n v="2.85010247807821E+16"/>
    <x v="412"/>
    <n v="98.4"/>
  </r>
  <r>
    <x v="7"/>
    <n v="64"/>
    <x v="0"/>
    <x v="2"/>
    <x v="0"/>
    <x v="3"/>
    <x v="0"/>
    <x v="5682"/>
    <x v="1"/>
    <x v="3"/>
    <n v="40.275915844601499"/>
    <n v="4.0275915844601498"/>
    <n v="4027591584460150"/>
    <x v="4"/>
    <n v="5689"/>
    <s v="Si"/>
    <x v="1"/>
    <n v="2438.7964241401301"/>
    <n v="2.43879642414013E+16"/>
    <n v="276.56579093660298"/>
    <n v="2.76565790936603E+16"/>
    <x v="483"/>
    <n v="108.6"/>
  </r>
  <r>
    <x v="7"/>
    <n v="65"/>
    <x v="1"/>
    <x v="11"/>
    <x v="2"/>
    <x v="0"/>
    <x v="3"/>
    <x v="5683"/>
    <x v="0"/>
    <x v="1"/>
    <n v="40.196611654486702"/>
    <n v="4.01966116544867"/>
    <n v="4019661165448670"/>
    <x v="4"/>
    <n v="5690"/>
    <s v="Si"/>
    <x v="1"/>
    <n v="2428.0778505339299"/>
    <n v="2.42807785053393E+16"/>
    <n v="251.537025572434"/>
    <n v="2.51537025572434E+16"/>
    <x v="292"/>
    <n v="102.1"/>
  </r>
  <r>
    <x v="7"/>
    <n v="55"/>
    <x v="0"/>
    <x v="0"/>
    <x v="1"/>
    <x v="3"/>
    <x v="0"/>
    <x v="5684"/>
    <x v="0"/>
    <x v="3"/>
    <n v="40.186603239992799"/>
    <n v="40.186603239992799"/>
    <n v="4.01866032399928E+16"/>
    <x v="4"/>
    <n v="5691"/>
    <s v="Si"/>
    <x v="1"/>
    <n v="2513.4291569340999"/>
    <n v="2.5134291569341E+16"/>
    <n v="3.0000000000000001E-12"/>
    <n v="300"/>
    <x v="396"/>
    <n v="106.1"/>
  </r>
  <r>
    <x v="7"/>
    <n v="58"/>
    <x v="0"/>
    <x v="6"/>
    <x v="2"/>
    <x v="3"/>
    <x v="0"/>
    <x v="5685"/>
    <x v="0"/>
    <x v="3"/>
    <n v="40.184646718922806"/>
    <n v="4.0184646718922803"/>
    <n v="4018464671892280"/>
    <x v="4"/>
    <n v="5692"/>
    <s v="Si"/>
    <x v="1"/>
    <n v="2291.46990783913"/>
    <n v="2.29146990783913E+16"/>
    <n v="26.272424077154898"/>
    <n v="2627242407715490"/>
    <x v="356"/>
    <n v="107.6"/>
  </r>
  <r>
    <x v="7"/>
    <n v="62"/>
    <x v="0"/>
    <x v="5"/>
    <x v="2"/>
    <x v="2"/>
    <x v="0"/>
    <x v="5686"/>
    <x v="1"/>
    <x v="1"/>
    <n v="40.157682056519"/>
    <n v="40.157682056519"/>
    <n v="4.0157682056519E+16"/>
    <x v="4"/>
    <n v="5693"/>
    <s v="Si"/>
    <x v="1"/>
    <n v="224.71123836901299"/>
    <n v="2247112383690130"/>
    <n v="27.439908016681699"/>
    <n v="2743990801668170"/>
    <x v="306"/>
    <n v="107.6"/>
  </r>
  <r>
    <x v="7"/>
    <n v="65"/>
    <x v="0"/>
    <x v="10"/>
    <x v="0"/>
    <x v="3"/>
    <x v="3"/>
    <x v="5687"/>
    <x v="0"/>
    <x v="0"/>
    <n v="40.114615104761199"/>
    <n v="40.114615104761199"/>
    <n v="4.01146151047612E+16"/>
    <x v="4"/>
    <n v="5694"/>
    <s v="Si"/>
    <x v="1"/>
    <n v="24.555763718880101"/>
    <n v="245557637188801"/>
    <n v="279.49859474389501"/>
    <n v="2.79498594743895E+16"/>
    <x v="559"/>
    <n v="110.9"/>
  </r>
  <r>
    <x v="7"/>
    <n v="67"/>
    <x v="1"/>
    <x v="2"/>
    <x v="3"/>
    <x v="2"/>
    <x v="3"/>
    <x v="5688"/>
    <x v="1"/>
    <x v="3"/>
    <n v="40.031661941386105"/>
    <n v="4.0031661941386103"/>
    <n v="4003166194138610"/>
    <x v="4"/>
    <n v="5695"/>
    <s v="No"/>
    <x v="0"/>
    <n v="211.87344360276199"/>
    <n v="2118734436027620"/>
    <n v="235.151631812792"/>
    <n v="2.35151631812792E+16"/>
    <x v="243"/>
    <n v="101.8"/>
  </r>
  <r>
    <x v="7"/>
    <n v="65"/>
    <x v="0"/>
    <x v="5"/>
    <x v="2"/>
    <x v="3"/>
    <x v="3"/>
    <x v="5689"/>
    <x v="1"/>
    <x v="3"/>
    <n v="40.0255816871517"/>
    <n v="4.0025581687151703"/>
    <n v="4002558168715170"/>
    <x v="4"/>
    <n v="5696"/>
    <s v="Si"/>
    <x v="1"/>
    <n v="2248.5692352727201"/>
    <n v="2.24856923527272E+16"/>
    <n v="254.16221853780499"/>
    <n v="2.54162218537805E+16"/>
    <x v="283"/>
    <n v="107.2"/>
  </r>
  <r>
    <x v="7"/>
    <n v="64"/>
    <x v="0"/>
    <x v="0"/>
    <x v="2"/>
    <x v="3"/>
    <x v="0"/>
    <x v="5690"/>
    <x v="0"/>
    <x v="1"/>
    <n v="40.025160164129503"/>
    <n v="40.025160164129503"/>
    <n v="4.0025160164129504E+16"/>
    <x v="4"/>
    <n v="5697"/>
    <s v="Si"/>
    <x v="1"/>
    <n v="270.83083774099902"/>
    <n v="2708308377409990"/>
    <n v="28.683720860287"/>
    <n v="2868372086028700"/>
    <x v="506"/>
    <n v="108.8"/>
  </r>
  <r>
    <x v="7"/>
    <n v="55"/>
    <x v="1"/>
    <x v="0"/>
    <x v="1"/>
    <x v="0"/>
    <x v="0"/>
    <x v="5691"/>
    <x v="1"/>
    <x v="1"/>
    <n v="24.989330137205798"/>
    <n v="2.4989330137205799"/>
    <n v="2498933013720580"/>
    <x v="4"/>
    <n v="5698"/>
    <s v="No"/>
    <x v="0"/>
    <n v="1996.9668671126699"/>
    <n v="1.99696686711267E+16"/>
    <n v="187.867444392312"/>
    <n v="1.87867444392312E+16"/>
    <x v="267"/>
    <n v="88"/>
  </r>
  <r>
    <x v="8"/>
    <n v="67"/>
    <x v="0"/>
    <x v="5"/>
    <x v="2"/>
    <x v="0"/>
    <x v="3"/>
    <x v="5692"/>
    <x v="0"/>
    <x v="2"/>
    <n v="43.804185426143299"/>
    <n v="4.3804185426143301"/>
    <n v="4380418542614330"/>
    <x v="4"/>
    <n v="5699"/>
    <s v="Si"/>
    <x v="1"/>
    <n v="2317.5903534722702"/>
    <n v="2.31759035347227E+16"/>
    <n v="3.0000000000000001E-12"/>
    <n v="300"/>
    <x v="539"/>
    <n v="115.2"/>
  </r>
  <r>
    <x v="8"/>
    <n v="61"/>
    <x v="1"/>
    <x v="0"/>
    <x v="2"/>
    <x v="0"/>
    <x v="0"/>
    <x v="5693"/>
    <x v="0"/>
    <x v="0"/>
    <n v="43.7069412053985"/>
    <n v="0.43706941205398497"/>
    <n v="437069412053985"/>
    <x v="4"/>
    <n v="5700"/>
    <s v="Si"/>
    <x v="1"/>
    <n v="2402.5812152436602"/>
    <n v="2.40258121524366E+16"/>
    <n v="29.835198757968602"/>
    <n v="2983519875796860"/>
    <x v="479"/>
    <n v="110.9"/>
  </r>
  <r>
    <x v="8"/>
    <n v="65"/>
    <x v="1"/>
    <x v="5"/>
    <x v="2"/>
    <x v="3"/>
    <x v="3"/>
    <x v="5694"/>
    <x v="1"/>
    <x v="1"/>
    <n v="43.323015983575999"/>
    <n v="43.323015983575999"/>
    <n v="4.3323015983576E+16"/>
    <x v="4"/>
    <n v="5701"/>
    <s v="Si"/>
    <x v="1"/>
    <n v="2170.57450186189"/>
    <n v="2.17057450186189E+16"/>
    <n v="29.584180958800602"/>
    <n v="2958418095880060"/>
    <x v="499"/>
    <n v="104.4"/>
  </r>
  <r>
    <x v="8"/>
    <n v="52"/>
    <x v="1"/>
    <x v="0"/>
    <x v="1"/>
    <x v="0"/>
    <x v="1"/>
    <x v="5695"/>
    <x v="0"/>
    <x v="0"/>
    <n v="43.309186430541601"/>
    <n v="43.309186430541601"/>
    <n v="4.33091864305416E+16"/>
    <x v="4"/>
    <n v="5702"/>
    <s v="No"/>
    <x v="0"/>
    <n v="2521.4392495463899"/>
    <n v="2.52143924954639E+16"/>
    <n v="252.19509975520199"/>
    <n v="2.52195099755202E+16"/>
    <x v="475"/>
    <n v="98.1"/>
  </r>
  <r>
    <x v="8"/>
    <n v="67"/>
    <x v="1"/>
    <x v="9"/>
    <x v="0"/>
    <x v="3"/>
    <x v="3"/>
    <x v="5696"/>
    <x v="0"/>
    <x v="3"/>
    <n v="43.025572807354401"/>
    <n v="43.025572807354401"/>
    <n v="4.30255728073544E+16"/>
    <x v="4"/>
    <n v="5703"/>
    <s v="Si"/>
    <x v="1"/>
    <n v="2550.9509359226599"/>
    <n v="2.55095093592266E+16"/>
    <n v="2.8031009197450301"/>
    <n v="280310091974503"/>
    <x v="410"/>
    <n v="108.3"/>
  </r>
  <r>
    <x v="8"/>
    <n v="52"/>
    <x v="0"/>
    <x v="0"/>
    <x v="2"/>
    <x v="3"/>
    <x v="1"/>
    <x v="5697"/>
    <x v="1"/>
    <x v="1"/>
    <n v="42.876256885318504"/>
    <n v="4.2876256885318504"/>
    <n v="4287625688531850"/>
    <x v="4"/>
    <n v="5704"/>
    <s v="Si"/>
    <x v="1"/>
    <n v="2412.0033654570002"/>
    <n v="2.412003365457E+16"/>
    <n v="3.0000000000000001E-12"/>
    <n v="300"/>
    <x v="377"/>
    <n v="109.3"/>
  </r>
  <r>
    <x v="8"/>
    <n v="67"/>
    <x v="1"/>
    <x v="1"/>
    <x v="2"/>
    <x v="3"/>
    <x v="3"/>
    <x v="5698"/>
    <x v="1"/>
    <x v="1"/>
    <n v="42.856767965534999"/>
    <n v="4.2856767965535001"/>
    <n v="4285676796553500"/>
    <x v="4"/>
    <n v="5705"/>
    <s v="Si"/>
    <x v="1"/>
    <n v="2418.0118271578199"/>
    <n v="2.41801182715782E+16"/>
    <n v="27.0682126731033"/>
    <n v="2706821267310330"/>
    <x v="387"/>
    <n v="102.7"/>
  </r>
  <r>
    <x v="8"/>
    <n v="65"/>
    <x v="1"/>
    <x v="0"/>
    <x v="0"/>
    <x v="0"/>
    <x v="3"/>
    <x v="5699"/>
    <x v="0"/>
    <x v="1"/>
    <n v="42.769339233836298"/>
    <n v="0.42769339233836301"/>
    <n v="427693392338363"/>
    <x v="4"/>
    <n v="5706"/>
    <s v="Si"/>
    <x v="1"/>
    <n v="2417.6275884265401"/>
    <n v="2.41762758842654E+16"/>
    <n v="29.868064694586302"/>
    <n v="2986806469458630"/>
    <x v="456"/>
    <n v="108.8"/>
  </r>
  <r>
    <x v="8"/>
    <n v="66"/>
    <x v="0"/>
    <x v="0"/>
    <x v="0"/>
    <x v="3"/>
    <x v="3"/>
    <x v="5700"/>
    <x v="0"/>
    <x v="3"/>
    <n v="42.769117420156"/>
    <n v="4.2769117420156003E-2"/>
    <n v="42769117420156"/>
    <x v="4"/>
    <n v="5707"/>
    <s v="Si"/>
    <x v="1"/>
    <n v="2340.8176756991802"/>
    <n v="2.34081767569918E+16"/>
    <n v="3.0000000000000001E-12"/>
    <n v="300"/>
    <x v="478"/>
    <n v="109.9"/>
  </r>
  <r>
    <x v="8"/>
    <n v="47"/>
    <x v="0"/>
    <x v="3"/>
    <x v="2"/>
    <x v="3"/>
    <x v="1"/>
    <x v="5701"/>
    <x v="0"/>
    <x v="1"/>
    <n v="42.413354012569606"/>
    <n v="4.2413354012569604"/>
    <n v="4241335401256960"/>
    <x v="4"/>
    <n v="5708"/>
    <s v="Si"/>
    <x v="1"/>
    <n v="2499.14818470206"/>
    <n v="2.49914818470206E+16"/>
    <n v="28.416908114701201"/>
    <n v="2841690811470120"/>
    <x v="455"/>
    <n v="98.9"/>
  </r>
  <r>
    <x v="8"/>
    <n v="73"/>
    <x v="1"/>
    <x v="5"/>
    <x v="0"/>
    <x v="3"/>
    <x v="3"/>
    <x v="5702"/>
    <x v="1"/>
    <x v="3"/>
    <n v="42.375389223681204"/>
    <n v="4.2375389223681204"/>
    <n v="4237538922368120"/>
    <x v="4"/>
    <n v="5709"/>
    <s v="Si"/>
    <x v="1"/>
    <n v="242.54171455256599"/>
    <n v="2425417145525660"/>
    <n v="291.741828362918"/>
    <n v="2.91741828362918E+16"/>
    <x v="288"/>
    <n v="113.5"/>
  </r>
  <r>
    <x v="8"/>
    <n v="56"/>
    <x v="1"/>
    <x v="5"/>
    <x v="2"/>
    <x v="3"/>
    <x v="0"/>
    <x v="5703"/>
    <x v="1"/>
    <x v="3"/>
    <n v="42.364517312012701"/>
    <n v="4.2364517312012699"/>
    <n v="4236451731201270"/>
    <x v="4"/>
    <n v="5710"/>
    <s v="Si"/>
    <x v="1"/>
    <n v="256.478888335129"/>
    <n v="2564788883351290"/>
    <n v="26.5652415269839"/>
    <n v="2656524152698390"/>
    <x v="441"/>
    <n v="105.8"/>
  </r>
  <r>
    <x v="8"/>
    <n v="64"/>
    <x v="1"/>
    <x v="2"/>
    <x v="3"/>
    <x v="0"/>
    <x v="0"/>
    <x v="5704"/>
    <x v="0"/>
    <x v="1"/>
    <n v="42.2900666424759"/>
    <n v="42.2900666424759"/>
    <n v="4229006664247590"/>
    <x v="4"/>
    <n v="5711"/>
    <s v="Si"/>
    <x v="1"/>
    <n v="2303.1613790024098"/>
    <n v="2.30316137900241E+16"/>
    <n v="22.5285537738268"/>
    <n v="2252855377382680"/>
    <x v="284"/>
    <n v="102.1"/>
  </r>
  <r>
    <x v="8"/>
    <n v="52"/>
    <x v="1"/>
    <x v="1"/>
    <x v="1"/>
    <x v="0"/>
    <x v="1"/>
    <x v="5705"/>
    <x v="1"/>
    <x v="1"/>
    <n v="42.181851267931599"/>
    <n v="42.181851267931599"/>
    <n v="4.21818512679316E+16"/>
    <x v="4"/>
    <n v="5712"/>
    <s v="No"/>
    <x v="0"/>
    <n v="2381.8141846296699"/>
    <n v="2.38181418462967E+16"/>
    <n v="27.751761442396699"/>
    <n v="2775176144239670"/>
    <x v="70"/>
    <n v="93.8"/>
  </r>
  <r>
    <x v="8"/>
    <n v="61"/>
    <x v="1"/>
    <x v="2"/>
    <x v="2"/>
    <x v="0"/>
    <x v="0"/>
    <x v="5706"/>
    <x v="0"/>
    <x v="0"/>
    <n v="42.094312463488905"/>
    <n v="4.2094312463488901"/>
    <n v="4209431246348890"/>
    <x v="4"/>
    <n v="5713"/>
    <s v="Si"/>
    <x v="1"/>
    <n v="252.94388295892199"/>
    <n v="2529438829589220"/>
    <n v="3.0000000000000001E-12"/>
    <n v="300"/>
    <x v="304"/>
    <n v="105.5"/>
  </r>
  <r>
    <x v="8"/>
    <n v="68"/>
    <x v="1"/>
    <x v="6"/>
    <x v="2"/>
    <x v="3"/>
    <x v="3"/>
    <x v="5707"/>
    <x v="0"/>
    <x v="1"/>
    <n v="41.787144162336801"/>
    <n v="4.1787144162336798"/>
    <n v="4178714416233680"/>
    <x v="4"/>
    <n v="5714"/>
    <s v="Si"/>
    <x v="1"/>
    <n v="261.45931882737301"/>
    <n v="2614593188273730"/>
    <n v="25.036123194630601"/>
    <n v="2503612319463060"/>
    <x v="296"/>
    <n v="106.1"/>
  </r>
  <r>
    <x v="8"/>
    <n v="59"/>
    <x v="0"/>
    <x v="2"/>
    <x v="2"/>
    <x v="3"/>
    <x v="0"/>
    <x v="5708"/>
    <x v="0"/>
    <x v="0"/>
    <n v="41.749103143463202"/>
    <n v="0.41749103143463201"/>
    <n v="417491031434632"/>
    <x v="4"/>
    <n v="5715"/>
    <s v="Si"/>
    <x v="1"/>
    <n v="2618.9418583317902"/>
    <n v="2.61894185833179E+16"/>
    <n v="281.11240944164598"/>
    <n v="2.81112409441646E+16"/>
    <x v="557"/>
    <n v="105.9"/>
  </r>
  <r>
    <x v="8"/>
    <n v="67"/>
    <x v="1"/>
    <x v="0"/>
    <x v="0"/>
    <x v="3"/>
    <x v="3"/>
    <x v="5709"/>
    <x v="0"/>
    <x v="1"/>
    <n v="41.679390697819599"/>
    <n v="4.1679390697819603"/>
    <n v="4167939069781960"/>
    <x v="4"/>
    <n v="5716"/>
    <s v="Si"/>
    <x v="1"/>
    <n v="248.74324442567399"/>
    <n v="2487432444256740"/>
    <n v="277.120860334067"/>
    <n v="2.77120860334067E+16"/>
    <x v="310"/>
    <n v="100.4"/>
  </r>
  <r>
    <x v="8"/>
    <n v="63"/>
    <x v="0"/>
    <x v="2"/>
    <x v="2"/>
    <x v="3"/>
    <x v="0"/>
    <x v="5710"/>
    <x v="1"/>
    <x v="1"/>
    <n v="41.639584188993297"/>
    <n v="41.639584188993297"/>
    <n v="4.1639584188993296E+16"/>
    <x v="4"/>
    <n v="5717"/>
    <s v="Si"/>
    <x v="1"/>
    <n v="2281.5214673012301"/>
    <n v="2.28152146730123E+16"/>
    <n v="27.857286660617699"/>
    <n v="2785728666061770"/>
    <x v="345"/>
    <n v="103.8"/>
  </r>
  <r>
    <x v="8"/>
    <n v="64"/>
    <x v="0"/>
    <x v="1"/>
    <x v="2"/>
    <x v="3"/>
    <x v="0"/>
    <x v="5711"/>
    <x v="1"/>
    <x v="3"/>
    <n v="41.312124298292602"/>
    <n v="4.1312124298292598"/>
    <n v="4131212429829260"/>
    <x v="4"/>
    <n v="5718"/>
    <s v="Si"/>
    <x v="1"/>
    <n v="2411.97469186738"/>
    <n v="2.41197469186738E+16"/>
    <n v="261.87557410930799"/>
    <n v="2.61875574109308E+16"/>
    <x v="415"/>
    <n v="108.9"/>
  </r>
  <r>
    <x v="8"/>
    <n v="63"/>
    <x v="0"/>
    <x v="9"/>
    <x v="3"/>
    <x v="0"/>
    <x v="0"/>
    <x v="5712"/>
    <x v="1"/>
    <x v="3"/>
    <n v="41.311662331437596"/>
    <n v="4.1311662331437597"/>
    <n v="4131166233143760"/>
    <x v="4"/>
    <n v="5719"/>
    <s v="No"/>
    <x v="0"/>
    <n v="227.01900295419301"/>
    <n v="2270190029541930"/>
    <n v="253.63220711641901"/>
    <n v="2.53632207116419E+16"/>
    <x v="405"/>
    <n v="101.2"/>
  </r>
  <r>
    <x v="8"/>
    <n v="65"/>
    <x v="0"/>
    <x v="0"/>
    <x v="0"/>
    <x v="3"/>
    <x v="3"/>
    <x v="5713"/>
    <x v="0"/>
    <x v="0"/>
    <n v="41.2458845017673"/>
    <n v="4.1245884501767298"/>
    <n v="4124588450176730"/>
    <x v="4"/>
    <n v="5720"/>
    <s v="Si"/>
    <x v="1"/>
    <n v="2726.03477226328"/>
    <n v="2.72603477226328E+16"/>
    <n v="28.103949969833099"/>
    <n v="2810394996983310"/>
    <x v="522"/>
    <n v="109.7"/>
  </r>
  <r>
    <x v="8"/>
    <n v="66"/>
    <x v="1"/>
    <x v="5"/>
    <x v="0"/>
    <x v="3"/>
    <x v="3"/>
    <x v="5714"/>
    <x v="1"/>
    <x v="3"/>
    <n v="41.204529900796096"/>
    <n v="41.204529900796096"/>
    <n v="4.1204529900796096E+16"/>
    <x v="4"/>
    <n v="5721"/>
    <s v="Si"/>
    <x v="1"/>
    <n v="2299.4472316901101"/>
    <n v="2.29944723169011E+16"/>
    <n v="2.82164644584069"/>
    <n v="282164644584069"/>
    <x v="430"/>
    <n v="108.2"/>
  </r>
  <r>
    <x v="8"/>
    <n v="56"/>
    <x v="0"/>
    <x v="5"/>
    <x v="3"/>
    <x v="0"/>
    <x v="0"/>
    <x v="5715"/>
    <x v="0"/>
    <x v="2"/>
    <n v="41.168871602951299"/>
    <n v="4.1168871602951302"/>
    <n v="4116887160295130"/>
    <x v="4"/>
    <n v="5722"/>
    <s v="No"/>
    <x v="0"/>
    <n v="2622.7161293683898"/>
    <n v="2.62271612936839E+16"/>
    <n v="28.416998857178498"/>
    <n v="2841699885717850"/>
    <x v="324"/>
    <n v="104.6"/>
  </r>
  <r>
    <x v="8"/>
    <n v="59"/>
    <x v="0"/>
    <x v="8"/>
    <x v="1"/>
    <x v="3"/>
    <x v="0"/>
    <x v="5716"/>
    <x v="0"/>
    <x v="3"/>
    <n v="41.168693290974005"/>
    <n v="4.1168693290974001E-2"/>
    <n v="41168693290974"/>
    <x v="4"/>
    <n v="5723"/>
    <s v="Si"/>
    <x v="1"/>
    <n v="242.85966839836101"/>
    <n v="2428596683983610"/>
    <n v="249.81676777524501"/>
    <n v="2.49816767775245E+16"/>
    <x v="281"/>
    <n v="110.5"/>
  </r>
  <r>
    <x v="8"/>
    <n v="67"/>
    <x v="1"/>
    <x v="2"/>
    <x v="0"/>
    <x v="3"/>
    <x v="3"/>
    <x v="5717"/>
    <x v="0"/>
    <x v="0"/>
    <n v="41.166863643940097"/>
    <n v="4.1166863643940097"/>
    <n v="4116686364394010"/>
    <x v="4"/>
    <n v="5724"/>
    <s v="Si"/>
    <x v="1"/>
    <n v="256.89712336490101"/>
    <n v="2568971233649010"/>
    <n v="3.0000000000000001E-12"/>
    <n v="300"/>
    <x v="559"/>
    <n v="106.6"/>
  </r>
  <r>
    <x v="8"/>
    <n v="58"/>
    <x v="0"/>
    <x v="5"/>
    <x v="3"/>
    <x v="3"/>
    <x v="0"/>
    <x v="5718"/>
    <x v="0"/>
    <x v="1"/>
    <n v="41.115626817425898"/>
    <n v="4.1115626817425897"/>
    <n v="4111562681742590"/>
    <x v="4"/>
    <n v="5725"/>
    <s v="Si"/>
    <x v="1"/>
    <n v="2535.8818213412301"/>
    <n v="2.53588182134123E+16"/>
    <n v="27.752698592236499"/>
    <n v="2775269859223650"/>
    <x v="536"/>
    <n v="104.5"/>
  </r>
  <r>
    <x v="8"/>
    <n v="70"/>
    <x v="0"/>
    <x v="5"/>
    <x v="0"/>
    <x v="3"/>
    <x v="3"/>
    <x v="5719"/>
    <x v="1"/>
    <x v="3"/>
    <n v="41.092705512430705"/>
    <n v="41.092705512430705"/>
    <n v="4.1092705512430704E+16"/>
    <x v="4"/>
    <n v="5726"/>
    <s v="Si"/>
    <x v="1"/>
    <n v="2209.4557421117402"/>
    <n v="2.20945574211174E+16"/>
    <n v="27.754467857819101"/>
    <n v="2775446785781910"/>
    <x v="590"/>
    <n v="110.5"/>
  </r>
  <r>
    <x v="8"/>
    <n v="55"/>
    <x v="0"/>
    <x v="5"/>
    <x v="2"/>
    <x v="0"/>
    <x v="0"/>
    <x v="5720"/>
    <x v="1"/>
    <x v="1"/>
    <n v="41.014802418546495"/>
    <n v="4.1014802418546497"/>
    <n v="4101480241854650"/>
    <x v="4"/>
    <n v="5727"/>
    <s v="Si"/>
    <x v="1"/>
    <n v="2236.2608104339702"/>
    <n v="2.23626081043397E+16"/>
    <n v="23.286195905721598"/>
    <n v="2328619590572160"/>
    <x v="377"/>
    <n v="106.5"/>
  </r>
  <r>
    <x v="8"/>
    <n v="72"/>
    <x v="0"/>
    <x v="9"/>
    <x v="0"/>
    <x v="3"/>
    <x v="3"/>
    <x v="5721"/>
    <x v="1"/>
    <x v="1"/>
    <n v="41.008054082425502"/>
    <n v="4.1008054082425502"/>
    <n v="4100805408242550"/>
    <x v="4"/>
    <n v="5728"/>
    <s v="Si"/>
    <x v="1"/>
    <n v="257.73419582928301"/>
    <n v="2577341958292830"/>
    <n v="29.657167431450599"/>
    <n v="2965716743145060"/>
    <x v="591"/>
    <n v="110.4"/>
  </r>
  <r>
    <x v="8"/>
    <n v="49"/>
    <x v="1"/>
    <x v="2"/>
    <x v="3"/>
    <x v="0"/>
    <x v="1"/>
    <x v="5722"/>
    <x v="0"/>
    <x v="2"/>
    <n v="40.963107961934803"/>
    <n v="40.963107961934803"/>
    <n v="4096310796193480"/>
    <x v="4"/>
    <n v="5729"/>
    <s v="No"/>
    <x v="0"/>
    <n v="244.31130978360099"/>
    <n v="2443113097836010"/>
    <n v="2.6792135497678502"/>
    <n v="267921354976785"/>
    <x v="88"/>
    <n v="99"/>
  </r>
  <r>
    <x v="8"/>
    <n v="55"/>
    <x v="0"/>
    <x v="0"/>
    <x v="0"/>
    <x v="0"/>
    <x v="0"/>
    <x v="5723"/>
    <x v="1"/>
    <x v="1"/>
    <n v="40.913847722410601"/>
    <n v="40.913847722410601"/>
    <n v="4.09138477224106E+16"/>
    <x v="4"/>
    <n v="5730"/>
    <s v="Si"/>
    <x v="1"/>
    <n v="2420.34202258192"/>
    <n v="2.42034202258192E+16"/>
    <n v="28.496810463790499"/>
    <n v="2849681046379050"/>
    <x v="488"/>
    <n v="109.1"/>
  </r>
  <r>
    <x v="8"/>
    <n v="63"/>
    <x v="0"/>
    <x v="5"/>
    <x v="2"/>
    <x v="0"/>
    <x v="0"/>
    <x v="5724"/>
    <x v="1"/>
    <x v="1"/>
    <n v="40.8408619161643"/>
    <n v="4.0840861916164304"/>
    <n v="4084086191616430"/>
    <x v="4"/>
    <n v="5731"/>
    <s v="Si"/>
    <x v="1"/>
    <n v="2123.9820309096399"/>
    <n v="2.12398203090964E+16"/>
    <n v="23.0378542199587"/>
    <n v="2303785421995870"/>
    <x v="116"/>
    <n v="107.9"/>
  </r>
  <r>
    <x v="8"/>
    <n v="61"/>
    <x v="1"/>
    <x v="1"/>
    <x v="0"/>
    <x v="3"/>
    <x v="0"/>
    <x v="5725"/>
    <x v="0"/>
    <x v="1"/>
    <n v="40.6316160169726"/>
    <n v="4.06316160169726"/>
    <n v="4063161601697260"/>
    <x v="4"/>
    <n v="5732"/>
    <s v="Si"/>
    <x v="1"/>
    <n v="2452.4066985005202"/>
    <n v="2.45240669850052E+16"/>
    <n v="287.949895136024"/>
    <n v="2.87949895136024E+16"/>
    <x v="488"/>
    <n v="107.2"/>
  </r>
  <r>
    <x v="8"/>
    <n v="63"/>
    <x v="1"/>
    <x v="8"/>
    <x v="0"/>
    <x v="3"/>
    <x v="0"/>
    <x v="5726"/>
    <x v="0"/>
    <x v="2"/>
    <n v="40.4572807297778"/>
    <n v="40.4572807297778"/>
    <n v="4045728072977780"/>
    <x v="4"/>
    <n v="5733"/>
    <s v="Si"/>
    <x v="1"/>
    <n v="2676.7721833411101"/>
    <n v="2.67677218334111E+16"/>
    <n v="28.173871309064999"/>
    <n v="2817387130906500"/>
    <x v="477"/>
    <n v="110.9"/>
  </r>
  <r>
    <x v="8"/>
    <n v="53"/>
    <x v="0"/>
    <x v="5"/>
    <x v="2"/>
    <x v="3"/>
    <x v="1"/>
    <x v="5727"/>
    <x v="0"/>
    <x v="1"/>
    <n v="40.295503798933197"/>
    <n v="4.0295503798933199"/>
    <n v="4029550379893320"/>
    <x v="4"/>
    <n v="5734"/>
    <s v="Si"/>
    <x v="1"/>
    <n v="2415.7972350722798"/>
    <n v="2.41579723507228E+16"/>
    <n v="27.5786813410337"/>
    <n v="2757868134103370"/>
    <x v="313"/>
    <n v="101.7"/>
  </r>
  <r>
    <x v="8"/>
    <n v="55"/>
    <x v="1"/>
    <x v="4"/>
    <x v="0"/>
    <x v="3"/>
    <x v="0"/>
    <x v="5728"/>
    <x v="0"/>
    <x v="1"/>
    <n v="40.215714051374199"/>
    <n v="40.215714051374199"/>
    <n v="4.02157140513742E+16"/>
    <x v="4"/>
    <n v="5735"/>
    <s v="No"/>
    <x v="0"/>
    <n v="2176.9885589730102"/>
    <n v="2.17698855897301E+16"/>
    <n v="26.2991428861726"/>
    <n v="2629914288617260"/>
    <x v="340"/>
    <n v="104.1"/>
  </r>
  <r>
    <x v="8"/>
    <n v="65"/>
    <x v="0"/>
    <x v="8"/>
    <x v="0"/>
    <x v="3"/>
    <x v="3"/>
    <x v="5729"/>
    <x v="0"/>
    <x v="3"/>
    <n v="40.194518631917695"/>
    <n v="0.40194518631917697"/>
    <n v="401945186319177"/>
    <x v="4"/>
    <n v="5736"/>
    <s v="Si"/>
    <x v="1"/>
    <n v="2523.9212276704602"/>
    <n v="2.52392122767046E+16"/>
    <n v="281.634639804144"/>
    <n v="2.81634639804144E+16"/>
    <x v="276"/>
    <n v="113.8"/>
  </r>
  <r>
    <x v="8"/>
    <n v="61"/>
    <x v="1"/>
    <x v="0"/>
    <x v="1"/>
    <x v="0"/>
    <x v="0"/>
    <x v="5730"/>
    <x v="0"/>
    <x v="3"/>
    <n v="40.151782145438197"/>
    <n v="0.40151782145438197"/>
    <n v="401517821454382"/>
    <x v="4"/>
    <n v="5737"/>
    <s v="No"/>
    <x v="0"/>
    <n v="2333.1075414432498"/>
    <n v="2.33310754144325E+16"/>
    <n v="265.05160395275601"/>
    <n v="2.65051603952756E+16"/>
    <x v="306"/>
    <n v="96.3"/>
  </r>
  <r>
    <x v="8"/>
    <n v="66"/>
    <x v="0"/>
    <x v="10"/>
    <x v="0"/>
    <x v="3"/>
    <x v="3"/>
    <x v="5731"/>
    <x v="0"/>
    <x v="1"/>
    <n v="40.113223779759302"/>
    <n v="4.0113223779759304"/>
    <n v="4011322377975930"/>
    <x v="4"/>
    <n v="5738"/>
    <s v="Si"/>
    <x v="1"/>
    <n v="2257.5084257855501"/>
    <n v="2.25750842578555E+16"/>
    <n v="26.795860305630399"/>
    <n v="2679586030563040"/>
    <x v="468"/>
    <n v="108.3"/>
  </r>
  <r>
    <x v="8"/>
    <n v="68"/>
    <x v="1"/>
    <x v="17"/>
    <x v="1"/>
    <x v="3"/>
    <x v="3"/>
    <x v="5732"/>
    <x v="1"/>
    <x v="1"/>
    <n v="40.084000972523697"/>
    <n v="4.0084000972523697"/>
    <n v="4008400097252370"/>
    <x v="4"/>
    <n v="5739"/>
    <s v="Si"/>
    <x v="1"/>
    <n v="2347.21460396886"/>
    <n v="2.34721460396886E+16"/>
    <n v="263.01568139378497"/>
    <n v="2.63015681393785E+16"/>
    <x v="124"/>
    <n v="104"/>
  </r>
  <r>
    <x v="8"/>
    <n v="60"/>
    <x v="0"/>
    <x v="5"/>
    <x v="0"/>
    <x v="3"/>
    <x v="0"/>
    <x v="5733"/>
    <x v="1"/>
    <x v="1"/>
    <n v="40.074182914449295"/>
    <n v="4.0074182914449299"/>
    <n v="4007418291444930"/>
    <x v="4"/>
    <n v="5740"/>
    <s v="Si"/>
    <x v="1"/>
    <n v="2147.9459891278998"/>
    <n v="2.1479459891279E+16"/>
    <n v="22.967663815158801"/>
    <n v="2296766381515880"/>
    <x v="308"/>
    <n v="102.7"/>
  </r>
  <r>
    <x v="8"/>
    <n v="62"/>
    <x v="0"/>
    <x v="5"/>
    <x v="1"/>
    <x v="0"/>
    <x v="0"/>
    <x v="5734"/>
    <x v="1"/>
    <x v="1"/>
    <n v="24.903818489091897"/>
    <n v="2.4903818489091898"/>
    <n v="2490381848909190"/>
    <x v="4"/>
    <n v="5741"/>
    <s v="No"/>
    <x v="0"/>
    <n v="2170.29112948386"/>
    <n v="2.17029112948386E+16"/>
    <n v="227.190373889147"/>
    <n v="2.27190373889147E+16"/>
    <x v="38"/>
    <n v="95.3"/>
  </r>
  <r>
    <x v="2"/>
    <n v="74"/>
    <x v="0"/>
    <x v="3"/>
    <x v="0"/>
    <x v="3"/>
    <x v="3"/>
    <x v="5735"/>
    <x v="1"/>
    <x v="1"/>
    <n v="44.741609696996598"/>
    <n v="4.4741609696996596"/>
    <n v="4474160969699660"/>
    <x v="4"/>
    <n v="5742"/>
    <s v="Si"/>
    <x v="1"/>
    <n v="234.25967874638701"/>
    <n v="2342596787463870"/>
    <n v="296.209723325016"/>
    <n v="2.96209723325016E+16"/>
    <x v="592"/>
    <n v="112"/>
  </r>
  <r>
    <x v="2"/>
    <n v="60"/>
    <x v="1"/>
    <x v="1"/>
    <x v="3"/>
    <x v="0"/>
    <x v="0"/>
    <x v="5736"/>
    <x v="1"/>
    <x v="3"/>
    <n v="44.679370193241198"/>
    <n v="4.4679370193241201"/>
    <n v="4467937019324120"/>
    <x v="4"/>
    <n v="5743"/>
    <s v="Si"/>
    <x v="1"/>
    <n v="2412.55768748935"/>
    <n v="2.41255768748935E+16"/>
    <n v="234.59744658452999"/>
    <n v="2.3459744658453E+16"/>
    <x v="390"/>
    <n v="103.6"/>
  </r>
  <r>
    <x v="2"/>
    <n v="59"/>
    <x v="0"/>
    <x v="14"/>
    <x v="1"/>
    <x v="3"/>
    <x v="0"/>
    <x v="5737"/>
    <x v="0"/>
    <x v="1"/>
    <n v="44.559478218783802"/>
    <n v="0.44559478218783799"/>
    <n v="445594782187838"/>
    <x v="4"/>
    <n v="5744"/>
    <s v="Si"/>
    <x v="1"/>
    <n v="2376.32017428377"/>
    <n v="2.37632017428377E+16"/>
    <n v="27.288574892170701"/>
    <n v="2728857489217070"/>
    <x v="453"/>
    <n v="103"/>
  </r>
  <r>
    <x v="2"/>
    <n v="55"/>
    <x v="0"/>
    <x v="2"/>
    <x v="0"/>
    <x v="3"/>
    <x v="0"/>
    <x v="5738"/>
    <x v="0"/>
    <x v="1"/>
    <n v="44.340503967415899"/>
    <n v="44.340503967415899"/>
    <n v="4434050396741590"/>
    <x v="4"/>
    <n v="5745"/>
    <s v="Si"/>
    <x v="1"/>
    <n v="2219.0544270573801"/>
    <n v="2.21905442705738E+16"/>
    <n v="294.861579562668"/>
    <n v="2.94861579562668E+16"/>
    <x v="593"/>
    <n v="108.2"/>
  </r>
  <r>
    <x v="2"/>
    <n v="61"/>
    <x v="0"/>
    <x v="1"/>
    <x v="2"/>
    <x v="0"/>
    <x v="0"/>
    <x v="5739"/>
    <x v="1"/>
    <x v="0"/>
    <n v="43.969233182508397"/>
    <n v="0.43969233182508399"/>
    <n v="439692331825084"/>
    <x v="4"/>
    <n v="5746"/>
    <s v="Si"/>
    <x v="1"/>
    <n v="253.728335063853"/>
    <n v="2537283350638530"/>
    <n v="29.412687255180899"/>
    <n v="2941268725518090"/>
    <x v="324"/>
    <n v="109.9"/>
  </r>
  <r>
    <x v="2"/>
    <n v="72"/>
    <x v="0"/>
    <x v="2"/>
    <x v="0"/>
    <x v="3"/>
    <x v="3"/>
    <x v="5740"/>
    <x v="1"/>
    <x v="3"/>
    <n v="43.217445042094603"/>
    <n v="43.217445042094603"/>
    <n v="4.32174450420946E+16"/>
    <x v="4"/>
    <n v="5747"/>
    <s v="Si"/>
    <x v="1"/>
    <n v="2475.7503710437099"/>
    <n v="2.47575037104371E+16"/>
    <n v="268.02701412271"/>
    <n v="2.6802701412271E+16"/>
    <x v="594"/>
    <n v="114"/>
  </r>
  <r>
    <x v="2"/>
    <n v="60"/>
    <x v="1"/>
    <x v="15"/>
    <x v="1"/>
    <x v="3"/>
    <x v="0"/>
    <x v="5741"/>
    <x v="0"/>
    <x v="3"/>
    <n v="43.204395515952697"/>
    <n v="0.43204395515952698"/>
    <n v="432043955159527"/>
    <x v="4"/>
    <n v="5748"/>
    <s v="Si"/>
    <x v="1"/>
    <n v="2343.8242300874599"/>
    <n v="2.34382423008746E+16"/>
    <n v="3.0000000000000001E-12"/>
    <n v="300"/>
    <x v="332"/>
    <n v="98.6"/>
  </r>
  <r>
    <x v="2"/>
    <n v="65"/>
    <x v="0"/>
    <x v="9"/>
    <x v="0"/>
    <x v="3"/>
    <x v="3"/>
    <x v="5742"/>
    <x v="1"/>
    <x v="3"/>
    <n v="42.5332452158408"/>
    <n v="4.25332452158408"/>
    <n v="4253324521584080"/>
    <x v="4"/>
    <n v="5749"/>
    <s v="Si"/>
    <x v="1"/>
    <n v="252.417875789676"/>
    <n v="2524178757896760"/>
    <n v="28.226449052275999"/>
    <n v="2822644905227600"/>
    <x v="474"/>
    <n v="108.2"/>
  </r>
  <r>
    <x v="2"/>
    <n v="63"/>
    <x v="1"/>
    <x v="0"/>
    <x v="2"/>
    <x v="3"/>
    <x v="0"/>
    <x v="5743"/>
    <x v="0"/>
    <x v="1"/>
    <n v="42.375557098392598"/>
    <n v="4.2375557098392598"/>
    <n v="4237555709839260"/>
    <x v="4"/>
    <n v="5750"/>
    <s v="Si"/>
    <x v="1"/>
    <n v="2609.5105004032798"/>
    <n v="2.60951050040328E+16"/>
    <n v="255.06004714733501"/>
    <n v="2.55060047147335E+16"/>
    <x v="180"/>
    <n v="105.9"/>
  </r>
  <r>
    <x v="2"/>
    <n v="63"/>
    <x v="1"/>
    <x v="0"/>
    <x v="0"/>
    <x v="0"/>
    <x v="0"/>
    <x v="5744"/>
    <x v="1"/>
    <x v="1"/>
    <n v="42.180416158506397"/>
    <n v="42.180416158506397"/>
    <n v="4.21804161585064E+16"/>
    <x v="4"/>
    <n v="5751"/>
    <s v="Si"/>
    <x v="1"/>
    <n v="2404.1598601358501"/>
    <n v="2.40415986013585E+16"/>
    <n v="25.727242514491099"/>
    <n v="2572724251449110"/>
    <x v="493"/>
    <n v="106.2"/>
  </r>
  <r>
    <x v="2"/>
    <n v="54"/>
    <x v="0"/>
    <x v="12"/>
    <x v="1"/>
    <x v="2"/>
    <x v="1"/>
    <x v="5745"/>
    <x v="1"/>
    <x v="1"/>
    <n v="42.124524055953401"/>
    <n v="4.2124524055953403"/>
    <n v="4212452405595340"/>
    <x v="4"/>
    <n v="5752"/>
    <s v="No"/>
    <x v="0"/>
    <n v="2159.7681719659199"/>
    <n v="2.15976817196592E+16"/>
    <n v="21.5894841758669"/>
    <n v="2158948417586690"/>
    <x v="146"/>
    <n v="96.9"/>
  </r>
  <r>
    <x v="2"/>
    <n v="69"/>
    <x v="1"/>
    <x v="0"/>
    <x v="2"/>
    <x v="3"/>
    <x v="3"/>
    <x v="5746"/>
    <x v="1"/>
    <x v="3"/>
    <n v="42.0764371219841"/>
    <n v="4.2076437121984096"/>
    <n v="4207643712198410"/>
    <x v="4"/>
    <n v="5753"/>
    <s v="Si"/>
    <x v="1"/>
    <n v="247.20667748864301"/>
    <n v="2472066774886430"/>
    <n v="3.0000000000000001E-12"/>
    <n v="300"/>
    <x v="504"/>
    <n v="109"/>
  </r>
  <r>
    <x v="2"/>
    <n v="66"/>
    <x v="0"/>
    <x v="6"/>
    <x v="0"/>
    <x v="3"/>
    <x v="3"/>
    <x v="5747"/>
    <x v="0"/>
    <x v="1"/>
    <n v="42.029848611999299"/>
    <n v="42.029848611999299"/>
    <n v="4.2029848611999296E+16"/>
    <x v="4"/>
    <n v="5754"/>
    <s v="Si"/>
    <x v="1"/>
    <n v="249.74803781731899"/>
    <n v="2497480378173190"/>
    <n v="3.0000000000000001E-12"/>
    <n v="300"/>
    <x v="563"/>
    <n v="115.6"/>
  </r>
  <r>
    <x v="2"/>
    <n v="63"/>
    <x v="1"/>
    <x v="4"/>
    <x v="3"/>
    <x v="3"/>
    <x v="0"/>
    <x v="5748"/>
    <x v="1"/>
    <x v="3"/>
    <n v="41.993699579142401"/>
    <n v="4.1993699579142403"/>
    <n v="4199369957914240"/>
    <x v="4"/>
    <n v="5755"/>
    <s v="Si"/>
    <x v="1"/>
    <n v="261.98704470642099"/>
    <n v="2619870447064210"/>
    <n v="27.730015290275801"/>
    <n v="2773001529027580"/>
    <x v="502"/>
    <n v="106.6"/>
  </r>
  <r>
    <x v="2"/>
    <n v="48"/>
    <x v="0"/>
    <x v="0"/>
    <x v="1"/>
    <x v="3"/>
    <x v="1"/>
    <x v="5749"/>
    <x v="1"/>
    <x v="0"/>
    <n v="41.851315987622399"/>
    <n v="41.851315987622399"/>
    <n v="4.18513159876224E+16"/>
    <x v="4"/>
    <n v="5756"/>
    <s v="Si"/>
    <x v="1"/>
    <n v="199.96922239623001"/>
    <n v="1999692223962300"/>
    <n v="228.416249115917"/>
    <n v="2.28416249115917E+16"/>
    <x v="139"/>
    <n v="102"/>
  </r>
  <r>
    <x v="2"/>
    <n v="74"/>
    <x v="1"/>
    <x v="6"/>
    <x v="0"/>
    <x v="3"/>
    <x v="3"/>
    <x v="5750"/>
    <x v="0"/>
    <x v="0"/>
    <n v="41.849250485548495"/>
    <n v="4.1849250485548497"/>
    <n v="4184925048554850"/>
    <x v="4"/>
    <n v="5757"/>
    <s v="Si"/>
    <x v="1"/>
    <n v="249.75103663458799"/>
    <n v="2497510366345880"/>
    <n v="297.479395300134"/>
    <n v="2.97479395300134E+16"/>
    <x v="595"/>
    <n v="115.1"/>
  </r>
  <r>
    <x v="2"/>
    <n v="50"/>
    <x v="0"/>
    <x v="8"/>
    <x v="1"/>
    <x v="2"/>
    <x v="1"/>
    <x v="5751"/>
    <x v="1"/>
    <x v="1"/>
    <n v="41.7462786381463"/>
    <n v="0.417462786381463"/>
    <n v="417462786381463"/>
    <x v="4"/>
    <n v="5758"/>
    <s v="Si"/>
    <x v="1"/>
    <n v="2301.56694162333"/>
    <n v="2.30156694162333E+16"/>
    <n v="175.40888974363"/>
    <n v="1.7540888974363E+16"/>
    <x v="308"/>
    <n v="98.6"/>
  </r>
  <r>
    <x v="2"/>
    <n v="59"/>
    <x v="1"/>
    <x v="0"/>
    <x v="1"/>
    <x v="0"/>
    <x v="0"/>
    <x v="5752"/>
    <x v="0"/>
    <x v="1"/>
    <n v="41.638130441524304"/>
    <n v="0.41638130441524301"/>
    <n v="416381304415243"/>
    <x v="4"/>
    <n v="5759"/>
    <s v="Si"/>
    <x v="1"/>
    <n v="2282.2238876186202"/>
    <n v="2.28222388761862E+16"/>
    <n v="298.10192210468898"/>
    <n v="2.98101922104689E+16"/>
    <x v="141"/>
    <n v="107.9"/>
  </r>
  <r>
    <x v="2"/>
    <n v="68"/>
    <x v="1"/>
    <x v="0"/>
    <x v="3"/>
    <x v="3"/>
    <x v="3"/>
    <x v="5753"/>
    <x v="0"/>
    <x v="3"/>
    <n v="41.631367835382797"/>
    <n v="41.631367835382797"/>
    <n v="4.16313678353828E+16"/>
    <x v="4"/>
    <n v="5760"/>
    <s v="Si"/>
    <x v="1"/>
    <n v="2457.9283686981898"/>
    <n v="2.45792836869819E+16"/>
    <n v="27.645602604338301"/>
    <n v="2764560260433830"/>
    <x v="282"/>
    <n v="103.3"/>
  </r>
  <r>
    <x v="2"/>
    <n v="53"/>
    <x v="1"/>
    <x v="5"/>
    <x v="1"/>
    <x v="3"/>
    <x v="1"/>
    <x v="5754"/>
    <x v="1"/>
    <x v="1"/>
    <n v="41.591677988366399"/>
    <n v="4.1591677988366396"/>
    <n v="4159167798836640"/>
    <x v="4"/>
    <n v="5761"/>
    <s v="No"/>
    <x v="0"/>
    <n v="2359.5364886852399"/>
    <n v="2.35953648868524E+16"/>
    <n v="272.75527777161102"/>
    <n v="2.72755277771611E+16"/>
    <x v="248"/>
    <n v="95.8"/>
  </r>
  <r>
    <x v="2"/>
    <n v="66"/>
    <x v="1"/>
    <x v="9"/>
    <x v="2"/>
    <x v="3"/>
    <x v="3"/>
    <x v="5755"/>
    <x v="0"/>
    <x v="3"/>
    <n v="41.556273707258498"/>
    <n v="0.41556273707258501"/>
    <n v="415562737072585"/>
    <x v="4"/>
    <n v="5762"/>
    <s v="Si"/>
    <x v="1"/>
    <n v="2583.1067359588401"/>
    <n v="2.58310673595884E+16"/>
    <n v="3.0000000000000001E-12"/>
    <n v="300"/>
    <x v="475"/>
    <n v="112"/>
  </r>
  <r>
    <x v="2"/>
    <n v="62"/>
    <x v="0"/>
    <x v="2"/>
    <x v="2"/>
    <x v="3"/>
    <x v="0"/>
    <x v="5756"/>
    <x v="1"/>
    <x v="3"/>
    <n v="41.442255200379805"/>
    <n v="4.1442255200379803"/>
    <n v="4144225520037980"/>
    <x v="4"/>
    <n v="5763"/>
    <s v="Si"/>
    <x v="1"/>
    <n v="2181.9627955983301"/>
    <n v="2.18196279559833E+16"/>
    <n v="233.55735511018301"/>
    <n v="2.33557355110183E+16"/>
    <x v="326"/>
    <n v="105.6"/>
  </r>
  <r>
    <x v="2"/>
    <n v="52"/>
    <x v="0"/>
    <x v="2"/>
    <x v="0"/>
    <x v="0"/>
    <x v="1"/>
    <x v="5757"/>
    <x v="1"/>
    <x v="3"/>
    <n v="41.418828683151695"/>
    <n v="41.418828683151695"/>
    <n v="4.1418828683151696E+16"/>
    <x v="4"/>
    <n v="5764"/>
    <s v="No"/>
    <x v="0"/>
    <n v="2044.4535993045699"/>
    <n v="2.04445359930457E+16"/>
    <n v="245.87017099312001"/>
    <n v="2.4587017099312E+16"/>
    <x v="224"/>
    <n v="96.9"/>
  </r>
  <r>
    <x v="2"/>
    <n v="54"/>
    <x v="0"/>
    <x v="9"/>
    <x v="2"/>
    <x v="3"/>
    <x v="1"/>
    <x v="5758"/>
    <x v="0"/>
    <x v="1"/>
    <n v="41.406962342581998"/>
    <n v="4.1406962342581997"/>
    <n v="4140696234258200"/>
    <x v="4"/>
    <n v="5765"/>
    <s v="No"/>
    <x v="0"/>
    <n v="2472.7832932737001"/>
    <n v="2.4727832932737E+16"/>
    <n v="251.34871318655601"/>
    <n v="2.51348713186556E+16"/>
    <x v="317"/>
    <n v="103.9"/>
  </r>
  <r>
    <x v="2"/>
    <n v="60"/>
    <x v="0"/>
    <x v="12"/>
    <x v="1"/>
    <x v="3"/>
    <x v="0"/>
    <x v="5759"/>
    <x v="1"/>
    <x v="3"/>
    <n v="41.393765251417499"/>
    <n v="4.13937652514175"/>
    <n v="4139376525141750"/>
    <x v="4"/>
    <n v="5766"/>
    <s v="Si"/>
    <x v="1"/>
    <n v="2520.79669018905"/>
    <n v="2.52079669018905E+16"/>
    <n v="26.3366139952035"/>
    <n v="2633661399520350"/>
    <x v="471"/>
    <n v="104.5"/>
  </r>
  <r>
    <x v="2"/>
    <n v="53"/>
    <x v="0"/>
    <x v="5"/>
    <x v="0"/>
    <x v="0"/>
    <x v="1"/>
    <x v="5760"/>
    <x v="1"/>
    <x v="1"/>
    <n v="41.3509212113741"/>
    <n v="4.1350921211374096"/>
    <n v="4135092121137410"/>
    <x v="4"/>
    <n v="5767"/>
    <s v="No"/>
    <x v="0"/>
    <n v="2423.3162008904301"/>
    <n v="2.42331620089043E+16"/>
    <n v="28.095341115118"/>
    <n v="2809534111511800"/>
    <x v="372"/>
    <n v="101.2"/>
  </r>
  <r>
    <x v="2"/>
    <n v="55"/>
    <x v="0"/>
    <x v="9"/>
    <x v="1"/>
    <x v="0"/>
    <x v="0"/>
    <x v="5761"/>
    <x v="2"/>
    <x v="3"/>
    <n v="41.332697009950301"/>
    <n v="41.332697009950301"/>
    <n v="4.1332697009950304E+16"/>
    <x v="4"/>
    <n v="5768"/>
    <s v="No"/>
    <x v="0"/>
    <n v="2035.3470343112699"/>
    <n v="2.03534703431127E+16"/>
    <n v="25.718002550393901"/>
    <n v="2571800255039390"/>
    <x v="270"/>
    <n v="102.3"/>
  </r>
  <r>
    <x v="2"/>
    <n v="58"/>
    <x v="1"/>
    <x v="0"/>
    <x v="2"/>
    <x v="3"/>
    <x v="0"/>
    <x v="5762"/>
    <x v="0"/>
    <x v="3"/>
    <n v="41.291645808287598"/>
    <n v="4.1291645808287596"/>
    <n v="4129164580828760"/>
    <x v="4"/>
    <n v="5769"/>
    <s v="Si"/>
    <x v="1"/>
    <n v="2071.8757036898101"/>
    <n v="2.07187570368981E+16"/>
    <n v="273.09703140250701"/>
    <n v="2.73097031402507E+16"/>
    <x v="470"/>
    <n v="100.3"/>
  </r>
  <r>
    <x v="2"/>
    <n v="58"/>
    <x v="0"/>
    <x v="0"/>
    <x v="0"/>
    <x v="0"/>
    <x v="0"/>
    <x v="5763"/>
    <x v="1"/>
    <x v="2"/>
    <n v="41.2447047461484"/>
    <n v="4.1244704746148404"/>
    <n v="4124470474614840"/>
    <x v="4"/>
    <n v="5770"/>
    <s v="No"/>
    <x v="0"/>
    <n v="220.05005082011499"/>
    <n v="2200500508201150"/>
    <n v="27.7707067538799"/>
    <n v="2777070675387990"/>
    <x v="420"/>
    <n v="101.6"/>
  </r>
  <r>
    <x v="2"/>
    <n v="61"/>
    <x v="1"/>
    <x v="9"/>
    <x v="3"/>
    <x v="0"/>
    <x v="0"/>
    <x v="5764"/>
    <x v="0"/>
    <x v="1"/>
    <n v="41.221524994614498"/>
    <n v="41.221524994614498"/>
    <n v="4122152499461450"/>
    <x v="4"/>
    <n v="5771"/>
    <s v="Si"/>
    <x v="1"/>
    <n v="238.479435183546"/>
    <n v="2384794351835460"/>
    <n v="259.143050810479"/>
    <n v="2.59143050810479E+16"/>
    <x v="307"/>
    <n v="103.6"/>
  </r>
  <r>
    <x v="2"/>
    <n v="44"/>
    <x v="0"/>
    <x v="2"/>
    <x v="1"/>
    <x v="3"/>
    <x v="2"/>
    <x v="5765"/>
    <x v="0"/>
    <x v="1"/>
    <n v="41.041722935681506"/>
    <n v="4.1041722935681504"/>
    <n v="4104172293568150"/>
    <x v="4"/>
    <n v="5772"/>
    <s v="No"/>
    <x v="0"/>
    <n v="209.711708547097"/>
    <n v="2097117085470970"/>
    <n v="28.595276165361099"/>
    <n v="2859527616536110"/>
    <x v="163"/>
    <n v="103.2"/>
  </r>
  <r>
    <x v="2"/>
    <n v="57"/>
    <x v="0"/>
    <x v="3"/>
    <x v="2"/>
    <x v="0"/>
    <x v="0"/>
    <x v="5766"/>
    <x v="1"/>
    <x v="1"/>
    <n v="40.7715200765712"/>
    <n v="4.0771520076571202"/>
    <n v="4077152007657120"/>
    <x v="4"/>
    <n v="5773"/>
    <s v="Si"/>
    <x v="1"/>
    <n v="2438.5266658625101"/>
    <n v="2.43852666586251E+16"/>
    <n v="28.9349897701894"/>
    <n v="2893498977018940"/>
    <x v="340"/>
    <n v="107.2"/>
  </r>
  <r>
    <x v="2"/>
    <n v="62"/>
    <x v="0"/>
    <x v="1"/>
    <x v="1"/>
    <x v="2"/>
    <x v="0"/>
    <x v="5767"/>
    <x v="2"/>
    <x v="3"/>
    <n v="40.327174067360502"/>
    <n v="4.0327174067360501"/>
    <n v="4032717406736050"/>
    <x v="4"/>
    <n v="5774"/>
    <s v="No"/>
    <x v="0"/>
    <n v="2.0826689725205001"/>
    <n v="20826689725205"/>
    <n v="251.949689967827"/>
    <n v="2.51949689967827E+16"/>
    <x v="287"/>
    <n v="98.7"/>
  </r>
  <r>
    <x v="2"/>
    <n v="63"/>
    <x v="0"/>
    <x v="1"/>
    <x v="2"/>
    <x v="3"/>
    <x v="0"/>
    <x v="5768"/>
    <x v="1"/>
    <x v="3"/>
    <n v="40.189275713414503"/>
    <n v="4.0189275713414503"/>
    <n v="4018927571341450"/>
    <x v="4"/>
    <n v="5775"/>
    <s v="Si"/>
    <x v="1"/>
    <n v="2223.9377315847801"/>
    <n v="2.22393773158478E+16"/>
    <n v="255.02098187677601"/>
    <n v="2.55020981876776E+16"/>
    <x v="389"/>
    <n v="106.3"/>
  </r>
  <r>
    <x v="2"/>
    <n v="55"/>
    <x v="1"/>
    <x v="0"/>
    <x v="1"/>
    <x v="2"/>
    <x v="0"/>
    <x v="5769"/>
    <x v="0"/>
    <x v="0"/>
    <n v="40.129945418834097"/>
    <n v="4.0129945418834101"/>
    <n v="4012994541883410"/>
    <x v="4"/>
    <n v="5776"/>
    <s v="Si"/>
    <x v="1"/>
    <n v="2317.7758446591401"/>
    <n v="2.31777584465914E+16"/>
    <n v="26.956338738990901"/>
    <n v="2695633873899090"/>
    <x v="464"/>
    <n v="102.8"/>
  </r>
  <r>
    <x v="2"/>
    <n v="60"/>
    <x v="1"/>
    <x v="7"/>
    <x v="3"/>
    <x v="3"/>
    <x v="0"/>
    <x v="5770"/>
    <x v="0"/>
    <x v="1"/>
    <n v="40.084247675569202"/>
    <n v="4.00842476755692"/>
    <n v="4008424767556920"/>
    <x v="4"/>
    <n v="5777"/>
    <s v="Si"/>
    <x v="1"/>
    <n v="243.02518112003199"/>
    <n v="2430251811200320"/>
    <n v="238.97913788403801"/>
    <n v="2.38979137884038E+16"/>
    <x v="399"/>
    <n v="102.6"/>
  </r>
  <r>
    <x v="2"/>
    <n v="64"/>
    <x v="1"/>
    <x v="2"/>
    <x v="3"/>
    <x v="3"/>
    <x v="0"/>
    <x v="5771"/>
    <x v="1"/>
    <x v="3"/>
    <n v="40.052226429298599"/>
    <n v="40.052226429298599"/>
    <n v="4.00522264292986E+16"/>
    <x v="4"/>
    <n v="5778"/>
    <s v="Si"/>
    <x v="1"/>
    <n v="23.725803779021302"/>
    <n v="237258037790213"/>
    <n v="25.734741435713602"/>
    <n v="2573474143571360"/>
    <x v="472"/>
    <n v="105.1"/>
  </r>
  <r>
    <x v="2"/>
    <n v="60"/>
    <x v="1"/>
    <x v="7"/>
    <x v="0"/>
    <x v="3"/>
    <x v="0"/>
    <x v="5772"/>
    <x v="0"/>
    <x v="1"/>
    <n v="40.000388989534905"/>
    <n v="4.0000388989534903"/>
    <n v="4000038898953490"/>
    <x v="4"/>
    <n v="5779"/>
    <s v="Si"/>
    <x v="1"/>
    <n v="229.80018631039599"/>
    <n v="2298001863103960"/>
    <n v="28.7793415207179"/>
    <n v="2877934152071790"/>
    <x v="478"/>
    <n v="109.9"/>
  </r>
  <r>
    <x v="2"/>
    <n v="67"/>
    <x v="0"/>
    <x v="8"/>
    <x v="2"/>
    <x v="3"/>
    <x v="3"/>
    <x v="5773"/>
    <x v="0"/>
    <x v="1"/>
    <n v="24.973989207746399"/>
    <n v="24.973989207746399"/>
    <n v="2.49739892077464E+16"/>
    <x v="4"/>
    <n v="5780"/>
    <s v="No"/>
    <x v="0"/>
    <n v="1892.10467935827"/>
    <n v="1.89210467935827E+16"/>
    <n v="182.289197286422"/>
    <n v="1.82289197286422E+16"/>
    <x v="18"/>
    <n v="97.4"/>
  </r>
  <r>
    <x v="9"/>
    <n v="63"/>
    <x v="1"/>
    <x v="6"/>
    <x v="1"/>
    <x v="3"/>
    <x v="0"/>
    <x v="5774"/>
    <x v="0"/>
    <x v="1"/>
    <n v="44.731996056864396"/>
    <n v="4.4731996056864398"/>
    <n v="4473199605686440"/>
    <x v="4"/>
    <n v="5781"/>
    <s v="Si"/>
    <x v="1"/>
    <n v="2357.8875942627701"/>
    <n v="2.35788759426277E+16"/>
    <n v="26.617273005596601"/>
    <n v="2661727300559660"/>
    <x v="253"/>
    <n v="105.3"/>
  </r>
  <r>
    <x v="9"/>
    <n v="55"/>
    <x v="1"/>
    <x v="9"/>
    <x v="1"/>
    <x v="3"/>
    <x v="0"/>
    <x v="5775"/>
    <x v="0"/>
    <x v="3"/>
    <n v="44.490493644787001"/>
    <n v="44.490493644787001"/>
    <n v="4.4490493644787E+16"/>
    <x v="4"/>
    <n v="5782"/>
    <s v="Si"/>
    <x v="1"/>
    <n v="2204.9799709512699"/>
    <n v="2.20497997095127E+16"/>
    <n v="244.23388980307999"/>
    <n v="2.4423388980308E+16"/>
    <x v="475"/>
    <n v="104.3"/>
  </r>
  <r>
    <x v="9"/>
    <n v="62"/>
    <x v="1"/>
    <x v="3"/>
    <x v="3"/>
    <x v="0"/>
    <x v="0"/>
    <x v="5776"/>
    <x v="1"/>
    <x v="1"/>
    <n v="44.096845549025801"/>
    <n v="0.44096845549025798"/>
    <n v="440968455490258"/>
    <x v="4"/>
    <n v="5783"/>
    <s v="Si"/>
    <x v="1"/>
    <n v="2222.0343882331799"/>
    <n v="2.22203438823318E+16"/>
    <n v="2.7401843239989301"/>
    <n v="274018432399893"/>
    <x v="436"/>
    <n v="102.7"/>
  </r>
  <r>
    <x v="9"/>
    <n v="70"/>
    <x v="1"/>
    <x v="3"/>
    <x v="2"/>
    <x v="3"/>
    <x v="3"/>
    <x v="5777"/>
    <x v="1"/>
    <x v="3"/>
    <n v="43.934881382558501"/>
    <n v="4.3934881382558499"/>
    <n v="4393488138255850"/>
    <x v="4"/>
    <n v="5784"/>
    <s v="Si"/>
    <x v="1"/>
    <n v="2563.6407901542002"/>
    <n v="2.5636407901542E+16"/>
    <n v="25.7659112870741"/>
    <n v="2576591128707410"/>
    <x v="555"/>
    <n v="111"/>
  </r>
  <r>
    <x v="9"/>
    <n v="59"/>
    <x v="0"/>
    <x v="9"/>
    <x v="2"/>
    <x v="3"/>
    <x v="0"/>
    <x v="5778"/>
    <x v="1"/>
    <x v="3"/>
    <n v="43.349443159520298"/>
    <n v="4.33494431595203"/>
    <n v="4334944315952030"/>
    <x v="4"/>
    <n v="5785"/>
    <s v="Si"/>
    <x v="1"/>
    <n v="2235.2418322784001"/>
    <n v="2.2352418322784E+16"/>
    <n v="269.68275309931801"/>
    <n v="2.69682753099318E+16"/>
    <x v="442"/>
    <n v="106"/>
  </r>
  <r>
    <x v="9"/>
    <n v="56"/>
    <x v="0"/>
    <x v="7"/>
    <x v="3"/>
    <x v="3"/>
    <x v="0"/>
    <x v="5779"/>
    <x v="1"/>
    <x v="3"/>
    <n v="43.226600074547299"/>
    <n v="43.226600074547299"/>
    <n v="4.3226600074547296E+16"/>
    <x v="4"/>
    <n v="5786"/>
    <s v="Si"/>
    <x v="1"/>
    <n v="236.90378165335099"/>
    <n v="2369037816533510"/>
    <n v="261.02001816760998"/>
    <n v="2.6102001816761E+16"/>
    <x v="415"/>
    <n v="110.3"/>
  </r>
  <r>
    <x v="9"/>
    <n v="66"/>
    <x v="0"/>
    <x v="8"/>
    <x v="0"/>
    <x v="3"/>
    <x v="3"/>
    <x v="5780"/>
    <x v="0"/>
    <x v="3"/>
    <n v="43.188515363240498"/>
    <n v="43.188515363240498"/>
    <n v="4318851536324050"/>
    <x v="4"/>
    <n v="5787"/>
    <s v="Si"/>
    <x v="1"/>
    <n v="259.68993783232901"/>
    <n v="2596899378323290"/>
    <n v="3.0000000000000001E-12"/>
    <n v="300"/>
    <x v="596"/>
    <n v="105.6"/>
  </r>
  <r>
    <x v="9"/>
    <n v="65"/>
    <x v="0"/>
    <x v="2"/>
    <x v="2"/>
    <x v="3"/>
    <x v="3"/>
    <x v="5781"/>
    <x v="0"/>
    <x v="2"/>
    <n v="43.178440872720998"/>
    <n v="4.3178440872720998E-2"/>
    <n v="43178440872721"/>
    <x v="4"/>
    <n v="5788"/>
    <s v="Si"/>
    <x v="1"/>
    <n v="265.87394035211503"/>
    <n v="2658739403521150"/>
    <n v="277.15498575326399"/>
    <n v="2.77154985753264E+16"/>
    <x v="526"/>
    <n v="111.1"/>
  </r>
  <r>
    <x v="9"/>
    <n v="62"/>
    <x v="1"/>
    <x v="2"/>
    <x v="2"/>
    <x v="3"/>
    <x v="0"/>
    <x v="5782"/>
    <x v="0"/>
    <x v="3"/>
    <n v="42.6697248281668"/>
    <n v="42.6697248281668"/>
    <n v="4.26697248281668E+16"/>
    <x v="4"/>
    <n v="5789"/>
    <s v="Si"/>
    <x v="1"/>
    <n v="251.887221409647"/>
    <n v="2518872214096470"/>
    <n v="264.35210281083403"/>
    <n v="2.64352102810834E+16"/>
    <x v="490"/>
    <n v="107.8"/>
  </r>
  <r>
    <x v="9"/>
    <n v="68"/>
    <x v="0"/>
    <x v="9"/>
    <x v="2"/>
    <x v="2"/>
    <x v="3"/>
    <x v="5783"/>
    <x v="1"/>
    <x v="1"/>
    <n v="42.402804037670997"/>
    <n v="42.402804037670997"/>
    <n v="4.2402804037671E+16"/>
    <x v="4"/>
    <n v="5790"/>
    <s v="Si"/>
    <x v="1"/>
    <n v="247.049162240946"/>
    <n v="2470491622409460"/>
    <n v="281.847509524396"/>
    <n v="2.81847509524396E+16"/>
    <x v="494"/>
    <n v="112.6"/>
  </r>
  <r>
    <x v="9"/>
    <n v="68"/>
    <x v="1"/>
    <x v="0"/>
    <x v="2"/>
    <x v="0"/>
    <x v="3"/>
    <x v="5784"/>
    <x v="1"/>
    <x v="1"/>
    <n v="42.130615974485593"/>
    <n v="4.2130615974485597"/>
    <n v="4213061597448560"/>
    <x v="4"/>
    <n v="5791"/>
    <s v="Si"/>
    <x v="1"/>
    <n v="2365.6174568659699"/>
    <n v="2.36561745686597E+16"/>
    <n v="26.015182941075601"/>
    <n v="2601518294107560"/>
    <x v="340"/>
    <n v="106.4"/>
  </r>
  <r>
    <x v="9"/>
    <n v="60"/>
    <x v="1"/>
    <x v="9"/>
    <x v="0"/>
    <x v="3"/>
    <x v="0"/>
    <x v="5785"/>
    <x v="0"/>
    <x v="2"/>
    <n v="42.109566298169398"/>
    <n v="0.42109566298169399"/>
    <n v="421095662981694"/>
    <x v="4"/>
    <n v="5792"/>
    <s v="Si"/>
    <x v="1"/>
    <n v="229.86851755976201"/>
    <n v="2298685175597620"/>
    <n v="2.8310833140845202"/>
    <n v="283108331408452"/>
    <x v="467"/>
    <n v="107.2"/>
  </r>
  <r>
    <x v="9"/>
    <n v="63"/>
    <x v="0"/>
    <x v="0"/>
    <x v="3"/>
    <x v="0"/>
    <x v="0"/>
    <x v="5786"/>
    <x v="1"/>
    <x v="1"/>
    <n v="42.085659667383197"/>
    <n v="4.2085659667383197"/>
    <n v="4208565966738320"/>
    <x v="4"/>
    <n v="5793"/>
    <s v="Si"/>
    <x v="1"/>
    <n v="2526.51894929842"/>
    <n v="2.52651894929842E+16"/>
    <n v="264.74789688883601"/>
    <n v="2.64747896888836E+16"/>
    <x v="473"/>
    <n v="105.3"/>
  </r>
  <r>
    <x v="9"/>
    <n v="52"/>
    <x v="0"/>
    <x v="18"/>
    <x v="2"/>
    <x v="2"/>
    <x v="1"/>
    <x v="5787"/>
    <x v="0"/>
    <x v="2"/>
    <n v="42.058146911835294"/>
    <n v="42.058146911835294"/>
    <n v="4.2058146911835296E+16"/>
    <x v="4"/>
    <n v="5794"/>
    <s v="No"/>
    <x v="0"/>
    <n v="223.28705274184099"/>
    <n v="2232870527418410"/>
    <n v="246.095081117289"/>
    <n v="2.46095081117289E+16"/>
    <x v="363"/>
    <n v="101"/>
  </r>
  <r>
    <x v="9"/>
    <n v="55"/>
    <x v="0"/>
    <x v="9"/>
    <x v="1"/>
    <x v="1"/>
    <x v="0"/>
    <x v="5788"/>
    <x v="1"/>
    <x v="1"/>
    <n v="41.915966266223002"/>
    <n v="4.1915966266223004"/>
    <n v="4191596626622300"/>
    <x v="4"/>
    <n v="5795"/>
    <s v="No"/>
    <x v="0"/>
    <n v="2143.2861818143501"/>
    <n v="2.14328618181435E+16"/>
    <n v="235.17487238297801"/>
    <n v="2.35174872382978E+16"/>
    <x v="79"/>
    <n v="98.1"/>
  </r>
  <r>
    <x v="9"/>
    <n v="51"/>
    <x v="1"/>
    <x v="3"/>
    <x v="2"/>
    <x v="0"/>
    <x v="1"/>
    <x v="5789"/>
    <x v="0"/>
    <x v="0"/>
    <n v="41.8586227593537"/>
    <n v="4.1858622759353699"/>
    <n v="4185862275935370"/>
    <x v="4"/>
    <n v="5796"/>
    <s v="Si"/>
    <x v="1"/>
    <n v="2462.48336158251"/>
    <n v="2.46248336158251E+16"/>
    <n v="3.0000000000000001E-12"/>
    <n v="300"/>
    <x v="451"/>
    <n v="99.6"/>
  </r>
  <r>
    <x v="9"/>
    <n v="60"/>
    <x v="1"/>
    <x v="5"/>
    <x v="1"/>
    <x v="3"/>
    <x v="0"/>
    <x v="5790"/>
    <x v="0"/>
    <x v="1"/>
    <n v="41.667114812153798"/>
    <n v="4.1667114812153798"/>
    <n v="4166711481215380"/>
    <x v="4"/>
    <n v="5797"/>
    <s v="No"/>
    <x v="0"/>
    <n v="2259.8581978553202"/>
    <n v="2.25985819785532E+16"/>
    <n v="26.045182540267898"/>
    <n v="2604518254026790"/>
    <x v="472"/>
    <n v="94.8"/>
  </r>
  <r>
    <x v="9"/>
    <n v="66"/>
    <x v="1"/>
    <x v="5"/>
    <x v="2"/>
    <x v="0"/>
    <x v="3"/>
    <x v="5791"/>
    <x v="0"/>
    <x v="1"/>
    <n v="41.665897815829098"/>
    <n v="0.416658978158291"/>
    <n v="416658978158291"/>
    <x v="4"/>
    <n v="5798"/>
    <s v="Si"/>
    <x v="1"/>
    <n v="2708.2601457466199"/>
    <n v="2.70826014574662E+16"/>
    <n v="3.0000000000000001E-12"/>
    <n v="300"/>
    <x v="468"/>
    <n v="107"/>
  </r>
  <r>
    <x v="9"/>
    <n v="63"/>
    <x v="0"/>
    <x v="2"/>
    <x v="2"/>
    <x v="2"/>
    <x v="0"/>
    <x v="5792"/>
    <x v="1"/>
    <x v="0"/>
    <n v="41.643833723290093"/>
    <n v="41.643833723290093"/>
    <n v="4.1643833723290096E+16"/>
    <x v="4"/>
    <n v="5799"/>
    <s v="No"/>
    <x v="0"/>
    <n v="2164.8031110718998"/>
    <n v="2.1648031110719E+16"/>
    <n v="232.75120132180501"/>
    <n v="2.32751201321805E+16"/>
    <x v="388"/>
    <n v="103"/>
  </r>
  <r>
    <x v="9"/>
    <n v="67"/>
    <x v="1"/>
    <x v="1"/>
    <x v="3"/>
    <x v="0"/>
    <x v="3"/>
    <x v="5793"/>
    <x v="1"/>
    <x v="1"/>
    <n v="41.560808147437903"/>
    <n v="41.560808147437903"/>
    <n v="4.1560808147437904E+16"/>
    <x v="4"/>
    <n v="5800"/>
    <s v="Si"/>
    <x v="1"/>
    <n v="2549.9197112009902"/>
    <n v="2.54991971120099E+16"/>
    <n v="26.805488079520501"/>
    <n v="2680548807952050"/>
    <x v="444"/>
    <n v="106.6"/>
  </r>
  <r>
    <x v="9"/>
    <n v="71"/>
    <x v="1"/>
    <x v="9"/>
    <x v="2"/>
    <x v="3"/>
    <x v="3"/>
    <x v="5794"/>
    <x v="0"/>
    <x v="0"/>
    <n v="41.546366886069507"/>
    <n v="41.546366886069507"/>
    <n v="4.1546366886069504E+16"/>
    <x v="4"/>
    <n v="5801"/>
    <s v="Si"/>
    <x v="1"/>
    <n v="2624.11027977308"/>
    <n v="2.62411027977308E+16"/>
    <n v="3.0000000000000001E-12"/>
    <n v="300"/>
    <x v="597"/>
    <n v="112.7"/>
  </r>
  <r>
    <x v="9"/>
    <n v="59"/>
    <x v="0"/>
    <x v="5"/>
    <x v="2"/>
    <x v="0"/>
    <x v="0"/>
    <x v="5795"/>
    <x v="1"/>
    <x v="2"/>
    <n v="41.531505679737002"/>
    <n v="41.531505679737002"/>
    <n v="4.1531505679737E+16"/>
    <x v="4"/>
    <n v="5802"/>
    <s v="Si"/>
    <x v="1"/>
    <n v="266.11243288372702"/>
    <n v="2661124328837270"/>
    <n v="29.097232114363599"/>
    <n v="2909723211436360"/>
    <x v="523"/>
    <n v="107.2"/>
  </r>
  <r>
    <x v="9"/>
    <n v="53"/>
    <x v="1"/>
    <x v="5"/>
    <x v="1"/>
    <x v="3"/>
    <x v="1"/>
    <x v="5796"/>
    <x v="0"/>
    <x v="1"/>
    <n v="41.529130444467803"/>
    <n v="4.1529130444467803"/>
    <n v="415291304444678"/>
    <x v="4"/>
    <n v="5803"/>
    <s v="No"/>
    <x v="0"/>
    <n v="251.13147859927699"/>
    <n v="2511314785992770"/>
    <n v="25.091989147274401"/>
    <n v="2509198914727440"/>
    <x v="318"/>
    <n v="93.1"/>
  </r>
  <r>
    <x v="9"/>
    <n v="67"/>
    <x v="1"/>
    <x v="5"/>
    <x v="3"/>
    <x v="3"/>
    <x v="3"/>
    <x v="5797"/>
    <x v="1"/>
    <x v="3"/>
    <n v="41.486134760435299"/>
    <n v="4.14861347604353"/>
    <n v="4148613476043530"/>
    <x v="4"/>
    <n v="5804"/>
    <s v="No"/>
    <x v="0"/>
    <n v="2164.57531339554"/>
    <n v="2.16457531339554E+16"/>
    <n v="28.1170981568808"/>
    <n v="2811709815688080"/>
    <x v="46"/>
    <n v="101.6"/>
  </r>
  <r>
    <x v="9"/>
    <n v="60"/>
    <x v="0"/>
    <x v="2"/>
    <x v="0"/>
    <x v="3"/>
    <x v="0"/>
    <x v="5798"/>
    <x v="1"/>
    <x v="3"/>
    <n v="41.484320899317304"/>
    <n v="4.1484320899317302"/>
    <n v="4148432089931730"/>
    <x v="4"/>
    <n v="5805"/>
    <s v="Si"/>
    <x v="1"/>
    <n v="2213.8747082418399"/>
    <n v="2.21387470824184E+16"/>
    <n v="228.48861186004601"/>
    <n v="2.28488611860046E+16"/>
    <x v="498"/>
    <n v="109.1"/>
  </r>
  <r>
    <x v="9"/>
    <n v="56"/>
    <x v="1"/>
    <x v="0"/>
    <x v="2"/>
    <x v="3"/>
    <x v="0"/>
    <x v="5799"/>
    <x v="0"/>
    <x v="3"/>
    <n v="41.232123417750302"/>
    <n v="41.232123417750302"/>
    <n v="4123212341775030"/>
    <x v="4"/>
    <n v="5806"/>
    <s v="Si"/>
    <x v="1"/>
    <n v="239.62576614458999"/>
    <n v="2396257661445900"/>
    <n v="3.0000000000000001E-12"/>
    <n v="300"/>
    <x v="278"/>
    <n v="102.1"/>
  </r>
  <r>
    <x v="9"/>
    <n v="58"/>
    <x v="1"/>
    <x v="2"/>
    <x v="3"/>
    <x v="3"/>
    <x v="0"/>
    <x v="5800"/>
    <x v="0"/>
    <x v="0"/>
    <n v="41.105099474046696"/>
    <n v="4.1105099474046698"/>
    <n v="4110509947404670"/>
    <x v="4"/>
    <n v="5807"/>
    <s v="Si"/>
    <x v="1"/>
    <n v="2661.9197417034602"/>
    <n v="2.66191974170346E+16"/>
    <n v="3.0000000000000001E-12"/>
    <n v="300"/>
    <x v="366"/>
    <n v="104.5"/>
  </r>
  <r>
    <x v="9"/>
    <n v="54"/>
    <x v="0"/>
    <x v="2"/>
    <x v="2"/>
    <x v="3"/>
    <x v="1"/>
    <x v="5801"/>
    <x v="0"/>
    <x v="0"/>
    <n v="40.998263978197699"/>
    <n v="4.0998263978197702"/>
    <n v="4099826397819770"/>
    <x v="4"/>
    <n v="5808"/>
    <s v="Si"/>
    <x v="1"/>
    <n v="2593.0545390307998"/>
    <n v="2.5930545390308E+16"/>
    <n v="3.0000000000000001E-12"/>
    <n v="300"/>
    <x v="464"/>
    <n v="104.8"/>
  </r>
  <r>
    <x v="9"/>
    <n v="67"/>
    <x v="1"/>
    <x v="15"/>
    <x v="2"/>
    <x v="3"/>
    <x v="3"/>
    <x v="5802"/>
    <x v="0"/>
    <x v="3"/>
    <n v="40.738144051844401"/>
    <n v="4.0738144051844403"/>
    <n v="4073814405184440"/>
    <x v="4"/>
    <n v="5809"/>
    <s v="Si"/>
    <x v="1"/>
    <n v="2416.2295909254999"/>
    <n v="2.4162295909255E+16"/>
    <n v="275.12654048231201"/>
    <n v="2.75126540482312E+16"/>
    <x v="429"/>
    <n v="103.4"/>
  </r>
  <r>
    <x v="9"/>
    <n v="57"/>
    <x v="1"/>
    <x v="0"/>
    <x v="1"/>
    <x v="3"/>
    <x v="0"/>
    <x v="5803"/>
    <x v="0"/>
    <x v="3"/>
    <n v="40.699242307188499"/>
    <n v="4.0699242307188497"/>
    <n v="4069924230718850"/>
    <x v="4"/>
    <n v="5810"/>
    <s v="Si"/>
    <x v="1"/>
    <n v="272.28438481068599"/>
    <n v="2722843848106860"/>
    <n v="274.09838646753798"/>
    <n v="2.74098386467538E+16"/>
    <x v="425"/>
    <n v="105.7"/>
  </r>
  <r>
    <x v="9"/>
    <n v="62"/>
    <x v="1"/>
    <x v="10"/>
    <x v="1"/>
    <x v="0"/>
    <x v="0"/>
    <x v="5804"/>
    <x v="2"/>
    <x v="3"/>
    <n v="40.605084953839103"/>
    <n v="4.0605084953839103"/>
    <n v="4060508495383910"/>
    <x v="4"/>
    <n v="5811"/>
    <s v="No"/>
    <x v="0"/>
    <n v="2136.3661023488698"/>
    <n v="2.13636610234887E+16"/>
    <n v="22.5400244098808"/>
    <n v="2254002440988080"/>
    <x v="160"/>
    <n v="90.9"/>
  </r>
  <r>
    <x v="9"/>
    <n v="50"/>
    <x v="0"/>
    <x v="2"/>
    <x v="1"/>
    <x v="0"/>
    <x v="1"/>
    <x v="5805"/>
    <x v="1"/>
    <x v="3"/>
    <n v="40.534788410087401"/>
    <n v="40.534788410087401"/>
    <n v="4053478841008740"/>
    <x v="4"/>
    <n v="5812"/>
    <s v="No"/>
    <x v="0"/>
    <n v="196.36933164934501"/>
    <n v="1963693316493450"/>
    <n v="252.99443159236401"/>
    <n v="2.52994431592364E+16"/>
    <x v="43"/>
    <n v="98.2"/>
  </r>
  <r>
    <x v="9"/>
    <n v="54"/>
    <x v="1"/>
    <x v="15"/>
    <x v="2"/>
    <x v="3"/>
    <x v="1"/>
    <x v="5806"/>
    <x v="0"/>
    <x v="0"/>
    <n v="40.534494048248305"/>
    <n v="40.534494048248305"/>
    <n v="4.0534494048248304E+16"/>
    <x v="4"/>
    <n v="5813"/>
    <s v="No"/>
    <x v="0"/>
    <n v="2294.7651109179201"/>
    <n v="2.29476511091792E+16"/>
    <n v="28.345369104750699"/>
    <n v="2834536910475070"/>
    <x v="455"/>
    <n v="100.5"/>
  </r>
  <r>
    <x v="9"/>
    <n v="63"/>
    <x v="1"/>
    <x v="10"/>
    <x v="2"/>
    <x v="0"/>
    <x v="0"/>
    <x v="5807"/>
    <x v="1"/>
    <x v="1"/>
    <n v="40.488174696750207"/>
    <n v="4.0488174696750203"/>
    <n v="4048817469675020"/>
    <x v="4"/>
    <n v="5814"/>
    <s v="Si"/>
    <x v="1"/>
    <n v="2284.8269904533699"/>
    <n v="2.28482699045337E+16"/>
    <n v="26.248032061653799"/>
    <n v="2624803206165380"/>
    <x v="481"/>
    <n v="105.3"/>
  </r>
  <r>
    <x v="9"/>
    <n v="63"/>
    <x v="0"/>
    <x v="2"/>
    <x v="3"/>
    <x v="0"/>
    <x v="0"/>
    <x v="5808"/>
    <x v="1"/>
    <x v="3"/>
    <n v="40.431878830612"/>
    <n v="40.431878830612"/>
    <n v="40431878830612"/>
    <x v="4"/>
    <n v="5815"/>
    <s v="No"/>
    <x v="0"/>
    <n v="2090.71590411338"/>
    <n v="2.09071590411338E+16"/>
    <n v="219.56644953105001"/>
    <n v="2.1956644953105E+16"/>
    <x v="302"/>
    <n v="100.6"/>
  </r>
  <r>
    <x v="9"/>
    <n v="61"/>
    <x v="1"/>
    <x v="6"/>
    <x v="1"/>
    <x v="0"/>
    <x v="0"/>
    <x v="5809"/>
    <x v="1"/>
    <x v="3"/>
    <n v="40.378778981661199"/>
    <n v="4.0378778981661201"/>
    <n v="4037877898166120"/>
    <x v="4"/>
    <n v="5816"/>
    <s v="No"/>
    <x v="0"/>
    <n v="21.919886870872201"/>
    <n v="219198868708722"/>
    <n v="269.18617476425698"/>
    <n v="2.69186174764257E+16"/>
    <x v="374"/>
    <n v="97.6"/>
  </r>
  <r>
    <x v="9"/>
    <n v="62"/>
    <x v="0"/>
    <x v="0"/>
    <x v="2"/>
    <x v="3"/>
    <x v="0"/>
    <x v="5810"/>
    <x v="0"/>
    <x v="1"/>
    <n v="40.332046809005497"/>
    <n v="40.332046809005497"/>
    <n v="4033204680900550"/>
    <x v="4"/>
    <n v="5817"/>
    <s v="Si"/>
    <x v="1"/>
    <n v="2460.0105699862502"/>
    <n v="2.46001056998625E+16"/>
    <n v="3.0000000000000001E-12"/>
    <n v="300"/>
    <x v="499"/>
    <n v="109.3"/>
  </r>
  <r>
    <x v="9"/>
    <n v="54"/>
    <x v="1"/>
    <x v="15"/>
    <x v="0"/>
    <x v="3"/>
    <x v="1"/>
    <x v="5811"/>
    <x v="0"/>
    <x v="1"/>
    <n v="40.322985481950397"/>
    <n v="40.322985481950397"/>
    <n v="4.03229854819504E+16"/>
    <x v="4"/>
    <n v="5818"/>
    <s v="Si"/>
    <x v="1"/>
    <n v="2498.3376388742299"/>
    <n v="2.49833763887423E+16"/>
    <n v="27.090570333300001"/>
    <n v="2709057033330000"/>
    <x v="465"/>
    <n v="103.5"/>
  </r>
  <r>
    <x v="9"/>
    <n v="57"/>
    <x v="0"/>
    <x v="4"/>
    <x v="2"/>
    <x v="2"/>
    <x v="0"/>
    <x v="5812"/>
    <x v="1"/>
    <x v="3"/>
    <n v="40.208807939709303"/>
    <n v="40.208807939709303"/>
    <n v="4020880793970930"/>
    <x v="4"/>
    <n v="5819"/>
    <s v="No"/>
    <x v="0"/>
    <n v="1936.4604900007901"/>
    <n v="1.93646049000079E+16"/>
    <n v="207.74621004801301"/>
    <n v="2.07746210048013E+16"/>
    <x v="281"/>
    <n v="102.5"/>
  </r>
  <r>
    <x v="9"/>
    <n v="52"/>
    <x v="1"/>
    <x v="1"/>
    <x v="3"/>
    <x v="3"/>
    <x v="1"/>
    <x v="5813"/>
    <x v="0"/>
    <x v="1"/>
    <n v="40.043084334891603"/>
    <n v="4.0043084334891601"/>
    <n v="4004308433489160"/>
    <x v="4"/>
    <n v="5820"/>
    <s v="Si"/>
    <x v="1"/>
    <n v="222.574659553706"/>
    <n v="2225746595537060"/>
    <n v="29.2549570261897"/>
    <n v="2925495702618970"/>
    <x v="167"/>
    <n v="102.7"/>
  </r>
  <r>
    <x v="9"/>
    <n v="70"/>
    <x v="1"/>
    <x v="15"/>
    <x v="0"/>
    <x v="3"/>
    <x v="3"/>
    <x v="5814"/>
    <x v="1"/>
    <x v="1"/>
    <n v="40.008286641095495"/>
    <n v="4.0008286641095498"/>
    <n v="4000828664109550"/>
    <x v="4"/>
    <n v="5821"/>
    <s v="Si"/>
    <x v="1"/>
    <n v="235.447023124238"/>
    <n v="2354470231242380"/>
    <n v="27.849313077463901"/>
    <n v="2784931307746390"/>
    <x v="529"/>
    <n v="110.9"/>
  </r>
  <r>
    <x v="9"/>
    <n v="50"/>
    <x v="1"/>
    <x v="5"/>
    <x v="1"/>
    <x v="0"/>
    <x v="1"/>
    <x v="5815"/>
    <x v="1"/>
    <x v="1"/>
    <n v="24.9582655953214"/>
    <n v="24.9582655953214"/>
    <n v="2.49582655953214E+16"/>
    <x v="4"/>
    <n v="5822"/>
    <s v="No"/>
    <x v="0"/>
    <n v="1965.7739064664299"/>
    <n v="1.96577390646643E+16"/>
    <n v="21.499454979120099"/>
    <n v="2149945497912010"/>
    <x v="353"/>
    <n v="86.9"/>
  </r>
  <r>
    <x v="3"/>
    <n v="61"/>
    <x v="0"/>
    <x v="2"/>
    <x v="0"/>
    <x v="0"/>
    <x v="0"/>
    <x v="5816"/>
    <x v="0"/>
    <x v="0"/>
    <n v="44.332496873543398"/>
    <n v="44.332496873543398"/>
    <n v="4433249687354340"/>
    <x v="4"/>
    <n v="5823"/>
    <s v="Si"/>
    <x v="1"/>
    <n v="25.374312902211202"/>
    <n v="253743129022112"/>
    <n v="3.0000000000000001E-12"/>
    <n v="300"/>
    <x v="288"/>
    <n v="112.4"/>
  </r>
  <r>
    <x v="3"/>
    <n v="54"/>
    <x v="0"/>
    <x v="2"/>
    <x v="0"/>
    <x v="3"/>
    <x v="1"/>
    <x v="5817"/>
    <x v="0"/>
    <x v="1"/>
    <n v="44.245692928386802"/>
    <n v="44.245692928386802"/>
    <n v="4.42456929283868E+16"/>
    <x v="4"/>
    <n v="5824"/>
    <s v="No"/>
    <x v="0"/>
    <n v="2418.9873139411702"/>
    <n v="2.41898731394117E+16"/>
    <n v="26.324565011472501"/>
    <n v="2632456501147250"/>
    <x v="472"/>
    <n v="105.5"/>
  </r>
  <r>
    <x v="3"/>
    <n v="72"/>
    <x v="0"/>
    <x v="6"/>
    <x v="2"/>
    <x v="3"/>
    <x v="3"/>
    <x v="5818"/>
    <x v="0"/>
    <x v="3"/>
    <n v="43.986287771950998"/>
    <n v="4.3986287771951002E-2"/>
    <n v="43986287771951"/>
    <x v="4"/>
    <n v="5825"/>
    <s v="Si"/>
    <x v="1"/>
    <n v="2421.5938500337102"/>
    <n v="2.42159385003371E+16"/>
    <n v="3.0000000000000001E-12"/>
    <n v="300"/>
    <x v="572"/>
    <n v="115.7"/>
  </r>
  <r>
    <x v="3"/>
    <n v="51"/>
    <x v="0"/>
    <x v="2"/>
    <x v="3"/>
    <x v="3"/>
    <x v="1"/>
    <x v="5819"/>
    <x v="1"/>
    <x v="3"/>
    <n v="43.199703442375998"/>
    <n v="4.3199703442375998"/>
    <n v="4319970344237600"/>
    <x v="4"/>
    <n v="5826"/>
    <s v="Si"/>
    <x v="1"/>
    <n v="219.091746792729"/>
    <n v="2190917467927290"/>
    <n v="278.70470999439601"/>
    <n v="2.78704709994396E+16"/>
    <x v="116"/>
    <n v="99.8"/>
  </r>
  <r>
    <x v="3"/>
    <n v="55"/>
    <x v="0"/>
    <x v="9"/>
    <x v="2"/>
    <x v="2"/>
    <x v="0"/>
    <x v="5820"/>
    <x v="1"/>
    <x v="1"/>
    <n v="43.192622891959402"/>
    <n v="4.3192622891959402"/>
    <n v="4319262289195940"/>
    <x v="4"/>
    <n v="5827"/>
    <s v="Si"/>
    <x v="1"/>
    <n v="2174.1918984275699"/>
    <n v="2.17419189842757E+16"/>
    <n v="226.61047516054799"/>
    <n v="2.26610475160548E+16"/>
    <x v="501"/>
    <n v="104.5"/>
  </r>
  <r>
    <x v="3"/>
    <n v="55"/>
    <x v="0"/>
    <x v="7"/>
    <x v="0"/>
    <x v="3"/>
    <x v="0"/>
    <x v="5821"/>
    <x v="0"/>
    <x v="2"/>
    <n v="42.547932308764601"/>
    <n v="42.547932308764601"/>
    <n v="4.25479323087646E+16"/>
    <x v="4"/>
    <n v="5828"/>
    <s v="Si"/>
    <x v="1"/>
    <n v="2721.6083519327399"/>
    <n v="2.72160835193274E+16"/>
    <n v="296.413376728039"/>
    <n v="2.96413376728039E+16"/>
    <x v="593"/>
    <n v="114.9"/>
  </r>
  <r>
    <x v="3"/>
    <n v="65"/>
    <x v="0"/>
    <x v="0"/>
    <x v="0"/>
    <x v="3"/>
    <x v="3"/>
    <x v="5822"/>
    <x v="0"/>
    <x v="1"/>
    <n v="42.126536069533401"/>
    <n v="0.42126536069533399"/>
    <n v="421265360695334"/>
    <x v="4"/>
    <n v="5829"/>
    <s v="Si"/>
    <x v="1"/>
    <n v="251.37487305452001"/>
    <n v="2513748730545200"/>
    <n v="286.38208101030102"/>
    <n v="2.86382081010301E+16"/>
    <x v="337"/>
    <n v="104.9"/>
  </r>
  <r>
    <x v="3"/>
    <n v="71"/>
    <x v="1"/>
    <x v="0"/>
    <x v="2"/>
    <x v="3"/>
    <x v="3"/>
    <x v="5823"/>
    <x v="0"/>
    <x v="0"/>
    <n v="42.123939644812197"/>
    <n v="42.123939644812197"/>
    <n v="4.21239396448122E+16"/>
    <x v="4"/>
    <n v="5830"/>
    <s v="Si"/>
    <x v="1"/>
    <n v="2566.7262563178901"/>
    <n v="2.56672625631789E+16"/>
    <n v="3.0000000000000001E-12"/>
    <n v="300"/>
    <x v="598"/>
    <n v="111.9"/>
  </r>
  <r>
    <x v="3"/>
    <n v="65"/>
    <x v="1"/>
    <x v="9"/>
    <x v="2"/>
    <x v="3"/>
    <x v="3"/>
    <x v="5824"/>
    <x v="0"/>
    <x v="0"/>
    <n v="41.605217802157"/>
    <n v="4.1605217802157002"/>
    <n v="4160521780215700"/>
    <x v="4"/>
    <n v="5831"/>
    <s v="Si"/>
    <x v="1"/>
    <n v="264.40314560642599"/>
    <n v="2644031456064260"/>
    <n v="281.55187496974202"/>
    <n v="2.81551874969742E+16"/>
    <x v="431"/>
    <n v="108"/>
  </r>
  <r>
    <x v="3"/>
    <n v="65"/>
    <x v="0"/>
    <x v="0"/>
    <x v="2"/>
    <x v="3"/>
    <x v="3"/>
    <x v="5825"/>
    <x v="1"/>
    <x v="3"/>
    <n v="41.604764157412703"/>
    <n v="41.604764157412703"/>
    <n v="4.1604764157412704E+16"/>
    <x v="4"/>
    <n v="5832"/>
    <s v="Si"/>
    <x v="1"/>
    <n v="230.404067789756"/>
    <n v="2304040677897560"/>
    <n v="227.762413751841"/>
    <n v="2.27762413751841E+16"/>
    <x v="359"/>
    <n v="105.6"/>
  </r>
  <r>
    <x v="3"/>
    <n v="66"/>
    <x v="1"/>
    <x v="4"/>
    <x v="0"/>
    <x v="3"/>
    <x v="3"/>
    <x v="5826"/>
    <x v="0"/>
    <x v="0"/>
    <n v="41.5636467307788"/>
    <n v="4.1563646730778796"/>
    <n v="4156364673077880"/>
    <x v="4"/>
    <n v="5833"/>
    <s v="No"/>
    <x v="0"/>
    <n v="2496.7446848868299"/>
    <n v="2.49674468488683E+16"/>
    <n v="2.78097646114123"/>
    <n v="278097646114123"/>
    <x v="539"/>
    <n v="103.5"/>
  </r>
  <r>
    <x v="3"/>
    <n v="57"/>
    <x v="0"/>
    <x v="10"/>
    <x v="2"/>
    <x v="0"/>
    <x v="0"/>
    <x v="5827"/>
    <x v="0"/>
    <x v="2"/>
    <n v="41.368630501877199"/>
    <n v="4.1368630501877197"/>
    <n v="4136863050187720"/>
    <x v="4"/>
    <n v="5834"/>
    <s v="Si"/>
    <x v="1"/>
    <n v="2399.3323358628099"/>
    <n v="2.39933233586281E+16"/>
    <n v="26.6520030579373"/>
    <n v="2665200305793730"/>
    <x v="467"/>
    <n v="108.1"/>
  </r>
  <r>
    <x v="3"/>
    <n v="47"/>
    <x v="0"/>
    <x v="10"/>
    <x v="1"/>
    <x v="3"/>
    <x v="1"/>
    <x v="5828"/>
    <x v="1"/>
    <x v="1"/>
    <n v="41.140200968042898"/>
    <n v="41.140200968042898"/>
    <n v="4.1140200968042896E+16"/>
    <x v="4"/>
    <n v="5835"/>
    <s v="No"/>
    <x v="0"/>
    <n v="222.12970187779499"/>
    <n v="2221297018777950"/>
    <n v="253.35388660148399"/>
    <n v="2.53353886601484E+16"/>
    <x v="71"/>
    <n v="101.4"/>
  </r>
  <r>
    <x v="3"/>
    <n v="59"/>
    <x v="0"/>
    <x v="9"/>
    <x v="3"/>
    <x v="0"/>
    <x v="0"/>
    <x v="5829"/>
    <x v="0"/>
    <x v="1"/>
    <n v="41.093108892710802"/>
    <n v="41.093108892710802"/>
    <n v="4109310889271080"/>
    <x v="4"/>
    <n v="5836"/>
    <s v="No"/>
    <x v="0"/>
    <n v="2172.5511007902601"/>
    <n v="2.17255110079026E+16"/>
    <n v="25.7687907527148"/>
    <n v="2576879075271480"/>
    <x v="292"/>
    <n v="111.6"/>
  </r>
  <r>
    <x v="3"/>
    <n v="51"/>
    <x v="0"/>
    <x v="0"/>
    <x v="1"/>
    <x v="1"/>
    <x v="1"/>
    <x v="5830"/>
    <x v="1"/>
    <x v="0"/>
    <n v="41.048612659025395"/>
    <n v="4.1048612659025396"/>
    <n v="4104861265902540"/>
    <x v="4"/>
    <n v="5837"/>
    <s v="No"/>
    <x v="0"/>
    <n v="225.41236150393999"/>
    <n v="2254123615039400"/>
    <n v="207.25640335280599"/>
    <n v="2.07256403352806E+16"/>
    <x v="305"/>
    <n v="100.7"/>
  </r>
  <r>
    <x v="3"/>
    <n v="63"/>
    <x v="0"/>
    <x v="0"/>
    <x v="1"/>
    <x v="0"/>
    <x v="0"/>
    <x v="5831"/>
    <x v="1"/>
    <x v="3"/>
    <n v="41.012649874265804"/>
    <n v="4.1012649874265801"/>
    <n v="4101264987426580"/>
    <x v="4"/>
    <n v="5838"/>
    <s v="No"/>
    <x v="0"/>
    <n v="2229.6655146973599"/>
    <n v="2.22966551469736E+16"/>
    <n v="246.135460760608"/>
    <n v="2.46135460760608E+16"/>
    <x v="320"/>
    <n v="100.9"/>
  </r>
  <r>
    <x v="3"/>
    <n v="54"/>
    <x v="1"/>
    <x v="1"/>
    <x v="1"/>
    <x v="0"/>
    <x v="1"/>
    <x v="5832"/>
    <x v="1"/>
    <x v="1"/>
    <n v="40.812967790802197"/>
    <n v="4.0812967790802199"/>
    <n v="4081296779080220"/>
    <x v="4"/>
    <n v="5839"/>
    <s v="Si"/>
    <x v="1"/>
    <n v="216.25254765149299"/>
    <n v="2162525476514930"/>
    <n v="22.615868371783201"/>
    <n v="2261586837178320"/>
    <x v="407"/>
    <n v="92.4"/>
  </r>
  <r>
    <x v="3"/>
    <n v="61"/>
    <x v="0"/>
    <x v="5"/>
    <x v="2"/>
    <x v="0"/>
    <x v="0"/>
    <x v="5833"/>
    <x v="1"/>
    <x v="1"/>
    <n v="40.725787442451598"/>
    <n v="40.725787442451598"/>
    <n v="4.07257874424516E+16"/>
    <x v="4"/>
    <n v="5840"/>
    <s v="Si"/>
    <x v="1"/>
    <n v="2454.29711792537"/>
    <n v="2.45429711792537E+16"/>
    <n v="28.8150525912285"/>
    <n v="2881505259122850"/>
    <x v="498"/>
    <n v="104"/>
  </r>
  <r>
    <x v="3"/>
    <n v="72"/>
    <x v="0"/>
    <x v="6"/>
    <x v="0"/>
    <x v="3"/>
    <x v="3"/>
    <x v="5834"/>
    <x v="1"/>
    <x v="3"/>
    <n v="40.707030113701293"/>
    <n v="4.0707030113701297"/>
    <n v="4070703011370130"/>
    <x v="4"/>
    <n v="5841"/>
    <s v="Si"/>
    <x v="1"/>
    <n v="2343.8422997022799"/>
    <n v="2.34384229970228E+16"/>
    <n v="242.63499194111401"/>
    <n v="2.42634991941114E+16"/>
    <x v="599"/>
    <n v="109.5"/>
  </r>
  <r>
    <x v="3"/>
    <n v="50"/>
    <x v="1"/>
    <x v="0"/>
    <x v="2"/>
    <x v="3"/>
    <x v="1"/>
    <x v="5835"/>
    <x v="0"/>
    <x v="3"/>
    <n v="40.616436556877296"/>
    <n v="40.616436556877296"/>
    <n v="4.0616436556877296E+16"/>
    <x v="4"/>
    <n v="5842"/>
    <s v="Si"/>
    <x v="1"/>
    <n v="2467.58417436844"/>
    <n v="2.46758417436844E+16"/>
    <n v="288.197500236922"/>
    <n v="2.88197500236922E+16"/>
    <x v="217"/>
    <n v="97.8"/>
  </r>
  <r>
    <x v="3"/>
    <n v="52"/>
    <x v="1"/>
    <x v="0"/>
    <x v="1"/>
    <x v="2"/>
    <x v="1"/>
    <x v="5836"/>
    <x v="1"/>
    <x v="1"/>
    <n v="40.606469329083197"/>
    <n v="40.606469329083197"/>
    <n v="4.06064693290832E+16"/>
    <x v="4"/>
    <n v="5843"/>
    <s v="Si"/>
    <x v="1"/>
    <n v="2284.2564107070202"/>
    <n v="2.28425641070702E+16"/>
    <n v="244.38686941321001"/>
    <n v="2.4438686941321E+16"/>
    <x v="358"/>
    <n v="99.5"/>
  </r>
  <r>
    <x v="3"/>
    <n v="61"/>
    <x v="0"/>
    <x v="9"/>
    <x v="2"/>
    <x v="3"/>
    <x v="0"/>
    <x v="5837"/>
    <x v="0"/>
    <x v="3"/>
    <n v="40.536215476881601"/>
    <n v="0.40536215476881599"/>
    <n v="405362154768816"/>
    <x v="4"/>
    <n v="5844"/>
    <s v="Si"/>
    <x v="1"/>
    <n v="221.92090316539799"/>
    <n v="2219209031653980"/>
    <n v="28.229141148007699"/>
    <n v="2822914114800770"/>
    <x v="439"/>
    <n v="109.3"/>
  </r>
  <r>
    <x v="3"/>
    <n v="72"/>
    <x v="0"/>
    <x v="11"/>
    <x v="2"/>
    <x v="0"/>
    <x v="3"/>
    <x v="5838"/>
    <x v="1"/>
    <x v="0"/>
    <n v="40.5255113486729"/>
    <n v="40.5255113486729"/>
    <n v="4052551134867290"/>
    <x v="4"/>
    <n v="5845"/>
    <s v="Si"/>
    <x v="1"/>
    <n v="2378.7523920077101"/>
    <n v="2.37875239200771E+16"/>
    <n v="272.34194437798499"/>
    <n v="2.72341944377985E+16"/>
    <x v="585"/>
    <n v="116.1"/>
  </r>
  <r>
    <x v="3"/>
    <n v="59"/>
    <x v="1"/>
    <x v="0"/>
    <x v="2"/>
    <x v="3"/>
    <x v="0"/>
    <x v="5839"/>
    <x v="0"/>
    <x v="0"/>
    <n v="40.362623391022098"/>
    <n v="40.362623391022098"/>
    <n v="4036262339102210"/>
    <x v="4"/>
    <n v="5846"/>
    <s v="Si"/>
    <x v="1"/>
    <n v="2344.0794054369098"/>
    <n v="2.34407940543691E+16"/>
    <n v="29.36196881982"/>
    <n v="2936196881982000"/>
    <x v="288"/>
    <n v="105.2"/>
  </r>
  <r>
    <x v="3"/>
    <n v="67"/>
    <x v="1"/>
    <x v="4"/>
    <x v="0"/>
    <x v="3"/>
    <x v="3"/>
    <x v="5840"/>
    <x v="0"/>
    <x v="3"/>
    <n v="40.218153651163398"/>
    <n v="40.218153651163398"/>
    <n v="4.02181536511634E+16"/>
    <x v="4"/>
    <n v="5847"/>
    <s v="Si"/>
    <x v="1"/>
    <n v="255.97600015804699"/>
    <n v="2559760001580470"/>
    <n v="250.30370040965701"/>
    <n v="2.50303700409657E+16"/>
    <x v="292"/>
    <n v="105.8"/>
  </r>
  <r>
    <x v="3"/>
    <n v="67"/>
    <x v="1"/>
    <x v="0"/>
    <x v="3"/>
    <x v="3"/>
    <x v="3"/>
    <x v="5841"/>
    <x v="0"/>
    <x v="3"/>
    <n v="40.035889248890399"/>
    <n v="40.035889248890399"/>
    <n v="4003588924889040"/>
    <x v="4"/>
    <n v="5848"/>
    <s v="Si"/>
    <x v="1"/>
    <n v="2458.02181468552"/>
    <n v="2.45802181468552E+16"/>
    <n v="278.716243862206"/>
    <n v="2.78716243862206E+16"/>
    <x v="279"/>
    <n v="105.5"/>
  </r>
  <r>
    <x v="3"/>
    <n v="66"/>
    <x v="0"/>
    <x v="2"/>
    <x v="0"/>
    <x v="3"/>
    <x v="3"/>
    <x v="5842"/>
    <x v="0"/>
    <x v="1"/>
    <n v="40.030724734560401"/>
    <n v="40.030724734560401"/>
    <n v="4.00307247345604E+16"/>
    <x v="4"/>
    <n v="5849"/>
    <s v="Si"/>
    <x v="1"/>
    <n v="240.17436433189101"/>
    <n v="2401743643318910"/>
    <n v="3.0000000000000001E-12"/>
    <n v="300"/>
    <x v="290"/>
    <n v="106.6"/>
  </r>
  <r>
    <x v="3"/>
    <n v="73"/>
    <x v="1"/>
    <x v="16"/>
    <x v="1"/>
    <x v="3"/>
    <x v="3"/>
    <x v="5843"/>
    <x v="1"/>
    <x v="3"/>
    <n v="24.9763389141396"/>
    <n v="24.9763389141396"/>
    <n v="2.49763389141396E+16"/>
    <x v="4"/>
    <n v="5850"/>
    <s v="No"/>
    <x v="0"/>
    <n v="2162.2887959505701"/>
    <n v="2.16228879595057E+16"/>
    <n v="25.820519394353799"/>
    <n v="2582051939435380"/>
    <x v="216"/>
    <n v="98.2"/>
  </r>
  <r>
    <x v="3"/>
    <n v="58"/>
    <x v="0"/>
    <x v="9"/>
    <x v="1"/>
    <x v="2"/>
    <x v="0"/>
    <x v="5844"/>
    <x v="0"/>
    <x v="0"/>
    <n v="24.955611883422499"/>
    <n v="24.955611883422499"/>
    <n v="2.49556118834225E+16"/>
    <x v="4"/>
    <n v="5851"/>
    <s v="No"/>
    <x v="0"/>
    <n v="188.09081025751101"/>
    <n v="1880908102575110"/>
    <n v="209.87013362063701"/>
    <n v="2.09870133620637E+16"/>
    <x v="23"/>
    <n v="94.7"/>
  </r>
  <r>
    <x v="3"/>
    <n v="59"/>
    <x v="0"/>
    <x v="5"/>
    <x v="1"/>
    <x v="3"/>
    <x v="0"/>
    <x v="5845"/>
    <x v="0"/>
    <x v="3"/>
    <n v="24.935657608363702"/>
    <n v="2.4935657608363702"/>
    <n v="2493565760836370"/>
    <x v="4"/>
    <n v="5852"/>
    <s v="No"/>
    <x v="0"/>
    <n v="2074.1230536635899"/>
    <n v="2.07412305366359E+16"/>
    <n v="2.4025116468374201"/>
    <n v="240251164683742"/>
    <x v="50"/>
    <n v="89.4"/>
  </r>
  <r>
    <x v="3"/>
    <n v="68"/>
    <x v="1"/>
    <x v="5"/>
    <x v="3"/>
    <x v="3"/>
    <x v="3"/>
    <x v="5846"/>
    <x v="0"/>
    <x v="1"/>
    <n v="24.9343877925198"/>
    <n v="24.9343877925198"/>
    <n v="2.49343877925198E+16"/>
    <x v="4"/>
    <n v="5853"/>
    <s v="No"/>
    <x v="0"/>
    <n v="2139.8055082217102"/>
    <n v="2.13980550822171E+16"/>
    <n v="272.81750936294702"/>
    <n v="2.72817509362947E+16"/>
    <x v="132"/>
    <n v="93.8"/>
  </r>
  <r>
    <x v="3"/>
    <n v="63"/>
    <x v="0"/>
    <x v="11"/>
    <x v="1"/>
    <x v="0"/>
    <x v="0"/>
    <x v="5847"/>
    <x v="1"/>
    <x v="3"/>
    <n v="24.911363826718098"/>
    <n v="2.4911363826718098"/>
    <n v="2491136382671810"/>
    <x v="4"/>
    <n v="5854"/>
    <s v="No"/>
    <x v="0"/>
    <n v="2054.2857227843601"/>
    <n v="2.05428572278436E+16"/>
    <n v="232.07235042925001"/>
    <n v="2.3207235042925E+16"/>
    <x v="254"/>
    <n v="91.6"/>
  </r>
  <r>
    <x v="4"/>
    <n v="62"/>
    <x v="1"/>
    <x v="1"/>
    <x v="2"/>
    <x v="3"/>
    <x v="0"/>
    <x v="5848"/>
    <x v="0"/>
    <x v="1"/>
    <n v="44.960810944258697"/>
    <n v="0.449608109442587"/>
    <n v="449608109442587"/>
    <x v="4"/>
    <n v="5855"/>
    <s v="Si"/>
    <x v="1"/>
    <n v="226.80268369353499"/>
    <n v="2268026836935350"/>
    <n v="26.017797744528799"/>
    <n v="2601779774452880"/>
    <x v="339"/>
    <n v="107.6"/>
  </r>
  <r>
    <x v="4"/>
    <n v="62"/>
    <x v="1"/>
    <x v="0"/>
    <x v="2"/>
    <x v="0"/>
    <x v="0"/>
    <x v="5849"/>
    <x v="0"/>
    <x v="2"/>
    <n v="44.063817841670399"/>
    <n v="4.4063817841670403"/>
    <n v="4406381784167040"/>
    <x v="4"/>
    <n v="5856"/>
    <s v="Si"/>
    <x v="1"/>
    <n v="2402.0768009118101"/>
    <n v="2.40207680091181E+16"/>
    <n v="274.80289689663601"/>
    <n v="2.74802896896636E+16"/>
    <x v="563"/>
    <n v="110.2"/>
  </r>
  <r>
    <x v="4"/>
    <n v="65"/>
    <x v="0"/>
    <x v="2"/>
    <x v="2"/>
    <x v="0"/>
    <x v="3"/>
    <x v="5850"/>
    <x v="0"/>
    <x v="0"/>
    <n v="44.042625483952307"/>
    <n v="44.042625483952307"/>
    <n v="4.4042625483952304E+16"/>
    <x v="4"/>
    <n v="5857"/>
    <s v="Si"/>
    <x v="1"/>
    <n v="2439.92867404956"/>
    <n v="2.43992867404956E+16"/>
    <n v="285.36679296488097"/>
    <n v="2.85366792964881E+16"/>
    <x v="520"/>
    <n v="109.3"/>
  </r>
  <r>
    <x v="4"/>
    <n v="67"/>
    <x v="0"/>
    <x v="2"/>
    <x v="0"/>
    <x v="3"/>
    <x v="3"/>
    <x v="5851"/>
    <x v="1"/>
    <x v="0"/>
    <n v="43.884935496263701"/>
    <n v="43.884935496263701"/>
    <n v="4388493549626370"/>
    <x v="4"/>
    <n v="5858"/>
    <s v="Si"/>
    <x v="1"/>
    <n v="266.45435258169903"/>
    <n v="2664543525816990"/>
    <n v="29.836164122148102"/>
    <n v="2983616412214810"/>
    <x v="337"/>
    <n v="113.7"/>
  </r>
  <r>
    <x v="4"/>
    <n v="64"/>
    <x v="0"/>
    <x v="6"/>
    <x v="2"/>
    <x v="0"/>
    <x v="0"/>
    <x v="5852"/>
    <x v="0"/>
    <x v="1"/>
    <n v="43.800348947075001"/>
    <n v="4.3800348947075003"/>
    <n v="4380034894707500"/>
    <x v="4"/>
    <n v="5859"/>
    <s v="Si"/>
    <x v="1"/>
    <n v="257.11251842411701"/>
    <n v="2571125184241170"/>
    <n v="3.0000000000000001E-12"/>
    <n v="300"/>
    <x v="563"/>
    <n v="110"/>
  </r>
  <r>
    <x v="4"/>
    <n v="60"/>
    <x v="0"/>
    <x v="6"/>
    <x v="2"/>
    <x v="3"/>
    <x v="0"/>
    <x v="5853"/>
    <x v="0"/>
    <x v="3"/>
    <n v="43.663373224313702"/>
    <n v="4.3663373224313702"/>
    <n v="4366337322431370"/>
    <x v="4"/>
    <n v="5860"/>
    <s v="Si"/>
    <x v="1"/>
    <n v="2380.6731810736601"/>
    <n v="2.38067318107366E+16"/>
    <n v="260.38892245778499"/>
    <n v="2.60388922457785E+16"/>
    <x v="392"/>
    <n v="107.9"/>
  </r>
  <r>
    <x v="4"/>
    <n v="72"/>
    <x v="0"/>
    <x v="5"/>
    <x v="2"/>
    <x v="3"/>
    <x v="3"/>
    <x v="5854"/>
    <x v="1"/>
    <x v="3"/>
    <n v="43.356791431069595"/>
    <n v="4.3356791431069599"/>
    <n v="4335679143106960"/>
    <x v="4"/>
    <n v="5861"/>
    <s v="No"/>
    <x v="0"/>
    <n v="218.31366636011299"/>
    <n v="2183136663601130"/>
    <n v="298.30401705121"/>
    <n v="2.9830401705121E+16"/>
    <x v="514"/>
    <n v="109.4"/>
  </r>
  <r>
    <x v="4"/>
    <n v="60"/>
    <x v="1"/>
    <x v="0"/>
    <x v="2"/>
    <x v="3"/>
    <x v="0"/>
    <x v="5855"/>
    <x v="0"/>
    <x v="3"/>
    <n v="43.034469645947496"/>
    <n v="4.30344696459475"/>
    <n v="4303446964594750"/>
    <x v="4"/>
    <n v="5862"/>
    <s v="Si"/>
    <x v="1"/>
    <n v="2564.10206700246"/>
    <n v="2.56410206700246E+16"/>
    <n v="287.48629625842102"/>
    <n v="2.87486296258421E+16"/>
    <x v="445"/>
    <n v="106.8"/>
  </r>
  <r>
    <x v="4"/>
    <n v="58"/>
    <x v="0"/>
    <x v="7"/>
    <x v="2"/>
    <x v="0"/>
    <x v="0"/>
    <x v="5856"/>
    <x v="1"/>
    <x v="0"/>
    <n v="43.027810551789997"/>
    <n v="4.3027810551789996"/>
    <n v="4302781055179000"/>
    <x v="4"/>
    <n v="5863"/>
    <s v="Si"/>
    <x v="1"/>
    <n v="2242.4871992645599"/>
    <n v="2.24248719926456E+16"/>
    <n v="245.18372169004101"/>
    <n v="2.45183721690041E+16"/>
    <x v="357"/>
    <n v="111.9"/>
  </r>
  <r>
    <x v="4"/>
    <n v="72"/>
    <x v="0"/>
    <x v="3"/>
    <x v="0"/>
    <x v="3"/>
    <x v="3"/>
    <x v="5857"/>
    <x v="0"/>
    <x v="1"/>
    <n v="42.771476010540702"/>
    <n v="42.771476010540702"/>
    <n v="4.2771476010540704E+16"/>
    <x v="4"/>
    <n v="5864"/>
    <s v="No"/>
    <x v="0"/>
    <n v="215.19579851714099"/>
    <n v="2151957985171410"/>
    <n v="23.5296170983083"/>
    <n v="2352961709830830"/>
    <x v="480"/>
    <n v="112.3"/>
  </r>
  <r>
    <x v="4"/>
    <n v="64"/>
    <x v="1"/>
    <x v="8"/>
    <x v="3"/>
    <x v="0"/>
    <x v="0"/>
    <x v="5858"/>
    <x v="0"/>
    <x v="3"/>
    <n v="42.696578063379597"/>
    <n v="42.696578063379597"/>
    <n v="4.26965780633796E+16"/>
    <x v="4"/>
    <n v="5865"/>
    <s v="Si"/>
    <x v="1"/>
    <n v="2197.1959311423502"/>
    <n v="2.19719593114235E+16"/>
    <n v="3.0000000000000001E-12"/>
    <n v="300"/>
    <x v="403"/>
    <n v="104.4"/>
  </r>
  <r>
    <x v="4"/>
    <n v="62"/>
    <x v="0"/>
    <x v="2"/>
    <x v="2"/>
    <x v="2"/>
    <x v="0"/>
    <x v="5859"/>
    <x v="0"/>
    <x v="0"/>
    <n v="42.321665650744798"/>
    <n v="4.23216656507448"/>
    <n v="4232166565074480"/>
    <x v="4"/>
    <n v="5866"/>
    <s v="Si"/>
    <x v="1"/>
    <n v="263.07952726934798"/>
    <n v="2630795272693480"/>
    <n v="29.053553262745801"/>
    <n v="2905355326274580"/>
    <x v="519"/>
    <n v="109.5"/>
  </r>
  <r>
    <x v="4"/>
    <n v="64"/>
    <x v="0"/>
    <x v="9"/>
    <x v="3"/>
    <x v="2"/>
    <x v="0"/>
    <x v="5860"/>
    <x v="0"/>
    <x v="1"/>
    <n v="42.2538914141807"/>
    <n v="4.22538914141807"/>
    <n v="4225389141418070"/>
    <x v="4"/>
    <n v="5867"/>
    <s v="No"/>
    <x v="0"/>
    <n v="2217.8235030175501"/>
    <n v="2.21782350301755E+16"/>
    <n v="27.396895422235598"/>
    <n v="2739689542223560"/>
    <x v="283"/>
    <n v="107.6"/>
  </r>
  <r>
    <x v="4"/>
    <n v="56"/>
    <x v="0"/>
    <x v="9"/>
    <x v="2"/>
    <x v="0"/>
    <x v="0"/>
    <x v="5861"/>
    <x v="0"/>
    <x v="0"/>
    <n v="42.124923329961703"/>
    <n v="4.2124923329961703"/>
    <n v="4212492332996170"/>
    <x v="4"/>
    <n v="5868"/>
    <s v="Si"/>
    <x v="1"/>
    <n v="2550.86515463773"/>
    <n v="2.55086515463773E+16"/>
    <n v="273.88300865690599"/>
    <n v="2.73883008656906E+16"/>
    <x v="268"/>
    <n v="112.8"/>
  </r>
  <r>
    <x v="4"/>
    <n v="63"/>
    <x v="0"/>
    <x v="2"/>
    <x v="0"/>
    <x v="3"/>
    <x v="0"/>
    <x v="5862"/>
    <x v="1"/>
    <x v="3"/>
    <n v="42.122115393944497"/>
    <n v="4.2122115393944499"/>
    <n v="4212211539394450"/>
    <x v="4"/>
    <n v="5869"/>
    <s v="Si"/>
    <x v="1"/>
    <n v="2511.63857858233"/>
    <n v="2.51163857858233E+16"/>
    <n v="0.26368686530502"/>
    <n v="26368686530502"/>
    <x v="491"/>
    <n v="106.2"/>
  </r>
  <r>
    <x v="4"/>
    <n v="62"/>
    <x v="0"/>
    <x v="8"/>
    <x v="2"/>
    <x v="3"/>
    <x v="0"/>
    <x v="5863"/>
    <x v="0"/>
    <x v="1"/>
    <n v="42.030789553999398"/>
    <n v="4.2030789553999401"/>
    <n v="4203078955399940"/>
    <x v="4"/>
    <n v="5870"/>
    <s v="Si"/>
    <x v="1"/>
    <n v="224.80970338521601"/>
    <n v="2248097033852160"/>
    <n v="27.999893377108599"/>
    <n v="2799989337710860"/>
    <x v="393"/>
    <n v="104.3"/>
  </r>
  <r>
    <x v="4"/>
    <n v="63"/>
    <x v="0"/>
    <x v="10"/>
    <x v="3"/>
    <x v="0"/>
    <x v="0"/>
    <x v="5864"/>
    <x v="0"/>
    <x v="2"/>
    <n v="41.890581433740707"/>
    <n v="41.890581433740707"/>
    <n v="4.1890581433740704E+16"/>
    <x v="4"/>
    <n v="5871"/>
    <s v="No"/>
    <x v="0"/>
    <n v="238.42171873116499"/>
    <n v="2384217187311650"/>
    <n v="29.9150540432639"/>
    <n v="2991505404326390"/>
    <x v="397"/>
    <n v="104.1"/>
  </r>
  <r>
    <x v="4"/>
    <n v="55"/>
    <x v="1"/>
    <x v="0"/>
    <x v="2"/>
    <x v="3"/>
    <x v="0"/>
    <x v="5865"/>
    <x v="0"/>
    <x v="1"/>
    <n v="41.726786281972899"/>
    <n v="41.726786281972899"/>
    <n v="4172678628197290"/>
    <x v="4"/>
    <n v="5872"/>
    <s v="No"/>
    <x v="0"/>
    <n v="2547.17666506655"/>
    <n v="2.54717666506655E+16"/>
    <n v="27.627472420834401"/>
    <n v="2762747242083440"/>
    <x v="497"/>
    <n v="105.5"/>
  </r>
  <r>
    <x v="4"/>
    <n v="70"/>
    <x v="0"/>
    <x v="2"/>
    <x v="0"/>
    <x v="3"/>
    <x v="3"/>
    <x v="5866"/>
    <x v="0"/>
    <x v="1"/>
    <n v="41.588204982944099"/>
    <n v="41.588204982944099"/>
    <n v="4158820498294410"/>
    <x v="4"/>
    <n v="5873"/>
    <s v="Si"/>
    <x v="1"/>
    <n v="2307.87288288644"/>
    <n v="2.30787288288644E+16"/>
    <n v="24.6416767526201"/>
    <n v="2464167675262010"/>
    <x v="526"/>
    <n v="110.4"/>
  </r>
  <r>
    <x v="4"/>
    <n v="66"/>
    <x v="1"/>
    <x v="0"/>
    <x v="2"/>
    <x v="3"/>
    <x v="3"/>
    <x v="5867"/>
    <x v="0"/>
    <x v="1"/>
    <n v="41.532244099592603"/>
    <n v="4.1532244099592601"/>
    <n v="4153224409959260"/>
    <x v="4"/>
    <n v="5874"/>
    <s v="Si"/>
    <x v="1"/>
    <n v="2411.9224415112799"/>
    <n v="2.41192244151128E+16"/>
    <n v="282.285056955811"/>
    <n v="2.82285056955811E+16"/>
    <x v="313"/>
    <n v="109.5"/>
  </r>
  <r>
    <x v="4"/>
    <n v="62"/>
    <x v="1"/>
    <x v="5"/>
    <x v="1"/>
    <x v="3"/>
    <x v="0"/>
    <x v="5868"/>
    <x v="1"/>
    <x v="3"/>
    <n v="41.439036712594898"/>
    <n v="41.439036712594898"/>
    <n v="4.1439036712594896E+16"/>
    <x v="4"/>
    <n v="5875"/>
    <s v="Si"/>
    <x v="1"/>
    <n v="26.352418276226899"/>
    <n v="263524182762269"/>
    <n v="2.95283236465625"/>
    <n v="295283236465625"/>
    <x v="374"/>
    <n v="104.3"/>
  </r>
  <r>
    <x v="4"/>
    <n v="55"/>
    <x v="0"/>
    <x v="11"/>
    <x v="0"/>
    <x v="2"/>
    <x v="0"/>
    <x v="5869"/>
    <x v="0"/>
    <x v="1"/>
    <n v="41.379757750243797"/>
    <n v="41.379757750243797"/>
    <n v="4.13797577502438E+16"/>
    <x v="4"/>
    <n v="5876"/>
    <s v="Si"/>
    <x v="1"/>
    <n v="2048.8253150167202"/>
    <n v="2.04882531501672E+16"/>
    <n v="27.345307604998599"/>
    <n v="2734530760499860"/>
    <x v="534"/>
    <n v="107"/>
  </r>
  <r>
    <x v="4"/>
    <n v="71"/>
    <x v="0"/>
    <x v="9"/>
    <x v="3"/>
    <x v="0"/>
    <x v="3"/>
    <x v="5870"/>
    <x v="1"/>
    <x v="3"/>
    <n v="41.248225901235799"/>
    <n v="0.41248225901235802"/>
    <n v="412482259012358"/>
    <x v="4"/>
    <n v="5877"/>
    <s v="No"/>
    <x v="0"/>
    <n v="2124.8608723164002"/>
    <n v="2.1248608723164E+16"/>
    <n v="241.96966436284799"/>
    <n v="2.41969664362848E+16"/>
    <x v="523"/>
    <n v="111.2"/>
  </r>
  <r>
    <x v="4"/>
    <n v="61"/>
    <x v="1"/>
    <x v="3"/>
    <x v="0"/>
    <x v="3"/>
    <x v="0"/>
    <x v="5871"/>
    <x v="0"/>
    <x v="3"/>
    <n v="41.226576550027403"/>
    <n v="4.1226576550027403"/>
    <n v="4122657655002740"/>
    <x v="4"/>
    <n v="5878"/>
    <s v="Si"/>
    <x v="1"/>
    <n v="2417.73849636156"/>
    <n v="2.41773849636156E+16"/>
    <n v="2.6997392694566802"/>
    <n v="269973926945668"/>
    <x v="468"/>
    <n v="107"/>
  </r>
  <r>
    <x v="4"/>
    <n v="62"/>
    <x v="1"/>
    <x v="2"/>
    <x v="1"/>
    <x v="3"/>
    <x v="0"/>
    <x v="5872"/>
    <x v="0"/>
    <x v="1"/>
    <n v="41.1782794172547"/>
    <n v="4.1178279417254702"/>
    <n v="4117827941725470"/>
    <x v="4"/>
    <n v="5879"/>
    <s v="Si"/>
    <x v="1"/>
    <n v="269.98832166066597"/>
    <n v="2699883216606660"/>
    <n v="292.39263277566101"/>
    <n v="2.92392632775661E+16"/>
    <x v="292"/>
    <n v="109.6"/>
  </r>
  <r>
    <x v="4"/>
    <n v="56"/>
    <x v="0"/>
    <x v="5"/>
    <x v="2"/>
    <x v="3"/>
    <x v="0"/>
    <x v="5873"/>
    <x v="1"/>
    <x v="3"/>
    <n v="41.161570672050601"/>
    <n v="41.161570672050601"/>
    <n v="4.11615706720506E+16"/>
    <x v="4"/>
    <n v="5880"/>
    <s v="Si"/>
    <x v="1"/>
    <n v="2494.6044905292301"/>
    <n v="2.49460449052923E+16"/>
    <n v="29.036026046160298"/>
    <n v="2903602604616030"/>
    <x v="430"/>
    <n v="106.1"/>
  </r>
  <r>
    <x v="4"/>
    <n v="59"/>
    <x v="0"/>
    <x v="1"/>
    <x v="0"/>
    <x v="3"/>
    <x v="0"/>
    <x v="5874"/>
    <x v="1"/>
    <x v="1"/>
    <n v="40.9603108004532"/>
    <n v="40.9603108004532"/>
    <n v="4096031080045320"/>
    <x v="4"/>
    <n v="5881"/>
    <s v="Si"/>
    <x v="1"/>
    <n v="2427.9827130694498"/>
    <n v="2.42798271306945E+16"/>
    <n v="257.965302179503"/>
    <n v="2.57965302179503E+16"/>
    <x v="384"/>
    <n v="106.5"/>
  </r>
  <r>
    <x v="4"/>
    <n v="65"/>
    <x v="1"/>
    <x v="3"/>
    <x v="2"/>
    <x v="3"/>
    <x v="3"/>
    <x v="5875"/>
    <x v="0"/>
    <x v="3"/>
    <n v="40.9239929320063"/>
    <n v="4.0923992932006303"/>
    <n v="4092399293200630"/>
    <x v="4"/>
    <n v="5882"/>
    <s v="Si"/>
    <x v="1"/>
    <n v="2218.1561498470401"/>
    <n v="2.21815614984704E+16"/>
    <n v="25.909960479789898"/>
    <n v="2590996047978990"/>
    <x v="451"/>
    <n v="108.6"/>
  </r>
  <r>
    <x v="4"/>
    <n v="57"/>
    <x v="1"/>
    <x v="4"/>
    <x v="2"/>
    <x v="3"/>
    <x v="0"/>
    <x v="5876"/>
    <x v="0"/>
    <x v="0"/>
    <n v="40.9151621219604"/>
    <n v="40.9151621219604"/>
    <n v="4.09151621219604E+16"/>
    <x v="4"/>
    <n v="5883"/>
    <s v="No"/>
    <x v="0"/>
    <n v="2463.2516610958901"/>
    <n v="2.46325166109589E+16"/>
    <n v="2.6901827438706798"/>
    <n v="269018274387068"/>
    <x v="405"/>
    <n v="100.6"/>
  </r>
  <r>
    <x v="4"/>
    <n v="65"/>
    <x v="1"/>
    <x v="6"/>
    <x v="2"/>
    <x v="3"/>
    <x v="3"/>
    <x v="5877"/>
    <x v="0"/>
    <x v="1"/>
    <n v="40.872323163585399"/>
    <n v="40.872323163585399"/>
    <n v="4087232316358540"/>
    <x v="4"/>
    <n v="5884"/>
    <s v="Si"/>
    <x v="1"/>
    <n v="272.80668630108698"/>
    <n v="2728066863010870"/>
    <n v="268.79419192137999"/>
    <n v="2.6879419192138E+16"/>
    <x v="377"/>
    <n v="105.6"/>
  </r>
  <r>
    <x v="4"/>
    <n v="55"/>
    <x v="1"/>
    <x v="5"/>
    <x v="1"/>
    <x v="0"/>
    <x v="0"/>
    <x v="5878"/>
    <x v="1"/>
    <x v="1"/>
    <n v="40.857172505223396"/>
    <n v="4.0857172505223396"/>
    <n v="4085717250522340"/>
    <x v="4"/>
    <n v="5885"/>
    <s v="No"/>
    <x v="0"/>
    <n v="2212.71712776302"/>
    <n v="2.21271712776302E+16"/>
    <n v="242.11865751752401"/>
    <n v="2.42118657517524E+16"/>
    <x v="347"/>
    <n v="97.5"/>
  </r>
  <r>
    <x v="4"/>
    <n v="46"/>
    <x v="0"/>
    <x v="9"/>
    <x v="1"/>
    <x v="2"/>
    <x v="1"/>
    <x v="5879"/>
    <x v="1"/>
    <x v="2"/>
    <n v="40.848512807267397"/>
    <n v="40.848512807267397"/>
    <n v="4.08485128072674E+16"/>
    <x v="4"/>
    <n v="5886"/>
    <s v="No"/>
    <x v="0"/>
    <n v="201.79281759064"/>
    <n v="2017928175906400"/>
    <n v="192.48604254886001"/>
    <n v="1.9248604254886E+16"/>
    <x v="200"/>
    <n v="96.2"/>
  </r>
  <r>
    <x v="4"/>
    <n v="68"/>
    <x v="1"/>
    <x v="9"/>
    <x v="1"/>
    <x v="3"/>
    <x v="3"/>
    <x v="5880"/>
    <x v="1"/>
    <x v="3"/>
    <n v="40.757770234372302"/>
    <n v="4.0757770234372304"/>
    <n v="4075777023437230"/>
    <x v="4"/>
    <n v="5887"/>
    <s v="Si"/>
    <x v="1"/>
    <n v="2435.1623053278599"/>
    <n v="2.43516230532786E+16"/>
    <n v="284.69577257371901"/>
    <n v="2.84695772573719E+16"/>
    <x v="246"/>
    <n v="101.9"/>
  </r>
  <r>
    <x v="4"/>
    <n v="46"/>
    <x v="1"/>
    <x v="0"/>
    <x v="1"/>
    <x v="0"/>
    <x v="1"/>
    <x v="5881"/>
    <x v="0"/>
    <x v="2"/>
    <n v="40.740043895464304"/>
    <n v="4.0740043895464302"/>
    <n v="4074004389546430"/>
    <x v="4"/>
    <n v="5888"/>
    <s v="No"/>
    <x v="0"/>
    <n v="2121.1635318650501"/>
    <n v="2.12116353186505E+16"/>
    <n v="243.888385676615"/>
    <n v="2.43888385676615E+16"/>
    <x v="193"/>
    <n v="96.6"/>
  </r>
  <r>
    <x v="4"/>
    <n v="57"/>
    <x v="1"/>
    <x v="7"/>
    <x v="3"/>
    <x v="3"/>
    <x v="0"/>
    <x v="5882"/>
    <x v="1"/>
    <x v="1"/>
    <n v="40.698922790851"/>
    <n v="40.698922790851"/>
    <n v="4069892279085100"/>
    <x v="4"/>
    <n v="5889"/>
    <s v="No"/>
    <x v="0"/>
    <n v="2222.4542349901999"/>
    <n v="2.2224542349902E+16"/>
    <n v="27.0449446940362"/>
    <n v="2704494469403620"/>
    <x v="498"/>
    <n v="104"/>
  </r>
  <r>
    <x v="4"/>
    <n v="68"/>
    <x v="0"/>
    <x v="9"/>
    <x v="0"/>
    <x v="3"/>
    <x v="3"/>
    <x v="5883"/>
    <x v="0"/>
    <x v="1"/>
    <n v="40.655827898468097"/>
    <n v="40.655827898468097"/>
    <n v="4.0655827898468096E+16"/>
    <x v="4"/>
    <n v="5890"/>
    <s v="Si"/>
    <x v="1"/>
    <n v="2378.98772300873"/>
    <n v="2.37898772300873E+16"/>
    <n v="3.0000000000000001E-12"/>
    <n v="300"/>
    <x v="564"/>
    <n v="108.7"/>
  </r>
  <r>
    <x v="4"/>
    <n v="57"/>
    <x v="1"/>
    <x v="2"/>
    <x v="1"/>
    <x v="3"/>
    <x v="0"/>
    <x v="5884"/>
    <x v="0"/>
    <x v="3"/>
    <n v="40.5994233373154"/>
    <n v="40.5994233373154"/>
    <n v="4059942333731540"/>
    <x v="4"/>
    <n v="5891"/>
    <s v="Si"/>
    <x v="1"/>
    <n v="2439.42790539204"/>
    <n v="2.43942790539204E+16"/>
    <n v="25.604911764265999"/>
    <n v="2560491176426600"/>
    <x v="321"/>
    <n v="104.9"/>
  </r>
  <r>
    <x v="4"/>
    <n v="67"/>
    <x v="1"/>
    <x v="9"/>
    <x v="2"/>
    <x v="3"/>
    <x v="3"/>
    <x v="5885"/>
    <x v="1"/>
    <x v="3"/>
    <n v="40.574477119256798"/>
    <n v="4.05744771192568"/>
    <n v="4057447711925680"/>
    <x v="4"/>
    <n v="5892"/>
    <s v="Si"/>
    <x v="1"/>
    <n v="2450.7336959075801"/>
    <n v="2.45073369590758E+16"/>
    <n v="256.66138018417098"/>
    <n v="2.56661380184171E+16"/>
    <x v="180"/>
    <n v="101.2"/>
  </r>
  <r>
    <x v="4"/>
    <n v="67"/>
    <x v="1"/>
    <x v="0"/>
    <x v="0"/>
    <x v="3"/>
    <x v="3"/>
    <x v="5886"/>
    <x v="1"/>
    <x v="1"/>
    <n v="40.570510600346203"/>
    <n v="4.0570510600346203"/>
    <n v="4057051060034620"/>
    <x v="4"/>
    <n v="5893"/>
    <s v="Si"/>
    <x v="1"/>
    <n v="233.008024426302"/>
    <n v="2330080244263020"/>
    <n v="28.006319451432802"/>
    <n v="2800631945143280"/>
    <x v="292"/>
    <n v="111.5"/>
  </r>
  <r>
    <x v="4"/>
    <n v="63"/>
    <x v="1"/>
    <x v="0"/>
    <x v="0"/>
    <x v="0"/>
    <x v="0"/>
    <x v="5887"/>
    <x v="0"/>
    <x v="0"/>
    <n v="40.532466829819505"/>
    <n v="40.532466829819505"/>
    <n v="4.0532466829819504E+16"/>
    <x v="4"/>
    <n v="5894"/>
    <s v="Si"/>
    <x v="1"/>
    <n v="2481.97467343278"/>
    <n v="2.48197467343278E+16"/>
    <n v="271.08477351556598"/>
    <n v="2.71084773515566E+16"/>
    <x v="382"/>
    <n v="109.4"/>
  </r>
  <r>
    <x v="4"/>
    <n v="48"/>
    <x v="0"/>
    <x v="2"/>
    <x v="3"/>
    <x v="3"/>
    <x v="1"/>
    <x v="5888"/>
    <x v="0"/>
    <x v="1"/>
    <n v="40.502575036292704"/>
    <n v="40.502575036292704"/>
    <n v="4.0502575036292704E+16"/>
    <x v="4"/>
    <n v="5895"/>
    <s v="No"/>
    <x v="0"/>
    <n v="2372.3760818729102"/>
    <n v="2.37237608187291E+16"/>
    <n v="255.465165248863"/>
    <n v="2.55465165248863E+16"/>
    <x v="412"/>
    <n v="95.4"/>
  </r>
  <r>
    <x v="4"/>
    <n v="50"/>
    <x v="0"/>
    <x v="4"/>
    <x v="2"/>
    <x v="0"/>
    <x v="1"/>
    <x v="5889"/>
    <x v="0"/>
    <x v="0"/>
    <n v="40.472097831993601"/>
    <n v="40.472097831993601"/>
    <n v="4047209783199360"/>
    <x v="4"/>
    <n v="5896"/>
    <s v="No"/>
    <x v="0"/>
    <n v="209.69212798821599"/>
    <n v="2096921279882160"/>
    <n v="261.67191919585201"/>
    <n v="2.61671919195852E+16"/>
    <x v="414"/>
    <n v="99"/>
  </r>
  <r>
    <x v="4"/>
    <n v="43"/>
    <x v="1"/>
    <x v="5"/>
    <x v="1"/>
    <x v="3"/>
    <x v="2"/>
    <x v="5890"/>
    <x v="1"/>
    <x v="1"/>
    <n v="40.405556948834899"/>
    <n v="4.0405556948834898"/>
    <n v="4040555694883490"/>
    <x v="4"/>
    <n v="5897"/>
    <s v="Si"/>
    <x v="1"/>
    <n v="2316.3901334144398"/>
    <n v="2.31639013341444E+16"/>
    <n v="27.128544982004701"/>
    <n v="2712854498200470"/>
    <x v="224"/>
    <n v="92.6"/>
  </r>
  <r>
    <x v="4"/>
    <n v="56"/>
    <x v="0"/>
    <x v="1"/>
    <x v="0"/>
    <x v="3"/>
    <x v="0"/>
    <x v="5891"/>
    <x v="0"/>
    <x v="2"/>
    <n v="40.372910694161"/>
    <n v="40.372910694161"/>
    <n v="4.0372910694161E+16"/>
    <x v="4"/>
    <n v="5898"/>
    <s v="Si"/>
    <x v="1"/>
    <n v="2330.5110752458399"/>
    <n v="2.33051107524584E+16"/>
    <n v="3.0000000000000001E-12"/>
    <n v="300"/>
    <x v="324"/>
    <n v="108.3"/>
  </r>
  <r>
    <x v="4"/>
    <n v="65"/>
    <x v="1"/>
    <x v="2"/>
    <x v="2"/>
    <x v="3"/>
    <x v="3"/>
    <x v="5892"/>
    <x v="0"/>
    <x v="1"/>
    <n v="40.334157265283999"/>
    <n v="40.334157265283999"/>
    <n v="4033415726528400"/>
    <x v="4"/>
    <n v="5899"/>
    <s v="Si"/>
    <x v="1"/>
    <n v="2408.4197140746001"/>
    <n v="2.4084197140746E+16"/>
    <n v="29.271566124558799"/>
    <n v="2927156612455880"/>
    <x v="420"/>
    <n v="108.3"/>
  </r>
  <r>
    <x v="4"/>
    <n v="53"/>
    <x v="0"/>
    <x v="5"/>
    <x v="2"/>
    <x v="2"/>
    <x v="1"/>
    <x v="5893"/>
    <x v="1"/>
    <x v="2"/>
    <n v="40.203668843004898"/>
    <n v="4.0203668843004898"/>
    <n v="4020366884300490"/>
    <x v="4"/>
    <n v="5900"/>
    <s v="No"/>
    <x v="0"/>
    <n v="2165.0183422595401"/>
    <n v="2.16501834225954E+16"/>
    <n v="28.0113385102884"/>
    <n v="2801133851028840"/>
    <x v="469"/>
    <n v="97.7"/>
  </r>
  <r>
    <x v="4"/>
    <n v="63"/>
    <x v="1"/>
    <x v="0"/>
    <x v="2"/>
    <x v="3"/>
    <x v="0"/>
    <x v="5894"/>
    <x v="0"/>
    <x v="1"/>
    <n v="40.185780049784"/>
    <n v="4.0185780049783997"/>
    <n v="4018578004978400"/>
    <x v="4"/>
    <n v="5901"/>
    <s v="Si"/>
    <x v="1"/>
    <n v="2668.0978548685298"/>
    <n v="2.66809785486853E+16"/>
    <n v="260.22270157009899"/>
    <n v="2.60222701570099E+16"/>
    <x v="450"/>
    <n v="105.1"/>
  </r>
  <r>
    <x v="4"/>
    <n v="59"/>
    <x v="0"/>
    <x v="5"/>
    <x v="0"/>
    <x v="3"/>
    <x v="0"/>
    <x v="5895"/>
    <x v="1"/>
    <x v="1"/>
    <n v="40.166954437156903"/>
    <n v="4.0166954437156903"/>
    <n v="4016695443715690"/>
    <x v="4"/>
    <n v="5902"/>
    <s v="No"/>
    <x v="0"/>
    <n v="2041.3916958846501"/>
    <n v="2.04139169588465E+16"/>
    <n v="25.970256502875799"/>
    <n v="2597025650287580"/>
    <x v="310"/>
    <n v="103.7"/>
  </r>
  <r>
    <x v="4"/>
    <n v="70"/>
    <x v="1"/>
    <x v="2"/>
    <x v="3"/>
    <x v="3"/>
    <x v="3"/>
    <x v="5896"/>
    <x v="0"/>
    <x v="0"/>
    <n v="40.110144725719501"/>
    <n v="4.0110144725719499"/>
    <n v="4011014472571950"/>
    <x v="4"/>
    <n v="5903"/>
    <s v="Si"/>
    <x v="1"/>
    <n v="2223.58890033238"/>
    <n v="2.22358890033238E+16"/>
    <n v="29.352721875168701"/>
    <n v="2935272187516870"/>
    <x v="483"/>
    <n v="109"/>
  </r>
  <r>
    <x v="4"/>
    <n v="59"/>
    <x v="0"/>
    <x v="3"/>
    <x v="2"/>
    <x v="3"/>
    <x v="0"/>
    <x v="5897"/>
    <x v="0"/>
    <x v="2"/>
    <n v="40.023459922067204"/>
    <n v="4.0023459922067204"/>
    <n v="4002345992206720"/>
    <x v="4"/>
    <n v="5904"/>
    <s v="Si"/>
    <x v="1"/>
    <n v="262.92687184624498"/>
    <n v="2629268718462450"/>
    <n v="3.0000000000000001E-12"/>
    <n v="300"/>
    <x v="429"/>
    <n v="108.1"/>
  </r>
  <r>
    <x v="4"/>
    <n v="56"/>
    <x v="0"/>
    <x v="5"/>
    <x v="3"/>
    <x v="0"/>
    <x v="0"/>
    <x v="5898"/>
    <x v="0"/>
    <x v="0"/>
    <n v="24.988427255481099"/>
    <n v="24.988427255481099"/>
    <n v="2.49884272554811E+16"/>
    <x v="4"/>
    <n v="5905"/>
    <s v="No"/>
    <x v="0"/>
    <n v="1913.6141989709599"/>
    <n v="1.91361419897096E+16"/>
    <n v="228.92563514330999"/>
    <n v="2.2892563514331E+16"/>
    <x v="466"/>
    <n v="94.8"/>
  </r>
  <r>
    <x v="4"/>
    <n v="52"/>
    <x v="1"/>
    <x v="6"/>
    <x v="1"/>
    <x v="0"/>
    <x v="1"/>
    <x v="5899"/>
    <x v="1"/>
    <x v="1"/>
    <n v="24.9544120956961"/>
    <n v="2.4954412095696101"/>
    <n v="2495441209569610"/>
    <x v="4"/>
    <n v="5906"/>
    <s v="No"/>
    <x v="0"/>
    <n v="1839.29073685301"/>
    <n v="1.83929073685301E+16"/>
    <n v="22.236868010682102"/>
    <n v="2223686801068210"/>
    <x v="259"/>
    <n v="92.9"/>
  </r>
  <r>
    <x v="4"/>
    <n v="50"/>
    <x v="1"/>
    <x v="5"/>
    <x v="1"/>
    <x v="2"/>
    <x v="1"/>
    <x v="5900"/>
    <x v="0"/>
    <x v="0"/>
    <n v="24.9536345607236"/>
    <n v="24.9536345607236"/>
    <n v="2.49536345607236E+16"/>
    <x v="4"/>
    <n v="5907"/>
    <s v="No"/>
    <x v="0"/>
    <n v="189.233830806274"/>
    <n v="1892338308062740"/>
    <n v="194.330250109926"/>
    <n v="1.94330250109926E+16"/>
    <x v="244"/>
    <n v="85.7"/>
  </r>
  <r>
    <x v="4"/>
    <n v="63"/>
    <x v="0"/>
    <x v="5"/>
    <x v="1"/>
    <x v="2"/>
    <x v="0"/>
    <x v="5901"/>
    <x v="0"/>
    <x v="3"/>
    <n v="18.332786402044601"/>
    <n v="18.332786402044601"/>
    <n v="1.83327864020446E+16"/>
    <x v="4"/>
    <n v="5908"/>
    <s v="No"/>
    <x v="0"/>
    <n v="1808.13200935998"/>
    <n v="1.80813200935998E+16"/>
    <n v="231.684039102046"/>
    <n v="2.31684039102046E+16"/>
    <x v="146"/>
    <n v="87.6"/>
  </r>
  <r>
    <x v="5"/>
    <n v="66"/>
    <x v="0"/>
    <x v="6"/>
    <x v="3"/>
    <x v="3"/>
    <x v="3"/>
    <x v="5902"/>
    <x v="0"/>
    <x v="1"/>
    <n v="29.990705379506299"/>
    <n v="29.990705379506299"/>
    <n v="2.99907053795063E+16"/>
    <x v="5"/>
    <n v="5909"/>
    <s v="No"/>
    <x v="0"/>
    <n v="234.400113417526"/>
    <n v="2344001134175260"/>
    <n v="249.727450358563"/>
    <n v="2.49727450358563E+16"/>
    <x v="58"/>
    <n v="99.2"/>
  </r>
  <r>
    <x v="5"/>
    <n v="70"/>
    <x v="0"/>
    <x v="2"/>
    <x v="0"/>
    <x v="3"/>
    <x v="3"/>
    <x v="5903"/>
    <x v="1"/>
    <x v="3"/>
    <n v="29.958800940882998"/>
    <n v="29.958800940882998"/>
    <n v="2.9958800940883E+16"/>
    <x v="5"/>
    <n v="5910"/>
    <s v="No"/>
    <x v="0"/>
    <n v="2329.9999985649602"/>
    <n v="2.32999999856496E+16"/>
    <n v="254.52474234911"/>
    <n v="2.5452474234911E+16"/>
    <x v="314"/>
    <n v="107.4"/>
  </r>
  <r>
    <x v="5"/>
    <n v="57"/>
    <x v="1"/>
    <x v="16"/>
    <x v="1"/>
    <x v="0"/>
    <x v="0"/>
    <x v="5904"/>
    <x v="0"/>
    <x v="1"/>
    <n v="29.919722805804"/>
    <n v="29.919722805804"/>
    <n v="2.9919722805804E+16"/>
    <x v="5"/>
    <n v="5911"/>
    <s v="No"/>
    <x v="0"/>
    <n v="2175.1265017697101"/>
    <n v="2.17512650176971E+16"/>
    <n v="26.405014119010598"/>
    <n v="2640501411901060"/>
    <x v="374"/>
    <n v="94.6"/>
  </r>
  <r>
    <x v="5"/>
    <n v="50"/>
    <x v="0"/>
    <x v="9"/>
    <x v="1"/>
    <x v="0"/>
    <x v="1"/>
    <x v="5905"/>
    <x v="0"/>
    <x v="0"/>
    <n v="29.919371813282702"/>
    <n v="29.919371813282702"/>
    <n v="2.99193718132827E+16"/>
    <x v="5"/>
    <n v="5912"/>
    <s v="No"/>
    <x v="0"/>
    <n v="2043.6430579416201"/>
    <n v="2.04364305794162E+16"/>
    <n v="236.52953993179301"/>
    <n v="2.36529539931793E+16"/>
    <x v="183"/>
    <n v="87"/>
  </r>
  <r>
    <x v="5"/>
    <n v="51"/>
    <x v="1"/>
    <x v="11"/>
    <x v="1"/>
    <x v="2"/>
    <x v="1"/>
    <x v="5906"/>
    <x v="1"/>
    <x v="1"/>
    <n v="29.882919964337699"/>
    <n v="2.98829199643377"/>
    <n v="2988291996433770"/>
    <x v="5"/>
    <n v="5913"/>
    <s v="No"/>
    <x v="0"/>
    <n v="194.565859382631"/>
    <n v="1945658593826310"/>
    <n v="19.938908623172502"/>
    <n v="1993890862317250"/>
    <x v="96"/>
    <n v="91.3"/>
  </r>
  <r>
    <x v="5"/>
    <n v="51"/>
    <x v="0"/>
    <x v="9"/>
    <x v="1"/>
    <x v="0"/>
    <x v="1"/>
    <x v="5907"/>
    <x v="0"/>
    <x v="3"/>
    <n v="29.8504524646306"/>
    <n v="2.9850452464630601"/>
    <n v="2985045246463060"/>
    <x v="5"/>
    <n v="5914"/>
    <s v="No"/>
    <x v="0"/>
    <n v="218.58755647471901"/>
    <n v="2185875564747190"/>
    <n v="232.593526334524"/>
    <n v="2.32593526334524E+16"/>
    <x v="169"/>
    <n v="88.7"/>
  </r>
  <r>
    <x v="5"/>
    <n v="61"/>
    <x v="1"/>
    <x v="17"/>
    <x v="1"/>
    <x v="0"/>
    <x v="0"/>
    <x v="5908"/>
    <x v="1"/>
    <x v="3"/>
    <n v="29.826211410778001"/>
    <n v="29.826211410778001"/>
    <n v="2.9826211410778E+16"/>
    <x v="5"/>
    <n v="5915"/>
    <s v="No"/>
    <x v="0"/>
    <n v="2004.05537633822"/>
    <n v="2.00405537633822E+16"/>
    <n v="224.207021971774"/>
    <n v="2.24207021971774E+16"/>
    <x v="182"/>
    <n v="93.1"/>
  </r>
  <r>
    <x v="5"/>
    <n v="56"/>
    <x v="1"/>
    <x v="3"/>
    <x v="1"/>
    <x v="2"/>
    <x v="0"/>
    <x v="5909"/>
    <x v="0"/>
    <x v="2"/>
    <n v="29.8202664142526"/>
    <n v="29.8202664142526"/>
    <n v="2.98202664142526E+16"/>
    <x v="5"/>
    <n v="5916"/>
    <s v="No"/>
    <x v="0"/>
    <n v="1845.10810040808"/>
    <n v="1.84510810040808E+16"/>
    <n v="211.81869589789599"/>
    <n v="2.11818695897896E+16"/>
    <x v="53"/>
    <n v="100.3"/>
  </r>
  <r>
    <x v="5"/>
    <n v="73"/>
    <x v="1"/>
    <x v="5"/>
    <x v="2"/>
    <x v="3"/>
    <x v="3"/>
    <x v="5910"/>
    <x v="0"/>
    <x v="1"/>
    <n v="29.8116752592023"/>
    <n v="29.8116752592023"/>
    <n v="2.98116752592023E+16"/>
    <x v="5"/>
    <n v="5917"/>
    <s v="No"/>
    <x v="0"/>
    <n v="2340.0946134184401"/>
    <n v="2.34009461341844E+16"/>
    <n v="279.07940593735702"/>
    <n v="2.79079405937357E+16"/>
    <x v="425"/>
    <n v="105.3"/>
  </r>
  <r>
    <x v="5"/>
    <n v="68"/>
    <x v="0"/>
    <x v="5"/>
    <x v="2"/>
    <x v="3"/>
    <x v="3"/>
    <x v="5911"/>
    <x v="0"/>
    <x v="0"/>
    <n v="29.810935864921301"/>
    <n v="29.810935864921301"/>
    <n v="2.98109358649213E+16"/>
    <x v="5"/>
    <n v="5918"/>
    <s v="No"/>
    <x v="0"/>
    <n v="2192.4547038247201"/>
    <n v="2.19245470382472E+16"/>
    <n v="26.330433881391901"/>
    <n v="2633043388139190"/>
    <x v="439"/>
    <n v="104.5"/>
  </r>
  <r>
    <x v="5"/>
    <n v="60"/>
    <x v="1"/>
    <x v="5"/>
    <x v="1"/>
    <x v="0"/>
    <x v="0"/>
    <x v="5912"/>
    <x v="1"/>
    <x v="3"/>
    <n v="29.809502794758899"/>
    <n v="2.98095027947589"/>
    <n v="2980950279475890"/>
    <x v="5"/>
    <n v="5919"/>
    <s v="No"/>
    <x v="0"/>
    <n v="2097.15338390837"/>
    <n v="2.09715338390837E+16"/>
    <n v="237.00116152386701"/>
    <n v="2.37001161523867E+16"/>
    <x v="169"/>
    <n v="89"/>
  </r>
  <r>
    <x v="5"/>
    <n v="60"/>
    <x v="0"/>
    <x v="0"/>
    <x v="2"/>
    <x v="0"/>
    <x v="0"/>
    <x v="5913"/>
    <x v="0"/>
    <x v="0"/>
    <n v="29.796960826837598"/>
    <n v="2.97969608268376"/>
    <n v="2979696082683760"/>
    <x v="5"/>
    <n v="5920"/>
    <s v="Si"/>
    <x v="1"/>
    <n v="2281.3774039754298"/>
    <n v="2.28137740397543E+16"/>
    <n v="24.920607763401001"/>
    <n v="2492060776340100"/>
    <x v="444"/>
    <n v="104.7"/>
  </r>
  <r>
    <x v="5"/>
    <n v="56"/>
    <x v="1"/>
    <x v="10"/>
    <x v="1"/>
    <x v="0"/>
    <x v="0"/>
    <x v="5914"/>
    <x v="0"/>
    <x v="3"/>
    <n v="29.790150850341998"/>
    <n v="29.790150850341998"/>
    <n v="2.9790150850342E+16"/>
    <x v="5"/>
    <n v="5921"/>
    <s v="No"/>
    <x v="0"/>
    <n v="2334.1862849806798"/>
    <n v="2.33418628498068E+16"/>
    <n v="24.115638110840202"/>
    <n v="2411563811084020"/>
    <x v="95"/>
    <n v="95.1"/>
  </r>
  <r>
    <x v="5"/>
    <n v="63"/>
    <x v="1"/>
    <x v="5"/>
    <x v="1"/>
    <x v="0"/>
    <x v="0"/>
    <x v="5915"/>
    <x v="0"/>
    <x v="1"/>
    <n v="29.7836682700406"/>
    <n v="2.9783668270040602"/>
    <n v="2978366827004060"/>
    <x v="5"/>
    <n v="5922"/>
    <s v="No"/>
    <x v="0"/>
    <n v="1993.85749007955"/>
    <n v="1.99385749007955E+16"/>
    <n v="234.985990719619"/>
    <n v="2.34985990719619E+16"/>
    <x v="213"/>
    <n v="93.6"/>
  </r>
  <r>
    <x v="5"/>
    <n v="62"/>
    <x v="1"/>
    <x v="8"/>
    <x v="1"/>
    <x v="3"/>
    <x v="0"/>
    <x v="5916"/>
    <x v="1"/>
    <x v="3"/>
    <n v="29.783647650082099"/>
    <n v="29.783647650082099"/>
    <n v="2.97836476500821E+16"/>
    <x v="5"/>
    <n v="5923"/>
    <s v="No"/>
    <x v="0"/>
    <n v="2398.3704486092602"/>
    <n v="2.39837044860926E+16"/>
    <n v="241.873733695857"/>
    <n v="2.41873733695857E+16"/>
    <x v="180"/>
    <n v="91.4"/>
  </r>
  <r>
    <x v="5"/>
    <n v="58"/>
    <x v="0"/>
    <x v="5"/>
    <x v="1"/>
    <x v="0"/>
    <x v="0"/>
    <x v="5917"/>
    <x v="1"/>
    <x v="3"/>
    <n v="29.7616508138718"/>
    <n v="29.7616508138718"/>
    <n v="2.97616508138718E+16"/>
    <x v="5"/>
    <n v="5924"/>
    <s v="No"/>
    <x v="0"/>
    <n v="2045.9227112131"/>
    <n v="2.0459227112131E+16"/>
    <n v="232.079814759491"/>
    <n v="2.32079814759491E+16"/>
    <x v="336"/>
    <n v="96.7"/>
  </r>
  <r>
    <x v="5"/>
    <n v="57"/>
    <x v="0"/>
    <x v="3"/>
    <x v="1"/>
    <x v="0"/>
    <x v="0"/>
    <x v="5918"/>
    <x v="0"/>
    <x v="2"/>
    <n v="29.7228662070778"/>
    <n v="2.9722866207077798"/>
    <n v="2972286620707780"/>
    <x v="5"/>
    <n v="5925"/>
    <s v="No"/>
    <x v="0"/>
    <n v="225.141818426843"/>
    <n v="2251418184268430"/>
    <n v="257.83962472715399"/>
    <n v="2.57839624727154E+16"/>
    <x v="53"/>
    <n v="100.2"/>
  </r>
  <r>
    <x v="5"/>
    <n v="57"/>
    <x v="1"/>
    <x v="0"/>
    <x v="2"/>
    <x v="0"/>
    <x v="0"/>
    <x v="5919"/>
    <x v="0"/>
    <x v="1"/>
    <n v="29.716951770366698"/>
    <n v="29.716951770366698"/>
    <n v="2.97169517703667E+16"/>
    <x v="5"/>
    <n v="5926"/>
    <s v="Si"/>
    <x v="1"/>
    <n v="2265.39106558199"/>
    <n v="2.26539106558199E+16"/>
    <n v="26.8562467971838"/>
    <n v="2685624679718380"/>
    <x v="292"/>
    <n v="100.6"/>
  </r>
  <r>
    <x v="5"/>
    <n v="58"/>
    <x v="1"/>
    <x v="10"/>
    <x v="1"/>
    <x v="3"/>
    <x v="0"/>
    <x v="5920"/>
    <x v="1"/>
    <x v="3"/>
    <n v="29.6892942333401"/>
    <n v="29.6892942333401"/>
    <n v="2.96892942333401E+16"/>
    <x v="5"/>
    <n v="5927"/>
    <s v="No"/>
    <x v="0"/>
    <n v="201.70749872733001"/>
    <n v="2017074987273300"/>
    <n v="266.82920022643998"/>
    <n v="2.6682920022644E+16"/>
    <x v="421"/>
    <n v="92.5"/>
  </r>
  <r>
    <x v="5"/>
    <n v="66"/>
    <x v="0"/>
    <x v="9"/>
    <x v="1"/>
    <x v="3"/>
    <x v="3"/>
    <x v="5921"/>
    <x v="1"/>
    <x v="3"/>
    <n v="29.6754561948303"/>
    <n v="29.6754561948303"/>
    <n v="2.96754561948303E+16"/>
    <x v="5"/>
    <n v="5928"/>
    <s v="No"/>
    <x v="0"/>
    <n v="2341.4231588850698"/>
    <n v="2.34142315888507E+16"/>
    <n v="223.206194869895"/>
    <n v="2.23206194869895E+16"/>
    <x v="212"/>
    <n v="96.4"/>
  </r>
  <r>
    <x v="5"/>
    <n v="54"/>
    <x v="0"/>
    <x v="0"/>
    <x v="1"/>
    <x v="0"/>
    <x v="1"/>
    <x v="5922"/>
    <x v="1"/>
    <x v="3"/>
    <n v="29.673172614825699"/>
    <n v="29.673172614825699"/>
    <n v="2.96731726148257E+16"/>
    <x v="5"/>
    <n v="5929"/>
    <s v="No"/>
    <x v="0"/>
    <n v="1862.6215668329601"/>
    <n v="1.86262156683296E+16"/>
    <n v="23.634511378636201"/>
    <n v="2363451137863620"/>
    <x v="36"/>
    <n v="91.7"/>
  </r>
  <r>
    <x v="5"/>
    <n v="51"/>
    <x v="0"/>
    <x v="2"/>
    <x v="1"/>
    <x v="0"/>
    <x v="1"/>
    <x v="5923"/>
    <x v="1"/>
    <x v="1"/>
    <n v="29.618095840094401"/>
    <n v="2.9618095840094401"/>
    <n v="2961809584009440"/>
    <x v="5"/>
    <n v="5930"/>
    <s v="No"/>
    <x v="0"/>
    <n v="1727.1320793882001"/>
    <n v="1.7271320793882E+16"/>
    <n v="208.774163841128"/>
    <n v="2.08774163841128E+16"/>
    <x v="259"/>
    <n v="91"/>
  </r>
  <r>
    <x v="5"/>
    <n v="46"/>
    <x v="0"/>
    <x v="3"/>
    <x v="3"/>
    <x v="0"/>
    <x v="1"/>
    <x v="5924"/>
    <x v="0"/>
    <x v="2"/>
    <n v="29.609110322065799"/>
    <n v="2.9609110322065799"/>
    <n v="2960911032206580"/>
    <x v="5"/>
    <n v="5931"/>
    <s v="No"/>
    <x v="0"/>
    <n v="1966.96689694459"/>
    <n v="1.96696689694459E+16"/>
    <n v="25.763990269018901"/>
    <n v="2576399026901890"/>
    <x v="148"/>
    <n v="90.2"/>
  </r>
  <r>
    <x v="5"/>
    <n v="55"/>
    <x v="1"/>
    <x v="2"/>
    <x v="1"/>
    <x v="0"/>
    <x v="0"/>
    <x v="5925"/>
    <x v="0"/>
    <x v="0"/>
    <n v="29.590775386018599"/>
    <n v="29.590775386018599"/>
    <n v="2959077538601860"/>
    <x v="5"/>
    <n v="5932"/>
    <s v="No"/>
    <x v="0"/>
    <n v="213.41823130920099"/>
    <n v="2134182313092010"/>
    <n v="220.67998667927"/>
    <n v="2.2067998667927E+16"/>
    <x v="120"/>
    <n v="94.3"/>
  </r>
  <r>
    <x v="5"/>
    <n v="58"/>
    <x v="1"/>
    <x v="9"/>
    <x v="3"/>
    <x v="3"/>
    <x v="0"/>
    <x v="5926"/>
    <x v="1"/>
    <x v="1"/>
    <n v="29.575609514694499"/>
    <n v="29.575609514694499"/>
    <n v="2.95756095146945E+16"/>
    <x v="5"/>
    <n v="5933"/>
    <s v="Si"/>
    <x v="1"/>
    <n v="232.35324319596199"/>
    <n v="2323532431959620"/>
    <n v="25.357256092202601"/>
    <n v="2535725609220260"/>
    <x v="427"/>
    <n v="95.6"/>
  </r>
  <r>
    <x v="5"/>
    <n v="59"/>
    <x v="0"/>
    <x v="5"/>
    <x v="1"/>
    <x v="2"/>
    <x v="0"/>
    <x v="5927"/>
    <x v="1"/>
    <x v="1"/>
    <n v="29.572091369606198"/>
    <n v="29.572091369606198"/>
    <n v="2.95720913696062E+16"/>
    <x v="5"/>
    <n v="5934"/>
    <s v="No"/>
    <x v="0"/>
    <n v="187.77854708061901"/>
    <n v="1877785470806190"/>
    <n v="203.59617898744401"/>
    <n v="2.03596178987444E+16"/>
    <x v="386"/>
    <n v="95.3"/>
  </r>
  <r>
    <x v="5"/>
    <n v="72"/>
    <x v="0"/>
    <x v="5"/>
    <x v="1"/>
    <x v="3"/>
    <x v="3"/>
    <x v="5928"/>
    <x v="1"/>
    <x v="3"/>
    <n v="29.564171693714599"/>
    <n v="29.564171693714599"/>
    <n v="2.95641716937146E+16"/>
    <x v="5"/>
    <n v="5935"/>
    <s v="No"/>
    <x v="0"/>
    <n v="2074.6135213530602"/>
    <n v="2.07461352135306E+16"/>
    <n v="244.97802878952601"/>
    <n v="2.44978028789526E+16"/>
    <x v="132"/>
    <n v="98.4"/>
  </r>
  <r>
    <x v="5"/>
    <n v="68"/>
    <x v="1"/>
    <x v="0"/>
    <x v="2"/>
    <x v="0"/>
    <x v="3"/>
    <x v="5929"/>
    <x v="0"/>
    <x v="1"/>
    <n v="29.556705095984999"/>
    <n v="29.556705095984999"/>
    <n v="2.9556705095985E+16"/>
    <x v="5"/>
    <n v="5936"/>
    <s v="No"/>
    <x v="0"/>
    <n v="2062.4202798706801"/>
    <n v="2.06242027987068E+16"/>
    <n v="221.54431725454299"/>
    <n v="2.21544317254543E+16"/>
    <x v="134"/>
    <n v="92.1"/>
  </r>
  <r>
    <x v="5"/>
    <n v="51"/>
    <x v="1"/>
    <x v="5"/>
    <x v="1"/>
    <x v="3"/>
    <x v="1"/>
    <x v="5930"/>
    <x v="0"/>
    <x v="3"/>
    <n v="29.5563827420454"/>
    <n v="29.5563827420454"/>
    <n v="2.95563827420454E+16"/>
    <x v="5"/>
    <n v="5937"/>
    <s v="No"/>
    <x v="0"/>
    <n v="2384.1559603355599"/>
    <n v="2.38415596033556E+16"/>
    <n v="232.390593316961"/>
    <n v="2.32390593316961E+16"/>
    <x v="68"/>
    <n v="89.2"/>
  </r>
  <r>
    <x v="5"/>
    <n v="54"/>
    <x v="0"/>
    <x v="11"/>
    <x v="1"/>
    <x v="0"/>
    <x v="1"/>
    <x v="5931"/>
    <x v="0"/>
    <x v="1"/>
    <n v="29.548170082606401"/>
    <n v="29.548170082606401"/>
    <n v="2.95481700826064E+16"/>
    <x v="5"/>
    <n v="5938"/>
    <s v="No"/>
    <x v="0"/>
    <n v="2001.4621945961101"/>
    <n v="2.00146219459611E+16"/>
    <n v="225.148168114084"/>
    <n v="2.25148168114084E+16"/>
    <x v="184"/>
    <n v="96.2"/>
  </r>
  <r>
    <x v="5"/>
    <n v="56"/>
    <x v="1"/>
    <x v="0"/>
    <x v="2"/>
    <x v="3"/>
    <x v="0"/>
    <x v="5932"/>
    <x v="1"/>
    <x v="3"/>
    <n v="29.495497679503"/>
    <n v="29.495497679503"/>
    <n v="2.9495497679503E+16"/>
    <x v="5"/>
    <n v="5939"/>
    <s v="No"/>
    <x v="0"/>
    <n v="2062.9966409323902"/>
    <n v="2.06299664093239E+16"/>
    <n v="229.898929043891"/>
    <n v="2.29898929043891E+16"/>
    <x v="23"/>
    <n v="91.9"/>
  </r>
  <r>
    <x v="5"/>
    <n v="49"/>
    <x v="0"/>
    <x v="6"/>
    <x v="2"/>
    <x v="0"/>
    <x v="1"/>
    <x v="5933"/>
    <x v="1"/>
    <x v="0"/>
    <n v="29.4499653977363"/>
    <n v="0.294499653977363"/>
    <n v="294499653977363"/>
    <x v="5"/>
    <n v="5940"/>
    <s v="No"/>
    <x v="0"/>
    <n v="1828.82255847599"/>
    <n v="1.82882255847599E+16"/>
    <n v="20.209754055418198"/>
    <n v="2020975405541820"/>
    <x v="155"/>
    <n v="97.9"/>
  </r>
  <r>
    <x v="5"/>
    <n v="59"/>
    <x v="0"/>
    <x v="9"/>
    <x v="2"/>
    <x v="2"/>
    <x v="0"/>
    <x v="5934"/>
    <x v="0"/>
    <x v="1"/>
    <n v="29.4001936902519"/>
    <n v="29.4001936902519"/>
    <n v="2.94001936902519E+16"/>
    <x v="5"/>
    <n v="5941"/>
    <s v="No"/>
    <x v="0"/>
    <n v="2103.5029723723101"/>
    <n v="2.10350297237231E+16"/>
    <n v="207.27288515795601"/>
    <n v="2.07272885157956E+16"/>
    <x v="315"/>
    <n v="98.7"/>
  </r>
  <r>
    <x v="5"/>
    <n v="41"/>
    <x v="1"/>
    <x v="6"/>
    <x v="1"/>
    <x v="3"/>
    <x v="2"/>
    <x v="5935"/>
    <x v="0"/>
    <x v="1"/>
    <n v="29.323561561158499"/>
    <n v="2.93235615611585"/>
    <n v="2932356156115850"/>
    <x v="5"/>
    <n v="5942"/>
    <s v="No"/>
    <x v="0"/>
    <n v="2122.6897311933299"/>
    <n v="2.12268973119333E+16"/>
    <n v="23.4368286548412"/>
    <n v="2343682865484120"/>
    <x v="131"/>
    <n v="89.2"/>
  </r>
  <r>
    <x v="5"/>
    <n v="53"/>
    <x v="0"/>
    <x v="7"/>
    <x v="3"/>
    <x v="3"/>
    <x v="1"/>
    <x v="5936"/>
    <x v="0"/>
    <x v="1"/>
    <n v="29.310646914302598"/>
    <n v="29.310646914302598"/>
    <n v="2.93106469143026E+16"/>
    <x v="5"/>
    <n v="5943"/>
    <s v="No"/>
    <x v="0"/>
    <n v="211.320595886136"/>
    <n v="2113205958861360"/>
    <n v="25.780686492216599"/>
    <n v="2578068649221660"/>
    <x v="64"/>
    <n v="92.5"/>
  </r>
  <r>
    <x v="5"/>
    <n v="64"/>
    <x v="1"/>
    <x v="5"/>
    <x v="1"/>
    <x v="0"/>
    <x v="0"/>
    <x v="5937"/>
    <x v="0"/>
    <x v="0"/>
    <n v="29.305048194186799"/>
    <n v="29.305048194186799"/>
    <n v="2.93050481941868E+16"/>
    <x v="5"/>
    <n v="5944"/>
    <s v="No"/>
    <x v="0"/>
    <n v="2267.6456966812898"/>
    <n v="2.26764569668129E+16"/>
    <n v="269.66631570668801"/>
    <n v="2.69666315706688E+16"/>
    <x v="314"/>
    <n v="99.6"/>
  </r>
  <r>
    <x v="5"/>
    <n v="73"/>
    <x v="1"/>
    <x v="5"/>
    <x v="2"/>
    <x v="3"/>
    <x v="3"/>
    <x v="5938"/>
    <x v="1"/>
    <x v="3"/>
    <n v="29.2858260572125"/>
    <n v="29.2858260572125"/>
    <n v="2928582605721250"/>
    <x v="5"/>
    <n v="5945"/>
    <s v="No"/>
    <x v="0"/>
    <n v="2233.9844525930198"/>
    <n v="2.23398445259302E+16"/>
    <n v="216.526812577821"/>
    <n v="2.16526812577821E+16"/>
    <x v="423"/>
    <n v="99.8"/>
  </r>
  <r>
    <x v="5"/>
    <n v="65"/>
    <x v="1"/>
    <x v="6"/>
    <x v="1"/>
    <x v="3"/>
    <x v="3"/>
    <x v="5939"/>
    <x v="1"/>
    <x v="3"/>
    <n v="29.2768466535809"/>
    <n v="29.2768466535809"/>
    <n v="2.92768466535809E+16"/>
    <x v="5"/>
    <n v="5946"/>
    <s v="No"/>
    <x v="0"/>
    <n v="2097.5188556467401"/>
    <n v="2.09751885564674E+16"/>
    <n v="218.49205796365899"/>
    <n v="2.18492057963659E+16"/>
    <x v="102"/>
    <n v="90.5"/>
  </r>
  <r>
    <x v="5"/>
    <n v="49"/>
    <x v="1"/>
    <x v="5"/>
    <x v="1"/>
    <x v="0"/>
    <x v="1"/>
    <x v="5940"/>
    <x v="0"/>
    <x v="0"/>
    <n v="29.272288951188699"/>
    <n v="29.272288951188699"/>
    <n v="2927228895118870"/>
    <x v="5"/>
    <n v="5947"/>
    <s v="No"/>
    <x v="0"/>
    <n v="2201.4955735010799"/>
    <n v="2.20149557350108E+16"/>
    <n v="0.24032744535476999"/>
    <n v="24032744535477"/>
    <x v="22"/>
    <n v="89.7"/>
  </r>
  <r>
    <x v="5"/>
    <n v="62"/>
    <x v="1"/>
    <x v="5"/>
    <x v="2"/>
    <x v="3"/>
    <x v="0"/>
    <x v="5941"/>
    <x v="0"/>
    <x v="1"/>
    <n v="29.228637574762999"/>
    <n v="29.228637574762999"/>
    <n v="2.9228637574763E+16"/>
    <x v="5"/>
    <n v="5948"/>
    <s v="Si"/>
    <x v="1"/>
    <n v="2322.13303065529"/>
    <n v="2.32213303065529E+16"/>
    <n v="27.460937838164199"/>
    <n v="2746093783816420"/>
    <x v="412"/>
    <n v="106"/>
  </r>
  <r>
    <x v="5"/>
    <n v="59"/>
    <x v="0"/>
    <x v="2"/>
    <x v="0"/>
    <x v="0"/>
    <x v="0"/>
    <x v="5942"/>
    <x v="0"/>
    <x v="1"/>
    <n v="29.2208997610478"/>
    <n v="29.2208997610478"/>
    <n v="2.92208997610478E+16"/>
    <x v="5"/>
    <n v="5949"/>
    <s v="Si"/>
    <x v="1"/>
    <n v="2163.8596162814201"/>
    <n v="2.16385961628142E+16"/>
    <n v="218.348777577676"/>
    <n v="2.18348777577676E+16"/>
    <x v="320"/>
    <n v="98.8"/>
  </r>
  <r>
    <x v="5"/>
    <n v="56"/>
    <x v="1"/>
    <x v="8"/>
    <x v="1"/>
    <x v="0"/>
    <x v="0"/>
    <x v="5943"/>
    <x v="0"/>
    <x v="0"/>
    <n v="29.1936232330828"/>
    <n v="29.1936232330828"/>
    <n v="2.91936232330828E+16"/>
    <x v="5"/>
    <n v="5950"/>
    <s v="No"/>
    <x v="0"/>
    <n v="2314.8866568091698"/>
    <n v="2.31488665680917E+16"/>
    <n v="26.054476277728501"/>
    <n v="2605447627772850"/>
    <x v="43"/>
    <n v="98.6"/>
  </r>
  <r>
    <x v="5"/>
    <n v="73"/>
    <x v="0"/>
    <x v="17"/>
    <x v="3"/>
    <x v="3"/>
    <x v="3"/>
    <x v="5944"/>
    <x v="0"/>
    <x v="3"/>
    <n v="29.094510685544101"/>
    <n v="2.9094510685544099"/>
    <n v="2909451068554410"/>
    <x v="5"/>
    <n v="5951"/>
    <s v="No"/>
    <x v="0"/>
    <n v="1991.0370992635501"/>
    <n v="1.99103709926355E+16"/>
    <n v="2.3404128920074601"/>
    <n v="234041289200746"/>
    <x v="441"/>
    <n v="101.5"/>
  </r>
  <r>
    <x v="5"/>
    <n v="52"/>
    <x v="0"/>
    <x v="0"/>
    <x v="1"/>
    <x v="3"/>
    <x v="1"/>
    <x v="5945"/>
    <x v="1"/>
    <x v="3"/>
    <n v="29.090018233541802"/>
    <n v="29.090018233541802"/>
    <n v="2.90900182335418E+16"/>
    <x v="5"/>
    <n v="5952"/>
    <s v="No"/>
    <x v="0"/>
    <n v="2075.6041324695998"/>
    <n v="2.0756041324696E+16"/>
    <n v="241.537829838904"/>
    <n v="2.41537829838904E+16"/>
    <x v="565"/>
    <n v="91.3"/>
  </r>
  <r>
    <x v="5"/>
    <n v="54"/>
    <x v="0"/>
    <x v="16"/>
    <x v="1"/>
    <x v="3"/>
    <x v="1"/>
    <x v="5946"/>
    <x v="1"/>
    <x v="1"/>
    <n v="29.044264056975301"/>
    <n v="29.044264056975301"/>
    <n v="2.90442640569753E+16"/>
    <x v="5"/>
    <n v="5953"/>
    <s v="No"/>
    <x v="0"/>
    <n v="2146.6668569161402"/>
    <n v="2.14666685691614E+16"/>
    <n v="243.02890894767299"/>
    <n v="2.43028908947673E+16"/>
    <x v="85"/>
    <n v="94.7"/>
  </r>
  <r>
    <x v="5"/>
    <n v="51"/>
    <x v="0"/>
    <x v="18"/>
    <x v="2"/>
    <x v="3"/>
    <x v="1"/>
    <x v="5947"/>
    <x v="0"/>
    <x v="0"/>
    <n v="29.0339213702959"/>
    <n v="29.0339213702959"/>
    <n v="2.90339213702959E+16"/>
    <x v="5"/>
    <n v="5954"/>
    <s v="No"/>
    <x v="0"/>
    <n v="2150.4039137968198"/>
    <n v="2.15040391379682E+16"/>
    <n v="256.15465699884197"/>
    <n v="2.56154656998842E+16"/>
    <x v="139"/>
    <n v="96.3"/>
  </r>
  <r>
    <x v="5"/>
    <n v="72"/>
    <x v="1"/>
    <x v="8"/>
    <x v="3"/>
    <x v="3"/>
    <x v="3"/>
    <x v="5948"/>
    <x v="0"/>
    <x v="3"/>
    <n v="29.033310182437798"/>
    <n v="29.033310182437798"/>
    <n v="2.90333101824378E+16"/>
    <x v="5"/>
    <n v="5955"/>
    <s v="No"/>
    <x v="0"/>
    <n v="2362.9409182950699"/>
    <n v="2.36294091829507E+16"/>
    <n v="26.589494700162"/>
    <n v="2658949470016200"/>
    <x v="298"/>
    <n v="104.6"/>
  </r>
  <r>
    <x v="5"/>
    <n v="59"/>
    <x v="1"/>
    <x v="0"/>
    <x v="1"/>
    <x v="3"/>
    <x v="0"/>
    <x v="5949"/>
    <x v="1"/>
    <x v="1"/>
    <n v="29.025413089805301"/>
    <n v="29.025413089805301"/>
    <n v="2.90254130898053E+16"/>
    <x v="5"/>
    <n v="5956"/>
    <s v="No"/>
    <x v="0"/>
    <n v="2122.9792308462302"/>
    <n v="2.12297923084623E+16"/>
    <n v="219.073924236973"/>
    <n v="2.19073924236973E+16"/>
    <x v="95"/>
    <n v="90.4"/>
  </r>
  <r>
    <x v="5"/>
    <n v="69"/>
    <x v="0"/>
    <x v="16"/>
    <x v="2"/>
    <x v="0"/>
    <x v="3"/>
    <x v="5950"/>
    <x v="1"/>
    <x v="3"/>
    <n v="29.0016543359393"/>
    <n v="29.0016543359393"/>
    <n v="2.90016543359393E+16"/>
    <x v="5"/>
    <n v="5957"/>
    <s v="No"/>
    <x v="0"/>
    <n v="2155.1052857321802"/>
    <n v="2.15510528573218E+16"/>
    <n v="235.60213068407799"/>
    <n v="2.35602130684078E+16"/>
    <x v="112"/>
    <n v="101.9"/>
  </r>
  <r>
    <x v="5"/>
    <n v="70"/>
    <x v="0"/>
    <x v="2"/>
    <x v="2"/>
    <x v="3"/>
    <x v="3"/>
    <x v="5951"/>
    <x v="1"/>
    <x v="3"/>
    <n v="28.978401591319098"/>
    <n v="28.978401591319098"/>
    <n v="2897840159131910"/>
    <x v="5"/>
    <n v="5958"/>
    <s v="No"/>
    <x v="0"/>
    <n v="2510.26742995421"/>
    <n v="2.51026742995421E+16"/>
    <n v="252.43631211768701"/>
    <n v="2.52436312117687E+16"/>
    <x v="403"/>
    <n v="105.1"/>
  </r>
  <r>
    <x v="5"/>
    <n v="54"/>
    <x v="0"/>
    <x v="0"/>
    <x v="1"/>
    <x v="2"/>
    <x v="1"/>
    <x v="5952"/>
    <x v="2"/>
    <x v="3"/>
    <n v="28.947179200417199"/>
    <n v="28.947179200417199"/>
    <n v="2.89471792004172E+16"/>
    <x v="5"/>
    <n v="5959"/>
    <s v="No"/>
    <x v="0"/>
    <n v="2012.65308663053"/>
    <n v="2.01265308663053E+16"/>
    <n v="26.763542720192198"/>
    <n v="2676354272019220"/>
    <x v="355"/>
    <n v="85.5"/>
  </r>
  <r>
    <x v="5"/>
    <n v="59"/>
    <x v="0"/>
    <x v="2"/>
    <x v="2"/>
    <x v="2"/>
    <x v="0"/>
    <x v="5953"/>
    <x v="0"/>
    <x v="0"/>
    <n v="28.9310478737404"/>
    <n v="28.9310478737404"/>
    <n v="2.89310478737404E+16"/>
    <x v="5"/>
    <n v="5960"/>
    <s v="No"/>
    <x v="0"/>
    <n v="2271.6016043058999"/>
    <n v="2.2716016043059E+16"/>
    <n v="235.89442026424001"/>
    <n v="2.3589442026424E+16"/>
    <x v="351"/>
    <n v="96.3"/>
  </r>
  <r>
    <x v="5"/>
    <n v="46"/>
    <x v="1"/>
    <x v="2"/>
    <x v="1"/>
    <x v="2"/>
    <x v="1"/>
    <x v="5954"/>
    <x v="1"/>
    <x v="0"/>
    <n v="28.9002557879869"/>
    <n v="2.8900255787986899"/>
    <n v="2890025578798690"/>
    <x v="5"/>
    <n v="5961"/>
    <s v="No"/>
    <x v="0"/>
    <n v="1717.27707105072"/>
    <n v="1.71727707105072E+16"/>
    <n v="225.324858129739"/>
    <n v="2.25324858129739E+16"/>
    <x v="203"/>
    <n v="87.7"/>
  </r>
  <r>
    <x v="5"/>
    <n v="68"/>
    <x v="0"/>
    <x v="2"/>
    <x v="2"/>
    <x v="3"/>
    <x v="3"/>
    <x v="5955"/>
    <x v="0"/>
    <x v="1"/>
    <n v="28.898085264725299"/>
    <n v="28.898085264725299"/>
    <n v="2.88980852647253E+16"/>
    <x v="5"/>
    <n v="5962"/>
    <s v="No"/>
    <x v="0"/>
    <n v="204.922730967223"/>
    <n v="2049227309672230"/>
    <n v="22.8741445347313"/>
    <n v="2287414453473130"/>
    <x v="338"/>
    <n v="96.9"/>
  </r>
  <r>
    <x v="5"/>
    <n v="46"/>
    <x v="1"/>
    <x v="8"/>
    <x v="1"/>
    <x v="3"/>
    <x v="1"/>
    <x v="5956"/>
    <x v="0"/>
    <x v="3"/>
    <n v="28.893969737446302"/>
    <n v="28.893969737446302"/>
    <n v="2889396973744630"/>
    <x v="5"/>
    <n v="5963"/>
    <s v="No"/>
    <x v="0"/>
    <n v="2004.1304814698999"/>
    <n v="2.0041304814699E+16"/>
    <n v="221.612332075078"/>
    <n v="2.21612332075078E+16"/>
    <x v="39"/>
    <n v="90.5"/>
  </r>
  <r>
    <x v="5"/>
    <n v="64"/>
    <x v="1"/>
    <x v="2"/>
    <x v="2"/>
    <x v="3"/>
    <x v="0"/>
    <x v="5957"/>
    <x v="1"/>
    <x v="3"/>
    <n v="28.892884845262898"/>
    <n v="28.892884845262898"/>
    <n v="2.88928848452629E+16"/>
    <x v="5"/>
    <n v="5964"/>
    <s v="Si"/>
    <x v="1"/>
    <n v="2469.7527401438801"/>
    <n v="2.46975274014388E+16"/>
    <n v="244.529879351467"/>
    <n v="2.44529879351467E+16"/>
    <x v="253"/>
    <n v="100.5"/>
  </r>
  <r>
    <x v="5"/>
    <n v="57"/>
    <x v="0"/>
    <x v="9"/>
    <x v="0"/>
    <x v="3"/>
    <x v="0"/>
    <x v="5958"/>
    <x v="1"/>
    <x v="1"/>
    <n v="28.8743844482049"/>
    <n v="28.8743844482049"/>
    <n v="2.88743844482049E+16"/>
    <x v="5"/>
    <n v="5965"/>
    <s v="Si"/>
    <x v="1"/>
    <n v="218.07958686628601"/>
    <n v="2180795868662860"/>
    <n v="247.940728124256"/>
    <n v="2.47940728124256E+16"/>
    <x v="427"/>
    <n v="101.7"/>
  </r>
  <r>
    <x v="5"/>
    <n v="55"/>
    <x v="0"/>
    <x v="5"/>
    <x v="3"/>
    <x v="3"/>
    <x v="0"/>
    <x v="5959"/>
    <x v="0"/>
    <x v="1"/>
    <n v="28.8625549084522"/>
    <n v="28.8625549084522"/>
    <n v="2.88625549084522E+16"/>
    <x v="5"/>
    <n v="5966"/>
    <s v="No"/>
    <x v="0"/>
    <n v="219.238404010865"/>
    <n v="2192384040108650"/>
    <n v="246.104425273141"/>
    <n v="2.46104425273141E+16"/>
    <x v="0"/>
    <n v="94.5"/>
  </r>
  <r>
    <x v="5"/>
    <n v="55"/>
    <x v="0"/>
    <x v="5"/>
    <x v="1"/>
    <x v="0"/>
    <x v="0"/>
    <x v="5960"/>
    <x v="1"/>
    <x v="1"/>
    <n v="28.853328882597701"/>
    <n v="28.853328882597701"/>
    <n v="2.88533288825977E+16"/>
    <x v="5"/>
    <n v="5967"/>
    <s v="No"/>
    <x v="0"/>
    <n v="1851.6044643994301"/>
    <n v="1.85160446439943E+16"/>
    <n v="188.773266131827"/>
    <n v="1.88773266131827E+16"/>
    <x v="312"/>
    <n v="95"/>
  </r>
  <r>
    <x v="5"/>
    <n v="45"/>
    <x v="0"/>
    <x v="8"/>
    <x v="3"/>
    <x v="3"/>
    <x v="1"/>
    <x v="5961"/>
    <x v="0"/>
    <x v="1"/>
    <n v="28.792004992107199"/>
    <n v="28.792004992107199"/>
    <n v="2.87920049921072E+16"/>
    <x v="5"/>
    <n v="5968"/>
    <s v="No"/>
    <x v="0"/>
    <n v="2320.3673993361399"/>
    <n v="2.32036739933614E+16"/>
    <n v="292.23264042430998"/>
    <n v="2.9223264042431E+16"/>
    <x v="201"/>
    <n v="86.5"/>
  </r>
  <r>
    <x v="5"/>
    <n v="59"/>
    <x v="0"/>
    <x v="17"/>
    <x v="2"/>
    <x v="2"/>
    <x v="0"/>
    <x v="5962"/>
    <x v="0"/>
    <x v="0"/>
    <n v="28.790694033701399"/>
    <n v="2.8790694033701398"/>
    <n v="2879069403370140"/>
    <x v="5"/>
    <n v="5969"/>
    <s v="Si"/>
    <x v="1"/>
    <n v="2396.0322662231401"/>
    <n v="2.39603226622314E+16"/>
    <n v="247.78448968875099"/>
    <n v="2.47784489688751E+16"/>
    <x v="287"/>
    <n v="98"/>
  </r>
  <r>
    <x v="5"/>
    <n v="56"/>
    <x v="0"/>
    <x v="10"/>
    <x v="3"/>
    <x v="2"/>
    <x v="0"/>
    <x v="5963"/>
    <x v="0"/>
    <x v="2"/>
    <n v="28.767609965355597"/>
    <n v="2.8767609965355598"/>
    <n v="2876760996535560"/>
    <x v="5"/>
    <n v="5970"/>
    <s v="No"/>
    <x v="0"/>
    <n v="1885.48645447841"/>
    <n v="1.88548645447841E+16"/>
    <n v="228.47673481944599"/>
    <n v="2.28476734819446E+16"/>
    <x v="395"/>
    <n v="93.9"/>
  </r>
  <r>
    <x v="5"/>
    <n v="59"/>
    <x v="0"/>
    <x v="2"/>
    <x v="2"/>
    <x v="3"/>
    <x v="0"/>
    <x v="5964"/>
    <x v="0"/>
    <x v="1"/>
    <n v="28.767464764575699"/>
    <n v="28.767464764575699"/>
    <n v="2.87674647645757E+16"/>
    <x v="5"/>
    <n v="5971"/>
    <s v="No"/>
    <x v="0"/>
    <n v="2153.09325500969"/>
    <n v="2.15309325500969E+16"/>
    <n v="27.065147950280402"/>
    <n v="2706514795028040"/>
    <x v="341"/>
    <n v="99.7"/>
  </r>
  <r>
    <x v="5"/>
    <n v="58"/>
    <x v="0"/>
    <x v="2"/>
    <x v="1"/>
    <x v="2"/>
    <x v="0"/>
    <x v="5965"/>
    <x v="2"/>
    <x v="3"/>
    <n v="28.7588444550044"/>
    <n v="28.7588444550044"/>
    <n v="2875884445500440"/>
    <x v="5"/>
    <n v="5972"/>
    <s v="No"/>
    <x v="0"/>
    <n v="1875.14731987753"/>
    <n v="1.87514731987753E+16"/>
    <n v="224.48765693560901"/>
    <n v="2.24487656935609E+16"/>
    <x v="131"/>
    <n v="92.8"/>
  </r>
  <r>
    <x v="5"/>
    <n v="52"/>
    <x v="1"/>
    <x v="9"/>
    <x v="1"/>
    <x v="2"/>
    <x v="1"/>
    <x v="5966"/>
    <x v="0"/>
    <x v="2"/>
    <n v="28.755161296728101"/>
    <n v="2.87551612967281"/>
    <n v="2875516129672810"/>
    <x v="5"/>
    <n v="5973"/>
    <s v="No"/>
    <x v="0"/>
    <n v="1972.25268581614"/>
    <n v="1.97225268581614E+16"/>
    <n v="258.07470495624801"/>
    <n v="2.58074704956248E+16"/>
    <x v="168"/>
    <n v="89.5"/>
  </r>
  <r>
    <x v="5"/>
    <n v="61"/>
    <x v="1"/>
    <x v="1"/>
    <x v="1"/>
    <x v="3"/>
    <x v="0"/>
    <x v="5967"/>
    <x v="1"/>
    <x v="3"/>
    <n v="28.697577879694599"/>
    <n v="28.697577879694599"/>
    <n v="2.86975778796946E+16"/>
    <x v="5"/>
    <n v="5974"/>
    <s v="No"/>
    <x v="0"/>
    <n v="230.718998758856"/>
    <n v="2307189987588560"/>
    <n v="254.10508710655401"/>
    <n v="2.54105087106554E+16"/>
    <x v="331"/>
    <n v="90.5"/>
  </r>
  <r>
    <x v="5"/>
    <n v="63"/>
    <x v="0"/>
    <x v="2"/>
    <x v="0"/>
    <x v="3"/>
    <x v="0"/>
    <x v="5968"/>
    <x v="0"/>
    <x v="3"/>
    <n v="28.676645715165101"/>
    <n v="2.8676645715165101"/>
    <n v="2867664571516510"/>
    <x v="5"/>
    <n v="5975"/>
    <s v="Si"/>
    <x v="1"/>
    <n v="2375.7904174476298"/>
    <n v="2.37579041744763E+16"/>
    <n v="27.224336535092"/>
    <n v="2722433653509200"/>
    <x v="180"/>
    <n v="100.2"/>
  </r>
  <r>
    <x v="5"/>
    <n v="54"/>
    <x v="0"/>
    <x v="2"/>
    <x v="1"/>
    <x v="2"/>
    <x v="1"/>
    <x v="5969"/>
    <x v="1"/>
    <x v="3"/>
    <n v="28.675054466343003"/>
    <n v="2.8675054466343001E-2"/>
    <n v="28675054466343"/>
    <x v="5"/>
    <n v="5976"/>
    <s v="No"/>
    <x v="0"/>
    <n v="2224.1336601297098"/>
    <n v="2.22413366012971E+16"/>
    <n v="231.924823132732"/>
    <n v="2.31924823132732E+16"/>
    <x v="74"/>
    <n v="84.7"/>
  </r>
  <r>
    <x v="5"/>
    <n v="61"/>
    <x v="0"/>
    <x v="7"/>
    <x v="1"/>
    <x v="3"/>
    <x v="0"/>
    <x v="5970"/>
    <x v="1"/>
    <x v="3"/>
    <n v="28.6548486156805"/>
    <n v="28.6548486156805"/>
    <n v="2.86548486156805E+16"/>
    <x v="5"/>
    <n v="5977"/>
    <s v="No"/>
    <x v="0"/>
    <n v="2191.65068337807"/>
    <n v="2.19165068337807E+16"/>
    <n v="265.19374461006799"/>
    <n v="2.65193744610068E+16"/>
    <x v="131"/>
    <n v="96"/>
  </r>
  <r>
    <x v="5"/>
    <n v="42"/>
    <x v="1"/>
    <x v="5"/>
    <x v="1"/>
    <x v="1"/>
    <x v="2"/>
    <x v="5971"/>
    <x v="1"/>
    <x v="1"/>
    <n v="28.645200910987299"/>
    <n v="28.645200910987299"/>
    <n v="2.86452009109873E+16"/>
    <x v="5"/>
    <n v="5978"/>
    <s v="No"/>
    <x v="0"/>
    <n v="2025.8111575693499"/>
    <n v="2.02581115756935E+16"/>
    <n v="220.198127558241"/>
    <n v="2.20198127558241E+16"/>
    <x v="177"/>
    <n v="86.2"/>
  </r>
  <r>
    <x v="5"/>
    <n v="55"/>
    <x v="0"/>
    <x v="9"/>
    <x v="1"/>
    <x v="1"/>
    <x v="0"/>
    <x v="5972"/>
    <x v="1"/>
    <x v="0"/>
    <n v="28.585172476832"/>
    <n v="28.585172476832"/>
    <n v="2.8585172476832E+16"/>
    <x v="5"/>
    <n v="5979"/>
    <s v="No"/>
    <x v="0"/>
    <n v="201.710963725993"/>
    <n v="2017109637259930"/>
    <n v="21.880412719111099"/>
    <n v="2188041271911110"/>
    <x v="162"/>
    <n v="93.5"/>
  </r>
  <r>
    <x v="5"/>
    <n v="66"/>
    <x v="1"/>
    <x v="5"/>
    <x v="3"/>
    <x v="3"/>
    <x v="3"/>
    <x v="5973"/>
    <x v="0"/>
    <x v="3"/>
    <n v="28.576525116720699"/>
    <n v="2.8576525116720699"/>
    <n v="2857652511672070"/>
    <x v="5"/>
    <n v="5980"/>
    <s v="No"/>
    <x v="0"/>
    <n v="2340.6361782715198"/>
    <n v="2.34063617827152E+16"/>
    <n v="25.834640215579402"/>
    <n v="2583464021557940"/>
    <x v="289"/>
    <n v="97.3"/>
  </r>
  <r>
    <x v="5"/>
    <n v="69"/>
    <x v="1"/>
    <x v="2"/>
    <x v="1"/>
    <x v="0"/>
    <x v="3"/>
    <x v="5974"/>
    <x v="0"/>
    <x v="3"/>
    <n v="28.5753845152244"/>
    <n v="28.5753845152244"/>
    <n v="2857538451522440"/>
    <x v="5"/>
    <n v="5981"/>
    <s v="No"/>
    <x v="0"/>
    <n v="2336.0477439022202"/>
    <n v="2.33604774390222E+16"/>
    <n v="21.225377574855699"/>
    <n v="2122537757485570"/>
    <x v="73"/>
    <n v="90.5"/>
  </r>
  <r>
    <x v="5"/>
    <n v="59"/>
    <x v="0"/>
    <x v="1"/>
    <x v="2"/>
    <x v="3"/>
    <x v="0"/>
    <x v="5975"/>
    <x v="2"/>
    <x v="3"/>
    <n v="28.573382000914901"/>
    <n v="28.573382000914901"/>
    <n v="2.85733820009149E+16"/>
    <x v="5"/>
    <n v="5982"/>
    <s v="No"/>
    <x v="0"/>
    <n v="217.25542495977501"/>
    <n v="2172554249597750"/>
    <n v="232.67744953334099"/>
    <n v="2.32677449533341E+16"/>
    <x v="404"/>
    <n v="93.6"/>
  </r>
  <r>
    <x v="5"/>
    <n v="52"/>
    <x v="0"/>
    <x v="5"/>
    <x v="3"/>
    <x v="3"/>
    <x v="1"/>
    <x v="5976"/>
    <x v="0"/>
    <x v="1"/>
    <n v="28.500865959786001"/>
    <n v="28.500865959786001"/>
    <n v="2.8500865959786E+16"/>
    <x v="5"/>
    <n v="5983"/>
    <s v="No"/>
    <x v="0"/>
    <n v="2047.44053992729"/>
    <n v="2.04744053992729E+16"/>
    <n v="240.066872867607"/>
    <n v="2.40066872867607E+16"/>
    <x v="512"/>
    <n v="91.1"/>
  </r>
  <r>
    <x v="5"/>
    <n v="64"/>
    <x v="1"/>
    <x v="3"/>
    <x v="1"/>
    <x v="0"/>
    <x v="0"/>
    <x v="5977"/>
    <x v="0"/>
    <x v="1"/>
    <n v="28.479503480830498"/>
    <n v="28.479503480830498"/>
    <n v="2.84795034808305E+16"/>
    <x v="5"/>
    <n v="5984"/>
    <s v="No"/>
    <x v="0"/>
    <n v="2059.4357015915198"/>
    <n v="2.05943570159152E+16"/>
    <n v="255.223973502425"/>
    <n v="2.55223973502425E+16"/>
    <x v="242"/>
    <n v="95.8"/>
  </r>
  <r>
    <x v="5"/>
    <n v="65"/>
    <x v="1"/>
    <x v="0"/>
    <x v="2"/>
    <x v="3"/>
    <x v="3"/>
    <x v="5978"/>
    <x v="0"/>
    <x v="0"/>
    <n v="28.475081335722699"/>
    <n v="28.475081335722699"/>
    <n v="2.84750813357227E+16"/>
    <x v="5"/>
    <n v="5985"/>
    <s v="Si"/>
    <x v="1"/>
    <n v="260.58207937690099"/>
    <n v="2605820793769010"/>
    <n v="270.86391932603902"/>
    <n v="2.70863919326039E+16"/>
    <x v="374"/>
    <n v="103.4"/>
  </r>
  <r>
    <x v="5"/>
    <n v="57"/>
    <x v="0"/>
    <x v="0"/>
    <x v="1"/>
    <x v="0"/>
    <x v="0"/>
    <x v="5979"/>
    <x v="0"/>
    <x v="0"/>
    <n v="28.472300436512899"/>
    <n v="2.8472300436512898"/>
    <n v="2847230043651290"/>
    <x v="5"/>
    <n v="5986"/>
    <s v="No"/>
    <x v="0"/>
    <n v="2151.23272466346"/>
    <n v="2.15123272466346E+16"/>
    <n v="237.992297421063"/>
    <n v="2.37992297421063E+16"/>
    <x v="338"/>
    <n v="95.3"/>
  </r>
  <r>
    <x v="5"/>
    <n v="59"/>
    <x v="1"/>
    <x v="2"/>
    <x v="1"/>
    <x v="0"/>
    <x v="0"/>
    <x v="5980"/>
    <x v="0"/>
    <x v="1"/>
    <n v="28.4473359594584"/>
    <n v="2.84473359594584"/>
    <n v="2844733595945840"/>
    <x v="5"/>
    <n v="5987"/>
    <s v="No"/>
    <x v="0"/>
    <n v="2175.5927766705699"/>
    <n v="2.17559277667057E+16"/>
    <n v="237.17061117932499"/>
    <n v="2.37170611179325E+16"/>
    <x v="176"/>
    <n v="92.5"/>
  </r>
  <r>
    <x v="5"/>
    <n v="56"/>
    <x v="0"/>
    <x v="5"/>
    <x v="2"/>
    <x v="3"/>
    <x v="0"/>
    <x v="5981"/>
    <x v="1"/>
    <x v="0"/>
    <n v="28.382896718153201"/>
    <n v="28.382896718153201"/>
    <n v="2.83828967181532E+16"/>
    <x v="5"/>
    <n v="5988"/>
    <s v="No"/>
    <x v="0"/>
    <n v="211.19574074332499"/>
    <n v="2111957407433250"/>
    <n v="229.37388140103599"/>
    <n v="2.29373881401036E+16"/>
    <x v="0"/>
    <n v="97.1"/>
  </r>
  <r>
    <x v="5"/>
    <n v="56"/>
    <x v="1"/>
    <x v="1"/>
    <x v="3"/>
    <x v="3"/>
    <x v="0"/>
    <x v="5982"/>
    <x v="0"/>
    <x v="1"/>
    <n v="28.3803391311958"/>
    <n v="28.3803391311958"/>
    <n v="2.83803391311958E+16"/>
    <x v="5"/>
    <n v="5989"/>
    <s v="No"/>
    <x v="0"/>
    <n v="2391.1594635914298"/>
    <n v="2.39115946359143E+16"/>
    <n v="252.46349582406501"/>
    <n v="2.52463495824065E+16"/>
    <x v="469"/>
    <n v="99.9"/>
  </r>
  <r>
    <x v="5"/>
    <n v="53"/>
    <x v="0"/>
    <x v="1"/>
    <x v="1"/>
    <x v="3"/>
    <x v="1"/>
    <x v="5983"/>
    <x v="1"/>
    <x v="1"/>
    <n v="28.367435509962"/>
    <n v="28.367435509962"/>
    <n v="2.8367435509962E+16"/>
    <x v="5"/>
    <n v="5990"/>
    <s v="No"/>
    <x v="0"/>
    <n v="1934.9314757161601"/>
    <n v="1.93493147571616E+16"/>
    <n v="207.137544838125"/>
    <n v="2.07137544838125E+16"/>
    <x v="259"/>
    <n v="90"/>
  </r>
  <r>
    <x v="5"/>
    <n v="40"/>
    <x v="1"/>
    <x v="2"/>
    <x v="1"/>
    <x v="0"/>
    <x v="2"/>
    <x v="5984"/>
    <x v="0"/>
    <x v="1"/>
    <n v="28.365037027302701"/>
    <n v="28.365037027302701"/>
    <n v="2.83650370273027E+16"/>
    <x v="5"/>
    <n v="5991"/>
    <s v="No"/>
    <x v="0"/>
    <n v="235.240448945136"/>
    <n v="2352404489451360"/>
    <n v="245.58089975769201"/>
    <n v="2.45580899757692E+16"/>
    <x v="89"/>
    <n v="90.6"/>
  </r>
  <r>
    <x v="5"/>
    <n v="63"/>
    <x v="1"/>
    <x v="2"/>
    <x v="1"/>
    <x v="3"/>
    <x v="0"/>
    <x v="5985"/>
    <x v="0"/>
    <x v="3"/>
    <n v="28.3199993555702"/>
    <n v="28.3199993555702"/>
    <n v="2.83199993555702E+16"/>
    <x v="5"/>
    <n v="5992"/>
    <s v="No"/>
    <x v="0"/>
    <n v="240.05620477802401"/>
    <n v="2400562047780240"/>
    <n v="243.62322806160401"/>
    <n v="2.43623228061604E+16"/>
    <x v="212"/>
    <n v="90"/>
  </r>
  <r>
    <x v="5"/>
    <n v="53"/>
    <x v="0"/>
    <x v="2"/>
    <x v="3"/>
    <x v="1"/>
    <x v="1"/>
    <x v="5986"/>
    <x v="1"/>
    <x v="0"/>
    <n v="28.311135031564"/>
    <n v="28.311135031564"/>
    <n v="2.8311135031564E+16"/>
    <x v="5"/>
    <n v="5993"/>
    <s v="No"/>
    <x v="0"/>
    <n v="2016.53419061831"/>
    <n v="2.01653419061831E+16"/>
    <n v="171.754518517267"/>
    <n v="1.71754518517267E+16"/>
    <x v="156"/>
    <n v="88.6"/>
  </r>
  <r>
    <x v="5"/>
    <n v="65"/>
    <x v="1"/>
    <x v="0"/>
    <x v="3"/>
    <x v="3"/>
    <x v="3"/>
    <x v="5987"/>
    <x v="1"/>
    <x v="1"/>
    <n v="28.295772617811899"/>
    <n v="2.8295772617811901"/>
    <n v="2829577261781190"/>
    <x v="5"/>
    <n v="5994"/>
    <s v="No"/>
    <x v="0"/>
    <n v="2223.76170255445"/>
    <n v="2.22376170255445E+16"/>
    <n v="233.88460613362901"/>
    <n v="2.33884606133629E+16"/>
    <x v="67"/>
    <n v="94.4"/>
  </r>
  <r>
    <x v="5"/>
    <n v="68"/>
    <x v="1"/>
    <x v="2"/>
    <x v="3"/>
    <x v="3"/>
    <x v="3"/>
    <x v="5988"/>
    <x v="0"/>
    <x v="3"/>
    <n v="28.261994069512902"/>
    <n v="28.261994069512902"/>
    <n v="2.82619940695129E+16"/>
    <x v="5"/>
    <n v="5995"/>
    <s v="No"/>
    <x v="0"/>
    <n v="1936.15848710347"/>
    <n v="1.93615848710347E+16"/>
    <n v="28.3362160815803"/>
    <n v="2833621608158030"/>
    <x v="30"/>
    <n v="96.2"/>
  </r>
  <r>
    <x v="5"/>
    <n v="50"/>
    <x v="1"/>
    <x v="8"/>
    <x v="1"/>
    <x v="3"/>
    <x v="1"/>
    <x v="5989"/>
    <x v="1"/>
    <x v="1"/>
    <n v="28.232061999320202"/>
    <n v="0.28232061999320202"/>
    <n v="282320619993202"/>
    <x v="5"/>
    <n v="5996"/>
    <s v="Si"/>
    <x v="1"/>
    <n v="2169.8339286023802"/>
    <n v="2.16983392860238E+16"/>
    <n v="225.12413554525699"/>
    <n v="2.25124135545257E+16"/>
    <x v="89"/>
    <n v="93.5"/>
  </r>
  <r>
    <x v="5"/>
    <n v="71"/>
    <x v="1"/>
    <x v="9"/>
    <x v="0"/>
    <x v="3"/>
    <x v="3"/>
    <x v="5990"/>
    <x v="0"/>
    <x v="1"/>
    <n v="28.2137252350227"/>
    <n v="2.8213725235022702"/>
    <n v="2821372523502270"/>
    <x v="5"/>
    <n v="5997"/>
    <s v="Si"/>
    <x v="1"/>
    <n v="2019.23442685502"/>
    <n v="2.01923442685502E+16"/>
    <n v="27.3433322807726"/>
    <n v="2734333228077260"/>
    <x v="483"/>
    <n v="105.3"/>
  </r>
  <r>
    <x v="5"/>
    <n v="59"/>
    <x v="0"/>
    <x v="0"/>
    <x v="0"/>
    <x v="3"/>
    <x v="0"/>
    <x v="5991"/>
    <x v="0"/>
    <x v="1"/>
    <n v="28.205871511641298"/>
    <n v="28.205871511641298"/>
    <n v="2.82058715116413E+16"/>
    <x v="5"/>
    <n v="5998"/>
    <s v="No"/>
    <x v="0"/>
    <n v="2386.14589928534"/>
    <n v="2.38614589928534E+16"/>
    <n v="251.124950362048"/>
    <n v="2.51124950362048E+16"/>
    <x v="390"/>
    <n v="103.1"/>
  </r>
  <r>
    <x v="5"/>
    <n v="47"/>
    <x v="0"/>
    <x v="0"/>
    <x v="1"/>
    <x v="3"/>
    <x v="1"/>
    <x v="5992"/>
    <x v="0"/>
    <x v="1"/>
    <n v="28.164214372526001"/>
    <n v="2.8164214372526"/>
    <n v="2816421437252600"/>
    <x v="5"/>
    <n v="5999"/>
    <s v="No"/>
    <x v="0"/>
    <n v="2288.6096071737402"/>
    <n v="2.28860960717374E+16"/>
    <n v="280.40798310089298"/>
    <n v="2.80407983100893E+16"/>
    <x v="148"/>
    <n v="92.2"/>
  </r>
  <r>
    <x v="5"/>
    <n v="59"/>
    <x v="0"/>
    <x v="15"/>
    <x v="2"/>
    <x v="0"/>
    <x v="0"/>
    <x v="5993"/>
    <x v="0"/>
    <x v="1"/>
    <n v="28.163761352955401"/>
    <n v="28.163761352955401"/>
    <n v="2.81637613529554E+16"/>
    <x v="5"/>
    <n v="6000"/>
    <s v="No"/>
    <x v="0"/>
    <n v="1976.7009703824001"/>
    <n v="1.9767009703824E+16"/>
    <n v="230.628931807074"/>
    <n v="2.30628931807074E+16"/>
    <x v="418"/>
    <n v="100.3"/>
  </r>
  <r>
    <x v="5"/>
    <n v="61"/>
    <x v="0"/>
    <x v="1"/>
    <x v="1"/>
    <x v="3"/>
    <x v="0"/>
    <x v="5994"/>
    <x v="0"/>
    <x v="3"/>
    <n v="28.1556269661336"/>
    <n v="28.1556269661336"/>
    <n v="2.81556269661336E+16"/>
    <x v="5"/>
    <n v="6001"/>
    <s v="No"/>
    <x v="0"/>
    <n v="1692.8217001945"/>
    <n v="1.6928217001945E+16"/>
    <n v="205.35237827074201"/>
    <n v="2.05352378270742E+16"/>
    <x v="243"/>
    <n v="97"/>
  </r>
  <r>
    <x v="5"/>
    <n v="44"/>
    <x v="1"/>
    <x v="5"/>
    <x v="2"/>
    <x v="3"/>
    <x v="2"/>
    <x v="5995"/>
    <x v="1"/>
    <x v="1"/>
    <n v="28.136939358464002"/>
    <n v="2.8136939358464002"/>
    <n v="2813693935846400"/>
    <x v="5"/>
    <n v="6002"/>
    <s v="No"/>
    <x v="0"/>
    <n v="2245.6273304811398"/>
    <n v="2.24562733048114E+16"/>
    <n v="25.867167281366001"/>
    <n v="2586716728136600"/>
    <x v="264"/>
    <n v="96.7"/>
  </r>
  <r>
    <x v="5"/>
    <n v="66"/>
    <x v="0"/>
    <x v="5"/>
    <x v="2"/>
    <x v="0"/>
    <x v="3"/>
    <x v="5996"/>
    <x v="0"/>
    <x v="2"/>
    <n v="28.119346685417501"/>
    <n v="28.119346685417501"/>
    <n v="2.81193466854175E+16"/>
    <x v="5"/>
    <n v="6003"/>
    <s v="No"/>
    <x v="0"/>
    <n v="226.49864175595999"/>
    <n v="2264986417559600"/>
    <n v="224.38788366202601"/>
    <n v="2.24387883662026E+16"/>
    <x v="141"/>
    <n v="95.4"/>
  </r>
  <r>
    <x v="5"/>
    <n v="62"/>
    <x v="1"/>
    <x v="0"/>
    <x v="3"/>
    <x v="3"/>
    <x v="0"/>
    <x v="5997"/>
    <x v="0"/>
    <x v="3"/>
    <n v="28.100906919387501"/>
    <n v="2.8100906919387501"/>
    <n v="2810090691938750"/>
    <x v="5"/>
    <n v="6004"/>
    <s v="Si"/>
    <x v="1"/>
    <n v="2332.67870289231"/>
    <n v="2.33267870289231E+16"/>
    <n v="3.0000000000000001E-12"/>
    <n v="300"/>
    <x v="316"/>
    <n v="97.6"/>
  </r>
  <r>
    <x v="5"/>
    <n v="60"/>
    <x v="0"/>
    <x v="2"/>
    <x v="2"/>
    <x v="1"/>
    <x v="0"/>
    <x v="5998"/>
    <x v="0"/>
    <x v="0"/>
    <n v="28.062214798167599"/>
    <n v="28.062214798167599"/>
    <n v="2.80622147981676E+16"/>
    <x v="5"/>
    <n v="6005"/>
    <s v="No"/>
    <x v="0"/>
    <n v="1985.9418059265799"/>
    <n v="1.98594180592658E+16"/>
    <n v="218.24247746831401"/>
    <n v="2.18242477468314E+16"/>
    <x v="16"/>
    <n v="98.3"/>
  </r>
  <r>
    <x v="5"/>
    <n v="67"/>
    <x v="1"/>
    <x v="5"/>
    <x v="1"/>
    <x v="3"/>
    <x v="3"/>
    <x v="5999"/>
    <x v="0"/>
    <x v="1"/>
    <n v="28.053708366792698"/>
    <n v="2.8053708366792698"/>
    <n v="2805370836679270"/>
    <x v="5"/>
    <n v="6006"/>
    <s v="No"/>
    <x v="0"/>
    <n v="2164.1408009557799"/>
    <n v="2.16414080095578E+16"/>
    <n v="209.538802108716"/>
    <n v="2.09538802108716E+16"/>
    <x v="375"/>
    <n v="93.7"/>
  </r>
  <r>
    <x v="5"/>
    <n v="53"/>
    <x v="1"/>
    <x v="2"/>
    <x v="1"/>
    <x v="3"/>
    <x v="1"/>
    <x v="6000"/>
    <x v="1"/>
    <x v="3"/>
    <n v="28.044585753557801"/>
    <n v="28.044585753557801"/>
    <n v="2.80445857535578E+16"/>
    <x v="5"/>
    <n v="6007"/>
    <s v="No"/>
    <x v="0"/>
    <n v="1881.4344616989299"/>
    <n v="1.88143446169893E+16"/>
    <n v="232.43307039426"/>
    <n v="2.3243307039426E+16"/>
    <x v="62"/>
    <n v="85.6"/>
  </r>
  <r>
    <x v="5"/>
    <n v="48"/>
    <x v="0"/>
    <x v="8"/>
    <x v="1"/>
    <x v="0"/>
    <x v="1"/>
    <x v="6001"/>
    <x v="1"/>
    <x v="3"/>
    <n v="28.035916237057599"/>
    <n v="2.8035916237057599"/>
    <n v="2803591623705760"/>
    <x v="5"/>
    <n v="6008"/>
    <s v="No"/>
    <x v="0"/>
    <n v="1845.5013289183701"/>
    <n v="1.84550132891837E+16"/>
    <n v="220.63408296261801"/>
    <n v="2.20634082962618E+16"/>
    <x v="179"/>
    <n v="84.8"/>
  </r>
  <r>
    <x v="5"/>
    <n v="62"/>
    <x v="1"/>
    <x v="6"/>
    <x v="1"/>
    <x v="3"/>
    <x v="0"/>
    <x v="6002"/>
    <x v="0"/>
    <x v="3"/>
    <n v="28.010512364682299"/>
    <n v="28.010512364682299"/>
    <n v="2801051236468230"/>
    <x v="5"/>
    <n v="6009"/>
    <s v="No"/>
    <x v="0"/>
    <n v="2080.78539972102"/>
    <n v="2.08078539972102E+16"/>
    <n v="234.547835594449"/>
    <n v="2.34547835594449E+16"/>
    <x v="159"/>
    <n v="93.8"/>
  </r>
  <r>
    <x v="5"/>
    <n v="53"/>
    <x v="1"/>
    <x v="9"/>
    <x v="3"/>
    <x v="2"/>
    <x v="1"/>
    <x v="6003"/>
    <x v="1"/>
    <x v="0"/>
    <n v="27.994088319376502"/>
    <n v="27.994088319376502"/>
    <n v="2.79940883193765E+16"/>
    <x v="5"/>
    <n v="6010"/>
    <s v="No"/>
    <x v="0"/>
    <n v="209.474496503632"/>
    <n v="2094744965036320"/>
    <n v="28.5398003085859"/>
    <n v="2853980030858590"/>
    <x v="418"/>
    <n v="91.9"/>
  </r>
  <r>
    <x v="5"/>
    <n v="56"/>
    <x v="0"/>
    <x v="4"/>
    <x v="0"/>
    <x v="3"/>
    <x v="0"/>
    <x v="6004"/>
    <x v="0"/>
    <x v="0"/>
    <n v="27.989379134181"/>
    <n v="27.989379134181"/>
    <n v="2.7989379134181E+16"/>
    <x v="5"/>
    <n v="6011"/>
    <s v="Si"/>
    <x v="1"/>
    <n v="2319.38347380196"/>
    <n v="2.31938347380196E+16"/>
    <n v="26.858845444138201"/>
    <n v="2685884544413820"/>
    <x v="429"/>
    <n v="100.3"/>
  </r>
  <r>
    <x v="5"/>
    <n v="49"/>
    <x v="1"/>
    <x v="8"/>
    <x v="1"/>
    <x v="2"/>
    <x v="1"/>
    <x v="6005"/>
    <x v="1"/>
    <x v="3"/>
    <n v="27.987517666805001"/>
    <n v="2.7987517666805002"/>
    <n v="2798751766680500"/>
    <x v="5"/>
    <n v="6012"/>
    <s v="No"/>
    <x v="0"/>
    <n v="188.36986488843201"/>
    <n v="1883698648884320"/>
    <n v="214.45458993850701"/>
    <n v="2.14454589938507E+16"/>
    <x v="72"/>
    <n v="79.8"/>
  </r>
  <r>
    <x v="5"/>
    <n v="59"/>
    <x v="1"/>
    <x v="0"/>
    <x v="2"/>
    <x v="3"/>
    <x v="0"/>
    <x v="6006"/>
    <x v="0"/>
    <x v="1"/>
    <n v="27.974048150165899"/>
    <n v="2.79740481501659"/>
    <n v="2797404815016590"/>
    <x v="5"/>
    <n v="6013"/>
    <s v="No"/>
    <x v="0"/>
    <n v="2294.11445507904"/>
    <n v="2.29411445507904E+16"/>
    <n v="244.992980329885"/>
    <n v="2.44992980329885E+16"/>
    <x v="386"/>
    <n v="98.4"/>
  </r>
  <r>
    <x v="5"/>
    <n v="61"/>
    <x v="1"/>
    <x v="6"/>
    <x v="2"/>
    <x v="3"/>
    <x v="0"/>
    <x v="6007"/>
    <x v="0"/>
    <x v="1"/>
    <n v="27.952656235132299"/>
    <n v="27.952656235132299"/>
    <n v="2.79526562351323E+16"/>
    <x v="5"/>
    <n v="6014"/>
    <s v="No"/>
    <x v="0"/>
    <n v="2439.98965507191"/>
    <n v="2.43998965507191E+16"/>
    <n v="216.72370850645399"/>
    <n v="2.16723708506454E+16"/>
    <x v="301"/>
    <n v="94.6"/>
  </r>
  <r>
    <x v="5"/>
    <n v="71"/>
    <x v="1"/>
    <x v="1"/>
    <x v="1"/>
    <x v="1"/>
    <x v="3"/>
    <x v="6008"/>
    <x v="2"/>
    <x v="3"/>
    <n v="27.9171234084296"/>
    <n v="27.9171234084296"/>
    <n v="2.79171234084296E+16"/>
    <x v="5"/>
    <n v="6015"/>
    <s v="No"/>
    <x v="0"/>
    <n v="2290.1375940384701"/>
    <n v="2.29013759403847E+16"/>
    <n v="221.29832567724199"/>
    <n v="2.21298325677242E+16"/>
    <x v="405"/>
    <n v="89.1"/>
  </r>
  <r>
    <x v="5"/>
    <n v="64"/>
    <x v="0"/>
    <x v="0"/>
    <x v="1"/>
    <x v="0"/>
    <x v="0"/>
    <x v="6009"/>
    <x v="0"/>
    <x v="1"/>
    <n v="27.910748177896"/>
    <n v="2.7910748177896001"/>
    <n v="2791074817789600"/>
    <x v="5"/>
    <n v="6016"/>
    <s v="No"/>
    <x v="0"/>
    <n v="214.27570415036101"/>
    <n v="2142757041503610"/>
    <n v="23.2932291873"/>
    <n v="2329322918730000"/>
    <x v="170"/>
    <n v="90.9"/>
  </r>
  <r>
    <x v="5"/>
    <n v="43"/>
    <x v="1"/>
    <x v="4"/>
    <x v="1"/>
    <x v="1"/>
    <x v="2"/>
    <x v="6010"/>
    <x v="1"/>
    <x v="2"/>
    <n v="27.894127235975802"/>
    <n v="27.894127235975802"/>
    <n v="2.78941272359758E+16"/>
    <x v="5"/>
    <n v="6017"/>
    <s v="No"/>
    <x v="0"/>
    <n v="1847.9326287419899"/>
    <n v="1.84793262874199E+16"/>
    <n v="231.68334727839101"/>
    <n v="2.31683347278391E+16"/>
    <x v="77"/>
    <n v="90.3"/>
  </r>
  <r>
    <x v="5"/>
    <n v="62"/>
    <x v="0"/>
    <x v="8"/>
    <x v="1"/>
    <x v="1"/>
    <x v="0"/>
    <x v="6011"/>
    <x v="1"/>
    <x v="1"/>
    <n v="27.8802928571377"/>
    <n v="27.8802928571377"/>
    <n v="2.78802928571377E+16"/>
    <x v="5"/>
    <n v="6018"/>
    <s v="No"/>
    <x v="0"/>
    <n v="1475.42646922889"/>
    <n v="1.47542646922889E+16"/>
    <n v="16.603803501474399"/>
    <n v="1660380350147440"/>
    <x v="35"/>
    <n v="100.1"/>
  </r>
  <r>
    <x v="5"/>
    <n v="70"/>
    <x v="0"/>
    <x v="0"/>
    <x v="2"/>
    <x v="0"/>
    <x v="3"/>
    <x v="6012"/>
    <x v="0"/>
    <x v="1"/>
    <n v="27.861882668044998"/>
    <n v="27.861882668044998"/>
    <n v="2.7861882668045E+16"/>
    <x v="5"/>
    <n v="6019"/>
    <s v="Si"/>
    <x v="1"/>
    <n v="230.54128091487101"/>
    <n v="2305412809148710"/>
    <n v="225.842317761505"/>
    <n v="2.25842317761505E+16"/>
    <x v="377"/>
    <n v="105.2"/>
  </r>
  <r>
    <x v="5"/>
    <n v="69"/>
    <x v="0"/>
    <x v="2"/>
    <x v="3"/>
    <x v="0"/>
    <x v="3"/>
    <x v="6013"/>
    <x v="0"/>
    <x v="0"/>
    <n v="27.835510169281001"/>
    <n v="27.835510169281001"/>
    <n v="2.7835510169281E+16"/>
    <x v="5"/>
    <n v="6020"/>
    <s v="No"/>
    <x v="0"/>
    <n v="2394.0981811322199"/>
    <n v="2.39409818113222E+16"/>
    <n v="227.24110762255299"/>
    <n v="2.27241107622553E+16"/>
    <x v="286"/>
    <n v="98.8"/>
  </r>
  <r>
    <x v="5"/>
    <n v="51"/>
    <x v="1"/>
    <x v="0"/>
    <x v="1"/>
    <x v="1"/>
    <x v="1"/>
    <x v="6014"/>
    <x v="1"/>
    <x v="1"/>
    <n v="27.7774929562013"/>
    <n v="2.7777492956201302"/>
    <n v="2777749295620130"/>
    <x v="5"/>
    <n v="6021"/>
    <s v="No"/>
    <x v="0"/>
    <n v="1936.6431260551301"/>
    <n v="1.93664312605513E+16"/>
    <n v="23.338963812786201"/>
    <n v="2333896381278620"/>
    <x v="98"/>
    <n v="87.3"/>
  </r>
  <r>
    <x v="5"/>
    <n v="68"/>
    <x v="1"/>
    <x v="5"/>
    <x v="1"/>
    <x v="0"/>
    <x v="3"/>
    <x v="6015"/>
    <x v="0"/>
    <x v="1"/>
    <n v="27.770570001027799"/>
    <n v="0.277705700010278"/>
    <n v="277705700010278"/>
    <x v="5"/>
    <n v="6022"/>
    <s v="No"/>
    <x v="0"/>
    <n v="2342.88671384074"/>
    <n v="2.34288671384074E+16"/>
    <n v="226.28842822086301"/>
    <n v="2.26288428220863E+16"/>
    <x v="137"/>
    <n v="90.1"/>
  </r>
  <r>
    <x v="5"/>
    <n v="53"/>
    <x v="1"/>
    <x v="4"/>
    <x v="1"/>
    <x v="0"/>
    <x v="1"/>
    <x v="6016"/>
    <x v="1"/>
    <x v="3"/>
    <n v="27.7682494298171"/>
    <n v="27.7682494298171"/>
    <n v="2.77682494298171E+16"/>
    <x v="5"/>
    <n v="6023"/>
    <s v="No"/>
    <x v="0"/>
    <n v="212.3882981077"/>
    <n v="2123882981077000"/>
    <n v="24.127393551295299"/>
    <n v="2412739355129530"/>
    <x v="83"/>
    <n v="89.9"/>
  </r>
  <r>
    <x v="5"/>
    <n v="54"/>
    <x v="0"/>
    <x v="4"/>
    <x v="2"/>
    <x v="3"/>
    <x v="1"/>
    <x v="6017"/>
    <x v="1"/>
    <x v="1"/>
    <n v="27.726806140701299"/>
    <n v="27.726806140701299"/>
    <n v="2.77268061407013E+16"/>
    <x v="5"/>
    <n v="6024"/>
    <s v="No"/>
    <x v="0"/>
    <n v="23.0946631518351"/>
    <n v="230946631518351"/>
    <n v="25.2557384971972"/>
    <n v="2525573849719720"/>
    <x v="158"/>
    <n v="92.1"/>
  </r>
  <r>
    <x v="5"/>
    <n v="52"/>
    <x v="1"/>
    <x v="5"/>
    <x v="3"/>
    <x v="1"/>
    <x v="1"/>
    <x v="6018"/>
    <x v="1"/>
    <x v="1"/>
    <n v="27.614812661095801"/>
    <n v="27.614812661095801"/>
    <n v="2.76148126610958E+16"/>
    <x v="5"/>
    <n v="6025"/>
    <s v="No"/>
    <x v="0"/>
    <n v="1716.29122305235"/>
    <n v="1.71629122305235E+16"/>
    <n v="175.66157626395599"/>
    <n v="1.75661576263956E+16"/>
    <x v="171"/>
    <n v="83.9"/>
  </r>
  <r>
    <x v="5"/>
    <n v="58"/>
    <x v="1"/>
    <x v="2"/>
    <x v="2"/>
    <x v="3"/>
    <x v="0"/>
    <x v="6019"/>
    <x v="1"/>
    <x v="1"/>
    <n v="27.612862321445899"/>
    <n v="2.7612862321445899"/>
    <n v="2761286232144590"/>
    <x v="5"/>
    <n v="6026"/>
    <s v="No"/>
    <x v="0"/>
    <n v="217.507051824283"/>
    <n v="2175070518242830"/>
    <n v="240.83760524784799"/>
    <n v="2.40837605247848E+16"/>
    <x v="46"/>
    <n v="91.4"/>
  </r>
  <r>
    <x v="5"/>
    <n v="54"/>
    <x v="0"/>
    <x v="2"/>
    <x v="1"/>
    <x v="2"/>
    <x v="1"/>
    <x v="6020"/>
    <x v="1"/>
    <x v="1"/>
    <n v="27.5936403108763"/>
    <n v="0.275936403108763"/>
    <n v="275936403108763"/>
    <x v="5"/>
    <n v="6027"/>
    <s v="No"/>
    <x v="0"/>
    <n v="187.57470024998401"/>
    <n v="1875747002499840"/>
    <n v="213.853446190498"/>
    <n v="2.13853446190498E+16"/>
    <x v="232"/>
    <n v="90.6"/>
  </r>
  <r>
    <x v="5"/>
    <n v="45"/>
    <x v="0"/>
    <x v="1"/>
    <x v="1"/>
    <x v="1"/>
    <x v="1"/>
    <x v="6021"/>
    <x v="1"/>
    <x v="0"/>
    <n v="27.584137338441501"/>
    <n v="27.584137338441501"/>
    <n v="2.75841373384415E+16"/>
    <x v="5"/>
    <n v="6028"/>
    <s v="No"/>
    <x v="0"/>
    <n v="1763.7695379264901"/>
    <n v="1.76376953792649E+16"/>
    <n v="196.95972257719501"/>
    <n v="1.96959722577195E+16"/>
    <x v="98"/>
    <n v="90.7"/>
  </r>
  <r>
    <x v="5"/>
    <n v="52"/>
    <x v="1"/>
    <x v="5"/>
    <x v="1"/>
    <x v="3"/>
    <x v="1"/>
    <x v="6022"/>
    <x v="0"/>
    <x v="0"/>
    <n v="27.569019132773001"/>
    <n v="27.569019132773001"/>
    <n v="2.7569019132773E+16"/>
    <x v="5"/>
    <n v="6029"/>
    <s v="No"/>
    <x v="0"/>
    <n v="2263.0759822567402"/>
    <n v="2.26307598225674E+16"/>
    <n v="232.553447642874"/>
    <n v="2.32553447642874E+16"/>
    <x v="109"/>
    <n v="93.7"/>
  </r>
  <r>
    <x v="5"/>
    <n v="59"/>
    <x v="0"/>
    <x v="2"/>
    <x v="2"/>
    <x v="3"/>
    <x v="0"/>
    <x v="6023"/>
    <x v="0"/>
    <x v="1"/>
    <n v="27.568447122587202"/>
    <n v="27.568447122587202"/>
    <n v="2.75684471225872E+16"/>
    <x v="5"/>
    <n v="6030"/>
    <s v="No"/>
    <x v="0"/>
    <n v="231.67311872559699"/>
    <n v="2316731187255970"/>
    <n v="29.537328896051498"/>
    <n v="2953732889605150"/>
    <x v="248"/>
    <n v="94.5"/>
  </r>
  <r>
    <x v="5"/>
    <n v="59"/>
    <x v="1"/>
    <x v="11"/>
    <x v="1"/>
    <x v="3"/>
    <x v="0"/>
    <x v="6024"/>
    <x v="0"/>
    <x v="1"/>
    <n v="27.517180210823803"/>
    <n v="2.7517180210823802"/>
    <n v="2751718021082380"/>
    <x v="5"/>
    <n v="6031"/>
    <s v="No"/>
    <x v="0"/>
    <n v="209.144961087252"/>
    <n v="2091449610872520"/>
    <n v="220.39993457256699"/>
    <n v="2.20399934572567E+16"/>
    <x v="289"/>
    <n v="90.5"/>
  </r>
  <r>
    <x v="5"/>
    <n v="53"/>
    <x v="1"/>
    <x v="2"/>
    <x v="1"/>
    <x v="0"/>
    <x v="1"/>
    <x v="6025"/>
    <x v="1"/>
    <x v="1"/>
    <n v="27.498548354044303"/>
    <n v="2.7498548354044301"/>
    <n v="2749854835404430"/>
    <x v="5"/>
    <n v="6032"/>
    <s v="No"/>
    <x v="0"/>
    <n v="1894.7464057263901"/>
    <n v="1.89474640572639E+16"/>
    <n v="203.039629942934"/>
    <n v="2.03039629942934E+16"/>
    <x v="56"/>
    <n v="89.2"/>
  </r>
  <r>
    <x v="5"/>
    <n v="48"/>
    <x v="1"/>
    <x v="5"/>
    <x v="1"/>
    <x v="0"/>
    <x v="1"/>
    <x v="6026"/>
    <x v="0"/>
    <x v="3"/>
    <n v="27.496853083576902"/>
    <n v="2.74968530835769"/>
    <n v="2749685308357690"/>
    <x v="5"/>
    <n v="6033"/>
    <s v="No"/>
    <x v="0"/>
    <n v="187.30627349341901"/>
    <n v="1873062734934190"/>
    <n v="17.902934229390802"/>
    <n v="1790293422939080"/>
    <x v="142"/>
    <n v="88.8"/>
  </r>
  <r>
    <x v="5"/>
    <n v="68"/>
    <x v="0"/>
    <x v="1"/>
    <x v="2"/>
    <x v="3"/>
    <x v="3"/>
    <x v="6027"/>
    <x v="0"/>
    <x v="3"/>
    <n v="27.4899579522639"/>
    <n v="2.7489957952263899"/>
    <n v="2748995795226390"/>
    <x v="5"/>
    <n v="6034"/>
    <s v="No"/>
    <x v="0"/>
    <n v="224.70907690425801"/>
    <n v="2247090769042580"/>
    <n v="24.3122926183751"/>
    <n v="2431229261837510"/>
    <x v="28"/>
    <n v="94.1"/>
  </r>
  <r>
    <x v="5"/>
    <n v="64"/>
    <x v="1"/>
    <x v="5"/>
    <x v="2"/>
    <x v="0"/>
    <x v="0"/>
    <x v="6028"/>
    <x v="0"/>
    <x v="0"/>
    <n v="27.4429171920507"/>
    <n v="2.7442917192050702"/>
    <n v="2744291719205070"/>
    <x v="5"/>
    <n v="6035"/>
    <s v="No"/>
    <x v="0"/>
    <n v="236.780833025493"/>
    <n v="2367808330254930"/>
    <n v="254.410977877096"/>
    <n v="2.54410977877096E+16"/>
    <x v="200"/>
    <n v="101.5"/>
  </r>
  <r>
    <x v="5"/>
    <n v="64"/>
    <x v="1"/>
    <x v="0"/>
    <x v="1"/>
    <x v="0"/>
    <x v="0"/>
    <x v="6029"/>
    <x v="0"/>
    <x v="1"/>
    <n v="27.4104363986478"/>
    <n v="27.4104363986478"/>
    <n v="2.74104363986478E+16"/>
    <x v="5"/>
    <n v="6036"/>
    <s v="No"/>
    <x v="0"/>
    <n v="2408.5539483635098"/>
    <n v="2.40855394836351E+16"/>
    <n v="24.5248927075564"/>
    <n v="2452489270755640"/>
    <x v="225"/>
    <n v="91.2"/>
  </r>
  <r>
    <x v="5"/>
    <n v="51"/>
    <x v="1"/>
    <x v="15"/>
    <x v="1"/>
    <x v="3"/>
    <x v="1"/>
    <x v="6030"/>
    <x v="1"/>
    <x v="3"/>
    <n v="27.405947339346703"/>
    <n v="2.7405947339346701"/>
    <n v="2740594733934670"/>
    <x v="5"/>
    <n v="6037"/>
    <s v="No"/>
    <x v="0"/>
    <n v="2126.8641229793002"/>
    <n v="2.1268641229793E+16"/>
    <n v="225.91212188543199"/>
    <n v="2.25912121885432E+16"/>
    <x v="127"/>
    <n v="85"/>
  </r>
  <r>
    <x v="5"/>
    <n v="69"/>
    <x v="1"/>
    <x v="3"/>
    <x v="1"/>
    <x v="3"/>
    <x v="3"/>
    <x v="6031"/>
    <x v="0"/>
    <x v="1"/>
    <n v="27.403145444414701"/>
    <n v="27.403145444414701"/>
    <n v="2.74031454444147E+16"/>
    <x v="5"/>
    <n v="6038"/>
    <s v="No"/>
    <x v="0"/>
    <n v="1882.0696272830901"/>
    <n v="1.88206962728309E+16"/>
    <n v="250.86838176085499"/>
    <n v="2.50868381760855E+16"/>
    <x v="112"/>
    <n v="93.2"/>
  </r>
  <r>
    <x v="5"/>
    <n v="58"/>
    <x v="1"/>
    <x v="5"/>
    <x v="2"/>
    <x v="3"/>
    <x v="0"/>
    <x v="6032"/>
    <x v="1"/>
    <x v="3"/>
    <n v="27.390228098658"/>
    <n v="27.390228098658"/>
    <n v="2.7390228098658E+16"/>
    <x v="5"/>
    <n v="6039"/>
    <s v="No"/>
    <x v="0"/>
    <n v="2019.9292741755701"/>
    <n v="2.01992927417557E+16"/>
    <n v="245.88397093478599"/>
    <n v="2.45883970934786E+16"/>
    <x v="414"/>
    <n v="89.4"/>
  </r>
  <r>
    <x v="5"/>
    <n v="56"/>
    <x v="0"/>
    <x v="2"/>
    <x v="1"/>
    <x v="3"/>
    <x v="0"/>
    <x v="6033"/>
    <x v="0"/>
    <x v="0"/>
    <n v="27.369054767501702"/>
    <n v="27.369054767501702"/>
    <n v="2.73690547675017E+16"/>
    <x v="5"/>
    <n v="6040"/>
    <s v="No"/>
    <x v="0"/>
    <n v="2292.1462208541898"/>
    <n v="2.29214622085419E+16"/>
    <n v="250.41496261265601"/>
    <n v="2.50414962612656E+16"/>
    <x v="333"/>
    <n v="93.9"/>
  </r>
  <r>
    <x v="5"/>
    <n v="60"/>
    <x v="0"/>
    <x v="9"/>
    <x v="0"/>
    <x v="0"/>
    <x v="0"/>
    <x v="6034"/>
    <x v="0"/>
    <x v="2"/>
    <n v="27.350372416982299"/>
    <n v="2.73503724169823"/>
    <n v="2735037241698230"/>
    <x v="5"/>
    <n v="6041"/>
    <s v="No"/>
    <x v="0"/>
    <n v="2277.35807645667"/>
    <n v="2.27735807645667E+16"/>
    <n v="216.699539467525"/>
    <n v="2.16699539467525E+16"/>
    <x v="372"/>
    <n v="100.1"/>
  </r>
  <r>
    <x v="5"/>
    <n v="52"/>
    <x v="1"/>
    <x v="8"/>
    <x v="3"/>
    <x v="2"/>
    <x v="1"/>
    <x v="6035"/>
    <x v="0"/>
    <x v="2"/>
    <n v="27.3380828176041"/>
    <n v="27.3380828176041"/>
    <n v="2.73380828176041E+16"/>
    <x v="5"/>
    <n v="6042"/>
    <s v="No"/>
    <x v="0"/>
    <n v="2181.8816566393298"/>
    <n v="2.18188165663933E+16"/>
    <n v="24.318967673243499"/>
    <n v="2431896767324350"/>
    <x v="57"/>
    <n v="92.5"/>
  </r>
  <r>
    <x v="5"/>
    <n v="57"/>
    <x v="1"/>
    <x v="6"/>
    <x v="1"/>
    <x v="0"/>
    <x v="0"/>
    <x v="6036"/>
    <x v="1"/>
    <x v="1"/>
    <n v="27.289800766447996"/>
    <n v="2.7289800766447998"/>
    <n v="2728980076644800"/>
    <x v="5"/>
    <n v="6043"/>
    <s v="No"/>
    <x v="0"/>
    <n v="2079.14421274406"/>
    <n v="2.07914421274406E+16"/>
    <n v="237.689577514945"/>
    <n v="2.37689577514945E+16"/>
    <x v="35"/>
    <n v="94.6"/>
  </r>
  <r>
    <x v="5"/>
    <n v="60"/>
    <x v="1"/>
    <x v="1"/>
    <x v="1"/>
    <x v="3"/>
    <x v="0"/>
    <x v="6037"/>
    <x v="0"/>
    <x v="3"/>
    <n v="27.264070946370801"/>
    <n v="27.264070946370801"/>
    <n v="2.72640709463708E+16"/>
    <x v="5"/>
    <n v="6044"/>
    <s v="No"/>
    <x v="0"/>
    <n v="193.345682155943"/>
    <n v="1933456821559430"/>
    <n v="23.358800371214301"/>
    <n v="2335880037121430"/>
    <x v="421"/>
    <n v="96.5"/>
  </r>
  <r>
    <x v="5"/>
    <n v="50"/>
    <x v="1"/>
    <x v="2"/>
    <x v="1"/>
    <x v="2"/>
    <x v="1"/>
    <x v="6038"/>
    <x v="0"/>
    <x v="2"/>
    <n v="27.245234071379802"/>
    <n v="27.245234071379802"/>
    <n v="2.72452340713798E+16"/>
    <x v="5"/>
    <n v="6045"/>
    <s v="No"/>
    <x v="0"/>
    <n v="2105.4877463653302"/>
    <n v="2.10548774636533E+16"/>
    <n v="183.08948743313101"/>
    <n v="1.83089487433131E+16"/>
    <x v="108"/>
    <n v="90"/>
  </r>
  <r>
    <x v="5"/>
    <n v="60"/>
    <x v="1"/>
    <x v="2"/>
    <x v="1"/>
    <x v="2"/>
    <x v="0"/>
    <x v="6039"/>
    <x v="2"/>
    <x v="3"/>
    <n v="27.237093812307702"/>
    <n v="27.237093812307702"/>
    <n v="2.72370938123077E+16"/>
    <x v="5"/>
    <n v="6046"/>
    <s v="No"/>
    <x v="0"/>
    <n v="2273.69221299944"/>
    <n v="2.27369221299944E+16"/>
    <n v="23.0084102596592"/>
    <n v="2300841025965920"/>
    <x v="50"/>
    <n v="92"/>
  </r>
  <r>
    <x v="5"/>
    <n v="58"/>
    <x v="0"/>
    <x v="3"/>
    <x v="3"/>
    <x v="3"/>
    <x v="0"/>
    <x v="6040"/>
    <x v="0"/>
    <x v="1"/>
    <n v="27.234187602841899"/>
    <n v="2.7234187602841899"/>
    <n v="2723418760284190"/>
    <x v="5"/>
    <n v="6047"/>
    <s v="Si"/>
    <x v="1"/>
    <n v="2410.3314010611598"/>
    <n v="2.41033140106116E+16"/>
    <n v="234.25484664368901"/>
    <n v="2.34254846643689E+16"/>
    <x v="322"/>
    <n v="98.1"/>
  </r>
  <r>
    <x v="5"/>
    <n v="52"/>
    <x v="1"/>
    <x v="0"/>
    <x v="1"/>
    <x v="0"/>
    <x v="1"/>
    <x v="6041"/>
    <x v="2"/>
    <x v="1"/>
    <n v="27.185341493827302"/>
    <n v="2.7185341493827302"/>
    <n v="2718534149382730"/>
    <x v="5"/>
    <n v="6048"/>
    <s v="Si"/>
    <x v="1"/>
    <n v="2230.54332554661"/>
    <n v="2.23054332554661E+16"/>
    <n v="21.569730024188999"/>
    <n v="2156973002418900"/>
    <x v="355"/>
    <n v="87.2"/>
  </r>
  <r>
    <x v="5"/>
    <n v="56"/>
    <x v="1"/>
    <x v="3"/>
    <x v="3"/>
    <x v="2"/>
    <x v="0"/>
    <x v="6042"/>
    <x v="1"/>
    <x v="2"/>
    <n v="27.162465929099302"/>
    <n v="27.162465929099302"/>
    <n v="2.71624659290993E+16"/>
    <x v="5"/>
    <n v="6049"/>
    <s v="No"/>
    <x v="0"/>
    <n v="224.65492464623"/>
    <n v="2246549246462300"/>
    <n v="202.33190979241101"/>
    <n v="2.02331909792411E+16"/>
    <x v="182"/>
    <n v="99.1"/>
  </r>
  <r>
    <x v="5"/>
    <n v="50"/>
    <x v="1"/>
    <x v="2"/>
    <x v="1"/>
    <x v="1"/>
    <x v="1"/>
    <x v="6043"/>
    <x v="1"/>
    <x v="1"/>
    <n v="27.146977677461599"/>
    <n v="27.146977677461599"/>
    <n v="2.71469776774616E+16"/>
    <x v="5"/>
    <n v="6050"/>
    <s v="No"/>
    <x v="0"/>
    <n v="166.33622244274201"/>
    <n v="1663362224427420"/>
    <n v="23.4734823735307"/>
    <n v="2347348237353070"/>
    <x v="262"/>
    <n v="89"/>
  </r>
  <r>
    <x v="5"/>
    <n v="68"/>
    <x v="0"/>
    <x v="7"/>
    <x v="1"/>
    <x v="0"/>
    <x v="3"/>
    <x v="6044"/>
    <x v="1"/>
    <x v="3"/>
    <n v="27.116829305669899"/>
    <n v="2.7116829305669898"/>
    <n v="2711682930566990"/>
    <x v="5"/>
    <n v="6051"/>
    <s v="No"/>
    <x v="0"/>
    <n v="2002.0400017683901"/>
    <n v="2.00204000176839E+16"/>
    <n v="226.27863394123099"/>
    <n v="2.26278633941231E+16"/>
    <x v="74"/>
    <n v="87.7"/>
  </r>
  <r>
    <x v="5"/>
    <n v="59"/>
    <x v="1"/>
    <x v="10"/>
    <x v="2"/>
    <x v="0"/>
    <x v="0"/>
    <x v="6045"/>
    <x v="0"/>
    <x v="0"/>
    <n v="27.0504461271263"/>
    <n v="27.0504461271263"/>
    <n v="2.70504461271263E+16"/>
    <x v="5"/>
    <n v="6052"/>
    <s v="No"/>
    <x v="0"/>
    <n v="208.640952098188"/>
    <n v="2086409520981880"/>
    <n v="215.16827486222499"/>
    <n v="2.15168274862225E+16"/>
    <x v="46"/>
    <n v="88.5"/>
  </r>
  <r>
    <x v="5"/>
    <n v="48"/>
    <x v="0"/>
    <x v="0"/>
    <x v="1"/>
    <x v="2"/>
    <x v="1"/>
    <x v="6046"/>
    <x v="1"/>
    <x v="3"/>
    <n v="27.0019967211561"/>
    <n v="0.27001996721156102"/>
    <n v="270019967211561"/>
    <x v="5"/>
    <n v="6053"/>
    <s v="No"/>
    <x v="0"/>
    <n v="1963.9145009900799"/>
    <n v="1.96391450099008E+16"/>
    <n v="20.911839337326999"/>
    <n v="2091183933732700"/>
    <x v="244"/>
    <n v="88.1"/>
  </r>
  <r>
    <x v="5"/>
    <n v="47"/>
    <x v="1"/>
    <x v="4"/>
    <x v="1"/>
    <x v="1"/>
    <x v="1"/>
    <x v="6047"/>
    <x v="1"/>
    <x v="1"/>
    <n v="26.987337395059701"/>
    <n v="26.987337395059701"/>
    <n v="2.69873373950597E+16"/>
    <x v="5"/>
    <n v="6054"/>
    <s v="No"/>
    <x v="0"/>
    <n v="17.188349202657101"/>
    <n v="171883492026571"/>
    <n v="213.757166198802"/>
    <n v="2.13757166198802E+16"/>
    <x v="113"/>
    <n v="85.1"/>
  </r>
  <r>
    <x v="5"/>
    <n v="53"/>
    <x v="0"/>
    <x v="9"/>
    <x v="0"/>
    <x v="2"/>
    <x v="1"/>
    <x v="6048"/>
    <x v="2"/>
    <x v="0"/>
    <n v="26.940558772976999"/>
    <n v="2.6940558772976999"/>
    <n v="2694055877297700"/>
    <x v="5"/>
    <n v="6055"/>
    <s v="No"/>
    <x v="0"/>
    <n v="2184.5199359373901"/>
    <n v="2.18451993593739E+16"/>
    <n v="23.8772728728853"/>
    <n v="2387727287288530"/>
    <x v="147"/>
    <n v="92.2"/>
  </r>
  <r>
    <x v="5"/>
    <n v="59"/>
    <x v="0"/>
    <x v="2"/>
    <x v="1"/>
    <x v="3"/>
    <x v="0"/>
    <x v="6049"/>
    <x v="1"/>
    <x v="3"/>
    <n v="26.938678747054301"/>
    <n v="26.938678747054301"/>
    <n v="2.69386787470543E+16"/>
    <x v="5"/>
    <n v="6056"/>
    <s v="No"/>
    <x v="0"/>
    <n v="2329.8517756255101"/>
    <n v="2.32985177562551E+16"/>
    <n v="20.714838310136798"/>
    <n v="2071483831013680"/>
    <x v="39"/>
    <n v="97.3"/>
  </r>
  <r>
    <x v="5"/>
    <n v="48"/>
    <x v="0"/>
    <x v="16"/>
    <x v="2"/>
    <x v="0"/>
    <x v="1"/>
    <x v="6050"/>
    <x v="0"/>
    <x v="0"/>
    <n v="26.920886223719201"/>
    <n v="26.920886223719201"/>
    <n v="2.69208862237192E+16"/>
    <x v="5"/>
    <n v="6057"/>
    <s v="No"/>
    <x v="0"/>
    <n v="184.53065506368301"/>
    <n v="1845306550636830"/>
    <n v="239.90278048644001"/>
    <n v="2.3990278048644E+16"/>
    <x v="77"/>
    <n v="89.4"/>
  </r>
  <r>
    <x v="5"/>
    <n v="63"/>
    <x v="1"/>
    <x v="2"/>
    <x v="0"/>
    <x v="3"/>
    <x v="0"/>
    <x v="6051"/>
    <x v="0"/>
    <x v="1"/>
    <n v="26.895006559464299"/>
    <n v="26.895006559464299"/>
    <n v="2.68950065594643E+16"/>
    <x v="5"/>
    <n v="6058"/>
    <s v="No"/>
    <x v="0"/>
    <n v="1990.69072955811"/>
    <n v="1.99069072955811E+16"/>
    <n v="2.7560211200716198"/>
    <n v="275602112007162"/>
    <x v="418"/>
    <n v="96.2"/>
  </r>
  <r>
    <x v="5"/>
    <n v="54"/>
    <x v="1"/>
    <x v="2"/>
    <x v="1"/>
    <x v="3"/>
    <x v="1"/>
    <x v="6052"/>
    <x v="0"/>
    <x v="1"/>
    <n v="26.8727550610283"/>
    <n v="2.6872755061028299"/>
    <n v="2687275506102830"/>
    <x v="5"/>
    <n v="6059"/>
    <s v="No"/>
    <x v="0"/>
    <n v="1890.7565211936001"/>
    <n v="1.8907565211936E+16"/>
    <n v="230.571984568044"/>
    <n v="2.30571984568044E+16"/>
    <x v="151"/>
    <n v="86.3"/>
  </r>
  <r>
    <x v="5"/>
    <n v="64"/>
    <x v="1"/>
    <x v="6"/>
    <x v="1"/>
    <x v="0"/>
    <x v="0"/>
    <x v="5443"/>
    <x v="1"/>
    <x v="3"/>
    <n v="26.865975222463899"/>
    <n v="26.865975222463899"/>
    <n v="2.68659752224639E+16"/>
    <x v="5"/>
    <n v="6060"/>
    <s v="No"/>
    <x v="0"/>
    <n v="1953.5785649080201"/>
    <n v="1.95357856490802E+16"/>
    <n v="222.09969596371101"/>
    <n v="2.22099695963711E+16"/>
    <x v="117"/>
    <n v="94.4"/>
  </r>
  <r>
    <x v="5"/>
    <n v="61"/>
    <x v="1"/>
    <x v="9"/>
    <x v="2"/>
    <x v="2"/>
    <x v="0"/>
    <x v="6053"/>
    <x v="1"/>
    <x v="0"/>
    <n v="26.858978378675399"/>
    <n v="26.858978378675399"/>
    <n v="2.68589783786754E+16"/>
    <x v="5"/>
    <n v="6061"/>
    <s v="No"/>
    <x v="0"/>
    <n v="1866.6804467003401"/>
    <n v="1.86668044670034E+16"/>
    <n v="232.43956114358599"/>
    <n v="2.32439561143586E+16"/>
    <x v="336"/>
    <n v="94.4"/>
  </r>
  <r>
    <x v="5"/>
    <n v="67"/>
    <x v="0"/>
    <x v="9"/>
    <x v="2"/>
    <x v="0"/>
    <x v="3"/>
    <x v="6054"/>
    <x v="1"/>
    <x v="3"/>
    <n v="26.855049215651398"/>
    <n v="26.855049215651398"/>
    <n v="2.68550492156514E+16"/>
    <x v="5"/>
    <n v="6062"/>
    <s v="No"/>
    <x v="0"/>
    <n v="2018.5494794087299"/>
    <n v="2.01854947940873E+16"/>
    <n v="198.33007889158901"/>
    <n v="1.98330078891589E+16"/>
    <x v="146"/>
    <n v="99"/>
  </r>
  <r>
    <x v="5"/>
    <n v="46"/>
    <x v="0"/>
    <x v="0"/>
    <x v="3"/>
    <x v="2"/>
    <x v="1"/>
    <x v="6055"/>
    <x v="1"/>
    <x v="2"/>
    <n v="26.815770621519"/>
    <n v="2.6815770621518999"/>
    <n v="2681577062151900"/>
    <x v="5"/>
    <n v="6063"/>
    <s v="No"/>
    <x v="0"/>
    <n v="1823.7055365451099"/>
    <n v="1.82370553654511E+16"/>
    <n v="246.751674937693"/>
    <n v="2.46751674937693E+16"/>
    <x v="205"/>
    <n v="87.9"/>
  </r>
  <r>
    <x v="5"/>
    <n v="68"/>
    <x v="1"/>
    <x v="8"/>
    <x v="3"/>
    <x v="0"/>
    <x v="3"/>
    <x v="6056"/>
    <x v="0"/>
    <x v="1"/>
    <n v="26.784303200807102"/>
    <n v="2.67843032008071"/>
    <n v="2678430320080710"/>
    <x v="5"/>
    <n v="6064"/>
    <s v="No"/>
    <x v="0"/>
    <n v="20.841653847927699"/>
    <n v="208416538479277"/>
    <n v="236.68106248775501"/>
    <n v="2.36681062487755E+16"/>
    <x v="229"/>
    <n v="90.7"/>
  </r>
  <r>
    <x v="5"/>
    <n v="58"/>
    <x v="1"/>
    <x v="0"/>
    <x v="1"/>
    <x v="2"/>
    <x v="0"/>
    <x v="6057"/>
    <x v="1"/>
    <x v="3"/>
    <n v="26.762034604910301"/>
    <n v="26.762034604910301"/>
    <n v="2.67620346049103E+16"/>
    <x v="5"/>
    <n v="6065"/>
    <s v="No"/>
    <x v="0"/>
    <n v="2056.2454252218399"/>
    <n v="2.05624542522184E+16"/>
    <n v="20.2942095156261"/>
    <n v="2029420951562610"/>
    <x v="131"/>
    <n v="92.5"/>
  </r>
  <r>
    <x v="5"/>
    <n v="52"/>
    <x v="0"/>
    <x v="5"/>
    <x v="1"/>
    <x v="2"/>
    <x v="1"/>
    <x v="6058"/>
    <x v="2"/>
    <x v="1"/>
    <n v="26.755208802964301"/>
    <n v="26.755208802964301"/>
    <n v="2.67552088029643E+16"/>
    <x v="5"/>
    <n v="6066"/>
    <s v="No"/>
    <x v="0"/>
    <n v="2150.4557837563202"/>
    <n v="2.15045578375632E+16"/>
    <n v="18.345546899052"/>
    <n v="1834554689905200"/>
    <x v="10"/>
    <n v="87.8"/>
  </r>
  <r>
    <x v="5"/>
    <n v="50"/>
    <x v="0"/>
    <x v="5"/>
    <x v="1"/>
    <x v="1"/>
    <x v="1"/>
    <x v="6059"/>
    <x v="1"/>
    <x v="2"/>
    <n v="26.644811598734503"/>
    <n v="0.26644811598734502"/>
    <n v="266448115987345"/>
    <x v="5"/>
    <n v="6067"/>
    <s v="No"/>
    <x v="0"/>
    <n v="1915.81948734562"/>
    <n v="1.91581948734562E+16"/>
    <n v="204.83524278613999"/>
    <n v="2.0483524278614E+16"/>
    <x v="26"/>
    <n v="90.6"/>
  </r>
  <r>
    <x v="5"/>
    <n v="53"/>
    <x v="0"/>
    <x v="8"/>
    <x v="1"/>
    <x v="2"/>
    <x v="1"/>
    <x v="6060"/>
    <x v="1"/>
    <x v="1"/>
    <n v="26.603645463386702"/>
    <n v="26.603645463386702"/>
    <n v="2.66036454633867E+16"/>
    <x v="5"/>
    <n v="6068"/>
    <s v="No"/>
    <x v="0"/>
    <n v="2270.20198947061"/>
    <n v="2.27020198947061E+16"/>
    <n v="184.57979279282799"/>
    <n v="1.84579792792828E+16"/>
    <x v="236"/>
    <n v="89"/>
  </r>
  <r>
    <x v="5"/>
    <n v="60"/>
    <x v="1"/>
    <x v="0"/>
    <x v="1"/>
    <x v="3"/>
    <x v="0"/>
    <x v="6061"/>
    <x v="0"/>
    <x v="3"/>
    <n v="26.5626708989534"/>
    <n v="26.5626708989534"/>
    <n v="2.65626708989534E+16"/>
    <x v="5"/>
    <n v="6069"/>
    <s v="Si"/>
    <x v="1"/>
    <n v="2118.3667293715898"/>
    <n v="2.11836672937159E+16"/>
    <n v="223.51065015508601"/>
    <n v="2.23510650155086E+16"/>
    <x v="71"/>
    <n v="94.2"/>
  </r>
  <r>
    <x v="5"/>
    <n v="58"/>
    <x v="1"/>
    <x v="2"/>
    <x v="3"/>
    <x v="0"/>
    <x v="0"/>
    <x v="6062"/>
    <x v="0"/>
    <x v="1"/>
    <n v="26.539736272496597"/>
    <n v="2.6539736272496599"/>
    <n v="2653973627249660"/>
    <x v="5"/>
    <n v="6070"/>
    <s v="No"/>
    <x v="0"/>
    <n v="209.96805728373701"/>
    <n v="2099680572837370"/>
    <n v="185.04845398059899"/>
    <n v="1.85048453980599E+16"/>
    <x v="312"/>
    <n v="98.2"/>
  </r>
  <r>
    <x v="5"/>
    <n v="65"/>
    <x v="0"/>
    <x v="2"/>
    <x v="0"/>
    <x v="3"/>
    <x v="3"/>
    <x v="6063"/>
    <x v="0"/>
    <x v="1"/>
    <n v="26.476032501893599"/>
    <n v="2.64760325018936"/>
    <n v="2647603250189360"/>
    <x v="5"/>
    <n v="6071"/>
    <s v="Si"/>
    <x v="1"/>
    <n v="2366.57838123289"/>
    <n v="2.36657838123289E+16"/>
    <n v="275.29795006853499"/>
    <n v="2.75297950068535E+16"/>
    <x v="405"/>
    <n v="100"/>
  </r>
  <r>
    <x v="5"/>
    <n v="54"/>
    <x v="0"/>
    <x v="6"/>
    <x v="1"/>
    <x v="3"/>
    <x v="1"/>
    <x v="6064"/>
    <x v="2"/>
    <x v="3"/>
    <n v="26.453848256523798"/>
    <n v="0.26453848256523799"/>
    <n v="264538482565238"/>
    <x v="5"/>
    <n v="6072"/>
    <s v="No"/>
    <x v="0"/>
    <n v="1801.11306937679"/>
    <n v="1.80111306937679E+16"/>
    <n v="207.75739504342701"/>
    <n v="2.07757395043427E+16"/>
    <x v="65"/>
    <n v="87.9"/>
  </r>
  <r>
    <x v="5"/>
    <n v="63"/>
    <x v="1"/>
    <x v="0"/>
    <x v="1"/>
    <x v="0"/>
    <x v="0"/>
    <x v="6065"/>
    <x v="1"/>
    <x v="1"/>
    <n v="26.427992194400499"/>
    <n v="26.427992194400499"/>
    <n v="2.64279921944005E+16"/>
    <x v="5"/>
    <n v="6073"/>
    <s v="No"/>
    <x v="0"/>
    <n v="2104.2696966083499"/>
    <n v="2.10426969660835E+16"/>
    <n v="259.87257299713502"/>
    <n v="2.59872572997135E+16"/>
    <x v="159"/>
    <n v="96.5"/>
  </r>
  <r>
    <x v="5"/>
    <n v="60"/>
    <x v="1"/>
    <x v="7"/>
    <x v="2"/>
    <x v="3"/>
    <x v="0"/>
    <x v="6066"/>
    <x v="1"/>
    <x v="1"/>
    <n v="26.418975568522299"/>
    <n v="2.6418975568522298"/>
    <n v="2641897556852230"/>
    <x v="5"/>
    <n v="6074"/>
    <s v="No"/>
    <x v="0"/>
    <n v="220.98115178467799"/>
    <n v="2209811517846780"/>
    <n v="228.97134523435"/>
    <n v="2.2897134523435E+16"/>
    <x v="137"/>
    <n v="87.8"/>
  </r>
  <r>
    <x v="5"/>
    <n v="60"/>
    <x v="0"/>
    <x v="11"/>
    <x v="1"/>
    <x v="3"/>
    <x v="0"/>
    <x v="6067"/>
    <x v="0"/>
    <x v="1"/>
    <n v="26.390765134301301"/>
    <n v="26.390765134301301"/>
    <n v="2.63907651343013E+16"/>
    <x v="5"/>
    <n v="6075"/>
    <s v="No"/>
    <x v="0"/>
    <n v="244.088193219114"/>
    <n v="2440881932191140"/>
    <n v="253.84526332813101"/>
    <n v="2.53845263328131E+16"/>
    <x v="134"/>
    <n v="99.4"/>
  </r>
  <r>
    <x v="5"/>
    <n v="63"/>
    <x v="0"/>
    <x v="16"/>
    <x v="1"/>
    <x v="3"/>
    <x v="0"/>
    <x v="6068"/>
    <x v="1"/>
    <x v="3"/>
    <n v="26.363743191855502"/>
    <n v="26.363743191855502"/>
    <n v="2.63637431918555E+16"/>
    <x v="5"/>
    <n v="6076"/>
    <s v="No"/>
    <x v="0"/>
    <n v="2280.5420395478"/>
    <n v="2.2805420395478E+16"/>
    <n v="245.79028920783301"/>
    <n v="2.45790289207833E+16"/>
    <x v="23"/>
    <n v="91.8"/>
  </r>
  <r>
    <x v="5"/>
    <n v="67"/>
    <x v="1"/>
    <x v="2"/>
    <x v="1"/>
    <x v="2"/>
    <x v="3"/>
    <x v="6069"/>
    <x v="1"/>
    <x v="1"/>
    <n v="26.356987359624103"/>
    <n v="2.6356987359624102"/>
    <n v="2635698735962410"/>
    <x v="5"/>
    <n v="6077"/>
    <s v="No"/>
    <x v="0"/>
    <n v="1881.9294990712899"/>
    <n v="1.88192949907129E+16"/>
    <n v="228.823910586122"/>
    <n v="2.28823910586122E+16"/>
    <x v="18"/>
    <n v="92.1"/>
  </r>
  <r>
    <x v="5"/>
    <n v="67"/>
    <x v="1"/>
    <x v="0"/>
    <x v="1"/>
    <x v="3"/>
    <x v="3"/>
    <x v="6070"/>
    <x v="0"/>
    <x v="3"/>
    <n v="26.3501369751644"/>
    <n v="26.3501369751644"/>
    <n v="2.63501369751644E+16"/>
    <x v="5"/>
    <n v="6078"/>
    <s v="No"/>
    <x v="0"/>
    <n v="2129.9637293855999"/>
    <n v="2.1299637293856E+16"/>
    <n v="22.719323688808899"/>
    <n v="2271932368880890"/>
    <x v="166"/>
    <n v="91.1"/>
  </r>
  <r>
    <x v="5"/>
    <n v="45"/>
    <x v="0"/>
    <x v="2"/>
    <x v="1"/>
    <x v="3"/>
    <x v="1"/>
    <x v="6071"/>
    <x v="1"/>
    <x v="3"/>
    <n v="26.332297061316002"/>
    <n v="26.332297061316002"/>
    <n v="2.6332297061316E+16"/>
    <x v="5"/>
    <n v="6079"/>
    <s v="No"/>
    <x v="0"/>
    <n v="2183.0023792414399"/>
    <n v="2.18300237924144E+16"/>
    <n v="192.51889083946"/>
    <n v="1.9251889083946E+16"/>
    <x v="218"/>
    <n v="90.1"/>
  </r>
  <r>
    <x v="5"/>
    <n v="57"/>
    <x v="0"/>
    <x v="15"/>
    <x v="1"/>
    <x v="0"/>
    <x v="0"/>
    <x v="6072"/>
    <x v="0"/>
    <x v="0"/>
    <n v="26.313062505502497"/>
    <n v="2.6313062505502498"/>
    <n v="2631306250550250"/>
    <x v="5"/>
    <n v="6080"/>
    <s v="No"/>
    <x v="0"/>
    <n v="2052.65612429661"/>
    <n v="2.05265612429661E+16"/>
    <n v="225.85577395383501"/>
    <n v="2.25855773953835E+16"/>
    <x v="19"/>
    <n v="91.8"/>
  </r>
  <r>
    <x v="5"/>
    <n v="50"/>
    <x v="0"/>
    <x v="18"/>
    <x v="1"/>
    <x v="0"/>
    <x v="1"/>
    <x v="6073"/>
    <x v="1"/>
    <x v="0"/>
    <n v="26.2883355143328"/>
    <n v="2.6288335514332801"/>
    <n v="2628833551433280"/>
    <x v="5"/>
    <n v="6081"/>
    <s v="No"/>
    <x v="0"/>
    <n v="1930.62704047903"/>
    <n v="1.93062704047903E+16"/>
    <n v="260.07230541607697"/>
    <n v="2.60072305416077E+16"/>
    <x v="600"/>
    <n v="92.1"/>
  </r>
  <r>
    <x v="5"/>
    <n v="45"/>
    <x v="0"/>
    <x v="11"/>
    <x v="2"/>
    <x v="0"/>
    <x v="1"/>
    <x v="6074"/>
    <x v="0"/>
    <x v="2"/>
    <n v="26.274395073874398"/>
    <n v="26.274395073874398"/>
    <n v="2.62743950738744E+16"/>
    <x v="5"/>
    <n v="6082"/>
    <s v="No"/>
    <x v="0"/>
    <n v="209.389316340748"/>
    <n v="2093893163407480"/>
    <n v="239.09112461838399"/>
    <n v="2.39091124618384E+16"/>
    <x v="78"/>
    <n v="88.8"/>
  </r>
  <r>
    <x v="5"/>
    <n v="59"/>
    <x v="0"/>
    <x v="0"/>
    <x v="1"/>
    <x v="0"/>
    <x v="0"/>
    <x v="6075"/>
    <x v="0"/>
    <x v="1"/>
    <n v="26.2320301976305"/>
    <n v="2.62320301976305"/>
    <n v="2623203019763050"/>
    <x v="5"/>
    <n v="6083"/>
    <s v="No"/>
    <x v="0"/>
    <n v="2356.1792275203802"/>
    <n v="2.35617922752038E+16"/>
    <n v="253.33643976709899"/>
    <n v="2.53336439767099E+16"/>
    <x v="305"/>
    <n v="93.9"/>
  </r>
  <r>
    <x v="5"/>
    <n v="52"/>
    <x v="1"/>
    <x v="9"/>
    <x v="1"/>
    <x v="0"/>
    <x v="1"/>
    <x v="6076"/>
    <x v="1"/>
    <x v="3"/>
    <n v="26.1667335417693"/>
    <n v="26.1667335417693"/>
    <n v="2.61667335417693E+16"/>
    <x v="5"/>
    <n v="6084"/>
    <s v="Si"/>
    <x v="1"/>
    <n v="2228.1865512353502"/>
    <n v="2.22818655123535E+16"/>
    <n v="24.403707781636999"/>
    <n v="2440370778163700"/>
    <x v="236"/>
    <n v="89"/>
  </r>
  <r>
    <x v="5"/>
    <n v="51"/>
    <x v="0"/>
    <x v="2"/>
    <x v="1"/>
    <x v="1"/>
    <x v="1"/>
    <x v="6077"/>
    <x v="1"/>
    <x v="3"/>
    <n v="26.1564087809912"/>
    <n v="2.61564087809912"/>
    <n v="2615640878099120"/>
    <x v="5"/>
    <n v="6085"/>
    <s v="No"/>
    <x v="0"/>
    <n v="183.66185675607099"/>
    <n v="1836618567560710"/>
    <n v="187.34331764091101"/>
    <n v="1.87343317640911E+16"/>
    <x v="174"/>
    <n v="81.2"/>
  </r>
  <r>
    <x v="5"/>
    <n v="55"/>
    <x v="0"/>
    <x v="0"/>
    <x v="1"/>
    <x v="2"/>
    <x v="0"/>
    <x v="6078"/>
    <x v="1"/>
    <x v="1"/>
    <n v="26.129931001103799"/>
    <n v="26.129931001103799"/>
    <n v="2.61299310011038E+16"/>
    <x v="5"/>
    <n v="6086"/>
    <s v="No"/>
    <x v="0"/>
    <n v="2146.6301374171999"/>
    <n v="2.1466301374172E+16"/>
    <n v="23.7336351674263"/>
    <n v="2373363516742630"/>
    <x v="303"/>
    <n v="94.5"/>
  </r>
  <r>
    <x v="5"/>
    <n v="62"/>
    <x v="1"/>
    <x v="2"/>
    <x v="1"/>
    <x v="2"/>
    <x v="0"/>
    <x v="6079"/>
    <x v="1"/>
    <x v="1"/>
    <n v="26.089557690657401"/>
    <n v="26.089557690657401"/>
    <n v="2.60895576906574E+16"/>
    <x v="5"/>
    <n v="6087"/>
    <s v="No"/>
    <x v="0"/>
    <n v="1971.0629634235099"/>
    <n v="1.97106296342351E+16"/>
    <n v="22.368219441562001"/>
    <n v="2236821944156200"/>
    <x v="88"/>
    <n v="92.3"/>
  </r>
  <r>
    <x v="5"/>
    <n v="62"/>
    <x v="0"/>
    <x v="0"/>
    <x v="0"/>
    <x v="3"/>
    <x v="0"/>
    <x v="6080"/>
    <x v="1"/>
    <x v="1"/>
    <n v="26.021153212243199"/>
    <n v="26.021153212243199"/>
    <n v="2602115321224320"/>
    <x v="5"/>
    <n v="6088"/>
    <s v="No"/>
    <x v="0"/>
    <n v="1934.2191600309"/>
    <n v="1.9342191600309E+16"/>
    <n v="230.12122510762001"/>
    <n v="2.3012122510762E+16"/>
    <x v="438"/>
    <n v="97.7"/>
  </r>
  <r>
    <x v="5"/>
    <n v="45"/>
    <x v="0"/>
    <x v="1"/>
    <x v="1"/>
    <x v="1"/>
    <x v="1"/>
    <x v="6081"/>
    <x v="1"/>
    <x v="2"/>
    <n v="25.968201009851597"/>
    <n v="2.5968201009851599"/>
    <n v="2596820100985160"/>
    <x v="5"/>
    <n v="6089"/>
    <s v="No"/>
    <x v="0"/>
    <n v="2017.68750262303"/>
    <n v="2.01768750262303E+16"/>
    <n v="212.64468885430401"/>
    <n v="2.12644688854304E+16"/>
    <x v="211"/>
    <n v="86.5"/>
  </r>
  <r>
    <x v="5"/>
    <n v="57"/>
    <x v="0"/>
    <x v="2"/>
    <x v="1"/>
    <x v="1"/>
    <x v="0"/>
    <x v="6082"/>
    <x v="0"/>
    <x v="1"/>
    <n v="25.901054057139202"/>
    <n v="2.5901054057139201"/>
    <n v="2590105405713920"/>
    <x v="5"/>
    <n v="6090"/>
    <s v="No"/>
    <x v="0"/>
    <n v="1793.2318290135599"/>
    <n v="1.79323182901356E+16"/>
    <n v="213.25018256577101"/>
    <n v="2.13250182565771E+16"/>
    <x v="75"/>
    <n v="92.1"/>
  </r>
  <r>
    <x v="5"/>
    <n v="57"/>
    <x v="1"/>
    <x v="8"/>
    <x v="1"/>
    <x v="0"/>
    <x v="0"/>
    <x v="6083"/>
    <x v="0"/>
    <x v="1"/>
    <n v="25.889562231587099"/>
    <n v="25.889562231587099"/>
    <n v="2.58895622315871E+16"/>
    <x v="5"/>
    <n v="6091"/>
    <s v="No"/>
    <x v="0"/>
    <n v="185.318104774874"/>
    <n v="1853181047748740"/>
    <n v="186.295803458157"/>
    <n v="1.86295803458157E+16"/>
    <x v="82"/>
    <n v="92.8"/>
  </r>
  <r>
    <x v="5"/>
    <n v="62"/>
    <x v="0"/>
    <x v="0"/>
    <x v="2"/>
    <x v="0"/>
    <x v="0"/>
    <x v="6084"/>
    <x v="1"/>
    <x v="3"/>
    <n v="25.8413522543072"/>
    <n v="25.8413522543072"/>
    <n v="2.58413522543072E+16"/>
    <x v="5"/>
    <n v="6092"/>
    <s v="No"/>
    <x v="0"/>
    <n v="201.621377758899"/>
    <n v="2016213777588990"/>
    <n v="186.809068702015"/>
    <n v="1.86809068702015E+16"/>
    <x v="70"/>
    <n v="97"/>
  </r>
  <r>
    <x v="5"/>
    <n v="64"/>
    <x v="0"/>
    <x v="15"/>
    <x v="1"/>
    <x v="0"/>
    <x v="0"/>
    <x v="6085"/>
    <x v="0"/>
    <x v="1"/>
    <n v="25.8150700445598"/>
    <n v="25.8150700445598"/>
    <n v="2.58150700445598E+16"/>
    <x v="5"/>
    <n v="6093"/>
    <s v="No"/>
    <x v="0"/>
    <n v="1931.7031080798299"/>
    <n v="1.93170310807983E+16"/>
    <n v="209.50224040190199"/>
    <n v="2.09502240401902E+16"/>
    <x v="197"/>
    <n v="90.5"/>
  </r>
  <r>
    <x v="5"/>
    <n v="68"/>
    <x v="1"/>
    <x v="3"/>
    <x v="3"/>
    <x v="3"/>
    <x v="3"/>
    <x v="6086"/>
    <x v="0"/>
    <x v="3"/>
    <n v="25.6704030813031"/>
    <n v="2.5670403081303101"/>
    <n v="2567040308130310"/>
    <x v="5"/>
    <n v="6094"/>
    <s v="No"/>
    <x v="0"/>
    <n v="2167.8661120511701"/>
    <n v="2.16786611205117E+16"/>
    <n v="246.859315917141"/>
    <n v="2.46859315917141E+16"/>
    <x v="314"/>
    <n v="94.5"/>
  </r>
  <r>
    <x v="5"/>
    <n v="53"/>
    <x v="0"/>
    <x v="2"/>
    <x v="1"/>
    <x v="0"/>
    <x v="1"/>
    <x v="6087"/>
    <x v="1"/>
    <x v="3"/>
    <n v="25.666915968027201"/>
    <n v="25.666915968027201"/>
    <n v="2566691596802720"/>
    <x v="5"/>
    <n v="6095"/>
    <s v="No"/>
    <x v="0"/>
    <n v="1946.3124824897"/>
    <n v="1.9463124824897E+16"/>
    <n v="20.6148652116904"/>
    <n v="2061486521169040"/>
    <x v="369"/>
    <n v="85.7"/>
  </r>
  <r>
    <x v="5"/>
    <n v="66"/>
    <x v="1"/>
    <x v="1"/>
    <x v="3"/>
    <x v="3"/>
    <x v="3"/>
    <x v="6088"/>
    <x v="1"/>
    <x v="3"/>
    <n v="25.654559271023899"/>
    <n v="2.56545592710239"/>
    <n v="2565455927102390"/>
    <x v="5"/>
    <n v="6096"/>
    <s v="No"/>
    <x v="0"/>
    <n v="19.052724193880898"/>
    <n v="190527241938809"/>
    <n v="224.20546384379"/>
    <n v="2.2420546384379E+16"/>
    <x v="121"/>
    <n v="87.3"/>
  </r>
  <r>
    <x v="5"/>
    <n v="50"/>
    <x v="0"/>
    <x v="5"/>
    <x v="1"/>
    <x v="0"/>
    <x v="1"/>
    <x v="6089"/>
    <x v="0"/>
    <x v="2"/>
    <n v="25.6195570245775"/>
    <n v="2.56195570245775"/>
    <n v="2561955702457750"/>
    <x v="5"/>
    <n v="6097"/>
    <s v="No"/>
    <x v="0"/>
    <n v="2341.5947170208701"/>
    <n v="2.34159471702087E+16"/>
    <n v="24.943537017820901"/>
    <n v="2494353701782090"/>
    <x v="46"/>
    <n v="85.3"/>
  </r>
  <r>
    <x v="5"/>
    <n v="64"/>
    <x v="1"/>
    <x v="17"/>
    <x v="1"/>
    <x v="2"/>
    <x v="0"/>
    <x v="6090"/>
    <x v="1"/>
    <x v="1"/>
    <n v="25.5760968190048"/>
    <n v="25.5760968190048"/>
    <n v="2.55760968190048E+16"/>
    <x v="5"/>
    <n v="6098"/>
    <s v="No"/>
    <x v="0"/>
    <n v="1765.78739069229"/>
    <n v="1.76578739069229E+16"/>
    <n v="216.59736742384999"/>
    <n v="2.1659736742385E+16"/>
    <x v="155"/>
    <n v="86.3"/>
  </r>
  <r>
    <x v="5"/>
    <n v="49"/>
    <x v="0"/>
    <x v="9"/>
    <x v="1"/>
    <x v="2"/>
    <x v="1"/>
    <x v="6091"/>
    <x v="0"/>
    <x v="1"/>
    <n v="25.546081278386499"/>
    <n v="2.5546081278386499"/>
    <n v="2554608127838650"/>
    <x v="5"/>
    <n v="6099"/>
    <s v="No"/>
    <x v="0"/>
    <n v="2016.7191357531401"/>
    <n v="2.01671913575314E+16"/>
    <n v="21.511051915990599"/>
    <n v="2151105191599060"/>
    <x v="25"/>
    <n v="85.5"/>
  </r>
  <r>
    <x v="5"/>
    <n v="51"/>
    <x v="1"/>
    <x v="5"/>
    <x v="1"/>
    <x v="0"/>
    <x v="1"/>
    <x v="6092"/>
    <x v="1"/>
    <x v="1"/>
    <n v="25.540980545317101"/>
    <n v="2.55409805453171"/>
    <n v="2554098054531710"/>
    <x v="5"/>
    <n v="6100"/>
    <s v="No"/>
    <x v="0"/>
    <n v="2236.8237091517799"/>
    <n v="2.23682370915178E+16"/>
    <n v="223.528751328612"/>
    <n v="2.23528751328612E+16"/>
    <x v="109"/>
    <n v="86.1"/>
  </r>
  <r>
    <x v="5"/>
    <n v="69"/>
    <x v="0"/>
    <x v="5"/>
    <x v="2"/>
    <x v="3"/>
    <x v="3"/>
    <x v="6093"/>
    <x v="1"/>
    <x v="3"/>
    <n v="25.4659035630891"/>
    <n v="25.4659035630891"/>
    <n v="2.54659035630891E+16"/>
    <x v="5"/>
    <n v="6101"/>
    <s v="No"/>
    <x v="0"/>
    <n v="2009.97324422214"/>
    <n v="2.00997324422214E+16"/>
    <n v="207.52484552882601"/>
    <n v="2.07524845528826E+16"/>
    <x v="71"/>
    <n v="94.7"/>
  </r>
  <r>
    <x v="5"/>
    <n v="67"/>
    <x v="1"/>
    <x v="16"/>
    <x v="3"/>
    <x v="1"/>
    <x v="3"/>
    <x v="6094"/>
    <x v="1"/>
    <x v="0"/>
    <n v="25.4617767160467"/>
    <n v="25.4617767160467"/>
    <n v="2546177671604670"/>
    <x v="5"/>
    <n v="6102"/>
    <s v="No"/>
    <x v="0"/>
    <n v="1849.77943592208"/>
    <n v="1.84977943592208E+16"/>
    <n v="169.61726147318001"/>
    <n v="1.6961726147318E+16"/>
    <x v="93"/>
    <n v="89.1"/>
  </r>
  <r>
    <x v="5"/>
    <n v="44"/>
    <x v="0"/>
    <x v="0"/>
    <x v="1"/>
    <x v="0"/>
    <x v="2"/>
    <x v="6095"/>
    <x v="0"/>
    <x v="1"/>
    <n v="25.453951495784899"/>
    <n v="25.453951495784899"/>
    <n v="2.54539514957849E+16"/>
    <x v="5"/>
    <n v="6103"/>
    <s v="No"/>
    <x v="0"/>
    <n v="1927.6690963649"/>
    <n v="1.9276690963649E+16"/>
    <n v="25.068195010324299"/>
    <n v="2506819501032430"/>
    <x v="201"/>
    <n v="93.5"/>
  </r>
  <r>
    <x v="5"/>
    <n v="68"/>
    <x v="1"/>
    <x v="8"/>
    <x v="2"/>
    <x v="3"/>
    <x v="3"/>
    <x v="6096"/>
    <x v="0"/>
    <x v="3"/>
    <n v="25.412729644712002"/>
    <n v="25.412729644712002"/>
    <n v="2.5412729644712E+16"/>
    <x v="5"/>
    <n v="6104"/>
    <s v="Si"/>
    <x v="1"/>
    <n v="206.96688051244399"/>
    <n v="2069668805124440"/>
    <n v="194.919887833106"/>
    <n v="1.94919887833106E+16"/>
    <x v="16"/>
    <n v="91.7"/>
  </r>
  <r>
    <x v="5"/>
    <n v="37"/>
    <x v="0"/>
    <x v="2"/>
    <x v="1"/>
    <x v="2"/>
    <x v="2"/>
    <x v="6097"/>
    <x v="0"/>
    <x v="0"/>
    <n v="25.387360368225998"/>
    <n v="25.387360368225998"/>
    <n v="2.5387360368226E+16"/>
    <x v="5"/>
    <n v="6105"/>
    <s v="No"/>
    <x v="0"/>
    <n v="2040.5149502070501"/>
    <n v="2.04051495020705E+16"/>
    <n v="231.345651616906"/>
    <n v="2.31345651616906E+16"/>
    <x v="601"/>
    <n v="79.599999999999994"/>
  </r>
  <r>
    <x v="5"/>
    <n v="51"/>
    <x v="1"/>
    <x v="8"/>
    <x v="1"/>
    <x v="1"/>
    <x v="1"/>
    <x v="6098"/>
    <x v="1"/>
    <x v="3"/>
    <n v="25.308148234960601"/>
    <n v="25.308148234960601"/>
    <n v="2.53081482349606E+16"/>
    <x v="5"/>
    <n v="6106"/>
    <s v="No"/>
    <x v="0"/>
    <n v="1821.5956926558099"/>
    <n v="1.82159569265581E+16"/>
    <n v="190.38178214176401"/>
    <n v="1.90381782141764E+16"/>
    <x v="31"/>
    <n v="84.6"/>
  </r>
  <r>
    <x v="5"/>
    <n v="60"/>
    <x v="0"/>
    <x v="2"/>
    <x v="1"/>
    <x v="0"/>
    <x v="0"/>
    <x v="6099"/>
    <x v="0"/>
    <x v="3"/>
    <n v="25.253890295345499"/>
    <n v="2.52538902953455"/>
    <n v="2525389029534550"/>
    <x v="5"/>
    <n v="6107"/>
    <s v="Si"/>
    <x v="1"/>
    <n v="2134.1352561304302"/>
    <n v="2.13413525613043E+16"/>
    <n v="247.389306416164"/>
    <n v="2.47389306416164E+16"/>
    <x v="189"/>
    <n v="94.1"/>
  </r>
  <r>
    <x v="5"/>
    <n v="54"/>
    <x v="1"/>
    <x v="10"/>
    <x v="1"/>
    <x v="3"/>
    <x v="1"/>
    <x v="6100"/>
    <x v="0"/>
    <x v="1"/>
    <n v="25.246589031825302"/>
    <n v="25.246589031825302"/>
    <n v="2.52465890318253E+16"/>
    <x v="5"/>
    <n v="6108"/>
    <s v="No"/>
    <x v="0"/>
    <n v="2221.6697652539601"/>
    <n v="2.22166976525396E+16"/>
    <n v="252.89398765278"/>
    <n v="2.5289398765278E+16"/>
    <x v="45"/>
    <n v="87.4"/>
  </r>
  <r>
    <x v="5"/>
    <n v="63"/>
    <x v="1"/>
    <x v="5"/>
    <x v="1"/>
    <x v="0"/>
    <x v="0"/>
    <x v="6101"/>
    <x v="1"/>
    <x v="1"/>
    <n v="25.207620525995299"/>
    <n v="25.207620525995299"/>
    <n v="2.52076205259953E+16"/>
    <x v="5"/>
    <n v="6109"/>
    <s v="No"/>
    <x v="0"/>
    <n v="1879.35002271233"/>
    <n v="1.87935002271233E+16"/>
    <n v="230.077896707973"/>
    <n v="2.30077896707973E+16"/>
    <x v="11"/>
    <n v="87.2"/>
  </r>
  <r>
    <x v="5"/>
    <n v="59"/>
    <x v="0"/>
    <x v="2"/>
    <x v="1"/>
    <x v="1"/>
    <x v="0"/>
    <x v="6102"/>
    <x v="1"/>
    <x v="1"/>
    <n v="25.047060571109999"/>
    <n v="25.047060571109999"/>
    <n v="2.504706057111E+16"/>
    <x v="5"/>
    <n v="6110"/>
    <s v="No"/>
    <x v="0"/>
    <n v="1845.8203636066501"/>
    <n v="1.84582036360665E+16"/>
    <n v="18.9303544992563"/>
    <n v="1893035449925630"/>
    <x v="74"/>
    <n v="90.3"/>
  </r>
  <r>
    <x v="5"/>
    <n v="60"/>
    <x v="0"/>
    <x v="9"/>
    <x v="1"/>
    <x v="2"/>
    <x v="0"/>
    <x v="6103"/>
    <x v="1"/>
    <x v="1"/>
    <n v="25.014382326344098"/>
    <n v="0.25014382326344098"/>
    <n v="250143823263441"/>
    <x v="5"/>
    <n v="6111"/>
    <s v="No"/>
    <x v="0"/>
    <n v="1872.9805442156201"/>
    <n v="1.87298054421562E+16"/>
    <n v="225.38091868051899"/>
    <n v="2.25380918680519E+16"/>
    <x v="197"/>
    <n v="89.6"/>
  </r>
  <r>
    <x v="5"/>
    <n v="48"/>
    <x v="0"/>
    <x v="0"/>
    <x v="0"/>
    <x v="3"/>
    <x v="1"/>
    <x v="6104"/>
    <x v="1"/>
    <x v="2"/>
    <n v="25.011095418455902"/>
    <n v="2.5011095418455902"/>
    <n v="2501109541845590"/>
    <x v="5"/>
    <n v="6112"/>
    <s v="No"/>
    <x v="0"/>
    <n v="211.42841348936801"/>
    <n v="2114284134893680"/>
    <n v="251.858867441119"/>
    <n v="2.51858867441119E+16"/>
    <x v="76"/>
    <n v="97"/>
  </r>
  <r>
    <x v="6"/>
    <n v="62"/>
    <x v="1"/>
    <x v="5"/>
    <x v="1"/>
    <x v="0"/>
    <x v="0"/>
    <x v="6105"/>
    <x v="1"/>
    <x v="3"/>
    <n v="29.9686591164504"/>
    <n v="29.9686591164504"/>
    <n v="2.99686591164504E+16"/>
    <x v="5"/>
    <n v="6113"/>
    <s v="No"/>
    <x v="0"/>
    <n v="2000.85554842895"/>
    <n v="2.00085554842895E+16"/>
    <n v="185.945363556009"/>
    <n v="1.85945363556009E+16"/>
    <x v="229"/>
    <n v="90.1"/>
  </r>
  <r>
    <x v="6"/>
    <n v="65"/>
    <x v="0"/>
    <x v="9"/>
    <x v="2"/>
    <x v="3"/>
    <x v="3"/>
    <x v="6106"/>
    <x v="1"/>
    <x v="1"/>
    <n v="29.967655131549201"/>
    <n v="29.967655131549201"/>
    <n v="2.99676551315492E+16"/>
    <x v="5"/>
    <n v="6114"/>
    <s v="No"/>
    <x v="0"/>
    <n v="1962.2438232341401"/>
    <n v="1.96224382323414E+16"/>
    <n v="206.507554538503"/>
    <n v="2.06507554538503E+16"/>
    <x v="315"/>
    <n v="99"/>
  </r>
  <r>
    <x v="6"/>
    <n v="52"/>
    <x v="0"/>
    <x v="8"/>
    <x v="1"/>
    <x v="3"/>
    <x v="1"/>
    <x v="6107"/>
    <x v="1"/>
    <x v="3"/>
    <n v="29.961036928474101"/>
    <n v="29.961036928474101"/>
    <n v="2.99610369284741E+16"/>
    <x v="5"/>
    <n v="6115"/>
    <s v="No"/>
    <x v="0"/>
    <n v="214.172487693596"/>
    <n v="2141724876935960"/>
    <n v="232.77137320254801"/>
    <n v="2.32771373202548E+16"/>
    <x v="15"/>
    <n v="91.8"/>
  </r>
  <r>
    <x v="6"/>
    <n v="60"/>
    <x v="1"/>
    <x v="7"/>
    <x v="2"/>
    <x v="3"/>
    <x v="0"/>
    <x v="6108"/>
    <x v="1"/>
    <x v="1"/>
    <n v="29.953253742521198"/>
    <n v="29.953253742521198"/>
    <n v="2.99532537425212E+16"/>
    <x v="5"/>
    <n v="6116"/>
    <s v="No"/>
    <x v="0"/>
    <n v="2084.7322290438901"/>
    <n v="2.08473222904389E+16"/>
    <n v="263.648711972721"/>
    <n v="2.63648711972721E+16"/>
    <x v="312"/>
    <n v="92.2"/>
  </r>
  <r>
    <x v="6"/>
    <n v="54"/>
    <x v="1"/>
    <x v="9"/>
    <x v="3"/>
    <x v="3"/>
    <x v="1"/>
    <x v="6109"/>
    <x v="0"/>
    <x v="1"/>
    <n v="29.9501329673244"/>
    <n v="29.9501329673244"/>
    <n v="2.99501329673244E+16"/>
    <x v="5"/>
    <n v="6117"/>
    <s v="No"/>
    <x v="0"/>
    <n v="2087.3037366530498"/>
    <n v="2.08730373665305E+16"/>
    <n v="220.981664979491"/>
    <n v="2.20981664979491E+16"/>
    <x v="144"/>
    <n v="90.3"/>
  </r>
  <r>
    <x v="6"/>
    <n v="73"/>
    <x v="0"/>
    <x v="8"/>
    <x v="2"/>
    <x v="0"/>
    <x v="3"/>
    <x v="6110"/>
    <x v="1"/>
    <x v="3"/>
    <n v="29.943950721637901"/>
    <n v="29.943950721637901"/>
    <n v="2.99439507216379E+16"/>
    <x v="5"/>
    <n v="6118"/>
    <s v="No"/>
    <x v="0"/>
    <n v="2118.0437558858898"/>
    <n v="2.11804375588589E+16"/>
    <n v="235.62231694152501"/>
    <n v="2.35622316941525E+16"/>
    <x v="359"/>
    <n v="98.7"/>
  </r>
  <r>
    <x v="6"/>
    <n v="52"/>
    <x v="1"/>
    <x v="7"/>
    <x v="1"/>
    <x v="0"/>
    <x v="1"/>
    <x v="6111"/>
    <x v="1"/>
    <x v="3"/>
    <n v="29.936256322879402"/>
    <n v="2.99362563228794"/>
    <n v="2993625632287940"/>
    <x v="5"/>
    <n v="6119"/>
    <s v="No"/>
    <x v="0"/>
    <n v="1756.75359125316"/>
    <n v="1.75675359125316E+16"/>
    <n v="201.468762242331"/>
    <n v="2.01468762242331E+16"/>
    <x v="210"/>
    <n v="86.4"/>
  </r>
  <r>
    <x v="6"/>
    <n v="50"/>
    <x v="1"/>
    <x v="9"/>
    <x v="1"/>
    <x v="2"/>
    <x v="1"/>
    <x v="6112"/>
    <x v="1"/>
    <x v="1"/>
    <n v="29.9332642809409"/>
    <n v="2.9933264280940901"/>
    <n v="2993326428094090"/>
    <x v="5"/>
    <n v="6120"/>
    <s v="No"/>
    <x v="0"/>
    <n v="1971.49669811839"/>
    <n v="1.97149669811839E+16"/>
    <n v="215.76916808408501"/>
    <n v="2.15769168084085E+16"/>
    <x v="460"/>
    <n v="90.8"/>
  </r>
  <r>
    <x v="6"/>
    <n v="56"/>
    <x v="0"/>
    <x v="9"/>
    <x v="3"/>
    <x v="3"/>
    <x v="0"/>
    <x v="6113"/>
    <x v="0"/>
    <x v="1"/>
    <n v="29.930792611383499"/>
    <n v="29.930792611383499"/>
    <n v="2.99307926113835E+16"/>
    <x v="5"/>
    <n v="6121"/>
    <s v="No"/>
    <x v="0"/>
    <n v="2374.6358854350101"/>
    <n v="2.37463588543501E+16"/>
    <n v="26.032255032445601"/>
    <n v="2603225503244560"/>
    <x v="472"/>
    <n v="102.6"/>
  </r>
  <r>
    <x v="6"/>
    <n v="56"/>
    <x v="1"/>
    <x v="2"/>
    <x v="3"/>
    <x v="3"/>
    <x v="0"/>
    <x v="6114"/>
    <x v="0"/>
    <x v="1"/>
    <n v="29.921848170136698"/>
    <n v="29.921848170136698"/>
    <n v="2.99218481701367E+16"/>
    <x v="5"/>
    <n v="6122"/>
    <s v="Si"/>
    <x v="1"/>
    <n v="2305.0530102964299"/>
    <n v="2.30505301029643E+16"/>
    <n v="247.633553927506"/>
    <n v="2.47633553927506E+16"/>
    <x v="246"/>
    <n v="100.6"/>
  </r>
  <r>
    <x v="6"/>
    <n v="59"/>
    <x v="0"/>
    <x v="5"/>
    <x v="1"/>
    <x v="0"/>
    <x v="0"/>
    <x v="6115"/>
    <x v="0"/>
    <x v="2"/>
    <n v="29.905673032868101"/>
    <n v="29.905673032868101"/>
    <n v="2.99056730328681E+16"/>
    <x v="5"/>
    <n v="6123"/>
    <s v="No"/>
    <x v="0"/>
    <n v="227.96930182658701"/>
    <n v="2279693018265870"/>
    <n v="251.76905097216999"/>
    <n v="2.5176905097217E+16"/>
    <x v="243"/>
    <n v="97.3"/>
  </r>
  <r>
    <x v="6"/>
    <n v="53"/>
    <x v="0"/>
    <x v="1"/>
    <x v="1"/>
    <x v="0"/>
    <x v="1"/>
    <x v="6116"/>
    <x v="1"/>
    <x v="1"/>
    <n v="29.9023185600734"/>
    <n v="29.9023185600734"/>
    <n v="2.99023185600734E+16"/>
    <x v="5"/>
    <n v="6124"/>
    <s v="No"/>
    <x v="0"/>
    <n v="19.829346611740402"/>
    <n v="198293466117404"/>
    <n v="214.71353156618201"/>
    <n v="2.14713531566182E+16"/>
    <x v="127"/>
    <n v="94.9"/>
  </r>
  <r>
    <x v="6"/>
    <n v="48"/>
    <x v="1"/>
    <x v="5"/>
    <x v="1"/>
    <x v="1"/>
    <x v="1"/>
    <x v="6117"/>
    <x v="0"/>
    <x v="2"/>
    <n v="29.865193902645501"/>
    <n v="29.865193902645501"/>
    <n v="2.98651939026455E+16"/>
    <x v="5"/>
    <n v="6125"/>
    <s v="No"/>
    <x v="0"/>
    <n v="231.108259271446"/>
    <n v="2311082592714460"/>
    <n v="226.214192583742"/>
    <n v="2.26214192583742E+16"/>
    <x v="224"/>
    <n v="89"/>
  </r>
  <r>
    <x v="6"/>
    <n v="65"/>
    <x v="1"/>
    <x v="0"/>
    <x v="0"/>
    <x v="3"/>
    <x v="3"/>
    <x v="6118"/>
    <x v="0"/>
    <x v="1"/>
    <n v="29.863231803124702"/>
    <n v="29.863231803124702"/>
    <n v="2.98632318031247E+16"/>
    <x v="5"/>
    <n v="6126"/>
    <s v="Si"/>
    <x v="1"/>
    <n v="2430.74012512741"/>
    <n v="2.43074012512741E+16"/>
    <n v="28.163790738333098"/>
    <n v="2816379073833310"/>
    <x v="328"/>
    <n v="105.5"/>
  </r>
  <r>
    <x v="6"/>
    <n v="55"/>
    <x v="1"/>
    <x v="10"/>
    <x v="2"/>
    <x v="3"/>
    <x v="0"/>
    <x v="6119"/>
    <x v="1"/>
    <x v="3"/>
    <n v="29.858664934106699"/>
    <n v="29.858664934106699"/>
    <n v="2.98586649341067E+16"/>
    <x v="5"/>
    <n v="6127"/>
    <s v="Si"/>
    <x v="1"/>
    <n v="2277.6445784349598"/>
    <n v="2.27764457843496E+16"/>
    <n v="27.828436057902401"/>
    <n v="2782843605790240"/>
    <x v="311"/>
    <n v="99.6"/>
  </r>
  <r>
    <x v="6"/>
    <n v="58"/>
    <x v="0"/>
    <x v="1"/>
    <x v="1"/>
    <x v="2"/>
    <x v="0"/>
    <x v="6120"/>
    <x v="0"/>
    <x v="2"/>
    <n v="29.852471000012599"/>
    <n v="0.29852471000012598"/>
    <n v="298524710000126"/>
    <x v="5"/>
    <n v="6128"/>
    <s v="No"/>
    <x v="0"/>
    <n v="2198.59447528602"/>
    <n v="2.19859447528602E+16"/>
    <n v="26.526721754698698"/>
    <n v="2652672175469870"/>
    <x v="360"/>
    <n v="101.4"/>
  </r>
  <r>
    <x v="6"/>
    <n v="49"/>
    <x v="1"/>
    <x v="11"/>
    <x v="1"/>
    <x v="1"/>
    <x v="1"/>
    <x v="6121"/>
    <x v="1"/>
    <x v="2"/>
    <n v="29.832829876694898"/>
    <n v="29.832829876694898"/>
    <n v="2.98328298766949E+16"/>
    <x v="5"/>
    <n v="6129"/>
    <s v="No"/>
    <x v="0"/>
    <n v="2149.7248783229402"/>
    <n v="2.14972487832294E+16"/>
    <n v="24.137994649427199"/>
    <n v="2413799464942720"/>
    <x v="233"/>
    <n v="86.7"/>
  </r>
  <r>
    <x v="6"/>
    <n v="59"/>
    <x v="0"/>
    <x v="16"/>
    <x v="1"/>
    <x v="2"/>
    <x v="0"/>
    <x v="6122"/>
    <x v="1"/>
    <x v="1"/>
    <n v="29.809370239184901"/>
    <n v="29.809370239184901"/>
    <n v="2.98093702391849E+16"/>
    <x v="5"/>
    <n v="6130"/>
    <s v="No"/>
    <x v="0"/>
    <n v="2217.2724520229199"/>
    <n v="2.21727245202292E+16"/>
    <n v="219.08243062337701"/>
    <n v="2.19082430623377E+16"/>
    <x v="418"/>
    <n v="98.9"/>
  </r>
  <r>
    <x v="6"/>
    <n v="49"/>
    <x v="1"/>
    <x v="7"/>
    <x v="1"/>
    <x v="0"/>
    <x v="1"/>
    <x v="6123"/>
    <x v="0"/>
    <x v="0"/>
    <n v="29.800517035031099"/>
    <n v="29.800517035031099"/>
    <n v="2.98005170350311E+16"/>
    <x v="5"/>
    <n v="6131"/>
    <s v="No"/>
    <x v="0"/>
    <n v="2079.0181051459899"/>
    <n v="2.07901810514599E+16"/>
    <n v="22.475032792976599"/>
    <n v="2247503279297660"/>
    <x v="183"/>
    <n v="84.2"/>
  </r>
  <r>
    <x v="6"/>
    <n v="62"/>
    <x v="1"/>
    <x v="2"/>
    <x v="1"/>
    <x v="0"/>
    <x v="0"/>
    <x v="6124"/>
    <x v="1"/>
    <x v="3"/>
    <n v="29.758598570373302"/>
    <n v="29.758598570373302"/>
    <n v="2975859857037330"/>
    <x v="5"/>
    <n v="6132"/>
    <s v="No"/>
    <x v="0"/>
    <n v="236.470020918382"/>
    <n v="2364700209183820"/>
    <n v="24.0408370478489"/>
    <n v="2404083704784890"/>
    <x v="148"/>
    <n v="95"/>
  </r>
  <r>
    <x v="6"/>
    <n v="53"/>
    <x v="1"/>
    <x v="15"/>
    <x v="1"/>
    <x v="0"/>
    <x v="1"/>
    <x v="6125"/>
    <x v="0"/>
    <x v="1"/>
    <n v="29.757903686307198"/>
    <n v="29.757903686307198"/>
    <n v="2975790368630720"/>
    <x v="5"/>
    <n v="6133"/>
    <s v="No"/>
    <x v="0"/>
    <n v="2135.21479832267"/>
    <n v="2.13521479832267E+16"/>
    <n v="25.010073643711301"/>
    <n v="2501007364371130"/>
    <x v="37"/>
    <n v="90"/>
  </r>
  <r>
    <x v="6"/>
    <n v="58"/>
    <x v="1"/>
    <x v="2"/>
    <x v="1"/>
    <x v="2"/>
    <x v="0"/>
    <x v="6126"/>
    <x v="1"/>
    <x v="3"/>
    <n v="29.7393819350612"/>
    <n v="29.7393819350612"/>
    <n v="2.97393819350612E+16"/>
    <x v="5"/>
    <n v="6134"/>
    <s v="No"/>
    <x v="0"/>
    <n v="169.448986836269"/>
    <n v="1694489868362690"/>
    <n v="216.04668937610799"/>
    <n v="2.16046689376108E+16"/>
    <x v="106"/>
    <n v="93.4"/>
  </r>
  <r>
    <x v="6"/>
    <n v="64"/>
    <x v="1"/>
    <x v="17"/>
    <x v="2"/>
    <x v="3"/>
    <x v="0"/>
    <x v="6127"/>
    <x v="1"/>
    <x v="3"/>
    <n v="29.7206539692231"/>
    <n v="29.7206539692231"/>
    <n v="2.97206539692231E+16"/>
    <x v="5"/>
    <n v="6135"/>
    <s v="Si"/>
    <x v="1"/>
    <n v="2244.0638589394898"/>
    <n v="2.24406385893949E+16"/>
    <n v="205.49371630446299"/>
    <n v="2.05493716304463E+16"/>
    <x v="377"/>
    <n v="96.8"/>
  </r>
  <r>
    <x v="6"/>
    <n v="58"/>
    <x v="1"/>
    <x v="16"/>
    <x v="1"/>
    <x v="2"/>
    <x v="0"/>
    <x v="6128"/>
    <x v="1"/>
    <x v="1"/>
    <n v="29.7097845360721"/>
    <n v="29.7097845360721"/>
    <n v="2.97097845360721E+16"/>
    <x v="5"/>
    <n v="6136"/>
    <s v="No"/>
    <x v="0"/>
    <n v="2002.6986727477899"/>
    <n v="2.00269867274779E+16"/>
    <n v="219.92395300262399"/>
    <n v="2.19923953002624E+16"/>
    <x v="367"/>
    <n v="94"/>
  </r>
  <r>
    <x v="6"/>
    <n v="51"/>
    <x v="1"/>
    <x v="0"/>
    <x v="1"/>
    <x v="2"/>
    <x v="1"/>
    <x v="6129"/>
    <x v="0"/>
    <x v="1"/>
    <n v="29.6937668834045"/>
    <n v="2.96937668834045"/>
    <n v="2969376688340450"/>
    <x v="5"/>
    <n v="6137"/>
    <s v="No"/>
    <x v="0"/>
    <n v="2108.8631470863602"/>
    <n v="2.10886314708636E+16"/>
    <n v="198.80315024048599"/>
    <n v="1.98803150240486E+16"/>
    <x v="32"/>
    <n v="85.1"/>
  </r>
  <r>
    <x v="6"/>
    <n v="50"/>
    <x v="1"/>
    <x v="6"/>
    <x v="1"/>
    <x v="2"/>
    <x v="1"/>
    <x v="6130"/>
    <x v="0"/>
    <x v="1"/>
    <n v="29.688170574193698"/>
    <n v="29.688170574193698"/>
    <n v="2.96881705741937E+16"/>
    <x v="5"/>
    <n v="6138"/>
    <s v="No"/>
    <x v="0"/>
    <n v="208.018424966948"/>
    <n v="2080184249669480"/>
    <n v="230.28833049186699"/>
    <n v="2.30288330491867E+16"/>
    <x v="128"/>
    <n v="89.5"/>
  </r>
  <r>
    <x v="6"/>
    <n v="48"/>
    <x v="1"/>
    <x v="5"/>
    <x v="1"/>
    <x v="3"/>
    <x v="1"/>
    <x v="6131"/>
    <x v="0"/>
    <x v="0"/>
    <n v="29.6877797398813"/>
    <n v="29.6877797398813"/>
    <n v="2.96877797398813E+16"/>
    <x v="5"/>
    <n v="6139"/>
    <s v="No"/>
    <x v="0"/>
    <n v="2213.77840929794"/>
    <n v="2.21377840929794E+16"/>
    <n v="241.360789283381"/>
    <n v="2.41360789283381E+16"/>
    <x v="85"/>
    <n v="91.5"/>
  </r>
  <r>
    <x v="6"/>
    <n v="68"/>
    <x v="0"/>
    <x v="6"/>
    <x v="0"/>
    <x v="3"/>
    <x v="3"/>
    <x v="6132"/>
    <x v="0"/>
    <x v="0"/>
    <n v="29.669180677698897"/>
    <n v="2.9669180677698899"/>
    <n v="2966918067769890"/>
    <x v="5"/>
    <n v="6140"/>
    <s v="No"/>
    <x v="0"/>
    <n v="2347.6336160009801"/>
    <n v="2.34763361600098E+16"/>
    <n v="25.745404502166899"/>
    <n v="2574540450216690"/>
    <x v="438"/>
    <n v="100"/>
  </r>
  <r>
    <x v="6"/>
    <n v="55"/>
    <x v="1"/>
    <x v="5"/>
    <x v="3"/>
    <x v="2"/>
    <x v="0"/>
    <x v="6133"/>
    <x v="1"/>
    <x v="1"/>
    <n v="29.611847298904799"/>
    <n v="29.611847298904799"/>
    <n v="2.96118472989048E+16"/>
    <x v="5"/>
    <n v="6141"/>
    <s v="No"/>
    <x v="0"/>
    <n v="2060.82217573756"/>
    <n v="2.06082217573756E+16"/>
    <n v="23.7659974090103"/>
    <n v="2376599740901030"/>
    <x v="239"/>
    <n v="90.5"/>
  </r>
  <r>
    <x v="6"/>
    <n v="62"/>
    <x v="0"/>
    <x v="5"/>
    <x v="3"/>
    <x v="0"/>
    <x v="0"/>
    <x v="6134"/>
    <x v="1"/>
    <x v="1"/>
    <n v="29.607817419102101"/>
    <n v="29.607817419102101"/>
    <n v="2.96078174191021E+16"/>
    <x v="5"/>
    <n v="6142"/>
    <s v="No"/>
    <x v="0"/>
    <n v="2073.3647600415802"/>
    <n v="2.07336476004158E+16"/>
    <n v="249.063251230737"/>
    <n v="2.49063251230737E+16"/>
    <x v="197"/>
    <n v="92.8"/>
  </r>
  <r>
    <x v="6"/>
    <n v="67"/>
    <x v="0"/>
    <x v="5"/>
    <x v="0"/>
    <x v="3"/>
    <x v="3"/>
    <x v="6135"/>
    <x v="0"/>
    <x v="1"/>
    <n v="29.594108797722299"/>
    <n v="2.9594108797722298"/>
    <n v="2959410879772230"/>
    <x v="5"/>
    <n v="6143"/>
    <s v="Si"/>
    <x v="1"/>
    <n v="2266.2526701688698"/>
    <n v="2.26625267016887E+16"/>
    <n v="248.04025750416"/>
    <n v="2.4804025750416E+16"/>
    <x v="506"/>
    <n v="103.7"/>
  </r>
  <r>
    <x v="6"/>
    <n v="63"/>
    <x v="0"/>
    <x v="2"/>
    <x v="3"/>
    <x v="3"/>
    <x v="0"/>
    <x v="6136"/>
    <x v="0"/>
    <x v="1"/>
    <n v="29.5893410880273"/>
    <n v="2.9589341088027301"/>
    <n v="2958934108802730"/>
    <x v="5"/>
    <n v="6144"/>
    <s v="Si"/>
    <x v="1"/>
    <n v="2244.3787582510299"/>
    <n v="2.24437875825103E+16"/>
    <n v="25.048799279224799"/>
    <n v="2504879927922480"/>
    <x v="348"/>
    <n v="101.6"/>
  </r>
  <r>
    <x v="6"/>
    <n v="63"/>
    <x v="1"/>
    <x v="2"/>
    <x v="1"/>
    <x v="0"/>
    <x v="0"/>
    <x v="6137"/>
    <x v="1"/>
    <x v="1"/>
    <n v="29.546476367715599"/>
    <n v="2.9546476367715599"/>
    <n v="2954647636771560"/>
    <x v="5"/>
    <n v="6145"/>
    <s v="Si"/>
    <x v="1"/>
    <n v="2432.9239671948399"/>
    <n v="2.43292396719484E+16"/>
    <n v="3.0000000000000001E-12"/>
    <n v="300"/>
    <x v="93"/>
    <n v="96.8"/>
  </r>
  <r>
    <x v="6"/>
    <n v="71"/>
    <x v="1"/>
    <x v="15"/>
    <x v="0"/>
    <x v="3"/>
    <x v="3"/>
    <x v="6138"/>
    <x v="0"/>
    <x v="0"/>
    <n v="29.525756352175598"/>
    <n v="2.9525756352175598"/>
    <n v="2952575635217560"/>
    <x v="5"/>
    <n v="6146"/>
    <s v="No"/>
    <x v="0"/>
    <n v="237.52228411689299"/>
    <n v="2375222841168930"/>
    <n v="237.123824002231"/>
    <n v="2.37123824002231E+16"/>
    <x v="389"/>
    <n v="101.8"/>
  </r>
  <r>
    <x v="6"/>
    <n v="62"/>
    <x v="1"/>
    <x v="9"/>
    <x v="1"/>
    <x v="3"/>
    <x v="0"/>
    <x v="6139"/>
    <x v="1"/>
    <x v="3"/>
    <n v="29.517591676436801"/>
    <n v="29.517591676436801"/>
    <n v="2.95175916764368E+16"/>
    <x v="5"/>
    <n v="6147"/>
    <s v="No"/>
    <x v="0"/>
    <n v="221.03248040053799"/>
    <n v="2210324804005380"/>
    <n v="26.292896962301601"/>
    <n v="2629289696230160"/>
    <x v="414"/>
    <n v="93.7"/>
  </r>
  <r>
    <x v="6"/>
    <n v="64"/>
    <x v="0"/>
    <x v="8"/>
    <x v="3"/>
    <x v="3"/>
    <x v="0"/>
    <x v="6140"/>
    <x v="0"/>
    <x v="3"/>
    <n v="29.508049003675101"/>
    <n v="29.508049003675101"/>
    <n v="2.95080490036751E+16"/>
    <x v="5"/>
    <n v="6148"/>
    <s v="No"/>
    <x v="0"/>
    <n v="2.0620008866833999"/>
    <n v="20620008866834"/>
    <n v="24.872574979828901"/>
    <n v="2487257497982890"/>
    <x v="239"/>
    <n v="101.8"/>
  </r>
  <r>
    <x v="6"/>
    <n v="54"/>
    <x v="0"/>
    <x v="9"/>
    <x v="1"/>
    <x v="2"/>
    <x v="1"/>
    <x v="6141"/>
    <x v="1"/>
    <x v="0"/>
    <n v="29.489417633709198"/>
    <n v="29.489417633709198"/>
    <n v="2.94894176337092E+16"/>
    <x v="5"/>
    <n v="6149"/>
    <s v="No"/>
    <x v="0"/>
    <n v="1892.84053676495"/>
    <n v="1.89284053676495E+16"/>
    <n v="225.506174907473"/>
    <n v="2.25506174907473E+16"/>
    <x v="135"/>
    <n v="93.7"/>
  </r>
  <r>
    <x v="6"/>
    <n v="72"/>
    <x v="1"/>
    <x v="15"/>
    <x v="0"/>
    <x v="3"/>
    <x v="3"/>
    <x v="6142"/>
    <x v="0"/>
    <x v="0"/>
    <n v="29.480921780531698"/>
    <n v="29.480921780531698"/>
    <n v="2.94809217805317E+16"/>
    <x v="5"/>
    <n v="6150"/>
    <s v="No"/>
    <x v="0"/>
    <n v="2559.3818507923302"/>
    <n v="2.55938185079233E+16"/>
    <n v="27.2088700815066"/>
    <n v="2720887008150660"/>
    <x v="364"/>
    <n v="105.9"/>
  </r>
  <r>
    <x v="6"/>
    <n v="64"/>
    <x v="1"/>
    <x v="0"/>
    <x v="1"/>
    <x v="0"/>
    <x v="0"/>
    <x v="6143"/>
    <x v="1"/>
    <x v="3"/>
    <n v="29.4728920484608"/>
    <n v="29.4728920484608"/>
    <n v="2.94728920484608E+16"/>
    <x v="5"/>
    <n v="6151"/>
    <s v="No"/>
    <x v="0"/>
    <n v="2194.2566319713701"/>
    <n v="2.19425663197137E+16"/>
    <n v="249.04372471606499"/>
    <n v="2.49043724716065E+16"/>
    <x v="62"/>
    <n v="93.8"/>
  </r>
  <r>
    <x v="6"/>
    <n v="54"/>
    <x v="0"/>
    <x v="2"/>
    <x v="1"/>
    <x v="1"/>
    <x v="1"/>
    <x v="6144"/>
    <x v="1"/>
    <x v="0"/>
    <n v="29.4599724995374"/>
    <n v="29.4599724995374"/>
    <n v="2.94599724995374E+16"/>
    <x v="5"/>
    <n v="6152"/>
    <s v="No"/>
    <x v="0"/>
    <n v="2098.59405392177"/>
    <n v="2.09859405392177E+16"/>
    <n v="196.353027169726"/>
    <n v="1.96353027169726E+16"/>
    <x v="21"/>
    <n v="86.9"/>
  </r>
  <r>
    <x v="6"/>
    <n v="49"/>
    <x v="0"/>
    <x v="0"/>
    <x v="1"/>
    <x v="2"/>
    <x v="1"/>
    <x v="6145"/>
    <x v="0"/>
    <x v="0"/>
    <n v="29.452149138498701"/>
    <n v="29.452149138498701"/>
    <n v="2.94521491384987E+16"/>
    <x v="5"/>
    <n v="6153"/>
    <s v="No"/>
    <x v="0"/>
    <n v="1737.7929918787199"/>
    <n v="1.73779299187872E+16"/>
    <n v="211.07244234848599"/>
    <n v="2.11072442348486E+16"/>
    <x v="134"/>
    <n v="93.2"/>
  </r>
  <r>
    <x v="6"/>
    <n v="49"/>
    <x v="1"/>
    <x v="11"/>
    <x v="1"/>
    <x v="0"/>
    <x v="1"/>
    <x v="6146"/>
    <x v="0"/>
    <x v="1"/>
    <n v="29.4096588462486"/>
    <n v="29.4096588462486"/>
    <n v="2.94096588462486E+16"/>
    <x v="5"/>
    <n v="6154"/>
    <s v="No"/>
    <x v="0"/>
    <n v="215.50040375457201"/>
    <n v="2155004037545720"/>
    <n v="24.502779311126901"/>
    <n v="2450277931112690"/>
    <x v="228"/>
    <n v="93.6"/>
  </r>
  <r>
    <x v="6"/>
    <n v="55"/>
    <x v="1"/>
    <x v="0"/>
    <x v="3"/>
    <x v="3"/>
    <x v="0"/>
    <x v="6147"/>
    <x v="1"/>
    <x v="3"/>
    <n v="29.3910988514303"/>
    <n v="29.3910988514303"/>
    <n v="2.93910988514303E+16"/>
    <x v="5"/>
    <n v="6155"/>
    <s v="No"/>
    <x v="0"/>
    <n v="2004.77626941684"/>
    <n v="2.00477626941684E+16"/>
    <n v="214.90179343773301"/>
    <n v="2.14901793437733E+16"/>
    <x v="176"/>
    <n v="92"/>
  </r>
  <r>
    <x v="6"/>
    <n v="54"/>
    <x v="1"/>
    <x v="1"/>
    <x v="1"/>
    <x v="2"/>
    <x v="1"/>
    <x v="6148"/>
    <x v="1"/>
    <x v="3"/>
    <n v="29.386856210961099"/>
    <n v="29.386856210961099"/>
    <n v="2.93868562109611E+16"/>
    <x v="5"/>
    <n v="6156"/>
    <s v="No"/>
    <x v="0"/>
    <n v="1862.79824770356"/>
    <n v="1.86279824770356E+16"/>
    <n v="21.808809637230102"/>
    <n v="2180880963723010"/>
    <x v="136"/>
    <n v="86.8"/>
  </r>
  <r>
    <x v="6"/>
    <n v="47"/>
    <x v="1"/>
    <x v="0"/>
    <x v="1"/>
    <x v="0"/>
    <x v="1"/>
    <x v="6149"/>
    <x v="1"/>
    <x v="3"/>
    <n v="29.358656200115899"/>
    <n v="29.358656200115899"/>
    <n v="2.93586562001159E+16"/>
    <x v="5"/>
    <n v="6157"/>
    <s v="No"/>
    <x v="0"/>
    <n v="2130.0206766179099"/>
    <n v="2.13002067661791E+16"/>
    <n v="22.514428181559499"/>
    <n v="2251442818155950"/>
    <x v="602"/>
    <n v="91.1"/>
  </r>
  <r>
    <x v="6"/>
    <n v="68"/>
    <x v="0"/>
    <x v="5"/>
    <x v="2"/>
    <x v="3"/>
    <x v="3"/>
    <x v="6150"/>
    <x v="0"/>
    <x v="1"/>
    <n v="29.332631404140201"/>
    <n v="29.332631404140201"/>
    <n v="2933263140414020"/>
    <x v="5"/>
    <n v="6158"/>
    <s v="No"/>
    <x v="0"/>
    <n v="19.752120953221901"/>
    <n v="197521209532219"/>
    <n v="205.31381547216401"/>
    <n v="2.05313815472164E+16"/>
    <x v="157"/>
    <n v="98.7"/>
  </r>
  <r>
    <x v="6"/>
    <n v="52"/>
    <x v="0"/>
    <x v="7"/>
    <x v="1"/>
    <x v="2"/>
    <x v="1"/>
    <x v="6151"/>
    <x v="0"/>
    <x v="2"/>
    <n v="29.292299336876201"/>
    <n v="29.292299336876201"/>
    <n v="2.92922993368762E+16"/>
    <x v="5"/>
    <n v="6159"/>
    <s v="No"/>
    <x v="0"/>
    <n v="2189.8214510149901"/>
    <n v="2.18982145101499E+16"/>
    <n v="236.46747556100399"/>
    <n v="2.36467475561004E+16"/>
    <x v="8"/>
    <n v="88.4"/>
  </r>
  <r>
    <x v="6"/>
    <n v="55"/>
    <x v="1"/>
    <x v="5"/>
    <x v="1"/>
    <x v="0"/>
    <x v="0"/>
    <x v="6152"/>
    <x v="1"/>
    <x v="1"/>
    <n v="29.258099164633503"/>
    <n v="2.9258099164633502"/>
    <n v="2925809916463350"/>
    <x v="5"/>
    <n v="6160"/>
    <s v="No"/>
    <x v="0"/>
    <n v="2222.2686713613298"/>
    <n v="2.22226867136133E+16"/>
    <n v="22.5338376144013"/>
    <n v="2253383761440130"/>
    <x v="23"/>
    <n v="98.2"/>
  </r>
  <r>
    <x v="6"/>
    <n v="57"/>
    <x v="1"/>
    <x v="9"/>
    <x v="3"/>
    <x v="3"/>
    <x v="0"/>
    <x v="6153"/>
    <x v="0"/>
    <x v="1"/>
    <n v="29.256802468353101"/>
    <n v="29.256802468353101"/>
    <n v="2.92568024683531E+16"/>
    <x v="5"/>
    <n v="6161"/>
    <s v="No"/>
    <x v="0"/>
    <n v="1969.8049633355899"/>
    <n v="1.96980496333559E+16"/>
    <n v="19.552471382824599"/>
    <n v="1955247138282460"/>
    <x v="323"/>
    <n v="96.2"/>
  </r>
  <r>
    <x v="6"/>
    <n v="68"/>
    <x v="1"/>
    <x v="2"/>
    <x v="3"/>
    <x v="3"/>
    <x v="3"/>
    <x v="6154"/>
    <x v="0"/>
    <x v="3"/>
    <n v="29.233671289040899"/>
    <n v="29.233671289040899"/>
    <n v="2.92336712890409E+16"/>
    <x v="5"/>
    <n v="6162"/>
    <s v="No"/>
    <x v="0"/>
    <n v="1941.0673463139799"/>
    <n v="1.94106734631398E+16"/>
    <n v="207.880311206882"/>
    <n v="2.07880311206882E+16"/>
    <x v="23"/>
    <n v="93.7"/>
  </r>
  <r>
    <x v="6"/>
    <n v="62"/>
    <x v="1"/>
    <x v="9"/>
    <x v="1"/>
    <x v="3"/>
    <x v="0"/>
    <x v="6155"/>
    <x v="1"/>
    <x v="3"/>
    <n v="29.216348817594699"/>
    <n v="2.9216348817594699"/>
    <n v="2921634881759470"/>
    <x v="5"/>
    <n v="6163"/>
    <s v="No"/>
    <x v="0"/>
    <n v="1976.2763133390599"/>
    <n v="1.97627631333906E+16"/>
    <n v="247.99274117541901"/>
    <n v="2.47992741175419E+16"/>
    <x v="19"/>
    <n v="93.9"/>
  </r>
  <r>
    <x v="6"/>
    <n v="47"/>
    <x v="1"/>
    <x v="0"/>
    <x v="1"/>
    <x v="0"/>
    <x v="1"/>
    <x v="6156"/>
    <x v="2"/>
    <x v="3"/>
    <n v="29.197066177006697"/>
    <n v="2.9197066177006699"/>
    <n v="2919706617700670"/>
    <x v="5"/>
    <n v="6164"/>
    <s v="No"/>
    <x v="0"/>
    <n v="1956.4102586448"/>
    <n v="1.9564102586448E+16"/>
    <n v="18.945911383850699"/>
    <n v="1894591138385070"/>
    <x v="603"/>
    <n v="82.8"/>
  </r>
  <r>
    <x v="6"/>
    <n v="40"/>
    <x v="0"/>
    <x v="10"/>
    <x v="1"/>
    <x v="0"/>
    <x v="2"/>
    <x v="6157"/>
    <x v="0"/>
    <x v="1"/>
    <n v="29.181274520217698"/>
    <n v="29.181274520217698"/>
    <n v="2.91812745202177E+16"/>
    <x v="5"/>
    <n v="6165"/>
    <s v="No"/>
    <x v="0"/>
    <n v="2242.42292828666"/>
    <n v="2.24242292828666E+16"/>
    <n v="197.18950655131499"/>
    <n v="1.97189506551315E+16"/>
    <x v="67"/>
    <n v="87.8"/>
  </r>
  <r>
    <x v="6"/>
    <n v="54"/>
    <x v="1"/>
    <x v="0"/>
    <x v="3"/>
    <x v="3"/>
    <x v="1"/>
    <x v="6158"/>
    <x v="0"/>
    <x v="1"/>
    <n v="29.164638669164301"/>
    <n v="29.164638669164301"/>
    <n v="2.91646386691643E+16"/>
    <x v="5"/>
    <n v="6166"/>
    <s v="No"/>
    <x v="0"/>
    <n v="2251.7115138190402"/>
    <n v="2.25171151381904E+16"/>
    <n v="233.39066550702501"/>
    <n v="2.33390665507025E+16"/>
    <x v="32"/>
    <n v="91.5"/>
  </r>
  <r>
    <x v="6"/>
    <n v="51"/>
    <x v="1"/>
    <x v="5"/>
    <x v="1"/>
    <x v="3"/>
    <x v="1"/>
    <x v="6159"/>
    <x v="1"/>
    <x v="1"/>
    <n v="29.137701191943599"/>
    <n v="29.137701191943599"/>
    <n v="2.91377011919436E+16"/>
    <x v="5"/>
    <n v="6167"/>
    <s v="No"/>
    <x v="0"/>
    <n v="2314.0808314982601"/>
    <n v="2.31408083149826E+16"/>
    <n v="223.85809412492699"/>
    <n v="2.23858094124927E+16"/>
    <x v="136"/>
    <n v="88"/>
  </r>
  <r>
    <x v="6"/>
    <n v="66"/>
    <x v="0"/>
    <x v="0"/>
    <x v="1"/>
    <x v="0"/>
    <x v="3"/>
    <x v="6160"/>
    <x v="0"/>
    <x v="1"/>
    <n v="29.121488127778601"/>
    <n v="29.121488127778601"/>
    <n v="2.91214881277786E+16"/>
    <x v="5"/>
    <n v="6168"/>
    <s v="No"/>
    <x v="0"/>
    <n v="2258.3095662907399"/>
    <n v="2.25830956629074E+16"/>
    <n v="23.629055533318301"/>
    <n v="2362905553331830"/>
    <x v="446"/>
    <n v="101"/>
  </r>
  <r>
    <x v="6"/>
    <n v="63"/>
    <x v="0"/>
    <x v="0"/>
    <x v="3"/>
    <x v="3"/>
    <x v="0"/>
    <x v="6161"/>
    <x v="0"/>
    <x v="1"/>
    <n v="29.0930017146997"/>
    <n v="29.0930017146997"/>
    <n v="2.90930017146997E+16"/>
    <x v="5"/>
    <n v="6169"/>
    <s v="No"/>
    <x v="0"/>
    <n v="2301.5263176121698"/>
    <n v="2.30152631761217E+16"/>
    <n v="24.195762862438499"/>
    <n v="2419576286243850"/>
    <x v="489"/>
    <n v="97.7"/>
  </r>
  <r>
    <x v="6"/>
    <n v="65"/>
    <x v="1"/>
    <x v="2"/>
    <x v="2"/>
    <x v="3"/>
    <x v="3"/>
    <x v="6162"/>
    <x v="0"/>
    <x v="0"/>
    <n v="29.092208697401702"/>
    <n v="2.90922086974017"/>
    <n v="2909220869740170"/>
    <x v="5"/>
    <n v="6170"/>
    <s v="No"/>
    <x v="0"/>
    <n v="2038.90107537366"/>
    <n v="2.03890107537366E+16"/>
    <n v="220.89682796152599"/>
    <n v="2.20896827961526E+16"/>
    <x v="367"/>
    <n v="95.5"/>
  </r>
  <r>
    <x v="6"/>
    <n v="66"/>
    <x v="0"/>
    <x v="1"/>
    <x v="0"/>
    <x v="3"/>
    <x v="3"/>
    <x v="6163"/>
    <x v="0"/>
    <x v="1"/>
    <n v="29.090216406162899"/>
    <n v="29.090216406162899"/>
    <n v="2.90902164061629E+16"/>
    <x v="5"/>
    <n v="6171"/>
    <s v="Si"/>
    <x v="1"/>
    <n v="2443.99906276294"/>
    <n v="2.44399906276294E+16"/>
    <n v="267.08950494864598"/>
    <n v="2.67089504948646E+16"/>
    <x v="402"/>
    <n v="100.9"/>
  </r>
  <r>
    <x v="6"/>
    <n v="47"/>
    <x v="1"/>
    <x v="3"/>
    <x v="1"/>
    <x v="0"/>
    <x v="1"/>
    <x v="6164"/>
    <x v="0"/>
    <x v="2"/>
    <n v="29.0897429099441"/>
    <n v="0.290897429099441"/>
    <n v="290897429099441"/>
    <x v="5"/>
    <n v="6172"/>
    <s v="No"/>
    <x v="0"/>
    <n v="19.074679830513499"/>
    <n v="190746798305135"/>
    <n v="246.16600969180399"/>
    <n v="2.46166009691804E+16"/>
    <x v="84"/>
    <n v="91.7"/>
  </r>
  <r>
    <x v="6"/>
    <n v="50"/>
    <x v="0"/>
    <x v="6"/>
    <x v="1"/>
    <x v="0"/>
    <x v="1"/>
    <x v="6165"/>
    <x v="1"/>
    <x v="3"/>
    <n v="29.089630946855898"/>
    <n v="2.90896309468559"/>
    <n v="2908963094685590"/>
    <x v="5"/>
    <n v="6173"/>
    <s v="Si"/>
    <x v="1"/>
    <n v="1872.36910110588"/>
    <n v="1.87236910110588E+16"/>
    <n v="225.81428713826"/>
    <n v="2.2581428713826E+16"/>
    <x v="66"/>
    <n v="91.8"/>
  </r>
  <r>
    <x v="6"/>
    <n v="58"/>
    <x v="0"/>
    <x v="0"/>
    <x v="3"/>
    <x v="0"/>
    <x v="0"/>
    <x v="6166"/>
    <x v="1"/>
    <x v="0"/>
    <n v="29.069816230816301"/>
    <n v="29.069816230816301"/>
    <n v="2906981623081630"/>
    <x v="5"/>
    <n v="6174"/>
    <s v="No"/>
    <x v="0"/>
    <n v="2155.2552743006199"/>
    <n v="2.15525527430062E+16"/>
    <n v="222.64180157321999"/>
    <n v="2.2264180157322E+16"/>
    <x v="349"/>
    <n v="106.6"/>
  </r>
  <r>
    <x v="6"/>
    <n v="56"/>
    <x v="1"/>
    <x v="1"/>
    <x v="3"/>
    <x v="3"/>
    <x v="0"/>
    <x v="6167"/>
    <x v="0"/>
    <x v="1"/>
    <n v="29.069666738240301"/>
    <n v="29.069666738240301"/>
    <n v="2.90696667382403E+16"/>
    <x v="5"/>
    <n v="6175"/>
    <s v="No"/>
    <x v="0"/>
    <n v="2047.83163120015"/>
    <n v="2.04783163120015E+16"/>
    <n v="233.89471056397201"/>
    <n v="2.33894710563972E+16"/>
    <x v="297"/>
    <n v="94.1"/>
  </r>
  <r>
    <x v="6"/>
    <n v="58"/>
    <x v="1"/>
    <x v="0"/>
    <x v="1"/>
    <x v="0"/>
    <x v="0"/>
    <x v="6168"/>
    <x v="1"/>
    <x v="1"/>
    <n v="29.036264404040999"/>
    <n v="29.036264404040999"/>
    <n v="2.9036264404041E+16"/>
    <x v="5"/>
    <n v="6176"/>
    <s v="No"/>
    <x v="0"/>
    <n v="1890.1812650219399"/>
    <n v="1.89018126502194E+16"/>
    <n v="2.12687546633809"/>
    <n v="212687546633809"/>
    <x v="155"/>
    <n v="98.6"/>
  </r>
  <r>
    <x v="6"/>
    <n v="55"/>
    <x v="0"/>
    <x v="0"/>
    <x v="3"/>
    <x v="3"/>
    <x v="0"/>
    <x v="6169"/>
    <x v="0"/>
    <x v="2"/>
    <n v="29.019820974612301"/>
    <n v="29.019820974612301"/>
    <n v="2.90198209746123E+16"/>
    <x v="5"/>
    <n v="6177"/>
    <s v="Si"/>
    <x v="1"/>
    <n v="220.36930972807099"/>
    <n v="2203693097280710"/>
    <n v="27.110719772066599"/>
    <n v="2711071977206660"/>
    <x v="468"/>
    <n v="99"/>
  </r>
  <r>
    <x v="6"/>
    <n v="60"/>
    <x v="0"/>
    <x v="2"/>
    <x v="2"/>
    <x v="3"/>
    <x v="0"/>
    <x v="6170"/>
    <x v="0"/>
    <x v="1"/>
    <n v="28.995820742505099"/>
    <n v="28.995820742505099"/>
    <n v="2.89958207425051E+16"/>
    <x v="5"/>
    <n v="6178"/>
    <s v="No"/>
    <x v="0"/>
    <n v="205.03860629238201"/>
    <n v="2050386062923820"/>
    <n v="222.59426646352699"/>
    <n v="2.22594266463527E+16"/>
    <x v="434"/>
    <n v="97.3"/>
  </r>
  <r>
    <x v="6"/>
    <n v="53"/>
    <x v="0"/>
    <x v="2"/>
    <x v="1"/>
    <x v="0"/>
    <x v="1"/>
    <x v="6171"/>
    <x v="1"/>
    <x v="3"/>
    <n v="28.885341334757999"/>
    <n v="28.885341334757999"/>
    <n v="2.8885341334758E+16"/>
    <x v="5"/>
    <n v="6179"/>
    <s v="No"/>
    <x v="0"/>
    <n v="2171.1602381876301"/>
    <n v="2.17116023818763E+16"/>
    <n v="233.40707765229499"/>
    <n v="2.33407077652295E+16"/>
    <x v="66"/>
    <n v="88.4"/>
  </r>
  <r>
    <x v="6"/>
    <n v="49"/>
    <x v="0"/>
    <x v="6"/>
    <x v="3"/>
    <x v="0"/>
    <x v="1"/>
    <x v="6172"/>
    <x v="0"/>
    <x v="2"/>
    <n v="28.865267765423699"/>
    <n v="28.865267765423699"/>
    <n v="2.88652677654237E+16"/>
    <x v="5"/>
    <n v="6180"/>
    <s v="Si"/>
    <x v="1"/>
    <n v="2434.8438213731802"/>
    <n v="2.43484382137318E+16"/>
    <n v="25.896885292644399"/>
    <n v="2589688529264440"/>
    <x v="214"/>
    <n v="95"/>
  </r>
  <r>
    <x v="6"/>
    <n v="67"/>
    <x v="1"/>
    <x v="9"/>
    <x v="1"/>
    <x v="3"/>
    <x v="3"/>
    <x v="6173"/>
    <x v="0"/>
    <x v="3"/>
    <n v="28.845115632638901"/>
    <n v="28.845115632638901"/>
    <n v="2.88451156326389E+16"/>
    <x v="5"/>
    <n v="6181"/>
    <s v="No"/>
    <x v="0"/>
    <n v="2008.8896490448201"/>
    <n v="2.00888964904482E+16"/>
    <n v="23.145416661027699"/>
    <n v="2314541666102770"/>
    <x v="422"/>
    <n v="93.9"/>
  </r>
  <r>
    <x v="6"/>
    <n v="56"/>
    <x v="1"/>
    <x v="0"/>
    <x v="1"/>
    <x v="0"/>
    <x v="0"/>
    <x v="6174"/>
    <x v="0"/>
    <x v="1"/>
    <n v="28.829424037238098"/>
    <n v="2.8829424037238098"/>
    <n v="2882942403723810"/>
    <x v="5"/>
    <n v="6182"/>
    <s v="No"/>
    <x v="0"/>
    <n v="2092.0077851087799"/>
    <n v="2.09200778510878E+16"/>
    <n v="25.523709152800599"/>
    <n v="2552370915280060"/>
    <x v="341"/>
    <n v="97.1"/>
  </r>
  <r>
    <x v="6"/>
    <n v="70"/>
    <x v="0"/>
    <x v="1"/>
    <x v="3"/>
    <x v="0"/>
    <x v="3"/>
    <x v="6175"/>
    <x v="0"/>
    <x v="3"/>
    <n v="28.7899010333287"/>
    <n v="28.7899010333287"/>
    <n v="2.87899010333287E+16"/>
    <x v="5"/>
    <n v="6183"/>
    <s v="No"/>
    <x v="0"/>
    <n v="2383.0896955401799"/>
    <n v="2.38308969554018E+16"/>
    <n v="247.50834285211201"/>
    <n v="2.47508342852112E+16"/>
    <x v="309"/>
    <n v="104.5"/>
  </r>
  <r>
    <x v="6"/>
    <n v="57"/>
    <x v="1"/>
    <x v="5"/>
    <x v="1"/>
    <x v="0"/>
    <x v="0"/>
    <x v="6176"/>
    <x v="1"/>
    <x v="1"/>
    <n v="28.789333049931599"/>
    <n v="2.87893330499316"/>
    <n v="2878933304993160"/>
    <x v="5"/>
    <n v="6184"/>
    <s v="No"/>
    <x v="0"/>
    <n v="192.00437546908699"/>
    <n v="1920043754690870"/>
    <n v="197.72542664170899"/>
    <n v="1.97725426641709E+16"/>
    <x v="82"/>
    <n v="89.7"/>
  </r>
  <r>
    <x v="6"/>
    <n v="69"/>
    <x v="1"/>
    <x v="6"/>
    <x v="2"/>
    <x v="3"/>
    <x v="3"/>
    <x v="6177"/>
    <x v="1"/>
    <x v="3"/>
    <n v="28.7763673104837"/>
    <n v="28.7763673104837"/>
    <n v="2.87763673104837E+16"/>
    <x v="5"/>
    <n v="6185"/>
    <s v="No"/>
    <x v="0"/>
    <n v="2225.18765320599"/>
    <n v="2.22518765320599E+16"/>
    <n v="240.902042875365"/>
    <n v="2.40902042875365E+16"/>
    <x v="71"/>
    <n v="95.2"/>
  </r>
  <r>
    <x v="6"/>
    <n v="58"/>
    <x v="1"/>
    <x v="2"/>
    <x v="3"/>
    <x v="2"/>
    <x v="0"/>
    <x v="6178"/>
    <x v="0"/>
    <x v="2"/>
    <n v="28.7715530722826"/>
    <n v="2.8771553072282599"/>
    <n v="2877155307228260"/>
    <x v="5"/>
    <n v="6186"/>
    <s v="No"/>
    <x v="0"/>
    <n v="2211.21538657067"/>
    <n v="2.21121538657067E+16"/>
    <n v="26.303075154933801"/>
    <n v="2630307515493380"/>
    <x v="303"/>
    <n v="98.2"/>
  </r>
  <r>
    <x v="6"/>
    <n v="54"/>
    <x v="1"/>
    <x v="15"/>
    <x v="1"/>
    <x v="0"/>
    <x v="1"/>
    <x v="6179"/>
    <x v="1"/>
    <x v="1"/>
    <n v="28.767791328779101"/>
    <n v="2.87677913287791"/>
    <n v="2876779132877910"/>
    <x v="5"/>
    <n v="6187"/>
    <s v="No"/>
    <x v="0"/>
    <n v="187.222650393066"/>
    <n v="1872226503930660"/>
    <n v="200.32147897392801"/>
    <n v="2.00321478973928E+16"/>
    <x v="369"/>
    <n v="87.8"/>
  </r>
  <r>
    <x v="6"/>
    <n v="57"/>
    <x v="0"/>
    <x v="17"/>
    <x v="2"/>
    <x v="3"/>
    <x v="0"/>
    <x v="6180"/>
    <x v="0"/>
    <x v="2"/>
    <n v="28.754641066986299"/>
    <n v="2.87546410669863"/>
    <n v="2875464106698630"/>
    <x v="5"/>
    <n v="6188"/>
    <s v="No"/>
    <x v="0"/>
    <n v="2317.1348730752602"/>
    <n v="2.31713487307526E+16"/>
    <n v="255.04959656135799"/>
    <n v="2.55049596561358E+16"/>
    <x v="240"/>
    <n v="99.3"/>
  </r>
  <r>
    <x v="6"/>
    <n v="47"/>
    <x v="1"/>
    <x v="13"/>
    <x v="1"/>
    <x v="3"/>
    <x v="1"/>
    <x v="6181"/>
    <x v="0"/>
    <x v="2"/>
    <n v="28.711405813062399"/>
    <n v="28.711405813062399"/>
    <n v="2.87114058130624E+16"/>
    <x v="5"/>
    <n v="6189"/>
    <s v="No"/>
    <x v="0"/>
    <n v="2287.3726090201399"/>
    <n v="2.28737260902014E+16"/>
    <n v="292.99148934015199"/>
    <n v="2.92991489340152E+16"/>
    <x v="236"/>
    <n v="92.1"/>
  </r>
  <r>
    <x v="6"/>
    <n v="55"/>
    <x v="0"/>
    <x v="0"/>
    <x v="1"/>
    <x v="3"/>
    <x v="0"/>
    <x v="6182"/>
    <x v="0"/>
    <x v="1"/>
    <n v="28.670658391356099"/>
    <n v="28.670658391356099"/>
    <n v="2.86706583913561E+16"/>
    <x v="5"/>
    <n v="6190"/>
    <s v="No"/>
    <x v="0"/>
    <n v="228.10757445148599"/>
    <n v="2281075744514860"/>
    <n v="205.45917486958501"/>
    <n v="2.05459174869585E+16"/>
    <x v="302"/>
    <n v="96.4"/>
  </r>
  <r>
    <x v="6"/>
    <n v="47"/>
    <x v="0"/>
    <x v="5"/>
    <x v="1"/>
    <x v="2"/>
    <x v="1"/>
    <x v="6183"/>
    <x v="1"/>
    <x v="0"/>
    <n v="28.615871677270899"/>
    <n v="28.615871677270899"/>
    <n v="2.86158716772709E+16"/>
    <x v="5"/>
    <n v="6191"/>
    <s v="No"/>
    <x v="0"/>
    <n v="1968.9330718681299"/>
    <n v="1.96893307186813E+16"/>
    <n v="226.755237475418"/>
    <n v="2.26755237475418E+16"/>
    <x v="61"/>
    <n v="90.3"/>
  </r>
  <r>
    <x v="6"/>
    <n v="51"/>
    <x v="1"/>
    <x v="2"/>
    <x v="1"/>
    <x v="0"/>
    <x v="1"/>
    <x v="6184"/>
    <x v="1"/>
    <x v="1"/>
    <n v="28.605931739272499"/>
    <n v="28.605931739272499"/>
    <n v="2.86059317392725E+16"/>
    <x v="5"/>
    <n v="6192"/>
    <s v="No"/>
    <x v="0"/>
    <n v="1650.8438298016199"/>
    <n v="1.65084382980162E+16"/>
    <n v="210.97599570967699"/>
    <n v="2.10975995709677E+16"/>
    <x v="604"/>
    <n v="86.3"/>
  </r>
  <r>
    <x v="6"/>
    <n v="54"/>
    <x v="0"/>
    <x v="11"/>
    <x v="3"/>
    <x v="3"/>
    <x v="1"/>
    <x v="6185"/>
    <x v="1"/>
    <x v="3"/>
    <n v="28.599822015764001"/>
    <n v="2.8599822015764"/>
    <n v="2859982201576400"/>
    <x v="5"/>
    <n v="6193"/>
    <s v="No"/>
    <x v="0"/>
    <n v="2034.1563942171299"/>
    <n v="2.03415639421713E+16"/>
    <n v="234.08212690837701"/>
    <n v="2.34082126908377E+16"/>
    <x v="154"/>
    <n v="89.8"/>
  </r>
  <r>
    <x v="6"/>
    <n v="56"/>
    <x v="0"/>
    <x v="16"/>
    <x v="1"/>
    <x v="3"/>
    <x v="0"/>
    <x v="6186"/>
    <x v="1"/>
    <x v="3"/>
    <n v="28.5994056460402"/>
    <n v="28.5994056460402"/>
    <n v="2.85994056460402E+16"/>
    <x v="5"/>
    <n v="6194"/>
    <s v="No"/>
    <x v="0"/>
    <n v="2101.8897877838699"/>
    <n v="2.10188978778387E+16"/>
    <n v="243.371015390857"/>
    <n v="2.43371015390857E+16"/>
    <x v="58"/>
    <n v="92.2"/>
  </r>
  <r>
    <x v="6"/>
    <n v="52"/>
    <x v="0"/>
    <x v="6"/>
    <x v="1"/>
    <x v="2"/>
    <x v="1"/>
    <x v="6187"/>
    <x v="1"/>
    <x v="2"/>
    <n v="28.5981341984665"/>
    <n v="28.5981341984665"/>
    <n v="2.85981341984665E+16"/>
    <x v="5"/>
    <n v="6195"/>
    <s v="No"/>
    <x v="0"/>
    <n v="1899.6188180149099"/>
    <n v="1.89961881801491E+16"/>
    <n v="24.7886946852954"/>
    <n v="2478869468529540"/>
    <x v="94"/>
    <n v="87.9"/>
  </r>
  <r>
    <x v="6"/>
    <n v="57"/>
    <x v="1"/>
    <x v="5"/>
    <x v="1"/>
    <x v="1"/>
    <x v="0"/>
    <x v="6188"/>
    <x v="1"/>
    <x v="0"/>
    <n v="28.559585225500502"/>
    <n v="2.8559585225500501"/>
    <n v="2855958522550050"/>
    <x v="5"/>
    <n v="6196"/>
    <s v="No"/>
    <x v="0"/>
    <n v="1984.82818589666"/>
    <n v="1.98482818589666E+16"/>
    <n v="198.889792832144"/>
    <n v="1.98889792832144E+16"/>
    <x v="189"/>
    <n v="88.3"/>
  </r>
  <r>
    <x v="6"/>
    <n v="57"/>
    <x v="0"/>
    <x v="15"/>
    <x v="1"/>
    <x v="0"/>
    <x v="0"/>
    <x v="6189"/>
    <x v="1"/>
    <x v="1"/>
    <n v="28.535723816350099"/>
    <n v="28.535723816350099"/>
    <n v="2.85357238163501E+16"/>
    <x v="5"/>
    <n v="6197"/>
    <s v="No"/>
    <x v="0"/>
    <n v="2150.4852651250199"/>
    <n v="2.15048526512502E+16"/>
    <n v="200.26167461681001"/>
    <n v="2.0026167461681E+16"/>
    <x v="41"/>
    <n v="99.4"/>
  </r>
  <r>
    <x v="6"/>
    <n v="57"/>
    <x v="1"/>
    <x v="0"/>
    <x v="3"/>
    <x v="3"/>
    <x v="0"/>
    <x v="6190"/>
    <x v="0"/>
    <x v="0"/>
    <n v="28.503644497292601"/>
    <n v="28.503644497292601"/>
    <n v="2.85036444972926E+16"/>
    <x v="5"/>
    <n v="6198"/>
    <s v="No"/>
    <x v="0"/>
    <n v="2089.9024818656699"/>
    <n v="2.08990248186567E+16"/>
    <n v="226.48722378792499"/>
    <n v="2.26487223787925E+16"/>
    <x v="144"/>
    <n v="92.6"/>
  </r>
  <r>
    <x v="6"/>
    <n v="50"/>
    <x v="1"/>
    <x v="2"/>
    <x v="1"/>
    <x v="0"/>
    <x v="1"/>
    <x v="6191"/>
    <x v="0"/>
    <x v="1"/>
    <n v="28.452730161068001"/>
    <n v="28.452730161068001"/>
    <n v="2.8452730161068E+16"/>
    <x v="5"/>
    <n v="6199"/>
    <s v="No"/>
    <x v="0"/>
    <n v="2048.8484217314899"/>
    <n v="2.04884842173149E+16"/>
    <n v="222.78913785513001"/>
    <n v="2.2278913785513E+16"/>
    <x v="461"/>
    <n v="87.1"/>
  </r>
  <r>
    <x v="6"/>
    <n v="52"/>
    <x v="1"/>
    <x v="6"/>
    <x v="1"/>
    <x v="2"/>
    <x v="1"/>
    <x v="6192"/>
    <x v="0"/>
    <x v="2"/>
    <n v="28.411957861960499"/>
    <n v="28.411957861960499"/>
    <n v="2.84119578619605E+16"/>
    <x v="5"/>
    <n v="6200"/>
    <s v="No"/>
    <x v="0"/>
    <n v="232.336865425534"/>
    <n v="2323368654255340"/>
    <n v="24.534124318313101"/>
    <n v="2453412431831310"/>
    <x v="176"/>
    <n v="80.8"/>
  </r>
  <r>
    <x v="6"/>
    <n v="65"/>
    <x v="0"/>
    <x v="2"/>
    <x v="2"/>
    <x v="2"/>
    <x v="3"/>
    <x v="6193"/>
    <x v="0"/>
    <x v="3"/>
    <n v="28.3907512914748"/>
    <n v="2.8390751291474801"/>
    <n v="2839075129147480"/>
    <x v="5"/>
    <n v="6201"/>
    <s v="No"/>
    <x v="0"/>
    <n v="2015.8552270012301"/>
    <n v="2.01585522700123E+16"/>
    <n v="226.071062999079"/>
    <n v="2.26071062999079E+16"/>
    <x v="139"/>
    <n v="98"/>
  </r>
  <r>
    <x v="6"/>
    <n v="59"/>
    <x v="1"/>
    <x v="3"/>
    <x v="1"/>
    <x v="3"/>
    <x v="0"/>
    <x v="6194"/>
    <x v="0"/>
    <x v="1"/>
    <n v="28.367732034764298"/>
    <n v="28.367732034764298"/>
    <n v="2.83677320347643E+16"/>
    <x v="5"/>
    <n v="6202"/>
    <s v="Si"/>
    <x v="1"/>
    <n v="2281.0839970238399"/>
    <n v="2.28108399702384E+16"/>
    <n v="28.380469842131301"/>
    <n v="2838046984213130"/>
    <x v="238"/>
    <n v="100.7"/>
  </r>
  <r>
    <x v="6"/>
    <n v="67"/>
    <x v="0"/>
    <x v="9"/>
    <x v="2"/>
    <x v="3"/>
    <x v="3"/>
    <x v="6195"/>
    <x v="0"/>
    <x v="1"/>
    <n v="28.366338578106301"/>
    <n v="28.366338578106301"/>
    <n v="2.83663385781063E+16"/>
    <x v="5"/>
    <n v="6203"/>
    <s v="Si"/>
    <x v="1"/>
    <n v="2499.59343800242"/>
    <n v="2.49959343800242E+16"/>
    <n v="251.83887345575201"/>
    <n v="2.51838873455752E+16"/>
    <x v="276"/>
    <n v="103.2"/>
  </r>
  <r>
    <x v="6"/>
    <n v="67"/>
    <x v="0"/>
    <x v="5"/>
    <x v="0"/>
    <x v="3"/>
    <x v="3"/>
    <x v="6196"/>
    <x v="0"/>
    <x v="1"/>
    <n v="28.359590414831398"/>
    <n v="0.28359590414831398"/>
    <n v="283595904148314"/>
    <x v="5"/>
    <n v="6204"/>
    <s v="Si"/>
    <x v="1"/>
    <n v="2391.2291121785402"/>
    <n v="2.39122911217854E+16"/>
    <n v="29.557823821785401"/>
    <n v="2955782382178540"/>
    <x v="326"/>
    <n v="105.4"/>
  </r>
  <r>
    <x v="6"/>
    <n v="44"/>
    <x v="1"/>
    <x v="0"/>
    <x v="1"/>
    <x v="0"/>
    <x v="2"/>
    <x v="6197"/>
    <x v="1"/>
    <x v="0"/>
    <n v="28.352668355494099"/>
    <n v="2.8352668355494099"/>
    <n v="2835266835549410"/>
    <x v="5"/>
    <n v="6205"/>
    <s v="No"/>
    <x v="0"/>
    <n v="1958.7829222841999"/>
    <n v="1.9587829222842E+16"/>
    <n v="22.3191378865933"/>
    <n v="2231913788659330"/>
    <x v="140"/>
    <n v="88.9"/>
  </r>
  <r>
    <x v="6"/>
    <n v="57"/>
    <x v="1"/>
    <x v="9"/>
    <x v="1"/>
    <x v="0"/>
    <x v="0"/>
    <x v="6198"/>
    <x v="0"/>
    <x v="1"/>
    <n v="28.349380376764302"/>
    <n v="28.349380376764302"/>
    <n v="2.83493803767643E+16"/>
    <x v="5"/>
    <n v="6206"/>
    <s v="No"/>
    <x v="0"/>
    <n v="220.042033809299"/>
    <n v="2200420338092990"/>
    <n v="217.306141042539"/>
    <n v="2.17306141042539E+16"/>
    <x v="375"/>
    <n v="91.1"/>
  </r>
  <r>
    <x v="6"/>
    <n v="51"/>
    <x v="0"/>
    <x v="17"/>
    <x v="1"/>
    <x v="3"/>
    <x v="1"/>
    <x v="6199"/>
    <x v="0"/>
    <x v="1"/>
    <n v="28.344354953591303"/>
    <n v="2.8344354953591302"/>
    <n v="2834435495359130"/>
    <x v="5"/>
    <n v="6207"/>
    <s v="No"/>
    <x v="0"/>
    <n v="185.60077949548599"/>
    <n v="1856007794954860"/>
    <n v="216.60685885071601"/>
    <n v="2.16606858850716E+16"/>
    <x v="242"/>
    <n v="92.7"/>
  </r>
  <r>
    <x v="6"/>
    <n v="42"/>
    <x v="1"/>
    <x v="2"/>
    <x v="1"/>
    <x v="0"/>
    <x v="2"/>
    <x v="6200"/>
    <x v="1"/>
    <x v="1"/>
    <n v="28.288906015580601"/>
    <n v="28.288906015580601"/>
    <n v="2.82889060155806E+16"/>
    <x v="5"/>
    <n v="6208"/>
    <s v="No"/>
    <x v="0"/>
    <n v="2049.0184143475599"/>
    <n v="2.04901841434756E+16"/>
    <n v="23.0968430014434"/>
    <n v="2309684300144340"/>
    <x v="106"/>
    <n v="87.1"/>
  </r>
  <r>
    <x v="6"/>
    <n v="50"/>
    <x v="0"/>
    <x v="14"/>
    <x v="3"/>
    <x v="2"/>
    <x v="1"/>
    <x v="6201"/>
    <x v="1"/>
    <x v="1"/>
    <n v="28.268560808064201"/>
    <n v="28.268560808064201"/>
    <n v="2826856080806420"/>
    <x v="5"/>
    <n v="6209"/>
    <s v="No"/>
    <x v="0"/>
    <n v="1950.5079602776"/>
    <n v="1.9505079602776E+16"/>
    <n v="26.222740248058098"/>
    <n v="2622274024805810"/>
    <x v="267"/>
    <n v="89.9"/>
  </r>
  <r>
    <x v="6"/>
    <n v="57"/>
    <x v="1"/>
    <x v="4"/>
    <x v="3"/>
    <x v="0"/>
    <x v="0"/>
    <x v="6202"/>
    <x v="0"/>
    <x v="0"/>
    <n v="28.245680713582399"/>
    <n v="28.245680713582399"/>
    <n v="2.82456807135824E+16"/>
    <x v="5"/>
    <n v="6210"/>
    <s v="No"/>
    <x v="0"/>
    <n v="226.516816302547"/>
    <n v="2265168163025470"/>
    <n v="24.2108540538132"/>
    <n v="2421085405381320"/>
    <x v="270"/>
    <n v="92.6"/>
  </r>
  <r>
    <x v="6"/>
    <n v="67"/>
    <x v="0"/>
    <x v="0"/>
    <x v="1"/>
    <x v="3"/>
    <x v="3"/>
    <x v="6203"/>
    <x v="0"/>
    <x v="3"/>
    <n v="28.199275193109997"/>
    <n v="2.8199275193109998"/>
    <n v="2819927519311000"/>
    <x v="5"/>
    <n v="6211"/>
    <s v="No"/>
    <x v="0"/>
    <n v="2155.97857629387"/>
    <n v="2.15597857629387E+16"/>
    <n v="276.994040935908"/>
    <n v="2.76994040935908E+16"/>
    <x v="64"/>
    <n v="96"/>
  </r>
  <r>
    <x v="6"/>
    <n v="56"/>
    <x v="1"/>
    <x v="5"/>
    <x v="1"/>
    <x v="3"/>
    <x v="0"/>
    <x v="6204"/>
    <x v="1"/>
    <x v="3"/>
    <n v="28.183880545591098"/>
    <n v="2.8183880545591098"/>
    <n v="2818388054559110"/>
    <x v="5"/>
    <n v="6212"/>
    <s v="No"/>
    <x v="0"/>
    <n v="1930.54934450683"/>
    <n v="1.93054934450683E+16"/>
    <n v="259.35525943603199"/>
    <n v="2.59355259436032E+16"/>
    <x v="297"/>
    <n v="94.5"/>
  </r>
  <r>
    <x v="6"/>
    <n v="56"/>
    <x v="0"/>
    <x v="0"/>
    <x v="3"/>
    <x v="0"/>
    <x v="0"/>
    <x v="6205"/>
    <x v="1"/>
    <x v="1"/>
    <n v="28.163830941747399"/>
    <n v="2.8163830941747401"/>
    <n v="2816383094174740"/>
    <x v="5"/>
    <n v="6213"/>
    <s v="No"/>
    <x v="0"/>
    <n v="2234.0845995054901"/>
    <n v="2.23408459950549E+16"/>
    <n v="183.72090109240401"/>
    <n v="1.83720901092404E+16"/>
    <x v="186"/>
    <n v="94.8"/>
  </r>
  <r>
    <x v="6"/>
    <n v="52"/>
    <x v="0"/>
    <x v="9"/>
    <x v="1"/>
    <x v="2"/>
    <x v="1"/>
    <x v="6206"/>
    <x v="0"/>
    <x v="0"/>
    <n v="28.100515178016899"/>
    <n v="2.81005151780169"/>
    <n v="2810051517801690"/>
    <x v="5"/>
    <n v="6214"/>
    <s v="No"/>
    <x v="0"/>
    <n v="2218.82487207022"/>
    <n v="2.21882487207022E+16"/>
    <n v="23.653580189000301"/>
    <n v="2365358018900030"/>
    <x v="205"/>
    <n v="90.9"/>
  </r>
  <r>
    <x v="6"/>
    <n v="58"/>
    <x v="1"/>
    <x v="2"/>
    <x v="1"/>
    <x v="3"/>
    <x v="0"/>
    <x v="6207"/>
    <x v="0"/>
    <x v="1"/>
    <n v="28.079216998423703"/>
    <n v="2.8079216998423702"/>
    <n v="2807921699842370"/>
    <x v="5"/>
    <n v="6215"/>
    <s v="No"/>
    <x v="0"/>
    <n v="216.69007946912501"/>
    <n v="2166900794691250"/>
    <n v="28.152636463472799"/>
    <n v="2815263646347280"/>
    <x v="323"/>
    <n v="93"/>
  </r>
  <r>
    <x v="6"/>
    <n v="58"/>
    <x v="0"/>
    <x v="0"/>
    <x v="2"/>
    <x v="3"/>
    <x v="0"/>
    <x v="6208"/>
    <x v="0"/>
    <x v="0"/>
    <n v="28.022189064545199"/>
    <n v="28.022189064545199"/>
    <n v="2.80221890645452E+16"/>
    <x v="5"/>
    <n v="6216"/>
    <s v="No"/>
    <x v="0"/>
    <n v="2111.7374808903601"/>
    <n v="2.11173748089036E+16"/>
    <n v="250.577122910687"/>
    <n v="2.50577122910687E+16"/>
    <x v="18"/>
    <n v="98.6"/>
  </r>
  <r>
    <x v="6"/>
    <n v="53"/>
    <x v="0"/>
    <x v="2"/>
    <x v="1"/>
    <x v="3"/>
    <x v="1"/>
    <x v="6209"/>
    <x v="1"/>
    <x v="3"/>
    <n v="28.014981659445301"/>
    <n v="28.014981659445301"/>
    <n v="2.80149816594453E+16"/>
    <x v="5"/>
    <n v="6217"/>
    <s v="No"/>
    <x v="0"/>
    <n v="2400.9212615762399"/>
    <n v="2.40092126157624E+16"/>
    <n v="22.9246789868861"/>
    <n v="2292467898688610"/>
    <x v="195"/>
    <n v="92"/>
  </r>
  <r>
    <x v="6"/>
    <n v="59"/>
    <x v="1"/>
    <x v="1"/>
    <x v="1"/>
    <x v="3"/>
    <x v="0"/>
    <x v="6210"/>
    <x v="0"/>
    <x v="2"/>
    <n v="28.0057473925627"/>
    <n v="28.0057473925627"/>
    <n v="2.80057473925627E+16"/>
    <x v="5"/>
    <n v="6218"/>
    <s v="No"/>
    <x v="0"/>
    <n v="2369.1918893345601"/>
    <n v="2.36919188933456E+16"/>
    <n v="217.55083211996299"/>
    <n v="2.17550832119963E+16"/>
    <x v="240"/>
    <n v="95.7"/>
  </r>
  <r>
    <x v="6"/>
    <n v="54"/>
    <x v="1"/>
    <x v="2"/>
    <x v="1"/>
    <x v="0"/>
    <x v="1"/>
    <x v="6211"/>
    <x v="1"/>
    <x v="3"/>
    <n v="28.003241647821898"/>
    <n v="28.003241647821898"/>
    <n v="2.80032416478219E+16"/>
    <x v="5"/>
    <n v="6219"/>
    <s v="No"/>
    <x v="0"/>
    <n v="176.86887590218299"/>
    <n v="1768688759021830"/>
    <n v="234.093799188433"/>
    <n v="2.34093799188433E+16"/>
    <x v="33"/>
    <n v="85.9"/>
  </r>
  <r>
    <x v="6"/>
    <n v="58"/>
    <x v="1"/>
    <x v="0"/>
    <x v="1"/>
    <x v="0"/>
    <x v="0"/>
    <x v="6212"/>
    <x v="1"/>
    <x v="3"/>
    <n v="27.919156655789301"/>
    <n v="27.919156655789301"/>
    <n v="2.79191566557893E+16"/>
    <x v="5"/>
    <n v="6220"/>
    <s v="Si"/>
    <x v="1"/>
    <n v="206.70201565516999"/>
    <n v="2067020156551700"/>
    <n v="207.40937968843201"/>
    <n v="2.07409379688432E+16"/>
    <x v="168"/>
    <n v="93.3"/>
  </r>
  <r>
    <x v="6"/>
    <n v="58"/>
    <x v="1"/>
    <x v="2"/>
    <x v="1"/>
    <x v="2"/>
    <x v="0"/>
    <x v="6213"/>
    <x v="0"/>
    <x v="0"/>
    <n v="27.8919374255956"/>
    <n v="27.8919374255956"/>
    <n v="2.78919374255956E+16"/>
    <x v="5"/>
    <n v="6221"/>
    <s v="No"/>
    <x v="0"/>
    <n v="2033.5367354930399"/>
    <n v="2.03353673549304E+16"/>
    <n v="239.36833913876399"/>
    <n v="2.39368339138764E+16"/>
    <x v="381"/>
    <n v="94.9"/>
  </r>
  <r>
    <x v="6"/>
    <n v="50"/>
    <x v="0"/>
    <x v="9"/>
    <x v="1"/>
    <x v="0"/>
    <x v="1"/>
    <x v="6214"/>
    <x v="0"/>
    <x v="0"/>
    <n v="27.881765623127599"/>
    <n v="27.881765623127599"/>
    <n v="2.78817656231276E+16"/>
    <x v="5"/>
    <n v="6222"/>
    <s v="No"/>
    <x v="0"/>
    <n v="211.09588206970901"/>
    <n v="2110958820697090"/>
    <n v="24.210105437390698"/>
    <n v="2421010543739070"/>
    <x v="225"/>
    <n v="87.8"/>
  </r>
  <r>
    <x v="6"/>
    <n v="45"/>
    <x v="0"/>
    <x v="5"/>
    <x v="1"/>
    <x v="0"/>
    <x v="1"/>
    <x v="6215"/>
    <x v="1"/>
    <x v="1"/>
    <n v="27.8684643707638"/>
    <n v="27.8684643707638"/>
    <n v="2.78684643707638E+16"/>
    <x v="5"/>
    <n v="6223"/>
    <s v="No"/>
    <x v="0"/>
    <n v="200.21842503169901"/>
    <n v="2002184250316990"/>
    <n v="212.92708341343101"/>
    <n v="2.12927083413431E+16"/>
    <x v="107"/>
    <n v="85.7"/>
  </r>
  <r>
    <x v="6"/>
    <n v="56"/>
    <x v="1"/>
    <x v="5"/>
    <x v="1"/>
    <x v="0"/>
    <x v="0"/>
    <x v="6216"/>
    <x v="0"/>
    <x v="3"/>
    <n v="27.7980952762546"/>
    <n v="27.7980952762546"/>
    <n v="2.77980952762546E+16"/>
    <x v="5"/>
    <n v="6224"/>
    <s v="No"/>
    <x v="0"/>
    <n v="1997.6798606821501"/>
    <n v="1.99767986068215E+16"/>
    <n v="24.558460736808499"/>
    <n v="2455846073680850"/>
    <x v="88"/>
    <n v="91.3"/>
  </r>
  <r>
    <x v="6"/>
    <n v="60"/>
    <x v="0"/>
    <x v="5"/>
    <x v="1"/>
    <x v="0"/>
    <x v="0"/>
    <x v="6217"/>
    <x v="1"/>
    <x v="3"/>
    <n v="27.7409358311257"/>
    <n v="27.7409358311257"/>
    <n v="2.77409358311257E+16"/>
    <x v="5"/>
    <n v="6225"/>
    <s v="No"/>
    <x v="0"/>
    <n v="1904.75493194872"/>
    <n v="1.90475493194872E+16"/>
    <n v="208.304963407489"/>
    <n v="2.08304963407489E+16"/>
    <x v="247"/>
    <n v="94.2"/>
  </r>
  <r>
    <x v="6"/>
    <n v="57"/>
    <x v="0"/>
    <x v="12"/>
    <x v="1"/>
    <x v="0"/>
    <x v="0"/>
    <x v="6218"/>
    <x v="1"/>
    <x v="1"/>
    <n v="27.739292528504201"/>
    <n v="27.739292528504201"/>
    <n v="2.77392925285042E+16"/>
    <x v="5"/>
    <n v="6226"/>
    <s v="No"/>
    <x v="0"/>
    <n v="2220.2016687397299"/>
    <n v="2.22020166873973E+16"/>
    <n v="22.8688486778988"/>
    <n v="2286884867789880"/>
    <x v="422"/>
    <n v="92.9"/>
  </r>
  <r>
    <x v="6"/>
    <n v="52"/>
    <x v="0"/>
    <x v="5"/>
    <x v="2"/>
    <x v="0"/>
    <x v="1"/>
    <x v="6219"/>
    <x v="1"/>
    <x v="1"/>
    <n v="27.732169336864899"/>
    <n v="27.732169336864899"/>
    <n v="2.77321693368649E+16"/>
    <x v="5"/>
    <n v="6227"/>
    <s v="No"/>
    <x v="0"/>
    <n v="205.007158094461"/>
    <n v="2050071580944610"/>
    <n v="260.10436486424697"/>
    <n v="2.60104364864247E+16"/>
    <x v="267"/>
    <n v="91.6"/>
  </r>
  <r>
    <x v="6"/>
    <n v="52"/>
    <x v="1"/>
    <x v="6"/>
    <x v="1"/>
    <x v="2"/>
    <x v="1"/>
    <x v="6220"/>
    <x v="1"/>
    <x v="1"/>
    <n v="27.711075442660402"/>
    <n v="2.77110754426604"/>
    <n v="2771107544266040"/>
    <x v="5"/>
    <n v="6228"/>
    <s v="No"/>
    <x v="0"/>
    <n v="2198.40107849479"/>
    <n v="2.19840107849479E+16"/>
    <n v="22.182823802217001"/>
    <n v="2218282380221700"/>
    <x v="231"/>
    <n v="83.6"/>
  </r>
  <r>
    <x v="6"/>
    <n v="66"/>
    <x v="0"/>
    <x v="7"/>
    <x v="1"/>
    <x v="3"/>
    <x v="3"/>
    <x v="6221"/>
    <x v="1"/>
    <x v="3"/>
    <n v="27.657529382984599"/>
    <n v="27.657529382984599"/>
    <n v="2.76575293829846E+16"/>
    <x v="5"/>
    <n v="6229"/>
    <s v="No"/>
    <x v="0"/>
    <n v="2024.38198889463"/>
    <n v="2.02438198889463E+16"/>
    <n v="2.1189778249820499"/>
    <n v="211897782498205"/>
    <x v="46"/>
    <n v="91.2"/>
  </r>
  <r>
    <x v="6"/>
    <n v="53"/>
    <x v="1"/>
    <x v="5"/>
    <x v="1"/>
    <x v="0"/>
    <x v="1"/>
    <x v="6222"/>
    <x v="2"/>
    <x v="1"/>
    <n v="27.649608890895799"/>
    <n v="27.649608890895799"/>
    <n v="2.76496088908958E+16"/>
    <x v="5"/>
    <n v="6230"/>
    <s v="No"/>
    <x v="0"/>
    <n v="204.35898435208099"/>
    <n v="2043589843520810"/>
    <n v="225.99223361511"/>
    <n v="2.2599223361511E+16"/>
    <x v="29"/>
    <n v="87.8"/>
  </r>
  <r>
    <x v="6"/>
    <n v="62"/>
    <x v="0"/>
    <x v="1"/>
    <x v="1"/>
    <x v="1"/>
    <x v="0"/>
    <x v="6223"/>
    <x v="1"/>
    <x v="1"/>
    <n v="27.602753128703998"/>
    <n v="27.602753128703998"/>
    <n v="2.7602753128704E+16"/>
    <x v="5"/>
    <n v="6231"/>
    <s v="No"/>
    <x v="0"/>
    <n v="198.064197662607"/>
    <n v="1980641976626070"/>
    <n v="226.16867290088101"/>
    <n v="2.26168672900881E+16"/>
    <x v="144"/>
    <n v="94.4"/>
  </r>
  <r>
    <x v="6"/>
    <n v="49"/>
    <x v="1"/>
    <x v="2"/>
    <x v="0"/>
    <x v="0"/>
    <x v="1"/>
    <x v="6224"/>
    <x v="0"/>
    <x v="2"/>
    <n v="27.600491727983499"/>
    <n v="27.600491727983499"/>
    <n v="2.76004917279835E+16"/>
    <x v="5"/>
    <n v="6232"/>
    <s v="No"/>
    <x v="0"/>
    <n v="2206.0095678801699"/>
    <n v="2.20600956788017E+16"/>
    <n v="237.21176061115099"/>
    <n v="2.37211760611151E+16"/>
    <x v="196"/>
    <n v="97.6"/>
  </r>
  <r>
    <x v="6"/>
    <n v="52"/>
    <x v="1"/>
    <x v="2"/>
    <x v="1"/>
    <x v="0"/>
    <x v="1"/>
    <x v="6225"/>
    <x v="0"/>
    <x v="1"/>
    <n v="27.578111953101899"/>
    <n v="27.578111953101899"/>
    <n v="2.75781119531019E+16"/>
    <x v="5"/>
    <n v="6233"/>
    <s v="No"/>
    <x v="0"/>
    <n v="193.31150220606099"/>
    <n v="1933115022060610"/>
    <n v="23.293597700790801"/>
    <n v="2329359770079080"/>
    <x v="98"/>
    <n v="92.1"/>
  </r>
  <r>
    <x v="6"/>
    <n v="55"/>
    <x v="0"/>
    <x v="1"/>
    <x v="2"/>
    <x v="0"/>
    <x v="0"/>
    <x v="6226"/>
    <x v="0"/>
    <x v="2"/>
    <n v="27.502754854808899"/>
    <n v="0.27502754854808897"/>
    <n v="275027548548089"/>
    <x v="5"/>
    <n v="6234"/>
    <s v="No"/>
    <x v="0"/>
    <n v="1904.9366134398099"/>
    <n v="1.90493661343981E+16"/>
    <n v="214.15950940533901"/>
    <n v="2.14159509405339E+16"/>
    <x v="160"/>
    <n v="96.4"/>
  </r>
  <r>
    <x v="6"/>
    <n v="66"/>
    <x v="1"/>
    <x v="6"/>
    <x v="2"/>
    <x v="3"/>
    <x v="3"/>
    <x v="6227"/>
    <x v="0"/>
    <x v="1"/>
    <n v="27.498439949447004"/>
    <n v="2.7498439949447002"/>
    <n v="2749843994944700"/>
    <x v="5"/>
    <n v="6235"/>
    <s v="No"/>
    <x v="0"/>
    <n v="224.13344428583099"/>
    <n v="2241334442858310"/>
    <n v="25.248489361874199"/>
    <n v="2524848936187420"/>
    <x v="213"/>
    <n v="98.4"/>
  </r>
  <r>
    <x v="6"/>
    <n v="55"/>
    <x v="0"/>
    <x v="11"/>
    <x v="1"/>
    <x v="2"/>
    <x v="0"/>
    <x v="6228"/>
    <x v="1"/>
    <x v="2"/>
    <n v="27.472090506067001"/>
    <n v="27.472090506067001"/>
    <n v="2.7472090506067E+16"/>
    <x v="5"/>
    <n v="6236"/>
    <s v="No"/>
    <x v="0"/>
    <n v="1999.40525444986"/>
    <n v="1.99940525444986E+16"/>
    <n v="189.35591140682399"/>
    <n v="1.89355911406824E+16"/>
    <x v="40"/>
    <n v="92.7"/>
  </r>
  <r>
    <x v="6"/>
    <n v="67"/>
    <x v="1"/>
    <x v="6"/>
    <x v="2"/>
    <x v="3"/>
    <x v="3"/>
    <x v="6229"/>
    <x v="0"/>
    <x v="3"/>
    <n v="27.4694421911205"/>
    <n v="27.4694421911205"/>
    <n v="2.74694421911205E+16"/>
    <x v="5"/>
    <n v="6237"/>
    <s v="No"/>
    <x v="0"/>
    <n v="200.08714541734099"/>
    <n v="2000871454173410"/>
    <n v="251.33861121395299"/>
    <n v="2.51338611213953E+16"/>
    <x v="312"/>
    <n v="98.3"/>
  </r>
  <r>
    <x v="6"/>
    <n v="59"/>
    <x v="1"/>
    <x v="5"/>
    <x v="1"/>
    <x v="0"/>
    <x v="0"/>
    <x v="6230"/>
    <x v="1"/>
    <x v="3"/>
    <n v="27.406377912460101"/>
    <n v="2.74063779124601"/>
    <n v="2740637791246010"/>
    <x v="5"/>
    <n v="6238"/>
    <s v="No"/>
    <x v="0"/>
    <n v="1891.54854701006"/>
    <n v="1.89154854701006E+16"/>
    <n v="226.61080040086301"/>
    <n v="2.26610800400863E+16"/>
    <x v="95"/>
    <n v="88.3"/>
  </r>
  <r>
    <x v="6"/>
    <n v="58"/>
    <x v="1"/>
    <x v="12"/>
    <x v="3"/>
    <x v="3"/>
    <x v="0"/>
    <x v="6231"/>
    <x v="1"/>
    <x v="1"/>
    <n v="27.331181135242399"/>
    <n v="27.331181135242399"/>
    <n v="2.73311811352424E+16"/>
    <x v="5"/>
    <n v="6239"/>
    <s v="No"/>
    <x v="0"/>
    <n v="1945.4872356977501"/>
    <n v="1.94548723569775E+16"/>
    <n v="239.432963468248"/>
    <n v="2.39432963468248E+16"/>
    <x v="102"/>
    <n v="94.3"/>
  </r>
  <r>
    <x v="6"/>
    <n v="57"/>
    <x v="0"/>
    <x v="2"/>
    <x v="3"/>
    <x v="0"/>
    <x v="0"/>
    <x v="6232"/>
    <x v="1"/>
    <x v="0"/>
    <n v="27.329559639073501"/>
    <n v="27.329559639073501"/>
    <n v="2.73295596390735E+16"/>
    <x v="5"/>
    <n v="6240"/>
    <s v="No"/>
    <x v="0"/>
    <n v="1960.64311405384"/>
    <n v="1.96064311405384E+16"/>
    <n v="23.349411235723998"/>
    <n v="2334941123572400"/>
    <x v="7"/>
    <n v="91.8"/>
  </r>
  <r>
    <x v="6"/>
    <n v="44"/>
    <x v="1"/>
    <x v="7"/>
    <x v="1"/>
    <x v="2"/>
    <x v="2"/>
    <x v="6233"/>
    <x v="1"/>
    <x v="2"/>
    <n v="27.319749639641699"/>
    <n v="27.319749639641699"/>
    <n v="2.73197496396417E+16"/>
    <x v="5"/>
    <n v="6241"/>
    <s v="No"/>
    <x v="0"/>
    <n v="220.93237781117401"/>
    <n v="2209323778111740"/>
    <n v="221.70484455717201"/>
    <n v="2.21704844557172E+16"/>
    <x v="369"/>
    <n v="87.5"/>
  </r>
  <r>
    <x v="6"/>
    <n v="59"/>
    <x v="1"/>
    <x v="3"/>
    <x v="3"/>
    <x v="0"/>
    <x v="0"/>
    <x v="6234"/>
    <x v="1"/>
    <x v="1"/>
    <n v="27.317166448250699"/>
    <n v="27.317166448250699"/>
    <n v="2.73171664482507E+16"/>
    <x v="5"/>
    <n v="6242"/>
    <s v="No"/>
    <x v="0"/>
    <n v="2267.0227904787898"/>
    <n v="2.26702279047879E+16"/>
    <n v="22.500725665596001"/>
    <n v="2250072566559600"/>
    <x v="254"/>
    <n v="91.4"/>
  </r>
  <r>
    <x v="6"/>
    <n v="38"/>
    <x v="0"/>
    <x v="2"/>
    <x v="1"/>
    <x v="1"/>
    <x v="2"/>
    <x v="6235"/>
    <x v="0"/>
    <x v="2"/>
    <n v="27.302045422984801"/>
    <n v="27.302045422984801"/>
    <n v="2.73020454229848E+16"/>
    <x v="5"/>
    <n v="6243"/>
    <s v="No"/>
    <x v="0"/>
    <n v="1721.7307899391601"/>
    <n v="1.72173078993916E+16"/>
    <n v="194.43417439871399"/>
    <n v="1.94434174398714E+16"/>
    <x v="227"/>
    <n v="87.3"/>
  </r>
  <r>
    <x v="6"/>
    <n v="60"/>
    <x v="1"/>
    <x v="9"/>
    <x v="1"/>
    <x v="3"/>
    <x v="0"/>
    <x v="6236"/>
    <x v="0"/>
    <x v="3"/>
    <n v="27.301766771242502"/>
    <n v="27.301766771242502"/>
    <n v="2.73017667712425E+16"/>
    <x v="5"/>
    <n v="6244"/>
    <s v="No"/>
    <x v="0"/>
    <n v="2115.1092592742002"/>
    <n v="2.1151092592742E+16"/>
    <n v="225.933023954986"/>
    <n v="2.25933023954986E+16"/>
    <x v="224"/>
    <n v="91.3"/>
  </r>
  <r>
    <x v="6"/>
    <n v="48"/>
    <x v="0"/>
    <x v="0"/>
    <x v="1"/>
    <x v="2"/>
    <x v="1"/>
    <x v="6237"/>
    <x v="2"/>
    <x v="3"/>
    <n v="27.296360234765903"/>
    <n v="2.7296360234765902"/>
    <n v="2729636023476590"/>
    <x v="5"/>
    <n v="6245"/>
    <s v="No"/>
    <x v="0"/>
    <n v="158.47927754044801"/>
    <n v="1584792775404480"/>
    <n v="17.2234429539796"/>
    <n v="1722344295397960"/>
    <x v="228"/>
    <n v="84.2"/>
  </r>
  <r>
    <x v="6"/>
    <n v="55"/>
    <x v="0"/>
    <x v="11"/>
    <x v="2"/>
    <x v="3"/>
    <x v="0"/>
    <x v="6238"/>
    <x v="0"/>
    <x v="2"/>
    <n v="27.2825624452101"/>
    <n v="2.7282562445210101"/>
    <n v="2728256244521010"/>
    <x v="5"/>
    <n v="6246"/>
    <s v="No"/>
    <x v="0"/>
    <n v="2450.05320516859"/>
    <n v="2.45005320516859E+16"/>
    <n v="26.886842546354799"/>
    <n v="2688684254635480"/>
    <x v="409"/>
    <n v="99.6"/>
  </r>
  <r>
    <x v="6"/>
    <n v="64"/>
    <x v="0"/>
    <x v="5"/>
    <x v="1"/>
    <x v="0"/>
    <x v="0"/>
    <x v="6239"/>
    <x v="1"/>
    <x v="1"/>
    <n v="27.2289595494621"/>
    <n v="27.2289595494621"/>
    <n v="2.72289595494621E+16"/>
    <x v="5"/>
    <n v="6247"/>
    <s v="No"/>
    <x v="0"/>
    <n v="2051.7927724652"/>
    <n v="2.0517927724652E+16"/>
    <n v="190.90915113226501"/>
    <n v="1.90909151132265E+16"/>
    <x v="30"/>
    <n v="91.2"/>
  </r>
  <r>
    <x v="6"/>
    <n v="53"/>
    <x v="0"/>
    <x v="1"/>
    <x v="1"/>
    <x v="3"/>
    <x v="1"/>
    <x v="6240"/>
    <x v="1"/>
    <x v="3"/>
    <n v="27.202135746342599"/>
    <n v="2.7202135746342599"/>
    <n v="2720213574634260"/>
    <x v="5"/>
    <n v="6248"/>
    <s v="No"/>
    <x v="0"/>
    <n v="1999.15895364895"/>
    <n v="1.99915895364895E+16"/>
    <n v="180.15085035943"/>
    <n v="1.8015085035943E+16"/>
    <x v="204"/>
    <n v="86.4"/>
  </r>
  <r>
    <x v="6"/>
    <n v="65"/>
    <x v="0"/>
    <x v="5"/>
    <x v="2"/>
    <x v="3"/>
    <x v="3"/>
    <x v="6241"/>
    <x v="0"/>
    <x v="3"/>
    <n v="27.150438882536498"/>
    <n v="2.7150438882536498"/>
    <n v="2715043888253650"/>
    <x v="5"/>
    <n v="6249"/>
    <s v="Si"/>
    <x v="1"/>
    <n v="2339.27662952841"/>
    <n v="2.33927662952841E+16"/>
    <n v="242.10203521412899"/>
    <n v="2.42102035214129E+16"/>
    <x v="152"/>
    <n v="100.1"/>
  </r>
  <r>
    <x v="6"/>
    <n v="55"/>
    <x v="0"/>
    <x v="5"/>
    <x v="2"/>
    <x v="3"/>
    <x v="0"/>
    <x v="6242"/>
    <x v="0"/>
    <x v="0"/>
    <n v="27.11787726939"/>
    <n v="27.11787726939"/>
    <n v="2.711787726939E+16"/>
    <x v="5"/>
    <n v="6250"/>
    <s v="No"/>
    <x v="0"/>
    <n v="2387.9946024639398"/>
    <n v="2.38799460246394E+16"/>
    <n v="27.2194565271319"/>
    <n v="2721945652713190"/>
    <x v="490"/>
    <n v="98.2"/>
  </r>
  <r>
    <x v="6"/>
    <n v="61"/>
    <x v="0"/>
    <x v="0"/>
    <x v="2"/>
    <x v="2"/>
    <x v="0"/>
    <x v="6243"/>
    <x v="0"/>
    <x v="1"/>
    <n v="27.096804765251999"/>
    <n v="27.096804765251999"/>
    <n v="2.7096804765252E+16"/>
    <x v="5"/>
    <n v="6251"/>
    <s v="No"/>
    <x v="0"/>
    <n v="1886.78843348183"/>
    <n v="1.88678843348183E+16"/>
    <n v="196.96827290962301"/>
    <n v="1.96968272909623E+16"/>
    <x v="79"/>
    <n v="96.4"/>
  </r>
  <r>
    <x v="6"/>
    <n v="64"/>
    <x v="1"/>
    <x v="0"/>
    <x v="3"/>
    <x v="3"/>
    <x v="0"/>
    <x v="6244"/>
    <x v="0"/>
    <x v="3"/>
    <n v="27.0879180535178"/>
    <n v="27.0879180535178"/>
    <n v="2.70879180535178E+16"/>
    <x v="5"/>
    <n v="6252"/>
    <s v="No"/>
    <x v="0"/>
    <n v="2100.1403215053101"/>
    <n v="2.10014032150531E+16"/>
    <n v="224.05504829796999"/>
    <n v="2.2405504829797E+16"/>
    <x v="289"/>
    <n v="94.9"/>
  </r>
  <r>
    <x v="6"/>
    <n v="51"/>
    <x v="0"/>
    <x v="7"/>
    <x v="1"/>
    <x v="2"/>
    <x v="1"/>
    <x v="6245"/>
    <x v="1"/>
    <x v="1"/>
    <n v="27.0699012155264"/>
    <n v="27.0699012155264"/>
    <n v="2.70699012155264E+16"/>
    <x v="5"/>
    <n v="6253"/>
    <s v="No"/>
    <x v="0"/>
    <n v="1950.5913308980801"/>
    <n v="1.95059133089808E+16"/>
    <n v="191.526148559522"/>
    <n v="1.91526148559522E+16"/>
    <x v="80"/>
    <n v="89.8"/>
  </r>
  <r>
    <x v="6"/>
    <n v="44"/>
    <x v="1"/>
    <x v="3"/>
    <x v="1"/>
    <x v="3"/>
    <x v="2"/>
    <x v="6246"/>
    <x v="1"/>
    <x v="3"/>
    <n v="27.0551057067388"/>
    <n v="2.70551057067388"/>
    <n v="2705510570673880"/>
    <x v="5"/>
    <n v="6254"/>
    <s v="No"/>
    <x v="0"/>
    <n v="1871.4188429661699"/>
    <n v="1.87141884296617E+16"/>
    <n v="223.96193435462399"/>
    <n v="2.23961934354624E+16"/>
    <x v="187"/>
    <n v="86.3"/>
  </r>
  <r>
    <x v="6"/>
    <n v="68"/>
    <x v="1"/>
    <x v="5"/>
    <x v="2"/>
    <x v="0"/>
    <x v="3"/>
    <x v="6247"/>
    <x v="0"/>
    <x v="3"/>
    <n v="27.045988017424797"/>
    <n v="2.7045988017424798"/>
    <n v="2704598801742480"/>
    <x v="5"/>
    <n v="6255"/>
    <s v="Si"/>
    <x v="1"/>
    <n v="236.25015900940599"/>
    <n v="2362501590094060"/>
    <n v="255.00679912135899"/>
    <n v="2.55006799121359E+16"/>
    <x v="301"/>
    <n v="91.8"/>
  </r>
  <r>
    <x v="6"/>
    <n v="56"/>
    <x v="1"/>
    <x v="5"/>
    <x v="1"/>
    <x v="3"/>
    <x v="0"/>
    <x v="6248"/>
    <x v="0"/>
    <x v="1"/>
    <n v="27.031736921127699"/>
    <n v="27.031736921127699"/>
    <n v="2.70317369211277E+16"/>
    <x v="5"/>
    <n v="6256"/>
    <s v="No"/>
    <x v="0"/>
    <n v="229.005330011029"/>
    <n v="2290053300110290"/>
    <n v="22.114152719240298"/>
    <n v="2211415271924030"/>
    <x v="134"/>
    <n v="96"/>
  </r>
  <r>
    <x v="6"/>
    <n v="46"/>
    <x v="0"/>
    <x v="10"/>
    <x v="1"/>
    <x v="0"/>
    <x v="1"/>
    <x v="6249"/>
    <x v="0"/>
    <x v="0"/>
    <n v="27.0208854008335"/>
    <n v="0.270208854008335"/>
    <n v="270208854008335"/>
    <x v="5"/>
    <n v="6257"/>
    <s v="No"/>
    <x v="0"/>
    <n v="2233.80120047028"/>
    <n v="2.23380120047028E+16"/>
    <n v="2.68678121547378"/>
    <n v="268678121547378"/>
    <x v="36"/>
    <n v="91.8"/>
  </r>
  <r>
    <x v="6"/>
    <n v="70"/>
    <x v="0"/>
    <x v="6"/>
    <x v="2"/>
    <x v="0"/>
    <x v="3"/>
    <x v="6250"/>
    <x v="1"/>
    <x v="1"/>
    <n v="27.014824768870898"/>
    <n v="27.014824768870898"/>
    <n v="2.70148247688709E+16"/>
    <x v="5"/>
    <n v="6258"/>
    <s v="Si"/>
    <x v="1"/>
    <n v="2078.0113006964398"/>
    <n v="2.07801130069644E+16"/>
    <n v="26.254849800650501"/>
    <n v="2625484980065050"/>
    <x v="405"/>
    <n v="105.1"/>
  </r>
  <r>
    <x v="6"/>
    <n v="66"/>
    <x v="0"/>
    <x v="2"/>
    <x v="2"/>
    <x v="0"/>
    <x v="3"/>
    <x v="6251"/>
    <x v="0"/>
    <x v="1"/>
    <n v="26.905693413594101"/>
    <n v="26.905693413594101"/>
    <n v="2.69056934135941E+16"/>
    <x v="5"/>
    <n v="6259"/>
    <s v="No"/>
    <x v="0"/>
    <n v="221.842249060363"/>
    <n v="2218422490603630"/>
    <n v="215.059399961075"/>
    <n v="2.15059399961075E+16"/>
    <x v="377"/>
    <n v="97"/>
  </r>
  <r>
    <x v="6"/>
    <n v="52"/>
    <x v="0"/>
    <x v="1"/>
    <x v="1"/>
    <x v="0"/>
    <x v="1"/>
    <x v="6252"/>
    <x v="2"/>
    <x v="1"/>
    <n v="26.901874702549001"/>
    <n v="2.6901874702549001E-2"/>
    <n v="26901874702549"/>
    <x v="5"/>
    <n v="6260"/>
    <s v="No"/>
    <x v="0"/>
    <n v="196.67344620748901"/>
    <n v="1966734462074890"/>
    <n v="21.080214128660401"/>
    <n v="2108021412866040"/>
    <x v="184"/>
    <n v="86.5"/>
  </r>
  <r>
    <x v="6"/>
    <n v="62"/>
    <x v="1"/>
    <x v="9"/>
    <x v="1"/>
    <x v="0"/>
    <x v="0"/>
    <x v="6253"/>
    <x v="1"/>
    <x v="3"/>
    <n v="26.859651853493101"/>
    <n v="26.859651853493101"/>
    <n v="2.68596518534931E+16"/>
    <x v="5"/>
    <n v="6261"/>
    <s v="No"/>
    <x v="0"/>
    <n v="231.31756478850201"/>
    <n v="2313175647885020"/>
    <n v="275.37383830045798"/>
    <n v="2.75373838300458E+16"/>
    <x v="38"/>
    <n v="90.1"/>
  </r>
  <r>
    <x v="6"/>
    <n v="56"/>
    <x v="0"/>
    <x v="8"/>
    <x v="1"/>
    <x v="0"/>
    <x v="0"/>
    <x v="6254"/>
    <x v="1"/>
    <x v="3"/>
    <n v="26.845794014488401"/>
    <n v="2.6845794014488402"/>
    <n v="2684579401448840"/>
    <x v="5"/>
    <n v="6262"/>
    <s v="No"/>
    <x v="0"/>
    <n v="2128.1750511989399"/>
    <n v="2.12817505119894E+16"/>
    <n v="25.750733617380501"/>
    <n v="2575073361738050"/>
    <x v="28"/>
    <n v="95.4"/>
  </r>
  <r>
    <x v="6"/>
    <n v="43"/>
    <x v="0"/>
    <x v="17"/>
    <x v="1"/>
    <x v="2"/>
    <x v="2"/>
    <x v="6255"/>
    <x v="1"/>
    <x v="0"/>
    <n v="26.840108198334299"/>
    <n v="26.840108198334299"/>
    <n v="2.68401081983343E+16"/>
    <x v="5"/>
    <n v="6263"/>
    <s v="No"/>
    <x v="0"/>
    <n v="2023.2576550215001"/>
    <n v="2.0232576550215E+16"/>
    <n v="220.281933534301"/>
    <n v="2.20281933534301E+16"/>
    <x v="34"/>
    <n v="90.1"/>
  </r>
  <r>
    <x v="6"/>
    <n v="60"/>
    <x v="1"/>
    <x v="2"/>
    <x v="1"/>
    <x v="3"/>
    <x v="0"/>
    <x v="6256"/>
    <x v="0"/>
    <x v="1"/>
    <n v="26.775696345133099"/>
    <n v="2.67756963451331"/>
    <n v="2677569634513310"/>
    <x v="5"/>
    <n v="6264"/>
    <s v="No"/>
    <x v="0"/>
    <n v="223.41921456866899"/>
    <n v="2234192145686690"/>
    <n v="221.48003697459501"/>
    <n v="2.21480036974595E+16"/>
    <x v="24"/>
    <n v="89.7"/>
  </r>
  <r>
    <x v="6"/>
    <n v="48"/>
    <x v="0"/>
    <x v="7"/>
    <x v="3"/>
    <x v="0"/>
    <x v="1"/>
    <x v="6257"/>
    <x v="1"/>
    <x v="1"/>
    <n v="26.756564963323299"/>
    <n v="26.756564963323299"/>
    <n v="2.67565649633233E+16"/>
    <x v="5"/>
    <n v="6265"/>
    <s v="No"/>
    <x v="0"/>
    <n v="1885.0859580602801"/>
    <n v="1.88508595806028E+16"/>
    <n v="169.58695512476001"/>
    <n v="1.6958695512476E+16"/>
    <x v="98"/>
    <n v="82.3"/>
  </r>
  <r>
    <x v="6"/>
    <n v="54"/>
    <x v="0"/>
    <x v="5"/>
    <x v="1"/>
    <x v="2"/>
    <x v="1"/>
    <x v="6258"/>
    <x v="1"/>
    <x v="1"/>
    <n v="26.7304694594248"/>
    <n v="26.7304694594248"/>
    <n v="2673046945942480"/>
    <x v="5"/>
    <n v="6266"/>
    <s v="No"/>
    <x v="0"/>
    <n v="1966.4340799352899"/>
    <n v="1.96643407993529E+16"/>
    <n v="241.42304235649701"/>
    <n v="2.41423042356497E+16"/>
    <x v="107"/>
    <n v="93.9"/>
  </r>
  <r>
    <x v="6"/>
    <n v="68"/>
    <x v="0"/>
    <x v="5"/>
    <x v="1"/>
    <x v="3"/>
    <x v="3"/>
    <x v="6259"/>
    <x v="1"/>
    <x v="3"/>
    <n v="26.723773279558301"/>
    <n v="26.723773279558301"/>
    <n v="2.67237732795583E+16"/>
    <x v="5"/>
    <n v="6267"/>
    <s v="No"/>
    <x v="0"/>
    <n v="2191.8334782932902"/>
    <n v="2.19183347829329E+16"/>
    <n v="26.026227930957599"/>
    <n v="2602622793095760"/>
    <x v="360"/>
    <n v="91.5"/>
  </r>
  <r>
    <x v="6"/>
    <n v="60"/>
    <x v="1"/>
    <x v="13"/>
    <x v="1"/>
    <x v="3"/>
    <x v="0"/>
    <x v="6260"/>
    <x v="0"/>
    <x v="1"/>
    <n v="26.716119315344098"/>
    <n v="26.716119315344098"/>
    <n v="2.67161193153441E+16"/>
    <x v="5"/>
    <n v="6268"/>
    <s v="No"/>
    <x v="0"/>
    <n v="2259.8741146224102"/>
    <n v="2.25987411462241E+16"/>
    <n v="25.513801539014199"/>
    <n v="2551380153901420"/>
    <x v="289"/>
    <n v="90.6"/>
  </r>
  <r>
    <x v="6"/>
    <n v="64"/>
    <x v="1"/>
    <x v="1"/>
    <x v="2"/>
    <x v="3"/>
    <x v="0"/>
    <x v="6261"/>
    <x v="0"/>
    <x v="1"/>
    <n v="26.691757756312203"/>
    <n v="2.6691757756312202"/>
    <n v="2669175775631220"/>
    <x v="5"/>
    <n v="6269"/>
    <s v="No"/>
    <x v="0"/>
    <n v="211.06486166693199"/>
    <n v="2110648616669320"/>
    <n v="284.49645175014899"/>
    <n v="2.84496451750149E+16"/>
    <x v="77"/>
    <n v="100.8"/>
  </r>
  <r>
    <x v="6"/>
    <n v="62"/>
    <x v="1"/>
    <x v="8"/>
    <x v="3"/>
    <x v="0"/>
    <x v="0"/>
    <x v="6262"/>
    <x v="0"/>
    <x v="3"/>
    <n v="26.686373726678497"/>
    <n v="2.6686373726678498"/>
    <n v="2668637372667850"/>
    <x v="5"/>
    <n v="6270"/>
    <s v="No"/>
    <x v="0"/>
    <n v="221.854552012939"/>
    <n v="2218545520129390"/>
    <n v="201.457708397061"/>
    <n v="2.01457708397061E+16"/>
    <x v="133"/>
    <n v="92.9"/>
  </r>
  <r>
    <x v="6"/>
    <n v="60"/>
    <x v="1"/>
    <x v="0"/>
    <x v="1"/>
    <x v="0"/>
    <x v="0"/>
    <x v="6263"/>
    <x v="1"/>
    <x v="3"/>
    <n v="26.682669718552201"/>
    <n v="26.682669718552201"/>
    <n v="2.66826697185522E+16"/>
    <x v="5"/>
    <n v="6271"/>
    <s v="No"/>
    <x v="0"/>
    <n v="2153.2127827550298"/>
    <n v="2.15321278275503E+16"/>
    <n v="202.311677477014"/>
    <n v="2.02311677477014E+16"/>
    <x v="264"/>
    <n v="91.2"/>
  </r>
  <r>
    <x v="6"/>
    <n v="52"/>
    <x v="1"/>
    <x v="11"/>
    <x v="1"/>
    <x v="0"/>
    <x v="1"/>
    <x v="6264"/>
    <x v="0"/>
    <x v="1"/>
    <n v="26.667076440296601"/>
    <n v="26.667076440296601"/>
    <n v="2666707644029660"/>
    <x v="5"/>
    <n v="6272"/>
    <s v="No"/>
    <x v="0"/>
    <n v="203.34052194578101"/>
    <n v="2033405219457810"/>
    <n v="222.08062415008399"/>
    <n v="2.22080624150084E+16"/>
    <x v="164"/>
    <n v="84.8"/>
  </r>
  <r>
    <x v="6"/>
    <n v="56"/>
    <x v="0"/>
    <x v="8"/>
    <x v="3"/>
    <x v="3"/>
    <x v="0"/>
    <x v="6265"/>
    <x v="0"/>
    <x v="1"/>
    <n v="26.665726325683398"/>
    <n v="2.6665726325683399"/>
    <n v="2666572632568340"/>
    <x v="5"/>
    <n v="6273"/>
    <s v="No"/>
    <x v="0"/>
    <n v="2215.9125031154399"/>
    <n v="2.21591250311544E+16"/>
    <n v="241.84223659822399"/>
    <n v="2.41842236598224E+16"/>
    <x v="225"/>
    <n v="98.3"/>
  </r>
  <r>
    <x v="6"/>
    <n v="57"/>
    <x v="1"/>
    <x v="9"/>
    <x v="2"/>
    <x v="0"/>
    <x v="0"/>
    <x v="6266"/>
    <x v="0"/>
    <x v="1"/>
    <n v="26.638786480848001"/>
    <n v="26.638786480848001"/>
    <n v="2.6638786480848E+16"/>
    <x v="5"/>
    <n v="6274"/>
    <s v="No"/>
    <x v="0"/>
    <n v="193.30663486019"/>
    <n v="1933066348601900"/>
    <n v="18.356668356382301"/>
    <n v="1835666835638230"/>
    <x v="406"/>
    <n v="90.5"/>
  </r>
  <r>
    <x v="6"/>
    <n v="58"/>
    <x v="0"/>
    <x v="2"/>
    <x v="1"/>
    <x v="0"/>
    <x v="0"/>
    <x v="6267"/>
    <x v="0"/>
    <x v="1"/>
    <n v="26.572692806633398"/>
    <n v="26.572692806633398"/>
    <n v="2.65726928066334E+16"/>
    <x v="5"/>
    <n v="6275"/>
    <s v="No"/>
    <x v="0"/>
    <n v="20.7852566385146"/>
    <n v="207852566385146"/>
    <n v="227.85838393724799"/>
    <n v="2.27858383937248E+16"/>
    <x v="472"/>
    <n v="92.6"/>
  </r>
  <r>
    <x v="6"/>
    <n v="51"/>
    <x v="1"/>
    <x v="15"/>
    <x v="1"/>
    <x v="0"/>
    <x v="1"/>
    <x v="6268"/>
    <x v="0"/>
    <x v="1"/>
    <n v="26.481453731636101"/>
    <n v="26.481453731636101"/>
    <n v="2.64814537316361E+16"/>
    <x v="5"/>
    <n v="6276"/>
    <s v="No"/>
    <x v="0"/>
    <n v="1879.07560856502"/>
    <n v="1.87907560856502E+16"/>
    <n v="22.268470560512501"/>
    <n v="2226847056051250"/>
    <x v="44"/>
    <n v="90.2"/>
  </r>
  <r>
    <x v="6"/>
    <n v="47"/>
    <x v="1"/>
    <x v="10"/>
    <x v="1"/>
    <x v="0"/>
    <x v="1"/>
    <x v="6269"/>
    <x v="0"/>
    <x v="1"/>
    <n v="26.450479036712899"/>
    <n v="26.450479036712899"/>
    <n v="2.64504790367129E+16"/>
    <x v="5"/>
    <n v="6277"/>
    <s v="No"/>
    <x v="0"/>
    <n v="2025.12881800792"/>
    <n v="2.02512881800792E+16"/>
    <n v="203.948103082491"/>
    <n v="2.03948103082491E+16"/>
    <x v="87"/>
    <n v="86.4"/>
  </r>
  <r>
    <x v="6"/>
    <n v="61"/>
    <x v="0"/>
    <x v="0"/>
    <x v="3"/>
    <x v="3"/>
    <x v="0"/>
    <x v="6270"/>
    <x v="1"/>
    <x v="3"/>
    <n v="26.444984367528001"/>
    <n v="26.444984367528001"/>
    <n v="2.6444984367528E+16"/>
    <x v="5"/>
    <n v="6278"/>
    <s v="No"/>
    <x v="0"/>
    <n v="2180.9088156169601"/>
    <n v="2.18090881561696E+16"/>
    <n v="25.3999581422479"/>
    <n v="2539995814224790"/>
    <x v="12"/>
    <n v="96.6"/>
  </r>
  <r>
    <x v="6"/>
    <n v="63"/>
    <x v="0"/>
    <x v="9"/>
    <x v="3"/>
    <x v="2"/>
    <x v="0"/>
    <x v="6271"/>
    <x v="1"/>
    <x v="0"/>
    <n v="26.4148519563796"/>
    <n v="26.4148519563796"/>
    <n v="2.64148519563796E+16"/>
    <x v="5"/>
    <n v="6279"/>
    <s v="No"/>
    <x v="0"/>
    <n v="19.7738702838958"/>
    <n v="197738702838958"/>
    <n v="250.10891913996801"/>
    <n v="2.50108919139968E+16"/>
    <x v="7"/>
    <n v="102"/>
  </r>
  <r>
    <x v="6"/>
    <n v="56"/>
    <x v="1"/>
    <x v="11"/>
    <x v="1"/>
    <x v="2"/>
    <x v="0"/>
    <x v="6272"/>
    <x v="2"/>
    <x v="0"/>
    <n v="26.361473465179699"/>
    <n v="26.361473465179699"/>
    <n v="2.63614734651797E+16"/>
    <x v="5"/>
    <n v="6280"/>
    <s v="No"/>
    <x v="0"/>
    <n v="1996.4322456698001"/>
    <n v="1.9964322456698E+16"/>
    <n v="24.689107748921501"/>
    <n v="2468910774892150"/>
    <x v="264"/>
    <n v="95.8"/>
  </r>
  <r>
    <x v="6"/>
    <n v="69"/>
    <x v="1"/>
    <x v="0"/>
    <x v="2"/>
    <x v="3"/>
    <x v="3"/>
    <x v="6273"/>
    <x v="0"/>
    <x v="1"/>
    <n v="26.332580261977299"/>
    <n v="2.6332580261977299"/>
    <n v="2633258026197730"/>
    <x v="5"/>
    <n v="6281"/>
    <s v="Si"/>
    <x v="1"/>
    <n v="258.74415460742898"/>
    <n v="2587441546074290"/>
    <n v="28.423749540163598"/>
    <n v="2842374954016360"/>
    <x v="374"/>
    <n v="103.5"/>
  </r>
  <r>
    <x v="6"/>
    <n v="47"/>
    <x v="0"/>
    <x v="2"/>
    <x v="1"/>
    <x v="1"/>
    <x v="1"/>
    <x v="6274"/>
    <x v="1"/>
    <x v="1"/>
    <n v="26.2816112844502"/>
    <n v="2.6281611284450199"/>
    <n v="2628161128445020"/>
    <x v="5"/>
    <n v="6282"/>
    <s v="No"/>
    <x v="0"/>
    <n v="1952.9368303159499"/>
    <n v="1.95293683031595E+16"/>
    <n v="19.0946112360486"/>
    <n v="1909461123604860"/>
    <x v="264"/>
    <n v="90.5"/>
  </r>
  <r>
    <x v="6"/>
    <n v="68"/>
    <x v="1"/>
    <x v="3"/>
    <x v="3"/>
    <x v="3"/>
    <x v="3"/>
    <x v="6275"/>
    <x v="0"/>
    <x v="3"/>
    <n v="26.278426210142701"/>
    <n v="26.278426210142701"/>
    <n v="2.62784262101427E+16"/>
    <x v="5"/>
    <n v="6283"/>
    <s v="Si"/>
    <x v="1"/>
    <n v="215.89284334264599"/>
    <n v="2158928433426460"/>
    <n v="28.547728668919301"/>
    <n v="2854772866891930"/>
    <x v="123"/>
    <n v="92.6"/>
  </r>
  <r>
    <x v="6"/>
    <n v="44"/>
    <x v="1"/>
    <x v="11"/>
    <x v="1"/>
    <x v="0"/>
    <x v="2"/>
    <x v="6276"/>
    <x v="1"/>
    <x v="0"/>
    <n v="26.255544777551101"/>
    <n v="26.255544777551101"/>
    <n v="2.62555447775511E+16"/>
    <x v="5"/>
    <n v="6284"/>
    <s v="No"/>
    <x v="0"/>
    <n v="2040.1079637007799"/>
    <n v="2.04010796370078E+16"/>
    <n v="242.05827221167399"/>
    <n v="2.42058272211674E+16"/>
    <x v="151"/>
    <n v="89.7"/>
  </r>
  <r>
    <x v="6"/>
    <n v="55"/>
    <x v="0"/>
    <x v="8"/>
    <x v="1"/>
    <x v="0"/>
    <x v="0"/>
    <x v="6277"/>
    <x v="1"/>
    <x v="3"/>
    <n v="26.253048006916501"/>
    <n v="26.253048006916501"/>
    <n v="2.62530480069165E+16"/>
    <x v="5"/>
    <n v="6285"/>
    <s v="No"/>
    <x v="0"/>
    <n v="1855.9888429791799"/>
    <n v="1.85598884297918E+16"/>
    <n v="182.459861020852"/>
    <n v="1.82459861020852E+16"/>
    <x v="89"/>
    <n v="91.8"/>
  </r>
  <r>
    <x v="6"/>
    <n v="64"/>
    <x v="1"/>
    <x v="0"/>
    <x v="1"/>
    <x v="0"/>
    <x v="0"/>
    <x v="6278"/>
    <x v="1"/>
    <x v="3"/>
    <n v="26.224501207810999"/>
    <n v="26.224501207810999"/>
    <n v="2.6224501207811E+16"/>
    <x v="5"/>
    <n v="6286"/>
    <s v="No"/>
    <x v="0"/>
    <n v="1918.4377782709"/>
    <n v="1.9184377782709E+16"/>
    <n v="217.78213321307999"/>
    <n v="2.1778213321308E+16"/>
    <x v="90"/>
    <n v="84.3"/>
  </r>
  <r>
    <x v="6"/>
    <n v="53"/>
    <x v="0"/>
    <x v="2"/>
    <x v="1"/>
    <x v="3"/>
    <x v="1"/>
    <x v="6279"/>
    <x v="0"/>
    <x v="3"/>
    <n v="26.220836812652301"/>
    <n v="26.220836812652301"/>
    <n v="2622083681265230"/>
    <x v="5"/>
    <n v="6287"/>
    <s v="No"/>
    <x v="0"/>
    <n v="2125.89167591164"/>
    <n v="2.12589167591164E+16"/>
    <n v="23.095976506625"/>
    <n v="2309597650662500"/>
    <x v="169"/>
    <n v="89.7"/>
  </r>
  <r>
    <x v="6"/>
    <n v="51"/>
    <x v="0"/>
    <x v="6"/>
    <x v="1"/>
    <x v="1"/>
    <x v="1"/>
    <x v="6280"/>
    <x v="1"/>
    <x v="0"/>
    <n v="26.117046398637701"/>
    <n v="26.117046398637701"/>
    <n v="2611704639863770"/>
    <x v="5"/>
    <n v="6288"/>
    <s v="No"/>
    <x v="0"/>
    <n v="2130.3775771407199"/>
    <n v="2.13037757714072E+16"/>
    <n v="16.735870792532701"/>
    <n v="1673587079253270"/>
    <x v="383"/>
    <n v="86.9"/>
  </r>
  <r>
    <x v="6"/>
    <n v="62"/>
    <x v="1"/>
    <x v="5"/>
    <x v="1"/>
    <x v="0"/>
    <x v="0"/>
    <x v="6281"/>
    <x v="0"/>
    <x v="0"/>
    <n v="26.0958344798456"/>
    <n v="26.0958344798456"/>
    <n v="2609583447984560"/>
    <x v="5"/>
    <n v="6289"/>
    <s v="No"/>
    <x v="0"/>
    <n v="2223.4493486574602"/>
    <n v="2.22344934865746E+16"/>
    <n v="3.0000000000000001E-12"/>
    <n v="300"/>
    <x v="112"/>
    <n v="95.9"/>
  </r>
  <r>
    <x v="6"/>
    <n v="50"/>
    <x v="1"/>
    <x v="8"/>
    <x v="1"/>
    <x v="1"/>
    <x v="1"/>
    <x v="6282"/>
    <x v="1"/>
    <x v="1"/>
    <n v="25.961112148787102"/>
    <n v="2.59611121487871"/>
    <n v="2596111214878710"/>
    <x v="5"/>
    <n v="6290"/>
    <s v="No"/>
    <x v="0"/>
    <n v="184.96629185605599"/>
    <n v="1849662918560560"/>
    <n v="191.76658473397799"/>
    <n v="1.91766584733978E+16"/>
    <x v="234"/>
    <n v="90"/>
  </r>
  <r>
    <x v="6"/>
    <n v="62"/>
    <x v="0"/>
    <x v="5"/>
    <x v="2"/>
    <x v="2"/>
    <x v="0"/>
    <x v="6283"/>
    <x v="0"/>
    <x v="1"/>
    <n v="25.936050711867402"/>
    <n v="2.5936050711867402"/>
    <n v="2593605071186740"/>
    <x v="5"/>
    <n v="6291"/>
    <s v="No"/>
    <x v="0"/>
    <n v="2177.9370414608702"/>
    <n v="2.17793704146087E+16"/>
    <n v="225.914351751666"/>
    <n v="2.25914351751666E+16"/>
    <x v="28"/>
    <n v="93.7"/>
  </r>
  <r>
    <x v="6"/>
    <n v="72"/>
    <x v="0"/>
    <x v="2"/>
    <x v="2"/>
    <x v="2"/>
    <x v="3"/>
    <x v="6284"/>
    <x v="0"/>
    <x v="1"/>
    <n v="25.928515831918201"/>
    <n v="2.5928515831918202"/>
    <n v="2592851583191820"/>
    <x v="5"/>
    <n v="6292"/>
    <s v="No"/>
    <x v="0"/>
    <n v="1843.3508521034501"/>
    <n v="1.84335085210345E+16"/>
    <n v="22.2993025291298"/>
    <n v="2229930252912980"/>
    <x v="407"/>
    <n v="102.3"/>
  </r>
  <r>
    <x v="6"/>
    <n v="67"/>
    <x v="0"/>
    <x v="5"/>
    <x v="1"/>
    <x v="3"/>
    <x v="3"/>
    <x v="6285"/>
    <x v="1"/>
    <x v="3"/>
    <n v="25.923885893769501"/>
    <n v="25.923885893769501"/>
    <n v="2.59238858937695E+16"/>
    <x v="5"/>
    <n v="6293"/>
    <s v="No"/>
    <x v="0"/>
    <n v="179.75674617758699"/>
    <n v="1797567461775870"/>
    <n v="250.648013998887"/>
    <n v="2.50648013998887E+16"/>
    <x v="41"/>
    <n v="89.5"/>
  </r>
  <r>
    <x v="6"/>
    <n v="40"/>
    <x v="0"/>
    <x v="15"/>
    <x v="1"/>
    <x v="2"/>
    <x v="2"/>
    <x v="6286"/>
    <x v="0"/>
    <x v="1"/>
    <n v="25.887368684354101"/>
    <n v="2.5887368684354102"/>
    <n v="2588736868435410"/>
    <x v="5"/>
    <n v="6294"/>
    <s v="No"/>
    <x v="0"/>
    <n v="1922.05400808081"/>
    <n v="1.92205400808081E+16"/>
    <n v="203.292301708292"/>
    <n v="2.03292301708292E+16"/>
    <x v="244"/>
    <n v="90.2"/>
  </r>
  <r>
    <x v="6"/>
    <n v="62"/>
    <x v="1"/>
    <x v="11"/>
    <x v="1"/>
    <x v="0"/>
    <x v="0"/>
    <x v="6287"/>
    <x v="1"/>
    <x v="3"/>
    <n v="25.8054500622811"/>
    <n v="25.8054500622811"/>
    <n v="2.58054500622811E+16"/>
    <x v="5"/>
    <n v="6295"/>
    <s v="No"/>
    <x v="0"/>
    <n v="1996.9489303779101"/>
    <n v="1.99694893037791E+16"/>
    <n v="228.24155719457801"/>
    <n v="2.28241557194578E+16"/>
    <x v="495"/>
    <n v="85.1"/>
  </r>
  <r>
    <x v="6"/>
    <n v="58"/>
    <x v="0"/>
    <x v="2"/>
    <x v="1"/>
    <x v="1"/>
    <x v="0"/>
    <x v="6288"/>
    <x v="1"/>
    <x v="2"/>
    <n v="25.715115689840399"/>
    <n v="25.715115689840399"/>
    <n v="2.57151156898404E+16"/>
    <x v="5"/>
    <n v="6296"/>
    <s v="No"/>
    <x v="0"/>
    <n v="201.77974134929701"/>
    <n v="2017797413492970"/>
    <n v="21.469105491626301"/>
    <n v="2146910549162630"/>
    <x v="41"/>
    <n v="93.3"/>
  </r>
  <r>
    <x v="6"/>
    <n v="54"/>
    <x v="0"/>
    <x v="4"/>
    <x v="1"/>
    <x v="0"/>
    <x v="1"/>
    <x v="6289"/>
    <x v="0"/>
    <x v="1"/>
    <n v="25.690720233134702"/>
    <n v="25.690720233134702"/>
    <n v="2.56907202331347E+16"/>
    <x v="5"/>
    <n v="6297"/>
    <s v="No"/>
    <x v="0"/>
    <n v="1912.96207028247"/>
    <n v="1.91296207028247E+16"/>
    <n v="202.71156423440499"/>
    <n v="2.02711564234405E+16"/>
    <x v="37"/>
    <n v="93.1"/>
  </r>
  <r>
    <x v="6"/>
    <n v="48"/>
    <x v="0"/>
    <x v="3"/>
    <x v="2"/>
    <x v="0"/>
    <x v="1"/>
    <x v="6290"/>
    <x v="0"/>
    <x v="1"/>
    <n v="25.554504620911899"/>
    <n v="0.255545046209119"/>
    <n v="255545046209119"/>
    <x v="5"/>
    <n v="6298"/>
    <s v="No"/>
    <x v="0"/>
    <n v="1963.15954251572"/>
    <n v="1.96315954251572E+16"/>
    <n v="20.247632125491702"/>
    <n v="2024763212549170"/>
    <x v="378"/>
    <n v="91"/>
  </r>
  <r>
    <x v="6"/>
    <n v="55"/>
    <x v="0"/>
    <x v="15"/>
    <x v="2"/>
    <x v="0"/>
    <x v="0"/>
    <x v="6291"/>
    <x v="1"/>
    <x v="1"/>
    <n v="25.515701269017899"/>
    <n v="25.515701269017899"/>
    <n v="2.55157012690179E+16"/>
    <x v="5"/>
    <n v="6299"/>
    <s v="No"/>
    <x v="0"/>
    <n v="2223.7655132878099"/>
    <n v="2.22376551328781E+16"/>
    <n v="264.089897790316"/>
    <n v="2.64089897790316E+16"/>
    <x v="341"/>
    <n v="94.9"/>
  </r>
  <r>
    <x v="6"/>
    <n v="54"/>
    <x v="0"/>
    <x v="5"/>
    <x v="1"/>
    <x v="2"/>
    <x v="1"/>
    <x v="6292"/>
    <x v="2"/>
    <x v="3"/>
    <n v="25.420912941537299"/>
    <n v="25.420912941537299"/>
    <n v="2.54209129415373E+16"/>
    <x v="5"/>
    <n v="6300"/>
    <s v="No"/>
    <x v="0"/>
    <n v="2020.2933666270501"/>
    <n v="2.02029336662705E+16"/>
    <n v="20.446688551851299"/>
    <n v="2044668855185130"/>
    <x v="150"/>
    <n v="88.5"/>
  </r>
  <r>
    <x v="6"/>
    <n v="65"/>
    <x v="1"/>
    <x v="0"/>
    <x v="1"/>
    <x v="0"/>
    <x v="3"/>
    <x v="6293"/>
    <x v="1"/>
    <x v="3"/>
    <n v="25.359426283174901"/>
    <n v="25.359426283174901"/>
    <n v="2.53594262831749E+16"/>
    <x v="5"/>
    <n v="6301"/>
    <s v="No"/>
    <x v="0"/>
    <n v="2195.50939324704"/>
    <n v="2.19550939324704E+16"/>
    <n v="239.175652669822"/>
    <n v="2.39175652669822E+16"/>
    <x v="406"/>
    <n v="91"/>
  </r>
  <r>
    <x v="6"/>
    <n v="43"/>
    <x v="0"/>
    <x v="5"/>
    <x v="3"/>
    <x v="3"/>
    <x v="2"/>
    <x v="6294"/>
    <x v="0"/>
    <x v="2"/>
    <n v="25.340347516252702"/>
    <n v="2.5340347516252701"/>
    <n v="2534034751625270"/>
    <x v="5"/>
    <n v="6302"/>
    <s v="No"/>
    <x v="0"/>
    <n v="237.43958967899599"/>
    <n v="2374395896789960"/>
    <n v="270.136262158433"/>
    <n v="2.70136262158433E+16"/>
    <x v="89"/>
    <n v="92"/>
  </r>
  <r>
    <x v="6"/>
    <n v="58"/>
    <x v="1"/>
    <x v="9"/>
    <x v="1"/>
    <x v="1"/>
    <x v="0"/>
    <x v="6295"/>
    <x v="1"/>
    <x v="0"/>
    <n v="25.329935587534301"/>
    <n v="2.53299355875343"/>
    <n v="2532993558753430"/>
    <x v="5"/>
    <n v="6303"/>
    <s v="No"/>
    <x v="0"/>
    <n v="167.861385556154"/>
    <n v="1678613855561540"/>
    <n v="180.369809717446"/>
    <n v="1.80369809717446E+16"/>
    <x v="252"/>
    <n v="86.8"/>
  </r>
  <r>
    <x v="6"/>
    <n v="57"/>
    <x v="1"/>
    <x v="7"/>
    <x v="3"/>
    <x v="1"/>
    <x v="0"/>
    <x v="6296"/>
    <x v="1"/>
    <x v="1"/>
    <n v="25.291956200643899"/>
    <n v="25.291956200643899"/>
    <n v="2.52919562006439E+16"/>
    <x v="5"/>
    <n v="6304"/>
    <s v="No"/>
    <x v="0"/>
    <n v="199.10204603522899"/>
    <n v="1991020460352290"/>
    <n v="21.136596790864299"/>
    <n v="2113659679086430"/>
    <x v="149"/>
    <n v="92.4"/>
  </r>
  <r>
    <x v="6"/>
    <n v="54"/>
    <x v="1"/>
    <x v="2"/>
    <x v="1"/>
    <x v="1"/>
    <x v="1"/>
    <x v="6297"/>
    <x v="1"/>
    <x v="1"/>
    <n v="25.2662901473206"/>
    <n v="25.2662901473206"/>
    <n v="2.52662901473206E+16"/>
    <x v="5"/>
    <n v="6305"/>
    <s v="No"/>
    <x v="0"/>
    <n v="2075.7140355922602"/>
    <n v="2.07571403559226E+16"/>
    <n v="216.80788216039201"/>
    <n v="2.16807882160392E+16"/>
    <x v="111"/>
    <n v="88.5"/>
  </r>
  <r>
    <x v="6"/>
    <n v="56"/>
    <x v="0"/>
    <x v="0"/>
    <x v="2"/>
    <x v="0"/>
    <x v="0"/>
    <x v="6298"/>
    <x v="0"/>
    <x v="2"/>
    <n v="25.265708263906198"/>
    <n v="25.265708263906198"/>
    <n v="2.52657082639062E+16"/>
    <x v="5"/>
    <n v="6306"/>
    <s v="No"/>
    <x v="0"/>
    <n v="1879.54112306209"/>
    <n v="1.87954112306209E+16"/>
    <n v="243.39790917973701"/>
    <n v="2.43397909179737E+16"/>
    <x v="62"/>
    <n v="94.7"/>
  </r>
  <r>
    <x v="6"/>
    <n v="57"/>
    <x v="1"/>
    <x v="17"/>
    <x v="1"/>
    <x v="1"/>
    <x v="0"/>
    <x v="6299"/>
    <x v="2"/>
    <x v="1"/>
    <n v="25.163453314316499"/>
    <n v="25.163453314316499"/>
    <n v="2.51634533143165E+16"/>
    <x v="5"/>
    <n v="6307"/>
    <s v="No"/>
    <x v="0"/>
    <n v="176.66999676702301"/>
    <n v="1766699967670230"/>
    <n v="19.979380515510702"/>
    <n v="1997938051551070"/>
    <x v="242"/>
    <n v="92.8"/>
  </r>
  <r>
    <x v="6"/>
    <n v="62"/>
    <x v="1"/>
    <x v="6"/>
    <x v="3"/>
    <x v="3"/>
    <x v="0"/>
    <x v="6300"/>
    <x v="0"/>
    <x v="1"/>
    <n v="25.1619707601869"/>
    <n v="25.1619707601869"/>
    <n v="2.51619707601869E+16"/>
    <x v="5"/>
    <n v="6308"/>
    <s v="Si"/>
    <x v="1"/>
    <n v="241.64627013174601"/>
    <n v="2416462701317460"/>
    <n v="22.599717862012401"/>
    <n v="2259971786201240"/>
    <x v="280"/>
    <n v="93.3"/>
  </r>
  <r>
    <x v="6"/>
    <n v="50"/>
    <x v="0"/>
    <x v="2"/>
    <x v="3"/>
    <x v="2"/>
    <x v="1"/>
    <x v="6301"/>
    <x v="1"/>
    <x v="1"/>
    <n v="25.1348783451547"/>
    <n v="2.5134878345154701"/>
    <n v="2513487834515470"/>
    <x v="5"/>
    <n v="6309"/>
    <s v="No"/>
    <x v="0"/>
    <n v="194.77592851554499"/>
    <n v="1947759285155450"/>
    <n v="224.30575805692499"/>
    <n v="2.24305758056925E+16"/>
    <x v="221"/>
    <n v="93.7"/>
  </r>
  <r>
    <x v="6"/>
    <n v="55"/>
    <x v="1"/>
    <x v="1"/>
    <x v="1"/>
    <x v="2"/>
    <x v="0"/>
    <x v="6302"/>
    <x v="0"/>
    <x v="1"/>
    <n v="25.129161482554"/>
    <n v="25.129161482554"/>
    <n v="2.5129161482554E+16"/>
    <x v="5"/>
    <n v="6310"/>
    <s v="No"/>
    <x v="0"/>
    <n v="2001.34245067609"/>
    <n v="2.00134245067609E+16"/>
    <n v="247.67169133139299"/>
    <n v="2.47671691331393E+16"/>
    <x v="267"/>
    <n v="94.7"/>
  </r>
  <r>
    <x v="6"/>
    <n v="64"/>
    <x v="0"/>
    <x v="5"/>
    <x v="2"/>
    <x v="3"/>
    <x v="0"/>
    <x v="6303"/>
    <x v="0"/>
    <x v="2"/>
    <n v="25.047612146161601"/>
    <n v="25.047612146161601"/>
    <n v="2.50476121461616E+16"/>
    <x v="5"/>
    <n v="6311"/>
    <s v="No"/>
    <x v="0"/>
    <n v="2163.75352062089"/>
    <n v="2.16375352062089E+16"/>
    <n v="26.528170957360501"/>
    <n v="2652817095736050"/>
    <x v="446"/>
    <n v="98.3"/>
  </r>
  <r>
    <x v="6"/>
    <n v="45"/>
    <x v="1"/>
    <x v="7"/>
    <x v="1"/>
    <x v="3"/>
    <x v="1"/>
    <x v="6304"/>
    <x v="0"/>
    <x v="3"/>
    <n v="25.0337493376183"/>
    <n v="25.0337493376183"/>
    <n v="2.50337493376183E+16"/>
    <x v="5"/>
    <n v="6312"/>
    <s v="No"/>
    <x v="0"/>
    <n v="2071.6039497104698"/>
    <n v="2.07160394971047E+16"/>
    <n v="226.50860323939301"/>
    <n v="2.26508603239393E+16"/>
    <x v="150"/>
    <n v="88.7"/>
  </r>
  <r>
    <x v="6"/>
    <n v="60"/>
    <x v="0"/>
    <x v="2"/>
    <x v="1"/>
    <x v="0"/>
    <x v="0"/>
    <x v="6305"/>
    <x v="1"/>
    <x v="3"/>
    <n v="25.013010044044901"/>
    <n v="25.013010044044901"/>
    <n v="2.50130100440449E+16"/>
    <x v="5"/>
    <n v="6313"/>
    <s v="No"/>
    <x v="0"/>
    <n v="2245.15636069826"/>
    <n v="2.24515636069826E+16"/>
    <n v="246.338459422516"/>
    <n v="2.46338459422516E+16"/>
    <x v="30"/>
    <n v="95.4"/>
  </r>
  <r>
    <x v="6"/>
    <n v="49"/>
    <x v="0"/>
    <x v="8"/>
    <x v="3"/>
    <x v="1"/>
    <x v="1"/>
    <x v="6306"/>
    <x v="2"/>
    <x v="1"/>
    <n v="25.007293099324201"/>
    <n v="25.007293099324201"/>
    <n v="2.50072930993242E+16"/>
    <x v="5"/>
    <n v="6314"/>
    <s v="No"/>
    <x v="0"/>
    <n v="18.252760350877899"/>
    <n v="182527603508779"/>
    <n v="178.26711552539601"/>
    <n v="1.78267115525396E+16"/>
    <x v="87"/>
    <n v="82.2"/>
  </r>
  <r>
    <x v="0"/>
    <n v="50"/>
    <x v="0"/>
    <x v="17"/>
    <x v="1"/>
    <x v="0"/>
    <x v="1"/>
    <x v="6307"/>
    <x v="0"/>
    <x v="0"/>
    <n v="29.996676794582001"/>
    <n v="2.9996676794582"/>
    <n v="2999667679458200"/>
    <x v="5"/>
    <n v="6315"/>
    <s v="No"/>
    <x v="0"/>
    <n v="2212.6329941594199"/>
    <n v="2.21263299415942E+16"/>
    <n v="260.02010273626797"/>
    <n v="2.60020102736268E+16"/>
    <x v="118"/>
    <n v="89.9"/>
  </r>
  <r>
    <x v="0"/>
    <n v="56"/>
    <x v="0"/>
    <x v="9"/>
    <x v="0"/>
    <x v="3"/>
    <x v="0"/>
    <x v="6308"/>
    <x v="0"/>
    <x v="0"/>
    <n v="29.9859750883254"/>
    <n v="29.9859750883254"/>
    <n v="2.99859750883254E+16"/>
    <x v="5"/>
    <n v="6316"/>
    <s v="Si"/>
    <x v="1"/>
    <n v="2537.1196880984298"/>
    <n v="2.53711968809843E+16"/>
    <n v="292.13109906098998"/>
    <n v="2.9213109906099E+16"/>
    <x v="390"/>
    <n v="101.9"/>
  </r>
  <r>
    <x v="0"/>
    <n v="63"/>
    <x v="1"/>
    <x v="2"/>
    <x v="1"/>
    <x v="2"/>
    <x v="0"/>
    <x v="6309"/>
    <x v="1"/>
    <x v="1"/>
    <n v="29.9672747939602"/>
    <n v="29.9672747939602"/>
    <n v="2.99672747939602E+16"/>
    <x v="5"/>
    <n v="6317"/>
    <s v="No"/>
    <x v="0"/>
    <n v="195.87746799776301"/>
    <n v="1958774679977630"/>
    <n v="207.235809001289"/>
    <n v="2.07235809001289E+16"/>
    <x v="67"/>
    <n v="97.6"/>
  </r>
  <r>
    <x v="0"/>
    <n v="60"/>
    <x v="0"/>
    <x v="0"/>
    <x v="2"/>
    <x v="3"/>
    <x v="0"/>
    <x v="6310"/>
    <x v="0"/>
    <x v="1"/>
    <n v="29.966651859129701"/>
    <n v="2.99666518591297"/>
    <n v="2996665185912970"/>
    <x v="5"/>
    <n v="6318"/>
    <s v="Si"/>
    <x v="1"/>
    <n v="2247.1051342973001"/>
    <n v="2.2471051342973E+16"/>
    <n v="25.2466241184346"/>
    <n v="2524662411843460"/>
    <x v="428"/>
    <n v="97.6"/>
  </r>
  <r>
    <x v="0"/>
    <n v="53"/>
    <x v="1"/>
    <x v="3"/>
    <x v="1"/>
    <x v="0"/>
    <x v="1"/>
    <x v="6311"/>
    <x v="1"/>
    <x v="0"/>
    <n v="29.9610156130231"/>
    <n v="29.9610156130231"/>
    <n v="2996101561302310"/>
    <x v="5"/>
    <n v="6319"/>
    <s v="No"/>
    <x v="0"/>
    <n v="2129.4039234424499"/>
    <n v="2.12940392344245E+16"/>
    <n v="3.0000000000000001E-12"/>
    <n v="300"/>
    <x v="189"/>
    <n v="89.6"/>
  </r>
  <r>
    <x v="0"/>
    <n v="59"/>
    <x v="0"/>
    <x v="0"/>
    <x v="3"/>
    <x v="0"/>
    <x v="0"/>
    <x v="6312"/>
    <x v="1"/>
    <x v="3"/>
    <n v="29.9341701265928"/>
    <n v="29.9341701265928"/>
    <n v="2993417012659280"/>
    <x v="5"/>
    <n v="6320"/>
    <s v="No"/>
    <x v="0"/>
    <n v="2321.6797792970501"/>
    <n v="2.32167977929705E+16"/>
    <n v="24.278668618742099"/>
    <n v="2427866861874210"/>
    <x v="286"/>
    <n v="95.5"/>
  </r>
  <r>
    <x v="0"/>
    <n v="63"/>
    <x v="1"/>
    <x v="5"/>
    <x v="2"/>
    <x v="3"/>
    <x v="0"/>
    <x v="6313"/>
    <x v="0"/>
    <x v="3"/>
    <n v="29.933695397556701"/>
    <n v="29.933695397556701"/>
    <n v="2.99336953975567E+16"/>
    <x v="5"/>
    <n v="6321"/>
    <s v="No"/>
    <x v="0"/>
    <n v="2130.6339063475202"/>
    <n v="2.13063390634752E+16"/>
    <n v="224.56156510485201"/>
    <n v="2.24561565104852E+16"/>
    <x v="182"/>
    <n v="94.1"/>
  </r>
  <r>
    <x v="0"/>
    <n v="59"/>
    <x v="0"/>
    <x v="17"/>
    <x v="1"/>
    <x v="0"/>
    <x v="0"/>
    <x v="6314"/>
    <x v="2"/>
    <x v="3"/>
    <n v="29.9037061042232"/>
    <n v="29.9037061042232"/>
    <n v="2.99037061042232E+16"/>
    <x v="5"/>
    <n v="6322"/>
    <s v="No"/>
    <x v="0"/>
    <n v="1810.0962249837501"/>
    <n v="1.81009622498375E+16"/>
    <n v="19.217127524870701"/>
    <n v="1921712752487070"/>
    <x v="247"/>
    <n v="93.5"/>
  </r>
  <r>
    <x v="0"/>
    <n v="61"/>
    <x v="1"/>
    <x v="0"/>
    <x v="3"/>
    <x v="0"/>
    <x v="0"/>
    <x v="6315"/>
    <x v="0"/>
    <x v="1"/>
    <n v="29.897187303562902"/>
    <n v="2.98971873035629"/>
    <n v="2989718730356290"/>
    <x v="5"/>
    <n v="6323"/>
    <s v="No"/>
    <x v="0"/>
    <n v="224.200748991273"/>
    <n v="2242007489912730"/>
    <n v="25.667396574957898"/>
    <n v="2566739657495790"/>
    <x v="279"/>
    <n v="99.2"/>
  </r>
  <r>
    <x v="0"/>
    <n v="52"/>
    <x v="0"/>
    <x v="9"/>
    <x v="1"/>
    <x v="1"/>
    <x v="1"/>
    <x v="6316"/>
    <x v="2"/>
    <x v="1"/>
    <n v="29.840596098092998"/>
    <n v="29.840596098092998"/>
    <n v="2.9840596098093E+16"/>
    <x v="5"/>
    <n v="6324"/>
    <s v="No"/>
    <x v="0"/>
    <n v="193.304381153707"/>
    <n v="1933043811537070"/>
    <n v="22.290260409438901"/>
    <n v="2229026040943890"/>
    <x v="20"/>
    <n v="90.1"/>
  </r>
  <r>
    <x v="0"/>
    <n v="50"/>
    <x v="1"/>
    <x v="2"/>
    <x v="1"/>
    <x v="2"/>
    <x v="1"/>
    <x v="6317"/>
    <x v="1"/>
    <x v="0"/>
    <n v="29.839943552935701"/>
    <n v="29.839943552935701"/>
    <n v="2.98399435529357E+16"/>
    <x v="5"/>
    <n v="6325"/>
    <s v="No"/>
    <x v="0"/>
    <n v="222.88517616347701"/>
    <n v="2228851761634770"/>
    <n v="234.004829791676"/>
    <n v="2.34004829791676E+16"/>
    <x v="111"/>
    <n v="95.1"/>
  </r>
  <r>
    <x v="0"/>
    <n v="64"/>
    <x v="1"/>
    <x v="9"/>
    <x v="1"/>
    <x v="3"/>
    <x v="0"/>
    <x v="6318"/>
    <x v="0"/>
    <x v="0"/>
    <n v="29.820013129960799"/>
    <n v="29.820013129960799"/>
    <n v="2.98200131299608E+16"/>
    <x v="5"/>
    <n v="6326"/>
    <s v="No"/>
    <x v="0"/>
    <n v="2287.04846385979"/>
    <n v="2.28704846385979E+16"/>
    <n v="26.327634707027499"/>
    <n v="2632763470702750"/>
    <x v="322"/>
    <n v="96.6"/>
  </r>
  <r>
    <x v="0"/>
    <n v="67"/>
    <x v="1"/>
    <x v="2"/>
    <x v="2"/>
    <x v="3"/>
    <x v="3"/>
    <x v="6319"/>
    <x v="0"/>
    <x v="1"/>
    <n v="29.763765625093299"/>
    <n v="29.763765625093299"/>
    <n v="2.97637656250933E+16"/>
    <x v="5"/>
    <n v="6327"/>
    <s v="Si"/>
    <x v="1"/>
    <n v="2462.0430840773101"/>
    <n v="2.46204308407731E+16"/>
    <n v="3.0000000000000001E-12"/>
    <n v="300"/>
    <x v="377"/>
    <n v="100.6"/>
  </r>
  <r>
    <x v="0"/>
    <n v="67"/>
    <x v="1"/>
    <x v="0"/>
    <x v="1"/>
    <x v="3"/>
    <x v="3"/>
    <x v="6320"/>
    <x v="0"/>
    <x v="3"/>
    <n v="29.752571354505701"/>
    <n v="29.752571354505701"/>
    <n v="2.97525713545057E+16"/>
    <x v="5"/>
    <n v="6328"/>
    <s v="No"/>
    <x v="0"/>
    <n v="2185.8662904294702"/>
    <n v="2.18586629042947E+16"/>
    <n v="241.71591906971199"/>
    <n v="2.41715919069712E+16"/>
    <x v="64"/>
    <n v="99.1"/>
  </r>
  <r>
    <x v="0"/>
    <n v="59"/>
    <x v="1"/>
    <x v="8"/>
    <x v="1"/>
    <x v="0"/>
    <x v="0"/>
    <x v="6321"/>
    <x v="0"/>
    <x v="3"/>
    <n v="29.728693461315299"/>
    <n v="29.728693461315299"/>
    <n v="2.97286934613153E+16"/>
    <x v="5"/>
    <n v="6329"/>
    <s v="No"/>
    <x v="0"/>
    <n v="2181.0637594098098"/>
    <n v="2.18106375940981E+16"/>
    <n v="25.7318549740571"/>
    <n v="2573185497405710"/>
    <x v="8"/>
    <n v="94.4"/>
  </r>
  <r>
    <x v="0"/>
    <n v="60"/>
    <x v="1"/>
    <x v="16"/>
    <x v="1"/>
    <x v="3"/>
    <x v="0"/>
    <x v="6322"/>
    <x v="0"/>
    <x v="3"/>
    <n v="29.713621129151502"/>
    <n v="2.9713621129151502"/>
    <n v="2971362112915150"/>
    <x v="5"/>
    <n v="6330"/>
    <s v="No"/>
    <x v="0"/>
    <n v="2144.9295216819301"/>
    <n v="2.14492952168193E+16"/>
    <n v="238.239691128495"/>
    <n v="2.38239691128495E+16"/>
    <x v="465"/>
    <n v="93.9"/>
  </r>
  <r>
    <x v="0"/>
    <n v="71"/>
    <x v="1"/>
    <x v="5"/>
    <x v="3"/>
    <x v="3"/>
    <x v="3"/>
    <x v="6323"/>
    <x v="0"/>
    <x v="3"/>
    <n v="29.6975530385646"/>
    <n v="29.6975530385646"/>
    <n v="2.96975530385646E+16"/>
    <x v="5"/>
    <n v="6331"/>
    <s v="No"/>
    <x v="0"/>
    <n v="2164.2332780258798"/>
    <n v="2.16423327802588E+16"/>
    <n v="26.111185507084201"/>
    <n v="2611118550708420"/>
    <x v="396"/>
    <n v="102.4"/>
  </r>
  <r>
    <x v="0"/>
    <n v="53"/>
    <x v="1"/>
    <x v="0"/>
    <x v="3"/>
    <x v="2"/>
    <x v="1"/>
    <x v="6324"/>
    <x v="0"/>
    <x v="1"/>
    <n v="29.691690652014"/>
    <n v="29.691690652014"/>
    <n v="2.9691690652014E+16"/>
    <x v="5"/>
    <n v="6332"/>
    <s v="No"/>
    <x v="0"/>
    <n v="1949.06000823362"/>
    <n v="1.94906000823362E+16"/>
    <n v="26.6474937043625"/>
    <n v="2664749370436250"/>
    <x v="20"/>
    <n v="90.5"/>
  </r>
  <r>
    <x v="0"/>
    <n v="65"/>
    <x v="1"/>
    <x v="0"/>
    <x v="2"/>
    <x v="3"/>
    <x v="3"/>
    <x v="6325"/>
    <x v="0"/>
    <x v="3"/>
    <n v="29.6885387255378"/>
    <n v="29.6885387255378"/>
    <n v="2.96885387255378E+16"/>
    <x v="5"/>
    <n v="6333"/>
    <s v="No"/>
    <x v="0"/>
    <n v="2023.1323928356601"/>
    <n v="2.02313239283566E+16"/>
    <n v="27.154282246089299"/>
    <n v="2715428224608930"/>
    <x v="185"/>
    <n v="97.6"/>
  </r>
  <r>
    <x v="0"/>
    <n v="48"/>
    <x v="1"/>
    <x v="10"/>
    <x v="1"/>
    <x v="0"/>
    <x v="1"/>
    <x v="6326"/>
    <x v="0"/>
    <x v="1"/>
    <n v="29.681337330836801"/>
    <n v="29.681337330836801"/>
    <n v="2.96813373308368E+16"/>
    <x v="5"/>
    <n v="6334"/>
    <s v="No"/>
    <x v="0"/>
    <n v="1764.32986190919"/>
    <n v="1.76432986190919E+16"/>
    <n v="224.74764499427499"/>
    <n v="2.24747644994275E+16"/>
    <x v="24"/>
    <n v="90.4"/>
  </r>
  <r>
    <x v="0"/>
    <n v="63"/>
    <x v="0"/>
    <x v="0"/>
    <x v="0"/>
    <x v="3"/>
    <x v="0"/>
    <x v="6327"/>
    <x v="0"/>
    <x v="0"/>
    <n v="29.676303402046901"/>
    <n v="29.676303402046901"/>
    <n v="2967630340204690"/>
    <x v="5"/>
    <n v="6335"/>
    <s v="No"/>
    <x v="0"/>
    <n v="2475.9414970282901"/>
    <n v="2.47594149702829E+16"/>
    <n v="258.25542347911102"/>
    <n v="2.58255423479111E+16"/>
    <x v="350"/>
    <n v="104.6"/>
  </r>
  <r>
    <x v="0"/>
    <n v="54"/>
    <x v="1"/>
    <x v="9"/>
    <x v="3"/>
    <x v="0"/>
    <x v="1"/>
    <x v="6328"/>
    <x v="1"/>
    <x v="3"/>
    <n v="29.670406197171001"/>
    <n v="29.670406197171001"/>
    <n v="2.9670406197171E+16"/>
    <x v="5"/>
    <n v="6336"/>
    <s v="No"/>
    <x v="0"/>
    <n v="2109.0994224866899"/>
    <n v="2.10909942248669E+16"/>
    <n v="22.603381139545"/>
    <n v="2260338113954500"/>
    <x v="55"/>
    <n v="90.7"/>
  </r>
  <r>
    <x v="0"/>
    <n v="50"/>
    <x v="0"/>
    <x v="9"/>
    <x v="3"/>
    <x v="1"/>
    <x v="1"/>
    <x v="6329"/>
    <x v="1"/>
    <x v="0"/>
    <n v="29.664808807183999"/>
    <n v="29.664808807183999"/>
    <n v="2.9664808807184E+16"/>
    <x v="5"/>
    <n v="6337"/>
    <s v="No"/>
    <x v="0"/>
    <n v="2103.8264267488598"/>
    <n v="2.10382642674886E+16"/>
    <n v="210.76990660049"/>
    <n v="2.1076990660049E+16"/>
    <x v="37"/>
    <n v="89.7"/>
  </r>
  <r>
    <x v="0"/>
    <n v="54"/>
    <x v="0"/>
    <x v="2"/>
    <x v="1"/>
    <x v="1"/>
    <x v="1"/>
    <x v="6330"/>
    <x v="1"/>
    <x v="1"/>
    <n v="29.627487010797303"/>
    <n v="2.9627487010797302"/>
    <n v="2962748701079730"/>
    <x v="5"/>
    <n v="6338"/>
    <s v="Si"/>
    <x v="1"/>
    <n v="2051.8561918487799"/>
    <n v="2.05185619184878E+16"/>
    <n v="228.478727898351"/>
    <n v="2.28478727898351E+16"/>
    <x v="148"/>
    <n v="95.4"/>
  </r>
  <r>
    <x v="0"/>
    <n v="57"/>
    <x v="0"/>
    <x v="9"/>
    <x v="3"/>
    <x v="0"/>
    <x v="0"/>
    <x v="6331"/>
    <x v="0"/>
    <x v="0"/>
    <n v="29.6266459342669"/>
    <n v="29.6266459342669"/>
    <n v="2.96266459342669E+16"/>
    <x v="5"/>
    <n v="6339"/>
    <s v="No"/>
    <x v="0"/>
    <n v="19.105165915435901"/>
    <n v="191051659154359"/>
    <n v="225.990127185891"/>
    <n v="2.25990127185891E+16"/>
    <x v="123"/>
    <n v="93.6"/>
  </r>
  <r>
    <x v="0"/>
    <n v="55"/>
    <x v="1"/>
    <x v="2"/>
    <x v="1"/>
    <x v="0"/>
    <x v="0"/>
    <x v="6332"/>
    <x v="0"/>
    <x v="1"/>
    <n v="29.621423457061198"/>
    <n v="2.9621423457061198"/>
    <n v="2962142345706120"/>
    <x v="5"/>
    <n v="6340"/>
    <s v="No"/>
    <x v="0"/>
    <n v="2124.3664231419898"/>
    <n v="2.12436642314199E+16"/>
    <n v="234.12818517509399"/>
    <n v="2.34128185175094E+16"/>
    <x v="197"/>
    <n v="93.9"/>
  </r>
  <r>
    <x v="0"/>
    <n v="62"/>
    <x v="0"/>
    <x v="1"/>
    <x v="2"/>
    <x v="0"/>
    <x v="0"/>
    <x v="6333"/>
    <x v="1"/>
    <x v="0"/>
    <n v="29.614502251650102"/>
    <n v="29.614502251650102"/>
    <n v="2.96145022516501E+16"/>
    <x v="5"/>
    <n v="6341"/>
    <s v="No"/>
    <x v="0"/>
    <n v="2276.1814042465398"/>
    <n v="2.27618140424654E+16"/>
    <n v="25.636031372429802"/>
    <n v="2563603137242980"/>
    <x v="407"/>
    <n v="97.8"/>
  </r>
  <r>
    <x v="0"/>
    <n v="56"/>
    <x v="1"/>
    <x v="2"/>
    <x v="1"/>
    <x v="1"/>
    <x v="0"/>
    <x v="6334"/>
    <x v="0"/>
    <x v="1"/>
    <n v="29.581417733777702"/>
    <n v="2.9581417733777702"/>
    <n v="2958141773377770"/>
    <x v="5"/>
    <n v="6342"/>
    <s v="No"/>
    <x v="0"/>
    <n v="2216.09720305366"/>
    <n v="2.21609720305366E+16"/>
    <n v="22.872072169972199"/>
    <n v="2287207216997220"/>
    <x v="146"/>
    <n v="93.4"/>
  </r>
  <r>
    <x v="0"/>
    <n v="50"/>
    <x v="1"/>
    <x v="1"/>
    <x v="1"/>
    <x v="3"/>
    <x v="1"/>
    <x v="6335"/>
    <x v="0"/>
    <x v="2"/>
    <n v="29.566073988073299"/>
    <n v="29.566073988073299"/>
    <n v="2.95660739880733E+16"/>
    <x v="5"/>
    <n v="6343"/>
    <s v="No"/>
    <x v="0"/>
    <n v="2282.04508726117"/>
    <n v="2.28204508726117E+16"/>
    <n v="265.57246885395398"/>
    <n v="2.65572468853954E+16"/>
    <x v="262"/>
    <n v="91"/>
  </r>
  <r>
    <x v="0"/>
    <n v="57"/>
    <x v="0"/>
    <x v="7"/>
    <x v="3"/>
    <x v="1"/>
    <x v="0"/>
    <x v="6336"/>
    <x v="1"/>
    <x v="1"/>
    <n v="29.541339105703599"/>
    <n v="29.541339105703599"/>
    <n v="2.95413391057036E+16"/>
    <x v="5"/>
    <n v="6344"/>
    <s v="No"/>
    <x v="0"/>
    <n v="1977.78202338594"/>
    <n v="1.97778202338594E+16"/>
    <n v="208.14937849821399"/>
    <n v="2.08149378498214E+16"/>
    <x v="418"/>
    <n v="91.9"/>
  </r>
  <r>
    <x v="0"/>
    <n v="57"/>
    <x v="0"/>
    <x v="6"/>
    <x v="1"/>
    <x v="0"/>
    <x v="0"/>
    <x v="6337"/>
    <x v="1"/>
    <x v="0"/>
    <n v="29.532193347791601"/>
    <n v="29.532193347791601"/>
    <n v="2.95321933477916E+16"/>
    <x v="5"/>
    <n v="6345"/>
    <s v="No"/>
    <x v="0"/>
    <n v="2048.3546897436099"/>
    <n v="2.04835468974361E+16"/>
    <n v="197.30517329279701"/>
    <n v="1.97305173292797E+16"/>
    <x v="286"/>
    <n v="97.5"/>
  </r>
  <r>
    <x v="0"/>
    <n v="54"/>
    <x v="0"/>
    <x v="1"/>
    <x v="1"/>
    <x v="0"/>
    <x v="1"/>
    <x v="6338"/>
    <x v="0"/>
    <x v="2"/>
    <n v="29.517773082679302"/>
    <n v="29.517773082679302"/>
    <n v="2.95177730826793E+16"/>
    <x v="5"/>
    <n v="6346"/>
    <s v="No"/>
    <x v="0"/>
    <n v="208.267874286829"/>
    <n v="2082678742868290"/>
    <n v="252.60835706925201"/>
    <n v="2.52608357069252E+16"/>
    <x v="14"/>
    <n v="89.9"/>
  </r>
  <r>
    <x v="0"/>
    <n v="58"/>
    <x v="0"/>
    <x v="0"/>
    <x v="2"/>
    <x v="2"/>
    <x v="0"/>
    <x v="6339"/>
    <x v="1"/>
    <x v="0"/>
    <n v="29.507799532880998"/>
    <n v="2.9507799532880998"/>
    <n v="2950779953288100"/>
    <x v="5"/>
    <n v="6347"/>
    <s v="No"/>
    <x v="0"/>
    <n v="2181.14763631802"/>
    <n v="2.18114763631802E+16"/>
    <n v="227.19740623535699"/>
    <n v="2.27197406235357E+16"/>
    <x v="0"/>
    <n v="95.8"/>
  </r>
  <r>
    <x v="0"/>
    <n v="51"/>
    <x v="0"/>
    <x v="2"/>
    <x v="1"/>
    <x v="2"/>
    <x v="1"/>
    <x v="6340"/>
    <x v="2"/>
    <x v="1"/>
    <n v="29.495707625361501"/>
    <n v="29.495707625361501"/>
    <n v="2.94957076253615E+16"/>
    <x v="5"/>
    <n v="6348"/>
    <s v="No"/>
    <x v="0"/>
    <n v="1990.832958852"/>
    <n v="1.990832958852E+16"/>
    <n v="218.356252824688"/>
    <n v="2.18356252824688E+16"/>
    <x v="211"/>
    <n v="92"/>
  </r>
  <r>
    <x v="0"/>
    <n v="56"/>
    <x v="0"/>
    <x v="5"/>
    <x v="2"/>
    <x v="0"/>
    <x v="0"/>
    <x v="6341"/>
    <x v="0"/>
    <x v="1"/>
    <n v="29.471638405090101"/>
    <n v="2.9471638405090101"/>
    <n v="2947163840509010"/>
    <x v="5"/>
    <n v="6349"/>
    <s v="Si"/>
    <x v="1"/>
    <n v="2247.8302658010698"/>
    <n v="2.24783026580107E+16"/>
    <n v="231.45750360842999"/>
    <n v="2.3145750360843E+16"/>
    <x v="239"/>
    <n v="98.5"/>
  </r>
  <r>
    <x v="0"/>
    <n v="69"/>
    <x v="0"/>
    <x v="2"/>
    <x v="2"/>
    <x v="3"/>
    <x v="3"/>
    <x v="6342"/>
    <x v="0"/>
    <x v="1"/>
    <n v="29.471387592018303"/>
    <n v="2.9471387592018301"/>
    <n v="2947138759201830"/>
    <x v="5"/>
    <n v="6350"/>
    <s v="No"/>
    <x v="0"/>
    <n v="2133.1439633248401"/>
    <n v="2.13314396332484E+16"/>
    <n v="260.79614913605701"/>
    <n v="2.60796149136057E+16"/>
    <x v="344"/>
    <n v="99"/>
  </r>
  <r>
    <x v="0"/>
    <n v="63"/>
    <x v="1"/>
    <x v="1"/>
    <x v="1"/>
    <x v="3"/>
    <x v="0"/>
    <x v="6343"/>
    <x v="1"/>
    <x v="3"/>
    <n v="29.4659745243274"/>
    <n v="2.9465974524327398"/>
    <n v="2946597452432740"/>
    <x v="5"/>
    <n v="6351"/>
    <s v="Si"/>
    <x v="1"/>
    <n v="182.833809838158"/>
    <n v="1828338098381580"/>
    <n v="231.25943064489701"/>
    <n v="2.31259430644897E+16"/>
    <x v="139"/>
    <n v="89.8"/>
  </r>
  <r>
    <x v="0"/>
    <n v="50"/>
    <x v="0"/>
    <x v="6"/>
    <x v="3"/>
    <x v="2"/>
    <x v="1"/>
    <x v="6344"/>
    <x v="1"/>
    <x v="0"/>
    <n v="29.463443929396099"/>
    <n v="2.94634439293961"/>
    <n v="2946344392939610"/>
    <x v="5"/>
    <n v="6352"/>
    <s v="No"/>
    <x v="0"/>
    <n v="2182.58578519618"/>
    <n v="2.18258578519618E+16"/>
    <n v="24.459216516449001"/>
    <n v="2445921651644900"/>
    <x v="14"/>
    <n v="96"/>
  </r>
  <r>
    <x v="0"/>
    <n v="60"/>
    <x v="1"/>
    <x v="2"/>
    <x v="1"/>
    <x v="0"/>
    <x v="0"/>
    <x v="6345"/>
    <x v="1"/>
    <x v="0"/>
    <n v="29.4579437612989"/>
    <n v="29.4579437612989"/>
    <n v="2.94579437612989E+16"/>
    <x v="5"/>
    <n v="6353"/>
    <s v="No"/>
    <x v="0"/>
    <n v="1902.9144097455201"/>
    <n v="1.90291440974552E+16"/>
    <n v="233.303554847588"/>
    <n v="2.33303554847588E+16"/>
    <x v="177"/>
    <n v="97.3"/>
  </r>
  <r>
    <x v="0"/>
    <n v="58"/>
    <x v="0"/>
    <x v="6"/>
    <x v="3"/>
    <x v="0"/>
    <x v="0"/>
    <x v="6346"/>
    <x v="1"/>
    <x v="3"/>
    <n v="29.445811491025303"/>
    <n v="2.9445811491025302"/>
    <n v="2944581149102530"/>
    <x v="5"/>
    <n v="6354"/>
    <s v="No"/>
    <x v="0"/>
    <n v="201.32085956636499"/>
    <n v="2013208595663650"/>
    <n v="250.87468712389401"/>
    <n v="2.50874687123894E+16"/>
    <x v="81"/>
    <n v="100.5"/>
  </r>
  <r>
    <x v="0"/>
    <n v="58"/>
    <x v="1"/>
    <x v="2"/>
    <x v="1"/>
    <x v="3"/>
    <x v="0"/>
    <x v="6347"/>
    <x v="1"/>
    <x v="3"/>
    <n v="29.444519775029299"/>
    <n v="2.9444519775029301"/>
    <n v="2944451977502930"/>
    <x v="5"/>
    <n v="6355"/>
    <s v="No"/>
    <x v="0"/>
    <n v="1978.45095178766"/>
    <n v="1.97845095178766E+16"/>
    <n v="208.11443176108801"/>
    <n v="2.08114431761088E+16"/>
    <x v="70"/>
    <n v="88.1"/>
  </r>
  <r>
    <x v="0"/>
    <n v="67"/>
    <x v="0"/>
    <x v="2"/>
    <x v="0"/>
    <x v="3"/>
    <x v="3"/>
    <x v="6348"/>
    <x v="0"/>
    <x v="1"/>
    <n v="29.423404087468899"/>
    <n v="29.423404087468899"/>
    <n v="2942340408746890"/>
    <x v="5"/>
    <n v="6356"/>
    <s v="Si"/>
    <x v="1"/>
    <n v="2150.92420499428"/>
    <n v="2.15092420499428E+16"/>
    <n v="26.2024261827471"/>
    <n v="2620242618274710"/>
    <x v="269"/>
    <n v="102.4"/>
  </r>
  <r>
    <x v="0"/>
    <n v="47"/>
    <x v="1"/>
    <x v="9"/>
    <x v="1"/>
    <x v="0"/>
    <x v="1"/>
    <x v="6349"/>
    <x v="0"/>
    <x v="1"/>
    <n v="29.414720805631301"/>
    <n v="29.414720805631301"/>
    <n v="2941472080563130"/>
    <x v="5"/>
    <n v="6357"/>
    <s v="No"/>
    <x v="0"/>
    <n v="2101.4510406473701"/>
    <n v="2.10145104064737E+16"/>
    <n v="21.473277393005901"/>
    <n v="2147327739300590"/>
    <x v="164"/>
    <n v="89.6"/>
  </r>
  <r>
    <x v="0"/>
    <n v="59"/>
    <x v="1"/>
    <x v="4"/>
    <x v="1"/>
    <x v="3"/>
    <x v="0"/>
    <x v="6350"/>
    <x v="0"/>
    <x v="3"/>
    <n v="29.409911577375102"/>
    <n v="29.409911577375102"/>
    <n v="2.94099115773751E+16"/>
    <x v="5"/>
    <n v="6358"/>
    <s v="No"/>
    <x v="0"/>
    <n v="2224.1420090300599"/>
    <n v="2.22414200903006E+16"/>
    <n v="225.02514852158399"/>
    <n v="2.25025148521584E+16"/>
    <x v="350"/>
    <n v="93.1"/>
  </r>
  <r>
    <x v="0"/>
    <n v="54"/>
    <x v="1"/>
    <x v="2"/>
    <x v="1"/>
    <x v="2"/>
    <x v="1"/>
    <x v="6351"/>
    <x v="0"/>
    <x v="0"/>
    <n v="29.4063206483074"/>
    <n v="29.4063206483074"/>
    <n v="2.94063206483074E+16"/>
    <x v="5"/>
    <n v="6359"/>
    <s v="No"/>
    <x v="0"/>
    <n v="1825.8720292138"/>
    <n v="1.8258720292138E+16"/>
    <n v="235.589050370292"/>
    <n v="2.35589050370292E+16"/>
    <x v="44"/>
    <n v="91.5"/>
  </r>
  <r>
    <x v="0"/>
    <n v="58"/>
    <x v="1"/>
    <x v="7"/>
    <x v="3"/>
    <x v="0"/>
    <x v="0"/>
    <x v="6352"/>
    <x v="0"/>
    <x v="1"/>
    <n v="29.360569095060001"/>
    <n v="2.9360569095060001"/>
    <n v="2936056909506000"/>
    <x v="5"/>
    <n v="6360"/>
    <s v="No"/>
    <x v="0"/>
    <n v="2129.67756602387"/>
    <n v="2.12967756602387E+16"/>
    <n v="247.197709905631"/>
    <n v="2.47197709905631E+16"/>
    <x v="238"/>
    <n v="95.7"/>
  </r>
  <r>
    <x v="0"/>
    <n v="58"/>
    <x v="1"/>
    <x v="5"/>
    <x v="3"/>
    <x v="3"/>
    <x v="0"/>
    <x v="6353"/>
    <x v="0"/>
    <x v="1"/>
    <n v="29.3588122072731"/>
    <n v="29.3588122072731"/>
    <n v="2.93588122072731E+16"/>
    <x v="5"/>
    <n v="6361"/>
    <s v="No"/>
    <x v="0"/>
    <n v="2373.5191198636298"/>
    <n v="2.37351911986363E+16"/>
    <n v="23.434289402934201"/>
    <n v="2343428940293420"/>
    <x v="305"/>
    <n v="97.2"/>
  </r>
  <r>
    <x v="0"/>
    <n v="67"/>
    <x v="0"/>
    <x v="0"/>
    <x v="2"/>
    <x v="3"/>
    <x v="3"/>
    <x v="6354"/>
    <x v="0"/>
    <x v="3"/>
    <n v="29.305354754106599"/>
    <n v="29.305354754106599"/>
    <n v="2.93053547541066E+16"/>
    <x v="5"/>
    <n v="6362"/>
    <s v="Si"/>
    <x v="1"/>
    <n v="2420.7889662699799"/>
    <n v="2.42078896626998E+16"/>
    <n v="225.438703819431"/>
    <n v="2.25438703819431E+16"/>
    <x v="449"/>
    <n v="96.7"/>
  </r>
  <r>
    <x v="0"/>
    <n v="46"/>
    <x v="1"/>
    <x v="2"/>
    <x v="1"/>
    <x v="0"/>
    <x v="1"/>
    <x v="6355"/>
    <x v="1"/>
    <x v="1"/>
    <n v="29.293376613069601"/>
    <n v="29.293376613069601"/>
    <n v="2.92933766130696E+16"/>
    <x v="5"/>
    <n v="6363"/>
    <s v="No"/>
    <x v="0"/>
    <n v="186.92164174112401"/>
    <n v="1869216417411240"/>
    <n v="239.66960945736199"/>
    <n v="2.39669609457362E+16"/>
    <x v="221"/>
    <n v="86.4"/>
  </r>
  <r>
    <x v="0"/>
    <n v="52"/>
    <x v="0"/>
    <x v="0"/>
    <x v="1"/>
    <x v="0"/>
    <x v="1"/>
    <x v="6356"/>
    <x v="1"/>
    <x v="3"/>
    <n v="29.2708939473291"/>
    <n v="29.2708939473291"/>
    <n v="2.92708939473291E+16"/>
    <x v="5"/>
    <n v="6364"/>
    <s v="Si"/>
    <x v="1"/>
    <n v="2053.1190609136202"/>
    <n v="2.05311906091362E+16"/>
    <n v="231.456433067755"/>
    <n v="2.31456433067755E+16"/>
    <x v="19"/>
    <n v="94.9"/>
  </r>
  <r>
    <x v="0"/>
    <n v="50"/>
    <x v="0"/>
    <x v="12"/>
    <x v="3"/>
    <x v="0"/>
    <x v="1"/>
    <x v="6357"/>
    <x v="0"/>
    <x v="1"/>
    <n v="29.258020417824898"/>
    <n v="29.258020417824898"/>
    <n v="2.92580204178249E+16"/>
    <x v="5"/>
    <n v="6365"/>
    <s v="No"/>
    <x v="0"/>
    <n v="2450.1029915935901"/>
    <n v="2.45010299159359E+16"/>
    <n v="210.208873755079"/>
    <n v="2.10208873755079E+16"/>
    <x v="173"/>
    <n v="92.2"/>
  </r>
  <r>
    <x v="0"/>
    <n v="63"/>
    <x v="0"/>
    <x v="11"/>
    <x v="2"/>
    <x v="2"/>
    <x v="0"/>
    <x v="6358"/>
    <x v="1"/>
    <x v="3"/>
    <n v="29.251618043024699"/>
    <n v="2.9251618043024701"/>
    <n v="2925161804302470"/>
    <x v="5"/>
    <n v="6366"/>
    <s v="No"/>
    <x v="0"/>
    <n v="2042.82577406669"/>
    <n v="2.04282577406669E+16"/>
    <n v="245.03898465858401"/>
    <n v="2.45038984658584E+16"/>
    <x v="272"/>
    <n v="95.3"/>
  </r>
  <r>
    <x v="0"/>
    <n v="53"/>
    <x v="0"/>
    <x v="5"/>
    <x v="1"/>
    <x v="0"/>
    <x v="1"/>
    <x v="6359"/>
    <x v="2"/>
    <x v="1"/>
    <n v="29.2015128292031"/>
    <n v="2.92015128292031"/>
    <n v="2920151282920310"/>
    <x v="5"/>
    <n v="6367"/>
    <s v="No"/>
    <x v="0"/>
    <n v="171.293796614868"/>
    <n v="1712937966148680"/>
    <n v="207.36892318638701"/>
    <n v="2.07368923186387E+16"/>
    <x v="605"/>
    <n v="87.8"/>
  </r>
  <r>
    <x v="0"/>
    <n v="58"/>
    <x v="0"/>
    <x v="7"/>
    <x v="2"/>
    <x v="0"/>
    <x v="0"/>
    <x v="6360"/>
    <x v="0"/>
    <x v="2"/>
    <n v="29.192747796400699"/>
    <n v="2.91927477964007"/>
    <n v="2919274779640070"/>
    <x v="5"/>
    <n v="6368"/>
    <s v="No"/>
    <x v="0"/>
    <n v="2217.7648535486601"/>
    <n v="2.21776485354866E+16"/>
    <n v="221.67178234446001"/>
    <n v="2.2167178234446E+16"/>
    <x v="284"/>
    <n v="100.5"/>
  </r>
  <r>
    <x v="0"/>
    <n v="58"/>
    <x v="0"/>
    <x v="7"/>
    <x v="1"/>
    <x v="0"/>
    <x v="0"/>
    <x v="6361"/>
    <x v="0"/>
    <x v="1"/>
    <n v="29.125831285342802"/>
    <n v="29.125831285342802"/>
    <n v="2.91258312853428E+16"/>
    <x v="5"/>
    <n v="6369"/>
    <s v="No"/>
    <x v="0"/>
    <n v="2186.8631762999298"/>
    <n v="2.18686317629993E+16"/>
    <n v="227.22406131470299"/>
    <n v="2.27224061314703E+16"/>
    <x v="79"/>
    <n v="94.9"/>
  </r>
  <r>
    <x v="0"/>
    <n v="62"/>
    <x v="1"/>
    <x v="2"/>
    <x v="1"/>
    <x v="0"/>
    <x v="0"/>
    <x v="6362"/>
    <x v="0"/>
    <x v="3"/>
    <n v="29.110531820671302"/>
    <n v="2.9110531820671302"/>
    <n v="2911053182067130"/>
    <x v="5"/>
    <n v="6370"/>
    <s v="No"/>
    <x v="0"/>
    <n v="236.587634422359"/>
    <n v="2365876344223590"/>
    <n v="24.513308528873502"/>
    <n v="2451330852887350"/>
    <x v="44"/>
    <n v="96"/>
  </r>
  <r>
    <x v="0"/>
    <n v="58"/>
    <x v="1"/>
    <x v="1"/>
    <x v="1"/>
    <x v="0"/>
    <x v="0"/>
    <x v="6363"/>
    <x v="1"/>
    <x v="1"/>
    <n v="29.092277633877799"/>
    <n v="2.9092277633877801"/>
    <n v="2909227763387780"/>
    <x v="5"/>
    <n v="6371"/>
    <s v="No"/>
    <x v="0"/>
    <n v="2268.5182075808498"/>
    <n v="2.26851820758085E+16"/>
    <n v="23.907914789395601"/>
    <n v="2390791478939560"/>
    <x v="404"/>
    <n v="87.4"/>
  </r>
  <r>
    <x v="0"/>
    <n v="73"/>
    <x v="1"/>
    <x v="1"/>
    <x v="2"/>
    <x v="3"/>
    <x v="3"/>
    <x v="6364"/>
    <x v="1"/>
    <x v="3"/>
    <n v="29.078737448847601"/>
    <n v="29.078737448847601"/>
    <n v="2.90787374488476E+16"/>
    <x v="5"/>
    <n v="6372"/>
    <s v="No"/>
    <x v="0"/>
    <n v="2270.2834220147001"/>
    <n v="2.2702834220147E+16"/>
    <n v="0.25030947823282002"/>
    <n v="25030947823282"/>
    <x v="160"/>
    <n v="104.4"/>
  </r>
  <r>
    <x v="0"/>
    <n v="63"/>
    <x v="0"/>
    <x v="0"/>
    <x v="1"/>
    <x v="0"/>
    <x v="0"/>
    <x v="6365"/>
    <x v="0"/>
    <x v="3"/>
    <n v="29.065464795537103"/>
    <n v="2.9065464795537101"/>
    <n v="2906546479553710"/>
    <x v="5"/>
    <n v="6373"/>
    <s v="No"/>
    <x v="0"/>
    <n v="2097.1925744506102"/>
    <n v="2.09719257445061E+16"/>
    <n v="22.5084599519286"/>
    <n v="2250845995192860"/>
    <x v="112"/>
    <n v="96.9"/>
  </r>
  <r>
    <x v="0"/>
    <n v="56"/>
    <x v="0"/>
    <x v="8"/>
    <x v="1"/>
    <x v="0"/>
    <x v="0"/>
    <x v="6366"/>
    <x v="0"/>
    <x v="0"/>
    <n v="29.051532422108401"/>
    <n v="29.051532422108401"/>
    <n v="2.90515324221084E+16"/>
    <x v="5"/>
    <n v="6374"/>
    <s v="No"/>
    <x v="0"/>
    <n v="2138.5330107192099"/>
    <n v="2.13853301071921E+16"/>
    <n v="243.91910679723799"/>
    <n v="2.43919106797238E+16"/>
    <x v="466"/>
    <n v="95.9"/>
  </r>
  <r>
    <x v="0"/>
    <n v="58"/>
    <x v="1"/>
    <x v="9"/>
    <x v="3"/>
    <x v="3"/>
    <x v="0"/>
    <x v="6367"/>
    <x v="0"/>
    <x v="3"/>
    <n v="29.0476566514049"/>
    <n v="29.0476566514049"/>
    <n v="2.90476566514049E+16"/>
    <x v="5"/>
    <n v="6375"/>
    <s v="No"/>
    <x v="0"/>
    <n v="2047.59204070854"/>
    <n v="2.04759204070854E+16"/>
    <n v="215.52380550748401"/>
    <n v="2.15523805507484E+16"/>
    <x v="146"/>
    <n v="94.8"/>
  </r>
  <r>
    <x v="0"/>
    <n v="60"/>
    <x v="1"/>
    <x v="1"/>
    <x v="1"/>
    <x v="3"/>
    <x v="0"/>
    <x v="6368"/>
    <x v="1"/>
    <x v="3"/>
    <n v="29.0385647588197"/>
    <n v="29.0385647588197"/>
    <n v="2.90385647588197E+16"/>
    <x v="5"/>
    <n v="6376"/>
    <s v="Si"/>
    <x v="1"/>
    <n v="2434.7977648659498"/>
    <n v="2.43479776486595E+16"/>
    <n v="0.28065740967040997"/>
    <n v="28065740967041"/>
    <x v="177"/>
    <n v="92.1"/>
  </r>
  <r>
    <x v="0"/>
    <n v="68"/>
    <x v="0"/>
    <x v="5"/>
    <x v="2"/>
    <x v="0"/>
    <x v="3"/>
    <x v="6369"/>
    <x v="0"/>
    <x v="1"/>
    <n v="29.035305577014501"/>
    <n v="29.035305577014501"/>
    <n v="2.90353055770145E+16"/>
    <x v="5"/>
    <n v="6377"/>
    <s v="No"/>
    <x v="0"/>
    <n v="2334.9698113817399"/>
    <n v="2.33496981138174E+16"/>
    <n v="219.29881957599"/>
    <n v="2.1929881957599E+16"/>
    <x v="371"/>
    <n v="96.8"/>
  </r>
  <r>
    <x v="0"/>
    <n v="71"/>
    <x v="1"/>
    <x v="6"/>
    <x v="2"/>
    <x v="0"/>
    <x v="3"/>
    <x v="6370"/>
    <x v="1"/>
    <x v="1"/>
    <n v="29.006343314113501"/>
    <n v="29.006343314113501"/>
    <n v="2.90063433141135E+16"/>
    <x v="5"/>
    <n v="6378"/>
    <s v="No"/>
    <x v="0"/>
    <n v="207.67060292082201"/>
    <n v="2076706029208220"/>
    <n v="225.538694825671"/>
    <n v="2.25538694825671E+16"/>
    <x v="116"/>
    <n v="101.7"/>
  </r>
  <r>
    <x v="0"/>
    <n v="56"/>
    <x v="0"/>
    <x v="8"/>
    <x v="2"/>
    <x v="3"/>
    <x v="0"/>
    <x v="6371"/>
    <x v="1"/>
    <x v="3"/>
    <n v="28.966946512622101"/>
    <n v="28.966946512622101"/>
    <n v="2.89669465126221E+16"/>
    <x v="5"/>
    <n v="6379"/>
    <s v="No"/>
    <x v="0"/>
    <n v="2067.0679738384802"/>
    <n v="2.06706797383848E+16"/>
    <n v="202.67422383674301"/>
    <n v="2.02674223836743E+16"/>
    <x v="159"/>
    <n v="98.4"/>
  </r>
  <r>
    <x v="0"/>
    <n v="62"/>
    <x v="0"/>
    <x v="9"/>
    <x v="1"/>
    <x v="3"/>
    <x v="0"/>
    <x v="6372"/>
    <x v="0"/>
    <x v="1"/>
    <n v="28.955271532009903"/>
    <n v="2.8955271532009901"/>
    <n v="2895527153200990"/>
    <x v="5"/>
    <n v="6380"/>
    <s v="No"/>
    <x v="0"/>
    <n v="2261.0330937989602"/>
    <n v="2.26103309379896E+16"/>
    <n v="223.33598407474801"/>
    <n v="2.23335984074748E+16"/>
    <x v="427"/>
    <n v="99.4"/>
  </r>
  <r>
    <x v="0"/>
    <n v="53"/>
    <x v="0"/>
    <x v="5"/>
    <x v="1"/>
    <x v="2"/>
    <x v="1"/>
    <x v="6373"/>
    <x v="1"/>
    <x v="1"/>
    <n v="28.8890595894743"/>
    <n v="28.8890595894743"/>
    <n v="2.88890595894743E+16"/>
    <x v="5"/>
    <n v="6381"/>
    <s v="No"/>
    <x v="0"/>
    <n v="2177.5810430679098"/>
    <n v="2.17758104306791E+16"/>
    <n v="230.086029074111"/>
    <n v="2.30086029074111E+16"/>
    <x v="374"/>
    <n v="93.8"/>
  </r>
  <r>
    <x v="0"/>
    <n v="54"/>
    <x v="1"/>
    <x v="5"/>
    <x v="1"/>
    <x v="0"/>
    <x v="1"/>
    <x v="6374"/>
    <x v="1"/>
    <x v="3"/>
    <n v="28.858238469548198"/>
    <n v="2.8858238469548199"/>
    <n v="2885823846954820"/>
    <x v="5"/>
    <n v="6382"/>
    <s v="No"/>
    <x v="0"/>
    <n v="2240.7515473117301"/>
    <n v="2.24075154731173E+16"/>
    <n v="24.114108528557001"/>
    <n v="2411410852855700"/>
    <x v="355"/>
    <n v="90.8"/>
  </r>
  <r>
    <x v="0"/>
    <n v="57"/>
    <x v="1"/>
    <x v="3"/>
    <x v="1"/>
    <x v="0"/>
    <x v="0"/>
    <x v="6375"/>
    <x v="0"/>
    <x v="0"/>
    <n v="28.8569304202558"/>
    <n v="28.8569304202558"/>
    <n v="2.88569304202558E+16"/>
    <x v="5"/>
    <n v="6383"/>
    <s v="No"/>
    <x v="0"/>
    <n v="222.009069939889"/>
    <n v="2220090699398890"/>
    <n v="230.56862633481501"/>
    <n v="2.30568626334815E+16"/>
    <x v="309"/>
    <n v="92.2"/>
  </r>
  <r>
    <x v="0"/>
    <n v="63"/>
    <x v="1"/>
    <x v="5"/>
    <x v="1"/>
    <x v="0"/>
    <x v="0"/>
    <x v="6376"/>
    <x v="1"/>
    <x v="3"/>
    <n v="28.821063986552598"/>
    <n v="28.821063986552598"/>
    <n v="2882106398655260"/>
    <x v="5"/>
    <n v="6384"/>
    <s v="No"/>
    <x v="0"/>
    <n v="191.839965256363"/>
    <n v="1918399652563630"/>
    <n v="24.800693087710101"/>
    <n v="2480069308771010"/>
    <x v="144"/>
    <n v="92.7"/>
  </r>
  <r>
    <x v="0"/>
    <n v="68"/>
    <x v="1"/>
    <x v="8"/>
    <x v="1"/>
    <x v="0"/>
    <x v="3"/>
    <x v="6377"/>
    <x v="1"/>
    <x v="3"/>
    <n v="28.784802809829898"/>
    <n v="2.8784802809829899"/>
    <n v="2878480280982990"/>
    <x v="5"/>
    <n v="6385"/>
    <s v="No"/>
    <x v="0"/>
    <n v="1866.3123008160201"/>
    <n v="1.86631230081602E+16"/>
    <n v="198.28622511082"/>
    <n v="1.9828622511082E+16"/>
    <x v="319"/>
    <n v="94.3"/>
  </r>
  <r>
    <x v="0"/>
    <n v="49"/>
    <x v="1"/>
    <x v="7"/>
    <x v="1"/>
    <x v="2"/>
    <x v="1"/>
    <x v="6378"/>
    <x v="1"/>
    <x v="0"/>
    <n v="28.777754657996702"/>
    <n v="2.8777754657996701"/>
    <n v="2877775465799670"/>
    <x v="5"/>
    <n v="6386"/>
    <s v="No"/>
    <x v="0"/>
    <n v="192.60504463405201"/>
    <n v="1926050446340520"/>
    <n v="229.25547042616199"/>
    <n v="2.29255470426162E+16"/>
    <x v="13"/>
    <n v="91.7"/>
  </r>
  <r>
    <x v="0"/>
    <n v="49"/>
    <x v="0"/>
    <x v="5"/>
    <x v="3"/>
    <x v="3"/>
    <x v="1"/>
    <x v="6379"/>
    <x v="0"/>
    <x v="1"/>
    <n v="28.756219056403701"/>
    <n v="2.87562190564037"/>
    <n v="2875621905640370"/>
    <x v="5"/>
    <n v="6387"/>
    <s v="No"/>
    <x v="0"/>
    <n v="21.8563585210619"/>
    <n v="218563585210619"/>
    <n v="234.684801507099"/>
    <n v="2.34684801507099E+16"/>
    <x v="28"/>
    <n v="91.3"/>
  </r>
  <r>
    <x v="0"/>
    <n v="55"/>
    <x v="1"/>
    <x v="5"/>
    <x v="1"/>
    <x v="3"/>
    <x v="0"/>
    <x v="6380"/>
    <x v="0"/>
    <x v="1"/>
    <n v="28.748804887652799"/>
    <n v="28.748804887652799"/>
    <n v="2.87488048876528E+16"/>
    <x v="5"/>
    <n v="6388"/>
    <s v="No"/>
    <x v="0"/>
    <n v="2180.13836530149"/>
    <n v="2.18013836530149E+16"/>
    <n v="25.175845423884802"/>
    <n v="2517584542388480"/>
    <x v="67"/>
    <n v="94.4"/>
  </r>
  <r>
    <x v="0"/>
    <n v="66"/>
    <x v="0"/>
    <x v="11"/>
    <x v="0"/>
    <x v="3"/>
    <x v="3"/>
    <x v="6381"/>
    <x v="1"/>
    <x v="0"/>
    <n v="28.7444535392261"/>
    <n v="28.7444535392261"/>
    <n v="2.87444535392261E+16"/>
    <x v="5"/>
    <n v="6389"/>
    <s v="No"/>
    <x v="0"/>
    <n v="2290.14236364519"/>
    <n v="2.29014236364519E+16"/>
    <n v="236.62879693584199"/>
    <n v="2.36628796935842E+16"/>
    <x v="160"/>
    <n v="98.3"/>
  </r>
  <r>
    <x v="0"/>
    <n v="63"/>
    <x v="1"/>
    <x v="2"/>
    <x v="3"/>
    <x v="3"/>
    <x v="0"/>
    <x v="6382"/>
    <x v="0"/>
    <x v="0"/>
    <n v="28.741445118066999"/>
    <n v="28.741445118066999"/>
    <n v="2.8741445118067E+16"/>
    <x v="5"/>
    <n v="6390"/>
    <s v="Si"/>
    <x v="1"/>
    <n v="2114.2662419054"/>
    <n v="2.1142662419054E+16"/>
    <n v="243.278975194878"/>
    <n v="2.43278975194878E+16"/>
    <x v="466"/>
    <n v="97.7"/>
  </r>
  <r>
    <x v="0"/>
    <n v="65"/>
    <x v="0"/>
    <x v="5"/>
    <x v="0"/>
    <x v="3"/>
    <x v="3"/>
    <x v="6383"/>
    <x v="0"/>
    <x v="1"/>
    <n v="28.739837497724199"/>
    <n v="28.739837497724199"/>
    <n v="2.87398374977242E+16"/>
    <x v="5"/>
    <n v="6391"/>
    <s v="No"/>
    <x v="0"/>
    <n v="2123.9575331071201"/>
    <n v="2.12395753310712E+16"/>
    <n v="2.5673693695474502"/>
    <n v="256736936954745"/>
    <x v="180"/>
    <n v="102.7"/>
  </r>
  <r>
    <x v="0"/>
    <n v="67"/>
    <x v="0"/>
    <x v="1"/>
    <x v="2"/>
    <x v="3"/>
    <x v="3"/>
    <x v="6384"/>
    <x v="0"/>
    <x v="3"/>
    <n v="28.733080567063102"/>
    <n v="28.733080567063102"/>
    <n v="2.87330805670631E+16"/>
    <x v="5"/>
    <n v="6392"/>
    <s v="No"/>
    <x v="0"/>
    <n v="2182.7360968909202"/>
    <n v="2.18273609689092E+16"/>
    <n v="224.49855540374901"/>
    <n v="2.24498555403749E+16"/>
    <x v="280"/>
    <n v="98"/>
  </r>
  <r>
    <x v="0"/>
    <n v="52"/>
    <x v="1"/>
    <x v="5"/>
    <x v="1"/>
    <x v="3"/>
    <x v="1"/>
    <x v="6385"/>
    <x v="0"/>
    <x v="1"/>
    <n v="28.7295252164723"/>
    <n v="2.87295252164723"/>
    <n v="2872952521647230"/>
    <x v="5"/>
    <n v="6393"/>
    <s v="No"/>
    <x v="0"/>
    <n v="212.586508947542"/>
    <n v="2125865089475420"/>
    <n v="222.186415361065"/>
    <n v="2.22186415361065E+16"/>
    <x v="188"/>
    <n v="79.900000000000006"/>
  </r>
  <r>
    <x v="0"/>
    <n v="57"/>
    <x v="0"/>
    <x v="11"/>
    <x v="2"/>
    <x v="0"/>
    <x v="0"/>
    <x v="6386"/>
    <x v="0"/>
    <x v="0"/>
    <n v="28.711586575025699"/>
    <n v="28.711586575025699"/>
    <n v="2.87115865750257E+16"/>
    <x v="5"/>
    <n v="6394"/>
    <s v="No"/>
    <x v="0"/>
    <n v="2003.7711844948701"/>
    <n v="2.00377118449487E+16"/>
    <n v="212.32218016987599"/>
    <n v="2.12322180169876E+16"/>
    <x v="200"/>
    <n v="100.5"/>
  </r>
  <r>
    <x v="0"/>
    <n v="54"/>
    <x v="1"/>
    <x v="5"/>
    <x v="1"/>
    <x v="0"/>
    <x v="1"/>
    <x v="6387"/>
    <x v="1"/>
    <x v="2"/>
    <n v="28.703470676271301"/>
    <n v="28.703470676271301"/>
    <n v="2.87034706762713E+16"/>
    <x v="5"/>
    <n v="6395"/>
    <s v="No"/>
    <x v="0"/>
    <n v="223.58644124851301"/>
    <n v="2235864412485130"/>
    <n v="24.191884148282501"/>
    <n v="2419188414828250"/>
    <x v="220"/>
    <n v="86.9"/>
  </r>
  <r>
    <x v="0"/>
    <n v="55"/>
    <x v="1"/>
    <x v="8"/>
    <x v="1"/>
    <x v="3"/>
    <x v="0"/>
    <x v="6388"/>
    <x v="0"/>
    <x v="3"/>
    <n v="28.692414794603998"/>
    <n v="2.8692414794604"/>
    <n v="2869241479460400"/>
    <x v="5"/>
    <n v="6396"/>
    <s v="No"/>
    <x v="0"/>
    <n v="2233.1844186889198"/>
    <n v="2.23318441868892E+16"/>
    <n v="24.009322783399199"/>
    <n v="2400932278339920"/>
    <x v="6"/>
    <n v="91.6"/>
  </r>
  <r>
    <x v="0"/>
    <n v="56"/>
    <x v="0"/>
    <x v="5"/>
    <x v="2"/>
    <x v="3"/>
    <x v="0"/>
    <x v="6389"/>
    <x v="0"/>
    <x v="2"/>
    <n v="28.675381225922301"/>
    <n v="28.675381225922301"/>
    <n v="2.86753812259223E+16"/>
    <x v="5"/>
    <n v="6397"/>
    <s v="No"/>
    <x v="0"/>
    <n v="2232.2577567259"/>
    <n v="2.2322577567259E+16"/>
    <n v="264.77017855487998"/>
    <n v="2.6477017855488E+16"/>
    <x v="216"/>
    <n v="99.4"/>
  </r>
  <r>
    <x v="0"/>
    <n v="52"/>
    <x v="1"/>
    <x v="5"/>
    <x v="3"/>
    <x v="2"/>
    <x v="1"/>
    <x v="6390"/>
    <x v="1"/>
    <x v="3"/>
    <n v="28.590326531825902"/>
    <n v="28.590326531825902"/>
    <n v="2.85903265318259E+16"/>
    <x v="5"/>
    <n v="6398"/>
    <s v="No"/>
    <x v="0"/>
    <n v="218.71569493615601"/>
    <n v="2187156949361560"/>
    <n v="192.73772015576901"/>
    <n v="1.92737720155769E+16"/>
    <x v="211"/>
    <n v="94.3"/>
  </r>
  <r>
    <x v="0"/>
    <n v="67"/>
    <x v="0"/>
    <x v="15"/>
    <x v="3"/>
    <x v="0"/>
    <x v="3"/>
    <x v="6391"/>
    <x v="1"/>
    <x v="3"/>
    <n v="28.525388149304099"/>
    <n v="28.525388149304099"/>
    <n v="2.85253881493041E+16"/>
    <x v="5"/>
    <n v="6399"/>
    <s v="No"/>
    <x v="0"/>
    <n v="1997.49707543624"/>
    <n v="1.99749707543624E+16"/>
    <n v="258.46133247697401"/>
    <n v="2.58461332476974E+16"/>
    <x v="294"/>
    <n v="90.7"/>
  </r>
  <r>
    <x v="0"/>
    <n v="62"/>
    <x v="0"/>
    <x v="6"/>
    <x v="0"/>
    <x v="3"/>
    <x v="0"/>
    <x v="6392"/>
    <x v="0"/>
    <x v="1"/>
    <n v="28.520641381286602"/>
    <n v="28.520641381286602"/>
    <n v="2.85206413812866E+16"/>
    <x v="5"/>
    <n v="6400"/>
    <s v="No"/>
    <x v="0"/>
    <n v="1802.6356590405601"/>
    <n v="1.80263565904056E+16"/>
    <n v="253.90073539932499"/>
    <n v="2.53900735399325E+16"/>
    <x v="146"/>
    <n v="102.2"/>
  </r>
  <r>
    <x v="0"/>
    <n v="47"/>
    <x v="0"/>
    <x v="2"/>
    <x v="2"/>
    <x v="3"/>
    <x v="1"/>
    <x v="6393"/>
    <x v="0"/>
    <x v="2"/>
    <n v="28.5113691887993"/>
    <n v="28.5113691887993"/>
    <n v="2.85113691887993E+16"/>
    <x v="5"/>
    <n v="6401"/>
    <s v="No"/>
    <x v="0"/>
    <n v="246.949850626005"/>
    <n v="2469498506260050"/>
    <n v="258.65843479548403"/>
    <n v="2.58658434795484E+16"/>
    <x v="427"/>
    <n v="97.1"/>
  </r>
  <r>
    <x v="0"/>
    <n v="56"/>
    <x v="0"/>
    <x v="2"/>
    <x v="2"/>
    <x v="0"/>
    <x v="0"/>
    <x v="6394"/>
    <x v="0"/>
    <x v="2"/>
    <n v="28.502079713451"/>
    <n v="28.502079713451"/>
    <n v="2850207971345100"/>
    <x v="5"/>
    <n v="6402"/>
    <s v="No"/>
    <x v="0"/>
    <n v="2100.6845352682999"/>
    <n v="2.1006845352683E+16"/>
    <n v="2.58809113452998"/>
    <n v="258809113452998"/>
    <x v="123"/>
    <n v="103.2"/>
  </r>
  <r>
    <x v="0"/>
    <n v="56"/>
    <x v="1"/>
    <x v="9"/>
    <x v="1"/>
    <x v="3"/>
    <x v="0"/>
    <x v="6395"/>
    <x v="0"/>
    <x v="1"/>
    <n v="28.500332005342099"/>
    <n v="28.500332005342099"/>
    <n v="2.85003320053421E+16"/>
    <x v="5"/>
    <n v="6403"/>
    <s v="No"/>
    <x v="0"/>
    <n v="2050.7678987460899"/>
    <n v="2.05076789874609E+16"/>
    <n v="24.450188277414799"/>
    <n v="2445018827741480"/>
    <x v="365"/>
    <n v="94.2"/>
  </r>
  <r>
    <x v="0"/>
    <n v="56"/>
    <x v="0"/>
    <x v="2"/>
    <x v="3"/>
    <x v="1"/>
    <x v="0"/>
    <x v="6396"/>
    <x v="1"/>
    <x v="1"/>
    <n v="28.480492720993698"/>
    <n v="28.480492720993698"/>
    <n v="2.84804927209937E+16"/>
    <x v="5"/>
    <n v="6404"/>
    <s v="No"/>
    <x v="0"/>
    <n v="2042.3851745183399"/>
    <n v="2.04238517451834E+16"/>
    <n v="197.337870701356"/>
    <n v="1.97337870701356E+16"/>
    <x v="118"/>
    <n v="97"/>
  </r>
  <r>
    <x v="0"/>
    <n v="57"/>
    <x v="1"/>
    <x v="3"/>
    <x v="1"/>
    <x v="0"/>
    <x v="0"/>
    <x v="6397"/>
    <x v="1"/>
    <x v="3"/>
    <n v="28.475444729040401"/>
    <n v="28.475444729040401"/>
    <n v="2.84754447290404E+16"/>
    <x v="5"/>
    <n v="6405"/>
    <s v="No"/>
    <x v="0"/>
    <n v="2055.9388697982599"/>
    <n v="2.05593886979826E+16"/>
    <n v="200.611002895263"/>
    <n v="2.00611002895263E+16"/>
    <x v="173"/>
    <n v="92.7"/>
  </r>
  <r>
    <x v="0"/>
    <n v="50"/>
    <x v="0"/>
    <x v="8"/>
    <x v="3"/>
    <x v="0"/>
    <x v="1"/>
    <x v="6398"/>
    <x v="2"/>
    <x v="1"/>
    <n v="28.4564008295844"/>
    <n v="28.4564008295844"/>
    <n v="2.84564008295844E+16"/>
    <x v="5"/>
    <n v="6406"/>
    <s v="No"/>
    <x v="0"/>
    <n v="2104.6829014729701"/>
    <n v="2.10468290147297E+16"/>
    <n v="227.90782670274999"/>
    <n v="2.2790782670275E+16"/>
    <x v="35"/>
    <n v="92.9"/>
  </r>
  <r>
    <x v="0"/>
    <n v="49"/>
    <x v="0"/>
    <x v="0"/>
    <x v="1"/>
    <x v="0"/>
    <x v="1"/>
    <x v="6399"/>
    <x v="0"/>
    <x v="2"/>
    <n v="28.430729257269601"/>
    <n v="28.430729257269601"/>
    <n v="2.84307292572696E+16"/>
    <x v="5"/>
    <n v="6407"/>
    <s v="No"/>
    <x v="0"/>
    <n v="2123.0144755903498"/>
    <n v="2.12301447559035E+16"/>
    <n v="24.481336810740199"/>
    <n v="2448133681074020"/>
    <x v="457"/>
    <n v="91.9"/>
  </r>
  <r>
    <x v="0"/>
    <n v="63"/>
    <x v="0"/>
    <x v="1"/>
    <x v="1"/>
    <x v="2"/>
    <x v="0"/>
    <x v="6400"/>
    <x v="1"/>
    <x v="1"/>
    <n v="28.422690078633"/>
    <n v="28.422690078633"/>
    <n v="2.8422690078633E+16"/>
    <x v="5"/>
    <n v="6408"/>
    <s v="No"/>
    <x v="0"/>
    <n v="2419.68883391808"/>
    <n v="2.41968883391808E+16"/>
    <n v="225.35420377096199"/>
    <n v="2.25354203770962E+16"/>
    <x v="32"/>
    <n v="98"/>
  </r>
  <r>
    <x v="0"/>
    <n v="57"/>
    <x v="0"/>
    <x v="9"/>
    <x v="3"/>
    <x v="3"/>
    <x v="0"/>
    <x v="6401"/>
    <x v="0"/>
    <x v="3"/>
    <n v="28.3854941407875"/>
    <n v="2.8385494140787499"/>
    <n v="2838549414078750"/>
    <x v="5"/>
    <n v="6409"/>
    <s v="No"/>
    <x v="0"/>
    <n v="1968.27751254543"/>
    <n v="1.96827751254543E+16"/>
    <n v="238.846089065634"/>
    <n v="2.38846089065634E+16"/>
    <x v="144"/>
    <n v="99.1"/>
  </r>
  <r>
    <x v="0"/>
    <n v="63"/>
    <x v="1"/>
    <x v="7"/>
    <x v="3"/>
    <x v="3"/>
    <x v="0"/>
    <x v="6402"/>
    <x v="1"/>
    <x v="3"/>
    <n v="28.348810205205599"/>
    <n v="28.348810205205599"/>
    <n v="2.83488102052056E+16"/>
    <x v="5"/>
    <n v="6410"/>
    <s v="No"/>
    <x v="0"/>
    <n v="2186.11683275719"/>
    <n v="2.18611683275719E+16"/>
    <n v="24.794475971116199"/>
    <n v="2479447597111620"/>
    <x v="14"/>
    <n v="96.2"/>
  </r>
  <r>
    <x v="0"/>
    <n v="53"/>
    <x v="1"/>
    <x v="5"/>
    <x v="1"/>
    <x v="3"/>
    <x v="1"/>
    <x v="6403"/>
    <x v="0"/>
    <x v="1"/>
    <n v="28.332230186419199"/>
    <n v="28.332230186419199"/>
    <n v="2.83322301864192E+16"/>
    <x v="5"/>
    <n v="6411"/>
    <s v="No"/>
    <x v="0"/>
    <n v="2139.4090628225999"/>
    <n v="2.1394090628226E+16"/>
    <n v="25.794670706039401"/>
    <n v="2579467070603940"/>
    <x v="264"/>
    <n v="92.3"/>
  </r>
  <r>
    <x v="0"/>
    <n v="49"/>
    <x v="0"/>
    <x v="1"/>
    <x v="1"/>
    <x v="2"/>
    <x v="1"/>
    <x v="6404"/>
    <x v="1"/>
    <x v="1"/>
    <n v="28.3096065929209"/>
    <n v="28.3096065929209"/>
    <n v="2.83096065929209E+16"/>
    <x v="5"/>
    <n v="6412"/>
    <s v="No"/>
    <x v="0"/>
    <n v="1992.5697378549601"/>
    <n v="1.99256973785496E+16"/>
    <n v="185.32160612225101"/>
    <n v="1.85321606122251E+16"/>
    <x v="36"/>
    <n v="88.5"/>
  </r>
  <r>
    <x v="0"/>
    <n v="67"/>
    <x v="1"/>
    <x v="8"/>
    <x v="2"/>
    <x v="3"/>
    <x v="3"/>
    <x v="6405"/>
    <x v="1"/>
    <x v="3"/>
    <n v="28.3040998447273"/>
    <n v="28.3040998447273"/>
    <n v="2.83040998447273E+16"/>
    <x v="5"/>
    <n v="6413"/>
    <s v="Si"/>
    <x v="1"/>
    <n v="2316.4428137990999"/>
    <n v="2.3164428137991E+16"/>
    <n v="26.148016914115601"/>
    <n v="2614801691411560"/>
    <x v="141"/>
    <n v="96.5"/>
  </r>
  <r>
    <x v="0"/>
    <n v="48"/>
    <x v="1"/>
    <x v="12"/>
    <x v="1"/>
    <x v="3"/>
    <x v="1"/>
    <x v="6406"/>
    <x v="0"/>
    <x v="0"/>
    <n v="28.2996759160112"/>
    <n v="28.2996759160112"/>
    <n v="2.82996759160112E+16"/>
    <x v="5"/>
    <n v="6414"/>
    <s v="No"/>
    <x v="0"/>
    <n v="205.51848999220499"/>
    <n v="2055184899922050"/>
    <n v="26.933874351617899"/>
    <n v="2693387435161790"/>
    <x v="218"/>
    <n v="86.8"/>
  </r>
  <r>
    <x v="0"/>
    <n v="53"/>
    <x v="1"/>
    <x v="2"/>
    <x v="3"/>
    <x v="2"/>
    <x v="1"/>
    <x v="6407"/>
    <x v="1"/>
    <x v="2"/>
    <n v="28.2918402699298"/>
    <n v="28.2918402699298"/>
    <n v="2.82918402699298E+16"/>
    <x v="5"/>
    <n v="6415"/>
    <s v="No"/>
    <x v="0"/>
    <n v="2308.5262921038002"/>
    <n v="2.3085262921038E+16"/>
    <n v="243.68303711966499"/>
    <n v="2.43683037119665E+16"/>
    <x v="286"/>
    <n v="91.2"/>
  </r>
  <r>
    <x v="0"/>
    <n v="59"/>
    <x v="0"/>
    <x v="7"/>
    <x v="2"/>
    <x v="3"/>
    <x v="0"/>
    <x v="6408"/>
    <x v="0"/>
    <x v="1"/>
    <n v="28.281740954704102"/>
    <n v="28.281740954704102"/>
    <n v="2.82817409547041E+16"/>
    <x v="5"/>
    <n v="6416"/>
    <s v="No"/>
    <x v="0"/>
    <n v="2205.41004622232"/>
    <n v="2.20541004622232E+16"/>
    <n v="3.0000000000000001E-12"/>
    <n v="300"/>
    <x v="253"/>
    <n v="96.9"/>
  </r>
  <r>
    <x v="0"/>
    <n v="48"/>
    <x v="0"/>
    <x v="9"/>
    <x v="1"/>
    <x v="3"/>
    <x v="1"/>
    <x v="6409"/>
    <x v="0"/>
    <x v="1"/>
    <n v="28.277765468178799"/>
    <n v="28.277765468178799"/>
    <n v="2.82777654681788E+16"/>
    <x v="5"/>
    <n v="6417"/>
    <s v="Si"/>
    <x v="1"/>
    <n v="207.41484665674199"/>
    <n v="2074148466567420"/>
    <n v="251.245123469253"/>
    <n v="2.51245123469253E+16"/>
    <x v="103"/>
    <n v="89.1"/>
  </r>
  <r>
    <x v="0"/>
    <n v="48"/>
    <x v="1"/>
    <x v="5"/>
    <x v="3"/>
    <x v="2"/>
    <x v="1"/>
    <x v="6410"/>
    <x v="1"/>
    <x v="1"/>
    <n v="28.275010478813901"/>
    <n v="28.275010478813901"/>
    <n v="2.82750104788139E+16"/>
    <x v="5"/>
    <n v="6418"/>
    <s v="No"/>
    <x v="0"/>
    <n v="196.583467310765"/>
    <n v="1965834673107650"/>
    <n v="212.39939976436"/>
    <n v="2.1239939976436E+16"/>
    <x v="252"/>
    <n v="90.6"/>
  </r>
  <r>
    <x v="0"/>
    <n v="63"/>
    <x v="1"/>
    <x v="2"/>
    <x v="1"/>
    <x v="1"/>
    <x v="0"/>
    <x v="6411"/>
    <x v="1"/>
    <x v="0"/>
    <n v="28.265287095761298"/>
    <n v="28.265287095761298"/>
    <n v="2.82652870957613E+16"/>
    <x v="5"/>
    <n v="6419"/>
    <s v="No"/>
    <x v="0"/>
    <n v="177.68366869731199"/>
    <n v="1776836686973120"/>
    <n v="191.26854206861401"/>
    <n v="1.91268542068614E+16"/>
    <x v="181"/>
    <n v="95.9"/>
  </r>
  <r>
    <x v="0"/>
    <n v="64"/>
    <x v="0"/>
    <x v="2"/>
    <x v="2"/>
    <x v="0"/>
    <x v="0"/>
    <x v="6412"/>
    <x v="0"/>
    <x v="2"/>
    <n v="28.257610540179499"/>
    <n v="28.257610540179499"/>
    <n v="2.82576105401795E+16"/>
    <x v="5"/>
    <n v="6420"/>
    <s v="No"/>
    <x v="0"/>
    <n v="2118.9063194018599"/>
    <n v="2.11890631940186E+16"/>
    <n v="260.68061131075598"/>
    <n v="2.60680611310756E+16"/>
    <x v="28"/>
    <n v="91"/>
  </r>
  <r>
    <x v="0"/>
    <n v="55"/>
    <x v="1"/>
    <x v="1"/>
    <x v="3"/>
    <x v="3"/>
    <x v="0"/>
    <x v="6413"/>
    <x v="0"/>
    <x v="1"/>
    <n v="28.222556916546701"/>
    <n v="2.8222556916546702"/>
    <n v="2822255691654670"/>
    <x v="5"/>
    <n v="6421"/>
    <s v="No"/>
    <x v="0"/>
    <n v="20.6333264351582"/>
    <n v="206333264351582"/>
    <n v="258.86469898511598"/>
    <n v="2.58864698985116E+16"/>
    <x v="238"/>
    <n v="95.9"/>
  </r>
  <r>
    <x v="0"/>
    <n v="64"/>
    <x v="1"/>
    <x v="6"/>
    <x v="2"/>
    <x v="3"/>
    <x v="0"/>
    <x v="6414"/>
    <x v="0"/>
    <x v="3"/>
    <n v="28.189211362386001"/>
    <n v="28.189211362386001"/>
    <n v="2.8189211362386E+16"/>
    <x v="5"/>
    <n v="6422"/>
    <s v="No"/>
    <x v="0"/>
    <n v="211.97745475668199"/>
    <n v="2119774547566820"/>
    <n v="257.560094807545"/>
    <n v="2.57560094807545E+16"/>
    <x v="416"/>
    <n v="95.2"/>
  </r>
  <r>
    <x v="0"/>
    <n v="67"/>
    <x v="1"/>
    <x v="12"/>
    <x v="2"/>
    <x v="0"/>
    <x v="3"/>
    <x v="6415"/>
    <x v="1"/>
    <x v="1"/>
    <n v="28.1790689456605"/>
    <n v="28.1790689456605"/>
    <n v="2.81790689456605E+16"/>
    <x v="5"/>
    <n v="6423"/>
    <s v="No"/>
    <x v="0"/>
    <n v="2217.6864024599399"/>
    <n v="2.21768640245994E+16"/>
    <n v="227.43564577696799"/>
    <n v="2.27435645776968E+16"/>
    <x v="76"/>
    <n v="91.2"/>
  </r>
  <r>
    <x v="0"/>
    <n v="54"/>
    <x v="0"/>
    <x v="11"/>
    <x v="1"/>
    <x v="2"/>
    <x v="1"/>
    <x v="6416"/>
    <x v="1"/>
    <x v="1"/>
    <n v="28.163411079242401"/>
    <n v="28.163411079242401"/>
    <n v="2816341107924240"/>
    <x v="5"/>
    <n v="6424"/>
    <s v="No"/>
    <x v="0"/>
    <n v="1948.4984357836599"/>
    <n v="1.94849843578366E+16"/>
    <n v="200.95975255043001"/>
    <n v="2.0095975255043E+16"/>
    <x v="66"/>
    <n v="89.3"/>
  </r>
  <r>
    <x v="0"/>
    <n v="56"/>
    <x v="0"/>
    <x v="15"/>
    <x v="1"/>
    <x v="3"/>
    <x v="0"/>
    <x v="6417"/>
    <x v="1"/>
    <x v="3"/>
    <n v="28.162258441720201"/>
    <n v="28.162258441720201"/>
    <n v="2.81622584417202E+16"/>
    <x v="5"/>
    <n v="6425"/>
    <s v="No"/>
    <x v="0"/>
    <n v="2085.5798176490998"/>
    <n v="2.0855798176491E+16"/>
    <n v="245.32477678823901"/>
    <n v="2.45324776788239E+16"/>
    <x v="391"/>
    <n v="97.1"/>
  </r>
  <r>
    <x v="0"/>
    <n v="57"/>
    <x v="0"/>
    <x v="2"/>
    <x v="3"/>
    <x v="3"/>
    <x v="0"/>
    <x v="6418"/>
    <x v="0"/>
    <x v="0"/>
    <n v="28.1575721823707"/>
    <n v="2.8157572182370698"/>
    <n v="2815757218237070"/>
    <x v="5"/>
    <n v="6426"/>
    <s v="Si"/>
    <x v="1"/>
    <n v="2540.29531289649"/>
    <n v="2.54029531289649E+16"/>
    <n v="3.0000000000000001E-12"/>
    <n v="300"/>
    <x v="529"/>
    <n v="104.1"/>
  </r>
  <r>
    <x v="0"/>
    <n v="54"/>
    <x v="1"/>
    <x v="1"/>
    <x v="1"/>
    <x v="0"/>
    <x v="1"/>
    <x v="6419"/>
    <x v="1"/>
    <x v="3"/>
    <n v="28.135536500035901"/>
    <n v="28.135536500035901"/>
    <n v="2.81355365000359E+16"/>
    <x v="5"/>
    <n v="6427"/>
    <s v="No"/>
    <x v="0"/>
    <n v="180.52865045919299"/>
    <n v="1805286504591930"/>
    <n v="215.34213755458899"/>
    <n v="2.15342137554589E+16"/>
    <x v="161"/>
    <n v="86.5"/>
  </r>
  <r>
    <x v="0"/>
    <n v="64"/>
    <x v="1"/>
    <x v="0"/>
    <x v="2"/>
    <x v="3"/>
    <x v="0"/>
    <x v="6420"/>
    <x v="1"/>
    <x v="1"/>
    <n v="28.124175478978099"/>
    <n v="28.124175478978099"/>
    <n v="2.81241754789781E+16"/>
    <x v="5"/>
    <n v="6428"/>
    <s v="Si"/>
    <x v="1"/>
    <n v="234.78844732578199"/>
    <n v="2347884473257820"/>
    <n v="260.91098524022999"/>
    <n v="2.6091098524023E+16"/>
    <x v="458"/>
    <n v="102.2"/>
  </r>
  <r>
    <x v="0"/>
    <n v="53"/>
    <x v="0"/>
    <x v="5"/>
    <x v="1"/>
    <x v="2"/>
    <x v="1"/>
    <x v="6421"/>
    <x v="2"/>
    <x v="0"/>
    <n v="28.066207838077801"/>
    <n v="28.066207838077801"/>
    <n v="2.80662078380778E+16"/>
    <x v="5"/>
    <n v="6429"/>
    <s v="No"/>
    <x v="0"/>
    <n v="187.35304573259199"/>
    <n v="1873530457325920"/>
    <n v="19.417343691752201"/>
    <n v="1941734369175220"/>
    <x v="137"/>
    <n v="82.9"/>
  </r>
  <r>
    <x v="0"/>
    <n v="57"/>
    <x v="0"/>
    <x v="1"/>
    <x v="2"/>
    <x v="3"/>
    <x v="0"/>
    <x v="6422"/>
    <x v="0"/>
    <x v="0"/>
    <n v="28.065852080647204"/>
    <n v="0.28065852080647202"/>
    <n v="280658520806472"/>
    <x v="5"/>
    <n v="6430"/>
    <s v="Si"/>
    <x v="1"/>
    <n v="248.30090307160799"/>
    <n v="2483009030716080"/>
    <n v="27.055694177084899"/>
    <n v="2705569417708490"/>
    <x v="361"/>
    <n v="103.2"/>
  </r>
  <r>
    <x v="0"/>
    <n v="62"/>
    <x v="0"/>
    <x v="9"/>
    <x v="1"/>
    <x v="0"/>
    <x v="0"/>
    <x v="6423"/>
    <x v="1"/>
    <x v="3"/>
    <n v="28.0585727479261"/>
    <n v="28.0585727479261"/>
    <n v="2.80585727479261E+16"/>
    <x v="5"/>
    <n v="6431"/>
    <s v="No"/>
    <x v="0"/>
    <n v="1910.70583468781"/>
    <n v="1.91070583468781E+16"/>
    <n v="23.8176558222784"/>
    <n v="2381765582227840"/>
    <x v="23"/>
    <n v="92.4"/>
  </r>
  <r>
    <x v="0"/>
    <n v="57"/>
    <x v="0"/>
    <x v="16"/>
    <x v="2"/>
    <x v="2"/>
    <x v="0"/>
    <x v="6424"/>
    <x v="0"/>
    <x v="0"/>
    <n v="28.052771674999999"/>
    <n v="28.052771674999999"/>
    <n v="2.8052771675E+16"/>
    <x v="5"/>
    <n v="6432"/>
    <s v="No"/>
    <x v="0"/>
    <n v="1968.4987173325501"/>
    <n v="1.96849871733255E+16"/>
    <n v="23.566742455837598"/>
    <n v="2356674245583760"/>
    <x v="82"/>
    <n v="99.9"/>
  </r>
  <r>
    <x v="0"/>
    <n v="52"/>
    <x v="0"/>
    <x v="9"/>
    <x v="1"/>
    <x v="0"/>
    <x v="1"/>
    <x v="6425"/>
    <x v="0"/>
    <x v="0"/>
    <n v="28.0438238736402"/>
    <n v="28.0438238736402"/>
    <n v="2.80438238736402E+16"/>
    <x v="5"/>
    <n v="6433"/>
    <s v="No"/>
    <x v="0"/>
    <n v="218.622195934883"/>
    <n v="2186221959348830"/>
    <n v="23.498373369989402"/>
    <n v="2349837336998940"/>
    <x v="149"/>
    <n v="94.3"/>
  </r>
  <r>
    <x v="0"/>
    <n v="62"/>
    <x v="1"/>
    <x v="13"/>
    <x v="1"/>
    <x v="2"/>
    <x v="0"/>
    <x v="6426"/>
    <x v="0"/>
    <x v="1"/>
    <n v="28.0419346538166"/>
    <n v="2.80419346538166"/>
    <n v="2804193465381660"/>
    <x v="5"/>
    <n v="6434"/>
    <s v="No"/>
    <x v="0"/>
    <n v="1790.57969269506"/>
    <n v="1.79057969269506E+16"/>
    <n v="212.242872994306"/>
    <n v="2.12242872994306E+16"/>
    <x v="135"/>
    <n v="95.5"/>
  </r>
  <r>
    <x v="0"/>
    <n v="51"/>
    <x v="1"/>
    <x v="2"/>
    <x v="3"/>
    <x v="3"/>
    <x v="1"/>
    <x v="6427"/>
    <x v="1"/>
    <x v="1"/>
    <n v="28.034434036221899"/>
    <n v="28.034434036221899"/>
    <n v="2.80344340362219E+16"/>
    <x v="5"/>
    <n v="6435"/>
    <s v="No"/>
    <x v="0"/>
    <n v="2207.3025564986001"/>
    <n v="2.2073025564986E+16"/>
    <n v="244.07421976909399"/>
    <n v="2.44074219769094E+16"/>
    <x v="23"/>
    <n v="92.2"/>
  </r>
  <r>
    <x v="0"/>
    <n v="65"/>
    <x v="1"/>
    <x v="5"/>
    <x v="3"/>
    <x v="0"/>
    <x v="3"/>
    <x v="6428"/>
    <x v="0"/>
    <x v="0"/>
    <n v="28.0269008282134"/>
    <n v="2.8026900828213401"/>
    <n v="2802690082821340"/>
    <x v="5"/>
    <n v="6436"/>
    <s v="No"/>
    <x v="0"/>
    <n v="237.07505979555799"/>
    <n v="2370750597955580"/>
    <n v="252.745081840463"/>
    <n v="2.52745081840463E+16"/>
    <x v="0"/>
    <n v="91.7"/>
  </r>
  <r>
    <x v="0"/>
    <n v="56"/>
    <x v="0"/>
    <x v="8"/>
    <x v="2"/>
    <x v="0"/>
    <x v="0"/>
    <x v="6429"/>
    <x v="1"/>
    <x v="1"/>
    <n v="27.989448950907299"/>
    <n v="27.989448950907299"/>
    <n v="2.79894489509073E+16"/>
    <x v="5"/>
    <n v="6437"/>
    <s v="No"/>
    <x v="0"/>
    <n v="211.09051137845901"/>
    <n v="2110905113784590"/>
    <n v="240.112133224486"/>
    <n v="2.40112133224486E+16"/>
    <x v="170"/>
    <n v="91"/>
  </r>
  <r>
    <x v="0"/>
    <n v="56"/>
    <x v="1"/>
    <x v="0"/>
    <x v="0"/>
    <x v="0"/>
    <x v="0"/>
    <x v="6430"/>
    <x v="0"/>
    <x v="2"/>
    <n v="27.962175031156999"/>
    <n v="27.962175031156999"/>
    <n v="2796217503115700"/>
    <x v="5"/>
    <n v="6438"/>
    <s v="No"/>
    <x v="0"/>
    <n v="242.23602386144"/>
    <n v="2422360238614400"/>
    <n v="2.65142911698935"/>
    <n v="265142911698935"/>
    <x v="16"/>
    <n v="100.6"/>
  </r>
  <r>
    <x v="0"/>
    <n v="54"/>
    <x v="1"/>
    <x v="9"/>
    <x v="1"/>
    <x v="0"/>
    <x v="1"/>
    <x v="6431"/>
    <x v="1"/>
    <x v="3"/>
    <n v="27.956269101138702"/>
    <n v="27.956269101138702"/>
    <n v="2.79562691011387E+16"/>
    <x v="5"/>
    <n v="6439"/>
    <s v="No"/>
    <x v="0"/>
    <n v="1930.52338245838"/>
    <n v="1.93052338245838E+16"/>
    <n v="17.8808884802534"/>
    <n v="1788088848025340"/>
    <x v="100"/>
    <n v="84.9"/>
  </r>
  <r>
    <x v="0"/>
    <n v="64"/>
    <x v="0"/>
    <x v="15"/>
    <x v="2"/>
    <x v="0"/>
    <x v="0"/>
    <x v="6432"/>
    <x v="1"/>
    <x v="1"/>
    <n v="27.955743353934501"/>
    <n v="27.955743353934501"/>
    <n v="2.79557433539345E+16"/>
    <x v="5"/>
    <n v="6440"/>
    <s v="No"/>
    <x v="0"/>
    <n v="195.95940354626799"/>
    <n v="1959594035462680"/>
    <n v="249.651650912581"/>
    <n v="2.49651650912581E+16"/>
    <x v="301"/>
    <n v="97.8"/>
  </r>
  <r>
    <x v="0"/>
    <n v="48"/>
    <x v="1"/>
    <x v="3"/>
    <x v="1"/>
    <x v="3"/>
    <x v="1"/>
    <x v="6433"/>
    <x v="0"/>
    <x v="2"/>
    <n v="27.912825805356398"/>
    <n v="27.912825805356398"/>
    <n v="2.79128258053564E+16"/>
    <x v="5"/>
    <n v="6441"/>
    <s v="No"/>
    <x v="0"/>
    <n v="232.48112773565299"/>
    <n v="2324811277356530"/>
    <n v="29.049716874365298"/>
    <n v="2904971687436530"/>
    <x v="565"/>
    <n v="92.1"/>
  </r>
  <r>
    <x v="0"/>
    <n v="60"/>
    <x v="0"/>
    <x v="10"/>
    <x v="3"/>
    <x v="0"/>
    <x v="0"/>
    <x v="6434"/>
    <x v="0"/>
    <x v="2"/>
    <n v="27.881085236370701"/>
    <n v="27.881085236370701"/>
    <n v="2.78810852363707E+16"/>
    <x v="5"/>
    <n v="6442"/>
    <s v="Si"/>
    <x v="1"/>
    <n v="2472.2775452363298"/>
    <n v="2.47227754523633E+16"/>
    <n v="279.74717879068299"/>
    <n v="2.79747178790683E+16"/>
    <x v="425"/>
    <n v="99.3"/>
  </r>
  <r>
    <x v="0"/>
    <n v="60"/>
    <x v="0"/>
    <x v="5"/>
    <x v="2"/>
    <x v="0"/>
    <x v="0"/>
    <x v="6435"/>
    <x v="0"/>
    <x v="0"/>
    <n v="27.871503304446698"/>
    <n v="2.7871503304446699"/>
    <n v="2787150330444670"/>
    <x v="5"/>
    <n v="6443"/>
    <s v="No"/>
    <x v="0"/>
    <n v="2317.5466809458399"/>
    <n v="2.31754668094584E+16"/>
    <n v="255.90312116949701"/>
    <n v="2.55903121169497E+16"/>
    <x v="289"/>
    <n v="102.7"/>
  </r>
  <r>
    <x v="0"/>
    <n v="61"/>
    <x v="0"/>
    <x v="1"/>
    <x v="2"/>
    <x v="0"/>
    <x v="0"/>
    <x v="6436"/>
    <x v="0"/>
    <x v="0"/>
    <n v="27.8621038120619"/>
    <n v="27.8621038120619"/>
    <n v="2.78621038120619E+16"/>
    <x v="5"/>
    <n v="6444"/>
    <s v="No"/>
    <x v="0"/>
    <n v="2193.8789915136499"/>
    <n v="2.19387899151365E+16"/>
    <n v="27.8697984376671"/>
    <n v="2786979843766710"/>
    <x v="277"/>
    <n v="96.2"/>
  </r>
  <r>
    <x v="0"/>
    <n v="65"/>
    <x v="1"/>
    <x v="5"/>
    <x v="2"/>
    <x v="3"/>
    <x v="3"/>
    <x v="6437"/>
    <x v="1"/>
    <x v="1"/>
    <n v="27.854264318724201"/>
    <n v="27.854264318724201"/>
    <n v="2.78542643187242E+16"/>
    <x v="5"/>
    <n v="6445"/>
    <s v="Si"/>
    <x v="1"/>
    <n v="234.787604325925"/>
    <n v="2347876043259250"/>
    <n v="276.14561902704099"/>
    <n v="2.76145619027041E+16"/>
    <x v="253"/>
    <n v="100.8"/>
  </r>
  <r>
    <x v="0"/>
    <n v="58"/>
    <x v="0"/>
    <x v="7"/>
    <x v="1"/>
    <x v="0"/>
    <x v="0"/>
    <x v="6438"/>
    <x v="0"/>
    <x v="0"/>
    <n v="27.825469251039401"/>
    <n v="2.7825469251039401"/>
    <n v="2782546925103940"/>
    <x v="5"/>
    <n v="6446"/>
    <s v="No"/>
    <x v="0"/>
    <n v="2267.5245101914602"/>
    <n v="2.26752451019146E+16"/>
    <n v="239.10285429806299"/>
    <n v="2.39102854298063E+16"/>
    <x v="309"/>
    <n v="102.9"/>
  </r>
  <r>
    <x v="0"/>
    <n v="54"/>
    <x v="1"/>
    <x v="4"/>
    <x v="3"/>
    <x v="0"/>
    <x v="1"/>
    <x v="6439"/>
    <x v="1"/>
    <x v="1"/>
    <n v="27.815130032749501"/>
    <n v="0.27815130032749502"/>
    <n v="278151300327495"/>
    <x v="5"/>
    <n v="6447"/>
    <s v="No"/>
    <x v="0"/>
    <n v="1973.41528254277"/>
    <n v="1.97341528254277E+16"/>
    <n v="22.6407712007253"/>
    <n v="2264077120072530"/>
    <x v="218"/>
    <n v="87.4"/>
  </r>
  <r>
    <x v="0"/>
    <n v="60"/>
    <x v="1"/>
    <x v="8"/>
    <x v="2"/>
    <x v="3"/>
    <x v="0"/>
    <x v="6440"/>
    <x v="0"/>
    <x v="1"/>
    <n v="27.812907039267397"/>
    <n v="0.27812907039267398"/>
    <n v="278129070392674"/>
    <x v="5"/>
    <n v="6448"/>
    <s v="Si"/>
    <x v="1"/>
    <n v="2385.3595113731599"/>
    <n v="2.38535951137316E+16"/>
    <n v="240.21382438946699"/>
    <n v="2.40213824389467E+16"/>
    <x v="152"/>
    <n v="101"/>
  </r>
  <r>
    <x v="0"/>
    <n v="65"/>
    <x v="1"/>
    <x v="15"/>
    <x v="2"/>
    <x v="3"/>
    <x v="3"/>
    <x v="6441"/>
    <x v="0"/>
    <x v="1"/>
    <n v="27.746084416640102"/>
    <n v="27.746084416640102"/>
    <n v="2.77460844166401E+16"/>
    <x v="5"/>
    <n v="6449"/>
    <s v="Si"/>
    <x v="1"/>
    <n v="200.487550049639"/>
    <n v="2004875500496390"/>
    <n v="232.35944977380399"/>
    <n v="2.32359449773804E+16"/>
    <x v="395"/>
    <n v="92.6"/>
  </r>
  <r>
    <x v="0"/>
    <n v="66"/>
    <x v="1"/>
    <x v="0"/>
    <x v="1"/>
    <x v="3"/>
    <x v="3"/>
    <x v="6442"/>
    <x v="0"/>
    <x v="3"/>
    <n v="27.738449741383899"/>
    <n v="27.738449741383899"/>
    <n v="2.77384497413839E+16"/>
    <x v="5"/>
    <n v="6450"/>
    <s v="Si"/>
    <x v="1"/>
    <n v="2.6088667936322998"/>
    <n v="26088667936323"/>
    <n v="255.55975445353999"/>
    <n v="2.5555975445354E+16"/>
    <x v="91"/>
    <n v="97.5"/>
  </r>
  <r>
    <x v="0"/>
    <n v="59"/>
    <x v="1"/>
    <x v="16"/>
    <x v="1"/>
    <x v="1"/>
    <x v="0"/>
    <x v="6443"/>
    <x v="1"/>
    <x v="1"/>
    <n v="27.669409540571902"/>
    <n v="2.7669409540571901"/>
    <n v="2766940954057190"/>
    <x v="5"/>
    <n v="6451"/>
    <s v="No"/>
    <x v="0"/>
    <n v="21.017815533613501"/>
    <n v="210178155336135"/>
    <n v="225.86015600679801"/>
    <n v="2.25860156006798E+16"/>
    <x v="22"/>
    <n v="90.8"/>
  </r>
  <r>
    <x v="0"/>
    <n v="55"/>
    <x v="1"/>
    <x v="3"/>
    <x v="1"/>
    <x v="0"/>
    <x v="0"/>
    <x v="6444"/>
    <x v="1"/>
    <x v="3"/>
    <n v="27.645468558163"/>
    <n v="27.645468558163"/>
    <n v="2.7645468558163E+16"/>
    <x v="5"/>
    <n v="6452"/>
    <s v="No"/>
    <x v="0"/>
    <n v="201.654075019625"/>
    <n v="2016540750196250"/>
    <n v="240.879251295388"/>
    <n v="2.40879251295388E+16"/>
    <x v="241"/>
    <n v="84.2"/>
  </r>
  <r>
    <x v="0"/>
    <n v="58"/>
    <x v="0"/>
    <x v="2"/>
    <x v="1"/>
    <x v="1"/>
    <x v="0"/>
    <x v="6445"/>
    <x v="1"/>
    <x v="1"/>
    <n v="27.641005992786599"/>
    <n v="2.76410059927866"/>
    <n v="2764100599278660"/>
    <x v="5"/>
    <n v="6453"/>
    <s v="No"/>
    <x v="0"/>
    <n v="185.83645435702601"/>
    <n v="1858364543570260"/>
    <n v="197.07979898799701"/>
    <n v="1.97079798987997E+16"/>
    <x v="159"/>
    <n v="94.6"/>
  </r>
  <r>
    <x v="0"/>
    <n v="60"/>
    <x v="0"/>
    <x v="3"/>
    <x v="3"/>
    <x v="0"/>
    <x v="0"/>
    <x v="6446"/>
    <x v="1"/>
    <x v="3"/>
    <n v="27.633565806817501"/>
    <n v="27.633565806817501"/>
    <n v="2.76335658068175E+16"/>
    <x v="5"/>
    <n v="6454"/>
    <s v="No"/>
    <x v="0"/>
    <n v="1940.7718897657701"/>
    <n v="1.94077188976577E+16"/>
    <n v="18.145262077733602"/>
    <n v="1814526207773360"/>
    <x v="62"/>
    <n v="95.8"/>
  </r>
  <r>
    <x v="0"/>
    <n v="49"/>
    <x v="1"/>
    <x v="7"/>
    <x v="1"/>
    <x v="0"/>
    <x v="1"/>
    <x v="6447"/>
    <x v="0"/>
    <x v="1"/>
    <n v="27.621348747526302"/>
    <n v="27.621348747526302"/>
    <n v="2.76213487475263E+16"/>
    <x v="5"/>
    <n v="6455"/>
    <s v="No"/>
    <x v="0"/>
    <n v="2099.5842401647901"/>
    <n v="2.09958424016479E+16"/>
    <n v="23.3544391384455"/>
    <n v="2335443913844550"/>
    <x v="86"/>
    <n v="87"/>
  </r>
  <r>
    <x v="0"/>
    <n v="56"/>
    <x v="0"/>
    <x v="7"/>
    <x v="2"/>
    <x v="1"/>
    <x v="0"/>
    <x v="6448"/>
    <x v="1"/>
    <x v="1"/>
    <n v="27.614782816483199"/>
    <n v="2.7614782816483201"/>
    <n v="2761478281648320"/>
    <x v="5"/>
    <n v="6456"/>
    <s v="No"/>
    <x v="0"/>
    <n v="200.832521789418"/>
    <n v="2008325217894180"/>
    <n v="199.32457811024301"/>
    <n v="1.99324578110243E+16"/>
    <x v="381"/>
    <n v="96.8"/>
  </r>
  <r>
    <x v="0"/>
    <n v="64"/>
    <x v="1"/>
    <x v="0"/>
    <x v="2"/>
    <x v="3"/>
    <x v="0"/>
    <x v="6449"/>
    <x v="1"/>
    <x v="1"/>
    <n v="27.588747186634698"/>
    <n v="0.27588747186634699"/>
    <n v="275887471866347"/>
    <x v="5"/>
    <n v="6457"/>
    <s v="No"/>
    <x v="0"/>
    <n v="224.51227282280601"/>
    <n v="2245122728228060"/>
    <n v="23.0422075908217"/>
    <n v="2304220759082170"/>
    <x v="368"/>
    <n v="97.8"/>
  </r>
  <r>
    <x v="0"/>
    <n v="60"/>
    <x v="0"/>
    <x v="15"/>
    <x v="2"/>
    <x v="0"/>
    <x v="0"/>
    <x v="6450"/>
    <x v="0"/>
    <x v="0"/>
    <n v="27.5717608993039"/>
    <n v="2.7571760899303901"/>
    <n v="2757176089930390"/>
    <x v="5"/>
    <n v="6458"/>
    <s v="No"/>
    <x v="0"/>
    <n v="211.50283834069501"/>
    <n v="2115028383406950"/>
    <n v="217.790431970323"/>
    <n v="2.17790431970323E+16"/>
    <x v="404"/>
    <n v="100.7"/>
  </r>
  <r>
    <x v="0"/>
    <n v="57"/>
    <x v="1"/>
    <x v="3"/>
    <x v="2"/>
    <x v="3"/>
    <x v="0"/>
    <x v="6451"/>
    <x v="0"/>
    <x v="2"/>
    <n v="27.567119926837702"/>
    <n v="27.567119926837702"/>
    <n v="2.75671199268377E+16"/>
    <x v="5"/>
    <n v="6459"/>
    <s v="No"/>
    <x v="0"/>
    <n v="2329.9238699592302"/>
    <n v="2.32992386995923E+16"/>
    <n v="3.0000000000000001E-12"/>
    <n v="300"/>
    <x v="434"/>
    <n v="102.4"/>
  </r>
  <r>
    <x v="0"/>
    <n v="51"/>
    <x v="0"/>
    <x v="9"/>
    <x v="1"/>
    <x v="0"/>
    <x v="1"/>
    <x v="6452"/>
    <x v="2"/>
    <x v="3"/>
    <n v="27.478565411874598"/>
    <n v="2.7478565411874598"/>
    <n v="2747856541187460"/>
    <x v="5"/>
    <n v="6460"/>
    <s v="No"/>
    <x v="0"/>
    <n v="184.34895267093901"/>
    <n v="1843489526709390"/>
    <n v="187.91436352961401"/>
    <n v="1.87914363529614E+16"/>
    <x v="126"/>
    <n v="86.1"/>
  </r>
  <r>
    <x v="0"/>
    <n v="68"/>
    <x v="0"/>
    <x v="4"/>
    <x v="2"/>
    <x v="0"/>
    <x v="3"/>
    <x v="6453"/>
    <x v="1"/>
    <x v="3"/>
    <n v="27.444553768443299"/>
    <n v="27.444553768443299"/>
    <n v="2.74445537684433E+16"/>
    <x v="5"/>
    <n v="6461"/>
    <s v="No"/>
    <x v="0"/>
    <n v="2088.5526558895499"/>
    <n v="2.08855265588955E+16"/>
    <n v="225.511995445411"/>
    <n v="2.25511995445411E+16"/>
    <x v="368"/>
    <n v="92.4"/>
  </r>
  <r>
    <x v="0"/>
    <n v="44"/>
    <x v="0"/>
    <x v="0"/>
    <x v="1"/>
    <x v="0"/>
    <x v="2"/>
    <x v="6454"/>
    <x v="0"/>
    <x v="2"/>
    <n v="27.410099454231197"/>
    <n v="2.7410099454231198"/>
    <n v="2741009945423120"/>
    <x v="5"/>
    <n v="6462"/>
    <s v="No"/>
    <x v="0"/>
    <n v="224.981490502464"/>
    <n v="2249814905024640"/>
    <n v="248.19512621134501"/>
    <n v="2.48195126211345E+16"/>
    <x v="182"/>
    <n v="91.3"/>
  </r>
  <r>
    <x v="0"/>
    <n v="51"/>
    <x v="1"/>
    <x v="5"/>
    <x v="1"/>
    <x v="0"/>
    <x v="1"/>
    <x v="6455"/>
    <x v="1"/>
    <x v="1"/>
    <n v="27.399292416675198"/>
    <n v="27.399292416675198"/>
    <n v="2.73992924166752E+16"/>
    <x v="5"/>
    <n v="6463"/>
    <s v="No"/>
    <x v="0"/>
    <n v="1988.3118494840601"/>
    <n v="1.98831184948406E+16"/>
    <n v="209.941941761821"/>
    <n v="2.09941941761821E+16"/>
    <x v="184"/>
    <n v="86.9"/>
  </r>
  <r>
    <x v="0"/>
    <n v="54"/>
    <x v="1"/>
    <x v="6"/>
    <x v="0"/>
    <x v="0"/>
    <x v="1"/>
    <x v="6456"/>
    <x v="0"/>
    <x v="2"/>
    <n v="27.386254986907201"/>
    <n v="2.7386254986907201"/>
    <n v="2738625498690720"/>
    <x v="5"/>
    <n v="6464"/>
    <s v="No"/>
    <x v="0"/>
    <n v="222.11667835270501"/>
    <n v="2221166783527050"/>
    <n v="229.254526366069"/>
    <n v="2.29254526366069E+16"/>
    <x v="264"/>
    <n v="91.1"/>
  </r>
  <r>
    <x v="0"/>
    <n v="61"/>
    <x v="0"/>
    <x v="2"/>
    <x v="2"/>
    <x v="2"/>
    <x v="0"/>
    <x v="1009"/>
    <x v="1"/>
    <x v="1"/>
    <n v="27.3485770362728"/>
    <n v="2.7348577036272799"/>
    <n v="2734857703627280"/>
    <x v="5"/>
    <n v="6465"/>
    <s v="No"/>
    <x v="0"/>
    <n v="206.906569045955"/>
    <n v="2069065690459550"/>
    <n v="236.51430948481999"/>
    <n v="2.3651430948482E+16"/>
    <x v="390"/>
    <n v="100.9"/>
  </r>
  <r>
    <x v="0"/>
    <n v="57"/>
    <x v="1"/>
    <x v="0"/>
    <x v="3"/>
    <x v="3"/>
    <x v="0"/>
    <x v="6457"/>
    <x v="1"/>
    <x v="3"/>
    <n v="27.2940212577921"/>
    <n v="27.2940212577921"/>
    <n v="2.72940212577921E+16"/>
    <x v="5"/>
    <n v="6466"/>
    <s v="No"/>
    <x v="0"/>
    <n v="2008.74491989785"/>
    <n v="2.00874491989785E+16"/>
    <n v="254.426305965518"/>
    <n v="2.54426305965518E+16"/>
    <x v="422"/>
    <n v="94.7"/>
  </r>
  <r>
    <x v="0"/>
    <n v="46"/>
    <x v="1"/>
    <x v="7"/>
    <x v="1"/>
    <x v="2"/>
    <x v="1"/>
    <x v="6458"/>
    <x v="1"/>
    <x v="1"/>
    <n v="27.250803174139499"/>
    <n v="27.250803174139499"/>
    <n v="2.72508031741395E+16"/>
    <x v="5"/>
    <n v="6467"/>
    <s v="No"/>
    <x v="0"/>
    <n v="1843.1347329458399"/>
    <n v="1.84313473294584E+16"/>
    <n v="195.629620602399"/>
    <n v="1.95629620602399E+16"/>
    <x v="17"/>
    <n v="91.5"/>
  </r>
  <r>
    <x v="0"/>
    <n v="57"/>
    <x v="0"/>
    <x v="0"/>
    <x v="2"/>
    <x v="2"/>
    <x v="0"/>
    <x v="6459"/>
    <x v="1"/>
    <x v="1"/>
    <n v="27.2414903161688"/>
    <n v="27.2414903161688"/>
    <n v="2.72414903161688E+16"/>
    <x v="5"/>
    <n v="6468"/>
    <s v="No"/>
    <x v="0"/>
    <n v="2004.5662466597"/>
    <n v="2.0045662466597E+16"/>
    <n v="200.153354370926"/>
    <n v="2.00153354370926E+16"/>
    <x v="11"/>
    <n v="93.2"/>
  </r>
  <r>
    <x v="0"/>
    <n v="45"/>
    <x v="0"/>
    <x v="9"/>
    <x v="1"/>
    <x v="2"/>
    <x v="1"/>
    <x v="6460"/>
    <x v="1"/>
    <x v="0"/>
    <n v="27.1977478867645"/>
    <n v="27.1977478867645"/>
    <n v="2.71977478867645E+16"/>
    <x v="5"/>
    <n v="6469"/>
    <s v="No"/>
    <x v="0"/>
    <n v="2039.43585726793"/>
    <n v="2.03943585726793E+16"/>
    <n v="201.19046196876801"/>
    <n v="2.01190461968768E+16"/>
    <x v="73"/>
    <n v="91.8"/>
  </r>
  <r>
    <x v="0"/>
    <n v="59"/>
    <x v="1"/>
    <x v="12"/>
    <x v="1"/>
    <x v="1"/>
    <x v="0"/>
    <x v="6461"/>
    <x v="1"/>
    <x v="2"/>
    <n v="27.195891874361301"/>
    <n v="27.195891874361301"/>
    <n v="2719589187436130"/>
    <x v="5"/>
    <n v="6470"/>
    <s v="No"/>
    <x v="0"/>
    <n v="191.95169333990401"/>
    <n v="1919516933399040"/>
    <n v="199.33880578377401"/>
    <n v="1.99338805783774E+16"/>
    <x v="177"/>
    <n v="91.8"/>
  </r>
  <r>
    <x v="0"/>
    <n v="63"/>
    <x v="1"/>
    <x v="0"/>
    <x v="1"/>
    <x v="0"/>
    <x v="0"/>
    <x v="6462"/>
    <x v="1"/>
    <x v="3"/>
    <n v="27.130895394524501"/>
    <n v="2.7130895394524499"/>
    <n v="2713089539452450"/>
    <x v="5"/>
    <n v="6471"/>
    <s v="No"/>
    <x v="0"/>
    <n v="195.53824331605901"/>
    <n v="1955382433160590"/>
    <n v="19.3932817870127"/>
    <n v="1939328178701270"/>
    <x v="108"/>
    <n v="87.1"/>
  </r>
  <r>
    <x v="0"/>
    <n v="47"/>
    <x v="0"/>
    <x v="9"/>
    <x v="3"/>
    <x v="2"/>
    <x v="1"/>
    <x v="6463"/>
    <x v="1"/>
    <x v="1"/>
    <n v="27.123505901466999"/>
    <n v="27.123505901466999"/>
    <n v="2.7123505901467E+16"/>
    <x v="5"/>
    <n v="6472"/>
    <s v="No"/>
    <x v="0"/>
    <n v="2225.4232554765899"/>
    <n v="2.22542325547659E+16"/>
    <n v="212.10739353598601"/>
    <n v="2.12107393535986E+16"/>
    <x v="229"/>
    <n v="90.2"/>
  </r>
  <r>
    <x v="0"/>
    <n v="63"/>
    <x v="1"/>
    <x v="0"/>
    <x v="2"/>
    <x v="0"/>
    <x v="0"/>
    <x v="6464"/>
    <x v="0"/>
    <x v="1"/>
    <n v="27.1184922267249"/>
    <n v="27.1184922267249"/>
    <n v="2.71184922267249E+16"/>
    <x v="5"/>
    <n v="6473"/>
    <s v="No"/>
    <x v="0"/>
    <n v="2263.1037200832902"/>
    <n v="2.26310372008329E+16"/>
    <n v="208.23335910674999"/>
    <n v="2.0823335910675E+16"/>
    <x v="19"/>
    <n v="99.7"/>
  </r>
  <r>
    <x v="0"/>
    <n v="48"/>
    <x v="1"/>
    <x v="0"/>
    <x v="1"/>
    <x v="0"/>
    <x v="1"/>
    <x v="6465"/>
    <x v="0"/>
    <x v="1"/>
    <n v="27.109354947955499"/>
    <n v="27.109354947955499"/>
    <n v="2.71093549479555E+16"/>
    <x v="5"/>
    <n v="6474"/>
    <s v="No"/>
    <x v="0"/>
    <n v="2006.0009999566901"/>
    <n v="2.00600099995669E+16"/>
    <n v="234.09080406960501"/>
    <n v="2.34090804069605E+16"/>
    <x v="95"/>
    <n v="90.6"/>
  </r>
  <r>
    <x v="0"/>
    <n v="46"/>
    <x v="0"/>
    <x v="2"/>
    <x v="1"/>
    <x v="1"/>
    <x v="1"/>
    <x v="6466"/>
    <x v="1"/>
    <x v="1"/>
    <n v="27.082362181788803"/>
    <n v="2.7082362181788802"/>
    <n v="2708236218178880"/>
    <x v="5"/>
    <n v="6475"/>
    <s v="No"/>
    <x v="0"/>
    <n v="1784.0673712550099"/>
    <n v="1.78406737125501E+16"/>
    <n v="1.9494603203799299"/>
    <n v="194946032037993"/>
    <x v="330"/>
    <n v="86.1"/>
  </r>
  <r>
    <x v="0"/>
    <n v="69"/>
    <x v="1"/>
    <x v="8"/>
    <x v="0"/>
    <x v="3"/>
    <x v="3"/>
    <x v="6467"/>
    <x v="0"/>
    <x v="1"/>
    <n v="27.081910759008299"/>
    <n v="27.081910759008299"/>
    <n v="2.70819107590083E+16"/>
    <x v="5"/>
    <n v="6476"/>
    <s v="No"/>
    <x v="0"/>
    <n v="1920.051929596"/>
    <n v="1.920051929596E+16"/>
    <n v="22.370273912616401"/>
    <n v="2237027391261640"/>
    <x v="212"/>
    <n v="101.4"/>
  </r>
  <r>
    <x v="0"/>
    <n v="56"/>
    <x v="0"/>
    <x v="9"/>
    <x v="1"/>
    <x v="2"/>
    <x v="0"/>
    <x v="6468"/>
    <x v="1"/>
    <x v="3"/>
    <n v="26.936811504645998"/>
    <n v="26.936811504645998"/>
    <n v="2.6936811504646E+16"/>
    <x v="5"/>
    <n v="6477"/>
    <s v="No"/>
    <x v="0"/>
    <n v="2094.3018318464201"/>
    <n v="2.09430183184642E+16"/>
    <n v="211.442721310298"/>
    <n v="2.11442721310298E+16"/>
    <x v="34"/>
    <n v="91"/>
  </r>
  <r>
    <x v="0"/>
    <n v="66"/>
    <x v="1"/>
    <x v="5"/>
    <x v="2"/>
    <x v="3"/>
    <x v="3"/>
    <x v="6469"/>
    <x v="1"/>
    <x v="1"/>
    <n v="26.901628311608498"/>
    <n v="2.6901628311608499"/>
    <n v="2690162831160850"/>
    <x v="5"/>
    <n v="6478"/>
    <s v="Si"/>
    <x v="1"/>
    <n v="2139.3953325842999"/>
    <n v="2.1393953325843E+16"/>
    <n v="260.26209766447499"/>
    <n v="2.60262097664475E+16"/>
    <x v="322"/>
    <n v="96.7"/>
  </r>
  <r>
    <x v="0"/>
    <n v="59"/>
    <x v="1"/>
    <x v="18"/>
    <x v="2"/>
    <x v="0"/>
    <x v="0"/>
    <x v="6470"/>
    <x v="0"/>
    <x v="0"/>
    <n v="26.858591315549599"/>
    <n v="26.858591315549599"/>
    <n v="2685859131554960"/>
    <x v="5"/>
    <n v="6479"/>
    <s v="No"/>
    <x v="0"/>
    <n v="187.974045845077"/>
    <n v="1879740458450770"/>
    <n v="250.50873159097"/>
    <n v="2.5050873159097E+16"/>
    <x v="446"/>
    <n v="90.1"/>
  </r>
  <r>
    <x v="0"/>
    <n v="63"/>
    <x v="0"/>
    <x v="1"/>
    <x v="1"/>
    <x v="1"/>
    <x v="0"/>
    <x v="6471"/>
    <x v="1"/>
    <x v="1"/>
    <n v="26.820422950872299"/>
    <n v="26.820422950872299"/>
    <n v="2682042295087230"/>
    <x v="5"/>
    <n v="6480"/>
    <s v="No"/>
    <x v="0"/>
    <n v="1976.1443825235599"/>
    <n v="1.97614438252356E+16"/>
    <n v="246.61669235619999"/>
    <n v="2.466166923562E+16"/>
    <x v="238"/>
    <n v="91.5"/>
  </r>
  <r>
    <x v="0"/>
    <n v="63"/>
    <x v="1"/>
    <x v="11"/>
    <x v="1"/>
    <x v="2"/>
    <x v="0"/>
    <x v="6472"/>
    <x v="1"/>
    <x v="3"/>
    <n v="26.679418589456397"/>
    <n v="2.6679418589456398"/>
    <n v="2667941858945640"/>
    <x v="5"/>
    <n v="6481"/>
    <s v="Si"/>
    <x v="1"/>
    <n v="2020.2452796227601"/>
    <n v="2.02024527962276E+16"/>
    <n v="225.75249609974901"/>
    <n v="2.25752496099749E+16"/>
    <x v="312"/>
    <n v="93"/>
  </r>
  <r>
    <x v="0"/>
    <n v="63"/>
    <x v="0"/>
    <x v="2"/>
    <x v="3"/>
    <x v="3"/>
    <x v="0"/>
    <x v="6473"/>
    <x v="1"/>
    <x v="3"/>
    <n v="26.673939875600201"/>
    <n v="26.673939875600201"/>
    <n v="2.66739398756002E+16"/>
    <x v="5"/>
    <n v="6482"/>
    <s v="No"/>
    <x v="0"/>
    <n v="205.73526376287199"/>
    <n v="2057352637628720"/>
    <n v="26.7011419525066"/>
    <n v="2670114195250660"/>
    <x v="144"/>
    <n v="91.3"/>
  </r>
  <r>
    <x v="0"/>
    <n v="72"/>
    <x v="1"/>
    <x v="7"/>
    <x v="1"/>
    <x v="3"/>
    <x v="3"/>
    <x v="6474"/>
    <x v="0"/>
    <x v="1"/>
    <n v="26.629515680983001"/>
    <n v="26.629515680983001"/>
    <n v="2.6629515680983E+16"/>
    <x v="5"/>
    <n v="6483"/>
    <s v="No"/>
    <x v="0"/>
    <n v="1988.35496966818"/>
    <n v="1.98835496966818E+16"/>
    <n v="277.00865285068602"/>
    <n v="2.77008652850686E+16"/>
    <x v="395"/>
    <n v="96.5"/>
  </r>
  <r>
    <x v="0"/>
    <n v="62"/>
    <x v="1"/>
    <x v="1"/>
    <x v="1"/>
    <x v="1"/>
    <x v="0"/>
    <x v="6475"/>
    <x v="1"/>
    <x v="1"/>
    <n v="26.615465125250601"/>
    <n v="26.615465125250601"/>
    <n v="2.66154651252506E+16"/>
    <x v="5"/>
    <n v="6484"/>
    <s v="No"/>
    <x v="0"/>
    <n v="193.79034830036201"/>
    <n v="1937903483003620"/>
    <n v="210.46510044565201"/>
    <n v="2.10465100445652E+16"/>
    <x v="182"/>
    <n v="87.5"/>
  </r>
  <r>
    <x v="0"/>
    <n v="56"/>
    <x v="0"/>
    <x v="9"/>
    <x v="1"/>
    <x v="0"/>
    <x v="0"/>
    <x v="6476"/>
    <x v="1"/>
    <x v="3"/>
    <n v="26.578317509614699"/>
    <n v="26.578317509614699"/>
    <n v="2.65783175096147E+16"/>
    <x v="5"/>
    <n v="6485"/>
    <s v="No"/>
    <x v="0"/>
    <n v="1892.77109552356"/>
    <n v="1.89277109552356E+16"/>
    <n v="24.438363780847698"/>
    <n v="2443836378084770"/>
    <x v="254"/>
    <n v="93.9"/>
  </r>
  <r>
    <x v="0"/>
    <n v="73"/>
    <x v="1"/>
    <x v="9"/>
    <x v="1"/>
    <x v="0"/>
    <x v="3"/>
    <x v="6477"/>
    <x v="0"/>
    <x v="1"/>
    <n v="26.537948499486198"/>
    <n v="2.6537948499486199"/>
    <n v="2653794849948620"/>
    <x v="5"/>
    <n v="6486"/>
    <s v="No"/>
    <x v="0"/>
    <n v="2358.8045791250202"/>
    <n v="2.35880457912502E+16"/>
    <n v="21.373088297918098"/>
    <n v="2137308829791810"/>
    <x v="75"/>
    <n v="98.8"/>
  </r>
  <r>
    <x v="0"/>
    <n v="51"/>
    <x v="1"/>
    <x v="0"/>
    <x v="3"/>
    <x v="3"/>
    <x v="1"/>
    <x v="6478"/>
    <x v="0"/>
    <x v="1"/>
    <n v="26.529646942934001"/>
    <n v="2.6529646942934"/>
    <n v="2652964694293400"/>
    <x v="5"/>
    <n v="6487"/>
    <s v="No"/>
    <x v="0"/>
    <n v="1761.66612791434"/>
    <n v="1.76166612791434E+16"/>
    <n v="235.29263945283799"/>
    <n v="2.35292639452838E+16"/>
    <x v="319"/>
    <n v="85.3"/>
  </r>
  <r>
    <x v="0"/>
    <n v="52"/>
    <x v="0"/>
    <x v="9"/>
    <x v="3"/>
    <x v="0"/>
    <x v="1"/>
    <x v="6479"/>
    <x v="0"/>
    <x v="2"/>
    <n v="26.5255440004041"/>
    <n v="26.5255440004041"/>
    <n v="2.65255440004041E+16"/>
    <x v="5"/>
    <n v="6488"/>
    <s v="No"/>
    <x v="0"/>
    <n v="1930.1585104063499"/>
    <n v="1.93015851040635E+16"/>
    <n v="270.95135705124"/>
    <n v="2.7095135705124E+16"/>
    <x v="90"/>
    <n v="90.7"/>
  </r>
  <r>
    <x v="0"/>
    <n v="50"/>
    <x v="1"/>
    <x v="13"/>
    <x v="1"/>
    <x v="0"/>
    <x v="1"/>
    <x v="6480"/>
    <x v="1"/>
    <x v="3"/>
    <n v="26.503591874513699"/>
    <n v="26.503591874513699"/>
    <n v="2.65035918745137E+16"/>
    <x v="5"/>
    <n v="6489"/>
    <s v="No"/>
    <x v="0"/>
    <n v="2076.08144995971"/>
    <n v="2.07608144995971E+16"/>
    <n v="24.6992158361249"/>
    <n v="2469921583612490"/>
    <x v="178"/>
    <n v="88.5"/>
  </r>
  <r>
    <x v="0"/>
    <n v="66"/>
    <x v="0"/>
    <x v="5"/>
    <x v="2"/>
    <x v="0"/>
    <x v="3"/>
    <x v="6481"/>
    <x v="1"/>
    <x v="1"/>
    <n v="26.430616894608999"/>
    <n v="26.430616894608999"/>
    <n v="2.6430616894609E+16"/>
    <x v="5"/>
    <n v="6490"/>
    <s v="No"/>
    <x v="0"/>
    <n v="2103.50701902223"/>
    <n v="2.10350701902223E+16"/>
    <n v="222.68833381449301"/>
    <n v="2.22688333814493E+16"/>
    <x v="238"/>
    <n v="98.2"/>
  </r>
  <r>
    <x v="0"/>
    <n v="58"/>
    <x v="1"/>
    <x v="9"/>
    <x v="1"/>
    <x v="3"/>
    <x v="0"/>
    <x v="6482"/>
    <x v="1"/>
    <x v="3"/>
    <n v="26.4305076760396"/>
    <n v="26.4305076760396"/>
    <n v="2.64305076760396E+16"/>
    <x v="5"/>
    <n v="6491"/>
    <s v="No"/>
    <x v="0"/>
    <n v="2245.4970116190998"/>
    <n v="2.2454970116191E+16"/>
    <n v="26.026784092282199"/>
    <n v="2602678409228220"/>
    <x v="338"/>
    <n v="89.8"/>
  </r>
  <r>
    <x v="0"/>
    <n v="56"/>
    <x v="0"/>
    <x v="2"/>
    <x v="2"/>
    <x v="0"/>
    <x v="0"/>
    <x v="6483"/>
    <x v="0"/>
    <x v="2"/>
    <n v="26.4113110053475"/>
    <n v="2.64113110053475"/>
    <n v="2641131100534750"/>
    <x v="5"/>
    <n v="6492"/>
    <s v="No"/>
    <x v="0"/>
    <n v="207.12503053536699"/>
    <n v="2071250305353670"/>
    <n v="234.92181729420801"/>
    <n v="2.34921817294208E+16"/>
    <x v="239"/>
    <n v="103.1"/>
  </r>
  <r>
    <x v="0"/>
    <n v="57"/>
    <x v="1"/>
    <x v="0"/>
    <x v="1"/>
    <x v="0"/>
    <x v="0"/>
    <x v="6484"/>
    <x v="1"/>
    <x v="0"/>
    <n v="26.4001486763581"/>
    <n v="2.6400148676358102"/>
    <n v="2640014867635810"/>
    <x v="5"/>
    <n v="6493"/>
    <s v="No"/>
    <x v="0"/>
    <n v="208.168122123101"/>
    <n v="2081681221231010"/>
    <n v="22.261490428970401"/>
    <n v="2226149042897040"/>
    <x v="168"/>
    <n v="89.8"/>
  </r>
  <r>
    <x v="0"/>
    <n v="62"/>
    <x v="1"/>
    <x v="4"/>
    <x v="1"/>
    <x v="0"/>
    <x v="0"/>
    <x v="6485"/>
    <x v="1"/>
    <x v="1"/>
    <n v="26.341950762539401"/>
    <n v="26.341950762539401"/>
    <n v="2.63419507625394E+16"/>
    <x v="5"/>
    <n v="6494"/>
    <s v="No"/>
    <x v="0"/>
    <n v="2019.18464766185"/>
    <n v="2.01918464766185E+16"/>
    <n v="212.386140852164"/>
    <n v="2.12386140852164E+16"/>
    <x v="457"/>
    <n v="91.1"/>
  </r>
  <r>
    <x v="0"/>
    <n v="57"/>
    <x v="1"/>
    <x v="1"/>
    <x v="2"/>
    <x v="0"/>
    <x v="0"/>
    <x v="6486"/>
    <x v="0"/>
    <x v="2"/>
    <n v="26.293340739401899"/>
    <n v="26.293340739401899"/>
    <n v="2.62933407394019E+16"/>
    <x v="5"/>
    <n v="6495"/>
    <s v="Si"/>
    <x v="1"/>
    <n v="2091.1559174362201"/>
    <n v="2.09115591743622E+16"/>
    <n v="238.487210979764"/>
    <n v="2.38487210979764E+16"/>
    <x v="16"/>
    <n v="99.3"/>
  </r>
  <r>
    <x v="0"/>
    <n v="61"/>
    <x v="0"/>
    <x v="2"/>
    <x v="0"/>
    <x v="3"/>
    <x v="0"/>
    <x v="6487"/>
    <x v="0"/>
    <x v="2"/>
    <n v="26.275880106302498"/>
    <n v="26.275880106302498"/>
    <n v="2.62758801063025E+16"/>
    <x v="5"/>
    <n v="6496"/>
    <s v="Si"/>
    <x v="1"/>
    <n v="2373.4295447178001"/>
    <n v="2.3734295447178E+16"/>
    <n v="278.82581317387098"/>
    <n v="2.78825813173871E+16"/>
    <x v="405"/>
    <n v="98.9"/>
  </r>
  <r>
    <x v="0"/>
    <n v="55"/>
    <x v="0"/>
    <x v="8"/>
    <x v="1"/>
    <x v="0"/>
    <x v="0"/>
    <x v="6488"/>
    <x v="0"/>
    <x v="1"/>
    <n v="26.264949892681599"/>
    <n v="26.264949892681599"/>
    <n v="2626494989268160"/>
    <x v="5"/>
    <n v="6497"/>
    <s v="No"/>
    <x v="0"/>
    <n v="2105.8587520722699"/>
    <n v="2.10585875207227E+16"/>
    <n v="214.79339758302601"/>
    <n v="2.14793397583026E+16"/>
    <x v="248"/>
    <n v="92.4"/>
  </r>
  <r>
    <x v="0"/>
    <n v="61"/>
    <x v="0"/>
    <x v="4"/>
    <x v="2"/>
    <x v="3"/>
    <x v="0"/>
    <x v="6489"/>
    <x v="1"/>
    <x v="3"/>
    <n v="26.248427786733998"/>
    <n v="26.248427786733998"/>
    <n v="2.6248427786734E+16"/>
    <x v="5"/>
    <n v="6498"/>
    <s v="No"/>
    <x v="0"/>
    <n v="197.31807624988801"/>
    <n v="1973180762498880"/>
    <n v="220.09569645660801"/>
    <n v="2.20095696456608E+16"/>
    <x v="297"/>
    <n v="93.2"/>
  </r>
  <r>
    <x v="0"/>
    <n v="60"/>
    <x v="0"/>
    <x v="2"/>
    <x v="3"/>
    <x v="3"/>
    <x v="0"/>
    <x v="6490"/>
    <x v="0"/>
    <x v="1"/>
    <n v="26.237831128157399"/>
    <n v="26.237831128157399"/>
    <n v="2.62378311281574E+16"/>
    <x v="5"/>
    <n v="6499"/>
    <s v="No"/>
    <x v="0"/>
    <n v="182.39863728932201"/>
    <n v="1823986372893220"/>
    <n v="231.727051325655"/>
    <n v="2.31727051325655E+16"/>
    <x v="40"/>
    <n v="99.3"/>
  </r>
  <r>
    <x v="0"/>
    <n v="55"/>
    <x v="0"/>
    <x v="5"/>
    <x v="3"/>
    <x v="0"/>
    <x v="0"/>
    <x v="6491"/>
    <x v="1"/>
    <x v="3"/>
    <n v="26.209854497253204"/>
    <n v="2.6209854497253202"/>
    <n v="2620985449725320"/>
    <x v="5"/>
    <n v="6500"/>
    <s v="No"/>
    <x v="0"/>
    <n v="2093.00087335835"/>
    <n v="2.09300087335835E+16"/>
    <n v="227.75574822964899"/>
    <n v="2.27755748229649E+16"/>
    <x v="305"/>
    <n v="91.5"/>
  </r>
  <r>
    <x v="0"/>
    <n v="63"/>
    <x v="1"/>
    <x v="7"/>
    <x v="1"/>
    <x v="2"/>
    <x v="0"/>
    <x v="6492"/>
    <x v="1"/>
    <x v="3"/>
    <n v="26.138992440690298"/>
    <n v="2.6138992440690298"/>
    <n v="2613899244069030"/>
    <x v="5"/>
    <n v="6501"/>
    <s v="No"/>
    <x v="0"/>
    <n v="2049.7859371303598"/>
    <n v="2.04978593713036E+16"/>
    <n v="17.762083723125599"/>
    <n v="1776208372312560"/>
    <x v="347"/>
    <n v="90.8"/>
  </r>
  <r>
    <x v="0"/>
    <n v="60"/>
    <x v="0"/>
    <x v="2"/>
    <x v="3"/>
    <x v="3"/>
    <x v="0"/>
    <x v="6493"/>
    <x v="0"/>
    <x v="1"/>
    <n v="26.1382924138865"/>
    <n v="26.1382924138865"/>
    <n v="2.61382924138865E+16"/>
    <x v="5"/>
    <n v="6502"/>
    <s v="No"/>
    <x v="0"/>
    <n v="2333.38049038083"/>
    <n v="2.33338049038083E+16"/>
    <n v="2.4681564828327298"/>
    <n v="246815648283273"/>
    <x v="69"/>
    <n v="96.6"/>
  </r>
  <r>
    <x v="0"/>
    <n v="53"/>
    <x v="0"/>
    <x v="13"/>
    <x v="1"/>
    <x v="0"/>
    <x v="1"/>
    <x v="6494"/>
    <x v="1"/>
    <x v="3"/>
    <n v="26.1318944046463"/>
    <n v="26.1318944046463"/>
    <n v="2.61318944046463E+16"/>
    <x v="5"/>
    <n v="6503"/>
    <s v="No"/>
    <x v="0"/>
    <n v="2127.0918698713699"/>
    <n v="2.12709186987137E+16"/>
    <n v="208.129003504059"/>
    <n v="2.08129003504059E+16"/>
    <x v="36"/>
    <n v="86.2"/>
  </r>
  <r>
    <x v="0"/>
    <n v="56"/>
    <x v="1"/>
    <x v="0"/>
    <x v="3"/>
    <x v="3"/>
    <x v="0"/>
    <x v="6495"/>
    <x v="0"/>
    <x v="1"/>
    <n v="26.083195865628401"/>
    <n v="26.083195865628401"/>
    <n v="2.60831958656284E+16"/>
    <x v="5"/>
    <n v="6504"/>
    <s v="No"/>
    <x v="0"/>
    <n v="227.564325196852"/>
    <n v="2275643251968520"/>
    <n v="244.79761222030899"/>
    <n v="2.44797612220309E+16"/>
    <x v="18"/>
    <n v="93.3"/>
  </r>
  <r>
    <x v="0"/>
    <n v="57"/>
    <x v="0"/>
    <x v="8"/>
    <x v="1"/>
    <x v="2"/>
    <x v="0"/>
    <x v="6496"/>
    <x v="1"/>
    <x v="3"/>
    <n v="26.063954063592799"/>
    <n v="26.063954063592799"/>
    <n v="2.60639540635928E+16"/>
    <x v="5"/>
    <n v="6505"/>
    <s v="No"/>
    <x v="0"/>
    <n v="191.155113220289"/>
    <n v="1911551132202890"/>
    <n v="23.101117885229002"/>
    <n v="2310111788522900"/>
    <x v="76"/>
    <n v="90.5"/>
  </r>
  <r>
    <x v="0"/>
    <n v="49"/>
    <x v="1"/>
    <x v="0"/>
    <x v="1"/>
    <x v="3"/>
    <x v="1"/>
    <x v="6497"/>
    <x v="1"/>
    <x v="1"/>
    <n v="26.026380717042802"/>
    <n v="26.026380717042802"/>
    <n v="2.60263807170428E+16"/>
    <x v="5"/>
    <n v="6506"/>
    <s v="No"/>
    <x v="0"/>
    <n v="2025.99918240136"/>
    <n v="2.02599918240136E+16"/>
    <n v="215.10338538892799"/>
    <n v="2.15103385388928E+16"/>
    <x v="221"/>
    <n v="87.6"/>
  </r>
  <r>
    <x v="0"/>
    <n v="58"/>
    <x v="0"/>
    <x v="0"/>
    <x v="1"/>
    <x v="2"/>
    <x v="0"/>
    <x v="6498"/>
    <x v="1"/>
    <x v="1"/>
    <n v="25.9932512573575"/>
    <n v="25.9932512573575"/>
    <n v="2.59932512573575E+16"/>
    <x v="5"/>
    <n v="6507"/>
    <s v="No"/>
    <x v="0"/>
    <n v="2182.9925804439799"/>
    <n v="2.18299258044398E+16"/>
    <n v="26.816243303385001"/>
    <n v="2681624330338500"/>
    <x v="289"/>
    <n v="89.2"/>
  </r>
  <r>
    <x v="0"/>
    <n v="70"/>
    <x v="1"/>
    <x v="5"/>
    <x v="1"/>
    <x v="3"/>
    <x v="3"/>
    <x v="6499"/>
    <x v="0"/>
    <x v="3"/>
    <n v="25.992528262682299"/>
    <n v="25.992528262682299"/>
    <n v="2.59925282626823E+16"/>
    <x v="5"/>
    <n v="6508"/>
    <s v="No"/>
    <x v="0"/>
    <n v="2242.6686556261998"/>
    <n v="2.2426686556262E+16"/>
    <n v="26.1969327729662"/>
    <n v="2619693277296620"/>
    <x v="404"/>
    <n v="99.6"/>
  </r>
  <r>
    <x v="0"/>
    <n v="50"/>
    <x v="1"/>
    <x v="0"/>
    <x v="1"/>
    <x v="0"/>
    <x v="1"/>
    <x v="6500"/>
    <x v="0"/>
    <x v="0"/>
    <n v="25.9277649352601"/>
    <n v="2.59277649352601"/>
    <n v="2592776493526010"/>
    <x v="5"/>
    <n v="6509"/>
    <s v="No"/>
    <x v="0"/>
    <n v="1847.9197461962799"/>
    <n v="1.84791974619628E+16"/>
    <n v="23.788598467550599"/>
    <n v="2378859846755060"/>
    <x v="226"/>
    <n v="87.3"/>
  </r>
  <r>
    <x v="0"/>
    <n v="64"/>
    <x v="1"/>
    <x v="6"/>
    <x v="1"/>
    <x v="0"/>
    <x v="0"/>
    <x v="6501"/>
    <x v="0"/>
    <x v="1"/>
    <n v="25.8920645283265"/>
    <n v="25.8920645283265"/>
    <n v="2.58920645283265E+16"/>
    <x v="5"/>
    <n v="6510"/>
    <s v="No"/>
    <x v="0"/>
    <n v="2142.0290857375899"/>
    <n v="2.14202908573759E+16"/>
    <n v="216.46902437666401"/>
    <n v="2.16469024376664E+16"/>
    <x v="224"/>
    <n v="95.6"/>
  </r>
  <r>
    <x v="0"/>
    <n v="57"/>
    <x v="0"/>
    <x v="8"/>
    <x v="3"/>
    <x v="3"/>
    <x v="0"/>
    <x v="6502"/>
    <x v="1"/>
    <x v="3"/>
    <n v="25.8871878933784"/>
    <n v="25.8871878933784"/>
    <n v="2.58871878933784E+16"/>
    <x v="5"/>
    <n v="6511"/>
    <s v="No"/>
    <x v="0"/>
    <n v="2048.9634911651901"/>
    <n v="2.04896349116519E+16"/>
    <n v="251.93441131944601"/>
    <n v="2.51934411319446E+16"/>
    <x v="421"/>
    <n v="89.2"/>
  </r>
  <r>
    <x v="0"/>
    <n v="59"/>
    <x v="1"/>
    <x v="9"/>
    <x v="1"/>
    <x v="1"/>
    <x v="0"/>
    <x v="6503"/>
    <x v="1"/>
    <x v="3"/>
    <n v="25.843555233406899"/>
    <n v="2.5843555233406899"/>
    <n v="2584355523340690"/>
    <x v="5"/>
    <n v="6512"/>
    <s v="No"/>
    <x v="0"/>
    <n v="1714.24271556032"/>
    <n v="1.71424271556032E+16"/>
    <n v="186.14418071772599"/>
    <n v="1.86144180717726E+16"/>
    <x v="68"/>
    <n v="88"/>
  </r>
  <r>
    <x v="0"/>
    <n v="60"/>
    <x v="1"/>
    <x v="11"/>
    <x v="1"/>
    <x v="2"/>
    <x v="0"/>
    <x v="6504"/>
    <x v="0"/>
    <x v="0"/>
    <n v="25.841635490051001"/>
    <n v="25.841635490051001"/>
    <n v="2.5841635490051E+16"/>
    <x v="5"/>
    <n v="6513"/>
    <s v="No"/>
    <x v="0"/>
    <n v="202.13596272622399"/>
    <n v="2021359627262240"/>
    <n v="23.684002155398598"/>
    <n v="2368400215539860"/>
    <x v="53"/>
    <n v="91.2"/>
  </r>
  <r>
    <x v="0"/>
    <n v="63"/>
    <x v="0"/>
    <x v="14"/>
    <x v="1"/>
    <x v="0"/>
    <x v="0"/>
    <x v="6505"/>
    <x v="1"/>
    <x v="3"/>
    <n v="25.811927196109899"/>
    <n v="2.5811927196109901"/>
    <n v="2581192719610990"/>
    <x v="5"/>
    <n v="6514"/>
    <s v="No"/>
    <x v="0"/>
    <n v="1974.9669280755099"/>
    <n v="1.97496692807551E+16"/>
    <n v="21.109484523851101"/>
    <n v="2110948452385110"/>
    <x v="311"/>
    <n v="92.9"/>
  </r>
  <r>
    <x v="0"/>
    <n v="38"/>
    <x v="1"/>
    <x v="6"/>
    <x v="1"/>
    <x v="0"/>
    <x v="2"/>
    <x v="6506"/>
    <x v="0"/>
    <x v="0"/>
    <n v="25.736064195397098"/>
    <n v="2.5736064195397099"/>
    <n v="2573606419539710"/>
    <x v="5"/>
    <n v="6515"/>
    <s v="No"/>
    <x v="0"/>
    <n v="1963.89946221131"/>
    <n v="1.96389946221131E+16"/>
    <n v="24.083792791065399"/>
    <n v="2408379279106540"/>
    <x v="606"/>
    <n v="83.7"/>
  </r>
  <r>
    <x v="0"/>
    <n v="47"/>
    <x v="0"/>
    <x v="0"/>
    <x v="1"/>
    <x v="1"/>
    <x v="1"/>
    <x v="6507"/>
    <x v="1"/>
    <x v="1"/>
    <n v="25.667501096199899"/>
    <n v="25.667501096199899"/>
    <n v="2.56675010961999E+16"/>
    <x v="5"/>
    <n v="6516"/>
    <s v="No"/>
    <x v="0"/>
    <n v="1912.7863081860501"/>
    <n v="1.91278630818605E+16"/>
    <n v="185.548367973788"/>
    <n v="1.85548367973788E+16"/>
    <x v="259"/>
    <n v="85.6"/>
  </r>
  <r>
    <x v="0"/>
    <n v="53"/>
    <x v="1"/>
    <x v="10"/>
    <x v="1"/>
    <x v="2"/>
    <x v="1"/>
    <x v="6508"/>
    <x v="1"/>
    <x v="0"/>
    <n v="25.632764715258396"/>
    <n v="2.5632764715258398"/>
    <n v="2563276471525840"/>
    <x v="5"/>
    <n v="6517"/>
    <s v="No"/>
    <x v="0"/>
    <n v="2050.6664849692202"/>
    <n v="2.05066648496922E+16"/>
    <n v="264.694944172877"/>
    <n v="2.64694944172877E+16"/>
    <x v="369"/>
    <n v="79.5"/>
  </r>
  <r>
    <x v="0"/>
    <n v="41"/>
    <x v="1"/>
    <x v="4"/>
    <x v="1"/>
    <x v="1"/>
    <x v="2"/>
    <x v="6509"/>
    <x v="1"/>
    <x v="3"/>
    <n v="25.5523811236767"/>
    <n v="25.5523811236767"/>
    <n v="2.55523811236767E+16"/>
    <x v="5"/>
    <n v="6518"/>
    <s v="No"/>
    <x v="0"/>
    <n v="160.402682521673"/>
    <n v="1604026825216730"/>
    <n v="187.24747641796"/>
    <n v="1.8724747641796E+16"/>
    <x v="607"/>
    <n v="85.9"/>
  </r>
  <r>
    <x v="0"/>
    <n v="55"/>
    <x v="1"/>
    <x v="12"/>
    <x v="1"/>
    <x v="0"/>
    <x v="0"/>
    <x v="6510"/>
    <x v="0"/>
    <x v="3"/>
    <n v="25.5165652787806"/>
    <n v="25.5165652787806"/>
    <n v="2.55165652787806E+16"/>
    <x v="5"/>
    <n v="6519"/>
    <s v="No"/>
    <x v="0"/>
    <n v="2142.7382420365898"/>
    <n v="2.14273824203659E+16"/>
    <n v="20.806142729600101"/>
    <n v="2080614272960010"/>
    <x v="38"/>
    <n v="86.7"/>
  </r>
  <r>
    <x v="0"/>
    <n v="54"/>
    <x v="0"/>
    <x v="5"/>
    <x v="1"/>
    <x v="0"/>
    <x v="1"/>
    <x v="6511"/>
    <x v="0"/>
    <x v="1"/>
    <n v="25.511213072783299"/>
    <n v="25.511213072783299"/>
    <n v="2.55112130727833E+16"/>
    <x v="5"/>
    <n v="6520"/>
    <s v="No"/>
    <x v="0"/>
    <n v="2099.1203810885099"/>
    <n v="2.09912038108851E+16"/>
    <n v="223.921179754397"/>
    <n v="2.23921179754397E+16"/>
    <x v="24"/>
    <n v="91.4"/>
  </r>
  <r>
    <x v="0"/>
    <n v="64"/>
    <x v="0"/>
    <x v="5"/>
    <x v="1"/>
    <x v="3"/>
    <x v="0"/>
    <x v="6512"/>
    <x v="1"/>
    <x v="3"/>
    <n v="25.455338943644499"/>
    <n v="25.455338943644499"/>
    <n v="2.54553389436445E+16"/>
    <x v="5"/>
    <n v="6521"/>
    <s v="No"/>
    <x v="0"/>
    <n v="1966.4120665990399"/>
    <n v="1.96641206659904E+16"/>
    <n v="220.78966164659801"/>
    <n v="2.20789661646598E+16"/>
    <x v="331"/>
    <n v="90.7"/>
  </r>
  <r>
    <x v="0"/>
    <n v="66"/>
    <x v="1"/>
    <x v="2"/>
    <x v="1"/>
    <x v="3"/>
    <x v="3"/>
    <x v="6513"/>
    <x v="0"/>
    <x v="3"/>
    <n v="25.441494921561699"/>
    <n v="2.54414949215617"/>
    <n v="2544149492156170"/>
    <x v="5"/>
    <n v="6522"/>
    <s v="No"/>
    <x v="0"/>
    <n v="2257.40241135107"/>
    <n v="2.25740241135107E+16"/>
    <n v="245.142547241236"/>
    <n v="2.45142547241236E+16"/>
    <x v="421"/>
    <n v="92.1"/>
  </r>
  <r>
    <x v="0"/>
    <n v="59"/>
    <x v="0"/>
    <x v="3"/>
    <x v="2"/>
    <x v="3"/>
    <x v="0"/>
    <x v="6514"/>
    <x v="0"/>
    <x v="3"/>
    <n v="25.4130330560414"/>
    <n v="0.25413033056041401"/>
    <n v="254130330560414"/>
    <x v="5"/>
    <n v="6523"/>
    <s v="No"/>
    <x v="0"/>
    <n v="2005.5943305303299"/>
    <n v="2.00559433053033E+16"/>
    <n v="226.399334377043"/>
    <n v="2.26399334377043E+16"/>
    <x v="311"/>
    <n v="97.3"/>
  </r>
  <r>
    <x v="0"/>
    <n v="40"/>
    <x v="1"/>
    <x v="6"/>
    <x v="1"/>
    <x v="0"/>
    <x v="2"/>
    <x v="6515"/>
    <x v="1"/>
    <x v="1"/>
    <n v="25.4116845869518"/>
    <n v="25.4116845869518"/>
    <n v="2.54116845869518E+16"/>
    <x v="5"/>
    <n v="6524"/>
    <s v="No"/>
    <x v="0"/>
    <n v="19.8997866320417"/>
    <n v="198997866320417"/>
    <n v="215.243920290783"/>
    <n v="2.15243920290783E+16"/>
    <x v="244"/>
    <n v="81.900000000000006"/>
  </r>
  <r>
    <x v="0"/>
    <n v="49"/>
    <x v="0"/>
    <x v="8"/>
    <x v="1"/>
    <x v="0"/>
    <x v="1"/>
    <x v="6516"/>
    <x v="1"/>
    <x v="1"/>
    <n v="25.3968178037432"/>
    <n v="2.5396817803743201"/>
    <n v="2539681780374320"/>
    <x v="5"/>
    <n v="6525"/>
    <s v="No"/>
    <x v="0"/>
    <n v="205.632342787173"/>
    <n v="2056323427871730"/>
    <n v="212.514192185258"/>
    <n v="2.12514192185258E+16"/>
    <x v="174"/>
    <n v="94.6"/>
  </r>
  <r>
    <x v="0"/>
    <n v="49"/>
    <x v="0"/>
    <x v="0"/>
    <x v="1"/>
    <x v="0"/>
    <x v="1"/>
    <x v="6517"/>
    <x v="0"/>
    <x v="1"/>
    <n v="25.3960513305097"/>
    <n v="0.253960513305097"/>
    <n v="253960513305097"/>
    <x v="5"/>
    <n v="6526"/>
    <s v="No"/>
    <x v="0"/>
    <n v="2049.8321286857499"/>
    <n v="2.04983212868575E+16"/>
    <n v="2.1140938896310701"/>
    <n v="211409388963107"/>
    <x v="151"/>
    <n v="93.8"/>
  </r>
  <r>
    <x v="0"/>
    <n v="59"/>
    <x v="1"/>
    <x v="0"/>
    <x v="3"/>
    <x v="0"/>
    <x v="0"/>
    <x v="6518"/>
    <x v="0"/>
    <x v="3"/>
    <n v="25.350861621865597"/>
    <n v="2.5350861621865599"/>
    <n v="2535086162186560"/>
    <x v="5"/>
    <n v="6527"/>
    <s v="No"/>
    <x v="0"/>
    <n v="2212.2342915296099"/>
    <n v="2.21223429152961E+16"/>
    <n v="260.52070344715202"/>
    <n v="2.60520703447152E+16"/>
    <x v="50"/>
    <n v="91.6"/>
  </r>
  <r>
    <x v="0"/>
    <n v="60"/>
    <x v="1"/>
    <x v="0"/>
    <x v="1"/>
    <x v="3"/>
    <x v="0"/>
    <x v="6519"/>
    <x v="0"/>
    <x v="1"/>
    <n v="25.262132754037399"/>
    <n v="25.262132754037399"/>
    <n v="2.52621327540374E+16"/>
    <x v="5"/>
    <n v="6528"/>
    <s v="No"/>
    <x v="0"/>
    <n v="192.51404993664599"/>
    <n v="1925140499366460"/>
    <n v="244.33902127722399"/>
    <n v="2.44339021277224E+16"/>
    <x v="236"/>
    <n v="91.3"/>
  </r>
  <r>
    <x v="0"/>
    <n v="57"/>
    <x v="0"/>
    <x v="2"/>
    <x v="3"/>
    <x v="2"/>
    <x v="0"/>
    <x v="6520"/>
    <x v="2"/>
    <x v="3"/>
    <n v="25.2379123345933"/>
    <n v="25.2379123345933"/>
    <n v="2.52379123345933E+16"/>
    <x v="5"/>
    <n v="6529"/>
    <s v="No"/>
    <x v="0"/>
    <n v="186.35626121948701"/>
    <n v="1863562612194870"/>
    <n v="206.79079241091301"/>
    <n v="2.06790792410913E+16"/>
    <x v="248"/>
    <n v="93.8"/>
  </r>
  <r>
    <x v="0"/>
    <n v="60"/>
    <x v="1"/>
    <x v="2"/>
    <x v="1"/>
    <x v="3"/>
    <x v="0"/>
    <x v="6521"/>
    <x v="0"/>
    <x v="1"/>
    <n v="25.186788108019599"/>
    <n v="25.186788108019599"/>
    <n v="2.51867881080196E+16"/>
    <x v="5"/>
    <n v="6530"/>
    <s v="No"/>
    <x v="0"/>
    <n v="2193.19216831017"/>
    <n v="2.19319216831017E+16"/>
    <n v="27.402988890136101"/>
    <n v="2740298889013610"/>
    <x v="173"/>
    <n v="95.5"/>
  </r>
  <r>
    <x v="0"/>
    <n v="69"/>
    <x v="0"/>
    <x v="4"/>
    <x v="1"/>
    <x v="3"/>
    <x v="3"/>
    <x v="6522"/>
    <x v="1"/>
    <x v="3"/>
    <n v="25.095497456591001"/>
    <n v="25.095497456591001"/>
    <n v="2.5095497456591E+16"/>
    <x v="5"/>
    <n v="6531"/>
    <s v="No"/>
    <x v="0"/>
    <n v="2068.5609088228798"/>
    <n v="2.06856090882288E+16"/>
    <n v="22.807009293077201"/>
    <n v="2280700929307720"/>
    <x v="254"/>
    <n v="91.3"/>
  </r>
  <r>
    <x v="0"/>
    <n v="56"/>
    <x v="1"/>
    <x v="7"/>
    <x v="2"/>
    <x v="0"/>
    <x v="0"/>
    <x v="6523"/>
    <x v="0"/>
    <x v="1"/>
    <n v="25.087044248168699"/>
    <n v="2.5087044248168699"/>
    <n v="2508704424816870"/>
    <x v="5"/>
    <n v="6532"/>
    <s v="No"/>
    <x v="0"/>
    <n v="1885.49406461389"/>
    <n v="1.88549406461389E+16"/>
    <n v="18.881019440080699"/>
    <n v="1888101944008070"/>
    <x v="166"/>
    <n v="90"/>
  </r>
  <r>
    <x v="0"/>
    <n v="54"/>
    <x v="0"/>
    <x v="2"/>
    <x v="1"/>
    <x v="1"/>
    <x v="1"/>
    <x v="6524"/>
    <x v="1"/>
    <x v="3"/>
    <n v="25.0313921826871"/>
    <n v="25.0313921826871"/>
    <n v="2.50313921826871E+16"/>
    <x v="5"/>
    <n v="6533"/>
    <s v="No"/>
    <x v="0"/>
    <n v="2126.5285170526699"/>
    <n v="2.12652851705267E+16"/>
    <n v="192.82771839898399"/>
    <n v="1.92827718398984E+16"/>
    <x v="267"/>
    <n v="81.7"/>
  </r>
  <r>
    <x v="0"/>
    <n v="53"/>
    <x v="0"/>
    <x v="7"/>
    <x v="1"/>
    <x v="1"/>
    <x v="1"/>
    <x v="6525"/>
    <x v="1"/>
    <x v="1"/>
    <n v="25.021196151219701"/>
    <n v="25.021196151219701"/>
    <n v="2.50211961512197E+16"/>
    <x v="5"/>
    <n v="6534"/>
    <s v="No"/>
    <x v="0"/>
    <n v="2138.2523536061399"/>
    <n v="2.13825235360614E+16"/>
    <n v="196.811507159895"/>
    <n v="1.96811507159895E+16"/>
    <x v="75"/>
    <n v="93.4"/>
  </r>
  <r>
    <x v="1"/>
    <n v="61"/>
    <x v="1"/>
    <x v="2"/>
    <x v="1"/>
    <x v="0"/>
    <x v="0"/>
    <x v="6526"/>
    <x v="0"/>
    <x v="1"/>
    <n v="29.999093437381703"/>
    <n v="2.9999093437381701"/>
    <n v="2999909343738170"/>
    <x v="5"/>
    <n v="6535"/>
    <s v="No"/>
    <x v="0"/>
    <n v="2247.30011723495"/>
    <n v="2.24730011723495E+16"/>
    <n v="25.806439709636098"/>
    <n v="2580643970963610"/>
    <x v="338"/>
    <n v="96.6"/>
  </r>
  <r>
    <x v="1"/>
    <n v="50"/>
    <x v="0"/>
    <x v="11"/>
    <x v="1"/>
    <x v="3"/>
    <x v="1"/>
    <x v="6527"/>
    <x v="1"/>
    <x v="3"/>
    <n v="29.9836027680035"/>
    <n v="29.9836027680035"/>
    <n v="2.99836027680035E+16"/>
    <x v="5"/>
    <n v="6536"/>
    <s v="No"/>
    <x v="0"/>
    <n v="2120.67893458252"/>
    <n v="2.12067893458252E+16"/>
    <n v="241.858972990952"/>
    <n v="2.41858972990952E+16"/>
    <x v="267"/>
    <n v="90.9"/>
  </r>
  <r>
    <x v="1"/>
    <n v="59"/>
    <x v="1"/>
    <x v="17"/>
    <x v="1"/>
    <x v="3"/>
    <x v="0"/>
    <x v="6528"/>
    <x v="0"/>
    <x v="3"/>
    <n v="29.966242989097299"/>
    <n v="2.99662429890973"/>
    <n v="2996624298909730"/>
    <x v="5"/>
    <n v="6537"/>
    <s v="No"/>
    <x v="0"/>
    <n v="2043.9391623577901"/>
    <n v="2.04393916235779E+16"/>
    <n v="232.92977968472599"/>
    <n v="2.32929779684726E+16"/>
    <x v="70"/>
    <n v="94.9"/>
  </r>
  <r>
    <x v="1"/>
    <n v="59"/>
    <x v="1"/>
    <x v="5"/>
    <x v="3"/>
    <x v="3"/>
    <x v="0"/>
    <x v="6529"/>
    <x v="0"/>
    <x v="1"/>
    <n v="29.9587342874295"/>
    <n v="29.9587342874295"/>
    <n v="2.99587342874295E+16"/>
    <x v="5"/>
    <n v="6538"/>
    <s v="No"/>
    <x v="0"/>
    <n v="2062.9053790696498"/>
    <n v="2.06290537906965E+16"/>
    <n v="265.07119089446002"/>
    <n v="2.6507119089446E+16"/>
    <x v="414"/>
    <n v="101.2"/>
  </r>
  <r>
    <x v="1"/>
    <n v="67"/>
    <x v="1"/>
    <x v="9"/>
    <x v="3"/>
    <x v="0"/>
    <x v="3"/>
    <x v="6530"/>
    <x v="0"/>
    <x v="3"/>
    <n v="29.942254777265401"/>
    <n v="29.942254777265401"/>
    <n v="2.99422547772654E+16"/>
    <x v="5"/>
    <n v="6539"/>
    <s v="No"/>
    <x v="0"/>
    <n v="2170.9026606144398"/>
    <n v="2.17090266061444E+16"/>
    <n v="23.071643566182999"/>
    <n v="2307164356618300"/>
    <x v="14"/>
    <n v="94.5"/>
  </r>
  <r>
    <x v="1"/>
    <n v="64"/>
    <x v="1"/>
    <x v="2"/>
    <x v="0"/>
    <x v="0"/>
    <x v="0"/>
    <x v="6531"/>
    <x v="0"/>
    <x v="1"/>
    <n v="29.874857832097099"/>
    <n v="29.874857832097099"/>
    <n v="2987485783209710"/>
    <x v="5"/>
    <n v="6540"/>
    <s v="Si"/>
    <x v="1"/>
    <n v="198.73019192751599"/>
    <n v="1987301919275160"/>
    <n v="255.32980586507301"/>
    <n v="2.55329805865073E+16"/>
    <x v="47"/>
    <n v="99.3"/>
  </r>
  <r>
    <x v="1"/>
    <n v="59"/>
    <x v="0"/>
    <x v="0"/>
    <x v="2"/>
    <x v="0"/>
    <x v="0"/>
    <x v="6532"/>
    <x v="0"/>
    <x v="1"/>
    <n v="29.863812090913299"/>
    <n v="29.863812090913299"/>
    <n v="2.98638120909133E+16"/>
    <x v="5"/>
    <n v="6541"/>
    <s v="No"/>
    <x v="0"/>
    <n v="212.30024628405101"/>
    <n v="2123002462840510"/>
    <n v="23.7084979005481"/>
    <n v="2370849790054810"/>
    <x v="317"/>
    <n v="96"/>
  </r>
  <r>
    <x v="1"/>
    <n v="65"/>
    <x v="1"/>
    <x v="3"/>
    <x v="1"/>
    <x v="3"/>
    <x v="3"/>
    <x v="6533"/>
    <x v="0"/>
    <x v="0"/>
    <n v="29.857951733421203"/>
    <n v="2.9857951733421202"/>
    <n v="2985795173342120"/>
    <x v="5"/>
    <n v="6542"/>
    <s v="No"/>
    <x v="0"/>
    <n v="2207.8420435375701"/>
    <n v="2.20784204353757E+16"/>
    <n v="276.470906880668"/>
    <n v="2.76470906880668E+16"/>
    <x v="116"/>
    <n v="98.6"/>
  </r>
  <r>
    <x v="1"/>
    <n v="52"/>
    <x v="1"/>
    <x v="9"/>
    <x v="1"/>
    <x v="0"/>
    <x v="1"/>
    <x v="6534"/>
    <x v="0"/>
    <x v="2"/>
    <n v="29.845776059138799"/>
    <n v="29.845776059138799"/>
    <n v="2.98457760591388E+16"/>
    <x v="5"/>
    <n v="6543"/>
    <s v="No"/>
    <x v="0"/>
    <n v="23.713940710100498"/>
    <n v="237139407101005"/>
    <n v="281.29796449401698"/>
    <n v="2.81297964494017E+16"/>
    <x v="102"/>
    <n v="93.8"/>
  </r>
  <r>
    <x v="1"/>
    <n v="62"/>
    <x v="1"/>
    <x v="0"/>
    <x v="2"/>
    <x v="3"/>
    <x v="0"/>
    <x v="6535"/>
    <x v="0"/>
    <x v="1"/>
    <n v="29.833344378243901"/>
    <n v="29.833344378243901"/>
    <n v="2.98333443782439E+16"/>
    <x v="5"/>
    <n v="6544"/>
    <s v="No"/>
    <x v="0"/>
    <n v="228.21523068936901"/>
    <n v="2282152306893690"/>
    <n v="254.42336420980899"/>
    <n v="2.54423364209809E+16"/>
    <x v="445"/>
    <n v="95.4"/>
  </r>
  <r>
    <x v="1"/>
    <n v="50"/>
    <x v="0"/>
    <x v="7"/>
    <x v="1"/>
    <x v="0"/>
    <x v="1"/>
    <x v="6536"/>
    <x v="1"/>
    <x v="1"/>
    <n v="29.786036723677402"/>
    <n v="29.786036723677402"/>
    <n v="2.97860367236774E+16"/>
    <x v="5"/>
    <n v="6545"/>
    <s v="No"/>
    <x v="0"/>
    <n v="221.05173630308499"/>
    <n v="2210517363030850"/>
    <n v="195.055159600325"/>
    <n v="1.95055159600325E+16"/>
    <x v="82"/>
    <n v="93"/>
  </r>
  <r>
    <x v="1"/>
    <n v="60"/>
    <x v="0"/>
    <x v="0"/>
    <x v="1"/>
    <x v="0"/>
    <x v="0"/>
    <x v="6537"/>
    <x v="1"/>
    <x v="1"/>
    <n v="29.783355489418"/>
    <n v="29.783355489418"/>
    <n v="2.9783355489418E+16"/>
    <x v="5"/>
    <n v="6546"/>
    <s v="No"/>
    <x v="0"/>
    <n v="2165.6378785217998"/>
    <n v="2.1656378785218E+16"/>
    <n v="256.62134614356802"/>
    <n v="2.56621346143568E+16"/>
    <x v="185"/>
    <n v="96.1"/>
  </r>
  <r>
    <x v="1"/>
    <n v="67"/>
    <x v="1"/>
    <x v="1"/>
    <x v="2"/>
    <x v="3"/>
    <x v="3"/>
    <x v="6538"/>
    <x v="0"/>
    <x v="3"/>
    <n v="29.745911584228601"/>
    <n v="29.745911584228601"/>
    <n v="2.97459115842286E+16"/>
    <x v="5"/>
    <n v="6547"/>
    <s v="No"/>
    <x v="0"/>
    <n v="215.954236028351"/>
    <n v="2159542360283510"/>
    <n v="26.272085718407201"/>
    <n v="2627208571840720"/>
    <x v="418"/>
    <n v="89.5"/>
  </r>
  <r>
    <x v="1"/>
    <n v="58"/>
    <x v="0"/>
    <x v="7"/>
    <x v="2"/>
    <x v="3"/>
    <x v="0"/>
    <x v="6539"/>
    <x v="1"/>
    <x v="1"/>
    <n v="29.741092632364897"/>
    <n v="2.9741092632364898"/>
    <n v="2974109263236490"/>
    <x v="5"/>
    <n v="6548"/>
    <s v="Si"/>
    <x v="1"/>
    <n v="219.10158727159501"/>
    <n v="2191015872715950"/>
    <n v="278.06175071936502"/>
    <n v="2.78061750719365E+16"/>
    <x v="472"/>
    <n v="96.7"/>
  </r>
  <r>
    <x v="1"/>
    <n v="62"/>
    <x v="1"/>
    <x v="15"/>
    <x v="1"/>
    <x v="3"/>
    <x v="0"/>
    <x v="6540"/>
    <x v="0"/>
    <x v="3"/>
    <n v="29.730583616350899"/>
    <n v="29.730583616350899"/>
    <n v="2.97305836163509E+16"/>
    <x v="5"/>
    <n v="6549"/>
    <s v="No"/>
    <x v="0"/>
    <n v="2125.39299936614"/>
    <n v="2.12539299936614E+16"/>
    <n v="248.53380628253501"/>
    <n v="2.48533806282535E+16"/>
    <x v="201"/>
    <n v="98.9"/>
  </r>
  <r>
    <x v="1"/>
    <n v="61"/>
    <x v="0"/>
    <x v="5"/>
    <x v="0"/>
    <x v="2"/>
    <x v="0"/>
    <x v="6541"/>
    <x v="1"/>
    <x v="1"/>
    <n v="29.727719970218001"/>
    <n v="2.9727719970218001"/>
    <n v="2972771997021800"/>
    <x v="5"/>
    <n v="6550"/>
    <s v="Si"/>
    <x v="1"/>
    <n v="2091.7769648313101"/>
    <n v="2.09177696483131E+16"/>
    <n v="22.2375695311725"/>
    <n v="2223756953117250"/>
    <x v="315"/>
    <n v="98.3"/>
  </r>
  <r>
    <x v="1"/>
    <n v="58"/>
    <x v="0"/>
    <x v="2"/>
    <x v="1"/>
    <x v="2"/>
    <x v="0"/>
    <x v="6542"/>
    <x v="1"/>
    <x v="3"/>
    <n v="29.713526284628198"/>
    <n v="29.713526284628198"/>
    <n v="2.97135262846282E+16"/>
    <x v="5"/>
    <n v="6551"/>
    <s v="No"/>
    <x v="0"/>
    <n v="1942.0246018354301"/>
    <n v="1.94202460183543E+16"/>
    <n v="19.429906241496202"/>
    <n v="1942990624149620"/>
    <x v="191"/>
    <n v="95"/>
  </r>
  <r>
    <x v="1"/>
    <n v="71"/>
    <x v="0"/>
    <x v="5"/>
    <x v="2"/>
    <x v="3"/>
    <x v="3"/>
    <x v="6543"/>
    <x v="0"/>
    <x v="1"/>
    <n v="29.702766677070201"/>
    <n v="2.97027666770702"/>
    <n v="2970276667707020"/>
    <x v="5"/>
    <n v="6552"/>
    <s v="Si"/>
    <x v="1"/>
    <n v="2420.9125777803301"/>
    <n v="2.42091257778033E+16"/>
    <n v="256.39520389779699"/>
    <n v="2.56395203897797E+16"/>
    <x v="325"/>
    <n v="106"/>
  </r>
  <r>
    <x v="1"/>
    <n v="50"/>
    <x v="1"/>
    <x v="1"/>
    <x v="1"/>
    <x v="3"/>
    <x v="1"/>
    <x v="6544"/>
    <x v="0"/>
    <x v="3"/>
    <n v="29.685006144986399"/>
    <n v="0.29685006144986398"/>
    <n v="296850061449864"/>
    <x v="5"/>
    <n v="6553"/>
    <s v="No"/>
    <x v="0"/>
    <n v="1935.9797187331001"/>
    <n v="1.9359797187331E+16"/>
    <n v="234.067433211409"/>
    <n v="2.34067433211409E+16"/>
    <x v="120"/>
    <n v="91.8"/>
  </r>
  <r>
    <x v="1"/>
    <n v="53"/>
    <x v="1"/>
    <x v="1"/>
    <x v="1"/>
    <x v="2"/>
    <x v="1"/>
    <x v="6545"/>
    <x v="0"/>
    <x v="1"/>
    <n v="29.679925553188401"/>
    <n v="29.679925553188401"/>
    <n v="2967992555318840"/>
    <x v="5"/>
    <n v="6554"/>
    <s v="No"/>
    <x v="0"/>
    <n v="2107.72385294369"/>
    <n v="2.10772385294369E+16"/>
    <n v="244.52510646884801"/>
    <n v="2.44525106468848E+16"/>
    <x v="0"/>
    <n v="93"/>
  </r>
  <r>
    <x v="1"/>
    <n v="55"/>
    <x v="1"/>
    <x v="1"/>
    <x v="3"/>
    <x v="0"/>
    <x v="0"/>
    <x v="6546"/>
    <x v="0"/>
    <x v="3"/>
    <n v="29.6341554645884"/>
    <n v="2.9634155464588399"/>
    <n v="2963415546458840"/>
    <x v="5"/>
    <n v="6555"/>
    <s v="No"/>
    <x v="0"/>
    <n v="2135.15445695977"/>
    <n v="2.13515445695977E+16"/>
    <n v="26.526449588044802"/>
    <n v="2652644958804480"/>
    <x v="333"/>
    <n v="95.5"/>
  </r>
  <r>
    <x v="1"/>
    <n v="45"/>
    <x v="0"/>
    <x v="9"/>
    <x v="1"/>
    <x v="3"/>
    <x v="1"/>
    <x v="6547"/>
    <x v="0"/>
    <x v="1"/>
    <n v="29.575164357943599"/>
    <n v="29.575164357943599"/>
    <n v="2.95751643579436E+16"/>
    <x v="5"/>
    <n v="6556"/>
    <s v="No"/>
    <x v="0"/>
    <n v="2000.2972897283501"/>
    <n v="2.00029728972835E+16"/>
    <n v="20.448725512941099"/>
    <n v="2044872551294110"/>
    <x v="608"/>
    <n v="88.1"/>
  </r>
  <r>
    <x v="1"/>
    <n v="42"/>
    <x v="1"/>
    <x v="9"/>
    <x v="1"/>
    <x v="2"/>
    <x v="2"/>
    <x v="6548"/>
    <x v="1"/>
    <x v="1"/>
    <n v="29.562709535231001"/>
    <n v="29.562709535231001"/>
    <n v="2.9562709535231E+16"/>
    <x v="5"/>
    <n v="6557"/>
    <s v="No"/>
    <x v="0"/>
    <n v="2023.4755431810299"/>
    <n v="2.02347554318103E+16"/>
    <n v="242.04254710163599"/>
    <n v="2.42042547101636E+16"/>
    <x v="106"/>
    <n v="90.6"/>
  </r>
  <r>
    <x v="1"/>
    <n v="70"/>
    <x v="1"/>
    <x v="2"/>
    <x v="3"/>
    <x v="2"/>
    <x v="3"/>
    <x v="6549"/>
    <x v="1"/>
    <x v="3"/>
    <n v="29.541039394215499"/>
    <n v="29.541039394215499"/>
    <n v="2.95410393942155E+16"/>
    <x v="5"/>
    <n v="6558"/>
    <s v="No"/>
    <x v="0"/>
    <n v="2085.4767732953101"/>
    <n v="2.08547677329531E+16"/>
    <n v="221.21478950260899"/>
    <n v="2.21214789502609E+16"/>
    <x v="243"/>
    <n v="100.8"/>
  </r>
  <r>
    <x v="1"/>
    <n v="64"/>
    <x v="1"/>
    <x v="0"/>
    <x v="1"/>
    <x v="0"/>
    <x v="0"/>
    <x v="6550"/>
    <x v="0"/>
    <x v="1"/>
    <n v="29.513148206136901"/>
    <n v="29.513148206136901"/>
    <n v="2.95131482061369E+16"/>
    <x v="5"/>
    <n v="6559"/>
    <s v="No"/>
    <x v="0"/>
    <n v="23.467642710605698"/>
    <n v="234676427106057"/>
    <n v="249.16506246274901"/>
    <n v="2.49165062462749E+16"/>
    <x v="121"/>
    <n v="95.1"/>
  </r>
  <r>
    <x v="1"/>
    <n v="60"/>
    <x v="1"/>
    <x v="9"/>
    <x v="1"/>
    <x v="0"/>
    <x v="0"/>
    <x v="6551"/>
    <x v="0"/>
    <x v="0"/>
    <n v="29.504022021650499"/>
    <n v="2.95040220216505"/>
    <n v="2950402202165050"/>
    <x v="5"/>
    <n v="6560"/>
    <s v="No"/>
    <x v="0"/>
    <n v="2282.5182549564802"/>
    <n v="2.28251825495648E+16"/>
    <n v="253.480642617489"/>
    <n v="2.53480642617489E+16"/>
    <x v="50"/>
    <n v="96.5"/>
  </r>
  <r>
    <x v="1"/>
    <n v="65"/>
    <x v="1"/>
    <x v="0"/>
    <x v="2"/>
    <x v="3"/>
    <x v="3"/>
    <x v="6552"/>
    <x v="0"/>
    <x v="1"/>
    <n v="29.5000264859639"/>
    <n v="29.5000264859639"/>
    <n v="2.95000264859639E+16"/>
    <x v="5"/>
    <n v="6561"/>
    <s v="Si"/>
    <x v="1"/>
    <n v="2284.4945377045501"/>
    <n v="2.28449453770455E+16"/>
    <n v="274.35211020684301"/>
    <n v="2.74352110206843E+16"/>
    <x v="344"/>
    <n v="101.6"/>
  </r>
  <r>
    <x v="1"/>
    <n v="50"/>
    <x v="0"/>
    <x v="0"/>
    <x v="1"/>
    <x v="0"/>
    <x v="1"/>
    <x v="6553"/>
    <x v="0"/>
    <x v="1"/>
    <n v="29.458993924306803"/>
    <n v="2.9458993924306802"/>
    <n v="2945899392430680"/>
    <x v="5"/>
    <n v="6562"/>
    <s v="No"/>
    <x v="0"/>
    <n v="2026.1502935045501"/>
    <n v="2.02615029350455E+16"/>
    <n v="234.53274976550199"/>
    <n v="2.34532749765502E+16"/>
    <x v="241"/>
    <n v="85.8"/>
  </r>
  <r>
    <x v="1"/>
    <n v="49"/>
    <x v="0"/>
    <x v="8"/>
    <x v="2"/>
    <x v="3"/>
    <x v="1"/>
    <x v="6554"/>
    <x v="1"/>
    <x v="1"/>
    <n v="29.430702602371401"/>
    <n v="29.430702602371401"/>
    <n v="2.94307026023714E+16"/>
    <x v="5"/>
    <n v="6563"/>
    <s v="No"/>
    <x v="0"/>
    <n v="195.308840686899"/>
    <n v="1953088406868990"/>
    <n v="200.91804419409399"/>
    <n v="2.00918044194094E+16"/>
    <x v="252"/>
    <n v="95.8"/>
  </r>
  <r>
    <x v="1"/>
    <n v="40"/>
    <x v="0"/>
    <x v="9"/>
    <x v="1"/>
    <x v="0"/>
    <x v="2"/>
    <x v="6555"/>
    <x v="1"/>
    <x v="1"/>
    <n v="29.390597748634899"/>
    <n v="29.390597748634899"/>
    <n v="2.93905977486349E+16"/>
    <x v="5"/>
    <n v="6564"/>
    <s v="No"/>
    <x v="0"/>
    <n v="1953.17279045805"/>
    <n v="1.95317279045805E+16"/>
    <n v="264.47840641300797"/>
    <n v="2.64478406413008E+16"/>
    <x v="227"/>
    <n v="91.2"/>
  </r>
  <r>
    <x v="1"/>
    <n v="60"/>
    <x v="1"/>
    <x v="8"/>
    <x v="1"/>
    <x v="3"/>
    <x v="0"/>
    <x v="6556"/>
    <x v="0"/>
    <x v="3"/>
    <n v="29.3827187527693"/>
    <n v="29.3827187527693"/>
    <n v="2.93827187527693E+16"/>
    <x v="5"/>
    <n v="6565"/>
    <s v="No"/>
    <x v="0"/>
    <n v="2135.5054581777599"/>
    <n v="2.13550545817776E+16"/>
    <n v="241.292915446043"/>
    <n v="2.41292915446043E+16"/>
    <x v="238"/>
    <n v="95.7"/>
  </r>
  <r>
    <x v="1"/>
    <n v="44"/>
    <x v="0"/>
    <x v="15"/>
    <x v="3"/>
    <x v="3"/>
    <x v="2"/>
    <x v="6557"/>
    <x v="1"/>
    <x v="1"/>
    <n v="29.365461062774699"/>
    <n v="29.365461062774699"/>
    <n v="2.93654610627747E+16"/>
    <x v="5"/>
    <n v="6566"/>
    <s v="No"/>
    <x v="0"/>
    <n v="2077.8393447562698"/>
    <n v="2.07783934475627E+16"/>
    <n v="228.39601496343101"/>
    <n v="2.28396014963431E+16"/>
    <x v="47"/>
    <n v="88.8"/>
  </r>
  <r>
    <x v="1"/>
    <n v="49"/>
    <x v="1"/>
    <x v="16"/>
    <x v="1"/>
    <x v="0"/>
    <x v="1"/>
    <x v="6558"/>
    <x v="1"/>
    <x v="2"/>
    <n v="29.362232905353501"/>
    <n v="29.362232905353501"/>
    <n v="2.93622329053535E+16"/>
    <x v="5"/>
    <n v="6567"/>
    <s v="No"/>
    <x v="0"/>
    <n v="2454.5143913756401"/>
    <n v="2.45451439137564E+16"/>
    <n v="213.57039531028201"/>
    <n v="2.13570395310282E+16"/>
    <x v="49"/>
    <n v="88.1"/>
  </r>
  <r>
    <x v="1"/>
    <n v="57"/>
    <x v="0"/>
    <x v="9"/>
    <x v="1"/>
    <x v="0"/>
    <x v="0"/>
    <x v="6559"/>
    <x v="0"/>
    <x v="3"/>
    <n v="29.346485077587399"/>
    <n v="29.346485077587399"/>
    <n v="2.93464850775874E+16"/>
    <x v="5"/>
    <n v="6568"/>
    <s v="No"/>
    <x v="0"/>
    <n v="208.26298981091799"/>
    <n v="2082629898109180"/>
    <n v="218.49043635320999"/>
    <n v="2.1849043635321E+16"/>
    <x v="216"/>
    <n v="96.6"/>
  </r>
  <r>
    <x v="1"/>
    <n v="61"/>
    <x v="1"/>
    <x v="3"/>
    <x v="0"/>
    <x v="3"/>
    <x v="0"/>
    <x v="6560"/>
    <x v="0"/>
    <x v="0"/>
    <n v="29.346265765578398"/>
    <n v="2.9346265765578399"/>
    <n v="2934626576557840"/>
    <x v="5"/>
    <n v="6569"/>
    <s v="Si"/>
    <x v="1"/>
    <n v="2435.1989182684902"/>
    <n v="2.43519891826849E+16"/>
    <n v="265.68454200403102"/>
    <n v="2.65684542004031E+16"/>
    <x v="346"/>
    <n v="100.8"/>
  </r>
  <r>
    <x v="1"/>
    <n v="54"/>
    <x v="0"/>
    <x v="12"/>
    <x v="3"/>
    <x v="3"/>
    <x v="1"/>
    <x v="6561"/>
    <x v="0"/>
    <x v="3"/>
    <n v="29.345606990392401"/>
    <n v="2.9345606990392401"/>
    <n v="2934560699039240"/>
    <x v="5"/>
    <n v="6570"/>
    <s v="No"/>
    <x v="0"/>
    <n v="2186.5324447995699"/>
    <n v="2.18653244479957E+16"/>
    <n v="236.15890978556101"/>
    <n v="2.36158909785561E+16"/>
    <x v="50"/>
    <n v="91.9"/>
  </r>
  <r>
    <x v="1"/>
    <n v="64"/>
    <x v="0"/>
    <x v="9"/>
    <x v="1"/>
    <x v="3"/>
    <x v="0"/>
    <x v="6562"/>
    <x v="1"/>
    <x v="3"/>
    <n v="29.329186847417802"/>
    <n v="29.329186847417802"/>
    <n v="2.93291868474178E+16"/>
    <x v="5"/>
    <n v="6571"/>
    <s v="No"/>
    <x v="0"/>
    <n v="2192.38356259699"/>
    <n v="2.19238356259699E+16"/>
    <n v="23.9519538600291"/>
    <n v="2395195386002910"/>
    <x v="74"/>
    <n v="96.6"/>
  </r>
  <r>
    <x v="1"/>
    <n v="57"/>
    <x v="1"/>
    <x v="2"/>
    <x v="1"/>
    <x v="0"/>
    <x v="0"/>
    <x v="6563"/>
    <x v="1"/>
    <x v="1"/>
    <n v="29.301506674178501"/>
    <n v="29.301506674178501"/>
    <n v="2.93015066741785E+16"/>
    <x v="5"/>
    <n v="6572"/>
    <s v="No"/>
    <x v="0"/>
    <n v="2418.2940252227199"/>
    <n v="2.41829402522272E+16"/>
    <n v="235.855349511291"/>
    <n v="2.35855349511291E+16"/>
    <x v="373"/>
    <n v="92.2"/>
  </r>
  <r>
    <x v="1"/>
    <n v="43"/>
    <x v="0"/>
    <x v="5"/>
    <x v="1"/>
    <x v="2"/>
    <x v="2"/>
    <x v="6564"/>
    <x v="1"/>
    <x v="0"/>
    <n v="29.269641203277601"/>
    <n v="29.269641203277601"/>
    <n v="2.92696412032776E+16"/>
    <x v="5"/>
    <n v="6573"/>
    <s v="No"/>
    <x v="0"/>
    <n v="2223.0653692301598"/>
    <n v="2.22306536923016E+16"/>
    <n v="23.3295740894951"/>
    <n v="2332957408949510"/>
    <x v="44"/>
    <n v="89.9"/>
  </r>
  <r>
    <x v="1"/>
    <n v="61"/>
    <x v="0"/>
    <x v="5"/>
    <x v="3"/>
    <x v="1"/>
    <x v="0"/>
    <x v="6565"/>
    <x v="1"/>
    <x v="1"/>
    <n v="29.260485988629799"/>
    <n v="29.260485988629799"/>
    <n v="2.92604859886298E+16"/>
    <x v="5"/>
    <n v="6574"/>
    <s v="No"/>
    <x v="0"/>
    <n v="2109.7180858499701"/>
    <n v="2.10971808584997E+16"/>
    <n v="25.615125611509502"/>
    <n v="2561512561150950"/>
    <x v="145"/>
    <n v="95.7"/>
  </r>
  <r>
    <x v="1"/>
    <n v="63"/>
    <x v="1"/>
    <x v="2"/>
    <x v="1"/>
    <x v="2"/>
    <x v="0"/>
    <x v="6566"/>
    <x v="0"/>
    <x v="1"/>
    <n v="29.238337685997799"/>
    <n v="29.238337685997799"/>
    <n v="2.92383376859978E+16"/>
    <x v="5"/>
    <n v="6575"/>
    <s v="No"/>
    <x v="0"/>
    <n v="220.27114696625401"/>
    <n v="2202711469662540"/>
    <n v="19.7053168469489"/>
    <n v="1970531684694890"/>
    <x v="301"/>
    <n v="94"/>
  </r>
  <r>
    <x v="1"/>
    <n v="61"/>
    <x v="1"/>
    <x v="3"/>
    <x v="1"/>
    <x v="3"/>
    <x v="0"/>
    <x v="6567"/>
    <x v="1"/>
    <x v="3"/>
    <n v="29.202386858182798"/>
    <n v="29.202386858182798"/>
    <n v="2920238685818280"/>
    <x v="5"/>
    <n v="6576"/>
    <s v="No"/>
    <x v="0"/>
    <n v="226.23539828743"/>
    <n v="2262353982874300"/>
    <n v="255.42416842619099"/>
    <n v="2.55424168426191E+16"/>
    <x v="28"/>
    <n v="93.2"/>
  </r>
  <r>
    <x v="1"/>
    <n v="68"/>
    <x v="0"/>
    <x v="9"/>
    <x v="0"/>
    <x v="3"/>
    <x v="3"/>
    <x v="6568"/>
    <x v="0"/>
    <x v="1"/>
    <n v="29.170930034818298"/>
    <n v="2.9170930034818299"/>
    <n v="2917093003481830"/>
    <x v="5"/>
    <n v="6577"/>
    <s v="No"/>
    <x v="0"/>
    <n v="216.699237063319"/>
    <n v="2166992370633190"/>
    <n v="27.3532417773479"/>
    <n v="2735324177734790"/>
    <x v="427"/>
    <n v="105.7"/>
  </r>
  <r>
    <x v="1"/>
    <n v="61"/>
    <x v="1"/>
    <x v="2"/>
    <x v="1"/>
    <x v="3"/>
    <x v="0"/>
    <x v="6569"/>
    <x v="1"/>
    <x v="3"/>
    <n v="29.167189943546102"/>
    <n v="2.9167189943546101"/>
    <n v="2916718994354610"/>
    <x v="5"/>
    <n v="6578"/>
    <s v="No"/>
    <x v="0"/>
    <n v="2113.7168314589999"/>
    <n v="2.113716831459E+16"/>
    <n v="231.95340043319101"/>
    <n v="2.31953400433191E+16"/>
    <x v="194"/>
    <n v="90.1"/>
  </r>
  <r>
    <x v="1"/>
    <n v="45"/>
    <x v="0"/>
    <x v="11"/>
    <x v="3"/>
    <x v="2"/>
    <x v="1"/>
    <x v="6570"/>
    <x v="0"/>
    <x v="2"/>
    <n v="29.161858910955697"/>
    <n v="2.9161858910955698"/>
    <n v="2916185891095570"/>
    <x v="5"/>
    <n v="6579"/>
    <s v="No"/>
    <x v="0"/>
    <n v="1768.65561733407"/>
    <n v="1.76865561733407E+16"/>
    <n v="226.736961445459"/>
    <n v="2.26736961445459E+16"/>
    <x v="168"/>
    <n v="91.2"/>
  </r>
  <r>
    <x v="1"/>
    <n v="55"/>
    <x v="1"/>
    <x v="16"/>
    <x v="1"/>
    <x v="0"/>
    <x v="0"/>
    <x v="6571"/>
    <x v="1"/>
    <x v="3"/>
    <n v="29.1590831197177"/>
    <n v="29.1590831197177"/>
    <n v="2.91590831197177E+16"/>
    <x v="5"/>
    <n v="6580"/>
    <s v="No"/>
    <x v="0"/>
    <n v="2055.1273696572598"/>
    <n v="2.05512736965726E+16"/>
    <n v="223.28721402031101"/>
    <n v="2.23287214020311E+16"/>
    <x v="247"/>
    <n v="89.7"/>
  </r>
  <r>
    <x v="1"/>
    <n v="69"/>
    <x v="0"/>
    <x v="0"/>
    <x v="2"/>
    <x v="3"/>
    <x v="3"/>
    <x v="6572"/>
    <x v="0"/>
    <x v="1"/>
    <n v="29.155025496030898"/>
    <n v="29.155025496030898"/>
    <n v="2.91550254960309E+16"/>
    <x v="5"/>
    <n v="6581"/>
    <s v="Si"/>
    <x v="1"/>
    <n v="2265.4216030060502"/>
    <n v="2.26542160300605E+16"/>
    <n v="238.756674994462"/>
    <n v="2.38756674994462E+16"/>
    <x v="491"/>
    <n v="103.4"/>
  </r>
  <r>
    <x v="1"/>
    <n v="55"/>
    <x v="1"/>
    <x v="4"/>
    <x v="0"/>
    <x v="0"/>
    <x v="0"/>
    <x v="6573"/>
    <x v="1"/>
    <x v="1"/>
    <n v="29.1452871921046"/>
    <n v="29.1452871921046"/>
    <n v="2.91452871921046E+16"/>
    <x v="5"/>
    <n v="6582"/>
    <s v="No"/>
    <x v="0"/>
    <n v="2109.9573020601101"/>
    <n v="2.10995730206011E+16"/>
    <n v="23.159775643833999"/>
    <n v="2315977564383400"/>
    <x v="489"/>
    <n v="99.1"/>
  </r>
  <r>
    <x v="1"/>
    <n v="64"/>
    <x v="0"/>
    <x v="0"/>
    <x v="1"/>
    <x v="3"/>
    <x v="0"/>
    <x v="6574"/>
    <x v="1"/>
    <x v="3"/>
    <n v="29.1248105840906"/>
    <n v="2.9124810584090599"/>
    <n v="2912481058409060"/>
    <x v="5"/>
    <n v="6583"/>
    <s v="No"/>
    <x v="0"/>
    <n v="2103.4903789862301"/>
    <n v="2.10349037898623E+16"/>
    <n v="22.959535024603401"/>
    <n v="2295953502460340"/>
    <x v="21"/>
    <n v="101.7"/>
  </r>
  <r>
    <x v="1"/>
    <n v="43"/>
    <x v="1"/>
    <x v="5"/>
    <x v="1"/>
    <x v="0"/>
    <x v="2"/>
    <x v="6575"/>
    <x v="1"/>
    <x v="1"/>
    <n v="29.110963128154701"/>
    <n v="29.110963128154701"/>
    <n v="2.91109631281547E+16"/>
    <x v="5"/>
    <n v="6584"/>
    <s v="No"/>
    <x v="0"/>
    <n v="216.82441403097701"/>
    <n v="2168244140309770"/>
    <n v="227.049278851705"/>
    <n v="2.27049278851705E+16"/>
    <x v="65"/>
    <n v="91.3"/>
  </r>
  <r>
    <x v="1"/>
    <n v="59"/>
    <x v="0"/>
    <x v="8"/>
    <x v="3"/>
    <x v="3"/>
    <x v="0"/>
    <x v="6576"/>
    <x v="0"/>
    <x v="1"/>
    <n v="29.081053957498899"/>
    <n v="29.081053957498899"/>
    <n v="2.90810539574989E+16"/>
    <x v="5"/>
    <n v="6585"/>
    <s v="No"/>
    <x v="0"/>
    <n v="2230.49009162316"/>
    <n v="2.23049009162316E+16"/>
    <n v="25.324891574759299"/>
    <n v="2532489157475930"/>
    <x v="0"/>
    <n v="97.2"/>
  </r>
  <r>
    <x v="1"/>
    <n v="65"/>
    <x v="0"/>
    <x v="2"/>
    <x v="2"/>
    <x v="3"/>
    <x v="3"/>
    <x v="6577"/>
    <x v="0"/>
    <x v="1"/>
    <n v="29.062838307495699"/>
    <n v="29.062838307495699"/>
    <n v="2.90628383074957E+16"/>
    <x v="5"/>
    <n v="6586"/>
    <s v="No"/>
    <x v="0"/>
    <n v="197.14528058021901"/>
    <n v="1971452805802190"/>
    <n v="220.51278588396201"/>
    <n v="2.20512785883962E+16"/>
    <x v="52"/>
    <n v="96.7"/>
  </r>
  <r>
    <x v="1"/>
    <n v="60"/>
    <x v="0"/>
    <x v="9"/>
    <x v="3"/>
    <x v="2"/>
    <x v="0"/>
    <x v="6578"/>
    <x v="1"/>
    <x v="1"/>
    <n v="29.048468691924601"/>
    <n v="29.048468691924601"/>
    <n v="2.90484686919246E+16"/>
    <x v="5"/>
    <n v="6587"/>
    <s v="No"/>
    <x v="0"/>
    <n v="1926.10156821653"/>
    <n v="1.92610156821653E+16"/>
    <n v="21.177425915618901"/>
    <n v="2117742591561890"/>
    <x v="212"/>
    <n v="97.3"/>
  </r>
  <r>
    <x v="1"/>
    <n v="61"/>
    <x v="0"/>
    <x v="1"/>
    <x v="0"/>
    <x v="3"/>
    <x v="0"/>
    <x v="6579"/>
    <x v="0"/>
    <x v="1"/>
    <n v="29.038241389128899"/>
    <n v="2.9038241389128898"/>
    <n v="2903824138912890"/>
    <x v="5"/>
    <n v="6588"/>
    <s v="Si"/>
    <x v="1"/>
    <n v="2318.8167905699001"/>
    <n v="2.3188167905699E+16"/>
    <n v="242.63789742397"/>
    <n v="2.4263789742397E+16"/>
    <x v="455"/>
    <n v="100.7"/>
  </r>
  <r>
    <x v="1"/>
    <n v="69"/>
    <x v="1"/>
    <x v="18"/>
    <x v="1"/>
    <x v="0"/>
    <x v="3"/>
    <x v="6580"/>
    <x v="1"/>
    <x v="3"/>
    <n v="29.032295714781302"/>
    <n v="2.9032295714781302"/>
    <n v="2903229571478130"/>
    <x v="5"/>
    <n v="6589"/>
    <s v="No"/>
    <x v="0"/>
    <n v="1871.1642682568599"/>
    <n v="1.87116426825686E+16"/>
    <n v="233.422617288889"/>
    <n v="2.33422617288889E+16"/>
    <x v="173"/>
    <n v="90.8"/>
  </r>
  <r>
    <x v="1"/>
    <n v="57"/>
    <x v="1"/>
    <x v="10"/>
    <x v="1"/>
    <x v="0"/>
    <x v="0"/>
    <x v="6581"/>
    <x v="0"/>
    <x v="3"/>
    <n v="29.022601537158899"/>
    <n v="29.022601537158899"/>
    <n v="2.90226015371589E+16"/>
    <x v="5"/>
    <n v="6590"/>
    <s v="No"/>
    <x v="0"/>
    <n v="2227.2671584251202"/>
    <n v="2.22726715842512E+16"/>
    <n v="251.76387712105301"/>
    <n v="2.51763877121053E+16"/>
    <x v="77"/>
    <n v="92.4"/>
  </r>
  <r>
    <x v="1"/>
    <n v="55"/>
    <x v="0"/>
    <x v="2"/>
    <x v="3"/>
    <x v="1"/>
    <x v="0"/>
    <x v="6582"/>
    <x v="2"/>
    <x v="1"/>
    <n v="28.985863761664199"/>
    <n v="28.985863761664199"/>
    <n v="2.89858637616642E+16"/>
    <x v="5"/>
    <n v="6591"/>
    <s v="No"/>
    <x v="0"/>
    <n v="1888.5213634516699"/>
    <n v="1.88852136345167E+16"/>
    <n v="219.928498615921"/>
    <n v="2.19928498615921E+16"/>
    <x v="398"/>
    <n v="95.1"/>
  </r>
  <r>
    <x v="1"/>
    <n v="52"/>
    <x v="0"/>
    <x v="14"/>
    <x v="1"/>
    <x v="2"/>
    <x v="1"/>
    <x v="6583"/>
    <x v="2"/>
    <x v="1"/>
    <n v="28.970743601967101"/>
    <n v="28.970743601967101"/>
    <n v="2.89707436019671E+16"/>
    <x v="5"/>
    <n v="6592"/>
    <s v="No"/>
    <x v="0"/>
    <n v="1839.5787404003099"/>
    <n v="1.83957874040031E+16"/>
    <n v="20.868947762627499"/>
    <n v="2086894776262750"/>
    <x v="182"/>
    <n v="86.9"/>
  </r>
  <r>
    <x v="1"/>
    <n v="61"/>
    <x v="0"/>
    <x v="2"/>
    <x v="3"/>
    <x v="3"/>
    <x v="0"/>
    <x v="6584"/>
    <x v="0"/>
    <x v="3"/>
    <n v="28.9339323811285"/>
    <n v="28.9339323811285"/>
    <n v="2.89339323811285E+16"/>
    <x v="5"/>
    <n v="6593"/>
    <s v="No"/>
    <x v="0"/>
    <n v="2135.8949789102398"/>
    <n v="2.13589497891024E+16"/>
    <n v="21.2726760962912"/>
    <n v="2127267609629120"/>
    <x v="12"/>
    <n v="100.4"/>
  </r>
  <r>
    <x v="1"/>
    <n v="58"/>
    <x v="1"/>
    <x v="11"/>
    <x v="3"/>
    <x v="3"/>
    <x v="0"/>
    <x v="6585"/>
    <x v="0"/>
    <x v="0"/>
    <n v="28.888094085083299"/>
    <n v="28.888094085083299"/>
    <n v="2.88880940850833E+16"/>
    <x v="5"/>
    <n v="6594"/>
    <s v="No"/>
    <x v="0"/>
    <n v="227.46745294901299"/>
    <n v="2274674529490130"/>
    <n v="25.859970608310999"/>
    <n v="2585997060831100"/>
    <x v="371"/>
    <n v="98.6"/>
  </r>
  <r>
    <x v="1"/>
    <n v="45"/>
    <x v="1"/>
    <x v="0"/>
    <x v="1"/>
    <x v="3"/>
    <x v="1"/>
    <x v="6586"/>
    <x v="0"/>
    <x v="1"/>
    <n v="28.876541473717001"/>
    <n v="28.876541473717001"/>
    <n v="2.8876541473717E+16"/>
    <x v="5"/>
    <n v="6595"/>
    <s v="No"/>
    <x v="0"/>
    <n v="2120.3441873679199"/>
    <n v="2.12034418736792E+16"/>
    <n v="238.24100874088899"/>
    <n v="2.38241008740889E+16"/>
    <x v="92"/>
    <n v="84.9"/>
  </r>
  <r>
    <x v="1"/>
    <n v="57"/>
    <x v="1"/>
    <x v="3"/>
    <x v="0"/>
    <x v="3"/>
    <x v="0"/>
    <x v="6587"/>
    <x v="0"/>
    <x v="0"/>
    <n v="28.847676249891101"/>
    <n v="28.847676249891101"/>
    <n v="2.88476762498911E+16"/>
    <x v="5"/>
    <n v="6596"/>
    <s v="Si"/>
    <x v="1"/>
    <n v="2304.0179585055398"/>
    <n v="2.30401795850554E+16"/>
    <n v="27.6349249111944"/>
    <n v="2763492491119440"/>
    <x v="464"/>
    <n v="103.2"/>
  </r>
  <r>
    <x v="1"/>
    <n v="57"/>
    <x v="1"/>
    <x v="6"/>
    <x v="1"/>
    <x v="1"/>
    <x v="0"/>
    <x v="6588"/>
    <x v="1"/>
    <x v="1"/>
    <n v="28.833688429552598"/>
    <n v="28.833688429552598"/>
    <n v="2.88336884295526E+16"/>
    <x v="5"/>
    <n v="6597"/>
    <s v="No"/>
    <x v="0"/>
    <n v="204.33932822236201"/>
    <n v="2043393282223620"/>
    <n v="212.52687523665401"/>
    <n v="2.12526875236654E+16"/>
    <x v="8"/>
    <n v="88.5"/>
  </r>
  <r>
    <x v="1"/>
    <n v="67"/>
    <x v="1"/>
    <x v="1"/>
    <x v="2"/>
    <x v="0"/>
    <x v="3"/>
    <x v="6589"/>
    <x v="0"/>
    <x v="2"/>
    <n v="28.830875410161099"/>
    <n v="28.830875410161099"/>
    <n v="2883087541016110"/>
    <x v="5"/>
    <n v="6598"/>
    <s v="No"/>
    <x v="0"/>
    <n v="2174.3995192524098"/>
    <n v="2.17439951925241E+16"/>
    <n v="234.00890594631201"/>
    <n v="2.34008905946312E+16"/>
    <x v="238"/>
    <n v="92.8"/>
  </r>
  <r>
    <x v="1"/>
    <n v="62"/>
    <x v="1"/>
    <x v="2"/>
    <x v="1"/>
    <x v="2"/>
    <x v="0"/>
    <x v="6590"/>
    <x v="0"/>
    <x v="0"/>
    <n v="28.813694945206798"/>
    <n v="2.8813694945206798"/>
    <n v="2881369494520680"/>
    <x v="5"/>
    <n v="6599"/>
    <s v="Si"/>
    <x v="1"/>
    <n v="2284.7962774499701"/>
    <n v="2.28479627744997E+16"/>
    <n v="25.733967497281299"/>
    <n v="2573396749728130"/>
    <x v="224"/>
    <n v="96.6"/>
  </r>
  <r>
    <x v="1"/>
    <n v="71"/>
    <x v="1"/>
    <x v="0"/>
    <x v="2"/>
    <x v="0"/>
    <x v="3"/>
    <x v="6591"/>
    <x v="1"/>
    <x v="3"/>
    <n v="28.802927849623"/>
    <n v="28.802927849623"/>
    <n v="2.8802927849623E+16"/>
    <x v="5"/>
    <n v="6600"/>
    <s v="Si"/>
    <x v="1"/>
    <n v="2230.30071712974"/>
    <n v="2.23030071712974E+16"/>
    <n v="270.88927606632802"/>
    <n v="2.70889276066328E+16"/>
    <x v="344"/>
    <n v="101.9"/>
  </r>
  <r>
    <x v="1"/>
    <n v="66"/>
    <x v="1"/>
    <x v="2"/>
    <x v="2"/>
    <x v="2"/>
    <x v="3"/>
    <x v="6592"/>
    <x v="0"/>
    <x v="2"/>
    <n v="28.789371209205498"/>
    <n v="28.789371209205498"/>
    <n v="2.87893712092055E+16"/>
    <x v="5"/>
    <n v="6601"/>
    <s v="No"/>
    <x v="0"/>
    <n v="2513.4973623368901"/>
    <n v="2.51349736233689E+16"/>
    <n v="27.750040343288799"/>
    <n v="2775004034328880"/>
    <x v="357"/>
    <n v="98.2"/>
  </r>
  <r>
    <x v="1"/>
    <n v="58"/>
    <x v="1"/>
    <x v="2"/>
    <x v="1"/>
    <x v="0"/>
    <x v="0"/>
    <x v="6593"/>
    <x v="0"/>
    <x v="1"/>
    <n v="28.781965473233601"/>
    <n v="28.781965473233601"/>
    <n v="2.87819654732336E+16"/>
    <x v="5"/>
    <n v="6602"/>
    <s v="No"/>
    <x v="0"/>
    <n v="1722.0138709385301"/>
    <n v="1.72201387093853E+16"/>
    <n v="229.77900713064199"/>
    <n v="2.29779007130642E+16"/>
    <x v="469"/>
    <n v="92.7"/>
  </r>
  <r>
    <x v="1"/>
    <n v="52"/>
    <x v="0"/>
    <x v="5"/>
    <x v="1"/>
    <x v="0"/>
    <x v="1"/>
    <x v="6594"/>
    <x v="0"/>
    <x v="1"/>
    <n v="28.781875450232"/>
    <n v="28.781875450232"/>
    <n v="2.8781875450232E+16"/>
    <x v="5"/>
    <n v="6603"/>
    <s v="No"/>
    <x v="0"/>
    <n v="223.348304596334"/>
    <n v="2233483045963340"/>
    <n v="228.78893320574599"/>
    <n v="2.28788933205746E+16"/>
    <x v="249"/>
    <n v="95.7"/>
  </r>
  <r>
    <x v="1"/>
    <n v="65"/>
    <x v="1"/>
    <x v="9"/>
    <x v="2"/>
    <x v="3"/>
    <x v="3"/>
    <x v="6595"/>
    <x v="1"/>
    <x v="3"/>
    <n v="28.745606996359999"/>
    <n v="28.745606996359999"/>
    <n v="2.874560699636E+16"/>
    <x v="5"/>
    <n v="6604"/>
    <s v="No"/>
    <x v="0"/>
    <n v="1964.5744581316901"/>
    <n v="1.96457445813169E+16"/>
    <n v="227.675108467353"/>
    <n v="2.27675108467353E+16"/>
    <x v="6"/>
    <n v="97.3"/>
  </r>
  <r>
    <x v="1"/>
    <n v="53"/>
    <x v="1"/>
    <x v="6"/>
    <x v="1"/>
    <x v="3"/>
    <x v="1"/>
    <x v="6596"/>
    <x v="0"/>
    <x v="3"/>
    <n v="28.7247095689475"/>
    <n v="28.7247095689475"/>
    <n v="2.87247095689475E+16"/>
    <x v="5"/>
    <n v="6605"/>
    <s v="Si"/>
    <x v="1"/>
    <n v="2013.68777923435"/>
    <n v="2.01368777923435E+16"/>
    <n v="3.0000000000000001E-12"/>
    <n v="300"/>
    <x v="20"/>
    <n v="93.8"/>
  </r>
  <r>
    <x v="1"/>
    <n v="58"/>
    <x v="0"/>
    <x v="7"/>
    <x v="3"/>
    <x v="0"/>
    <x v="0"/>
    <x v="6597"/>
    <x v="0"/>
    <x v="3"/>
    <n v="28.722699535323201"/>
    <n v="28.722699535323201"/>
    <n v="2.87226995353232E+16"/>
    <x v="5"/>
    <n v="6606"/>
    <s v="No"/>
    <x v="0"/>
    <n v="2096.9417692133802"/>
    <n v="2.09694176921338E+16"/>
    <n v="212.41942413910701"/>
    <n v="2.12419424139107E+16"/>
    <x v="318"/>
    <n v="96.6"/>
  </r>
  <r>
    <x v="1"/>
    <n v="52"/>
    <x v="0"/>
    <x v="9"/>
    <x v="1"/>
    <x v="0"/>
    <x v="1"/>
    <x v="6598"/>
    <x v="0"/>
    <x v="0"/>
    <n v="28.706384253151899"/>
    <n v="28.706384253151899"/>
    <n v="2.87063842531519E+16"/>
    <x v="5"/>
    <n v="6607"/>
    <s v="No"/>
    <x v="0"/>
    <n v="2052.2879408855702"/>
    <n v="2.05228794088557E+16"/>
    <n v="244.06995330635601"/>
    <n v="2.44069953306356E+16"/>
    <x v="176"/>
    <n v="85.7"/>
  </r>
  <r>
    <x v="1"/>
    <n v="60"/>
    <x v="0"/>
    <x v="11"/>
    <x v="2"/>
    <x v="2"/>
    <x v="0"/>
    <x v="6599"/>
    <x v="1"/>
    <x v="2"/>
    <n v="28.670988825594101"/>
    <n v="28.670988825594101"/>
    <n v="2.86709888255941E+16"/>
    <x v="5"/>
    <n v="6608"/>
    <s v="No"/>
    <x v="0"/>
    <n v="2042.4304210694499"/>
    <n v="2.04243042106945E+16"/>
    <n v="262.48950918588099"/>
    <n v="2.62489509185881E+16"/>
    <x v="0"/>
    <n v="96"/>
  </r>
  <r>
    <x v="1"/>
    <n v="53"/>
    <x v="1"/>
    <x v="5"/>
    <x v="1"/>
    <x v="0"/>
    <x v="1"/>
    <x v="6600"/>
    <x v="0"/>
    <x v="2"/>
    <n v="28.654621218866399"/>
    <n v="28.654621218866399"/>
    <n v="2.86546212188664E+16"/>
    <x v="5"/>
    <n v="6609"/>
    <s v="No"/>
    <x v="0"/>
    <n v="200.95361164601201"/>
    <n v="2009536116460120"/>
    <n v="250.70523703461501"/>
    <n v="2.50705237034615E+16"/>
    <x v="76"/>
    <n v="88.2"/>
  </r>
  <r>
    <x v="1"/>
    <n v="55"/>
    <x v="1"/>
    <x v="3"/>
    <x v="2"/>
    <x v="3"/>
    <x v="0"/>
    <x v="6601"/>
    <x v="0"/>
    <x v="1"/>
    <n v="28.613966319726501"/>
    <n v="28.613966319726501"/>
    <n v="2.86139663197265E+16"/>
    <x v="5"/>
    <n v="6610"/>
    <s v="Si"/>
    <x v="1"/>
    <n v="2148.2625693886098"/>
    <n v="2.14826256938861E+16"/>
    <n v="29.715771704532699"/>
    <n v="2971577170453270"/>
    <x v="14"/>
    <n v="97.3"/>
  </r>
  <r>
    <x v="1"/>
    <n v="50"/>
    <x v="0"/>
    <x v="0"/>
    <x v="3"/>
    <x v="0"/>
    <x v="1"/>
    <x v="6602"/>
    <x v="0"/>
    <x v="0"/>
    <n v="28.586899948091599"/>
    <n v="2.85868999480916"/>
    <n v="2858689994809160"/>
    <x v="5"/>
    <n v="6611"/>
    <s v="Si"/>
    <x v="1"/>
    <n v="2184.1115294076199"/>
    <n v="2.18411152940762E+16"/>
    <n v="26.044501490348701"/>
    <n v="2604450149034870"/>
    <x v="74"/>
    <n v="101"/>
  </r>
  <r>
    <x v="1"/>
    <n v="61"/>
    <x v="1"/>
    <x v="13"/>
    <x v="1"/>
    <x v="3"/>
    <x v="0"/>
    <x v="6603"/>
    <x v="0"/>
    <x v="1"/>
    <n v="28.5527720976139"/>
    <n v="0.28552772097613899"/>
    <n v="285527720976139"/>
    <x v="5"/>
    <n v="6612"/>
    <s v="No"/>
    <x v="0"/>
    <n v="2186.4771951307098"/>
    <n v="2.18647719513071E+16"/>
    <n v="199.79150611485301"/>
    <n v="1.99791506114853E+16"/>
    <x v="23"/>
    <n v="92.8"/>
  </r>
  <r>
    <x v="1"/>
    <n v="50"/>
    <x v="0"/>
    <x v="10"/>
    <x v="2"/>
    <x v="3"/>
    <x v="1"/>
    <x v="6604"/>
    <x v="0"/>
    <x v="1"/>
    <n v="28.551344784064597"/>
    <n v="2.8551344784064598"/>
    <n v="2855134478406460"/>
    <x v="5"/>
    <n v="6613"/>
    <s v="Si"/>
    <x v="1"/>
    <n v="229.71479168836899"/>
    <n v="2297147916883690"/>
    <n v="225.75240512643401"/>
    <n v="2.25752405126434E+16"/>
    <x v="464"/>
    <n v="99.8"/>
  </r>
  <r>
    <x v="1"/>
    <n v="47"/>
    <x v="0"/>
    <x v="5"/>
    <x v="1"/>
    <x v="0"/>
    <x v="1"/>
    <x v="6605"/>
    <x v="1"/>
    <x v="3"/>
    <n v="28.546710864609999"/>
    <n v="2.8546710864609999"/>
    <n v="2854671086461000"/>
    <x v="5"/>
    <n v="6614"/>
    <s v="No"/>
    <x v="0"/>
    <n v="1951.8451161487301"/>
    <n v="1.95184511614873E+16"/>
    <n v="211.493709067076"/>
    <n v="2.11493709067076E+16"/>
    <x v="181"/>
    <n v="92.1"/>
  </r>
  <r>
    <x v="1"/>
    <n v="59"/>
    <x v="1"/>
    <x v="15"/>
    <x v="0"/>
    <x v="3"/>
    <x v="0"/>
    <x v="6606"/>
    <x v="0"/>
    <x v="1"/>
    <n v="28.521686757222199"/>
    <n v="28.521686757222199"/>
    <n v="2.85216867572222E+16"/>
    <x v="5"/>
    <n v="6615"/>
    <s v="Si"/>
    <x v="1"/>
    <n v="2395.2807212440298"/>
    <n v="2.39528072124403E+16"/>
    <n v="287.80596661710399"/>
    <n v="2.87805966617104E+16"/>
    <x v="345"/>
    <n v="100.5"/>
  </r>
  <r>
    <x v="1"/>
    <n v="67"/>
    <x v="0"/>
    <x v="17"/>
    <x v="2"/>
    <x v="0"/>
    <x v="3"/>
    <x v="6607"/>
    <x v="1"/>
    <x v="1"/>
    <n v="28.487985958414502"/>
    <n v="28.487985958414502"/>
    <n v="2.84879859584145E+16"/>
    <x v="5"/>
    <n v="6616"/>
    <s v="No"/>
    <x v="0"/>
    <n v="2330.2220031704901"/>
    <n v="2.33022200317049E+16"/>
    <n v="252.68485978189599"/>
    <n v="2.52684859781896E+16"/>
    <x v="395"/>
    <n v="99"/>
  </r>
  <r>
    <x v="1"/>
    <n v="56"/>
    <x v="1"/>
    <x v="3"/>
    <x v="3"/>
    <x v="3"/>
    <x v="0"/>
    <x v="6608"/>
    <x v="0"/>
    <x v="1"/>
    <n v="28.472531908167504"/>
    <n v="2.8472531908167502"/>
    <n v="2847253190816750"/>
    <x v="5"/>
    <n v="6617"/>
    <s v="No"/>
    <x v="0"/>
    <n v="237.442546068403"/>
    <n v="2374425460684030"/>
    <n v="260.33190372109999"/>
    <n v="2.603319037211E+16"/>
    <x v="439"/>
    <n v="98.2"/>
  </r>
  <r>
    <x v="1"/>
    <n v="51"/>
    <x v="1"/>
    <x v="6"/>
    <x v="1"/>
    <x v="3"/>
    <x v="1"/>
    <x v="6609"/>
    <x v="0"/>
    <x v="3"/>
    <n v="28.458887691433699"/>
    <n v="28.458887691433699"/>
    <n v="2.84588876914337E+16"/>
    <x v="5"/>
    <n v="6618"/>
    <s v="Si"/>
    <x v="1"/>
    <n v="222.42999140419801"/>
    <n v="2224299914041980"/>
    <n v="25.744217625256699"/>
    <n v="2574421762525670"/>
    <x v="181"/>
    <n v="93.4"/>
  </r>
  <r>
    <x v="1"/>
    <n v="54"/>
    <x v="1"/>
    <x v="0"/>
    <x v="1"/>
    <x v="2"/>
    <x v="1"/>
    <x v="6610"/>
    <x v="2"/>
    <x v="1"/>
    <n v="28.428762706449"/>
    <n v="28.428762706449"/>
    <n v="2.8428762706449E+16"/>
    <x v="5"/>
    <n v="6619"/>
    <s v="No"/>
    <x v="0"/>
    <n v="2096.2936404556599"/>
    <n v="2.09629364045566E+16"/>
    <n v="21.904009286725898"/>
    <n v="2190400928672590"/>
    <x v="77"/>
    <n v="88"/>
  </r>
  <r>
    <x v="1"/>
    <n v="56"/>
    <x v="1"/>
    <x v="10"/>
    <x v="1"/>
    <x v="3"/>
    <x v="0"/>
    <x v="6611"/>
    <x v="1"/>
    <x v="1"/>
    <n v="28.428040279495999"/>
    <n v="28.428040279495999"/>
    <n v="2.8428040279496E+16"/>
    <x v="5"/>
    <n v="6620"/>
    <s v="No"/>
    <x v="0"/>
    <n v="2155.2129006569999"/>
    <n v="2.155212900657E+16"/>
    <n v="222.56689148621501"/>
    <n v="2.22566891486215E+16"/>
    <x v="69"/>
    <n v="90.9"/>
  </r>
  <r>
    <x v="1"/>
    <n v="58"/>
    <x v="0"/>
    <x v="8"/>
    <x v="3"/>
    <x v="0"/>
    <x v="0"/>
    <x v="6612"/>
    <x v="0"/>
    <x v="1"/>
    <n v="28.409193900963"/>
    <n v="2.8409193900963001"/>
    <n v="2840919390096300"/>
    <x v="5"/>
    <n v="6621"/>
    <s v="No"/>
    <x v="0"/>
    <n v="181.62227273574999"/>
    <n v="1816222727357500"/>
    <n v="212.48022790301101"/>
    <n v="2.12480227903011E+16"/>
    <x v="360"/>
    <n v="98.6"/>
  </r>
  <r>
    <x v="1"/>
    <n v="39"/>
    <x v="1"/>
    <x v="9"/>
    <x v="1"/>
    <x v="2"/>
    <x v="2"/>
    <x v="6613"/>
    <x v="1"/>
    <x v="1"/>
    <n v="28.375240517132902"/>
    <n v="28.375240517132902"/>
    <n v="2.83752405171329E+16"/>
    <x v="5"/>
    <n v="6622"/>
    <s v="No"/>
    <x v="0"/>
    <n v="173.06348988369501"/>
    <n v="1730634898836950"/>
    <n v="214.518115777666"/>
    <n v="2.14518115777666E+16"/>
    <x v="138"/>
    <n v="78.8"/>
  </r>
  <r>
    <x v="1"/>
    <n v="60"/>
    <x v="1"/>
    <x v="2"/>
    <x v="1"/>
    <x v="0"/>
    <x v="0"/>
    <x v="6614"/>
    <x v="0"/>
    <x v="0"/>
    <n v="28.3600661547339"/>
    <n v="28.3600661547339"/>
    <n v="2.83600661547339E+16"/>
    <x v="5"/>
    <n v="6623"/>
    <s v="No"/>
    <x v="0"/>
    <n v="2140.1416700214399"/>
    <n v="2.14014167002144E+16"/>
    <n v="25.6841115657326"/>
    <n v="2568411156573260"/>
    <x v="398"/>
    <n v="97.6"/>
  </r>
  <r>
    <x v="1"/>
    <n v="60"/>
    <x v="1"/>
    <x v="5"/>
    <x v="2"/>
    <x v="3"/>
    <x v="0"/>
    <x v="6615"/>
    <x v="0"/>
    <x v="1"/>
    <n v="28.359865361092702"/>
    <n v="28.359865361092702"/>
    <n v="2.83598653610927E+16"/>
    <x v="5"/>
    <n v="6624"/>
    <s v="No"/>
    <x v="0"/>
    <n v="2444.9809395062498"/>
    <n v="2.44498093950625E+16"/>
    <n v="287.40432839940399"/>
    <n v="2.87404328399404E+16"/>
    <x v="70"/>
    <n v="100"/>
  </r>
  <r>
    <x v="1"/>
    <n v="54"/>
    <x v="1"/>
    <x v="7"/>
    <x v="1"/>
    <x v="3"/>
    <x v="1"/>
    <x v="6616"/>
    <x v="0"/>
    <x v="2"/>
    <n v="28.3527716950362"/>
    <n v="28.3527716950362"/>
    <n v="2.83527716950362E+16"/>
    <x v="5"/>
    <n v="6625"/>
    <s v="No"/>
    <x v="0"/>
    <n v="2401.3672153606499"/>
    <n v="2.40136721536065E+16"/>
    <n v="24.961694885193001"/>
    <n v="2496169488519300"/>
    <x v="36"/>
    <n v="90.6"/>
  </r>
  <r>
    <x v="1"/>
    <n v="66"/>
    <x v="1"/>
    <x v="9"/>
    <x v="1"/>
    <x v="0"/>
    <x v="3"/>
    <x v="6617"/>
    <x v="1"/>
    <x v="3"/>
    <n v="28.343377055532599"/>
    <n v="28.343377055532599"/>
    <n v="2834337705553260"/>
    <x v="5"/>
    <n v="6626"/>
    <s v="No"/>
    <x v="0"/>
    <n v="2156.60553237778"/>
    <n v="2.15660553237778E+16"/>
    <n v="23.7763332091865"/>
    <n v="2377633320918650"/>
    <x v="82"/>
    <n v="96"/>
  </r>
  <r>
    <x v="1"/>
    <n v="53"/>
    <x v="1"/>
    <x v="2"/>
    <x v="1"/>
    <x v="0"/>
    <x v="1"/>
    <x v="6618"/>
    <x v="0"/>
    <x v="1"/>
    <n v="28.331230874046799"/>
    <n v="2.83312308740468"/>
    <n v="2833123087404680"/>
    <x v="5"/>
    <n v="6627"/>
    <s v="No"/>
    <x v="0"/>
    <n v="21.076292549482201"/>
    <n v="210762925494822"/>
    <n v="226.60622201637099"/>
    <n v="2.26606222016371E+16"/>
    <x v="100"/>
    <n v="85.1"/>
  </r>
  <r>
    <x v="1"/>
    <n v="55"/>
    <x v="1"/>
    <x v="0"/>
    <x v="2"/>
    <x v="3"/>
    <x v="0"/>
    <x v="6619"/>
    <x v="1"/>
    <x v="1"/>
    <n v="28.2474849865411"/>
    <n v="28.2474849865411"/>
    <n v="2.82474849865411E+16"/>
    <x v="5"/>
    <n v="6628"/>
    <s v="No"/>
    <x v="0"/>
    <n v="2174.7471018608398"/>
    <n v="2.17474710186084E+16"/>
    <n v="243.847959536925"/>
    <n v="2.43847959536925E+16"/>
    <x v="225"/>
    <n v="92"/>
  </r>
  <r>
    <x v="1"/>
    <n v="43"/>
    <x v="0"/>
    <x v="17"/>
    <x v="1"/>
    <x v="0"/>
    <x v="2"/>
    <x v="6620"/>
    <x v="0"/>
    <x v="0"/>
    <n v="28.226859155181"/>
    <n v="2.8226859155180999"/>
    <n v="2822685915518100"/>
    <x v="5"/>
    <n v="6629"/>
    <s v="No"/>
    <x v="0"/>
    <n v="198.06046179689801"/>
    <n v="1980604617968980"/>
    <n v="239.47368818656099"/>
    <n v="2.39473688186561E+16"/>
    <x v="218"/>
    <n v="87.2"/>
  </r>
  <r>
    <x v="1"/>
    <n v="54"/>
    <x v="0"/>
    <x v="15"/>
    <x v="1"/>
    <x v="2"/>
    <x v="1"/>
    <x v="6621"/>
    <x v="1"/>
    <x v="1"/>
    <n v="28.1778773048907"/>
    <n v="28.1778773048907"/>
    <n v="2.81778773048907E+16"/>
    <x v="5"/>
    <n v="6630"/>
    <s v="No"/>
    <x v="0"/>
    <n v="205.648215232577"/>
    <n v="2056482152325770"/>
    <n v="220.06079299826899"/>
    <n v="2.20060792998269E+16"/>
    <x v="209"/>
    <n v="91.7"/>
  </r>
  <r>
    <x v="1"/>
    <n v="38"/>
    <x v="1"/>
    <x v="10"/>
    <x v="1"/>
    <x v="2"/>
    <x v="2"/>
    <x v="6622"/>
    <x v="0"/>
    <x v="2"/>
    <n v="28.170364145017601"/>
    <n v="28.170364145017601"/>
    <n v="2.81703641450176E+16"/>
    <x v="5"/>
    <n v="6631"/>
    <s v="No"/>
    <x v="0"/>
    <n v="220.006374500151"/>
    <n v="2200063745001510"/>
    <n v="211.001321144976"/>
    <n v="2.11001321144976E+16"/>
    <x v="369"/>
    <n v="85.8"/>
  </r>
  <r>
    <x v="1"/>
    <n v="51"/>
    <x v="0"/>
    <x v="7"/>
    <x v="1"/>
    <x v="2"/>
    <x v="1"/>
    <x v="6623"/>
    <x v="1"/>
    <x v="1"/>
    <n v="28.0877452092965"/>
    <n v="28.0877452092965"/>
    <n v="2.80877452092965E+16"/>
    <x v="5"/>
    <n v="6632"/>
    <s v="No"/>
    <x v="0"/>
    <n v="2276.1705748064001"/>
    <n v="2.2761705748064E+16"/>
    <n v="217.93565250262901"/>
    <n v="2.17935652502629E+16"/>
    <x v="262"/>
    <n v="93.5"/>
  </r>
  <r>
    <x v="1"/>
    <n v="54"/>
    <x v="1"/>
    <x v="1"/>
    <x v="3"/>
    <x v="0"/>
    <x v="1"/>
    <x v="6624"/>
    <x v="1"/>
    <x v="2"/>
    <n v="28.083324819489398"/>
    <n v="28.083324819489398"/>
    <n v="2.80833248194894E+16"/>
    <x v="5"/>
    <n v="6633"/>
    <s v="No"/>
    <x v="0"/>
    <n v="1955.0709881596399"/>
    <n v="1.95507098815964E+16"/>
    <n v="227.60272130180701"/>
    <n v="2.27602721301807E+16"/>
    <x v="128"/>
    <n v="89.6"/>
  </r>
  <r>
    <x v="1"/>
    <n v="57"/>
    <x v="0"/>
    <x v="7"/>
    <x v="3"/>
    <x v="0"/>
    <x v="0"/>
    <x v="6625"/>
    <x v="1"/>
    <x v="1"/>
    <n v="28.0740106790442"/>
    <n v="2.8074010679044199"/>
    <n v="2807401067904420"/>
    <x v="5"/>
    <n v="6634"/>
    <s v="No"/>
    <x v="0"/>
    <n v="220.35009002285099"/>
    <n v="2203500900228510"/>
    <n v="222.86330664745299"/>
    <n v="2.22863306647453E+16"/>
    <x v="185"/>
    <n v="90.9"/>
  </r>
  <r>
    <x v="1"/>
    <n v="57"/>
    <x v="1"/>
    <x v="9"/>
    <x v="1"/>
    <x v="0"/>
    <x v="0"/>
    <x v="6626"/>
    <x v="0"/>
    <x v="0"/>
    <n v="28.041704110500199"/>
    <n v="28.041704110500199"/>
    <n v="2.80417041105002E+16"/>
    <x v="5"/>
    <n v="6635"/>
    <s v="No"/>
    <x v="0"/>
    <n v="2414.2570200671198"/>
    <n v="2.41425702006712E+16"/>
    <n v="277.46155456657698"/>
    <n v="2.77461554566577E+16"/>
    <x v="297"/>
    <n v="92.6"/>
  </r>
  <r>
    <x v="1"/>
    <n v="56"/>
    <x v="0"/>
    <x v="10"/>
    <x v="2"/>
    <x v="3"/>
    <x v="0"/>
    <x v="6627"/>
    <x v="0"/>
    <x v="1"/>
    <n v="27.921816890894402"/>
    <n v="27.921816890894402"/>
    <n v="2.79218168908944E+16"/>
    <x v="5"/>
    <n v="6636"/>
    <s v="Si"/>
    <x v="1"/>
    <n v="2201.5455277771298"/>
    <n v="2.20154552777713E+16"/>
    <n v="259.99422017518498"/>
    <n v="2.59994220175185E+16"/>
    <x v="349"/>
    <n v="98.2"/>
  </r>
  <r>
    <x v="1"/>
    <n v="51"/>
    <x v="0"/>
    <x v="9"/>
    <x v="1"/>
    <x v="0"/>
    <x v="1"/>
    <x v="6628"/>
    <x v="1"/>
    <x v="1"/>
    <n v="27.9070863064366"/>
    <n v="27.9070863064366"/>
    <n v="2.79070863064366E+16"/>
    <x v="5"/>
    <n v="6637"/>
    <s v="No"/>
    <x v="0"/>
    <n v="2122.7494046689599"/>
    <n v="2.12274940466896E+16"/>
    <n v="234.82264058393699"/>
    <n v="2.34822640583937E+16"/>
    <x v="250"/>
    <n v="91.9"/>
  </r>
  <r>
    <x v="1"/>
    <n v="54"/>
    <x v="1"/>
    <x v="9"/>
    <x v="1"/>
    <x v="1"/>
    <x v="1"/>
    <x v="6629"/>
    <x v="1"/>
    <x v="0"/>
    <n v="27.899620359804398"/>
    <n v="27.899620359804398"/>
    <n v="2.78996203598044E+16"/>
    <x v="5"/>
    <n v="6638"/>
    <s v="No"/>
    <x v="0"/>
    <n v="1865.6319037716801"/>
    <n v="1.86563190377168E+16"/>
    <n v="204.54125450433901"/>
    <n v="2.04541254504339E+16"/>
    <x v="109"/>
    <n v="93.7"/>
  </r>
  <r>
    <x v="1"/>
    <n v="56"/>
    <x v="1"/>
    <x v="2"/>
    <x v="3"/>
    <x v="1"/>
    <x v="0"/>
    <x v="6630"/>
    <x v="1"/>
    <x v="1"/>
    <n v="27.880680898455399"/>
    <n v="27.880680898455399"/>
    <n v="2.78806808984554E+16"/>
    <x v="5"/>
    <n v="6639"/>
    <s v="No"/>
    <x v="0"/>
    <n v="1730.3206011325401"/>
    <n v="1.73032060113254E+16"/>
    <n v="207.46974070126299"/>
    <n v="2.07469740701263E+16"/>
    <x v="131"/>
    <n v="85.7"/>
  </r>
  <r>
    <x v="1"/>
    <n v="69"/>
    <x v="1"/>
    <x v="9"/>
    <x v="2"/>
    <x v="3"/>
    <x v="3"/>
    <x v="6631"/>
    <x v="0"/>
    <x v="3"/>
    <n v="27.855571572880102"/>
    <n v="2.78555715728801"/>
    <n v="2785557157288010"/>
    <x v="5"/>
    <n v="6640"/>
    <s v="No"/>
    <x v="0"/>
    <n v="207.285569340818"/>
    <n v="2072855693408180"/>
    <n v="24.154280913752299"/>
    <n v="2415428091375230"/>
    <x v="163"/>
    <n v="99.7"/>
  </r>
  <r>
    <x v="1"/>
    <n v="64"/>
    <x v="0"/>
    <x v="4"/>
    <x v="2"/>
    <x v="3"/>
    <x v="0"/>
    <x v="6632"/>
    <x v="0"/>
    <x v="3"/>
    <n v="27.8537730305653"/>
    <n v="27.8537730305653"/>
    <n v="2.78537730305653E+16"/>
    <x v="5"/>
    <n v="6641"/>
    <s v="No"/>
    <x v="0"/>
    <n v="2196.76121058839"/>
    <n v="2.19676121058839E+16"/>
    <n v="243.61747367811799"/>
    <n v="2.43617473678118E+16"/>
    <x v="381"/>
    <n v="101.3"/>
  </r>
  <r>
    <x v="1"/>
    <n v="64"/>
    <x v="0"/>
    <x v="5"/>
    <x v="3"/>
    <x v="0"/>
    <x v="0"/>
    <x v="6633"/>
    <x v="1"/>
    <x v="3"/>
    <n v="27.8338530863067"/>
    <n v="27.8338530863067"/>
    <n v="2.78338530863067E+16"/>
    <x v="5"/>
    <n v="6642"/>
    <s v="No"/>
    <x v="0"/>
    <n v="2200.1189662585998"/>
    <n v="2.2001189662586E+16"/>
    <n v="207.36065599304601"/>
    <n v="2.07360655993046E+16"/>
    <x v="350"/>
    <n v="92.9"/>
  </r>
  <r>
    <x v="1"/>
    <n v="72"/>
    <x v="0"/>
    <x v="3"/>
    <x v="2"/>
    <x v="3"/>
    <x v="3"/>
    <x v="6634"/>
    <x v="0"/>
    <x v="1"/>
    <n v="27.759310431369499"/>
    <n v="27.759310431369499"/>
    <n v="2.77593104313695E+16"/>
    <x v="5"/>
    <n v="6643"/>
    <s v="No"/>
    <x v="0"/>
    <n v="2445.3050591082401"/>
    <n v="2.44530505910824E+16"/>
    <n v="249.403384062756"/>
    <n v="2.49403384062756E+16"/>
    <x v="490"/>
    <n v="100"/>
  </r>
  <r>
    <x v="1"/>
    <n v="52"/>
    <x v="0"/>
    <x v="8"/>
    <x v="1"/>
    <x v="0"/>
    <x v="1"/>
    <x v="6635"/>
    <x v="1"/>
    <x v="1"/>
    <n v="27.689028882274101"/>
    <n v="27.689028882274101"/>
    <n v="2.76890288822741E+16"/>
    <x v="5"/>
    <n v="6644"/>
    <s v="No"/>
    <x v="0"/>
    <n v="2215.6420517679098"/>
    <n v="2.21564205176791E+16"/>
    <n v="250.42413493193499"/>
    <n v="2.50424134931935E+16"/>
    <x v="196"/>
    <n v="87.4"/>
  </r>
  <r>
    <x v="1"/>
    <n v="42"/>
    <x v="1"/>
    <x v="8"/>
    <x v="1"/>
    <x v="1"/>
    <x v="2"/>
    <x v="6636"/>
    <x v="1"/>
    <x v="2"/>
    <n v="27.683954151013999"/>
    <n v="27.683954151013999"/>
    <n v="2.7683954151014E+16"/>
    <x v="5"/>
    <n v="6645"/>
    <s v="No"/>
    <x v="0"/>
    <n v="1834.5018065937099"/>
    <n v="1.83450180659371E+16"/>
    <n v="26.789374987941201"/>
    <n v="2678937498794120"/>
    <x v="103"/>
    <n v="95.4"/>
  </r>
  <r>
    <x v="1"/>
    <n v="60"/>
    <x v="0"/>
    <x v="9"/>
    <x v="1"/>
    <x v="3"/>
    <x v="0"/>
    <x v="6637"/>
    <x v="0"/>
    <x v="0"/>
    <n v="27.617763043906201"/>
    <n v="27.617763043906201"/>
    <n v="2.76177630439062E+16"/>
    <x v="5"/>
    <n v="6646"/>
    <s v="No"/>
    <x v="0"/>
    <n v="2407.6827184037002"/>
    <n v="2.4076827184037E+16"/>
    <n v="255.62063162846999"/>
    <n v="2.5562063162847E+16"/>
    <x v="373"/>
    <n v="94.9"/>
  </r>
  <r>
    <x v="1"/>
    <n v="59"/>
    <x v="1"/>
    <x v="2"/>
    <x v="1"/>
    <x v="0"/>
    <x v="0"/>
    <x v="6638"/>
    <x v="1"/>
    <x v="3"/>
    <n v="27.612260990154496"/>
    <n v="2.7612260990154498"/>
    <n v="2761226099015450"/>
    <x v="5"/>
    <n v="6647"/>
    <s v="No"/>
    <x v="0"/>
    <n v="2192.9482640966798"/>
    <n v="2.19294826409668E+16"/>
    <n v="19.804905819697201"/>
    <n v="1980490581969720"/>
    <x v="289"/>
    <n v="94.1"/>
  </r>
  <r>
    <x v="1"/>
    <n v="60"/>
    <x v="1"/>
    <x v="7"/>
    <x v="1"/>
    <x v="0"/>
    <x v="0"/>
    <x v="6639"/>
    <x v="0"/>
    <x v="1"/>
    <n v="27.602780158172902"/>
    <n v="27.602780158172902"/>
    <n v="2.76027801581729E+16"/>
    <x v="5"/>
    <n v="6648"/>
    <s v="No"/>
    <x v="0"/>
    <n v="1750.9075692423"/>
    <n v="1.7509075692423E+16"/>
    <n v="220.782114589526"/>
    <n v="2.20782114589526E+16"/>
    <x v="148"/>
    <n v="90.7"/>
  </r>
  <r>
    <x v="1"/>
    <n v="67"/>
    <x v="0"/>
    <x v="6"/>
    <x v="1"/>
    <x v="3"/>
    <x v="3"/>
    <x v="6640"/>
    <x v="0"/>
    <x v="3"/>
    <n v="27.594931918877698"/>
    <n v="27.594931918877698"/>
    <n v="2.75949319188777E+16"/>
    <x v="5"/>
    <n v="6649"/>
    <s v="Si"/>
    <x v="1"/>
    <n v="2214.6944419963002"/>
    <n v="2.2146944419963E+16"/>
    <n v="250.56638494630101"/>
    <n v="2.50566384946301E+16"/>
    <x v="458"/>
    <n v="100.1"/>
  </r>
  <r>
    <x v="1"/>
    <n v="53"/>
    <x v="0"/>
    <x v="6"/>
    <x v="1"/>
    <x v="1"/>
    <x v="1"/>
    <x v="6641"/>
    <x v="1"/>
    <x v="2"/>
    <n v="27.561521239619001"/>
    <n v="27.561521239619001"/>
    <n v="2.7561521239619E+16"/>
    <x v="5"/>
    <n v="6650"/>
    <s v="No"/>
    <x v="0"/>
    <n v="2057.0531009475098"/>
    <n v="2.05705310094751E+16"/>
    <n v="238.69175348545301"/>
    <n v="2.38691753485453E+16"/>
    <x v="82"/>
    <n v="85.7"/>
  </r>
  <r>
    <x v="1"/>
    <n v="42"/>
    <x v="1"/>
    <x v="1"/>
    <x v="1"/>
    <x v="3"/>
    <x v="2"/>
    <x v="6642"/>
    <x v="0"/>
    <x v="0"/>
    <n v="27.550885942409899"/>
    <n v="27.550885942409899"/>
    <n v="2.75508859424099E+16"/>
    <x v="5"/>
    <n v="6651"/>
    <s v="No"/>
    <x v="0"/>
    <n v="220.11932533393301"/>
    <n v="2201193253339330"/>
    <n v="244.93314347919801"/>
    <n v="2.44933143479198E+16"/>
    <x v="127"/>
    <n v="89.4"/>
  </r>
  <r>
    <x v="1"/>
    <n v="51"/>
    <x v="1"/>
    <x v="2"/>
    <x v="1"/>
    <x v="1"/>
    <x v="1"/>
    <x v="6643"/>
    <x v="1"/>
    <x v="2"/>
    <n v="27.5495190173602"/>
    <n v="27.5495190173602"/>
    <n v="2.75495190173602E+16"/>
    <x v="5"/>
    <n v="6652"/>
    <s v="No"/>
    <x v="0"/>
    <n v="222.92924089926399"/>
    <n v="2229292408992640"/>
    <n v="238.68044636842001"/>
    <n v="2.3868044636842E+16"/>
    <x v="97"/>
    <n v="91.2"/>
  </r>
  <r>
    <x v="1"/>
    <n v="50"/>
    <x v="0"/>
    <x v="5"/>
    <x v="2"/>
    <x v="3"/>
    <x v="1"/>
    <x v="6644"/>
    <x v="0"/>
    <x v="1"/>
    <n v="27.431031503198099"/>
    <n v="27.431031503198099"/>
    <n v="2.74310315031981E+16"/>
    <x v="5"/>
    <n v="6653"/>
    <s v="No"/>
    <x v="0"/>
    <n v="2393.1359796473798"/>
    <n v="2.39313597964738E+16"/>
    <n v="24.476122608914501"/>
    <n v="2447612260891450"/>
    <x v="146"/>
    <n v="97.8"/>
  </r>
  <r>
    <x v="1"/>
    <n v="55"/>
    <x v="0"/>
    <x v="11"/>
    <x v="1"/>
    <x v="0"/>
    <x v="0"/>
    <x v="6645"/>
    <x v="1"/>
    <x v="0"/>
    <n v="27.405600590023699"/>
    <n v="27.405600590023699"/>
    <n v="2.74056005900237E+16"/>
    <x v="5"/>
    <n v="6654"/>
    <s v="No"/>
    <x v="0"/>
    <n v="2231.7859558641399"/>
    <n v="2.23178595586414E+16"/>
    <n v="243.583433529432"/>
    <n v="2.43583433529432E+16"/>
    <x v="8"/>
    <n v="96.9"/>
  </r>
  <r>
    <x v="1"/>
    <n v="63"/>
    <x v="0"/>
    <x v="9"/>
    <x v="0"/>
    <x v="0"/>
    <x v="0"/>
    <x v="6646"/>
    <x v="0"/>
    <x v="0"/>
    <n v="27.405416499461499"/>
    <n v="27.405416499461499"/>
    <n v="2.74054164994615E+16"/>
    <x v="5"/>
    <n v="6655"/>
    <s v="Si"/>
    <x v="1"/>
    <n v="2337.3536201393999"/>
    <n v="2.3373536201394E+16"/>
    <n v="26.543731263323298"/>
    <n v="2654373126332330"/>
    <x v="420"/>
    <n v="102.4"/>
  </r>
  <r>
    <x v="1"/>
    <n v="44"/>
    <x v="1"/>
    <x v="0"/>
    <x v="1"/>
    <x v="0"/>
    <x v="2"/>
    <x v="6647"/>
    <x v="0"/>
    <x v="2"/>
    <n v="27.374000441090701"/>
    <n v="27.374000441090701"/>
    <n v="2.73740004410907E+16"/>
    <x v="5"/>
    <n v="6656"/>
    <s v="No"/>
    <x v="0"/>
    <n v="202.08677784771101"/>
    <n v="2020867778477110"/>
    <n v="224.745385742888"/>
    <n v="2.24745385742888E+16"/>
    <x v="175"/>
    <n v="88.9"/>
  </r>
  <r>
    <x v="1"/>
    <n v="44"/>
    <x v="1"/>
    <x v="7"/>
    <x v="1"/>
    <x v="3"/>
    <x v="2"/>
    <x v="6648"/>
    <x v="0"/>
    <x v="2"/>
    <n v="27.3632940334303"/>
    <n v="2.7363294033430301"/>
    <n v="2736329403343030"/>
    <x v="5"/>
    <n v="6657"/>
    <s v="No"/>
    <x v="0"/>
    <n v="2271.8496528984801"/>
    <n v="2.27184965289848E+16"/>
    <n v="243.32812836279001"/>
    <n v="2.4332812836279E+16"/>
    <x v="194"/>
    <n v="96.4"/>
  </r>
  <r>
    <x v="1"/>
    <n v="57"/>
    <x v="0"/>
    <x v="6"/>
    <x v="1"/>
    <x v="2"/>
    <x v="0"/>
    <x v="6649"/>
    <x v="0"/>
    <x v="2"/>
    <n v="27.330489725790301"/>
    <n v="2.7330489725790299"/>
    <n v="2733048972579030"/>
    <x v="5"/>
    <n v="6658"/>
    <s v="No"/>
    <x v="0"/>
    <n v="2334.0835162091298"/>
    <n v="2.33408351620913E+16"/>
    <n v="224.196262322042"/>
    <n v="2.24196262322042E+16"/>
    <x v="70"/>
    <n v="96.9"/>
  </r>
  <r>
    <x v="1"/>
    <n v="40"/>
    <x v="1"/>
    <x v="2"/>
    <x v="1"/>
    <x v="2"/>
    <x v="2"/>
    <x v="6650"/>
    <x v="0"/>
    <x v="2"/>
    <n v="27.306812794180001"/>
    <n v="2.730681279418"/>
    <n v="2730681279418000"/>
    <x v="5"/>
    <n v="6659"/>
    <s v="No"/>
    <x v="0"/>
    <n v="2038.1582548215499"/>
    <n v="2.03815825482155E+16"/>
    <n v="223.812720270613"/>
    <n v="2.23812720270613E+16"/>
    <x v="72"/>
    <n v="92.4"/>
  </r>
  <r>
    <x v="1"/>
    <n v="59"/>
    <x v="1"/>
    <x v="1"/>
    <x v="1"/>
    <x v="2"/>
    <x v="0"/>
    <x v="6651"/>
    <x v="1"/>
    <x v="1"/>
    <n v="27.2854771779249"/>
    <n v="27.2854771779249"/>
    <n v="2.72854771779249E+16"/>
    <x v="5"/>
    <n v="6660"/>
    <s v="No"/>
    <x v="0"/>
    <n v="2039.3241342889501"/>
    <n v="2.03932413428895E+16"/>
    <n v="234.48703396045499"/>
    <n v="2.34487033960455E+16"/>
    <x v="254"/>
    <n v="88.5"/>
  </r>
  <r>
    <x v="1"/>
    <n v="58"/>
    <x v="0"/>
    <x v="0"/>
    <x v="2"/>
    <x v="0"/>
    <x v="0"/>
    <x v="6652"/>
    <x v="0"/>
    <x v="2"/>
    <n v="27.256019686502899"/>
    <n v="27.256019686502899"/>
    <n v="2.72560196865029E+16"/>
    <x v="5"/>
    <n v="6661"/>
    <s v="No"/>
    <x v="0"/>
    <n v="2339.10295511604"/>
    <n v="2.33910295511604E+16"/>
    <n v="22.654888151587802"/>
    <n v="2265488815158780"/>
    <x v="58"/>
    <n v="96.5"/>
  </r>
  <r>
    <x v="1"/>
    <n v="55"/>
    <x v="0"/>
    <x v="9"/>
    <x v="3"/>
    <x v="3"/>
    <x v="0"/>
    <x v="6653"/>
    <x v="0"/>
    <x v="0"/>
    <n v="27.1941792340921"/>
    <n v="27.1941792340921"/>
    <n v="2.71941792340921E+16"/>
    <x v="5"/>
    <n v="6662"/>
    <s v="No"/>
    <x v="0"/>
    <n v="2132.86688239253"/>
    <n v="2.13286688239253E+16"/>
    <n v="250.95973529153599"/>
    <n v="2.50959735291536E+16"/>
    <x v="7"/>
    <n v="95.7"/>
  </r>
  <r>
    <x v="1"/>
    <n v="52"/>
    <x v="1"/>
    <x v="8"/>
    <x v="1"/>
    <x v="2"/>
    <x v="1"/>
    <x v="6654"/>
    <x v="1"/>
    <x v="1"/>
    <n v="27.159545996526699"/>
    <n v="27.159545996526699"/>
    <n v="2.71595459965267E+16"/>
    <x v="5"/>
    <n v="6663"/>
    <s v="No"/>
    <x v="0"/>
    <n v="167.23569408004801"/>
    <n v="1672356940800480"/>
    <n v="18.609089204600501"/>
    <n v="1860908920460050"/>
    <x v="383"/>
    <n v="87.2"/>
  </r>
  <r>
    <x v="1"/>
    <n v="70"/>
    <x v="0"/>
    <x v="5"/>
    <x v="2"/>
    <x v="3"/>
    <x v="3"/>
    <x v="6655"/>
    <x v="0"/>
    <x v="1"/>
    <n v="27.145784854687498"/>
    <n v="27.145784854687498"/>
    <n v="2.71457848546875E+16"/>
    <x v="5"/>
    <n v="6664"/>
    <s v="No"/>
    <x v="0"/>
    <n v="2256.47377284816"/>
    <n v="2.25647377284816E+16"/>
    <n v="2.4393034323519398"/>
    <n v="243930343235194"/>
    <x v="444"/>
    <n v="106.2"/>
  </r>
  <r>
    <x v="1"/>
    <n v="50"/>
    <x v="1"/>
    <x v="13"/>
    <x v="1"/>
    <x v="0"/>
    <x v="1"/>
    <x v="6656"/>
    <x v="0"/>
    <x v="1"/>
    <n v="27.114001394410099"/>
    <n v="27.114001394410099"/>
    <n v="2.71140013944101E+16"/>
    <x v="5"/>
    <n v="6665"/>
    <s v="No"/>
    <x v="0"/>
    <n v="2359.8090053932501"/>
    <n v="2.35980900539325E+16"/>
    <n v="23.498315594313301"/>
    <n v="2349831559431330"/>
    <x v="24"/>
    <n v="92.5"/>
  </r>
  <r>
    <x v="1"/>
    <n v="50"/>
    <x v="0"/>
    <x v="5"/>
    <x v="3"/>
    <x v="0"/>
    <x v="1"/>
    <x v="6657"/>
    <x v="0"/>
    <x v="2"/>
    <n v="27.102988362001"/>
    <n v="27.102988362001"/>
    <n v="2.7102988362001E+16"/>
    <x v="5"/>
    <n v="6666"/>
    <s v="No"/>
    <x v="0"/>
    <n v="231.47810318821999"/>
    <n v="2314781031882200"/>
    <n v="23.449294927983601"/>
    <n v="2344929492798360"/>
    <x v="179"/>
    <n v="92.5"/>
  </r>
  <r>
    <x v="1"/>
    <n v="62"/>
    <x v="0"/>
    <x v="5"/>
    <x v="2"/>
    <x v="3"/>
    <x v="0"/>
    <x v="6658"/>
    <x v="0"/>
    <x v="1"/>
    <n v="27.0926518426208"/>
    <n v="27.0926518426208"/>
    <n v="2.70926518426208E+16"/>
    <x v="5"/>
    <n v="6667"/>
    <s v="No"/>
    <x v="0"/>
    <n v="201.56762473974899"/>
    <n v="2015676247397490"/>
    <n v="245.10283511642601"/>
    <n v="2.45102835116426E+16"/>
    <x v="212"/>
    <n v="100.9"/>
  </r>
  <r>
    <x v="1"/>
    <n v="70"/>
    <x v="0"/>
    <x v="5"/>
    <x v="3"/>
    <x v="3"/>
    <x v="3"/>
    <x v="6659"/>
    <x v="0"/>
    <x v="3"/>
    <n v="27.081614446624599"/>
    <n v="27.081614446624599"/>
    <n v="2.70816144466246E+16"/>
    <x v="5"/>
    <n v="6668"/>
    <s v="No"/>
    <x v="0"/>
    <n v="2003.8151129714199"/>
    <n v="2.00381511297142E+16"/>
    <n v="243.059481652919"/>
    <n v="2.43059481652919E+16"/>
    <x v="356"/>
    <n v="104.9"/>
  </r>
  <r>
    <x v="1"/>
    <n v="54"/>
    <x v="1"/>
    <x v="9"/>
    <x v="1"/>
    <x v="3"/>
    <x v="1"/>
    <x v="6660"/>
    <x v="1"/>
    <x v="3"/>
    <n v="27.065465436618901"/>
    <n v="27.065465436618901"/>
    <n v="2.70654654366189E+16"/>
    <x v="5"/>
    <n v="6669"/>
    <s v="No"/>
    <x v="0"/>
    <n v="2075.5600787697799"/>
    <n v="2.07556007876978E+16"/>
    <n v="221.22163329481"/>
    <n v="2.2122163329481E+16"/>
    <x v="10"/>
    <n v="88.5"/>
  </r>
  <r>
    <x v="1"/>
    <n v="60"/>
    <x v="0"/>
    <x v="0"/>
    <x v="1"/>
    <x v="0"/>
    <x v="0"/>
    <x v="6661"/>
    <x v="0"/>
    <x v="1"/>
    <n v="27.039625862545503"/>
    <n v="0.27039625862545502"/>
    <n v="270396258625455"/>
    <x v="5"/>
    <n v="6670"/>
    <s v="No"/>
    <x v="0"/>
    <n v="219.22562646801501"/>
    <n v="2192256264680150"/>
    <n v="24.424792922882101"/>
    <n v="2442479292288210"/>
    <x v="23"/>
    <n v="92.1"/>
  </r>
  <r>
    <x v="1"/>
    <n v="71"/>
    <x v="0"/>
    <x v="10"/>
    <x v="2"/>
    <x v="3"/>
    <x v="3"/>
    <x v="6662"/>
    <x v="0"/>
    <x v="3"/>
    <n v="27.019154433771501"/>
    <n v="27.019154433771501"/>
    <n v="2.70191544337715E+16"/>
    <x v="5"/>
    <n v="6671"/>
    <s v="Si"/>
    <x v="1"/>
    <n v="2046.25577109956"/>
    <n v="2.04625577109956E+16"/>
    <n v="25.089370862597999"/>
    <n v="2508937086259800"/>
    <x v="351"/>
    <n v="102.8"/>
  </r>
  <r>
    <x v="1"/>
    <n v="62"/>
    <x v="1"/>
    <x v="2"/>
    <x v="3"/>
    <x v="0"/>
    <x v="0"/>
    <x v="6663"/>
    <x v="0"/>
    <x v="1"/>
    <n v="27.015206671529199"/>
    <n v="27.015206671529199"/>
    <n v="2.70152066715292E+16"/>
    <x v="5"/>
    <n v="6672"/>
    <s v="No"/>
    <x v="0"/>
    <n v="218.236215773438"/>
    <n v="2182362157734380"/>
    <n v="294.85337261775697"/>
    <n v="2.94853372617757E+16"/>
    <x v="6"/>
    <n v="92.4"/>
  </r>
  <r>
    <x v="1"/>
    <n v="46"/>
    <x v="0"/>
    <x v="11"/>
    <x v="1"/>
    <x v="0"/>
    <x v="1"/>
    <x v="6664"/>
    <x v="1"/>
    <x v="3"/>
    <n v="26.970813109240002"/>
    <n v="2.6970813109240002"/>
    <n v="2697081310924000"/>
    <x v="5"/>
    <n v="6673"/>
    <s v="No"/>
    <x v="0"/>
    <n v="1819.7940736917701"/>
    <n v="1.81979407369177E+16"/>
    <n v="208.75711304614001"/>
    <n v="2.0875711304614E+16"/>
    <x v="175"/>
    <n v="92.3"/>
  </r>
  <r>
    <x v="1"/>
    <n v="51"/>
    <x v="1"/>
    <x v="5"/>
    <x v="1"/>
    <x v="3"/>
    <x v="1"/>
    <x v="6665"/>
    <x v="1"/>
    <x v="3"/>
    <n v="26.9644437998633"/>
    <n v="26.9644437998633"/>
    <n v="2.69644437998633E+16"/>
    <x v="5"/>
    <n v="6674"/>
    <s v="No"/>
    <x v="0"/>
    <n v="1909.7089893089701"/>
    <n v="1.90970898930897E+16"/>
    <n v="21.263887138318498"/>
    <n v="2126388713831850"/>
    <x v="461"/>
    <n v="84.9"/>
  </r>
  <r>
    <x v="1"/>
    <n v="48"/>
    <x v="0"/>
    <x v="5"/>
    <x v="1"/>
    <x v="1"/>
    <x v="1"/>
    <x v="6666"/>
    <x v="1"/>
    <x v="2"/>
    <n v="26.941082408004903"/>
    <n v="0.26941082408004902"/>
    <n v="269410824080049"/>
    <x v="5"/>
    <n v="6675"/>
    <s v="No"/>
    <x v="0"/>
    <n v="2001.7383702993"/>
    <n v="2.0017383702993E+16"/>
    <n v="20.8828417055947"/>
    <n v="2088284170559470"/>
    <x v="85"/>
    <n v="97"/>
  </r>
  <r>
    <x v="1"/>
    <n v="48"/>
    <x v="0"/>
    <x v="5"/>
    <x v="2"/>
    <x v="0"/>
    <x v="1"/>
    <x v="6667"/>
    <x v="1"/>
    <x v="1"/>
    <n v="26.918280247864899"/>
    <n v="26.918280247864899"/>
    <n v="2.69182802478649E+16"/>
    <x v="5"/>
    <n v="6676"/>
    <s v="No"/>
    <x v="0"/>
    <n v="2218.2077639867098"/>
    <n v="2.21820776398671E+16"/>
    <n v="200.03353360205099"/>
    <n v="2.00033533602051E+16"/>
    <x v="68"/>
    <n v="94.7"/>
  </r>
  <r>
    <x v="1"/>
    <n v="44"/>
    <x v="0"/>
    <x v="11"/>
    <x v="1"/>
    <x v="2"/>
    <x v="2"/>
    <x v="6668"/>
    <x v="2"/>
    <x v="3"/>
    <n v="26.881482974930499"/>
    <n v="26.881482974930499"/>
    <n v="2.68814829749305E+16"/>
    <x v="5"/>
    <n v="6677"/>
    <s v="No"/>
    <x v="0"/>
    <n v="2024.1704645929001"/>
    <n v="2.0241704645929E+16"/>
    <n v="20.198189529928101"/>
    <n v="2019818952992810"/>
    <x v="608"/>
    <n v="87.6"/>
  </r>
  <r>
    <x v="1"/>
    <n v="56"/>
    <x v="0"/>
    <x v="2"/>
    <x v="0"/>
    <x v="3"/>
    <x v="0"/>
    <x v="6669"/>
    <x v="0"/>
    <x v="2"/>
    <n v="26.830213798332601"/>
    <n v="26.830213798332601"/>
    <n v="2.68302137983326E+16"/>
    <x v="5"/>
    <n v="6678"/>
    <s v="No"/>
    <x v="0"/>
    <n v="2214.4537548602202"/>
    <n v="2.21445375486022E+16"/>
    <n v="256.64902087852403"/>
    <n v="2.56649020878524E+16"/>
    <x v="428"/>
    <n v="99.3"/>
  </r>
  <r>
    <x v="1"/>
    <n v="59"/>
    <x v="0"/>
    <x v="4"/>
    <x v="3"/>
    <x v="0"/>
    <x v="0"/>
    <x v="6670"/>
    <x v="1"/>
    <x v="1"/>
    <n v="26.815043725098501"/>
    <n v="26.815043725098501"/>
    <n v="2.68150437250985E+16"/>
    <x v="5"/>
    <n v="6679"/>
    <s v="No"/>
    <x v="0"/>
    <n v="2095.1301558132"/>
    <n v="2.0951301558132E+16"/>
    <n v="19.564368613564099"/>
    <n v="1956436861356410"/>
    <x v="50"/>
    <n v="92.4"/>
  </r>
  <r>
    <x v="1"/>
    <n v="70"/>
    <x v="1"/>
    <x v="5"/>
    <x v="1"/>
    <x v="2"/>
    <x v="3"/>
    <x v="6671"/>
    <x v="1"/>
    <x v="1"/>
    <n v="26.776151436503898"/>
    <n v="26.776151436503898"/>
    <n v="2.67761514365039E+16"/>
    <x v="5"/>
    <n v="6680"/>
    <s v="No"/>
    <x v="0"/>
    <n v="2002.48079501092"/>
    <n v="2.00248079501092E+16"/>
    <n v="18.776637982686601"/>
    <n v="1877663798268660"/>
    <x v="328"/>
    <n v="103.8"/>
  </r>
  <r>
    <x v="1"/>
    <n v="53"/>
    <x v="0"/>
    <x v="5"/>
    <x v="1"/>
    <x v="2"/>
    <x v="1"/>
    <x v="2785"/>
    <x v="0"/>
    <x v="0"/>
    <n v="26.694200074327501"/>
    <n v="2.6694200074327501"/>
    <n v="2669420007432750"/>
    <x v="5"/>
    <n v="6681"/>
    <s v="No"/>
    <x v="0"/>
    <n v="194.16496208609101"/>
    <n v="1941649620860910"/>
    <n v="21.772233448980799"/>
    <n v="2177223344898080"/>
    <x v="166"/>
    <n v="81.599999999999994"/>
  </r>
  <r>
    <x v="1"/>
    <n v="50"/>
    <x v="1"/>
    <x v="2"/>
    <x v="1"/>
    <x v="3"/>
    <x v="1"/>
    <x v="6672"/>
    <x v="0"/>
    <x v="3"/>
    <n v="26.670473101208302"/>
    <n v="26.670473101208302"/>
    <n v="2667047310120830"/>
    <x v="5"/>
    <n v="6682"/>
    <s v="No"/>
    <x v="0"/>
    <n v="224.43329777945399"/>
    <n v="2244332977794540"/>
    <n v="25.674224476276301"/>
    <n v="2567422447627630"/>
    <x v="353"/>
    <n v="82.8"/>
  </r>
  <r>
    <x v="1"/>
    <n v="50"/>
    <x v="1"/>
    <x v="9"/>
    <x v="1"/>
    <x v="0"/>
    <x v="1"/>
    <x v="6673"/>
    <x v="0"/>
    <x v="2"/>
    <n v="26.661140543681999"/>
    <n v="26.661140543681999"/>
    <n v="2.6661140543682E+16"/>
    <x v="5"/>
    <n v="6683"/>
    <s v="No"/>
    <x v="0"/>
    <n v="2156.4339917451398"/>
    <n v="2.15643399174514E+16"/>
    <n v="279.141643420116"/>
    <n v="2.79141643420116E+16"/>
    <x v="188"/>
    <n v="90.8"/>
  </r>
  <r>
    <x v="1"/>
    <n v="44"/>
    <x v="1"/>
    <x v="2"/>
    <x v="1"/>
    <x v="1"/>
    <x v="2"/>
    <x v="6674"/>
    <x v="1"/>
    <x v="2"/>
    <n v="26.6445033628254"/>
    <n v="2.66445033628254"/>
    <n v="2664450336282540"/>
    <x v="5"/>
    <n v="6684"/>
    <s v="No"/>
    <x v="0"/>
    <n v="179.18384133824401"/>
    <n v="1791838413382440"/>
    <n v="191.598929221378"/>
    <n v="1.91598929221378E+16"/>
    <x v="249"/>
    <n v="79.400000000000006"/>
  </r>
  <r>
    <x v="1"/>
    <n v="72"/>
    <x v="1"/>
    <x v="6"/>
    <x v="2"/>
    <x v="0"/>
    <x v="3"/>
    <x v="6675"/>
    <x v="0"/>
    <x v="1"/>
    <n v="26.539868819515902"/>
    <n v="2.6539868819515902"/>
    <n v="2653986881951590"/>
    <x v="5"/>
    <n v="6685"/>
    <s v="No"/>
    <x v="0"/>
    <n v="2334.6725707031401"/>
    <n v="2.33467257070314E+16"/>
    <n v="245.21077426417"/>
    <n v="2.4521077426417E+16"/>
    <x v="377"/>
    <n v="101.1"/>
  </r>
  <r>
    <x v="1"/>
    <n v="63"/>
    <x v="0"/>
    <x v="2"/>
    <x v="1"/>
    <x v="2"/>
    <x v="0"/>
    <x v="6676"/>
    <x v="2"/>
    <x v="3"/>
    <n v="26.5270520273105"/>
    <n v="26.5270520273105"/>
    <n v="2652705202731050"/>
    <x v="5"/>
    <n v="6686"/>
    <s v="No"/>
    <x v="0"/>
    <n v="1966.26561102092"/>
    <n v="1.96626561102092E+16"/>
    <n v="17.8515113016791"/>
    <n v="1785151130167910"/>
    <x v="37"/>
    <n v="92.8"/>
  </r>
  <r>
    <x v="1"/>
    <n v="53"/>
    <x v="1"/>
    <x v="5"/>
    <x v="1"/>
    <x v="1"/>
    <x v="1"/>
    <x v="6677"/>
    <x v="2"/>
    <x v="3"/>
    <n v="26.504447841496301"/>
    <n v="26.504447841496301"/>
    <n v="2.65044478414963E+16"/>
    <x v="5"/>
    <n v="6687"/>
    <s v="No"/>
    <x v="0"/>
    <n v="173.966298380268"/>
    <n v="1739662983802680"/>
    <n v="169.128029387776"/>
    <n v="1.69128029387776E+16"/>
    <x v="262"/>
    <n v="81.400000000000006"/>
  </r>
  <r>
    <x v="1"/>
    <n v="47"/>
    <x v="0"/>
    <x v="5"/>
    <x v="0"/>
    <x v="2"/>
    <x v="1"/>
    <x v="6678"/>
    <x v="0"/>
    <x v="0"/>
    <n v="26.426358897356899"/>
    <n v="26.426358897356899"/>
    <n v="2.64263588973569E+16"/>
    <x v="5"/>
    <n v="6688"/>
    <s v="No"/>
    <x v="0"/>
    <n v="2084.95490446043"/>
    <n v="2.08495490446043E+16"/>
    <n v="213.67701624389301"/>
    <n v="2.13677016243893E+16"/>
    <x v="367"/>
    <n v="94.4"/>
  </r>
  <r>
    <x v="1"/>
    <n v="64"/>
    <x v="1"/>
    <x v="0"/>
    <x v="1"/>
    <x v="0"/>
    <x v="0"/>
    <x v="6679"/>
    <x v="0"/>
    <x v="1"/>
    <n v="26.4093522242053"/>
    <n v="26.4093522242053"/>
    <n v="2.64093522242053E+16"/>
    <x v="5"/>
    <n v="6689"/>
    <s v="No"/>
    <x v="0"/>
    <n v="196.27204416113699"/>
    <n v="1962720441611370"/>
    <n v="23.1776703781021"/>
    <n v="2317767037810210"/>
    <x v="262"/>
    <n v="97.4"/>
  </r>
  <r>
    <x v="1"/>
    <n v="62"/>
    <x v="0"/>
    <x v="2"/>
    <x v="1"/>
    <x v="2"/>
    <x v="0"/>
    <x v="6680"/>
    <x v="1"/>
    <x v="1"/>
    <n v="26.394103695879799"/>
    <n v="26.394103695879799"/>
    <n v="2639410369587980"/>
    <x v="5"/>
    <n v="6690"/>
    <s v="No"/>
    <x v="0"/>
    <n v="2031.04457599737"/>
    <n v="2.03104457599737E+16"/>
    <n v="238.943085403971"/>
    <n v="2.38943085403971E+16"/>
    <x v="102"/>
    <n v="90.7"/>
  </r>
  <r>
    <x v="1"/>
    <n v="53"/>
    <x v="1"/>
    <x v="0"/>
    <x v="1"/>
    <x v="0"/>
    <x v="1"/>
    <x v="6681"/>
    <x v="0"/>
    <x v="1"/>
    <n v="26.367161439784301"/>
    <n v="26.367161439784301"/>
    <n v="2.63671614397843E+16"/>
    <x v="5"/>
    <n v="6691"/>
    <s v="No"/>
    <x v="0"/>
    <n v="200.32520320132801"/>
    <n v="2003252032013280"/>
    <n v="199.03756353774"/>
    <n v="1.9903756353774E+16"/>
    <x v="443"/>
    <n v="87.1"/>
  </r>
  <r>
    <x v="1"/>
    <n v="59"/>
    <x v="0"/>
    <x v="1"/>
    <x v="1"/>
    <x v="2"/>
    <x v="0"/>
    <x v="6682"/>
    <x v="1"/>
    <x v="1"/>
    <n v="26.344361294785902"/>
    <n v="26.344361294785902"/>
    <n v="2.63443612947859E+16"/>
    <x v="5"/>
    <n v="6692"/>
    <s v="No"/>
    <x v="0"/>
    <n v="2027.88700866572"/>
    <n v="2.02788700866572E+16"/>
    <n v="197.72374421116101"/>
    <n v="1.97723744211161E+16"/>
    <x v="44"/>
    <n v="92.8"/>
  </r>
  <r>
    <x v="1"/>
    <n v="37"/>
    <x v="0"/>
    <x v="2"/>
    <x v="1"/>
    <x v="2"/>
    <x v="2"/>
    <x v="6683"/>
    <x v="0"/>
    <x v="2"/>
    <n v="26.336361076090999"/>
    <n v="26.336361076090999"/>
    <n v="2.6336361076091E+16"/>
    <x v="5"/>
    <n v="6693"/>
    <s v="No"/>
    <x v="0"/>
    <n v="2177.59092019939"/>
    <n v="2.17759092019939E+16"/>
    <n v="2.305194741908E-2"/>
    <n v="2305194741908"/>
    <x v="151"/>
    <n v="83.7"/>
  </r>
  <r>
    <x v="1"/>
    <n v="60"/>
    <x v="1"/>
    <x v="2"/>
    <x v="1"/>
    <x v="1"/>
    <x v="0"/>
    <x v="6684"/>
    <x v="1"/>
    <x v="1"/>
    <n v="26.311290745442701"/>
    <n v="26.311290745442701"/>
    <n v="2.63112907454427E+16"/>
    <x v="5"/>
    <n v="6694"/>
    <s v="No"/>
    <x v="0"/>
    <n v="183.69501080154399"/>
    <n v="1836950108015440"/>
    <n v="190.73478563793199"/>
    <n v="1.90734785637932E+16"/>
    <x v="211"/>
    <n v="87.1"/>
  </r>
  <r>
    <x v="1"/>
    <n v="52"/>
    <x v="0"/>
    <x v="2"/>
    <x v="3"/>
    <x v="2"/>
    <x v="1"/>
    <x v="6685"/>
    <x v="1"/>
    <x v="1"/>
    <n v="26.2800248148727"/>
    <n v="26.2800248148727"/>
    <n v="2.62800248148727E+16"/>
    <x v="5"/>
    <n v="6695"/>
    <s v="No"/>
    <x v="0"/>
    <n v="1990.20559541533"/>
    <n v="1.99020559541533E+16"/>
    <n v="180.14632290391901"/>
    <n v="1.80146322903919E+16"/>
    <x v="175"/>
    <n v="90.2"/>
  </r>
  <r>
    <x v="1"/>
    <n v="48"/>
    <x v="1"/>
    <x v="10"/>
    <x v="1"/>
    <x v="3"/>
    <x v="1"/>
    <x v="6686"/>
    <x v="0"/>
    <x v="0"/>
    <n v="26.251033286598702"/>
    <n v="26.251033286598702"/>
    <n v="2625103328659870"/>
    <x v="5"/>
    <n v="6696"/>
    <s v="No"/>
    <x v="0"/>
    <n v="2012.1370851612101"/>
    <n v="2.01213708516121E+16"/>
    <n v="27.205592317737501"/>
    <n v="2720559231773750"/>
    <x v="155"/>
    <n v="90"/>
  </r>
  <r>
    <x v="1"/>
    <n v="57"/>
    <x v="0"/>
    <x v="6"/>
    <x v="1"/>
    <x v="0"/>
    <x v="0"/>
    <x v="6687"/>
    <x v="0"/>
    <x v="3"/>
    <n v="26.249645540352098"/>
    <n v="26.249645540352098"/>
    <n v="2.62496455403521E+16"/>
    <x v="5"/>
    <n v="6697"/>
    <s v="No"/>
    <x v="0"/>
    <n v="1999.5131324341801"/>
    <n v="1.99951313243418E+16"/>
    <n v="21.2233771114552"/>
    <n v="2122337711145520"/>
    <x v="13"/>
    <n v="90"/>
  </r>
  <r>
    <x v="1"/>
    <n v="48"/>
    <x v="1"/>
    <x v="13"/>
    <x v="1"/>
    <x v="0"/>
    <x v="1"/>
    <x v="6688"/>
    <x v="0"/>
    <x v="3"/>
    <n v="26.246969838726098"/>
    <n v="26.246969838726098"/>
    <n v="2.62469698387261E+16"/>
    <x v="5"/>
    <n v="6698"/>
    <s v="No"/>
    <x v="0"/>
    <n v="2147.8274680281402"/>
    <n v="2.14782746802814E+16"/>
    <n v="216.24110227848499"/>
    <n v="2.16241102278485E+16"/>
    <x v="233"/>
    <n v="87.3"/>
  </r>
  <r>
    <x v="1"/>
    <n v="50"/>
    <x v="0"/>
    <x v="6"/>
    <x v="1"/>
    <x v="2"/>
    <x v="1"/>
    <x v="6689"/>
    <x v="1"/>
    <x v="1"/>
    <n v="26.2210501922102"/>
    <n v="2.6221050192210198"/>
    <n v="2622105019221020"/>
    <x v="5"/>
    <n v="6699"/>
    <s v="No"/>
    <x v="0"/>
    <n v="1863.06270146417"/>
    <n v="1.86306270146417E+16"/>
    <n v="184.112163456975"/>
    <n v="1.84112163456975E+16"/>
    <x v="34"/>
    <n v="85.8"/>
  </r>
  <r>
    <x v="1"/>
    <n v="56"/>
    <x v="1"/>
    <x v="8"/>
    <x v="2"/>
    <x v="2"/>
    <x v="0"/>
    <x v="6690"/>
    <x v="0"/>
    <x v="2"/>
    <n v="26.1471679701766"/>
    <n v="2.6147167970176599"/>
    <n v="2614716797017660"/>
    <x v="5"/>
    <n v="6700"/>
    <s v="No"/>
    <x v="0"/>
    <n v="217.70084216637699"/>
    <n v="2177008421663770"/>
    <n v="207.68170073041"/>
    <n v="2.0768170073041E+16"/>
    <x v="261"/>
    <n v="91.1"/>
  </r>
  <r>
    <x v="1"/>
    <n v="62"/>
    <x v="1"/>
    <x v="9"/>
    <x v="3"/>
    <x v="0"/>
    <x v="0"/>
    <x v="6691"/>
    <x v="0"/>
    <x v="3"/>
    <n v="26.135652908849497"/>
    <n v="2.6135652908849498"/>
    <n v="2613565290884950"/>
    <x v="5"/>
    <n v="6701"/>
    <s v="No"/>
    <x v="0"/>
    <n v="182.054591354873"/>
    <n v="1820545913548730"/>
    <n v="233.05548920550899"/>
    <n v="2.33055489205509E+16"/>
    <x v="314"/>
    <n v="93.7"/>
  </r>
  <r>
    <x v="1"/>
    <n v="55"/>
    <x v="0"/>
    <x v="12"/>
    <x v="1"/>
    <x v="0"/>
    <x v="0"/>
    <x v="6692"/>
    <x v="1"/>
    <x v="1"/>
    <n v="26.111743189085601"/>
    <n v="26.111743189085601"/>
    <n v="2.61117431890856E+16"/>
    <x v="5"/>
    <n v="6702"/>
    <s v="No"/>
    <x v="0"/>
    <n v="1996.6625272132101"/>
    <n v="1.99666252721321E+16"/>
    <n v="225.47747771666999"/>
    <n v="2.2547747771667E+16"/>
    <x v="239"/>
    <n v="91.7"/>
  </r>
  <r>
    <x v="1"/>
    <n v="51"/>
    <x v="0"/>
    <x v="3"/>
    <x v="1"/>
    <x v="0"/>
    <x v="1"/>
    <x v="6693"/>
    <x v="1"/>
    <x v="1"/>
    <n v="26.021249501360199"/>
    <n v="26.021249501360199"/>
    <n v="2.60212495013602E+16"/>
    <x v="5"/>
    <n v="6703"/>
    <s v="No"/>
    <x v="0"/>
    <n v="218.90133355125701"/>
    <n v="2189013335512570"/>
    <n v="251.50933963806901"/>
    <n v="2.51509339638069E+16"/>
    <x v="109"/>
    <n v="95"/>
  </r>
  <r>
    <x v="1"/>
    <n v="49"/>
    <x v="0"/>
    <x v="6"/>
    <x v="1"/>
    <x v="2"/>
    <x v="1"/>
    <x v="6694"/>
    <x v="1"/>
    <x v="1"/>
    <n v="26.017729030812902"/>
    <n v="2.6017729030812902"/>
    <n v="2601772903081290"/>
    <x v="5"/>
    <n v="6704"/>
    <s v="No"/>
    <x v="0"/>
    <n v="1909.2237958788701"/>
    <n v="1.90922379587887E+16"/>
    <n v="17.932811543285698"/>
    <n v="1793281154328570"/>
    <x v="41"/>
    <n v="85.4"/>
  </r>
  <r>
    <x v="1"/>
    <n v="48"/>
    <x v="0"/>
    <x v="5"/>
    <x v="1"/>
    <x v="1"/>
    <x v="1"/>
    <x v="6695"/>
    <x v="1"/>
    <x v="1"/>
    <n v="25.959815868519097"/>
    <n v="0.25959815868519098"/>
    <n v="259598158685191"/>
    <x v="5"/>
    <n v="6705"/>
    <s v="No"/>
    <x v="0"/>
    <n v="2119.6644889251502"/>
    <n v="2.11966448892515E+16"/>
    <n v="19.450104794516001"/>
    <n v="1945010479451600"/>
    <x v="202"/>
    <n v="92"/>
  </r>
  <r>
    <x v="1"/>
    <n v="64"/>
    <x v="1"/>
    <x v="7"/>
    <x v="1"/>
    <x v="0"/>
    <x v="0"/>
    <x v="6696"/>
    <x v="0"/>
    <x v="1"/>
    <n v="25.920984205095898"/>
    <n v="25.920984205095898"/>
    <n v="2.59209842050959E+16"/>
    <x v="5"/>
    <n v="6706"/>
    <s v="No"/>
    <x v="0"/>
    <n v="1936.3270223352599"/>
    <n v="1.93632702233526E+16"/>
    <n v="180.59023934256501"/>
    <n v="1.80590239342565E+16"/>
    <x v="173"/>
    <n v="92.3"/>
  </r>
  <r>
    <x v="1"/>
    <n v="53"/>
    <x v="1"/>
    <x v="3"/>
    <x v="1"/>
    <x v="3"/>
    <x v="1"/>
    <x v="6697"/>
    <x v="1"/>
    <x v="3"/>
    <n v="25.9098377562838"/>
    <n v="25.9098377562838"/>
    <n v="2.59098377562838E+16"/>
    <x v="5"/>
    <n v="6707"/>
    <s v="No"/>
    <x v="0"/>
    <n v="1851.9391619842399"/>
    <n v="1.85193916198424E+16"/>
    <n v="232.14189978758799"/>
    <n v="2.32141899787588E+16"/>
    <x v="29"/>
    <n v="83.8"/>
  </r>
  <r>
    <x v="1"/>
    <n v="58"/>
    <x v="1"/>
    <x v="6"/>
    <x v="1"/>
    <x v="3"/>
    <x v="0"/>
    <x v="6698"/>
    <x v="0"/>
    <x v="1"/>
    <n v="25.903673570580398"/>
    <n v="25.903673570580398"/>
    <n v="2.59036735705804E+16"/>
    <x v="5"/>
    <n v="6708"/>
    <s v="No"/>
    <x v="0"/>
    <n v="2232.8619720338102"/>
    <n v="2.23286197203381E+16"/>
    <n v="26.465768541895201"/>
    <n v="2646576854189520"/>
    <x v="15"/>
    <n v="96.4"/>
  </r>
  <r>
    <x v="1"/>
    <n v="58"/>
    <x v="0"/>
    <x v="2"/>
    <x v="1"/>
    <x v="2"/>
    <x v="0"/>
    <x v="6699"/>
    <x v="0"/>
    <x v="0"/>
    <n v="25.880397757402999"/>
    <n v="25.880397757402999"/>
    <n v="2.5880397757403E+16"/>
    <x v="5"/>
    <n v="6709"/>
    <s v="No"/>
    <x v="0"/>
    <n v="2040.3015865505899"/>
    <n v="2.04030158655059E+16"/>
    <n v="231.430059045581"/>
    <n v="2.31430059045581E+16"/>
    <x v="95"/>
    <n v="97.1"/>
  </r>
  <r>
    <x v="1"/>
    <n v="49"/>
    <x v="0"/>
    <x v="3"/>
    <x v="2"/>
    <x v="0"/>
    <x v="1"/>
    <x v="6700"/>
    <x v="0"/>
    <x v="2"/>
    <n v="25.799506421722601"/>
    <n v="2.57995064217226"/>
    <n v="2579950642172260"/>
    <x v="5"/>
    <n v="6710"/>
    <s v="No"/>
    <x v="0"/>
    <n v="2150.6168256936999"/>
    <n v="2.1506168256937E+16"/>
    <n v="24.196832083552302"/>
    <n v="2419683208355230"/>
    <x v="70"/>
    <n v="90.9"/>
  </r>
  <r>
    <x v="1"/>
    <n v="55"/>
    <x v="1"/>
    <x v="0"/>
    <x v="1"/>
    <x v="0"/>
    <x v="0"/>
    <x v="6701"/>
    <x v="1"/>
    <x v="1"/>
    <n v="25.737982433620299"/>
    <n v="25.737982433620299"/>
    <n v="2.57379824336203E+16"/>
    <x v="5"/>
    <n v="6711"/>
    <s v="No"/>
    <x v="0"/>
    <n v="1952.0753942465401"/>
    <n v="1.95207539424654E+16"/>
    <n v="229.772949201892"/>
    <n v="2.29772949201892E+16"/>
    <x v="333"/>
    <n v="89.5"/>
  </r>
  <r>
    <x v="1"/>
    <n v="64"/>
    <x v="1"/>
    <x v="2"/>
    <x v="1"/>
    <x v="0"/>
    <x v="0"/>
    <x v="6702"/>
    <x v="1"/>
    <x v="3"/>
    <n v="25.729237823837799"/>
    <n v="25.729237823837799"/>
    <n v="2.57292378238378E+16"/>
    <x v="5"/>
    <n v="6712"/>
    <s v="No"/>
    <x v="0"/>
    <n v="223.66348657502201"/>
    <n v="2236634865750220"/>
    <n v="240.50407825508799"/>
    <n v="2.40504078255088E+16"/>
    <x v="148"/>
    <n v="92.7"/>
  </r>
  <r>
    <x v="1"/>
    <n v="58"/>
    <x v="0"/>
    <x v="6"/>
    <x v="3"/>
    <x v="0"/>
    <x v="0"/>
    <x v="6703"/>
    <x v="0"/>
    <x v="1"/>
    <n v="25.694772824910999"/>
    <n v="25.694772824910999"/>
    <n v="2.5694772824911E+16"/>
    <x v="5"/>
    <n v="6713"/>
    <s v="No"/>
    <x v="0"/>
    <n v="2160.275199535"/>
    <n v="2.160275199535E+16"/>
    <n v="225.97479132957901"/>
    <n v="2.25974791329579E+16"/>
    <x v="93"/>
    <n v="92.5"/>
  </r>
  <r>
    <x v="1"/>
    <n v="58"/>
    <x v="1"/>
    <x v="3"/>
    <x v="1"/>
    <x v="0"/>
    <x v="0"/>
    <x v="6704"/>
    <x v="0"/>
    <x v="1"/>
    <n v="25.6926361716862"/>
    <n v="25.6926361716862"/>
    <n v="2.56926361716862E+16"/>
    <x v="5"/>
    <n v="6714"/>
    <s v="No"/>
    <x v="0"/>
    <n v="1956.33643454959"/>
    <n v="1.95633643454959E+16"/>
    <n v="22.576549801495101"/>
    <n v="2257654980149510"/>
    <x v="350"/>
    <n v="93.4"/>
  </r>
  <r>
    <x v="1"/>
    <n v="62"/>
    <x v="1"/>
    <x v="5"/>
    <x v="1"/>
    <x v="3"/>
    <x v="0"/>
    <x v="6705"/>
    <x v="0"/>
    <x v="3"/>
    <n v="25.610831986470998"/>
    <n v="25.610831986470998"/>
    <n v="2.5610831986471E+16"/>
    <x v="5"/>
    <n v="6715"/>
    <s v="No"/>
    <x v="0"/>
    <n v="2087.4447855123899"/>
    <n v="2.08744478551239E+16"/>
    <n v="183.508670829853"/>
    <n v="1.83508670829853E+16"/>
    <x v="38"/>
    <n v="88.8"/>
  </r>
  <r>
    <x v="1"/>
    <n v="62"/>
    <x v="1"/>
    <x v="4"/>
    <x v="1"/>
    <x v="3"/>
    <x v="0"/>
    <x v="6706"/>
    <x v="1"/>
    <x v="3"/>
    <n v="25.604259273451802"/>
    <n v="2.5604259273451802"/>
    <n v="2560425927345180"/>
    <x v="5"/>
    <n v="6716"/>
    <s v="No"/>
    <x v="0"/>
    <n v="2095.6061789831601"/>
    <n v="2.09560617898316E+16"/>
    <n v="237.52903510423499"/>
    <n v="2.37529035104235E+16"/>
    <x v="225"/>
    <n v="88.5"/>
  </r>
  <r>
    <x v="1"/>
    <n v="61"/>
    <x v="1"/>
    <x v="10"/>
    <x v="1"/>
    <x v="2"/>
    <x v="0"/>
    <x v="6707"/>
    <x v="1"/>
    <x v="1"/>
    <n v="25.5872279157092"/>
    <n v="2.5587227915709199"/>
    <n v="2558722791570920"/>
    <x v="5"/>
    <n v="6717"/>
    <s v="No"/>
    <x v="0"/>
    <n v="207.195696215905"/>
    <n v="2071956962159050"/>
    <n v="2.0246159833252699"/>
    <n v="202461598332527"/>
    <x v="311"/>
    <n v="88.6"/>
  </r>
  <r>
    <x v="1"/>
    <n v="46"/>
    <x v="1"/>
    <x v="2"/>
    <x v="1"/>
    <x v="2"/>
    <x v="1"/>
    <x v="6708"/>
    <x v="1"/>
    <x v="1"/>
    <n v="25.534809063521099"/>
    <n v="25.534809063521099"/>
    <n v="2.55348090635211E+16"/>
    <x v="5"/>
    <n v="6718"/>
    <s v="No"/>
    <x v="0"/>
    <n v="223.820153143021"/>
    <n v="2238201531430210"/>
    <n v="191.57060149921199"/>
    <n v="1.91570601499212E+16"/>
    <x v="13"/>
    <n v="90.8"/>
  </r>
  <r>
    <x v="1"/>
    <n v="43"/>
    <x v="0"/>
    <x v="2"/>
    <x v="1"/>
    <x v="2"/>
    <x v="2"/>
    <x v="6709"/>
    <x v="1"/>
    <x v="1"/>
    <n v="25.520546086407297"/>
    <n v="0.25520546086407297"/>
    <n v="255205460864073"/>
    <x v="5"/>
    <n v="6719"/>
    <s v="No"/>
    <x v="0"/>
    <n v="2008.18824226118"/>
    <n v="2.00818824226118E+16"/>
    <n v="187.150560185487"/>
    <n v="1.87150560185487E+16"/>
    <x v="601"/>
    <n v="89.1"/>
  </r>
  <r>
    <x v="1"/>
    <n v="57"/>
    <x v="1"/>
    <x v="9"/>
    <x v="3"/>
    <x v="3"/>
    <x v="0"/>
    <x v="6710"/>
    <x v="1"/>
    <x v="1"/>
    <n v="25.424617536002604"/>
    <n v="0.25424617536002603"/>
    <n v="254246175360026"/>
    <x v="5"/>
    <n v="6720"/>
    <s v="No"/>
    <x v="0"/>
    <n v="2262.7414347445701"/>
    <n v="2.26274143474457E+16"/>
    <n v="27.457351683348602"/>
    <n v="2745735168334860"/>
    <x v="213"/>
    <n v="96.7"/>
  </r>
  <r>
    <x v="1"/>
    <n v="54"/>
    <x v="0"/>
    <x v="0"/>
    <x v="1"/>
    <x v="0"/>
    <x v="1"/>
    <x v="6711"/>
    <x v="1"/>
    <x v="1"/>
    <n v="25.406530873363"/>
    <n v="25.406530873363"/>
    <n v="2.5406530873363E+16"/>
    <x v="5"/>
    <n v="6721"/>
    <s v="No"/>
    <x v="0"/>
    <n v="1889.3095892250799"/>
    <n v="1.88930958922508E+16"/>
    <n v="21.667343124364599"/>
    <n v="2166734312436460"/>
    <x v="149"/>
    <n v="82.3"/>
  </r>
  <r>
    <x v="1"/>
    <n v="58"/>
    <x v="1"/>
    <x v="2"/>
    <x v="1"/>
    <x v="1"/>
    <x v="0"/>
    <x v="6712"/>
    <x v="2"/>
    <x v="3"/>
    <n v="25.385755128360302"/>
    <n v="25.385755128360302"/>
    <n v="2.53857551283603E+16"/>
    <x v="5"/>
    <n v="6722"/>
    <s v="No"/>
    <x v="0"/>
    <n v="181.794716707123"/>
    <n v="1817947167071230"/>
    <n v="15.5720927228046"/>
    <n v="1557209272280460"/>
    <x v="86"/>
    <n v="91.4"/>
  </r>
  <r>
    <x v="1"/>
    <n v="56"/>
    <x v="0"/>
    <x v="2"/>
    <x v="0"/>
    <x v="0"/>
    <x v="0"/>
    <x v="6713"/>
    <x v="0"/>
    <x v="1"/>
    <n v="25.352513822045101"/>
    <n v="25.352513822045101"/>
    <n v="2.53525138220451E+16"/>
    <x v="5"/>
    <n v="6723"/>
    <s v="No"/>
    <x v="0"/>
    <n v="205.978285061343"/>
    <n v="2059782850613430"/>
    <n v="228.39695142672599"/>
    <n v="2.28396951426726E+16"/>
    <x v="372"/>
    <n v="96.2"/>
  </r>
  <r>
    <x v="1"/>
    <n v="54"/>
    <x v="1"/>
    <x v="10"/>
    <x v="1"/>
    <x v="2"/>
    <x v="1"/>
    <x v="6714"/>
    <x v="1"/>
    <x v="3"/>
    <n v="25.3334300969228"/>
    <n v="25.3334300969228"/>
    <n v="2.53334300969228E+16"/>
    <x v="5"/>
    <n v="6724"/>
    <s v="No"/>
    <x v="0"/>
    <n v="2066.9891259383298"/>
    <n v="2.06698912593833E+16"/>
    <n v="20.924713474303498"/>
    <n v="2092471347430350"/>
    <x v="609"/>
    <n v="84.4"/>
  </r>
  <r>
    <x v="1"/>
    <n v="60"/>
    <x v="1"/>
    <x v="5"/>
    <x v="1"/>
    <x v="2"/>
    <x v="0"/>
    <x v="6715"/>
    <x v="1"/>
    <x v="0"/>
    <n v="25.326593340833"/>
    <n v="25.326593340833"/>
    <n v="2.5326593340833E+16"/>
    <x v="5"/>
    <n v="6725"/>
    <s v="No"/>
    <x v="0"/>
    <n v="1875.6724339961299"/>
    <n v="1.87567243399613E+16"/>
    <n v="2.1727646167957602"/>
    <n v="217276461679576"/>
    <x v="107"/>
    <n v="91.5"/>
  </r>
  <r>
    <x v="1"/>
    <n v="49"/>
    <x v="1"/>
    <x v="9"/>
    <x v="1"/>
    <x v="2"/>
    <x v="1"/>
    <x v="6716"/>
    <x v="1"/>
    <x v="1"/>
    <n v="25.3068464837568"/>
    <n v="25.3068464837568"/>
    <n v="2.53068464837568E+16"/>
    <x v="5"/>
    <n v="6726"/>
    <s v="No"/>
    <x v="0"/>
    <n v="174.06213899704099"/>
    <n v="1740621389970410"/>
    <n v="185.966740202995"/>
    <n v="1.85966740202995E+16"/>
    <x v="104"/>
    <n v="87.1"/>
  </r>
  <r>
    <x v="1"/>
    <n v="72"/>
    <x v="0"/>
    <x v="5"/>
    <x v="0"/>
    <x v="3"/>
    <x v="3"/>
    <x v="6717"/>
    <x v="1"/>
    <x v="3"/>
    <n v="25.284501654397296"/>
    <n v="2.5284501654397298"/>
    <n v="2528450165439730"/>
    <x v="5"/>
    <n v="6727"/>
    <s v="No"/>
    <x v="0"/>
    <n v="1771.75709203216"/>
    <n v="1.77175709203216E+16"/>
    <n v="24.453979672208401"/>
    <n v="2445397967220840"/>
    <x v="278"/>
    <n v="101.9"/>
  </r>
  <r>
    <x v="1"/>
    <n v="57"/>
    <x v="1"/>
    <x v="0"/>
    <x v="1"/>
    <x v="0"/>
    <x v="0"/>
    <x v="6718"/>
    <x v="1"/>
    <x v="3"/>
    <n v="25.264372678690101"/>
    <n v="25.264372678690101"/>
    <n v="2.52643726786901E+16"/>
    <x v="5"/>
    <n v="6728"/>
    <s v="No"/>
    <x v="0"/>
    <n v="207.071518145265"/>
    <n v="2070715181452650"/>
    <n v="231.94208069693599"/>
    <n v="2.31942080696936E+16"/>
    <x v="25"/>
    <n v="86.4"/>
  </r>
  <r>
    <x v="1"/>
    <n v="57"/>
    <x v="1"/>
    <x v="16"/>
    <x v="3"/>
    <x v="3"/>
    <x v="0"/>
    <x v="6719"/>
    <x v="0"/>
    <x v="1"/>
    <n v="25.211242635541101"/>
    <n v="2.52112426355411"/>
    <n v="2521124263554110"/>
    <x v="5"/>
    <n v="6729"/>
    <s v="No"/>
    <x v="0"/>
    <n v="2082.6424619221202"/>
    <n v="2.08264246192212E+16"/>
    <n v="232.854048247148"/>
    <n v="2.32854048247148E+16"/>
    <x v="167"/>
    <n v="97.3"/>
  </r>
  <r>
    <x v="1"/>
    <n v="63"/>
    <x v="1"/>
    <x v="2"/>
    <x v="1"/>
    <x v="2"/>
    <x v="0"/>
    <x v="6720"/>
    <x v="0"/>
    <x v="1"/>
    <n v="25.185040014392399"/>
    <n v="2.5185040014392399"/>
    <n v="2518504001439240"/>
    <x v="5"/>
    <n v="6730"/>
    <s v="No"/>
    <x v="0"/>
    <n v="1728.2141708905001"/>
    <n v="1.7282141708905E+16"/>
    <n v="17.435034005444901"/>
    <n v="1743503400544490"/>
    <x v="95"/>
    <n v="90.4"/>
  </r>
  <r>
    <x v="7"/>
    <n v="55"/>
    <x v="1"/>
    <x v="0"/>
    <x v="3"/>
    <x v="0"/>
    <x v="0"/>
    <x v="6721"/>
    <x v="0"/>
    <x v="1"/>
    <n v="29.997313369994998"/>
    <n v="2.9997313369995001E-2"/>
    <n v="29997313369995"/>
    <x v="5"/>
    <n v="6731"/>
    <s v="No"/>
    <x v="0"/>
    <n v="2027.47826378747"/>
    <n v="2.02747826378747E+16"/>
    <n v="253.29360727699401"/>
    <n v="2.53293607276994E+16"/>
    <x v="185"/>
    <n v="100"/>
  </r>
  <r>
    <x v="7"/>
    <n v="52"/>
    <x v="0"/>
    <x v="16"/>
    <x v="3"/>
    <x v="3"/>
    <x v="1"/>
    <x v="6722"/>
    <x v="0"/>
    <x v="1"/>
    <n v="29.988767625232502"/>
    <n v="29.988767625232502"/>
    <n v="2.99887676252325E+16"/>
    <x v="5"/>
    <n v="6732"/>
    <s v="Si"/>
    <x v="1"/>
    <n v="2460.58096515435"/>
    <n v="2.46058096515435E+16"/>
    <n v="29.942706065905298"/>
    <n v="2994270606590530"/>
    <x v="86"/>
    <n v="101"/>
  </r>
  <r>
    <x v="7"/>
    <n v="60"/>
    <x v="0"/>
    <x v="2"/>
    <x v="1"/>
    <x v="0"/>
    <x v="0"/>
    <x v="6723"/>
    <x v="1"/>
    <x v="1"/>
    <n v="29.957203116448198"/>
    <n v="29.957203116448198"/>
    <n v="2.99572031164482E+16"/>
    <x v="5"/>
    <n v="6733"/>
    <s v="No"/>
    <x v="0"/>
    <n v="2208.4508656030598"/>
    <n v="2.20845086560306E+16"/>
    <n v="22.2943731766673"/>
    <n v="2229437317666730"/>
    <x v="201"/>
    <n v="93.7"/>
  </r>
  <r>
    <x v="7"/>
    <n v="54"/>
    <x v="1"/>
    <x v="0"/>
    <x v="1"/>
    <x v="3"/>
    <x v="1"/>
    <x v="6724"/>
    <x v="0"/>
    <x v="1"/>
    <n v="29.949542034983001"/>
    <n v="29.949542034983001"/>
    <n v="2.9949542034983E+16"/>
    <x v="5"/>
    <n v="6734"/>
    <s v="No"/>
    <x v="0"/>
    <n v="2425.7928452389001"/>
    <n v="2.4257928452389E+16"/>
    <n v="268.93725922802798"/>
    <n v="2.68937259228028E+16"/>
    <x v="74"/>
    <n v="87.8"/>
  </r>
  <r>
    <x v="7"/>
    <n v="57"/>
    <x v="0"/>
    <x v="17"/>
    <x v="1"/>
    <x v="1"/>
    <x v="0"/>
    <x v="6725"/>
    <x v="2"/>
    <x v="1"/>
    <n v="29.946327620436801"/>
    <n v="29.946327620436801"/>
    <n v="2994632762043680"/>
    <x v="5"/>
    <n v="6735"/>
    <s v="No"/>
    <x v="0"/>
    <n v="180.01636301431401"/>
    <n v="1800163630143140"/>
    <n v="187.709914955529"/>
    <n v="1.87709914955529E+16"/>
    <x v="74"/>
    <n v="91.5"/>
  </r>
  <r>
    <x v="7"/>
    <n v="57"/>
    <x v="0"/>
    <x v="10"/>
    <x v="1"/>
    <x v="3"/>
    <x v="0"/>
    <x v="6726"/>
    <x v="1"/>
    <x v="3"/>
    <n v="29.916798799313401"/>
    <n v="29.916798799313401"/>
    <n v="2.99167987993134E+16"/>
    <x v="5"/>
    <n v="6736"/>
    <s v="No"/>
    <x v="0"/>
    <n v="2136.9711198474201"/>
    <n v="2.13697111984742E+16"/>
    <n v="196.22029958552699"/>
    <n v="1.96220299585527E+16"/>
    <x v="277"/>
    <n v="93.2"/>
  </r>
  <r>
    <x v="7"/>
    <n v="64"/>
    <x v="1"/>
    <x v="10"/>
    <x v="3"/>
    <x v="2"/>
    <x v="0"/>
    <x v="6727"/>
    <x v="1"/>
    <x v="0"/>
    <n v="29.8840585669831"/>
    <n v="2.9884058566983098"/>
    <n v="2988405856698310"/>
    <x v="5"/>
    <n v="6737"/>
    <s v="No"/>
    <x v="0"/>
    <n v="215.380774757262"/>
    <n v="2153807747572620"/>
    <n v="210.50981901745399"/>
    <n v="2.10509819017454E+16"/>
    <x v="112"/>
    <n v="91.7"/>
  </r>
  <r>
    <x v="7"/>
    <n v="56"/>
    <x v="0"/>
    <x v="2"/>
    <x v="0"/>
    <x v="3"/>
    <x v="0"/>
    <x v="6728"/>
    <x v="0"/>
    <x v="0"/>
    <n v="29.864432601644801"/>
    <n v="2.9864432601644801"/>
    <n v="2986443260164480"/>
    <x v="5"/>
    <n v="6738"/>
    <s v="Si"/>
    <x v="1"/>
    <n v="203.87192253700499"/>
    <n v="2038719225370050"/>
    <n v="26.4812486294698"/>
    <n v="2648124862946980"/>
    <x v="411"/>
    <n v="104.4"/>
  </r>
  <r>
    <x v="7"/>
    <n v="67"/>
    <x v="0"/>
    <x v="9"/>
    <x v="2"/>
    <x v="0"/>
    <x v="3"/>
    <x v="6729"/>
    <x v="0"/>
    <x v="0"/>
    <n v="29.846164442932398"/>
    <n v="2.9846164442932399"/>
    <n v="2984616444293240"/>
    <x v="5"/>
    <n v="6739"/>
    <s v="No"/>
    <x v="0"/>
    <n v="2205.7161482082302"/>
    <n v="2.20571614820823E+16"/>
    <n v="262.04040120241598"/>
    <n v="2.62040401202416E+16"/>
    <x v="133"/>
    <n v="99.5"/>
  </r>
  <r>
    <x v="7"/>
    <n v="56"/>
    <x v="0"/>
    <x v="6"/>
    <x v="2"/>
    <x v="0"/>
    <x v="0"/>
    <x v="6730"/>
    <x v="1"/>
    <x v="0"/>
    <n v="29.800525798970998"/>
    <n v="2.9800525798970998"/>
    <n v="2980052579897100"/>
    <x v="5"/>
    <n v="6740"/>
    <s v="No"/>
    <x v="0"/>
    <n v="1976.81867710337"/>
    <n v="1.97681867710337E+16"/>
    <n v="202.51853794047099"/>
    <n v="2.02518537940471E+16"/>
    <x v="303"/>
    <n v="93.5"/>
  </r>
  <r>
    <x v="7"/>
    <n v="58"/>
    <x v="1"/>
    <x v="6"/>
    <x v="1"/>
    <x v="0"/>
    <x v="0"/>
    <x v="6731"/>
    <x v="1"/>
    <x v="3"/>
    <n v="29.732628837325098"/>
    <n v="2.9732628837325099"/>
    <n v="2973262883732510"/>
    <x v="5"/>
    <n v="6741"/>
    <s v="No"/>
    <x v="0"/>
    <n v="2028.2425869967899"/>
    <n v="2.02824258699679E+16"/>
    <n v="224.99107306680901"/>
    <n v="2.24991073066809E+16"/>
    <x v="16"/>
    <n v="91.8"/>
  </r>
  <r>
    <x v="7"/>
    <n v="51"/>
    <x v="1"/>
    <x v="2"/>
    <x v="1"/>
    <x v="3"/>
    <x v="1"/>
    <x v="6732"/>
    <x v="0"/>
    <x v="3"/>
    <n v="29.726005114411201"/>
    <n v="29.726005114411201"/>
    <n v="2.97260051144112E+16"/>
    <x v="5"/>
    <n v="6742"/>
    <s v="Si"/>
    <x v="1"/>
    <n v="2003.0251510871101"/>
    <n v="2.00302515108711E+16"/>
    <n v="263.03761714312998"/>
    <n v="2.6303761714313E+16"/>
    <x v="137"/>
    <n v="90"/>
  </r>
  <r>
    <x v="7"/>
    <n v="58"/>
    <x v="0"/>
    <x v="8"/>
    <x v="1"/>
    <x v="0"/>
    <x v="0"/>
    <x v="6733"/>
    <x v="0"/>
    <x v="0"/>
    <n v="29.6557995117746"/>
    <n v="29.6557995117746"/>
    <n v="2.96557995117746E+16"/>
    <x v="5"/>
    <n v="6743"/>
    <s v="No"/>
    <x v="0"/>
    <n v="221.018479435063"/>
    <n v="2210184794350630"/>
    <n v="246.96117489194901"/>
    <n v="2.46961174891949E+16"/>
    <x v="414"/>
    <n v="90.9"/>
  </r>
  <r>
    <x v="7"/>
    <n v="54"/>
    <x v="1"/>
    <x v="5"/>
    <x v="1"/>
    <x v="3"/>
    <x v="1"/>
    <x v="6734"/>
    <x v="0"/>
    <x v="1"/>
    <n v="29.642466389834201"/>
    <n v="29.642466389834201"/>
    <n v="2.96424663898342E+16"/>
    <x v="5"/>
    <n v="6744"/>
    <s v="No"/>
    <x v="0"/>
    <n v="2181.0501524348201"/>
    <n v="2.18105015243482E+16"/>
    <n v="240.610033934928"/>
    <n v="2.40610033934928E+16"/>
    <x v="241"/>
    <n v="91.2"/>
  </r>
  <r>
    <x v="7"/>
    <n v="71"/>
    <x v="1"/>
    <x v="2"/>
    <x v="2"/>
    <x v="2"/>
    <x v="3"/>
    <x v="6735"/>
    <x v="1"/>
    <x v="1"/>
    <n v="29.636365766905801"/>
    <n v="29.636365766905801"/>
    <n v="2.96363657669058E+16"/>
    <x v="5"/>
    <n v="6745"/>
    <s v="No"/>
    <x v="0"/>
    <n v="2096.9240185020999"/>
    <n v="2.0969240185021E+16"/>
    <n v="204.59622300511299"/>
    <n v="2.04596223005113E+16"/>
    <x v="297"/>
    <n v="103.3"/>
  </r>
  <r>
    <x v="7"/>
    <n v="44"/>
    <x v="0"/>
    <x v="7"/>
    <x v="1"/>
    <x v="3"/>
    <x v="2"/>
    <x v="6736"/>
    <x v="0"/>
    <x v="0"/>
    <n v="29.623700585339101"/>
    <n v="29.623700585339101"/>
    <n v="2.96237005853391E+16"/>
    <x v="5"/>
    <n v="6746"/>
    <s v="No"/>
    <x v="0"/>
    <n v="2475.4735727544598"/>
    <n v="2.47547357275446E+16"/>
    <n v="248.110403255649"/>
    <n v="2.48110403255649E+16"/>
    <x v="118"/>
    <n v="93.9"/>
  </r>
  <r>
    <x v="7"/>
    <n v="64"/>
    <x v="1"/>
    <x v="2"/>
    <x v="3"/>
    <x v="2"/>
    <x v="0"/>
    <x v="6737"/>
    <x v="1"/>
    <x v="1"/>
    <n v="29.612882117957898"/>
    <n v="29.612882117957898"/>
    <n v="2.96128821179579E+16"/>
    <x v="5"/>
    <n v="6747"/>
    <s v="No"/>
    <x v="0"/>
    <n v="2096.9192236140798"/>
    <n v="2.09691922361408E+16"/>
    <n v="218.794299961305"/>
    <n v="2.18794299961305E+16"/>
    <x v="117"/>
    <n v="93"/>
  </r>
  <r>
    <x v="7"/>
    <n v="60"/>
    <x v="1"/>
    <x v="0"/>
    <x v="1"/>
    <x v="2"/>
    <x v="0"/>
    <x v="6738"/>
    <x v="1"/>
    <x v="1"/>
    <n v="29.601016661994599"/>
    <n v="29.601016661994599"/>
    <n v="2.96010166619946E+16"/>
    <x v="5"/>
    <n v="6748"/>
    <s v="No"/>
    <x v="0"/>
    <n v="2202.4828593598099"/>
    <n v="2.20248285935981E+16"/>
    <n v="252.536224884934"/>
    <n v="2.52536224884934E+16"/>
    <x v="32"/>
    <n v="100.5"/>
  </r>
  <r>
    <x v="7"/>
    <n v="50"/>
    <x v="1"/>
    <x v="0"/>
    <x v="1"/>
    <x v="3"/>
    <x v="1"/>
    <x v="6739"/>
    <x v="0"/>
    <x v="0"/>
    <n v="29.600304736473099"/>
    <n v="29.600304736473099"/>
    <n v="2.96003047364731E+16"/>
    <x v="5"/>
    <n v="6749"/>
    <s v="Si"/>
    <x v="1"/>
    <n v="236.38410892123801"/>
    <n v="2363841089212380"/>
    <n v="24.6544270710333"/>
    <n v="2465442707103330"/>
    <x v="112"/>
    <n v="94.1"/>
  </r>
  <r>
    <x v="7"/>
    <n v="69"/>
    <x v="1"/>
    <x v="2"/>
    <x v="0"/>
    <x v="3"/>
    <x v="3"/>
    <x v="6740"/>
    <x v="0"/>
    <x v="0"/>
    <n v="29.556502170639298"/>
    <n v="29.556502170639298"/>
    <n v="2955650217063930"/>
    <x v="5"/>
    <n v="6750"/>
    <s v="No"/>
    <x v="0"/>
    <n v="2094.7224049675301"/>
    <n v="2.09472240496753E+16"/>
    <n v="259.84961712069401"/>
    <n v="2.59849617120694E+16"/>
    <x v="170"/>
    <n v="104.6"/>
  </r>
  <r>
    <x v="7"/>
    <n v="62"/>
    <x v="1"/>
    <x v="5"/>
    <x v="3"/>
    <x v="3"/>
    <x v="0"/>
    <x v="6741"/>
    <x v="1"/>
    <x v="3"/>
    <n v="29.556349031998899"/>
    <n v="29.556349031998899"/>
    <n v="2.95563490319989E+16"/>
    <x v="5"/>
    <n v="6751"/>
    <s v="No"/>
    <x v="0"/>
    <n v="2012.74006378325"/>
    <n v="2.01274006378325E+16"/>
    <n v="228.61819588180001"/>
    <n v="2.286181958818E+16"/>
    <x v="154"/>
    <n v="94.5"/>
  </r>
  <r>
    <x v="7"/>
    <n v="54"/>
    <x v="0"/>
    <x v="7"/>
    <x v="1"/>
    <x v="2"/>
    <x v="1"/>
    <x v="6742"/>
    <x v="0"/>
    <x v="1"/>
    <n v="29.5471329517685"/>
    <n v="29.5471329517685"/>
    <n v="2.95471329517685E+16"/>
    <x v="5"/>
    <n v="6752"/>
    <s v="No"/>
    <x v="0"/>
    <n v="208.99590738130601"/>
    <n v="2089959073813060"/>
    <n v="213.368440061614"/>
    <n v="2.13368440061614E+16"/>
    <x v="103"/>
    <n v="92"/>
  </r>
  <r>
    <x v="7"/>
    <n v="61"/>
    <x v="1"/>
    <x v="0"/>
    <x v="1"/>
    <x v="3"/>
    <x v="0"/>
    <x v="6743"/>
    <x v="1"/>
    <x v="3"/>
    <n v="29.5150702444862"/>
    <n v="29.5150702444862"/>
    <n v="2.95150702444862E+16"/>
    <x v="5"/>
    <n v="6753"/>
    <s v="No"/>
    <x v="0"/>
    <n v="182.90805681456999"/>
    <n v="1829080568145700"/>
    <n v="211.96448492607701"/>
    <n v="2.11964484926077E+16"/>
    <x v="181"/>
    <n v="82.7"/>
  </r>
  <r>
    <x v="7"/>
    <n v="71"/>
    <x v="1"/>
    <x v="2"/>
    <x v="1"/>
    <x v="0"/>
    <x v="3"/>
    <x v="6744"/>
    <x v="1"/>
    <x v="3"/>
    <n v="29.482424590221502"/>
    <n v="2.9482424590221501"/>
    <n v="2948242459022150"/>
    <x v="5"/>
    <n v="6754"/>
    <s v="No"/>
    <x v="0"/>
    <n v="213.415739400158"/>
    <n v="2134157394001580"/>
    <n v="22.205755696468501"/>
    <n v="2220575569646850"/>
    <x v="267"/>
    <n v="99.3"/>
  </r>
  <r>
    <x v="7"/>
    <n v="62"/>
    <x v="0"/>
    <x v="17"/>
    <x v="1"/>
    <x v="0"/>
    <x v="0"/>
    <x v="6745"/>
    <x v="1"/>
    <x v="3"/>
    <n v="29.473677675315798"/>
    <n v="2.9473677675315799"/>
    <n v="2947367767531580"/>
    <x v="5"/>
    <n v="6755"/>
    <s v="No"/>
    <x v="0"/>
    <n v="216.53438589222901"/>
    <n v="2165343858922290"/>
    <n v="220.07479117272001"/>
    <n v="2.2007479117272E+16"/>
    <x v="254"/>
    <n v="94.7"/>
  </r>
  <r>
    <x v="7"/>
    <n v="62"/>
    <x v="0"/>
    <x v="0"/>
    <x v="1"/>
    <x v="0"/>
    <x v="0"/>
    <x v="6746"/>
    <x v="2"/>
    <x v="3"/>
    <n v="29.4659778723762"/>
    <n v="2.9465977872376201"/>
    <n v="2946597787237620"/>
    <x v="5"/>
    <n v="6756"/>
    <s v="No"/>
    <x v="0"/>
    <n v="1991.36652056363"/>
    <n v="1.99136652056363E+16"/>
    <n v="218.39668845757299"/>
    <n v="2.18396688457573E+16"/>
    <x v="52"/>
    <n v="89.6"/>
  </r>
  <r>
    <x v="7"/>
    <n v="64"/>
    <x v="1"/>
    <x v="0"/>
    <x v="1"/>
    <x v="0"/>
    <x v="0"/>
    <x v="6747"/>
    <x v="1"/>
    <x v="1"/>
    <n v="29.434154160228402"/>
    <n v="2.9434154160228401"/>
    <n v="2943415416022840"/>
    <x v="5"/>
    <n v="6757"/>
    <s v="No"/>
    <x v="0"/>
    <n v="205.96982546376699"/>
    <n v="2059698254637670"/>
    <n v="235.958959408157"/>
    <n v="2.35958959408157E+16"/>
    <x v="422"/>
    <n v="98"/>
  </r>
  <r>
    <x v="7"/>
    <n v="56"/>
    <x v="0"/>
    <x v="0"/>
    <x v="2"/>
    <x v="3"/>
    <x v="0"/>
    <x v="6748"/>
    <x v="0"/>
    <x v="0"/>
    <n v="29.429338222943201"/>
    <n v="29.429338222943201"/>
    <n v="2.94293382229432E+16"/>
    <x v="5"/>
    <n v="6758"/>
    <s v="No"/>
    <x v="0"/>
    <n v="2475.9877053966002"/>
    <n v="2.4759877053966E+16"/>
    <n v="29.230231290788101"/>
    <n v="2923023129078810"/>
    <x v="122"/>
    <n v="103.2"/>
  </r>
  <r>
    <x v="7"/>
    <n v="64"/>
    <x v="1"/>
    <x v="1"/>
    <x v="3"/>
    <x v="0"/>
    <x v="0"/>
    <x v="6749"/>
    <x v="0"/>
    <x v="3"/>
    <n v="29.427613205894399"/>
    <n v="29.427613205894399"/>
    <n v="2.94276132058944E+16"/>
    <x v="5"/>
    <n v="6759"/>
    <s v="No"/>
    <x v="0"/>
    <n v="209.05629244282801"/>
    <n v="2090562924428280"/>
    <n v="241.769084042706"/>
    <n v="2.41769084042706E+16"/>
    <x v="101"/>
    <n v="95.6"/>
  </r>
  <r>
    <x v="7"/>
    <n v="66"/>
    <x v="1"/>
    <x v="2"/>
    <x v="1"/>
    <x v="2"/>
    <x v="3"/>
    <x v="6750"/>
    <x v="1"/>
    <x v="1"/>
    <n v="29.4253873352277"/>
    <n v="29.4253873352277"/>
    <n v="2.94253873352277E+16"/>
    <x v="5"/>
    <n v="6760"/>
    <s v="No"/>
    <x v="0"/>
    <n v="2031.3315661241099"/>
    <n v="2.03133156612411E+16"/>
    <n v="20.7552887139036"/>
    <n v="2075528871390360"/>
    <x v="105"/>
    <n v="95.3"/>
  </r>
  <r>
    <x v="7"/>
    <n v="57"/>
    <x v="1"/>
    <x v="1"/>
    <x v="1"/>
    <x v="3"/>
    <x v="0"/>
    <x v="6751"/>
    <x v="0"/>
    <x v="3"/>
    <n v="29.404598075170799"/>
    <n v="29.404598075170799"/>
    <n v="2.94045980751708E+16"/>
    <x v="5"/>
    <n v="6761"/>
    <s v="No"/>
    <x v="0"/>
    <n v="2170.0914916688198"/>
    <n v="2.17009149166882E+16"/>
    <n v="249.549332538892"/>
    <n v="2.49549332538892E+16"/>
    <x v="229"/>
    <n v="98.3"/>
  </r>
  <r>
    <x v="7"/>
    <n v="48"/>
    <x v="1"/>
    <x v="2"/>
    <x v="3"/>
    <x v="0"/>
    <x v="1"/>
    <x v="6752"/>
    <x v="1"/>
    <x v="0"/>
    <n v="29.391821797600901"/>
    <n v="29.391821797600901"/>
    <n v="2939182179760090"/>
    <x v="5"/>
    <n v="6762"/>
    <s v="No"/>
    <x v="0"/>
    <n v="1906.9682521689599"/>
    <n v="1.90696825216896E+16"/>
    <n v="266.117093813878"/>
    <n v="2.66117093813878E+16"/>
    <x v="162"/>
    <n v="82.9"/>
  </r>
  <r>
    <x v="7"/>
    <n v="64"/>
    <x v="1"/>
    <x v="15"/>
    <x v="3"/>
    <x v="3"/>
    <x v="0"/>
    <x v="6753"/>
    <x v="0"/>
    <x v="1"/>
    <n v="29.388011173270701"/>
    <n v="29.388011173270701"/>
    <n v="2938801117327070"/>
    <x v="5"/>
    <n v="6763"/>
    <s v="Si"/>
    <x v="1"/>
    <n v="2313.4550747102298"/>
    <n v="2.31345507471023E+16"/>
    <n v="220.51786534367599"/>
    <n v="2.20517865343676E+16"/>
    <x v="469"/>
    <n v="96.4"/>
  </r>
  <r>
    <x v="7"/>
    <n v="61"/>
    <x v="1"/>
    <x v="5"/>
    <x v="1"/>
    <x v="0"/>
    <x v="0"/>
    <x v="6754"/>
    <x v="0"/>
    <x v="3"/>
    <n v="29.3444291456778"/>
    <n v="2.9344429145677799"/>
    <n v="2934442914567780"/>
    <x v="5"/>
    <n v="6764"/>
    <s v="No"/>
    <x v="0"/>
    <n v="2121.3925099650601"/>
    <n v="2.12139250996506E+16"/>
    <n v="26.299846212811399"/>
    <n v="2629984621281140"/>
    <x v="146"/>
    <n v="92"/>
  </r>
  <r>
    <x v="7"/>
    <n v="64"/>
    <x v="0"/>
    <x v="2"/>
    <x v="1"/>
    <x v="2"/>
    <x v="0"/>
    <x v="6755"/>
    <x v="1"/>
    <x v="1"/>
    <n v="29.343636897961701"/>
    <n v="29.343636897961701"/>
    <n v="2.93436368979617E+16"/>
    <x v="5"/>
    <n v="6765"/>
    <s v="No"/>
    <x v="0"/>
    <n v="2374.0720683618401"/>
    <n v="2.37407206836184E+16"/>
    <n v="23.575485837230399"/>
    <n v="2357548583723040"/>
    <x v="176"/>
    <n v="101"/>
  </r>
  <r>
    <x v="7"/>
    <n v="53"/>
    <x v="0"/>
    <x v="5"/>
    <x v="1"/>
    <x v="0"/>
    <x v="1"/>
    <x v="6756"/>
    <x v="1"/>
    <x v="3"/>
    <n v="29.309388537495799"/>
    <n v="29.309388537495799"/>
    <n v="2.93093885374958E+16"/>
    <x v="5"/>
    <n v="6766"/>
    <s v="Si"/>
    <x v="1"/>
    <n v="2004.8621297944101"/>
    <n v="2.00486212979441E+16"/>
    <n v="221.38564594191101"/>
    <n v="2.21385645941911E+16"/>
    <x v="89"/>
    <n v="89.4"/>
  </r>
  <r>
    <x v="7"/>
    <n v="62"/>
    <x v="1"/>
    <x v="9"/>
    <x v="1"/>
    <x v="1"/>
    <x v="0"/>
    <x v="6757"/>
    <x v="1"/>
    <x v="3"/>
    <n v="29.3020026044011"/>
    <n v="29.3020026044011"/>
    <n v="2.93020026044011E+16"/>
    <x v="5"/>
    <n v="6767"/>
    <s v="No"/>
    <x v="0"/>
    <n v="1770.84813545222"/>
    <n v="1.77084813545222E+16"/>
    <n v="200.653708461615"/>
    <n v="2.00653708461615E+16"/>
    <x v="130"/>
    <n v="92.1"/>
  </r>
  <r>
    <x v="7"/>
    <n v="40"/>
    <x v="1"/>
    <x v="0"/>
    <x v="1"/>
    <x v="3"/>
    <x v="2"/>
    <x v="6758"/>
    <x v="0"/>
    <x v="3"/>
    <n v="29.2966415540096"/>
    <n v="29.2966415540096"/>
    <n v="2.92966415540096E+16"/>
    <x v="5"/>
    <n v="6768"/>
    <s v="Si"/>
    <x v="1"/>
    <n v="2192.2353553181601"/>
    <n v="2.19223535531816E+16"/>
    <n v="261.77119696542098"/>
    <n v="2.61771196965421E+16"/>
    <x v="42"/>
    <n v="90.4"/>
  </r>
  <r>
    <x v="7"/>
    <n v="53"/>
    <x v="0"/>
    <x v="8"/>
    <x v="1"/>
    <x v="2"/>
    <x v="1"/>
    <x v="6759"/>
    <x v="2"/>
    <x v="3"/>
    <n v="29.280987765006198"/>
    <n v="29.280987765006198"/>
    <n v="2.92809877650062E+16"/>
    <x v="5"/>
    <n v="6769"/>
    <s v="No"/>
    <x v="0"/>
    <n v="1969.41860543251"/>
    <n v="1.96941860543251E+16"/>
    <n v="203.817552982921"/>
    <n v="2.03817552982921E+16"/>
    <x v="250"/>
    <n v="88.5"/>
  </r>
  <r>
    <x v="7"/>
    <n v="63"/>
    <x v="0"/>
    <x v="7"/>
    <x v="1"/>
    <x v="0"/>
    <x v="0"/>
    <x v="6760"/>
    <x v="1"/>
    <x v="3"/>
    <n v="29.263727030441899"/>
    <n v="29.263727030441899"/>
    <n v="2.92637270304419E+16"/>
    <x v="5"/>
    <n v="6770"/>
    <s v="No"/>
    <x v="0"/>
    <n v="209.61811526394001"/>
    <n v="2096181152639400"/>
    <n v="197.29782133458599"/>
    <n v="1.97297821334586E+16"/>
    <x v="43"/>
    <n v="94.9"/>
  </r>
  <r>
    <x v="7"/>
    <n v="46"/>
    <x v="1"/>
    <x v="5"/>
    <x v="1"/>
    <x v="1"/>
    <x v="1"/>
    <x v="6761"/>
    <x v="1"/>
    <x v="0"/>
    <n v="29.262467849549001"/>
    <n v="29.262467849549001"/>
    <n v="2.9262467849549E+16"/>
    <x v="5"/>
    <n v="6771"/>
    <s v="No"/>
    <x v="0"/>
    <n v="2170.5873155094"/>
    <n v="2.1705873155094E+16"/>
    <n v="20.0882293112216"/>
    <n v="2008822931122160"/>
    <x v="55"/>
    <n v="87"/>
  </r>
  <r>
    <x v="7"/>
    <n v="53"/>
    <x v="0"/>
    <x v="7"/>
    <x v="3"/>
    <x v="0"/>
    <x v="1"/>
    <x v="6762"/>
    <x v="1"/>
    <x v="3"/>
    <n v="29.2580522538099"/>
    <n v="29.2580522538099"/>
    <n v="2.92580522538099E+16"/>
    <x v="5"/>
    <n v="6772"/>
    <s v="No"/>
    <x v="0"/>
    <n v="2271.9041110344701"/>
    <n v="2.27190411103447E+16"/>
    <n v="26.399103462794798"/>
    <n v="2639910346279480"/>
    <x v="25"/>
    <n v="98.5"/>
  </r>
  <r>
    <x v="7"/>
    <n v="49"/>
    <x v="1"/>
    <x v="0"/>
    <x v="0"/>
    <x v="3"/>
    <x v="1"/>
    <x v="6763"/>
    <x v="0"/>
    <x v="0"/>
    <n v="29.2465430775237"/>
    <n v="2.9246543077523701"/>
    <n v="2924654307752370"/>
    <x v="5"/>
    <n v="6773"/>
    <s v="Si"/>
    <x v="1"/>
    <n v="234.43740121701001"/>
    <n v="2344374012170100"/>
    <n v="271.66825199037498"/>
    <n v="2.71668251990375E+16"/>
    <x v="311"/>
    <n v="92.2"/>
  </r>
  <r>
    <x v="7"/>
    <n v="63"/>
    <x v="0"/>
    <x v="9"/>
    <x v="0"/>
    <x v="3"/>
    <x v="0"/>
    <x v="6764"/>
    <x v="0"/>
    <x v="1"/>
    <n v="29.177955508769099"/>
    <n v="29.177955508769099"/>
    <n v="2.91779555087691E+16"/>
    <x v="5"/>
    <n v="6774"/>
    <s v="Si"/>
    <x v="1"/>
    <n v="2206.0312425019501"/>
    <n v="2.20603124250195E+16"/>
    <n v="264.06084698254301"/>
    <n v="2.64060846982543E+16"/>
    <x v="354"/>
    <n v="102.7"/>
  </r>
  <r>
    <x v="7"/>
    <n v="64"/>
    <x v="1"/>
    <x v="0"/>
    <x v="3"/>
    <x v="3"/>
    <x v="0"/>
    <x v="6765"/>
    <x v="0"/>
    <x v="1"/>
    <n v="29.177491124517697"/>
    <n v="2.9177491124517698"/>
    <n v="2917749112451770"/>
    <x v="5"/>
    <n v="6775"/>
    <s v="Si"/>
    <x v="1"/>
    <n v="235.98407331716399"/>
    <n v="2359840733171640"/>
    <n v="28.9907973594906"/>
    <n v="2899079735949060"/>
    <x v="372"/>
    <n v="99.3"/>
  </r>
  <r>
    <x v="7"/>
    <n v="56"/>
    <x v="1"/>
    <x v="3"/>
    <x v="1"/>
    <x v="3"/>
    <x v="0"/>
    <x v="6766"/>
    <x v="0"/>
    <x v="1"/>
    <n v="29.158667086671901"/>
    <n v="29.158667086671901"/>
    <n v="2.91586670866719E+16"/>
    <x v="5"/>
    <n v="6776"/>
    <s v="No"/>
    <x v="0"/>
    <n v="18.5361948676304"/>
    <n v="185361948676304"/>
    <n v="24.156330306266"/>
    <n v="2415633030626600"/>
    <x v="117"/>
    <n v="92.5"/>
  </r>
  <r>
    <x v="7"/>
    <n v="64"/>
    <x v="0"/>
    <x v="10"/>
    <x v="1"/>
    <x v="0"/>
    <x v="0"/>
    <x v="6767"/>
    <x v="0"/>
    <x v="3"/>
    <n v="29.121146046095401"/>
    <n v="2.9121146046095401"/>
    <n v="2912114604609540"/>
    <x v="5"/>
    <n v="6777"/>
    <s v="No"/>
    <x v="0"/>
    <n v="208.862145794176"/>
    <n v="2088621457941760"/>
    <n v="233.687624345187"/>
    <n v="2.33687624345187E+16"/>
    <x v="102"/>
    <n v="96.6"/>
  </r>
  <r>
    <x v="7"/>
    <n v="68"/>
    <x v="1"/>
    <x v="8"/>
    <x v="0"/>
    <x v="3"/>
    <x v="3"/>
    <x v="6768"/>
    <x v="0"/>
    <x v="1"/>
    <n v="29.118747592870399"/>
    <n v="2.91187475928704"/>
    <n v="2911874759287040"/>
    <x v="5"/>
    <n v="6778"/>
    <s v="Si"/>
    <x v="1"/>
    <n v="214.24952479170199"/>
    <n v="2142495247917020"/>
    <n v="266.18658103880301"/>
    <n v="2.66186581038803E+16"/>
    <x v="420"/>
    <n v="101.9"/>
  </r>
  <r>
    <x v="7"/>
    <n v="66"/>
    <x v="0"/>
    <x v="1"/>
    <x v="2"/>
    <x v="3"/>
    <x v="3"/>
    <x v="6769"/>
    <x v="1"/>
    <x v="3"/>
    <n v="29.080067063119699"/>
    <n v="2.9080067063119701"/>
    <n v="2908006706311970"/>
    <x v="5"/>
    <n v="6779"/>
    <s v="Si"/>
    <x v="1"/>
    <n v="20.7996140932641"/>
    <n v="207996140932641"/>
    <n v="223.59608680108599"/>
    <n v="2.23596086801086E+16"/>
    <x v="185"/>
    <n v="101.2"/>
  </r>
  <r>
    <x v="7"/>
    <n v="73"/>
    <x v="1"/>
    <x v="5"/>
    <x v="1"/>
    <x v="0"/>
    <x v="3"/>
    <x v="6770"/>
    <x v="1"/>
    <x v="3"/>
    <n v="29.0674089154634"/>
    <n v="29.0674089154634"/>
    <n v="2.90674089154634E+16"/>
    <x v="5"/>
    <n v="6780"/>
    <s v="No"/>
    <x v="0"/>
    <n v="2129.0557147762702"/>
    <n v="2.12905571477627E+16"/>
    <n v="217.66322251786499"/>
    <n v="2.17663222517865E+16"/>
    <x v="347"/>
    <n v="99"/>
  </r>
  <r>
    <x v="7"/>
    <n v="57"/>
    <x v="1"/>
    <x v="4"/>
    <x v="1"/>
    <x v="0"/>
    <x v="0"/>
    <x v="6771"/>
    <x v="1"/>
    <x v="3"/>
    <n v="29.049846974415001"/>
    <n v="29.049846974415001"/>
    <n v="2.9049846974415E+16"/>
    <x v="5"/>
    <n v="6781"/>
    <s v="No"/>
    <x v="0"/>
    <n v="219.280008909586"/>
    <n v="2192800089095860"/>
    <n v="27.4932317821266"/>
    <n v="2749323178212660"/>
    <x v="322"/>
    <n v="91"/>
  </r>
  <r>
    <x v="7"/>
    <n v="43"/>
    <x v="0"/>
    <x v="8"/>
    <x v="3"/>
    <x v="2"/>
    <x v="2"/>
    <x v="6772"/>
    <x v="1"/>
    <x v="1"/>
    <n v="29.009998951705299"/>
    <n v="29.009998951705299"/>
    <n v="2.90099989517053E+16"/>
    <x v="5"/>
    <n v="6782"/>
    <s v="No"/>
    <x v="0"/>
    <n v="183.899494071898"/>
    <n v="1838994940718980"/>
    <n v="210.477270963753"/>
    <n v="2.10477270963753E+16"/>
    <x v="66"/>
    <n v="92.1"/>
  </r>
  <r>
    <x v="7"/>
    <n v="56"/>
    <x v="0"/>
    <x v="2"/>
    <x v="2"/>
    <x v="0"/>
    <x v="0"/>
    <x v="6773"/>
    <x v="1"/>
    <x v="3"/>
    <n v="29.003504557594699"/>
    <n v="29.003504557594699"/>
    <n v="2900350455759470"/>
    <x v="5"/>
    <n v="6783"/>
    <s v="No"/>
    <x v="0"/>
    <n v="186.36206096676301"/>
    <n v="1863620609667630"/>
    <n v="20.910068537019999"/>
    <n v="2091006853702000"/>
    <x v="404"/>
    <n v="96.9"/>
  </r>
  <r>
    <x v="7"/>
    <n v="63"/>
    <x v="0"/>
    <x v="3"/>
    <x v="2"/>
    <x v="3"/>
    <x v="0"/>
    <x v="6774"/>
    <x v="0"/>
    <x v="2"/>
    <n v="28.9988677736814"/>
    <n v="28.9988677736814"/>
    <n v="2.89988677736814E+16"/>
    <x v="5"/>
    <n v="6784"/>
    <s v="No"/>
    <x v="0"/>
    <n v="1817.6793263371401"/>
    <n v="1.81767932633714E+16"/>
    <n v="228.71053760823699"/>
    <n v="2.28710537608237E+16"/>
    <x v="434"/>
    <n v="98.9"/>
  </r>
  <r>
    <x v="7"/>
    <n v="63"/>
    <x v="1"/>
    <x v="4"/>
    <x v="3"/>
    <x v="3"/>
    <x v="0"/>
    <x v="6775"/>
    <x v="1"/>
    <x v="3"/>
    <n v="28.992623491915101"/>
    <n v="28.992623491915101"/>
    <n v="2.89926234919151E+16"/>
    <x v="5"/>
    <n v="6785"/>
    <s v="No"/>
    <x v="0"/>
    <n v="2213.27765909866"/>
    <n v="2.21327765909866E+16"/>
    <n v="242.59101070344099"/>
    <n v="2.42591010703441E+16"/>
    <x v="78"/>
    <n v="92.7"/>
  </r>
  <r>
    <x v="7"/>
    <n v="59"/>
    <x v="0"/>
    <x v="11"/>
    <x v="0"/>
    <x v="3"/>
    <x v="0"/>
    <x v="6776"/>
    <x v="1"/>
    <x v="3"/>
    <n v="28.975981953739701"/>
    <n v="28.975981953739701"/>
    <n v="2.89759819537397E+16"/>
    <x v="5"/>
    <n v="6786"/>
    <s v="No"/>
    <x v="0"/>
    <n v="2128.9464479695998"/>
    <n v="2.1289464479696E+16"/>
    <n v="24.419061439861"/>
    <n v="2441906143986100"/>
    <x v="362"/>
    <n v="97.7"/>
  </r>
  <r>
    <x v="7"/>
    <n v="51"/>
    <x v="1"/>
    <x v="16"/>
    <x v="3"/>
    <x v="0"/>
    <x v="1"/>
    <x v="6777"/>
    <x v="1"/>
    <x v="3"/>
    <n v="28.973094548632201"/>
    <n v="28.973094548632201"/>
    <n v="2.89730945486322E+16"/>
    <x v="5"/>
    <n v="6787"/>
    <s v="No"/>
    <x v="0"/>
    <n v="2209.8446338594499"/>
    <n v="2.20984463385945E+16"/>
    <n v="188.974397307446"/>
    <n v="1.88974397307446E+16"/>
    <x v="158"/>
    <n v="84.6"/>
  </r>
  <r>
    <x v="7"/>
    <n v="68"/>
    <x v="0"/>
    <x v="3"/>
    <x v="2"/>
    <x v="0"/>
    <x v="3"/>
    <x v="6778"/>
    <x v="0"/>
    <x v="1"/>
    <n v="28.971220892859797"/>
    <n v="2.8971220892859799"/>
    <n v="2897122089285980"/>
    <x v="5"/>
    <n v="6788"/>
    <s v="No"/>
    <x v="0"/>
    <n v="2032.1861498534499"/>
    <n v="2.03218614985345E+16"/>
    <n v="241.103251217077"/>
    <n v="2.41103251217077E+16"/>
    <x v="229"/>
    <n v="97.6"/>
  </r>
  <r>
    <x v="7"/>
    <n v="61"/>
    <x v="0"/>
    <x v="3"/>
    <x v="2"/>
    <x v="3"/>
    <x v="0"/>
    <x v="6779"/>
    <x v="1"/>
    <x v="3"/>
    <n v="28.9655501349052"/>
    <n v="28.9655501349052"/>
    <n v="2.89655501349052E+16"/>
    <x v="5"/>
    <n v="6789"/>
    <s v="No"/>
    <x v="0"/>
    <n v="2261.3534292157901"/>
    <n v="2.26135342921579E+16"/>
    <n v="23.938896200140899"/>
    <n v="2393889620014090"/>
    <x v="362"/>
    <n v="91.3"/>
  </r>
  <r>
    <x v="7"/>
    <n v="44"/>
    <x v="1"/>
    <x v="8"/>
    <x v="1"/>
    <x v="0"/>
    <x v="2"/>
    <x v="6780"/>
    <x v="0"/>
    <x v="2"/>
    <n v="28.964051992214898"/>
    <n v="28.964051992214898"/>
    <n v="2.89640519922149E+16"/>
    <x v="5"/>
    <n v="6790"/>
    <s v="No"/>
    <x v="0"/>
    <n v="22.846274942884602"/>
    <n v="228462749428846"/>
    <n v="258.46453188881497"/>
    <n v="2.58464531888815E+16"/>
    <x v="21"/>
    <n v="86.5"/>
  </r>
  <r>
    <x v="7"/>
    <n v="50"/>
    <x v="1"/>
    <x v="0"/>
    <x v="3"/>
    <x v="2"/>
    <x v="1"/>
    <x v="6781"/>
    <x v="0"/>
    <x v="0"/>
    <n v="28.958961903537801"/>
    <n v="28.958961903537801"/>
    <n v="2.89589619035378E+16"/>
    <x v="5"/>
    <n v="6791"/>
    <s v="No"/>
    <x v="0"/>
    <n v="2023.8010726785701"/>
    <n v="2.02380107267857E+16"/>
    <n v="222.901105808414"/>
    <n v="2.22901105808414E+16"/>
    <x v="209"/>
    <n v="86.6"/>
  </r>
  <r>
    <x v="7"/>
    <n v="53"/>
    <x v="0"/>
    <x v="9"/>
    <x v="1"/>
    <x v="0"/>
    <x v="1"/>
    <x v="6782"/>
    <x v="1"/>
    <x v="3"/>
    <n v="28.939355804451399"/>
    <n v="2.8939355804451399"/>
    <n v="2893935580445140"/>
    <x v="5"/>
    <n v="6792"/>
    <s v="No"/>
    <x v="0"/>
    <n v="2043.42855014574"/>
    <n v="2.04342855014574E+16"/>
    <n v="200.578735652305"/>
    <n v="2.00578735652305E+16"/>
    <x v="83"/>
    <n v="91.6"/>
  </r>
  <r>
    <x v="7"/>
    <n v="66"/>
    <x v="0"/>
    <x v="0"/>
    <x v="2"/>
    <x v="3"/>
    <x v="3"/>
    <x v="6783"/>
    <x v="0"/>
    <x v="1"/>
    <n v="28.9241024032791"/>
    <n v="28.9241024032791"/>
    <n v="2.89241024032791E+16"/>
    <x v="5"/>
    <n v="6793"/>
    <s v="No"/>
    <x v="0"/>
    <n v="2332.1385672357801"/>
    <n v="2.33213856723578E+16"/>
    <n v="27.043960187660701"/>
    <n v="2704396018766070"/>
    <x v="362"/>
    <n v="95.8"/>
  </r>
  <r>
    <x v="7"/>
    <n v="53"/>
    <x v="1"/>
    <x v="1"/>
    <x v="1"/>
    <x v="3"/>
    <x v="1"/>
    <x v="6784"/>
    <x v="1"/>
    <x v="3"/>
    <n v="28.913994419130599"/>
    <n v="28.913994419130599"/>
    <n v="2.89139944191306E+16"/>
    <x v="5"/>
    <n v="6794"/>
    <s v="Si"/>
    <x v="1"/>
    <n v="222.44992820662199"/>
    <n v="2224499282066220"/>
    <n v="27.055016450900101"/>
    <n v="2705501645090010"/>
    <x v="35"/>
    <n v="88.2"/>
  </r>
  <r>
    <x v="7"/>
    <n v="57"/>
    <x v="0"/>
    <x v="1"/>
    <x v="1"/>
    <x v="3"/>
    <x v="0"/>
    <x v="6785"/>
    <x v="0"/>
    <x v="0"/>
    <n v="28.862333707853001"/>
    <n v="28.862333707853001"/>
    <n v="2.8862333707853E+16"/>
    <x v="5"/>
    <n v="6795"/>
    <s v="No"/>
    <x v="0"/>
    <n v="2009.39004197553"/>
    <n v="2.00939004197553E+16"/>
    <n v="25.693048824782601"/>
    <n v="2569304882478260"/>
    <x v="317"/>
    <n v="99.2"/>
  </r>
  <r>
    <x v="7"/>
    <n v="63"/>
    <x v="1"/>
    <x v="5"/>
    <x v="2"/>
    <x v="3"/>
    <x v="0"/>
    <x v="6786"/>
    <x v="1"/>
    <x v="3"/>
    <n v="28.859874605242801"/>
    <n v="28.859874605242801"/>
    <n v="2.88598746052428E+16"/>
    <x v="5"/>
    <n v="6796"/>
    <s v="No"/>
    <x v="0"/>
    <n v="175.29065172266101"/>
    <n v="1752906517226610"/>
    <n v="227.47995172527999"/>
    <n v="2.2747995172528E+16"/>
    <x v="93"/>
    <n v="94"/>
  </r>
  <r>
    <x v="7"/>
    <n v="54"/>
    <x v="1"/>
    <x v="2"/>
    <x v="1"/>
    <x v="2"/>
    <x v="1"/>
    <x v="6787"/>
    <x v="1"/>
    <x v="1"/>
    <n v="28.8469403726493"/>
    <n v="2.8846940372649299"/>
    <n v="2884694037264930"/>
    <x v="5"/>
    <n v="6797"/>
    <s v="No"/>
    <x v="0"/>
    <n v="2112.9894710725298"/>
    <n v="2.11298947107253E+16"/>
    <n v="211.58962940474001"/>
    <n v="2.1158962940474E+16"/>
    <x v="211"/>
    <n v="87.5"/>
  </r>
  <r>
    <x v="7"/>
    <n v="61"/>
    <x v="0"/>
    <x v="2"/>
    <x v="2"/>
    <x v="0"/>
    <x v="0"/>
    <x v="6788"/>
    <x v="1"/>
    <x v="0"/>
    <n v="28.807474078737702"/>
    <n v="28.807474078737702"/>
    <n v="2.88074740787377E+16"/>
    <x v="5"/>
    <n v="6798"/>
    <s v="No"/>
    <x v="0"/>
    <n v="2323.8061030672402"/>
    <n v="2.32380610306724E+16"/>
    <n v="282.37335430252"/>
    <n v="2.8237335430252E+16"/>
    <x v="473"/>
    <n v="100.2"/>
  </r>
  <r>
    <x v="7"/>
    <n v="67"/>
    <x v="0"/>
    <x v="1"/>
    <x v="0"/>
    <x v="3"/>
    <x v="3"/>
    <x v="6789"/>
    <x v="0"/>
    <x v="1"/>
    <n v="28.806194826893599"/>
    <n v="28.806194826893599"/>
    <n v="2.88061948268936E+16"/>
    <x v="5"/>
    <n v="6799"/>
    <s v="No"/>
    <x v="0"/>
    <n v="2094.2429401909699"/>
    <n v="2.09424294019097E+16"/>
    <n v="198.402329649889"/>
    <n v="1.98402329649889E+16"/>
    <x v="217"/>
    <n v="94.9"/>
  </r>
  <r>
    <x v="7"/>
    <n v="58"/>
    <x v="0"/>
    <x v="7"/>
    <x v="1"/>
    <x v="3"/>
    <x v="0"/>
    <x v="6790"/>
    <x v="0"/>
    <x v="1"/>
    <n v="28.785478771760399"/>
    <n v="28.785478771760399"/>
    <n v="2.87854787717604E+16"/>
    <x v="5"/>
    <n v="6800"/>
    <s v="No"/>
    <x v="0"/>
    <n v="2070.3213459990302"/>
    <n v="2.07032134599903E+16"/>
    <n v="253.58634269532101"/>
    <n v="2.53586342695321E+16"/>
    <x v="185"/>
    <n v="98.7"/>
  </r>
  <r>
    <x v="7"/>
    <n v="54"/>
    <x v="1"/>
    <x v="8"/>
    <x v="1"/>
    <x v="2"/>
    <x v="1"/>
    <x v="6791"/>
    <x v="1"/>
    <x v="3"/>
    <n v="28.749848382182599"/>
    <n v="28.749848382182599"/>
    <n v="2.87498483821826E+16"/>
    <x v="5"/>
    <n v="6801"/>
    <s v="No"/>
    <x v="0"/>
    <n v="2008.8810848595999"/>
    <n v="2.0088810848596E+16"/>
    <n v="218.00236292334299"/>
    <n v="2.18002362923343E+16"/>
    <x v="174"/>
    <n v="90.5"/>
  </r>
  <r>
    <x v="7"/>
    <n v="54"/>
    <x v="0"/>
    <x v="9"/>
    <x v="3"/>
    <x v="2"/>
    <x v="1"/>
    <x v="6792"/>
    <x v="1"/>
    <x v="1"/>
    <n v="28.727434553455602"/>
    <n v="2.8727434553455602"/>
    <n v="2872743455345560"/>
    <x v="5"/>
    <n v="6802"/>
    <s v="No"/>
    <x v="0"/>
    <n v="1879.48867492002"/>
    <n v="1.87948867492002E+16"/>
    <n v="22.350418555143399"/>
    <n v="2235041855514340"/>
    <x v="215"/>
    <n v="89.9"/>
  </r>
  <r>
    <x v="7"/>
    <n v="64"/>
    <x v="1"/>
    <x v="7"/>
    <x v="1"/>
    <x v="0"/>
    <x v="0"/>
    <x v="6793"/>
    <x v="1"/>
    <x v="3"/>
    <n v="28.705825715400699"/>
    <n v="28.705825715400699"/>
    <n v="2.87058257154007E+16"/>
    <x v="5"/>
    <n v="6803"/>
    <s v="No"/>
    <x v="0"/>
    <n v="1955.47208302789"/>
    <n v="1.95547208302789E+16"/>
    <n v="187.701381381217"/>
    <n v="1.87701381381217E+16"/>
    <x v="77"/>
    <n v="87.9"/>
  </r>
  <r>
    <x v="7"/>
    <n v="65"/>
    <x v="1"/>
    <x v="5"/>
    <x v="2"/>
    <x v="3"/>
    <x v="3"/>
    <x v="6794"/>
    <x v="1"/>
    <x v="1"/>
    <n v="28.6907072066839"/>
    <n v="2.8690707206683901"/>
    <n v="2869070720668390"/>
    <x v="5"/>
    <n v="6804"/>
    <s v="Si"/>
    <x v="1"/>
    <n v="2014.83295868804"/>
    <n v="2.01483295868804E+16"/>
    <n v="228.49328212101199"/>
    <n v="2.28493282121012E+16"/>
    <x v="224"/>
    <n v="101.2"/>
  </r>
  <r>
    <x v="7"/>
    <n v="66"/>
    <x v="0"/>
    <x v="6"/>
    <x v="2"/>
    <x v="3"/>
    <x v="3"/>
    <x v="6795"/>
    <x v="0"/>
    <x v="1"/>
    <n v="28.684639987238199"/>
    <n v="28.684639987238199"/>
    <n v="2.86846399872382E+16"/>
    <x v="5"/>
    <n v="6805"/>
    <s v="No"/>
    <x v="0"/>
    <n v="2122.35120947015"/>
    <n v="2.12235120947015E+16"/>
    <n v="248.431597555774"/>
    <n v="2.48431597555774E+16"/>
    <x v="342"/>
    <n v="100.3"/>
  </r>
  <r>
    <x v="7"/>
    <n v="42"/>
    <x v="0"/>
    <x v="16"/>
    <x v="1"/>
    <x v="0"/>
    <x v="2"/>
    <x v="6796"/>
    <x v="0"/>
    <x v="2"/>
    <n v="28.678380541275999"/>
    <n v="28.678380541275999"/>
    <n v="2.8678380541276E+16"/>
    <x v="5"/>
    <n v="6806"/>
    <s v="No"/>
    <x v="0"/>
    <n v="2063.6802761546401"/>
    <n v="2.06368027615464E+16"/>
    <n v="21.237879071574898"/>
    <n v="2123787907157490"/>
    <x v="113"/>
    <n v="91.9"/>
  </r>
  <r>
    <x v="7"/>
    <n v="63"/>
    <x v="1"/>
    <x v="5"/>
    <x v="2"/>
    <x v="3"/>
    <x v="0"/>
    <x v="6797"/>
    <x v="0"/>
    <x v="1"/>
    <n v="28.657925589884499"/>
    <n v="28.657925589884499"/>
    <n v="2.86579255898845E+16"/>
    <x v="5"/>
    <n v="6807"/>
    <s v="No"/>
    <x v="0"/>
    <n v="2412.7102916529702"/>
    <n v="2.41271029165297E+16"/>
    <n v="251.00010737705401"/>
    <n v="2.51000107377054E+16"/>
    <x v="374"/>
    <n v="100.1"/>
  </r>
  <r>
    <x v="7"/>
    <n v="42"/>
    <x v="1"/>
    <x v="11"/>
    <x v="1"/>
    <x v="3"/>
    <x v="2"/>
    <x v="6798"/>
    <x v="0"/>
    <x v="0"/>
    <n v="28.648396441455901"/>
    <n v="2.8648396441455901"/>
    <n v="2864839644145590"/>
    <x v="5"/>
    <n v="6808"/>
    <s v="No"/>
    <x v="0"/>
    <n v="217.638563328538"/>
    <n v="2176385633285380"/>
    <n v="267.837305201991"/>
    <n v="2.67837305201991E+16"/>
    <x v="77"/>
    <n v="89.6"/>
  </r>
  <r>
    <x v="7"/>
    <n v="52"/>
    <x v="0"/>
    <x v="0"/>
    <x v="1"/>
    <x v="2"/>
    <x v="1"/>
    <x v="6799"/>
    <x v="1"/>
    <x v="3"/>
    <n v="28.6301892638987"/>
    <n v="28.6301892638987"/>
    <n v="2.86301892638987E+16"/>
    <x v="5"/>
    <n v="6809"/>
    <s v="No"/>
    <x v="0"/>
    <n v="1892.29204697828"/>
    <n v="1.89229204697828E+16"/>
    <n v="217.30757814323999"/>
    <n v="2.1730757814324E+16"/>
    <x v="147"/>
    <n v="91.8"/>
  </r>
  <r>
    <x v="7"/>
    <n v="58"/>
    <x v="0"/>
    <x v="3"/>
    <x v="2"/>
    <x v="0"/>
    <x v="0"/>
    <x v="6800"/>
    <x v="0"/>
    <x v="0"/>
    <n v="28.616563479236401"/>
    <n v="2.8616563479236401"/>
    <n v="2861656347923640"/>
    <x v="5"/>
    <n v="6810"/>
    <s v="No"/>
    <x v="0"/>
    <n v="1959.12470351192"/>
    <n v="1.95912470351192E+16"/>
    <n v="217.062075483347"/>
    <n v="2.17062075483347E+16"/>
    <x v="332"/>
    <n v="102.7"/>
  </r>
  <r>
    <x v="7"/>
    <n v="55"/>
    <x v="1"/>
    <x v="5"/>
    <x v="3"/>
    <x v="3"/>
    <x v="0"/>
    <x v="6801"/>
    <x v="1"/>
    <x v="3"/>
    <n v="28.5786343256114"/>
    <n v="28.5786343256114"/>
    <n v="2857863432561140"/>
    <x v="5"/>
    <n v="6811"/>
    <s v="No"/>
    <x v="0"/>
    <n v="2175.2171024115601"/>
    <n v="2.17521710241156E+16"/>
    <n v="221.50262588838501"/>
    <n v="2.21502625888385E+16"/>
    <x v="11"/>
    <n v="90.2"/>
  </r>
  <r>
    <x v="7"/>
    <n v="63"/>
    <x v="1"/>
    <x v="3"/>
    <x v="1"/>
    <x v="3"/>
    <x v="0"/>
    <x v="6802"/>
    <x v="0"/>
    <x v="3"/>
    <n v="28.576688653620501"/>
    <n v="2.8576688653620499"/>
    <n v="2857668865362050"/>
    <x v="5"/>
    <n v="6812"/>
    <s v="No"/>
    <x v="0"/>
    <n v="1882.6533483636499"/>
    <n v="1.88265334836365E+16"/>
    <n v="220.24707616716501"/>
    <n v="2.20247076167165E+16"/>
    <x v="22"/>
    <n v="95.4"/>
  </r>
  <r>
    <x v="7"/>
    <n v="53"/>
    <x v="0"/>
    <x v="4"/>
    <x v="3"/>
    <x v="3"/>
    <x v="1"/>
    <x v="6803"/>
    <x v="1"/>
    <x v="3"/>
    <n v="28.561679639241799"/>
    <n v="28.561679639241799"/>
    <n v="2.85616796392418E+16"/>
    <x v="5"/>
    <n v="6813"/>
    <s v="No"/>
    <x v="0"/>
    <n v="2057.2665455696701"/>
    <n v="2.05726654556967E+16"/>
    <n v="26.877437331566298"/>
    <n v="2687743733156630"/>
    <x v="236"/>
    <n v="89"/>
  </r>
  <r>
    <x v="7"/>
    <n v="63"/>
    <x v="1"/>
    <x v="9"/>
    <x v="1"/>
    <x v="3"/>
    <x v="0"/>
    <x v="6804"/>
    <x v="0"/>
    <x v="1"/>
    <n v="28.548288955736201"/>
    <n v="28.548288955736201"/>
    <n v="2.85482889557362E+16"/>
    <x v="5"/>
    <n v="6814"/>
    <s v="No"/>
    <x v="0"/>
    <n v="219.93829272463901"/>
    <n v="2199382927246390"/>
    <n v="247.77362003742999"/>
    <n v="2.4777362003743E+16"/>
    <x v="229"/>
    <n v="93.8"/>
  </r>
  <r>
    <x v="7"/>
    <n v="48"/>
    <x v="1"/>
    <x v="2"/>
    <x v="1"/>
    <x v="0"/>
    <x v="1"/>
    <x v="6805"/>
    <x v="1"/>
    <x v="1"/>
    <n v="28.539179371661398"/>
    <n v="2.8539179371661398"/>
    <n v="2853917937166140"/>
    <x v="5"/>
    <n v="6815"/>
    <s v="No"/>
    <x v="0"/>
    <n v="2302.6164019146499"/>
    <n v="2.30261640191465E+16"/>
    <n v="238.47359877331101"/>
    <n v="2.38473598773311E+16"/>
    <x v="262"/>
    <n v="90.8"/>
  </r>
  <r>
    <x v="7"/>
    <n v="45"/>
    <x v="0"/>
    <x v="2"/>
    <x v="2"/>
    <x v="1"/>
    <x v="1"/>
    <x v="6806"/>
    <x v="1"/>
    <x v="2"/>
    <n v="28.4764741728372"/>
    <n v="2.8476474172837198"/>
    <n v="2847647417283720"/>
    <x v="5"/>
    <n v="6816"/>
    <s v="No"/>
    <x v="0"/>
    <n v="1787.9044277466801"/>
    <n v="1.78790442774668E+16"/>
    <n v="182.66473124201599"/>
    <n v="1.82664731242016E+16"/>
    <x v="228"/>
    <n v="91"/>
  </r>
  <r>
    <x v="7"/>
    <n v="66"/>
    <x v="0"/>
    <x v="5"/>
    <x v="2"/>
    <x v="3"/>
    <x v="3"/>
    <x v="6807"/>
    <x v="0"/>
    <x v="3"/>
    <n v="28.442341964222599"/>
    <n v="28.442341964222599"/>
    <n v="2.84423419642226E+16"/>
    <x v="5"/>
    <n v="6817"/>
    <s v="No"/>
    <x v="0"/>
    <n v="2259.2067567060599"/>
    <n v="2.25920675670606E+16"/>
    <n v="26.552384827478502"/>
    <n v="2655238482747850"/>
    <x v="434"/>
    <n v="95.6"/>
  </r>
  <r>
    <x v="7"/>
    <n v="44"/>
    <x v="1"/>
    <x v="2"/>
    <x v="1"/>
    <x v="2"/>
    <x v="2"/>
    <x v="6808"/>
    <x v="1"/>
    <x v="1"/>
    <n v="28.442246732005401"/>
    <n v="28.442246732005401"/>
    <n v="2.84422467320054E+16"/>
    <x v="5"/>
    <n v="6818"/>
    <s v="No"/>
    <x v="0"/>
    <n v="1961.4708543419199"/>
    <n v="1.96147085434192E+16"/>
    <n v="185.407130333781"/>
    <n v="1.85407130333781E+16"/>
    <x v="235"/>
    <n v="94.5"/>
  </r>
  <r>
    <x v="7"/>
    <n v="50"/>
    <x v="0"/>
    <x v="0"/>
    <x v="1"/>
    <x v="3"/>
    <x v="1"/>
    <x v="6809"/>
    <x v="1"/>
    <x v="3"/>
    <n v="28.4035281530765"/>
    <n v="28.4035281530765"/>
    <n v="2840352815307650"/>
    <x v="5"/>
    <n v="6819"/>
    <s v="No"/>
    <x v="0"/>
    <n v="194.29881300578799"/>
    <n v="1942988130057880"/>
    <n v="21.706877074837301"/>
    <n v="2170687707483730"/>
    <x v="117"/>
    <n v="85.2"/>
  </r>
  <r>
    <x v="7"/>
    <n v="60"/>
    <x v="0"/>
    <x v="2"/>
    <x v="1"/>
    <x v="2"/>
    <x v="0"/>
    <x v="6810"/>
    <x v="1"/>
    <x v="3"/>
    <n v="28.397847554549099"/>
    <n v="28.397847554549099"/>
    <n v="2.83978475545491E+16"/>
    <x v="5"/>
    <n v="6820"/>
    <s v="No"/>
    <x v="0"/>
    <n v="1956.2918837560701"/>
    <n v="1.95629188375607E+16"/>
    <n v="18.234748189697601"/>
    <n v="1823474818969760"/>
    <x v="341"/>
    <n v="91.8"/>
  </r>
  <r>
    <x v="7"/>
    <n v="63"/>
    <x v="1"/>
    <x v="7"/>
    <x v="2"/>
    <x v="2"/>
    <x v="0"/>
    <x v="6811"/>
    <x v="1"/>
    <x v="2"/>
    <n v="28.376361364031599"/>
    <n v="28.376361364031599"/>
    <n v="2.83763613640316E+16"/>
    <x v="5"/>
    <n v="6821"/>
    <s v="No"/>
    <x v="0"/>
    <n v="197.40509220284801"/>
    <n v="1974050922028480"/>
    <n v="211.798297502559"/>
    <n v="2.11798297502559E+16"/>
    <x v="350"/>
    <n v="91.2"/>
  </r>
  <r>
    <x v="7"/>
    <n v="55"/>
    <x v="0"/>
    <x v="1"/>
    <x v="1"/>
    <x v="3"/>
    <x v="0"/>
    <x v="6812"/>
    <x v="0"/>
    <x v="3"/>
    <n v="28.3572448131602"/>
    <n v="2.8357244813160198"/>
    <n v="2835724481316020"/>
    <x v="5"/>
    <n v="6822"/>
    <s v="No"/>
    <x v="0"/>
    <n v="2100.17731388519"/>
    <n v="2.10017731388519E+16"/>
    <n v="210.831891125412"/>
    <n v="2.10831891125412E+16"/>
    <x v="7"/>
    <n v="94.3"/>
  </r>
  <r>
    <x v="7"/>
    <n v="67"/>
    <x v="1"/>
    <x v="5"/>
    <x v="0"/>
    <x v="3"/>
    <x v="3"/>
    <x v="6813"/>
    <x v="0"/>
    <x v="1"/>
    <n v="28.352615441389499"/>
    <n v="28.352615441389499"/>
    <n v="2.83526154413895E+16"/>
    <x v="5"/>
    <n v="6823"/>
    <s v="Si"/>
    <x v="1"/>
    <n v="217.57904596047399"/>
    <n v="2175790459604740"/>
    <n v="25.437924653204401"/>
    <n v="2543792465320440"/>
    <x v="141"/>
    <n v="100.5"/>
  </r>
  <r>
    <x v="7"/>
    <n v="63"/>
    <x v="1"/>
    <x v="9"/>
    <x v="2"/>
    <x v="3"/>
    <x v="0"/>
    <x v="6814"/>
    <x v="0"/>
    <x v="1"/>
    <n v="28.348885094780499"/>
    <n v="28.348885094780499"/>
    <n v="2.83488850947805E+16"/>
    <x v="5"/>
    <n v="6824"/>
    <s v="Si"/>
    <x v="1"/>
    <n v="2459.5746731838599"/>
    <n v="2.45957467318386E+16"/>
    <n v="26.7830914675529"/>
    <n v="2678309146755290"/>
    <x v="424"/>
    <n v="102.1"/>
  </r>
  <r>
    <x v="7"/>
    <n v="67"/>
    <x v="0"/>
    <x v="5"/>
    <x v="2"/>
    <x v="0"/>
    <x v="3"/>
    <x v="6815"/>
    <x v="0"/>
    <x v="0"/>
    <n v="28.346125914894898"/>
    <n v="28.346125914894898"/>
    <n v="2.83461259148949E+16"/>
    <x v="5"/>
    <n v="6825"/>
    <s v="No"/>
    <x v="0"/>
    <n v="2283.9371444716598"/>
    <n v="2.28393714447166E+16"/>
    <n v="255.87894407747399"/>
    <n v="2.55878944077474E+16"/>
    <x v="302"/>
    <n v="100.2"/>
  </r>
  <r>
    <x v="7"/>
    <n v="42"/>
    <x v="0"/>
    <x v="3"/>
    <x v="1"/>
    <x v="3"/>
    <x v="2"/>
    <x v="6816"/>
    <x v="0"/>
    <x v="1"/>
    <n v="28.336839333042796"/>
    <n v="2.8336839333042798"/>
    <n v="2833683933304280"/>
    <x v="5"/>
    <n v="6826"/>
    <s v="No"/>
    <x v="0"/>
    <n v="200.71498632735199"/>
    <n v="2007149863273520"/>
    <n v="215.279112855546"/>
    <n v="2.15279112855546E+16"/>
    <x v="242"/>
    <n v="86.8"/>
  </r>
  <r>
    <x v="7"/>
    <n v="64"/>
    <x v="0"/>
    <x v="0"/>
    <x v="0"/>
    <x v="0"/>
    <x v="0"/>
    <x v="6817"/>
    <x v="0"/>
    <x v="2"/>
    <n v="28.308340415363102"/>
    <n v="28.308340415363102"/>
    <n v="2.83083404153631E+16"/>
    <x v="5"/>
    <n v="6827"/>
    <s v="No"/>
    <x v="0"/>
    <n v="2058.3770603955099"/>
    <n v="2.05837706039551E+16"/>
    <n v="278.42710352507203"/>
    <n v="2.78427103525072E+16"/>
    <x v="403"/>
    <n v="99.7"/>
  </r>
  <r>
    <x v="7"/>
    <n v="64"/>
    <x v="0"/>
    <x v="12"/>
    <x v="2"/>
    <x v="0"/>
    <x v="0"/>
    <x v="6818"/>
    <x v="0"/>
    <x v="1"/>
    <n v="28.304593272296202"/>
    <n v="2.8304593272296201"/>
    <n v="2830459327229620"/>
    <x v="5"/>
    <n v="6828"/>
    <s v="No"/>
    <x v="0"/>
    <n v="2217.28711291021"/>
    <n v="2.21728711291021E+16"/>
    <n v="240.99694944153501"/>
    <n v="2.40996949441535E+16"/>
    <x v="312"/>
    <n v="101.3"/>
  </r>
  <r>
    <x v="7"/>
    <n v="58"/>
    <x v="0"/>
    <x v="10"/>
    <x v="2"/>
    <x v="0"/>
    <x v="0"/>
    <x v="6819"/>
    <x v="0"/>
    <x v="3"/>
    <n v="28.292827836939299"/>
    <n v="28.292827836939299"/>
    <n v="2.82928278369393E+16"/>
    <x v="5"/>
    <n v="6829"/>
    <s v="No"/>
    <x v="0"/>
    <n v="187.579715799795"/>
    <n v="1875797157997950"/>
    <n v="22.5411877650678"/>
    <n v="2254118776506780"/>
    <x v="386"/>
    <n v="95.9"/>
  </r>
  <r>
    <x v="7"/>
    <n v="54"/>
    <x v="1"/>
    <x v="5"/>
    <x v="1"/>
    <x v="0"/>
    <x v="1"/>
    <x v="6820"/>
    <x v="1"/>
    <x v="3"/>
    <n v="28.270370892334402"/>
    <n v="28.270370892334402"/>
    <n v="2.82703708923344E+16"/>
    <x v="5"/>
    <n v="6830"/>
    <s v="No"/>
    <x v="0"/>
    <n v="2024.3234814165"/>
    <n v="2.0243234814165E+16"/>
    <n v="206.63797099902101"/>
    <n v="2.06637970999021E+16"/>
    <x v="228"/>
    <n v="88.3"/>
  </r>
  <r>
    <x v="7"/>
    <n v="60"/>
    <x v="1"/>
    <x v="8"/>
    <x v="1"/>
    <x v="0"/>
    <x v="0"/>
    <x v="6821"/>
    <x v="0"/>
    <x v="3"/>
    <n v="28.245681357262299"/>
    <n v="2.82456813572623"/>
    <n v="2824568135726230"/>
    <x v="5"/>
    <n v="6831"/>
    <s v="No"/>
    <x v="0"/>
    <n v="2179.57638593504"/>
    <n v="2.17957638593504E+16"/>
    <n v="23.5398359951682"/>
    <n v="2353983599516820"/>
    <x v="189"/>
    <n v="93.5"/>
  </r>
  <r>
    <x v="7"/>
    <n v="63"/>
    <x v="1"/>
    <x v="2"/>
    <x v="1"/>
    <x v="1"/>
    <x v="0"/>
    <x v="6822"/>
    <x v="1"/>
    <x v="1"/>
    <n v="28.244094499354599"/>
    <n v="28.244094499354599"/>
    <n v="2.82440944993546E+16"/>
    <x v="5"/>
    <n v="6832"/>
    <s v="No"/>
    <x v="0"/>
    <n v="18.7785284504434"/>
    <n v="187785284504434"/>
    <n v="173.53983680354801"/>
    <n v="1.73539836803548E+16"/>
    <x v="319"/>
    <n v="82.4"/>
  </r>
  <r>
    <x v="7"/>
    <n v="50"/>
    <x v="1"/>
    <x v="2"/>
    <x v="1"/>
    <x v="0"/>
    <x v="1"/>
    <x v="6823"/>
    <x v="1"/>
    <x v="1"/>
    <n v="28.231629672451"/>
    <n v="28.231629672451"/>
    <n v="2.8231629672451E+16"/>
    <x v="5"/>
    <n v="6833"/>
    <s v="No"/>
    <x v="0"/>
    <n v="20.721750674117299"/>
    <n v="207217506741173"/>
    <n v="18.757763663414799"/>
    <n v="1875776366341480"/>
    <x v="510"/>
    <n v="88.8"/>
  </r>
  <r>
    <x v="7"/>
    <n v="55"/>
    <x v="0"/>
    <x v="7"/>
    <x v="1"/>
    <x v="0"/>
    <x v="0"/>
    <x v="6824"/>
    <x v="0"/>
    <x v="2"/>
    <n v="28.1852240682942"/>
    <n v="28.1852240682942"/>
    <n v="2.81852240682942E+16"/>
    <x v="5"/>
    <n v="6834"/>
    <s v="No"/>
    <x v="0"/>
    <n v="2015.00116997686"/>
    <n v="2.01500116997686E+16"/>
    <n v="237.41542248257301"/>
    <n v="2.37415422482573E+16"/>
    <x v="15"/>
    <n v="99.8"/>
  </r>
  <r>
    <x v="7"/>
    <n v="59"/>
    <x v="0"/>
    <x v="3"/>
    <x v="3"/>
    <x v="3"/>
    <x v="0"/>
    <x v="6825"/>
    <x v="1"/>
    <x v="1"/>
    <n v="28.1799965460003"/>
    <n v="2.8179996546000301"/>
    <n v="2817999654600030"/>
    <x v="5"/>
    <n v="6835"/>
    <s v="No"/>
    <x v="0"/>
    <n v="2223.43014307767"/>
    <n v="2.22343014307767E+16"/>
    <n v="237.379403771352"/>
    <n v="2.37379403771352E+16"/>
    <x v="374"/>
    <n v="95.4"/>
  </r>
  <r>
    <x v="7"/>
    <n v="53"/>
    <x v="1"/>
    <x v="0"/>
    <x v="1"/>
    <x v="0"/>
    <x v="1"/>
    <x v="6826"/>
    <x v="1"/>
    <x v="0"/>
    <n v="28.161192194697399"/>
    <n v="28.161192194697399"/>
    <n v="2.81611921946974E+16"/>
    <x v="5"/>
    <n v="6836"/>
    <s v="No"/>
    <x v="0"/>
    <n v="209.00598992483901"/>
    <n v="2090059899248390"/>
    <n v="24.346808076154701"/>
    <n v="2434680807615470"/>
    <x v="333"/>
    <n v="86"/>
  </r>
  <r>
    <x v="7"/>
    <n v="60"/>
    <x v="1"/>
    <x v="0"/>
    <x v="1"/>
    <x v="3"/>
    <x v="0"/>
    <x v="6827"/>
    <x v="0"/>
    <x v="1"/>
    <n v="28.096757189921"/>
    <n v="28.096757189921"/>
    <n v="2809675718992100"/>
    <x v="5"/>
    <n v="6837"/>
    <s v="No"/>
    <x v="0"/>
    <n v="2332.3705127605299"/>
    <n v="2.33237051276053E+16"/>
    <n v="247.49156766041699"/>
    <n v="2.47491567660417E+16"/>
    <x v="71"/>
    <n v="94.5"/>
  </r>
  <r>
    <x v="7"/>
    <n v="60"/>
    <x v="1"/>
    <x v="0"/>
    <x v="3"/>
    <x v="3"/>
    <x v="0"/>
    <x v="6828"/>
    <x v="1"/>
    <x v="3"/>
    <n v="28.095462734073902"/>
    <n v="28.095462734073902"/>
    <n v="2.80954627340739E+16"/>
    <x v="5"/>
    <n v="6838"/>
    <s v="No"/>
    <x v="0"/>
    <n v="1785.8049063614401"/>
    <n v="1.78580490636144E+16"/>
    <n v="216.26993161151401"/>
    <n v="2.16269931611514E+16"/>
    <x v="216"/>
    <n v="95.2"/>
  </r>
  <r>
    <x v="7"/>
    <n v="41"/>
    <x v="0"/>
    <x v="17"/>
    <x v="1"/>
    <x v="2"/>
    <x v="2"/>
    <x v="6829"/>
    <x v="1"/>
    <x v="0"/>
    <n v="28.0516638220153"/>
    <n v="28.0516638220153"/>
    <n v="2.80516638220153E+16"/>
    <x v="5"/>
    <n v="6839"/>
    <s v="No"/>
    <x v="0"/>
    <n v="2141.1214844884198"/>
    <n v="2.14112148448842E+16"/>
    <n v="215.058613466846"/>
    <n v="2.15058613466846E+16"/>
    <x v="353"/>
    <n v="86.5"/>
  </r>
  <r>
    <x v="7"/>
    <n v="56"/>
    <x v="0"/>
    <x v="3"/>
    <x v="2"/>
    <x v="0"/>
    <x v="0"/>
    <x v="6830"/>
    <x v="0"/>
    <x v="0"/>
    <n v="28.049621030761401"/>
    <n v="28.049621030761401"/>
    <n v="2.80496210307614E+16"/>
    <x v="5"/>
    <n v="6840"/>
    <s v="No"/>
    <x v="0"/>
    <n v="2095.4503773338402"/>
    <n v="2.09545037733384E+16"/>
    <n v="23.973899802120499"/>
    <n v="2397389980212050"/>
    <x v="356"/>
    <n v="99.7"/>
  </r>
  <r>
    <x v="7"/>
    <n v="56"/>
    <x v="1"/>
    <x v="8"/>
    <x v="3"/>
    <x v="0"/>
    <x v="0"/>
    <x v="6831"/>
    <x v="0"/>
    <x v="1"/>
    <n v="28.021948211688699"/>
    <n v="28.021948211688699"/>
    <n v="2.80219482116887E+16"/>
    <x v="5"/>
    <n v="6841"/>
    <s v="Si"/>
    <x v="1"/>
    <n v="2245.68143027632"/>
    <n v="2.24568143027632E+16"/>
    <n v="237.265565304023"/>
    <n v="2.37265565304023E+16"/>
    <x v="76"/>
    <n v="100.9"/>
  </r>
  <r>
    <x v="7"/>
    <n v="61"/>
    <x v="1"/>
    <x v="9"/>
    <x v="1"/>
    <x v="3"/>
    <x v="0"/>
    <x v="6832"/>
    <x v="0"/>
    <x v="1"/>
    <n v="28.010901400078598"/>
    <n v="2.8010901400078598"/>
    <n v="2801090140007860"/>
    <x v="5"/>
    <n v="6842"/>
    <s v="No"/>
    <x v="0"/>
    <n v="2275.1306621689"/>
    <n v="2.2751306621689E+16"/>
    <n v="22.043776939691298"/>
    <n v="2204377693969130"/>
    <x v="469"/>
    <n v="93.6"/>
  </r>
  <r>
    <x v="7"/>
    <n v="50"/>
    <x v="1"/>
    <x v="0"/>
    <x v="1"/>
    <x v="0"/>
    <x v="1"/>
    <x v="6833"/>
    <x v="1"/>
    <x v="1"/>
    <n v="28.0098906610759"/>
    <n v="28.0098906610759"/>
    <n v="2.80098906610759E+16"/>
    <x v="5"/>
    <n v="6843"/>
    <s v="No"/>
    <x v="0"/>
    <n v="241.09357902934599"/>
    <n v="2410935790293460"/>
    <n v="219.48401879608099"/>
    <n v="2.19484018796081E+16"/>
    <x v="228"/>
    <n v="88.5"/>
  </r>
  <r>
    <x v="7"/>
    <n v="52"/>
    <x v="1"/>
    <x v="7"/>
    <x v="1"/>
    <x v="0"/>
    <x v="1"/>
    <x v="6834"/>
    <x v="0"/>
    <x v="0"/>
    <n v="27.9884136942756"/>
    <n v="27.9884136942756"/>
    <n v="2.79884136942756E+16"/>
    <x v="5"/>
    <n v="6844"/>
    <s v="No"/>
    <x v="0"/>
    <n v="2467.0671551317"/>
    <n v="2.4670671551317E+16"/>
    <n v="230.56452312081399"/>
    <n v="2.30564523120814E+16"/>
    <x v="176"/>
    <n v="89.1"/>
  </r>
  <r>
    <x v="7"/>
    <n v="62"/>
    <x v="1"/>
    <x v="2"/>
    <x v="1"/>
    <x v="3"/>
    <x v="0"/>
    <x v="6835"/>
    <x v="1"/>
    <x v="3"/>
    <n v="27.9867550005083"/>
    <n v="2.7986755000508299"/>
    <n v="2798675500050830"/>
    <x v="5"/>
    <n v="6845"/>
    <s v="No"/>
    <x v="0"/>
    <n v="222.15148566273601"/>
    <n v="2221514856627360"/>
    <n v="17.242800082553799"/>
    <n v="1724280008255380"/>
    <x v="181"/>
    <n v="94.4"/>
  </r>
  <r>
    <x v="7"/>
    <n v="59"/>
    <x v="0"/>
    <x v="9"/>
    <x v="3"/>
    <x v="3"/>
    <x v="0"/>
    <x v="6836"/>
    <x v="0"/>
    <x v="3"/>
    <n v="27.973846925395399"/>
    <n v="2.79738469253954"/>
    <n v="2797384692539540"/>
    <x v="5"/>
    <n v="6846"/>
    <s v="Si"/>
    <x v="1"/>
    <n v="201.05514648365499"/>
    <n v="2010551464836550"/>
    <n v="23.427497905757601"/>
    <n v="2342749790575760"/>
    <x v="312"/>
    <n v="98"/>
  </r>
  <r>
    <x v="7"/>
    <n v="47"/>
    <x v="0"/>
    <x v="2"/>
    <x v="1"/>
    <x v="0"/>
    <x v="1"/>
    <x v="6837"/>
    <x v="0"/>
    <x v="0"/>
    <n v="27.962882482039699"/>
    <n v="2.7962882482039699"/>
    <n v="2796288248203970"/>
    <x v="5"/>
    <n v="6847"/>
    <s v="No"/>
    <x v="0"/>
    <n v="224.362183267756"/>
    <n v="2243621832677560"/>
    <n v="236.24877620747901"/>
    <n v="2.36248776207479E+16"/>
    <x v="202"/>
    <n v="96.5"/>
  </r>
  <r>
    <x v="7"/>
    <n v="53"/>
    <x v="1"/>
    <x v="7"/>
    <x v="1"/>
    <x v="0"/>
    <x v="1"/>
    <x v="6838"/>
    <x v="1"/>
    <x v="3"/>
    <n v="27.935088687741999"/>
    <n v="27.935088687741999"/>
    <n v="2.7935088687742E+16"/>
    <x v="5"/>
    <n v="6848"/>
    <s v="Si"/>
    <x v="1"/>
    <n v="2221.18387373207"/>
    <n v="2.22118387373207E+16"/>
    <n v="242.49097743311901"/>
    <n v="2.42490977433119E+16"/>
    <x v="23"/>
    <n v="94.2"/>
  </r>
  <r>
    <x v="7"/>
    <n v="66"/>
    <x v="1"/>
    <x v="12"/>
    <x v="1"/>
    <x v="0"/>
    <x v="3"/>
    <x v="6839"/>
    <x v="1"/>
    <x v="3"/>
    <n v="27.918520604853899"/>
    <n v="27.918520604853899"/>
    <n v="2.79185206048539E+16"/>
    <x v="5"/>
    <n v="6849"/>
    <s v="No"/>
    <x v="0"/>
    <n v="2149.4722308803598"/>
    <n v="2.14947223088036E+16"/>
    <n v="232.84966911253801"/>
    <n v="2.32849669112538E+16"/>
    <x v="57"/>
    <n v="91.9"/>
  </r>
  <r>
    <x v="7"/>
    <n v="55"/>
    <x v="1"/>
    <x v="11"/>
    <x v="3"/>
    <x v="0"/>
    <x v="0"/>
    <x v="6840"/>
    <x v="0"/>
    <x v="0"/>
    <n v="27.902128411480899"/>
    <n v="27.902128411480899"/>
    <n v="2.79021284114809E+16"/>
    <x v="5"/>
    <n v="6850"/>
    <s v="No"/>
    <x v="0"/>
    <n v="230.983681822368"/>
    <n v="2309836818223680"/>
    <n v="235.56671155096299"/>
    <n v="2.35566711550963E+16"/>
    <x v="152"/>
    <n v="98"/>
  </r>
  <r>
    <x v="7"/>
    <n v="53"/>
    <x v="0"/>
    <x v="9"/>
    <x v="1"/>
    <x v="2"/>
    <x v="1"/>
    <x v="6841"/>
    <x v="1"/>
    <x v="1"/>
    <n v="27.8738661324196"/>
    <n v="2.78738661324196"/>
    <n v="2787386613241960"/>
    <x v="5"/>
    <n v="6851"/>
    <s v="No"/>
    <x v="0"/>
    <n v="221.81583761236601"/>
    <n v="2218158376123660"/>
    <n v="23.439909649018201"/>
    <n v="2343990964901820"/>
    <x v="13"/>
    <n v="89.2"/>
  </r>
  <r>
    <x v="7"/>
    <n v="72"/>
    <x v="0"/>
    <x v="2"/>
    <x v="2"/>
    <x v="3"/>
    <x v="3"/>
    <x v="6842"/>
    <x v="0"/>
    <x v="3"/>
    <n v="27.872742566019298"/>
    <n v="0.27872742566019298"/>
    <n v="278727425660193"/>
    <x v="5"/>
    <n v="6852"/>
    <s v="No"/>
    <x v="0"/>
    <n v="2166.9128583819902"/>
    <n v="2.16691285838199E+16"/>
    <n v="271.267956764198"/>
    <n v="2.71267956764198E+16"/>
    <x v="132"/>
    <n v="104.1"/>
  </r>
  <r>
    <x v="7"/>
    <n v="64"/>
    <x v="1"/>
    <x v="8"/>
    <x v="3"/>
    <x v="2"/>
    <x v="0"/>
    <x v="6843"/>
    <x v="1"/>
    <x v="1"/>
    <n v="27.868388508245403"/>
    <n v="2.7868388508245401"/>
    <n v="2786838850824540"/>
    <x v="5"/>
    <n v="6853"/>
    <s v="Si"/>
    <x v="1"/>
    <n v="2063.1461067702098"/>
    <n v="2.06314610677021E+16"/>
    <n v="21.928925306225"/>
    <n v="2192892530622500"/>
    <x v="305"/>
    <n v="95.1"/>
  </r>
  <r>
    <x v="7"/>
    <n v="66"/>
    <x v="1"/>
    <x v="0"/>
    <x v="1"/>
    <x v="0"/>
    <x v="3"/>
    <x v="6844"/>
    <x v="1"/>
    <x v="1"/>
    <n v="27.8523089114233"/>
    <n v="27.8523089114233"/>
    <n v="2.78523089114233E+16"/>
    <x v="5"/>
    <n v="6854"/>
    <s v="No"/>
    <x v="0"/>
    <n v="2198.0702170244099"/>
    <n v="2.19807021702441E+16"/>
    <n v="234.544625514909"/>
    <n v="2.34544625514909E+16"/>
    <x v="112"/>
    <n v="91.8"/>
  </r>
  <r>
    <x v="7"/>
    <n v="52"/>
    <x v="0"/>
    <x v="1"/>
    <x v="1"/>
    <x v="3"/>
    <x v="1"/>
    <x v="6845"/>
    <x v="0"/>
    <x v="2"/>
    <n v="27.845804450848497"/>
    <n v="2.7845804450848499"/>
    <n v="2784580445084850"/>
    <x v="5"/>
    <n v="6855"/>
    <s v="No"/>
    <x v="0"/>
    <n v="2335.8290502499299"/>
    <n v="2.33582905024993E+16"/>
    <n v="26.283877010087199"/>
    <n v="2628387701008720"/>
    <x v="319"/>
    <n v="93.4"/>
  </r>
  <r>
    <x v="7"/>
    <n v="53"/>
    <x v="1"/>
    <x v="1"/>
    <x v="1"/>
    <x v="2"/>
    <x v="1"/>
    <x v="6846"/>
    <x v="2"/>
    <x v="2"/>
    <n v="27.843212255964801"/>
    <n v="27.843212255964801"/>
    <n v="2.78432122559648E+16"/>
    <x v="5"/>
    <n v="6856"/>
    <s v="No"/>
    <x v="0"/>
    <n v="2081.9450064729499"/>
    <n v="2.08194500647295E+16"/>
    <n v="178.39051635557499"/>
    <n v="1.78390516355575E+16"/>
    <x v="61"/>
    <n v="84.8"/>
  </r>
  <r>
    <x v="7"/>
    <n v="46"/>
    <x v="0"/>
    <x v="0"/>
    <x v="2"/>
    <x v="2"/>
    <x v="1"/>
    <x v="6847"/>
    <x v="0"/>
    <x v="2"/>
    <n v="27.829186384327802"/>
    <n v="27.829186384327802"/>
    <n v="2.78291863843278E+16"/>
    <x v="5"/>
    <n v="6857"/>
    <s v="No"/>
    <x v="0"/>
    <n v="1876.16581748408"/>
    <n v="1.87616581748408E+16"/>
    <n v="237.39710033442501"/>
    <n v="2.37397100334425E+16"/>
    <x v="158"/>
    <n v="93.6"/>
  </r>
  <r>
    <x v="7"/>
    <n v="71"/>
    <x v="1"/>
    <x v="3"/>
    <x v="1"/>
    <x v="0"/>
    <x v="3"/>
    <x v="6848"/>
    <x v="1"/>
    <x v="3"/>
    <n v="27.786300637029498"/>
    <n v="0.27786300637029498"/>
    <n v="277863006370295"/>
    <x v="5"/>
    <n v="6858"/>
    <s v="No"/>
    <x v="0"/>
    <n v="230.65487654420599"/>
    <n v="2306548765442060"/>
    <n v="24.394488942085498"/>
    <n v="2439448894208550"/>
    <x v="421"/>
    <n v="100.8"/>
  </r>
  <r>
    <x v="7"/>
    <n v="64"/>
    <x v="1"/>
    <x v="5"/>
    <x v="1"/>
    <x v="3"/>
    <x v="0"/>
    <x v="6849"/>
    <x v="0"/>
    <x v="3"/>
    <n v="27.7626483450378"/>
    <n v="27.7626483450378"/>
    <n v="2.77626483450378E+16"/>
    <x v="5"/>
    <n v="6859"/>
    <s v="No"/>
    <x v="0"/>
    <n v="2175.6482692793902"/>
    <n v="2.17564826927939E+16"/>
    <n v="213.83521357762601"/>
    <n v="2.13835213577626E+16"/>
    <x v="69"/>
    <n v="93.1"/>
  </r>
  <r>
    <x v="7"/>
    <n v="64"/>
    <x v="1"/>
    <x v="11"/>
    <x v="1"/>
    <x v="2"/>
    <x v="0"/>
    <x v="6850"/>
    <x v="0"/>
    <x v="0"/>
    <n v="27.739281035548299"/>
    <n v="27.739281035548299"/>
    <n v="2773928103554830"/>
    <x v="5"/>
    <n v="6860"/>
    <s v="No"/>
    <x v="0"/>
    <n v="2210.0687375472598"/>
    <n v="2.21006873754726E+16"/>
    <n v="235.179318893942"/>
    <n v="2.35179318893942E+16"/>
    <x v="16"/>
    <n v="92.3"/>
  </r>
  <r>
    <x v="7"/>
    <n v="53"/>
    <x v="0"/>
    <x v="0"/>
    <x v="1"/>
    <x v="2"/>
    <x v="1"/>
    <x v="6851"/>
    <x v="1"/>
    <x v="1"/>
    <n v="27.725366073830202"/>
    <n v="27.725366073830202"/>
    <n v="2.77253660738302E+16"/>
    <x v="5"/>
    <n v="6861"/>
    <s v="No"/>
    <x v="0"/>
    <n v="2025.2209082049601"/>
    <n v="2.02522090820496E+16"/>
    <n v="224.66741246433099"/>
    <n v="2.24667412464331E+16"/>
    <x v="175"/>
    <n v="95.1"/>
  </r>
  <r>
    <x v="7"/>
    <n v="51"/>
    <x v="0"/>
    <x v="9"/>
    <x v="2"/>
    <x v="3"/>
    <x v="1"/>
    <x v="6852"/>
    <x v="1"/>
    <x v="1"/>
    <n v="27.716147416229099"/>
    <n v="27.716147416229099"/>
    <n v="2.77161474162291E+16"/>
    <x v="5"/>
    <n v="6862"/>
    <s v="No"/>
    <x v="0"/>
    <n v="2035.63494518635"/>
    <n v="2.03563494518635E+16"/>
    <n v="25.7858202078184"/>
    <n v="2578582020781840"/>
    <x v="398"/>
    <n v="90.7"/>
  </r>
  <r>
    <x v="7"/>
    <n v="52"/>
    <x v="0"/>
    <x v="0"/>
    <x v="1"/>
    <x v="0"/>
    <x v="1"/>
    <x v="6853"/>
    <x v="1"/>
    <x v="1"/>
    <n v="27.6985922998884"/>
    <n v="27.6985922998884"/>
    <n v="2.76985922998884E+16"/>
    <x v="5"/>
    <n v="6863"/>
    <s v="No"/>
    <x v="0"/>
    <n v="209.39822280527801"/>
    <n v="2093982228052780"/>
    <n v="236.690335902057"/>
    <n v="2.36690335902057E+16"/>
    <x v="236"/>
    <n v="87.2"/>
  </r>
  <r>
    <x v="7"/>
    <n v="59"/>
    <x v="1"/>
    <x v="2"/>
    <x v="3"/>
    <x v="2"/>
    <x v="0"/>
    <x v="6854"/>
    <x v="0"/>
    <x v="2"/>
    <n v="27.689910082594999"/>
    <n v="27.689910082594999"/>
    <n v="2.7689910082595E+16"/>
    <x v="5"/>
    <n v="6864"/>
    <s v="No"/>
    <x v="0"/>
    <n v="2143.7101055186099"/>
    <n v="2.14371010551861E+16"/>
    <n v="239.63101981458999"/>
    <n v="2.3963101981459E+16"/>
    <x v="312"/>
    <n v="96.7"/>
  </r>
  <r>
    <x v="7"/>
    <n v="62"/>
    <x v="1"/>
    <x v="0"/>
    <x v="0"/>
    <x v="0"/>
    <x v="0"/>
    <x v="6855"/>
    <x v="1"/>
    <x v="3"/>
    <n v="27.685011443719599"/>
    <n v="2.7685011443719598"/>
    <n v="2768501144371960"/>
    <x v="5"/>
    <n v="6865"/>
    <s v="Si"/>
    <x v="1"/>
    <n v="2591.08619943952"/>
    <n v="2.59108619943952E+16"/>
    <n v="25.634762592395401"/>
    <n v="2563476259239540"/>
    <x v="335"/>
    <n v="97.6"/>
  </r>
  <r>
    <x v="7"/>
    <n v="58"/>
    <x v="0"/>
    <x v="3"/>
    <x v="3"/>
    <x v="2"/>
    <x v="0"/>
    <x v="6856"/>
    <x v="1"/>
    <x v="3"/>
    <n v="27.684859346484899"/>
    <n v="27.684859346484899"/>
    <n v="2.76848593464849E+16"/>
    <x v="5"/>
    <n v="6866"/>
    <s v="No"/>
    <x v="0"/>
    <n v="2038.2990887378901"/>
    <n v="2.03829908873789E+16"/>
    <n v="199.38538158837201"/>
    <n v="1.99385381588372E+16"/>
    <x v="131"/>
    <n v="95.4"/>
  </r>
  <r>
    <x v="7"/>
    <n v="52"/>
    <x v="1"/>
    <x v="12"/>
    <x v="1"/>
    <x v="0"/>
    <x v="1"/>
    <x v="6857"/>
    <x v="0"/>
    <x v="0"/>
    <n v="27.670845009956299"/>
    <n v="2.76708450099563"/>
    <n v="2767084500995630"/>
    <x v="5"/>
    <n v="6867"/>
    <s v="No"/>
    <x v="0"/>
    <n v="2242.2917292238799"/>
    <n v="2.24229172922388E+16"/>
    <n v="220.26087568535701"/>
    <n v="2.20260875685357E+16"/>
    <x v="355"/>
    <n v="86.7"/>
  </r>
  <r>
    <x v="7"/>
    <n v="38"/>
    <x v="1"/>
    <x v="0"/>
    <x v="1"/>
    <x v="2"/>
    <x v="2"/>
    <x v="6858"/>
    <x v="1"/>
    <x v="1"/>
    <n v="27.6482418834619"/>
    <n v="2.7648241883461901"/>
    <n v="2764824188346190"/>
    <x v="5"/>
    <n v="6868"/>
    <s v="No"/>
    <x v="0"/>
    <n v="1937.3460002496299"/>
    <n v="1.93734600024963E+16"/>
    <n v="208.968347934977"/>
    <n v="2.08968347934977E+16"/>
    <x v="165"/>
    <n v="81"/>
  </r>
  <r>
    <x v="7"/>
    <n v="51"/>
    <x v="0"/>
    <x v="5"/>
    <x v="0"/>
    <x v="3"/>
    <x v="1"/>
    <x v="6859"/>
    <x v="0"/>
    <x v="2"/>
    <n v="27.617217335924803"/>
    <n v="2.7617217335924802"/>
    <n v="2761721733592480"/>
    <x v="5"/>
    <n v="6869"/>
    <s v="Si"/>
    <x v="1"/>
    <n v="259.031320604445"/>
    <n v="2590313206044450"/>
    <n v="3.0000000000000001E-12"/>
    <n v="300"/>
    <x v="269"/>
    <n v="97.7"/>
  </r>
  <r>
    <x v="7"/>
    <n v="47"/>
    <x v="1"/>
    <x v="5"/>
    <x v="1"/>
    <x v="2"/>
    <x v="1"/>
    <x v="6860"/>
    <x v="1"/>
    <x v="1"/>
    <n v="27.571317826110398"/>
    <n v="27.571317826110398"/>
    <n v="2.75713178261104E+16"/>
    <x v="5"/>
    <n v="6870"/>
    <s v="No"/>
    <x v="0"/>
    <n v="198.01019505392699"/>
    <n v="1980101950539270"/>
    <n v="22.037910452994598"/>
    <n v="2203791045299460"/>
    <x v="24"/>
    <n v="85.6"/>
  </r>
  <r>
    <x v="7"/>
    <n v="53"/>
    <x v="0"/>
    <x v="8"/>
    <x v="1"/>
    <x v="0"/>
    <x v="1"/>
    <x v="6861"/>
    <x v="1"/>
    <x v="1"/>
    <n v="27.565399200172301"/>
    <n v="27.565399200172301"/>
    <n v="2756539920017230"/>
    <x v="5"/>
    <n v="6871"/>
    <s v="No"/>
    <x v="0"/>
    <n v="2176.4531119407402"/>
    <n v="2.17645311194074E+16"/>
    <n v="217.050017186567"/>
    <n v="2.17050017186567E+16"/>
    <x v="264"/>
    <n v="86.8"/>
  </r>
  <r>
    <x v="7"/>
    <n v="56"/>
    <x v="1"/>
    <x v="9"/>
    <x v="3"/>
    <x v="0"/>
    <x v="0"/>
    <x v="6862"/>
    <x v="0"/>
    <x v="1"/>
    <n v="27.554128525688299"/>
    <n v="0.27554128525688298"/>
    <n v="275541285256883"/>
    <x v="5"/>
    <n v="6872"/>
    <s v="No"/>
    <x v="0"/>
    <n v="2080.3127206367599"/>
    <n v="2.08031272063676E+16"/>
    <n v="257.525382998601"/>
    <n v="2.57525382998601E+16"/>
    <x v="216"/>
    <n v="91.6"/>
  </r>
  <r>
    <x v="7"/>
    <n v="68"/>
    <x v="1"/>
    <x v="5"/>
    <x v="1"/>
    <x v="0"/>
    <x v="3"/>
    <x v="6863"/>
    <x v="0"/>
    <x v="3"/>
    <n v="27.541636144090301"/>
    <n v="2.75416361440903"/>
    <n v="2754163614409030"/>
    <x v="5"/>
    <n v="6873"/>
    <s v="No"/>
    <x v="0"/>
    <n v="2110.67406024705"/>
    <n v="2.11067406024705E+16"/>
    <n v="229.675731213592"/>
    <n v="2.29675731213592E+16"/>
    <x v="360"/>
    <n v="90.4"/>
  </r>
  <r>
    <x v="7"/>
    <n v="62"/>
    <x v="1"/>
    <x v="0"/>
    <x v="1"/>
    <x v="1"/>
    <x v="0"/>
    <x v="6864"/>
    <x v="1"/>
    <x v="0"/>
    <n v="27.527291193121801"/>
    <n v="2.7527291193121801"/>
    <n v="2752729119312180"/>
    <x v="5"/>
    <n v="6874"/>
    <s v="No"/>
    <x v="0"/>
    <n v="1830.67705560526"/>
    <n v="1.83067705560526E+16"/>
    <n v="202.20987190904"/>
    <n v="2.0220987190904E+16"/>
    <x v="341"/>
    <n v="94.1"/>
  </r>
  <r>
    <x v="7"/>
    <n v="57"/>
    <x v="1"/>
    <x v="10"/>
    <x v="1"/>
    <x v="0"/>
    <x v="0"/>
    <x v="6865"/>
    <x v="1"/>
    <x v="3"/>
    <n v="27.497558419089"/>
    <n v="27.497558419089"/>
    <n v="2.7497558419089E+16"/>
    <x v="5"/>
    <n v="6875"/>
    <s v="No"/>
    <x v="0"/>
    <n v="2098.7108197176899"/>
    <n v="2.09871081971769E+16"/>
    <n v="249.428584643161"/>
    <n v="2.49428584643161E+16"/>
    <x v="218"/>
    <n v="95.2"/>
  </r>
  <r>
    <x v="7"/>
    <n v="61"/>
    <x v="1"/>
    <x v="9"/>
    <x v="1"/>
    <x v="3"/>
    <x v="0"/>
    <x v="6866"/>
    <x v="1"/>
    <x v="3"/>
    <n v="27.4746836432154"/>
    <n v="27.4746836432154"/>
    <n v="2.74746836432154E+16"/>
    <x v="5"/>
    <n v="6876"/>
    <s v="No"/>
    <x v="0"/>
    <n v="209.80408373476499"/>
    <n v="2098040837347650"/>
    <n v="225.74250436732399"/>
    <n v="2.25742504367324E+16"/>
    <x v="134"/>
    <n v="90"/>
  </r>
  <r>
    <x v="7"/>
    <n v="64"/>
    <x v="1"/>
    <x v="15"/>
    <x v="1"/>
    <x v="2"/>
    <x v="0"/>
    <x v="6867"/>
    <x v="0"/>
    <x v="1"/>
    <n v="27.4493707625866"/>
    <n v="27.4493707625866"/>
    <n v="2744937076258660"/>
    <x v="5"/>
    <n v="6877"/>
    <s v="No"/>
    <x v="0"/>
    <n v="2096.77239181293"/>
    <n v="2.09677239181293E+16"/>
    <n v="211.79065358715701"/>
    <n v="2.11790653587157E+16"/>
    <x v="465"/>
    <n v="88.8"/>
  </r>
  <r>
    <x v="7"/>
    <n v="54"/>
    <x v="0"/>
    <x v="6"/>
    <x v="3"/>
    <x v="0"/>
    <x v="1"/>
    <x v="6868"/>
    <x v="0"/>
    <x v="1"/>
    <n v="27.434641944487399"/>
    <n v="27.434641944487399"/>
    <n v="2.74346419444874E+16"/>
    <x v="5"/>
    <n v="6878"/>
    <s v="No"/>
    <x v="0"/>
    <n v="1900.45867610307"/>
    <n v="1.90045867610307E+16"/>
    <n v="21.388910008820002"/>
    <n v="2138891000882000"/>
    <x v="367"/>
    <n v="94"/>
  </r>
  <r>
    <x v="7"/>
    <n v="60"/>
    <x v="0"/>
    <x v="8"/>
    <x v="1"/>
    <x v="2"/>
    <x v="0"/>
    <x v="6869"/>
    <x v="1"/>
    <x v="3"/>
    <n v="27.4201529988235"/>
    <n v="27.4201529988235"/>
    <n v="2.74201529988235E+16"/>
    <x v="5"/>
    <n v="6879"/>
    <s v="Si"/>
    <x v="1"/>
    <n v="2035.0928160744299"/>
    <n v="2.03509281607443E+16"/>
    <n v="241.436491586355"/>
    <n v="2.41436491586355E+16"/>
    <x v="262"/>
    <n v="94.6"/>
  </r>
  <r>
    <x v="7"/>
    <n v="50"/>
    <x v="1"/>
    <x v="0"/>
    <x v="1"/>
    <x v="3"/>
    <x v="1"/>
    <x v="6870"/>
    <x v="1"/>
    <x v="3"/>
    <n v="27.395695291605499"/>
    <n v="27.395695291605499"/>
    <n v="2.73956952916055E+16"/>
    <x v="5"/>
    <n v="6880"/>
    <s v="No"/>
    <x v="0"/>
    <n v="1942.2275235110501"/>
    <n v="1.94222752351105E+16"/>
    <n v="246.74481019007899"/>
    <n v="2.46744810190079E+16"/>
    <x v="149"/>
    <n v="88.2"/>
  </r>
  <r>
    <x v="7"/>
    <n v="54"/>
    <x v="1"/>
    <x v="9"/>
    <x v="1"/>
    <x v="1"/>
    <x v="1"/>
    <x v="6871"/>
    <x v="1"/>
    <x v="0"/>
    <n v="27.393554828823202"/>
    <n v="2.7393554828823201"/>
    <n v="2739355482882320"/>
    <x v="5"/>
    <n v="6881"/>
    <s v="No"/>
    <x v="0"/>
    <n v="197.93047409521901"/>
    <n v="1979304740952190"/>
    <n v="267.83347912261399"/>
    <n v="2.67833479122614E+16"/>
    <x v="149"/>
    <n v="90.7"/>
  </r>
  <r>
    <x v="7"/>
    <n v="57"/>
    <x v="1"/>
    <x v="2"/>
    <x v="1"/>
    <x v="1"/>
    <x v="0"/>
    <x v="6872"/>
    <x v="1"/>
    <x v="1"/>
    <n v="27.3611105269318"/>
    <n v="27.3611105269318"/>
    <n v="2.73611105269318E+16"/>
    <x v="5"/>
    <n v="6882"/>
    <s v="No"/>
    <x v="0"/>
    <n v="1909.9824552610301"/>
    <n v="1.90998245526103E+16"/>
    <n v="184.07144810086999"/>
    <n v="1.8407144810087E+16"/>
    <x v="155"/>
    <n v="91.3"/>
  </r>
  <r>
    <x v="7"/>
    <n v="72"/>
    <x v="1"/>
    <x v="4"/>
    <x v="2"/>
    <x v="3"/>
    <x v="3"/>
    <x v="6873"/>
    <x v="0"/>
    <x v="1"/>
    <n v="27.360435448085898"/>
    <n v="2.7360435448085898"/>
    <n v="2736043544808590"/>
    <x v="5"/>
    <n v="6883"/>
    <s v="No"/>
    <x v="0"/>
    <n v="192.34233960542099"/>
    <n v="1923423396054210"/>
    <n v="216.30232878976199"/>
    <n v="2.16302328789762E+16"/>
    <x v="123"/>
    <n v="102.3"/>
  </r>
  <r>
    <x v="7"/>
    <n v="59"/>
    <x v="0"/>
    <x v="0"/>
    <x v="2"/>
    <x v="0"/>
    <x v="0"/>
    <x v="6874"/>
    <x v="0"/>
    <x v="1"/>
    <n v="27.298315504522598"/>
    <n v="27.298315504522598"/>
    <n v="2.72983155045226E+16"/>
    <x v="5"/>
    <n v="6884"/>
    <s v="No"/>
    <x v="0"/>
    <n v="1899.4141644824499"/>
    <n v="1.89941416448245E+16"/>
    <n v="252.09960154083601"/>
    <n v="2.52099601540836E+16"/>
    <x v="6"/>
    <n v="99.8"/>
  </r>
  <r>
    <x v="7"/>
    <n v="49"/>
    <x v="1"/>
    <x v="5"/>
    <x v="1"/>
    <x v="0"/>
    <x v="1"/>
    <x v="6875"/>
    <x v="0"/>
    <x v="0"/>
    <n v="27.2758453768236"/>
    <n v="27.2758453768236"/>
    <n v="2.72758453768236E+16"/>
    <x v="5"/>
    <n v="6885"/>
    <s v="No"/>
    <x v="0"/>
    <n v="2218.5161467797302"/>
    <n v="2.21851614677973E+16"/>
    <n v="236.421089993165"/>
    <n v="2.36421089993165E+16"/>
    <x v="202"/>
    <n v="87.4"/>
  </r>
  <r>
    <x v="7"/>
    <n v="62"/>
    <x v="0"/>
    <x v="2"/>
    <x v="1"/>
    <x v="2"/>
    <x v="0"/>
    <x v="6876"/>
    <x v="1"/>
    <x v="3"/>
    <n v="27.272106119070799"/>
    <n v="27.272106119070799"/>
    <n v="2.72721061190708E+16"/>
    <x v="5"/>
    <n v="6886"/>
    <s v="No"/>
    <x v="0"/>
    <n v="1918.18213602431"/>
    <n v="1.91818213602431E+16"/>
    <n v="205.90834138462799"/>
    <n v="2.05908341384628E+16"/>
    <x v="286"/>
    <n v="95"/>
  </r>
  <r>
    <x v="7"/>
    <n v="63"/>
    <x v="0"/>
    <x v="3"/>
    <x v="2"/>
    <x v="3"/>
    <x v="0"/>
    <x v="6877"/>
    <x v="0"/>
    <x v="3"/>
    <n v="27.2644320151567"/>
    <n v="2.7264432015156701"/>
    <n v="2726443201515670"/>
    <x v="5"/>
    <n v="6887"/>
    <s v="No"/>
    <x v="0"/>
    <n v="2100.6067122269501"/>
    <n v="2.10060671222695E+16"/>
    <n v="241.785724745485"/>
    <n v="2.41785724745485E+16"/>
    <x v="338"/>
    <n v="94.3"/>
  </r>
  <r>
    <x v="7"/>
    <n v="41"/>
    <x v="0"/>
    <x v="5"/>
    <x v="1"/>
    <x v="0"/>
    <x v="2"/>
    <x v="6878"/>
    <x v="0"/>
    <x v="2"/>
    <n v="27.240344414226101"/>
    <n v="27.240344414226101"/>
    <n v="2.72403444142261E+16"/>
    <x v="5"/>
    <n v="6888"/>
    <s v="No"/>
    <x v="0"/>
    <n v="1929.8297096014401"/>
    <n v="1.92982970960144E+16"/>
    <n v="20.6386676898452"/>
    <n v="2063866768984520"/>
    <x v="229"/>
    <n v="88.6"/>
  </r>
  <r>
    <x v="7"/>
    <n v="59"/>
    <x v="0"/>
    <x v="5"/>
    <x v="1"/>
    <x v="2"/>
    <x v="0"/>
    <x v="6879"/>
    <x v="0"/>
    <x v="3"/>
    <n v="27.236026827234298"/>
    <n v="2.7236026827234299"/>
    <n v="2723602682723430"/>
    <x v="5"/>
    <n v="6889"/>
    <s v="No"/>
    <x v="0"/>
    <n v="1923.07018300408"/>
    <n v="1.92307018300408E+16"/>
    <n v="20.712157870562301"/>
    <n v="2071215787056230"/>
    <x v="158"/>
    <n v="95.3"/>
  </r>
  <r>
    <x v="7"/>
    <n v="50"/>
    <x v="1"/>
    <x v="3"/>
    <x v="1"/>
    <x v="2"/>
    <x v="1"/>
    <x v="6880"/>
    <x v="1"/>
    <x v="1"/>
    <n v="27.202516212021798"/>
    <n v="27.202516212021798"/>
    <n v="2.72025162120218E+16"/>
    <x v="5"/>
    <n v="6890"/>
    <s v="No"/>
    <x v="0"/>
    <n v="1696.8669476800901"/>
    <n v="1.69686694768009E+16"/>
    <n v="198.661624621729"/>
    <n v="1.98661624621729E+16"/>
    <x v="257"/>
    <n v="85"/>
  </r>
  <r>
    <x v="7"/>
    <n v="60"/>
    <x v="0"/>
    <x v="5"/>
    <x v="3"/>
    <x v="0"/>
    <x v="0"/>
    <x v="6881"/>
    <x v="2"/>
    <x v="3"/>
    <n v="27.159289304461598"/>
    <n v="27.159289304461598"/>
    <n v="2.71592893044616E+16"/>
    <x v="5"/>
    <n v="6891"/>
    <s v="No"/>
    <x v="0"/>
    <n v="2057.1010143481399"/>
    <n v="2.05710101434814E+16"/>
    <n v="22.834319009887899"/>
    <n v="2283431900988790"/>
    <x v="74"/>
    <n v="94.3"/>
  </r>
  <r>
    <x v="7"/>
    <n v="50"/>
    <x v="0"/>
    <x v="5"/>
    <x v="3"/>
    <x v="0"/>
    <x v="1"/>
    <x v="6762"/>
    <x v="0"/>
    <x v="0"/>
    <n v="27.128683957516099"/>
    <n v="2.71286839575161"/>
    <n v="2712868395751610"/>
    <x v="5"/>
    <n v="6892"/>
    <s v="No"/>
    <x v="0"/>
    <n v="2053.1401638419002"/>
    <n v="2.0531401638419E+16"/>
    <n v="23.8758777397586"/>
    <n v="2387587773975860"/>
    <x v="55"/>
    <n v="87"/>
  </r>
  <r>
    <x v="7"/>
    <n v="70"/>
    <x v="0"/>
    <x v="9"/>
    <x v="0"/>
    <x v="3"/>
    <x v="3"/>
    <x v="6882"/>
    <x v="0"/>
    <x v="1"/>
    <n v="27.100377159667499"/>
    <n v="27.100377159667499"/>
    <n v="2.71003771596675E+16"/>
    <x v="5"/>
    <n v="6893"/>
    <s v="No"/>
    <x v="0"/>
    <n v="2381.0393376604802"/>
    <n v="2.38103933766048E+16"/>
    <n v="221.975935016839"/>
    <n v="2.21975935016839E+16"/>
    <x v="382"/>
    <n v="97.8"/>
  </r>
  <r>
    <x v="7"/>
    <n v="55"/>
    <x v="0"/>
    <x v="5"/>
    <x v="1"/>
    <x v="3"/>
    <x v="0"/>
    <x v="6883"/>
    <x v="0"/>
    <x v="3"/>
    <n v="27.095055228299898"/>
    <n v="27.095055228299898"/>
    <n v="2.70950552282999E+16"/>
    <x v="5"/>
    <n v="6894"/>
    <s v="No"/>
    <x v="0"/>
    <n v="2133.1217140251802"/>
    <n v="2.13312171402518E+16"/>
    <n v="233.65952566560199"/>
    <n v="2.33659525665602E+16"/>
    <x v="86"/>
    <n v="92.8"/>
  </r>
  <r>
    <x v="7"/>
    <n v="49"/>
    <x v="0"/>
    <x v="2"/>
    <x v="1"/>
    <x v="0"/>
    <x v="1"/>
    <x v="6884"/>
    <x v="1"/>
    <x v="3"/>
    <n v="27.0791680543525"/>
    <n v="2.70791680543525"/>
    <n v="2707916805435250"/>
    <x v="5"/>
    <n v="6895"/>
    <s v="No"/>
    <x v="0"/>
    <n v="2016.50855436236"/>
    <n v="2.01650855436236E+16"/>
    <n v="16.382629044871901"/>
    <n v="1638262904487190"/>
    <x v="233"/>
    <n v="84.5"/>
  </r>
  <r>
    <x v="7"/>
    <n v="53"/>
    <x v="0"/>
    <x v="0"/>
    <x v="1"/>
    <x v="2"/>
    <x v="1"/>
    <x v="6885"/>
    <x v="0"/>
    <x v="1"/>
    <n v="27.0076681303558"/>
    <n v="27.0076681303558"/>
    <n v="2.70076681303558E+16"/>
    <x v="5"/>
    <n v="6896"/>
    <s v="No"/>
    <x v="0"/>
    <n v="1944.52291125836"/>
    <n v="1.94452291125836E+16"/>
    <n v="213.86272469331999"/>
    <n v="2.1386272469332E+16"/>
    <x v="60"/>
    <n v="94.1"/>
  </r>
  <r>
    <x v="7"/>
    <n v="52"/>
    <x v="0"/>
    <x v="16"/>
    <x v="1"/>
    <x v="2"/>
    <x v="1"/>
    <x v="6886"/>
    <x v="1"/>
    <x v="3"/>
    <n v="26.9735500265027"/>
    <n v="26.9735500265027"/>
    <n v="2.69735500265027E+16"/>
    <x v="5"/>
    <n v="6897"/>
    <s v="No"/>
    <x v="0"/>
    <n v="2060.0154132402999"/>
    <n v="2.0600154132403E+16"/>
    <n v="20.417154356698699"/>
    <n v="2041715435669870"/>
    <x v="226"/>
    <n v="85.4"/>
  </r>
  <r>
    <x v="7"/>
    <n v="45"/>
    <x v="1"/>
    <x v="9"/>
    <x v="1"/>
    <x v="2"/>
    <x v="1"/>
    <x v="6887"/>
    <x v="0"/>
    <x v="0"/>
    <n v="26.9416757321018"/>
    <n v="2.69416757321018"/>
    <n v="2694167573210180"/>
    <x v="5"/>
    <n v="6898"/>
    <s v="No"/>
    <x v="0"/>
    <n v="204.37900839299601"/>
    <n v="2043790083929960"/>
    <n v="224.37766329682"/>
    <n v="2.2437766329682E+16"/>
    <x v="162"/>
    <n v="86.3"/>
  </r>
  <r>
    <x v="7"/>
    <n v="47"/>
    <x v="0"/>
    <x v="0"/>
    <x v="1"/>
    <x v="3"/>
    <x v="1"/>
    <x v="6888"/>
    <x v="1"/>
    <x v="3"/>
    <n v="26.924643328852"/>
    <n v="2.6924643328852"/>
    <n v="2692464332885200"/>
    <x v="5"/>
    <n v="6899"/>
    <s v="No"/>
    <x v="0"/>
    <n v="1912.0141145554601"/>
    <n v="1.91201411455546E+16"/>
    <n v="229.905577643794"/>
    <n v="2.29905577643794E+16"/>
    <x v="86"/>
    <n v="87.7"/>
  </r>
  <r>
    <x v="7"/>
    <n v="71"/>
    <x v="0"/>
    <x v="7"/>
    <x v="0"/>
    <x v="3"/>
    <x v="3"/>
    <x v="6889"/>
    <x v="1"/>
    <x v="3"/>
    <n v="26.906830344539301"/>
    <n v="26.906830344539301"/>
    <n v="2.69068303445393E+16"/>
    <x v="5"/>
    <n v="6900"/>
    <s v="No"/>
    <x v="0"/>
    <n v="1956.49802115947"/>
    <n v="1.95649802115947E+16"/>
    <n v="23.454112051409599"/>
    <n v="2345411205140960"/>
    <x v="316"/>
    <n v="98.1"/>
  </r>
  <r>
    <x v="7"/>
    <n v="71"/>
    <x v="0"/>
    <x v="2"/>
    <x v="2"/>
    <x v="0"/>
    <x v="3"/>
    <x v="6890"/>
    <x v="1"/>
    <x v="3"/>
    <n v="26.903095231015502"/>
    <n v="2.6903095231015501"/>
    <n v="2690309523101550"/>
    <x v="5"/>
    <n v="6901"/>
    <s v="No"/>
    <x v="0"/>
    <n v="1820.2725989104999"/>
    <n v="1.8202725989105E+16"/>
    <n v="24.0188321801771"/>
    <n v="2401883218017710"/>
    <x v="281"/>
    <n v="94.3"/>
  </r>
  <r>
    <x v="7"/>
    <n v="70"/>
    <x v="1"/>
    <x v="2"/>
    <x v="2"/>
    <x v="3"/>
    <x v="3"/>
    <x v="6891"/>
    <x v="0"/>
    <x v="1"/>
    <n v="26.869062310274298"/>
    <n v="26.869062310274298"/>
    <n v="2.68690623102743E+16"/>
    <x v="5"/>
    <n v="6902"/>
    <s v="No"/>
    <x v="0"/>
    <n v="226.24236136397499"/>
    <n v="2262423613639750"/>
    <n v="222.848773057502"/>
    <n v="2.22848773057502E+16"/>
    <x v="491"/>
    <n v="106"/>
  </r>
  <r>
    <x v="7"/>
    <n v="55"/>
    <x v="0"/>
    <x v="2"/>
    <x v="1"/>
    <x v="0"/>
    <x v="0"/>
    <x v="6892"/>
    <x v="0"/>
    <x v="1"/>
    <n v="26.8644276884209"/>
    <n v="26.8644276884209"/>
    <n v="2.68644276884209E+16"/>
    <x v="5"/>
    <n v="6903"/>
    <s v="No"/>
    <x v="0"/>
    <n v="209.33311987462"/>
    <n v="2093331198746200"/>
    <n v="248.46202202391001"/>
    <n v="2.4846202202391E+16"/>
    <x v="200"/>
    <n v="93"/>
  </r>
  <r>
    <x v="7"/>
    <n v="50"/>
    <x v="0"/>
    <x v="2"/>
    <x v="1"/>
    <x v="0"/>
    <x v="1"/>
    <x v="6893"/>
    <x v="1"/>
    <x v="3"/>
    <n v="26.8324924357998"/>
    <n v="2.6832492435799802"/>
    <n v="2683249243579980"/>
    <x v="5"/>
    <n v="6904"/>
    <s v="No"/>
    <x v="0"/>
    <n v="2191.7687378236701"/>
    <n v="2.19176873782367E+16"/>
    <n v="248.98644374217201"/>
    <n v="2.48986443742172E+16"/>
    <x v="183"/>
    <n v="89"/>
  </r>
  <r>
    <x v="7"/>
    <n v="71"/>
    <x v="0"/>
    <x v="6"/>
    <x v="2"/>
    <x v="3"/>
    <x v="3"/>
    <x v="6894"/>
    <x v="0"/>
    <x v="3"/>
    <n v="26.827596947899199"/>
    <n v="26.827596947899199"/>
    <n v="2.68275969478992E+16"/>
    <x v="5"/>
    <n v="6905"/>
    <s v="No"/>
    <x v="0"/>
    <n v="2118.8847914541002"/>
    <n v="2.1188847914541E+16"/>
    <n v="26.746897012861101"/>
    <n v="2674689701286110"/>
    <x v="280"/>
    <n v="98.9"/>
  </r>
  <r>
    <x v="7"/>
    <n v="50"/>
    <x v="0"/>
    <x v="0"/>
    <x v="1"/>
    <x v="2"/>
    <x v="1"/>
    <x v="6895"/>
    <x v="1"/>
    <x v="1"/>
    <n v="26.7381703008021"/>
    <n v="2.67381703008021"/>
    <n v="2673817030080210"/>
    <x v="5"/>
    <n v="6906"/>
    <s v="No"/>
    <x v="0"/>
    <n v="188.662390853603"/>
    <n v="1886623908536030"/>
    <n v="22.196201492716199"/>
    <n v="2219620149271620"/>
    <x v="70"/>
    <n v="82.6"/>
  </r>
  <r>
    <x v="7"/>
    <n v="62"/>
    <x v="1"/>
    <x v="17"/>
    <x v="1"/>
    <x v="0"/>
    <x v="0"/>
    <x v="6896"/>
    <x v="0"/>
    <x v="1"/>
    <n v="26.734148539064702"/>
    <n v="26.734148539064702"/>
    <n v="2.67341485390647E+16"/>
    <x v="5"/>
    <n v="6907"/>
    <s v="Si"/>
    <x v="1"/>
    <n v="2206.0263603583298"/>
    <n v="2.20602636035833E+16"/>
    <n v="261.15291419144398"/>
    <n v="2.61152914191444E+16"/>
    <x v="427"/>
    <n v="90.5"/>
  </r>
  <r>
    <x v="7"/>
    <n v="57"/>
    <x v="0"/>
    <x v="2"/>
    <x v="1"/>
    <x v="3"/>
    <x v="0"/>
    <x v="6897"/>
    <x v="0"/>
    <x v="1"/>
    <n v="26.7094462839462"/>
    <n v="2.6709446283946199"/>
    <n v="2670944628394620"/>
    <x v="5"/>
    <n v="6908"/>
    <s v="No"/>
    <x v="0"/>
    <n v="2099.6413275551099"/>
    <n v="2.09964132755511E+16"/>
    <n v="288.43236894073499"/>
    <n v="2.88432368940735E+16"/>
    <x v="197"/>
    <n v="93.3"/>
  </r>
  <r>
    <x v="7"/>
    <n v="63"/>
    <x v="1"/>
    <x v="5"/>
    <x v="1"/>
    <x v="3"/>
    <x v="0"/>
    <x v="6898"/>
    <x v="1"/>
    <x v="1"/>
    <n v="26.6972225624332"/>
    <n v="26.6972225624332"/>
    <n v="2.66972225624332E+16"/>
    <x v="5"/>
    <n v="6909"/>
    <s v="No"/>
    <x v="0"/>
    <n v="2249.4176037469701"/>
    <n v="2.24941760374697E+16"/>
    <n v="22.015610003658299"/>
    <n v="2201561000365830"/>
    <x v="62"/>
    <n v="99.2"/>
  </r>
  <r>
    <x v="7"/>
    <n v="66"/>
    <x v="1"/>
    <x v="6"/>
    <x v="2"/>
    <x v="3"/>
    <x v="3"/>
    <x v="6899"/>
    <x v="1"/>
    <x v="1"/>
    <n v="26.676536784720202"/>
    <n v="0.26676536784720201"/>
    <n v="266765367847202"/>
    <x v="5"/>
    <n v="6910"/>
    <s v="Si"/>
    <x v="1"/>
    <n v="2347.8356323371499"/>
    <n v="2.34783563233715E+16"/>
    <n v="27.614549846390499"/>
    <n v="2761454984639050"/>
    <x v="267"/>
    <n v="94.6"/>
  </r>
  <r>
    <x v="7"/>
    <n v="54"/>
    <x v="0"/>
    <x v="0"/>
    <x v="1"/>
    <x v="0"/>
    <x v="1"/>
    <x v="6900"/>
    <x v="1"/>
    <x v="1"/>
    <n v="26.662007364112899"/>
    <n v="26.662007364112899"/>
    <n v="2.66620073641129E+16"/>
    <x v="5"/>
    <n v="6911"/>
    <s v="No"/>
    <x v="0"/>
    <n v="1828.6575311970801"/>
    <n v="1.82865753119708E+16"/>
    <n v="236.90011073195001"/>
    <n v="2.3690011073195E+16"/>
    <x v="98"/>
    <n v="91.2"/>
  </r>
  <r>
    <x v="7"/>
    <n v="59"/>
    <x v="0"/>
    <x v="0"/>
    <x v="1"/>
    <x v="3"/>
    <x v="0"/>
    <x v="6901"/>
    <x v="1"/>
    <x v="3"/>
    <n v="26.521022307991601"/>
    <n v="26.521022307991601"/>
    <n v="2.65210223079916E+16"/>
    <x v="5"/>
    <n v="6912"/>
    <s v="No"/>
    <x v="0"/>
    <n v="219.84490966216501"/>
    <n v="2198449096621650"/>
    <n v="226.837802970441"/>
    <n v="2.26837802970441E+16"/>
    <x v="134"/>
    <n v="99.1"/>
  </r>
  <r>
    <x v="7"/>
    <n v="50"/>
    <x v="0"/>
    <x v="0"/>
    <x v="1"/>
    <x v="0"/>
    <x v="1"/>
    <x v="6902"/>
    <x v="2"/>
    <x v="1"/>
    <n v="26.507099159433601"/>
    <n v="26.507099159433601"/>
    <n v="2650709915943360"/>
    <x v="5"/>
    <n v="6913"/>
    <s v="No"/>
    <x v="0"/>
    <n v="1933.195104355"/>
    <n v="1.933195104355E+16"/>
    <n v="217.643178234582"/>
    <n v="2.17643178234582E+16"/>
    <x v="131"/>
    <n v="82.5"/>
  </r>
  <r>
    <x v="7"/>
    <n v="54"/>
    <x v="0"/>
    <x v="0"/>
    <x v="1"/>
    <x v="0"/>
    <x v="1"/>
    <x v="6903"/>
    <x v="1"/>
    <x v="3"/>
    <n v="26.462375429607601"/>
    <n v="2.6462375429607601"/>
    <n v="2646237542960760"/>
    <x v="5"/>
    <n v="6914"/>
    <s v="No"/>
    <x v="0"/>
    <n v="2153.6702429901902"/>
    <n v="2.15367024299019E+16"/>
    <n v="206.69962386097399"/>
    <n v="2.06699623860974E+16"/>
    <x v="44"/>
    <n v="86.5"/>
  </r>
  <r>
    <x v="7"/>
    <n v="52"/>
    <x v="1"/>
    <x v="2"/>
    <x v="1"/>
    <x v="3"/>
    <x v="1"/>
    <x v="6904"/>
    <x v="1"/>
    <x v="1"/>
    <n v="26.454696898050699"/>
    <n v="26.454696898050699"/>
    <n v="2.64546968980507E+16"/>
    <x v="5"/>
    <n v="6915"/>
    <s v="No"/>
    <x v="0"/>
    <n v="2128.3841308128699"/>
    <n v="2.12838413081287E+16"/>
    <n v="223.71030644290701"/>
    <n v="2.23710306442907E+16"/>
    <x v="188"/>
    <n v="85.5"/>
  </r>
  <r>
    <x v="7"/>
    <n v="58"/>
    <x v="0"/>
    <x v="3"/>
    <x v="2"/>
    <x v="3"/>
    <x v="0"/>
    <x v="6905"/>
    <x v="0"/>
    <x v="1"/>
    <n v="26.454488704341699"/>
    <n v="26.454488704341699"/>
    <n v="2.64544887043417E+16"/>
    <x v="5"/>
    <n v="6916"/>
    <s v="No"/>
    <x v="0"/>
    <n v="2136.1558844955998"/>
    <n v="2.1361558844956E+16"/>
    <n v="238.142738086343"/>
    <n v="2.38142738086343E+16"/>
    <x v="239"/>
    <n v="98.9"/>
  </r>
  <r>
    <x v="7"/>
    <n v="61"/>
    <x v="1"/>
    <x v="9"/>
    <x v="1"/>
    <x v="3"/>
    <x v="0"/>
    <x v="6906"/>
    <x v="1"/>
    <x v="3"/>
    <n v="26.391412350600799"/>
    <n v="26.391412350600799"/>
    <n v="2.63914123506008E+16"/>
    <x v="5"/>
    <n v="6917"/>
    <s v="No"/>
    <x v="0"/>
    <n v="2363.70703507996"/>
    <n v="2.36370703507996E+16"/>
    <n v="242.07229375992301"/>
    <n v="2.42072293759923E+16"/>
    <x v="144"/>
    <n v="87.9"/>
  </r>
  <r>
    <x v="7"/>
    <n v="52"/>
    <x v="0"/>
    <x v="2"/>
    <x v="1"/>
    <x v="0"/>
    <x v="1"/>
    <x v="6907"/>
    <x v="0"/>
    <x v="2"/>
    <n v="26.1873477356135"/>
    <n v="26.1873477356135"/>
    <n v="2.61873477356135E+16"/>
    <x v="5"/>
    <n v="6918"/>
    <s v="No"/>
    <x v="0"/>
    <n v="2122.5312333992201"/>
    <n v="2.12253123339922E+16"/>
    <n v="26.797568838462698"/>
    <n v="2679756883846270"/>
    <x v="208"/>
    <n v="93.3"/>
  </r>
  <r>
    <x v="7"/>
    <n v="54"/>
    <x v="0"/>
    <x v="9"/>
    <x v="1"/>
    <x v="0"/>
    <x v="1"/>
    <x v="6908"/>
    <x v="1"/>
    <x v="1"/>
    <n v="26.172281164372102"/>
    <n v="2.61722811643721"/>
    <n v="2617228116437210"/>
    <x v="5"/>
    <n v="6919"/>
    <s v="Si"/>
    <x v="1"/>
    <n v="2010.49446364648"/>
    <n v="2.01049446364648E+16"/>
    <n v="202.08195485964299"/>
    <n v="2.02081954859643E+16"/>
    <x v="103"/>
    <n v="95.6"/>
  </r>
  <r>
    <x v="7"/>
    <n v="59"/>
    <x v="1"/>
    <x v="0"/>
    <x v="1"/>
    <x v="0"/>
    <x v="0"/>
    <x v="6909"/>
    <x v="0"/>
    <x v="1"/>
    <n v="26.165226162707"/>
    <n v="2.6165226162707"/>
    <n v="2616522616270700"/>
    <x v="5"/>
    <n v="6920"/>
    <s v="No"/>
    <x v="0"/>
    <n v="20.276427159298301"/>
    <n v="202764271592983"/>
    <n v="273.46433300367499"/>
    <n v="2.73464333003675E+16"/>
    <x v="391"/>
    <n v="93.1"/>
  </r>
  <r>
    <x v="7"/>
    <n v="60"/>
    <x v="1"/>
    <x v="2"/>
    <x v="1"/>
    <x v="0"/>
    <x v="0"/>
    <x v="6910"/>
    <x v="0"/>
    <x v="0"/>
    <n v="26.1574750868282"/>
    <n v="2.6157475086828201"/>
    <n v="2615747508682820"/>
    <x v="5"/>
    <n v="6921"/>
    <s v="No"/>
    <x v="0"/>
    <n v="224.964643740756"/>
    <n v="2249646437407560"/>
    <n v="212.60766938374601"/>
    <n v="2.12607669383746E+16"/>
    <x v="43"/>
    <n v="95.8"/>
  </r>
  <r>
    <x v="7"/>
    <n v="57"/>
    <x v="1"/>
    <x v="5"/>
    <x v="1"/>
    <x v="2"/>
    <x v="0"/>
    <x v="6911"/>
    <x v="1"/>
    <x v="0"/>
    <n v="26.153402696086498"/>
    <n v="26.153402696086498"/>
    <n v="2.61534026960865E+16"/>
    <x v="5"/>
    <n v="6922"/>
    <s v="No"/>
    <x v="0"/>
    <n v="1888.5291405225"/>
    <n v="1.8885291405225E+16"/>
    <n v="248.11765518079599"/>
    <n v="2.48117655180796E+16"/>
    <x v="157"/>
    <n v="88.3"/>
  </r>
  <r>
    <x v="7"/>
    <n v="52"/>
    <x v="1"/>
    <x v="5"/>
    <x v="1"/>
    <x v="0"/>
    <x v="1"/>
    <x v="6912"/>
    <x v="0"/>
    <x v="1"/>
    <n v="25.969223367672701"/>
    <n v="25.969223367672701"/>
    <n v="2.59692233676727E+16"/>
    <x v="5"/>
    <n v="6923"/>
    <s v="No"/>
    <x v="0"/>
    <n v="2163.2056144019298"/>
    <n v="2.16320561440193E+16"/>
    <n v="26.5465502790748"/>
    <n v="2654655027907480"/>
    <x v="231"/>
    <n v="85"/>
  </r>
  <r>
    <x v="7"/>
    <n v="59"/>
    <x v="1"/>
    <x v="9"/>
    <x v="3"/>
    <x v="3"/>
    <x v="0"/>
    <x v="6913"/>
    <x v="0"/>
    <x v="3"/>
    <n v="25.963442710916599"/>
    <n v="25.963442710916599"/>
    <n v="2.59634427109166E+16"/>
    <x v="5"/>
    <n v="6924"/>
    <s v="No"/>
    <x v="0"/>
    <n v="1972.4541709616001"/>
    <n v="1.9724541709616E+16"/>
    <n v="26.964517320497499"/>
    <n v="2696451732049750"/>
    <x v="252"/>
    <n v="94.1"/>
  </r>
  <r>
    <x v="7"/>
    <n v="55"/>
    <x v="0"/>
    <x v="11"/>
    <x v="1"/>
    <x v="2"/>
    <x v="0"/>
    <x v="6914"/>
    <x v="1"/>
    <x v="0"/>
    <n v="25.959072135409201"/>
    <n v="2.59590721354092"/>
    <n v="2595907213540920"/>
    <x v="5"/>
    <n v="6925"/>
    <s v="No"/>
    <x v="0"/>
    <n v="2153.2443435442101"/>
    <n v="2.15324434354421E+16"/>
    <n v="203.31227775894499"/>
    <n v="2.03312277758945E+16"/>
    <x v="82"/>
    <n v="97.3"/>
  </r>
  <r>
    <x v="7"/>
    <n v="58"/>
    <x v="0"/>
    <x v="0"/>
    <x v="1"/>
    <x v="3"/>
    <x v="0"/>
    <x v="6915"/>
    <x v="1"/>
    <x v="3"/>
    <n v="25.936988122297603"/>
    <n v="2.5936988122297602"/>
    <n v="2593698812229760"/>
    <x v="5"/>
    <n v="6926"/>
    <s v="No"/>
    <x v="0"/>
    <n v="2110.0389088264501"/>
    <n v="2.11003890882645E+16"/>
    <n v="233.775020887691"/>
    <n v="2.33775020887691E+16"/>
    <x v="80"/>
    <n v="96.8"/>
  </r>
  <r>
    <x v="7"/>
    <n v="51"/>
    <x v="0"/>
    <x v="2"/>
    <x v="3"/>
    <x v="2"/>
    <x v="1"/>
    <x v="6916"/>
    <x v="1"/>
    <x v="0"/>
    <n v="25.911606613056897"/>
    <n v="0.25911606613056898"/>
    <n v="259116066130569"/>
    <x v="5"/>
    <n v="6927"/>
    <s v="No"/>
    <x v="0"/>
    <n v="2165.2791864687201"/>
    <n v="2.16527918646872E+16"/>
    <n v="20.078377874635098"/>
    <n v="2007837787463510"/>
    <x v="182"/>
    <n v="94.6"/>
  </r>
  <r>
    <x v="7"/>
    <n v="55"/>
    <x v="0"/>
    <x v="8"/>
    <x v="3"/>
    <x v="3"/>
    <x v="0"/>
    <x v="6917"/>
    <x v="0"/>
    <x v="1"/>
    <n v="25.851998711192898"/>
    <n v="2.5851998711192898"/>
    <n v="2585199871119290"/>
    <x v="5"/>
    <n v="6928"/>
    <s v="No"/>
    <x v="0"/>
    <n v="230.17306140150799"/>
    <n v="2301730614015080"/>
    <n v="209.55141029806501"/>
    <n v="2.09551410298065E+16"/>
    <x v="469"/>
    <n v="99.3"/>
  </r>
  <r>
    <x v="7"/>
    <n v="46"/>
    <x v="1"/>
    <x v="2"/>
    <x v="1"/>
    <x v="0"/>
    <x v="1"/>
    <x v="6918"/>
    <x v="1"/>
    <x v="3"/>
    <n v="25.850131812006701"/>
    <n v="25.850131812006701"/>
    <n v="2.58501318120067E+16"/>
    <x v="5"/>
    <n v="6929"/>
    <s v="Si"/>
    <x v="1"/>
    <n v="1983.71378861166"/>
    <n v="1.98371378861166E+16"/>
    <n v="24.618256102116302"/>
    <n v="2461825610211630"/>
    <x v="113"/>
    <n v="87.1"/>
  </r>
  <r>
    <x v="7"/>
    <n v="55"/>
    <x v="0"/>
    <x v="15"/>
    <x v="3"/>
    <x v="0"/>
    <x v="0"/>
    <x v="6919"/>
    <x v="1"/>
    <x v="1"/>
    <n v="25.8425533000283"/>
    <n v="25.8425533000283"/>
    <n v="2.58425533000283E+16"/>
    <x v="5"/>
    <n v="6930"/>
    <s v="No"/>
    <x v="0"/>
    <n v="2011.9090194042799"/>
    <n v="2.01190901940428E+16"/>
    <n v="22.737958699126899"/>
    <n v="2273795869912690"/>
    <x v="331"/>
    <n v="90.6"/>
  </r>
  <r>
    <x v="7"/>
    <n v="56"/>
    <x v="1"/>
    <x v="11"/>
    <x v="1"/>
    <x v="0"/>
    <x v="0"/>
    <x v="6920"/>
    <x v="1"/>
    <x v="3"/>
    <n v="25.8409332169397"/>
    <n v="2.5840933216939699"/>
    <n v="2584093321693970"/>
    <x v="5"/>
    <n v="6931"/>
    <s v="No"/>
    <x v="0"/>
    <n v="2064.81308308084"/>
    <n v="2.06481308308084E+16"/>
    <n v="176.19715761737601"/>
    <n v="1.76197157617376E+16"/>
    <x v="286"/>
    <n v="93.6"/>
  </r>
  <r>
    <x v="7"/>
    <n v="47"/>
    <x v="1"/>
    <x v="9"/>
    <x v="1"/>
    <x v="0"/>
    <x v="1"/>
    <x v="6921"/>
    <x v="1"/>
    <x v="3"/>
    <n v="25.8353922068573"/>
    <n v="25.8353922068573"/>
    <n v="2.58353922068573E+16"/>
    <x v="5"/>
    <n v="6932"/>
    <s v="No"/>
    <x v="0"/>
    <n v="1778.49093930763"/>
    <n v="1.77849093930763E+16"/>
    <n v="2.04874130376496"/>
    <n v="204874130376496"/>
    <x v="147"/>
    <n v="85"/>
  </r>
  <r>
    <x v="7"/>
    <n v="64"/>
    <x v="0"/>
    <x v="9"/>
    <x v="1"/>
    <x v="3"/>
    <x v="0"/>
    <x v="6922"/>
    <x v="0"/>
    <x v="1"/>
    <n v="25.8243634287604"/>
    <n v="25.8243634287604"/>
    <n v="2.58243634287604E+16"/>
    <x v="5"/>
    <n v="6933"/>
    <s v="No"/>
    <x v="0"/>
    <n v="2361.8394385036499"/>
    <n v="2.36183943850365E+16"/>
    <n v="264.60269951825097"/>
    <n v="2.64602699518251E+16"/>
    <x v="201"/>
    <n v="96.6"/>
  </r>
  <r>
    <x v="7"/>
    <n v="51"/>
    <x v="1"/>
    <x v="5"/>
    <x v="1"/>
    <x v="2"/>
    <x v="1"/>
    <x v="6923"/>
    <x v="2"/>
    <x v="0"/>
    <n v="25.780162245033601"/>
    <n v="2.5780162245033602"/>
    <n v="2578016224503360"/>
    <x v="5"/>
    <n v="6934"/>
    <s v="No"/>
    <x v="0"/>
    <n v="2011.2825274629699"/>
    <n v="2.01128252746297E+16"/>
    <n v="229.33885089263001"/>
    <n v="2.2933885089263E+16"/>
    <x v="84"/>
    <n v="92.4"/>
  </r>
  <r>
    <x v="7"/>
    <n v="57"/>
    <x v="1"/>
    <x v="12"/>
    <x v="3"/>
    <x v="2"/>
    <x v="0"/>
    <x v="6924"/>
    <x v="1"/>
    <x v="3"/>
    <n v="25.761201447924101"/>
    <n v="25.761201447924101"/>
    <n v="2.57612014479241E+16"/>
    <x v="5"/>
    <n v="6935"/>
    <s v="No"/>
    <x v="0"/>
    <n v="2005.68697191147"/>
    <n v="2.00568697191147E+16"/>
    <n v="17.6517880487729"/>
    <n v="1765178804877290"/>
    <x v="267"/>
    <n v="89"/>
  </r>
  <r>
    <x v="7"/>
    <n v="64"/>
    <x v="0"/>
    <x v="5"/>
    <x v="1"/>
    <x v="0"/>
    <x v="0"/>
    <x v="6925"/>
    <x v="0"/>
    <x v="3"/>
    <n v="25.756984510911902"/>
    <n v="2.5756984510911902"/>
    <n v="2575698451091190"/>
    <x v="5"/>
    <n v="6936"/>
    <s v="No"/>
    <x v="0"/>
    <n v="1994.4768356703701"/>
    <n v="1.99447683567037E+16"/>
    <n v="234.57368358613101"/>
    <n v="2.34573683586131E+16"/>
    <x v="0"/>
    <n v="92.1"/>
  </r>
  <r>
    <x v="7"/>
    <n v="55"/>
    <x v="0"/>
    <x v="9"/>
    <x v="3"/>
    <x v="0"/>
    <x v="0"/>
    <x v="6926"/>
    <x v="1"/>
    <x v="0"/>
    <n v="25.736154900336299"/>
    <n v="25.736154900336299"/>
    <n v="2.57361549003363E+16"/>
    <x v="5"/>
    <n v="6937"/>
    <s v="No"/>
    <x v="0"/>
    <n v="188.083080613547"/>
    <n v="1880830806135470"/>
    <n v="208.0236171757"/>
    <n v="2.080236171757E+16"/>
    <x v="381"/>
    <n v="96.6"/>
  </r>
  <r>
    <x v="7"/>
    <n v="51"/>
    <x v="0"/>
    <x v="8"/>
    <x v="1"/>
    <x v="2"/>
    <x v="1"/>
    <x v="6927"/>
    <x v="1"/>
    <x v="1"/>
    <n v="25.630823890043299"/>
    <n v="25.630823890043299"/>
    <n v="2.56308238900433E+16"/>
    <x v="5"/>
    <n v="6938"/>
    <s v="No"/>
    <x v="0"/>
    <n v="1672.31145199923"/>
    <n v="1.67231145199923E+16"/>
    <n v="255.16209567978399"/>
    <n v="2.55162095679784E+16"/>
    <x v="205"/>
    <n v="90.2"/>
  </r>
  <r>
    <x v="7"/>
    <n v="36"/>
    <x v="1"/>
    <x v="6"/>
    <x v="1"/>
    <x v="0"/>
    <x v="2"/>
    <x v="6928"/>
    <x v="1"/>
    <x v="1"/>
    <n v="25.5621860396557"/>
    <n v="25.5621860396557"/>
    <n v="2.55621860396557E+16"/>
    <x v="5"/>
    <n v="6939"/>
    <s v="Si"/>
    <x v="1"/>
    <n v="1877.6118399367299"/>
    <n v="1.87761183993673E+16"/>
    <n v="222.756201476331"/>
    <n v="2.22756201476331E+16"/>
    <x v="125"/>
    <n v="79"/>
  </r>
  <r>
    <x v="7"/>
    <n v="54"/>
    <x v="0"/>
    <x v="2"/>
    <x v="1"/>
    <x v="1"/>
    <x v="1"/>
    <x v="6929"/>
    <x v="1"/>
    <x v="1"/>
    <n v="25.559666375695901"/>
    <n v="0.255596663756959"/>
    <n v="255596663756959"/>
    <x v="5"/>
    <n v="6940"/>
    <s v="No"/>
    <x v="0"/>
    <n v="190.952482858107"/>
    <n v="1909524828581070"/>
    <n v="231.67523512966801"/>
    <n v="2.31675235129668E+16"/>
    <x v="221"/>
    <n v="87"/>
  </r>
  <r>
    <x v="7"/>
    <n v="55"/>
    <x v="0"/>
    <x v="2"/>
    <x v="1"/>
    <x v="1"/>
    <x v="0"/>
    <x v="6930"/>
    <x v="1"/>
    <x v="0"/>
    <n v="25.554053687497099"/>
    <n v="2.5554053687497098"/>
    <n v="2555405368749710"/>
    <x v="5"/>
    <n v="6941"/>
    <s v="No"/>
    <x v="0"/>
    <n v="2.0078419677816002"/>
    <n v="20078419677816"/>
    <n v="211.82563717108599"/>
    <n v="2.11825637171086E+16"/>
    <x v="71"/>
    <n v="99.3"/>
  </r>
  <r>
    <x v="7"/>
    <n v="55"/>
    <x v="1"/>
    <x v="5"/>
    <x v="1"/>
    <x v="0"/>
    <x v="0"/>
    <x v="6931"/>
    <x v="1"/>
    <x v="1"/>
    <n v="25.502312280169999"/>
    <n v="25.502312280169999"/>
    <n v="2.550231228017E+16"/>
    <x v="5"/>
    <n v="6942"/>
    <s v="No"/>
    <x v="0"/>
    <n v="2091.9860105596699"/>
    <n v="2.09198601055967E+16"/>
    <n v="209.27986612752301"/>
    <n v="2.09279866127523E+16"/>
    <x v="168"/>
    <n v="95.1"/>
  </r>
  <r>
    <x v="7"/>
    <n v="63"/>
    <x v="0"/>
    <x v="2"/>
    <x v="1"/>
    <x v="2"/>
    <x v="0"/>
    <x v="6932"/>
    <x v="1"/>
    <x v="1"/>
    <n v="25.493848660519099"/>
    <n v="2.5493848660519101"/>
    <n v="2549384866051910"/>
    <x v="5"/>
    <n v="6943"/>
    <s v="No"/>
    <x v="0"/>
    <n v="2167.42615947177"/>
    <n v="2.16742615947177E+16"/>
    <n v="195.26145945902201"/>
    <n v="1.95261459459022E+16"/>
    <x v="137"/>
    <n v="86.8"/>
  </r>
  <r>
    <x v="7"/>
    <n v="63"/>
    <x v="0"/>
    <x v="6"/>
    <x v="1"/>
    <x v="3"/>
    <x v="0"/>
    <x v="6933"/>
    <x v="1"/>
    <x v="3"/>
    <n v="25.492031016430801"/>
    <n v="25.492031016430801"/>
    <n v="2.54920310164308E+16"/>
    <x v="5"/>
    <n v="6944"/>
    <s v="No"/>
    <x v="0"/>
    <n v="2071.2404977894398"/>
    <n v="2.07124049778944E+16"/>
    <n v="195.17608907058101"/>
    <n v="1.95176089070581E+16"/>
    <x v="460"/>
    <n v="91.8"/>
  </r>
  <r>
    <x v="7"/>
    <n v="45"/>
    <x v="1"/>
    <x v="8"/>
    <x v="1"/>
    <x v="0"/>
    <x v="1"/>
    <x v="6934"/>
    <x v="1"/>
    <x v="1"/>
    <n v="25.355649611986099"/>
    <n v="25.355649611986099"/>
    <n v="2.53556496119861E+16"/>
    <x v="5"/>
    <n v="6945"/>
    <s v="No"/>
    <x v="0"/>
    <n v="2138.2528084073501"/>
    <n v="2.13825280840735E+16"/>
    <n v="227.78307726207001"/>
    <n v="2.2778307726207E+16"/>
    <x v="86"/>
    <n v="85.6"/>
  </r>
  <r>
    <x v="7"/>
    <n v="52"/>
    <x v="0"/>
    <x v="9"/>
    <x v="1"/>
    <x v="2"/>
    <x v="1"/>
    <x v="6935"/>
    <x v="0"/>
    <x v="0"/>
    <n v="25.341823149887102"/>
    <n v="2.5341823149887102"/>
    <n v="2534182314988710"/>
    <x v="5"/>
    <n v="6946"/>
    <s v="No"/>
    <x v="0"/>
    <n v="2009.88916041632"/>
    <n v="2.00988916041632E+16"/>
    <n v="226.57196146004699"/>
    <n v="2.26571961460047E+16"/>
    <x v="610"/>
    <n v="93"/>
  </r>
  <r>
    <x v="7"/>
    <n v="54"/>
    <x v="1"/>
    <x v="2"/>
    <x v="1"/>
    <x v="2"/>
    <x v="1"/>
    <x v="6936"/>
    <x v="1"/>
    <x v="1"/>
    <n v="25.207739940264901"/>
    <n v="25.207739940264901"/>
    <n v="2.52077399402649E+16"/>
    <x v="5"/>
    <n v="6947"/>
    <s v="No"/>
    <x v="0"/>
    <n v="2062.6962625223"/>
    <n v="2.0626962625223E+16"/>
    <n v="228.20868706358999"/>
    <n v="2.2820868706359E+16"/>
    <x v="184"/>
    <n v="81.599999999999994"/>
  </r>
  <r>
    <x v="7"/>
    <n v="56"/>
    <x v="0"/>
    <x v="4"/>
    <x v="2"/>
    <x v="3"/>
    <x v="0"/>
    <x v="6937"/>
    <x v="0"/>
    <x v="1"/>
    <n v="25.173999696382101"/>
    <n v="25.173999696382101"/>
    <n v="2.51739996963821E+16"/>
    <x v="5"/>
    <n v="6948"/>
    <s v="No"/>
    <x v="0"/>
    <n v="213.44503003650601"/>
    <n v="2134450300365060"/>
    <n v="24.385505702830901"/>
    <n v="2438550570283090"/>
    <x v="458"/>
    <n v="97.3"/>
  </r>
  <r>
    <x v="7"/>
    <n v="46"/>
    <x v="0"/>
    <x v="9"/>
    <x v="1"/>
    <x v="0"/>
    <x v="1"/>
    <x v="6938"/>
    <x v="0"/>
    <x v="3"/>
    <n v="25.172001252430597"/>
    <n v="2.5172001252430598"/>
    <n v="2517200125243060"/>
    <x v="5"/>
    <n v="6949"/>
    <s v="No"/>
    <x v="0"/>
    <n v="1944.3666290127301"/>
    <n v="1.94436662901273E+16"/>
    <n v="231.24011260280301"/>
    <n v="2.31240112602803E+16"/>
    <x v="94"/>
    <n v="86.6"/>
  </r>
  <r>
    <x v="7"/>
    <n v="48"/>
    <x v="1"/>
    <x v="7"/>
    <x v="1"/>
    <x v="0"/>
    <x v="1"/>
    <x v="6939"/>
    <x v="1"/>
    <x v="1"/>
    <n v="25.1477213621381"/>
    <n v="25.1477213621381"/>
    <n v="2.51477213621381E+16"/>
    <x v="5"/>
    <n v="6950"/>
    <s v="No"/>
    <x v="0"/>
    <n v="2159.6854326197999"/>
    <n v="2.1596854326198E+16"/>
    <n v="235.56597713032301"/>
    <n v="2.35565977130323E+16"/>
    <x v="126"/>
    <n v="85.3"/>
  </r>
  <r>
    <x v="7"/>
    <n v="50"/>
    <x v="0"/>
    <x v="5"/>
    <x v="3"/>
    <x v="3"/>
    <x v="1"/>
    <x v="6940"/>
    <x v="0"/>
    <x v="1"/>
    <n v="25.081877326509598"/>
    <n v="25.081877326509598"/>
    <n v="2.50818773265096E+16"/>
    <x v="5"/>
    <n v="6951"/>
    <s v="No"/>
    <x v="0"/>
    <n v="1999.7014801212599"/>
    <n v="1.99970148012126E+16"/>
    <n v="231.08239640274601"/>
    <n v="2.31082396402746E+16"/>
    <x v="6"/>
    <n v="87.9"/>
  </r>
  <r>
    <x v="7"/>
    <n v="42"/>
    <x v="1"/>
    <x v="2"/>
    <x v="1"/>
    <x v="1"/>
    <x v="2"/>
    <x v="6941"/>
    <x v="0"/>
    <x v="2"/>
    <n v="25.058869120289"/>
    <n v="25.058869120289"/>
    <n v="2.5058869120289E+16"/>
    <x v="5"/>
    <n v="6952"/>
    <s v="No"/>
    <x v="0"/>
    <n v="1944.4471317400601"/>
    <n v="1.94444713174006E+16"/>
    <n v="1.8155963953329999E-2"/>
    <n v="1815596395333"/>
    <x v="27"/>
    <n v="89.8"/>
  </r>
  <r>
    <x v="7"/>
    <n v="59"/>
    <x v="1"/>
    <x v="5"/>
    <x v="1"/>
    <x v="3"/>
    <x v="0"/>
    <x v="6942"/>
    <x v="2"/>
    <x v="3"/>
    <n v="25.004479996031701"/>
    <n v="25.004479996031701"/>
    <n v="2.50044799960317E+16"/>
    <x v="5"/>
    <n v="6953"/>
    <s v="No"/>
    <x v="0"/>
    <n v="1838.6297821252599"/>
    <n v="1.83862978212526E+16"/>
    <n v="213.90569174148001"/>
    <n v="2.1390569174148E+16"/>
    <x v="188"/>
    <n v="92"/>
  </r>
  <r>
    <x v="8"/>
    <n v="58"/>
    <x v="1"/>
    <x v="7"/>
    <x v="2"/>
    <x v="3"/>
    <x v="0"/>
    <x v="6943"/>
    <x v="0"/>
    <x v="0"/>
    <n v="29.9823687079551"/>
    <n v="29.9823687079551"/>
    <n v="2.99823687079551E+16"/>
    <x v="5"/>
    <n v="6954"/>
    <s v="No"/>
    <x v="0"/>
    <n v="2069.3146319472198"/>
    <n v="2.06931463194722E+16"/>
    <n v="240.02850292702601"/>
    <n v="2.40028502927026E+16"/>
    <x v="386"/>
    <n v="95.5"/>
  </r>
  <r>
    <x v="8"/>
    <n v="60"/>
    <x v="1"/>
    <x v="0"/>
    <x v="1"/>
    <x v="2"/>
    <x v="0"/>
    <x v="6944"/>
    <x v="0"/>
    <x v="1"/>
    <n v="29.960879202079301"/>
    <n v="29.960879202079301"/>
    <n v="2.99608792020793E+16"/>
    <x v="5"/>
    <n v="6955"/>
    <s v="No"/>
    <x v="0"/>
    <n v="2282.4108164927102"/>
    <n v="2.28241081649271E+16"/>
    <n v="20.1068476972467"/>
    <n v="2010684769724670"/>
    <x v="91"/>
    <n v="96.8"/>
  </r>
  <r>
    <x v="8"/>
    <n v="62"/>
    <x v="0"/>
    <x v="6"/>
    <x v="1"/>
    <x v="3"/>
    <x v="0"/>
    <x v="6945"/>
    <x v="0"/>
    <x v="3"/>
    <n v="29.919949375371498"/>
    <n v="29.919949375371498"/>
    <n v="2.99199493753715E+16"/>
    <x v="5"/>
    <n v="6956"/>
    <s v="No"/>
    <x v="0"/>
    <n v="2549.0620533961301"/>
    <n v="2.54906205339613E+16"/>
    <n v="245.400783966342"/>
    <n v="2.45400783966342E+16"/>
    <x v="428"/>
    <n v="100.5"/>
  </r>
  <r>
    <x v="8"/>
    <n v="54"/>
    <x v="1"/>
    <x v="1"/>
    <x v="1"/>
    <x v="0"/>
    <x v="1"/>
    <x v="6946"/>
    <x v="0"/>
    <x v="1"/>
    <n v="29.884924945556399"/>
    <n v="29.884924945556399"/>
    <n v="2.98849249455564E+16"/>
    <x v="5"/>
    <n v="6957"/>
    <s v="No"/>
    <x v="0"/>
    <n v="189.57465958339799"/>
    <n v="1895746595833980"/>
    <n v="222.43724163272401"/>
    <n v="2.22437241632724E+16"/>
    <x v="611"/>
    <n v="97.3"/>
  </r>
  <r>
    <x v="8"/>
    <n v="62"/>
    <x v="0"/>
    <x v="9"/>
    <x v="1"/>
    <x v="0"/>
    <x v="0"/>
    <x v="6947"/>
    <x v="0"/>
    <x v="3"/>
    <n v="29.869765420690999"/>
    <n v="29.869765420690999"/>
    <n v="2.9869765420691E+16"/>
    <x v="5"/>
    <n v="6958"/>
    <s v="Si"/>
    <x v="1"/>
    <n v="223.094484028051"/>
    <n v="2230944840280510"/>
    <n v="253.15012408107"/>
    <n v="2.5315012408107E+16"/>
    <x v="16"/>
    <n v="101"/>
  </r>
  <r>
    <x v="8"/>
    <n v="50"/>
    <x v="0"/>
    <x v="1"/>
    <x v="1"/>
    <x v="1"/>
    <x v="1"/>
    <x v="6948"/>
    <x v="1"/>
    <x v="2"/>
    <n v="29.8438027842591"/>
    <n v="29.8438027842591"/>
    <n v="2.98438027842591E+16"/>
    <x v="5"/>
    <n v="6959"/>
    <s v="No"/>
    <x v="0"/>
    <n v="1968.0477431860099"/>
    <n v="1.96804774318601E+16"/>
    <n v="21.384805142385499"/>
    <n v="2138480514238550"/>
    <x v="61"/>
    <n v="92.4"/>
  </r>
  <r>
    <x v="8"/>
    <n v="55"/>
    <x v="0"/>
    <x v="0"/>
    <x v="1"/>
    <x v="2"/>
    <x v="0"/>
    <x v="6949"/>
    <x v="1"/>
    <x v="3"/>
    <n v="29.822561436499601"/>
    <n v="29.822561436499601"/>
    <n v="2.98225614364996E+16"/>
    <x v="5"/>
    <n v="6960"/>
    <s v="No"/>
    <x v="0"/>
    <n v="18.272919185979301"/>
    <n v="182729191859793"/>
    <n v="188.28781445214099"/>
    <n v="1.88287814452141E+16"/>
    <x v="6"/>
    <n v="91"/>
  </r>
  <r>
    <x v="8"/>
    <n v="69"/>
    <x v="0"/>
    <x v="0"/>
    <x v="2"/>
    <x v="3"/>
    <x v="3"/>
    <x v="6950"/>
    <x v="0"/>
    <x v="3"/>
    <n v="29.811417364633702"/>
    <n v="29.811417364633702"/>
    <n v="2.98114173646337E+16"/>
    <x v="5"/>
    <n v="6961"/>
    <s v="No"/>
    <x v="0"/>
    <n v="2071.4883430836499"/>
    <n v="2.07148834308365E+16"/>
    <n v="224.87010785909899"/>
    <n v="2.24870107859099E+16"/>
    <x v="277"/>
    <n v="98.5"/>
  </r>
  <r>
    <x v="8"/>
    <n v="68"/>
    <x v="0"/>
    <x v="2"/>
    <x v="2"/>
    <x v="3"/>
    <x v="3"/>
    <x v="6951"/>
    <x v="1"/>
    <x v="1"/>
    <n v="29.800920029347498"/>
    <n v="29.800920029347498"/>
    <n v="2.98009200293475E+16"/>
    <x v="5"/>
    <n v="6962"/>
    <s v="No"/>
    <x v="0"/>
    <n v="2093.6903337418998"/>
    <n v="2.0936903337419E+16"/>
    <n v="2.51354712728123"/>
    <n v="251354712728123"/>
    <x v="317"/>
    <n v="99.1"/>
  </r>
  <r>
    <x v="8"/>
    <n v="62"/>
    <x v="0"/>
    <x v="1"/>
    <x v="2"/>
    <x v="2"/>
    <x v="0"/>
    <x v="6952"/>
    <x v="2"/>
    <x v="1"/>
    <n v="29.728710805840201"/>
    <n v="2.9728710805840199"/>
    <n v="2972871080584020"/>
    <x v="5"/>
    <n v="6963"/>
    <s v="No"/>
    <x v="0"/>
    <n v="208.29995154623199"/>
    <n v="2082999515462320"/>
    <n v="224.02274637691701"/>
    <n v="2.24022746376917E+16"/>
    <x v="293"/>
    <n v="95.4"/>
  </r>
  <r>
    <x v="8"/>
    <n v="61"/>
    <x v="0"/>
    <x v="8"/>
    <x v="1"/>
    <x v="0"/>
    <x v="0"/>
    <x v="6953"/>
    <x v="2"/>
    <x v="3"/>
    <n v="29.7222014277176"/>
    <n v="29.7222014277176"/>
    <n v="2.97222014277176E+16"/>
    <x v="5"/>
    <n v="6964"/>
    <s v="Si"/>
    <x v="1"/>
    <n v="2195.9957576839502"/>
    <n v="2.19599575768395E+16"/>
    <n v="233.737102665897"/>
    <n v="2.33737102665897E+16"/>
    <x v="112"/>
    <n v="96.1"/>
  </r>
  <r>
    <x v="8"/>
    <n v="53"/>
    <x v="1"/>
    <x v="0"/>
    <x v="1"/>
    <x v="0"/>
    <x v="1"/>
    <x v="6954"/>
    <x v="1"/>
    <x v="1"/>
    <n v="29.720377642903699"/>
    <n v="29.720377642903699"/>
    <n v="2.97203776429037E+16"/>
    <x v="5"/>
    <n v="6965"/>
    <s v="No"/>
    <x v="0"/>
    <n v="2120.0590668659602"/>
    <n v="2.12005906686596E+16"/>
    <n v="226.11775662610799"/>
    <n v="2.26117756626108E+16"/>
    <x v="245"/>
    <n v="88.7"/>
  </r>
  <r>
    <x v="8"/>
    <n v="63"/>
    <x v="0"/>
    <x v="0"/>
    <x v="1"/>
    <x v="0"/>
    <x v="0"/>
    <x v="6955"/>
    <x v="1"/>
    <x v="3"/>
    <n v="29.716045069443599"/>
    <n v="29.716045069443599"/>
    <n v="2.97160450694436E+16"/>
    <x v="5"/>
    <n v="6966"/>
    <s v="No"/>
    <x v="0"/>
    <n v="1977.2235497741699"/>
    <n v="1.97722354977417E+16"/>
    <n v="181.59241683110901"/>
    <n v="1.81592416831109E+16"/>
    <x v="43"/>
    <n v="100.5"/>
  </r>
  <r>
    <x v="8"/>
    <n v="55"/>
    <x v="1"/>
    <x v="6"/>
    <x v="1"/>
    <x v="3"/>
    <x v="0"/>
    <x v="6956"/>
    <x v="1"/>
    <x v="3"/>
    <n v="29.713987216759602"/>
    <n v="29.713987216759602"/>
    <n v="2.97139872167596E+16"/>
    <x v="5"/>
    <n v="6967"/>
    <s v="No"/>
    <x v="0"/>
    <n v="2140.6811079712802"/>
    <n v="2.14068110797128E+16"/>
    <n v="23.974437186036599"/>
    <n v="2397443718603660"/>
    <x v="189"/>
    <n v="97.9"/>
  </r>
  <r>
    <x v="8"/>
    <n v="64"/>
    <x v="1"/>
    <x v="0"/>
    <x v="1"/>
    <x v="3"/>
    <x v="0"/>
    <x v="6957"/>
    <x v="1"/>
    <x v="3"/>
    <n v="29.709484014403699"/>
    <n v="29.709484014403699"/>
    <n v="2.97094840144037E+16"/>
    <x v="5"/>
    <n v="6968"/>
    <s v="No"/>
    <x v="0"/>
    <n v="223.83110338835601"/>
    <n v="2238311033883560"/>
    <n v="25.676307986334301"/>
    <n v="2567630798633430"/>
    <x v="333"/>
    <n v="89.6"/>
  </r>
  <r>
    <x v="8"/>
    <n v="54"/>
    <x v="1"/>
    <x v="3"/>
    <x v="1"/>
    <x v="2"/>
    <x v="1"/>
    <x v="6958"/>
    <x v="1"/>
    <x v="1"/>
    <n v="29.6688340924355"/>
    <n v="2.9668834092435499"/>
    <n v="2966883409243550"/>
    <x v="5"/>
    <n v="6969"/>
    <s v="No"/>
    <x v="0"/>
    <n v="206.45418726659599"/>
    <n v="2064541872665960"/>
    <n v="195.79803125182701"/>
    <n v="1.95798031251827E+16"/>
    <x v="171"/>
    <n v="85.1"/>
  </r>
  <r>
    <x v="8"/>
    <n v="62"/>
    <x v="0"/>
    <x v="15"/>
    <x v="3"/>
    <x v="3"/>
    <x v="0"/>
    <x v="6959"/>
    <x v="2"/>
    <x v="3"/>
    <n v="29.662854728034496"/>
    <n v="2.9662854728034498"/>
    <n v="2966285472803450"/>
    <x v="5"/>
    <n v="6970"/>
    <s v="Si"/>
    <x v="1"/>
    <n v="246.620850553992"/>
    <n v="2466208505539920"/>
    <n v="27.658595333762101"/>
    <n v="2765859533376210"/>
    <x v="455"/>
    <n v="95.3"/>
  </r>
  <r>
    <x v="8"/>
    <n v="54"/>
    <x v="1"/>
    <x v="5"/>
    <x v="1"/>
    <x v="1"/>
    <x v="1"/>
    <x v="6960"/>
    <x v="0"/>
    <x v="1"/>
    <n v="29.662223541681001"/>
    <n v="29.662223541681001"/>
    <n v="2966222354168100"/>
    <x v="5"/>
    <n v="6971"/>
    <s v="No"/>
    <x v="0"/>
    <n v="1953.2701962655501"/>
    <n v="1.95327019626555E+16"/>
    <n v="205.95896281987001"/>
    <n v="2.0595896281987E+16"/>
    <x v="252"/>
    <n v="91.3"/>
  </r>
  <r>
    <x v="8"/>
    <n v="59"/>
    <x v="0"/>
    <x v="5"/>
    <x v="1"/>
    <x v="0"/>
    <x v="0"/>
    <x v="6961"/>
    <x v="1"/>
    <x v="3"/>
    <n v="29.655379621273202"/>
    <n v="29.655379621273202"/>
    <n v="2965537962127320"/>
    <x v="5"/>
    <n v="6972"/>
    <s v="No"/>
    <x v="0"/>
    <n v="2247.3257440467701"/>
    <n v="2.24732574404677E+16"/>
    <n v="240.003761636832"/>
    <n v="2.40003761636832E+16"/>
    <x v="458"/>
    <n v="92.6"/>
  </r>
  <r>
    <x v="8"/>
    <n v="48"/>
    <x v="0"/>
    <x v="2"/>
    <x v="2"/>
    <x v="0"/>
    <x v="1"/>
    <x v="6962"/>
    <x v="0"/>
    <x v="2"/>
    <n v="29.654381866005799"/>
    <n v="29.654381866005799"/>
    <n v="2.96543818660058E+16"/>
    <x v="5"/>
    <n v="6973"/>
    <s v="Si"/>
    <x v="1"/>
    <n v="226.19342084928201"/>
    <n v="2261934208492820"/>
    <n v="256.66808388240997"/>
    <n v="2.5666808388241E+16"/>
    <x v="197"/>
    <n v="96.8"/>
  </r>
  <r>
    <x v="8"/>
    <n v="65"/>
    <x v="0"/>
    <x v="11"/>
    <x v="2"/>
    <x v="2"/>
    <x v="3"/>
    <x v="6963"/>
    <x v="0"/>
    <x v="0"/>
    <n v="29.646340835234898"/>
    <n v="29.646340835234898"/>
    <n v="2.96463408352349E+16"/>
    <x v="5"/>
    <n v="6974"/>
    <s v="Si"/>
    <x v="1"/>
    <n v="228.735132590972"/>
    <n v="2287351325909720"/>
    <n v="285.22567114380001"/>
    <n v="2.852256711438E+16"/>
    <x v="328"/>
    <n v="100.2"/>
  </r>
  <r>
    <x v="8"/>
    <n v="67"/>
    <x v="0"/>
    <x v="2"/>
    <x v="1"/>
    <x v="2"/>
    <x v="3"/>
    <x v="6964"/>
    <x v="1"/>
    <x v="1"/>
    <n v="29.642806175527902"/>
    <n v="29.642806175527902"/>
    <n v="2.96428061755279E+16"/>
    <x v="5"/>
    <n v="6975"/>
    <s v="Si"/>
    <x v="1"/>
    <n v="2162.3179372433301"/>
    <n v="2.16231793724333E+16"/>
    <n v="21.4770490051088"/>
    <n v="2147704900510880"/>
    <x v="41"/>
    <n v="96.9"/>
  </r>
  <r>
    <x v="8"/>
    <n v="60"/>
    <x v="1"/>
    <x v="15"/>
    <x v="3"/>
    <x v="3"/>
    <x v="0"/>
    <x v="6965"/>
    <x v="0"/>
    <x v="1"/>
    <n v="29.625708341711601"/>
    <n v="29.625708341711601"/>
    <n v="2.96257083417116E+16"/>
    <x v="5"/>
    <n v="6976"/>
    <s v="No"/>
    <x v="0"/>
    <n v="2082.3089716964901"/>
    <n v="2.08230897169649E+16"/>
    <n v="252.30813407547799"/>
    <n v="2.52308134075478E+16"/>
    <x v="489"/>
    <n v="98"/>
  </r>
  <r>
    <x v="8"/>
    <n v="56"/>
    <x v="1"/>
    <x v="8"/>
    <x v="1"/>
    <x v="3"/>
    <x v="0"/>
    <x v="6966"/>
    <x v="1"/>
    <x v="3"/>
    <n v="29.5736792272406"/>
    <n v="29.5736792272406"/>
    <n v="2.95736792272406E+16"/>
    <x v="5"/>
    <n v="6977"/>
    <s v="No"/>
    <x v="0"/>
    <n v="215.60075498719601"/>
    <n v="2156007549871960"/>
    <n v="249.30612477451101"/>
    <n v="2.49306124774511E+16"/>
    <x v="67"/>
    <n v="90.5"/>
  </r>
  <r>
    <x v="8"/>
    <n v="70"/>
    <x v="0"/>
    <x v="1"/>
    <x v="3"/>
    <x v="2"/>
    <x v="3"/>
    <x v="6967"/>
    <x v="1"/>
    <x v="1"/>
    <n v="29.566669137849999"/>
    <n v="29.566669137849999"/>
    <n v="2.956666913785E+16"/>
    <x v="5"/>
    <n v="6978"/>
    <s v="No"/>
    <x v="0"/>
    <n v="2059.5554408376602"/>
    <n v="2.05955544083766E+16"/>
    <n v="199.87353720352999"/>
    <n v="1.9987353720353E+16"/>
    <x v="318"/>
    <n v="103.7"/>
  </r>
  <r>
    <x v="8"/>
    <n v="62"/>
    <x v="0"/>
    <x v="0"/>
    <x v="1"/>
    <x v="0"/>
    <x v="0"/>
    <x v="6968"/>
    <x v="0"/>
    <x v="3"/>
    <n v="29.527559906558302"/>
    <n v="2.9527559906558301"/>
    <n v="2952755990655830"/>
    <x v="5"/>
    <n v="6979"/>
    <s v="No"/>
    <x v="0"/>
    <n v="1894.9301433257399"/>
    <n v="1.89493014332574E+16"/>
    <n v="236.444699948563"/>
    <n v="2.36444699948563E+16"/>
    <x v="469"/>
    <n v="97.8"/>
  </r>
  <r>
    <x v="8"/>
    <n v="51"/>
    <x v="1"/>
    <x v="1"/>
    <x v="1"/>
    <x v="0"/>
    <x v="1"/>
    <x v="6969"/>
    <x v="1"/>
    <x v="3"/>
    <n v="29.520508735051799"/>
    <n v="29.520508735051799"/>
    <n v="2.95205087350518E+16"/>
    <x v="5"/>
    <n v="6980"/>
    <s v="No"/>
    <x v="0"/>
    <n v="166.53356349222"/>
    <n v="1665335634922200"/>
    <n v="20.7499127326052"/>
    <n v="2074991273260520"/>
    <x v="61"/>
    <n v="86.4"/>
  </r>
  <r>
    <x v="8"/>
    <n v="67"/>
    <x v="0"/>
    <x v="0"/>
    <x v="2"/>
    <x v="3"/>
    <x v="3"/>
    <x v="6970"/>
    <x v="0"/>
    <x v="3"/>
    <n v="29.518750827558101"/>
    <n v="29.518750827558101"/>
    <n v="2.95187508275581E+16"/>
    <x v="5"/>
    <n v="6981"/>
    <s v="No"/>
    <x v="0"/>
    <n v="2154.3038076732"/>
    <n v="2.1543038076732E+16"/>
    <n v="23.2365223142573"/>
    <n v="2323652231425730"/>
    <x v="157"/>
    <n v="93.2"/>
  </r>
  <r>
    <x v="8"/>
    <n v="54"/>
    <x v="1"/>
    <x v="1"/>
    <x v="1"/>
    <x v="0"/>
    <x v="1"/>
    <x v="6971"/>
    <x v="0"/>
    <x v="0"/>
    <n v="29.483488856844904"/>
    <n v="0.29483488856844903"/>
    <n v="294834888568449"/>
    <x v="5"/>
    <n v="6982"/>
    <s v="No"/>
    <x v="0"/>
    <n v="2215.8675591935198"/>
    <n v="2.21586755919352E+16"/>
    <n v="247.65137095373601"/>
    <n v="2.47651370953736E+16"/>
    <x v="236"/>
    <n v="88.5"/>
  </r>
  <r>
    <x v="8"/>
    <n v="42"/>
    <x v="1"/>
    <x v="5"/>
    <x v="3"/>
    <x v="2"/>
    <x v="2"/>
    <x v="6972"/>
    <x v="1"/>
    <x v="1"/>
    <n v="29.467877912920599"/>
    <n v="2.9467877912920599"/>
    <n v="2946787791292060"/>
    <x v="5"/>
    <n v="6983"/>
    <s v="No"/>
    <x v="0"/>
    <n v="212.00391231719499"/>
    <n v="2120039123171950"/>
    <n v="214.63710176074699"/>
    <n v="2.14637101760747E+16"/>
    <x v="64"/>
    <n v="90.7"/>
  </r>
  <r>
    <x v="8"/>
    <n v="46"/>
    <x v="0"/>
    <x v="3"/>
    <x v="2"/>
    <x v="2"/>
    <x v="1"/>
    <x v="6973"/>
    <x v="1"/>
    <x v="2"/>
    <n v="29.459707070994401"/>
    <n v="29.459707070994401"/>
    <n v="2.94597070709944E+16"/>
    <x v="5"/>
    <n v="6984"/>
    <s v="No"/>
    <x v="0"/>
    <n v="2037.79087996915"/>
    <n v="2.03779087996915E+16"/>
    <n v="22.576189321894301"/>
    <n v="2257618932189430"/>
    <x v="120"/>
    <n v="90.1"/>
  </r>
  <r>
    <x v="8"/>
    <n v="56"/>
    <x v="1"/>
    <x v="12"/>
    <x v="3"/>
    <x v="3"/>
    <x v="0"/>
    <x v="6974"/>
    <x v="1"/>
    <x v="3"/>
    <n v="29.452306283530397"/>
    <n v="2.9452306283530398"/>
    <n v="2945230628353040"/>
    <x v="5"/>
    <n v="6985"/>
    <s v="No"/>
    <x v="0"/>
    <n v="21.990065545259402"/>
    <n v="219900655452594"/>
    <n v="255.304934551071"/>
    <n v="2.55304934551071E+16"/>
    <x v="135"/>
    <n v="94.2"/>
  </r>
  <r>
    <x v="8"/>
    <n v="57"/>
    <x v="1"/>
    <x v="9"/>
    <x v="1"/>
    <x v="3"/>
    <x v="0"/>
    <x v="6975"/>
    <x v="0"/>
    <x v="3"/>
    <n v="29.4494275102338"/>
    <n v="0.294494275102338"/>
    <n v="294494275102338"/>
    <x v="5"/>
    <n v="6986"/>
    <s v="No"/>
    <x v="0"/>
    <n v="2066.6884333113398"/>
    <n v="2.06668843331134E+16"/>
    <n v="219.05478646524199"/>
    <n v="2.19054786465242E+16"/>
    <x v="375"/>
    <n v="92.8"/>
  </r>
  <r>
    <x v="8"/>
    <n v="52"/>
    <x v="0"/>
    <x v="9"/>
    <x v="1"/>
    <x v="0"/>
    <x v="1"/>
    <x v="6976"/>
    <x v="1"/>
    <x v="1"/>
    <n v="29.434242645317898"/>
    <n v="0.29434242645317898"/>
    <n v="294342426453179"/>
    <x v="5"/>
    <n v="6987"/>
    <s v="No"/>
    <x v="0"/>
    <n v="216.33393036210899"/>
    <n v="2163339303621090"/>
    <n v="230.005862138075"/>
    <n v="2.30005862138075E+16"/>
    <x v="154"/>
    <n v="93"/>
  </r>
  <r>
    <x v="8"/>
    <n v="48"/>
    <x v="1"/>
    <x v="11"/>
    <x v="1"/>
    <x v="1"/>
    <x v="1"/>
    <x v="6977"/>
    <x v="1"/>
    <x v="1"/>
    <n v="29.430802904455202"/>
    <n v="2.9430802904455202"/>
    <n v="2943080290445520"/>
    <x v="5"/>
    <n v="6988"/>
    <s v="No"/>
    <x v="0"/>
    <n v="2108.41448040658"/>
    <n v="2.10841448040658E+16"/>
    <n v="20.910866036095101"/>
    <n v="2091086603609510"/>
    <x v="369"/>
    <n v="87.6"/>
  </r>
  <r>
    <x v="8"/>
    <n v="57"/>
    <x v="1"/>
    <x v="2"/>
    <x v="3"/>
    <x v="0"/>
    <x v="0"/>
    <x v="6978"/>
    <x v="0"/>
    <x v="0"/>
    <n v="29.4307391337335"/>
    <n v="29.4307391337335"/>
    <n v="2943073913373350"/>
    <x v="5"/>
    <n v="6989"/>
    <s v="No"/>
    <x v="0"/>
    <n v="2171.6132439223002"/>
    <n v="2.1716132439223E+16"/>
    <n v="226.99016693938501"/>
    <n v="2.26990166939385E+16"/>
    <x v="141"/>
    <n v="102.1"/>
  </r>
  <r>
    <x v="8"/>
    <n v="68"/>
    <x v="0"/>
    <x v="5"/>
    <x v="0"/>
    <x v="3"/>
    <x v="3"/>
    <x v="6979"/>
    <x v="0"/>
    <x v="1"/>
    <n v="29.414011081746501"/>
    <n v="29.414011081746501"/>
    <n v="2.94140110817465E+16"/>
    <x v="5"/>
    <n v="6990"/>
    <s v="No"/>
    <x v="0"/>
    <n v="2036.88608967138"/>
    <n v="2.03688608967138E+16"/>
    <n v="270.24337236886902"/>
    <n v="2.70243372368869E+16"/>
    <x v="208"/>
    <n v="99"/>
  </r>
  <r>
    <x v="8"/>
    <n v="56"/>
    <x v="0"/>
    <x v="5"/>
    <x v="3"/>
    <x v="0"/>
    <x v="0"/>
    <x v="6980"/>
    <x v="0"/>
    <x v="1"/>
    <n v="29.397641331409599"/>
    <n v="29.397641331409599"/>
    <n v="2.93976413314096E+16"/>
    <x v="5"/>
    <n v="6991"/>
    <s v="No"/>
    <x v="0"/>
    <n v="2251.87837341248"/>
    <n v="2.25187837341248E+16"/>
    <n v="228.93998612489"/>
    <n v="2.2893998612489E+16"/>
    <x v="358"/>
    <n v="97.4"/>
  </r>
  <r>
    <x v="8"/>
    <n v="53"/>
    <x v="0"/>
    <x v="16"/>
    <x v="1"/>
    <x v="0"/>
    <x v="1"/>
    <x v="6981"/>
    <x v="0"/>
    <x v="0"/>
    <n v="29.392217909170999"/>
    <n v="29.392217909170999"/>
    <n v="2.9392217909171E+16"/>
    <x v="5"/>
    <n v="6992"/>
    <s v="No"/>
    <x v="0"/>
    <n v="2045.6155008205101"/>
    <n v="2.04561550082051E+16"/>
    <n v="22.014745400928199"/>
    <n v="2201474540092820"/>
    <x v="179"/>
    <n v="93.7"/>
  </r>
  <r>
    <x v="8"/>
    <n v="64"/>
    <x v="1"/>
    <x v="6"/>
    <x v="1"/>
    <x v="0"/>
    <x v="0"/>
    <x v="6982"/>
    <x v="1"/>
    <x v="3"/>
    <n v="29.381666911704201"/>
    <n v="0.29381666911704202"/>
    <n v="293816669117042"/>
    <x v="5"/>
    <n v="6993"/>
    <s v="No"/>
    <x v="0"/>
    <n v="1940.7117279353599"/>
    <n v="1.94071172793536E+16"/>
    <n v="230.260152875899"/>
    <n v="2.30260152875899E+16"/>
    <x v="95"/>
    <n v="90.9"/>
  </r>
  <r>
    <x v="8"/>
    <n v="65"/>
    <x v="1"/>
    <x v="1"/>
    <x v="3"/>
    <x v="3"/>
    <x v="3"/>
    <x v="6983"/>
    <x v="0"/>
    <x v="1"/>
    <n v="29.372141348776498"/>
    <n v="2.9372141348776499"/>
    <n v="2937214134877650"/>
    <x v="5"/>
    <n v="6994"/>
    <s v="Si"/>
    <x v="1"/>
    <n v="2091.24127579886"/>
    <n v="2.09124127579886E+16"/>
    <n v="26.736367519629699"/>
    <n v="2673636751962970"/>
    <x v="123"/>
    <n v="98.6"/>
  </r>
  <r>
    <x v="8"/>
    <n v="63"/>
    <x v="0"/>
    <x v="7"/>
    <x v="1"/>
    <x v="2"/>
    <x v="0"/>
    <x v="6984"/>
    <x v="2"/>
    <x v="3"/>
    <n v="29.365104493667296"/>
    <n v="2.9365104493667298"/>
    <n v="2936510449366730"/>
    <x v="5"/>
    <n v="6995"/>
    <s v="No"/>
    <x v="0"/>
    <n v="1616.89113909601"/>
    <n v="1.61689113909601E+16"/>
    <n v="17.162694583417199"/>
    <n v="1716269458341720"/>
    <x v="228"/>
    <n v="91.3"/>
  </r>
  <r>
    <x v="8"/>
    <n v="61"/>
    <x v="0"/>
    <x v="9"/>
    <x v="2"/>
    <x v="0"/>
    <x v="0"/>
    <x v="6985"/>
    <x v="0"/>
    <x v="1"/>
    <n v="29.359741273191801"/>
    <n v="29.359741273191801"/>
    <n v="2.93597412731918E+16"/>
    <x v="5"/>
    <n v="6996"/>
    <s v="No"/>
    <x v="0"/>
    <n v="2143.3372143906799"/>
    <n v="2.14333721439068E+16"/>
    <n v="212.845680626594"/>
    <n v="2.12845680626594E+16"/>
    <x v="146"/>
    <n v="95.5"/>
  </r>
  <r>
    <x v="8"/>
    <n v="55"/>
    <x v="0"/>
    <x v="5"/>
    <x v="0"/>
    <x v="2"/>
    <x v="0"/>
    <x v="6986"/>
    <x v="0"/>
    <x v="2"/>
    <n v="29.3593442530514"/>
    <n v="29.3593442530514"/>
    <n v="2.93593442530514E+16"/>
    <x v="5"/>
    <n v="6997"/>
    <s v="No"/>
    <x v="0"/>
    <n v="2042.8021727067801"/>
    <n v="2.04280217270678E+16"/>
    <n v="225.95063319869399"/>
    <n v="2.25950633198694E+16"/>
    <x v="376"/>
    <n v="102.1"/>
  </r>
  <r>
    <x v="8"/>
    <n v="67"/>
    <x v="0"/>
    <x v="7"/>
    <x v="1"/>
    <x v="3"/>
    <x v="3"/>
    <x v="6987"/>
    <x v="1"/>
    <x v="3"/>
    <n v="29.355601490043"/>
    <n v="29.355601490043"/>
    <n v="2.9355601490043E+16"/>
    <x v="5"/>
    <n v="6998"/>
    <s v="No"/>
    <x v="0"/>
    <n v="2183.1034830835301"/>
    <n v="2.18310348308353E+16"/>
    <n v="20.112333548849598"/>
    <n v="2011233354884960"/>
    <x v="247"/>
    <n v="89"/>
  </r>
  <r>
    <x v="8"/>
    <n v="60"/>
    <x v="0"/>
    <x v="8"/>
    <x v="2"/>
    <x v="3"/>
    <x v="0"/>
    <x v="6988"/>
    <x v="0"/>
    <x v="2"/>
    <n v="29.3312207144177"/>
    <n v="29.3312207144177"/>
    <n v="2.93312207144177E+16"/>
    <x v="5"/>
    <n v="6999"/>
    <s v="No"/>
    <x v="0"/>
    <n v="2145.0485374647201"/>
    <n v="2.14504853746472E+16"/>
    <n v="27.031135434166199"/>
    <n v="2703113543416620"/>
    <x v="336"/>
    <n v="95.5"/>
  </r>
  <r>
    <x v="8"/>
    <n v="63"/>
    <x v="0"/>
    <x v="10"/>
    <x v="3"/>
    <x v="0"/>
    <x v="0"/>
    <x v="6989"/>
    <x v="1"/>
    <x v="3"/>
    <n v="29.315552565782799"/>
    <n v="2.9315552565782799"/>
    <n v="2931555256578280"/>
    <x v="5"/>
    <n v="7000"/>
    <s v="No"/>
    <x v="0"/>
    <n v="213.72964446632"/>
    <n v="2137296444663200"/>
    <n v="217.619496691183"/>
    <n v="2.17619496691183E+16"/>
    <x v="347"/>
    <n v="101.2"/>
  </r>
  <r>
    <x v="8"/>
    <n v="55"/>
    <x v="1"/>
    <x v="5"/>
    <x v="3"/>
    <x v="3"/>
    <x v="0"/>
    <x v="6990"/>
    <x v="1"/>
    <x v="1"/>
    <n v="29.301115916356402"/>
    <n v="2.9301115916356402"/>
    <n v="2930111591635640"/>
    <x v="5"/>
    <n v="7001"/>
    <s v="No"/>
    <x v="0"/>
    <n v="2188.57107563522"/>
    <n v="2.18857107563522E+16"/>
    <n v="203.259854620429"/>
    <n v="2.03259854620429E+16"/>
    <x v="54"/>
    <n v="95.1"/>
  </r>
  <r>
    <x v="8"/>
    <n v="61"/>
    <x v="1"/>
    <x v="6"/>
    <x v="0"/>
    <x v="3"/>
    <x v="0"/>
    <x v="6991"/>
    <x v="0"/>
    <x v="1"/>
    <n v="29.288051322468998"/>
    <n v="29.288051322468998"/>
    <n v="2.9288051322469E+16"/>
    <x v="5"/>
    <n v="7002"/>
    <s v="Si"/>
    <x v="1"/>
    <n v="244.230294315176"/>
    <n v="2442302943151760"/>
    <n v="27.315540183313999"/>
    <n v="2731554018331400"/>
    <x v="399"/>
    <n v="99.2"/>
  </r>
  <r>
    <x v="8"/>
    <n v="58"/>
    <x v="1"/>
    <x v="2"/>
    <x v="3"/>
    <x v="3"/>
    <x v="0"/>
    <x v="6992"/>
    <x v="0"/>
    <x v="3"/>
    <n v="29.2397815065552"/>
    <n v="2.92397815065552"/>
    <n v="2923978150655520"/>
    <x v="5"/>
    <n v="7003"/>
    <s v="No"/>
    <x v="0"/>
    <n v="2194.2894548498498"/>
    <n v="2.19428945484985E+16"/>
    <n v="228.22465976354701"/>
    <n v="2.28224659763547E+16"/>
    <x v="289"/>
    <n v="94.3"/>
  </r>
  <r>
    <x v="8"/>
    <n v="55"/>
    <x v="0"/>
    <x v="16"/>
    <x v="3"/>
    <x v="0"/>
    <x v="0"/>
    <x v="6993"/>
    <x v="1"/>
    <x v="1"/>
    <n v="29.232929968638899"/>
    <n v="2.9232929968638901"/>
    <n v="2923292996863890"/>
    <x v="5"/>
    <n v="7004"/>
    <s v="No"/>
    <x v="0"/>
    <n v="2126.4473467216098"/>
    <n v="2.12644734672161E+16"/>
    <n v="24.060802269041702"/>
    <n v="2406080226904170"/>
    <x v="30"/>
    <n v="95.9"/>
  </r>
  <r>
    <x v="8"/>
    <n v="60"/>
    <x v="0"/>
    <x v="0"/>
    <x v="1"/>
    <x v="0"/>
    <x v="0"/>
    <x v="6994"/>
    <x v="1"/>
    <x v="1"/>
    <n v="29.2220481495782"/>
    <n v="29.2220481495782"/>
    <n v="2.92220481495782E+16"/>
    <x v="5"/>
    <n v="7005"/>
    <s v="No"/>
    <x v="0"/>
    <n v="2029.3835146354299"/>
    <n v="2.02938351463543E+16"/>
    <n v="227.85284398761701"/>
    <n v="2.27852843987617E+16"/>
    <x v="75"/>
    <n v="92.2"/>
  </r>
  <r>
    <x v="8"/>
    <n v="51"/>
    <x v="1"/>
    <x v="3"/>
    <x v="1"/>
    <x v="2"/>
    <x v="1"/>
    <x v="6995"/>
    <x v="1"/>
    <x v="1"/>
    <n v="29.219519335258202"/>
    <n v="29.219519335258202"/>
    <n v="2921951933525820"/>
    <x v="5"/>
    <n v="7006"/>
    <s v="No"/>
    <x v="0"/>
    <n v="2083.0963149914601"/>
    <n v="2.08309631499146E+16"/>
    <n v="26.507906646578999"/>
    <n v="2650790664657900"/>
    <x v="130"/>
    <n v="83.5"/>
  </r>
  <r>
    <x v="8"/>
    <n v="59"/>
    <x v="0"/>
    <x v="0"/>
    <x v="1"/>
    <x v="2"/>
    <x v="0"/>
    <x v="6996"/>
    <x v="1"/>
    <x v="2"/>
    <n v="29.199066222874801"/>
    <n v="29.199066222874801"/>
    <n v="2.91990662228748E+16"/>
    <x v="5"/>
    <n v="7007"/>
    <s v="No"/>
    <x v="0"/>
    <n v="2093.2305379816298"/>
    <n v="2.09323053798163E+16"/>
    <n v="232.694152220825"/>
    <n v="2.32694152220825E+16"/>
    <x v="119"/>
    <n v="100.2"/>
  </r>
  <r>
    <x v="8"/>
    <n v="59"/>
    <x v="0"/>
    <x v="6"/>
    <x v="3"/>
    <x v="3"/>
    <x v="0"/>
    <x v="6997"/>
    <x v="1"/>
    <x v="1"/>
    <n v="29.196601237633701"/>
    <n v="29.196601237633701"/>
    <n v="2919660123763370"/>
    <x v="5"/>
    <n v="7008"/>
    <s v="Si"/>
    <x v="1"/>
    <n v="2010.9014992570001"/>
    <n v="2.010901499257E+16"/>
    <n v="28.002633352707701"/>
    <n v="2800263335270770"/>
    <x v="0"/>
    <n v="98"/>
  </r>
  <r>
    <x v="8"/>
    <n v="54"/>
    <x v="1"/>
    <x v="5"/>
    <x v="1"/>
    <x v="2"/>
    <x v="1"/>
    <x v="6998"/>
    <x v="1"/>
    <x v="1"/>
    <n v="29.1561530868081"/>
    <n v="29.1561530868081"/>
    <n v="2.91561530868081E+16"/>
    <x v="5"/>
    <n v="7009"/>
    <s v="No"/>
    <x v="0"/>
    <n v="2120.4637132315302"/>
    <n v="2.12046371323153E+16"/>
    <n v="25.621542101939699"/>
    <n v="2562154210193970"/>
    <x v="103"/>
    <n v="91.6"/>
  </r>
  <r>
    <x v="8"/>
    <n v="66"/>
    <x v="0"/>
    <x v="0"/>
    <x v="3"/>
    <x v="0"/>
    <x v="3"/>
    <x v="6999"/>
    <x v="1"/>
    <x v="0"/>
    <n v="29.132046052498499"/>
    <n v="29.132046052498499"/>
    <n v="2.91320460524985E+16"/>
    <x v="5"/>
    <n v="7010"/>
    <s v="Si"/>
    <x v="1"/>
    <n v="2294.98247680958"/>
    <n v="2.29498247680958E+16"/>
    <n v="210.92837088612399"/>
    <n v="2.10928370886124E+16"/>
    <x v="16"/>
    <n v="97.6"/>
  </r>
  <r>
    <x v="8"/>
    <n v="62"/>
    <x v="0"/>
    <x v="10"/>
    <x v="2"/>
    <x v="3"/>
    <x v="0"/>
    <x v="7000"/>
    <x v="0"/>
    <x v="1"/>
    <n v="29.1272557930609"/>
    <n v="29.1272557930609"/>
    <n v="2.91272557930609E+16"/>
    <x v="5"/>
    <n v="7011"/>
    <s v="No"/>
    <x v="0"/>
    <n v="2180.5854122400101"/>
    <n v="2.18058541224001E+16"/>
    <n v="25.446512396031199"/>
    <n v="2544651239603120"/>
    <x v="332"/>
    <n v="94.7"/>
  </r>
  <r>
    <x v="8"/>
    <n v="51"/>
    <x v="0"/>
    <x v="5"/>
    <x v="1"/>
    <x v="0"/>
    <x v="1"/>
    <x v="7001"/>
    <x v="1"/>
    <x v="3"/>
    <n v="29.0893579561018"/>
    <n v="29.0893579561018"/>
    <n v="2.90893579561018E+16"/>
    <x v="5"/>
    <n v="7012"/>
    <s v="No"/>
    <x v="0"/>
    <n v="2003.3741824106301"/>
    <n v="2.00337418241063E+16"/>
    <n v="221.16096845758699"/>
    <n v="2.21160968457587E+16"/>
    <x v="443"/>
    <n v="90.7"/>
  </r>
  <r>
    <x v="8"/>
    <n v="63"/>
    <x v="0"/>
    <x v="9"/>
    <x v="1"/>
    <x v="0"/>
    <x v="0"/>
    <x v="7002"/>
    <x v="1"/>
    <x v="3"/>
    <n v="29.084247144448199"/>
    <n v="29.084247144448199"/>
    <n v="2.90842471444482E+16"/>
    <x v="5"/>
    <n v="7013"/>
    <s v="No"/>
    <x v="0"/>
    <n v="207.849562877598"/>
    <n v="2078495628775980"/>
    <n v="22.3218843858897"/>
    <n v="2232188438588970"/>
    <x v="182"/>
    <n v="88.7"/>
  </r>
  <r>
    <x v="8"/>
    <n v="49"/>
    <x v="0"/>
    <x v="9"/>
    <x v="1"/>
    <x v="2"/>
    <x v="1"/>
    <x v="7003"/>
    <x v="1"/>
    <x v="1"/>
    <n v="29.077143720288301"/>
    <n v="29.077143720288301"/>
    <n v="2.90771437202883E+16"/>
    <x v="5"/>
    <n v="7014"/>
    <s v="No"/>
    <x v="0"/>
    <n v="1948.6938978168"/>
    <n v="1.9486938978168E+16"/>
    <n v="213.986071568911"/>
    <n v="2.13986071568911E+16"/>
    <x v="109"/>
    <n v="95.5"/>
  </r>
  <r>
    <x v="8"/>
    <n v="54"/>
    <x v="1"/>
    <x v="5"/>
    <x v="3"/>
    <x v="3"/>
    <x v="1"/>
    <x v="7004"/>
    <x v="0"/>
    <x v="1"/>
    <n v="29.060761388752397"/>
    <n v="2.9060761388752399"/>
    <n v="2906076138875240"/>
    <x v="5"/>
    <n v="7015"/>
    <s v="No"/>
    <x v="0"/>
    <n v="2294.5256067595601"/>
    <n v="2.29452560675956E+16"/>
    <n v="236.01354383133901"/>
    <n v="2.36013543831339E+16"/>
    <x v="369"/>
    <n v="88.1"/>
  </r>
  <r>
    <x v="8"/>
    <n v="54"/>
    <x v="0"/>
    <x v="0"/>
    <x v="3"/>
    <x v="2"/>
    <x v="1"/>
    <x v="7005"/>
    <x v="0"/>
    <x v="0"/>
    <n v="29.0509050361525"/>
    <n v="2.9050905036152499"/>
    <n v="2905090503615250"/>
    <x v="5"/>
    <n v="7016"/>
    <s v="No"/>
    <x v="0"/>
    <n v="2098.1369666466799"/>
    <n v="2.09813696664668E+16"/>
    <n v="234.84019146833299"/>
    <n v="2.34840191468333E+16"/>
    <x v="391"/>
    <n v="95.8"/>
  </r>
  <r>
    <x v="8"/>
    <n v="69"/>
    <x v="0"/>
    <x v="0"/>
    <x v="2"/>
    <x v="3"/>
    <x v="3"/>
    <x v="7006"/>
    <x v="0"/>
    <x v="3"/>
    <n v="29.037500029346603"/>
    <n v="0.29037500029346602"/>
    <n v="290375000293466"/>
    <x v="5"/>
    <n v="7017"/>
    <s v="Si"/>
    <x v="1"/>
    <n v="242.16674814241799"/>
    <n v="2421667481424180"/>
    <n v="281.03931791500298"/>
    <n v="2.81039317915003E+16"/>
    <x v="336"/>
    <n v="100.3"/>
  </r>
  <r>
    <x v="8"/>
    <n v="61"/>
    <x v="0"/>
    <x v="5"/>
    <x v="1"/>
    <x v="0"/>
    <x v="0"/>
    <x v="7007"/>
    <x v="0"/>
    <x v="1"/>
    <n v="29.012070145813802"/>
    <n v="29.012070145813802"/>
    <n v="2.90120701458138E+16"/>
    <x v="5"/>
    <n v="7018"/>
    <s v="No"/>
    <x v="0"/>
    <n v="2134.5730068282801"/>
    <n v="2.13457300682828E+16"/>
    <n v="200.10968701819999"/>
    <n v="2.001096870182E+16"/>
    <x v="338"/>
    <n v="97.6"/>
  </r>
  <r>
    <x v="8"/>
    <n v="57"/>
    <x v="1"/>
    <x v="5"/>
    <x v="1"/>
    <x v="3"/>
    <x v="0"/>
    <x v="7008"/>
    <x v="1"/>
    <x v="3"/>
    <n v="29.0083287317219"/>
    <n v="2.90083287317219"/>
    <n v="2900832873172190"/>
    <x v="5"/>
    <n v="7019"/>
    <s v="Si"/>
    <x v="1"/>
    <n v="2476.79938113654"/>
    <n v="2.47679938113654E+16"/>
    <n v="228.664805642148"/>
    <n v="2.28664805642148E+16"/>
    <x v="239"/>
    <n v="94"/>
  </r>
  <r>
    <x v="8"/>
    <n v="59"/>
    <x v="0"/>
    <x v="17"/>
    <x v="1"/>
    <x v="0"/>
    <x v="0"/>
    <x v="7009"/>
    <x v="1"/>
    <x v="3"/>
    <n v="29.004250603372501"/>
    <n v="29.004250603372501"/>
    <n v="2.90042506033725E+16"/>
    <x v="5"/>
    <n v="7020"/>
    <s v="No"/>
    <x v="0"/>
    <n v="214.25473092741601"/>
    <n v="2142547309274160"/>
    <n v="2.4034546658978302"/>
    <n v="240345466589783"/>
    <x v="35"/>
    <n v="97.1"/>
  </r>
  <r>
    <x v="8"/>
    <n v="64"/>
    <x v="0"/>
    <x v="1"/>
    <x v="1"/>
    <x v="3"/>
    <x v="0"/>
    <x v="7010"/>
    <x v="0"/>
    <x v="3"/>
    <n v="28.991615817492601"/>
    <n v="28.991615817492601"/>
    <n v="2.89916158174926E+16"/>
    <x v="5"/>
    <n v="7021"/>
    <s v="No"/>
    <x v="0"/>
    <n v="2241.3064391856501"/>
    <n v="2.24130643918565E+16"/>
    <n v="252.638981581579"/>
    <n v="2.52638981581579E+16"/>
    <x v="86"/>
    <n v="101.9"/>
  </r>
  <r>
    <x v="8"/>
    <n v="57"/>
    <x v="1"/>
    <x v="5"/>
    <x v="1"/>
    <x v="3"/>
    <x v="0"/>
    <x v="7011"/>
    <x v="0"/>
    <x v="1"/>
    <n v="28.958648276466096"/>
    <n v="0.28958648276466098"/>
    <n v="289586482764661"/>
    <x v="5"/>
    <n v="7022"/>
    <s v="No"/>
    <x v="0"/>
    <n v="2281.9991562335399"/>
    <n v="2.28199915623354E+16"/>
    <n v="230.74910136200401"/>
    <n v="2.30749101362004E+16"/>
    <x v="43"/>
    <n v="94.2"/>
  </r>
  <r>
    <x v="8"/>
    <n v="59"/>
    <x v="1"/>
    <x v="0"/>
    <x v="1"/>
    <x v="2"/>
    <x v="0"/>
    <x v="7012"/>
    <x v="1"/>
    <x v="1"/>
    <n v="28.952421649074502"/>
    <n v="2.89524216490745"/>
    <n v="2895242164907450"/>
    <x v="5"/>
    <n v="7023"/>
    <s v="No"/>
    <x v="0"/>
    <n v="1992.15111129866"/>
    <n v="1.99215111129866E+16"/>
    <n v="211.774972700474"/>
    <n v="2.11774972700474E+16"/>
    <x v="247"/>
    <n v="92.9"/>
  </r>
  <r>
    <x v="8"/>
    <n v="57"/>
    <x v="1"/>
    <x v="2"/>
    <x v="1"/>
    <x v="2"/>
    <x v="0"/>
    <x v="7013"/>
    <x v="1"/>
    <x v="0"/>
    <n v="28.921067324404401"/>
    <n v="28.921067324404401"/>
    <n v="2.89210673244044E+16"/>
    <x v="5"/>
    <n v="7024"/>
    <s v="No"/>
    <x v="0"/>
    <n v="2020.4968579474801"/>
    <n v="2.02049685794748E+16"/>
    <n v="25.611880297830801"/>
    <n v="2561188029783080"/>
    <x v="398"/>
    <n v="97.1"/>
  </r>
  <r>
    <x v="8"/>
    <n v="70"/>
    <x v="1"/>
    <x v="6"/>
    <x v="1"/>
    <x v="3"/>
    <x v="3"/>
    <x v="7014"/>
    <x v="0"/>
    <x v="3"/>
    <n v="28.847873566237496"/>
    <n v="0.28847873566237497"/>
    <n v="288478735662375"/>
    <x v="5"/>
    <n v="7025"/>
    <s v="No"/>
    <x v="0"/>
    <n v="2430.9561923015999"/>
    <n v="2.4309561923016E+16"/>
    <n v="21.8486213785039"/>
    <n v="2184862137850390"/>
    <x v="335"/>
    <n v="99"/>
  </r>
  <r>
    <x v="8"/>
    <n v="56"/>
    <x v="1"/>
    <x v="2"/>
    <x v="1"/>
    <x v="3"/>
    <x v="0"/>
    <x v="7015"/>
    <x v="1"/>
    <x v="3"/>
    <n v="28.839145415687998"/>
    <n v="2.8839145415687999"/>
    <n v="2883914541568800"/>
    <x v="5"/>
    <n v="7026"/>
    <s v="No"/>
    <x v="0"/>
    <n v="2023.21623048079"/>
    <n v="2.02321623048079E+16"/>
    <n v="264.77667076268699"/>
    <n v="2.64776670762687E+16"/>
    <x v="213"/>
    <n v="94.8"/>
  </r>
  <r>
    <x v="8"/>
    <n v="55"/>
    <x v="1"/>
    <x v="9"/>
    <x v="1"/>
    <x v="3"/>
    <x v="0"/>
    <x v="7016"/>
    <x v="1"/>
    <x v="3"/>
    <n v="28.829953680595899"/>
    <n v="28.829953680595899"/>
    <n v="2.88299536805959E+16"/>
    <x v="5"/>
    <n v="7027"/>
    <s v="No"/>
    <x v="0"/>
    <n v="196.915355593101"/>
    <n v="1969153555931010"/>
    <n v="233.74347476217901"/>
    <n v="2.33743474762179E+16"/>
    <x v="189"/>
    <n v="85.6"/>
  </r>
  <r>
    <x v="8"/>
    <n v="64"/>
    <x v="1"/>
    <x v="2"/>
    <x v="1"/>
    <x v="0"/>
    <x v="0"/>
    <x v="7017"/>
    <x v="1"/>
    <x v="3"/>
    <n v="28.787888356349999"/>
    <n v="28.787888356349999"/>
    <n v="2.878788835635E+16"/>
    <x v="5"/>
    <n v="7028"/>
    <s v="No"/>
    <x v="0"/>
    <n v="2223.0812616696999"/>
    <n v="2.2230812616697E+16"/>
    <n v="236.19785261829199"/>
    <n v="2.36197852618292E+16"/>
    <x v="58"/>
    <n v="92.4"/>
  </r>
  <r>
    <x v="8"/>
    <n v="67"/>
    <x v="1"/>
    <x v="17"/>
    <x v="1"/>
    <x v="3"/>
    <x v="3"/>
    <x v="7018"/>
    <x v="0"/>
    <x v="3"/>
    <n v="28.7853200138311"/>
    <n v="28.7853200138311"/>
    <n v="2.87853200138311E+16"/>
    <x v="5"/>
    <n v="7029"/>
    <s v="No"/>
    <x v="0"/>
    <n v="212.33431482489399"/>
    <n v="2123343148248940"/>
    <n v="226.186524441318"/>
    <n v="2.26186524441318E+16"/>
    <x v="293"/>
    <n v="91.4"/>
  </r>
  <r>
    <x v="8"/>
    <n v="58"/>
    <x v="1"/>
    <x v="3"/>
    <x v="2"/>
    <x v="0"/>
    <x v="0"/>
    <x v="7019"/>
    <x v="1"/>
    <x v="1"/>
    <n v="28.767832303342402"/>
    <n v="2.8767832303342402"/>
    <n v="2876783230334240"/>
    <x v="5"/>
    <n v="7030"/>
    <s v="No"/>
    <x v="0"/>
    <n v="2179.87740343409"/>
    <n v="2.17987740343409E+16"/>
    <n v="197.004165717566"/>
    <n v="1.97004165717566E+16"/>
    <x v="368"/>
    <n v="98.9"/>
  </r>
  <r>
    <x v="8"/>
    <n v="61"/>
    <x v="1"/>
    <x v="2"/>
    <x v="3"/>
    <x v="3"/>
    <x v="0"/>
    <x v="7020"/>
    <x v="0"/>
    <x v="0"/>
    <n v="28.757664609493602"/>
    <n v="2.8757664609493601"/>
    <n v="2875766460949360"/>
    <x v="5"/>
    <n v="7031"/>
    <s v="No"/>
    <x v="0"/>
    <n v="236.322932588068"/>
    <n v="2363229325880680"/>
    <n v="268.42505296177097"/>
    <n v="2.68425052961771E+16"/>
    <x v="424"/>
    <n v="91.6"/>
  </r>
  <r>
    <x v="8"/>
    <n v="71"/>
    <x v="0"/>
    <x v="5"/>
    <x v="2"/>
    <x v="3"/>
    <x v="3"/>
    <x v="7021"/>
    <x v="0"/>
    <x v="1"/>
    <n v="28.751270221935901"/>
    <n v="2.8751270221935901"/>
    <n v="2875127022193590"/>
    <x v="5"/>
    <n v="7032"/>
    <s v="No"/>
    <x v="0"/>
    <n v="2333.4707436547401"/>
    <n v="2.33347074365474E+16"/>
    <n v="259.228148014515"/>
    <n v="2.59228148014515E+16"/>
    <x v="456"/>
    <n v="99.6"/>
  </r>
  <r>
    <x v="8"/>
    <n v="72"/>
    <x v="1"/>
    <x v="9"/>
    <x v="0"/>
    <x v="3"/>
    <x v="3"/>
    <x v="7022"/>
    <x v="0"/>
    <x v="1"/>
    <n v="28.687597566529899"/>
    <n v="28.687597566529899"/>
    <n v="2.86875975665299E+16"/>
    <x v="5"/>
    <n v="7033"/>
    <s v="No"/>
    <x v="0"/>
    <n v="2088.4296666883101"/>
    <n v="2.08842966668831E+16"/>
    <n v="218.506551892679"/>
    <n v="2.18506551892679E+16"/>
    <x v="91"/>
    <n v="103"/>
  </r>
  <r>
    <x v="8"/>
    <n v="52"/>
    <x v="1"/>
    <x v="8"/>
    <x v="1"/>
    <x v="1"/>
    <x v="1"/>
    <x v="7023"/>
    <x v="1"/>
    <x v="1"/>
    <n v="28.684915082613799"/>
    <n v="28.684915082613799"/>
    <n v="2.86849150826138E+16"/>
    <x v="5"/>
    <n v="7034"/>
    <s v="No"/>
    <x v="0"/>
    <n v="187.40488615432599"/>
    <n v="1874048861543260"/>
    <n v="191.27515631887701"/>
    <n v="1.91275156318877E+16"/>
    <x v="54"/>
    <n v="79.5"/>
  </r>
  <r>
    <x v="8"/>
    <n v="52"/>
    <x v="1"/>
    <x v="6"/>
    <x v="1"/>
    <x v="2"/>
    <x v="1"/>
    <x v="7024"/>
    <x v="0"/>
    <x v="1"/>
    <n v="28.681224088420599"/>
    <n v="28.681224088420599"/>
    <n v="2.86812240884206E+16"/>
    <x v="5"/>
    <n v="7035"/>
    <s v="No"/>
    <x v="0"/>
    <n v="213.86311491418999"/>
    <n v="2138631149141900"/>
    <n v="222.32199558112401"/>
    <n v="2.22321995581124E+16"/>
    <x v="495"/>
    <n v="93.1"/>
  </r>
  <r>
    <x v="8"/>
    <n v="73"/>
    <x v="1"/>
    <x v="15"/>
    <x v="0"/>
    <x v="3"/>
    <x v="3"/>
    <x v="7025"/>
    <x v="0"/>
    <x v="3"/>
    <n v="28.602089500988498"/>
    <n v="2.8602089500988499"/>
    <n v="2860208950098850"/>
    <x v="5"/>
    <n v="7036"/>
    <s v="No"/>
    <x v="0"/>
    <n v="2332.4484496731602"/>
    <n v="2.33244844967316E+16"/>
    <n v="240.62668711519001"/>
    <n v="2.4062668711519E+16"/>
    <x v="389"/>
    <n v="97.3"/>
  </r>
  <r>
    <x v="8"/>
    <n v="54"/>
    <x v="1"/>
    <x v="11"/>
    <x v="1"/>
    <x v="2"/>
    <x v="1"/>
    <x v="7026"/>
    <x v="1"/>
    <x v="0"/>
    <n v="28.586655037493799"/>
    <n v="28.586655037493799"/>
    <n v="2.85866550374938E+16"/>
    <x v="5"/>
    <n v="7037"/>
    <s v="No"/>
    <x v="0"/>
    <n v="209.735270976099"/>
    <n v="2097352709760990"/>
    <n v="190.96541064352201"/>
    <n v="1.90965410643522E+16"/>
    <x v="73"/>
    <n v="81.099999999999994"/>
  </r>
  <r>
    <x v="8"/>
    <n v="65"/>
    <x v="1"/>
    <x v="0"/>
    <x v="2"/>
    <x v="0"/>
    <x v="3"/>
    <x v="7027"/>
    <x v="0"/>
    <x v="1"/>
    <n v="28.583167959137999"/>
    <n v="28.583167959137999"/>
    <n v="2858316795913800"/>
    <x v="5"/>
    <n v="7038"/>
    <s v="No"/>
    <x v="0"/>
    <n v="218.45638785483999"/>
    <n v="2184563878548400"/>
    <n v="205.76640965886401"/>
    <n v="2.05766409658864E+16"/>
    <x v="40"/>
    <n v="96.8"/>
  </r>
  <r>
    <x v="8"/>
    <n v="57"/>
    <x v="0"/>
    <x v="2"/>
    <x v="2"/>
    <x v="3"/>
    <x v="0"/>
    <x v="7028"/>
    <x v="0"/>
    <x v="1"/>
    <n v="28.566272857800499"/>
    <n v="28.566272857800499"/>
    <n v="2.85662728578005E+16"/>
    <x v="5"/>
    <n v="7039"/>
    <s v="Si"/>
    <x v="1"/>
    <n v="2402.8414618189199"/>
    <n v="2.40284146181892E+16"/>
    <n v="25.6698570244675"/>
    <n v="2566985702446750"/>
    <x v="308"/>
    <n v="102.9"/>
  </r>
  <r>
    <x v="8"/>
    <n v="62"/>
    <x v="0"/>
    <x v="15"/>
    <x v="3"/>
    <x v="0"/>
    <x v="0"/>
    <x v="7029"/>
    <x v="1"/>
    <x v="3"/>
    <n v="28.558642869898598"/>
    <n v="28.558642869898598"/>
    <n v="2.85586428698986E+16"/>
    <x v="5"/>
    <n v="7040"/>
    <s v="Si"/>
    <x v="1"/>
    <n v="1908.7436860436501"/>
    <n v="1.90874368604365E+16"/>
    <n v="22.5833057375872"/>
    <n v="2258330573758720"/>
    <x v="367"/>
    <n v="98"/>
  </r>
  <r>
    <x v="8"/>
    <n v="60"/>
    <x v="0"/>
    <x v="1"/>
    <x v="3"/>
    <x v="0"/>
    <x v="0"/>
    <x v="7030"/>
    <x v="0"/>
    <x v="1"/>
    <n v="28.5565858479635"/>
    <n v="28.5565858479635"/>
    <n v="2.85565858479635E+16"/>
    <x v="5"/>
    <n v="7041"/>
    <s v="No"/>
    <x v="0"/>
    <n v="2197.87103474786"/>
    <n v="2.19787103474786E+16"/>
    <n v="236.43735788555099"/>
    <n v="2.36437357885551E+16"/>
    <x v="308"/>
    <n v="97.7"/>
  </r>
  <r>
    <x v="8"/>
    <n v="68"/>
    <x v="1"/>
    <x v="9"/>
    <x v="1"/>
    <x v="3"/>
    <x v="3"/>
    <x v="7031"/>
    <x v="0"/>
    <x v="3"/>
    <n v="28.5298522720392"/>
    <n v="28.5298522720392"/>
    <n v="2.85298522720392E+16"/>
    <x v="5"/>
    <n v="7042"/>
    <s v="No"/>
    <x v="0"/>
    <n v="2347.4246895431302"/>
    <n v="2.34742468954313E+16"/>
    <n v="24.9755901196236"/>
    <n v="2497559011962360"/>
    <x v="209"/>
    <n v="88.1"/>
  </r>
  <r>
    <x v="8"/>
    <n v="53"/>
    <x v="0"/>
    <x v="6"/>
    <x v="1"/>
    <x v="3"/>
    <x v="1"/>
    <x v="7032"/>
    <x v="0"/>
    <x v="1"/>
    <n v="28.4550567297482"/>
    <n v="28.4550567297482"/>
    <n v="2.84550567297482E+16"/>
    <x v="5"/>
    <n v="7043"/>
    <s v="No"/>
    <x v="0"/>
    <n v="229.44973223037201"/>
    <n v="2294497322303720"/>
    <n v="247.83573668648"/>
    <n v="2.4783573668648E+16"/>
    <x v="191"/>
    <n v="90.7"/>
  </r>
  <r>
    <x v="8"/>
    <n v="61"/>
    <x v="1"/>
    <x v="9"/>
    <x v="1"/>
    <x v="1"/>
    <x v="0"/>
    <x v="7033"/>
    <x v="1"/>
    <x v="1"/>
    <n v="28.4450756417679"/>
    <n v="2.8445075641767898"/>
    <n v="2844507564176790"/>
    <x v="5"/>
    <n v="7044"/>
    <s v="No"/>
    <x v="0"/>
    <n v="215.55001733590501"/>
    <n v="2155500173359050"/>
    <n v="21.811326520599401"/>
    <n v="2181132652059940"/>
    <x v="8"/>
    <n v="95.5"/>
  </r>
  <r>
    <x v="8"/>
    <n v="55"/>
    <x v="1"/>
    <x v="13"/>
    <x v="1"/>
    <x v="0"/>
    <x v="0"/>
    <x v="7034"/>
    <x v="0"/>
    <x v="1"/>
    <n v="28.423028982061801"/>
    <n v="28.423028982061801"/>
    <n v="2842302898206180"/>
    <x v="5"/>
    <n v="7045"/>
    <s v="No"/>
    <x v="0"/>
    <n v="2027.6946628963301"/>
    <n v="2.02769466289633E+16"/>
    <n v="231.95235924283199"/>
    <n v="2.31952359242832E+16"/>
    <x v="247"/>
    <n v="93.7"/>
  </r>
  <r>
    <x v="8"/>
    <n v="54"/>
    <x v="0"/>
    <x v="0"/>
    <x v="1"/>
    <x v="0"/>
    <x v="1"/>
    <x v="7035"/>
    <x v="0"/>
    <x v="1"/>
    <n v="28.419536818765501"/>
    <n v="28.419536818765501"/>
    <n v="2.84195368187655E+16"/>
    <x v="5"/>
    <n v="7046"/>
    <s v="No"/>
    <x v="0"/>
    <n v="2058.9542645682"/>
    <n v="2.0589542645682E+16"/>
    <n v="227.794940578488"/>
    <n v="2.27794940578488E+16"/>
    <x v="120"/>
    <n v="89.2"/>
  </r>
  <r>
    <x v="8"/>
    <n v="51"/>
    <x v="0"/>
    <x v="5"/>
    <x v="2"/>
    <x v="3"/>
    <x v="1"/>
    <x v="7036"/>
    <x v="0"/>
    <x v="1"/>
    <n v="28.4068653011518"/>
    <n v="28.4068653011518"/>
    <n v="2840686530115180"/>
    <x v="5"/>
    <n v="7047"/>
    <s v="No"/>
    <x v="0"/>
    <n v="2101.3980376948398"/>
    <n v="2.10139803769484E+16"/>
    <n v="220.10199341666299"/>
    <n v="2.20101993416663E+16"/>
    <x v="159"/>
    <n v="89.3"/>
  </r>
  <r>
    <x v="8"/>
    <n v="43"/>
    <x v="0"/>
    <x v="4"/>
    <x v="1"/>
    <x v="0"/>
    <x v="2"/>
    <x v="7037"/>
    <x v="0"/>
    <x v="2"/>
    <n v="28.406658628614402"/>
    <n v="28.406658628614402"/>
    <n v="2.84066586286144E+16"/>
    <x v="5"/>
    <n v="7048"/>
    <s v="No"/>
    <x v="0"/>
    <n v="2222.8600953400501"/>
    <n v="2.22286009534005E+16"/>
    <n v="23.300764760007301"/>
    <n v="2330076476000730"/>
    <x v="151"/>
    <n v="92.4"/>
  </r>
  <r>
    <x v="8"/>
    <n v="51"/>
    <x v="1"/>
    <x v="7"/>
    <x v="3"/>
    <x v="2"/>
    <x v="1"/>
    <x v="7038"/>
    <x v="0"/>
    <x v="2"/>
    <n v="28.388712119757301"/>
    <n v="28.388712119757301"/>
    <n v="2.83887121197573E+16"/>
    <x v="5"/>
    <n v="7049"/>
    <s v="No"/>
    <x v="0"/>
    <n v="2283.4076588254402"/>
    <n v="2.28340765882544E+16"/>
    <n v="25.9813100987468"/>
    <n v="2598131009874680"/>
    <x v="209"/>
    <n v="92.4"/>
  </r>
  <r>
    <x v="8"/>
    <n v="55"/>
    <x v="1"/>
    <x v="2"/>
    <x v="1"/>
    <x v="3"/>
    <x v="0"/>
    <x v="7039"/>
    <x v="0"/>
    <x v="1"/>
    <n v="28.3828989293403"/>
    <n v="28.3828989293403"/>
    <n v="2.83828989293403E+16"/>
    <x v="5"/>
    <n v="7050"/>
    <s v="No"/>
    <x v="0"/>
    <n v="198.58200297279899"/>
    <n v="1985820029727990"/>
    <n v="25.364122810360101"/>
    <n v="2536412281036010"/>
    <x v="89"/>
    <n v="94.8"/>
  </r>
  <r>
    <x v="8"/>
    <n v="41"/>
    <x v="1"/>
    <x v="2"/>
    <x v="1"/>
    <x v="2"/>
    <x v="2"/>
    <x v="7040"/>
    <x v="1"/>
    <x v="2"/>
    <n v="28.364874286684699"/>
    <n v="28.364874286684699"/>
    <n v="2.83648742866847E+16"/>
    <x v="5"/>
    <n v="7051"/>
    <s v="No"/>
    <x v="0"/>
    <n v="189.27756330356601"/>
    <n v="1892775633035660"/>
    <n v="211.645874396414"/>
    <n v="2.11645874396414E+16"/>
    <x v="57"/>
    <n v="84.2"/>
  </r>
  <r>
    <x v="8"/>
    <n v="64"/>
    <x v="0"/>
    <x v="1"/>
    <x v="2"/>
    <x v="0"/>
    <x v="0"/>
    <x v="7041"/>
    <x v="0"/>
    <x v="1"/>
    <n v="28.341653898513698"/>
    <n v="2.8341653898513699"/>
    <n v="2834165389851370"/>
    <x v="5"/>
    <n v="7052"/>
    <s v="No"/>
    <x v="0"/>
    <n v="1996.6238554725201"/>
    <n v="1.99662385547252E+16"/>
    <n v="207.58354915594299"/>
    <n v="2.07583549155943E+16"/>
    <x v="344"/>
    <n v="93.8"/>
  </r>
  <r>
    <x v="8"/>
    <n v="55"/>
    <x v="0"/>
    <x v="6"/>
    <x v="1"/>
    <x v="0"/>
    <x v="0"/>
    <x v="7042"/>
    <x v="1"/>
    <x v="3"/>
    <n v="28.328223369241901"/>
    <n v="28.328223369241901"/>
    <n v="2.83282233692419E+16"/>
    <x v="5"/>
    <n v="7053"/>
    <s v="No"/>
    <x v="0"/>
    <n v="20.808014640018499"/>
    <n v="208080146400185"/>
    <n v="27.484668998625299"/>
    <n v="2748466899862530"/>
    <x v="336"/>
    <n v="94.6"/>
  </r>
  <r>
    <x v="8"/>
    <n v="64"/>
    <x v="1"/>
    <x v="5"/>
    <x v="1"/>
    <x v="0"/>
    <x v="0"/>
    <x v="7043"/>
    <x v="0"/>
    <x v="1"/>
    <n v="28.322940823977799"/>
    <n v="28.322940823977799"/>
    <n v="2.83229408239778E+16"/>
    <x v="5"/>
    <n v="7054"/>
    <s v="No"/>
    <x v="0"/>
    <n v="227.167770583156"/>
    <n v="2271677705831560"/>
    <n v="252.573742697352"/>
    <n v="2.52573742697352E+16"/>
    <x v="332"/>
    <n v="93.9"/>
  </r>
  <r>
    <x v="8"/>
    <n v="65"/>
    <x v="1"/>
    <x v="0"/>
    <x v="2"/>
    <x v="3"/>
    <x v="3"/>
    <x v="7044"/>
    <x v="0"/>
    <x v="3"/>
    <n v="28.2913565683087"/>
    <n v="2.8291356568308701"/>
    <n v="2829135656830870"/>
    <x v="5"/>
    <n v="7055"/>
    <s v="No"/>
    <x v="0"/>
    <n v="2050.93994744066"/>
    <n v="2.05093994744066E+16"/>
    <n v="228.009247655926"/>
    <n v="2.28009247655926E+16"/>
    <x v="371"/>
    <n v="95.9"/>
  </r>
  <r>
    <x v="8"/>
    <n v="52"/>
    <x v="0"/>
    <x v="5"/>
    <x v="1"/>
    <x v="0"/>
    <x v="1"/>
    <x v="7045"/>
    <x v="1"/>
    <x v="0"/>
    <n v="28.281174753910701"/>
    <n v="28.281174753910701"/>
    <n v="2.82811747539107E+16"/>
    <x v="5"/>
    <n v="7056"/>
    <s v="No"/>
    <x v="0"/>
    <n v="2035.6697252332499"/>
    <n v="2.03566972523325E+16"/>
    <n v="23.238362973800001"/>
    <n v="2323836297380000"/>
    <x v="20"/>
    <n v="91.2"/>
  </r>
  <r>
    <x v="8"/>
    <n v="51"/>
    <x v="1"/>
    <x v="1"/>
    <x v="3"/>
    <x v="0"/>
    <x v="1"/>
    <x v="7046"/>
    <x v="1"/>
    <x v="1"/>
    <n v="28.2784010549999"/>
    <n v="28.2784010549999"/>
    <n v="2.82784010549999E+16"/>
    <x v="5"/>
    <n v="7057"/>
    <s v="No"/>
    <x v="0"/>
    <n v="1913.4883343982999"/>
    <n v="1.9134883343983E+16"/>
    <n v="225.487032503987"/>
    <n v="2.25487032503987E+16"/>
    <x v="176"/>
    <n v="84.3"/>
  </r>
  <r>
    <x v="8"/>
    <n v="59"/>
    <x v="1"/>
    <x v="17"/>
    <x v="1"/>
    <x v="0"/>
    <x v="0"/>
    <x v="7047"/>
    <x v="0"/>
    <x v="1"/>
    <n v="28.2761566498387"/>
    <n v="2.82761566498387"/>
    <n v="2827615664983870"/>
    <x v="5"/>
    <n v="7058"/>
    <s v="No"/>
    <x v="0"/>
    <n v="212.70943590751801"/>
    <n v="2127094359075180"/>
    <n v="19.238504840244499"/>
    <n v="1923850484024450"/>
    <x v="18"/>
    <n v="89.8"/>
  </r>
  <r>
    <x v="8"/>
    <n v="55"/>
    <x v="1"/>
    <x v="0"/>
    <x v="1"/>
    <x v="2"/>
    <x v="0"/>
    <x v="7048"/>
    <x v="1"/>
    <x v="1"/>
    <n v="28.258497663954699"/>
    <n v="28.258497663954699"/>
    <n v="2.82584976639547E+16"/>
    <x v="5"/>
    <n v="7059"/>
    <s v="No"/>
    <x v="0"/>
    <n v="2144.7404732216"/>
    <n v="2.1447404732216E+16"/>
    <n v="191.942934132608"/>
    <n v="1.91942934132608E+16"/>
    <x v="220"/>
    <n v="88.1"/>
  </r>
  <r>
    <x v="8"/>
    <n v="64"/>
    <x v="1"/>
    <x v="2"/>
    <x v="3"/>
    <x v="2"/>
    <x v="0"/>
    <x v="7049"/>
    <x v="0"/>
    <x v="1"/>
    <n v="28.2072591716787"/>
    <n v="28.2072591716787"/>
    <n v="2.82072591716787E+16"/>
    <x v="5"/>
    <n v="7060"/>
    <s v="No"/>
    <x v="0"/>
    <n v="2014.7232099840701"/>
    <n v="2.01472320998407E+16"/>
    <n v="245.50669609472101"/>
    <n v="2.45506696094721E+16"/>
    <x v="141"/>
    <n v="97"/>
  </r>
  <r>
    <x v="8"/>
    <n v="55"/>
    <x v="1"/>
    <x v="12"/>
    <x v="2"/>
    <x v="3"/>
    <x v="0"/>
    <x v="7050"/>
    <x v="0"/>
    <x v="3"/>
    <n v="28.1856997968647"/>
    <n v="28.1856997968647"/>
    <n v="2.81856997968647E+16"/>
    <x v="5"/>
    <n v="7061"/>
    <s v="No"/>
    <x v="0"/>
    <n v="2451.0169561170801"/>
    <n v="2.45101695611708E+16"/>
    <n v="245.239967817501"/>
    <n v="2.45239967817501E+16"/>
    <x v="225"/>
    <n v="96.5"/>
  </r>
  <r>
    <x v="8"/>
    <n v="58"/>
    <x v="0"/>
    <x v="9"/>
    <x v="2"/>
    <x v="0"/>
    <x v="0"/>
    <x v="7051"/>
    <x v="1"/>
    <x v="1"/>
    <n v="28.1562268793454"/>
    <n v="28.1562268793454"/>
    <n v="2.81562268793454E+16"/>
    <x v="5"/>
    <n v="7062"/>
    <s v="Si"/>
    <x v="1"/>
    <n v="1886.61675679015"/>
    <n v="1.88661675679015E+16"/>
    <n v="24.070526007140199"/>
    <n v="2407052600714020"/>
    <x v="427"/>
    <n v="97.6"/>
  </r>
  <r>
    <x v="8"/>
    <n v="63"/>
    <x v="1"/>
    <x v="2"/>
    <x v="3"/>
    <x v="3"/>
    <x v="0"/>
    <x v="7052"/>
    <x v="0"/>
    <x v="1"/>
    <n v="28.144550839366296"/>
    <n v="2.8144550839366298"/>
    <n v="2814455083936630"/>
    <x v="5"/>
    <n v="7063"/>
    <s v="No"/>
    <x v="0"/>
    <n v="1993.4796527358201"/>
    <n v="1.99347965273582E+16"/>
    <n v="255.45080414657701"/>
    <n v="2.55450804146577E+16"/>
    <x v="446"/>
    <n v="96"/>
  </r>
  <r>
    <x v="8"/>
    <n v="58"/>
    <x v="0"/>
    <x v="9"/>
    <x v="2"/>
    <x v="0"/>
    <x v="0"/>
    <x v="7053"/>
    <x v="0"/>
    <x v="0"/>
    <n v="28.139062546885999"/>
    <n v="28.139062546885999"/>
    <n v="2.8139062546886E+16"/>
    <x v="5"/>
    <n v="7064"/>
    <s v="No"/>
    <x v="0"/>
    <n v="220.49557311063501"/>
    <n v="2204955731106350"/>
    <n v="261.01687871845002"/>
    <n v="2.6101687871845E+16"/>
    <x v="341"/>
    <n v="98.8"/>
  </r>
  <r>
    <x v="8"/>
    <n v="57"/>
    <x v="0"/>
    <x v="0"/>
    <x v="3"/>
    <x v="0"/>
    <x v="0"/>
    <x v="7054"/>
    <x v="1"/>
    <x v="3"/>
    <n v="28.117790365455701"/>
    <n v="28.117790365455701"/>
    <n v="2811779036545570"/>
    <x v="5"/>
    <n v="7065"/>
    <s v="No"/>
    <x v="0"/>
    <n v="2016.3087241916901"/>
    <n v="2.01630872419169E+16"/>
    <n v="213.532767163838"/>
    <n v="2.13532767163838E+16"/>
    <x v="247"/>
    <n v="89.5"/>
  </r>
  <r>
    <x v="8"/>
    <n v="46"/>
    <x v="1"/>
    <x v="0"/>
    <x v="1"/>
    <x v="0"/>
    <x v="1"/>
    <x v="7055"/>
    <x v="0"/>
    <x v="0"/>
    <n v="28.0975255282879"/>
    <n v="2.8097525528287899"/>
    <n v="2809752552828790"/>
    <x v="5"/>
    <n v="7066"/>
    <s v="No"/>
    <x v="0"/>
    <n v="2360.3937289329501"/>
    <n v="2.36039372893295E+16"/>
    <n v="246.137762796906"/>
    <n v="2.46137762796906E+16"/>
    <x v="77"/>
    <n v="94.2"/>
  </r>
  <r>
    <x v="8"/>
    <n v="48"/>
    <x v="0"/>
    <x v="5"/>
    <x v="1"/>
    <x v="0"/>
    <x v="1"/>
    <x v="7056"/>
    <x v="1"/>
    <x v="1"/>
    <n v="28.073417113709901"/>
    <n v="2.8073417113709902"/>
    <n v="2807341711370990"/>
    <x v="5"/>
    <n v="7067"/>
    <s v="No"/>
    <x v="0"/>
    <n v="216.83320082186501"/>
    <n v="2168332008218650"/>
    <n v="2.2228093547506198"/>
    <n v="222280935475062"/>
    <x v="19"/>
    <n v="86.1"/>
  </r>
  <r>
    <x v="8"/>
    <n v="49"/>
    <x v="1"/>
    <x v="9"/>
    <x v="1"/>
    <x v="2"/>
    <x v="1"/>
    <x v="7057"/>
    <x v="1"/>
    <x v="3"/>
    <n v="28.046225665078399"/>
    <n v="0.280462256650784"/>
    <n v="280462256650784"/>
    <x v="5"/>
    <n v="7068"/>
    <s v="No"/>
    <x v="0"/>
    <n v="1938.26284052764"/>
    <n v="1.93826284052764E+16"/>
    <n v="229.51018228756001"/>
    <n v="2.2951018228756E+16"/>
    <x v="39"/>
    <n v="83.6"/>
  </r>
  <r>
    <x v="8"/>
    <n v="59"/>
    <x v="0"/>
    <x v="5"/>
    <x v="2"/>
    <x v="3"/>
    <x v="0"/>
    <x v="7058"/>
    <x v="0"/>
    <x v="0"/>
    <n v="28.011617284803101"/>
    <n v="28.011617284803101"/>
    <n v="2.80116172848031E+16"/>
    <x v="5"/>
    <n v="7069"/>
    <s v="No"/>
    <x v="0"/>
    <n v="216.59655343302501"/>
    <n v="2165965534330250"/>
    <n v="25.498597966223301"/>
    <n v="2549859796622330"/>
    <x v="297"/>
    <n v="101.9"/>
  </r>
  <r>
    <x v="8"/>
    <n v="54"/>
    <x v="1"/>
    <x v="12"/>
    <x v="1"/>
    <x v="0"/>
    <x v="1"/>
    <x v="7059"/>
    <x v="0"/>
    <x v="1"/>
    <n v="28.001212875857799"/>
    <n v="28.001212875857799"/>
    <n v="2.80012128758578E+16"/>
    <x v="5"/>
    <n v="7070"/>
    <s v="No"/>
    <x v="0"/>
    <n v="1891.75639488774"/>
    <n v="1.89175639488774E+16"/>
    <n v="259.94648998627702"/>
    <n v="2.59946489986277E+16"/>
    <x v="60"/>
    <n v="84.5"/>
  </r>
  <r>
    <x v="8"/>
    <n v="66"/>
    <x v="1"/>
    <x v="1"/>
    <x v="1"/>
    <x v="2"/>
    <x v="3"/>
    <x v="7060"/>
    <x v="1"/>
    <x v="3"/>
    <n v="27.998284160780901"/>
    <n v="27.998284160780901"/>
    <n v="2.79982841607809E+16"/>
    <x v="5"/>
    <n v="7071"/>
    <s v="No"/>
    <x v="0"/>
    <n v="186.423197072063"/>
    <n v="1864231970720630"/>
    <n v="213.77852371623601"/>
    <n v="2.13778523716236E+16"/>
    <x v="75"/>
    <n v="89.1"/>
  </r>
  <r>
    <x v="8"/>
    <n v="51"/>
    <x v="1"/>
    <x v="1"/>
    <x v="1"/>
    <x v="2"/>
    <x v="1"/>
    <x v="7061"/>
    <x v="1"/>
    <x v="0"/>
    <n v="27.976890779236101"/>
    <n v="27.976890779236101"/>
    <n v="2.79768907792361E+16"/>
    <x v="5"/>
    <n v="7072"/>
    <s v="No"/>
    <x v="0"/>
    <n v="210.238873999812"/>
    <n v="2102388739998120"/>
    <n v="235.17519353481799"/>
    <n v="2.35175193534818E+16"/>
    <x v="193"/>
    <n v="88.2"/>
  </r>
  <r>
    <x v="8"/>
    <n v="59"/>
    <x v="1"/>
    <x v="0"/>
    <x v="1"/>
    <x v="0"/>
    <x v="0"/>
    <x v="7062"/>
    <x v="1"/>
    <x v="3"/>
    <n v="27.969714972849498"/>
    <n v="27.969714972849498"/>
    <n v="2.79697149728495E+16"/>
    <x v="5"/>
    <n v="7073"/>
    <s v="No"/>
    <x v="0"/>
    <n v="1854.1755761787001"/>
    <n v="1.8541755761787E+16"/>
    <n v="213.287050035291"/>
    <n v="2.13287050035291E+16"/>
    <x v="161"/>
    <n v="91.5"/>
  </r>
  <r>
    <x v="8"/>
    <n v="57"/>
    <x v="1"/>
    <x v="4"/>
    <x v="1"/>
    <x v="3"/>
    <x v="0"/>
    <x v="7063"/>
    <x v="1"/>
    <x v="3"/>
    <n v="27.949027264547798"/>
    <n v="2.7949027264547799"/>
    <n v="2794902726454780"/>
    <x v="5"/>
    <n v="7074"/>
    <s v="No"/>
    <x v="0"/>
    <n v="1901.7977216952199"/>
    <n v="1.90179772169522E+16"/>
    <n v="22.555252204453101"/>
    <n v="2255525220445310"/>
    <x v="239"/>
    <n v="89"/>
  </r>
  <r>
    <x v="8"/>
    <n v="65"/>
    <x v="1"/>
    <x v="5"/>
    <x v="3"/>
    <x v="0"/>
    <x v="3"/>
    <x v="7064"/>
    <x v="1"/>
    <x v="3"/>
    <n v="27.9130380178661"/>
    <n v="27.9130380178661"/>
    <n v="2.79130380178661E+16"/>
    <x v="5"/>
    <n v="7075"/>
    <s v="No"/>
    <x v="0"/>
    <n v="228.107939686176"/>
    <n v="2281079396861760"/>
    <n v="24.2601368802639"/>
    <n v="2426013688026390"/>
    <x v="81"/>
    <n v="94.1"/>
  </r>
  <r>
    <x v="8"/>
    <n v="57"/>
    <x v="0"/>
    <x v="7"/>
    <x v="2"/>
    <x v="3"/>
    <x v="0"/>
    <x v="7065"/>
    <x v="0"/>
    <x v="2"/>
    <n v="27.831470773183099"/>
    <n v="27.831470773183099"/>
    <n v="2.78314707731831E+16"/>
    <x v="5"/>
    <n v="7076"/>
    <s v="No"/>
    <x v="0"/>
    <n v="2007.4367433678699"/>
    <n v="2.00743674336787E+16"/>
    <n v="25.8934152976313"/>
    <n v="2589341529763130"/>
    <x v="458"/>
    <n v="104.1"/>
  </r>
  <r>
    <x v="8"/>
    <n v="61"/>
    <x v="0"/>
    <x v="5"/>
    <x v="3"/>
    <x v="3"/>
    <x v="0"/>
    <x v="7066"/>
    <x v="0"/>
    <x v="1"/>
    <n v="27.812053158166599"/>
    <n v="27.812053158166599"/>
    <n v="2.78120531581666E+16"/>
    <x v="5"/>
    <n v="7077"/>
    <s v="No"/>
    <x v="0"/>
    <n v="2025.2451251918999"/>
    <n v="2.0252451251919E+16"/>
    <n v="237.66713867949201"/>
    <n v="2.37667138679492E+16"/>
    <x v="342"/>
    <n v="96.8"/>
  </r>
  <r>
    <x v="8"/>
    <n v="48"/>
    <x v="1"/>
    <x v="6"/>
    <x v="1"/>
    <x v="0"/>
    <x v="1"/>
    <x v="7067"/>
    <x v="1"/>
    <x v="1"/>
    <n v="27.7966104494745"/>
    <n v="27.7966104494745"/>
    <n v="2.77966104494745E+16"/>
    <x v="5"/>
    <n v="7078"/>
    <s v="No"/>
    <x v="0"/>
    <n v="2101.1816271140901"/>
    <n v="2.10118162711409E+16"/>
    <n v="21.0675688777782"/>
    <n v="2106756887777820"/>
    <x v="487"/>
    <n v="88.2"/>
  </r>
  <r>
    <x v="8"/>
    <n v="62"/>
    <x v="1"/>
    <x v="12"/>
    <x v="1"/>
    <x v="0"/>
    <x v="0"/>
    <x v="7068"/>
    <x v="1"/>
    <x v="1"/>
    <n v="27.766284197476502"/>
    <n v="2.7766284197476501"/>
    <n v="2776628419747650"/>
    <x v="5"/>
    <n v="7079"/>
    <s v="No"/>
    <x v="0"/>
    <n v="2161.7981923695302"/>
    <n v="2.16179819236953E+16"/>
    <n v="236.77883895887101"/>
    <n v="2.36778838958871E+16"/>
    <x v="240"/>
    <n v="94.9"/>
  </r>
  <r>
    <x v="8"/>
    <n v="47"/>
    <x v="0"/>
    <x v="0"/>
    <x v="1"/>
    <x v="0"/>
    <x v="1"/>
    <x v="7069"/>
    <x v="0"/>
    <x v="1"/>
    <n v="27.7381226298725"/>
    <n v="27.7381226298725"/>
    <n v="2.77381226298725E+16"/>
    <x v="5"/>
    <n v="7080"/>
    <s v="No"/>
    <x v="0"/>
    <n v="214.048825593327"/>
    <n v="2140488255933270"/>
    <n v="226.86833982693"/>
    <n v="2.2686833982693E+16"/>
    <x v="121"/>
    <n v="87.8"/>
  </r>
  <r>
    <x v="8"/>
    <n v="59"/>
    <x v="0"/>
    <x v="16"/>
    <x v="1"/>
    <x v="1"/>
    <x v="0"/>
    <x v="7070"/>
    <x v="1"/>
    <x v="2"/>
    <n v="27.7354484720532"/>
    <n v="27.7354484720532"/>
    <n v="2.77354484720532E+16"/>
    <x v="5"/>
    <n v="7081"/>
    <s v="No"/>
    <x v="0"/>
    <n v="2020.0960006343701"/>
    <n v="2.02009600063437E+16"/>
    <n v="24.075844073351199"/>
    <n v="2407584407335120"/>
    <x v="267"/>
    <n v="93.4"/>
  </r>
  <r>
    <x v="8"/>
    <n v="61"/>
    <x v="1"/>
    <x v="2"/>
    <x v="1"/>
    <x v="1"/>
    <x v="0"/>
    <x v="7071"/>
    <x v="1"/>
    <x v="1"/>
    <n v="27.728110493743699"/>
    <n v="27.728110493743699"/>
    <n v="2.77281104937437E+16"/>
    <x v="5"/>
    <n v="7082"/>
    <s v="No"/>
    <x v="0"/>
    <n v="1934.7003397114599"/>
    <n v="1.93470033971146E+16"/>
    <n v="210.19992478598701"/>
    <n v="2.10199924785987E+16"/>
    <x v="422"/>
    <n v="90"/>
  </r>
  <r>
    <x v="8"/>
    <n v="45"/>
    <x v="1"/>
    <x v="9"/>
    <x v="1"/>
    <x v="3"/>
    <x v="1"/>
    <x v="7072"/>
    <x v="0"/>
    <x v="1"/>
    <n v="27.723094701695299"/>
    <n v="27.723094701695299"/>
    <n v="2.77230947016953E+16"/>
    <x v="5"/>
    <n v="7083"/>
    <s v="No"/>
    <x v="0"/>
    <n v="2101.4634209656601"/>
    <n v="2.10146342096566E+16"/>
    <n v="219.03466300822501"/>
    <n v="2.19034663008225E+16"/>
    <x v="601"/>
    <n v="89.7"/>
  </r>
  <r>
    <x v="8"/>
    <n v="47"/>
    <x v="0"/>
    <x v="8"/>
    <x v="1"/>
    <x v="1"/>
    <x v="1"/>
    <x v="7073"/>
    <x v="1"/>
    <x v="1"/>
    <n v="27.6821162219358"/>
    <n v="27.6821162219358"/>
    <n v="2.76821162219358E+16"/>
    <x v="5"/>
    <n v="7084"/>
    <s v="No"/>
    <x v="0"/>
    <n v="2203.18471720972"/>
    <n v="2.20318471720972E+16"/>
    <n v="209.662195524597"/>
    <n v="2.09662195524597E+16"/>
    <x v="62"/>
    <n v="89.9"/>
  </r>
  <r>
    <x v="8"/>
    <n v="57"/>
    <x v="1"/>
    <x v="5"/>
    <x v="1"/>
    <x v="0"/>
    <x v="0"/>
    <x v="7074"/>
    <x v="1"/>
    <x v="1"/>
    <n v="27.6771964079445"/>
    <n v="2.76771964079445"/>
    <n v="2767719640794450"/>
    <x v="5"/>
    <n v="7085"/>
    <s v="No"/>
    <x v="0"/>
    <n v="2048.4211777548198"/>
    <n v="2.04842117775482E+16"/>
    <n v="237.80877644429"/>
    <n v="2.3780877644429E+16"/>
    <x v="254"/>
    <n v="90.7"/>
  </r>
  <r>
    <x v="8"/>
    <n v="56"/>
    <x v="1"/>
    <x v="8"/>
    <x v="2"/>
    <x v="3"/>
    <x v="0"/>
    <x v="7075"/>
    <x v="0"/>
    <x v="0"/>
    <n v="27.6122340337872"/>
    <n v="27.6122340337872"/>
    <n v="2.76122340337872E+16"/>
    <x v="5"/>
    <n v="7086"/>
    <s v="No"/>
    <x v="0"/>
    <n v="2280.0744580964001"/>
    <n v="2.2800744580964E+16"/>
    <n v="246.63717715857399"/>
    <n v="2.46637177158574E+16"/>
    <x v="368"/>
    <n v="92.1"/>
  </r>
  <r>
    <x v="8"/>
    <n v="43"/>
    <x v="1"/>
    <x v="9"/>
    <x v="1"/>
    <x v="0"/>
    <x v="2"/>
    <x v="7076"/>
    <x v="0"/>
    <x v="1"/>
    <n v="27.581229161186499"/>
    <n v="0.27581229161186499"/>
    <n v="275812291611865"/>
    <x v="5"/>
    <n v="7087"/>
    <s v="No"/>
    <x v="0"/>
    <n v="1977.9564530733601"/>
    <n v="1.97795645307336E+16"/>
    <n v="23.888502821395001"/>
    <n v="2388850282139500"/>
    <x v="220"/>
    <n v="89.8"/>
  </r>
  <r>
    <x v="8"/>
    <n v="71"/>
    <x v="1"/>
    <x v="7"/>
    <x v="2"/>
    <x v="3"/>
    <x v="3"/>
    <x v="7077"/>
    <x v="0"/>
    <x v="1"/>
    <n v="27.566594155959201"/>
    <n v="27.566594155959201"/>
    <n v="2.75665941559592E+16"/>
    <x v="5"/>
    <n v="7088"/>
    <s v="Si"/>
    <x v="1"/>
    <n v="251.06948515727399"/>
    <n v="2510694851572740"/>
    <n v="3.0000000000000001E-12"/>
    <n v="300"/>
    <x v="436"/>
    <n v="98.6"/>
  </r>
  <r>
    <x v="8"/>
    <n v="47"/>
    <x v="1"/>
    <x v="7"/>
    <x v="3"/>
    <x v="0"/>
    <x v="1"/>
    <x v="7078"/>
    <x v="0"/>
    <x v="0"/>
    <n v="27.550983924511797"/>
    <n v="2.7550983924511798"/>
    <n v="2755098392451180"/>
    <x v="5"/>
    <n v="7089"/>
    <s v="No"/>
    <x v="0"/>
    <n v="1975.23140019776"/>
    <n v="1.97523140019776E+16"/>
    <n v="21.893916766763201"/>
    <n v="2189391676676320"/>
    <x v="98"/>
    <n v="95.5"/>
  </r>
  <r>
    <x v="8"/>
    <n v="53"/>
    <x v="1"/>
    <x v="0"/>
    <x v="1"/>
    <x v="3"/>
    <x v="1"/>
    <x v="7079"/>
    <x v="0"/>
    <x v="1"/>
    <n v="27.542164076657301"/>
    <n v="27.542164076657301"/>
    <n v="2.75421640766573E+16"/>
    <x v="5"/>
    <n v="7090"/>
    <s v="No"/>
    <x v="0"/>
    <n v="2520.6035683468799"/>
    <n v="2.52060356834688E+16"/>
    <n v="249.355622380271"/>
    <n v="2.49355622380271E+16"/>
    <x v="202"/>
    <n v="93.9"/>
  </r>
  <r>
    <x v="8"/>
    <n v="46"/>
    <x v="0"/>
    <x v="0"/>
    <x v="1"/>
    <x v="0"/>
    <x v="1"/>
    <x v="7080"/>
    <x v="1"/>
    <x v="1"/>
    <n v="27.539748359579601"/>
    <n v="2.7539748359579601"/>
    <n v="2753974835957960"/>
    <x v="5"/>
    <n v="7091"/>
    <s v="No"/>
    <x v="0"/>
    <n v="2204.50576264245"/>
    <n v="2.20450576264245E+16"/>
    <n v="23.6868421961777"/>
    <n v="2368684219617770"/>
    <x v="117"/>
    <n v="91.4"/>
  </r>
  <r>
    <x v="8"/>
    <n v="60"/>
    <x v="0"/>
    <x v="8"/>
    <x v="1"/>
    <x v="3"/>
    <x v="0"/>
    <x v="7081"/>
    <x v="0"/>
    <x v="3"/>
    <n v="27.527850198120898"/>
    <n v="27.527850198120898"/>
    <n v="2752785019812090"/>
    <x v="5"/>
    <n v="7092"/>
    <s v="No"/>
    <x v="0"/>
    <n v="2126.0263604403299"/>
    <n v="2.12602636044033E+16"/>
    <n v="26.946713389424399"/>
    <n v="2694671338942440"/>
    <x v="116"/>
    <n v="93.8"/>
  </r>
  <r>
    <x v="8"/>
    <n v="54"/>
    <x v="0"/>
    <x v="8"/>
    <x v="2"/>
    <x v="3"/>
    <x v="1"/>
    <x v="7082"/>
    <x v="1"/>
    <x v="3"/>
    <n v="27.5132555148185"/>
    <n v="27.5132555148185"/>
    <n v="2.75132555148185E+16"/>
    <x v="5"/>
    <n v="7093"/>
    <s v="Si"/>
    <x v="1"/>
    <n v="2286.08297839733"/>
    <n v="2.28608297839733E+16"/>
    <n v="22.240009518836899"/>
    <n v="2224000951883690"/>
    <x v="62"/>
    <n v="93.9"/>
  </r>
  <r>
    <x v="8"/>
    <n v="57"/>
    <x v="0"/>
    <x v="2"/>
    <x v="1"/>
    <x v="0"/>
    <x v="0"/>
    <x v="7083"/>
    <x v="1"/>
    <x v="1"/>
    <n v="27.498156688661201"/>
    <n v="27.498156688661201"/>
    <n v="2.74981566886612E+16"/>
    <x v="5"/>
    <n v="7094"/>
    <s v="No"/>
    <x v="0"/>
    <n v="2243.3280711887001"/>
    <n v="2.2433280711887E+16"/>
    <n v="240.236607216539"/>
    <n v="2.40236607216539E+16"/>
    <x v="14"/>
    <n v="97.8"/>
  </r>
  <r>
    <x v="8"/>
    <n v="56"/>
    <x v="1"/>
    <x v="9"/>
    <x v="1"/>
    <x v="0"/>
    <x v="0"/>
    <x v="7084"/>
    <x v="0"/>
    <x v="1"/>
    <n v="27.495878290299501"/>
    <n v="27.495878290299501"/>
    <n v="2.74958782902995E+16"/>
    <x v="5"/>
    <n v="7095"/>
    <s v="No"/>
    <x v="0"/>
    <n v="228.216044851351"/>
    <n v="2282160448513510"/>
    <n v="245.66628835057799"/>
    <n v="2.45666288350578E+16"/>
    <x v="412"/>
    <n v="91.8"/>
  </r>
  <r>
    <x v="8"/>
    <n v="55"/>
    <x v="1"/>
    <x v="17"/>
    <x v="1"/>
    <x v="3"/>
    <x v="0"/>
    <x v="7085"/>
    <x v="1"/>
    <x v="1"/>
    <n v="27.385017951762102"/>
    <n v="27.385017951762102"/>
    <n v="2.73850179517621E+16"/>
    <x v="5"/>
    <n v="7096"/>
    <s v="No"/>
    <x v="0"/>
    <n v="2024.79202813854"/>
    <n v="2.02479202813854E+16"/>
    <n v="194.54196874441101"/>
    <n v="1.94541968744411E+16"/>
    <x v="194"/>
    <n v="90.3"/>
  </r>
  <r>
    <x v="8"/>
    <n v="62"/>
    <x v="0"/>
    <x v="0"/>
    <x v="3"/>
    <x v="3"/>
    <x v="0"/>
    <x v="7086"/>
    <x v="0"/>
    <x v="1"/>
    <n v="27.380114962228703"/>
    <n v="2.7380114962228701"/>
    <n v="2738011496222870"/>
    <x v="5"/>
    <n v="7097"/>
    <s v="No"/>
    <x v="0"/>
    <n v="226.76024208701401"/>
    <n v="2267602420870140"/>
    <n v="272.23205353936402"/>
    <n v="2.72232053539364E+16"/>
    <x v="69"/>
    <n v="93.4"/>
  </r>
  <r>
    <x v="8"/>
    <n v="41"/>
    <x v="1"/>
    <x v="5"/>
    <x v="1"/>
    <x v="0"/>
    <x v="2"/>
    <x v="7087"/>
    <x v="0"/>
    <x v="2"/>
    <n v="27.3724150613787"/>
    <n v="27.3724150613787"/>
    <n v="2.73724150613787E+16"/>
    <x v="5"/>
    <n v="7098"/>
    <s v="No"/>
    <x v="0"/>
    <n v="2173.62662217864"/>
    <n v="2.17362662217864E+16"/>
    <n v="221.62788315435199"/>
    <n v="2.21627883154352E+16"/>
    <x v="107"/>
    <n v="88.5"/>
  </r>
  <r>
    <x v="8"/>
    <n v="63"/>
    <x v="0"/>
    <x v="0"/>
    <x v="1"/>
    <x v="3"/>
    <x v="0"/>
    <x v="7088"/>
    <x v="1"/>
    <x v="3"/>
    <n v="27.353876166903301"/>
    <n v="27.353876166903301"/>
    <n v="2.73538761669033E+16"/>
    <x v="5"/>
    <n v="7099"/>
    <s v="No"/>
    <x v="0"/>
    <n v="2180.3069862931002"/>
    <n v="2.1803069862931E+16"/>
    <n v="219.382006707399"/>
    <n v="2.19382006707399E+16"/>
    <x v="133"/>
    <n v="92.1"/>
  </r>
  <r>
    <x v="8"/>
    <n v="61"/>
    <x v="0"/>
    <x v="5"/>
    <x v="1"/>
    <x v="0"/>
    <x v="0"/>
    <x v="7089"/>
    <x v="1"/>
    <x v="3"/>
    <n v="27.296975689367098"/>
    <n v="27.296975689367098"/>
    <n v="2.72969756893671E+16"/>
    <x v="5"/>
    <n v="7100"/>
    <s v="No"/>
    <x v="0"/>
    <n v="194.96111834469201"/>
    <n v="1949611183446920"/>
    <n v="22.259897498343399"/>
    <n v="2225989749834340"/>
    <x v="188"/>
    <n v="93.9"/>
  </r>
  <r>
    <x v="8"/>
    <n v="52"/>
    <x v="1"/>
    <x v="9"/>
    <x v="1"/>
    <x v="0"/>
    <x v="1"/>
    <x v="7090"/>
    <x v="1"/>
    <x v="3"/>
    <n v="27.295960532679501"/>
    <n v="27.295960532679501"/>
    <n v="2.72959605326795E+16"/>
    <x v="5"/>
    <n v="7101"/>
    <s v="No"/>
    <x v="0"/>
    <n v="207.765126373475"/>
    <n v="2077651263734750"/>
    <n v="21.125407988076699"/>
    <n v="2112540798807670"/>
    <x v="26"/>
    <n v="86"/>
  </r>
  <r>
    <x v="8"/>
    <n v="60"/>
    <x v="0"/>
    <x v="8"/>
    <x v="1"/>
    <x v="0"/>
    <x v="0"/>
    <x v="7091"/>
    <x v="0"/>
    <x v="1"/>
    <n v="27.218777500404499"/>
    <n v="27.218777500404499"/>
    <n v="2.72187775004045E+16"/>
    <x v="5"/>
    <n v="7102"/>
    <s v="Si"/>
    <x v="1"/>
    <n v="2269.0169408370398"/>
    <n v="2.26901694083704E+16"/>
    <n v="22.554325487154902"/>
    <n v="2255432548715490"/>
    <x v="301"/>
    <n v="103.7"/>
  </r>
  <r>
    <x v="8"/>
    <n v="58"/>
    <x v="1"/>
    <x v="0"/>
    <x v="1"/>
    <x v="3"/>
    <x v="0"/>
    <x v="7092"/>
    <x v="1"/>
    <x v="3"/>
    <n v="27.2127541847033"/>
    <n v="2.7212754184703298"/>
    <n v="2721275418470330"/>
    <x v="5"/>
    <n v="7103"/>
    <s v="No"/>
    <x v="0"/>
    <n v="2058.2695219846601"/>
    <n v="2.05826952198466E+16"/>
    <n v="188.20215377027"/>
    <n v="1.8820215377027E+16"/>
    <x v="69"/>
    <n v="90.6"/>
  </r>
  <r>
    <x v="8"/>
    <n v="58"/>
    <x v="0"/>
    <x v="5"/>
    <x v="3"/>
    <x v="3"/>
    <x v="0"/>
    <x v="7093"/>
    <x v="1"/>
    <x v="3"/>
    <n v="27.192542267617998"/>
    <n v="27.192542267617998"/>
    <n v="2.7192542267618E+16"/>
    <x v="5"/>
    <n v="7104"/>
    <s v="No"/>
    <x v="0"/>
    <n v="197.424934408339"/>
    <n v="1974249344083390"/>
    <n v="239.35659688016901"/>
    <n v="2.39356596880169E+16"/>
    <x v="455"/>
    <n v="87.5"/>
  </r>
  <r>
    <x v="8"/>
    <n v="47"/>
    <x v="1"/>
    <x v="0"/>
    <x v="1"/>
    <x v="2"/>
    <x v="1"/>
    <x v="7094"/>
    <x v="1"/>
    <x v="1"/>
    <n v="27.1905154868025"/>
    <n v="2.71905154868025"/>
    <n v="2719051548680250"/>
    <x v="5"/>
    <n v="7105"/>
    <s v="No"/>
    <x v="0"/>
    <n v="1874.97780392708"/>
    <n v="1.87497780392708E+16"/>
    <n v="236.73442992271799"/>
    <n v="2.36734429922718E+16"/>
    <x v="227"/>
    <n v="86.6"/>
  </r>
  <r>
    <x v="8"/>
    <n v="58"/>
    <x v="0"/>
    <x v="1"/>
    <x v="1"/>
    <x v="0"/>
    <x v="0"/>
    <x v="7095"/>
    <x v="1"/>
    <x v="3"/>
    <n v="27.127784808971199"/>
    <n v="27.127784808971199"/>
    <n v="2.71277848089712E+16"/>
    <x v="5"/>
    <n v="7106"/>
    <s v="No"/>
    <x v="0"/>
    <n v="204.95124703537499"/>
    <n v="2049512470353750"/>
    <n v="233.729828433916"/>
    <n v="2.33729828433916E+16"/>
    <x v="105"/>
    <n v="97.7"/>
  </r>
  <r>
    <x v="8"/>
    <n v="65"/>
    <x v="1"/>
    <x v="5"/>
    <x v="2"/>
    <x v="0"/>
    <x v="3"/>
    <x v="7096"/>
    <x v="1"/>
    <x v="1"/>
    <n v="27.073190407238702"/>
    <n v="27.073190407238702"/>
    <n v="2707319040723870"/>
    <x v="5"/>
    <n v="7107"/>
    <s v="No"/>
    <x v="0"/>
    <n v="2393.1520210666399"/>
    <n v="2.39315202106664E+16"/>
    <n v="253.27976659942399"/>
    <n v="2.53279766599424E+16"/>
    <x v="216"/>
    <n v="96.6"/>
  </r>
  <r>
    <x v="8"/>
    <n v="57"/>
    <x v="0"/>
    <x v="2"/>
    <x v="1"/>
    <x v="0"/>
    <x v="0"/>
    <x v="7097"/>
    <x v="1"/>
    <x v="3"/>
    <n v="27.072408897550201"/>
    <n v="2.70724088975502"/>
    <n v="2707240889755020"/>
    <x v="5"/>
    <n v="7108"/>
    <s v="No"/>
    <x v="0"/>
    <n v="2093.3503240658401"/>
    <n v="2.09335032406584E+16"/>
    <n v="2.2406652653560899"/>
    <n v="224066526535609"/>
    <x v="299"/>
    <n v="95.2"/>
  </r>
  <r>
    <x v="8"/>
    <n v="47"/>
    <x v="1"/>
    <x v="9"/>
    <x v="1"/>
    <x v="2"/>
    <x v="1"/>
    <x v="7098"/>
    <x v="1"/>
    <x v="0"/>
    <n v="27.054432281734499"/>
    <n v="27.054432281734499"/>
    <n v="2.70544322817345E+16"/>
    <x v="5"/>
    <n v="7109"/>
    <s v="No"/>
    <x v="0"/>
    <n v="172.32658378095999"/>
    <n v="1723265837809600"/>
    <n v="202.45477861835801"/>
    <n v="2.02454778618358E+16"/>
    <x v="162"/>
    <n v="81.2"/>
  </r>
  <r>
    <x v="8"/>
    <n v="60"/>
    <x v="0"/>
    <x v="5"/>
    <x v="1"/>
    <x v="0"/>
    <x v="0"/>
    <x v="7099"/>
    <x v="1"/>
    <x v="1"/>
    <n v="27.044019029851597"/>
    <n v="2.7044019029851598"/>
    <n v="2704401902985160"/>
    <x v="5"/>
    <n v="7110"/>
    <s v="No"/>
    <x v="0"/>
    <n v="2283.2163960305902"/>
    <n v="2.28321639603059E+16"/>
    <n v="24.430121764388499"/>
    <n v="2443012176438850"/>
    <x v="469"/>
    <n v="99.2"/>
  </r>
  <r>
    <x v="8"/>
    <n v="57"/>
    <x v="1"/>
    <x v="0"/>
    <x v="1"/>
    <x v="3"/>
    <x v="0"/>
    <x v="7100"/>
    <x v="1"/>
    <x v="3"/>
    <n v="27.017456415202901"/>
    <n v="27.017456415202901"/>
    <n v="2701745641520290"/>
    <x v="5"/>
    <n v="7111"/>
    <s v="No"/>
    <x v="0"/>
    <n v="1970.63926068961"/>
    <n v="1.97063926068961E+16"/>
    <n v="23.1009937661089"/>
    <n v="2310099376610890"/>
    <x v="460"/>
    <n v="91"/>
  </r>
  <r>
    <x v="8"/>
    <n v="58"/>
    <x v="1"/>
    <x v="8"/>
    <x v="2"/>
    <x v="0"/>
    <x v="0"/>
    <x v="7101"/>
    <x v="1"/>
    <x v="1"/>
    <n v="27.017416423861999"/>
    <n v="27.017416423861999"/>
    <n v="2.7017416423862E+16"/>
    <x v="5"/>
    <n v="7112"/>
    <s v="No"/>
    <x v="0"/>
    <n v="2022.6524522283601"/>
    <n v="2.02265245222836E+16"/>
    <n v="23.6345324174845"/>
    <n v="2363453241748450"/>
    <x v="201"/>
    <n v="98"/>
  </r>
  <r>
    <x v="8"/>
    <n v="63"/>
    <x v="1"/>
    <x v="0"/>
    <x v="1"/>
    <x v="3"/>
    <x v="0"/>
    <x v="7102"/>
    <x v="1"/>
    <x v="3"/>
    <n v="26.974788071268598"/>
    <n v="26.974788071268598"/>
    <n v="2.69747880712686E+16"/>
    <x v="5"/>
    <n v="7113"/>
    <s v="No"/>
    <x v="0"/>
    <n v="2225.0886418227901"/>
    <n v="2.22508864182279E+16"/>
    <n v="239.74169638754699"/>
    <n v="2.39741696387547E+16"/>
    <x v="264"/>
    <n v="92.4"/>
  </r>
  <r>
    <x v="8"/>
    <n v="64"/>
    <x v="1"/>
    <x v="5"/>
    <x v="1"/>
    <x v="1"/>
    <x v="0"/>
    <x v="7103"/>
    <x v="1"/>
    <x v="3"/>
    <n v="26.953985391235801"/>
    <n v="26.953985391235801"/>
    <n v="2.69539853912358E+16"/>
    <x v="5"/>
    <n v="7114"/>
    <s v="No"/>
    <x v="0"/>
    <n v="1751.0073720027599"/>
    <n v="1.75100737200276E+16"/>
    <n v="235.75531437084001"/>
    <n v="2.3575531437084E+16"/>
    <x v="181"/>
    <n v="99.6"/>
  </r>
  <r>
    <x v="8"/>
    <n v="48"/>
    <x v="0"/>
    <x v="4"/>
    <x v="2"/>
    <x v="3"/>
    <x v="1"/>
    <x v="7104"/>
    <x v="0"/>
    <x v="0"/>
    <n v="26.931647379152"/>
    <n v="26.931647379152"/>
    <n v="2.6931647379152E+16"/>
    <x v="5"/>
    <n v="7115"/>
    <s v="No"/>
    <x v="0"/>
    <n v="2273.5878660604199"/>
    <n v="2.27358786606042E+16"/>
    <n v="250.81596763461599"/>
    <n v="2.50815967634616E+16"/>
    <x v="77"/>
    <n v="91"/>
  </r>
  <r>
    <x v="8"/>
    <n v="67"/>
    <x v="0"/>
    <x v="6"/>
    <x v="3"/>
    <x v="3"/>
    <x v="3"/>
    <x v="7105"/>
    <x v="0"/>
    <x v="0"/>
    <n v="26.885884126471002"/>
    <n v="26.885884126471002"/>
    <n v="2.6885884126471E+16"/>
    <x v="5"/>
    <n v="7116"/>
    <s v="No"/>
    <x v="0"/>
    <n v="251.82237978359001"/>
    <n v="2518223797835900"/>
    <n v="289.13390935486598"/>
    <n v="2.89133909354866E+16"/>
    <x v="424"/>
    <n v="96.5"/>
  </r>
  <r>
    <x v="8"/>
    <n v="61"/>
    <x v="1"/>
    <x v="0"/>
    <x v="3"/>
    <x v="2"/>
    <x v="0"/>
    <x v="7106"/>
    <x v="1"/>
    <x v="1"/>
    <n v="26.871481592963999"/>
    <n v="26.871481592963999"/>
    <n v="2.6871481592964E+16"/>
    <x v="5"/>
    <n v="7117"/>
    <s v="No"/>
    <x v="0"/>
    <n v="2132.76480328457"/>
    <n v="2.13276480328457E+16"/>
    <n v="26.190149814203799"/>
    <n v="2619014981420380"/>
    <x v="398"/>
    <n v="91.3"/>
  </r>
  <r>
    <x v="8"/>
    <n v="60"/>
    <x v="1"/>
    <x v="5"/>
    <x v="1"/>
    <x v="3"/>
    <x v="0"/>
    <x v="7107"/>
    <x v="1"/>
    <x v="3"/>
    <n v="26.8655882368923"/>
    <n v="26.8655882368923"/>
    <n v="2.68655882368923E+16"/>
    <x v="5"/>
    <n v="7118"/>
    <s v="No"/>
    <x v="0"/>
    <n v="20.5789667533505"/>
    <n v="205789667533505"/>
    <n v="192.382788390765"/>
    <n v="1.92382788390765E+16"/>
    <x v="52"/>
    <n v="93.9"/>
  </r>
  <r>
    <x v="8"/>
    <n v="54"/>
    <x v="1"/>
    <x v="5"/>
    <x v="1"/>
    <x v="0"/>
    <x v="1"/>
    <x v="7108"/>
    <x v="0"/>
    <x v="1"/>
    <n v="26.860630882357398"/>
    <n v="2.6860630882357399"/>
    <n v="268606308823574"/>
    <x v="5"/>
    <n v="7119"/>
    <s v="No"/>
    <x v="0"/>
    <n v="1993.5064604287099"/>
    <n v="1.99350646042871E+16"/>
    <n v="236.285211861173"/>
    <n v="2.36285211861173E+16"/>
    <x v="25"/>
    <n v="94.4"/>
  </r>
  <r>
    <x v="8"/>
    <n v="67"/>
    <x v="1"/>
    <x v="2"/>
    <x v="3"/>
    <x v="0"/>
    <x v="3"/>
    <x v="7109"/>
    <x v="0"/>
    <x v="0"/>
    <n v="26.858684252646299"/>
    <n v="2.6858684252646299"/>
    <n v="2685868425264630"/>
    <x v="5"/>
    <n v="7120"/>
    <s v="No"/>
    <x v="0"/>
    <n v="207.80671899337"/>
    <n v="2078067189933700"/>
    <n v="244.59161369886101"/>
    <n v="2.44591613698861E+16"/>
    <x v="69"/>
    <n v="101.8"/>
  </r>
  <r>
    <x v="8"/>
    <n v="59"/>
    <x v="0"/>
    <x v="9"/>
    <x v="1"/>
    <x v="0"/>
    <x v="0"/>
    <x v="7110"/>
    <x v="0"/>
    <x v="1"/>
    <n v="26.754577947859499"/>
    <n v="26.754577947859499"/>
    <n v="2.67545779478595E+16"/>
    <x v="5"/>
    <n v="7121"/>
    <s v="No"/>
    <x v="0"/>
    <n v="2172.9040911929101"/>
    <n v="2.17290409119291E+16"/>
    <n v="22.820698951731899"/>
    <n v="2282069895173190"/>
    <x v="214"/>
    <n v="93.6"/>
  </r>
  <r>
    <x v="8"/>
    <n v="63"/>
    <x v="0"/>
    <x v="5"/>
    <x v="1"/>
    <x v="3"/>
    <x v="0"/>
    <x v="7111"/>
    <x v="0"/>
    <x v="3"/>
    <n v="26.732502666003999"/>
    <n v="26.732502666003999"/>
    <n v="2.6732502666004E+16"/>
    <x v="5"/>
    <n v="7122"/>
    <s v="No"/>
    <x v="0"/>
    <n v="206.92059676264901"/>
    <n v="2069205967626490"/>
    <n v="271.251814451229"/>
    <n v="2.71251814451229E+16"/>
    <x v="247"/>
    <n v="91.2"/>
  </r>
  <r>
    <x v="8"/>
    <n v="60"/>
    <x v="0"/>
    <x v="5"/>
    <x v="2"/>
    <x v="0"/>
    <x v="0"/>
    <x v="7112"/>
    <x v="0"/>
    <x v="0"/>
    <n v="26.6992255942124"/>
    <n v="2.6699225594212401"/>
    <n v="2669922559421240"/>
    <x v="5"/>
    <n v="7123"/>
    <s v="No"/>
    <x v="0"/>
    <n v="2210.2651660873298"/>
    <n v="2.21026516608733E+16"/>
    <n v="24.425871151642902"/>
    <n v="2442587115164290"/>
    <x v="274"/>
    <n v="98.1"/>
  </r>
  <r>
    <x v="8"/>
    <n v="57"/>
    <x v="0"/>
    <x v="12"/>
    <x v="3"/>
    <x v="3"/>
    <x v="0"/>
    <x v="7113"/>
    <x v="0"/>
    <x v="1"/>
    <n v="26.654679758000903"/>
    <n v="2.6654679758000901"/>
    <n v="2665467975800090"/>
    <x v="5"/>
    <n v="7124"/>
    <s v="No"/>
    <x v="0"/>
    <n v="230.444936318446"/>
    <n v="2304449363184460"/>
    <n v="2.3914454481173801"/>
    <n v="239144544811738"/>
    <x v="367"/>
    <n v="95"/>
  </r>
  <r>
    <x v="8"/>
    <n v="50"/>
    <x v="0"/>
    <x v="3"/>
    <x v="1"/>
    <x v="3"/>
    <x v="1"/>
    <x v="7114"/>
    <x v="0"/>
    <x v="1"/>
    <n v="26.644095493811001"/>
    <n v="2.6644095493811002"/>
    <n v="2664409549381100"/>
    <x v="5"/>
    <n v="7125"/>
    <s v="No"/>
    <x v="0"/>
    <n v="1816.93687585668"/>
    <n v="1.81693687585668E+16"/>
    <n v="202.34661673545801"/>
    <n v="2.02346616735458E+16"/>
    <x v="241"/>
    <n v="87.7"/>
  </r>
  <r>
    <x v="8"/>
    <n v="48"/>
    <x v="0"/>
    <x v="6"/>
    <x v="1"/>
    <x v="1"/>
    <x v="1"/>
    <x v="7115"/>
    <x v="1"/>
    <x v="0"/>
    <n v="26.588360366972601"/>
    <n v="26.588360366972601"/>
    <n v="2658836036697260"/>
    <x v="5"/>
    <n v="7126"/>
    <s v="No"/>
    <x v="0"/>
    <n v="2130.8628300509599"/>
    <n v="2.13086283005096E+16"/>
    <n v="214.66874945542699"/>
    <n v="2.14668749455427E+16"/>
    <x v="286"/>
    <n v="90.4"/>
  </r>
  <r>
    <x v="8"/>
    <n v="61"/>
    <x v="1"/>
    <x v="2"/>
    <x v="1"/>
    <x v="3"/>
    <x v="0"/>
    <x v="7116"/>
    <x v="1"/>
    <x v="3"/>
    <n v="26.582749474405997"/>
    <n v="2.6582749474406E-2"/>
    <n v="26582749474406"/>
    <x v="5"/>
    <n v="7127"/>
    <s v="No"/>
    <x v="0"/>
    <n v="223.85228306002"/>
    <n v="2238522830600200"/>
    <n v="252.89234167204501"/>
    <n v="2.52892341672045E+16"/>
    <x v="148"/>
    <n v="92.8"/>
  </r>
  <r>
    <x v="8"/>
    <n v="56"/>
    <x v="0"/>
    <x v="0"/>
    <x v="1"/>
    <x v="0"/>
    <x v="0"/>
    <x v="7117"/>
    <x v="0"/>
    <x v="1"/>
    <n v="26.416588526879796"/>
    <n v="0.26416588526879797"/>
    <n v="264165885268798"/>
    <x v="5"/>
    <n v="7128"/>
    <s v="No"/>
    <x v="0"/>
    <n v="2080.2675203377898"/>
    <n v="2.08026752033779E+16"/>
    <n v="229.28594103037"/>
    <n v="2.2928594103037E+16"/>
    <x v="58"/>
    <n v="94.9"/>
  </r>
  <r>
    <x v="8"/>
    <n v="54"/>
    <x v="0"/>
    <x v="2"/>
    <x v="1"/>
    <x v="0"/>
    <x v="1"/>
    <x v="7118"/>
    <x v="1"/>
    <x v="3"/>
    <n v="26.353774259717099"/>
    <n v="2.63537742597171"/>
    <n v="2635377425971710"/>
    <x v="5"/>
    <n v="7129"/>
    <s v="No"/>
    <x v="0"/>
    <n v="187.706904192883"/>
    <n v="1877069041928830"/>
    <n v="251.63426495751099"/>
    <n v="2.51634264957511E+16"/>
    <x v="195"/>
    <n v="90.4"/>
  </r>
  <r>
    <x v="8"/>
    <n v="55"/>
    <x v="1"/>
    <x v="5"/>
    <x v="1"/>
    <x v="3"/>
    <x v="0"/>
    <x v="7119"/>
    <x v="0"/>
    <x v="1"/>
    <n v="26.348538418439599"/>
    <n v="2.63485384184396"/>
    <n v="2634853841843960"/>
    <x v="5"/>
    <n v="7130"/>
    <s v="No"/>
    <x v="0"/>
    <n v="2234.7182689203801"/>
    <n v="2.23471826892038E+16"/>
    <n v="264.72075820209801"/>
    <n v="2.64720758202098E+16"/>
    <x v="22"/>
    <n v="93.6"/>
  </r>
  <r>
    <x v="8"/>
    <n v="60"/>
    <x v="1"/>
    <x v="11"/>
    <x v="1"/>
    <x v="0"/>
    <x v="0"/>
    <x v="7120"/>
    <x v="1"/>
    <x v="3"/>
    <n v="26.282605162011802"/>
    <n v="26.282605162011802"/>
    <n v="2.62826051620118E+16"/>
    <x v="5"/>
    <n v="7131"/>
    <s v="No"/>
    <x v="0"/>
    <n v="1922.1184644622101"/>
    <n v="1.92211846446221E+16"/>
    <n v="220.040388161766"/>
    <n v="2.20040388161766E+16"/>
    <x v="365"/>
    <n v="86.9"/>
  </r>
  <r>
    <x v="8"/>
    <n v="67"/>
    <x v="1"/>
    <x v="0"/>
    <x v="1"/>
    <x v="0"/>
    <x v="3"/>
    <x v="7121"/>
    <x v="0"/>
    <x v="3"/>
    <n v="26.274253355287598"/>
    <n v="26.274253355287598"/>
    <n v="2.62742533552876E+16"/>
    <x v="5"/>
    <n v="7132"/>
    <s v="No"/>
    <x v="0"/>
    <n v="2124.6204323746201"/>
    <n v="2.12462043237462E+16"/>
    <n v="220.49813419293201"/>
    <n v="2.20498134192932E+16"/>
    <x v="286"/>
    <n v="96"/>
  </r>
  <r>
    <x v="8"/>
    <n v="51"/>
    <x v="1"/>
    <x v="10"/>
    <x v="1"/>
    <x v="0"/>
    <x v="1"/>
    <x v="7122"/>
    <x v="1"/>
    <x v="0"/>
    <n v="26.1835481477064"/>
    <n v="26.1835481477064"/>
    <n v="2.61835481477064E+16"/>
    <x v="5"/>
    <n v="7133"/>
    <s v="No"/>
    <x v="0"/>
    <n v="1942.91727370634"/>
    <n v="1.94291727370634E+16"/>
    <n v="225.78410426388899"/>
    <n v="2.25784104263889E+16"/>
    <x v="265"/>
    <n v="84.2"/>
  </r>
  <r>
    <x v="8"/>
    <n v="53"/>
    <x v="0"/>
    <x v="5"/>
    <x v="3"/>
    <x v="3"/>
    <x v="1"/>
    <x v="7123"/>
    <x v="1"/>
    <x v="1"/>
    <n v="26.070985303920601"/>
    <n v="26.070985303920601"/>
    <n v="2.60709853039206E+16"/>
    <x v="5"/>
    <n v="7134"/>
    <s v="No"/>
    <x v="0"/>
    <n v="2335.6039833001701"/>
    <n v="2.33560398330017E+16"/>
    <n v="225.55934541597301"/>
    <n v="2.25559345415973E+16"/>
    <x v="35"/>
    <n v="96.8"/>
  </r>
  <r>
    <x v="8"/>
    <n v="58"/>
    <x v="0"/>
    <x v="5"/>
    <x v="1"/>
    <x v="3"/>
    <x v="0"/>
    <x v="7124"/>
    <x v="0"/>
    <x v="1"/>
    <n v="26.057229369485601"/>
    <n v="26.057229369485601"/>
    <n v="2.60572293694856E+16"/>
    <x v="5"/>
    <n v="7135"/>
    <s v="No"/>
    <x v="0"/>
    <n v="2082.70419184819"/>
    <n v="2.08270419184819E+16"/>
    <n v="237.464420148692"/>
    <n v="2.37464420148692E+16"/>
    <x v="416"/>
    <n v="96.8"/>
  </r>
  <r>
    <x v="8"/>
    <n v="66"/>
    <x v="0"/>
    <x v="6"/>
    <x v="0"/>
    <x v="3"/>
    <x v="3"/>
    <x v="7125"/>
    <x v="0"/>
    <x v="3"/>
    <n v="26.017223869196901"/>
    <n v="2.6017223869196902"/>
    <n v="2601722386919690"/>
    <x v="5"/>
    <n v="7136"/>
    <s v="Si"/>
    <x v="1"/>
    <n v="2115.7545081860299"/>
    <n v="2.11575450818603E+16"/>
    <n v="22.339309526821701"/>
    <n v="2233930952682170"/>
    <x v="425"/>
    <n v="102.2"/>
  </r>
  <r>
    <x v="8"/>
    <n v="50"/>
    <x v="1"/>
    <x v="3"/>
    <x v="1"/>
    <x v="2"/>
    <x v="1"/>
    <x v="7126"/>
    <x v="1"/>
    <x v="0"/>
    <n v="25.985604400446796"/>
    <n v="2.5985604400446798"/>
    <n v="2598560440044680"/>
    <x v="5"/>
    <n v="7137"/>
    <s v="No"/>
    <x v="0"/>
    <n v="2144.9627904723102"/>
    <n v="2.14496279047231E+16"/>
    <n v="195.991305017396"/>
    <n v="1.95991305017396E+16"/>
    <x v="220"/>
    <n v="90"/>
  </r>
  <r>
    <x v="8"/>
    <n v="52"/>
    <x v="1"/>
    <x v="1"/>
    <x v="1"/>
    <x v="0"/>
    <x v="1"/>
    <x v="7127"/>
    <x v="0"/>
    <x v="1"/>
    <n v="25.949830412543701"/>
    <n v="2.5949830412543702"/>
    <n v="2594983041254370"/>
    <x v="5"/>
    <n v="7138"/>
    <s v="No"/>
    <x v="0"/>
    <n v="1990.2830065399501"/>
    <n v="1.99028300653995E+16"/>
    <n v="207.805911879392"/>
    <n v="2.07805911879392E+16"/>
    <x v="106"/>
    <n v="85.9"/>
  </r>
  <r>
    <x v="8"/>
    <n v="42"/>
    <x v="0"/>
    <x v="7"/>
    <x v="1"/>
    <x v="2"/>
    <x v="2"/>
    <x v="7128"/>
    <x v="0"/>
    <x v="2"/>
    <n v="25.835447959169102"/>
    <n v="25.835447959169102"/>
    <n v="2.58354479591691E+16"/>
    <x v="5"/>
    <n v="7139"/>
    <s v="No"/>
    <x v="0"/>
    <n v="2138.3572035348998"/>
    <n v="2.1383572035349E+16"/>
    <n v="237.46344051488799"/>
    <n v="2.37463440514888E+16"/>
    <x v="111"/>
    <n v="88.1"/>
  </r>
  <r>
    <x v="8"/>
    <n v="63"/>
    <x v="0"/>
    <x v="0"/>
    <x v="1"/>
    <x v="3"/>
    <x v="0"/>
    <x v="7129"/>
    <x v="1"/>
    <x v="3"/>
    <n v="25.7761344352427"/>
    <n v="25.7761344352427"/>
    <n v="2.57761344352427E+16"/>
    <x v="5"/>
    <n v="7140"/>
    <s v="No"/>
    <x v="0"/>
    <n v="1972.2343837784699"/>
    <n v="1.97223438377847E+16"/>
    <n v="224.53449028350099"/>
    <n v="2.24534490283501E+16"/>
    <x v="194"/>
    <n v="97"/>
  </r>
  <r>
    <x v="8"/>
    <n v="67"/>
    <x v="1"/>
    <x v="11"/>
    <x v="1"/>
    <x v="3"/>
    <x v="3"/>
    <x v="7130"/>
    <x v="0"/>
    <x v="3"/>
    <n v="25.7451784113027"/>
    <n v="2.57451784113027"/>
    <n v="2574517841130270"/>
    <x v="5"/>
    <n v="7141"/>
    <s v="No"/>
    <x v="0"/>
    <n v="2148.94320510643"/>
    <n v="2.14894320510643E+16"/>
    <n v="254.224439059053"/>
    <n v="2.54224439059053E+16"/>
    <x v="50"/>
    <n v="90.7"/>
  </r>
  <r>
    <x v="8"/>
    <n v="62"/>
    <x v="1"/>
    <x v="9"/>
    <x v="1"/>
    <x v="2"/>
    <x v="0"/>
    <x v="7131"/>
    <x v="1"/>
    <x v="3"/>
    <n v="25.698530522977201"/>
    <n v="25.698530522977201"/>
    <n v="2.56985305229772E+16"/>
    <x v="5"/>
    <n v="7142"/>
    <s v="No"/>
    <x v="0"/>
    <n v="199.49072952800901"/>
    <n v="1994907295280090"/>
    <n v="2.3748665894170001E-2"/>
    <n v="2374866589417"/>
    <x v="78"/>
    <n v="89.7"/>
  </r>
  <r>
    <x v="8"/>
    <n v="50"/>
    <x v="1"/>
    <x v="10"/>
    <x v="1"/>
    <x v="3"/>
    <x v="1"/>
    <x v="7132"/>
    <x v="1"/>
    <x v="1"/>
    <n v="25.6390720061016"/>
    <n v="2.56390720061016"/>
    <n v="2563907200610160"/>
    <x v="5"/>
    <n v="7143"/>
    <s v="No"/>
    <x v="0"/>
    <n v="2066.1115690543802"/>
    <n v="2.06611156905438E+16"/>
    <n v="214.24434172068999"/>
    <n v="2.1424434172069E+16"/>
    <x v="355"/>
    <n v="89"/>
  </r>
  <r>
    <x v="8"/>
    <n v="63"/>
    <x v="1"/>
    <x v="6"/>
    <x v="3"/>
    <x v="3"/>
    <x v="0"/>
    <x v="7133"/>
    <x v="0"/>
    <x v="1"/>
    <n v="25.601739277041201"/>
    <n v="25.601739277041201"/>
    <n v="2.56017392770412E+16"/>
    <x v="5"/>
    <n v="7144"/>
    <s v="No"/>
    <x v="0"/>
    <n v="221.49025028781"/>
    <n v="2214902502878100"/>
    <n v="25.573583018131099"/>
    <n v="2557358301813110"/>
    <x v="489"/>
    <n v="97"/>
  </r>
  <r>
    <x v="8"/>
    <n v="70"/>
    <x v="1"/>
    <x v="9"/>
    <x v="0"/>
    <x v="3"/>
    <x v="3"/>
    <x v="7134"/>
    <x v="0"/>
    <x v="3"/>
    <n v="25.544025663674201"/>
    <n v="25.544025663674201"/>
    <n v="2.55440256636742E+16"/>
    <x v="5"/>
    <n v="7145"/>
    <s v="Si"/>
    <x v="1"/>
    <n v="204.99673241662799"/>
    <n v="2049967324166280"/>
    <n v="262.40769643420902"/>
    <n v="2.62407696434209E+16"/>
    <x v="357"/>
    <n v="102.9"/>
  </r>
  <r>
    <x v="8"/>
    <n v="51"/>
    <x v="1"/>
    <x v="8"/>
    <x v="1"/>
    <x v="2"/>
    <x v="1"/>
    <x v="7135"/>
    <x v="1"/>
    <x v="1"/>
    <n v="25.534326996457601"/>
    <n v="25.534326996457601"/>
    <n v="2.55343269964576E+16"/>
    <x v="5"/>
    <n v="7146"/>
    <s v="No"/>
    <x v="0"/>
    <n v="1935.70934866993"/>
    <n v="1.93570934866993E+16"/>
    <n v="217.99271912490099"/>
    <n v="2.17992719124901E+16"/>
    <x v="218"/>
    <n v="80.599999999999994"/>
  </r>
  <r>
    <x v="8"/>
    <n v="62"/>
    <x v="0"/>
    <x v="2"/>
    <x v="3"/>
    <x v="0"/>
    <x v="0"/>
    <x v="7136"/>
    <x v="1"/>
    <x v="0"/>
    <n v="25.5277459208375"/>
    <n v="2.5527745920837499"/>
    <n v="2552774592083750"/>
    <x v="5"/>
    <n v="7147"/>
    <s v="No"/>
    <x v="0"/>
    <n v="208.17167881459901"/>
    <n v="2081716788145990"/>
    <n v="20.4661356362021"/>
    <n v="2046613563620210"/>
    <x v="341"/>
    <n v="92.8"/>
  </r>
  <r>
    <x v="8"/>
    <n v="62"/>
    <x v="0"/>
    <x v="2"/>
    <x v="3"/>
    <x v="2"/>
    <x v="0"/>
    <x v="7137"/>
    <x v="1"/>
    <x v="0"/>
    <n v="25.467650211311799"/>
    <n v="2.5467650211311801"/>
    <n v="2546765021131180"/>
    <x v="5"/>
    <n v="7148"/>
    <s v="No"/>
    <x v="0"/>
    <n v="2066.6323111018701"/>
    <n v="2.06663231110187E+16"/>
    <n v="22.7381843250588"/>
    <n v="2273818432505880"/>
    <x v="126"/>
    <n v="98.7"/>
  </r>
  <r>
    <x v="8"/>
    <n v="55"/>
    <x v="0"/>
    <x v="0"/>
    <x v="1"/>
    <x v="0"/>
    <x v="0"/>
    <x v="7138"/>
    <x v="1"/>
    <x v="3"/>
    <n v="25.460376461123801"/>
    <n v="0.25460376461123801"/>
    <n v="254603764611238"/>
    <x v="5"/>
    <n v="7149"/>
    <s v="No"/>
    <x v="0"/>
    <n v="1948.84180807133"/>
    <n v="1.94884180807133E+16"/>
    <n v="190.67729906945499"/>
    <n v="1.90677299069455E+16"/>
    <x v="260"/>
    <n v="93.2"/>
  </r>
  <r>
    <x v="8"/>
    <n v="59"/>
    <x v="1"/>
    <x v="2"/>
    <x v="3"/>
    <x v="0"/>
    <x v="0"/>
    <x v="7139"/>
    <x v="0"/>
    <x v="1"/>
    <n v="25.4503021793663"/>
    <n v="25.4503021793663"/>
    <n v="2.54503021793663E+16"/>
    <x v="5"/>
    <n v="7150"/>
    <s v="No"/>
    <x v="0"/>
    <n v="2230.65264760726"/>
    <n v="2.23065264760726E+16"/>
    <n v="207.64322480103201"/>
    <n v="2.07643224801032E+16"/>
    <x v="319"/>
    <n v="94.2"/>
  </r>
  <r>
    <x v="8"/>
    <n v="63"/>
    <x v="0"/>
    <x v="10"/>
    <x v="1"/>
    <x v="3"/>
    <x v="0"/>
    <x v="7140"/>
    <x v="0"/>
    <x v="1"/>
    <n v="25.437148414667298"/>
    <n v="25.437148414667298"/>
    <n v="2.54371484146673E+16"/>
    <x v="5"/>
    <n v="7151"/>
    <s v="No"/>
    <x v="0"/>
    <n v="2519.4134965295998"/>
    <n v="2.5194134965296E+16"/>
    <n v="27.0979147768332"/>
    <n v="2709791477683320"/>
    <x v="197"/>
    <n v="96.9"/>
  </r>
  <r>
    <x v="8"/>
    <n v="51"/>
    <x v="1"/>
    <x v="16"/>
    <x v="3"/>
    <x v="3"/>
    <x v="1"/>
    <x v="7141"/>
    <x v="0"/>
    <x v="1"/>
    <n v="25.3655865105967"/>
    <n v="25.3655865105967"/>
    <n v="2.53655865105967E+16"/>
    <x v="5"/>
    <n v="7152"/>
    <s v="No"/>
    <x v="0"/>
    <n v="2168.5617874599898"/>
    <n v="2.16856178745999E+16"/>
    <n v="274.65033241145301"/>
    <n v="2.74650332411453E+16"/>
    <x v="242"/>
    <n v="91.7"/>
  </r>
  <r>
    <x v="8"/>
    <n v="45"/>
    <x v="1"/>
    <x v="2"/>
    <x v="1"/>
    <x v="3"/>
    <x v="1"/>
    <x v="7142"/>
    <x v="1"/>
    <x v="1"/>
    <n v="25.286946398265002"/>
    <n v="2.5286946398265"/>
    <n v="2528694639826500"/>
    <x v="5"/>
    <n v="7153"/>
    <s v="No"/>
    <x v="0"/>
    <n v="1968.0941273301901"/>
    <n v="1.96809412733019E+16"/>
    <n v="208.949973306359"/>
    <n v="2.08949973306359E+16"/>
    <x v="94"/>
    <n v="86.2"/>
  </r>
  <r>
    <x v="8"/>
    <n v="54"/>
    <x v="0"/>
    <x v="10"/>
    <x v="1"/>
    <x v="3"/>
    <x v="1"/>
    <x v="7143"/>
    <x v="1"/>
    <x v="3"/>
    <n v="25.214822977007799"/>
    <n v="25.214822977007799"/>
    <n v="2.52148229770078E+16"/>
    <x v="5"/>
    <n v="7154"/>
    <s v="No"/>
    <x v="0"/>
    <n v="1819.1428268909599"/>
    <n v="1.81914282689096E+16"/>
    <n v="18.031206588809901"/>
    <n v="1803120658880990"/>
    <x v="151"/>
    <n v="90.8"/>
  </r>
  <r>
    <x v="8"/>
    <n v="43"/>
    <x v="1"/>
    <x v="0"/>
    <x v="1"/>
    <x v="0"/>
    <x v="2"/>
    <x v="7144"/>
    <x v="0"/>
    <x v="3"/>
    <n v="25.189873032305101"/>
    <n v="25.189873032305101"/>
    <n v="2.51898730323051E+16"/>
    <x v="5"/>
    <n v="7155"/>
    <s v="No"/>
    <x v="0"/>
    <n v="1901.35869129249"/>
    <n v="1.90135869129249E+16"/>
    <n v="2.0931783087254798"/>
    <n v="209317830872548"/>
    <x v="223"/>
    <n v="87.9"/>
  </r>
  <r>
    <x v="8"/>
    <n v="54"/>
    <x v="1"/>
    <x v="2"/>
    <x v="1"/>
    <x v="2"/>
    <x v="1"/>
    <x v="7145"/>
    <x v="0"/>
    <x v="1"/>
    <n v="25.188766600871201"/>
    <n v="25.188766600871201"/>
    <n v="2.51887666008712E+16"/>
    <x v="5"/>
    <n v="7156"/>
    <s v="No"/>
    <x v="0"/>
    <n v="2039.3870438578299"/>
    <n v="2.03938704385783E+16"/>
    <n v="217.09125264576201"/>
    <n v="2.17091252645762E+16"/>
    <x v="181"/>
    <n v="85.6"/>
  </r>
  <r>
    <x v="8"/>
    <n v="52"/>
    <x v="0"/>
    <x v="9"/>
    <x v="1"/>
    <x v="0"/>
    <x v="1"/>
    <x v="7146"/>
    <x v="1"/>
    <x v="3"/>
    <n v="25.178456384913801"/>
    <n v="25.178456384913801"/>
    <n v="2.51784563849138E+16"/>
    <x v="5"/>
    <n v="7157"/>
    <s v="No"/>
    <x v="0"/>
    <n v="1906.03235486318"/>
    <n v="1.90603235486318E+16"/>
    <n v="179.30164708942101"/>
    <n v="1.79301647089421E+16"/>
    <x v="44"/>
    <n v="91.4"/>
  </r>
  <r>
    <x v="8"/>
    <n v="59"/>
    <x v="0"/>
    <x v="2"/>
    <x v="2"/>
    <x v="3"/>
    <x v="0"/>
    <x v="7147"/>
    <x v="1"/>
    <x v="1"/>
    <n v="25.1434527002945"/>
    <n v="25.1434527002945"/>
    <n v="2.51434527002945E+16"/>
    <x v="5"/>
    <n v="7158"/>
    <s v="No"/>
    <x v="0"/>
    <n v="2242.0215957186801"/>
    <n v="2.24202159571868E+16"/>
    <n v="234.57890234246801"/>
    <n v="2.34578902342468E+16"/>
    <x v="71"/>
    <n v="96.5"/>
  </r>
  <r>
    <x v="8"/>
    <n v="51"/>
    <x v="0"/>
    <x v="5"/>
    <x v="3"/>
    <x v="0"/>
    <x v="1"/>
    <x v="7148"/>
    <x v="1"/>
    <x v="1"/>
    <n v="25.124101186927099"/>
    <n v="25.124101186927099"/>
    <n v="2.51241011869271E+16"/>
    <x v="5"/>
    <n v="7159"/>
    <s v="No"/>
    <x v="0"/>
    <n v="1957.50518135837"/>
    <n v="1.95750518135837E+16"/>
    <n v="220.88149585290799"/>
    <n v="2.20881495852908E+16"/>
    <x v="13"/>
    <n v="89.8"/>
  </r>
  <r>
    <x v="8"/>
    <n v="64"/>
    <x v="0"/>
    <x v="0"/>
    <x v="1"/>
    <x v="0"/>
    <x v="0"/>
    <x v="7149"/>
    <x v="1"/>
    <x v="3"/>
    <n v="25.082056937671201"/>
    <n v="25.082056937671201"/>
    <n v="2.50820569376712E+16"/>
    <x v="5"/>
    <n v="7160"/>
    <s v="No"/>
    <x v="0"/>
    <n v="2102.7283292380198"/>
    <n v="2.10272832923802E+16"/>
    <n v="223.34484655580999"/>
    <n v="2.2334484655581E+16"/>
    <x v="286"/>
    <n v="90.4"/>
  </r>
  <r>
    <x v="8"/>
    <n v="60"/>
    <x v="1"/>
    <x v="8"/>
    <x v="1"/>
    <x v="0"/>
    <x v="0"/>
    <x v="7150"/>
    <x v="1"/>
    <x v="1"/>
    <n v="25.062598959603601"/>
    <n v="25.062598959603601"/>
    <n v="2.50625989596036E+16"/>
    <x v="5"/>
    <n v="7161"/>
    <s v="No"/>
    <x v="0"/>
    <n v="1877.1381450466699"/>
    <n v="1.87713814504667E+16"/>
    <n v="216.260893412098"/>
    <n v="2.16260893412098E+16"/>
    <x v="13"/>
    <n v="91.1"/>
  </r>
  <r>
    <x v="8"/>
    <n v="49"/>
    <x v="0"/>
    <x v="14"/>
    <x v="1"/>
    <x v="0"/>
    <x v="1"/>
    <x v="7151"/>
    <x v="0"/>
    <x v="1"/>
    <n v="25.0089761187891"/>
    <n v="0.250089761187891"/>
    <n v="250089761187891"/>
    <x v="5"/>
    <n v="7162"/>
    <s v="No"/>
    <x v="0"/>
    <n v="1782.4101676806499"/>
    <n v="1.78241016768065E+16"/>
    <n v="20.7495719807279"/>
    <n v="2074957198072790"/>
    <x v="235"/>
    <n v="87.1"/>
  </r>
  <r>
    <x v="2"/>
    <n v="51"/>
    <x v="1"/>
    <x v="4"/>
    <x v="1"/>
    <x v="1"/>
    <x v="1"/>
    <x v="7152"/>
    <x v="1"/>
    <x v="1"/>
    <n v="29.9995455355057"/>
    <n v="29.9995455355057"/>
    <n v="2.99995455355057E+16"/>
    <x v="5"/>
    <n v="7163"/>
    <s v="No"/>
    <x v="0"/>
    <n v="1863.40900469078"/>
    <n v="1.86340900469078E+16"/>
    <n v="197.23210332674199"/>
    <n v="1.97232103326742E+16"/>
    <x v="187"/>
    <n v="86.6"/>
  </r>
  <r>
    <x v="2"/>
    <n v="49"/>
    <x v="0"/>
    <x v="0"/>
    <x v="2"/>
    <x v="3"/>
    <x v="1"/>
    <x v="7153"/>
    <x v="0"/>
    <x v="0"/>
    <n v="29.9950535554152"/>
    <n v="29.9950535554152"/>
    <n v="2.99950535554152E+16"/>
    <x v="5"/>
    <n v="7164"/>
    <s v="Si"/>
    <x v="1"/>
    <n v="185.70556207189901"/>
    <n v="1857055620718990"/>
    <n v="253.377222881623"/>
    <n v="2.53377222881623E+16"/>
    <x v="7"/>
    <n v="94"/>
  </r>
  <r>
    <x v="2"/>
    <n v="63"/>
    <x v="1"/>
    <x v="9"/>
    <x v="1"/>
    <x v="0"/>
    <x v="0"/>
    <x v="7154"/>
    <x v="1"/>
    <x v="3"/>
    <n v="29.994561665419901"/>
    <n v="29.994561665419901"/>
    <n v="2.99945616654199E+16"/>
    <x v="5"/>
    <n v="7165"/>
    <s v="No"/>
    <x v="0"/>
    <n v="1978.8078631593401"/>
    <n v="1.97880786315934E+16"/>
    <n v="21.204290905494101"/>
    <n v="2120429090549410"/>
    <x v="495"/>
    <n v="86.8"/>
  </r>
  <r>
    <x v="2"/>
    <n v="58"/>
    <x v="1"/>
    <x v="0"/>
    <x v="2"/>
    <x v="0"/>
    <x v="0"/>
    <x v="7155"/>
    <x v="1"/>
    <x v="1"/>
    <n v="29.971538243422302"/>
    <n v="29.971538243422302"/>
    <n v="2.99715382434223E+16"/>
    <x v="5"/>
    <n v="7166"/>
    <s v="No"/>
    <x v="0"/>
    <n v="221.57275490346299"/>
    <n v="2215727549034630"/>
    <n v="24.2748477792865"/>
    <n v="2427484777928650"/>
    <x v="76"/>
    <n v="94.1"/>
  </r>
  <r>
    <x v="2"/>
    <n v="60"/>
    <x v="1"/>
    <x v="7"/>
    <x v="3"/>
    <x v="3"/>
    <x v="0"/>
    <x v="7156"/>
    <x v="0"/>
    <x v="1"/>
    <n v="29.9456063104127"/>
    <n v="2.9945606310412698"/>
    <n v="2994560631041270"/>
    <x v="5"/>
    <n v="7167"/>
    <s v="No"/>
    <x v="0"/>
    <n v="2352.0836727834399"/>
    <n v="2.35208367278344E+16"/>
    <n v="219.94485317726199"/>
    <n v="2.19944853177262E+16"/>
    <x v="239"/>
    <n v="95.8"/>
  </r>
  <r>
    <x v="2"/>
    <n v="53"/>
    <x v="1"/>
    <x v="0"/>
    <x v="1"/>
    <x v="3"/>
    <x v="1"/>
    <x v="7157"/>
    <x v="0"/>
    <x v="1"/>
    <n v="29.929468857206"/>
    <n v="29.929468857206"/>
    <n v="2992946885720600"/>
    <x v="5"/>
    <n v="7168"/>
    <s v="No"/>
    <x v="0"/>
    <n v="2303.0409245159099"/>
    <n v="2.30304092451591E+16"/>
    <n v="0.24752329936313"/>
    <n v="24752329936313"/>
    <x v="52"/>
    <n v="94.7"/>
  </r>
  <r>
    <x v="2"/>
    <n v="40"/>
    <x v="0"/>
    <x v="9"/>
    <x v="1"/>
    <x v="0"/>
    <x v="2"/>
    <x v="7158"/>
    <x v="1"/>
    <x v="1"/>
    <n v="29.900433215526199"/>
    <n v="29.900433215526199"/>
    <n v="2.99004332155262E+16"/>
    <x v="5"/>
    <n v="7169"/>
    <s v="No"/>
    <x v="0"/>
    <n v="228.717724134441"/>
    <n v="2287177241344410"/>
    <n v="27.493995706371201"/>
    <n v="2749399570637120"/>
    <x v="267"/>
    <n v="96.1"/>
  </r>
  <r>
    <x v="2"/>
    <n v="54"/>
    <x v="0"/>
    <x v="7"/>
    <x v="1"/>
    <x v="0"/>
    <x v="1"/>
    <x v="7159"/>
    <x v="1"/>
    <x v="1"/>
    <n v="29.890708651893"/>
    <n v="29.890708651893"/>
    <n v="2.9890708651893E+16"/>
    <x v="5"/>
    <n v="7170"/>
    <s v="No"/>
    <x v="0"/>
    <n v="2101.5932061256399"/>
    <n v="2.10159320612564E+16"/>
    <n v="24.7775585174276"/>
    <n v="2477755851742760"/>
    <x v="73"/>
    <n v="89.9"/>
  </r>
  <r>
    <x v="2"/>
    <n v="72"/>
    <x v="0"/>
    <x v="5"/>
    <x v="2"/>
    <x v="3"/>
    <x v="3"/>
    <x v="7160"/>
    <x v="0"/>
    <x v="3"/>
    <n v="29.8688810921937"/>
    <n v="2.98688810921937"/>
    <n v="2986888109219370"/>
    <x v="5"/>
    <n v="7171"/>
    <s v="Si"/>
    <x v="1"/>
    <n v="237.891943926377"/>
    <n v="2378919439263770"/>
    <n v="26.685304775834801"/>
    <n v="2668530477583480"/>
    <x v="348"/>
    <n v="110.3"/>
  </r>
  <r>
    <x v="2"/>
    <n v="65"/>
    <x v="1"/>
    <x v="8"/>
    <x v="1"/>
    <x v="2"/>
    <x v="3"/>
    <x v="7161"/>
    <x v="1"/>
    <x v="1"/>
    <n v="29.8400081290965"/>
    <n v="29.8400081290965"/>
    <n v="2.98400081290965E+16"/>
    <x v="5"/>
    <n v="7172"/>
    <s v="No"/>
    <x v="0"/>
    <n v="1963.9338122235499"/>
    <n v="1.96393381222355E+16"/>
    <n v="230.229178866231"/>
    <n v="2.30229178866231E+16"/>
    <x v="75"/>
    <n v="89.4"/>
  </r>
  <r>
    <x v="2"/>
    <n v="58"/>
    <x v="1"/>
    <x v="1"/>
    <x v="1"/>
    <x v="3"/>
    <x v="0"/>
    <x v="7162"/>
    <x v="0"/>
    <x v="3"/>
    <n v="29.813778817618601"/>
    <n v="29.813778817618601"/>
    <n v="2.98137788176186E+16"/>
    <x v="5"/>
    <n v="7173"/>
    <s v="No"/>
    <x v="0"/>
    <n v="19.062416076320499"/>
    <n v="190624160763205"/>
    <n v="216.059368651574"/>
    <n v="2.16059368651574E+16"/>
    <x v="47"/>
    <n v="94.1"/>
  </r>
  <r>
    <x v="2"/>
    <n v="56"/>
    <x v="0"/>
    <x v="5"/>
    <x v="3"/>
    <x v="0"/>
    <x v="0"/>
    <x v="7163"/>
    <x v="1"/>
    <x v="0"/>
    <n v="29.786819763269399"/>
    <n v="29.786819763269399"/>
    <n v="2.97868197632694E+16"/>
    <x v="5"/>
    <n v="7174"/>
    <s v="No"/>
    <x v="0"/>
    <n v="219.46442584465501"/>
    <n v="2194644258446550"/>
    <n v="25.865814718835999"/>
    <n v="2586581471883600"/>
    <x v="28"/>
    <n v="98.3"/>
  </r>
  <r>
    <x v="2"/>
    <n v="54"/>
    <x v="1"/>
    <x v="3"/>
    <x v="1"/>
    <x v="1"/>
    <x v="1"/>
    <x v="7164"/>
    <x v="1"/>
    <x v="1"/>
    <n v="29.769678413007302"/>
    <n v="2.9769678413007301"/>
    <n v="2976967841300730"/>
    <x v="5"/>
    <n v="7175"/>
    <s v="No"/>
    <x v="0"/>
    <n v="183.90736002584501"/>
    <n v="1839073600258450"/>
    <n v="194.06849304309799"/>
    <n v="1.94068493043098E+16"/>
    <x v="72"/>
    <n v="87"/>
  </r>
  <r>
    <x v="2"/>
    <n v="66"/>
    <x v="0"/>
    <x v="5"/>
    <x v="2"/>
    <x v="3"/>
    <x v="3"/>
    <x v="7165"/>
    <x v="0"/>
    <x v="3"/>
    <n v="29.761587163120101"/>
    <n v="29.761587163120101"/>
    <n v="2.97615871631201E+16"/>
    <x v="5"/>
    <n v="7176"/>
    <s v="Si"/>
    <x v="1"/>
    <n v="2325.1978183226902"/>
    <n v="2.32519781832269E+16"/>
    <n v="26.74661717431"/>
    <n v="2674661717431000"/>
    <x v="145"/>
    <n v="104.2"/>
  </r>
  <r>
    <x v="2"/>
    <n v="63"/>
    <x v="0"/>
    <x v="9"/>
    <x v="3"/>
    <x v="3"/>
    <x v="0"/>
    <x v="7166"/>
    <x v="0"/>
    <x v="3"/>
    <n v="29.727321926582398"/>
    <n v="29.727321926582398"/>
    <n v="2.97273219265824E+16"/>
    <x v="5"/>
    <n v="7177"/>
    <s v="No"/>
    <x v="0"/>
    <n v="2.1784638904941001"/>
    <n v="21784638904941"/>
    <n v="236.22837226724599"/>
    <n v="2.36228372267246E+16"/>
    <x v="349"/>
    <n v="101.6"/>
  </r>
  <r>
    <x v="2"/>
    <n v="59"/>
    <x v="0"/>
    <x v="4"/>
    <x v="0"/>
    <x v="3"/>
    <x v="0"/>
    <x v="7167"/>
    <x v="1"/>
    <x v="0"/>
    <n v="29.723715141488601"/>
    <n v="29.723715141488601"/>
    <n v="2.97237151414886E+16"/>
    <x v="5"/>
    <n v="7178"/>
    <s v="No"/>
    <x v="0"/>
    <n v="2276.1122265426202"/>
    <n v="2.27611222654262E+16"/>
    <n v="26.208319183932399"/>
    <n v="2620831918393240"/>
    <x v="141"/>
    <n v="101.9"/>
  </r>
  <r>
    <x v="2"/>
    <n v="60"/>
    <x v="0"/>
    <x v="7"/>
    <x v="2"/>
    <x v="0"/>
    <x v="0"/>
    <x v="7168"/>
    <x v="0"/>
    <x v="0"/>
    <n v="29.718412165640402"/>
    <n v="29.718412165640402"/>
    <n v="2971841216564040"/>
    <x v="5"/>
    <n v="7179"/>
    <s v="No"/>
    <x v="0"/>
    <n v="2316.9903033687201"/>
    <n v="2.31699030336872E+16"/>
    <n v="26.26305126055"/>
    <n v="2626305126055000"/>
    <x v="277"/>
    <n v="102.5"/>
  </r>
  <r>
    <x v="2"/>
    <n v="61"/>
    <x v="0"/>
    <x v="5"/>
    <x v="1"/>
    <x v="0"/>
    <x v="0"/>
    <x v="7169"/>
    <x v="1"/>
    <x v="3"/>
    <n v="29.674168807694201"/>
    <n v="0.29674168807694201"/>
    <n v="296741688076942"/>
    <x v="5"/>
    <n v="7180"/>
    <s v="No"/>
    <x v="0"/>
    <n v="213.01743163712499"/>
    <n v="2130174316371250"/>
    <n v="249.81698735446"/>
    <n v="2.4981698735446E+16"/>
    <x v="414"/>
    <n v="90.2"/>
  </r>
  <r>
    <x v="2"/>
    <n v="55"/>
    <x v="1"/>
    <x v="9"/>
    <x v="1"/>
    <x v="0"/>
    <x v="0"/>
    <x v="7170"/>
    <x v="1"/>
    <x v="3"/>
    <n v="29.670770515493899"/>
    <n v="2.9670770515493898"/>
    <n v="2967077051549390"/>
    <x v="5"/>
    <n v="7181"/>
    <s v="No"/>
    <x v="0"/>
    <n v="2118.0238560624398"/>
    <n v="2.11802385606244E+16"/>
    <n v="218.48267905253499"/>
    <n v="2.18482679052535E+16"/>
    <x v="247"/>
    <n v="91.9"/>
  </r>
  <r>
    <x v="2"/>
    <n v="70"/>
    <x v="1"/>
    <x v="0"/>
    <x v="0"/>
    <x v="3"/>
    <x v="3"/>
    <x v="7171"/>
    <x v="0"/>
    <x v="0"/>
    <n v="29.6645959435835"/>
    <n v="29.6645959435835"/>
    <n v="2.96645959435835E+16"/>
    <x v="5"/>
    <n v="7182"/>
    <s v="Si"/>
    <x v="1"/>
    <n v="2484.2765768647"/>
    <n v="2.4842765768647E+16"/>
    <n v="3.0000000000000001E-12"/>
    <n v="300"/>
    <x v="403"/>
    <n v="109"/>
  </r>
  <r>
    <x v="2"/>
    <n v="58"/>
    <x v="1"/>
    <x v="0"/>
    <x v="1"/>
    <x v="0"/>
    <x v="0"/>
    <x v="7172"/>
    <x v="1"/>
    <x v="3"/>
    <n v="29.657114363104199"/>
    <n v="29.657114363104199"/>
    <n v="2.96571143631042E+16"/>
    <x v="5"/>
    <n v="7183"/>
    <s v="No"/>
    <x v="0"/>
    <n v="1869.7145248705899"/>
    <n v="1.86971452487059E+16"/>
    <n v="199.972764445758"/>
    <n v="1.99972764445758E+16"/>
    <x v="391"/>
    <n v="91.7"/>
  </r>
  <r>
    <x v="2"/>
    <n v="56"/>
    <x v="1"/>
    <x v="18"/>
    <x v="1"/>
    <x v="2"/>
    <x v="0"/>
    <x v="7173"/>
    <x v="1"/>
    <x v="1"/>
    <n v="29.642864802143901"/>
    <n v="29.642864802143901"/>
    <n v="2.96428648021439E+16"/>
    <x v="5"/>
    <n v="7184"/>
    <s v="No"/>
    <x v="0"/>
    <n v="1652.39604831047"/>
    <n v="1.65239604831047E+16"/>
    <n v="187.11632215577299"/>
    <n v="1.87116322155773E+16"/>
    <x v="12"/>
    <n v="93.3"/>
  </r>
  <r>
    <x v="2"/>
    <n v="57"/>
    <x v="0"/>
    <x v="1"/>
    <x v="3"/>
    <x v="0"/>
    <x v="0"/>
    <x v="7174"/>
    <x v="1"/>
    <x v="1"/>
    <n v="29.6393082577858"/>
    <n v="29.6393082577858"/>
    <n v="2.96393082577858E+16"/>
    <x v="5"/>
    <n v="7185"/>
    <s v="No"/>
    <x v="0"/>
    <n v="2284.7163786095298"/>
    <n v="2.28471637860953E+16"/>
    <n v="216.036993684527"/>
    <n v="2.16036993684527E+16"/>
    <x v="398"/>
    <n v="99.8"/>
  </r>
  <r>
    <x v="2"/>
    <n v="56"/>
    <x v="0"/>
    <x v="16"/>
    <x v="1"/>
    <x v="2"/>
    <x v="0"/>
    <x v="7175"/>
    <x v="1"/>
    <x v="1"/>
    <n v="29.628378909547099"/>
    <n v="29.628378909547099"/>
    <n v="2.96283789095471E+16"/>
    <x v="5"/>
    <n v="7186"/>
    <s v="No"/>
    <x v="0"/>
    <n v="2065.3633949285399"/>
    <n v="2.06536339492854E+16"/>
    <n v="198.591242804459"/>
    <n v="1.98591242804459E+16"/>
    <x v="23"/>
    <n v="96.1"/>
  </r>
  <r>
    <x v="2"/>
    <n v="44"/>
    <x v="0"/>
    <x v="1"/>
    <x v="1"/>
    <x v="2"/>
    <x v="2"/>
    <x v="7176"/>
    <x v="1"/>
    <x v="1"/>
    <n v="29.627919862199501"/>
    <n v="29.627919862199501"/>
    <n v="2.96279198621995E+16"/>
    <x v="5"/>
    <n v="7187"/>
    <s v="No"/>
    <x v="0"/>
    <n v="2097.66331055414"/>
    <n v="2.09766331055414E+16"/>
    <n v="21.0648888557295"/>
    <n v="2106488885572950"/>
    <x v="347"/>
    <n v="91.7"/>
  </r>
  <r>
    <x v="2"/>
    <n v="51"/>
    <x v="1"/>
    <x v="5"/>
    <x v="3"/>
    <x v="3"/>
    <x v="1"/>
    <x v="7177"/>
    <x v="0"/>
    <x v="1"/>
    <n v="29.619254562678702"/>
    <n v="29.619254562678702"/>
    <n v="2.96192545626787E+16"/>
    <x v="5"/>
    <n v="7188"/>
    <s v="No"/>
    <x v="0"/>
    <n v="2077.7405462072902"/>
    <n v="2.07774054620729E+16"/>
    <n v="233.60163715454399"/>
    <n v="2.33601637154544E+16"/>
    <x v="233"/>
    <n v="89.4"/>
  </r>
  <r>
    <x v="2"/>
    <n v="46"/>
    <x v="1"/>
    <x v="5"/>
    <x v="1"/>
    <x v="2"/>
    <x v="1"/>
    <x v="7178"/>
    <x v="1"/>
    <x v="2"/>
    <n v="29.5698764259966"/>
    <n v="2.95698764259966"/>
    <n v="2956987642599660"/>
    <x v="5"/>
    <n v="7189"/>
    <s v="No"/>
    <x v="0"/>
    <n v="2195.74138088462"/>
    <n v="2.19574138088462E+16"/>
    <n v="203.32136820952999"/>
    <n v="2.0332136820953E+16"/>
    <x v="202"/>
    <n v="85"/>
  </r>
  <r>
    <x v="2"/>
    <n v="37"/>
    <x v="0"/>
    <x v="0"/>
    <x v="1"/>
    <x v="2"/>
    <x v="2"/>
    <x v="7179"/>
    <x v="0"/>
    <x v="2"/>
    <n v="29.562130513197499"/>
    <n v="0.29562130513197499"/>
    <n v="295621305131975"/>
    <x v="5"/>
    <n v="7190"/>
    <s v="No"/>
    <x v="0"/>
    <n v="1952.81446821179"/>
    <n v="1.95281446821179E+16"/>
    <n v="242.01784350389701"/>
    <n v="2.42017843503897E+16"/>
    <x v="49"/>
    <n v="85"/>
  </r>
  <r>
    <x v="2"/>
    <n v="59"/>
    <x v="1"/>
    <x v="0"/>
    <x v="3"/>
    <x v="0"/>
    <x v="0"/>
    <x v="7180"/>
    <x v="1"/>
    <x v="3"/>
    <n v="29.514133873686198"/>
    <n v="2.9514133873686199"/>
    <n v="2951413387368620"/>
    <x v="5"/>
    <n v="7191"/>
    <s v="No"/>
    <x v="0"/>
    <n v="195.832254950259"/>
    <n v="1958322549502590"/>
    <n v="239.888287945813"/>
    <n v="2.39888287945813E+16"/>
    <x v="39"/>
    <n v="88.4"/>
  </r>
  <r>
    <x v="2"/>
    <n v="54"/>
    <x v="0"/>
    <x v="6"/>
    <x v="3"/>
    <x v="3"/>
    <x v="1"/>
    <x v="7181"/>
    <x v="1"/>
    <x v="1"/>
    <n v="29.502324926390202"/>
    <n v="2.95023249263902"/>
    <n v="2950232492639020"/>
    <x v="5"/>
    <n v="7192"/>
    <s v="No"/>
    <x v="0"/>
    <n v="1743.1949123744901"/>
    <n v="1.74319491237449E+16"/>
    <n v="23.451959592106899"/>
    <n v="2345195959210690"/>
    <x v="39"/>
    <n v="92.4"/>
  </r>
  <r>
    <x v="2"/>
    <n v="54"/>
    <x v="1"/>
    <x v="9"/>
    <x v="3"/>
    <x v="3"/>
    <x v="1"/>
    <x v="7182"/>
    <x v="0"/>
    <x v="1"/>
    <n v="29.501607443311901"/>
    <n v="29.501607443311901"/>
    <n v="2.95016074433119E+16"/>
    <x v="5"/>
    <n v="7193"/>
    <s v="Si"/>
    <x v="1"/>
    <n v="2369.1997661176301"/>
    <n v="2.36919976611763E+16"/>
    <n v="29.252381033015801"/>
    <n v="2925238103301580"/>
    <x v="46"/>
    <n v="93.9"/>
  </r>
  <r>
    <x v="2"/>
    <n v="62"/>
    <x v="0"/>
    <x v="6"/>
    <x v="3"/>
    <x v="1"/>
    <x v="0"/>
    <x v="7183"/>
    <x v="2"/>
    <x v="1"/>
    <n v="29.491426043766499"/>
    <n v="29.491426043766499"/>
    <n v="2.94914260437665E+16"/>
    <x v="5"/>
    <n v="7194"/>
    <s v="No"/>
    <x v="0"/>
    <n v="20.688486628657799"/>
    <n v="206884866286578"/>
    <n v="2.2688057091817302"/>
    <n v="226880570918173"/>
    <x v="344"/>
    <n v="94.6"/>
  </r>
  <r>
    <x v="2"/>
    <n v="68"/>
    <x v="1"/>
    <x v="5"/>
    <x v="2"/>
    <x v="3"/>
    <x v="3"/>
    <x v="7184"/>
    <x v="0"/>
    <x v="3"/>
    <n v="29.4696086281395"/>
    <n v="29.4696086281395"/>
    <n v="2.94696086281395E+16"/>
    <x v="5"/>
    <n v="7195"/>
    <s v="No"/>
    <x v="0"/>
    <n v="2279.3111478423998"/>
    <n v="2.2793111478424E+16"/>
    <n v="255.16676452812899"/>
    <n v="2.55166764528129E+16"/>
    <x v="418"/>
    <n v="96.8"/>
  </r>
  <r>
    <x v="2"/>
    <n v="66"/>
    <x v="1"/>
    <x v="5"/>
    <x v="3"/>
    <x v="3"/>
    <x v="3"/>
    <x v="7185"/>
    <x v="0"/>
    <x v="3"/>
    <n v="29.452850482096402"/>
    <n v="2.94528504820964"/>
    <n v="2945285048209640"/>
    <x v="5"/>
    <n v="7196"/>
    <s v="No"/>
    <x v="0"/>
    <n v="2265.9813177954902"/>
    <n v="2.26598131779549E+16"/>
    <n v="253.921467191"/>
    <n v="2.53921467191E+16"/>
    <x v="346"/>
    <n v="95.9"/>
  </r>
  <r>
    <x v="2"/>
    <n v="51"/>
    <x v="1"/>
    <x v="0"/>
    <x v="1"/>
    <x v="3"/>
    <x v="1"/>
    <x v="7186"/>
    <x v="0"/>
    <x v="1"/>
    <n v="29.406350975079199"/>
    <n v="29.406350975079199"/>
    <n v="2.94063509750792E+16"/>
    <x v="5"/>
    <n v="7197"/>
    <s v="No"/>
    <x v="0"/>
    <n v="2094.8688418758202"/>
    <n v="2.09486884187582E+16"/>
    <n v="230.84244079655301"/>
    <n v="2.30842440796553E+16"/>
    <x v="188"/>
    <n v="87.6"/>
  </r>
  <r>
    <x v="2"/>
    <n v="56"/>
    <x v="0"/>
    <x v="9"/>
    <x v="2"/>
    <x v="0"/>
    <x v="0"/>
    <x v="7187"/>
    <x v="1"/>
    <x v="3"/>
    <n v="29.3890497899785"/>
    <n v="29.3890497899785"/>
    <n v="2.93890497899785E+16"/>
    <x v="5"/>
    <n v="7198"/>
    <s v="No"/>
    <x v="0"/>
    <n v="216.29311844846001"/>
    <n v="2162931184484600"/>
    <n v="229.57115300408699"/>
    <n v="2.29571153004087E+16"/>
    <x v="18"/>
    <n v="92.5"/>
  </r>
  <r>
    <x v="2"/>
    <n v="61"/>
    <x v="0"/>
    <x v="6"/>
    <x v="2"/>
    <x v="3"/>
    <x v="0"/>
    <x v="7188"/>
    <x v="1"/>
    <x v="3"/>
    <n v="29.388515127612902"/>
    <n v="29.388515127612902"/>
    <n v="2.93885151276129E+16"/>
    <x v="5"/>
    <n v="7199"/>
    <s v="No"/>
    <x v="0"/>
    <n v="2022.22391902239"/>
    <n v="2.02222391902239E+16"/>
    <n v="241.16674606478901"/>
    <n v="2.41166746064789E+16"/>
    <x v="338"/>
    <n v="96.4"/>
  </r>
  <r>
    <x v="2"/>
    <n v="64"/>
    <x v="1"/>
    <x v="5"/>
    <x v="1"/>
    <x v="1"/>
    <x v="0"/>
    <x v="7189"/>
    <x v="1"/>
    <x v="3"/>
    <n v="29.374601508790999"/>
    <n v="29.374601508790999"/>
    <n v="2.9374601508791E+16"/>
    <x v="5"/>
    <n v="7200"/>
    <s v="No"/>
    <x v="0"/>
    <n v="2033.1524713834399"/>
    <n v="2.03315247138344E+16"/>
    <n v="211.7298288993"/>
    <n v="2.117298288993E+16"/>
    <x v="112"/>
    <n v="90.5"/>
  </r>
  <r>
    <x v="2"/>
    <n v="46"/>
    <x v="1"/>
    <x v="2"/>
    <x v="3"/>
    <x v="3"/>
    <x v="1"/>
    <x v="7190"/>
    <x v="1"/>
    <x v="1"/>
    <n v="29.296310372856599"/>
    <n v="29.296310372856599"/>
    <n v="2.92963103728566E+16"/>
    <x v="5"/>
    <n v="7201"/>
    <s v="No"/>
    <x v="0"/>
    <n v="253.80056391130799"/>
    <n v="2538005639113080"/>
    <n v="229.77471104285101"/>
    <n v="2.29774711042851E+16"/>
    <x v="89"/>
    <n v="90.2"/>
  </r>
  <r>
    <x v="2"/>
    <n v="60"/>
    <x v="0"/>
    <x v="9"/>
    <x v="2"/>
    <x v="3"/>
    <x v="0"/>
    <x v="7191"/>
    <x v="1"/>
    <x v="3"/>
    <n v="29.294843853662101"/>
    <n v="2.92948438536621"/>
    <n v="2929484385366210"/>
    <x v="5"/>
    <n v="7202"/>
    <s v="No"/>
    <x v="0"/>
    <n v="2226.2688001031001"/>
    <n v="2.2262688001031E+16"/>
    <n v="254.87464628352799"/>
    <n v="2.54874646283528E+16"/>
    <x v="224"/>
    <n v="104.6"/>
  </r>
  <r>
    <x v="2"/>
    <n v="47"/>
    <x v="1"/>
    <x v="0"/>
    <x v="1"/>
    <x v="3"/>
    <x v="1"/>
    <x v="7192"/>
    <x v="0"/>
    <x v="0"/>
    <n v="29.258297933263801"/>
    <n v="29.258297933263801"/>
    <n v="2.92582979332638E+16"/>
    <x v="5"/>
    <n v="7203"/>
    <s v="No"/>
    <x v="0"/>
    <n v="2344.6605055313498"/>
    <n v="2.34466050553135E+16"/>
    <n v="228.51274568773201"/>
    <n v="2.28512745687732E+16"/>
    <x v="162"/>
    <n v="87.6"/>
  </r>
  <r>
    <x v="2"/>
    <n v="62"/>
    <x v="1"/>
    <x v="3"/>
    <x v="1"/>
    <x v="0"/>
    <x v="0"/>
    <x v="7193"/>
    <x v="1"/>
    <x v="3"/>
    <n v="29.253989925408199"/>
    <n v="29.253989925408199"/>
    <n v="2.92539899254082E+16"/>
    <x v="5"/>
    <n v="7204"/>
    <s v="No"/>
    <x v="0"/>
    <n v="22.057983146683799"/>
    <n v="220579831466838"/>
    <n v="27.0681083810201"/>
    <n v="2706810838102010"/>
    <x v="495"/>
    <n v="96.3"/>
  </r>
  <r>
    <x v="2"/>
    <n v="60"/>
    <x v="0"/>
    <x v="9"/>
    <x v="2"/>
    <x v="3"/>
    <x v="0"/>
    <x v="7194"/>
    <x v="0"/>
    <x v="1"/>
    <n v="29.248078747227101"/>
    <n v="29.248078747227101"/>
    <n v="2.92480787472271E+16"/>
    <x v="5"/>
    <n v="7205"/>
    <s v="Si"/>
    <x v="1"/>
    <n v="205.09906515120801"/>
    <n v="2050990651512080"/>
    <n v="251.472662261865"/>
    <n v="2.51472662261865E+16"/>
    <x v="502"/>
    <n v="97.3"/>
  </r>
  <r>
    <x v="2"/>
    <n v="56"/>
    <x v="1"/>
    <x v="2"/>
    <x v="1"/>
    <x v="0"/>
    <x v="0"/>
    <x v="7195"/>
    <x v="1"/>
    <x v="3"/>
    <n v="29.246564535983801"/>
    <n v="29.246564535983801"/>
    <n v="2.92465645359838E+16"/>
    <x v="5"/>
    <n v="7206"/>
    <s v="No"/>
    <x v="0"/>
    <n v="1985.13818614048"/>
    <n v="1.98513818614048E+16"/>
    <n v="221.593003106906"/>
    <n v="2.21593003106906E+16"/>
    <x v="15"/>
    <n v="88.6"/>
  </r>
  <r>
    <x v="2"/>
    <n v="57"/>
    <x v="0"/>
    <x v="3"/>
    <x v="1"/>
    <x v="3"/>
    <x v="0"/>
    <x v="7196"/>
    <x v="1"/>
    <x v="1"/>
    <n v="29.238089444756397"/>
    <n v="0.29238089444756399"/>
    <n v="292380894447564"/>
    <x v="5"/>
    <n v="7207"/>
    <s v="Si"/>
    <x v="1"/>
    <n v="2414.1608093782902"/>
    <n v="2.41416080937829E+16"/>
    <n v="25.838620088712499"/>
    <n v="2583862008871250"/>
    <x v="118"/>
    <n v="98.8"/>
  </r>
  <r>
    <x v="2"/>
    <n v="70"/>
    <x v="1"/>
    <x v="10"/>
    <x v="0"/>
    <x v="0"/>
    <x v="3"/>
    <x v="7197"/>
    <x v="1"/>
    <x v="0"/>
    <n v="29.229906934785799"/>
    <n v="29.229906934785799"/>
    <n v="2.92299069347858E+16"/>
    <x v="5"/>
    <n v="7208"/>
    <s v="No"/>
    <x v="0"/>
    <n v="2006.5731435928401"/>
    <n v="2.00657314359284E+16"/>
    <n v="238.99779108962099"/>
    <n v="2.38997791089621E+16"/>
    <x v="291"/>
    <n v="100.8"/>
  </r>
  <r>
    <x v="2"/>
    <n v="59"/>
    <x v="1"/>
    <x v="10"/>
    <x v="1"/>
    <x v="3"/>
    <x v="0"/>
    <x v="7198"/>
    <x v="0"/>
    <x v="1"/>
    <n v="29.184999456651898"/>
    <n v="2.9184999456651899"/>
    <n v="2918499945665190"/>
    <x v="5"/>
    <n v="7209"/>
    <s v="No"/>
    <x v="0"/>
    <n v="2213.36270483303"/>
    <n v="2.21336270483303E+16"/>
    <n v="228.813178057177"/>
    <n v="2.28813178057177E+16"/>
    <x v="386"/>
    <n v="91.9"/>
  </r>
  <r>
    <x v="2"/>
    <n v="42"/>
    <x v="0"/>
    <x v="10"/>
    <x v="1"/>
    <x v="3"/>
    <x v="2"/>
    <x v="7199"/>
    <x v="0"/>
    <x v="1"/>
    <n v="29.184930318583799"/>
    <n v="29.184930318583799"/>
    <n v="2.91849303185838E+16"/>
    <x v="5"/>
    <n v="7210"/>
    <s v="No"/>
    <x v="0"/>
    <n v="20.574190405918099"/>
    <n v="205741904059181"/>
    <n v="239.085588890309"/>
    <n v="2.39085588890309E+16"/>
    <x v="252"/>
    <n v="92.2"/>
  </r>
  <r>
    <x v="2"/>
    <n v="63"/>
    <x v="0"/>
    <x v="0"/>
    <x v="1"/>
    <x v="3"/>
    <x v="0"/>
    <x v="7200"/>
    <x v="0"/>
    <x v="1"/>
    <n v="29.1669785894005"/>
    <n v="29.1669785894005"/>
    <n v="2916697858940050"/>
    <x v="5"/>
    <n v="7211"/>
    <s v="No"/>
    <x v="0"/>
    <n v="2245.86697506567"/>
    <n v="2.24586697506567E+16"/>
    <n v="25.3478055060998"/>
    <n v="2534780550609980"/>
    <x v="123"/>
    <n v="94.1"/>
  </r>
  <r>
    <x v="2"/>
    <n v="54"/>
    <x v="1"/>
    <x v="6"/>
    <x v="2"/>
    <x v="3"/>
    <x v="1"/>
    <x v="7201"/>
    <x v="0"/>
    <x v="0"/>
    <n v="29.158626399841999"/>
    <n v="29.158626399841999"/>
    <n v="2.9158626399842E+16"/>
    <x v="5"/>
    <n v="7212"/>
    <s v="No"/>
    <x v="0"/>
    <n v="2195.0687308776101"/>
    <n v="2.19506873087761E+16"/>
    <n v="23.9994551771623"/>
    <n v="2399945517716230"/>
    <x v="267"/>
    <n v="90.7"/>
  </r>
  <r>
    <x v="2"/>
    <n v="47"/>
    <x v="0"/>
    <x v="15"/>
    <x v="1"/>
    <x v="2"/>
    <x v="1"/>
    <x v="7202"/>
    <x v="1"/>
    <x v="1"/>
    <n v="29.1152977062122"/>
    <n v="2.91152977062122"/>
    <n v="2911529770621220"/>
    <x v="5"/>
    <n v="7213"/>
    <s v="No"/>
    <x v="0"/>
    <n v="199.31094376331799"/>
    <n v="1993109437633180"/>
    <n v="207.92154014294999"/>
    <n v="2.0792154014295E+16"/>
    <x v="85"/>
    <n v="89.4"/>
  </r>
  <r>
    <x v="2"/>
    <n v="51"/>
    <x v="1"/>
    <x v="9"/>
    <x v="1"/>
    <x v="0"/>
    <x v="1"/>
    <x v="7203"/>
    <x v="1"/>
    <x v="1"/>
    <n v="29.098725863400102"/>
    <n v="29.098725863400102"/>
    <n v="2.90987258634001E+16"/>
    <x v="5"/>
    <n v="7214"/>
    <s v="No"/>
    <x v="0"/>
    <n v="1675.24055561717"/>
    <n v="1.67524055561717E+16"/>
    <n v="173.905037405808"/>
    <n v="1.73905037405808E+16"/>
    <x v="612"/>
    <n v="88.6"/>
  </r>
  <r>
    <x v="2"/>
    <n v="69"/>
    <x v="0"/>
    <x v="12"/>
    <x v="1"/>
    <x v="0"/>
    <x v="3"/>
    <x v="7204"/>
    <x v="1"/>
    <x v="3"/>
    <n v="29.096178722070299"/>
    <n v="2.9096178722070301"/>
    <n v="2909617872207030"/>
    <x v="5"/>
    <n v="7215"/>
    <s v="No"/>
    <x v="0"/>
    <n v="184.687042866262"/>
    <n v="1846870428662620"/>
    <n v="232.94849557016099"/>
    <n v="2.32948495570161E+16"/>
    <x v="16"/>
    <n v="91.6"/>
  </r>
  <r>
    <x v="2"/>
    <n v="55"/>
    <x v="0"/>
    <x v="0"/>
    <x v="2"/>
    <x v="3"/>
    <x v="0"/>
    <x v="7205"/>
    <x v="1"/>
    <x v="3"/>
    <n v="29.0819426676494"/>
    <n v="29.0819426676494"/>
    <n v="2.90819426676494E+16"/>
    <x v="5"/>
    <n v="7216"/>
    <s v="No"/>
    <x v="0"/>
    <n v="2065.5288065908899"/>
    <n v="2.06552880659089E+16"/>
    <n v="235.317219753416"/>
    <n v="2.35317219753416E+16"/>
    <x v="289"/>
    <n v="99.7"/>
  </r>
  <r>
    <x v="2"/>
    <n v="66"/>
    <x v="1"/>
    <x v="8"/>
    <x v="1"/>
    <x v="2"/>
    <x v="3"/>
    <x v="7206"/>
    <x v="1"/>
    <x v="3"/>
    <n v="29.0790381954642"/>
    <n v="29.0790381954642"/>
    <n v="2.90790381954642E+16"/>
    <x v="5"/>
    <n v="7217"/>
    <s v="No"/>
    <x v="0"/>
    <n v="195.87045558156399"/>
    <n v="1958704555815640"/>
    <n v="192.525758282032"/>
    <n v="1.92525758282032E+16"/>
    <x v="247"/>
    <n v="95.4"/>
  </r>
  <r>
    <x v="2"/>
    <n v="56"/>
    <x v="0"/>
    <x v="5"/>
    <x v="2"/>
    <x v="3"/>
    <x v="0"/>
    <x v="7207"/>
    <x v="0"/>
    <x v="2"/>
    <n v="29.068201347963097"/>
    <n v="2.9068201347963099"/>
    <n v="2906820134796310"/>
    <x v="5"/>
    <n v="7218"/>
    <s v="No"/>
    <x v="0"/>
    <n v="241.640884122534"/>
    <n v="2416408841225340"/>
    <n v="28.6637947623428"/>
    <n v="2866379476234280"/>
    <x v="163"/>
    <n v="100.8"/>
  </r>
  <r>
    <x v="2"/>
    <n v="62"/>
    <x v="1"/>
    <x v="9"/>
    <x v="1"/>
    <x v="3"/>
    <x v="0"/>
    <x v="7208"/>
    <x v="1"/>
    <x v="3"/>
    <n v="29.065547257370298"/>
    <n v="2.9065547257370299"/>
    <n v="2906554725737030"/>
    <x v="5"/>
    <n v="7219"/>
    <s v="No"/>
    <x v="0"/>
    <n v="232.580585540192"/>
    <n v="2325805855401920"/>
    <n v="237.06501315914301"/>
    <n v="2.37065013159143E+16"/>
    <x v="44"/>
    <n v="95.9"/>
  </r>
  <r>
    <x v="2"/>
    <n v="61"/>
    <x v="0"/>
    <x v="2"/>
    <x v="2"/>
    <x v="3"/>
    <x v="0"/>
    <x v="7209"/>
    <x v="0"/>
    <x v="1"/>
    <n v="29.054640376115898"/>
    <n v="29.054640376115898"/>
    <n v="2.90546403761159E+16"/>
    <x v="5"/>
    <n v="7220"/>
    <s v="Si"/>
    <x v="1"/>
    <n v="25.277991316858898"/>
    <n v="252779913168589"/>
    <n v="25.3340976852223"/>
    <n v="2533409768522230"/>
    <x v="186"/>
    <n v="99.8"/>
  </r>
  <r>
    <x v="2"/>
    <n v="55"/>
    <x v="1"/>
    <x v="5"/>
    <x v="3"/>
    <x v="1"/>
    <x v="0"/>
    <x v="7210"/>
    <x v="1"/>
    <x v="1"/>
    <n v="29.0085455140436"/>
    <n v="29.0085455140436"/>
    <n v="2.90085455140436E+16"/>
    <x v="5"/>
    <n v="7221"/>
    <s v="No"/>
    <x v="0"/>
    <n v="2008.1649845950801"/>
    <n v="2.00816498459508E+16"/>
    <n v="207.54101213419401"/>
    <n v="2.07541012134194E+16"/>
    <x v="381"/>
    <n v="95.4"/>
  </r>
  <r>
    <x v="2"/>
    <n v="52"/>
    <x v="0"/>
    <x v="11"/>
    <x v="1"/>
    <x v="0"/>
    <x v="1"/>
    <x v="7211"/>
    <x v="0"/>
    <x v="1"/>
    <n v="29.007864296051199"/>
    <n v="2.90078642960512"/>
    <n v="2900786429605120"/>
    <x v="5"/>
    <n v="7222"/>
    <s v="No"/>
    <x v="0"/>
    <n v="226.76698231260201"/>
    <n v="2267669823126020"/>
    <n v="26.661423840795202"/>
    <n v="2666142384079520"/>
    <x v="205"/>
    <n v="88.2"/>
  </r>
  <r>
    <x v="2"/>
    <n v="43"/>
    <x v="0"/>
    <x v="2"/>
    <x v="1"/>
    <x v="0"/>
    <x v="2"/>
    <x v="7212"/>
    <x v="1"/>
    <x v="1"/>
    <n v="28.9991816831403"/>
    <n v="28.9991816831403"/>
    <n v="2.89991816831403E+16"/>
    <x v="5"/>
    <n v="7223"/>
    <s v="No"/>
    <x v="0"/>
    <n v="2051.7074913379902"/>
    <n v="2.05170749133799E+16"/>
    <n v="244.91834529651899"/>
    <n v="2.44918345296519E+16"/>
    <x v="107"/>
    <n v="91.6"/>
  </r>
  <r>
    <x v="2"/>
    <n v="59"/>
    <x v="1"/>
    <x v="5"/>
    <x v="1"/>
    <x v="2"/>
    <x v="0"/>
    <x v="7213"/>
    <x v="0"/>
    <x v="2"/>
    <n v="28.976104750468501"/>
    <n v="28.976104750468501"/>
    <n v="2.89761047504685E+16"/>
    <x v="5"/>
    <n v="7224"/>
    <s v="No"/>
    <x v="0"/>
    <n v="2192.4922150542902"/>
    <n v="2.19249221505429E+16"/>
    <n v="23.4016096718961"/>
    <n v="2340160967189610"/>
    <x v="293"/>
    <n v="89.6"/>
  </r>
  <r>
    <x v="2"/>
    <n v="74"/>
    <x v="1"/>
    <x v="0"/>
    <x v="2"/>
    <x v="0"/>
    <x v="3"/>
    <x v="7214"/>
    <x v="1"/>
    <x v="3"/>
    <n v="28.970760409791399"/>
    <n v="28.970760409791399"/>
    <n v="2.89707604097914E+16"/>
    <x v="5"/>
    <n v="7225"/>
    <s v="No"/>
    <x v="0"/>
    <n v="2041.6716796483699"/>
    <n v="2.04167167964837E+16"/>
    <n v="210.964587877235"/>
    <n v="2.10964587877235E+16"/>
    <x v="261"/>
    <n v="97.1"/>
  </r>
  <r>
    <x v="2"/>
    <n v="53"/>
    <x v="0"/>
    <x v="0"/>
    <x v="1"/>
    <x v="0"/>
    <x v="1"/>
    <x v="7215"/>
    <x v="1"/>
    <x v="3"/>
    <n v="28.964400391351298"/>
    <n v="2.8964400391351299"/>
    <n v="2896440039135130"/>
    <x v="5"/>
    <n v="7226"/>
    <s v="No"/>
    <x v="0"/>
    <n v="199.27290988132"/>
    <n v="1992729098813200"/>
    <n v="235.21360596963899"/>
    <n v="2.35213605969639E+16"/>
    <x v="94"/>
    <n v="89.6"/>
  </r>
  <r>
    <x v="2"/>
    <n v="63"/>
    <x v="0"/>
    <x v="0"/>
    <x v="2"/>
    <x v="3"/>
    <x v="0"/>
    <x v="7216"/>
    <x v="1"/>
    <x v="1"/>
    <n v="28.963008793634401"/>
    <n v="28.963008793634401"/>
    <n v="2.89630087936344E+16"/>
    <x v="5"/>
    <n v="7227"/>
    <s v="Si"/>
    <x v="1"/>
    <n v="2412.3282186398901"/>
    <n v="2.41232821863989E+16"/>
    <n v="26.6935677692531"/>
    <n v="2669356776925310"/>
    <x v="315"/>
    <n v="100.6"/>
  </r>
  <r>
    <x v="2"/>
    <n v="50"/>
    <x v="0"/>
    <x v="2"/>
    <x v="1"/>
    <x v="2"/>
    <x v="1"/>
    <x v="7217"/>
    <x v="1"/>
    <x v="1"/>
    <n v="28.9401371735208"/>
    <n v="28.9401371735208"/>
    <n v="2.89401371735208E+16"/>
    <x v="5"/>
    <n v="7228"/>
    <s v="No"/>
    <x v="0"/>
    <n v="1723.87124012156"/>
    <n v="1.72387124012156E+16"/>
    <n v="198.308263584841"/>
    <n v="1.98308263584841E+16"/>
    <x v="460"/>
    <n v="92.8"/>
  </r>
  <r>
    <x v="2"/>
    <n v="67"/>
    <x v="1"/>
    <x v="3"/>
    <x v="1"/>
    <x v="0"/>
    <x v="3"/>
    <x v="7218"/>
    <x v="0"/>
    <x v="1"/>
    <n v="28.9353175223516"/>
    <n v="28.9353175223516"/>
    <n v="2893531752235160"/>
    <x v="5"/>
    <n v="7229"/>
    <s v="Si"/>
    <x v="1"/>
    <n v="2060.5327681092499"/>
    <n v="2.06053276810925E+16"/>
    <n v="2.6208414832392202"/>
    <n v="262084148323922"/>
    <x v="139"/>
    <n v="98.7"/>
  </r>
  <r>
    <x v="2"/>
    <n v="59"/>
    <x v="1"/>
    <x v="0"/>
    <x v="1"/>
    <x v="3"/>
    <x v="0"/>
    <x v="7219"/>
    <x v="0"/>
    <x v="3"/>
    <n v="28.925672986812"/>
    <n v="2.8925672986812E-2"/>
    <n v="28925672986812"/>
    <x v="5"/>
    <n v="7230"/>
    <s v="No"/>
    <x v="0"/>
    <n v="233.40304447468"/>
    <n v="2334030444746800"/>
    <n v="25.914510082417401"/>
    <n v="2591451008241740"/>
    <x v="260"/>
    <n v="93.9"/>
  </r>
  <r>
    <x v="2"/>
    <n v="53"/>
    <x v="0"/>
    <x v="11"/>
    <x v="1"/>
    <x v="3"/>
    <x v="1"/>
    <x v="7220"/>
    <x v="0"/>
    <x v="1"/>
    <n v="28.882956390555702"/>
    <n v="2.8882956390555701"/>
    <n v="2888295639055570"/>
    <x v="5"/>
    <n v="7231"/>
    <s v="No"/>
    <x v="0"/>
    <n v="202.50230770258099"/>
    <n v="2025023077025810"/>
    <n v="23.1848379530385"/>
    <n v="2318483795303850"/>
    <x v="260"/>
    <n v="92.8"/>
  </r>
  <r>
    <x v="2"/>
    <n v="69"/>
    <x v="1"/>
    <x v="3"/>
    <x v="3"/>
    <x v="3"/>
    <x v="3"/>
    <x v="7221"/>
    <x v="0"/>
    <x v="3"/>
    <n v="28.877502601641801"/>
    <n v="28.877502601641801"/>
    <n v="2.88775026016418E+16"/>
    <x v="5"/>
    <n v="7232"/>
    <s v="No"/>
    <x v="0"/>
    <n v="207.67809507320601"/>
    <n v="2076780950732060"/>
    <n v="24.989632163635399"/>
    <n v="2498963216363540"/>
    <x v="336"/>
    <n v="94.5"/>
  </r>
  <r>
    <x v="2"/>
    <n v="44"/>
    <x v="0"/>
    <x v="0"/>
    <x v="1"/>
    <x v="2"/>
    <x v="2"/>
    <x v="7222"/>
    <x v="0"/>
    <x v="0"/>
    <n v="28.872283913723098"/>
    <n v="28.872283913723098"/>
    <n v="2.88722839137231E+16"/>
    <x v="5"/>
    <n v="7233"/>
    <s v="No"/>
    <x v="0"/>
    <n v="2209.5705895392198"/>
    <n v="2.20957058953922E+16"/>
    <n v="246.429316743333"/>
    <n v="2.46429316743333E+16"/>
    <x v="137"/>
    <n v="91.3"/>
  </r>
  <r>
    <x v="2"/>
    <n v="62"/>
    <x v="0"/>
    <x v="10"/>
    <x v="2"/>
    <x v="3"/>
    <x v="0"/>
    <x v="7223"/>
    <x v="1"/>
    <x v="1"/>
    <n v="28.832343121987599"/>
    <n v="28.832343121987599"/>
    <n v="2.88323431219876E+16"/>
    <x v="5"/>
    <n v="7234"/>
    <s v="No"/>
    <x v="0"/>
    <n v="1976.5632862754801"/>
    <n v="1.97656328627548E+16"/>
    <n v="241.16540514571301"/>
    <n v="2.41165405145713E+16"/>
    <x v="254"/>
    <n v="94.2"/>
  </r>
  <r>
    <x v="2"/>
    <n v="59"/>
    <x v="1"/>
    <x v="2"/>
    <x v="1"/>
    <x v="3"/>
    <x v="0"/>
    <x v="7224"/>
    <x v="1"/>
    <x v="3"/>
    <n v="28.805194502014398"/>
    <n v="28.805194502014398"/>
    <n v="2880519450201440"/>
    <x v="5"/>
    <n v="7235"/>
    <s v="No"/>
    <x v="0"/>
    <n v="2242.9981950321799"/>
    <n v="2.24299819503218E+16"/>
    <n v="240.01218861214099"/>
    <n v="2.40012188612141E+16"/>
    <x v="216"/>
    <n v="92.6"/>
  </r>
  <r>
    <x v="2"/>
    <n v="66"/>
    <x v="0"/>
    <x v="8"/>
    <x v="0"/>
    <x v="3"/>
    <x v="3"/>
    <x v="7225"/>
    <x v="1"/>
    <x v="3"/>
    <n v="28.7875473232607"/>
    <n v="28.7875473232607"/>
    <n v="2.87875473232607E+16"/>
    <x v="5"/>
    <n v="7236"/>
    <s v="Si"/>
    <x v="1"/>
    <n v="2442.0429262304001"/>
    <n v="2.4420429262304E+16"/>
    <n v="22.300424673037099"/>
    <n v="2230042467303710"/>
    <x v="308"/>
    <n v="105.3"/>
  </r>
  <r>
    <x v="2"/>
    <n v="62"/>
    <x v="1"/>
    <x v="6"/>
    <x v="1"/>
    <x v="1"/>
    <x v="0"/>
    <x v="7226"/>
    <x v="2"/>
    <x v="3"/>
    <n v="28.779873339344501"/>
    <n v="28.779873339344501"/>
    <n v="2.87798733393445E+16"/>
    <x v="5"/>
    <n v="7237"/>
    <s v="No"/>
    <x v="0"/>
    <n v="19.8038687509497"/>
    <n v="198038687509497"/>
    <n v="23.099991876170101"/>
    <n v="2309999187617010"/>
    <x v="130"/>
    <n v="91.9"/>
  </r>
  <r>
    <x v="2"/>
    <n v="60"/>
    <x v="0"/>
    <x v="4"/>
    <x v="1"/>
    <x v="0"/>
    <x v="0"/>
    <x v="7227"/>
    <x v="1"/>
    <x v="3"/>
    <n v="28.771996720506699"/>
    <n v="28.771996720506699"/>
    <n v="2.87719967205067E+16"/>
    <x v="5"/>
    <n v="7238"/>
    <s v="No"/>
    <x v="0"/>
    <n v="2065.6017903635502"/>
    <n v="2.06560179036355E+16"/>
    <n v="225.643213817055"/>
    <n v="2.25643213817055E+16"/>
    <x v="270"/>
    <n v="96"/>
  </r>
  <r>
    <x v="2"/>
    <n v="54"/>
    <x v="0"/>
    <x v="5"/>
    <x v="1"/>
    <x v="2"/>
    <x v="1"/>
    <x v="7228"/>
    <x v="1"/>
    <x v="3"/>
    <n v="28.751531373661901"/>
    <n v="28.751531373661901"/>
    <n v="2.87515313736619E+16"/>
    <x v="5"/>
    <n v="7239"/>
    <s v="No"/>
    <x v="0"/>
    <n v="1969.4341714130601"/>
    <n v="1.96943417141306E+16"/>
    <n v="226.951142832676"/>
    <n v="2.26951142832676E+16"/>
    <x v="149"/>
    <n v="91.3"/>
  </r>
  <r>
    <x v="2"/>
    <n v="48"/>
    <x v="1"/>
    <x v="9"/>
    <x v="1"/>
    <x v="3"/>
    <x v="1"/>
    <x v="7229"/>
    <x v="0"/>
    <x v="1"/>
    <n v="28.7427121422615"/>
    <n v="28.7427121422615"/>
    <n v="2.87427121422615E+16"/>
    <x v="5"/>
    <n v="7240"/>
    <s v="No"/>
    <x v="0"/>
    <n v="2147.78203005049"/>
    <n v="2.14778203005049E+16"/>
    <n v="243.40649409380401"/>
    <n v="2.43406494093804E+16"/>
    <x v="22"/>
    <n v="90.6"/>
  </r>
  <r>
    <x v="2"/>
    <n v="67"/>
    <x v="0"/>
    <x v="15"/>
    <x v="2"/>
    <x v="3"/>
    <x v="3"/>
    <x v="7230"/>
    <x v="0"/>
    <x v="1"/>
    <n v="28.738211685204199"/>
    <n v="2.8738211685204198"/>
    <n v="2873821168520420"/>
    <x v="5"/>
    <n v="7241"/>
    <s v="Si"/>
    <x v="1"/>
    <n v="231.227549114818"/>
    <n v="2312275491148180"/>
    <n v="287.460286833819"/>
    <n v="2.87460286833819E+16"/>
    <x v="376"/>
    <n v="98.1"/>
  </r>
  <r>
    <x v="2"/>
    <n v="59"/>
    <x v="1"/>
    <x v="6"/>
    <x v="1"/>
    <x v="3"/>
    <x v="0"/>
    <x v="7231"/>
    <x v="0"/>
    <x v="1"/>
    <n v="28.6987887683601"/>
    <n v="28.6987887683601"/>
    <n v="2.86987887683601E+16"/>
    <x v="5"/>
    <n v="7242"/>
    <s v="No"/>
    <x v="0"/>
    <n v="230.584930027615"/>
    <n v="2305849300276150"/>
    <n v="3.0000000000000001E-12"/>
    <n v="300"/>
    <x v="15"/>
    <n v="97.7"/>
  </r>
  <r>
    <x v="2"/>
    <n v="51"/>
    <x v="1"/>
    <x v="9"/>
    <x v="1"/>
    <x v="3"/>
    <x v="1"/>
    <x v="7232"/>
    <x v="0"/>
    <x v="3"/>
    <n v="28.694550021435901"/>
    <n v="28.694550021435901"/>
    <n v="2.86945500214359E+16"/>
    <x v="5"/>
    <n v="7243"/>
    <s v="No"/>
    <x v="0"/>
    <n v="2215.3399894591798"/>
    <n v="2.21533998945918E+16"/>
    <n v="260.268749320577"/>
    <n v="2.60268749320577E+16"/>
    <x v="194"/>
    <n v="90.8"/>
  </r>
  <r>
    <x v="2"/>
    <n v="67"/>
    <x v="1"/>
    <x v="5"/>
    <x v="1"/>
    <x v="0"/>
    <x v="3"/>
    <x v="7233"/>
    <x v="1"/>
    <x v="1"/>
    <n v="28.689136666197399"/>
    <n v="28.689136666197399"/>
    <n v="2868913666619740"/>
    <x v="5"/>
    <n v="7244"/>
    <s v="No"/>
    <x v="0"/>
    <n v="186.556067675836"/>
    <n v="1865560676758360"/>
    <n v="20.8271496511009"/>
    <n v="2082714965110090"/>
    <x v="203"/>
    <n v="91.2"/>
  </r>
  <r>
    <x v="2"/>
    <n v="62"/>
    <x v="0"/>
    <x v="16"/>
    <x v="1"/>
    <x v="1"/>
    <x v="0"/>
    <x v="7234"/>
    <x v="2"/>
    <x v="1"/>
    <n v="28.670139095823"/>
    <n v="28.670139095823"/>
    <n v="2.8670139095823E+16"/>
    <x v="5"/>
    <n v="7245"/>
    <s v="No"/>
    <x v="0"/>
    <n v="1449.84582479705"/>
    <n v="1.44984582479705E+16"/>
    <n v="0.19839034383359"/>
    <n v="19839034383359"/>
    <x v="40"/>
    <n v="88.3"/>
  </r>
  <r>
    <x v="2"/>
    <n v="65"/>
    <x v="0"/>
    <x v="9"/>
    <x v="3"/>
    <x v="3"/>
    <x v="3"/>
    <x v="7235"/>
    <x v="1"/>
    <x v="1"/>
    <n v="28.646512794051297"/>
    <n v="0.28646512794051299"/>
    <n v="286465127940513"/>
    <x v="5"/>
    <n v="7246"/>
    <s v="Si"/>
    <x v="1"/>
    <n v="2270.4656072831699"/>
    <n v="2.27046560728317E+16"/>
    <n v="251.66746286000401"/>
    <n v="2.51667462860004E+16"/>
    <x v="116"/>
    <n v="100.4"/>
  </r>
  <r>
    <x v="2"/>
    <n v="63"/>
    <x v="0"/>
    <x v="9"/>
    <x v="1"/>
    <x v="2"/>
    <x v="0"/>
    <x v="7236"/>
    <x v="1"/>
    <x v="3"/>
    <n v="28.645961347296701"/>
    <n v="28.645961347296701"/>
    <n v="2.86459613472967E+16"/>
    <x v="5"/>
    <n v="7247"/>
    <s v="No"/>
    <x v="0"/>
    <n v="1959.8816998233201"/>
    <n v="1.95988169982332E+16"/>
    <n v="229.90381641606001"/>
    <n v="2.2990381641606E+16"/>
    <x v="360"/>
    <n v="96.5"/>
  </r>
  <r>
    <x v="2"/>
    <n v="71"/>
    <x v="1"/>
    <x v="5"/>
    <x v="2"/>
    <x v="3"/>
    <x v="3"/>
    <x v="7237"/>
    <x v="0"/>
    <x v="1"/>
    <n v="28.638497201757598"/>
    <n v="28.638497201757598"/>
    <n v="2.86384972017576E+16"/>
    <x v="5"/>
    <n v="7248"/>
    <s v="No"/>
    <x v="0"/>
    <n v="212.07560260426601"/>
    <n v="2120756026042660"/>
    <n v="27.6294346599182"/>
    <n v="2762943465991820"/>
    <x v="310"/>
    <n v="107.7"/>
  </r>
  <r>
    <x v="2"/>
    <n v="47"/>
    <x v="0"/>
    <x v="5"/>
    <x v="1"/>
    <x v="0"/>
    <x v="1"/>
    <x v="7238"/>
    <x v="0"/>
    <x v="2"/>
    <n v="28.633030520584001"/>
    <n v="28.633030520584001"/>
    <n v="2.8633030520584E+16"/>
    <x v="5"/>
    <n v="7249"/>
    <s v="No"/>
    <x v="0"/>
    <n v="2436.4777487423999"/>
    <n v="2.4364777487424E+16"/>
    <n v="25.806299985556901"/>
    <n v="2580629998555690"/>
    <x v="145"/>
    <n v="96.5"/>
  </r>
  <r>
    <x v="2"/>
    <n v="64"/>
    <x v="0"/>
    <x v="9"/>
    <x v="1"/>
    <x v="2"/>
    <x v="0"/>
    <x v="7239"/>
    <x v="2"/>
    <x v="3"/>
    <n v="28.578670814615599"/>
    <n v="28.578670814615599"/>
    <n v="2.85786708146156E+16"/>
    <x v="5"/>
    <n v="7250"/>
    <s v="No"/>
    <x v="0"/>
    <n v="1734.8482190487"/>
    <n v="1.7348482190487E+16"/>
    <n v="17.4460948899358"/>
    <n v="1744609488993580"/>
    <x v="391"/>
    <n v="90.6"/>
  </r>
  <r>
    <x v="2"/>
    <n v="42"/>
    <x v="1"/>
    <x v="17"/>
    <x v="1"/>
    <x v="3"/>
    <x v="2"/>
    <x v="7240"/>
    <x v="0"/>
    <x v="3"/>
    <n v="28.543005930796301"/>
    <n v="28.543005930796301"/>
    <n v="2.85430059307963E+16"/>
    <x v="5"/>
    <n v="7251"/>
    <s v="Si"/>
    <x v="1"/>
    <n v="2353.41462669975"/>
    <n v="2.35341462669975E+16"/>
    <n v="278.85780205783402"/>
    <n v="2.78857802057834E+16"/>
    <x v="22"/>
    <n v="93.5"/>
  </r>
  <r>
    <x v="2"/>
    <n v="55"/>
    <x v="0"/>
    <x v="8"/>
    <x v="0"/>
    <x v="3"/>
    <x v="0"/>
    <x v="7241"/>
    <x v="0"/>
    <x v="1"/>
    <n v="28.537652789713501"/>
    <n v="28.537652789713501"/>
    <n v="2.85376527897135E+16"/>
    <x v="5"/>
    <n v="7252"/>
    <s v="No"/>
    <x v="0"/>
    <n v="232.67840171334799"/>
    <n v="2326784017133480"/>
    <n v="252.575669418578"/>
    <n v="2.52575669418578E+16"/>
    <x v="400"/>
    <n v="96.4"/>
  </r>
  <r>
    <x v="2"/>
    <n v="54"/>
    <x v="1"/>
    <x v="5"/>
    <x v="1"/>
    <x v="2"/>
    <x v="1"/>
    <x v="7242"/>
    <x v="0"/>
    <x v="0"/>
    <n v="28.527189864219299"/>
    <n v="28.527189864219299"/>
    <n v="2.85271898642193E+16"/>
    <x v="5"/>
    <n v="7253"/>
    <s v="No"/>
    <x v="0"/>
    <n v="2105.58465755113"/>
    <n v="2.10558465755113E+16"/>
    <n v="275.55078873578799"/>
    <n v="2.75550788735788E+16"/>
    <x v="71"/>
    <n v="87.9"/>
  </r>
  <r>
    <x v="2"/>
    <n v="45"/>
    <x v="1"/>
    <x v="9"/>
    <x v="3"/>
    <x v="3"/>
    <x v="1"/>
    <x v="7243"/>
    <x v="1"/>
    <x v="1"/>
    <n v="28.514432691349601"/>
    <n v="28.514432691349601"/>
    <n v="2.85144326913496E+16"/>
    <x v="5"/>
    <n v="7254"/>
    <s v="No"/>
    <x v="0"/>
    <n v="2218.2949228173702"/>
    <n v="2.21829492281737E+16"/>
    <n v="251.06459185164101"/>
    <n v="2.51064591851641E+16"/>
    <x v="102"/>
    <n v="92.3"/>
  </r>
  <r>
    <x v="2"/>
    <n v="58"/>
    <x v="1"/>
    <x v="8"/>
    <x v="1"/>
    <x v="3"/>
    <x v="0"/>
    <x v="7244"/>
    <x v="0"/>
    <x v="3"/>
    <n v="28.480230915494296"/>
    <n v="0.28480230915494298"/>
    <n v="284802309154943"/>
    <x v="5"/>
    <n v="7255"/>
    <s v="No"/>
    <x v="0"/>
    <n v="2012.47990428401"/>
    <n v="2.01247990428401E+16"/>
    <n v="20.501446857080602"/>
    <n v="2050144685708060"/>
    <x v="286"/>
    <n v="93.5"/>
  </r>
  <r>
    <x v="2"/>
    <n v="57"/>
    <x v="1"/>
    <x v="3"/>
    <x v="1"/>
    <x v="0"/>
    <x v="0"/>
    <x v="7245"/>
    <x v="0"/>
    <x v="0"/>
    <n v="28.4035698084346"/>
    <n v="28.4035698084346"/>
    <n v="2.84035698084346E+16"/>
    <x v="5"/>
    <n v="7256"/>
    <s v="No"/>
    <x v="0"/>
    <n v="2330.61037585342"/>
    <n v="2.33061037585342E+16"/>
    <n v="214.139091966519"/>
    <n v="2.14139091966519E+16"/>
    <x v="201"/>
    <n v="96"/>
  </r>
  <r>
    <x v="2"/>
    <n v="58"/>
    <x v="0"/>
    <x v="8"/>
    <x v="1"/>
    <x v="2"/>
    <x v="0"/>
    <x v="7246"/>
    <x v="2"/>
    <x v="3"/>
    <n v="28.383960356758799"/>
    <n v="0.28383960356758797"/>
    <n v="283839603567588"/>
    <x v="5"/>
    <n v="7257"/>
    <s v="No"/>
    <x v="0"/>
    <n v="2039.1643671024599"/>
    <n v="2.03916436710246E+16"/>
    <n v="20.642248674902099"/>
    <n v="2064224867490210"/>
    <x v="260"/>
    <n v="94.4"/>
  </r>
  <r>
    <x v="2"/>
    <n v="68"/>
    <x v="1"/>
    <x v="9"/>
    <x v="3"/>
    <x v="2"/>
    <x v="3"/>
    <x v="7247"/>
    <x v="0"/>
    <x v="3"/>
    <n v="28.346499098553601"/>
    <n v="0.28346499098553601"/>
    <n v="283464990985536"/>
    <x v="5"/>
    <n v="7258"/>
    <s v="No"/>
    <x v="0"/>
    <n v="2194.1511815848098"/>
    <n v="2.19415118158481E+16"/>
    <n v="240.17211061787501"/>
    <n v="2.40172110617875E+16"/>
    <x v="309"/>
    <n v="94"/>
  </r>
  <r>
    <x v="2"/>
    <n v="60"/>
    <x v="1"/>
    <x v="0"/>
    <x v="1"/>
    <x v="3"/>
    <x v="0"/>
    <x v="7248"/>
    <x v="0"/>
    <x v="1"/>
    <n v="28.339274064818699"/>
    <n v="28.339274064818699"/>
    <n v="2.83392740648187E+16"/>
    <x v="5"/>
    <n v="7259"/>
    <s v="No"/>
    <x v="0"/>
    <n v="237.82730312387801"/>
    <n v="2378273031238780"/>
    <n v="243.37472738267601"/>
    <n v="2.43374727382676E+16"/>
    <x v="406"/>
    <n v="88.5"/>
  </r>
  <r>
    <x v="2"/>
    <n v="60"/>
    <x v="1"/>
    <x v="15"/>
    <x v="1"/>
    <x v="0"/>
    <x v="0"/>
    <x v="7249"/>
    <x v="1"/>
    <x v="3"/>
    <n v="28.334273413548999"/>
    <n v="28.334273413548999"/>
    <n v="2833427341354900"/>
    <x v="5"/>
    <n v="7260"/>
    <s v="No"/>
    <x v="0"/>
    <n v="2183.5803065881501"/>
    <n v="2.18358030658815E+16"/>
    <n v="196.030660948367"/>
    <n v="1.96030660948367E+16"/>
    <x v="205"/>
    <n v="94.1"/>
  </r>
  <r>
    <x v="2"/>
    <n v="64"/>
    <x v="0"/>
    <x v="6"/>
    <x v="1"/>
    <x v="2"/>
    <x v="0"/>
    <x v="7250"/>
    <x v="1"/>
    <x v="3"/>
    <n v="28.290804264316904"/>
    <n v="2.8290804264316902"/>
    <n v="2829080426431690"/>
    <x v="5"/>
    <n v="7261"/>
    <s v="No"/>
    <x v="0"/>
    <n v="1967.90533090698"/>
    <n v="1.96790533090698E+16"/>
    <n v="19.555979245520501"/>
    <n v="1955597924552050"/>
    <x v="159"/>
    <n v="92.9"/>
  </r>
  <r>
    <x v="2"/>
    <n v="67"/>
    <x v="0"/>
    <x v="7"/>
    <x v="2"/>
    <x v="3"/>
    <x v="3"/>
    <x v="7251"/>
    <x v="0"/>
    <x v="1"/>
    <n v="28.264427500247802"/>
    <n v="2.8264427500247802"/>
    <n v="2826442750024780"/>
    <x v="5"/>
    <n v="7262"/>
    <s v="No"/>
    <x v="0"/>
    <n v="2289.0072742492698"/>
    <n v="2.28900727424927E+16"/>
    <n v="0.25302178842171003"/>
    <n v="25302178842171"/>
    <x v="399"/>
    <n v="98.9"/>
  </r>
  <r>
    <x v="2"/>
    <n v="50"/>
    <x v="1"/>
    <x v="2"/>
    <x v="0"/>
    <x v="2"/>
    <x v="1"/>
    <x v="7252"/>
    <x v="0"/>
    <x v="2"/>
    <n v="28.2637658330327"/>
    <n v="28.2637658330327"/>
    <n v="2.82637658330327E+16"/>
    <x v="5"/>
    <n v="7263"/>
    <s v="Si"/>
    <x v="1"/>
    <n v="209.269716551274"/>
    <n v="2092697165512740"/>
    <n v="257.595143948969"/>
    <n v="2.57595143948969E+16"/>
    <x v="311"/>
    <n v="93"/>
  </r>
  <r>
    <x v="2"/>
    <n v="49"/>
    <x v="1"/>
    <x v="8"/>
    <x v="3"/>
    <x v="3"/>
    <x v="1"/>
    <x v="7253"/>
    <x v="1"/>
    <x v="1"/>
    <n v="28.2376967164045"/>
    <n v="2.8237696716404499"/>
    <n v="2823769671640450"/>
    <x v="5"/>
    <n v="7264"/>
    <s v="No"/>
    <x v="0"/>
    <n v="2111.8751828542199"/>
    <n v="2.11187518285422E+16"/>
    <n v="28.272625036295999"/>
    <n v="2827262503629600"/>
    <x v="85"/>
    <n v="93"/>
  </r>
  <r>
    <x v="2"/>
    <n v="54"/>
    <x v="0"/>
    <x v="5"/>
    <x v="1"/>
    <x v="1"/>
    <x v="1"/>
    <x v="7254"/>
    <x v="1"/>
    <x v="0"/>
    <n v="28.207705896445901"/>
    <n v="28.207705896445901"/>
    <n v="2.82077058964459E+16"/>
    <x v="5"/>
    <n v="7265"/>
    <s v="No"/>
    <x v="0"/>
    <n v="180.41764085802799"/>
    <n v="1804176408580280"/>
    <n v="198.657634597444"/>
    <n v="1.98657634597444E+16"/>
    <x v="168"/>
    <n v="85.6"/>
  </r>
  <r>
    <x v="2"/>
    <n v="56"/>
    <x v="0"/>
    <x v="17"/>
    <x v="3"/>
    <x v="2"/>
    <x v="0"/>
    <x v="7255"/>
    <x v="1"/>
    <x v="1"/>
    <n v="28.190445092779999"/>
    <n v="28.190445092779999"/>
    <n v="2.819044509278E+16"/>
    <x v="5"/>
    <n v="7266"/>
    <s v="No"/>
    <x v="0"/>
    <n v="1902.9372174959401"/>
    <n v="1.90293721749594E+16"/>
    <n v="20.5748846140552"/>
    <n v="2057488461405520"/>
    <x v="302"/>
    <n v="95.8"/>
  </r>
  <r>
    <x v="2"/>
    <n v="56"/>
    <x v="0"/>
    <x v="13"/>
    <x v="1"/>
    <x v="3"/>
    <x v="0"/>
    <x v="7256"/>
    <x v="0"/>
    <x v="0"/>
    <n v="28.157045000421402"/>
    <n v="28.157045000421402"/>
    <n v="2.81570450004214E+16"/>
    <x v="5"/>
    <n v="7267"/>
    <s v="No"/>
    <x v="0"/>
    <n v="2002.0817864942201"/>
    <n v="2.00208178649422E+16"/>
    <n v="24.121847093554901"/>
    <n v="2412184709355490"/>
    <x v="358"/>
    <n v="96.5"/>
  </r>
  <r>
    <x v="2"/>
    <n v="52"/>
    <x v="1"/>
    <x v="8"/>
    <x v="3"/>
    <x v="3"/>
    <x v="1"/>
    <x v="7257"/>
    <x v="0"/>
    <x v="1"/>
    <n v="28.152949780634302"/>
    <n v="28.152949780634302"/>
    <n v="2.81529497806343E+16"/>
    <x v="5"/>
    <n v="7268"/>
    <s v="No"/>
    <x v="0"/>
    <n v="231.608707194554"/>
    <n v="2316087071945540"/>
    <n v="26.165346418351099"/>
    <n v="2616534641835110"/>
    <x v="236"/>
    <n v="96"/>
  </r>
  <r>
    <x v="2"/>
    <n v="57"/>
    <x v="1"/>
    <x v="5"/>
    <x v="2"/>
    <x v="3"/>
    <x v="0"/>
    <x v="7258"/>
    <x v="0"/>
    <x v="2"/>
    <n v="28.151737867863197"/>
    <n v="2.8151737867863198"/>
    <n v="2815173786786320"/>
    <x v="5"/>
    <n v="7269"/>
    <s v="No"/>
    <x v="0"/>
    <n v="223.17691124706701"/>
    <n v="2231769112470670"/>
    <n v="242.50620270585901"/>
    <n v="2.42506202705859E+16"/>
    <x v="305"/>
    <n v="90.7"/>
  </r>
  <r>
    <x v="2"/>
    <n v="49"/>
    <x v="0"/>
    <x v="0"/>
    <x v="1"/>
    <x v="1"/>
    <x v="1"/>
    <x v="7259"/>
    <x v="1"/>
    <x v="2"/>
    <n v="28.117589283447902"/>
    <n v="2.8117589283447901"/>
    <n v="2811758928344790"/>
    <x v="5"/>
    <n v="7270"/>
    <s v="No"/>
    <x v="0"/>
    <n v="2042.6481115382801"/>
    <n v="2.04264811153828E+16"/>
    <n v="260.947226682517"/>
    <n v="2.60947226682517E+16"/>
    <x v="29"/>
    <n v="90.9"/>
  </r>
  <r>
    <x v="2"/>
    <n v="52"/>
    <x v="1"/>
    <x v="5"/>
    <x v="3"/>
    <x v="2"/>
    <x v="1"/>
    <x v="7260"/>
    <x v="1"/>
    <x v="0"/>
    <n v="28.116590856862601"/>
    <n v="2.81165908568626"/>
    <n v="2811659085686260"/>
    <x v="5"/>
    <n v="7271"/>
    <s v="No"/>
    <x v="0"/>
    <n v="2141.14896715739"/>
    <n v="2.14114896715739E+16"/>
    <n v="217.88424924056099"/>
    <n v="2.17884249240561E+16"/>
    <x v="218"/>
    <n v="88.1"/>
  </r>
  <r>
    <x v="2"/>
    <n v="61"/>
    <x v="0"/>
    <x v="9"/>
    <x v="1"/>
    <x v="2"/>
    <x v="0"/>
    <x v="7261"/>
    <x v="2"/>
    <x v="3"/>
    <n v="28.085813247965"/>
    <n v="28.085813247965"/>
    <n v="2.8085813247965E+16"/>
    <x v="5"/>
    <n v="7272"/>
    <s v="No"/>
    <x v="0"/>
    <n v="207.34877485751599"/>
    <n v="2073487748575160"/>
    <n v="19.798760387942799"/>
    <n v="1979876038794280"/>
    <x v="183"/>
    <n v="90.5"/>
  </r>
  <r>
    <x v="2"/>
    <n v="57"/>
    <x v="0"/>
    <x v="0"/>
    <x v="1"/>
    <x v="3"/>
    <x v="0"/>
    <x v="7262"/>
    <x v="0"/>
    <x v="3"/>
    <n v="28.075125461445499"/>
    <n v="28.075125461445499"/>
    <n v="2.80751254614455E+16"/>
    <x v="5"/>
    <n v="7273"/>
    <s v="No"/>
    <x v="0"/>
    <n v="2161.7438406862002"/>
    <n v="2.1617438406862E+16"/>
    <n v="209.22191367804899"/>
    <n v="2.09221913678049E+16"/>
    <x v="200"/>
    <n v="95.7"/>
  </r>
  <r>
    <x v="2"/>
    <n v="63"/>
    <x v="0"/>
    <x v="5"/>
    <x v="1"/>
    <x v="3"/>
    <x v="0"/>
    <x v="7263"/>
    <x v="1"/>
    <x v="3"/>
    <n v="28.0166953886546"/>
    <n v="28.0166953886546"/>
    <n v="2.80166953886546E+16"/>
    <x v="5"/>
    <n v="7274"/>
    <s v="No"/>
    <x v="0"/>
    <n v="2279.8943080599602"/>
    <n v="2.27989430805996E+16"/>
    <n v="265.71678620025199"/>
    <n v="2.65716786200252E+16"/>
    <x v="370"/>
    <n v="98.1"/>
  </r>
  <r>
    <x v="2"/>
    <n v="71"/>
    <x v="0"/>
    <x v="9"/>
    <x v="2"/>
    <x v="0"/>
    <x v="3"/>
    <x v="7264"/>
    <x v="1"/>
    <x v="3"/>
    <n v="27.9886421136897"/>
    <n v="27.9886421136897"/>
    <n v="2.79886421136897E+16"/>
    <x v="5"/>
    <n v="7275"/>
    <s v="No"/>
    <x v="0"/>
    <n v="2082.55464382118"/>
    <n v="2.08255464382118E+16"/>
    <n v="22.7869543383616"/>
    <n v="2278695433836160"/>
    <x v="472"/>
    <n v="104.1"/>
  </r>
  <r>
    <x v="2"/>
    <n v="48"/>
    <x v="0"/>
    <x v="2"/>
    <x v="3"/>
    <x v="0"/>
    <x v="1"/>
    <x v="7265"/>
    <x v="0"/>
    <x v="2"/>
    <n v="27.919112597747301"/>
    <n v="27.919112597747301"/>
    <n v="2.79191125977473E+16"/>
    <x v="5"/>
    <n v="7276"/>
    <s v="No"/>
    <x v="0"/>
    <n v="220.464132857387"/>
    <n v="2204641328573870"/>
    <n v="233.47719774695199"/>
    <n v="2.33477197746952E+16"/>
    <x v="270"/>
    <n v="97.3"/>
  </r>
  <r>
    <x v="2"/>
    <n v="44"/>
    <x v="1"/>
    <x v="6"/>
    <x v="1"/>
    <x v="2"/>
    <x v="2"/>
    <x v="7266"/>
    <x v="0"/>
    <x v="2"/>
    <n v="27.917764328983498"/>
    <n v="27.917764328983498"/>
    <n v="2.79177643289835E+16"/>
    <x v="5"/>
    <n v="7277"/>
    <s v="No"/>
    <x v="0"/>
    <n v="1802.45104736089"/>
    <n v="1.80245104736089E+16"/>
    <n v="17.357804985880701"/>
    <n v="1735780498588070"/>
    <x v="45"/>
    <n v="82.5"/>
  </r>
  <r>
    <x v="2"/>
    <n v="51"/>
    <x v="0"/>
    <x v="5"/>
    <x v="2"/>
    <x v="3"/>
    <x v="1"/>
    <x v="7267"/>
    <x v="0"/>
    <x v="0"/>
    <n v="27.895418352320501"/>
    <n v="27.895418352320501"/>
    <n v="2.78954183523205E+16"/>
    <x v="5"/>
    <n v="7278"/>
    <s v="No"/>
    <x v="0"/>
    <n v="2072.5692958169998"/>
    <n v="2.072569295817E+16"/>
    <n v="25.608283376735699"/>
    <n v="2560828337673570"/>
    <x v="168"/>
    <n v="89.8"/>
  </r>
  <r>
    <x v="2"/>
    <n v="56"/>
    <x v="1"/>
    <x v="2"/>
    <x v="3"/>
    <x v="0"/>
    <x v="0"/>
    <x v="7268"/>
    <x v="0"/>
    <x v="0"/>
    <n v="27.859368333747302"/>
    <n v="27.859368333747302"/>
    <n v="2.78593683337473E+16"/>
    <x v="5"/>
    <n v="7279"/>
    <s v="No"/>
    <x v="0"/>
    <n v="211.87076540891101"/>
    <n v="2118707654089110"/>
    <n v="221.97777896015199"/>
    <n v="2.21977778960152E+16"/>
    <x v="416"/>
    <n v="94.4"/>
  </r>
  <r>
    <x v="2"/>
    <n v="44"/>
    <x v="1"/>
    <x v="0"/>
    <x v="1"/>
    <x v="0"/>
    <x v="2"/>
    <x v="7269"/>
    <x v="0"/>
    <x v="0"/>
    <n v="27.845573857698199"/>
    <n v="2.78455738576982"/>
    <n v="2784557385769820"/>
    <x v="5"/>
    <n v="7280"/>
    <s v="No"/>
    <x v="0"/>
    <n v="241.019836131414"/>
    <n v="2410198361314140"/>
    <n v="235.508812650332"/>
    <n v="2.35508812650332E+16"/>
    <x v="84"/>
    <n v="89.3"/>
  </r>
  <r>
    <x v="2"/>
    <n v="57"/>
    <x v="1"/>
    <x v="3"/>
    <x v="1"/>
    <x v="3"/>
    <x v="0"/>
    <x v="7270"/>
    <x v="0"/>
    <x v="1"/>
    <n v="27.769652921822299"/>
    <n v="27.769652921822299"/>
    <n v="2.77696529218223E+16"/>
    <x v="5"/>
    <n v="7281"/>
    <s v="No"/>
    <x v="0"/>
    <n v="215.94010857717501"/>
    <n v="2159401085771750"/>
    <n v="242.86540918404299"/>
    <n v="2.42865409184043E+16"/>
    <x v="416"/>
    <n v="92.1"/>
  </r>
  <r>
    <x v="2"/>
    <n v="55"/>
    <x v="1"/>
    <x v="11"/>
    <x v="3"/>
    <x v="3"/>
    <x v="0"/>
    <x v="7271"/>
    <x v="0"/>
    <x v="1"/>
    <n v="27.732770428520801"/>
    <n v="27.732770428520801"/>
    <n v="2.77327704285208E+16"/>
    <x v="5"/>
    <n v="7282"/>
    <s v="No"/>
    <x v="0"/>
    <n v="200.40587325468601"/>
    <n v="2004058732546860"/>
    <n v="21.252236501881001"/>
    <n v="2125223650188100"/>
    <x v="350"/>
    <n v="93.5"/>
  </r>
  <r>
    <x v="2"/>
    <n v="49"/>
    <x v="1"/>
    <x v="5"/>
    <x v="1"/>
    <x v="3"/>
    <x v="1"/>
    <x v="7272"/>
    <x v="0"/>
    <x v="0"/>
    <n v="27.7303594982459"/>
    <n v="27.7303594982459"/>
    <n v="2.77303594982459E+16"/>
    <x v="5"/>
    <n v="7283"/>
    <s v="Si"/>
    <x v="1"/>
    <n v="2308.9189615783898"/>
    <n v="2.30891896157839E+16"/>
    <n v="29.063457886485399"/>
    <n v="2906345788648540"/>
    <x v="25"/>
    <n v="95.3"/>
  </r>
  <r>
    <x v="2"/>
    <n v="57"/>
    <x v="0"/>
    <x v="15"/>
    <x v="3"/>
    <x v="0"/>
    <x v="0"/>
    <x v="7273"/>
    <x v="0"/>
    <x v="1"/>
    <n v="27.722534686242398"/>
    <n v="2.7722534686242399"/>
    <n v="2772253468624240"/>
    <x v="5"/>
    <n v="7284"/>
    <s v="No"/>
    <x v="0"/>
    <n v="1818.25975174107"/>
    <n v="1.81825975174107E+16"/>
    <n v="198.29239183964"/>
    <n v="1.9829239183964E+16"/>
    <x v="75"/>
    <n v="94.4"/>
  </r>
  <r>
    <x v="2"/>
    <n v="65"/>
    <x v="0"/>
    <x v="17"/>
    <x v="0"/>
    <x v="3"/>
    <x v="3"/>
    <x v="7274"/>
    <x v="1"/>
    <x v="0"/>
    <n v="27.6954300901123"/>
    <n v="2.7695430090112301"/>
    <n v="2769543009011230"/>
    <x v="5"/>
    <n v="7285"/>
    <s v="No"/>
    <x v="0"/>
    <n v="2145.23884698948"/>
    <n v="2.14523884698948E+16"/>
    <n v="203.433288270688"/>
    <n v="2.03433288270688E+16"/>
    <x v="436"/>
    <n v="97.8"/>
  </r>
  <r>
    <x v="2"/>
    <n v="55"/>
    <x v="1"/>
    <x v="0"/>
    <x v="3"/>
    <x v="3"/>
    <x v="0"/>
    <x v="7275"/>
    <x v="0"/>
    <x v="0"/>
    <n v="27.660505944389499"/>
    <n v="2.76605059443895"/>
    <n v="2766050594438950"/>
    <x v="5"/>
    <n v="7286"/>
    <s v="No"/>
    <x v="0"/>
    <n v="2164.7081291048798"/>
    <n v="2.16470812910488E+16"/>
    <n v="23.871314677683401"/>
    <n v="2387131467768340"/>
    <x v="224"/>
    <n v="95.2"/>
  </r>
  <r>
    <x v="2"/>
    <n v="69"/>
    <x v="1"/>
    <x v="9"/>
    <x v="3"/>
    <x v="3"/>
    <x v="3"/>
    <x v="7276"/>
    <x v="1"/>
    <x v="3"/>
    <n v="27.638812881819501"/>
    <n v="27.638812881819501"/>
    <n v="2.76388128818195E+16"/>
    <x v="5"/>
    <n v="7287"/>
    <s v="No"/>
    <x v="0"/>
    <n v="217.60793050758599"/>
    <n v="2176079305075860"/>
    <n v="241.99763408272"/>
    <n v="2.4199763408272E+16"/>
    <x v="115"/>
    <n v="90.8"/>
  </r>
  <r>
    <x v="2"/>
    <n v="59"/>
    <x v="1"/>
    <x v="9"/>
    <x v="1"/>
    <x v="0"/>
    <x v="0"/>
    <x v="7277"/>
    <x v="1"/>
    <x v="3"/>
    <n v="27.606855965706"/>
    <n v="27.606855965706"/>
    <n v="2760685596570600"/>
    <x v="5"/>
    <n v="7288"/>
    <s v="No"/>
    <x v="0"/>
    <n v="1852.1676522231301"/>
    <n v="1.85216765222313E+16"/>
    <n v="23.0021295927171"/>
    <n v="2300212959271710"/>
    <x v="14"/>
    <n v="94.3"/>
  </r>
  <r>
    <x v="2"/>
    <n v="70"/>
    <x v="0"/>
    <x v="0"/>
    <x v="3"/>
    <x v="0"/>
    <x v="3"/>
    <x v="7278"/>
    <x v="0"/>
    <x v="1"/>
    <n v="27.603311414059899"/>
    <n v="27.603311414059899"/>
    <n v="2.76033114140599E+16"/>
    <x v="5"/>
    <n v="7289"/>
    <s v="No"/>
    <x v="0"/>
    <n v="1920.29119381081"/>
    <n v="1.92029119381081E+16"/>
    <n v="198.53512237560699"/>
    <n v="1.98535122375607E+16"/>
    <x v="464"/>
    <n v="103.2"/>
  </r>
  <r>
    <x v="2"/>
    <n v="52"/>
    <x v="0"/>
    <x v="0"/>
    <x v="1"/>
    <x v="0"/>
    <x v="1"/>
    <x v="7279"/>
    <x v="0"/>
    <x v="1"/>
    <n v="27.558683523663799"/>
    <n v="27.558683523663799"/>
    <n v="2755868352366380"/>
    <x v="5"/>
    <n v="7290"/>
    <s v="No"/>
    <x v="0"/>
    <n v="2082.0441695210998"/>
    <n v="2.0820441695211E+16"/>
    <n v="247.28981501707401"/>
    <n v="2.47289815017074E+16"/>
    <x v="108"/>
    <n v="96.4"/>
  </r>
  <r>
    <x v="2"/>
    <n v="57"/>
    <x v="0"/>
    <x v="8"/>
    <x v="3"/>
    <x v="3"/>
    <x v="0"/>
    <x v="7280"/>
    <x v="0"/>
    <x v="0"/>
    <n v="27.461490582616801"/>
    <n v="27.461490582616801"/>
    <n v="2.74614905826168E+16"/>
    <x v="5"/>
    <n v="7291"/>
    <s v="No"/>
    <x v="0"/>
    <n v="255.00215591009399"/>
    <n v="2550021559100940"/>
    <n v="24.6874757375572"/>
    <n v="2468747573755720"/>
    <x v="284"/>
    <n v="95.6"/>
  </r>
  <r>
    <x v="2"/>
    <n v="52"/>
    <x v="1"/>
    <x v="2"/>
    <x v="1"/>
    <x v="0"/>
    <x v="1"/>
    <x v="7281"/>
    <x v="1"/>
    <x v="3"/>
    <n v="27.436540350582"/>
    <n v="27.436540350582"/>
    <n v="2.7436540350582E+16"/>
    <x v="5"/>
    <n v="7292"/>
    <s v="No"/>
    <x v="0"/>
    <n v="2023.31941927601"/>
    <n v="2.02331941927601E+16"/>
    <n v="18.177392807176599"/>
    <n v="1817739280717660"/>
    <x v="613"/>
    <n v="82.7"/>
  </r>
  <r>
    <x v="2"/>
    <n v="49"/>
    <x v="0"/>
    <x v="0"/>
    <x v="1"/>
    <x v="3"/>
    <x v="1"/>
    <x v="7282"/>
    <x v="1"/>
    <x v="1"/>
    <n v="27.4276171155661"/>
    <n v="2.7427617115566099"/>
    <n v="2742761711556610"/>
    <x v="5"/>
    <n v="7293"/>
    <s v="No"/>
    <x v="0"/>
    <n v="2291.46018298341"/>
    <n v="2.29146018298341E+16"/>
    <n v="244.26209494476799"/>
    <n v="2.44262094944768E+16"/>
    <x v="319"/>
    <n v="87.4"/>
  </r>
  <r>
    <x v="2"/>
    <n v="56"/>
    <x v="0"/>
    <x v="9"/>
    <x v="2"/>
    <x v="3"/>
    <x v="0"/>
    <x v="7283"/>
    <x v="0"/>
    <x v="1"/>
    <n v="27.422632953309101"/>
    <n v="27.422632953309101"/>
    <n v="2.74226329533091E+16"/>
    <x v="5"/>
    <n v="7294"/>
    <s v="No"/>
    <x v="0"/>
    <n v="2153.24585198758"/>
    <n v="2.15324585198758E+16"/>
    <n v="229.870528623712"/>
    <n v="2.29870528623712E+16"/>
    <x v="489"/>
    <n v="95.5"/>
  </r>
  <r>
    <x v="2"/>
    <n v="43"/>
    <x v="0"/>
    <x v="1"/>
    <x v="1"/>
    <x v="2"/>
    <x v="2"/>
    <x v="7284"/>
    <x v="1"/>
    <x v="1"/>
    <n v="27.4079959012956"/>
    <n v="27.4079959012956"/>
    <n v="2.74079959012956E+16"/>
    <x v="5"/>
    <n v="7295"/>
    <s v="No"/>
    <x v="0"/>
    <n v="174.76199318127101"/>
    <n v="1747619931812710"/>
    <n v="205.71075762932199"/>
    <n v="2.05710757629322E+16"/>
    <x v="169"/>
    <n v="92.8"/>
  </r>
  <r>
    <x v="2"/>
    <n v="61"/>
    <x v="0"/>
    <x v="5"/>
    <x v="3"/>
    <x v="0"/>
    <x v="0"/>
    <x v="7285"/>
    <x v="1"/>
    <x v="1"/>
    <n v="27.3921033478955"/>
    <n v="2.7392103347895498"/>
    <n v="2739210334789550"/>
    <x v="5"/>
    <n v="7296"/>
    <s v="No"/>
    <x v="0"/>
    <n v="220.52929598000799"/>
    <n v="2205292959800080"/>
    <n v="244.699904316844"/>
    <n v="2.44699904316844E+16"/>
    <x v="225"/>
    <n v="92.9"/>
  </r>
  <r>
    <x v="2"/>
    <n v="53"/>
    <x v="0"/>
    <x v="8"/>
    <x v="1"/>
    <x v="0"/>
    <x v="1"/>
    <x v="7286"/>
    <x v="0"/>
    <x v="0"/>
    <n v="27.388329510772099"/>
    <n v="27.388329510772099"/>
    <n v="2.73883295107721E+16"/>
    <x v="5"/>
    <n v="7297"/>
    <s v="No"/>
    <x v="0"/>
    <n v="192.13201426525299"/>
    <n v="1921320142652530"/>
    <n v="213.859194923861"/>
    <n v="2.13859194923861E+16"/>
    <x v="118"/>
    <n v="89.8"/>
  </r>
  <r>
    <x v="2"/>
    <n v="43"/>
    <x v="0"/>
    <x v="5"/>
    <x v="1"/>
    <x v="0"/>
    <x v="2"/>
    <x v="7287"/>
    <x v="0"/>
    <x v="2"/>
    <n v="27.349078320642299"/>
    <n v="27.349078320642299"/>
    <n v="2.73490783206423E+16"/>
    <x v="5"/>
    <n v="7298"/>
    <s v="No"/>
    <x v="0"/>
    <n v="2293.0156336008099"/>
    <n v="2.29301563360081E+16"/>
    <n v="252.40381850557401"/>
    <n v="2.52403818505574E+16"/>
    <x v="154"/>
    <n v="93.5"/>
  </r>
  <r>
    <x v="2"/>
    <n v="46"/>
    <x v="0"/>
    <x v="17"/>
    <x v="1"/>
    <x v="2"/>
    <x v="1"/>
    <x v="7288"/>
    <x v="0"/>
    <x v="2"/>
    <n v="27.346810896634299"/>
    <n v="27.346810896634299"/>
    <n v="2.73468108966343E+16"/>
    <x v="5"/>
    <n v="7299"/>
    <s v="No"/>
    <x v="0"/>
    <n v="216.913317996118"/>
    <n v="2169133179961180"/>
    <n v="26.191693039141001"/>
    <n v="2619169303914100"/>
    <x v="6"/>
    <n v="96.5"/>
  </r>
  <r>
    <x v="2"/>
    <n v="57"/>
    <x v="1"/>
    <x v="5"/>
    <x v="1"/>
    <x v="2"/>
    <x v="0"/>
    <x v="7289"/>
    <x v="1"/>
    <x v="3"/>
    <n v="27.340100331027401"/>
    <n v="2.7340100331027402"/>
    <n v="2734010033102740"/>
    <x v="5"/>
    <n v="7300"/>
    <s v="No"/>
    <x v="0"/>
    <n v="1919.9645339692599"/>
    <n v="1.91996453396926E+16"/>
    <n v="194.68986234127601"/>
    <n v="1.94689862341276E+16"/>
    <x v="245"/>
    <n v="83.5"/>
  </r>
  <r>
    <x v="2"/>
    <n v="42"/>
    <x v="1"/>
    <x v="2"/>
    <x v="1"/>
    <x v="1"/>
    <x v="2"/>
    <x v="7290"/>
    <x v="1"/>
    <x v="0"/>
    <n v="27.332042579743799"/>
    <n v="27.332042579743799"/>
    <n v="2.73320425797438E+16"/>
    <x v="5"/>
    <n v="7301"/>
    <s v="No"/>
    <x v="0"/>
    <n v="1749.32869305189"/>
    <n v="1.74932869305189E+16"/>
    <n v="208.52739913761999"/>
    <n v="2.0852739913762E+16"/>
    <x v="104"/>
    <n v="85.8"/>
  </r>
  <r>
    <x v="2"/>
    <n v="59"/>
    <x v="0"/>
    <x v="8"/>
    <x v="3"/>
    <x v="3"/>
    <x v="0"/>
    <x v="7291"/>
    <x v="0"/>
    <x v="3"/>
    <n v="27.285953856082799"/>
    <n v="27.285953856082799"/>
    <n v="2.72859538560828E+16"/>
    <x v="5"/>
    <n v="7302"/>
    <s v="No"/>
    <x v="0"/>
    <n v="191.633306213434"/>
    <n v="1916333062134340"/>
    <n v="229.90256255302401"/>
    <n v="2.29902562553024E+16"/>
    <x v="159"/>
    <n v="94.2"/>
  </r>
  <r>
    <x v="2"/>
    <n v="54"/>
    <x v="0"/>
    <x v="11"/>
    <x v="1"/>
    <x v="3"/>
    <x v="1"/>
    <x v="7292"/>
    <x v="0"/>
    <x v="1"/>
    <n v="27.2660535222311"/>
    <n v="27.2660535222311"/>
    <n v="2.72660535222311E+16"/>
    <x v="5"/>
    <n v="7303"/>
    <s v="No"/>
    <x v="0"/>
    <n v="18.743012570948402"/>
    <n v="187430125709484"/>
    <n v="229.405735064309"/>
    <n v="2.29405735064309E+16"/>
    <x v="262"/>
    <n v="90"/>
  </r>
  <r>
    <x v="2"/>
    <n v="48"/>
    <x v="1"/>
    <x v="9"/>
    <x v="1"/>
    <x v="0"/>
    <x v="1"/>
    <x v="7293"/>
    <x v="1"/>
    <x v="3"/>
    <n v="27.2510968065185"/>
    <n v="27.2510968065185"/>
    <n v="2.72510968065185E+16"/>
    <x v="5"/>
    <n v="7304"/>
    <s v="No"/>
    <x v="0"/>
    <n v="1827.2094515727399"/>
    <n v="1.82720945157274E+16"/>
    <n v="22.6647842970882"/>
    <n v="2266478429708820"/>
    <x v="9"/>
    <n v="85.7"/>
  </r>
  <r>
    <x v="2"/>
    <n v="63"/>
    <x v="0"/>
    <x v="4"/>
    <x v="1"/>
    <x v="3"/>
    <x v="0"/>
    <x v="7294"/>
    <x v="1"/>
    <x v="3"/>
    <n v="27.229341043157"/>
    <n v="27.229341043157"/>
    <n v="2.7229341043157E+16"/>
    <x v="5"/>
    <n v="7305"/>
    <s v="No"/>
    <x v="0"/>
    <n v="2109.13115208215"/>
    <n v="2.10913115208215E+16"/>
    <n v="22.903612312491099"/>
    <n v="2290361231249110"/>
    <x v="209"/>
    <n v="97.7"/>
  </r>
  <r>
    <x v="2"/>
    <n v="55"/>
    <x v="1"/>
    <x v="2"/>
    <x v="1"/>
    <x v="1"/>
    <x v="0"/>
    <x v="7295"/>
    <x v="2"/>
    <x v="1"/>
    <n v="27.1692253842259"/>
    <n v="27.1692253842259"/>
    <n v="2.71692253842259E+16"/>
    <x v="5"/>
    <n v="7306"/>
    <s v="No"/>
    <x v="0"/>
    <n v="176.992155558929"/>
    <n v="1769921555589290"/>
    <n v="20.8786252376599"/>
    <n v="2087862523765990"/>
    <x v="262"/>
    <n v="91.4"/>
  </r>
  <r>
    <x v="2"/>
    <n v="59"/>
    <x v="1"/>
    <x v="8"/>
    <x v="0"/>
    <x v="3"/>
    <x v="0"/>
    <x v="7296"/>
    <x v="0"/>
    <x v="2"/>
    <n v="27.165138929365501"/>
    <n v="27.165138929365501"/>
    <n v="2.71651389293655E+16"/>
    <x v="5"/>
    <n v="7307"/>
    <s v="No"/>
    <x v="0"/>
    <n v="2041.2918177961701"/>
    <n v="2.04129181779617E+16"/>
    <n v="25.633314932952199"/>
    <n v="2563331493295220"/>
    <x v="349"/>
    <n v="94.5"/>
  </r>
  <r>
    <x v="2"/>
    <n v="66"/>
    <x v="0"/>
    <x v="7"/>
    <x v="1"/>
    <x v="0"/>
    <x v="3"/>
    <x v="7297"/>
    <x v="0"/>
    <x v="3"/>
    <n v="27.144105737971"/>
    <n v="27.144105737971"/>
    <n v="2.7144105737971E+16"/>
    <x v="5"/>
    <n v="7308"/>
    <s v="No"/>
    <x v="0"/>
    <n v="2142.3681139820001"/>
    <n v="2.142368113982E+16"/>
    <n v="219.05319617497099"/>
    <n v="2.19053196174971E+16"/>
    <x v="322"/>
    <n v="95.4"/>
  </r>
  <r>
    <x v="2"/>
    <n v="57"/>
    <x v="1"/>
    <x v="15"/>
    <x v="2"/>
    <x v="0"/>
    <x v="0"/>
    <x v="7298"/>
    <x v="0"/>
    <x v="1"/>
    <n v="27.108706661273001"/>
    <n v="27.108706661273001"/>
    <n v="2.7108706661273E+16"/>
    <x v="5"/>
    <n v="7309"/>
    <s v="No"/>
    <x v="0"/>
    <n v="1909.31312838191"/>
    <n v="1.90931312838191E+16"/>
    <n v="20.611864643784301"/>
    <n v="2061186464378430"/>
    <x v="338"/>
    <n v="97.3"/>
  </r>
  <r>
    <x v="2"/>
    <n v="61"/>
    <x v="1"/>
    <x v="17"/>
    <x v="3"/>
    <x v="0"/>
    <x v="0"/>
    <x v="7299"/>
    <x v="1"/>
    <x v="3"/>
    <n v="27.090781714948598"/>
    <n v="2.70907817149486"/>
    <n v="2709078171494860"/>
    <x v="5"/>
    <n v="7310"/>
    <s v="No"/>
    <x v="0"/>
    <n v="1985.6768804989299"/>
    <n v="1.98567688049893E+16"/>
    <n v="24.1259320763915"/>
    <n v="2412593207639150"/>
    <x v="421"/>
    <n v="90.9"/>
  </r>
  <r>
    <x v="2"/>
    <n v="74"/>
    <x v="1"/>
    <x v="5"/>
    <x v="1"/>
    <x v="0"/>
    <x v="3"/>
    <x v="7300"/>
    <x v="0"/>
    <x v="3"/>
    <n v="27.035840052595301"/>
    <n v="27.035840052595301"/>
    <n v="2.70358400525953E+16"/>
    <x v="5"/>
    <n v="7311"/>
    <s v="No"/>
    <x v="0"/>
    <n v="2099.5434412823201"/>
    <n v="2.09954344128232E+16"/>
    <n v="249.72908995482399"/>
    <n v="2.49729089954824E+16"/>
    <x v="382"/>
    <n v="94.3"/>
  </r>
  <r>
    <x v="2"/>
    <n v="55"/>
    <x v="1"/>
    <x v="13"/>
    <x v="1"/>
    <x v="0"/>
    <x v="0"/>
    <x v="7301"/>
    <x v="0"/>
    <x v="1"/>
    <n v="27.0327618551676"/>
    <n v="27.0327618551676"/>
    <n v="2.70327618551676E+16"/>
    <x v="5"/>
    <n v="7312"/>
    <s v="No"/>
    <x v="0"/>
    <n v="1921.0792406558801"/>
    <n v="1.92107924065588E+16"/>
    <n v="196.992802616104"/>
    <n v="1.96992802616104E+16"/>
    <x v="293"/>
    <n v="93.4"/>
  </r>
  <r>
    <x v="2"/>
    <n v="51"/>
    <x v="0"/>
    <x v="9"/>
    <x v="1"/>
    <x v="0"/>
    <x v="1"/>
    <x v="7302"/>
    <x v="1"/>
    <x v="1"/>
    <n v="27.006650722336801"/>
    <n v="27.006650722336801"/>
    <n v="2.70066507223368E+16"/>
    <x v="5"/>
    <n v="7313"/>
    <s v="No"/>
    <x v="0"/>
    <n v="1980.4377954874501"/>
    <n v="1.98043779548745E+16"/>
    <n v="26.109855948301099"/>
    <n v="2610985594830110"/>
    <x v="94"/>
    <n v="88.8"/>
  </r>
  <r>
    <x v="2"/>
    <n v="69"/>
    <x v="1"/>
    <x v="0"/>
    <x v="1"/>
    <x v="3"/>
    <x v="3"/>
    <x v="7303"/>
    <x v="0"/>
    <x v="1"/>
    <n v="26.995860623078102"/>
    <n v="26.995860623078102"/>
    <n v="2.69958606230781E+16"/>
    <x v="5"/>
    <n v="7314"/>
    <s v="No"/>
    <x v="0"/>
    <n v="247.29880063719401"/>
    <n v="2472988006371940"/>
    <n v="2.6052541869256798"/>
    <n v="260525418692568"/>
    <x v="146"/>
    <n v="98.2"/>
  </r>
  <r>
    <x v="2"/>
    <n v="67"/>
    <x v="1"/>
    <x v="9"/>
    <x v="3"/>
    <x v="3"/>
    <x v="3"/>
    <x v="7304"/>
    <x v="1"/>
    <x v="3"/>
    <n v="26.947163671701698"/>
    <n v="26.947163671701698"/>
    <n v="2.69471636717017E+16"/>
    <x v="5"/>
    <n v="7315"/>
    <s v="No"/>
    <x v="0"/>
    <n v="1808.05599655488"/>
    <n v="1.80805599655488E+16"/>
    <n v="232.61213560113799"/>
    <n v="2.32612135601138E+16"/>
    <x v="286"/>
    <n v="93.6"/>
  </r>
  <r>
    <x v="2"/>
    <n v="50"/>
    <x v="1"/>
    <x v="5"/>
    <x v="1"/>
    <x v="0"/>
    <x v="1"/>
    <x v="7305"/>
    <x v="1"/>
    <x v="1"/>
    <n v="26.945509103122902"/>
    <n v="2.69455091031229"/>
    <n v="2694550910312290"/>
    <x v="5"/>
    <n v="7316"/>
    <s v="No"/>
    <x v="0"/>
    <n v="205.14563289477499"/>
    <n v="2051456328947750"/>
    <n v="249.86608118109299"/>
    <n v="2.49866081181093E+16"/>
    <x v="1"/>
    <n v="92.5"/>
  </r>
  <r>
    <x v="2"/>
    <n v="56"/>
    <x v="0"/>
    <x v="6"/>
    <x v="3"/>
    <x v="3"/>
    <x v="0"/>
    <x v="7306"/>
    <x v="0"/>
    <x v="1"/>
    <n v="26.942539607449699"/>
    <n v="2.69425396074497"/>
    <n v="2694253960744970"/>
    <x v="5"/>
    <n v="7317"/>
    <s v="No"/>
    <x v="0"/>
    <n v="2394.6394804490501"/>
    <n v="2.39463948044905E+16"/>
    <n v="206.666777040325"/>
    <n v="2.06666777040325E+16"/>
    <x v="200"/>
    <n v="98.7"/>
  </r>
  <r>
    <x v="2"/>
    <n v="59"/>
    <x v="0"/>
    <x v="2"/>
    <x v="2"/>
    <x v="3"/>
    <x v="0"/>
    <x v="7307"/>
    <x v="0"/>
    <x v="1"/>
    <n v="26.8990137965217"/>
    <n v="2.68990137965217"/>
    <n v="2689901379652170"/>
    <x v="5"/>
    <n v="7318"/>
    <s v="No"/>
    <x v="0"/>
    <n v="208.21405957672701"/>
    <n v="2082140595767270"/>
    <n v="238.571175608206"/>
    <n v="2.38571175608206E+16"/>
    <x v="299"/>
    <n v="95.1"/>
  </r>
  <r>
    <x v="2"/>
    <n v="58"/>
    <x v="0"/>
    <x v="2"/>
    <x v="3"/>
    <x v="0"/>
    <x v="0"/>
    <x v="7308"/>
    <x v="0"/>
    <x v="2"/>
    <n v="26.882030935279602"/>
    <n v="2.6882030935279602"/>
    <n v="2688203093527960"/>
    <x v="5"/>
    <n v="7319"/>
    <s v="No"/>
    <x v="0"/>
    <n v="2291.8805518864201"/>
    <n v="2.29188055188642E+16"/>
    <n v="239.287084506947"/>
    <n v="2.39287084506947E+16"/>
    <x v="16"/>
    <n v="96.3"/>
  </r>
  <r>
    <x v="2"/>
    <n v="46"/>
    <x v="0"/>
    <x v="0"/>
    <x v="1"/>
    <x v="1"/>
    <x v="1"/>
    <x v="7309"/>
    <x v="1"/>
    <x v="1"/>
    <n v="26.864049061159601"/>
    <n v="26.864049061159601"/>
    <n v="2.68640490611596E+16"/>
    <x v="5"/>
    <n v="7320"/>
    <s v="No"/>
    <x v="0"/>
    <n v="1700.5185975437"/>
    <n v="1.7005185975437E+16"/>
    <n v="221.731850153381"/>
    <n v="2.21731850153381E+16"/>
    <x v="57"/>
    <n v="86.7"/>
  </r>
  <r>
    <x v="2"/>
    <n v="56"/>
    <x v="0"/>
    <x v="7"/>
    <x v="1"/>
    <x v="0"/>
    <x v="0"/>
    <x v="7310"/>
    <x v="1"/>
    <x v="1"/>
    <n v="26.855083619822999"/>
    <n v="26.855083619822999"/>
    <n v="2.6855083619823E+16"/>
    <x v="5"/>
    <n v="7321"/>
    <s v="No"/>
    <x v="0"/>
    <n v="2184.70734849275"/>
    <n v="2.18470734849275E+16"/>
    <n v="191.172415160192"/>
    <n v="1.91172415160192E+16"/>
    <x v="247"/>
    <n v="95.3"/>
  </r>
  <r>
    <x v="2"/>
    <n v="56"/>
    <x v="1"/>
    <x v="5"/>
    <x v="1"/>
    <x v="3"/>
    <x v="0"/>
    <x v="7311"/>
    <x v="0"/>
    <x v="1"/>
    <n v="26.828196800781701"/>
    <n v="26.828196800781701"/>
    <n v="2.68281968007817E+16"/>
    <x v="5"/>
    <n v="7322"/>
    <s v="No"/>
    <x v="0"/>
    <n v="232.67858180461599"/>
    <n v="2326785818046160"/>
    <n v="2.6306290990299201"/>
    <n v="263062909902992"/>
    <x v="293"/>
    <n v="92.8"/>
  </r>
  <r>
    <x v="2"/>
    <n v="58"/>
    <x v="0"/>
    <x v="9"/>
    <x v="1"/>
    <x v="3"/>
    <x v="0"/>
    <x v="7312"/>
    <x v="0"/>
    <x v="1"/>
    <n v="26.790587329739498"/>
    <n v="26.790587329739498"/>
    <n v="2.67905873297395E+16"/>
    <x v="5"/>
    <n v="7323"/>
    <s v="No"/>
    <x v="0"/>
    <n v="2330.37269049322"/>
    <n v="2.33037269049322E+16"/>
    <n v="28.518961320777901"/>
    <n v="2851896132077790"/>
    <x v="336"/>
    <n v="93.9"/>
  </r>
  <r>
    <x v="2"/>
    <n v="49"/>
    <x v="0"/>
    <x v="8"/>
    <x v="1"/>
    <x v="0"/>
    <x v="1"/>
    <x v="7313"/>
    <x v="0"/>
    <x v="0"/>
    <n v="26.714798358598099"/>
    <n v="26.714798358598099"/>
    <n v="2.67147983585981E+16"/>
    <x v="5"/>
    <n v="7324"/>
    <s v="No"/>
    <x v="0"/>
    <n v="2298.1395442151702"/>
    <n v="2.29813954421517E+16"/>
    <n v="226.84855780772801"/>
    <n v="2.26848557807728E+16"/>
    <x v="118"/>
    <n v="88.8"/>
  </r>
  <r>
    <x v="2"/>
    <n v="63"/>
    <x v="1"/>
    <x v="5"/>
    <x v="3"/>
    <x v="3"/>
    <x v="0"/>
    <x v="7314"/>
    <x v="0"/>
    <x v="3"/>
    <n v="26.6781416973852"/>
    <n v="2.66781416973852"/>
    <n v="2667814169738520"/>
    <x v="5"/>
    <n v="7325"/>
    <s v="No"/>
    <x v="0"/>
    <n v="2175.5224760377801"/>
    <n v="2.17552247603778E+16"/>
    <n v="251.53444827650301"/>
    <n v="2.51534448276503E+16"/>
    <x v="371"/>
    <n v="100.5"/>
  </r>
  <r>
    <x v="2"/>
    <n v="57"/>
    <x v="1"/>
    <x v="2"/>
    <x v="1"/>
    <x v="0"/>
    <x v="0"/>
    <x v="7315"/>
    <x v="1"/>
    <x v="0"/>
    <n v="26.672719046169998"/>
    <n v="26.672719046169998"/>
    <n v="2.667271904617E+16"/>
    <x v="5"/>
    <n v="7326"/>
    <s v="No"/>
    <x v="0"/>
    <n v="1936.34549290015"/>
    <n v="1.93634549290015E+16"/>
    <n v="234.797091898471"/>
    <n v="2.34797091898471E+16"/>
    <x v="215"/>
    <n v="90.9"/>
  </r>
  <r>
    <x v="2"/>
    <n v="57"/>
    <x v="1"/>
    <x v="9"/>
    <x v="1"/>
    <x v="1"/>
    <x v="0"/>
    <x v="7316"/>
    <x v="1"/>
    <x v="1"/>
    <n v="26.668152667821602"/>
    <n v="26.668152667821602"/>
    <n v="2.66681526678216E+16"/>
    <x v="5"/>
    <n v="7327"/>
    <s v="No"/>
    <x v="0"/>
    <n v="184.41646463355801"/>
    <n v="1844164646335580"/>
    <n v="182.16360060461901"/>
    <n v="1.82163600604619E+16"/>
    <x v="109"/>
    <n v="92"/>
  </r>
  <r>
    <x v="2"/>
    <n v="58"/>
    <x v="1"/>
    <x v="7"/>
    <x v="1"/>
    <x v="1"/>
    <x v="0"/>
    <x v="7317"/>
    <x v="1"/>
    <x v="1"/>
    <n v="26.615637000948599"/>
    <n v="0.266156370009486"/>
    <n v="266156370009486"/>
    <x v="5"/>
    <n v="7328"/>
    <s v="No"/>
    <x v="0"/>
    <n v="210.710050760683"/>
    <n v="2107100507606830"/>
    <n v="235.336392458266"/>
    <n v="2.35336392458266E+16"/>
    <x v="238"/>
    <n v="90.6"/>
  </r>
  <r>
    <x v="2"/>
    <n v="58"/>
    <x v="0"/>
    <x v="1"/>
    <x v="1"/>
    <x v="2"/>
    <x v="0"/>
    <x v="7318"/>
    <x v="1"/>
    <x v="1"/>
    <n v="26.604764207569598"/>
    <n v="26.604764207569598"/>
    <n v="2.66047642075696E+16"/>
    <x v="5"/>
    <n v="7329"/>
    <s v="No"/>
    <x v="0"/>
    <n v="1825.98757495932"/>
    <n v="1.82598757495932E+16"/>
    <n v="230.81790124214501"/>
    <n v="2.30817901242145E+16"/>
    <x v="177"/>
    <n v="95"/>
  </r>
  <r>
    <x v="2"/>
    <n v="54"/>
    <x v="0"/>
    <x v="5"/>
    <x v="1"/>
    <x v="3"/>
    <x v="1"/>
    <x v="7319"/>
    <x v="0"/>
    <x v="0"/>
    <n v="26.586071906107499"/>
    <n v="26.586071906107499"/>
    <n v="2.65860719061075E+16"/>
    <x v="5"/>
    <n v="7330"/>
    <s v="No"/>
    <x v="0"/>
    <n v="2030.7106229451699"/>
    <n v="2.03071062294517E+16"/>
    <n v="21.618454051794"/>
    <n v="2161845405179400"/>
    <x v="233"/>
    <n v="94.5"/>
  </r>
  <r>
    <x v="2"/>
    <n v="70"/>
    <x v="0"/>
    <x v="2"/>
    <x v="2"/>
    <x v="3"/>
    <x v="3"/>
    <x v="7320"/>
    <x v="0"/>
    <x v="3"/>
    <n v="26.576868255697701"/>
    <n v="26.576868255697701"/>
    <n v="2657686825569770"/>
    <x v="5"/>
    <n v="7331"/>
    <s v="No"/>
    <x v="0"/>
    <n v="2048.1578127775101"/>
    <n v="2.04815781277751E+16"/>
    <n v="188.37011657466601"/>
    <n v="1.88370116574666E+16"/>
    <x v="306"/>
    <n v="102.9"/>
  </r>
  <r>
    <x v="2"/>
    <n v="55"/>
    <x v="1"/>
    <x v="0"/>
    <x v="1"/>
    <x v="0"/>
    <x v="0"/>
    <x v="7321"/>
    <x v="0"/>
    <x v="1"/>
    <n v="26.5185307735286"/>
    <n v="26.5185307735286"/>
    <n v="2.65185307735286E+16"/>
    <x v="5"/>
    <n v="7332"/>
    <s v="No"/>
    <x v="0"/>
    <n v="20.407589458909101"/>
    <n v="204075894589091"/>
    <n v="237.00660233184001"/>
    <n v="2.3700660233184E+16"/>
    <x v="336"/>
    <n v="97.4"/>
  </r>
  <r>
    <x v="2"/>
    <n v="64"/>
    <x v="0"/>
    <x v="0"/>
    <x v="2"/>
    <x v="0"/>
    <x v="0"/>
    <x v="7322"/>
    <x v="1"/>
    <x v="0"/>
    <n v="26.518037929352701"/>
    <n v="26.518037929352701"/>
    <n v="2.65180379293527E+16"/>
    <x v="5"/>
    <n v="7333"/>
    <s v="Si"/>
    <x v="1"/>
    <n v="2248.1538437212898"/>
    <n v="2.24815384372129E+16"/>
    <n v="28.601450472241201"/>
    <n v="2860145047224120"/>
    <x v="312"/>
    <n v="101"/>
  </r>
  <r>
    <x v="2"/>
    <n v="63"/>
    <x v="1"/>
    <x v="2"/>
    <x v="3"/>
    <x v="3"/>
    <x v="0"/>
    <x v="7323"/>
    <x v="0"/>
    <x v="3"/>
    <n v="26.501060383806902"/>
    <n v="26.501060383806902"/>
    <n v="2650106038380690"/>
    <x v="5"/>
    <n v="7334"/>
    <s v="No"/>
    <x v="0"/>
    <n v="2072.22283338844"/>
    <n v="2.07222283338844E+16"/>
    <n v="23.5210171691241"/>
    <n v="2352101716912410"/>
    <x v="311"/>
    <n v="93.8"/>
  </r>
  <r>
    <x v="2"/>
    <n v="54"/>
    <x v="1"/>
    <x v="9"/>
    <x v="1"/>
    <x v="3"/>
    <x v="1"/>
    <x v="7324"/>
    <x v="1"/>
    <x v="1"/>
    <n v="26.489149061736398"/>
    <n v="26.489149061736398"/>
    <n v="2.64891490617364E+16"/>
    <x v="5"/>
    <n v="7335"/>
    <s v="No"/>
    <x v="0"/>
    <n v="210.078119649055"/>
    <n v="2100781196490550"/>
    <n v="233.320229511516"/>
    <n v="2.33320229511516E+16"/>
    <x v="26"/>
    <n v="88.5"/>
  </r>
  <r>
    <x v="2"/>
    <n v="70"/>
    <x v="1"/>
    <x v="0"/>
    <x v="2"/>
    <x v="3"/>
    <x v="3"/>
    <x v="7325"/>
    <x v="1"/>
    <x v="3"/>
    <n v="26.440149815117302"/>
    <n v="26.440149815117302"/>
    <n v="2644014981511730"/>
    <x v="5"/>
    <n v="7336"/>
    <s v="Si"/>
    <x v="1"/>
    <n v="2403.3849818538902"/>
    <n v="2.40338498185389E+16"/>
    <n v="28.008770933283401"/>
    <n v="2800877093328340"/>
    <x v="271"/>
    <n v="99.3"/>
  </r>
  <r>
    <x v="2"/>
    <n v="61"/>
    <x v="1"/>
    <x v="2"/>
    <x v="1"/>
    <x v="1"/>
    <x v="0"/>
    <x v="7326"/>
    <x v="1"/>
    <x v="1"/>
    <n v="26.427164129002101"/>
    <n v="26.427164129002101"/>
    <n v="2.64271641290021E+16"/>
    <x v="5"/>
    <n v="7337"/>
    <s v="No"/>
    <x v="0"/>
    <n v="175.25399870093401"/>
    <n v="1752539987009340"/>
    <n v="194.45228205156599"/>
    <n v="1.94452282051566E+16"/>
    <x v="34"/>
    <n v="90.9"/>
  </r>
  <r>
    <x v="2"/>
    <n v="58"/>
    <x v="0"/>
    <x v="9"/>
    <x v="2"/>
    <x v="2"/>
    <x v="0"/>
    <x v="7327"/>
    <x v="1"/>
    <x v="0"/>
    <n v="26.4123664773435"/>
    <n v="26.4123664773435"/>
    <n v="2.64123664773435E+16"/>
    <x v="5"/>
    <n v="7338"/>
    <s v="No"/>
    <x v="0"/>
    <n v="206.59533139377501"/>
    <n v="2065953313937750"/>
    <n v="22.739334721888"/>
    <n v="2273933472188800"/>
    <x v="53"/>
    <n v="92.4"/>
  </r>
  <r>
    <x v="2"/>
    <n v="47"/>
    <x v="0"/>
    <x v="0"/>
    <x v="3"/>
    <x v="3"/>
    <x v="1"/>
    <x v="7328"/>
    <x v="0"/>
    <x v="0"/>
    <n v="26.3899072373971"/>
    <n v="26.3899072373971"/>
    <n v="2.63899072373971E+16"/>
    <x v="5"/>
    <n v="7339"/>
    <s v="No"/>
    <x v="0"/>
    <n v="21.279284463487102"/>
    <n v="212792844634871"/>
    <n v="262.692120172096"/>
    <n v="2.62692120172096E+16"/>
    <x v="44"/>
    <n v="95.8"/>
  </r>
  <r>
    <x v="2"/>
    <n v="52"/>
    <x v="0"/>
    <x v="6"/>
    <x v="1"/>
    <x v="2"/>
    <x v="1"/>
    <x v="7329"/>
    <x v="1"/>
    <x v="0"/>
    <n v="26.359895835642899"/>
    <n v="26.359895835642899"/>
    <n v="2.63598958356429E+16"/>
    <x v="5"/>
    <n v="7340"/>
    <s v="No"/>
    <x v="0"/>
    <n v="1827.0400428478799"/>
    <n v="1.82704004284788E+16"/>
    <n v="245.05480264511399"/>
    <n v="2.45054802645114E+16"/>
    <x v="443"/>
    <n v="93.1"/>
  </r>
  <r>
    <x v="2"/>
    <n v="59"/>
    <x v="0"/>
    <x v="2"/>
    <x v="1"/>
    <x v="1"/>
    <x v="0"/>
    <x v="7330"/>
    <x v="1"/>
    <x v="0"/>
    <n v="26.3415371001667"/>
    <n v="26.3415371001667"/>
    <n v="2.63415371001667E+16"/>
    <x v="5"/>
    <n v="7341"/>
    <s v="No"/>
    <x v="0"/>
    <n v="1616.7134482574399"/>
    <n v="1.61671344825744E+16"/>
    <n v="164.18974470606901"/>
    <n v="1.64189744706069E+16"/>
    <x v="391"/>
    <n v="93.1"/>
  </r>
  <r>
    <x v="2"/>
    <n v="61"/>
    <x v="0"/>
    <x v="0"/>
    <x v="2"/>
    <x v="3"/>
    <x v="0"/>
    <x v="7331"/>
    <x v="0"/>
    <x v="1"/>
    <n v="26.303003572758598"/>
    <n v="26.303003572758598"/>
    <n v="2.63030035727586E+16"/>
    <x v="5"/>
    <n v="7342"/>
    <s v="Si"/>
    <x v="1"/>
    <n v="2287.7209422421502"/>
    <n v="2.28772094224215E+16"/>
    <n v="27.698622911900699"/>
    <n v="2769862291190070"/>
    <x v="368"/>
    <n v="100.9"/>
  </r>
  <r>
    <x v="2"/>
    <n v="51"/>
    <x v="0"/>
    <x v="2"/>
    <x v="1"/>
    <x v="0"/>
    <x v="1"/>
    <x v="7332"/>
    <x v="1"/>
    <x v="1"/>
    <n v="26.262058879777101"/>
    <n v="2.6262058879777102"/>
    <n v="2626205887977710"/>
    <x v="5"/>
    <n v="7343"/>
    <s v="No"/>
    <x v="0"/>
    <n v="2196.9519301994201"/>
    <n v="2.19695193019942E+16"/>
    <n v="22.5881333286464"/>
    <n v="2258813332864640"/>
    <x v="202"/>
    <n v="84.9"/>
  </r>
  <r>
    <x v="2"/>
    <n v="48"/>
    <x v="0"/>
    <x v="17"/>
    <x v="1"/>
    <x v="2"/>
    <x v="1"/>
    <x v="7333"/>
    <x v="1"/>
    <x v="1"/>
    <n v="26.138001082902399"/>
    <n v="26.138001082902399"/>
    <n v="2.61380010829024E+16"/>
    <x v="5"/>
    <n v="7344"/>
    <s v="No"/>
    <x v="0"/>
    <n v="2056.6334439993898"/>
    <n v="2.05663344399939E+16"/>
    <n v="245.52879440955701"/>
    <n v="2.45528794409557E+16"/>
    <x v="355"/>
    <n v="90.1"/>
  </r>
  <r>
    <x v="2"/>
    <n v="53"/>
    <x v="0"/>
    <x v="9"/>
    <x v="1"/>
    <x v="2"/>
    <x v="1"/>
    <x v="7334"/>
    <x v="1"/>
    <x v="0"/>
    <n v="26.1353504359205"/>
    <n v="26.1353504359205"/>
    <n v="2.61353504359205E+16"/>
    <x v="5"/>
    <n v="7345"/>
    <s v="No"/>
    <x v="0"/>
    <n v="2097.22502832795"/>
    <n v="2.09722502832795E+16"/>
    <n v="22.576677231545801"/>
    <n v="2257667723154580"/>
    <x v="126"/>
    <n v="89.9"/>
  </r>
  <r>
    <x v="2"/>
    <n v="49"/>
    <x v="0"/>
    <x v="3"/>
    <x v="1"/>
    <x v="3"/>
    <x v="1"/>
    <x v="7335"/>
    <x v="1"/>
    <x v="1"/>
    <n v="26.1004594595436"/>
    <n v="26.1004594595436"/>
    <n v="2.61004594595436E+16"/>
    <x v="5"/>
    <n v="7346"/>
    <s v="No"/>
    <x v="0"/>
    <n v="2247.5915422079202"/>
    <n v="2.24759154220792E+16"/>
    <n v="210.68901913756301"/>
    <n v="2.10689019137563E+16"/>
    <x v="195"/>
    <n v="88.1"/>
  </r>
  <r>
    <x v="2"/>
    <n v="60"/>
    <x v="0"/>
    <x v="7"/>
    <x v="1"/>
    <x v="3"/>
    <x v="0"/>
    <x v="7336"/>
    <x v="2"/>
    <x v="3"/>
    <n v="26.0476032525082"/>
    <n v="26.0476032525082"/>
    <n v="2.60476032525082E+16"/>
    <x v="5"/>
    <n v="7347"/>
    <s v="No"/>
    <x v="0"/>
    <n v="2168.2335779238401"/>
    <n v="2.16823357792384E+16"/>
    <n v="204.374661546754"/>
    <n v="2.04374661546754E+16"/>
    <x v="148"/>
    <n v="87.1"/>
  </r>
  <r>
    <x v="2"/>
    <n v="56"/>
    <x v="1"/>
    <x v="2"/>
    <x v="3"/>
    <x v="0"/>
    <x v="0"/>
    <x v="7337"/>
    <x v="0"/>
    <x v="3"/>
    <n v="26.019234298389598"/>
    <n v="26.019234298389598"/>
    <n v="2.60192342983896E+16"/>
    <x v="5"/>
    <n v="7348"/>
    <s v="No"/>
    <x v="0"/>
    <n v="1987.42435938058"/>
    <n v="1.98742435938058E+16"/>
    <n v="225.89907293557999"/>
    <n v="2.2589907293558E+16"/>
    <x v="126"/>
    <n v="94.5"/>
  </r>
  <r>
    <x v="2"/>
    <n v="55"/>
    <x v="0"/>
    <x v="5"/>
    <x v="1"/>
    <x v="1"/>
    <x v="0"/>
    <x v="7338"/>
    <x v="1"/>
    <x v="3"/>
    <n v="25.982288678656399"/>
    <n v="25.982288678656399"/>
    <n v="2.59822886786564E+16"/>
    <x v="5"/>
    <n v="7349"/>
    <s v="No"/>
    <x v="0"/>
    <n v="2065.7717965613401"/>
    <n v="2.06577179656134E+16"/>
    <n v="189.70666131373201"/>
    <n v="1.89706661313732E+16"/>
    <x v="314"/>
    <n v="92.3"/>
  </r>
  <r>
    <x v="2"/>
    <n v="46"/>
    <x v="0"/>
    <x v="2"/>
    <x v="1"/>
    <x v="1"/>
    <x v="1"/>
    <x v="7339"/>
    <x v="1"/>
    <x v="0"/>
    <n v="25.972226911121499"/>
    <n v="25.972226911121499"/>
    <n v="2.59722269111215E+16"/>
    <x v="5"/>
    <n v="7350"/>
    <s v="No"/>
    <x v="0"/>
    <n v="2059.6188030540502"/>
    <n v="2.05961880305405E+16"/>
    <n v="25.9829609052649"/>
    <n v="2598296090526490"/>
    <x v="39"/>
    <n v="86"/>
  </r>
  <r>
    <x v="2"/>
    <n v="63"/>
    <x v="0"/>
    <x v="9"/>
    <x v="1"/>
    <x v="0"/>
    <x v="0"/>
    <x v="7340"/>
    <x v="0"/>
    <x v="3"/>
    <n v="25.957328836542199"/>
    <n v="2.5957328836542199"/>
    <n v="2595732883654220"/>
    <x v="5"/>
    <n v="7351"/>
    <s v="No"/>
    <x v="0"/>
    <n v="2101.5629663269001"/>
    <n v="2.1015629663269E+16"/>
    <n v="26.4659858997857"/>
    <n v="2646598589978570"/>
    <x v="25"/>
    <n v="96.4"/>
  </r>
  <r>
    <x v="2"/>
    <n v="70"/>
    <x v="1"/>
    <x v="11"/>
    <x v="0"/>
    <x v="3"/>
    <x v="3"/>
    <x v="7341"/>
    <x v="1"/>
    <x v="3"/>
    <n v="25.929694619124199"/>
    <n v="25.929694619124199"/>
    <n v="2.59296946191242E+16"/>
    <x v="5"/>
    <n v="7352"/>
    <s v="No"/>
    <x v="0"/>
    <n v="2273.8357779839898"/>
    <n v="2.27383577798399E+16"/>
    <n v="218.51213419914899"/>
    <n v="2.18512134199149E+16"/>
    <x v="409"/>
    <n v="95.2"/>
  </r>
  <r>
    <x v="2"/>
    <n v="67"/>
    <x v="1"/>
    <x v="2"/>
    <x v="1"/>
    <x v="0"/>
    <x v="3"/>
    <x v="7342"/>
    <x v="0"/>
    <x v="0"/>
    <n v="25.9089355450113"/>
    <n v="25.9089355450113"/>
    <n v="2.59089355450113E+16"/>
    <x v="5"/>
    <n v="7353"/>
    <s v="No"/>
    <x v="0"/>
    <n v="21.9900929129827"/>
    <n v="219900929129827"/>
    <n v="276.99742842323701"/>
    <n v="2.76997428423237E+16"/>
    <x v="267"/>
    <n v="95.7"/>
  </r>
  <r>
    <x v="2"/>
    <n v="67"/>
    <x v="1"/>
    <x v="9"/>
    <x v="3"/>
    <x v="0"/>
    <x v="3"/>
    <x v="7343"/>
    <x v="1"/>
    <x v="1"/>
    <n v="25.886638099644699"/>
    <n v="25.886638099644699"/>
    <n v="2.58866380996447E+16"/>
    <x v="5"/>
    <n v="7354"/>
    <s v="No"/>
    <x v="0"/>
    <n v="2060.3181603416201"/>
    <n v="2.06031816034162E+16"/>
    <n v="195.29116015621901"/>
    <n v="1.95291160156219E+16"/>
    <x v="23"/>
    <n v="87.4"/>
  </r>
  <r>
    <x v="2"/>
    <n v="55"/>
    <x v="0"/>
    <x v="7"/>
    <x v="2"/>
    <x v="2"/>
    <x v="0"/>
    <x v="7344"/>
    <x v="1"/>
    <x v="1"/>
    <n v="25.846842268672901"/>
    <n v="2.58468422686729"/>
    <n v="2584684226867290"/>
    <x v="5"/>
    <n v="7355"/>
    <s v="No"/>
    <x v="0"/>
    <n v="2056.1134768218799"/>
    <n v="2.05611347682188E+16"/>
    <n v="17.623125739877899"/>
    <n v="1762312573987790"/>
    <x v="112"/>
    <n v="92.7"/>
  </r>
  <r>
    <x v="2"/>
    <n v="51"/>
    <x v="0"/>
    <x v="2"/>
    <x v="1"/>
    <x v="1"/>
    <x v="1"/>
    <x v="7345"/>
    <x v="0"/>
    <x v="2"/>
    <n v="25.830710155226701"/>
    <n v="25.830710155226701"/>
    <n v="2.58307101552267E+16"/>
    <x v="5"/>
    <n v="7356"/>
    <s v="No"/>
    <x v="0"/>
    <n v="191.57697787183801"/>
    <n v="1915769778718380"/>
    <n v="254.55462734250699"/>
    <n v="2.54554627342507E+16"/>
    <x v="82"/>
    <n v="89.7"/>
  </r>
  <r>
    <x v="2"/>
    <n v="51"/>
    <x v="0"/>
    <x v="2"/>
    <x v="1"/>
    <x v="1"/>
    <x v="1"/>
    <x v="7346"/>
    <x v="1"/>
    <x v="2"/>
    <n v="25.7806556689319"/>
    <n v="25.7806556689319"/>
    <n v="2.57806556689319E+16"/>
    <x v="5"/>
    <n v="7357"/>
    <s v="No"/>
    <x v="0"/>
    <n v="2265.6805596556701"/>
    <n v="2.26568055965567E+16"/>
    <n v="234.42094061703401"/>
    <n v="2.34420940617034E+16"/>
    <x v="108"/>
    <n v="94.9"/>
  </r>
  <r>
    <x v="2"/>
    <n v="48"/>
    <x v="0"/>
    <x v="0"/>
    <x v="1"/>
    <x v="0"/>
    <x v="1"/>
    <x v="7347"/>
    <x v="0"/>
    <x v="0"/>
    <n v="25.775210968443901"/>
    <n v="25.775210968443901"/>
    <n v="2.57752109684439E+16"/>
    <x v="5"/>
    <n v="7358"/>
    <s v="No"/>
    <x v="0"/>
    <n v="1914.88228097154"/>
    <n v="1.91488228097154E+16"/>
    <n v="18.740122367300799"/>
    <n v="1874012236730080"/>
    <x v="193"/>
    <n v="86.4"/>
  </r>
  <r>
    <x v="2"/>
    <n v="66"/>
    <x v="0"/>
    <x v="2"/>
    <x v="2"/>
    <x v="3"/>
    <x v="3"/>
    <x v="7348"/>
    <x v="0"/>
    <x v="3"/>
    <n v="25.723190919671101"/>
    <n v="2.5723190919671102"/>
    <n v="2572319091967110"/>
    <x v="5"/>
    <n v="7359"/>
    <s v="No"/>
    <x v="0"/>
    <n v="1949.2047144072501"/>
    <n v="1.94920471440725E+16"/>
    <n v="23.920233537144899"/>
    <n v="2392023353714490"/>
    <x v="102"/>
    <n v="93.4"/>
  </r>
  <r>
    <x v="2"/>
    <n v="61"/>
    <x v="0"/>
    <x v="0"/>
    <x v="3"/>
    <x v="2"/>
    <x v="0"/>
    <x v="7349"/>
    <x v="1"/>
    <x v="3"/>
    <n v="25.657766641284102"/>
    <n v="2.5657766641284101"/>
    <n v="2565776664128410"/>
    <x v="5"/>
    <n v="7360"/>
    <s v="No"/>
    <x v="0"/>
    <n v="1825.11943352705"/>
    <n v="1.82511943352705E+16"/>
    <n v="20.603512740626901"/>
    <n v="2060351274062690"/>
    <x v="137"/>
    <n v="93.5"/>
  </r>
  <r>
    <x v="2"/>
    <n v="53"/>
    <x v="1"/>
    <x v="0"/>
    <x v="1"/>
    <x v="0"/>
    <x v="1"/>
    <x v="7350"/>
    <x v="0"/>
    <x v="3"/>
    <n v="25.615285699720701"/>
    <n v="25.615285699720701"/>
    <n v="2.56152856997207E+16"/>
    <x v="5"/>
    <n v="7361"/>
    <s v="No"/>
    <x v="0"/>
    <n v="1840.97338612458"/>
    <n v="1.84097338612458E+16"/>
    <n v="21.3730060971684"/>
    <n v="2137300609716840"/>
    <x v="90"/>
    <n v="86.4"/>
  </r>
  <r>
    <x v="2"/>
    <n v="66"/>
    <x v="1"/>
    <x v="0"/>
    <x v="2"/>
    <x v="0"/>
    <x v="3"/>
    <x v="7351"/>
    <x v="1"/>
    <x v="1"/>
    <n v="25.5562920897334"/>
    <n v="25.5562920897334"/>
    <n v="2.55562920897334E+16"/>
    <x v="5"/>
    <n v="7362"/>
    <s v="No"/>
    <x v="0"/>
    <n v="2010.6802768309201"/>
    <n v="2.01068027683092E+16"/>
    <n v="22.003029447901799"/>
    <n v="2200302944790180"/>
    <x v="128"/>
    <n v="92.3"/>
  </r>
  <r>
    <x v="2"/>
    <n v="58"/>
    <x v="0"/>
    <x v="11"/>
    <x v="2"/>
    <x v="3"/>
    <x v="0"/>
    <x v="7352"/>
    <x v="0"/>
    <x v="3"/>
    <n v="25.556257964300102"/>
    <n v="25.556257964300102"/>
    <n v="2.55562579643001E+16"/>
    <x v="5"/>
    <n v="7363"/>
    <s v="No"/>
    <x v="0"/>
    <n v="2429.0566599000499"/>
    <n v="2.42905665990005E+16"/>
    <n v="242.963993027686"/>
    <n v="2.42963993027686E+16"/>
    <x v="451"/>
    <n v="100.6"/>
  </r>
  <r>
    <x v="2"/>
    <n v="74"/>
    <x v="1"/>
    <x v="5"/>
    <x v="3"/>
    <x v="3"/>
    <x v="3"/>
    <x v="7353"/>
    <x v="0"/>
    <x v="3"/>
    <n v="25.530301884646999"/>
    <n v="2.5530301884647"/>
    <n v="2553030188464700"/>
    <x v="5"/>
    <n v="7364"/>
    <s v="No"/>
    <x v="0"/>
    <n v="2220.78184267089"/>
    <n v="2.22078184267089E+16"/>
    <n v="26.195270949929299"/>
    <n v="2619527094992930"/>
    <x v="270"/>
    <n v="96.6"/>
  </r>
  <r>
    <x v="2"/>
    <n v="60"/>
    <x v="0"/>
    <x v="2"/>
    <x v="1"/>
    <x v="3"/>
    <x v="0"/>
    <x v="7354"/>
    <x v="1"/>
    <x v="3"/>
    <n v="25.3854644893797"/>
    <n v="2.5385464489379701"/>
    <n v="2538546448937970"/>
    <x v="5"/>
    <n v="7365"/>
    <s v="No"/>
    <x v="0"/>
    <n v="2382.88613713521"/>
    <n v="2.38288613713521E+16"/>
    <n v="261.54740777253198"/>
    <n v="2.61547407772532E+16"/>
    <x v="309"/>
    <n v="99.8"/>
  </r>
  <r>
    <x v="2"/>
    <n v="56"/>
    <x v="0"/>
    <x v="8"/>
    <x v="0"/>
    <x v="0"/>
    <x v="0"/>
    <x v="7355"/>
    <x v="0"/>
    <x v="1"/>
    <n v="25.345758966101499"/>
    <n v="2.5345758966101499"/>
    <n v="2534575896610150"/>
    <x v="5"/>
    <n v="7366"/>
    <s v="No"/>
    <x v="0"/>
    <n v="2279.82401484926"/>
    <n v="2.27982401484926E+16"/>
    <n v="229.297428776343"/>
    <n v="2.29297428776343E+16"/>
    <x v="405"/>
    <n v="99.9"/>
  </r>
  <r>
    <x v="2"/>
    <n v="72"/>
    <x v="0"/>
    <x v="0"/>
    <x v="2"/>
    <x v="3"/>
    <x v="3"/>
    <x v="7356"/>
    <x v="0"/>
    <x v="1"/>
    <n v="25.321350484398"/>
    <n v="2.5321350484398"/>
    <n v="2532135048439800"/>
    <x v="5"/>
    <n v="7367"/>
    <s v="No"/>
    <x v="0"/>
    <n v="218.53865047142099"/>
    <n v="2185386504714210"/>
    <n v="22.968914478816"/>
    <n v="2296891447881600"/>
    <x v="180"/>
    <n v="107.8"/>
  </r>
  <r>
    <x v="2"/>
    <n v="72"/>
    <x v="0"/>
    <x v="10"/>
    <x v="0"/>
    <x v="3"/>
    <x v="3"/>
    <x v="7357"/>
    <x v="1"/>
    <x v="3"/>
    <n v="25.1663251354199"/>
    <n v="25.1663251354199"/>
    <n v="2.51663251354199E+16"/>
    <x v="5"/>
    <n v="7368"/>
    <s v="No"/>
    <x v="0"/>
    <n v="2179.1988646059599"/>
    <n v="2.17919886460596E+16"/>
    <n v="213.560682836073"/>
    <n v="2.13560682836073E+16"/>
    <x v="372"/>
    <n v="101"/>
  </r>
  <r>
    <x v="2"/>
    <n v="53"/>
    <x v="1"/>
    <x v="0"/>
    <x v="1"/>
    <x v="0"/>
    <x v="1"/>
    <x v="7358"/>
    <x v="0"/>
    <x v="0"/>
    <n v="25.1333406177136"/>
    <n v="25.1333406177136"/>
    <n v="2.51333406177136E+16"/>
    <x v="5"/>
    <n v="7369"/>
    <s v="No"/>
    <x v="0"/>
    <n v="1854.5939748899"/>
    <n v="1.8545939748899E+16"/>
    <n v="23.837955811654101"/>
    <n v="2383795581165410"/>
    <x v="66"/>
    <n v="87.4"/>
  </r>
  <r>
    <x v="2"/>
    <n v="69"/>
    <x v="1"/>
    <x v="2"/>
    <x v="3"/>
    <x v="2"/>
    <x v="3"/>
    <x v="7359"/>
    <x v="1"/>
    <x v="1"/>
    <n v="25.092669938000402"/>
    <n v="25.092669938000402"/>
    <n v="2.50926699380004E+16"/>
    <x v="5"/>
    <n v="7370"/>
    <s v="No"/>
    <x v="0"/>
    <n v="2149.9372029425099"/>
    <n v="2.14993720294251E+16"/>
    <n v="191.74649774164899"/>
    <n v="1.91746497741649E+16"/>
    <x v="44"/>
    <n v="89.5"/>
  </r>
  <r>
    <x v="2"/>
    <n v="61"/>
    <x v="1"/>
    <x v="15"/>
    <x v="1"/>
    <x v="2"/>
    <x v="0"/>
    <x v="7360"/>
    <x v="2"/>
    <x v="3"/>
    <n v="25.079578014065"/>
    <n v="25.079578014065"/>
    <n v="2.5079578014065E+16"/>
    <x v="5"/>
    <n v="7371"/>
    <s v="No"/>
    <x v="0"/>
    <n v="1573.4023531002299"/>
    <n v="1.57340235310023E+16"/>
    <n v="183.397078355449"/>
    <n v="1.83397078355449E+16"/>
    <x v="175"/>
    <n v="91.8"/>
  </r>
  <r>
    <x v="2"/>
    <n v="63"/>
    <x v="1"/>
    <x v="2"/>
    <x v="3"/>
    <x v="0"/>
    <x v="0"/>
    <x v="7361"/>
    <x v="0"/>
    <x v="1"/>
    <n v="25.033180766652102"/>
    <n v="25.033180766652102"/>
    <n v="2.50331807666521E+16"/>
    <x v="5"/>
    <n v="7372"/>
    <s v="No"/>
    <x v="0"/>
    <n v="2081.4996925607802"/>
    <n v="2.08149969256078E+16"/>
    <n v="21.1714915928513"/>
    <n v="2117149159285130"/>
    <x v="86"/>
    <n v="90.8"/>
  </r>
  <r>
    <x v="9"/>
    <n v="58"/>
    <x v="1"/>
    <x v="5"/>
    <x v="1"/>
    <x v="2"/>
    <x v="0"/>
    <x v="7362"/>
    <x v="0"/>
    <x v="1"/>
    <n v="29.985528058699199"/>
    <n v="29.985528058699199"/>
    <n v="2998552805869920"/>
    <x v="5"/>
    <n v="7373"/>
    <s v="No"/>
    <x v="0"/>
    <n v="1926.13642138569"/>
    <n v="1.92613642138569E+16"/>
    <n v="213.39782927407799"/>
    <n v="2.13397829274078E+16"/>
    <x v="248"/>
    <n v="97.5"/>
  </r>
  <r>
    <x v="9"/>
    <n v="47"/>
    <x v="1"/>
    <x v="8"/>
    <x v="1"/>
    <x v="2"/>
    <x v="1"/>
    <x v="7363"/>
    <x v="1"/>
    <x v="2"/>
    <n v="29.9698169679065"/>
    <n v="2.99698169679065"/>
    <n v="2996981696790650"/>
    <x v="5"/>
    <n v="7374"/>
    <s v="No"/>
    <x v="0"/>
    <n v="195.748223402467"/>
    <n v="1957482234024670"/>
    <n v="197.81721439669499"/>
    <n v="1.97817214396695E+16"/>
    <x v="512"/>
    <n v="91.1"/>
  </r>
  <r>
    <x v="9"/>
    <n v="56"/>
    <x v="1"/>
    <x v="9"/>
    <x v="1"/>
    <x v="0"/>
    <x v="0"/>
    <x v="7364"/>
    <x v="1"/>
    <x v="1"/>
    <n v="29.9087434942528"/>
    <n v="2.9908743494252801"/>
    <n v="2990874349425280"/>
    <x v="5"/>
    <n v="7375"/>
    <s v="No"/>
    <x v="0"/>
    <n v="218.35236026465901"/>
    <n v="2183523602646590"/>
    <n v="274.00620458873101"/>
    <n v="2.74006204588731E+16"/>
    <x v="215"/>
    <n v="96.4"/>
  </r>
  <r>
    <x v="9"/>
    <n v="40"/>
    <x v="0"/>
    <x v="5"/>
    <x v="1"/>
    <x v="0"/>
    <x v="2"/>
    <x v="7365"/>
    <x v="0"/>
    <x v="0"/>
    <n v="29.905100338746699"/>
    <n v="29.905100338746699"/>
    <n v="2.99051003387467E+16"/>
    <x v="5"/>
    <n v="7376"/>
    <s v="No"/>
    <x v="0"/>
    <n v="2059.2294141398602"/>
    <n v="2.05922941413986E+16"/>
    <n v="27.284931105741801"/>
    <n v="2728493110574180"/>
    <x v="73"/>
    <n v="92.6"/>
  </r>
  <r>
    <x v="9"/>
    <n v="58"/>
    <x v="0"/>
    <x v="6"/>
    <x v="2"/>
    <x v="3"/>
    <x v="0"/>
    <x v="7366"/>
    <x v="0"/>
    <x v="1"/>
    <n v="29.880688928833901"/>
    <n v="2.9880688928833901"/>
    <n v="2988068892883390"/>
    <x v="5"/>
    <n v="7377"/>
    <s v="No"/>
    <x v="0"/>
    <n v="2101.2980501694901"/>
    <n v="2.10129805016949E+16"/>
    <n v="26.8077253305634"/>
    <n v="2680772533056340"/>
    <x v="444"/>
    <n v="97.6"/>
  </r>
  <r>
    <x v="9"/>
    <n v="52"/>
    <x v="1"/>
    <x v="2"/>
    <x v="1"/>
    <x v="1"/>
    <x v="1"/>
    <x v="7367"/>
    <x v="1"/>
    <x v="0"/>
    <n v="29.862094936146899"/>
    <n v="29.862094936146899"/>
    <n v="2.98620949361469E+16"/>
    <x v="5"/>
    <n v="7378"/>
    <s v="No"/>
    <x v="0"/>
    <n v="230.462941227974"/>
    <n v="2304629412279740"/>
    <n v="225.57546195416199"/>
    <n v="2.25575461954162E+16"/>
    <x v="35"/>
    <n v="89.8"/>
  </r>
  <r>
    <x v="9"/>
    <n v="58"/>
    <x v="1"/>
    <x v="2"/>
    <x v="3"/>
    <x v="3"/>
    <x v="0"/>
    <x v="7368"/>
    <x v="0"/>
    <x v="1"/>
    <n v="29.832414138391801"/>
    <n v="29.832414138391801"/>
    <n v="2.98324141383918E+16"/>
    <x v="5"/>
    <n v="7379"/>
    <s v="Si"/>
    <x v="1"/>
    <n v="2116.3782182312202"/>
    <n v="2.11637821823122E+16"/>
    <n v="23.320297655284701"/>
    <n v="2332029765528470"/>
    <x v="240"/>
    <n v="94.8"/>
  </r>
  <r>
    <x v="9"/>
    <n v="61"/>
    <x v="0"/>
    <x v="0"/>
    <x v="1"/>
    <x v="0"/>
    <x v="0"/>
    <x v="7369"/>
    <x v="1"/>
    <x v="1"/>
    <n v="29.822780574157299"/>
    <n v="29.822780574157299"/>
    <n v="2.98227805741573E+16"/>
    <x v="5"/>
    <n v="7380"/>
    <s v="No"/>
    <x v="0"/>
    <n v="2276.9903183332299"/>
    <n v="2.27699031833323E+16"/>
    <n v="239.789502846738"/>
    <n v="2.39789502846738E+16"/>
    <x v="170"/>
    <n v="101.5"/>
  </r>
  <r>
    <x v="9"/>
    <n v="49"/>
    <x v="0"/>
    <x v="6"/>
    <x v="3"/>
    <x v="1"/>
    <x v="1"/>
    <x v="7370"/>
    <x v="1"/>
    <x v="0"/>
    <n v="29.754854921272599"/>
    <n v="29.754854921272599"/>
    <n v="2.97548549212726E+16"/>
    <x v="5"/>
    <n v="7381"/>
    <s v="No"/>
    <x v="0"/>
    <n v="186.819511003234"/>
    <n v="1868195110032340"/>
    <n v="246.26182384195201"/>
    <n v="2.46261823841952E+16"/>
    <x v="469"/>
    <n v="91.7"/>
  </r>
  <r>
    <x v="9"/>
    <n v="61"/>
    <x v="1"/>
    <x v="0"/>
    <x v="1"/>
    <x v="3"/>
    <x v="0"/>
    <x v="7371"/>
    <x v="0"/>
    <x v="3"/>
    <n v="29.743989394324899"/>
    <n v="29.743989394324899"/>
    <n v="2.97439893943249E+16"/>
    <x v="5"/>
    <n v="7382"/>
    <s v="No"/>
    <x v="0"/>
    <n v="203.250556571961"/>
    <n v="2032505565719610"/>
    <n v="222.857388250604"/>
    <n v="2.22857388250604E+16"/>
    <x v="128"/>
    <n v="88.9"/>
  </r>
  <r>
    <x v="9"/>
    <n v="50"/>
    <x v="1"/>
    <x v="9"/>
    <x v="1"/>
    <x v="0"/>
    <x v="1"/>
    <x v="7372"/>
    <x v="1"/>
    <x v="1"/>
    <n v="29.736494292518799"/>
    <n v="29.736494292518799"/>
    <n v="2.97364942925188E+16"/>
    <x v="5"/>
    <n v="7383"/>
    <s v="No"/>
    <x v="0"/>
    <n v="180.844110061826"/>
    <n v="1808441100618260"/>
    <n v="20.391181548929101"/>
    <n v="2039118154892910"/>
    <x v="115"/>
    <n v="84.9"/>
  </r>
  <r>
    <x v="9"/>
    <n v="74"/>
    <x v="0"/>
    <x v="1"/>
    <x v="2"/>
    <x v="3"/>
    <x v="3"/>
    <x v="7373"/>
    <x v="1"/>
    <x v="3"/>
    <n v="29.698687534595301"/>
    <n v="29.698687534595301"/>
    <n v="2.96986875345953E+16"/>
    <x v="5"/>
    <n v="7384"/>
    <s v="No"/>
    <x v="0"/>
    <n v="2051.8762132028801"/>
    <n v="2.05187621320288E+16"/>
    <n v="20.692623307733601"/>
    <n v="2069262330773360"/>
    <x v="540"/>
    <n v="100.5"/>
  </r>
  <r>
    <x v="9"/>
    <n v="59"/>
    <x v="0"/>
    <x v="9"/>
    <x v="1"/>
    <x v="1"/>
    <x v="0"/>
    <x v="7374"/>
    <x v="1"/>
    <x v="3"/>
    <n v="29.689571793615499"/>
    <n v="29.689571793615499"/>
    <n v="2.96895717936155E+16"/>
    <x v="5"/>
    <n v="7385"/>
    <s v="No"/>
    <x v="0"/>
    <n v="2095.2695511215702"/>
    <n v="2.09526955112157E+16"/>
    <n v="196.193059548489"/>
    <n v="1.96193059548489E+16"/>
    <x v="311"/>
    <n v="92.2"/>
  </r>
  <r>
    <x v="9"/>
    <n v="63"/>
    <x v="0"/>
    <x v="5"/>
    <x v="2"/>
    <x v="3"/>
    <x v="0"/>
    <x v="7375"/>
    <x v="0"/>
    <x v="0"/>
    <n v="29.674565468717599"/>
    <n v="29.674565468717599"/>
    <n v="2.96745654687176E+16"/>
    <x v="5"/>
    <n v="7386"/>
    <s v="Si"/>
    <x v="1"/>
    <n v="2528.8698352988099"/>
    <n v="2.52886983529881E+16"/>
    <n v="26.905096884195199"/>
    <n v="2690509688419520"/>
    <x v="338"/>
    <n v="104"/>
  </r>
  <r>
    <x v="9"/>
    <n v="62"/>
    <x v="0"/>
    <x v="15"/>
    <x v="2"/>
    <x v="0"/>
    <x v="0"/>
    <x v="7376"/>
    <x v="0"/>
    <x v="0"/>
    <n v="29.645692375278401"/>
    <n v="29.645692375278401"/>
    <n v="2964569237527840"/>
    <x v="5"/>
    <n v="7387"/>
    <s v="No"/>
    <x v="0"/>
    <n v="2086.8530661105701"/>
    <n v="2.08685306611057E+16"/>
    <n v="24.6267972007496"/>
    <n v="2462679720074960"/>
    <x v="167"/>
    <n v="98.2"/>
  </r>
  <r>
    <x v="9"/>
    <n v="64"/>
    <x v="0"/>
    <x v="1"/>
    <x v="1"/>
    <x v="2"/>
    <x v="0"/>
    <x v="7377"/>
    <x v="1"/>
    <x v="3"/>
    <n v="29.632649299917901"/>
    <n v="29.632649299917901"/>
    <n v="2.96326492999179E+16"/>
    <x v="5"/>
    <n v="7388"/>
    <s v="No"/>
    <x v="0"/>
    <n v="1975.73548717069"/>
    <n v="1.97573548717069E+16"/>
    <n v="213.98514031410201"/>
    <n v="2.13985140314102E+16"/>
    <x v="79"/>
    <n v="95.7"/>
  </r>
  <r>
    <x v="9"/>
    <n v="69"/>
    <x v="0"/>
    <x v="2"/>
    <x v="0"/>
    <x v="3"/>
    <x v="3"/>
    <x v="7378"/>
    <x v="0"/>
    <x v="1"/>
    <n v="29.5851465521596"/>
    <n v="29.5851465521596"/>
    <n v="2.95851465521596E+16"/>
    <x v="5"/>
    <n v="7389"/>
    <s v="No"/>
    <x v="0"/>
    <n v="236.72239566098901"/>
    <n v="2367223956609890"/>
    <n v="241.85733485624601"/>
    <n v="2.41857334856246E+16"/>
    <x v="298"/>
    <n v="100.3"/>
  </r>
  <r>
    <x v="9"/>
    <n v="57"/>
    <x v="1"/>
    <x v="0"/>
    <x v="3"/>
    <x v="3"/>
    <x v="0"/>
    <x v="7379"/>
    <x v="0"/>
    <x v="3"/>
    <n v="29.562792633474501"/>
    <n v="2.9562792633474499"/>
    <n v="2956279263347450"/>
    <x v="5"/>
    <n v="7390"/>
    <s v="No"/>
    <x v="0"/>
    <n v="2149.9748147249902"/>
    <n v="2.14997481472499E+16"/>
    <n v="243.51853261929199"/>
    <n v="2.43518532619292E+16"/>
    <x v="7"/>
    <n v="94.2"/>
  </r>
  <r>
    <x v="9"/>
    <n v="68"/>
    <x v="1"/>
    <x v="8"/>
    <x v="2"/>
    <x v="0"/>
    <x v="3"/>
    <x v="7380"/>
    <x v="1"/>
    <x v="3"/>
    <n v="29.556270969338797"/>
    <n v="2.9556270969338798"/>
    <n v="2955627096933880"/>
    <x v="5"/>
    <n v="7391"/>
    <s v="No"/>
    <x v="0"/>
    <n v="2363.3711964440099"/>
    <n v="2.36337119644401E+16"/>
    <n v="26.359156240567501"/>
    <n v="2635915624056750"/>
    <x v="75"/>
    <n v="95.4"/>
  </r>
  <r>
    <x v="9"/>
    <n v="60"/>
    <x v="0"/>
    <x v="4"/>
    <x v="1"/>
    <x v="0"/>
    <x v="0"/>
    <x v="7381"/>
    <x v="1"/>
    <x v="3"/>
    <n v="29.554632490153899"/>
    <n v="29.554632490153899"/>
    <n v="2.95546324901539E+16"/>
    <x v="5"/>
    <n v="7392"/>
    <s v="Si"/>
    <x v="1"/>
    <n v="218.12775587458199"/>
    <n v="2181277558745820"/>
    <n v="2.3834453764968502"/>
    <n v="238344537649685"/>
    <x v="208"/>
    <n v="94.4"/>
  </r>
  <r>
    <x v="9"/>
    <n v="62"/>
    <x v="0"/>
    <x v="5"/>
    <x v="1"/>
    <x v="0"/>
    <x v="0"/>
    <x v="7382"/>
    <x v="0"/>
    <x v="1"/>
    <n v="29.543630441575999"/>
    <n v="29.543630441575999"/>
    <n v="2.9543630441576E+16"/>
    <x v="5"/>
    <n v="7393"/>
    <s v="No"/>
    <x v="0"/>
    <n v="2083.1796396802001"/>
    <n v="2.0831796396802E+16"/>
    <n v="219.329634042154"/>
    <n v="2.19329634042154E+16"/>
    <x v="85"/>
    <n v="94.5"/>
  </r>
  <r>
    <x v="9"/>
    <n v="61"/>
    <x v="0"/>
    <x v="5"/>
    <x v="0"/>
    <x v="3"/>
    <x v="0"/>
    <x v="7383"/>
    <x v="1"/>
    <x v="3"/>
    <n v="29.528389173805"/>
    <n v="2.9528389173804999"/>
    <n v="2952838917380500"/>
    <x v="5"/>
    <n v="7394"/>
    <s v="Si"/>
    <x v="1"/>
    <n v="222.05487419271699"/>
    <n v="2220548741927170"/>
    <n v="3.0000000000000001E-12"/>
    <n v="300"/>
    <x v="284"/>
    <n v="99.7"/>
  </r>
  <r>
    <x v="9"/>
    <n v="45"/>
    <x v="0"/>
    <x v="8"/>
    <x v="1"/>
    <x v="0"/>
    <x v="1"/>
    <x v="7384"/>
    <x v="0"/>
    <x v="0"/>
    <n v="29.514564170759702"/>
    <n v="29.514564170759702"/>
    <n v="2.95145641707597E+16"/>
    <x v="5"/>
    <n v="7395"/>
    <s v="No"/>
    <x v="0"/>
    <n v="2146.9464634051101"/>
    <n v="2.14694646340511E+16"/>
    <n v="26.183809717554801"/>
    <n v="2618380971755480"/>
    <x v="347"/>
    <n v="92.5"/>
  </r>
  <r>
    <x v="9"/>
    <n v="46"/>
    <x v="1"/>
    <x v="1"/>
    <x v="1"/>
    <x v="2"/>
    <x v="1"/>
    <x v="7385"/>
    <x v="0"/>
    <x v="0"/>
    <n v="29.506637498427398"/>
    <n v="2.9506637498427399"/>
    <n v="2950663749842740"/>
    <x v="5"/>
    <n v="7396"/>
    <s v="No"/>
    <x v="0"/>
    <n v="1896.0941892221699"/>
    <n v="1.89609418922217E+16"/>
    <n v="21.2819288550698"/>
    <n v="2128192885506980"/>
    <x v="150"/>
    <n v="89"/>
  </r>
  <r>
    <x v="9"/>
    <n v="63"/>
    <x v="1"/>
    <x v="9"/>
    <x v="1"/>
    <x v="0"/>
    <x v="0"/>
    <x v="7386"/>
    <x v="1"/>
    <x v="3"/>
    <n v="29.495496159700501"/>
    <n v="29.495496159700501"/>
    <n v="2.94954961597005E+16"/>
    <x v="5"/>
    <n v="7397"/>
    <s v="No"/>
    <x v="0"/>
    <n v="1895.3866579155399"/>
    <n v="1.89538665791554E+16"/>
    <n v="227.35686043291301"/>
    <n v="2.27356860432913E+16"/>
    <x v="38"/>
    <n v="93.3"/>
  </r>
  <r>
    <x v="9"/>
    <n v="66"/>
    <x v="1"/>
    <x v="7"/>
    <x v="2"/>
    <x v="0"/>
    <x v="3"/>
    <x v="7387"/>
    <x v="0"/>
    <x v="1"/>
    <n v="29.493750219031799"/>
    <n v="29.493750219031799"/>
    <n v="2.94937502190318E+16"/>
    <x v="5"/>
    <n v="7398"/>
    <s v="No"/>
    <x v="0"/>
    <n v="2393.1539520699198"/>
    <n v="2.39315395206992E+16"/>
    <n v="24.164569387279499"/>
    <n v="2416456938727950"/>
    <x v="163"/>
    <n v="91.8"/>
  </r>
  <r>
    <x v="9"/>
    <n v="54"/>
    <x v="0"/>
    <x v="1"/>
    <x v="1"/>
    <x v="1"/>
    <x v="1"/>
    <x v="7388"/>
    <x v="1"/>
    <x v="1"/>
    <n v="29.474763821541099"/>
    <n v="29.474763821541099"/>
    <n v="2.94747638215411E+16"/>
    <x v="5"/>
    <n v="7399"/>
    <s v="No"/>
    <x v="0"/>
    <n v="1806.41220298503"/>
    <n v="1.80641220298503E+16"/>
    <n v="184.48265164746499"/>
    <n v="1.84482651647465E+16"/>
    <x v="65"/>
    <n v="88.1"/>
  </r>
  <r>
    <x v="9"/>
    <n v="59"/>
    <x v="0"/>
    <x v="0"/>
    <x v="2"/>
    <x v="0"/>
    <x v="0"/>
    <x v="7389"/>
    <x v="1"/>
    <x v="1"/>
    <n v="29.464144564249199"/>
    <n v="2.9464144564249199"/>
    <n v="2946414456424920"/>
    <x v="5"/>
    <n v="7400"/>
    <s v="No"/>
    <x v="0"/>
    <n v="218.20056688599001"/>
    <n v="2182005668859900"/>
    <n v="224.79458739403299"/>
    <n v="2.24794587394033E+16"/>
    <x v="434"/>
    <n v="91.9"/>
  </r>
  <r>
    <x v="9"/>
    <n v="69"/>
    <x v="1"/>
    <x v="0"/>
    <x v="0"/>
    <x v="3"/>
    <x v="3"/>
    <x v="7390"/>
    <x v="0"/>
    <x v="1"/>
    <n v="29.463635488075901"/>
    <n v="29.463635488075901"/>
    <n v="2.94636354880759E+16"/>
    <x v="5"/>
    <n v="7401"/>
    <s v="Si"/>
    <x v="1"/>
    <n v="2042.4597029039001"/>
    <n v="2.0424597029039E+16"/>
    <n v="239.641091203516"/>
    <n v="2.39641091203516E+16"/>
    <x v="351"/>
    <n v="96.6"/>
  </r>
  <r>
    <x v="9"/>
    <n v="46"/>
    <x v="0"/>
    <x v="5"/>
    <x v="2"/>
    <x v="1"/>
    <x v="1"/>
    <x v="7391"/>
    <x v="1"/>
    <x v="2"/>
    <n v="29.453160160896701"/>
    <n v="29.453160160896701"/>
    <n v="2.94531601608967E+16"/>
    <x v="5"/>
    <n v="7402"/>
    <s v="No"/>
    <x v="0"/>
    <n v="2046.7636330197099"/>
    <n v="2.04676363301971E+16"/>
    <n v="219.59286652174501"/>
    <n v="2.19592866521745E+16"/>
    <x v="18"/>
    <n v="96"/>
  </r>
  <r>
    <x v="9"/>
    <n v="61"/>
    <x v="0"/>
    <x v="9"/>
    <x v="1"/>
    <x v="3"/>
    <x v="0"/>
    <x v="7392"/>
    <x v="0"/>
    <x v="1"/>
    <n v="29.426600767526399"/>
    <n v="29.426600767526399"/>
    <n v="2.94266007675264E+16"/>
    <x v="5"/>
    <n v="7403"/>
    <s v="No"/>
    <x v="0"/>
    <n v="220.99438450539401"/>
    <n v="2209943845053940"/>
    <n v="258.97417951075698"/>
    <n v="2.58974179510757E+16"/>
    <x v="28"/>
    <n v="97"/>
  </r>
  <r>
    <x v="9"/>
    <n v="70"/>
    <x v="0"/>
    <x v="17"/>
    <x v="0"/>
    <x v="3"/>
    <x v="3"/>
    <x v="7393"/>
    <x v="0"/>
    <x v="0"/>
    <n v="29.421971643734398"/>
    <n v="29.421971643734398"/>
    <n v="2.94219716437344E+16"/>
    <x v="5"/>
    <n v="7404"/>
    <s v="No"/>
    <x v="0"/>
    <n v="218.96247640359601"/>
    <n v="2189624764035960"/>
    <n v="28.233430887996299"/>
    <n v="2823343088799630"/>
    <x v="475"/>
    <n v="106.5"/>
  </r>
  <r>
    <x v="9"/>
    <n v="58"/>
    <x v="0"/>
    <x v="2"/>
    <x v="2"/>
    <x v="1"/>
    <x v="0"/>
    <x v="7394"/>
    <x v="1"/>
    <x v="2"/>
    <n v="29.418524637065801"/>
    <n v="29.418524637065801"/>
    <n v="2.94185246370658E+16"/>
    <x v="5"/>
    <n v="7405"/>
    <s v="No"/>
    <x v="0"/>
    <n v="2156.7114461084998"/>
    <n v="2.1567114461085E+16"/>
    <n v="23.166831593625901"/>
    <n v="2316683159362590"/>
    <x v="455"/>
    <n v="103.6"/>
  </r>
  <r>
    <x v="9"/>
    <n v="61"/>
    <x v="1"/>
    <x v="8"/>
    <x v="1"/>
    <x v="0"/>
    <x v="0"/>
    <x v="7395"/>
    <x v="1"/>
    <x v="3"/>
    <n v="29.415010734403499"/>
    <n v="29.415010734403499"/>
    <n v="2.94150107344035E+16"/>
    <x v="5"/>
    <n v="7406"/>
    <s v="No"/>
    <x v="0"/>
    <n v="2021.2114334011501"/>
    <n v="2.02121143340115E+16"/>
    <n v="22.0639840451678"/>
    <n v="2206398404516780"/>
    <x v="8"/>
    <n v="94.4"/>
  </r>
  <r>
    <x v="9"/>
    <n v="58"/>
    <x v="1"/>
    <x v="16"/>
    <x v="1"/>
    <x v="0"/>
    <x v="0"/>
    <x v="7396"/>
    <x v="0"/>
    <x v="2"/>
    <n v="29.411148962719402"/>
    <n v="2.94111489627194"/>
    <n v="2941114896271940"/>
    <x v="5"/>
    <n v="7407"/>
    <s v="No"/>
    <x v="0"/>
    <n v="212.84978983597"/>
    <n v="2128497898359700"/>
    <n v="233.55548766902999"/>
    <n v="2.3355548766903E+16"/>
    <x v="52"/>
    <n v="96.5"/>
  </r>
  <r>
    <x v="9"/>
    <n v="55"/>
    <x v="1"/>
    <x v="5"/>
    <x v="3"/>
    <x v="0"/>
    <x v="0"/>
    <x v="7397"/>
    <x v="1"/>
    <x v="3"/>
    <n v="29.409316256886999"/>
    <n v="29.409316256886999"/>
    <n v="2.9409316256887E+16"/>
    <x v="5"/>
    <n v="7408"/>
    <s v="No"/>
    <x v="0"/>
    <n v="21.648934618810099"/>
    <n v="216489346188101"/>
    <n v="213.95239847975699"/>
    <n v="2.13952398479757E+16"/>
    <x v="46"/>
    <n v="96.8"/>
  </r>
  <r>
    <x v="9"/>
    <n v="54"/>
    <x v="0"/>
    <x v="6"/>
    <x v="1"/>
    <x v="0"/>
    <x v="1"/>
    <x v="7398"/>
    <x v="1"/>
    <x v="1"/>
    <n v="29.405416092593399"/>
    <n v="29.405416092593399"/>
    <n v="2.94054160925934E+16"/>
    <x v="5"/>
    <n v="7409"/>
    <s v="No"/>
    <x v="0"/>
    <n v="1867.4909557992301"/>
    <n v="1.86749095579923E+16"/>
    <n v="238.57063402182399"/>
    <n v="2.38570634021824E+16"/>
    <x v="375"/>
    <n v="90.1"/>
  </r>
  <r>
    <x v="9"/>
    <n v="66"/>
    <x v="0"/>
    <x v="3"/>
    <x v="1"/>
    <x v="3"/>
    <x v="3"/>
    <x v="7399"/>
    <x v="1"/>
    <x v="3"/>
    <n v="29.402454375381101"/>
    <n v="2.9402454375381102"/>
    <n v="2940245437538110"/>
    <x v="5"/>
    <n v="7410"/>
    <s v="No"/>
    <x v="0"/>
    <n v="2195.23752377133"/>
    <n v="2.19523752377133E+16"/>
    <n v="22.916557739369001"/>
    <n v="2291655773936900"/>
    <x v="176"/>
    <n v="98.1"/>
  </r>
  <r>
    <x v="9"/>
    <n v="53"/>
    <x v="0"/>
    <x v="5"/>
    <x v="1"/>
    <x v="3"/>
    <x v="1"/>
    <x v="7400"/>
    <x v="0"/>
    <x v="1"/>
    <n v="29.393802118676099"/>
    <n v="2.93938021186761"/>
    <n v="2939380211867610"/>
    <x v="5"/>
    <n v="7411"/>
    <s v="No"/>
    <x v="0"/>
    <n v="2249.9320830607899"/>
    <n v="2.24993208306079E+16"/>
    <n v="281.68954675549901"/>
    <n v="2.81689546755499E+16"/>
    <x v="30"/>
    <n v="90.5"/>
  </r>
  <r>
    <x v="9"/>
    <n v="49"/>
    <x v="0"/>
    <x v="11"/>
    <x v="1"/>
    <x v="2"/>
    <x v="1"/>
    <x v="7401"/>
    <x v="1"/>
    <x v="3"/>
    <n v="29.3874169543021"/>
    <n v="29.3874169543021"/>
    <n v="2.93874169543021E+16"/>
    <x v="5"/>
    <n v="7412"/>
    <s v="No"/>
    <x v="0"/>
    <n v="2081.6847887537701"/>
    <n v="2.08168478875377E+16"/>
    <n v="21.087857606167699"/>
    <n v="2108785760616770"/>
    <x v="391"/>
    <n v="88"/>
  </r>
  <r>
    <x v="9"/>
    <n v="71"/>
    <x v="1"/>
    <x v="0"/>
    <x v="2"/>
    <x v="3"/>
    <x v="3"/>
    <x v="7402"/>
    <x v="0"/>
    <x v="1"/>
    <n v="29.383743590218998"/>
    <n v="2.9383743590218998"/>
    <n v="2938374359021900"/>
    <x v="5"/>
    <n v="7413"/>
    <s v="No"/>
    <x v="0"/>
    <n v="2410.5451046077101"/>
    <n v="2.41054510460771E+16"/>
    <n v="208.16002490029601"/>
    <n v="2.08160024900296E+16"/>
    <x v="359"/>
    <n v="103.4"/>
  </r>
  <r>
    <x v="9"/>
    <n v="59"/>
    <x v="0"/>
    <x v="2"/>
    <x v="2"/>
    <x v="3"/>
    <x v="0"/>
    <x v="7403"/>
    <x v="1"/>
    <x v="3"/>
    <n v="29.338474353207701"/>
    <n v="29.338474353207701"/>
    <n v="2.93384743532077E+16"/>
    <x v="5"/>
    <n v="7414"/>
    <s v="No"/>
    <x v="0"/>
    <n v="2141.0306907629301"/>
    <n v="2.14103069076293E+16"/>
    <n v="229.328242620726"/>
    <n v="2.29328242620726E+16"/>
    <x v="303"/>
    <n v="98.1"/>
  </r>
  <r>
    <x v="9"/>
    <n v="54"/>
    <x v="1"/>
    <x v="2"/>
    <x v="1"/>
    <x v="1"/>
    <x v="1"/>
    <x v="7404"/>
    <x v="1"/>
    <x v="0"/>
    <n v="29.3171106084827"/>
    <n v="29.3171106084827"/>
    <n v="2.93171106084827E+16"/>
    <x v="5"/>
    <n v="7415"/>
    <s v="No"/>
    <x v="0"/>
    <n v="189.084157702749"/>
    <n v="1890841577027490"/>
    <n v="1.7292257292112101"/>
    <n v="172922572921121"/>
    <x v="237"/>
    <n v="91.2"/>
  </r>
  <r>
    <x v="9"/>
    <n v="57"/>
    <x v="0"/>
    <x v="17"/>
    <x v="2"/>
    <x v="3"/>
    <x v="0"/>
    <x v="7405"/>
    <x v="0"/>
    <x v="1"/>
    <n v="29.315085520231001"/>
    <n v="29.315085520231001"/>
    <n v="2.9315085520231E+16"/>
    <x v="5"/>
    <n v="7416"/>
    <s v="No"/>
    <x v="0"/>
    <n v="1996.51337440265"/>
    <n v="1.99651337440265E+16"/>
    <n v="21.590468049168202"/>
    <n v="2159046804916820"/>
    <x v="79"/>
    <n v="97.9"/>
  </r>
  <r>
    <x v="9"/>
    <n v="51"/>
    <x v="0"/>
    <x v="1"/>
    <x v="2"/>
    <x v="2"/>
    <x v="1"/>
    <x v="7406"/>
    <x v="0"/>
    <x v="2"/>
    <n v="29.279830277227099"/>
    <n v="29.279830277227099"/>
    <n v="2.92798302772271E+16"/>
    <x v="5"/>
    <n v="7417"/>
    <s v="Si"/>
    <x v="1"/>
    <n v="231.59755471099899"/>
    <n v="2315975547109990"/>
    <n v="251.419076422171"/>
    <n v="2.51419076422171E+16"/>
    <x v="145"/>
    <n v="94.6"/>
  </r>
  <r>
    <x v="9"/>
    <n v="68"/>
    <x v="1"/>
    <x v="9"/>
    <x v="1"/>
    <x v="1"/>
    <x v="3"/>
    <x v="7407"/>
    <x v="1"/>
    <x v="3"/>
    <n v="29.2232093026734"/>
    <n v="2.9223209302673401"/>
    <n v="2922320930267340"/>
    <x v="5"/>
    <n v="7418"/>
    <s v="No"/>
    <x v="0"/>
    <n v="1891.8407808992499"/>
    <n v="1.89184078089925E+16"/>
    <n v="189.754676505915"/>
    <n v="1.89754676505915E+16"/>
    <x v="175"/>
    <n v="94.7"/>
  </r>
  <r>
    <x v="9"/>
    <n v="49"/>
    <x v="1"/>
    <x v="16"/>
    <x v="1"/>
    <x v="0"/>
    <x v="1"/>
    <x v="7408"/>
    <x v="0"/>
    <x v="1"/>
    <n v="29.222568962562701"/>
    <n v="29.222568962562701"/>
    <n v="2.92225689625627E+16"/>
    <x v="5"/>
    <n v="7419"/>
    <s v="No"/>
    <x v="0"/>
    <n v="1967.75929222791"/>
    <n v="1.96775929222791E+16"/>
    <n v="231.991065140936"/>
    <n v="2.31991065140936E+16"/>
    <x v="218"/>
    <n v="95.8"/>
  </r>
  <r>
    <x v="9"/>
    <n v="67"/>
    <x v="1"/>
    <x v="6"/>
    <x v="0"/>
    <x v="0"/>
    <x v="3"/>
    <x v="7409"/>
    <x v="0"/>
    <x v="1"/>
    <n v="29.221411497578998"/>
    <n v="29.221411497578998"/>
    <n v="2.9221411497579E+16"/>
    <x v="5"/>
    <n v="7420"/>
    <s v="No"/>
    <x v="0"/>
    <n v="2281.6246397780501"/>
    <n v="2.28162463977805E+16"/>
    <n v="233.55574175864001"/>
    <n v="2.3355574175864E+16"/>
    <x v="314"/>
    <n v="95.3"/>
  </r>
  <r>
    <x v="9"/>
    <n v="60"/>
    <x v="1"/>
    <x v="9"/>
    <x v="3"/>
    <x v="2"/>
    <x v="0"/>
    <x v="7410"/>
    <x v="1"/>
    <x v="1"/>
    <n v="29.217404827105401"/>
    <n v="29.217404827105401"/>
    <n v="2.92174048271054E+16"/>
    <x v="5"/>
    <n v="7421"/>
    <s v="No"/>
    <x v="0"/>
    <n v="186.315522296165"/>
    <n v="1863155222961650"/>
    <n v="186.45418544174899"/>
    <n v="1.86454185441749E+16"/>
    <x v="81"/>
    <n v="96.4"/>
  </r>
  <r>
    <x v="9"/>
    <n v="44"/>
    <x v="1"/>
    <x v="2"/>
    <x v="1"/>
    <x v="2"/>
    <x v="2"/>
    <x v="7411"/>
    <x v="0"/>
    <x v="2"/>
    <n v="29.212299333683699"/>
    <n v="29.212299333683699"/>
    <n v="2.92122993336837E+16"/>
    <x v="5"/>
    <n v="7422"/>
    <s v="No"/>
    <x v="0"/>
    <n v="2049.7703933832399"/>
    <n v="2.04977039338324E+16"/>
    <n v="239.531630702836"/>
    <n v="2.39531630702836E+16"/>
    <x v="75"/>
    <n v="87"/>
  </r>
  <r>
    <x v="9"/>
    <n v="54"/>
    <x v="1"/>
    <x v="0"/>
    <x v="1"/>
    <x v="0"/>
    <x v="1"/>
    <x v="7412"/>
    <x v="1"/>
    <x v="1"/>
    <n v="29.200084659288201"/>
    <n v="29.200084659288201"/>
    <n v="2.92000846592882E+16"/>
    <x v="5"/>
    <n v="7423"/>
    <s v="No"/>
    <x v="0"/>
    <n v="1556.6507560361399"/>
    <n v="1.55665075603614E+16"/>
    <n v="197.37367376628501"/>
    <n v="1.97373673766285E+16"/>
    <x v="192"/>
    <n v="92.7"/>
  </r>
  <r>
    <x v="9"/>
    <n v="62"/>
    <x v="0"/>
    <x v="9"/>
    <x v="2"/>
    <x v="0"/>
    <x v="0"/>
    <x v="7413"/>
    <x v="1"/>
    <x v="3"/>
    <n v="29.1964539701947"/>
    <n v="29.1964539701947"/>
    <n v="2.91964539701947E+16"/>
    <x v="5"/>
    <n v="7424"/>
    <s v="Si"/>
    <x v="1"/>
    <n v="217.195393529944"/>
    <n v="2171953935299440"/>
    <n v="218.184575718459"/>
    <n v="2.18184575718459E+16"/>
    <x v="438"/>
    <n v="99.6"/>
  </r>
  <r>
    <x v="9"/>
    <n v="46"/>
    <x v="0"/>
    <x v="6"/>
    <x v="2"/>
    <x v="0"/>
    <x v="1"/>
    <x v="7414"/>
    <x v="1"/>
    <x v="0"/>
    <n v="29.1893476280387"/>
    <n v="2.91893476280387"/>
    <n v="2918934762803870"/>
    <x v="5"/>
    <n v="7425"/>
    <s v="No"/>
    <x v="0"/>
    <n v="2094.4746956322201"/>
    <n v="2.09447469563222E+16"/>
    <n v="244.61934759248501"/>
    <n v="2.44619347592485E+16"/>
    <x v="34"/>
    <n v="92.1"/>
  </r>
  <r>
    <x v="9"/>
    <n v="49"/>
    <x v="1"/>
    <x v="0"/>
    <x v="1"/>
    <x v="0"/>
    <x v="1"/>
    <x v="7415"/>
    <x v="0"/>
    <x v="0"/>
    <n v="29.137820721349499"/>
    <n v="2.9137820721349499"/>
    <n v="2913782072134950"/>
    <x v="5"/>
    <n v="7426"/>
    <s v="No"/>
    <x v="0"/>
    <n v="220.149403793548"/>
    <n v="2201494037935480"/>
    <n v="243.119219632084"/>
    <n v="2.43119219632084E+16"/>
    <x v="23"/>
    <n v="94.1"/>
  </r>
  <r>
    <x v="9"/>
    <n v="51"/>
    <x v="0"/>
    <x v="0"/>
    <x v="0"/>
    <x v="3"/>
    <x v="1"/>
    <x v="7416"/>
    <x v="0"/>
    <x v="0"/>
    <n v="29.136734464138701"/>
    <n v="29.136734464138701"/>
    <n v="2.91367344641387E+16"/>
    <x v="5"/>
    <n v="7427"/>
    <s v="No"/>
    <x v="0"/>
    <n v="2194.2756803100901"/>
    <n v="2.19427568031009E+16"/>
    <n v="28.346850132687401"/>
    <n v="2834685013268740"/>
    <x v="112"/>
    <n v="97.5"/>
  </r>
  <r>
    <x v="9"/>
    <n v="68"/>
    <x v="1"/>
    <x v="1"/>
    <x v="1"/>
    <x v="0"/>
    <x v="3"/>
    <x v="7417"/>
    <x v="1"/>
    <x v="3"/>
    <n v="29.132854927367401"/>
    <n v="29.132854927367401"/>
    <n v="2.91328549273674E+16"/>
    <x v="5"/>
    <n v="7428"/>
    <s v="No"/>
    <x v="0"/>
    <n v="1935.17159808121"/>
    <n v="1.93517159808121E+16"/>
    <n v="209.98960013972601"/>
    <n v="2.09989600139726E+16"/>
    <x v="406"/>
    <n v="91.7"/>
  </r>
  <r>
    <x v="9"/>
    <n v="52"/>
    <x v="1"/>
    <x v="2"/>
    <x v="1"/>
    <x v="2"/>
    <x v="1"/>
    <x v="7418"/>
    <x v="1"/>
    <x v="3"/>
    <n v="29.132839459276099"/>
    <n v="29.132839459276099"/>
    <n v="2.91328394592761E+16"/>
    <x v="5"/>
    <n v="7429"/>
    <s v="No"/>
    <x v="0"/>
    <n v="206.50845742850001"/>
    <n v="2065084574285000"/>
    <n v="181.521102368264"/>
    <n v="1.81521102368264E+16"/>
    <x v="72"/>
    <n v="89.7"/>
  </r>
  <r>
    <x v="9"/>
    <n v="66"/>
    <x v="1"/>
    <x v="0"/>
    <x v="3"/>
    <x v="0"/>
    <x v="3"/>
    <x v="7419"/>
    <x v="0"/>
    <x v="0"/>
    <n v="29.1251825595177"/>
    <n v="29.1251825595177"/>
    <n v="2.91251825595177E+16"/>
    <x v="5"/>
    <n v="7430"/>
    <s v="No"/>
    <x v="0"/>
    <n v="2390.1719869851499"/>
    <n v="2.39017198698515E+16"/>
    <n v="238.73055070825501"/>
    <n v="2.38730550708255E+16"/>
    <x v="354"/>
    <n v="97.3"/>
  </r>
  <r>
    <x v="9"/>
    <n v="59"/>
    <x v="0"/>
    <x v="5"/>
    <x v="3"/>
    <x v="3"/>
    <x v="0"/>
    <x v="7420"/>
    <x v="0"/>
    <x v="2"/>
    <n v="29.0965699385516"/>
    <n v="2.90965699385516"/>
    <n v="2909656993855160"/>
    <x v="5"/>
    <n v="7431"/>
    <s v="No"/>
    <x v="0"/>
    <n v="2226.34045226438"/>
    <n v="2.22634045226438E+16"/>
    <n v="25.055263356009601"/>
    <n v="2505526335600960"/>
    <x v="317"/>
    <n v="99.5"/>
  </r>
  <r>
    <x v="9"/>
    <n v="57"/>
    <x v="0"/>
    <x v="0"/>
    <x v="2"/>
    <x v="3"/>
    <x v="0"/>
    <x v="7421"/>
    <x v="0"/>
    <x v="0"/>
    <n v="29.037542836372801"/>
    <n v="2.9037542836372801"/>
    <n v="2903754283637280"/>
    <x v="5"/>
    <n v="7432"/>
    <s v="No"/>
    <x v="0"/>
    <n v="2423.4412184256298"/>
    <n v="2.42344121842563E+16"/>
    <n v="27.2034201232036"/>
    <n v="2720342012320360"/>
    <x v="302"/>
    <n v="100.7"/>
  </r>
  <r>
    <x v="9"/>
    <n v="57"/>
    <x v="0"/>
    <x v="5"/>
    <x v="2"/>
    <x v="3"/>
    <x v="0"/>
    <x v="7422"/>
    <x v="0"/>
    <x v="1"/>
    <n v="29.027945875577"/>
    <n v="29.027945875577"/>
    <n v="2.9027945875577E+16"/>
    <x v="5"/>
    <n v="7433"/>
    <s v="No"/>
    <x v="0"/>
    <n v="2084.5455780083898"/>
    <n v="2.08454557800839E+16"/>
    <n v="24.980754646709499"/>
    <n v="2498075464670950"/>
    <x v="212"/>
    <n v="97"/>
  </r>
  <r>
    <x v="9"/>
    <n v="61"/>
    <x v="1"/>
    <x v="0"/>
    <x v="1"/>
    <x v="3"/>
    <x v="0"/>
    <x v="7423"/>
    <x v="0"/>
    <x v="3"/>
    <n v="29.0031010172662"/>
    <n v="29.0031010172662"/>
    <n v="2.90031010172662E+16"/>
    <x v="5"/>
    <n v="7434"/>
    <s v="No"/>
    <x v="0"/>
    <n v="2303.2153311842399"/>
    <n v="2.30321533118424E+16"/>
    <n v="248.372257065734"/>
    <n v="2.48372257065734E+16"/>
    <x v="131"/>
    <n v="91.8"/>
  </r>
  <r>
    <x v="9"/>
    <n v="54"/>
    <x v="1"/>
    <x v="11"/>
    <x v="3"/>
    <x v="2"/>
    <x v="1"/>
    <x v="7424"/>
    <x v="1"/>
    <x v="1"/>
    <n v="28.995152490811801"/>
    <n v="28.995152490811801"/>
    <n v="2.89951524908118E+16"/>
    <x v="5"/>
    <n v="7435"/>
    <s v="No"/>
    <x v="0"/>
    <n v="21.280531585352701"/>
    <n v="212805315853527"/>
    <n v="254.22233968826799"/>
    <n v="2.54222339688268E+16"/>
    <x v="13"/>
    <n v="92.4"/>
  </r>
  <r>
    <x v="9"/>
    <n v="49"/>
    <x v="0"/>
    <x v="10"/>
    <x v="1"/>
    <x v="0"/>
    <x v="1"/>
    <x v="7425"/>
    <x v="0"/>
    <x v="3"/>
    <n v="28.989318711966099"/>
    <n v="2.8989318711966101"/>
    <n v="2898931871196610"/>
    <x v="5"/>
    <n v="7436"/>
    <s v="No"/>
    <x v="0"/>
    <n v="2161.70556917662"/>
    <n v="2.16170556917662E+16"/>
    <n v="248.62237191511599"/>
    <n v="2.48622371915116E+16"/>
    <x v="218"/>
    <n v="93.6"/>
  </r>
  <r>
    <x v="9"/>
    <n v="52"/>
    <x v="1"/>
    <x v="0"/>
    <x v="3"/>
    <x v="2"/>
    <x v="1"/>
    <x v="7426"/>
    <x v="1"/>
    <x v="1"/>
    <n v="28.976329018120101"/>
    <n v="28.976329018120101"/>
    <n v="2.89763290181201E+16"/>
    <x v="5"/>
    <n v="7437"/>
    <s v="No"/>
    <x v="0"/>
    <n v="214.66050484416701"/>
    <n v="2146605048441670"/>
    <n v="21.070434231154199"/>
    <n v="2107043423115420"/>
    <x v="225"/>
    <n v="94.2"/>
  </r>
  <r>
    <x v="9"/>
    <n v="59"/>
    <x v="1"/>
    <x v="9"/>
    <x v="1"/>
    <x v="3"/>
    <x v="0"/>
    <x v="7427"/>
    <x v="1"/>
    <x v="1"/>
    <n v="28.960226429345099"/>
    <n v="28.960226429345099"/>
    <n v="2.89602264293451E+16"/>
    <x v="5"/>
    <n v="7438"/>
    <s v="No"/>
    <x v="0"/>
    <n v="2019.4031569163301"/>
    <n v="2.01940315691633E+16"/>
    <n v="199.938240022538"/>
    <n v="1.99938240022538E+16"/>
    <x v="247"/>
    <n v="96.6"/>
  </r>
  <r>
    <x v="9"/>
    <n v="46"/>
    <x v="0"/>
    <x v="5"/>
    <x v="1"/>
    <x v="0"/>
    <x v="1"/>
    <x v="7428"/>
    <x v="1"/>
    <x v="1"/>
    <n v="28.897102587640099"/>
    <n v="28.897102587640099"/>
    <n v="2.88971025876401E+16"/>
    <x v="5"/>
    <n v="7439"/>
    <s v="No"/>
    <x v="0"/>
    <n v="2011.8704773780501"/>
    <n v="2.01187047737805E+16"/>
    <n v="22.730756504031699"/>
    <n v="2273075650403170"/>
    <x v="181"/>
    <n v="86.7"/>
  </r>
  <r>
    <x v="9"/>
    <n v="50"/>
    <x v="0"/>
    <x v="3"/>
    <x v="1"/>
    <x v="3"/>
    <x v="1"/>
    <x v="7429"/>
    <x v="0"/>
    <x v="1"/>
    <n v="28.893780453649899"/>
    <n v="28.893780453649899"/>
    <n v="2.88937804536499E+16"/>
    <x v="5"/>
    <n v="7440"/>
    <s v="Si"/>
    <x v="1"/>
    <n v="2536.3704216107299"/>
    <n v="2.53637042161073E+16"/>
    <n v="295.86250509549097"/>
    <n v="2.95862505095491E+16"/>
    <x v="398"/>
    <n v="98.4"/>
  </r>
  <r>
    <x v="9"/>
    <n v="53"/>
    <x v="1"/>
    <x v="6"/>
    <x v="1"/>
    <x v="0"/>
    <x v="1"/>
    <x v="7430"/>
    <x v="0"/>
    <x v="3"/>
    <n v="28.880454539694998"/>
    <n v="28.880454539694998"/>
    <n v="2.8880454539695E+16"/>
    <x v="5"/>
    <n v="7441"/>
    <s v="Si"/>
    <x v="1"/>
    <n v="2225.5433724039699"/>
    <n v="2.22554337240397E+16"/>
    <n v="22.274654334488002"/>
    <n v="2227465433448800"/>
    <x v="333"/>
    <n v="91"/>
  </r>
  <r>
    <x v="9"/>
    <n v="71"/>
    <x v="1"/>
    <x v="2"/>
    <x v="1"/>
    <x v="0"/>
    <x v="3"/>
    <x v="7431"/>
    <x v="1"/>
    <x v="3"/>
    <n v="28.861631004474201"/>
    <n v="28.861631004474201"/>
    <n v="2.88616310044742E+16"/>
    <x v="5"/>
    <n v="7442"/>
    <s v="No"/>
    <x v="0"/>
    <n v="1925.6821371123101"/>
    <n v="1.92568213711231E+16"/>
    <n v="168.25763442457"/>
    <n v="1.6825763442457E+16"/>
    <x v="272"/>
    <n v="101.8"/>
  </r>
  <r>
    <x v="9"/>
    <n v="57"/>
    <x v="0"/>
    <x v="7"/>
    <x v="0"/>
    <x v="3"/>
    <x v="0"/>
    <x v="7432"/>
    <x v="1"/>
    <x v="0"/>
    <n v="28.848928112135901"/>
    <n v="28.848928112135901"/>
    <n v="2.88489281121359E+16"/>
    <x v="5"/>
    <n v="7443"/>
    <s v="No"/>
    <x v="0"/>
    <n v="2059.3110567860199"/>
    <n v="2.05931105678602E+16"/>
    <n v="231.83153265384601"/>
    <n v="2.31831532653846E+16"/>
    <x v="167"/>
    <n v="98.3"/>
  </r>
  <r>
    <x v="9"/>
    <n v="54"/>
    <x v="1"/>
    <x v="9"/>
    <x v="1"/>
    <x v="3"/>
    <x v="1"/>
    <x v="7433"/>
    <x v="1"/>
    <x v="3"/>
    <n v="28.812578980013502"/>
    <n v="28.812578980013502"/>
    <n v="2.88125789800135E+16"/>
    <x v="5"/>
    <n v="7444"/>
    <s v="No"/>
    <x v="0"/>
    <n v="219.63036167362901"/>
    <n v="2196303616736290"/>
    <n v="211.046920438906"/>
    <n v="2.11046920438906E+16"/>
    <x v="27"/>
    <n v="83.1"/>
  </r>
  <r>
    <x v="9"/>
    <n v="62"/>
    <x v="1"/>
    <x v="6"/>
    <x v="1"/>
    <x v="1"/>
    <x v="0"/>
    <x v="7434"/>
    <x v="0"/>
    <x v="0"/>
    <n v="28.7937920844996"/>
    <n v="28.7937920844996"/>
    <n v="2.87937920844996E+16"/>
    <x v="5"/>
    <n v="7445"/>
    <s v="No"/>
    <x v="0"/>
    <n v="1891.2980756981301"/>
    <n v="1.89129807569813E+16"/>
    <n v="195.26341973905701"/>
    <n v="1.95263419739057E+16"/>
    <x v="105"/>
    <n v="90.3"/>
  </r>
  <r>
    <x v="9"/>
    <n v="56"/>
    <x v="0"/>
    <x v="4"/>
    <x v="1"/>
    <x v="0"/>
    <x v="0"/>
    <x v="7435"/>
    <x v="1"/>
    <x v="0"/>
    <n v="28.791468668408999"/>
    <n v="28.791468668408999"/>
    <n v="2.8791468668409E+16"/>
    <x v="5"/>
    <n v="7446"/>
    <s v="No"/>
    <x v="0"/>
    <n v="2194.3229460061898"/>
    <n v="2.19432294600619E+16"/>
    <n v="226.076546562235"/>
    <n v="2.26076546562235E+16"/>
    <x v="53"/>
    <n v="95.6"/>
  </r>
  <r>
    <x v="9"/>
    <n v="59"/>
    <x v="1"/>
    <x v="6"/>
    <x v="2"/>
    <x v="3"/>
    <x v="0"/>
    <x v="7436"/>
    <x v="0"/>
    <x v="1"/>
    <n v="28.779236031474401"/>
    <n v="28.779236031474401"/>
    <n v="2.87792360314744E+16"/>
    <x v="5"/>
    <n v="7447"/>
    <s v="No"/>
    <x v="0"/>
    <n v="232.502563814176"/>
    <n v="2325025638141760"/>
    <n v="253.686475657057"/>
    <n v="2.53686475657057E+16"/>
    <x v="16"/>
    <n v="93.1"/>
  </r>
  <r>
    <x v="9"/>
    <n v="49"/>
    <x v="0"/>
    <x v="1"/>
    <x v="1"/>
    <x v="1"/>
    <x v="1"/>
    <x v="7437"/>
    <x v="1"/>
    <x v="1"/>
    <n v="28.7778764357131"/>
    <n v="2.8777876435713101"/>
    <n v="2877787643571310"/>
    <x v="5"/>
    <n v="7448"/>
    <s v="No"/>
    <x v="0"/>
    <n v="1972.8122978414999"/>
    <n v="1.9728122978415E+16"/>
    <n v="174.37828255984701"/>
    <n v="1.74378282559847E+16"/>
    <x v="131"/>
    <n v="88.1"/>
  </r>
  <r>
    <x v="9"/>
    <n v="59"/>
    <x v="0"/>
    <x v="3"/>
    <x v="1"/>
    <x v="2"/>
    <x v="0"/>
    <x v="7438"/>
    <x v="0"/>
    <x v="1"/>
    <n v="28.7660494492706"/>
    <n v="28.7660494492706"/>
    <n v="2.87660494492706E+16"/>
    <x v="5"/>
    <n v="7449"/>
    <s v="No"/>
    <x v="0"/>
    <n v="2235.3037781750099"/>
    <n v="2.23530377817501E+16"/>
    <n v="241.31872080233299"/>
    <n v="2.41318720802333E+16"/>
    <x v="317"/>
    <n v="92.4"/>
  </r>
  <r>
    <x v="9"/>
    <n v="45"/>
    <x v="1"/>
    <x v="2"/>
    <x v="1"/>
    <x v="2"/>
    <x v="1"/>
    <x v="7439"/>
    <x v="1"/>
    <x v="3"/>
    <n v="28.7651979189577"/>
    <n v="28.7651979189577"/>
    <n v="2.87651979189577E+16"/>
    <x v="5"/>
    <n v="7450"/>
    <s v="No"/>
    <x v="0"/>
    <n v="179.05510605962701"/>
    <n v="1790551060596270"/>
    <n v="202.642382141653"/>
    <n v="2.02642382141653E+16"/>
    <x v="459"/>
    <n v="83.6"/>
  </r>
  <r>
    <x v="9"/>
    <n v="62"/>
    <x v="0"/>
    <x v="5"/>
    <x v="1"/>
    <x v="3"/>
    <x v="0"/>
    <x v="7440"/>
    <x v="1"/>
    <x v="3"/>
    <n v="28.7634055755594"/>
    <n v="2.87634055755594"/>
    <n v="2876340557555940"/>
    <x v="5"/>
    <n v="7451"/>
    <s v="No"/>
    <x v="0"/>
    <n v="2368.8181196872802"/>
    <n v="2.36881811968728E+16"/>
    <n v="255.47500258883699"/>
    <n v="2.55475002588837E+16"/>
    <x v="319"/>
    <n v="96.9"/>
  </r>
  <r>
    <x v="9"/>
    <n v="55"/>
    <x v="1"/>
    <x v="7"/>
    <x v="2"/>
    <x v="3"/>
    <x v="0"/>
    <x v="7441"/>
    <x v="0"/>
    <x v="0"/>
    <n v="28.760057125918902"/>
    <n v="28.760057125918902"/>
    <n v="2876005712591890"/>
    <x v="5"/>
    <n v="7452"/>
    <s v="Si"/>
    <x v="1"/>
    <n v="24.535845885860901"/>
    <n v="245358458858609"/>
    <n v="290.46762297964801"/>
    <n v="2.90467622979648E+16"/>
    <x v="401"/>
    <n v="103.2"/>
  </r>
  <r>
    <x v="9"/>
    <n v="49"/>
    <x v="0"/>
    <x v="2"/>
    <x v="2"/>
    <x v="0"/>
    <x v="1"/>
    <x v="7442"/>
    <x v="0"/>
    <x v="1"/>
    <n v="28.757185341487798"/>
    <n v="2.8757185341487799"/>
    <n v="2875718534148780"/>
    <x v="5"/>
    <n v="7453"/>
    <s v="No"/>
    <x v="0"/>
    <n v="2228.87893477445"/>
    <n v="2.22887893477445E+16"/>
    <n v="2.5612973786306501"/>
    <n v="256129737863065"/>
    <x v="23"/>
    <n v="94.8"/>
  </r>
  <r>
    <x v="9"/>
    <n v="55"/>
    <x v="0"/>
    <x v="0"/>
    <x v="2"/>
    <x v="3"/>
    <x v="0"/>
    <x v="7443"/>
    <x v="0"/>
    <x v="1"/>
    <n v="28.704975955158297"/>
    <n v="2.8704975955158298"/>
    <n v="2870497595515830"/>
    <x v="5"/>
    <n v="7454"/>
    <s v="No"/>
    <x v="0"/>
    <n v="2253.7863893212598"/>
    <n v="2.25378638932126E+16"/>
    <n v="260.055087190606"/>
    <n v="2.60055087190606E+16"/>
    <x v="132"/>
    <n v="92"/>
  </r>
  <r>
    <x v="9"/>
    <n v="65"/>
    <x v="0"/>
    <x v="0"/>
    <x v="2"/>
    <x v="0"/>
    <x v="3"/>
    <x v="7444"/>
    <x v="0"/>
    <x v="0"/>
    <n v="28.698341561222701"/>
    <n v="28.698341561222701"/>
    <n v="2.86983415612227E+16"/>
    <x v="5"/>
    <n v="7455"/>
    <s v="No"/>
    <x v="0"/>
    <n v="2112.2383625842699"/>
    <n v="2.11223836258427E+16"/>
    <n v="248.95744324392501"/>
    <n v="2.48957443243925E+16"/>
    <x v="217"/>
    <n v="91.3"/>
  </r>
  <r>
    <x v="9"/>
    <n v="56"/>
    <x v="1"/>
    <x v="2"/>
    <x v="1"/>
    <x v="0"/>
    <x v="0"/>
    <x v="7445"/>
    <x v="1"/>
    <x v="1"/>
    <n v="28.695341983360301"/>
    <n v="28.695341983360301"/>
    <n v="2.86953419833603E+16"/>
    <x v="5"/>
    <n v="7456"/>
    <s v="No"/>
    <x v="0"/>
    <n v="2010.21617969254"/>
    <n v="2.01021617969254E+16"/>
    <n v="23.749823543296898"/>
    <n v="2374982354329690"/>
    <x v="34"/>
    <n v="92"/>
  </r>
  <r>
    <x v="9"/>
    <n v="60"/>
    <x v="1"/>
    <x v="8"/>
    <x v="1"/>
    <x v="3"/>
    <x v="0"/>
    <x v="7446"/>
    <x v="0"/>
    <x v="3"/>
    <n v="28.6350319561537"/>
    <n v="28.6350319561537"/>
    <n v="2.86350319561537E+16"/>
    <x v="5"/>
    <n v="7457"/>
    <s v="Si"/>
    <x v="1"/>
    <n v="222.97155660156201"/>
    <n v="2229715566015620"/>
    <n v="270.19538315994998"/>
    <n v="2.7019538315995E+16"/>
    <x v="119"/>
    <n v="98.8"/>
  </r>
  <r>
    <x v="9"/>
    <n v="53"/>
    <x v="1"/>
    <x v="0"/>
    <x v="2"/>
    <x v="0"/>
    <x v="1"/>
    <x v="7447"/>
    <x v="1"/>
    <x v="1"/>
    <n v="28.6185377136607"/>
    <n v="28.6185377136607"/>
    <n v="2861853771366070"/>
    <x v="5"/>
    <n v="7458"/>
    <s v="No"/>
    <x v="0"/>
    <n v="2030.42817567104"/>
    <n v="2.03042817567104E+16"/>
    <n v="215.307852349397"/>
    <n v="2.15307852349397E+16"/>
    <x v="61"/>
    <n v="86.3"/>
  </r>
  <r>
    <x v="9"/>
    <n v="57"/>
    <x v="1"/>
    <x v="17"/>
    <x v="1"/>
    <x v="1"/>
    <x v="0"/>
    <x v="7448"/>
    <x v="1"/>
    <x v="1"/>
    <n v="28.6173699296717"/>
    <n v="28.6173699296717"/>
    <n v="2.86173699296717E+16"/>
    <x v="5"/>
    <n v="7459"/>
    <s v="No"/>
    <x v="0"/>
    <n v="236.64142734020001"/>
    <n v="2366414273402000"/>
    <n v="215.78657709893699"/>
    <n v="2.15786577098937E+16"/>
    <x v="367"/>
    <n v="94"/>
  </r>
  <r>
    <x v="9"/>
    <n v="58"/>
    <x v="1"/>
    <x v="2"/>
    <x v="1"/>
    <x v="2"/>
    <x v="0"/>
    <x v="7449"/>
    <x v="0"/>
    <x v="2"/>
    <n v="28.607953173928699"/>
    <n v="28.607953173928699"/>
    <n v="2.86079531739287E+16"/>
    <x v="5"/>
    <n v="7460"/>
    <s v="No"/>
    <x v="0"/>
    <n v="2176.6508646994898"/>
    <n v="2.17665086469949E+16"/>
    <n v="206.258800542286"/>
    <n v="2.06258800542286E+16"/>
    <x v="93"/>
    <n v="95.7"/>
  </r>
  <r>
    <x v="9"/>
    <n v="48"/>
    <x v="1"/>
    <x v="8"/>
    <x v="1"/>
    <x v="0"/>
    <x v="1"/>
    <x v="7450"/>
    <x v="1"/>
    <x v="3"/>
    <n v="28.581929217082902"/>
    <n v="28.581929217082902"/>
    <n v="2.85819292170829E+16"/>
    <x v="5"/>
    <n v="7461"/>
    <s v="No"/>
    <x v="0"/>
    <n v="18.312956518360501"/>
    <n v="183129565183605"/>
    <n v="23.462517989810401"/>
    <n v="2346251798981040"/>
    <x v="98"/>
    <n v="86.7"/>
  </r>
  <r>
    <x v="9"/>
    <n v="63"/>
    <x v="0"/>
    <x v="10"/>
    <x v="3"/>
    <x v="3"/>
    <x v="0"/>
    <x v="7451"/>
    <x v="1"/>
    <x v="3"/>
    <n v="28.547995313121"/>
    <n v="28.547995313121"/>
    <n v="2.8547995313121E+16"/>
    <x v="5"/>
    <n v="7462"/>
    <s v="Si"/>
    <x v="1"/>
    <n v="218.770052086775"/>
    <n v="2187700520867750"/>
    <n v="276.45024450537198"/>
    <n v="2.76450244505372E+16"/>
    <x v="188"/>
    <n v="100.9"/>
  </r>
  <r>
    <x v="9"/>
    <n v="69"/>
    <x v="1"/>
    <x v="9"/>
    <x v="1"/>
    <x v="0"/>
    <x v="3"/>
    <x v="7452"/>
    <x v="0"/>
    <x v="3"/>
    <n v="28.5465736942765"/>
    <n v="28.5465736942765"/>
    <n v="2.85465736942765E+16"/>
    <x v="5"/>
    <n v="7463"/>
    <s v="No"/>
    <x v="0"/>
    <n v="2129.1902090593699"/>
    <n v="2.12919020905937E+16"/>
    <n v="238.001846139186"/>
    <n v="2.38001846139186E+16"/>
    <x v="75"/>
    <n v="94.4"/>
  </r>
  <r>
    <x v="9"/>
    <n v="49"/>
    <x v="1"/>
    <x v="11"/>
    <x v="1"/>
    <x v="2"/>
    <x v="1"/>
    <x v="7453"/>
    <x v="0"/>
    <x v="1"/>
    <n v="28.5354452786735"/>
    <n v="2.8535445278673501"/>
    <n v="2853544527867350"/>
    <x v="5"/>
    <n v="7464"/>
    <s v="No"/>
    <x v="0"/>
    <n v="2055.9784358157299"/>
    <n v="2.05597843581573E+16"/>
    <n v="201.927120528617"/>
    <n v="2.01927120528617E+16"/>
    <x v="136"/>
    <n v="94.3"/>
  </r>
  <r>
    <x v="9"/>
    <n v="54"/>
    <x v="1"/>
    <x v="2"/>
    <x v="1"/>
    <x v="2"/>
    <x v="1"/>
    <x v="7454"/>
    <x v="1"/>
    <x v="1"/>
    <n v="28.5341300956864"/>
    <n v="0.285341300956864"/>
    <n v="285341300956864"/>
    <x v="5"/>
    <n v="7465"/>
    <s v="No"/>
    <x v="0"/>
    <n v="2068.1264670488899"/>
    <n v="2.06812646704889E+16"/>
    <n v="248.42639962789701"/>
    <n v="2.48426399627897E+16"/>
    <x v="128"/>
    <n v="84.3"/>
  </r>
  <r>
    <x v="9"/>
    <n v="49"/>
    <x v="1"/>
    <x v="3"/>
    <x v="1"/>
    <x v="0"/>
    <x v="1"/>
    <x v="7455"/>
    <x v="0"/>
    <x v="0"/>
    <n v="28.533966796841799"/>
    <n v="28.533966796841799"/>
    <n v="2.85339667968418E+16"/>
    <x v="5"/>
    <n v="7466"/>
    <s v="No"/>
    <x v="0"/>
    <n v="2173.2447048654299"/>
    <n v="2.17324470486543E+16"/>
    <n v="238.78303479695299"/>
    <n v="2.38783034796953E+16"/>
    <x v="110"/>
    <n v="90.8"/>
  </r>
  <r>
    <x v="9"/>
    <n v="50"/>
    <x v="1"/>
    <x v="0"/>
    <x v="1"/>
    <x v="0"/>
    <x v="1"/>
    <x v="7456"/>
    <x v="0"/>
    <x v="1"/>
    <n v="28.5179476992773"/>
    <n v="28.5179476992773"/>
    <n v="2.85179476992773E+16"/>
    <x v="5"/>
    <n v="7467"/>
    <s v="No"/>
    <x v="0"/>
    <n v="2191.0270857324399"/>
    <n v="2.19102708573244E+16"/>
    <n v="25.288593113314601"/>
    <n v="2528859311331460"/>
    <x v="109"/>
    <n v="86.8"/>
  </r>
  <r>
    <x v="9"/>
    <n v="52"/>
    <x v="0"/>
    <x v="9"/>
    <x v="1"/>
    <x v="2"/>
    <x v="1"/>
    <x v="7457"/>
    <x v="1"/>
    <x v="0"/>
    <n v="28.511081534312002"/>
    <n v="28.511081534312002"/>
    <n v="2.8511081534312E+16"/>
    <x v="5"/>
    <n v="7468"/>
    <s v="No"/>
    <x v="0"/>
    <n v="199.67531288651199"/>
    <n v="1996753128865120"/>
    <n v="22.609800193716701"/>
    <n v="2260980019371670"/>
    <x v="267"/>
    <n v="92.1"/>
  </r>
  <r>
    <x v="9"/>
    <n v="63"/>
    <x v="0"/>
    <x v="5"/>
    <x v="1"/>
    <x v="0"/>
    <x v="0"/>
    <x v="7458"/>
    <x v="1"/>
    <x v="3"/>
    <n v="28.455028578808601"/>
    <n v="28.455028578808601"/>
    <n v="2.84550285788086E+16"/>
    <x v="5"/>
    <n v="7469"/>
    <s v="No"/>
    <x v="0"/>
    <n v="1886.9143303804101"/>
    <n v="1.88691433038041E+16"/>
    <n v="238.109591851869"/>
    <n v="2.38109591851869E+16"/>
    <x v="260"/>
    <n v="95.6"/>
  </r>
  <r>
    <x v="9"/>
    <n v="51"/>
    <x v="1"/>
    <x v="4"/>
    <x v="1"/>
    <x v="0"/>
    <x v="1"/>
    <x v="7459"/>
    <x v="1"/>
    <x v="1"/>
    <n v="28.433537796049102"/>
    <n v="28.433537796049102"/>
    <n v="2.84335377960491E+16"/>
    <x v="5"/>
    <n v="7470"/>
    <s v="No"/>
    <x v="0"/>
    <n v="203.66053214004901"/>
    <n v="2036605321400490"/>
    <n v="217.844231662276"/>
    <n v="2.17844231662276E+16"/>
    <x v="355"/>
    <n v="89.9"/>
  </r>
  <r>
    <x v="9"/>
    <n v="61"/>
    <x v="0"/>
    <x v="2"/>
    <x v="3"/>
    <x v="3"/>
    <x v="0"/>
    <x v="7460"/>
    <x v="2"/>
    <x v="3"/>
    <n v="28.424243749824299"/>
    <n v="28.424243749824299"/>
    <n v="284242437498243"/>
    <x v="5"/>
    <n v="7471"/>
    <s v="No"/>
    <x v="0"/>
    <n v="2173.28002110949"/>
    <n v="2.17328002110949E+16"/>
    <n v="23.809449597602999"/>
    <n v="2380944959760300"/>
    <x v="12"/>
    <n v="92.8"/>
  </r>
  <r>
    <x v="9"/>
    <n v="63"/>
    <x v="1"/>
    <x v="4"/>
    <x v="1"/>
    <x v="0"/>
    <x v="0"/>
    <x v="7461"/>
    <x v="1"/>
    <x v="3"/>
    <n v="28.411538757713501"/>
    <n v="28.411538757713501"/>
    <n v="2.84115387577135E+16"/>
    <x v="5"/>
    <n v="7472"/>
    <s v="No"/>
    <x v="0"/>
    <n v="2096.9005387233101"/>
    <n v="2.09690053872331E+16"/>
    <n v="252.468079788501"/>
    <n v="2.52468079788501E+16"/>
    <x v="176"/>
    <n v="97.1"/>
  </r>
  <r>
    <x v="9"/>
    <n v="73"/>
    <x v="0"/>
    <x v="2"/>
    <x v="2"/>
    <x v="3"/>
    <x v="3"/>
    <x v="7462"/>
    <x v="1"/>
    <x v="3"/>
    <n v="28.400365836239597"/>
    <n v="2.8400365836239598"/>
    <n v="2840036583623960"/>
    <x v="5"/>
    <n v="7473"/>
    <s v="Si"/>
    <x v="1"/>
    <n v="2253.7767661098701"/>
    <n v="2.25377676610987E+16"/>
    <n v="200.31351418387601"/>
    <n v="2.00313514183876E+16"/>
    <x v="300"/>
    <n v="104.8"/>
  </r>
  <r>
    <x v="9"/>
    <n v="67"/>
    <x v="0"/>
    <x v="2"/>
    <x v="3"/>
    <x v="0"/>
    <x v="3"/>
    <x v="7463"/>
    <x v="0"/>
    <x v="2"/>
    <n v="28.327100261607399"/>
    <n v="2.8327100261607399"/>
    <n v="2832710026160740"/>
    <x v="5"/>
    <n v="7474"/>
    <s v="Si"/>
    <x v="1"/>
    <n v="205.010266827436"/>
    <n v="2050102668274360"/>
    <n v="254.33981397508501"/>
    <n v="2.54339813975085E+16"/>
    <x v="317"/>
    <n v="100"/>
  </r>
  <r>
    <x v="9"/>
    <n v="57"/>
    <x v="0"/>
    <x v="9"/>
    <x v="3"/>
    <x v="2"/>
    <x v="0"/>
    <x v="7464"/>
    <x v="1"/>
    <x v="3"/>
    <n v="28.301417733626899"/>
    <n v="28.301417733626899"/>
    <n v="2.83014177336269E+16"/>
    <x v="5"/>
    <n v="7475"/>
    <s v="No"/>
    <x v="0"/>
    <n v="230.15210732667001"/>
    <n v="2301521073266700"/>
    <n v="220.643052113566"/>
    <n v="2.20643052113566E+16"/>
    <x v="101"/>
    <n v="94.9"/>
  </r>
  <r>
    <x v="9"/>
    <n v="49"/>
    <x v="1"/>
    <x v="9"/>
    <x v="1"/>
    <x v="2"/>
    <x v="1"/>
    <x v="7465"/>
    <x v="1"/>
    <x v="1"/>
    <n v="28.249117260908299"/>
    <n v="28.249117260908299"/>
    <n v="2.82491172609083E+16"/>
    <x v="5"/>
    <n v="7476"/>
    <s v="No"/>
    <x v="0"/>
    <n v="2159.6640883682699"/>
    <n v="2.15966408836827E+16"/>
    <n v="245.731418784065"/>
    <n v="2.45731418784065E+16"/>
    <x v="184"/>
    <n v="95.4"/>
  </r>
  <r>
    <x v="9"/>
    <n v="65"/>
    <x v="1"/>
    <x v="5"/>
    <x v="2"/>
    <x v="3"/>
    <x v="3"/>
    <x v="7466"/>
    <x v="0"/>
    <x v="1"/>
    <n v="28.183604135160699"/>
    <n v="28.183604135160699"/>
    <n v="2.81836041351607E+16"/>
    <x v="5"/>
    <n v="7477"/>
    <s v="No"/>
    <x v="0"/>
    <n v="246.44293169440999"/>
    <n v="2464429316944100"/>
    <n v="29.253409070571902"/>
    <n v="2925340907057190"/>
    <x v="395"/>
    <n v="96.2"/>
  </r>
  <r>
    <x v="9"/>
    <n v="71"/>
    <x v="1"/>
    <x v="6"/>
    <x v="3"/>
    <x v="3"/>
    <x v="3"/>
    <x v="7467"/>
    <x v="0"/>
    <x v="1"/>
    <n v="28.173881021228201"/>
    <n v="28.173881021228201"/>
    <n v="2.81738810212282E+16"/>
    <x v="5"/>
    <n v="7478"/>
    <s v="No"/>
    <x v="0"/>
    <n v="2309.1015612824999"/>
    <n v="2.3091015612825E+16"/>
    <n v="23.095090022578201"/>
    <n v="2309509002257820"/>
    <x v="397"/>
    <n v="98.5"/>
  </r>
  <r>
    <x v="9"/>
    <n v="43"/>
    <x v="1"/>
    <x v="2"/>
    <x v="1"/>
    <x v="0"/>
    <x v="2"/>
    <x v="7468"/>
    <x v="0"/>
    <x v="2"/>
    <n v="28.168928562756101"/>
    <n v="28.168928562756101"/>
    <n v="2.81689285627561E+16"/>
    <x v="5"/>
    <n v="7479"/>
    <s v="No"/>
    <x v="0"/>
    <n v="2113.8216651692201"/>
    <n v="2.11382166516922E+16"/>
    <n v="231.92477717508299"/>
    <n v="2.31924777175083E+16"/>
    <x v="391"/>
    <n v="84.6"/>
  </r>
  <r>
    <x v="9"/>
    <n v="56"/>
    <x v="0"/>
    <x v="9"/>
    <x v="1"/>
    <x v="3"/>
    <x v="0"/>
    <x v="7469"/>
    <x v="1"/>
    <x v="3"/>
    <n v="28.164843994119298"/>
    <n v="28.164843994119298"/>
    <n v="2.81648439941193E+16"/>
    <x v="5"/>
    <n v="7480"/>
    <s v="No"/>
    <x v="0"/>
    <n v="2085.6512653365298"/>
    <n v="2.08565126533653E+16"/>
    <n v="19.939744160938801"/>
    <n v="1993974416093880"/>
    <x v="12"/>
    <n v="97.9"/>
  </r>
  <r>
    <x v="9"/>
    <n v="68"/>
    <x v="1"/>
    <x v="10"/>
    <x v="2"/>
    <x v="3"/>
    <x v="3"/>
    <x v="7470"/>
    <x v="0"/>
    <x v="3"/>
    <n v="28.144760583896499"/>
    <n v="28.144760583896499"/>
    <n v="2.81447605838965E+16"/>
    <x v="5"/>
    <n v="7481"/>
    <s v="No"/>
    <x v="0"/>
    <n v="2018.8571985810299"/>
    <n v="2.01885719858103E+16"/>
    <n v="26.6407597546639"/>
    <n v="2664075975466390"/>
    <x v="224"/>
    <n v="94.2"/>
  </r>
  <r>
    <x v="9"/>
    <n v="53"/>
    <x v="0"/>
    <x v="5"/>
    <x v="1"/>
    <x v="0"/>
    <x v="1"/>
    <x v="7471"/>
    <x v="1"/>
    <x v="1"/>
    <n v="28.130713201935098"/>
    <n v="2.8130713201935098"/>
    <n v="2813071320193510"/>
    <x v="5"/>
    <n v="7482"/>
    <s v="No"/>
    <x v="0"/>
    <n v="2169.1732913791798"/>
    <n v="2.16917329137918E+16"/>
    <n v="22.727114293996301"/>
    <n v="2272711429399630"/>
    <x v="34"/>
    <n v="97.4"/>
  </r>
  <r>
    <x v="9"/>
    <n v="53"/>
    <x v="1"/>
    <x v="1"/>
    <x v="1"/>
    <x v="3"/>
    <x v="1"/>
    <x v="7472"/>
    <x v="0"/>
    <x v="0"/>
    <n v="28.127320316197"/>
    <n v="28.127320316197"/>
    <n v="2.8127320316197E+16"/>
    <x v="5"/>
    <n v="7483"/>
    <s v="No"/>
    <x v="0"/>
    <n v="207.29167293132801"/>
    <n v="2072916729313280"/>
    <n v="273.82296758581498"/>
    <n v="2.73822967585815E+16"/>
    <x v="81"/>
    <n v="94.5"/>
  </r>
  <r>
    <x v="9"/>
    <n v="50"/>
    <x v="0"/>
    <x v="0"/>
    <x v="1"/>
    <x v="0"/>
    <x v="1"/>
    <x v="7473"/>
    <x v="0"/>
    <x v="0"/>
    <n v="28.110715549662402"/>
    <n v="2.8110715549662402"/>
    <n v="2811071554966240"/>
    <x v="5"/>
    <n v="7484"/>
    <s v="No"/>
    <x v="0"/>
    <n v="1931.1358223337199"/>
    <n v="1.93113582233372E+16"/>
    <n v="212.67817619275101"/>
    <n v="2.12678176192751E+16"/>
    <x v="209"/>
    <n v="93.5"/>
  </r>
  <r>
    <x v="9"/>
    <n v="69"/>
    <x v="0"/>
    <x v="16"/>
    <x v="2"/>
    <x v="0"/>
    <x v="3"/>
    <x v="7474"/>
    <x v="0"/>
    <x v="1"/>
    <n v="28.108721318735199"/>
    <n v="28.108721318735199"/>
    <n v="2.81087213187352E+16"/>
    <x v="5"/>
    <n v="7485"/>
    <s v="No"/>
    <x v="0"/>
    <n v="2165.5296867665502"/>
    <n v="2.16552968676655E+16"/>
    <n v="24.126215054894502"/>
    <n v="2412621505489450"/>
    <x v="344"/>
    <n v="97"/>
  </r>
  <r>
    <x v="9"/>
    <n v="54"/>
    <x v="1"/>
    <x v="2"/>
    <x v="3"/>
    <x v="0"/>
    <x v="1"/>
    <x v="7475"/>
    <x v="0"/>
    <x v="3"/>
    <n v="28.08102833685"/>
    <n v="28.08102833685"/>
    <n v="2.808102833685E+16"/>
    <x v="5"/>
    <n v="7486"/>
    <s v="Si"/>
    <x v="1"/>
    <n v="2242.3819873768998"/>
    <n v="2.2423819873769E+16"/>
    <n v="236.345110582149"/>
    <n v="2.36345110582149E+16"/>
    <x v="20"/>
    <n v="91.7"/>
  </r>
  <r>
    <x v="9"/>
    <n v="62"/>
    <x v="0"/>
    <x v="1"/>
    <x v="1"/>
    <x v="0"/>
    <x v="0"/>
    <x v="7476"/>
    <x v="1"/>
    <x v="3"/>
    <n v="28.043224237750898"/>
    <n v="28.043224237750898"/>
    <n v="2.80432242377509E+16"/>
    <x v="5"/>
    <n v="7487"/>
    <s v="No"/>
    <x v="0"/>
    <n v="2222.7319895209098"/>
    <n v="2.22273198952091E+16"/>
    <n v="226.48512253822801"/>
    <n v="2.26485122538228E+16"/>
    <x v="64"/>
    <n v="94.2"/>
  </r>
  <r>
    <x v="9"/>
    <n v="53"/>
    <x v="0"/>
    <x v="5"/>
    <x v="1"/>
    <x v="2"/>
    <x v="1"/>
    <x v="7477"/>
    <x v="1"/>
    <x v="1"/>
    <n v="27.982647626045502"/>
    <n v="27.982647626045502"/>
    <n v="2.79826476260455E+16"/>
    <x v="5"/>
    <n v="7488"/>
    <s v="No"/>
    <x v="0"/>
    <n v="1939.6420930065599"/>
    <n v="1.93964209300656E+16"/>
    <n v="19.0007101949336"/>
    <n v="1900071019493360"/>
    <x v="249"/>
    <n v="86.1"/>
  </r>
  <r>
    <x v="9"/>
    <n v="54"/>
    <x v="1"/>
    <x v="9"/>
    <x v="1"/>
    <x v="2"/>
    <x v="1"/>
    <x v="7478"/>
    <x v="1"/>
    <x v="1"/>
    <n v="27.9217864883998"/>
    <n v="27.9217864883998"/>
    <n v="2.79217864883998E+16"/>
    <x v="5"/>
    <n v="7489"/>
    <s v="No"/>
    <x v="0"/>
    <n v="19.3647771947793"/>
    <n v="193647771947793"/>
    <n v="208.537618737283"/>
    <n v="2.08537618737283E+16"/>
    <x v="250"/>
    <n v="79.2"/>
  </r>
  <r>
    <x v="9"/>
    <n v="54"/>
    <x v="1"/>
    <x v="17"/>
    <x v="1"/>
    <x v="2"/>
    <x v="1"/>
    <x v="7479"/>
    <x v="1"/>
    <x v="1"/>
    <n v="27.877718457529099"/>
    <n v="27.877718457529099"/>
    <n v="2.78777184575291E+16"/>
    <x v="5"/>
    <n v="7490"/>
    <s v="No"/>
    <x v="0"/>
    <n v="1930.66539638159"/>
    <n v="1.93066539638159E+16"/>
    <n v="232.87966376951599"/>
    <n v="2.32879663769516E+16"/>
    <x v="73"/>
    <n v="89.8"/>
  </r>
  <r>
    <x v="9"/>
    <n v="57"/>
    <x v="1"/>
    <x v="6"/>
    <x v="3"/>
    <x v="3"/>
    <x v="0"/>
    <x v="7480"/>
    <x v="0"/>
    <x v="1"/>
    <n v="27.872873750857199"/>
    <n v="2.7872873750857199"/>
    <n v="2787287375085720"/>
    <x v="5"/>
    <n v="7491"/>
    <s v="No"/>
    <x v="0"/>
    <n v="2095.1767325375599"/>
    <n v="2.09517673253756E+16"/>
    <n v="242.32474123401499"/>
    <n v="2.42324741234015E+16"/>
    <x v="229"/>
    <n v="100.9"/>
  </r>
  <r>
    <x v="9"/>
    <n v="56"/>
    <x v="0"/>
    <x v="6"/>
    <x v="3"/>
    <x v="0"/>
    <x v="0"/>
    <x v="7481"/>
    <x v="0"/>
    <x v="1"/>
    <n v="27.869952611317"/>
    <n v="27.869952611317"/>
    <n v="2.7869952611317E+16"/>
    <x v="5"/>
    <n v="7492"/>
    <s v="Si"/>
    <x v="1"/>
    <n v="205.453382301349"/>
    <n v="2054533823013490"/>
    <n v="176.95123540000299"/>
    <n v="1.76951235400003E+16"/>
    <x v="247"/>
    <n v="92.1"/>
  </r>
  <r>
    <x v="9"/>
    <n v="50"/>
    <x v="0"/>
    <x v="13"/>
    <x v="1"/>
    <x v="0"/>
    <x v="1"/>
    <x v="7482"/>
    <x v="1"/>
    <x v="1"/>
    <n v="27.8668477822631"/>
    <n v="2.7866847782263102"/>
    <n v="2786684778226310"/>
    <x v="5"/>
    <n v="7493"/>
    <s v="No"/>
    <x v="0"/>
    <n v="2057.3867163416799"/>
    <n v="2.05738671634168E+16"/>
    <n v="243.19483385014999"/>
    <n v="2.4319483385015E+16"/>
    <x v="115"/>
    <n v="91.3"/>
  </r>
  <r>
    <x v="9"/>
    <n v="47"/>
    <x v="1"/>
    <x v="5"/>
    <x v="1"/>
    <x v="2"/>
    <x v="1"/>
    <x v="7483"/>
    <x v="1"/>
    <x v="0"/>
    <n v="27.838949020797401"/>
    <n v="27.838949020797401"/>
    <n v="2.78389490207974E+16"/>
    <x v="5"/>
    <n v="7494"/>
    <s v="No"/>
    <x v="0"/>
    <n v="2094.5716181354201"/>
    <n v="2.09457161813542E+16"/>
    <n v="254.26855859739101"/>
    <n v="2.54268558597391E+16"/>
    <x v="117"/>
    <n v="86.4"/>
  </r>
  <r>
    <x v="9"/>
    <n v="57"/>
    <x v="0"/>
    <x v="7"/>
    <x v="1"/>
    <x v="1"/>
    <x v="0"/>
    <x v="7484"/>
    <x v="1"/>
    <x v="1"/>
    <n v="27.835038523705801"/>
    <n v="27.835038523705801"/>
    <n v="2.78350385237058E+16"/>
    <x v="5"/>
    <n v="7495"/>
    <s v="No"/>
    <x v="0"/>
    <n v="182.41060887695201"/>
    <n v="1824106088769520"/>
    <n v="186.574059804835"/>
    <n v="1.86574059804835E+16"/>
    <x v="173"/>
    <n v="84.8"/>
  </r>
  <r>
    <x v="9"/>
    <n v="61"/>
    <x v="1"/>
    <x v="12"/>
    <x v="3"/>
    <x v="2"/>
    <x v="0"/>
    <x v="7485"/>
    <x v="0"/>
    <x v="1"/>
    <n v="27.817850400267101"/>
    <n v="2.7817850400267101"/>
    <n v="2781785040026710"/>
    <x v="5"/>
    <n v="7496"/>
    <s v="No"/>
    <x v="0"/>
    <n v="2260.4046120132698"/>
    <n v="2.26040461201327E+16"/>
    <n v="233.16073279488199"/>
    <n v="2.33160732794882E+16"/>
    <x v="144"/>
    <n v="91.8"/>
  </r>
  <r>
    <x v="9"/>
    <n v="57"/>
    <x v="1"/>
    <x v="7"/>
    <x v="1"/>
    <x v="0"/>
    <x v="0"/>
    <x v="7486"/>
    <x v="0"/>
    <x v="3"/>
    <n v="27.8035105330503"/>
    <n v="2.7803510533050302"/>
    <n v="2780351053305030"/>
    <x v="5"/>
    <n v="7497"/>
    <s v="No"/>
    <x v="0"/>
    <n v="209.80491600739299"/>
    <n v="2098049160073930"/>
    <n v="25.687955120293999"/>
    <n v="2568795512029400"/>
    <x v="134"/>
    <n v="96.1"/>
  </r>
  <r>
    <x v="9"/>
    <n v="57"/>
    <x v="0"/>
    <x v="0"/>
    <x v="1"/>
    <x v="0"/>
    <x v="0"/>
    <x v="7487"/>
    <x v="1"/>
    <x v="1"/>
    <n v="27.802470061353699"/>
    <n v="27.802470061353699"/>
    <n v="2.78024700613537E+16"/>
    <x v="5"/>
    <n v="7498"/>
    <s v="No"/>
    <x v="0"/>
    <n v="2182.0780923019202"/>
    <n v="2.18207809230192E+16"/>
    <n v="237.074423317748"/>
    <n v="2.37074423317748E+16"/>
    <x v="35"/>
    <n v="91.1"/>
  </r>
  <r>
    <x v="9"/>
    <n v="66"/>
    <x v="0"/>
    <x v="5"/>
    <x v="2"/>
    <x v="3"/>
    <x v="3"/>
    <x v="7488"/>
    <x v="0"/>
    <x v="0"/>
    <n v="27.772874296848297"/>
    <n v="2.7772874296848298"/>
    <n v="2777287429684830"/>
    <x v="5"/>
    <n v="7499"/>
    <s v="No"/>
    <x v="0"/>
    <n v="240.49693118772399"/>
    <n v="2404969311877240"/>
    <n v="24.916780012138801"/>
    <n v="2491678001213880"/>
    <x v="466"/>
    <n v="95.9"/>
  </r>
  <r>
    <x v="9"/>
    <n v="50"/>
    <x v="1"/>
    <x v="12"/>
    <x v="1"/>
    <x v="0"/>
    <x v="1"/>
    <x v="7489"/>
    <x v="1"/>
    <x v="2"/>
    <n v="27.7344069436529"/>
    <n v="27.7344069436529"/>
    <n v="2.77344069436529E+16"/>
    <x v="5"/>
    <n v="7500"/>
    <s v="No"/>
    <x v="0"/>
    <n v="186.459813934403"/>
    <n v="1864598139344030"/>
    <n v="21.376394104765499"/>
    <n v="2137639410476550"/>
    <x v="57"/>
    <n v="89"/>
  </r>
  <r>
    <x v="9"/>
    <n v="60"/>
    <x v="0"/>
    <x v="7"/>
    <x v="1"/>
    <x v="2"/>
    <x v="0"/>
    <x v="7490"/>
    <x v="1"/>
    <x v="3"/>
    <n v="27.732743074524102"/>
    <n v="27.732743074524102"/>
    <n v="2.77327430745241E+16"/>
    <x v="5"/>
    <n v="7501"/>
    <s v="No"/>
    <x v="0"/>
    <n v="1588.2948351607899"/>
    <n v="1.58829483516079E+16"/>
    <n v="21.7649763779221"/>
    <n v="2176497637792210"/>
    <x v="170"/>
    <n v="91"/>
  </r>
  <r>
    <x v="9"/>
    <n v="57"/>
    <x v="0"/>
    <x v="7"/>
    <x v="3"/>
    <x v="2"/>
    <x v="0"/>
    <x v="7491"/>
    <x v="1"/>
    <x v="1"/>
    <n v="27.694498660053799"/>
    <n v="27.694498660053799"/>
    <n v="2.76944986600538E+16"/>
    <x v="5"/>
    <n v="7502"/>
    <s v="No"/>
    <x v="0"/>
    <n v="205.99670126288601"/>
    <n v="2059967012628860"/>
    <n v="192.973866699583"/>
    <n v="1.92973866699583E+16"/>
    <x v="202"/>
    <n v="91.4"/>
  </r>
  <r>
    <x v="9"/>
    <n v="43"/>
    <x v="0"/>
    <x v="10"/>
    <x v="1"/>
    <x v="2"/>
    <x v="2"/>
    <x v="7492"/>
    <x v="1"/>
    <x v="3"/>
    <n v="27.684818360488499"/>
    <n v="27.684818360488499"/>
    <n v="2.76848183604885E+16"/>
    <x v="5"/>
    <n v="7503"/>
    <s v="No"/>
    <x v="0"/>
    <n v="1768.3432148951599"/>
    <n v="1.76834321489516E+16"/>
    <n v="18.013100667250999"/>
    <n v="1801310066725100"/>
    <x v="10"/>
    <n v="91"/>
  </r>
  <r>
    <x v="9"/>
    <n v="69"/>
    <x v="1"/>
    <x v="0"/>
    <x v="3"/>
    <x v="3"/>
    <x v="3"/>
    <x v="7493"/>
    <x v="0"/>
    <x v="1"/>
    <n v="27.665714936166903"/>
    <n v="0.27665714936166902"/>
    <n v="276657149361669"/>
    <x v="5"/>
    <n v="7504"/>
    <s v="Si"/>
    <x v="1"/>
    <n v="2347.7867883628001"/>
    <n v="2.3477867883628E+16"/>
    <n v="242.0793955595"/>
    <n v="2.420793955595E+16"/>
    <x v="79"/>
    <n v="99.3"/>
  </r>
  <r>
    <x v="9"/>
    <n v="57"/>
    <x v="0"/>
    <x v="6"/>
    <x v="2"/>
    <x v="3"/>
    <x v="0"/>
    <x v="7494"/>
    <x v="0"/>
    <x v="1"/>
    <n v="27.647820479932001"/>
    <n v="27.647820479932001"/>
    <n v="2.7647820479932E+16"/>
    <x v="5"/>
    <n v="7505"/>
    <s v="No"/>
    <x v="0"/>
    <n v="2091.1651663709099"/>
    <n v="2.09116516637091E+16"/>
    <n v="235.126061076632"/>
    <n v="2.35126061076632E+16"/>
    <x v="217"/>
    <n v="93.1"/>
  </r>
  <r>
    <x v="9"/>
    <n v="54"/>
    <x v="1"/>
    <x v="0"/>
    <x v="1"/>
    <x v="3"/>
    <x v="1"/>
    <x v="7495"/>
    <x v="0"/>
    <x v="1"/>
    <n v="27.621297757804101"/>
    <n v="27.621297757804101"/>
    <n v="2.76212977578041E+16"/>
    <x v="5"/>
    <n v="7506"/>
    <s v="No"/>
    <x v="0"/>
    <n v="2133.1111997891398"/>
    <n v="2.13311119978914E+16"/>
    <n v="232.83836928612899"/>
    <n v="2.32838369286129E+16"/>
    <x v="59"/>
    <n v="88.2"/>
  </r>
  <r>
    <x v="9"/>
    <n v="71"/>
    <x v="1"/>
    <x v="17"/>
    <x v="1"/>
    <x v="0"/>
    <x v="3"/>
    <x v="7496"/>
    <x v="1"/>
    <x v="3"/>
    <n v="27.5896743421116"/>
    <n v="27.5896743421116"/>
    <n v="2.75896743421116E+16"/>
    <x v="5"/>
    <n v="7507"/>
    <s v="No"/>
    <x v="0"/>
    <n v="21.9091716333972"/>
    <n v="219091716333972"/>
    <n v="229.20977055401599"/>
    <n v="2.29209770554016E+16"/>
    <x v="458"/>
    <n v="91.4"/>
  </r>
  <r>
    <x v="9"/>
    <n v="50"/>
    <x v="0"/>
    <x v="9"/>
    <x v="2"/>
    <x v="2"/>
    <x v="1"/>
    <x v="7497"/>
    <x v="0"/>
    <x v="2"/>
    <n v="27.573642522392401"/>
    <n v="27.573642522392401"/>
    <n v="2757364252239240"/>
    <x v="5"/>
    <n v="7508"/>
    <s v="No"/>
    <x v="0"/>
    <n v="2257.1226839852502"/>
    <n v="2.25712268398525E+16"/>
    <n v="249.91525185701599"/>
    <n v="2.49915251857016E+16"/>
    <x v="46"/>
    <n v="93.3"/>
  </r>
  <r>
    <x v="9"/>
    <n v="69"/>
    <x v="1"/>
    <x v="9"/>
    <x v="2"/>
    <x v="3"/>
    <x v="3"/>
    <x v="7498"/>
    <x v="0"/>
    <x v="1"/>
    <n v="27.550697324787699"/>
    <n v="27.550697324787699"/>
    <n v="2755069732478770"/>
    <x v="5"/>
    <n v="7509"/>
    <s v="No"/>
    <x v="0"/>
    <n v="2369.2855429669598"/>
    <n v="2.36928554296696E+16"/>
    <n v="24.842544486360101"/>
    <n v="2484254448636010"/>
    <x v="301"/>
    <n v="97.8"/>
  </r>
  <r>
    <x v="9"/>
    <n v="57"/>
    <x v="1"/>
    <x v="17"/>
    <x v="3"/>
    <x v="0"/>
    <x v="0"/>
    <x v="7499"/>
    <x v="0"/>
    <x v="1"/>
    <n v="27.5175230144511"/>
    <n v="27.5175230144511"/>
    <n v="2.75175230144511E+16"/>
    <x v="5"/>
    <n v="7510"/>
    <s v="No"/>
    <x v="0"/>
    <n v="1960.4854406555"/>
    <n v="1.9604854406555E+16"/>
    <n v="250.480382401177"/>
    <n v="2.50480382401177E+16"/>
    <x v="47"/>
    <n v="96.5"/>
  </r>
  <r>
    <x v="9"/>
    <n v="58"/>
    <x v="1"/>
    <x v="2"/>
    <x v="3"/>
    <x v="3"/>
    <x v="0"/>
    <x v="7500"/>
    <x v="1"/>
    <x v="3"/>
    <n v="27.4891548046709"/>
    <n v="27.4891548046709"/>
    <n v="2.74891548046709E+16"/>
    <x v="5"/>
    <n v="7511"/>
    <s v="No"/>
    <x v="0"/>
    <n v="2081.25029083855"/>
    <n v="2.08125029083855E+16"/>
    <n v="221.95118526685499"/>
    <n v="2.21951185266855E+16"/>
    <x v="213"/>
    <n v="93.6"/>
  </r>
  <r>
    <x v="9"/>
    <n v="58"/>
    <x v="0"/>
    <x v="2"/>
    <x v="1"/>
    <x v="3"/>
    <x v="0"/>
    <x v="7501"/>
    <x v="0"/>
    <x v="0"/>
    <n v="27.458471766884301"/>
    <n v="2.74584717668843"/>
    <n v="2745847176688430"/>
    <x v="5"/>
    <n v="7512"/>
    <s v="No"/>
    <x v="0"/>
    <n v="2306.4498557147799"/>
    <n v="2.30644985571478E+16"/>
    <n v="26.278040504482998"/>
    <n v="2627804050448300"/>
    <x v="287"/>
    <n v="100.4"/>
  </r>
  <r>
    <x v="9"/>
    <n v="62"/>
    <x v="0"/>
    <x v="7"/>
    <x v="1"/>
    <x v="1"/>
    <x v="0"/>
    <x v="7502"/>
    <x v="1"/>
    <x v="3"/>
    <n v="27.438152416448801"/>
    <n v="27.438152416448801"/>
    <n v="2743815241644880"/>
    <x v="5"/>
    <n v="7513"/>
    <s v="No"/>
    <x v="0"/>
    <n v="1949.0210918298101"/>
    <n v="1.94902109182981E+16"/>
    <n v="21.718737708730099"/>
    <n v="2171873770873010"/>
    <x v="157"/>
    <n v="96.1"/>
  </r>
  <r>
    <x v="9"/>
    <n v="70"/>
    <x v="0"/>
    <x v="9"/>
    <x v="0"/>
    <x v="3"/>
    <x v="3"/>
    <x v="7503"/>
    <x v="0"/>
    <x v="0"/>
    <n v="27.396274879347899"/>
    <n v="27.396274879347899"/>
    <n v="2.73962748793479E+16"/>
    <x v="5"/>
    <n v="7514"/>
    <s v="No"/>
    <x v="0"/>
    <n v="218.861576475693"/>
    <n v="2188615764756930"/>
    <n v="254.56776408343799"/>
    <n v="2.54567764083438E+16"/>
    <x v="389"/>
    <n v="107.5"/>
  </r>
  <r>
    <x v="9"/>
    <n v="52"/>
    <x v="0"/>
    <x v="2"/>
    <x v="1"/>
    <x v="0"/>
    <x v="1"/>
    <x v="7504"/>
    <x v="0"/>
    <x v="1"/>
    <n v="27.394515493941601"/>
    <n v="27.394515493941601"/>
    <n v="2.73945154939416E+16"/>
    <x v="5"/>
    <n v="7515"/>
    <s v="No"/>
    <x v="0"/>
    <n v="2218.0949864492"/>
    <n v="2.2180949864492E+16"/>
    <n v="231.993359948196"/>
    <n v="2.31993359948196E+16"/>
    <x v="147"/>
    <n v="89"/>
  </r>
  <r>
    <x v="9"/>
    <n v="63"/>
    <x v="1"/>
    <x v="8"/>
    <x v="1"/>
    <x v="3"/>
    <x v="0"/>
    <x v="7505"/>
    <x v="1"/>
    <x v="3"/>
    <n v="27.358455672532301"/>
    <n v="27.358455672532301"/>
    <n v="2.73584556725323E+16"/>
    <x v="5"/>
    <n v="7516"/>
    <s v="No"/>
    <x v="0"/>
    <n v="1949.9402701896199"/>
    <n v="1.94994027018962E+16"/>
    <n v="246.61970216974501"/>
    <n v="2.46619702169745E+16"/>
    <x v="221"/>
    <n v="89.6"/>
  </r>
  <r>
    <x v="9"/>
    <n v="58"/>
    <x v="1"/>
    <x v="0"/>
    <x v="1"/>
    <x v="2"/>
    <x v="0"/>
    <x v="7506"/>
    <x v="0"/>
    <x v="2"/>
    <n v="27.3423430090374"/>
    <n v="2.73423430090374"/>
    <n v="2734234300903740"/>
    <x v="5"/>
    <n v="7517"/>
    <s v="No"/>
    <x v="0"/>
    <n v="2205.3910851813798"/>
    <n v="2.20539108518138E+16"/>
    <n v="249.50522206172101"/>
    <n v="2.49505222061721E+16"/>
    <x v="289"/>
    <n v="93.3"/>
  </r>
  <r>
    <x v="9"/>
    <n v="57"/>
    <x v="1"/>
    <x v="17"/>
    <x v="3"/>
    <x v="0"/>
    <x v="0"/>
    <x v="7507"/>
    <x v="0"/>
    <x v="2"/>
    <n v="27.313638463325201"/>
    <n v="27.313638463325201"/>
    <n v="2.73136384633252E+16"/>
    <x v="5"/>
    <n v="7518"/>
    <s v="No"/>
    <x v="0"/>
    <n v="2439.47319669535"/>
    <n v="2.43947319669535E+16"/>
    <n v="268.94074447691497"/>
    <n v="2.68940744476915E+16"/>
    <x v="418"/>
    <n v="101"/>
  </r>
  <r>
    <x v="9"/>
    <n v="53"/>
    <x v="0"/>
    <x v="13"/>
    <x v="2"/>
    <x v="2"/>
    <x v="1"/>
    <x v="7508"/>
    <x v="1"/>
    <x v="0"/>
    <n v="27.308324852302"/>
    <n v="27.308324852302"/>
    <n v="2.7308324852302E+16"/>
    <x v="5"/>
    <n v="7519"/>
    <s v="No"/>
    <x v="0"/>
    <n v="2174.2315343455498"/>
    <n v="2.17423153434555E+16"/>
    <n v="21.574060618235499"/>
    <n v="2157406061823550"/>
    <x v="261"/>
    <n v="94.3"/>
  </r>
  <r>
    <x v="9"/>
    <n v="56"/>
    <x v="1"/>
    <x v="5"/>
    <x v="1"/>
    <x v="1"/>
    <x v="0"/>
    <x v="7509"/>
    <x v="1"/>
    <x v="1"/>
    <n v="27.2425232742536"/>
    <n v="27.2425232742536"/>
    <n v="2.72425232742536E+16"/>
    <x v="5"/>
    <n v="7520"/>
    <s v="No"/>
    <x v="0"/>
    <n v="1723.1609794768101"/>
    <n v="1.72316097947681E+16"/>
    <n v="209.09946310344299"/>
    <n v="2.09099463103443E+16"/>
    <x v="77"/>
    <n v="90.7"/>
  </r>
  <r>
    <x v="9"/>
    <n v="63"/>
    <x v="1"/>
    <x v="7"/>
    <x v="2"/>
    <x v="3"/>
    <x v="0"/>
    <x v="7510"/>
    <x v="0"/>
    <x v="1"/>
    <n v="27.238598365179399"/>
    <n v="2.7238598365179398"/>
    <n v="2723859836517940"/>
    <x v="5"/>
    <n v="7521"/>
    <s v="No"/>
    <x v="0"/>
    <n v="2405.4094995190899"/>
    <n v="2.40540949951909E+16"/>
    <n v="233.95937556145199"/>
    <n v="2.33959375561452E+16"/>
    <x v="368"/>
    <n v="101.3"/>
  </r>
  <r>
    <x v="9"/>
    <n v="54"/>
    <x v="1"/>
    <x v="12"/>
    <x v="1"/>
    <x v="0"/>
    <x v="1"/>
    <x v="7511"/>
    <x v="0"/>
    <x v="1"/>
    <n v="27.2349683182312"/>
    <n v="2.7234968318231201"/>
    <n v="2723496831823120"/>
    <x v="5"/>
    <n v="7522"/>
    <s v="No"/>
    <x v="0"/>
    <n v="2341.1419671725498"/>
    <n v="2.34114196717255E+16"/>
    <n v="275.96380502987699"/>
    <n v="2.75963805029877E+16"/>
    <x v="218"/>
    <n v="87.3"/>
  </r>
  <r>
    <x v="9"/>
    <n v="49"/>
    <x v="0"/>
    <x v="5"/>
    <x v="1"/>
    <x v="0"/>
    <x v="1"/>
    <x v="7512"/>
    <x v="1"/>
    <x v="1"/>
    <n v="27.225063040228498"/>
    <n v="27.225063040228498"/>
    <n v="2.72250630402285E+16"/>
    <x v="5"/>
    <n v="7523"/>
    <s v="No"/>
    <x v="0"/>
    <n v="2098.1696103939498"/>
    <n v="2.09816961039395E+16"/>
    <n v="209.02500776920701"/>
    <n v="2.09025007769207E+16"/>
    <x v="125"/>
    <n v="90.9"/>
  </r>
  <r>
    <x v="9"/>
    <n v="55"/>
    <x v="1"/>
    <x v="2"/>
    <x v="1"/>
    <x v="2"/>
    <x v="0"/>
    <x v="7513"/>
    <x v="1"/>
    <x v="1"/>
    <n v="27.138774630590298"/>
    <n v="2.7138774630590299"/>
    <n v="2713877463059030"/>
    <x v="5"/>
    <n v="7524"/>
    <s v="No"/>
    <x v="0"/>
    <n v="1711.7036226528501"/>
    <n v="1.71170362265285E+16"/>
    <n v="192.944525691275"/>
    <n v="1.92944525691275E+16"/>
    <x v="367"/>
    <n v="93.3"/>
  </r>
  <r>
    <x v="9"/>
    <n v="68"/>
    <x v="1"/>
    <x v="0"/>
    <x v="2"/>
    <x v="3"/>
    <x v="3"/>
    <x v="7514"/>
    <x v="0"/>
    <x v="1"/>
    <n v="27.105394753090199"/>
    <n v="27.105394753090199"/>
    <n v="2710539475309020"/>
    <x v="5"/>
    <n v="7525"/>
    <s v="No"/>
    <x v="0"/>
    <n v="223.20839487333899"/>
    <n v="2232083948733390"/>
    <n v="234.299846921766"/>
    <n v="2.34299846921766E+16"/>
    <x v="70"/>
    <n v="97.8"/>
  </r>
  <r>
    <x v="9"/>
    <n v="64"/>
    <x v="0"/>
    <x v="2"/>
    <x v="2"/>
    <x v="0"/>
    <x v="0"/>
    <x v="7515"/>
    <x v="1"/>
    <x v="0"/>
    <n v="27.0962864840481"/>
    <n v="27.0962864840481"/>
    <n v="2.70962864840481E+16"/>
    <x v="5"/>
    <n v="7526"/>
    <s v="No"/>
    <x v="0"/>
    <n v="2088.6532089009502"/>
    <n v="2.08865320890095E+16"/>
    <n v="26.563976624467799"/>
    <n v="2656397662446780"/>
    <x v="46"/>
    <n v="103.5"/>
  </r>
  <r>
    <x v="9"/>
    <n v="64"/>
    <x v="0"/>
    <x v="2"/>
    <x v="2"/>
    <x v="1"/>
    <x v="0"/>
    <x v="7516"/>
    <x v="1"/>
    <x v="2"/>
    <n v="27.096170817862301"/>
    <n v="27.096170817862301"/>
    <n v="2.70961708178623E+16"/>
    <x v="5"/>
    <n v="7527"/>
    <s v="No"/>
    <x v="0"/>
    <n v="1753.15020563855"/>
    <n v="1.75315020563855E+16"/>
    <n v="217.505025367618"/>
    <n v="2.17505025367618E+16"/>
    <x v="302"/>
    <n v="100"/>
  </r>
  <r>
    <x v="9"/>
    <n v="39"/>
    <x v="0"/>
    <x v="3"/>
    <x v="1"/>
    <x v="1"/>
    <x v="2"/>
    <x v="7517"/>
    <x v="1"/>
    <x v="2"/>
    <n v="27.090070502005901"/>
    <n v="27.090070502005901"/>
    <n v="2.70900705020059E+16"/>
    <x v="5"/>
    <n v="7528"/>
    <s v="No"/>
    <x v="0"/>
    <n v="1880.62796107606"/>
    <n v="1.88062796107606E+16"/>
    <n v="2.1375280522132099"/>
    <n v="213752805221321"/>
    <x v="156"/>
    <n v="83.5"/>
  </r>
  <r>
    <x v="9"/>
    <n v="56"/>
    <x v="0"/>
    <x v="16"/>
    <x v="1"/>
    <x v="2"/>
    <x v="0"/>
    <x v="7518"/>
    <x v="1"/>
    <x v="0"/>
    <n v="27.088417069672399"/>
    <n v="27.088417069672399"/>
    <n v="2.70884170696724E+16"/>
    <x v="5"/>
    <n v="7529"/>
    <s v="No"/>
    <x v="0"/>
    <n v="18.2147084149112"/>
    <n v="182147084149112"/>
    <n v="235.74366438549501"/>
    <n v="2.35743664385495E+16"/>
    <x v="37"/>
    <n v="92.6"/>
  </r>
  <r>
    <x v="9"/>
    <n v="59"/>
    <x v="1"/>
    <x v="7"/>
    <x v="1"/>
    <x v="2"/>
    <x v="0"/>
    <x v="7519"/>
    <x v="1"/>
    <x v="1"/>
    <n v="27.035485214728002"/>
    <n v="2.7035485214728001"/>
    <n v="2703548521472800"/>
    <x v="5"/>
    <n v="7530"/>
    <s v="No"/>
    <x v="0"/>
    <n v="1927.4156816888301"/>
    <n v="1.92741568168883E+16"/>
    <n v="24.663009871460702"/>
    <n v="2466300987146070"/>
    <x v="108"/>
    <n v="91.1"/>
  </r>
  <r>
    <x v="9"/>
    <n v="69"/>
    <x v="1"/>
    <x v="2"/>
    <x v="2"/>
    <x v="3"/>
    <x v="3"/>
    <x v="7520"/>
    <x v="0"/>
    <x v="3"/>
    <n v="27.007417227154498"/>
    <n v="2.70074172271545"/>
    <n v="2700741722715450"/>
    <x v="5"/>
    <n v="7531"/>
    <s v="Si"/>
    <x v="1"/>
    <n v="229.64061544313799"/>
    <n v="2296406154431380"/>
    <n v="25.892938404887001"/>
    <n v="2589293840488700"/>
    <x v="391"/>
    <n v="101.2"/>
  </r>
  <r>
    <x v="9"/>
    <n v="59"/>
    <x v="1"/>
    <x v="0"/>
    <x v="2"/>
    <x v="3"/>
    <x v="0"/>
    <x v="7521"/>
    <x v="1"/>
    <x v="3"/>
    <n v="26.965173984577"/>
    <n v="26.965173984577"/>
    <n v="2.6965173984577E+16"/>
    <x v="5"/>
    <n v="7532"/>
    <s v="No"/>
    <x v="0"/>
    <n v="2050.1037769209902"/>
    <n v="2.05010377692099E+16"/>
    <n v="211.04946006373601"/>
    <n v="2.11049460063736E+16"/>
    <x v="14"/>
    <n v="96.1"/>
  </r>
  <r>
    <x v="9"/>
    <n v="65"/>
    <x v="1"/>
    <x v="9"/>
    <x v="1"/>
    <x v="2"/>
    <x v="3"/>
    <x v="7522"/>
    <x v="1"/>
    <x v="3"/>
    <n v="26.941462511547002"/>
    <n v="26.941462511547002"/>
    <n v="2.6941462511547E+16"/>
    <x v="5"/>
    <n v="7533"/>
    <s v="No"/>
    <x v="0"/>
    <n v="2008.1692409028999"/>
    <n v="2.0081692409029E+16"/>
    <n v="214.36641506870501"/>
    <n v="2.14366415068705E+16"/>
    <x v="260"/>
    <n v="92.4"/>
  </r>
  <r>
    <x v="9"/>
    <n v="54"/>
    <x v="0"/>
    <x v="5"/>
    <x v="1"/>
    <x v="2"/>
    <x v="1"/>
    <x v="7523"/>
    <x v="1"/>
    <x v="1"/>
    <n v="26.904065053197801"/>
    <n v="26.904065053197801"/>
    <n v="2.69040650531978E+16"/>
    <x v="5"/>
    <n v="7534"/>
    <s v="No"/>
    <x v="0"/>
    <n v="209.39915620294201"/>
    <n v="2093991562029420"/>
    <n v="243.49936641670601"/>
    <n v="2.43499366416706E+16"/>
    <x v="457"/>
    <n v="93.5"/>
  </r>
  <r>
    <x v="9"/>
    <n v="61"/>
    <x v="0"/>
    <x v="5"/>
    <x v="2"/>
    <x v="3"/>
    <x v="0"/>
    <x v="7524"/>
    <x v="1"/>
    <x v="1"/>
    <n v="26.859853781299702"/>
    <n v="2.6859853781299701"/>
    <n v="2685985378129970"/>
    <x v="5"/>
    <n v="7535"/>
    <s v="No"/>
    <x v="0"/>
    <n v="1935.6569615533399"/>
    <n v="1.93565696155334E+16"/>
    <n v="244.63340623895999"/>
    <n v="2.4463340623896E+16"/>
    <x v="365"/>
    <n v="91.7"/>
  </r>
  <r>
    <x v="9"/>
    <n v="54"/>
    <x v="0"/>
    <x v="2"/>
    <x v="1"/>
    <x v="0"/>
    <x v="1"/>
    <x v="7525"/>
    <x v="1"/>
    <x v="1"/>
    <n v="26.824716428022299"/>
    <n v="26.824716428022299"/>
    <n v="2.68247164280223E+16"/>
    <x v="5"/>
    <n v="7536"/>
    <s v="No"/>
    <x v="0"/>
    <n v="2162.7203714449001"/>
    <n v="2.1627203714449E+16"/>
    <n v="252.12983431694099"/>
    <n v="2.52129834316941E+16"/>
    <x v="22"/>
    <n v="91.8"/>
  </r>
  <r>
    <x v="9"/>
    <n v="52"/>
    <x v="0"/>
    <x v="9"/>
    <x v="1"/>
    <x v="0"/>
    <x v="1"/>
    <x v="7526"/>
    <x v="1"/>
    <x v="3"/>
    <n v="26.801258009439401"/>
    <n v="26.801258009439401"/>
    <n v="2.68012580094394E+16"/>
    <x v="5"/>
    <n v="7537"/>
    <s v="No"/>
    <x v="0"/>
    <n v="1986.5708432496001"/>
    <n v="1.9865708432496E+16"/>
    <n v="220.82951685162499"/>
    <n v="2.20829516851625E+16"/>
    <x v="115"/>
    <n v="88.1"/>
  </r>
  <r>
    <x v="9"/>
    <n v="46"/>
    <x v="1"/>
    <x v="6"/>
    <x v="1"/>
    <x v="2"/>
    <x v="1"/>
    <x v="7527"/>
    <x v="1"/>
    <x v="0"/>
    <n v="26.760493759674301"/>
    <n v="2.67604937596743"/>
    <n v="2676049375967430"/>
    <x v="5"/>
    <n v="7538"/>
    <s v="No"/>
    <x v="0"/>
    <n v="190.94339929959699"/>
    <n v="1909433992995970"/>
    <n v="201.148065664352"/>
    <n v="2.01148065664352E+16"/>
    <x v="565"/>
    <n v="90.3"/>
  </r>
  <r>
    <x v="9"/>
    <n v="63"/>
    <x v="1"/>
    <x v="5"/>
    <x v="1"/>
    <x v="3"/>
    <x v="0"/>
    <x v="7528"/>
    <x v="0"/>
    <x v="3"/>
    <n v="26.758142469793999"/>
    <n v="2.6758142469794"/>
    <n v="2675814246979400"/>
    <x v="5"/>
    <n v="7539"/>
    <s v="No"/>
    <x v="0"/>
    <n v="2121.2055878474498"/>
    <n v="2.12120558784745E+16"/>
    <n v="24.167759752629401"/>
    <n v="2416775975262940"/>
    <x v="341"/>
    <n v="88.1"/>
  </r>
  <r>
    <x v="9"/>
    <n v="64"/>
    <x v="1"/>
    <x v="7"/>
    <x v="1"/>
    <x v="0"/>
    <x v="0"/>
    <x v="7529"/>
    <x v="1"/>
    <x v="1"/>
    <n v="26.748113658358101"/>
    <n v="2.6748113658358101"/>
    <n v="2674811365835810"/>
    <x v="5"/>
    <n v="7540"/>
    <s v="No"/>
    <x v="0"/>
    <n v="218.113721711805"/>
    <n v="2181137217118050"/>
    <n v="20.864700819119001"/>
    <n v="2086470081911900"/>
    <x v="131"/>
    <n v="90.8"/>
  </r>
  <r>
    <x v="9"/>
    <n v="62"/>
    <x v="1"/>
    <x v="5"/>
    <x v="1"/>
    <x v="3"/>
    <x v="0"/>
    <x v="7530"/>
    <x v="0"/>
    <x v="1"/>
    <n v="26.719155741344998"/>
    <n v="26.719155741344998"/>
    <n v="2.6719155741345E+16"/>
    <x v="5"/>
    <n v="7541"/>
    <s v="No"/>
    <x v="0"/>
    <n v="1881.1249565285"/>
    <n v="1.8811249565285E+16"/>
    <n v="23.454583169864101"/>
    <n v="2345458316986410"/>
    <x v="215"/>
    <n v="100.6"/>
  </r>
  <r>
    <x v="9"/>
    <n v="59"/>
    <x v="1"/>
    <x v="0"/>
    <x v="1"/>
    <x v="3"/>
    <x v="0"/>
    <x v="7531"/>
    <x v="1"/>
    <x v="3"/>
    <n v="26.706901316060499"/>
    <n v="26.706901316060499"/>
    <n v="2.67069013160605E+16"/>
    <x v="5"/>
    <n v="7542"/>
    <s v="No"/>
    <x v="0"/>
    <n v="2250.0825155515299"/>
    <n v="2.25008251555153E+16"/>
    <n v="241.16572279324799"/>
    <n v="2.41165722793248E+16"/>
    <x v="224"/>
    <n v="92.9"/>
  </r>
  <r>
    <x v="9"/>
    <n v="58"/>
    <x v="0"/>
    <x v="18"/>
    <x v="3"/>
    <x v="0"/>
    <x v="0"/>
    <x v="7532"/>
    <x v="1"/>
    <x v="3"/>
    <n v="26.691875159455499"/>
    <n v="26.691875159455499"/>
    <n v="2.66918751594555E+16"/>
    <x v="5"/>
    <n v="7543"/>
    <s v="No"/>
    <x v="0"/>
    <n v="2060.0725212572802"/>
    <n v="2.06007252125728E+16"/>
    <n v="21.6111239234762"/>
    <n v="2161112392347620"/>
    <x v="248"/>
    <n v="90.5"/>
  </r>
  <r>
    <x v="9"/>
    <n v="54"/>
    <x v="0"/>
    <x v="11"/>
    <x v="3"/>
    <x v="0"/>
    <x v="1"/>
    <x v="7533"/>
    <x v="1"/>
    <x v="1"/>
    <n v="26.650658806820299"/>
    <n v="26.650658806820299"/>
    <n v="2.66506588068203E+16"/>
    <x v="5"/>
    <n v="7544"/>
    <s v="Si"/>
    <x v="1"/>
    <n v="234.92628735595801"/>
    <n v="2349262873559580"/>
    <n v="226.16539201789499"/>
    <n v="2.26165392017895E+16"/>
    <x v="270"/>
    <n v="92.1"/>
  </r>
  <r>
    <x v="9"/>
    <n v="62"/>
    <x v="0"/>
    <x v="11"/>
    <x v="2"/>
    <x v="3"/>
    <x v="0"/>
    <x v="7534"/>
    <x v="0"/>
    <x v="1"/>
    <n v="26.617013069877899"/>
    <n v="26.617013069877899"/>
    <n v="2.66170130698779E+16"/>
    <x v="5"/>
    <n v="7545"/>
    <s v="No"/>
    <x v="0"/>
    <n v="2202.2978633991502"/>
    <n v="2.20229786339915E+16"/>
    <n v="214.94892143075199"/>
    <n v="2.14948921430752E+16"/>
    <x v="332"/>
    <n v="97.5"/>
  </r>
  <r>
    <x v="9"/>
    <n v="58"/>
    <x v="0"/>
    <x v="5"/>
    <x v="3"/>
    <x v="1"/>
    <x v="0"/>
    <x v="7535"/>
    <x v="1"/>
    <x v="1"/>
    <n v="26.547863624837699"/>
    <n v="26.547863624837699"/>
    <n v="2.65478636248377E+16"/>
    <x v="5"/>
    <n v="7546"/>
    <s v="No"/>
    <x v="0"/>
    <n v="1982.20811969484"/>
    <n v="1.98220811969484E+16"/>
    <n v="213.857688241868"/>
    <n v="2.13857688241868E+16"/>
    <x v="75"/>
    <n v="99.1"/>
  </r>
  <r>
    <x v="9"/>
    <n v="66"/>
    <x v="1"/>
    <x v="2"/>
    <x v="3"/>
    <x v="0"/>
    <x v="3"/>
    <x v="7536"/>
    <x v="1"/>
    <x v="3"/>
    <n v="26.547168981422196"/>
    <n v="2.6547168981422198"/>
    <n v="2654716898142220"/>
    <x v="5"/>
    <n v="7547"/>
    <s v="No"/>
    <x v="0"/>
    <n v="218.23624150912801"/>
    <n v="2182362415091280"/>
    <n v="25.1072783336814"/>
    <n v="2510727833368140"/>
    <x v="63"/>
    <n v="92.4"/>
  </r>
  <r>
    <x v="9"/>
    <n v="68"/>
    <x v="0"/>
    <x v="2"/>
    <x v="2"/>
    <x v="1"/>
    <x v="3"/>
    <x v="7537"/>
    <x v="1"/>
    <x v="1"/>
    <n v="26.534543930968699"/>
    <n v="26.534543930968699"/>
    <n v="2.65345439309687E+16"/>
    <x v="5"/>
    <n v="7548"/>
    <s v="No"/>
    <x v="0"/>
    <n v="1717.19657111229"/>
    <n v="1.71719657111229E+16"/>
    <n v="1.4118710149745199"/>
    <n v="141187101497452"/>
    <x v="28"/>
    <n v="98.7"/>
  </r>
  <r>
    <x v="9"/>
    <n v="62"/>
    <x v="1"/>
    <x v="10"/>
    <x v="1"/>
    <x v="0"/>
    <x v="0"/>
    <x v="7538"/>
    <x v="1"/>
    <x v="3"/>
    <n v="26.473734380117101"/>
    <n v="26.473734380117101"/>
    <n v="2647373438011710"/>
    <x v="5"/>
    <n v="7549"/>
    <s v="No"/>
    <x v="0"/>
    <n v="2306.8765712623599"/>
    <n v="2.30687657126236E+16"/>
    <n v="247.319843663027"/>
    <n v="2.47319843663027E+16"/>
    <x v="71"/>
    <n v="92.8"/>
  </r>
  <r>
    <x v="9"/>
    <n v="66"/>
    <x v="0"/>
    <x v="6"/>
    <x v="2"/>
    <x v="3"/>
    <x v="3"/>
    <x v="7539"/>
    <x v="0"/>
    <x v="3"/>
    <n v="26.408501054119899"/>
    <n v="26.408501054119899"/>
    <n v="2.64085010541199E+16"/>
    <x v="5"/>
    <n v="7550"/>
    <s v="No"/>
    <x v="0"/>
    <n v="2223.0752410100999"/>
    <n v="2.2230752410101E+16"/>
    <n v="228.841266061292"/>
    <n v="2.28841266061292E+16"/>
    <x v="342"/>
    <n v="96.3"/>
  </r>
  <r>
    <x v="9"/>
    <n v="51"/>
    <x v="0"/>
    <x v="0"/>
    <x v="1"/>
    <x v="2"/>
    <x v="1"/>
    <x v="7540"/>
    <x v="1"/>
    <x v="3"/>
    <n v="26.298972375100501"/>
    <n v="2.62989723751005"/>
    <n v="2629897237510050"/>
    <x v="5"/>
    <n v="7551"/>
    <s v="No"/>
    <x v="0"/>
    <n v="197.442913196977"/>
    <n v="1974429131969770"/>
    <n v="19.788938232898701"/>
    <n v="1978893823289870"/>
    <x v="73"/>
    <n v="88.6"/>
  </r>
  <r>
    <x v="9"/>
    <n v="61"/>
    <x v="1"/>
    <x v="5"/>
    <x v="3"/>
    <x v="0"/>
    <x v="0"/>
    <x v="7541"/>
    <x v="1"/>
    <x v="1"/>
    <n v="26.2331113908667"/>
    <n v="26.2331113908667"/>
    <n v="2.62331113908667E+16"/>
    <x v="5"/>
    <n v="7552"/>
    <s v="No"/>
    <x v="0"/>
    <n v="1843.4848029377699"/>
    <n v="1.84348480293777E+16"/>
    <n v="218.20105982156099"/>
    <n v="2.18201059821561E+16"/>
    <x v="149"/>
    <n v="84.5"/>
  </r>
  <r>
    <x v="9"/>
    <n v="60"/>
    <x v="1"/>
    <x v="3"/>
    <x v="1"/>
    <x v="0"/>
    <x v="0"/>
    <x v="7542"/>
    <x v="1"/>
    <x v="3"/>
    <n v="26.138713988293301"/>
    <n v="26.138713988293301"/>
    <n v="2.61387139882933E+16"/>
    <x v="5"/>
    <n v="7553"/>
    <s v="No"/>
    <x v="0"/>
    <n v="211.041893842024"/>
    <n v="2110418938420240"/>
    <n v="209.316089200764"/>
    <n v="2.09316089200764E+16"/>
    <x v="43"/>
    <n v="92.4"/>
  </r>
  <r>
    <x v="9"/>
    <n v="51"/>
    <x v="0"/>
    <x v="5"/>
    <x v="1"/>
    <x v="0"/>
    <x v="1"/>
    <x v="7543"/>
    <x v="1"/>
    <x v="1"/>
    <n v="26.1347147164505"/>
    <n v="26.1347147164505"/>
    <n v="2.61347147164505E+16"/>
    <x v="5"/>
    <n v="7554"/>
    <s v="No"/>
    <x v="0"/>
    <n v="2465.8385822382702"/>
    <n v="2.46583858223827E+16"/>
    <n v="22.328233457947402"/>
    <n v="2232823345794740"/>
    <x v="265"/>
    <n v="93.3"/>
  </r>
  <r>
    <x v="9"/>
    <n v="72"/>
    <x v="0"/>
    <x v="11"/>
    <x v="0"/>
    <x v="3"/>
    <x v="3"/>
    <x v="7544"/>
    <x v="1"/>
    <x v="3"/>
    <n v="26.1065799244017"/>
    <n v="26.1065799244017"/>
    <n v="2.61065799244017E+16"/>
    <x v="5"/>
    <n v="7555"/>
    <s v="Si"/>
    <x v="1"/>
    <n v="2540.17501174769"/>
    <n v="2.54017501174769E+16"/>
    <n v="2.3941054086661899"/>
    <n v="239410540866619"/>
    <x v="481"/>
    <n v="104.4"/>
  </r>
  <r>
    <x v="9"/>
    <n v="63"/>
    <x v="0"/>
    <x v="9"/>
    <x v="1"/>
    <x v="3"/>
    <x v="0"/>
    <x v="7545"/>
    <x v="1"/>
    <x v="3"/>
    <n v="26.1039738027151"/>
    <n v="26.1039738027151"/>
    <n v="2.61039738027151E+16"/>
    <x v="5"/>
    <n v="7556"/>
    <s v="No"/>
    <x v="0"/>
    <n v="2168.1046115232698"/>
    <n v="2.16810461152327E+16"/>
    <n v="238.761871488922"/>
    <n v="2.38761871488922E+16"/>
    <x v="22"/>
    <n v="95.8"/>
  </r>
  <r>
    <x v="9"/>
    <n v="48"/>
    <x v="1"/>
    <x v="6"/>
    <x v="3"/>
    <x v="0"/>
    <x v="1"/>
    <x v="7546"/>
    <x v="1"/>
    <x v="1"/>
    <n v="26.077066081443501"/>
    <n v="26.077066081443501"/>
    <n v="2.60770660814435E+16"/>
    <x v="5"/>
    <n v="7557"/>
    <s v="No"/>
    <x v="0"/>
    <n v="207.237595661017"/>
    <n v="2072375956610170"/>
    <n v="21.498244948822801"/>
    <n v="2149824494882280"/>
    <x v="84"/>
    <n v="84.6"/>
  </r>
  <r>
    <x v="9"/>
    <n v="66"/>
    <x v="0"/>
    <x v="2"/>
    <x v="1"/>
    <x v="0"/>
    <x v="3"/>
    <x v="7547"/>
    <x v="2"/>
    <x v="3"/>
    <n v="26.067554124163401"/>
    <n v="26.067554124163401"/>
    <n v="2.60675541241634E+16"/>
    <x v="5"/>
    <n v="7558"/>
    <s v="No"/>
    <x v="0"/>
    <n v="1990.4046080983601"/>
    <n v="1.99040460809836E+16"/>
    <n v="196.394886477802"/>
    <n v="1.96394886477802E+16"/>
    <x v="57"/>
    <n v="91.4"/>
  </r>
  <r>
    <x v="9"/>
    <n v="64"/>
    <x v="1"/>
    <x v="8"/>
    <x v="2"/>
    <x v="3"/>
    <x v="0"/>
    <x v="7548"/>
    <x v="0"/>
    <x v="1"/>
    <n v="26.015284148004699"/>
    <n v="26.015284148004699"/>
    <n v="2.60152841480047E+16"/>
    <x v="5"/>
    <n v="7559"/>
    <s v="No"/>
    <x v="0"/>
    <n v="2187.8635515292199"/>
    <n v="2.18786355152922E+16"/>
    <n v="226.91949701949201"/>
    <n v="2.26919497019492E+16"/>
    <x v="412"/>
    <n v="90.4"/>
  </r>
  <r>
    <x v="9"/>
    <n v="60"/>
    <x v="1"/>
    <x v="1"/>
    <x v="1"/>
    <x v="2"/>
    <x v="0"/>
    <x v="7549"/>
    <x v="1"/>
    <x v="3"/>
    <n v="26.013581638415701"/>
    <n v="26.013581638415701"/>
    <n v="2.60135816384157E+16"/>
    <x v="5"/>
    <n v="7560"/>
    <s v="Si"/>
    <x v="1"/>
    <n v="2170.5670548330099"/>
    <n v="2.17056705483301E+16"/>
    <n v="190.39444418454701"/>
    <n v="1.90394444184547E+16"/>
    <x v="116"/>
    <n v="91.9"/>
  </r>
  <r>
    <x v="9"/>
    <n v="64"/>
    <x v="0"/>
    <x v="2"/>
    <x v="1"/>
    <x v="2"/>
    <x v="0"/>
    <x v="7550"/>
    <x v="2"/>
    <x v="3"/>
    <n v="26.009215654253701"/>
    <n v="26.009215654253701"/>
    <n v="2.60092156542537E+16"/>
    <x v="5"/>
    <n v="7561"/>
    <s v="No"/>
    <x v="0"/>
    <n v="1796.2813064678901"/>
    <n v="1.79628130646789E+16"/>
    <n v="229.05483560631399"/>
    <n v="2.29054835606314E+16"/>
    <x v="120"/>
    <n v="90.2"/>
  </r>
  <r>
    <x v="9"/>
    <n v="62"/>
    <x v="0"/>
    <x v="5"/>
    <x v="1"/>
    <x v="0"/>
    <x v="0"/>
    <x v="7551"/>
    <x v="0"/>
    <x v="1"/>
    <n v="26.008920015910299"/>
    <n v="2.60089200159103"/>
    <n v="2600892001591030"/>
    <x v="5"/>
    <n v="7562"/>
    <s v="No"/>
    <x v="0"/>
    <n v="215.5158978632"/>
    <n v="2155158978632000"/>
    <n v="224.01867154828699"/>
    <n v="2.24018671548287E+16"/>
    <x v="466"/>
    <n v="95.4"/>
  </r>
  <r>
    <x v="9"/>
    <n v="49"/>
    <x v="0"/>
    <x v="0"/>
    <x v="1"/>
    <x v="1"/>
    <x v="1"/>
    <x v="7552"/>
    <x v="1"/>
    <x v="2"/>
    <n v="26.001508021054299"/>
    <n v="26.001508021054299"/>
    <n v="2.60015080210543E+16"/>
    <x v="5"/>
    <n v="7563"/>
    <s v="No"/>
    <x v="0"/>
    <n v="1578.0647620710999"/>
    <n v="1.5780647620711E+16"/>
    <n v="188.49200561414301"/>
    <n v="1.88492005614143E+16"/>
    <x v="128"/>
    <n v="85.3"/>
  </r>
  <r>
    <x v="9"/>
    <n v="59"/>
    <x v="0"/>
    <x v="0"/>
    <x v="1"/>
    <x v="0"/>
    <x v="0"/>
    <x v="7553"/>
    <x v="1"/>
    <x v="3"/>
    <n v="25.958477002753199"/>
    <n v="25.958477002753199"/>
    <n v="2.59584770027532E+16"/>
    <x v="5"/>
    <n v="7564"/>
    <s v="No"/>
    <x v="0"/>
    <n v="2171.44899279314"/>
    <n v="2.17144899279314E+16"/>
    <n v="207.093124470497"/>
    <n v="2.07093124470497E+16"/>
    <x v="197"/>
    <n v="86.2"/>
  </r>
  <r>
    <x v="9"/>
    <n v="49"/>
    <x v="0"/>
    <x v="2"/>
    <x v="1"/>
    <x v="2"/>
    <x v="1"/>
    <x v="7554"/>
    <x v="0"/>
    <x v="1"/>
    <n v="25.8354317437385"/>
    <n v="25.8354317437385"/>
    <n v="2.58354317437385E+16"/>
    <x v="5"/>
    <n v="7565"/>
    <s v="No"/>
    <x v="0"/>
    <n v="2178.7266197445601"/>
    <n v="2.17872661974456E+16"/>
    <n v="24.816356551232801"/>
    <n v="2481635655123280"/>
    <x v="127"/>
    <n v="88.7"/>
  </r>
  <r>
    <x v="9"/>
    <n v="59"/>
    <x v="1"/>
    <x v="4"/>
    <x v="1"/>
    <x v="0"/>
    <x v="0"/>
    <x v="7555"/>
    <x v="1"/>
    <x v="3"/>
    <n v="25.783066042540199"/>
    <n v="25.783066042540199"/>
    <n v="2.57830660425402E+16"/>
    <x v="5"/>
    <n v="7566"/>
    <s v="No"/>
    <x v="0"/>
    <n v="215.99268318139301"/>
    <n v="2159926831813930"/>
    <n v="244.490207232328"/>
    <n v="2.44490207232328E+16"/>
    <x v="62"/>
    <n v="86.1"/>
  </r>
  <r>
    <x v="9"/>
    <n v="58"/>
    <x v="0"/>
    <x v="0"/>
    <x v="2"/>
    <x v="3"/>
    <x v="0"/>
    <x v="7556"/>
    <x v="0"/>
    <x v="3"/>
    <n v="25.771635816977501"/>
    <n v="25.771635816977501"/>
    <n v="2.57716358169775E+16"/>
    <x v="5"/>
    <n v="7567"/>
    <s v="No"/>
    <x v="0"/>
    <n v="1974.73459673293"/>
    <n v="1.97473459673293E+16"/>
    <n v="216.01290814267199"/>
    <n v="2.16012908142672E+16"/>
    <x v="53"/>
    <n v="96.5"/>
  </r>
  <r>
    <x v="9"/>
    <n v="60"/>
    <x v="1"/>
    <x v="5"/>
    <x v="1"/>
    <x v="2"/>
    <x v="0"/>
    <x v="7557"/>
    <x v="1"/>
    <x v="3"/>
    <n v="25.696026355574201"/>
    <n v="2.5696026355574202"/>
    <n v="2569602635557420"/>
    <x v="5"/>
    <n v="7568"/>
    <s v="No"/>
    <x v="0"/>
    <n v="182.898770140507"/>
    <n v="1828987701405070"/>
    <n v="18.0438842892158"/>
    <n v="1804388428921580"/>
    <x v="83"/>
    <n v="89.7"/>
  </r>
  <r>
    <x v="9"/>
    <n v="45"/>
    <x v="0"/>
    <x v="0"/>
    <x v="1"/>
    <x v="0"/>
    <x v="1"/>
    <x v="7558"/>
    <x v="0"/>
    <x v="0"/>
    <n v="25.5941458429396"/>
    <n v="25.5941458429396"/>
    <n v="2.55941458429396E+16"/>
    <x v="5"/>
    <n v="7569"/>
    <s v="No"/>
    <x v="0"/>
    <n v="2136.5927697882498"/>
    <n v="2.13659276978825E+16"/>
    <n v="229.13772352008101"/>
    <n v="2.29137723520081E+16"/>
    <x v="24"/>
    <n v="87.8"/>
  </r>
  <r>
    <x v="9"/>
    <n v="61"/>
    <x v="1"/>
    <x v="11"/>
    <x v="1"/>
    <x v="1"/>
    <x v="0"/>
    <x v="7559"/>
    <x v="2"/>
    <x v="3"/>
    <n v="25.524084411241098"/>
    <n v="25.524084411241098"/>
    <n v="2.55240844112411E+16"/>
    <x v="5"/>
    <n v="7570"/>
    <s v="No"/>
    <x v="0"/>
    <n v="1945.3024497501101"/>
    <n v="1.94530244975011E+16"/>
    <n v="18.804576819078701"/>
    <n v="1880457681907870"/>
    <x v="134"/>
    <n v="84.8"/>
  </r>
  <r>
    <x v="9"/>
    <n v="52"/>
    <x v="1"/>
    <x v="2"/>
    <x v="1"/>
    <x v="0"/>
    <x v="1"/>
    <x v="7560"/>
    <x v="1"/>
    <x v="1"/>
    <n v="25.5131399102236"/>
    <n v="2.5513139910223601"/>
    <n v="2551313991022360"/>
    <x v="5"/>
    <n v="7571"/>
    <s v="No"/>
    <x v="0"/>
    <n v="1869.33077838143"/>
    <n v="1.86933077838143E+16"/>
    <n v="248.20027315293399"/>
    <n v="2.48200273152934E+16"/>
    <x v="614"/>
    <n v="87.2"/>
  </r>
  <r>
    <x v="9"/>
    <n v="63"/>
    <x v="0"/>
    <x v="2"/>
    <x v="3"/>
    <x v="2"/>
    <x v="0"/>
    <x v="7561"/>
    <x v="0"/>
    <x v="2"/>
    <n v="25.386226385640999"/>
    <n v="2.5386226385641"/>
    <n v="2538622638564100"/>
    <x v="5"/>
    <n v="7572"/>
    <s v="No"/>
    <x v="0"/>
    <n v="2058.32286814796"/>
    <n v="2.05832286814796E+16"/>
    <n v="199.864513845613"/>
    <n v="1.99864513845613E+16"/>
    <x v="381"/>
    <n v="99"/>
  </r>
  <r>
    <x v="9"/>
    <n v="55"/>
    <x v="1"/>
    <x v="3"/>
    <x v="1"/>
    <x v="0"/>
    <x v="0"/>
    <x v="7562"/>
    <x v="0"/>
    <x v="0"/>
    <n v="25.370147768997001"/>
    <n v="25.370147768997001"/>
    <n v="2.5370147768997E+16"/>
    <x v="5"/>
    <n v="7573"/>
    <s v="No"/>
    <x v="0"/>
    <n v="1983.92187574276"/>
    <n v="1.98392187574276E+16"/>
    <n v="239.49213309620001"/>
    <n v="2.394921330962E+16"/>
    <x v="238"/>
    <n v="89"/>
  </r>
  <r>
    <x v="9"/>
    <n v="53"/>
    <x v="1"/>
    <x v="2"/>
    <x v="3"/>
    <x v="2"/>
    <x v="1"/>
    <x v="7563"/>
    <x v="1"/>
    <x v="0"/>
    <n v="25.340720810175998"/>
    <n v="2.5340720810175998"/>
    <n v="2534072081017600"/>
    <x v="5"/>
    <n v="7574"/>
    <s v="No"/>
    <x v="0"/>
    <n v="1984.1582053765601"/>
    <n v="1.98415820537656E+16"/>
    <n v="224.99313477536199"/>
    <n v="2.24993134775362E+16"/>
    <x v="115"/>
    <n v="89"/>
  </r>
  <r>
    <x v="9"/>
    <n v="50"/>
    <x v="0"/>
    <x v="2"/>
    <x v="1"/>
    <x v="2"/>
    <x v="1"/>
    <x v="7564"/>
    <x v="0"/>
    <x v="1"/>
    <n v="25.2336101327754"/>
    <n v="2.5233610132775399"/>
    <n v="2523361013277540"/>
    <x v="5"/>
    <n v="7575"/>
    <s v="No"/>
    <x v="0"/>
    <n v="2066.5027025846098"/>
    <n v="2.06650270258461E+16"/>
    <n v="214.24697394403401"/>
    <n v="2.14246973944034E+16"/>
    <x v="101"/>
    <n v="86.5"/>
  </r>
  <r>
    <x v="9"/>
    <n v="49"/>
    <x v="1"/>
    <x v="5"/>
    <x v="1"/>
    <x v="2"/>
    <x v="1"/>
    <x v="7565"/>
    <x v="1"/>
    <x v="2"/>
    <n v="25.231767158189097"/>
    <n v="2.5231767158189098"/>
    <n v="2523176715818910"/>
    <x v="5"/>
    <n v="7576"/>
    <s v="No"/>
    <x v="0"/>
    <n v="1823.65252071799"/>
    <n v="1.82365252071799E+16"/>
    <n v="17.505935598796899"/>
    <n v="1750593559879690"/>
    <x v="174"/>
    <n v="86.7"/>
  </r>
  <r>
    <x v="9"/>
    <n v="44"/>
    <x v="0"/>
    <x v="6"/>
    <x v="1"/>
    <x v="0"/>
    <x v="2"/>
    <x v="7566"/>
    <x v="1"/>
    <x v="1"/>
    <n v="25.216438196827799"/>
    <n v="25.216438196827799"/>
    <n v="2.52164381968278E+16"/>
    <x v="5"/>
    <n v="7577"/>
    <s v="No"/>
    <x v="0"/>
    <n v="1930.9661323032501"/>
    <n v="1.93096613230325E+16"/>
    <n v="214.16302284160099"/>
    <n v="2.14163022841601E+16"/>
    <x v="55"/>
    <n v="89.8"/>
  </r>
  <r>
    <x v="9"/>
    <n v="55"/>
    <x v="0"/>
    <x v="2"/>
    <x v="2"/>
    <x v="1"/>
    <x v="0"/>
    <x v="7567"/>
    <x v="1"/>
    <x v="0"/>
    <n v="25.121539319421299"/>
    <n v="25.121539319421299"/>
    <n v="2.51215393194213E+16"/>
    <x v="5"/>
    <n v="7578"/>
    <s v="No"/>
    <x v="0"/>
    <n v="1915.7067173083301"/>
    <n v="1.91570671730833E+16"/>
    <n v="16.976898407453199"/>
    <n v="1697689840745320"/>
    <x v="188"/>
    <n v="95.9"/>
  </r>
  <r>
    <x v="9"/>
    <n v="38"/>
    <x v="1"/>
    <x v="9"/>
    <x v="1"/>
    <x v="0"/>
    <x v="2"/>
    <x v="7568"/>
    <x v="1"/>
    <x v="0"/>
    <n v="25.116781788286101"/>
    <n v="25.116781788286101"/>
    <n v="2.51167817882861E+16"/>
    <x v="5"/>
    <n v="7579"/>
    <s v="No"/>
    <x v="0"/>
    <n v="1892.9952815481499"/>
    <n v="1.89299528154815E+16"/>
    <n v="21.663510795234"/>
    <n v="2166351079523400"/>
    <x v="242"/>
    <n v="80.5"/>
  </r>
  <r>
    <x v="9"/>
    <n v="61"/>
    <x v="1"/>
    <x v="2"/>
    <x v="2"/>
    <x v="0"/>
    <x v="0"/>
    <x v="7569"/>
    <x v="1"/>
    <x v="1"/>
    <n v="25.0962824563948"/>
    <n v="2.5096282456394801"/>
    <n v="2509628245639480"/>
    <x v="5"/>
    <n v="7580"/>
    <s v="No"/>
    <x v="0"/>
    <n v="2133.1306873060198"/>
    <n v="2.13313068730602E+16"/>
    <n v="211.71013556212301"/>
    <n v="2.11710135562123E+16"/>
    <x v="19"/>
    <n v="91.2"/>
  </r>
  <r>
    <x v="9"/>
    <n v="55"/>
    <x v="1"/>
    <x v="7"/>
    <x v="1"/>
    <x v="3"/>
    <x v="0"/>
    <x v="7570"/>
    <x v="0"/>
    <x v="0"/>
    <n v="25.085436834615098"/>
    <n v="25.085436834615098"/>
    <n v="2.50854368346151E+16"/>
    <x v="5"/>
    <n v="7581"/>
    <s v="No"/>
    <x v="0"/>
    <n v="2413.56129678758"/>
    <n v="2.41356129678758E+16"/>
    <n v="25.0935149352559"/>
    <n v="2509351493525590"/>
    <x v="71"/>
    <n v="92.8"/>
  </r>
  <r>
    <x v="9"/>
    <n v="57"/>
    <x v="1"/>
    <x v="1"/>
    <x v="1"/>
    <x v="0"/>
    <x v="0"/>
    <x v="7571"/>
    <x v="0"/>
    <x v="0"/>
    <n v="25.0315717631258"/>
    <n v="25.0315717631258"/>
    <n v="2.50315717631258E+16"/>
    <x v="5"/>
    <n v="7582"/>
    <s v="No"/>
    <x v="0"/>
    <n v="2057.68955117413"/>
    <n v="2.05768955117413E+16"/>
    <n v="21.6801070497852"/>
    <n v="2168010704978520"/>
    <x v="89"/>
    <n v="96"/>
  </r>
  <r>
    <x v="3"/>
    <n v="64"/>
    <x v="0"/>
    <x v="6"/>
    <x v="1"/>
    <x v="3"/>
    <x v="0"/>
    <x v="7572"/>
    <x v="1"/>
    <x v="3"/>
    <n v="29.974412407813301"/>
    <n v="29.974412407813301"/>
    <n v="2.99744124078133E+16"/>
    <x v="5"/>
    <n v="7583"/>
    <s v="No"/>
    <x v="0"/>
    <n v="2250.79910121086"/>
    <n v="2.25079910121086E+16"/>
    <n v="22.828503042227101"/>
    <n v="2282850304222710"/>
    <x v="416"/>
    <n v="93.2"/>
  </r>
  <r>
    <x v="3"/>
    <n v="57"/>
    <x v="0"/>
    <x v="5"/>
    <x v="1"/>
    <x v="0"/>
    <x v="0"/>
    <x v="7573"/>
    <x v="0"/>
    <x v="1"/>
    <n v="29.9726594303337"/>
    <n v="2.9972659430333701"/>
    <n v="2997265943033370"/>
    <x v="5"/>
    <n v="7584"/>
    <s v="No"/>
    <x v="0"/>
    <n v="2028.7859219994"/>
    <n v="2.0287859219994E+16"/>
    <n v="206.926390970673"/>
    <n v="2.06926390970673E+16"/>
    <x v="398"/>
    <n v="97.1"/>
  </r>
  <r>
    <x v="3"/>
    <n v="58"/>
    <x v="1"/>
    <x v="10"/>
    <x v="3"/>
    <x v="0"/>
    <x v="0"/>
    <x v="7574"/>
    <x v="0"/>
    <x v="3"/>
    <n v="29.910475870832901"/>
    <n v="29.910475870832901"/>
    <n v="2.99104758708329E+16"/>
    <x v="5"/>
    <n v="7585"/>
    <s v="No"/>
    <x v="0"/>
    <n v="206.88587935607401"/>
    <n v="2068858793560740"/>
    <n v="219.73278878407299"/>
    <n v="2.19732788784073E+16"/>
    <x v="261"/>
    <n v="94.6"/>
  </r>
  <r>
    <x v="3"/>
    <n v="69"/>
    <x v="1"/>
    <x v="10"/>
    <x v="1"/>
    <x v="3"/>
    <x v="3"/>
    <x v="7575"/>
    <x v="1"/>
    <x v="3"/>
    <n v="29.909809651201599"/>
    <n v="29.909809651201599"/>
    <n v="2.99098096512016E+16"/>
    <x v="5"/>
    <n v="7586"/>
    <s v="No"/>
    <x v="0"/>
    <n v="259.03159705624"/>
    <n v="2590315970562400"/>
    <n v="234.55610495140701"/>
    <n v="2.34556104951407E+16"/>
    <x v="350"/>
    <n v="94.9"/>
  </r>
  <r>
    <x v="3"/>
    <n v="55"/>
    <x v="1"/>
    <x v="2"/>
    <x v="1"/>
    <x v="0"/>
    <x v="0"/>
    <x v="7576"/>
    <x v="1"/>
    <x v="0"/>
    <n v="29.900084808615901"/>
    <n v="2.9900084808615901"/>
    <n v="2990008480861590"/>
    <x v="5"/>
    <n v="7587"/>
    <s v="No"/>
    <x v="0"/>
    <n v="2001.04429232709"/>
    <n v="2.00104429232709E+16"/>
    <n v="25.016192348715101"/>
    <n v="2501619234871510"/>
    <x v="37"/>
    <n v="96"/>
  </r>
  <r>
    <x v="3"/>
    <n v="61"/>
    <x v="1"/>
    <x v="8"/>
    <x v="1"/>
    <x v="3"/>
    <x v="0"/>
    <x v="7577"/>
    <x v="0"/>
    <x v="1"/>
    <n v="29.877119496073501"/>
    <n v="2.9877119496073501"/>
    <n v="2987711949607350"/>
    <x v="5"/>
    <n v="7588"/>
    <s v="Si"/>
    <x v="1"/>
    <n v="219.65379452924"/>
    <n v="2196537945292400"/>
    <n v="254.83155363003601"/>
    <n v="2.54831553630036E+16"/>
    <x v="145"/>
    <n v="101.4"/>
  </r>
  <r>
    <x v="3"/>
    <n v="54"/>
    <x v="1"/>
    <x v="1"/>
    <x v="1"/>
    <x v="0"/>
    <x v="1"/>
    <x v="7578"/>
    <x v="0"/>
    <x v="1"/>
    <n v="29.867885038980202"/>
    <n v="29.867885038980202"/>
    <n v="2.98678850389802E+16"/>
    <x v="5"/>
    <n v="7589"/>
    <s v="No"/>
    <x v="0"/>
    <n v="1926.44465397163"/>
    <n v="1.92644465397163E+16"/>
    <n v="245.15422510910599"/>
    <n v="2.45154225109106E+16"/>
    <x v="90"/>
    <n v="87.7"/>
  </r>
  <r>
    <x v="3"/>
    <n v="58"/>
    <x v="0"/>
    <x v="3"/>
    <x v="3"/>
    <x v="0"/>
    <x v="0"/>
    <x v="7579"/>
    <x v="0"/>
    <x v="2"/>
    <n v="29.861538340728899"/>
    <n v="0.29861538340728899"/>
    <n v="298615383407289"/>
    <x v="5"/>
    <n v="7590"/>
    <s v="No"/>
    <x v="0"/>
    <n v="2262.5236406880899"/>
    <n v="2.26252364068809E+16"/>
    <n v="260.14994765531998"/>
    <n v="2.6014994765532E+16"/>
    <x v="469"/>
    <n v="104.4"/>
  </r>
  <r>
    <x v="3"/>
    <n v="71"/>
    <x v="1"/>
    <x v="7"/>
    <x v="3"/>
    <x v="0"/>
    <x v="3"/>
    <x v="7580"/>
    <x v="1"/>
    <x v="3"/>
    <n v="29.857220473556502"/>
    <n v="2.9857220473556501"/>
    <n v="2985722047355650"/>
    <x v="5"/>
    <n v="7591"/>
    <s v="No"/>
    <x v="0"/>
    <n v="1849.5839373495401"/>
    <n v="1.84958393734954E+16"/>
    <n v="20.777243160060902"/>
    <n v="2077724316006090"/>
    <x v="214"/>
    <n v="92.6"/>
  </r>
  <r>
    <x v="3"/>
    <n v="68"/>
    <x v="1"/>
    <x v="2"/>
    <x v="1"/>
    <x v="0"/>
    <x v="3"/>
    <x v="7581"/>
    <x v="1"/>
    <x v="3"/>
    <n v="29.8234523512672"/>
    <n v="29.8234523512672"/>
    <n v="2.98234523512672E+16"/>
    <x v="5"/>
    <n v="7592"/>
    <s v="No"/>
    <x v="0"/>
    <n v="2104.4525477443499"/>
    <n v="2.10445254774435E+16"/>
    <n v="24.399565411813899"/>
    <n v="2439956541181390"/>
    <x v="38"/>
    <n v="91"/>
  </r>
  <r>
    <x v="3"/>
    <n v="57"/>
    <x v="1"/>
    <x v="3"/>
    <x v="3"/>
    <x v="0"/>
    <x v="0"/>
    <x v="7582"/>
    <x v="0"/>
    <x v="3"/>
    <n v="29.814524273029399"/>
    <n v="29.814524273029399"/>
    <n v="2.98145242730294E+16"/>
    <x v="5"/>
    <n v="7593"/>
    <s v="No"/>
    <x v="0"/>
    <n v="1935.6100945476101"/>
    <n v="1.93561009454761E+16"/>
    <n v="203.61384807048"/>
    <n v="2.0361384807048E+16"/>
    <x v="177"/>
    <n v="91.7"/>
  </r>
  <r>
    <x v="3"/>
    <n v="74"/>
    <x v="1"/>
    <x v="8"/>
    <x v="0"/>
    <x v="3"/>
    <x v="3"/>
    <x v="7583"/>
    <x v="0"/>
    <x v="1"/>
    <n v="29.807781015762899"/>
    <n v="29.807781015762899"/>
    <n v="2.98077810157629E+16"/>
    <x v="5"/>
    <n v="7594"/>
    <s v="No"/>
    <x v="0"/>
    <n v="2472.1470851788599"/>
    <n v="2.47214708517886E+16"/>
    <n v="27.355975520157699"/>
    <n v="2735597552015770"/>
    <x v="326"/>
    <n v="107.3"/>
  </r>
  <r>
    <x v="3"/>
    <n v="60"/>
    <x v="1"/>
    <x v="1"/>
    <x v="1"/>
    <x v="3"/>
    <x v="0"/>
    <x v="7584"/>
    <x v="1"/>
    <x v="3"/>
    <n v="29.803820415313801"/>
    <n v="29.803820415313801"/>
    <n v="2.98038204153138E+16"/>
    <x v="5"/>
    <n v="7595"/>
    <s v="No"/>
    <x v="0"/>
    <n v="1945.25302920526"/>
    <n v="1.94525302920526E+16"/>
    <n v="23.7351475980057"/>
    <n v="2373514759800570"/>
    <x v="162"/>
    <n v="91.5"/>
  </r>
  <r>
    <x v="3"/>
    <n v="51"/>
    <x v="1"/>
    <x v="8"/>
    <x v="3"/>
    <x v="3"/>
    <x v="1"/>
    <x v="7585"/>
    <x v="0"/>
    <x v="0"/>
    <n v="29.781400377138599"/>
    <n v="29.781400377138599"/>
    <n v="2.97814003771386E+16"/>
    <x v="5"/>
    <n v="7596"/>
    <s v="No"/>
    <x v="0"/>
    <n v="205.240475653701"/>
    <n v="2052404756537010"/>
    <n v="259.20238527163298"/>
    <n v="2.59202385271633E+16"/>
    <x v="154"/>
    <n v="91.5"/>
  </r>
  <r>
    <x v="3"/>
    <n v="66"/>
    <x v="0"/>
    <x v="0"/>
    <x v="2"/>
    <x v="0"/>
    <x v="3"/>
    <x v="7586"/>
    <x v="1"/>
    <x v="3"/>
    <n v="29.7689330633788"/>
    <n v="29.7689330633788"/>
    <n v="2.97689330633788E+16"/>
    <x v="5"/>
    <n v="7597"/>
    <s v="Si"/>
    <x v="1"/>
    <n v="2168.1796866647601"/>
    <n v="2.16817968666476E+16"/>
    <n v="26.600709796081201"/>
    <n v="2660070979608120"/>
    <x v="477"/>
    <n v="101"/>
  </r>
  <r>
    <x v="3"/>
    <n v="54"/>
    <x v="1"/>
    <x v="15"/>
    <x v="1"/>
    <x v="0"/>
    <x v="1"/>
    <x v="7587"/>
    <x v="1"/>
    <x v="1"/>
    <n v="29.768525417367499"/>
    <n v="29.768525417367499"/>
    <n v="2.97685254173675E+16"/>
    <x v="5"/>
    <n v="7598"/>
    <s v="Si"/>
    <x v="1"/>
    <n v="2242.64771040598"/>
    <n v="2.24264771040598E+16"/>
    <n v="26.902423170252401"/>
    <n v="2690242317025240"/>
    <x v="183"/>
    <n v="93.2"/>
  </r>
  <r>
    <x v="3"/>
    <n v="63"/>
    <x v="1"/>
    <x v="1"/>
    <x v="1"/>
    <x v="0"/>
    <x v="0"/>
    <x v="7588"/>
    <x v="1"/>
    <x v="3"/>
    <n v="29.743582540128902"/>
    <n v="29.743582540128902"/>
    <n v="2974358254012890"/>
    <x v="5"/>
    <n v="7599"/>
    <s v="No"/>
    <x v="0"/>
    <n v="201.345730037935"/>
    <n v="2013457300379350"/>
    <n v="219.83487435714301"/>
    <n v="2.19834874357143E+16"/>
    <x v="8"/>
    <n v="88.6"/>
  </r>
  <r>
    <x v="3"/>
    <n v="66"/>
    <x v="0"/>
    <x v="1"/>
    <x v="2"/>
    <x v="3"/>
    <x v="3"/>
    <x v="7589"/>
    <x v="0"/>
    <x v="1"/>
    <n v="29.723621652663802"/>
    <n v="29.723621652663802"/>
    <n v="2.97236216526638E+16"/>
    <x v="5"/>
    <n v="7600"/>
    <s v="No"/>
    <x v="0"/>
    <n v="2115.71636130973"/>
    <n v="2.11571636130973E+16"/>
    <n v="25.546288795476599"/>
    <n v="2554628879547660"/>
    <x v="287"/>
    <n v="100.9"/>
  </r>
  <r>
    <x v="3"/>
    <n v="58"/>
    <x v="1"/>
    <x v="2"/>
    <x v="1"/>
    <x v="0"/>
    <x v="0"/>
    <x v="7590"/>
    <x v="1"/>
    <x v="0"/>
    <n v="29.7157095114705"/>
    <n v="29.7157095114705"/>
    <n v="2.97157095114705E+16"/>
    <x v="5"/>
    <n v="7601"/>
    <s v="Si"/>
    <x v="1"/>
    <n v="2191.8479964967901"/>
    <n v="2.19184799649679E+16"/>
    <n v="26.353100274520202"/>
    <n v="2635310027452020"/>
    <x v="372"/>
    <n v="97.5"/>
  </r>
  <r>
    <x v="3"/>
    <n v="65"/>
    <x v="1"/>
    <x v="15"/>
    <x v="2"/>
    <x v="3"/>
    <x v="3"/>
    <x v="7591"/>
    <x v="0"/>
    <x v="3"/>
    <n v="29.7074348010097"/>
    <n v="29.7074348010097"/>
    <n v="2.97074348010097E+16"/>
    <x v="5"/>
    <n v="7602"/>
    <s v="Si"/>
    <x v="1"/>
    <n v="2068.2986225913901"/>
    <n v="2.06829862259139E+16"/>
    <n v="24.072453619181399"/>
    <n v="2407245361918140"/>
    <x v="414"/>
    <n v="94.6"/>
  </r>
  <r>
    <x v="3"/>
    <n v="47"/>
    <x v="1"/>
    <x v="3"/>
    <x v="2"/>
    <x v="3"/>
    <x v="1"/>
    <x v="7592"/>
    <x v="0"/>
    <x v="1"/>
    <n v="29.704646587035999"/>
    <n v="29.704646587035999"/>
    <n v="2.9704646587036E+16"/>
    <x v="5"/>
    <n v="7603"/>
    <s v="No"/>
    <x v="0"/>
    <n v="239.23406128630899"/>
    <n v="2392340612863090"/>
    <n v="26.343598585620601"/>
    <n v="2634359858562060"/>
    <x v="319"/>
    <n v="98.3"/>
  </r>
  <r>
    <x v="3"/>
    <n v="64"/>
    <x v="1"/>
    <x v="2"/>
    <x v="0"/>
    <x v="3"/>
    <x v="0"/>
    <x v="7593"/>
    <x v="0"/>
    <x v="1"/>
    <n v="29.6908260662202"/>
    <n v="2.9690826066220199"/>
    <n v="2969082606622020"/>
    <x v="5"/>
    <n v="7604"/>
    <s v="Si"/>
    <x v="1"/>
    <n v="25.355474609197199"/>
    <n v="253554746091972"/>
    <n v="298.67089801969701"/>
    <n v="2.98670898019697E+16"/>
    <x v="304"/>
    <n v="105"/>
  </r>
  <r>
    <x v="3"/>
    <n v="68"/>
    <x v="0"/>
    <x v="5"/>
    <x v="2"/>
    <x v="0"/>
    <x v="3"/>
    <x v="7594"/>
    <x v="1"/>
    <x v="1"/>
    <n v="29.626044401916701"/>
    <n v="29.626044401916701"/>
    <n v="2.96260444019167E+16"/>
    <x v="5"/>
    <n v="7605"/>
    <s v="No"/>
    <x v="0"/>
    <n v="2212.5413186125102"/>
    <n v="2.21254131861251E+16"/>
    <n v="245.12130414769899"/>
    <n v="2.45121304147699E+16"/>
    <x v="279"/>
    <n v="97.7"/>
  </r>
  <r>
    <x v="3"/>
    <n v="57"/>
    <x v="1"/>
    <x v="5"/>
    <x v="3"/>
    <x v="0"/>
    <x v="0"/>
    <x v="7595"/>
    <x v="0"/>
    <x v="0"/>
    <n v="29.614133186020599"/>
    <n v="29.614133186020599"/>
    <n v="2.96141331860206E+16"/>
    <x v="5"/>
    <n v="7606"/>
    <s v="No"/>
    <x v="0"/>
    <n v="2151.7241589527198"/>
    <n v="2.15172415895272E+16"/>
    <n v="247.757201183711"/>
    <n v="2.47757201183711E+16"/>
    <x v="225"/>
    <n v="98.2"/>
  </r>
  <r>
    <x v="3"/>
    <n v="59"/>
    <x v="1"/>
    <x v="2"/>
    <x v="1"/>
    <x v="0"/>
    <x v="0"/>
    <x v="7596"/>
    <x v="0"/>
    <x v="0"/>
    <n v="29.604770886678999"/>
    <n v="29.604770886678999"/>
    <n v="2.9604770886679E+16"/>
    <x v="5"/>
    <n v="7607"/>
    <s v="No"/>
    <x v="0"/>
    <n v="2079.0888931715499"/>
    <n v="2.07908889317155E+16"/>
    <n v="254.661687776788"/>
    <n v="2.54661687776788E+16"/>
    <x v="43"/>
    <n v="92"/>
  </r>
  <r>
    <x v="3"/>
    <n v="69"/>
    <x v="1"/>
    <x v="9"/>
    <x v="3"/>
    <x v="0"/>
    <x v="3"/>
    <x v="7597"/>
    <x v="1"/>
    <x v="3"/>
    <n v="29.574735528478502"/>
    <n v="0.29574735528478502"/>
    <n v="295747355284785"/>
    <x v="5"/>
    <n v="7608"/>
    <s v="No"/>
    <x v="0"/>
    <n v="2425.31828899839"/>
    <n v="2.42531828899839E+16"/>
    <n v="255.23997473027299"/>
    <n v="2.55239974730273E+16"/>
    <x v="240"/>
    <n v="94.3"/>
  </r>
  <r>
    <x v="3"/>
    <n v="64"/>
    <x v="1"/>
    <x v="6"/>
    <x v="2"/>
    <x v="0"/>
    <x v="0"/>
    <x v="7598"/>
    <x v="0"/>
    <x v="2"/>
    <n v="29.562799849813299"/>
    <n v="29.562799849813299"/>
    <n v="2.95627998498133E+16"/>
    <x v="5"/>
    <n v="7609"/>
    <s v="No"/>
    <x v="0"/>
    <n v="1967.71815340492"/>
    <n v="1.96771815340492E+16"/>
    <n v="22.456887350513501"/>
    <n v="2245688735051350"/>
    <x v="458"/>
    <n v="94.6"/>
  </r>
  <r>
    <x v="3"/>
    <n v="57"/>
    <x v="0"/>
    <x v="0"/>
    <x v="1"/>
    <x v="3"/>
    <x v="0"/>
    <x v="7599"/>
    <x v="1"/>
    <x v="1"/>
    <n v="29.556619878649101"/>
    <n v="29.556619878649101"/>
    <n v="2.95566198786491E+16"/>
    <x v="5"/>
    <n v="7610"/>
    <s v="No"/>
    <x v="0"/>
    <n v="2032.3734056738599"/>
    <n v="2.03237340567386E+16"/>
    <n v="202.476370202445"/>
    <n v="2.02476370202445E+16"/>
    <x v="52"/>
    <n v="96.5"/>
  </r>
  <r>
    <x v="3"/>
    <n v="62"/>
    <x v="0"/>
    <x v="7"/>
    <x v="0"/>
    <x v="2"/>
    <x v="0"/>
    <x v="7600"/>
    <x v="0"/>
    <x v="1"/>
    <n v="29.5509132324026"/>
    <n v="2.9550913232402598"/>
    <n v="2955091323240260"/>
    <x v="5"/>
    <n v="7611"/>
    <s v="No"/>
    <x v="0"/>
    <n v="2071.79795452087"/>
    <n v="2.07179795452087E+16"/>
    <n v="231.374781557673"/>
    <n v="2.31374781557673E+16"/>
    <x v="422"/>
    <n v="94.6"/>
  </r>
  <r>
    <x v="3"/>
    <n v="59"/>
    <x v="0"/>
    <x v="5"/>
    <x v="2"/>
    <x v="2"/>
    <x v="0"/>
    <x v="7601"/>
    <x v="1"/>
    <x v="0"/>
    <n v="29.532955101072499"/>
    <n v="0.295329551010725"/>
    <n v="295329551010725"/>
    <x v="5"/>
    <n v="7612"/>
    <s v="No"/>
    <x v="0"/>
    <n v="19.511004355140201"/>
    <n v="195110043551402"/>
    <n v="229.98921464049701"/>
    <n v="2.29989214640497E+16"/>
    <x v="411"/>
    <n v="96"/>
  </r>
  <r>
    <x v="3"/>
    <n v="41"/>
    <x v="1"/>
    <x v="5"/>
    <x v="3"/>
    <x v="3"/>
    <x v="2"/>
    <x v="7602"/>
    <x v="0"/>
    <x v="0"/>
    <n v="29.5280450840316"/>
    <n v="0.29528045084031601"/>
    <n v="295280450840316"/>
    <x v="5"/>
    <n v="7613"/>
    <s v="Si"/>
    <x v="1"/>
    <n v="202.01012917201601"/>
    <n v="2020101291720160"/>
    <n v="242.09929560141401"/>
    <n v="2.42099295601414E+16"/>
    <x v="289"/>
    <n v="94.3"/>
  </r>
  <r>
    <x v="3"/>
    <n v="56"/>
    <x v="1"/>
    <x v="6"/>
    <x v="1"/>
    <x v="0"/>
    <x v="0"/>
    <x v="7603"/>
    <x v="1"/>
    <x v="1"/>
    <n v="29.526346165307601"/>
    <n v="29.526346165307601"/>
    <n v="2.95263461653076E+16"/>
    <x v="5"/>
    <n v="7614"/>
    <s v="No"/>
    <x v="0"/>
    <n v="211.46263255280101"/>
    <n v="2114626325528010"/>
    <n v="217.41071658921101"/>
    <n v="2.17410716589211E+16"/>
    <x v="144"/>
    <n v="90.5"/>
  </r>
  <r>
    <x v="3"/>
    <n v="63"/>
    <x v="0"/>
    <x v="9"/>
    <x v="1"/>
    <x v="0"/>
    <x v="0"/>
    <x v="7604"/>
    <x v="0"/>
    <x v="1"/>
    <n v="29.520437247477002"/>
    <n v="295.20437247477003"/>
    <n v="2.9520437247477E+16"/>
    <x v="5"/>
    <n v="7615"/>
    <s v="No"/>
    <x v="0"/>
    <n v="202.167769989444"/>
    <n v="2021677699894440"/>
    <n v="229.045095291259"/>
    <n v="2.29045095291259E+16"/>
    <x v="367"/>
    <n v="94.3"/>
  </r>
  <r>
    <x v="3"/>
    <n v="56"/>
    <x v="1"/>
    <x v="1"/>
    <x v="3"/>
    <x v="3"/>
    <x v="0"/>
    <x v="7605"/>
    <x v="0"/>
    <x v="0"/>
    <n v="29.472356948723299"/>
    <n v="29.472356948723299"/>
    <n v="2.94723569487233E+16"/>
    <x v="5"/>
    <n v="7616"/>
    <s v="No"/>
    <x v="0"/>
    <n v="216.44157376343199"/>
    <n v="2164415737634320"/>
    <n v="26.568744253018"/>
    <n v="2656874425301800"/>
    <x v="47"/>
    <n v="96.6"/>
  </r>
  <r>
    <x v="3"/>
    <n v="51"/>
    <x v="1"/>
    <x v="0"/>
    <x v="1"/>
    <x v="2"/>
    <x v="1"/>
    <x v="7606"/>
    <x v="1"/>
    <x v="0"/>
    <n v="29.4585684754766"/>
    <n v="29.4585684754766"/>
    <n v="2945856847547660"/>
    <x v="5"/>
    <n v="7617"/>
    <s v="No"/>
    <x v="0"/>
    <n v="188.60260231129399"/>
    <n v="1886026023112940"/>
    <n v="181.89285556509"/>
    <n v="1.8189285556509E+16"/>
    <x v="244"/>
    <n v="82.6"/>
  </r>
  <r>
    <x v="3"/>
    <n v="59"/>
    <x v="0"/>
    <x v="8"/>
    <x v="3"/>
    <x v="2"/>
    <x v="0"/>
    <x v="7607"/>
    <x v="1"/>
    <x v="1"/>
    <n v="29.443943499294999"/>
    <n v="29.443943499294999"/>
    <n v="2.9443943499295E+16"/>
    <x v="5"/>
    <n v="7618"/>
    <s v="No"/>
    <x v="0"/>
    <n v="2128.1474975378901"/>
    <n v="2.12814749753789E+16"/>
    <n v="218.37464174679499"/>
    <n v="2.18374641746795E+16"/>
    <x v="267"/>
    <n v="91"/>
  </r>
  <r>
    <x v="3"/>
    <n v="54"/>
    <x v="1"/>
    <x v="9"/>
    <x v="3"/>
    <x v="2"/>
    <x v="1"/>
    <x v="7608"/>
    <x v="0"/>
    <x v="1"/>
    <n v="29.436932590509599"/>
    <n v="2.9436932590509599"/>
    <n v="2943693259050960"/>
    <x v="5"/>
    <n v="7619"/>
    <s v="Si"/>
    <x v="1"/>
    <n v="2079.8573006623101"/>
    <n v="2.07985730066231E+16"/>
    <n v="2.2136667152052398"/>
    <n v="221366671520524"/>
    <x v="118"/>
    <n v="97.6"/>
  </r>
  <r>
    <x v="3"/>
    <n v="49"/>
    <x v="0"/>
    <x v="0"/>
    <x v="1"/>
    <x v="0"/>
    <x v="1"/>
    <x v="7609"/>
    <x v="0"/>
    <x v="1"/>
    <n v="29.435372974464499"/>
    <n v="29.435372974464499"/>
    <n v="2.94353729744645E+16"/>
    <x v="5"/>
    <n v="7620"/>
    <s v="No"/>
    <x v="0"/>
    <n v="2183.13039799033"/>
    <n v="2.18313039799033E+16"/>
    <n v="262.851915867348"/>
    <n v="2.62851915867348E+16"/>
    <x v="188"/>
    <n v="94.8"/>
  </r>
  <r>
    <x v="3"/>
    <n v="46"/>
    <x v="0"/>
    <x v="2"/>
    <x v="2"/>
    <x v="1"/>
    <x v="1"/>
    <x v="7610"/>
    <x v="1"/>
    <x v="2"/>
    <n v="29.4245811597482"/>
    <n v="29.4245811597482"/>
    <n v="2.94245811597482E+16"/>
    <x v="5"/>
    <n v="7621"/>
    <s v="No"/>
    <x v="0"/>
    <n v="2132.12235173828"/>
    <n v="2.13212235173828E+16"/>
    <n v="242.91511181520499"/>
    <n v="2.42915111815205E+16"/>
    <x v="418"/>
    <n v="96.7"/>
  </r>
  <r>
    <x v="3"/>
    <n v="47"/>
    <x v="0"/>
    <x v="9"/>
    <x v="3"/>
    <x v="1"/>
    <x v="1"/>
    <x v="7611"/>
    <x v="1"/>
    <x v="0"/>
    <n v="29.404639415275"/>
    <n v="2.9404639415274998"/>
    <n v="2940463941527500"/>
    <x v="5"/>
    <n v="7622"/>
    <s v="No"/>
    <x v="0"/>
    <n v="179.46871555462999"/>
    <n v="1794687155546300"/>
    <n v="201.34495182335701"/>
    <n v="2.01344951823357E+16"/>
    <x v="183"/>
    <n v="91.5"/>
  </r>
  <r>
    <x v="3"/>
    <n v="57"/>
    <x v="0"/>
    <x v="9"/>
    <x v="0"/>
    <x v="0"/>
    <x v="0"/>
    <x v="7612"/>
    <x v="0"/>
    <x v="2"/>
    <n v="29.367421101426899"/>
    <n v="29.367421101426899"/>
    <n v="2.93674211014269E+16"/>
    <x v="5"/>
    <n v="7623"/>
    <s v="Si"/>
    <x v="1"/>
    <n v="2361.9088747294099"/>
    <n v="2.36190887472941E+16"/>
    <n v="279.08539668480398"/>
    <n v="2.79085396684804E+16"/>
    <x v="403"/>
    <n v="110.4"/>
  </r>
  <r>
    <x v="3"/>
    <n v="65"/>
    <x v="1"/>
    <x v="10"/>
    <x v="1"/>
    <x v="3"/>
    <x v="3"/>
    <x v="7613"/>
    <x v="0"/>
    <x v="3"/>
    <n v="29.336998797384901"/>
    <n v="2.9336998797384899"/>
    <n v="2933699879738490"/>
    <x v="5"/>
    <n v="7624"/>
    <s v="No"/>
    <x v="0"/>
    <n v="1877.76175654604"/>
    <n v="1.87776175654604E+16"/>
    <n v="229.086273509824"/>
    <n v="2.29086273509824E+16"/>
    <x v="155"/>
    <n v="88.6"/>
  </r>
  <r>
    <x v="3"/>
    <n v="54"/>
    <x v="0"/>
    <x v="2"/>
    <x v="1"/>
    <x v="2"/>
    <x v="1"/>
    <x v="7614"/>
    <x v="1"/>
    <x v="0"/>
    <n v="29.324925086980702"/>
    <n v="2.9324925086980702"/>
    <n v="2932492508698070"/>
    <x v="5"/>
    <n v="7625"/>
    <s v="No"/>
    <x v="0"/>
    <n v="231.50812708871001"/>
    <n v="2315081270887100"/>
    <n v="252.074726758905"/>
    <n v="2.52074726758905E+16"/>
    <x v="22"/>
    <n v="88"/>
  </r>
  <r>
    <x v="3"/>
    <n v="40"/>
    <x v="1"/>
    <x v="16"/>
    <x v="1"/>
    <x v="0"/>
    <x v="2"/>
    <x v="7615"/>
    <x v="1"/>
    <x v="1"/>
    <n v="29.314571506037499"/>
    <n v="29.314571506037499"/>
    <n v="2.93145715060375E+16"/>
    <x v="5"/>
    <n v="7626"/>
    <s v="No"/>
    <x v="0"/>
    <n v="195.898205256941"/>
    <n v="1958982052569410"/>
    <n v="185.340812287066"/>
    <n v="1.85340812287066E+16"/>
    <x v="126"/>
    <n v="88.2"/>
  </r>
  <r>
    <x v="3"/>
    <n v="70"/>
    <x v="0"/>
    <x v="10"/>
    <x v="2"/>
    <x v="3"/>
    <x v="3"/>
    <x v="7616"/>
    <x v="0"/>
    <x v="1"/>
    <n v="29.276909712490099"/>
    <n v="2.9276909712490098"/>
    <n v="2927690971249010"/>
    <x v="5"/>
    <n v="7627"/>
    <s v="No"/>
    <x v="0"/>
    <n v="227.932847025526"/>
    <n v="2279328470255260"/>
    <n v="194.572658335775"/>
    <n v="1.94572658335775E+16"/>
    <x v="396"/>
    <n v="103.6"/>
  </r>
  <r>
    <x v="3"/>
    <n v="45"/>
    <x v="0"/>
    <x v="1"/>
    <x v="0"/>
    <x v="0"/>
    <x v="1"/>
    <x v="7617"/>
    <x v="0"/>
    <x v="2"/>
    <n v="29.256150280588102"/>
    <n v="2.92561502805881"/>
    <n v="2925615028058810"/>
    <x v="5"/>
    <n v="7628"/>
    <s v="No"/>
    <x v="0"/>
    <n v="217.81933390447199"/>
    <n v="2178193339044720"/>
    <n v="221.36798452698801"/>
    <n v="2.21367984526988E+16"/>
    <x v="47"/>
    <n v="95.8"/>
  </r>
  <r>
    <x v="3"/>
    <n v="54"/>
    <x v="1"/>
    <x v="2"/>
    <x v="1"/>
    <x v="2"/>
    <x v="1"/>
    <x v="7618"/>
    <x v="2"/>
    <x v="3"/>
    <n v="29.248413596169801"/>
    <n v="2.92484135961698"/>
    <n v="2924841359616980"/>
    <x v="5"/>
    <n v="7629"/>
    <s v="No"/>
    <x v="0"/>
    <n v="1982.7200579543"/>
    <n v="1.9827200579543E+16"/>
    <n v="215.33249485349501"/>
    <n v="2.15332494853495E+16"/>
    <x v="147"/>
    <n v="88.5"/>
  </r>
  <r>
    <x v="3"/>
    <n v="64"/>
    <x v="0"/>
    <x v="9"/>
    <x v="1"/>
    <x v="1"/>
    <x v="0"/>
    <x v="7619"/>
    <x v="1"/>
    <x v="1"/>
    <n v="29.186436102549699"/>
    <n v="29.186436102549699"/>
    <n v="2.91864361025497E+16"/>
    <x v="5"/>
    <n v="7630"/>
    <s v="No"/>
    <x v="0"/>
    <n v="197.37991815671501"/>
    <n v="1973799181567150"/>
    <n v="20.168886941176101"/>
    <n v="2016888694117610"/>
    <x v="163"/>
    <n v="96.9"/>
  </r>
  <r>
    <x v="3"/>
    <n v="55"/>
    <x v="1"/>
    <x v="3"/>
    <x v="3"/>
    <x v="3"/>
    <x v="0"/>
    <x v="7620"/>
    <x v="0"/>
    <x v="1"/>
    <n v="29.061221345191399"/>
    <n v="29.061221345191399"/>
    <n v="2.90612213451914E+16"/>
    <x v="5"/>
    <n v="7631"/>
    <s v="No"/>
    <x v="0"/>
    <n v="2120.01798225329"/>
    <n v="2.12001798225329E+16"/>
    <n v="247.37728180182901"/>
    <n v="2.47377281801829E+16"/>
    <x v="338"/>
    <n v="93.3"/>
  </r>
  <r>
    <x v="3"/>
    <n v="46"/>
    <x v="0"/>
    <x v="17"/>
    <x v="1"/>
    <x v="2"/>
    <x v="1"/>
    <x v="7621"/>
    <x v="1"/>
    <x v="1"/>
    <n v="29.028670190605499"/>
    <n v="29.028670190605499"/>
    <n v="2.90286701906055E+16"/>
    <x v="5"/>
    <n v="7632"/>
    <s v="No"/>
    <x v="0"/>
    <n v="2.0324565991786998"/>
    <n v="20324565991787"/>
    <n v="23.098073421147699"/>
    <n v="2309807342114770"/>
    <x v="8"/>
    <n v="90"/>
  </r>
  <r>
    <x v="3"/>
    <n v="62"/>
    <x v="1"/>
    <x v="5"/>
    <x v="1"/>
    <x v="0"/>
    <x v="0"/>
    <x v="7622"/>
    <x v="0"/>
    <x v="1"/>
    <n v="29.011541553299601"/>
    <n v="2.90115415532996"/>
    <n v="2901154155329960"/>
    <x v="5"/>
    <n v="7633"/>
    <s v="No"/>
    <x v="0"/>
    <n v="2165.83332099173"/>
    <n v="2.16583332099173E+16"/>
    <n v="23.976857085664001"/>
    <n v="2397685708566400"/>
    <x v="247"/>
    <n v="95.5"/>
  </r>
  <r>
    <x v="3"/>
    <n v="47"/>
    <x v="1"/>
    <x v="0"/>
    <x v="1"/>
    <x v="0"/>
    <x v="1"/>
    <x v="7623"/>
    <x v="0"/>
    <x v="2"/>
    <n v="28.956979996917802"/>
    <n v="2.8956979996917802"/>
    <n v="2895697999691780"/>
    <x v="5"/>
    <n v="7634"/>
    <s v="No"/>
    <x v="0"/>
    <n v="1946.57382852813"/>
    <n v="1.94657382852813E+16"/>
    <n v="24.825617924698602"/>
    <n v="2482561792469860"/>
    <x v="109"/>
    <n v="92"/>
  </r>
  <r>
    <x v="3"/>
    <n v="65"/>
    <x v="0"/>
    <x v="17"/>
    <x v="3"/>
    <x v="3"/>
    <x v="3"/>
    <x v="7624"/>
    <x v="0"/>
    <x v="0"/>
    <n v="28.946096206176001"/>
    <n v="28.946096206176001"/>
    <n v="2.8946096206176E+16"/>
    <x v="5"/>
    <n v="7635"/>
    <s v="No"/>
    <x v="0"/>
    <n v="2194.6284731751198"/>
    <n v="2.19462847317512E+16"/>
    <n v="267.20449212255699"/>
    <n v="2.67204492122557E+16"/>
    <x v="323"/>
    <n v="98.6"/>
  </r>
  <r>
    <x v="3"/>
    <n v="55"/>
    <x v="0"/>
    <x v="5"/>
    <x v="2"/>
    <x v="0"/>
    <x v="0"/>
    <x v="7625"/>
    <x v="1"/>
    <x v="3"/>
    <n v="28.943569544054601"/>
    <n v="28.943569544054601"/>
    <n v="2.89435695440546E+16"/>
    <x v="5"/>
    <n v="7636"/>
    <s v="Si"/>
    <x v="1"/>
    <n v="2065.8342147907301"/>
    <n v="2.06583421479073E+16"/>
    <n v="25.109564067790998"/>
    <n v="2510956406779100"/>
    <x v="370"/>
    <n v="100.9"/>
  </r>
  <r>
    <x v="3"/>
    <n v="39"/>
    <x v="1"/>
    <x v="8"/>
    <x v="1"/>
    <x v="0"/>
    <x v="2"/>
    <x v="7626"/>
    <x v="0"/>
    <x v="2"/>
    <n v="28.938110514105201"/>
    <n v="28.938110514105201"/>
    <n v="2.89381105141052E+16"/>
    <x v="5"/>
    <n v="7637"/>
    <s v="No"/>
    <x v="0"/>
    <n v="202.12171177888499"/>
    <n v="2021217117788850"/>
    <n v="244.71624471413401"/>
    <n v="2.44716244714134E+16"/>
    <x v="615"/>
    <n v="82.5"/>
  </r>
  <r>
    <x v="3"/>
    <n v="68"/>
    <x v="0"/>
    <x v="5"/>
    <x v="2"/>
    <x v="3"/>
    <x v="3"/>
    <x v="7627"/>
    <x v="0"/>
    <x v="1"/>
    <n v="28.907299904430602"/>
    <n v="28.907299904430602"/>
    <n v="2890729990443060"/>
    <x v="5"/>
    <n v="7638"/>
    <s v="No"/>
    <x v="0"/>
    <n v="19.716045770883301"/>
    <n v="197160457708833"/>
    <n v="249.80165316728599"/>
    <n v="2.49801653167286E+16"/>
    <x v="365"/>
    <n v="99.9"/>
  </r>
  <r>
    <x v="3"/>
    <n v="56"/>
    <x v="0"/>
    <x v="0"/>
    <x v="1"/>
    <x v="2"/>
    <x v="0"/>
    <x v="7628"/>
    <x v="1"/>
    <x v="1"/>
    <n v="28.819429275288599"/>
    <n v="28.819429275288599"/>
    <n v="2.88194292752886E+16"/>
    <x v="5"/>
    <n v="7639"/>
    <s v="No"/>
    <x v="0"/>
    <n v="182.92267444454399"/>
    <n v="1829226744445440"/>
    <n v="220.02863791607501"/>
    <n v="2.20028637916075E+16"/>
    <x v="381"/>
    <n v="95.6"/>
  </r>
  <r>
    <x v="3"/>
    <n v="57"/>
    <x v="0"/>
    <x v="5"/>
    <x v="2"/>
    <x v="0"/>
    <x v="0"/>
    <x v="7629"/>
    <x v="0"/>
    <x v="0"/>
    <n v="28.794480171830202"/>
    <n v="28.794480171830202"/>
    <n v="2.87944801718302E+16"/>
    <x v="5"/>
    <n v="7640"/>
    <s v="No"/>
    <x v="0"/>
    <n v="206.34396367144799"/>
    <n v="2063439636714480"/>
    <n v="189.528254647735"/>
    <n v="1.89528254647735E+16"/>
    <x v="422"/>
    <n v="94.3"/>
  </r>
  <r>
    <x v="3"/>
    <n v="55"/>
    <x v="0"/>
    <x v="10"/>
    <x v="3"/>
    <x v="0"/>
    <x v="0"/>
    <x v="7630"/>
    <x v="0"/>
    <x v="0"/>
    <n v="28.706309205664901"/>
    <n v="28.706309205664901"/>
    <n v="2.87063092056649E+16"/>
    <x v="5"/>
    <n v="7641"/>
    <s v="No"/>
    <x v="0"/>
    <n v="2229.48314214333"/>
    <n v="2.22948314214333E+16"/>
    <n v="234.73544383148999"/>
    <n v="2.3473544383149E+16"/>
    <x v="70"/>
    <n v="95.2"/>
  </r>
  <r>
    <x v="3"/>
    <n v="54"/>
    <x v="0"/>
    <x v="9"/>
    <x v="1"/>
    <x v="0"/>
    <x v="1"/>
    <x v="7631"/>
    <x v="1"/>
    <x v="3"/>
    <n v="28.701827465748302"/>
    <n v="2.8701827465748302"/>
    <n v="2870182746574830"/>
    <x v="5"/>
    <n v="7642"/>
    <s v="No"/>
    <x v="0"/>
    <n v="201.50072930532599"/>
    <n v="2015007293053260"/>
    <n v="2.2985155160194299"/>
    <n v="229851551601943"/>
    <x v="264"/>
    <n v="86.1"/>
  </r>
  <r>
    <x v="3"/>
    <n v="62"/>
    <x v="0"/>
    <x v="3"/>
    <x v="2"/>
    <x v="0"/>
    <x v="0"/>
    <x v="7632"/>
    <x v="0"/>
    <x v="0"/>
    <n v="28.700933042774398"/>
    <n v="28.700933042774398"/>
    <n v="2870093304277440"/>
    <x v="5"/>
    <n v="7643"/>
    <s v="No"/>
    <x v="0"/>
    <n v="2107.6347026987401"/>
    <n v="2.10763470269874E+16"/>
    <n v="228.505830189394"/>
    <n v="2.28505830189394E+16"/>
    <x v="240"/>
    <n v="101.8"/>
  </r>
  <r>
    <x v="3"/>
    <n v="60"/>
    <x v="1"/>
    <x v="8"/>
    <x v="1"/>
    <x v="0"/>
    <x v="0"/>
    <x v="7633"/>
    <x v="0"/>
    <x v="0"/>
    <n v="28.680377680965002"/>
    <n v="28.680377680965002"/>
    <n v="2.8680377680965E+16"/>
    <x v="5"/>
    <n v="7644"/>
    <s v="No"/>
    <x v="0"/>
    <n v="1971.6179824246001"/>
    <n v="1.9716179824246E+16"/>
    <n v="19.2792671763704"/>
    <n v="1927926717637040"/>
    <x v="254"/>
    <n v="95.6"/>
  </r>
  <r>
    <x v="3"/>
    <n v="58"/>
    <x v="0"/>
    <x v="8"/>
    <x v="1"/>
    <x v="0"/>
    <x v="0"/>
    <x v="7634"/>
    <x v="1"/>
    <x v="1"/>
    <n v="28.667787119968299"/>
    <n v="28.667787119968299"/>
    <n v="2.86677871199683E+16"/>
    <x v="5"/>
    <n v="7645"/>
    <s v="No"/>
    <x v="0"/>
    <n v="2094.7105187472698"/>
    <n v="2.09471051874727E+16"/>
    <n v="19.715091795341401"/>
    <n v="1971509179534140"/>
    <x v="148"/>
    <n v="96.4"/>
  </r>
  <r>
    <x v="3"/>
    <n v="50"/>
    <x v="1"/>
    <x v="5"/>
    <x v="1"/>
    <x v="0"/>
    <x v="1"/>
    <x v="7635"/>
    <x v="1"/>
    <x v="1"/>
    <n v="28.656764618819999"/>
    <n v="28.656764618819999"/>
    <n v="2.865676461882E+16"/>
    <x v="5"/>
    <n v="7646"/>
    <s v="No"/>
    <x v="0"/>
    <n v="2123.5889801051799"/>
    <n v="2.12358898010518E+16"/>
    <n v="216.18936996503101"/>
    <n v="2.16189369965031E+16"/>
    <x v="60"/>
    <n v="89.1"/>
  </r>
  <r>
    <x v="3"/>
    <n v="53"/>
    <x v="0"/>
    <x v="0"/>
    <x v="1"/>
    <x v="2"/>
    <x v="1"/>
    <x v="7636"/>
    <x v="0"/>
    <x v="0"/>
    <n v="28.6261939788549"/>
    <n v="28.6261939788549"/>
    <n v="2.86261939788549E+16"/>
    <x v="5"/>
    <n v="7647"/>
    <s v="No"/>
    <x v="0"/>
    <n v="208.092406623908"/>
    <n v="2080924066239080"/>
    <n v="232.200406297547"/>
    <n v="2.32200406297547E+16"/>
    <x v="66"/>
    <n v="91.8"/>
  </r>
  <r>
    <x v="3"/>
    <n v="53"/>
    <x v="0"/>
    <x v="16"/>
    <x v="3"/>
    <x v="0"/>
    <x v="1"/>
    <x v="7637"/>
    <x v="1"/>
    <x v="1"/>
    <n v="28.6167796811174"/>
    <n v="28.6167796811174"/>
    <n v="2.86167796811174E+16"/>
    <x v="5"/>
    <n v="7648"/>
    <s v="No"/>
    <x v="0"/>
    <n v="199.03730574454201"/>
    <n v="1990373057445420"/>
    <n v="234.564011934484"/>
    <n v="2.34564011934484E+16"/>
    <x v="375"/>
    <n v="96.3"/>
  </r>
  <r>
    <x v="3"/>
    <n v="64"/>
    <x v="0"/>
    <x v="6"/>
    <x v="0"/>
    <x v="0"/>
    <x v="0"/>
    <x v="7638"/>
    <x v="0"/>
    <x v="1"/>
    <n v="28.606981805142802"/>
    <n v="2.8606981805142802"/>
    <n v="2860698180514280"/>
    <x v="5"/>
    <n v="7649"/>
    <s v="No"/>
    <x v="0"/>
    <n v="1913.80825233412"/>
    <n v="1.91380825233412E+16"/>
    <n v="247.62027607370899"/>
    <n v="2.47620276073709E+16"/>
    <x v="338"/>
    <n v="97.9"/>
  </r>
  <r>
    <x v="3"/>
    <n v="52"/>
    <x v="0"/>
    <x v="2"/>
    <x v="1"/>
    <x v="1"/>
    <x v="1"/>
    <x v="7639"/>
    <x v="0"/>
    <x v="0"/>
    <n v="28.5863682247113"/>
    <n v="28.5863682247113"/>
    <n v="2.85863682247113E+16"/>
    <x v="5"/>
    <n v="7650"/>
    <s v="No"/>
    <x v="0"/>
    <n v="1880.4397149375"/>
    <n v="1.8804397149375E+16"/>
    <n v="200.611671312954"/>
    <n v="2.00611671312954E+16"/>
    <x v="22"/>
    <n v="90.1"/>
  </r>
  <r>
    <x v="3"/>
    <n v="55"/>
    <x v="1"/>
    <x v="6"/>
    <x v="3"/>
    <x v="3"/>
    <x v="0"/>
    <x v="7640"/>
    <x v="0"/>
    <x v="1"/>
    <n v="28.5837871960398"/>
    <n v="28.5837871960398"/>
    <n v="2.85837871960398E+16"/>
    <x v="5"/>
    <n v="7651"/>
    <s v="Si"/>
    <x v="1"/>
    <n v="2161.4975886112002"/>
    <n v="2.1614975886112E+16"/>
    <n v="2.58137648506818"/>
    <n v="258137648506818"/>
    <x v="343"/>
    <n v="99.2"/>
  </r>
  <r>
    <x v="3"/>
    <n v="64"/>
    <x v="0"/>
    <x v="9"/>
    <x v="1"/>
    <x v="0"/>
    <x v="0"/>
    <x v="7641"/>
    <x v="0"/>
    <x v="3"/>
    <n v="28.547528329811801"/>
    <n v="28.547528329811801"/>
    <n v="2.85475283298118E+16"/>
    <x v="5"/>
    <n v="7652"/>
    <s v="No"/>
    <x v="0"/>
    <n v="1823.69123013425"/>
    <n v="1.82369123013425E+16"/>
    <n v="26.2976260141075"/>
    <n v="2629762601410750"/>
    <x v="224"/>
    <n v="99.3"/>
  </r>
  <r>
    <x v="3"/>
    <n v="41"/>
    <x v="0"/>
    <x v="2"/>
    <x v="1"/>
    <x v="3"/>
    <x v="2"/>
    <x v="7642"/>
    <x v="0"/>
    <x v="1"/>
    <n v="28.524282990027402"/>
    <n v="28.524282990027402"/>
    <n v="2.85242829900274E+16"/>
    <x v="5"/>
    <n v="7653"/>
    <s v="No"/>
    <x v="0"/>
    <n v="2302.6588220293602"/>
    <n v="2.30265882202936E+16"/>
    <n v="244.25371786324601"/>
    <n v="2.44253717863246E+16"/>
    <x v="175"/>
    <n v="92.3"/>
  </r>
  <r>
    <x v="3"/>
    <n v="64"/>
    <x v="1"/>
    <x v="5"/>
    <x v="1"/>
    <x v="0"/>
    <x v="0"/>
    <x v="7643"/>
    <x v="1"/>
    <x v="3"/>
    <n v="28.472971932052101"/>
    <n v="28.472971932052101"/>
    <n v="2.84729719320521E+16"/>
    <x v="5"/>
    <n v="7654"/>
    <s v="No"/>
    <x v="0"/>
    <n v="216.81933394431999"/>
    <n v="2168193339443200"/>
    <n v="238.886826980802"/>
    <n v="2.38886826980802E+16"/>
    <x v="469"/>
    <n v="97.9"/>
  </r>
  <r>
    <x v="3"/>
    <n v="47"/>
    <x v="0"/>
    <x v="0"/>
    <x v="1"/>
    <x v="3"/>
    <x v="1"/>
    <x v="7644"/>
    <x v="0"/>
    <x v="1"/>
    <n v="28.469253685155302"/>
    <n v="28.469253685155302"/>
    <n v="2.84692536851553E+16"/>
    <x v="5"/>
    <n v="7655"/>
    <s v="No"/>
    <x v="0"/>
    <n v="2101.40596818735"/>
    <n v="2.10140596818735E+16"/>
    <n v="246.23716953812999"/>
    <n v="2.4623716953813E+16"/>
    <x v="6"/>
    <n v="91.1"/>
  </r>
  <r>
    <x v="3"/>
    <n v="63"/>
    <x v="1"/>
    <x v="9"/>
    <x v="1"/>
    <x v="3"/>
    <x v="0"/>
    <x v="7645"/>
    <x v="0"/>
    <x v="1"/>
    <n v="28.459603062543099"/>
    <n v="0.28459603062543098"/>
    <n v="284596030625431"/>
    <x v="5"/>
    <n v="7656"/>
    <s v="No"/>
    <x v="0"/>
    <n v="2331.94016985703"/>
    <n v="2.33194016985703E+16"/>
    <n v="254.98865244699999"/>
    <n v="2.54988652447E+16"/>
    <x v="398"/>
    <n v="91.6"/>
  </r>
  <r>
    <x v="3"/>
    <n v="60"/>
    <x v="0"/>
    <x v="8"/>
    <x v="2"/>
    <x v="2"/>
    <x v="0"/>
    <x v="7646"/>
    <x v="0"/>
    <x v="2"/>
    <n v="28.4578438851971"/>
    <n v="28.4578438851971"/>
    <n v="2.84578438851971E+16"/>
    <x v="5"/>
    <n v="7657"/>
    <s v="Si"/>
    <x v="1"/>
    <n v="2454.1828881576098"/>
    <n v="2.45418288815761E+16"/>
    <n v="247.25805692433801"/>
    <n v="2.47258056924338E+16"/>
    <x v="438"/>
    <n v="99.2"/>
  </r>
  <r>
    <x v="3"/>
    <n v="54"/>
    <x v="0"/>
    <x v="7"/>
    <x v="3"/>
    <x v="0"/>
    <x v="1"/>
    <x v="7647"/>
    <x v="0"/>
    <x v="0"/>
    <n v="28.406193733104001"/>
    <n v="2.8406193733104002"/>
    <n v="2840619373310400"/>
    <x v="5"/>
    <n v="7658"/>
    <s v="No"/>
    <x v="0"/>
    <n v="2187.0933249397799"/>
    <n v="2.18709332493978E+16"/>
    <n v="209.633198432738"/>
    <n v="2.09633198432738E+16"/>
    <x v="267"/>
    <n v="92.2"/>
  </r>
  <r>
    <x v="3"/>
    <n v="44"/>
    <x v="0"/>
    <x v="10"/>
    <x v="3"/>
    <x v="1"/>
    <x v="2"/>
    <x v="7648"/>
    <x v="1"/>
    <x v="0"/>
    <n v="28.360055327435298"/>
    <n v="2.8360055327435298"/>
    <n v="2836005532743530"/>
    <x v="5"/>
    <n v="7659"/>
    <s v="No"/>
    <x v="0"/>
    <n v="2066.6607611719801"/>
    <n v="2.06666076117198E+16"/>
    <n v="191.12876710497201"/>
    <n v="1.91128767104972E+16"/>
    <x v="54"/>
    <n v="94.9"/>
  </r>
  <r>
    <x v="3"/>
    <n v="50"/>
    <x v="0"/>
    <x v="9"/>
    <x v="1"/>
    <x v="2"/>
    <x v="1"/>
    <x v="7649"/>
    <x v="1"/>
    <x v="1"/>
    <n v="28.354313061412199"/>
    <n v="28.354313061412199"/>
    <n v="2.83543130614122E+16"/>
    <x v="5"/>
    <n v="7660"/>
    <s v="No"/>
    <x v="0"/>
    <n v="210.87368321542701"/>
    <n v="2108736832154270"/>
    <n v="213.345540589428"/>
    <n v="2.13345540589428E+16"/>
    <x v="65"/>
    <n v="91.3"/>
  </r>
  <r>
    <x v="3"/>
    <n v="61"/>
    <x v="1"/>
    <x v="0"/>
    <x v="1"/>
    <x v="3"/>
    <x v="0"/>
    <x v="7650"/>
    <x v="1"/>
    <x v="3"/>
    <n v="28.341608319816899"/>
    <n v="28.341608319816899"/>
    <n v="2.83416083198169E+16"/>
    <x v="5"/>
    <n v="7661"/>
    <s v="No"/>
    <x v="0"/>
    <n v="202.76765765139999"/>
    <n v="2027676576514000"/>
    <n v="220.270425272072"/>
    <n v="2.20270425272072E+16"/>
    <x v="250"/>
    <n v="92"/>
  </r>
  <r>
    <x v="3"/>
    <n v="55"/>
    <x v="1"/>
    <x v="0"/>
    <x v="1"/>
    <x v="0"/>
    <x v="0"/>
    <x v="7651"/>
    <x v="0"/>
    <x v="0"/>
    <n v="28.340304611288502"/>
    <n v="2.83403046112885"/>
    <n v="2834030461128850"/>
    <x v="5"/>
    <n v="7662"/>
    <s v="No"/>
    <x v="0"/>
    <n v="1999.3356059697301"/>
    <n v="1.99933560596973E+16"/>
    <n v="202.996046699978"/>
    <n v="2.02996046699978E+16"/>
    <x v="128"/>
    <n v="97.1"/>
  </r>
  <r>
    <x v="3"/>
    <n v="62"/>
    <x v="1"/>
    <x v="5"/>
    <x v="1"/>
    <x v="0"/>
    <x v="0"/>
    <x v="7652"/>
    <x v="1"/>
    <x v="3"/>
    <n v="28.3266712687339"/>
    <n v="28.3266712687339"/>
    <n v="2.83266712687339E+16"/>
    <x v="5"/>
    <n v="7663"/>
    <s v="No"/>
    <x v="0"/>
    <n v="2133.0038856840802"/>
    <n v="2.13300388568408E+16"/>
    <n v="20.981838530114999"/>
    <n v="2098183853011500"/>
    <x v="176"/>
    <n v="96.5"/>
  </r>
  <r>
    <x v="3"/>
    <n v="41"/>
    <x v="1"/>
    <x v="8"/>
    <x v="1"/>
    <x v="0"/>
    <x v="2"/>
    <x v="7653"/>
    <x v="1"/>
    <x v="2"/>
    <n v="28.284490502465498"/>
    <n v="28.284490502465498"/>
    <n v="2.82844905024655E+16"/>
    <x v="5"/>
    <n v="7664"/>
    <s v="No"/>
    <x v="0"/>
    <n v="224.37106740961701"/>
    <n v="2243710674096170"/>
    <n v="253.31549464969601"/>
    <n v="2.53315494649696E+16"/>
    <x v="108"/>
    <n v="88.5"/>
  </r>
  <r>
    <x v="3"/>
    <n v="69"/>
    <x v="1"/>
    <x v="9"/>
    <x v="3"/>
    <x v="0"/>
    <x v="3"/>
    <x v="7654"/>
    <x v="1"/>
    <x v="3"/>
    <n v="28.268318653641899"/>
    <n v="28.268318653641899"/>
    <n v="2826831865364190"/>
    <x v="5"/>
    <n v="7665"/>
    <s v="No"/>
    <x v="0"/>
    <n v="2173.0547307657098"/>
    <n v="2.17305473076571E+16"/>
    <n v="236.29637383747101"/>
    <n v="2.36296373837471E+16"/>
    <x v="446"/>
    <n v="96.7"/>
  </r>
  <r>
    <x v="3"/>
    <n v="61"/>
    <x v="1"/>
    <x v="10"/>
    <x v="1"/>
    <x v="0"/>
    <x v="0"/>
    <x v="7655"/>
    <x v="1"/>
    <x v="3"/>
    <n v="28.2348007932532"/>
    <n v="28.2348007932532"/>
    <n v="2.82348007932532E+16"/>
    <x v="5"/>
    <n v="7666"/>
    <s v="No"/>
    <x v="0"/>
    <n v="238.54743325911201"/>
    <n v="2385474332591120"/>
    <n v="217.05015364833"/>
    <n v="2.1705015364833E+16"/>
    <x v="203"/>
    <n v="91.5"/>
  </r>
  <r>
    <x v="3"/>
    <n v="50"/>
    <x v="1"/>
    <x v="11"/>
    <x v="3"/>
    <x v="0"/>
    <x v="1"/>
    <x v="7656"/>
    <x v="1"/>
    <x v="1"/>
    <n v="28.191806112508999"/>
    <n v="28.191806112508999"/>
    <n v="2.8191806112509E+16"/>
    <x v="5"/>
    <n v="7667"/>
    <s v="No"/>
    <x v="0"/>
    <n v="1899.8268346662201"/>
    <n v="1.89982683466622E+16"/>
    <n v="214.93824755058401"/>
    <n v="2.14938247550584E+16"/>
    <x v="55"/>
    <n v="85.4"/>
  </r>
  <r>
    <x v="3"/>
    <n v="61"/>
    <x v="1"/>
    <x v="0"/>
    <x v="1"/>
    <x v="0"/>
    <x v="0"/>
    <x v="7657"/>
    <x v="1"/>
    <x v="3"/>
    <n v="28.157894011287599"/>
    <n v="28.157894011287599"/>
    <n v="2.81578940112876E+16"/>
    <x v="5"/>
    <n v="7668"/>
    <s v="No"/>
    <x v="0"/>
    <n v="185.302767310722"/>
    <n v="1853027673107220"/>
    <n v="19.593185876687901"/>
    <n v="1959318587668790"/>
    <x v="161"/>
    <n v="94.1"/>
  </r>
  <r>
    <x v="3"/>
    <n v="55"/>
    <x v="1"/>
    <x v="8"/>
    <x v="1"/>
    <x v="0"/>
    <x v="0"/>
    <x v="7658"/>
    <x v="1"/>
    <x v="3"/>
    <n v="28.156091253848601"/>
    <n v="28.156091253848601"/>
    <n v="2.81560912538486E+16"/>
    <x v="5"/>
    <n v="7669"/>
    <s v="No"/>
    <x v="0"/>
    <n v="1870.1637398733101"/>
    <n v="1.87016373987331E+16"/>
    <n v="22.7073135225219"/>
    <n v="2270731352252190"/>
    <x v="297"/>
    <n v="88.3"/>
  </r>
  <r>
    <x v="3"/>
    <n v="62"/>
    <x v="1"/>
    <x v="0"/>
    <x v="1"/>
    <x v="2"/>
    <x v="0"/>
    <x v="7659"/>
    <x v="0"/>
    <x v="3"/>
    <n v="28.151788961151702"/>
    <n v="2.81517889611517"/>
    <n v="2815178896115170"/>
    <x v="5"/>
    <n v="7670"/>
    <s v="No"/>
    <x v="0"/>
    <n v="2230.3618397627401"/>
    <n v="2.23036183976274E+16"/>
    <n v="218.531213772444"/>
    <n v="2.18531213772444E+16"/>
    <x v="85"/>
    <n v="93.2"/>
  </r>
  <r>
    <x v="3"/>
    <n v="54"/>
    <x v="0"/>
    <x v="3"/>
    <x v="1"/>
    <x v="2"/>
    <x v="1"/>
    <x v="7660"/>
    <x v="1"/>
    <x v="0"/>
    <n v="28.118656748739902"/>
    <n v="28.118656748739902"/>
    <n v="2.81186567487399E+16"/>
    <x v="5"/>
    <n v="7671"/>
    <s v="No"/>
    <x v="0"/>
    <n v="2005.93897613384"/>
    <n v="2.00593897613384E+16"/>
    <n v="220.054118004"/>
    <n v="2.20054118004E+16"/>
    <x v="137"/>
    <n v="85.1"/>
  </r>
  <r>
    <x v="3"/>
    <n v="50"/>
    <x v="1"/>
    <x v="2"/>
    <x v="1"/>
    <x v="1"/>
    <x v="1"/>
    <x v="7661"/>
    <x v="1"/>
    <x v="1"/>
    <n v="28.090846915225601"/>
    <n v="2.80908469152256"/>
    <n v="2809084691522560"/>
    <x v="5"/>
    <n v="7672"/>
    <s v="No"/>
    <x v="0"/>
    <n v="1876.3515251721601"/>
    <n v="1.87635152517216E+16"/>
    <n v="2.0722952844738902"/>
    <n v="207229528447389"/>
    <x v="204"/>
    <n v="86.6"/>
  </r>
  <r>
    <x v="3"/>
    <n v="63"/>
    <x v="1"/>
    <x v="8"/>
    <x v="1"/>
    <x v="2"/>
    <x v="0"/>
    <x v="7662"/>
    <x v="2"/>
    <x v="3"/>
    <n v="28.0476729125864"/>
    <n v="2.8047672912586399"/>
    <n v="2804767291258640"/>
    <x v="5"/>
    <n v="7673"/>
    <s v="No"/>
    <x v="0"/>
    <n v="2030.82314331835"/>
    <n v="2.03082314331835E+16"/>
    <n v="1.90361688774291"/>
    <n v="190361688774291"/>
    <x v="102"/>
    <n v="93.7"/>
  </r>
  <r>
    <x v="3"/>
    <n v="63"/>
    <x v="1"/>
    <x v="9"/>
    <x v="1"/>
    <x v="3"/>
    <x v="0"/>
    <x v="7663"/>
    <x v="0"/>
    <x v="3"/>
    <n v="27.973509192435301"/>
    <n v="27.973509192435301"/>
    <n v="2.79735091924353E+16"/>
    <x v="5"/>
    <n v="7674"/>
    <s v="No"/>
    <x v="0"/>
    <n v="2143.92349092725"/>
    <n v="2.14392349092725E+16"/>
    <n v="22.540622476194201"/>
    <n v="2254062247619420"/>
    <x v="338"/>
    <n v="92.5"/>
  </r>
  <r>
    <x v="3"/>
    <n v="50"/>
    <x v="1"/>
    <x v="2"/>
    <x v="1"/>
    <x v="3"/>
    <x v="1"/>
    <x v="7664"/>
    <x v="0"/>
    <x v="1"/>
    <n v="27.964165187804603"/>
    <n v="2.7964165187804602"/>
    <n v="2796416518780460"/>
    <x v="5"/>
    <n v="7675"/>
    <s v="No"/>
    <x v="0"/>
    <n v="2111.3911294142699"/>
    <n v="2.11139112941427E+16"/>
    <n v="227.35388076273401"/>
    <n v="2.27353880762734E+16"/>
    <x v="222"/>
    <n v="88.9"/>
  </r>
  <r>
    <x v="3"/>
    <n v="60"/>
    <x v="0"/>
    <x v="2"/>
    <x v="2"/>
    <x v="3"/>
    <x v="0"/>
    <x v="7665"/>
    <x v="0"/>
    <x v="1"/>
    <n v="27.896574467455402"/>
    <n v="27.896574467455402"/>
    <n v="2.78965744674554E+16"/>
    <x v="5"/>
    <n v="7676"/>
    <s v="No"/>
    <x v="0"/>
    <n v="2104.8380548209202"/>
    <n v="2.10483805482092E+16"/>
    <n v="224.10956916101901"/>
    <n v="2.24109569161019E+16"/>
    <x v="170"/>
    <n v="93.3"/>
  </r>
  <r>
    <x v="3"/>
    <n v="57"/>
    <x v="0"/>
    <x v="0"/>
    <x v="3"/>
    <x v="2"/>
    <x v="0"/>
    <x v="7666"/>
    <x v="0"/>
    <x v="2"/>
    <n v="27.8823109270899"/>
    <n v="27.8823109270899"/>
    <n v="2.78823109270899E+16"/>
    <x v="5"/>
    <n v="7677"/>
    <s v="No"/>
    <x v="0"/>
    <n v="2142.7443643116699"/>
    <n v="2.14274436431167E+16"/>
    <n v="217.28063468688799"/>
    <n v="2.17280634686888E+16"/>
    <x v="132"/>
    <n v="93.2"/>
  </r>
  <r>
    <x v="3"/>
    <n v="53"/>
    <x v="0"/>
    <x v="1"/>
    <x v="3"/>
    <x v="0"/>
    <x v="1"/>
    <x v="7667"/>
    <x v="1"/>
    <x v="3"/>
    <n v="27.8449772844493"/>
    <n v="27.8449772844493"/>
    <n v="2.78449772844493E+16"/>
    <x v="5"/>
    <n v="7678"/>
    <s v="No"/>
    <x v="0"/>
    <n v="2031.46089289054"/>
    <n v="2.03146089289054E+16"/>
    <n v="22.4789628156846"/>
    <n v="2247896281568460"/>
    <x v="89"/>
    <n v="91.1"/>
  </r>
  <r>
    <x v="3"/>
    <n v="44"/>
    <x v="1"/>
    <x v="0"/>
    <x v="1"/>
    <x v="1"/>
    <x v="2"/>
    <x v="7668"/>
    <x v="0"/>
    <x v="2"/>
    <n v="27.8305841194938"/>
    <n v="27.8305841194938"/>
    <n v="2.78305841194938E+16"/>
    <x v="5"/>
    <n v="7679"/>
    <s v="No"/>
    <x v="0"/>
    <n v="175.094622268221"/>
    <n v="1750946222682210"/>
    <n v="2.1079616788824298"/>
    <n v="210796167888243"/>
    <x v="244"/>
    <n v="86.6"/>
  </r>
  <r>
    <x v="3"/>
    <n v="49"/>
    <x v="0"/>
    <x v="6"/>
    <x v="3"/>
    <x v="1"/>
    <x v="1"/>
    <x v="7669"/>
    <x v="1"/>
    <x v="0"/>
    <n v="27.826804703879102"/>
    <n v="27.826804703879102"/>
    <n v="2.78268047038791E+16"/>
    <x v="5"/>
    <n v="7680"/>
    <s v="No"/>
    <x v="0"/>
    <n v="1900.92008799984"/>
    <n v="1.90092008799984E+16"/>
    <n v="187.00973420830999"/>
    <n v="1.8700973420831E+16"/>
    <x v="264"/>
    <n v="89.4"/>
  </r>
  <r>
    <x v="3"/>
    <n v="56"/>
    <x v="1"/>
    <x v="15"/>
    <x v="2"/>
    <x v="3"/>
    <x v="0"/>
    <x v="7670"/>
    <x v="0"/>
    <x v="3"/>
    <n v="27.7929138064816"/>
    <n v="0.27792913806481601"/>
    <n v="277929138064816"/>
    <x v="5"/>
    <n v="7681"/>
    <s v="No"/>
    <x v="0"/>
    <n v="2303.2181522590699"/>
    <n v="2.30321815225907E+16"/>
    <n v="225.18337543750599"/>
    <n v="2.25183375437506E+16"/>
    <x v="323"/>
    <n v="91.5"/>
  </r>
  <r>
    <x v="3"/>
    <n v="55"/>
    <x v="0"/>
    <x v="2"/>
    <x v="1"/>
    <x v="3"/>
    <x v="0"/>
    <x v="7671"/>
    <x v="1"/>
    <x v="3"/>
    <n v="27.784471378532"/>
    <n v="27.784471378532"/>
    <n v="2.7784471378532E+16"/>
    <x v="5"/>
    <n v="7682"/>
    <s v="No"/>
    <x v="0"/>
    <n v="2207.7503294867702"/>
    <n v="2.20775032948677E+16"/>
    <n v="254.530649281769"/>
    <n v="2.54530649281769E+16"/>
    <x v="428"/>
    <n v="93.1"/>
  </r>
  <r>
    <x v="3"/>
    <n v="73"/>
    <x v="0"/>
    <x v="2"/>
    <x v="0"/>
    <x v="3"/>
    <x v="3"/>
    <x v="7672"/>
    <x v="1"/>
    <x v="3"/>
    <n v="27.7631024334211"/>
    <n v="27.7631024334211"/>
    <n v="2.77631024334211E+16"/>
    <x v="5"/>
    <n v="7683"/>
    <s v="No"/>
    <x v="0"/>
    <n v="2252.67967168118"/>
    <n v="2.25267967168118E+16"/>
    <n v="216.52316755458199"/>
    <n v="2.16523167554582E+16"/>
    <x v="449"/>
    <n v="95.4"/>
  </r>
  <r>
    <x v="3"/>
    <n v="60"/>
    <x v="1"/>
    <x v="9"/>
    <x v="1"/>
    <x v="3"/>
    <x v="0"/>
    <x v="7673"/>
    <x v="0"/>
    <x v="1"/>
    <n v="27.732039132301001"/>
    <n v="27.732039132301001"/>
    <n v="2.7732039132301E+16"/>
    <x v="5"/>
    <n v="7684"/>
    <s v="No"/>
    <x v="0"/>
    <n v="189.619941678998"/>
    <n v="1896199416789980"/>
    <n v="20.695132643802001"/>
    <n v="2069513264380200"/>
    <x v="416"/>
    <n v="88.8"/>
  </r>
  <r>
    <x v="3"/>
    <n v="62"/>
    <x v="0"/>
    <x v="5"/>
    <x v="1"/>
    <x v="0"/>
    <x v="0"/>
    <x v="7674"/>
    <x v="1"/>
    <x v="1"/>
    <n v="27.651721730016799"/>
    <n v="27.651721730016799"/>
    <n v="2.76517217300168E+16"/>
    <x v="5"/>
    <n v="7685"/>
    <s v="No"/>
    <x v="0"/>
    <n v="223.17483906626401"/>
    <n v="2231748390662640"/>
    <n v="209.871294033217"/>
    <n v="2.09871294033217E+16"/>
    <x v="112"/>
    <n v="93.2"/>
  </r>
  <r>
    <x v="3"/>
    <n v="54"/>
    <x v="0"/>
    <x v="2"/>
    <x v="1"/>
    <x v="3"/>
    <x v="1"/>
    <x v="7675"/>
    <x v="1"/>
    <x v="3"/>
    <n v="27.634716042827701"/>
    <n v="27.634716042827701"/>
    <n v="2.76347160428277E+16"/>
    <x v="5"/>
    <n v="7686"/>
    <s v="No"/>
    <x v="0"/>
    <n v="1918.2662882096399"/>
    <n v="1.91826628820964E+16"/>
    <n v="216.634800119537"/>
    <n v="2.16634800119537E+16"/>
    <x v="20"/>
    <n v="91.4"/>
  </r>
  <r>
    <x v="3"/>
    <n v="53"/>
    <x v="0"/>
    <x v="8"/>
    <x v="1"/>
    <x v="1"/>
    <x v="1"/>
    <x v="7676"/>
    <x v="2"/>
    <x v="1"/>
    <n v="27.628825907585501"/>
    <n v="27.628825907585501"/>
    <n v="2.76288259075855E+16"/>
    <x v="5"/>
    <n v="7687"/>
    <s v="No"/>
    <x v="0"/>
    <n v="2093.1648356332398"/>
    <n v="2.09316483563324E+16"/>
    <n v="185.96566455631699"/>
    <n v="1.85965664556317E+16"/>
    <x v="84"/>
    <n v="82.6"/>
  </r>
  <r>
    <x v="3"/>
    <n v="53"/>
    <x v="0"/>
    <x v="2"/>
    <x v="1"/>
    <x v="3"/>
    <x v="1"/>
    <x v="7677"/>
    <x v="0"/>
    <x v="0"/>
    <n v="27.6079981735224"/>
    <n v="2.7607998173522401"/>
    <n v="2760799817352240"/>
    <x v="5"/>
    <n v="7688"/>
    <s v="No"/>
    <x v="0"/>
    <n v="2210.7197834882099"/>
    <n v="2.21071978348821E+16"/>
    <n v="26.312746097065201"/>
    <n v="2631274609706520"/>
    <x v="6"/>
    <n v="95.5"/>
  </r>
  <r>
    <x v="3"/>
    <n v="64"/>
    <x v="0"/>
    <x v="17"/>
    <x v="3"/>
    <x v="0"/>
    <x v="0"/>
    <x v="7678"/>
    <x v="1"/>
    <x v="3"/>
    <n v="27.523809056184302"/>
    <n v="2.7523809056184301"/>
    <n v="2752380905618430"/>
    <x v="5"/>
    <n v="7689"/>
    <s v="No"/>
    <x v="0"/>
    <n v="2026.1268472960301"/>
    <n v="2.02612684729603E+16"/>
    <n v="222.99747012198"/>
    <n v="2.2299747012198E+16"/>
    <x v="381"/>
    <n v="90.3"/>
  </r>
  <r>
    <x v="3"/>
    <n v="60"/>
    <x v="0"/>
    <x v="0"/>
    <x v="1"/>
    <x v="3"/>
    <x v="0"/>
    <x v="7679"/>
    <x v="0"/>
    <x v="3"/>
    <n v="27.485607639899701"/>
    <n v="27.485607639899701"/>
    <n v="2.74856076398997E+16"/>
    <x v="5"/>
    <n v="7690"/>
    <s v="No"/>
    <x v="0"/>
    <n v="1833.67221759838"/>
    <n v="1.83367221759838E+16"/>
    <n v="26.294482303975101"/>
    <n v="2629448230397510"/>
    <x v="121"/>
    <n v="91.5"/>
  </r>
  <r>
    <x v="3"/>
    <n v="61"/>
    <x v="0"/>
    <x v="3"/>
    <x v="3"/>
    <x v="2"/>
    <x v="0"/>
    <x v="7680"/>
    <x v="0"/>
    <x v="1"/>
    <n v="27.431781637542802"/>
    <n v="27.431781637542802"/>
    <n v="2.74317816375428E+16"/>
    <x v="5"/>
    <n v="7691"/>
    <s v="No"/>
    <x v="0"/>
    <n v="228.400138577711"/>
    <n v="2284001385777110"/>
    <n v="216.384936284795"/>
    <n v="2.16384936284795E+16"/>
    <x v="173"/>
    <n v="101.2"/>
  </r>
  <r>
    <x v="3"/>
    <n v="65"/>
    <x v="0"/>
    <x v="8"/>
    <x v="2"/>
    <x v="0"/>
    <x v="3"/>
    <x v="7681"/>
    <x v="1"/>
    <x v="1"/>
    <n v="27.302821106856801"/>
    <n v="27.302821106856801"/>
    <n v="2730282110685680"/>
    <x v="5"/>
    <n v="7692"/>
    <s v="No"/>
    <x v="0"/>
    <n v="2054.43035221021"/>
    <n v="2.05443035221021E+16"/>
    <n v="221.96138363333401"/>
    <n v="2.21961383633334E+16"/>
    <x v="101"/>
    <n v="90.2"/>
  </r>
  <r>
    <x v="3"/>
    <n v="62"/>
    <x v="1"/>
    <x v="17"/>
    <x v="1"/>
    <x v="0"/>
    <x v="0"/>
    <x v="7682"/>
    <x v="1"/>
    <x v="3"/>
    <n v="27.250049571272701"/>
    <n v="27.250049571272701"/>
    <n v="2.72500495712727E+16"/>
    <x v="5"/>
    <n v="7693"/>
    <s v="No"/>
    <x v="0"/>
    <n v="208.89609357286199"/>
    <n v="2088960935728620"/>
    <n v="227.16412190875999"/>
    <n v="2.2716412190876E+16"/>
    <x v="38"/>
    <n v="90.3"/>
  </r>
  <r>
    <x v="3"/>
    <n v="60"/>
    <x v="0"/>
    <x v="2"/>
    <x v="2"/>
    <x v="2"/>
    <x v="0"/>
    <x v="7683"/>
    <x v="0"/>
    <x v="2"/>
    <n v="27.242993838151399"/>
    <n v="2.7242993838151399"/>
    <n v="2724299383815140"/>
    <x v="5"/>
    <n v="7694"/>
    <s v="No"/>
    <x v="0"/>
    <n v="208.80015559914801"/>
    <n v="2088001555991480"/>
    <n v="251.89887750665901"/>
    <n v="2.51898877506659E+16"/>
    <x v="40"/>
    <n v="99.8"/>
  </r>
  <r>
    <x v="3"/>
    <n v="53"/>
    <x v="1"/>
    <x v="15"/>
    <x v="3"/>
    <x v="0"/>
    <x v="1"/>
    <x v="7684"/>
    <x v="1"/>
    <x v="3"/>
    <n v="27.209897825071199"/>
    <n v="27.209897825071199"/>
    <n v="2.72098978250712E+16"/>
    <x v="5"/>
    <n v="7695"/>
    <s v="No"/>
    <x v="0"/>
    <n v="2055.24394167941"/>
    <n v="2.05524394167941E+16"/>
    <n v="199.24673437166899"/>
    <n v="1.99246734371669E+16"/>
    <x v="383"/>
    <n v="82"/>
  </r>
  <r>
    <x v="3"/>
    <n v="52"/>
    <x v="0"/>
    <x v="0"/>
    <x v="3"/>
    <x v="1"/>
    <x v="1"/>
    <x v="7685"/>
    <x v="1"/>
    <x v="1"/>
    <n v="27.147502075263102"/>
    <n v="27.147502075263102"/>
    <n v="2.71475020752631E+16"/>
    <x v="5"/>
    <n v="7696"/>
    <s v="No"/>
    <x v="0"/>
    <n v="2185.77379505207"/>
    <n v="2.18577379505207E+16"/>
    <n v="185.56167221504401"/>
    <n v="1.85561672215044E+16"/>
    <x v="218"/>
    <n v="90.5"/>
  </r>
  <r>
    <x v="3"/>
    <n v="65"/>
    <x v="1"/>
    <x v="10"/>
    <x v="0"/>
    <x v="3"/>
    <x v="3"/>
    <x v="7686"/>
    <x v="0"/>
    <x v="1"/>
    <n v="27.123574211063399"/>
    <n v="2.7123574211063399"/>
    <n v="2712357421106340"/>
    <x v="5"/>
    <n v="7697"/>
    <s v="No"/>
    <x v="0"/>
    <n v="1993.78791115427"/>
    <n v="1.99378791115427E+16"/>
    <n v="208.120018884453"/>
    <n v="2.08120018884453E+16"/>
    <x v="37"/>
    <n v="91.4"/>
  </r>
  <r>
    <x v="3"/>
    <n v="46"/>
    <x v="0"/>
    <x v="9"/>
    <x v="3"/>
    <x v="2"/>
    <x v="1"/>
    <x v="7687"/>
    <x v="1"/>
    <x v="2"/>
    <n v="27.080147033908101"/>
    <n v="27.080147033908101"/>
    <n v="2.70801470339081E+16"/>
    <x v="5"/>
    <n v="7698"/>
    <s v="No"/>
    <x v="0"/>
    <n v="2093.3792497919399"/>
    <n v="2.09337924979194E+16"/>
    <n v="185.32514275826699"/>
    <n v="1.85325142758267E+16"/>
    <x v="121"/>
    <n v="86.9"/>
  </r>
  <r>
    <x v="3"/>
    <n v="48"/>
    <x v="0"/>
    <x v="0"/>
    <x v="1"/>
    <x v="0"/>
    <x v="1"/>
    <x v="7688"/>
    <x v="0"/>
    <x v="1"/>
    <n v="27.078257626587899"/>
    <n v="2.70782576265879"/>
    <n v="2707825762658790"/>
    <x v="5"/>
    <n v="7699"/>
    <s v="No"/>
    <x v="0"/>
    <n v="211.566185771222"/>
    <n v="2115661857712220"/>
    <n v="22.997272744509001"/>
    <n v="2299727274450900"/>
    <x v="355"/>
    <n v="90.5"/>
  </r>
  <r>
    <x v="3"/>
    <n v="56"/>
    <x v="1"/>
    <x v="16"/>
    <x v="0"/>
    <x v="3"/>
    <x v="0"/>
    <x v="7689"/>
    <x v="0"/>
    <x v="2"/>
    <n v="26.958073132142101"/>
    <n v="2.69580731321421"/>
    <n v="2695807313214210"/>
    <x v="5"/>
    <n v="7700"/>
    <s v="No"/>
    <x v="0"/>
    <n v="23.761554906974101"/>
    <n v="237615549069741"/>
    <n v="232.26328082514399"/>
    <n v="2.32263280825144E+16"/>
    <x v="373"/>
    <n v="97.8"/>
  </r>
  <r>
    <x v="3"/>
    <n v="55"/>
    <x v="0"/>
    <x v="8"/>
    <x v="1"/>
    <x v="3"/>
    <x v="0"/>
    <x v="7690"/>
    <x v="1"/>
    <x v="3"/>
    <n v="26.935983535716002"/>
    <n v="2.6935983535716002"/>
    <n v="2693598353571600"/>
    <x v="5"/>
    <n v="7701"/>
    <s v="No"/>
    <x v="0"/>
    <n v="1968.48685741688"/>
    <n v="1.96848685741688E+16"/>
    <n v="217.44229023115901"/>
    <n v="2.17442290231159E+16"/>
    <x v="365"/>
    <n v="92"/>
  </r>
  <r>
    <x v="3"/>
    <n v="56"/>
    <x v="1"/>
    <x v="8"/>
    <x v="2"/>
    <x v="3"/>
    <x v="0"/>
    <x v="7691"/>
    <x v="1"/>
    <x v="0"/>
    <n v="26.926556323253198"/>
    <n v="2.6926556323253199"/>
    <n v="2692655632325320"/>
    <x v="5"/>
    <n v="7702"/>
    <s v="No"/>
    <x v="0"/>
    <n v="2228.3573895630998"/>
    <n v="2.2283573895631E+16"/>
    <n v="222.40215991827901"/>
    <n v="2.22402159918279E+16"/>
    <x v="7"/>
    <n v="93.8"/>
  </r>
  <r>
    <x v="3"/>
    <n v="61"/>
    <x v="1"/>
    <x v="5"/>
    <x v="2"/>
    <x v="3"/>
    <x v="0"/>
    <x v="7692"/>
    <x v="1"/>
    <x v="3"/>
    <n v="26.913435202021599"/>
    <n v="26.913435202021599"/>
    <n v="2.69134352020216E+16"/>
    <x v="5"/>
    <n v="7703"/>
    <s v="No"/>
    <x v="0"/>
    <n v="19.788195301627599"/>
    <n v="197881953016276"/>
    <n v="231.25137137467601"/>
    <n v="2.31251371374676E+16"/>
    <x v="146"/>
    <n v="96"/>
  </r>
  <r>
    <x v="3"/>
    <n v="61"/>
    <x v="0"/>
    <x v="0"/>
    <x v="2"/>
    <x v="0"/>
    <x v="0"/>
    <x v="7693"/>
    <x v="0"/>
    <x v="0"/>
    <n v="26.866005586451799"/>
    <n v="26.866005586451799"/>
    <n v="2.68660055864518E+16"/>
    <x v="5"/>
    <n v="7704"/>
    <s v="Si"/>
    <x v="1"/>
    <n v="233.00511472352301"/>
    <n v="2330051147235230"/>
    <n v="26.377170415934401"/>
    <n v="2637717041593440"/>
    <x v="328"/>
    <n v="98.4"/>
  </r>
  <r>
    <x v="3"/>
    <n v="65"/>
    <x v="1"/>
    <x v="9"/>
    <x v="2"/>
    <x v="3"/>
    <x v="3"/>
    <x v="7694"/>
    <x v="0"/>
    <x v="1"/>
    <n v="26.822238973843501"/>
    <n v="26.822238973843501"/>
    <n v="2.68222389738435E+16"/>
    <x v="5"/>
    <n v="7705"/>
    <s v="No"/>
    <x v="0"/>
    <n v="2203.2444493612602"/>
    <n v="2.20324444936126E+16"/>
    <n v="265.13949084946199"/>
    <n v="2.65139490849462E+16"/>
    <x v="238"/>
    <n v="95.2"/>
  </r>
  <r>
    <x v="3"/>
    <n v="63"/>
    <x v="1"/>
    <x v="0"/>
    <x v="1"/>
    <x v="0"/>
    <x v="0"/>
    <x v="7695"/>
    <x v="1"/>
    <x v="3"/>
    <n v="26.795632755206601"/>
    <n v="26.795632755206601"/>
    <n v="2.67956327552066E+16"/>
    <x v="5"/>
    <n v="7706"/>
    <s v="No"/>
    <x v="0"/>
    <n v="2086.4277097130298"/>
    <n v="2.08642770971303E+16"/>
    <n v="189.79071872644599"/>
    <n v="1.89790718726446E+16"/>
    <x v="134"/>
    <n v="93.7"/>
  </r>
  <r>
    <x v="3"/>
    <n v="58"/>
    <x v="1"/>
    <x v="0"/>
    <x v="1"/>
    <x v="2"/>
    <x v="0"/>
    <x v="7696"/>
    <x v="0"/>
    <x v="1"/>
    <n v="26.773359409215701"/>
    <n v="26.773359409215701"/>
    <n v="2677335940921570"/>
    <x v="5"/>
    <n v="7707"/>
    <s v="No"/>
    <x v="0"/>
    <n v="212.203611940831"/>
    <n v="2122036119408310"/>
    <n v="216.621803978484"/>
    <n v="2.16621803978484E+16"/>
    <x v="39"/>
    <n v="98.1"/>
  </r>
  <r>
    <x v="3"/>
    <n v="49"/>
    <x v="1"/>
    <x v="5"/>
    <x v="1"/>
    <x v="3"/>
    <x v="1"/>
    <x v="7697"/>
    <x v="0"/>
    <x v="1"/>
    <n v="26.753144773326401"/>
    <n v="26.753144773326401"/>
    <n v="2.67531447733264E+16"/>
    <x v="5"/>
    <n v="7708"/>
    <s v="No"/>
    <x v="0"/>
    <n v="246.39181749167099"/>
    <n v="2463918174916710"/>
    <n v="253.15296307308199"/>
    <n v="2.53152963073082E+16"/>
    <x v="267"/>
    <n v="94.7"/>
  </r>
  <r>
    <x v="3"/>
    <n v="46"/>
    <x v="1"/>
    <x v="11"/>
    <x v="1"/>
    <x v="2"/>
    <x v="1"/>
    <x v="7698"/>
    <x v="1"/>
    <x v="1"/>
    <n v="26.668209159569201"/>
    <n v="2.6668209159569201"/>
    <n v="2666820915956920"/>
    <x v="5"/>
    <n v="7709"/>
    <s v="No"/>
    <x v="0"/>
    <n v="187.58626757113899"/>
    <n v="1875862675711390"/>
    <n v="215.234709373279"/>
    <n v="2.15234709373279E+16"/>
    <x v="3"/>
    <n v="84.8"/>
  </r>
  <r>
    <x v="3"/>
    <n v="58"/>
    <x v="1"/>
    <x v="5"/>
    <x v="1"/>
    <x v="2"/>
    <x v="0"/>
    <x v="7699"/>
    <x v="2"/>
    <x v="3"/>
    <n v="26.644783753081601"/>
    <n v="26.644783753081601"/>
    <n v="2.66447837530816E+16"/>
    <x v="5"/>
    <n v="7710"/>
    <s v="No"/>
    <x v="0"/>
    <n v="1930.9539805689899"/>
    <n v="1.93095398056899E+16"/>
    <n v="187.56123189801201"/>
    <n v="1.87561231898012E+16"/>
    <x v="203"/>
    <n v="83.3"/>
  </r>
  <r>
    <x v="3"/>
    <n v="59"/>
    <x v="1"/>
    <x v="10"/>
    <x v="1"/>
    <x v="2"/>
    <x v="0"/>
    <x v="7700"/>
    <x v="1"/>
    <x v="1"/>
    <n v="26.625339321541901"/>
    <n v="2.6625339321541901"/>
    <n v="2662533932154190"/>
    <x v="5"/>
    <n v="7711"/>
    <s v="No"/>
    <x v="0"/>
    <n v="1911.0351029201699"/>
    <n v="1.91103510292017E+16"/>
    <n v="206.77392201137599"/>
    <n v="2.06773922011376E+16"/>
    <x v="8"/>
    <n v="93"/>
  </r>
  <r>
    <x v="3"/>
    <n v="63"/>
    <x v="0"/>
    <x v="7"/>
    <x v="1"/>
    <x v="3"/>
    <x v="0"/>
    <x v="7701"/>
    <x v="0"/>
    <x v="1"/>
    <n v="26.616113680890098"/>
    <n v="26.616113680890098"/>
    <n v="2.66161136808901E+16"/>
    <x v="5"/>
    <n v="7712"/>
    <s v="No"/>
    <x v="0"/>
    <n v="2263.8601316091099"/>
    <n v="2.26386013160911E+16"/>
    <n v="251.825304831399"/>
    <n v="2.51825304831399E+16"/>
    <x v="247"/>
    <n v="97.5"/>
  </r>
  <r>
    <x v="3"/>
    <n v="50"/>
    <x v="0"/>
    <x v="0"/>
    <x v="1"/>
    <x v="2"/>
    <x v="1"/>
    <x v="7702"/>
    <x v="1"/>
    <x v="3"/>
    <n v="26.610440713683097"/>
    <n v="0.26610440713683098"/>
    <n v="266104407136831"/>
    <x v="5"/>
    <n v="7713"/>
    <s v="No"/>
    <x v="0"/>
    <n v="1831.2315579961701"/>
    <n v="1.83123155799617E+16"/>
    <n v="20.806851304879501"/>
    <n v="2080685130487950"/>
    <x v="8"/>
    <n v="89.6"/>
  </r>
  <r>
    <x v="3"/>
    <n v="68"/>
    <x v="0"/>
    <x v="5"/>
    <x v="1"/>
    <x v="0"/>
    <x v="3"/>
    <x v="7703"/>
    <x v="0"/>
    <x v="3"/>
    <n v="26.479830928643999"/>
    <n v="26.479830928643999"/>
    <n v="2.6479830928644E+16"/>
    <x v="5"/>
    <n v="7714"/>
    <s v="No"/>
    <x v="0"/>
    <n v="2182.0341198309502"/>
    <n v="2.18203411983095E+16"/>
    <n v="27.520033184130899"/>
    <n v="2752003318413090"/>
    <x v="333"/>
    <n v="91.4"/>
  </r>
  <r>
    <x v="3"/>
    <n v="53"/>
    <x v="1"/>
    <x v="0"/>
    <x v="1"/>
    <x v="2"/>
    <x v="1"/>
    <x v="7704"/>
    <x v="1"/>
    <x v="0"/>
    <n v="26.4675142441987"/>
    <n v="26.4675142441987"/>
    <n v="2.64675142441987E+16"/>
    <x v="5"/>
    <n v="7715"/>
    <s v="No"/>
    <x v="0"/>
    <n v="196.468487902644"/>
    <n v="1964684879026440"/>
    <n v="26.224183148570201"/>
    <n v="2622418314857020"/>
    <x v="206"/>
    <n v="86"/>
  </r>
  <r>
    <x v="3"/>
    <n v="35"/>
    <x v="0"/>
    <x v="2"/>
    <x v="1"/>
    <x v="0"/>
    <x v="2"/>
    <x v="7705"/>
    <x v="0"/>
    <x v="2"/>
    <n v="26.460047670797501"/>
    <n v="26.460047670797501"/>
    <n v="2.64600476707975E+16"/>
    <x v="5"/>
    <n v="7716"/>
    <s v="No"/>
    <x v="0"/>
    <n v="217.42271109971099"/>
    <n v="2174227110997110"/>
    <n v="202.403503958057"/>
    <n v="2.02403503958057E+16"/>
    <x v="611"/>
    <n v="83.8"/>
  </r>
  <r>
    <x v="3"/>
    <n v="60"/>
    <x v="0"/>
    <x v="2"/>
    <x v="1"/>
    <x v="2"/>
    <x v="0"/>
    <x v="7706"/>
    <x v="1"/>
    <x v="3"/>
    <n v="26.453936136147099"/>
    <n v="26.453936136147099"/>
    <n v="2645393613614710"/>
    <x v="5"/>
    <n v="7717"/>
    <s v="No"/>
    <x v="0"/>
    <n v="1859.48301387182"/>
    <n v="1.85948301387182E+16"/>
    <n v="18.910705641519002"/>
    <n v="1891070564151900"/>
    <x v="58"/>
    <n v="95.3"/>
  </r>
  <r>
    <x v="3"/>
    <n v="46"/>
    <x v="1"/>
    <x v="10"/>
    <x v="1"/>
    <x v="2"/>
    <x v="1"/>
    <x v="7707"/>
    <x v="0"/>
    <x v="0"/>
    <n v="26.426849519122602"/>
    <n v="26.426849519122602"/>
    <n v="2.64268495191226E+16"/>
    <x v="5"/>
    <n v="7718"/>
    <s v="No"/>
    <x v="0"/>
    <n v="1904.9418136409199"/>
    <n v="1.90494181364092E+16"/>
    <n v="220.955526493078"/>
    <n v="2.20955526493078E+16"/>
    <x v="264"/>
    <n v="88.9"/>
  </r>
  <r>
    <x v="3"/>
    <n v="46"/>
    <x v="1"/>
    <x v="11"/>
    <x v="1"/>
    <x v="2"/>
    <x v="1"/>
    <x v="7708"/>
    <x v="1"/>
    <x v="0"/>
    <n v="26.416836787397902"/>
    <n v="26.416836787397902"/>
    <n v="2.64168367873979E+16"/>
    <x v="5"/>
    <n v="7719"/>
    <s v="No"/>
    <x v="0"/>
    <n v="1979.01874053964"/>
    <n v="1.97901874053964E+16"/>
    <n v="22.689613872155299"/>
    <n v="2268961387215530"/>
    <x v="165"/>
    <n v="87.3"/>
  </r>
  <r>
    <x v="3"/>
    <n v="52"/>
    <x v="1"/>
    <x v="1"/>
    <x v="1"/>
    <x v="0"/>
    <x v="1"/>
    <x v="7709"/>
    <x v="0"/>
    <x v="0"/>
    <n v="26.374565675243602"/>
    <n v="2.6374565675243602"/>
    <n v="2637456567524360"/>
    <x v="5"/>
    <n v="7720"/>
    <s v="No"/>
    <x v="0"/>
    <n v="1903.3530964289"/>
    <n v="1.9033530964289E+16"/>
    <n v="210.80721368499599"/>
    <n v="2.10807213684996E+16"/>
    <x v="195"/>
    <n v="89.4"/>
  </r>
  <r>
    <x v="3"/>
    <n v="53"/>
    <x v="0"/>
    <x v="0"/>
    <x v="1"/>
    <x v="0"/>
    <x v="1"/>
    <x v="7710"/>
    <x v="1"/>
    <x v="0"/>
    <n v="26.306098612451802"/>
    <n v="26.306098612451802"/>
    <n v="2.63060986124518E+16"/>
    <x v="5"/>
    <n v="7721"/>
    <s v="No"/>
    <x v="0"/>
    <n v="180.27578118502299"/>
    <n v="1802757811850230"/>
    <n v="230.706060388738"/>
    <n v="2.30706060388738E+16"/>
    <x v="457"/>
    <n v="90.1"/>
  </r>
  <r>
    <x v="3"/>
    <n v="54"/>
    <x v="1"/>
    <x v="0"/>
    <x v="1"/>
    <x v="2"/>
    <x v="1"/>
    <x v="7711"/>
    <x v="2"/>
    <x v="3"/>
    <n v="26.209366899078599"/>
    <n v="26.209366899078599"/>
    <n v="2.62093668990786E+16"/>
    <x v="5"/>
    <n v="7722"/>
    <s v="No"/>
    <x v="0"/>
    <n v="1590.2088217180201"/>
    <n v="1.59020882171802E+16"/>
    <n v="1.9172800493850299"/>
    <n v="191728004938503"/>
    <x v="198"/>
    <n v="82.8"/>
  </r>
  <r>
    <x v="3"/>
    <n v="51"/>
    <x v="0"/>
    <x v="0"/>
    <x v="1"/>
    <x v="2"/>
    <x v="1"/>
    <x v="7712"/>
    <x v="1"/>
    <x v="1"/>
    <n v="26.035481804230599"/>
    <n v="26.035481804230599"/>
    <n v="2.60354818042306E+16"/>
    <x v="5"/>
    <n v="7723"/>
    <s v="No"/>
    <x v="0"/>
    <n v="2140.1462013954801"/>
    <n v="2.14014620139548E+16"/>
    <n v="219.53558855457101"/>
    <n v="2.19535588554571E+16"/>
    <x v="252"/>
    <n v="87.7"/>
  </r>
  <r>
    <x v="3"/>
    <n v="49"/>
    <x v="0"/>
    <x v="7"/>
    <x v="1"/>
    <x v="2"/>
    <x v="1"/>
    <x v="7713"/>
    <x v="1"/>
    <x v="1"/>
    <n v="26.016752752870602"/>
    <n v="26.016752752870602"/>
    <n v="2.60167527528706E+16"/>
    <x v="5"/>
    <n v="7724"/>
    <s v="No"/>
    <x v="0"/>
    <n v="204.72639564758001"/>
    <n v="2047263956475800"/>
    <n v="212.59910515011401"/>
    <n v="2.12599105150114E+16"/>
    <x v="355"/>
    <n v="88.9"/>
  </r>
  <r>
    <x v="3"/>
    <n v="57"/>
    <x v="0"/>
    <x v="2"/>
    <x v="1"/>
    <x v="1"/>
    <x v="0"/>
    <x v="7714"/>
    <x v="1"/>
    <x v="2"/>
    <n v="26.015839044507999"/>
    <n v="26.015839044507999"/>
    <n v="2.6015839044508E+16"/>
    <x v="5"/>
    <n v="7725"/>
    <s v="No"/>
    <x v="0"/>
    <n v="186.99520738961201"/>
    <n v="1869952073896120"/>
    <n v="222.35561288075701"/>
    <n v="2.22355612880757E+16"/>
    <x v="225"/>
    <n v="96.1"/>
  </r>
  <r>
    <x v="3"/>
    <n v="71"/>
    <x v="0"/>
    <x v="11"/>
    <x v="1"/>
    <x v="0"/>
    <x v="3"/>
    <x v="7715"/>
    <x v="2"/>
    <x v="3"/>
    <n v="25.9748145985034"/>
    <n v="25.9748145985034"/>
    <n v="2.59748145985034E+16"/>
    <x v="5"/>
    <n v="7726"/>
    <s v="No"/>
    <x v="0"/>
    <n v="207.27433905526499"/>
    <n v="2072743390552650"/>
    <n v="247.45385593973401"/>
    <n v="2.47453855939734E+16"/>
    <x v="239"/>
    <n v="101.7"/>
  </r>
  <r>
    <x v="3"/>
    <n v="51"/>
    <x v="0"/>
    <x v="0"/>
    <x v="1"/>
    <x v="2"/>
    <x v="1"/>
    <x v="7716"/>
    <x v="1"/>
    <x v="3"/>
    <n v="25.917925392952199"/>
    <n v="25.917925392952199"/>
    <n v="2.59179253929522E+16"/>
    <x v="5"/>
    <n v="7727"/>
    <s v="No"/>
    <x v="0"/>
    <n v="18.2832373427966"/>
    <n v="182832373427966"/>
    <n v="224.91048650203001"/>
    <n v="2.2491048650203E+16"/>
    <x v="96"/>
    <n v="87"/>
  </r>
  <r>
    <x v="3"/>
    <n v="73"/>
    <x v="0"/>
    <x v="2"/>
    <x v="2"/>
    <x v="3"/>
    <x v="3"/>
    <x v="7717"/>
    <x v="0"/>
    <x v="1"/>
    <n v="25.9020155333262"/>
    <n v="25.9020155333262"/>
    <n v="2.59020155333262E+16"/>
    <x v="5"/>
    <n v="7728"/>
    <s v="Si"/>
    <x v="1"/>
    <n v="2249.93626996992"/>
    <n v="2.24993626996992E+16"/>
    <n v="259.29298323260599"/>
    <n v="2.59292983232606E+16"/>
    <x v="324"/>
    <n v="110.4"/>
  </r>
  <r>
    <x v="3"/>
    <n v="51"/>
    <x v="0"/>
    <x v="6"/>
    <x v="1"/>
    <x v="1"/>
    <x v="1"/>
    <x v="7718"/>
    <x v="1"/>
    <x v="0"/>
    <n v="25.9003571653828"/>
    <n v="25.9003571653828"/>
    <n v="2.59003571653828E+16"/>
    <x v="5"/>
    <n v="7729"/>
    <s v="No"/>
    <x v="0"/>
    <n v="170.30987548936901"/>
    <n v="1703098754893690"/>
    <n v="18.7388764187391"/>
    <n v="1873887641873910"/>
    <x v="26"/>
    <n v="86.4"/>
  </r>
  <r>
    <x v="3"/>
    <n v="54"/>
    <x v="1"/>
    <x v="0"/>
    <x v="0"/>
    <x v="0"/>
    <x v="1"/>
    <x v="7719"/>
    <x v="0"/>
    <x v="1"/>
    <n v="25.857376380969502"/>
    <n v="25.857376380969502"/>
    <n v="2.58573763809695E+16"/>
    <x v="5"/>
    <n v="7730"/>
    <s v="Si"/>
    <x v="1"/>
    <n v="2179.47780867959"/>
    <n v="2.17947780867959E+16"/>
    <n v="246.463523934862"/>
    <n v="2.46463523934862E+16"/>
    <x v="267"/>
    <n v="91.8"/>
  </r>
  <r>
    <x v="3"/>
    <n v="57"/>
    <x v="1"/>
    <x v="2"/>
    <x v="1"/>
    <x v="2"/>
    <x v="0"/>
    <x v="7720"/>
    <x v="1"/>
    <x v="1"/>
    <n v="25.753456679634699"/>
    <n v="25.753456679634699"/>
    <n v="2.57534566796347E+16"/>
    <x v="5"/>
    <n v="7731"/>
    <s v="No"/>
    <x v="0"/>
    <n v="186.736703116374"/>
    <n v="1867367031163740"/>
    <n v="186.111957312203"/>
    <n v="1.86111957312203E+16"/>
    <x v="18"/>
    <n v="87.7"/>
  </r>
  <r>
    <x v="3"/>
    <n v="53"/>
    <x v="1"/>
    <x v="7"/>
    <x v="1"/>
    <x v="0"/>
    <x v="1"/>
    <x v="7721"/>
    <x v="1"/>
    <x v="3"/>
    <n v="25.747451561636503"/>
    <n v="2.5747451561636501"/>
    <n v="2574745156163650"/>
    <x v="5"/>
    <n v="7732"/>
    <s v="Si"/>
    <x v="1"/>
    <n v="1983.0905731067501"/>
    <n v="1.98309057310675E+16"/>
    <n v="2.1626320936055499"/>
    <n v="216263209360555"/>
    <x v="111"/>
    <n v="82.4"/>
  </r>
  <r>
    <x v="3"/>
    <n v="56"/>
    <x v="1"/>
    <x v="2"/>
    <x v="1"/>
    <x v="2"/>
    <x v="0"/>
    <x v="7722"/>
    <x v="1"/>
    <x v="1"/>
    <n v="25.737517331636599"/>
    <n v="25.737517331636599"/>
    <n v="2.57375173316366E+16"/>
    <x v="5"/>
    <n v="7733"/>
    <s v="No"/>
    <x v="0"/>
    <n v="2049.8667596558498"/>
    <n v="2.04986675965585E+16"/>
    <n v="220.007140381"/>
    <n v="2.20007140381E+16"/>
    <x v="188"/>
    <n v="90.3"/>
  </r>
  <r>
    <x v="3"/>
    <n v="59"/>
    <x v="1"/>
    <x v="7"/>
    <x v="1"/>
    <x v="1"/>
    <x v="0"/>
    <x v="7723"/>
    <x v="0"/>
    <x v="0"/>
    <n v="25.72574830069"/>
    <n v="25.72574830069"/>
    <n v="2.572574830069E+16"/>
    <x v="5"/>
    <n v="7734"/>
    <s v="No"/>
    <x v="0"/>
    <n v="2164.20099364425"/>
    <n v="2.16420099364425E+16"/>
    <n v="229.84811413710401"/>
    <n v="2.29848114137104E+16"/>
    <x v="28"/>
    <n v="99.1"/>
  </r>
  <r>
    <x v="3"/>
    <n v="57"/>
    <x v="0"/>
    <x v="5"/>
    <x v="1"/>
    <x v="3"/>
    <x v="0"/>
    <x v="7724"/>
    <x v="0"/>
    <x v="0"/>
    <n v="25.723671408401799"/>
    <n v="25.723671408401799"/>
    <n v="2.57236714084018E+16"/>
    <x v="5"/>
    <n v="7735"/>
    <s v="No"/>
    <x v="0"/>
    <n v="211.38925885549301"/>
    <n v="2113892588554930"/>
    <n v="270.81178608460698"/>
    <n v="2.70811786084607E+16"/>
    <x v="422"/>
    <n v="92.3"/>
  </r>
  <r>
    <x v="3"/>
    <n v="51"/>
    <x v="1"/>
    <x v="2"/>
    <x v="1"/>
    <x v="0"/>
    <x v="1"/>
    <x v="7725"/>
    <x v="2"/>
    <x v="3"/>
    <n v="25.693888192562301"/>
    <n v="25.693888192562301"/>
    <n v="2.56938881925623E+16"/>
    <x v="5"/>
    <n v="7736"/>
    <s v="No"/>
    <x v="0"/>
    <n v="2068.2607600666902"/>
    <n v="2.06826076006669E+16"/>
    <n v="236.977017973687"/>
    <n v="2.36977017973687E+16"/>
    <x v="98"/>
    <n v="84"/>
  </r>
  <r>
    <x v="3"/>
    <n v="52"/>
    <x v="1"/>
    <x v="5"/>
    <x v="1"/>
    <x v="3"/>
    <x v="1"/>
    <x v="7726"/>
    <x v="1"/>
    <x v="3"/>
    <n v="25.668667321891899"/>
    <n v="25.668667321891899"/>
    <n v="2.56686673218919E+16"/>
    <x v="5"/>
    <n v="7737"/>
    <s v="No"/>
    <x v="0"/>
    <n v="192.65922669956399"/>
    <n v="1926592266995640"/>
    <n v="21.297521978100999"/>
    <n v="2129752197810100"/>
    <x v="204"/>
    <n v="80.8"/>
  </r>
  <r>
    <x v="3"/>
    <n v="57"/>
    <x v="0"/>
    <x v="0"/>
    <x v="1"/>
    <x v="0"/>
    <x v="0"/>
    <x v="7727"/>
    <x v="1"/>
    <x v="1"/>
    <n v="25.623764103496299"/>
    <n v="2.5623764103496298"/>
    <n v="2562376410349630"/>
    <x v="5"/>
    <n v="7738"/>
    <s v="No"/>
    <x v="0"/>
    <n v="2150.1549949071"/>
    <n v="2.1501549949071E+16"/>
    <n v="21.346884064257601"/>
    <n v="2134688406425760"/>
    <x v="225"/>
    <n v="100.2"/>
  </r>
  <r>
    <x v="3"/>
    <n v="52"/>
    <x v="0"/>
    <x v="16"/>
    <x v="1"/>
    <x v="0"/>
    <x v="1"/>
    <x v="7728"/>
    <x v="1"/>
    <x v="0"/>
    <n v="25.571519198524001"/>
    <n v="25.571519198524001"/>
    <n v="2.5571519198524E+16"/>
    <x v="5"/>
    <n v="7739"/>
    <s v="No"/>
    <x v="0"/>
    <n v="2194.4918011883801"/>
    <n v="2.19449180118838E+16"/>
    <n v="217.29041511187501"/>
    <n v="2.17290415111875E+16"/>
    <x v="166"/>
    <n v="83.6"/>
  </r>
  <r>
    <x v="3"/>
    <n v="54"/>
    <x v="0"/>
    <x v="9"/>
    <x v="1"/>
    <x v="0"/>
    <x v="1"/>
    <x v="7729"/>
    <x v="1"/>
    <x v="0"/>
    <n v="25.553793147338098"/>
    <n v="2.55537931473381"/>
    <n v="2555379314733810"/>
    <x v="5"/>
    <n v="7740"/>
    <s v="No"/>
    <x v="0"/>
    <n v="1979.5630717389899"/>
    <n v="1.97956307173899E+16"/>
    <n v="235.75436717444299"/>
    <n v="2.35754367174443E+16"/>
    <x v="49"/>
    <n v="89.7"/>
  </r>
  <r>
    <x v="3"/>
    <n v="53"/>
    <x v="1"/>
    <x v="11"/>
    <x v="3"/>
    <x v="2"/>
    <x v="1"/>
    <x v="7730"/>
    <x v="0"/>
    <x v="0"/>
    <n v="25.5310433920245"/>
    <n v="2.5531043392024499"/>
    <n v="2553104339202450"/>
    <x v="5"/>
    <n v="7741"/>
    <s v="No"/>
    <x v="0"/>
    <n v="223.77183653827399"/>
    <n v="2237718365382740"/>
    <n v="236.665443138444"/>
    <n v="2.36665443138444E+16"/>
    <x v="148"/>
    <n v="84.1"/>
  </r>
  <r>
    <x v="3"/>
    <n v="54"/>
    <x v="1"/>
    <x v="9"/>
    <x v="3"/>
    <x v="2"/>
    <x v="1"/>
    <x v="7731"/>
    <x v="0"/>
    <x v="0"/>
    <n v="25.411378234872899"/>
    <n v="25.411378234872899"/>
    <n v="2.54113782348729E+16"/>
    <x v="5"/>
    <n v="7742"/>
    <s v="No"/>
    <x v="0"/>
    <n v="1995.0775461810199"/>
    <n v="1.99507754618102E+16"/>
    <n v="215.87844317048899"/>
    <n v="2.15878443170489E+16"/>
    <x v="202"/>
    <n v="88.4"/>
  </r>
  <r>
    <x v="3"/>
    <n v="62"/>
    <x v="0"/>
    <x v="2"/>
    <x v="1"/>
    <x v="2"/>
    <x v="0"/>
    <x v="7732"/>
    <x v="1"/>
    <x v="0"/>
    <n v="25.406252654316901"/>
    <n v="25.406252654316901"/>
    <n v="2.54062526543169E+16"/>
    <x v="5"/>
    <n v="7743"/>
    <s v="No"/>
    <x v="0"/>
    <n v="1899.0723162049201"/>
    <n v="1.89907231620492E+16"/>
    <n v="19.166606394245001"/>
    <n v="1916660639424500"/>
    <x v="406"/>
    <n v="93.3"/>
  </r>
  <r>
    <x v="3"/>
    <n v="69"/>
    <x v="1"/>
    <x v="12"/>
    <x v="1"/>
    <x v="0"/>
    <x v="3"/>
    <x v="7733"/>
    <x v="1"/>
    <x v="3"/>
    <n v="25.400196837664399"/>
    <n v="25.400196837664399"/>
    <n v="2.54001968376644E+16"/>
    <x v="5"/>
    <n v="7744"/>
    <s v="No"/>
    <x v="0"/>
    <n v="2166.5688068069398"/>
    <n v="2.16656880680694E+16"/>
    <n v="223.37087315958101"/>
    <n v="2.23370873159581E+16"/>
    <x v="34"/>
    <n v="89"/>
  </r>
  <r>
    <x v="3"/>
    <n v="58"/>
    <x v="0"/>
    <x v="12"/>
    <x v="3"/>
    <x v="1"/>
    <x v="0"/>
    <x v="7734"/>
    <x v="0"/>
    <x v="0"/>
    <n v="25.343928539281698"/>
    <n v="25.343928539281698"/>
    <n v="2.53439285392817E+16"/>
    <x v="5"/>
    <n v="7745"/>
    <s v="No"/>
    <x v="0"/>
    <n v="1853.28762428459"/>
    <n v="1.85328762428459E+16"/>
    <n v="219.79556712629"/>
    <n v="2.1979556712629E+16"/>
    <x v="247"/>
    <n v="98.2"/>
  </r>
  <r>
    <x v="3"/>
    <n v="60"/>
    <x v="1"/>
    <x v="0"/>
    <x v="1"/>
    <x v="0"/>
    <x v="0"/>
    <x v="7735"/>
    <x v="0"/>
    <x v="1"/>
    <n v="25.297959463063599"/>
    <n v="2.52979594630636"/>
    <n v="2529795946306360"/>
    <x v="5"/>
    <n v="7746"/>
    <s v="No"/>
    <x v="0"/>
    <n v="22.670130257251099"/>
    <n v="226701302572511"/>
    <n v="25.6984490689605"/>
    <n v="2569844906896050"/>
    <x v="236"/>
    <n v="90"/>
  </r>
  <r>
    <x v="3"/>
    <n v="59"/>
    <x v="1"/>
    <x v="17"/>
    <x v="1"/>
    <x v="3"/>
    <x v="0"/>
    <x v="7736"/>
    <x v="0"/>
    <x v="3"/>
    <n v="25.23208147555"/>
    <n v="25.23208147555"/>
    <n v="2.523208147555E+16"/>
    <x v="5"/>
    <n v="7747"/>
    <s v="No"/>
    <x v="0"/>
    <n v="2402.9792212874599"/>
    <n v="2.40297922128746E+16"/>
    <n v="241.07640202418401"/>
    <n v="2.41076402024184E+16"/>
    <x v="248"/>
    <n v="95"/>
  </r>
  <r>
    <x v="3"/>
    <n v="58"/>
    <x v="0"/>
    <x v="9"/>
    <x v="1"/>
    <x v="0"/>
    <x v="0"/>
    <x v="7737"/>
    <x v="0"/>
    <x v="1"/>
    <n v="25.1974552492938"/>
    <n v="25.1974552492938"/>
    <n v="2.51974552492938E+16"/>
    <x v="5"/>
    <n v="7748"/>
    <s v="No"/>
    <x v="0"/>
    <n v="205.12731005235401"/>
    <n v="2051273100523540"/>
    <n v="20.783706133769201"/>
    <n v="2078370613376920"/>
    <x v="404"/>
    <n v="99.6"/>
  </r>
  <r>
    <x v="3"/>
    <n v="50"/>
    <x v="1"/>
    <x v="5"/>
    <x v="1"/>
    <x v="2"/>
    <x v="1"/>
    <x v="7738"/>
    <x v="0"/>
    <x v="0"/>
    <n v="25.194118533055502"/>
    <n v="25.194118533055502"/>
    <n v="2.51941185330555E+16"/>
    <x v="5"/>
    <n v="7749"/>
    <s v="No"/>
    <x v="0"/>
    <n v="194.31278894228799"/>
    <n v="1943127889422880"/>
    <n v="207.39373460311"/>
    <n v="2.0739373460311E+16"/>
    <x v="230"/>
    <n v="87.4"/>
  </r>
  <r>
    <x v="3"/>
    <n v="59"/>
    <x v="1"/>
    <x v="1"/>
    <x v="1"/>
    <x v="0"/>
    <x v="0"/>
    <x v="7739"/>
    <x v="0"/>
    <x v="3"/>
    <n v="25.182359757331401"/>
    <n v="25.182359757331401"/>
    <n v="2.51823597573314E+16"/>
    <x v="5"/>
    <n v="7750"/>
    <s v="No"/>
    <x v="0"/>
    <n v="2274.5770335234602"/>
    <n v="2.27457703352346E+16"/>
    <n v="245.42415283918299"/>
    <n v="2.45424152839183E+16"/>
    <x v="220"/>
    <n v="90.6"/>
  </r>
  <r>
    <x v="3"/>
    <n v="67"/>
    <x v="1"/>
    <x v="7"/>
    <x v="1"/>
    <x v="3"/>
    <x v="3"/>
    <x v="7740"/>
    <x v="0"/>
    <x v="3"/>
    <n v="25.162308402329302"/>
    <n v="2.5162308402329301"/>
    <n v="2516230840232930"/>
    <x v="5"/>
    <n v="7751"/>
    <s v="No"/>
    <x v="0"/>
    <n v="2167.4185966586901"/>
    <n v="2.16741859665869E+16"/>
    <n v="241.089485018175"/>
    <n v="2.41089485018175E+16"/>
    <x v="76"/>
    <n v="95.1"/>
  </r>
  <r>
    <x v="3"/>
    <n v="62"/>
    <x v="0"/>
    <x v="4"/>
    <x v="2"/>
    <x v="0"/>
    <x v="0"/>
    <x v="7741"/>
    <x v="0"/>
    <x v="3"/>
    <n v="25.087282282482299"/>
    <n v="25.087282282482299"/>
    <n v="2508728228248230"/>
    <x v="5"/>
    <n v="7752"/>
    <s v="No"/>
    <x v="0"/>
    <n v="1971.05691864153"/>
    <n v="1.97105691864153E+16"/>
    <n v="239.02900858355099"/>
    <n v="2.39029008583551E+16"/>
    <x v="416"/>
    <n v="95.7"/>
  </r>
  <r>
    <x v="3"/>
    <n v="49"/>
    <x v="0"/>
    <x v="1"/>
    <x v="2"/>
    <x v="3"/>
    <x v="1"/>
    <x v="7742"/>
    <x v="0"/>
    <x v="1"/>
    <n v="25.086800969455201"/>
    <n v="2.5086800969455201"/>
    <n v="2508680096945520"/>
    <x v="5"/>
    <n v="7753"/>
    <s v="No"/>
    <x v="0"/>
    <n v="2142.5051904929601"/>
    <n v="2.14250519049296E+16"/>
    <n v="20.5278784291717"/>
    <n v="2052787842917170"/>
    <x v="406"/>
    <n v="95.5"/>
  </r>
  <r>
    <x v="3"/>
    <n v="51"/>
    <x v="1"/>
    <x v="1"/>
    <x v="1"/>
    <x v="2"/>
    <x v="1"/>
    <x v="7743"/>
    <x v="0"/>
    <x v="0"/>
    <n v="25.052144324238203"/>
    <n v="0.25052144324238201"/>
    <n v="250521443242382"/>
    <x v="5"/>
    <n v="7754"/>
    <s v="No"/>
    <x v="0"/>
    <n v="2000.9746666738199"/>
    <n v="2.00097466667382E+16"/>
    <n v="20.191393294738099"/>
    <n v="2019139329473810"/>
    <x v="109"/>
    <n v="85.5"/>
  </r>
  <r>
    <x v="3"/>
    <n v="51"/>
    <x v="0"/>
    <x v="7"/>
    <x v="1"/>
    <x v="0"/>
    <x v="1"/>
    <x v="7744"/>
    <x v="1"/>
    <x v="0"/>
    <n v="25.044515998270903"/>
    <n v="2.5044515998270902"/>
    <n v="2504451599827090"/>
    <x v="5"/>
    <n v="7755"/>
    <s v="No"/>
    <x v="0"/>
    <n v="2060.35750920994"/>
    <n v="2.06035750920994E+16"/>
    <n v="230.99378474866199"/>
    <n v="2.30993784748662E+16"/>
    <x v="176"/>
    <n v="86.6"/>
  </r>
  <r>
    <x v="3"/>
    <n v="55"/>
    <x v="0"/>
    <x v="2"/>
    <x v="3"/>
    <x v="1"/>
    <x v="0"/>
    <x v="7745"/>
    <x v="0"/>
    <x v="0"/>
    <n v="25.014889620886201"/>
    <n v="2.50148896208862"/>
    <n v="2501488962088620"/>
    <x v="5"/>
    <n v="7756"/>
    <s v="No"/>
    <x v="0"/>
    <n v="2121.8620090363002"/>
    <n v="2.1218620090363E+16"/>
    <n v="194.28799572463899"/>
    <n v="1.94287995724639E+16"/>
    <x v="427"/>
    <n v="95.6"/>
  </r>
  <r>
    <x v="4"/>
    <n v="60"/>
    <x v="0"/>
    <x v="2"/>
    <x v="3"/>
    <x v="2"/>
    <x v="0"/>
    <x v="7746"/>
    <x v="1"/>
    <x v="1"/>
    <n v="29.9808986589378"/>
    <n v="2.99808986589378"/>
    <n v="2998089865893780"/>
    <x v="5"/>
    <n v="7757"/>
    <s v="No"/>
    <x v="0"/>
    <n v="213.95660213540799"/>
    <n v="2139566021354080"/>
    <n v="238.27204853760901"/>
    <n v="2.38272048537609E+16"/>
    <x v="406"/>
    <n v="93.7"/>
  </r>
  <r>
    <x v="4"/>
    <n v="59"/>
    <x v="1"/>
    <x v="8"/>
    <x v="3"/>
    <x v="2"/>
    <x v="0"/>
    <x v="7747"/>
    <x v="1"/>
    <x v="1"/>
    <n v="29.975555181245198"/>
    <n v="29.975555181245198"/>
    <n v="2.99755551812452E+16"/>
    <x v="5"/>
    <n v="7758"/>
    <s v="No"/>
    <x v="0"/>
    <n v="2033.03007703003"/>
    <n v="2.03303007703003E+16"/>
    <n v="24.448190553820901"/>
    <n v="2444819055382090"/>
    <x v="93"/>
    <n v="90.5"/>
  </r>
  <r>
    <x v="4"/>
    <n v="59"/>
    <x v="0"/>
    <x v="6"/>
    <x v="2"/>
    <x v="3"/>
    <x v="0"/>
    <x v="7748"/>
    <x v="1"/>
    <x v="3"/>
    <n v="29.925102037892501"/>
    <n v="29.925102037892501"/>
    <n v="2.99251020378925E+16"/>
    <x v="5"/>
    <n v="7759"/>
    <s v="No"/>
    <x v="0"/>
    <n v="206.26774087516699"/>
    <n v="2062677408751670"/>
    <n v="207.28045586880199"/>
    <n v="2.07280455868802E+16"/>
    <x v="28"/>
    <n v="94.8"/>
  </r>
  <r>
    <x v="4"/>
    <n v="54"/>
    <x v="0"/>
    <x v="2"/>
    <x v="1"/>
    <x v="3"/>
    <x v="1"/>
    <x v="7749"/>
    <x v="1"/>
    <x v="3"/>
    <n v="29.917531570555401"/>
    <n v="29.917531570555401"/>
    <n v="2991753157055540"/>
    <x v="5"/>
    <n v="7760"/>
    <s v="No"/>
    <x v="0"/>
    <n v="2007.0574425530899"/>
    <n v="2.00705744255309E+16"/>
    <n v="261.411931132056"/>
    <n v="2.61411931132056E+16"/>
    <x v="378"/>
    <n v="91.3"/>
  </r>
  <r>
    <x v="4"/>
    <n v="47"/>
    <x v="1"/>
    <x v="3"/>
    <x v="1"/>
    <x v="3"/>
    <x v="1"/>
    <x v="7750"/>
    <x v="0"/>
    <x v="2"/>
    <n v="29.916257096102999"/>
    <n v="29.916257096102999"/>
    <n v="2.9916257096103E+16"/>
    <x v="5"/>
    <n v="7761"/>
    <s v="No"/>
    <x v="0"/>
    <n v="248.05330673217301"/>
    <n v="2480533067321730"/>
    <n v="2.7392317503524302"/>
    <n v="273923175035243"/>
    <x v="117"/>
    <n v="88.7"/>
  </r>
  <r>
    <x v="4"/>
    <n v="59"/>
    <x v="1"/>
    <x v="3"/>
    <x v="1"/>
    <x v="3"/>
    <x v="0"/>
    <x v="7751"/>
    <x v="0"/>
    <x v="3"/>
    <n v="29.901907354571701"/>
    <n v="29.901907354571701"/>
    <n v="2.99019073545717E+16"/>
    <x v="5"/>
    <n v="7762"/>
    <s v="No"/>
    <x v="0"/>
    <n v="2400.1853910106202"/>
    <n v="2.40018539101062E+16"/>
    <n v="25.792452882168199"/>
    <n v="2579245288216820"/>
    <x v="144"/>
    <n v="103.2"/>
  </r>
  <r>
    <x v="4"/>
    <n v="49"/>
    <x v="1"/>
    <x v="8"/>
    <x v="1"/>
    <x v="2"/>
    <x v="1"/>
    <x v="7752"/>
    <x v="1"/>
    <x v="2"/>
    <n v="29.856194621294101"/>
    <n v="29.856194621294101"/>
    <n v="2.98561946212941E+16"/>
    <x v="5"/>
    <n v="7763"/>
    <s v="No"/>
    <x v="0"/>
    <n v="1949.6146351540101"/>
    <n v="1.94961463515401E+16"/>
    <n v="232.14652038684301"/>
    <n v="2.32146520386843E+16"/>
    <x v="136"/>
    <n v="90.1"/>
  </r>
  <r>
    <x v="4"/>
    <n v="47"/>
    <x v="0"/>
    <x v="5"/>
    <x v="3"/>
    <x v="0"/>
    <x v="1"/>
    <x v="7753"/>
    <x v="1"/>
    <x v="3"/>
    <n v="29.856130413263099"/>
    <n v="2.9856130413263098"/>
    <n v="2985613041326310"/>
    <x v="5"/>
    <n v="7764"/>
    <s v="No"/>
    <x v="0"/>
    <n v="2024.5284328345199"/>
    <n v="2.02452843283452E+16"/>
    <n v="22.892102810605"/>
    <n v="2289210281060500"/>
    <x v="183"/>
    <n v="95"/>
  </r>
  <r>
    <x v="4"/>
    <n v="68"/>
    <x v="0"/>
    <x v="5"/>
    <x v="0"/>
    <x v="3"/>
    <x v="3"/>
    <x v="7754"/>
    <x v="1"/>
    <x v="3"/>
    <n v="29.8405909065605"/>
    <n v="29.8405909065605"/>
    <n v="2.98405909065605E+16"/>
    <x v="5"/>
    <n v="7765"/>
    <s v="Si"/>
    <x v="1"/>
    <n v="2407.9492350922501"/>
    <n v="2.40794923509225E+16"/>
    <n v="28.421946472828999"/>
    <n v="2842194647282900"/>
    <x v="387"/>
    <n v="100.8"/>
  </r>
  <r>
    <x v="4"/>
    <n v="50"/>
    <x v="0"/>
    <x v="9"/>
    <x v="1"/>
    <x v="0"/>
    <x v="1"/>
    <x v="7755"/>
    <x v="0"/>
    <x v="0"/>
    <n v="29.828963766671102"/>
    <n v="2.9828963766671102"/>
    <n v="2982896376667110"/>
    <x v="5"/>
    <n v="7766"/>
    <s v="No"/>
    <x v="0"/>
    <n v="2227.7177873200899"/>
    <n v="2.22771778732009E+16"/>
    <n v="24.6496545199164"/>
    <n v="2464965451991640"/>
    <x v="82"/>
    <n v="92.7"/>
  </r>
  <r>
    <x v="4"/>
    <n v="64"/>
    <x v="1"/>
    <x v="15"/>
    <x v="1"/>
    <x v="0"/>
    <x v="0"/>
    <x v="7756"/>
    <x v="1"/>
    <x v="3"/>
    <n v="29.804292835423301"/>
    <n v="29.804292835423301"/>
    <n v="2.98042928354233E+16"/>
    <x v="5"/>
    <n v="7767"/>
    <s v="No"/>
    <x v="0"/>
    <n v="1838.76174502873"/>
    <n v="1.83876174502873E+16"/>
    <n v="201.38403071534501"/>
    <n v="2.01384030715345E+16"/>
    <x v="76"/>
    <n v="90.2"/>
  </r>
  <r>
    <x v="4"/>
    <n v="50"/>
    <x v="1"/>
    <x v="3"/>
    <x v="3"/>
    <x v="0"/>
    <x v="1"/>
    <x v="7757"/>
    <x v="1"/>
    <x v="3"/>
    <n v="29.798755971394502"/>
    <n v="2.9798755971394502"/>
    <n v="2979875597139450"/>
    <x v="5"/>
    <n v="7768"/>
    <s v="No"/>
    <x v="0"/>
    <n v="171.08427716665"/>
    <n v="1710842771666500"/>
    <n v="202.38184823211299"/>
    <n v="2.02381848232113E+16"/>
    <x v="55"/>
    <n v="88.8"/>
  </r>
  <r>
    <x v="4"/>
    <n v="60"/>
    <x v="0"/>
    <x v="7"/>
    <x v="1"/>
    <x v="3"/>
    <x v="0"/>
    <x v="7758"/>
    <x v="2"/>
    <x v="3"/>
    <n v="29.789779459725899"/>
    <n v="29.789779459725899"/>
    <n v="2.97897794597259E+16"/>
    <x v="5"/>
    <n v="7769"/>
    <s v="No"/>
    <x v="0"/>
    <n v="205.31502368649399"/>
    <n v="2053150236864940"/>
    <n v="201.37090401203699"/>
    <n v="2.01370904012037E+16"/>
    <x v="162"/>
    <n v="87.3"/>
  </r>
  <r>
    <x v="4"/>
    <n v="43"/>
    <x v="1"/>
    <x v="2"/>
    <x v="3"/>
    <x v="2"/>
    <x v="2"/>
    <x v="7759"/>
    <x v="0"/>
    <x v="0"/>
    <n v="29.781012465421803"/>
    <n v="2.9781012465421801"/>
    <n v="2978101246542180"/>
    <x v="5"/>
    <n v="7770"/>
    <s v="Si"/>
    <x v="1"/>
    <n v="207.150450526589"/>
    <n v="2071504505265890"/>
    <n v="21.442506402847901"/>
    <n v="2144250640284790"/>
    <x v="233"/>
    <n v="97.8"/>
  </r>
  <r>
    <x v="4"/>
    <n v="58"/>
    <x v="0"/>
    <x v="0"/>
    <x v="2"/>
    <x v="3"/>
    <x v="0"/>
    <x v="7760"/>
    <x v="1"/>
    <x v="1"/>
    <n v="29.770702657040601"/>
    <n v="29.770702657040601"/>
    <n v="2.97707026570406E+16"/>
    <x v="5"/>
    <n v="7771"/>
    <s v="No"/>
    <x v="0"/>
    <n v="2207.8117181530101"/>
    <n v="2.20781171815301E+16"/>
    <n v="253.03431461237699"/>
    <n v="2.53034314612377E+16"/>
    <x v="185"/>
    <n v="95.5"/>
  </r>
  <r>
    <x v="4"/>
    <n v="53"/>
    <x v="0"/>
    <x v="5"/>
    <x v="2"/>
    <x v="3"/>
    <x v="1"/>
    <x v="7761"/>
    <x v="0"/>
    <x v="2"/>
    <n v="29.712934907273901"/>
    <n v="29.712934907273901"/>
    <n v="2.97129349072739E+16"/>
    <x v="5"/>
    <n v="7772"/>
    <s v="No"/>
    <x v="0"/>
    <n v="2144.3024561369298"/>
    <n v="2.14430245613693E+16"/>
    <n v="239.347482652737"/>
    <n v="2.39347482652737E+16"/>
    <x v="173"/>
    <n v="93.8"/>
  </r>
  <r>
    <x v="4"/>
    <n v="48"/>
    <x v="1"/>
    <x v="0"/>
    <x v="1"/>
    <x v="3"/>
    <x v="1"/>
    <x v="7762"/>
    <x v="0"/>
    <x v="0"/>
    <n v="29.7117416277902"/>
    <n v="29.7117416277902"/>
    <n v="2.97117416277902E+16"/>
    <x v="5"/>
    <n v="7773"/>
    <s v="No"/>
    <x v="0"/>
    <n v="2169.0603204029699"/>
    <n v="2.16906032040297E+16"/>
    <n v="242.95000974670799"/>
    <n v="2.42950009746708E+16"/>
    <x v="98"/>
    <n v="88.9"/>
  </r>
  <r>
    <x v="4"/>
    <n v="61"/>
    <x v="0"/>
    <x v="2"/>
    <x v="3"/>
    <x v="0"/>
    <x v="0"/>
    <x v="7763"/>
    <x v="0"/>
    <x v="0"/>
    <n v="29.687658332622103"/>
    <n v="2.9687658332622102"/>
    <n v="2968765833262210"/>
    <x v="5"/>
    <n v="7774"/>
    <s v="No"/>
    <x v="0"/>
    <n v="2323.37421604972"/>
    <n v="2.32337421604972E+16"/>
    <n v="23.879774898231101"/>
    <n v="2387977489823110"/>
    <x v="373"/>
    <n v="103.9"/>
  </r>
  <r>
    <x v="4"/>
    <n v="67"/>
    <x v="1"/>
    <x v="6"/>
    <x v="2"/>
    <x v="3"/>
    <x v="3"/>
    <x v="7764"/>
    <x v="0"/>
    <x v="1"/>
    <n v="29.631229265761199"/>
    <n v="29.631229265761199"/>
    <n v="2.96312292657612E+16"/>
    <x v="5"/>
    <n v="7775"/>
    <s v="Si"/>
    <x v="1"/>
    <n v="214.28210569724101"/>
    <n v="2142821056972410"/>
    <n v="295.50719564608102"/>
    <n v="2.95507195646081E+16"/>
    <x v="317"/>
    <n v="101.3"/>
  </r>
  <r>
    <x v="4"/>
    <n v="65"/>
    <x v="1"/>
    <x v="0"/>
    <x v="2"/>
    <x v="3"/>
    <x v="3"/>
    <x v="7765"/>
    <x v="0"/>
    <x v="1"/>
    <n v="29.630770689636201"/>
    <n v="29.630770689636201"/>
    <n v="2.96307706896362E+16"/>
    <x v="5"/>
    <n v="7776"/>
    <s v="Si"/>
    <x v="1"/>
    <n v="2268.9808294868299"/>
    <n v="2.26898082948683E+16"/>
    <n v="26.093902206973301"/>
    <n v="2609390220697330"/>
    <x v="426"/>
    <n v="97"/>
  </r>
  <r>
    <x v="4"/>
    <n v="55"/>
    <x v="1"/>
    <x v="2"/>
    <x v="2"/>
    <x v="2"/>
    <x v="0"/>
    <x v="7766"/>
    <x v="0"/>
    <x v="2"/>
    <n v="29.593441101783601"/>
    <n v="29.593441101783601"/>
    <n v="2.95934411017836E+16"/>
    <x v="5"/>
    <n v="7777"/>
    <s v="No"/>
    <x v="0"/>
    <n v="2111.9635230593799"/>
    <n v="2.11196352305938E+16"/>
    <n v="239.94986632272801"/>
    <n v="2.39949866322728E+16"/>
    <x v="289"/>
    <n v="98.1"/>
  </r>
  <r>
    <x v="4"/>
    <n v="49"/>
    <x v="1"/>
    <x v="2"/>
    <x v="2"/>
    <x v="3"/>
    <x v="1"/>
    <x v="7767"/>
    <x v="0"/>
    <x v="0"/>
    <n v="29.5854169564264"/>
    <n v="29.5854169564264"/>
    <n v="2.95854169564264E+16"/>
    <x v="5"/>
    <n v="7778"/>
    <s v="No"/>
    <x v="0"/>
    <n v="2138.61934051967"/>
    <n v="2.13861934051967E+16"/>
    <n v="24.928001870353601"/>
    <n v="2492800187035360"/>
    <x v="54"/>
    <n v="87.5"/>
  </r>
  <r>
    <x v="4"/>
    <n v="53"/>
    <x v="1"/>
    <x v="2"/>
    <x v="1"/>
    <x v="0"/>
    <x v="1"/>
    <x v="7768"/>
    <x v="1"/>
    <x v="3"/>
    <n v="29.5703627301423"/>
    <n v="29.5703627301423"/>
    <n v="2.95703627301423E+16"/>
    <x v="5"/>
    <n v="7779"/>
    <s v="No"/>
    <x v="0"/>
    <n v="2088.3812002272898"/>
    <n v="2.08838120022729E+16"/>
    <n v="202.93363489960799"/>
    <n v="2.02933634899608E+16"/>
    <x v="63"/>
    <n v="83.3"/>
  </r>
  <r>
    <x v="4"/>
    <n v="65"/>
    <x v="0"/>
    <x v="0"/>
    <x v="3"/>
    <x v="3"/>
    <x v="3"/>
    <x v="7769"/>
    <x v="1"/>
    <x v="3"/>
    <n v="29.5590158011426"/>
    <n v="2.9559015801142601"/>
    <n v="2955901580114260"/>
    <x v="5"/>
    <n v="7780"/>
    <s v="No"/>
    <x v="0"/>
    <n v="1999.93024741709"/>
    <n v="1.99993024741709E+16"/>
    <n v="204.645004809483"/>
    <n v="2.04645004809483E+16"/>
    <x v="346"/>
    <n v="88.6"/>
  </r>
  <r>
    <x v="4"/>
    <n v="50"/>
    <x v="0"/>
    <x v="8"/>
    <x v="1"/>
    <x v="1"/>
    <x v="1"/>
    <x v="7770"/>
    <x v="1"/>
    <x v="0"/>
    <n v="29.505340383142702"/>
    <n v="2.9505340383142702"/>
    <n v="2950534038314270"/>
    <x v="5"/>
    <n v="7781"/>
    <s v="No"/>
    <x v="0"/>
    <n v="1755.3129651051599"/>
    <n v="1.75531296510516E+16"/>
    <n v="187.45322471256401"/>
    <n v="1.87453224712564E+16"/>
    <x v="184"/>
    <n v="89.1"/>
  </r>
  <r>
    <x v="4"/>
    <n v="63"/>
    <x v="1"/>
    <x v="8"/>
    <x v="1"/>
    <x v="3"/>
    <x v="0"/>
    <x v="7771"/>
    <x v="1"/>
    <x v="3"/>
    <n v="29.480173922675398"/>
    <n v="2.9480173922675399"/>
    <n v="2948017392267540"/>
    <x v="5"/>
    <n v="7782"/>
    <s v="No"/>
    <x v="0"/>
    <n v="210.77867850047801"/>
    <n v="2107786785004780"/>
    <n v="225.28256699592899"/>
    <n v="2.25282566995929E+16"/>
    <x v="18"/>
    <n v="90.2"/>
  </r>
  <r>
    <x v="4"/>
    <n v="62"/>
    <x v="0"/>
    <x v="2"/>
    <x v="2"/>
    <x v="0"/>
    <x v="0"/>
    <x v="7772"/>
    <x v="0"/>
    <x v="1"/>
    <n v="29.4618803870252"/>
    <n v="2.9461880387025201"/>
    <n v="2946188038702520"/>
    <x v="5"/>
    <n v="7783"/>
    <s v="No"/>
    <x v="0"/>
    <n v="2183.3133310964799"/>
    <n v="2.18331333109648E+16"/>
    <n v="251.808432246275"/>
    <n v="2.51808432246275E+16"/>
    <x v="336"/>
    <n v="95.2"/>
  </r>
  <r>
    <x v="4"/>
    <n v="58"/>
    <x v="1"/>
    <x v="0"/>
    <x v="1"/>
    <x v="3"/>
    <x v="0"/>
    <x v="7773"/>
    <x v="1"/>
    <x v="3"/>
    <n v="29.459858574961501"/>
    <n v="29.459858574961501"/>
    <n v="2.94598585749615E+16"/>
    <x v="5"/>
    <n v="7784"/>
    <s v="No"/>
    <x v="0"/>
    <n v="185.386414522596"/>
    <n v="1853864145225960"/>
    <n v="231.062556383122"/>
    <n v="2.31062556383122E+16"/>
    <x v="67"/>
    <n v="91.3"/>
  </r>
  <r>
    <x v="4"/>
    <n v="54"/>
    <x v="1"/>
    <x v="10"/>
    <x v="1"/>
    <x v="0"/>
    <x v="1"/>
    <x v="7774"/>
    <x v="0"/>
    <x v="1"/>
    <n v="29.429480588164903"/>
    <n v="0.29429480588164902"/>
    <n v="294294805881649"/>
    <x v="5"/>
    <n v="7785"/>
    <s v="No"/>
    <x v="0"/>
    <n v="198.48244754600299"/>
    <n v="1984824475460030"/>
    <n v="20.720202320996499"/>
    <n v="2072020232099650"/>
    <x v="36"/>
    <n v="87.4"/>
  </r>
  <r>
    <x v="4"/>
    <n v="53"/>
    <x v="1"/>
    <x v="9"/>
    <x v="1"/>
    <x v="3"/>
    <x v="1"/>
    <x v="7775"/>
    <x v="0"/>
    <x v="1"/>
    <n v="29.427152206769303"/>
    <n v="0.29427152206769303"/>
    <n v="294271522067693"/>
    <x v="5"/>
    <n v="7786"/>
    <s v="No"/>
    <x v="0"/>
    <n v="2089.1570192725899"/>
    <n v="2.08915701927259E+16"/>
    <n v="24.2803994963127"/>
    <n v="2428039949631270"/>
    <x v="115"/>
    <n v="86.9"/>
  </r>
  <r>
    <x v="4"/>
    <n v="54"/>
    <x v="0"/>
    <x v="6"/>
    <x v="2"/>
    <x v="2"/>
    <x v="1"/>
    <x v="7776"/>
    <x v="0"/>
    <x v="2"/>
    <n v="29.419589327093"/>
    <n v="29.419589327093"/>
    <n v="2.9419589327093E+16"/>
    <x v="5"/>
    <n v="7787"/>
    <s v="No"/>
    <x v="0"/>
    <n v="2635.3401719220801"/>
    <n v="2.63534017192208E+16"/>
    <n v="24.494015988618401"/>
    <n v="2449401598861840"/>
    <x v="117"/>
    <n v="97.6"/>
  </r>
  <r>
    <x v="4"/>
    <n v="50"/>
    <x v="0"/>
    <x v="0"/>
    <x v="3"/>
    <x v="3"/>
    <x v="1"/>
    <x v="7777"/>
    <x v="0"/>
    <x v="1"/>
    <n v="29.406553394139003"/>
    <n v="2.9406553394139001"/>
    <n v="2940655339413900"/>
    <x v="5"/>
    <n v="7788"/>
    <s v="No"/>
    <x v="0"/>
    <n v="2191.12905293113"/>
    <n v="2.19112905293113E+16"/>
    <n v="209.11055645422201"/>
    <n v="2.09110556454222E+16"/>
    <x v="13"/>
    <n v="97.3"/>
  </r>
  <r>
    <x v="4"/>
    <n v="46"/>
    <x v="1"/>
    <x v="9"/>
    <x v="1"/>
    <x v="0"/>
    <x v="1"/>
    <x v="7778"/>
    <x v="0"/>
    <x v="0"/>
    <n v="29.391565492366702"/>
    <n v="2.93915654923667"/>
    <n v="2939156549236670"/>
    <x v="5"/>
    <n v="7789"/>
    <s v="No"/>
    <x v="0"/>
    <n v="1850.30975544274"/>
    <n v="1.85030975544274E+16"/>
    <n v="19.635120007784501"/>
    <n v="1963512000778450"/>
    <x v="223"/>
    <n v="92"/>
  </r>
  <r>
    <x v="4"/>
    <n v="60"/>
    <x v="0"/>
    <x v="2"/>
    <x v="1"/>
    <x v="2"/>
    <x v="0"/>
    <x v="7779"/>
    <x v="1"/>
    <x v="0"/>
    <n v="29.372086651719499"/>
    <n v="29.372086651719499"/>
    <n v="2.93720866517195E+16"/>
    <x v="5"/>
    <n v="7790"/>
    <s v="No"/>
    <x v="0"/>
    <n v="1845.6863007541499"/>
    <n v="1.84568630075415E+16"/>
    <n v="217.67299183107599"/>
    <n v="2.17672991831076E+16"/>
    <x v="260"/>
    <n v="93.8"/>
  </r>
  <r>
    <x v="4"/>
    <n v="53"/>
    <x v="1"/>
    <x v="4"/>
    <x v="1"/>
    <x v="0"/>
    <x v="1"/>
    <x v="7780"/>
    <x v="0"/>
    <x v="1"/>
    <n v="29.3648261947748"/>
    <n v="29.3648261947748"/>
    <n v="2.93648261947748E+16"/>
    <x v="5"/>
    <n v="7791"/>
    <s v="No"/>
    <x v="0"/>
    <n v="195.45993265787101"/>
    <n v="1954599326578710"/>
    <n v="19.7528825101252"/>
    <n v="1975288251012520"/>
    <x v="98"/>
    <n v="88.2"/>
  </r>
  <r>
    <x v="4"/>
    <n v="66"/>
    <x v="0"/>
    <x v="9"/>
    <x v="0"/>
    <x v="3"/>
    <x v="3"/>
    <x v="7781"/>
    <x v="0"/>
    <x v="1"/>
    <n v="29.364365779354099"/>
    <n v="29.364365779354099"/>
    <n v="2.93643657793541E+16"/>
    <x v="5"/>
    <n v="7792"/>
    <s v="Si"/>
    <x v="1"/>
    <n v="227.904174731529"/>
    <n v="2279041747315290"/>
    <n v="3.0000000000000001E-12"/>
    <n v="300"/>
    <x v="310"/>
    <n v="99.5"/>
  </r>
  <r>
    <x v="4"/>
    <n v="58"/>
    <x v="1"/>
    <x v="0"/>
    <x v="1"/>
    <x v="0"/>
    <x v="0"/>
    <x v="7782"/>
    <x v="0"/>
    <x v="3"/>
    <n v="29.342447729928502"/>
    <n v="29.342447729928502"/>
    <n v="2.93424477299285E+16"/>
    <x v="5"/>
    <n v="7793"/>
    <s v="No"/>
    <x v="0"/>
    <n v="2202.4402512957499"/>
    <n v="2.20244025129575E+16"/>
    <n v="246.1205420448"/>
    <n v="2.461205420448E+16"/>
    <x v="391"/>
    <n v="91"/>
  </r>
  <r>
    <x v="4"/>
    <n v="57"/>
    <x v="1"/>
    <x v="5"/>
    <x v="1"/>
    <x v="0"/>
    <x v="0"/>
    <x v="7783"/>
    <x v="0"/>
    <x v="2"/>
    <n v="29.333075125520601"/>
    <n v="2.93330751255206"/>
    <n v="2933307512552060"/>
    <x v="5"/>
    <n v="7794"/>
    <s v="No"/>
    <x v="0"/>
    <n v="22.803762079346601"/>
    <n v="228037620793466"/>
    <n v="253.442702981043"/>
    <n v="2.53442702981043E+16"/>
    <x v="381"/>
    <n v="97.3"/>
  </r>
  <r>
    <x v="4"/>
    <n v="40"/>
    <x v="1"/>
    <x v="2"/>
    <x v="1"/>
    <x v="1"/>
    <x v="2"/>
    <x v="7784"/>
    <x v="1"/>
    <x v="0"/>
    <n v="29.327572543507799"/>
    <n v="29.327572543507799"/>
    <n v="2.93275725435078E+16"/>
    <x v="5"/>
    <n v="7795"/>
    <s v="No"/>
    <x v="0"/>
    <n v="2058.72771049741"/>
    <n v="2.05872771049741E+16"/>
    <n v="251.98962387875801"/>
    <n v="2.51989623878758E+16"/>
    <x v="110"/>
    <n v="89.7"/>
  </r>
  <r>
    <x v="4"/>
    <n v="69"/>
    <x v="1"/>
    <x v="8"/>
    <x v="3"/>
    <x v="3"/>
    <x v="3"/>
    <x v="7785"/>
    <x v="1"/>
    <x v="3"/>
    <n v="29.327372334334999"/>
    <n v="2.9327372334335002E-2"/>
    <n v="29327372334335"/>
    <x v="5"/>
    <n v="7796"/>
    <s v="Si"/>
    <x v="1"/>
    <n v="2244.4129967056201"/>
    <n v="2.24441299670562E+16"/>
    <n v="234.81164494893099"/>
    <n v="2.34811644948931E+16"/>
    <x v="132"/>
    <n v="95.6"/>
  </r>
  <r>
    <x v="4"/>
    <n v="60"/>
    <x v="1"/>
    <x v="1"/>
    <x v="1"/>
    <x v="0"/>
    <x v="0"/>
    <x v="7786"/>
    <x v="1"/>
    <x v="3"/>
    <n v="29.318746004787201"/>
    <n v="29.318746004787201"/>
    <n v="2.93187460047872E+16"/>
    <x v="5"/>
    <n v="7797"/>
    <s v="No"/>
    <x v="0"/>
    <n v="2198.99700758984"/>
    <n v="2.19899700758984E+16"/>
    <n v="259.72900247007198"/>
    <n v="2.59729002470072E+16"/>
    <x v="358"/>
    <n v="93.1"/>
  </r>
  <r>
    <x v="4"/>
    <n v="60"/>
    <x v="1"/>
    <x v="2"/>
    <x v="1"/>
    <x v="0"/>
    <x v="0"/>
    <x v="7787"/>
    <x v="1"/>
    <x v="3"/>
    <n v="29.304708468283899"/>
    <n v="29.304708468283899"/>
    <n v="2.93047084682839E+16"/>
    <x v="5"/>
    <n v="7798"/>
    <s v="No"/>
    <x v="0"/>
    <n v="212.13851107629401"/>
    <n v="2121385110762940"/>
    <n v="19.6647672564246"/>
    <n v="1966476725642460"/>
    <x v="19"/>
    <n v="86.7"/>
  </r>
  <r>
    <x v="4"/>
    <n v="62"/>
    <x v="1"/>
    <x v="7"/>
    <x v="3"/>
    <x v="0"/>
    <x v="0"/>
    <x v="7788"/>
    <x v="1"/>
    <x v="3"/>
    <n v="29.292061966431898"/>
    <n v="29.292061966431898"/>
    <n v="2.92920619664319E+16"/>
    <x v="5"/>
    <n v="7799"/>
    <s v="No"/>
    <x v="0"/>
    <n v="1983.92733351777"/>
    <n v="1.98392733351777E+16"/>
    <n v="240.399489950933"/>
    <n v="2.40399489950933E+16"/>
    <x v="146"/>
    <n v="89.5"/>
  </r>
  <r>
    <x v="4"/>
    <n v="63"/>
    <x v="0"/>
    <x v="8"/>
    <x v="1"/>
    <x v="3"/>
    <x v="0"/>
    <x v="7789"/>
    <x v="0"/>
    <x v="3"/>
    <n v="29.2792500491543"/>
    <n v="29.2792500491543"/>
    <n v="2.92792500491543E+16"/>
    <x v="5"/>
    <n v="7800"/>
    <s v="No"/>
    <x v="0"/>
    <n v="2104.9650176135601"/>
    <n v="2.10496501761356E+16"/>
    <n v="225.03744065607401"/>
    <n v="2.25037440656074E+16"/>
    <x v="112"/>
    <n v="85.3"/>
  </r>
  <r>
    <x v="4"/>
    <n v="64"/>
    <x v="1"/>
    <x v="2"/>
    <x v="1"/>
    <x v="1"/>
    <x v="0"/>
    <x v="7790"/>
    <x v="1"/>
    <x v="3"/>
    <n v="29.265712071627902"/>
    <n v="2.9265712071627901"/>
    <n v="2926571207162790"/>
    <x v="5"/>
    <n v="7801"/>
    <s v="No"/>
    <x v="0"/>
    <n v="216.86113446388899"/>
    <n v="2168611344638890"/>
    <n v="19.5659000150651"/>
    <n v="1956590001506510"/>
    <x v="336"/>
    <n v="91.4"/>
  </r>
  <r>
    <x v="4"/>
    <n v="53"/>
    <x v="1"/>
    <x v="0"/>
    <x v="3"/>
    <x v="0"/>
    <x v="1"/>
    <x v="7791"/>
    <x v="1"/>
    <x v="1"/>
    <n v="29.232366978995898"/>
    <n v="29.232366978995898"/>
    <n v="2.92323669789959E+16"/>
    <x v="5"/>
    <n v="7802"/>
    <s v="No"/>
    <x v="0"/>
    <n v="203.59014585124399"/>
    <n v="2035901458512440"/>
    <n v="203.38478571799001"/>
    <n v="2.0338478571799E+16"/>
    <x v="106"/>
    <n v="92.8"/>
  </r>
  <r>
    <x v="4"/>
    <n v="50"/>
    <x v="0"/>
    <x v="16"/>
    <x v="3"/>
    <x v="1"/>
    <x v="1"/>
    <x v="7792"/>
    <x v="1"/>
    <x v="0"/>
    <n v="29.223844826653199"/>
    <n v="2.9223844826653198"/>
    <n v="2922384482665320"/>
    <x v="5"/>
    <n v="7803"/>
    <s v="No"/>
    <x v="0"/>
    <n v="1844.4523570408301"/>
    <n v="1.84445235704083E+16"/>
    <n v="209.96315877372399"/>
    <n v="2.09963158773724E+16"/>
    <x v="90"/>
    <n v="88.8"/>
  </r>
  <r>
    <x v="4"/>
    <n v="58"/>
    <x v="1"/>
    <x v="1"/>
    <x v="1"/>
    <x v="2"/>
    <x v="0"/>
    <x v="7793"/>
    <x v="1"/>
    <x v="3"/>
    <n v="29.217777480728"/>
    <n v="29.217777480728"/>
    <n v="2.9217777480728E+16"/>
    <x v="5"/>
    <n v="7804"/>
    <s v="No"/>
    <x v="0"/>
    <n v="1829.8129474002001"/>
    <n v="1.8298129474002E+16"/>
    <n v="217.87300342047899"/>
    <n v="2.17873003420479E+16"/>
    <x v="319"/>
    <n v="91.2"/>
  </r>
  <r>
    <x v="4"/>
    <n v="49"/>
    <x v="1"/>
    <x v="5"/>
    <x v="1"/>
    <x v="3"/>
    <x v="1"/>
    <x v="7794"/>
    <x v="0"/>
    <x v="0"/>
    <n v="29.213881198642"/>
    <n v="29.213881198642"/>
    <n v="2.9213881198642E+16"/>
    <x v="5"/>
    <n v="7805"/>
    <s v="No"/>
    <x v="0"/>
    <n v="2199.9686614853099"/>
    <n v="2.19996866148531E+16"/>
    <n v="245.444839757072"/>
    <n v="2.45444839757072E+16"/>
    <x v="149"/>
    <n v="89.3"/>
  </r>
  <r>
    <x v="4"/>
    <n v="57"/>
    <x v="1"/>
    <x v="2"/>
    <x v="2"/>
    <x v="0"/>
    <x v="0"/>
    <x v="7795"/>
    <x v="0"/>
    <x v="1"/>
    <n v="29.208319471836401"/>
    <n v="2.9208319471836401"/>
    <n v="2920831947183640"/>
    <x v="5"/>
    <n v="7806"/>
    <s v="No"/>
    <x v="0"/>
    <n v="2112.9850092423599"/>
    <n v="2.11298500924236E+16"/>
    <n v="234.432166153834"/>
    <n v="2.34432166153834E+16"/>
    <x v="346"/>
    <n v="97.2"/>
  </r>
  <r>
    <x v="4"/>
    <n v="70"/>
    <x v="0"/>
    <x v="13"/>
    <x v="1"/>
    <x v="3"/>
    <x v="3"/>
    <x v="7796"/>
    <x v="1"/>
    <x v="3"/>
    <n v="29.201453010791798"/>
    <n v="29.201453010791798"/>
    <n v="2.92014530107918E+16"/>
    <x v="5"/>
    <n v="7807"/>
    <s v="No"/>
    <x v="0"/>
    <n v="238.52736682570099"/>
    <n v="2385273668257010"/>
    <n v="24.0610715064686"/>
    <n v="2406107150646860"/>
    <x v="464"/>
    <n v="103.5"/>
  </r>
  <r>
    <x v="4"/>
    <n v="60"/>
    <x v="0"/>
    <x v="8"/>
    <x v="0"/>
    <x v="0"/>
    <x v="0"/>
    <x v="7797"/>
    <x v="0"/>
    <x v="1"/>
    <n v="29.1690569353208"/>
    <n v="2.9169056935320801"/>
    <n v="2916905693532080"/>
    <x v="5"/>
    <n v="7808"/>
    <s v="No"/>
    <x v="0"/>
    <n v="218.97856532329399"/>
    <n v="2189785653232940"/>
    <n v="250.41156762865501"/>
    <n v="2.50411567628655E+16"/>
    <x v="314"/>
    <n v="99"/>
  </r>
  <r>
    <x v="4"/>
    <n v="45"/>
    <x v="1"/>
    <x v="5"/>
    <x v="2"/>
    <x v="3"/>
    <x v="1"/>
    <x v="7798"/>
    <x v="0"/>
    <x v="1"/>
    <n v="29.1586389179229"/>
    <n v="29.1586389179229"/>
    <n v="2.91586389179229E+16"/>
    <x v="5"/>
    <n v="7809"/>
    <s v="No"/>
    <x v="0"/>
    <n v="2085.2350741006899"/>
    <n v="2.08523507410069E+16"/>
    <n v="23.113604227727699"/>
    <n v="2311360422772770"/>
    <x v="314"/>
    <n v="88.1"/>
  </r>
  <r>
    <x v="4"/>
    <n v="58"/>
    <x v="1"/>
    <x v="6"/>
    <x v="1"/>
    <x v="0"/>
    <x v="0"/>
    <x v="7799"/>
    <x v="0"/>
    <x v="1"/>
    <n v="29.120822855908699"/>
    <n v="2.9120822855908699"/>
    <n v="2912082285590870"/>
    <x v="5"/>
    <n v="7810"/>
    <s v="No"/>
    <x v="0"/>
    <n v="2071.5299230995402"/>
    <n v="2.07152992309954E+16"/>
    <n v="223.91597983126499"/>
    <n v="2.23915979831265E+16"/>
    <x v="191"/>
    <n v="98"/>
  </r>
  <r>
    <x v="4"/>
    <n v="44"/>
    <x v="0"/>
    <x v="2"/>
    <x v="1"/>
    <x v="0"/>
    <x v="2"/>
    <x v="7800"/>
    <x v="1"/>
    <x v="3"/>
    <n v="29.095235925685799"/>
    <n v="2.9095235925685801"/>
    <n v="2909523592568580"/>
    <x v="5"/>
    <n v="7811"/>
    <s v="No"/>
    <x v="0"/>
    <n v="2084.4891899613799"/>
    <n v="2.08448918996138E+16"/>
    <n v="2.4935337078619702"/>
    <n v="249353370786197"/>
    <x v="109"/>
    <n v="90.3"/>
  </r>
  <r>
    <x v="4"/>
    <n v="61"/>
    <x v="0"/>
    <x v="11"/>
    <x v="1"/>
    <x v="1"/>
    <x v="0"/>
    <x v="7801"/>
    <x v="1"/>
    <x v="1"/>
    <n v="29.087676044079199"/>
    <n v="29.087676044079199"/>
    <n v="2.90876760440792E+16"/>
    <x v="5"/>
    <n v="7812"/>
    <s v="No"/>
    <x v="0"/>
    <n v="193.62491862488901"/>
    <n v="1936249186248890"/>
    <n v="20.856875883715698"/>
    <n v="2085687588371570"/>
    <x v="418"/>
    <n v="97"/>
  </r>
  <r>
    <x v="4"/>
    <n v="59"/>
    <x v="0"/>
    <x v="5"/>
    <x v="2"/>
    <x v="2"/>
    <x v="0"/>
    <x v="7802"/>
    <x v="1"/>
    <x v="2"/>
    <n v="29.050481487401999"/>
    <n v="2.9050481487402"/>
    <n v="2905048148740200"/>
    <x v="5"/>
    <n v="7813"/>
    <s v="No"/>
    <x v="0"/>
    <n v="2076.5586082387599"/>
    <n v="2.07655860823876E+16"/>
    <n v="244.55388325993701"/>
    <n v="2.44553883259937E+16"/>
    <x v="312"/>
    <n v="94"/>
  </r>
  <r>
    <x v="4"/>
    <n v="61"/>
    <x v="0"/>
    <x v="9"/>
    <x v="3"/>
    <x v="0"/>
    <x v="0"/>
    <x v="7803"/>
    <x v="1"/>
    <x v="3"/>
    <n v="29.044484065637501"/>
    <n v="29.044484065637501"/>
    <n v="2.90444840656375E+16"/>
    <x v="5"/>
    <n v="7814"/>
    <s v="No"/>
    <x v="0"/>
    <n v="2079.3886853978001"/>
    <n v="2.0793886853978E+16"/>
    <n v="21.5367867666336"/>
    <n v="2153678676663360"/>
    <x v="50"/>
    <n v="91.5"/>
  </r>
  <r>
    <x v="4"/>
    <n v="56"/>
    <x v="1"/>
    <x v="0"/>
    <x v="2"/>
    <x v="0"/>
    <x v="0"/>
    <x v="7804"/>
    <x v="0"/>
    <x v="1"/>
    <n v="29.043865789561298"/>
    <n v="29.043865789561298"/>
    <n v="2.90438657895613E+16"/>
    <x v="5"/>
    <n v="7815"/>
    <s v="Si"/>
    <x v="1"/>
    <n v="2211.5413870468201"/>
    <n v="2.21154138704682E+16"/>
    <n v="230.39433093824101"/>
    <n v="2.30394330938241E+16"/>
    <x v="359"/>
    <n v="99.7"/>
  </r>
  <r>
    <x v="4"/>
    <n v="51"/>
    <x v="1"/>
    <x v="1"/>
    <x v="0"/>
    <x v="3"/>
    <x v="1"/>
    <x v="7805"/>
    <x v="0"/>
    <x v="2"/>
    <n v="29.041418267021999"/>
    <n v="29.041418267021999"/>
    <n v="2.9041418267022E+16"/>
    <x v="5"/>
    <n v="7816"/>
    <s v="No"/>
    <x v="0"/>
    <n v="2118.7605648144599"/>
    <n v="2.11876056481446E+16"/>
    <n v="28.359431455169599"/>
    <n v="2835943145516960"/>
    <x v="177"/>
    <n v="97.6"/>
  </r>
  <r>
    <x v="4"/>
    <n v="60"/>
    <x v="1"/>
    <x v="9"/>
    <x v="3"/>
    <x v="2"/>
    <x v="0"/>
    <x v="7806"/>
    <x v="1"/>
    <x v="2"/>
    <n v="29.0389303689347"/>
    <n v="29.0389303689347"/>
    <n v="2.90389303689347E+16"/>
    <x v="5"/>
    <n v="7817"/>
    <s v="No"/>
    <x v="0"/>
    <n v="2014.02083954623"/>
    <n v="2.01402083954623E+16"/>
    <n v="236.334709200183"/>
    <n v="2.36334709200183E+16"/>
    <x v="53"/>
    <n v="95.5"/>
  </r>
  <r>
    <x v="4"/>
    <n v="44"/>
    <x v="1"/>
    <x v="0"/>
    <x v="1"/>
    <x v="0"/>
    <x v="2"/>
    <x v="7807"/>
    <x v="0"/>
    <x v="3"/>
    <n v="29.0372934895009"/>
    <n v="2.9037293489500899"/>
    <n v="2903729348950090"/>
    <x v="5"/>
    <n v="7818"/>
    <s v="No"/>
    <x v="0"/>
    <n v="2030.37510995148"/>
    <n v="2.03037510995148E+16"/>
    <n v="22.6220824269469"/>
    <n v="2262208242694690"/>
    <x v="164"/>
    <n v="89.6"/>
  </r>
  <r>
    <x v="4"/>
    <n v="52"/>
    <x v="0"/>
    <x v="0"/>
    <x v="1"/>
    <x v="2"/>
    <x v="1"/>
    <x v="7808"/>
    <x v="2"/>
    <x v="1"/>
    <n v="29.017215173375401"/>
    <n v="29.017215173375401"/>
    <n v="2.90172151733754E+16"/>
    <x v="5"/>
    <n v="7819"/>
    <s v="No"/>
    <x v="0"/>
    <n v="1865.9456655126301"/>
    <n v="1.86594566551263E+16"/>
    <n v="14.7270844423218"/>
    <n v="1472708444232180"/>
    <x v="107"/>
    <n v="85"/>
  </r>
  <r>
    <x v="4"/>
    <n v="38"/>
    <x v="0"/>
    <x v="0"/>
    <x v="1"/>
    <x v="2"/>
    <x v="2"/>
    <x v="7809"/>
    <x v="1"/>
    <x v="2"/>
    <n v="29.002334532917001"/>
    <n v="29.002334532917001"/>
    <n v="2.9002334532917E+16"/>
    <x v="5"/>
    <n v="7820"/>
    <s v="No"/>
    <x v="0"/>
    <n v="195.091032527019"/>
    <n v="1950910325270190"/>
    <n v="185.435395149295"/>
    <n v="1.85435395149295E+16"/>
    <x v="230"/>
    <n v="78.5"/>
  </r>
  <r>
    <x v="4"/>
    <n v="55"/>
    <x v="0"/>
    <x v="9"/>
    <x v="2"/>
    <x v="2"/>
    <x v="0"/>
    <x v="7810"/>
    <x v="1"/>
    <x v="3"/>
    <n v="29.0012930241828"/>
    <n v="29.0012930241828"/>
    <n v="2.90012930241828E+16"/>
    <x v="5"/>
    <n v="7821"/>
    <s v="No"/>
    <x v="0"/>
    <n v="202.23922044193301"/>
    <n v="2022392204419330"/>
    <n v="200.40075405955"/>
    <n v="2.0040075405955E+16"/>
    <x v="186"/>
    <n v="94"/>
  </r>
  <r>
    <x v="4"/>
    <n v="66"/>
    <x v="0"/>
    <x v="0"/>
    <x v="0"/>
    <x v="3"/>
    <x v="3"/>
    <x v="7811"/>
    <x v="0"/>
    <x v="0"/>
    <n v="28.925974833052699"/>
    <n v="2.8925974833052699"/>
    <n v="2892597483305270"/>
    <x v="5"/>
    <n v="7822"/>
    <s v="Si"/>
    <x v="1"/>
    <n v="2272.67482626419"/>
    <n v="2.27267482626419E+16"/>
    <n v="223.00027569515299"/>
    <n v="2.23000275695153E+16"/>
    <x v="122"/>
    <n v="102.4"/>
  </r>
  <r>
    <x v="4"/>
    <n v="60"/>
    <x v="0"/>
    <x v="2"/>
    <x v="1"/>
    <x v="3"/>
    <x v="0"/>
    <x v="7812"/>
    <x v="0"/>
    <x v="3"/>
    <n v="28.924660091098001"/>
    <n v="28.924660091098001"/>
    <n v="2.8924660091098E+16"/>
    <x v="5"/>
    <n v="7823"/>
    <s v="No"/>
    <x v="0"/>
    <n v="2153.1743459976001"/>
    <n v="2.1531743459976E+16"/>
    <n v="257.20927095286498"/>
    <n v="2.57209270952865E+16"/>
    <x v="376"/>
    <n v="92.9"/>
  </r>
  <r>
    <x v="4"/>
    <n v="57"/>
    <x v="0"/>
    <x v="2"/>
    <x v="1"/>
    <x v="2"/>
    <x v="0"/>
    <x v="7813"/>
    <x v="1"/>
    <x v="3"/>
    <n v="28.914752440792"/>
    <n v="28.914752440792"/>
    <n v="2.8914752440792E+16"/>
    <x v="5"/>
    <n v="7824"/>
    <s v="No"/>
    <x v="0"/>
    <n v="197.08651812753001"/>
    <n v="1970865181275300"/>
    <n v="190.355602018192"/>
    <n v="1.90355602018192E+16"/>
    <x v="347"/>
    <n v="91.4"/>
  </r>
  <r>
    <x v="4"/>
    <n v="65"/>
    <x v="1"/>
    <x v="6"/>
    <x v="2"/>
    <x v="3"/>
    <x v="3"/>
    <x v="7814"/>
    <x v="1"/>
    <x v="3"/>
    <n v="28.906379328266397"/>
    <n v="2.8906379328266398"/>
    <n v="2890637932826640"/>
    <x v="5"/>
    <n v="7825"/>
    <s v="Si"/>
    <x v="1"/>
    <n v="2222.4617938328702"/>
    <n v="2.22246179383287E+16"/>
    <n v="27.873629899734201"/>
    <n v="2787362989973420"/>
    <x v="163"/>
    <n v="99.7"/>
  </r>
  <r>
    <x v="4"/>
    <n v="57"/>
    <x v="1"/>
    <x v="2"/>
    <x v="1"/>
    <x v="0"/>
    <x v="0"/>
    <x v="7815"/>
    <x v="1"/>
    <x v="1"/>
    <n v="28.902745582577701"/>
    <n v="28.902745582577701"/>
    <n v="2.89027455825777E+16"/>
    <x v="5"/>
    <n v="7826"/>
    <s v="No"/>
    <x v="0"/>
    <n v="2124.48522076989"/>
    <n v="2.12448522076989E+16"/>
    <n v="188.61996702974099"/>
    <n v="1.88619967029741E+16"/>
    <x v="20"/>
    <n v="93.9"/>
  </r>
  <r>
    <x v="4"/>
    <n v="54"/>
    <x v="0"/>
    <x v="0"/>
    <x v="1"/>
    <x v="2"/>
    <x v="1"/>
    <x v="7816"/>
    <x v="1"/>
    <x v="1"/>
    <n v="28.7995916899953"/>
    <n v="2.8799591689995299"/>
    <n v="2879959168999530"/>
    <x v="5"/>
    <n v="7827"/>
    <s v="Si"/>
    <x v="1"/>
    <n v="2066.8602299842901"/>
    <n v="2.06686022998429E+16"/>
    <n v="21.673791394310399"/>
    <n v="2167379139431040"/>
    <x v="101"/>
    <n v="92.2"/>
  </r>
  <r>
    <x v="4"/>
    <n v="56"/>
    <x v="1"/>
    <x v="13"/>
    <x v="1"/>
    <x v="2"/>
    <x v="0"/>
    <x v="7817"/>
    <x v="1"/>
    <x v="0"/>
    <n v="28.772000824129801"/>
    <n v="28.772000824129801"/>
    <n v="2.87720008241298E+16"/>
    <x v="5"/>
    <n v="7828"/>
    <s v="No"/>
    <x v="0"/>
    <n v="2118.8944993213199"/>
    <n v="2.11889449932132E+16"/>
    <n v="211.23087925676501"/>
    <n v="2.11230879256765E+16"/>
    <x v="62"/>
    <n v="90"/>
  </r>
  <r>
    <x v="4"/>
    <n v="55"/>
    <x v="0"/>
    <x v="5"/>
    <x v="2"/>
    <x v="2"/>
    <x v="0"/>
    <x v="7818"/>
    <x v="1"/>
    <x v="1"/>
    <n v="28.7604375776837"/>
    <n v="2.87604375776837"/>
    <n v="2876043757768370"/>
    <x v="5"/>
    <n v="7829"/>
    <s v="No"/>
    <x v="0"/>
    <n v="1966.34734471262"/>
    <n v="1.96634734471262E+16"/>
    <n v="205.31344957732301"/>
    <n v="2.05313449577323E+16"/>
    <x v="67"/>
    <n v="93.6"/>
  </r>
  <r>
    <x v="4"/>
    <n v="68"/>
    <x v="1"/>
    <x v="5"/>
    <x v="1"/>
    <x v="0"/>
    <x v="3"/>
    <x v="7819"/>
    <x v="1"/>
    <x v="1"/>
    <n v="28.7180213574965"/>
    <n v="2.8718021357496499"/>
    <n v="2871802135749650"/>
    <x v="5"/>
    <n v="7830"/>
    <s v="No"/>
    <x v="0"/>
    <n v="1977.02463733589"/>
    <n v="1.97702463733589E+16"/>
    <n v="219.47947463396099"/>
    <n v="2.19479474633961E+16"/>
    <x v="460"/>
    <n v="91.6"/>
  </r>
  <r>
    <x v="4"/>
    <n v="63"/>
    <x v="0"/>
    <x v="5"/>
    <x v="2"/>
    <x v="3"/>
    <x v="0"/>
    <x v="7820"/>
    <x v="0"/>
    <x v="1"/>
    <n v="28.713105425334"/>
    <n v="28.713105425334"/>
    <n v="2.8713105425334E+16"/>
    <x v="5"/>
    <n v="7831"/>
    <s v="No"/>
    <x v="0"/>
    <n v="2139.58584507766"/>
    <n v="2.13958584507766E+16"/>
    <n v="245.351537958607"/>
    <n v="2.45351537958607E+16"/>
    <x v="16"/>
    <n v="95.1"/>
  </r>
  <r>
    <x v="4"/>
    <n v="63"/>
    <x v="0"/>
    <x v="2"/>
    <x v="1"/>
    <x v="2"/>
    <x v="0"/>
    <x v="7821"/>
    <x v="1"/>
    <x v="1"/>
    <n v="28.6806846212422"/>
    <n v="28.6806846212422"/>
    <n v="2.86806846212422E+16"/>
    <x v="5"/>
    <n v="7832"/>
    <s v="No"/>
    <x v="0"/>
    <n v="1974.26457730068"/>
    <n v="1.97426457730068E+16"/>
    <n v="223.35591015169899"/>
    <n v="2.23355910151699E+16"/>
    <x v="180"/>
    <n v="94.4"/>
  </r>
  <r>
    <x v="4"/>
    <n v="62"/>
    <x v="0"/>
    <x v="2"/>
    <x v="2"/>
    <x v="2"/>
    <x v="0"/>
    <x v="7822"/>
    <x v="1"/>
    <x v="1"/>
    <n v="28.666712731813902"/>
    <n v="2.8666712731813901"/>
    <n v="2866671273181390"/>
    <x v="5"/>
    <n v="7833"/>
    <s v="No"/>
    <x v="0"/>
    <n v="1817.5049384503"/>
    <n v="1.8175049384503E+16"/>
    <n v="198.20447357928799"/>
    <n v="1.98204473579288E+16"/>
    <x v="167"/>
    <n v="90.1"/>
  </r>
  <r>
    <x v="4"/>
    <n v="63"/>
    <x v="0"/>
    <x v="11"/>
    <x v="1"/>
    <x v="3"/>
    <x v="0"/>
    <x v="7823"/>
    <x v="1"/>
    <x v="3"/>
    <n v="28.6187944077592"/>
    <n v="28.6187944077592"/>
    <n v="2.86187944077592E+16"/>
    <x v="5"/>
    <n v="7834"/>
    <s v="No"/>
    <x v="0"/>
    <n v="219.59334324465101"/>
    <n v="2195933432446510"/>
    <n v="197.71014309872299"/>
    <n v="1.97710143098723E+16"/>
    <x v="75"/>
    <n v="93.2"/>
  </r>
  <r>
    <x v="4"/>
    <n v="54"/>
    <x v="1"/>
    <x v="9"/>
    <x v="1"/>
    <x v="0"/>
    <x v="1"/>
    <x v="7824"/>
    <x v="1"/>
    <x v="1"/>
    <n v="28.611929061586402"/>
    <n v="28.611929061586402"/>
    <n v="2.86119290615864E+16"/>
    <x v="5"/>
    <n v="7835"/>
    <s v="No"/>
    <x v="0"/>
    <n v="181.817568674065"/>
    <n v="1818175686740650"/>
    <n v="23.404801548740899"/>
    <n v="2340480154874090"/>
    <x v="151"/>
    <n v="85.4"/>
  </r>
  <r>
    <x v="4"/>
    <n v="67"/>
    <x v="0"/>
    <x v="0"/>
    <x v="2"/>
    <x v="0"/>
    <x v="3"/>
    <x v="7825"/>
    <x v="0"/>
    <x v="3"/>
    <n v="28.588542626894998"/>
    <n v="28.588542626894998"/>
    <n v="2.8588542626895E+16"/>
    <x v="5"/>
    <n v="7836"/>
    <s v="No"/>
    <x v="0"/>
    <n v="177.910568481312"/>
    <n v="1779105684813120"/>
    <n v="223.27279194100799"/>
    <n v="2.23272791941008E+16"/>
    <x v="214"/>
    <n v="100.2"/>
  </r>
  <r>
    <x v="4"/>
    <n v="52"/>
    <x v="1"/>
    <x v="1"/>
    <x v="1"/>
    <x v="3"/>
    <x v="1"/>
    <x v="7826"/>
    <x v="1"/>
    <x v="3"/>
    <n v="28.582066066233903"/>
    <n v="2.8582066066233902"/>
    <n v="2858206606623390"/>
    <x v="5"/>
    <n v="7837"/>
    <s v="No"/>
    <x v="0"/>
    <n v="1968.0613225218201"/>
    <n v="1.96806132252182E+16"/>
    <n v="2.5074648855807702"/>
    <n v="250746488558077"/>
    <x v="205"/>
    <n v="91.7"/>
  </r>
  <r>
    <x v="4"/>
    <n v="58"/>
    <x v="0"/>
    <x v="5"/>
    <x v="1"/>
    <x v="3"/>
    <x v="0"/>
    <x v="7827"/>
    <x v="1"/>
    <x v="3"/>
    <n v="28.566368219162399"/>
    <n v="28.566368219162399"/>
    <n v="2.85663682191624E+16"/>
    <x v="5"/>
    <n v="7838"/>
    <s v="No"/>
    <x v="0"/>
    <n v="1891.5218811765101"/>
    <n v="1.89152188117651E+16"/>
    <n v="19.3395785017318"/>
    <n v="1933957850173180"/>
    <x v="262"/>
    <n v="95.4"/>
  </r>
  <r>
    <x v="4"/>
    <n v="37"/>
    <x v="1"/>
    <x v="0"/>
    <x v="1"/>
    <x v="0"/>
    <x v="2"/>
    <x v="7828"/>
    <x v="1"/>
    <x v="1"/>
    <n v="28.4865019905099"/>
    <n v="2.84865019905099"/>
    <n v="2848650199050990"/>
    <x v="5"/>
    <n v="7839"/>
    <s v="No"/>
    <x v="0"/>
    <n v="1810.0961694144701"/>
    <n v="1.81009616941447E+16"/>
    <n v="172.83317441727499"/>
    <n v="1.72833174417275E+16"/>
    <x v="616"/>
    <n v="85.7"/>
  </r>
  <r>
    <x v="4"/>
    <n v="53"/>
    <x v="1"/>
    <x v="1"/>
    <x v="1"/>
    <x v="2"/>
    <x v="1"/>
    <x v="7829"/>
    <x v="1"/>
    <x v="1"/>
    <n v="28.459621945942398"/>
    <n v="28.459621945942398"/>
    <n v="2.84596219459424E+16"/>
    <x v="5"/>
    <n v="7840"/>
    <s v="No"/>
    <x v="0"/>
    <n v="183.06415262140999"/>
    <n v="1830641526214100"/>
    <n v="221.437984398569"/>
    <n v="2.21437984398569E+16"/>
    <x v="2"/>
    <n v="87.4"/>
  </r>
  <r>
    <x v="4"/>
    <n v="58"/>
    <x v="1"/>
    <x v="2"/>
    <x v="1"/>
    <x v="2"/>
    <x v="0"/>
    <x v="7830"/>
    <x v="1"/>
    <x v="1"/>
    <n v="28.457883708241901"/>
    <n v="28.457883708241901"/>
    <n v="2.84578837082419E+16"/>
    <x v="5"/>
    <n v="7841"/>
    <s v="No"/>
    <x v="0"/>
    <n v="171.19783698707499"/>
    <n v="1711978369870750"/>
    <n v="228.34504386264899"/>
    <n v="2.28345043862649E+16"/>
    <x v="260"/>
    <n v="96"/>
  </r>
  <r>
    <x v="4"/>
    <n v="54"/>
    <x v="1"/>
    <x v="1"/>
    <x v="1"/>
    <x v="2"/>
    <x v="1"/>
    <x v="7831"/>
    <x v="0"/>
    <x v="2"/>
    <n v="28.451782069755598"/>
    <n v="28.451782069755598"/>
    <n v="2.84517820697556E+16"/>
    <x v="5"/>
    <n v="7842"/>
    <s v="No"/>
    <x v="0"/>
    <n v="2020.7502303694901"/>
    <n v="2.02075023036949E+16"/>
    <n v="22.472255110468701"/>
    <n v="2247225511046870"/>
    <x v="87"/>
    <n v="91.7"/>
  </r>
  <r>
    <x v="4"/>
    <n v="59"/>
    <x v="0"/>
    <x v="4"/>
    <x v="2"/>
    <x v="3"/>
    <x v="0"/>
    <x v="7832"/>
    <x v="0"/>
    <x v="3"/>
    <n v="28.423451924549102"/>
    <n v="2.8423451924549101"/>
    <n v="2842345192454910"/>
    <x v="5"/>
    <n v="7843"/>
    <s v="No"/>
    <x v="0"/>
    <n v="2032.80999150876"/>
    <n v="2.03280999150876E+16"/>
    <n v="212.794551325974"/>
    <n v="2.12794551325974E+16"/>
    <x v="189"/>
    <n v="93.9"/>
  </r>
  <r>
    <x v="4"/>
    <n v="56"/>
    <x v="1"/>
    <x v="6"/>
    <x v="1"/>
    <x v="0"/>
    <x v="0"/>
    <x v="7833"/>
    <x v="0"/>
    <x v="0"/>
    <n v="28.422954733175501"/>
    <n v="2.8422954733175501"/>
    <n v="2842295473317550"/>
    <x v="5"/>
    <n v="7844"/>
    <s v="No"/>
    <x v="0"/>
    <n v="212.878890632647"/>
    <n v="2128788906326470"/>
    <n v="222.14826286191399"/>
    <n v="2.22148262861914E+16"/>
    <x v="422"/>
    <n v="94.5"/>
  </r>
  <r>
    <x v="4"/>
    <n v="65"/>
    <x v="1"/>
    <x v="10"/>
    <x v="2"/>
    <x v="3"/>
    <x v="3"/>
    <x v="7834"/>
    <x v="0"/>
    <x v="3"/>
    <n v="28.422284106455603"/>
    <n v="2.8422284106455602"/>
    <n v="2842228410645560"/>
    <x v="5"/>
    <n v="7845"/>
    <s v="Si"/>
    <x v="1"/>
    <n v="2505.7046549404099"/>
    <n v="2.50570465494041E+16"/>
    <n v="282.09306656029003"/>
    <n v="2.8209306656029E+16"/>
    <x v="280"/>
    <n v="96.5"/>
  </r>
  <r>
    <x v="4"/>
    <n v="58"/>
    <x v="1"/>
    <x v="5"/>
    <x v="1"/>
    <x v="0"/>
    <x v="0"/>
    <x v="7835"/>
    <x v="0"/>
    <x v="1"/>
    <n v="28.418051445789999"/>
    <n v="28.418051445789999"/>
    <n v="2.841805144579E+16"/>
    <x v="5"/>
    <n v="7846"/>
    <s v="No"/>
    <x v="0"/>
    <n v="20.5646593622956"/>
    <n v="205646593622956"/>
    <n v="227.06664838034999"/>
    <n v="2.2706664838035E+16"/>
    <x v="73"/>
    <n v="86"/>
  </r>
  <r>
    <x v="4"/>
    <n v="63"/>
    <x v="1"/>
    <x v="16"/>
    <x v="1"/>
    <x v="3"/>
    <x v="0"/>
    <x v="7836"/>
    <x v="0"/>
    <x v="1"/>
    <n v="28.4143488152706"/>
    <n v="2.8414348815270598"/>
    <n v="2841434881527060"/>
    <x v="5"/>
    <n v="7847"/>
    <s v="No"/>
    <x v="0"/>
    <n v="2205.8525222020698"/>
    <n v="2.20585252220207E+16"/>
    <n v="249.069972976592"/>
    <n v="2.49069972976592E+16"/>
    <x v="286"/>
    <n v="91.6"/>
  </r>
  <r>
    <x v="4"/>
    <n v="67"/>
    <x v="0"/>
    <x v="9"/>
    <x v="2"/>
    <x v="3"/>
    <x v="3"/>
    <x v="7837"/>
    <x v="0"/>
    <x v="1"/>
    <n v="28.410734150155299"/>
    <n v="28.410734150155299"/>
    <n v="2.84107341501553E+16"/>
    <x v="5"/>
    <n v="7848"/>
    <s v="No"/>
    <x v="0"/>
    <n v="2018.6847079604099"/>
    <n v="2.01868470796041E+16"/>
    <n v="227.05005666177999"/>
    <n v="2.2705005666178E+16"/>
    <x v="7"/>
    <n v="99.8"/>
  </r>
  <r>
    <x v="4"/>
    <n v="63"/>
    <x v="1"/>
    <x v="10"/>
    <x v="1"/>
    <x v="1"/>
    <x v="0"/>
    <x v="7838"/>
    <x v="1"/>
    <x v="0"/>
    <n v="28.407856373587499"/>
    <n v="28.407856373587499"/>
    <n v="2.84078563735875E+16"/>
    <x v="5"/>
    <n v="7849"/>
    <s v="No"/>
    <x v="0"/>
    <n v="1805.7800877362299"/>
    <n v="1.80578008773623E+16"/>
    <n v="20.5928200539865"/>
    <n v="2059282005398650"/>
    <x v="78"/>
    <n v="91.8"/>
  </r>
  <r>
    <x v="4"/>
    <n v="65"/>
    <x v="1"/>
    <x v="5"/>
    <x v="0"/>
    <x v="3"/>
    <x v="3"/>
    <x v="7839"/>
    <x v="0"/>
    <x v="0"/>
    <n v="28.389600250382301"/>
    <n v="28.389600250382301"/>
    <n v="2.83896002503823E+16"/>
    <x v="5"/>
    <n v="7850"/>
    <s v="No"/>
    <x v="0"/>
    <n v="2283.6032640271001"/>
    <n v="2.2836032640271E+16"/>
    <n v="251.33895936642699"/>
    <n v="2.51338959366427E+16"/>
    <x v="441"/>
    <n v="97.1"/>
  </r>
  <r>
    <x v="4"/>
    <n v="63"/>
    <x v="0"/>
    <x v="5"/>
    <x v="1"/>
    <x v="1"/>
    <x v="0"/>
    <x v="7840"/>
    <x v="2"/>
    <x v="3"/>
    <n v="28.363200822046601"/>
    <n v="28.363200822046601"/>
    <n v="2.83632008220466E+16"/>
    <x v="5"/>
    <n v="7851"/>
    <s v="No"/>
    <x v="0"/>
    <n v="1815.99211134047"/>
    <n v="1.81599211134047E+16"/>
    <n v="233.64368397069299"/>
    <n v="2.33643683970693E+16"/>
    <x v="173"/>
    <n v="97.1"/>
  </r>
  <r>
    <x v="4"/>
    <n v="55"/>
    <x v="1"/>
    <x v="4"/>
    <x v="1"/>
    <x v="3"/>
    <x v="0"/>
    <x v="7841"/>
    <x v="0"/>
    <x v="3"/>
    <n v="28.345214866320202"/>
    <n v="2.8345214866320201"/>
    <n v="2834521486632020"/>
    <x v="5"/>
    <n v="7852"/>
    <s v="No"/>
    <x v="0"/>
    <n v="2160.81991342118"/>
    <n v="2.16081991342118E+16"/>
    <n v="251.29969973253301"/>
    <n v="2.51299699732533E+16"/>
    <x v="350"/>
    <n v="93.4"/>
  </r>
  <r>
    <x v="4"/>
    <n v="65"/>
    <x v="0"/>
    <x v="2"/>
    <x v="1"/>
    <x v="0"/>
    <x v="3"/>
    <x v="7842"/>
    <x v="1"/>
    <x v="1"/>
    <n v="28.319737559745001"/>
    <n v="28.319737559745001"/>
    <n v="2.8319737559745E+16"/>
    <x v="5"/>
    <n v="7853"/>
    <s v="No"/>
    <x v="0"/>
    <n v="1944.0293621703199"/>
    <n v="1.94402936217032E+16"/>
    <n v="20.200183417742501"/>
    <n v="2020018341774250"/>
    <x v="25"/>
    <n v="94.7"/>
  </r>
  <r>
    <x v="4"/>
    <n v="62"/>
    <x v="0"/>
    <x v="9"/>
    <x v="0"/>
    <x v="3"/>
    <x v="0"/>
    <x v="7843"/>
    <x v="1"/>
    <x v="0"/>
    <n v="28.236216303857599"/>
    <n v="28.236216303857599"/>
    <n v="2.82362163038576E+16"/>
    <x v="5"/>
    <n v="7854"/>
    <s v="No"/>
    <x v="0"/>
    <n v="2374.1045755383102"/>
    <n v="2.37410457553831E+16"/>
    <n v="26.789055922277601"/>
    <n v="2678905592227760"/>
    <x v="308"/>
    <n v="97.6"/>
  </r>
  <r>
    <x v="4"/>
    <n v="59"/>
    <x v="1"/>
    <x v="9"/>
    <x v="1"/>
    <x v="3"/>
    <x v="0"/>
    <x v="7844"/>
    <x v="1"/>
    <x v="3"/>
    <n v="28.224850753052699"/>
    <n v="2.8224850753052699"/>
    <n v="2822485075305270"/>
    <x v="5"/>
    <n v="7855"/>
    <s v="No"/>
    <x v="0"/>
    <n v="1849.0509279252001"/>
    <n v="1.8490509279252E+16"/>
    <n v="22.121002020911799"/>
    <n v="2212100202091180"/>
    <x v="215"/>
    <n v="87.7"/>
  </r>
  <r>
    <x v="4"/>
    <n v="62"/>
    <x v="0"/>
    <x v="7"/>
    <x v="1"/>
    <x v="1"/>
    <x v="0"/>
    <x v="7845"/>
    <x v="1"/>
    <x v="2"/>
    <n v="28.222106720406899"/>
    <n v="2.8222106720406899"/>
    <n v="2822210672040690"/>
    <x v="5"/>
    <n v="7856"/>
    <s v="No"/>
    <x v="0"/>
    <n v="216.493137092491"/>
    <n v="2164931370924910"/>
    <n v="22.8880294687625"/>
    <n v="2288802946876250"/>
    <x v="427"/>
    <n v="94.9"/>
  </r>
  <r>
    <x v="4"/>
    <n v="60"/>
    <x v="0"/>
    <x v="3"/>
    <x v="0"/>
    <x v="0"/>
    <x v="0"/>
    <x v="7846"/>
    <x v="1"/>
    <x v="0"/>
    <n v="28.183079057572201"/>
    <n v="28.183079057572201"/>
    <n v="2.81830790575722E+16"/>
    <x v="5"/>
    <n v="7857"/>
    <s v="No"/>
    <x v="0"/>
    <n v="2155.0072317556301"/>
    <n v="2.15500723175563E+16"/>
    <n v="26.141114167707698"/>
    <n v="2614111416770770"/>
    <x v="119"/>
    <n v="100.4"/>
  </r>
  <r>
    <x v="4"/>
    <n v="46"/>
    <x v="1"/>
    <x v="8"/>
    <x v="1"/>
    <x v="0"/>
    <x v="1"/>
    <x v="7847"/>
    <x v="0"/>
    <x v="2"/>
    <n v="28.152732438173199"/>
    <n v="28.152732438173199"/>
    <n v="2.81527324381732E+16"/>
    <x v="5"/>
    <n v="7858"/>
    <s v="No"/>
    <x v="0"/>
    <n v="2194.5518158776299"/>
    <n v="2.19455181587763E+16"/>
    <n v="243.058815859769"/>
    <n v="2.43058815859769E+16"/>
    <x v="131"/>
    <n v="90.9"/>
  </r>
  <r>
    <x v="4"/>
    <n v="52"/>
    <x v="0"/>
    <x v="6"/>
    <x v="3"/>
    <x v="1"/>
    <x v="1"/>
    <x v="7848"/>
    <x v="1"/>
    <x v="0"/>
    <n v="28.1436558587504"/>
    <n v="28.1436558587504"/>
    <n v="2.81436558587504E+16"/>
    <x v="5"/>
    <n v="7859"/>
    <s v="No"/>
    <x v="0"/>
    <n v="2188.7727093298899"/>
    <n v="2.18877270932989E+16"/>
    <n v="216.68144736472601"/>
    <n v="2.16681447364726E+16"/>
    <x v="41"/>
    <n v="87.9"/>
  </r>
  <r>
    <x v="4"/>
    <n v="52"/>
    <x v="0"/>
    <x v="0"/>
    <x v="1"/>
    <x v="0"/>
    <x v="1"/>
    <x v="7849"/>
    <x v="1"/>
    <x v="3"/>
    <n v="28.137147291499399"/>
    <n v="28.137147291499399"/>
    <n v="2.81371472914994E+16"/>
    <x v="5"/>
    <n v="7860"/>
    <s v="No"/>
    <x v="0"/>
    <n v="1853.12266938377"/>
    <n v="1.85312266938377E+16"/>
    <n v="216.38417059539401"/>
    <n v="2.16384170595394E+16"/>
    <x v="65"/>
    <n v="90.8"/>
  </r>
  <r>
    <x v="4"/>
    <n v="67"/>
    <x v="1"/>
    <x v="8"/>
    <x v="0"/>
    <x v="3"/>
    <x v="3"/>
    <x v="7850"/>
    <x v="0"/>
    <x v="3"/>
    <n v="28.134560969075299"/>
    <n v="2.81345609690753"/>
    <n v="2813456096907530"/>
    <x v="5"/>
    <n v="7861"/>
    <s v="No"/>
    <x v="0"/>
    <n v="229.79370188291"/>
    <n v="2297937018829100"/>
    <n v="227.87247382402799"/>
    <n v="2.27872473824028E+16"/>
    <x v="411"/>
    <n v="96.6"/>
  </r>
  <r>
    <x v="4"/>
    <n v="39"/>
    <x v="0"/>
    <x v="1"/>
    <x v="1"/>
    <x v="0"/>
    <x v="2"/>
    <x v="7851"/>
    <x v="0"/>
    <x v="1"/>
    <n v="28.128927839614601"/>
    <n v="28.128927839614601"/>
    <n v="2.81289278396146E+16"/>
    <x v="5"/>
    <n v="7862"/>
    <s v="No"/>
    <x v="0"/>
    <n v="2118.7891053481599"/>
    <n v="2.11878910534816E+16"/>
    <n v="214.17324470405001"/>
    <n v="2.1417324470405E+16"/>
    <x v="609"/>
    <n v="84.1"/>
  </r>
  <r>
    <x v="4"/>
    <n v="53"/>
    <x v="1"/>
    <x v="1"/>
    <x v="1"/>
    <x v="3"/>
    <x v="1"/>
    <x v="7852"/>
    <x v="0"/>
    <x v="1"/>
    <n v="28.1164124854627"/>
    <n v="28.1164124854627"/>
    <n v="2.81164124854627E+16"/>
    <x v="5"/>
    <n v="7863"/>
    <s v="No"/>
    <x v="0"/>
    <n v="2164.0016604201201"/>
    <n v="2.16400166042012E+16"/>
    <n v="24.488093036564401"/>
    <n v="2448809303656440"/>
    <x v="196"/>
    <n v="91.9"/>
  </r>
  <r>
    <x v="4"/>
    <n v="55"/>
    <x v="0"/>
    <x v="12"/>
    <x v="0"/>
    <x v="3"/>
    <x v="0"/>
    <x v="7853"/>
    <x v="0"/>
    <x v="0"/>
    <n v="28.110863992176998"/>
    <n v="28.110863992176998"/>
    <n v="2.8110863992177E+16"/>
    <x v="5"/>
    <n v="7864"/>
    <s v="Si"/>
    <x v="1"/>
    <n v="2188.7084438136899"/>
    <n v="2.18870844381369E+16"/>
    <n v="25.429741119601399"/>
    <n v="2542974111960140"/>
    <x v="152"/>
    <n v="101.5"/>
  </r>
  <r>
    <x v="4"/>
    <n v="64"/>
    <x v="0"/>
    <x v="1"/>
    <x v="1"/>
    <x v="0"/>
    <x v="0"/>
    <x v="7854"/>
    <x v="1"/>
    <x v="3"/>
    <n v="28.095368890998401"/>
    <n v="2.80953688909984"/>
    <n v="2809536889099840"/>
    <x v="5"/>
    <n v="7865"/>
    <s v="No"/>
    <x v="0"/>
    <n v="201.74602370740899"/>
    <n v="2017460237074090"/>
    <n v="206.29652610670701"/>
    <n v="2.06296526106707E+16"/>
    <x v="86"/>
    <n v="93"/>
  </r>
  <r>
    <x v="4"/>
    <n v="56"/>
    <x v="0"/>
    <x v="17"/>
    <x v="1"/>
    <x v="0"/>
    <x v="0"/>
    <x v="7855"/>
    <x v="0"/>
    <x v="1"/>
    <n v="28.090058065613899"/>
    <n v="28.090058065613899"/>
    <n v="2.80900580656139E+16"/>
    <x v="5"/>
    <n v="7866"/>
    <s v="No"/>
    <x v="0"/>
    <n v="2189.3770219031298"/>
    <n v="2.18937702190313E+16"/>
    <n v="231.382694285155"/>
    <n v="2.31382694285155E+16"/>
    <x v="411"/>
    <n v="99.4"/>
  </r>
  <r>
    <x v="4"/>
    <n v="56"/>
    <x v="0"/>
    <x v="5"/>
    <x v="2"/>
    <x v="2"/>
    <x v="0"/>
    <x v="7856"/>
    <x v="1"/>
    <x v="3"/>
    <n v="28.076446458932001"/>
    <n v="28.076446458932001"/>
    <n v="2.8076446458932E+16"/>
    <x v="5"/>
    <n v="7867"/>
    <s v="No"/>
    <x v="0"/>
    <n v="174.604382341194"/>
    <n v="1746043823411940"/>
    <n v="235.58843052364699"/>
    <n v="2.35588430523647E+16"/>
    <x v="108"/>
    <n v="94.1"/>
  </r>
  <r>
    <x v="4"/>
    <n v="46"/>
    <x v="0"/>
    <x v="3"/>
    <x v="3"/>
    <x v="0"/>
    <x v="1"/>
    <x v="7857"/>
    <x v="0"/>
    <x v="2"/>
    <n v="28.047864138974301"/>
    <n v="2.8047864138974301"/>
    <n v="2804786413897430"/>
    <x v="5"/>
    <n v="7868"/>
    <s v="No"/>
    <x v="0"/>
    <n v="2101.4081985572798"/>
    <n v="2.10140819855728E+16"/>
    <n v="243.13733722024901"/>
    <n v="2.43137337220249E+16"/>
    <x v="105"/>
    <n v="91.4"/>
  </r>
  <r>
    <x v="4"/>
    <n v="47"/>
    <x v="0"/>
    <x v="9"/>
    <x v="1"/>
    <x v="1"/>
    <x v="1"/>
    <x v="7858"/>
    <x v="1"/>
    <x v="0"/>
    <n v="28.042906195811799"/>
    <n v="28.042906195811799"/>
    <n v="2.80429061958118E+16"/>
    <x v="5"/>
    <n v="7869"/>
    <s v="No"/>
    <x v="0"/>
    <n v="1923.45727546692"/>
    <n v="1.92345727546692E+16"/>
    <n v="227.76783787790501"/>
    <n v="2.27767837877905E+16"/>
    <x v="9"/>
    <n v="92"/>
  </r>
  <r>
    <x v="4"/>
    <n v="52"/>
    <x v="1"/>
    <x v="5"/>
    <x v="1"/>
    <x v="2"/>
    <x v="1"/>
    <x v="7859"/>
    <x v="1"/>
    <x v="1"/>
    <n v="28.042074095596501"/>
    <n v="28.042074095596501"/>
    <n v="2.80420740955965E+16"/>
    <x v="5"/>
    <n v="7870"/>
    <s v="No"/>
    <x v="0"/>
    <n v="1894.2209258437999"/>
    <n v="1.8942209258438E+16"/>
    <n v="191.70449083602199"/>
    <n v="1.91704490836022E+16"/>
    <x v="233"/>
    <n v="91.1"/>
  </r>
  <r>
    <x v="4"/>
    <n v="59"/>
    <x v="1"/>
    <x v="8"/>
    <x v="1"/>
    <x v="2"/>
    <x v="0"/>
    <x v="7860"/>
    <x v="1"/>
    <x v="3"/>
    <n v="28.0213861823085"/>
    <n v="28.0213861823085"/>
    <n v="2.80213861823085E+16"/>
    <x v="5"/>
    <n v="7871"/>
    <s v="No"/>
    <x v="0"/>
    <n v="2127.8138693917799"/>
    <n v="2.12781386939178E+16"/>
    <n v="237.890018142304"/>
    <n v="2.37890018142304E+16"/>
    <x v="137"/>
    <n v="92.6"/>
  </r>
  <r>
    <x v="4"/>
    <n v="65"/>
    <x v="0"/>
    <x v="2"/>
    <x v="2"/>
    <x v="0"/>
    <x v="3"/>
    <x v="7861"/>
    <x v="0"/>
    <x v="2"/>
    <n v="28.014521690481899"/>
    <n v="28.014521690481899"/>
    <n v="2.80145216904819E+16"/>
    <x v="5"/>
    <n v="7872"/>
    <s v="No"/>
    <x v="0"/>
    <n v="2206.2711454899099"/>
    <n v="2.20627114548991E+16"/>
    <n v="257.77244162724099"/>
    <n v="2.57772441627241E+16"/>
    <x v="116"/>
    <n v="100"/>
  </r>
  <r>
    <x v="4"/>
    <n v="53"/>
    <x v="0"/>
    <x v="2"/>
    <x v="1"/>
    <x v="3"/>
    <x v="1"/>
    <x v="7862"/>
    <x v="0"/>
    <x v="1"/>
    <n v="28.012145250364998"/>
    <n v="28.012145250364998"/>
    <n v="2.8012145250365E+16"/>
    <x v="5"/>
    <n v="7873"/>
    <s v="No"/>
    <x v="0"/>
    <n v="2145.7936959692502"/>
    <n v="2.14579369596925E+16"/>
    <n v="215.766472612782"/>
    <n v="2.15766472612782E+16"/>
    <x v="391"/>
    <n v="93.7"/>
  </r>
  <r>
    <x v="4"/>
    <n v="63"/>
    <x v="1"/>
    <x v="6"/>
    <x v="2"/>
    <x v="3"/>
    <x v="0"/>
    <x v="7863"/>
    <x v="0"/>
    <x v="1"/>
    <n v="28.0060974673823"/>
    <n v="28.0060974673823"/>
    <n v="2.80060974673823E+16"/>
    <x v="5"/>
    <n v="7874"/>
    <s v="Si"/>
    <x v="1"/>
    <n v="2379.35121216588"/>
    <n v="2.37935121216588E+16"/>
    <n v="254.379100182331"/>
    <n v="2.54379100182331E+16"/>
    <x v="360"/>
    <n v="100.3"/>
  </r>
  <r>
    <x v="4"/>
    <n v="55"/>
    <x v="1"/>
    <x v="7"/>
    <x v="1"/>
    <x v="0"/>
    <x v="0"/>
    <x v="7864"/>
    <x v="1"/>
    <x v="3"/>
    <n v="27.988778604090601"/>
    <n v="27.988778604090601"/>
    <n v="2.79887786040906E+16"/>
    <x v="5"/>
    <n v="7875"/>
    <s v="No"/>
    <x v="0"/>
    <n v="1877.6776645354601"/>
    <n v="1.87767766453546E+16"/>
    <n v="23.9654265553085"/>
    <n v="2396542655530850"/>
    <x v="168"/>
    <n v="91.7"/>
  </r>
  <r>
    <x v="4"/>
    <n v="60"/>
    <x v="0"/>
    <x v="2"/>
    <x v="2"/>
    <x v="1"/>
    <x v="0"/>
    <x v="7865"/>
    <x v="1"/>
    <x v="1"/>
    <n v="27.984106271450599"/>
    <n v="27.984106271450599"/>
    <n v="2.79841062714506E+16"/>
    <x v="5"/>
    <n v="7876"/>
    <s v="No"/>
    <x v="0"/>
    <n v="1930.5267730799501"/>
    <n v="1.93052677307995E+16"/>
    <n v="19.472169140784501"/>
    <n v="1947216914078450"/>
    <x v="260"/>
    <n v="93.6"/>
  </r>
  <r>
    <x v="4"/>
    <n v="56"/>
    <x v="1"/>
    <x v="4"/>
    <x v="2"/>
    <x v="3"/>
    <x v="0"/>
    <x v="7866"/>
    <x v="0"/>
    <x v="1"/>
    <n v="27.960917540782702"/>
    <n v="2.7960917540782702"/>
    <n v="2796091754078270"/>
    <x v="5"/>
    <n v="7877"/>
    <s v="Si"/>
    <x v="1"/>
    <n v="213.081851899604"/>
    <n v="2130818518996040"/>
    <n v="265.52249755070898"/>
    <n v="2.65522497550709E+16"/>
    <x v="119"/>
    <n v="99"/>
  </r>
  <r>
    <x v="4"/>
    <n v="66"/>
    <x v="0"/>
    <x v="11"/>
    <x v="3"/>
    <x v="3"/>
    <x v="3"/>
    <x v="7867"/>
    <x v="1"/>
    <x v="3"/>
    <n v="27.948072003395499"/>
    <n v="27.948072003395499"/>
    <n v="2.79480720033955E+16"/>
    <x v="5"/>
    <n v="7878"/>
    <s v="No"/>
    <x v="0"/>
    <n v="196.81963304292699"/>
    <n v="1968196330429270"/>
    <n v="23.7279690959821"/>
    <n v="2372796909598210"/>
    <x v="155"/>
    <n v="94.3"/>
  </r>
  <r>
    <x v="4"/>
    <n v="60"/>
    <x v="0"/>
    <x v="0"/>
    <x v="1"/>
    <x v="1"/>
    <x v="0"/>
    <x v="7868"/>
    <x v="1"/>
    <x v="1"/>
    <n v="27.926130476981498"/>
    <n v="27.926130476981498"/>
    <n v="2.79261304769815E+16"/>
    <x v="5"/>
    <n v="7879"/>
    <s v="No"/>
    <x v="0"/>
    <n v="2022.89104006098"/>
    <n v="2.02289104006098E+16"/>
    <n v="239.82092131135599"/>
    <n v="2.39820921311356E+16"/>
    <x v="14"/>
    <n v="91.5"/>
  </r>
  <r>
    <x v="4"/>
    <n v="53"/>
    <x v="0"/>
    <x v="2"/>
    <x v="1"/>
    <x v="2"/>
    <x v="1"/>
    <x v="7869"/>
    <x v="1"/>
    <x v="0"/>
    <n v="27.8973829665733"/>
    <n v="27.8973829665733"/>
    <n v="2.78973829665733E+16"/>
    <x v="5"/>
    <n v="7880"/>
    <s v="No"/>
    <x v="0"/>
    <n v="2074.9949947568698"/>
    <n v="2.07499499475687E+16"/>
    <n v="226.58041354995299"/>
    <n v="2.26580413549953E+16"/>
    <x v="161"/>
    <n v="91.7"/>
  </r>
  <r>
    <x v="4"/>
    <n v="56"/>
    <x v="0"/>
    <x v="9"/>
    <x v="1"/>
    <x v="0"/>
    <x v="0"/>
    <x v="7870"/>
    <x v="0"/>
    <x v="1"/>
    <n v="27.8967996874816"/>
    <n v="27.8967996874816"/>
    <n v="2.78967996874816E+16"/>
    <x v="5"/>
    <n v="7881"/>
    <s v="No"/>
    <x v="0"/>
    <n v="2151.5827974364702"/>
    <n v="2.15158279743647E+16"/>
    <n v="253.213341369951"/>
    <n v="2.53213341369951E+16"/>
    <x v="261"/>
    <n v="96.1"/>
  </r>
  <r>
    <x v="4"/>
    <n v="42"/>
    <x v="0"/>
    <x v="5"/>
    <x v="1"/>
    <x v="1"/>
    <x v="2"/>
    <x v="7871"/>
    <x v="1"/>
    <x v="0"/>
    <n v="27.881083250709899"/>
    <n v="2.7881083250709899"/>
    <n v="2788108325070990"/>
    <x v="5"/>
    <n v="7882"/>
    <s v="No"/>
    <x v="0"/>
    <n v="2087.8259111995299"/>
    <n v="2.08782591119953E+16"/>
    <n v="203.852021337026"/>
    <n v="2.03852021337026E+16"/>
    <x v="34"/>
    <n v="80.3"/>
  </r>
  <r>
    <x v="4"/>
    <n v="47"/>
    <x v="1"/>
    <x v="9"/>
    <x v="1"/>
    <x v="2"/>
    <x v="1"/>
    <x v="7872"/>
    <x v="2"/>
    <x v="2"/>
    <n v="27.878237513516201"/>
    <n v="27.878237513516201"/>
    <n v="2.78782375135162E+16"/>
    <x v="5"/>
    <n v="7883"/>
    <s v="No"/>
    <x v="0"/>
    <n v="1915.5503934631499"/>
    <n v="1.91555039346315E+16"/>
    <n v="213.11986334124799"/>
    <n v="2.13119863341248E+16"/>
    <x v="138"/>
    <n v="80.2"/>
  </r>
  <r>
    <x v="4"/>
    <n v="53"/>
    <x v="1"/>
    <x v="16"/>
    <x v="1"/>
    <x v="0"/>
    <x v="1"/>
    <x v="7873"/>
    <x v="1"/>
    <x v="3"/>
    <n v="27.859716457711801"/>
    <n v="27.859716457711801"/>
    <n v="2.78597164577118E+16"/>
    <x v="5"/>
    <n v="7884"/>
    <s v="No"/>
    <x v="0"/>
    <n v="2168.0201921212001"/>
    <n v="2.1680201921212E+16"/>
    <n v="236.939434510209"/>
    <n v="2.36939434510209E+16"/>
    <x v="184"/>
    <n v="81.7"/>
  </r>
  <r>
    <x v="4"/>
    <n v="60"/>
    <x v="1"/>
    <x v="16"/>
    <x v="2"/>
    <x v="1"/>
    <x v="0"/>
    <x v="7874"/>
    <x v="0"/>
    <x v="2"/>
    <n v="27.855633115329599"/>
    <n v="27.855633115329599"/>
    <n v="2.78556331153296E+16"/>
    <x v="5"/>
    <n v="7885"/>
    <s v="No"/>
    <x v="0"/>
    <n v="2037.0730345839399"/>
    <n v="2.03707303458394E+16"/>
    <n v="197.39111763503701"/>
    <n v="1.97391117635037E+16"/>
    <x v="243"/>
    <n v="99.6"/>
  </r>
  <r>
    <x v="4"/>
    <n v="57"/>
    <x v="1"/>
    <x v="1"/>
    <x v="3"/>
    <x v="0"/>
    <x v="0"/>
    <x v="7875"/>
    <x v="0"/>
    <x v="1"/>
    <n v="27.846485072598199"/>
    <n v="27.846485072598199"/>
    <n v="2.78464850725982E+16"/>
    <x v="5"/>
    <n v="7886"/>
    <s v="Si"/>
    <x v="1"/>
    <n v="2064.1647172542598"/>
    <n v="2.06416471725426E+16"/>
    <n v="240.65808282766801"/>
    <n v="2.40658082827668E+16"/>
    <x v="414"/>
    <n v="91.9"/>
  </r>
  <r>
    <x v="4"/>
    <n v="67"/>
    <x v="0"/>
    <x v="8"/>
    <x v="0"/>
    <x v="3"/>
    <x v="3"/>
    <x v="7876"/>
    <x v="1"/>
    <x v="3"/>
    <n v="27.843523086981801"/>
    <n v="2.7843523086981801"/>
    <n v="2784352308698180"/>
    <x v="5"/>
    <n v="7887"/>
    <s v="No"/>
    <x v="0"/>
    <n v="2013.1702930870699"/>
    <n v="2.01317029308707E+16"/>
    <n v="235.611042794057"/>
    <n v="2.35611042794057E+16"/>
    <x v="297"/>
    <n v="96.4"/>
  </r>
  <r>
    <x v="4"/>
    <n v="62"/>
    <x v="1"/>
    <x v="0"/>
    <x v="2"/>
    <x v="0"/>
    <x v="0"/>
    <x v="7877"/>
    <x v="0"/>
    <x v="1"/>
    <n v="27.8402532365469"/>
    <n v="27.8402532365469"/>
    <n v="2.78402532365469E+16"/>
    <x v="5"/>
    <n v="7888"/>
    <s v="No"/>
    <x v="0"/>
    <n v="1982.0635163755401"/>
    <n v="1.98206351637554E+16"/>
    <n v="230.75359075739701"/>
    <n v="2.30753590757397E+16"/>
    <x v="297"/>
    <n v="97"/>
  </r>
  <r>
    <x v="4"/>
    <n v="55"/>
    <x v="0"/>
    <x v="5"/>
    <x v="1"/>
    <x v="0"/>
    <x v="0"/>
    <x v="7878"/>
    <x v="1"/>
    <x v="1"/>
    <n v="27.818729219654902"/>
    <n v="27.818729219654902"/>
    <n v="2.78187292196549E+16"/>
    <x v="5"/>
    <n v="7889"/>
    <s v="No"/>
    <x v="0"/>
    <n v="2256.5706534501601"/>
    <n v="2.25657065345016E+16"/>
    <n v="217.56262588910499"/>
    <n v="2.17562625889105E+16"/>
    <x v="312"/>
    <n v="91"/>
  </r>
  <r>
    <x v="4"/>
    <n v="61"/>
    <x v="1"/>
    <x v="9"/>
    <x v="1"/>
    <x v="3"/>
    <x v="0"/>
    <x v="7879"/>
    <x v="0"/>
    <x v="3"/>
    <n v="27.807520939505899"/>
    <n v="27.807520939505899"/>
    <n v="2780752093950590"/>
    <x v="5"/>
    <n v="7890"/>
    <s v="No"/>
    <x v="0"/>
    <n v="1924.4853058362701"/>
    <n v="1.92448530583627E+16"/>
    <n v="240.192321765906"/>
    <n v="2.40192321765906E+16"/>
    <x v="103"/>
    <n v="89.8"/>
  </r>
  <r>
    <x v="4"/>
    <n v="56"/>
    <x v="1"/>
    <x v="9"/>
    <x v="3"/>
    <x v="0"/>
    <x v="0"/>
    <x v="7880"/>
    <x v="1"/>
    <x v="3"/>
    <n v="27.776951584691698"/>
    <n v="2.7776951584691698"/>
    <n v="2777695158469170"/>
    <x v="5"/>
    <n v="7891"/>
    <s v="No"/>
    <x v="0"/>
    <n v="1988.65961660691"/>
    <n v="1.98865961660691E+16"/>
    <n v="219.62838685208001"/>
    <n v="2.1962838685208E+16"/>
    <x v="225"/>
    <n v="96.4"/>
  </r>
  <r>
    <x v="4"/>
    <n v="55"/>
    <x v="0"/>
    <x v="5"/>
    <x v="3"/>
    <x v="0"/>
    <x v="0"/>
    <x v="7881"/>
    <x v="0"/>
    <x v="2"/>
    <n v="27.740725698551401"/>
    <n v="27.740725698551401"/>
    <n v="2.77407256985514E+16"/>
    <x v="5"/>
    <n v="7892"/>
    <s v="No"/>
    <x v="0"/>
    <n v="2133.4456521797001"/>
    <n v="2.1334456521797E+16"/>
    <n v="249.93639856163301"/>
    <n v="2.49936398561633E+16"/>
    <x v="50"/>
    <n v="99.7"/>
  </r>
  <r>
    <x v="4"/>
    <n v="60"/>
    <x v="1"/>
    <x v="9"/>
    <x v="1"/>
    <x v="2"/>
    <x v="0"/>
    <x v="7882"/>
    <x v="0"/>
    <x v="1"/>
    <n v="27.7104962991774"/>
    <n v="27.7104962991774"/>
    <n v="2.77104962991774E+16"/>
    <x v="5"/>
    <n v="7893"/>
    <s v="No"/>
    <x v="0"/>
    <n v="19.754399641814398"/>
    <n v="197543996418144"/>
    <n v="24.6649349658177"/>
    <n v="2466493496581770"/>
    <x v="183"/>
    <n v="93.4"/>
  </r>
  <r>
    <x v="4"/>
    <n v="51"/>
    <x v="0"/>
    <x v="1"/>
    <x v="1"/>
    <x v="2"/>
    <x v="1"/>
    <x v="7883"/>
    <x v="1"/>
    <x v="1"/>
    <n v="27.671992079987699"/>
    <n v="27.671992079987699"/>
    <n v="2.76719920799877E+16"/>
    <x v="5"/>
    <n v="7894"/>
    <s v="No"/>
    <x v="0"/>
    <n v="2065.0246374848898"/>
    <n v="2.06502463748489E+16"/>
    <n v="23.2611695185822"/>
    <n v="2326116951858220"/>
    <x v="126"/>
    <n v="89.6"/>
  </r>
  <r>
    <x v="4"/>
    <n v="63"/>
    <x v="0"/>
    <x v="5"/>
    <x v="1"/>
    <x v="3"/>
    <x v="0"/>
    <x v="7884"/>
    <x v="1"/>
    <x v="3"/>
    <n v="27.660014632792201"/>
    <n v="27.660014632792201"/>
    <n v="2.76600146327922E+16"/>
    <x v="5"/>
    <n v="7895"/>
    <s v="No"/>
    <x v="0"/>
    <n v="2021.1499945346"/>
    <n v="2.0211499945346E+16"/>
    <n v="252.663564545155"/>
    <n v="2.52663564545155E+16"/>
    <x v="8"/>
    <n v="97.6"/>
  </r>
  <r>
    <x v="4"/>
    <n v="51"/>
    <x v="1"/>
    <x v="5"/>
    <x v="3"/>
    <x v="3"/>
    <x v="1"/>
    <x v="7885"/>
    <x v="0"/>
    <x v="0"/>
    <n v="27.646800219186002"/>
    <n v="2.7646800219186001"/>
    <n v="2764680021918600"/>
    <x v="5"/>
    <n v="7896"/>
    <s v="Si"/>
    <x v="1"/>
    <n v="2257.5075305768901"/>
    <n v="2.25750753057689E+16"/>
    <n v="241.29202769939101"/>
    <n v="2.41292027699391E+16"/>
    <x v="181"/>
    <n v="97.8"/>
  </r>
  <r>
    <x v="4"/>
    <n v="55"/>
    <x v="1"/>
    <x v="1"/>
    <x v="3"/>
    <x v="3"/>
    <x v="0"/>
    <x v="7886"/>
    <x v="1"/>
    <x v="3"/>
    <n v="27.642320881866802"/>
    <n v="27.642320881866802"/>
    <n v="2.76423208818668E+16"/>
    <x v="5"/>
    <n v="7897"/>
    <s v="No"/>
    <x v="0"/>
    <n v="22.627452656463799"/>
    <n v="226274526564638"/>
    <n v="244.35604105601499"/>
    <n v="2.44356041056015E+16"/>
    <x v="319"/>
    <n v="88"/>
  </r>
  <r>
    <x v="4"/>
    <n v="54"/>
    <x v="0"/>
    <x v="6"/>
    <x v="1"/>
    <x v="1"/>
    <x v="1"/>
    <x v="7887"/>
    <x v="1"/>
    <x v="0"/>
    <n v="27.572253958912"/>
    <n v="27.572253958912"/>
    <n v="2.7572253958912E+16"/>
    <x v="5"/>
    <n v="7898"/>
    <s v="No"/>
    <x v="0"/>
    <n v="209.26041787296401"/>
    <n v="2092604178729640"/>
    <n v="20.292999783486898"/>
    <n v="2029299978348690"/>
    <x v="101"/>
    <n v="90.8"/>
  </r>
  <r>
    <x v="4"/>
    <n v="51"/>
    <x v="0"/>
    <x v="0"/>
    <x v="2"/>
    <x v="2"/>
    <x v="1"/>
    <x v="7888"/>
    <x v="1"/>
    <x v="1"/>
    <n v="27.539803639780001"/>
    <n v="27.539803639780001"/>
    <n v="2.753980363978E+16"/>
    <x v="5"/>
    <n v="7899"/>
    <s v="Si"/>
    <x v="1"/>
    <n v="2017.58502965359"/>
    <n v="2.01758502965359E+16"/>
    <n v="21.546210259135702"/>
    <n v="2154621025913570"/>
    <x v="416"/>
    <n v="93.1"/>
  </r>
  <r>
    <x v="4"/>
    <n v="59"/>
    <x v="1"/>
    <x v="4"/>
    <x v="1"/>
    <x v="0"/>
    <x v="0"/>
    <x v="7889"/>
    <x v="1"/>
    <x v="3"/>
    <n v="27.5101756485439"/>
    <n v="27.5101756485439"/>
    <n v="2.75101756485439E+16"/>
    <x v="5"/>
    <n v="7900"/>
    <s v="Si"/>
    <x v="1"/>
    <n v="2374.9325013735001"/>
    <n v="2.3749325013735E+16"/>
    <n v="244.92900403899901"/>
    <n v="2.44929004038999E+16"/>
    <x v="67"/>
    <n v="99.8"/>
  </r>
  <r>
    <x v="4"/>
    <n v="46"/>
    <x v="1"/>
    <x v="6"/>
    <x v="1"/>
    <x v="0"/>
    <x v="1"/>
    <x v="7890"/>
    <x v="1"/>
    <x v="1"/>
    <n v="27.3971391345124"/>
    <n v="27.3971391345124"/>
    <n v="2.73971391345124E+16"/>
    <x v="5"/>
    <n v="7901"/>
    <s v="No"/>
    <x v="0"/>
    <n v="1948.97152676063"/>
    <n v="1.94897152676063E+16"/>
    <n v="2.3207757698645302"/>
    <n v="232077576986453"/>
    <x v="36"/>
    <n v="84.4"/>
  </r>
  <r>
    <x v="4"/>
    <n v="64"/>
    <x v="0"/>
    <x v="7"/>
    <x v="1"/>
    <x v="0"/>
    <x v="0"/>
    <x v="7891"/>
    <x v="0"/>
    <x v="0"/>
    <n v="27.3074164492572"/>
    <n v="27.3074164492572"/>
    <n v="2.73074164492572E+16"/>
    <x v="5"/>
    <n v="7902"/>
    <s v="No"/>
    <x v="0"/>
    <n v="1977.0471235806899"/>
    <n v="1.97704712358069E+16"/>
    <n v="245.330318650761"/>
    <n v="2.45330318650761E+16"/>
    <x v="314"/>
    <n v="96.4"/>
  </r>
  <r>
    <x v="4"/>
    <n v="60"/>
    <x v="1"/>
    <x v="1"/>
    <x v="1"/>
    <x v="1"/>
    <x v="0"/>
    <x v="7892"/>
    <x v="1"/>
    <x v="0"/>
    <n v="27.230561860400702"/>
    <n v="27.230561860400702"/>
    <n v="2.72305618604007E+16"/>
    <x v="5"/>
    <n v="7903"/>
    <s v="No"/>
    <x v="0"/>
    <n v="2025.40419799652"/>
    <n v="2.02540419799652E+16"/>
    <n v="1.79982777771673"/>
    <n v="179982777771673"/>
    <x v="319"/>
    <n v="88.5"/>
  </r>
  <r>
    <x v="4"/>
    <n v="55"/>
    <x v="1"/>
    <x v="5"/>
    <x v="3"/>
    <x v="0"/>
    <x v="0"/>
    <x v="7893"/>
    <x v="1"/>
    <x v="3"/>
    <n v="27.215693836203201"/>
    <n v="27.215693836203201"/>
    <n v="2.72156938362032E+16"/>
    <x v="5"/>
    <n v="7904"/>
    <s v="No"/>
    <x v="0"/>
    <n v="1888.9754056116799"/>
    <n v="1.88897540561168E+16"/>
    <n v="205.63033005632701"/>
    <n v="2.05630330056327E+16"/>
    <x v="118"/>
    <n v="92.2"/>
  </r>
  <r>
    <x v="4"/>
    <n v="54"/>
    <x v="0"/>
    <x v="1"/>
    <x v="1"/>
    <x v="0"/>
    <x v="1"/>
    <x v="7894"/>
    <x v="0"/>
    <x v="2"/>
    <n v="27.2142451739008"/>
    <n v="27.2142451739008"/>
    <n v="2.72142451739008E+16"/>
    <x v="5"/>
    <n v="7905"/>
    <s v="No"/>
    <x v="0"/>
    <n v="1923.0092987267601"/>
    <n v="1.92300929872676E+16"/>
    <n v="253.47508306306599"/>
    <n v="2.53475083063066E+16"/>
    <x v="189"/>
    <n v="90.3"/>
  </r>
  <r>
    <x v="4"/>
    <n v="67"/>
    <x v="1"/>
    <x v="17"/>
    <x v="3"/>
    <x v="3"/>
    <x v="3"/>
    <x v="7895"/>
    <x v="0"/>
    <x v="1"/>
    <n v="27.213618315478996"/>
    <n v="2.7213618315478998"/>
    <n v="2721361831547900"/>
    <x v="5"/>
    <n v="7906"/>
    <s v="No"/>
    <x v="0"/>
    <n v="2270.6372248431098"/>
    <n v="2.27063722484311E+16"/>
    <n v="25.523970203379999"/>
    <n v="2552397020338000"/>
    <x v="81"/>
    <n v="92.1"/>
  </r>
  <r>
    <x v="4"/>
    <n v="59"/>
    <x v="0"/>
    <x v="2"/>
    <x v="1"/>
    <x v="2"/>
    <x v="0"/>
    <x v="7896"/>
    <x v="0"/>
    <x v="0"/>
    <n v="27.208832988707499"/>
    <n v="27.208832988707499"/>
    <n v="2.72088329887075E+16"/>
    <x v="5"/>
    <n v="7907"/>
    <s v="No"/>
    <x v="0"/>
    <n v="215.22832096632001"/>
    <n v="2152283209663200"/>
    <n v="250.40930407865699"/>
    <n v="2.50409304078657E+16"/>
    <x v="248"/>
    <n v="101.1"/>
  </r>
  <r>
    <x v="4"/>
    <n v="61"/>
    <x v="0"/>
    <x v="9"/>
    <x v="1"/>
    <x v="0"/>
    <x v="0"/>
    <x v="7897"/>
    <x v="1"/>
    <x v="3"/>
    <n v="27.207697713713401"/>
    <n v="27.207697713713401"/>
    <n v="2.72076977137134E+16"/>
    <x v="5"/>
    <n v="7908"/>
    <s v="No"/>
    <x v="0"/>
    <n v="1948.1136353115701"/>
    <n v="1.94811363531157E+16"/>
    <n v="217.99500178740701"/>
    <n v="2.17995001787407E+16"/>
    <x v="77"/>
    <n v="89.6"/>
  </r>
  <r>
    <x v="4"/>
    <n v="55"/>
    <x v="0"/>
    <x v="0"/>
    <x v="0"/>
    <x v="3"/>
    <x v="0"/>
    <x v="7898"/>
    <x v="0"/>
    <x v="2"/>
    <n v="27.181732060954001"/>
    <n v="27.181732060954001"/>
    <n v="2.7181732060954E+16"/>
    <x v="5"/>
    <n v="7909"/>
    <s v="Si"/>
    <x v="1"/>
    <n v="254.43347945298001"/>
    <n v="2544334794529800"/>
    <n v="29.915271961822999"/>
    <n v="2991527196182300"/>
    <x v="281"/>
    <n v="102.9"/>
  </r>
  <r>
    <x v="4"/>
    <n v="65"/>
    <x v="1"/>
    <x v="2"/>
    <x v="2"/>
    <x v="3"/>
    <x v="3"/>
    <x v="7899"/>
    <x v="0"/>
    <x v="1"/>
    <n v="27.179545866723803"/>
    <n v="2.7179545866723802"/>
    <n v="2717954586672380"/>
    <x v="5"/>
    <n v="7910"/>
    <s v="No"/>
    <x v="0"/>
    <n v="2334.3575328138299"/>
    <n v="2.33435753281383E+16"/>
    <n v="294.86990256598898"/>
    <n v="2.94869902565989E+16"/>
    <x v="134"/>
    <n v="101.4"/>
  </r>
  <r>
    <x v="4"/>
    <n v="46"/>
    <x v="1"/>
    <x v="4"/>
    <x v="1"/>
    <x v="0"/>
    <x v="1"/>
    <x v="7900"/>
    <x v="0"/>
    <x v="0"/>
    <n v="27.085584065960301"/>
    <n v="27.085584065960301"/>
    <n v="2.70855840659603E+16"/>
    <x v="5"/>
    <n v="7911"/>
    <s v="No"/>
    <x v="0"/>
    <n v="1970.1265211437601"/>
    <n v="1.97012652114376E+16"/>
    <n v="22.090187708197799"/>
    <n v="2209018770819780"/>
    <x v="250"/>
    <n v="92.2"/>
  </r>
  <r>
    <x v="4"/>
    <n v="53"/>
    <x v="0"/>
    <x v="5"/>
    <x v="0"/>
    <x v="3"/>
    <x v="1"/>
    <x v="7901"/>
    <x v="0"/>
    <x v="0"/>
    <n v="27.038450527661201"/>
    <n v="27.038450527661201"/>
    <n v="2.70384505276612E+16"/>
    <x v="5"/>
    <n v="7912"/>
    <s v="No"/>
    <x v="0"/>
    <n v="2039.12636674908"/>
    <n v="2.03912636674908E+16"/>
    <n v="246.801918739878"/>
    <n v="2.46801918739878E+16"/>
    <x v="240"/>
    <n v="99.3"/>
  </r>
  <r>
    <x v="4"/>
    <n v="43"/>
    <x v="0"/>
    <x v="9"/>
    <x v="1"/>
    <x v="1"/>
    <x v="2"/>
    <x v="7902"/>
    <x v="1"/>
    <x v="2"/>
    <n v="27.034169706770498"/>
    <n v="27.034169706770498"/>
    <n v="2.70341697067705E+16"/>
    <x v="5"/>
    <n v="7913"/>
    <s v="No"/>
    <x v="0"/>
    <n v="2001.99004269134"/>
    <n v="2.00199004269134E+16"/>
    <n v="216.01624916655399"/>
    <n v="2.16016249166554E+16"/>
    <x v="195"/>
    <n v="91.7"/>
  </r>
  <r>
    <x v="4"/>
    <n v="48"/>
    <x v="0"/>
    <x v="2"/>
    <x v="3"/>
    <x v="2"/>
    <x v="1"/>
    <x v="7903"/>
    <x v="1"/>
    <x v="0"/>
    <n v="26.988825602035"/>
    <n v="26.988825602035"/>
    <n v="2.6988825602035E+16"/>
    <x v="5"/>
    <n v="7914"/>
    <s v="No"/>
    <x v="0"/>
    <n v="187.920095154412"/>
    <n v="1879200951544120"/>
    <n v="222.32595938454901"/>
    <n v="2.22325959384549E+16"/>
    <x v="68"/>
    <n v="92.1"/>
  </r>
  <r>
    <x v="4"/>
    <n v="56"/>
    <x v="0"/>
    <x v="3"/>
    <x v="3"/>
    <x v="0"/>
    <x v="0"/>
    <x v="7904"/>
    <x v="1"/>
    <x v="3"/>
    <n v="26.974586941580402"/>
    <n v="26.974586941580402"/>
    <n v="2.69745869415804E+16"/>
    <x v="5"/>
    <n v="7915"/>
    <s v="No"/>
    <x v="0"/>
    <n v="1815.2388016879599"/>
    <n v="1.81523880168796E+16"/>
    <n v="214.143332168233"/>
    <n v="2.14143332168233E+16"/>
    <x v="6"/>
    <n v="94.4"/>
  </r>
  <r>
    <x v="4"/>
    <n v="54"/>
    <x v="1"/>
    <x v="5"/>
    <x v="1"/>
    <x v="3"/>
    <x v="1"/>
    <x v="7905"/>
    <x v="0"/>
    <x v="3"/>
    <n v="26.948426565868701"/>
    <n v="0.26948426565868699"/>
    <n v="269484265658687"/>
    <x v="5"/>
    <n v="7916"/>
    <s v="No"/>
    <x v="0"/>
    <n v="2244.0406794813598"/>
    <n v="2.24404067948136E+16"/>
    <n v="253.51877041433499"/>
    <n v="2.53518770414335E+16"/>
    <x v="36"/>
    <n v="83.9"/>
  </r>
  <r>
    <x v="4"/>
    <n v="50"/>
    <x v="1"/>
    <x v="2"/>
    <x v="1"/>
    <x v="0"/>
    <x v="1"/>
    <x v="7906"/>
    <x v="0"/>
    <x v="1"/>
    <n v="26.942238894686803"/>
    <n v="2.6942238894686801"/>
    <n v="2694223889468680"/>
    <x v="5"/>
    <n v="7917"/>
    <s v="No"/>
    <x v="0"/>
    <n v="209.97048049853899"/>
    <n v="2099704804985390"/>
    <n v="243.46923261380601"/>
    <n v="2.43469232613806E+16"/>
    <x v="461"/>
    <n v="89.7"/>
  </r>
  <r>
    <x v="4"/>
    <n v="50"/>
    <x v="0"/>
    <x v="0"/>
    <x v="3"/>
    <x v="3"/>
    <x v="1"/>
    <x v="7907"/>
    <x v="0"/>
    <x v="1"/>
    <n v="26.9256546011583"/>
    <n v="26.9256546011583"/>
    <n v="2.69256546011583E+16"/>
    <x v="5"/>
    <n v="7918"/>
    <s v="No"/>
    <x v="0"/>
    <n v="2262.7339385569599"/>
    <n v="2.26273393855696E+16"/>
    <n v="218.442897546696"/>
    <n v="2.18442897546696E+16"/>
    <x v="11"/>
    <n v="96.3"/>
  </r>
  <r>
    <x v="4"/>
    <n v="53"/>
    <x v="1"/>
    <x v="6"/>
    <x v="1"/>
    <x v="2"/>
    <x v="1"/>
    <x v="4740"/>
    <x v="1"/>
    <x v="0"/>
    <n v="26.8802135213055"/>
    <n v="2.68802135213055"/>
    <n v="2688021352130550"/>
    <x v="5"/>
    <n v="7919"/>
    <s v="No"/>
    <x v="0"/>
    <n v="2105.6527536168601"/>
    <n v="2.10565275361686E+16"/>
    <n v="203.65749160514099"/>
    <n v="2.03657491605141E+16"/>
    <x v="29"/>
    <n v="85.5"/>
  </r>
  <r>
    <x v="4"/>
    <n v="57"/>
    <x v="0"/>
    <x v="2"/>
    <x v="1"/>
    <x v="0"/>
    <x v="0"/>
    <x v="7908"/>
    <x v="1"/>
    <x v="1"/>
    <n v="26.862851386467899"/>
    <n v="26.862851386467899"/>
    <n v="2.68628513864679E+16"/>
    <x v="5"/>
    <n v="7920"/>
    <s v="No"/>
    <x v="0"/>
    <n v="2039.85902891141"/>
    <n v="2.03985902891141E+16"/>
    <n v="224.20444170771"/>
    <n v="2.2420444170771E+16"/>
    <x v="406"/>
    <n v="94.2"/>
  </r>
  <r>
    <x v="4"/>
    <n v="48"/>
    <x v="1"/>
    <x v="4"/>
    <x v="3"/>
    <x v="2"/>
    <x v="1"/>
    <x v="7909"/>
    <x v="0"/>
    <x v="0"/>
    <n v="26.854841856090999"/>
    <n v="2.6854841856090998"/>
    <n v="2685484185609100"/>
    <x v="5"/>
    <n v="7921"/>
    <s v="No"/>
    <x v="0"/>
    <n v="2007.3880502368399"/>
    <n v="2.00738805023684E+16"/>
    <n v="184.94150870306601"/>
    <n v="1.84941508703066E+16"/>
    <x v="355"/>
    <n v="89.8"/>
  </r>
  <r>
    <x v="4"/>
    <n v="65"/>
    <x v="1"/>
    <x v="9"/>
    <x v="2"/>
    <x v="3"/>
    <x v="3"/>
    <x v="7910"/>
    <x v="0"/>
    <x v="0"/>
    <n v="26.8423593939923"/>
    <n v="26.8423593939923"/>
    <n v="2.68423593939923E+16"/>
    <x v="5"/>
    <n v="7922"/>
    <s v="Si"/>
    <x v="1"/>
    <n v="2335.5793278009701"/>
    <n v="2.33557932780097E+16"/>
    <n v="293.277427803161"/>
    <n v="2.93277427803161E+16"/>
    <x v="302"/>
    <n v="95"/>
  </r>
  <r>
    <x v="4"/>
    <n v="40"/>
    <x v="1"/>
    <x v="2"/>
    <x v="1"/>
    <x v="2"/>
    <x v="2"/>
    <x v="7911"/>
    <x v="1"/>
    <x v="0"/>
    <n v="26.823382252647598"/>
    <n v="2.6823382252647598"/>
    <n v="2682338225264760"/>
    <x v="5"/>
    <n v="7923"/>
    <s v="No"/>
    <x v="0"/>
    <n v="199.39426822087799"/>
    <n v="1993942682208780"/>
    <n v="22.800176393381101"/>
    <n v="2280017639338110"/>
    <x v="457"/>
    <n v="84.7"/>
  </r>
  <r>
    <x v="4"/>
    <n v="57"/>
    <x v="1"/>
    <x v="5"/>
    <x v="1"/>
    <x v="3"/>
    <x v="0"/>
    <x v="7912"/>
    <x v="1"/>
    <x v="3"/>
    <n v="26.8143099451928"/>
    <n v="2.68143099451928"/>
    <n v="2681430994519280"/>
    <x v="5"/>
    <n v="7924"/>
    <s v="No"/>
    <x v="0"/>
    <n v="2057.8731099531901"/>
    <n v="2.05787310995319E+16"/>
    <n v="237.14505131957799"/>
    <n v="2.37145051319578E+16"/>
    <x v="41"/>
    <n v="93.2"/>
  </r>
  <r>
    <x v="4"/>
    <n v="39"/>
    <x v="0"/>
    <x v="15"/>
    <x v="1"/>
    <x v="2"/>
    <x v="2"/>
    <x v="7913"/>
    <x v="0"/>
    <x v="0"/>
    <n v="26.788529662150101"/>
    <n v="26.788529662150101"/>
    <n v="2.67885296621501E+16"/>
    <x v="5"/>
    <n v="7925"/>
    <s v="No"/>
    <x v="0"/>
    <n v="1938.30999897628"/>
    <n v="1.93830999897628E+16"/>
    <n v="191.196964158485"/>
    <n v="1.91196964158485E+16"/>
    <x v="617"/>
    <n v="83.5"/>
  </r>
  <r>
    <x v="4"/>
    <n v="67"/>
    <x v="0"/>
    <x v="5"/>
    <x v="2"/>
    <x v="3"/>
    <x v="3"/>
    <x v="7914"/>
    <x v="0"/>
    <x v="3"/>
    <n v="26.749247778515702"/>
    <n v="2.6749247778515701"/>
    <n v="2674924777851570"/>
    <x v="5"/>
    <n v="7926"/>
    <s v="No"/>
    <x v="0"/>
    <n v="2041.8438627146199"/>
    <n v="2.04184386271462E+16"/>
    <n v="193.987717937947"/>
    <n v="1.93987717937947E+16"/>
    <x v="139"/>
    <n v="96.4"/>
  </r>
  <r>
    <x v="4"/>
    <n v="45"/>
    <x v="1"/>
    <x v="5"/>
    <x v="1"/>
    <x v="0"/>
    <x v="1"/>
    <x v="7915"/>
    <x v="1"/>
    <x v="3"/>
    <n v="26.637140322564299"/>
    <n v="26.637140322564299"/>
    <n v="2.66371403225643E+16"/>
    <x v="5"/>
    <n v="7927"/>
    <s v="No"/>
    <x v="0"/>
    <n v="1893.5500130753301"/>
    <n v="1.89355001307533E+16"/>
    <n v="19.983884359275802"/>
    <n v="1998388435927580"/>
    <x v="45"/>
    <n v="86.6"/>
  </r>
  <r>
    <x v="4"/>
    <n v="56"/>
    <x v="0"/>
    <x v="5"/>
    <x v="2"/>
    <x v="3"/>
    <x v="0"/>
    <x v="7916"/>
    <x v="0"/>
    <x v="1"/>
    <n v="26.627014332138"/>
    <n v="26.627014332138"/>
    <n v="2.6627014332138E+16"/>
    <x v="5"/>
    <n v="7928"/>
    <s v="No"/>
    <x v="0"/>
    <n v="2162.6725525226302"/>
    <n v="2.16267255252263E+16"/>
    <n v="261.40904758729903"/>
    <n v="2.61409047587299E+16"/>
    <x v="214"/>
    <n v="99.9"/>
  </r>
  <r>
    <x v="4"/>
    <n v="64"/>
    <x v="1"/>
    <x v="2"/>
    <x v="1"/>
    <x v="1"/>
    <x v="0"/>
    <x v="7917"/>
    <x v="0"/>
    <x v="1"/>
    <n v="26.600269857911499"/>
    <n v="2.6600269857911498"/>
    <n v="2660026985791150"/>
    <x v="5"/>
    <n v="7929"/>
    <s v="No"/>
    <x v="0"/>
    <n v="1739.23819112507"/>
    <n v="1.73923819112507E+16"/>
    <n v="203.86707849324901"/>
    <n v="2.03867078493249E+16"/>
    <x v="182"/>
    <n v="89.3"/>
  </r>
  <r>
    <x v="4"/>
    <n v="59"/>
    <x v="1"/>
    <x v="2"/>
    <x v="1"/>
    <x v="0"/>
    <x v="0"/>
    <x v="7918"/>
    <x v="0"/>
    <x v="0"/>
    <n v="26.581394755189301"/>
    <n v="26.581394755189301"/>
    <n v="2.65813947551893E+16"/>
    <x v="5"/>
    <n v="7930"/>
    <s v="No"/>
    <x v="0"/>
    <n v="2004.2836793460599"/>
    <n v="2.00428367934606E+16"/>
    <n v="258.46123139455102"/>
    <n v="2.58461231394551E+16"/>
    <x v="248"/>
    <n v="94.6"/>
  </r>
  <r>
    <x v="4"/>
    <n v="57"/>
    <x v="1"/>
    <x v="4"/>
    <x v="1"/>
    <x v="1"/>
    <x v="0"/>
    <x v="7919"/>
    <x v="1"/>
    <x v="1"/>
    <n v="26.5269750171569"/>
    <n v="26.5269750171569"/>
    <n v="2.65269750171569E+16"/>
    <x v="5"/>
    <n v="7931"/>
    <s v="No"/>
    <x v="0"/>
    <n v="1864.5037268839601"/>
    <n v="1.86450372688396E+16"/>
    <n v="203.14074587699801"/>
    <n v="2.03140745876998E+16"/>
    <x v="120"/>
    <n v="92.1"/>
  </r>
  <r>
    <x v="4"/>
    <n v="60"/>
    <x v="1"/>
    <x v="2"/>
    <x v="3"/>
    <x v="0"/>
    <x v="0"/>
    <x v="7920"/>
    <x v="0"/>
    <x v="1"/>
    <n v="26.517184398457001"/>
    <n v="26.517184398457001"/>
    <n v="2.6517184398457E+16"/>
    <x v="5"/>
    <n v="7932"/>
    <s v="No"/>
    <x v="0"/>
    <n v="192.72917817962201"/>
    <n v="1927291781796220"/>
    <n v="21.542112666976202"/>
    <n v="2154211266697620"/>
    <x v="37"/>
    <n v="91.9"/>
  </r>
  <r>
    <x v="4"/>
    <n v="45"/>
    <x v="1"/>
    <x v="8"/>
    <x v="1"/>
    <x v="2"/>
    <x v="1"/>
    <x v="7921"/>
    <x v="1"/>
    <x v="1"/>
    <n v="26.485082372030501"/>
    <n v="2.6485082372030502"/>
    <n v="2648508237203050"/>
    <x v="5"/>
    <n v="7933"/>
    <s v="No"/>
    <x v="0"/>
    <n v="1717.0815976567801"/>
    <n v="1.71708159765678E+16"/>
    <n v="201.98299678448899"/>
    <n v="2.01982996784489E+16"/>
    <x v="245"/>
    <n v="87"/>
  </r>
  <r>
    <x v="4"/>
    <n v="66"/>
    <x v="0"/>
    <x v="1"/>
    <x v="1"/>
    <x v="3"/>
    <x v="3"/>
    <x v="7922"/>
    <x v="1"/>
    <x v="3"/>
    <n v="26.429414081188298"/>
    <n v="26.429414081188298"/>
    <n v="2.64294140811883E+16"/>
    <x v="5"/>
    <n v="7934"/>
    <s v="No"/>
    <x v="0"/>
    <n v="209.41861020332101"/>
    <n v="2094186102033210"/>
    <n v="24.1396743740167"/>
    <n v="2413967437401670"/>
    <x v="260"/>
    <n v="96.5"/>
  </r>
  <r>
    <x v="4"/>
    <n v="55"/>
    <x v="1"/>
    <x v="5"/>
    <x v="1"/>
    <x v="2"/>
    <x v="0"/>
    <x v="7923"/>
    <x v="1"/>
    <x v="1"/>
    <n v="26.4173605275829"/>
    <n v="26.4173605275829"/>
    <n v="2.64173605275829E+16"/>
    <x v="5"/>
    <n v="7935"/>
    <s v="No"/>
    <x v="0"/>
    <n v="1940.8165671572599"/>
    <n v="1.94081656715726E+16"/>
    <n v="197.230012892128"/>
    <n v="1.97230012892128E+16"/>
    <x v="154"/>
    <n v="94.6"/>
  </r>
  <r>
    <x v="4"/>
    <n v="65"/>
    <x v="0"/>
    <x v="2"/>
    <x v="1"/>
    <x v="3"/>
    <x v="3"/>
    <x v="7924"/>
    <x v="1"/>
    <x v="3"/>
    <n v="26.414373573028001"/>
    <n v="26.414373573028001"/>
    <n v="2.6414373573028E+16"/>
    <x v="5"/>
    <n v="7936"/>
    <s v="No"/>
    <x v="0"/>
    <n v="2241.8025535750498"/>
    <n v="2.24180255357505E+16"/>
    <n v="281.52435511579398"/>
    <n v="2.81524355115794E+16"/>
    <x v="85"/>
    <n v="88.7"/>
  </r>
  <r>
    <x v="4"/>
    <n v="58"/>
    <x v="0"/>
    <x v="12"/>
    <x v="3"/>
    <x v="3"/>
    <x v="0"/>
    <x v="7925"/>
    <x v="0"/>
    <x v="3"/>
    <n v="26.3135285102334"/>
    <n v="26.3135285102334"/>
    <n v="2.63135285102334E+16"/>
    <x v="5"/>
    <n v="7937"/>
    <s v="No"/>
    <x v="0"/>
    <n v="2104.5621787504701"/>
    <n v="2.10456217875047E+16"/>
    <n v="240.81403589262001"/>
    <n v="2.4081403589262E+16"/>
    <x v="30"/>
    <n v="93.7"/>
  </r>
  <r>
    <x v="4"/>
    <n v="54"/>
    <x v="0"/>
    <x v="2"/>
    <x v="1"/>
    <x v="2"/>
    <x v="1"/>
    <x v="7926"/>
    <x v="1"/>
    <x v="1"/>
    <n v="26.300458917976602"/>
    <n v="2.6300458917976601"/>
    <n v="2630045891797660"/>
    <x v="5"/>
    <n v="7938"/>
    <s v="No"/>
    <x v="0"/>
    <n v="1953.26744015433"/>
    <n v="1.95326744015433E+16"/>
    <n v="228.298763437688"/>
    <n v="2.28298763437688E+16"/>
    <x v="89"/>
    <n v="92.9"/>
  </r>
  <r>
    <x v="4"/>
    <n v="55"/>
    <x v="0"/>
    <x v="9"/>
    <x v="3"/>
    <x v="0"/>
    <x v="0"/>
    <x v="7927"/>
    <x v="1"/>
    <x v="3"/>
    <n v="26.245727593132798"/>
    <n v="2.6245727593132799"/>
    <n v="2624572759313280"/>
    <x v="5"/>
    <n v="7939"/>
    <s v="No"/>
    <x v="0"/>
    <n v="143.83764775877"/>
    <n v="1438376477587700"/>
    <n v="182.741440464269"/>
    <n v="1.82741440464269E+16"/>
    <x v="87"/>
    <n v="88.7"/>
  </r>
  <r>
    <x v="4"/>
    <n v="57"/>
    <x v="1"/>
    <x v="5"/>
    <x v="1"/>
    <x v="0"/>
    <x v="0"/>
    <x v="7928"/>
    <x v="0"/>
    <x v="1"/>
    <n v="26.231331498781998"/>
    <n v="2.6231331498781998"/>
    <n v="2623133149878200"/>
    <x v="5"/>
    <n v="7940"/>
    <s v="No"/>
    <x v="0"/>
    <n v="2011.9112867460301"/>
    <n v="2.01191128674603E+16"/>
    <n v="23.676144244288999"/>
    <n v="2367614424428900"/>
    <x v="67"/>
    <n v="101.9"/>
  </r>
  <r>
    <x v="4"/>
    <n v="52"/>
    <x v="1"/>
    <x v="5"/>
    <x v="1"/>
    <x v="3"/>
    <x v="1"/>
    <x v="7929"/>
    <x v="1"/>
    <x v="3"/>
    <n v="26.2258302936036"/>
    <n v="26.2258302936036"/>
    <n v="2.62258302936036E+16"/>
    <x v="5"/>
    <n v="7941"/>
    <s v="No"/>
    <x v="0"/>
    <n v="2102.6138611305601"/>
    <n v="2.10261386113056E+16"/>
    <n v="234.673340395656"/>
    <n v="2.34673340395656E+16"/>
    <x v="231"/>
    <n v="84.8"/>
  </r>
  <r>
    <x v="4"/>
    <n v="49"/>
    <x v="0"/>
    <x v="18"/>
    <x v="1"/>
    <x v="3"/>
    <x v="1"/>
    <x v="7930"/>
    <x v="1"/>
    <x v="3"/>
    <n v="26.219764916104399"/>
    <n v="26.219764916104399"/>
    <n v="2.62197649161044E+16"/>
    <x v="5"/>
    <n v="7942"/>
    <s v="No"/>
    <x v="0"/>
    <n v="184.58918090370599"/>
    <n v="1845891809037060"/>
    <n v="227.875772649678"/>
    <n v="2.27875772649678E+16"/>
    <x v="9"/>
    <n v="86.8"/>
  </r>
  <r>
    <x v="4"/>
    <n v="49"/>
    <x v="0"/>
    <x v="4"/>
    <x v="1"/>
    <x v="3"/>
    <x v="1"/>
    <x v="7931"/>
    <x v="1"/>
    <x v="1"/>
    <n v="26.204678043841099"/>
    <n v="2.6204678043841101"/>
    <n v="2620467804384110"/>
    <x v="5"/>
    <n v="7943"/>
    <s v="Si"/>
    <x v="1"/>
    <n v="211.553648148078"/>
    <n v="2115536481480780"/>
    <n v="239.681242890161"/>
    <n v="2.39681242890161E+16"/>
    <x v="64"/>
    <n v="96.8"/>
  </r>
  <r>
    <x v="4"/>
    <n v="72"/>
    <x v="1"/>
    <x v="3"/>
    <x v="1"/>
    <x v="3"/>
    <x v="3"/>
    <x v="7932"/>
    <x v="1"/>
    <x v="3"/>
    <n v="26.0548709373181"/>
    <n v="26.0548709373181"/>
    <n v="2.60548709373181E+16"/>
    <x v="5"/>
    <n v="7944"/>
    <s v="Si"/>
    <x v="1"/>
    <n v="209.48087376299901"/>
    <n v="2094808737629990"/>
    <n v="207.77741729762599"/>
    <n v="2.07777417297626E+16"/>
    <x v="214"/>
    <n v="95.1"/>
  </r>
  <r>
    <x v="4"/>
    <n v="61"/>
    <x v="1"/>
    <x v="1"/>
    <x v="1"/>
    <x v="0"/>
    <x v="0"/>
    <x v="7933"/>
    <x v="0"/>
    <x v="1"/>
    <n v="26.033525435609999"/>
    <n v="2.6033525435609999"/>
    <n v="2603352543561000"/>
    <x v="5"/>
    <n v="7945"/>
    <s v="No"/>
    <x v="0"/>
    <n v="1954.75401988669"/>
    <n v="1.95475401988669E+16"/>
    <n v="23.100447252203701"/>
    <n v="2310044725220370"/>
    <x v="19"/>
    <n v="91.2"/>
  </r>
  <r>
    <x v="4"/>
    <n v="52"/>
    <x v="1"/>
    <x v="9"/>
    <x v="1"/>
    <x v="2"/>
    <x v="1"/>
    <x v="7934"/>
    <x v="1"/>
    <x v="1"/>
    <n v="26.026860164012"/>
    <n v="2.6026860164011998"/>
    <n v="2602686016401200"/>
    <x v="5"/>
    <n v="7946"/>
    <s v="No"/>
    <x v="0"/>
    <n v="197.80615983313299"/>
    <n v="1978061598331330"/>
    <n v="205.24274376081101"/>
    <n v="2.05242743760811E+16"/>
    <x v="355"/>
    <n v="82.6"/>
  </r>
  <r>
    <x v="4"/>
    <n v="62"/>
    <x v="0"/>
    <x v="7"/>
    <x v="1"/>
    <x v="0"/>
    <x v="0"/>
    <x v="7935"/>
    <x v="1"/>
    <x v="3"/>
    <n v="26.0058028889094"/>
    <n v="26.0058028889094"/>
    <n v="2.60058028889094E+16"/>
    <x v="5"/>
    <n v="7947"/>
    <s v="Si"/>
    <x v="1"/>
    <n v="1955.25438262289"/>
    <n v="1.95525438262289E+16"/>
    <n v="212.317827805636"/>
    <n v="2.12317827805636E+16"/>
    <x v="131"/>
    <n v="92.8"/>
  </r>
  <r>
    <x v="4"/>
    <n v="57"/>
    <x v="1"/>
    <x v="5"/>
    <x v="1"/>
    <x v="0"/>
    <x v="0"/>
    <x v="7936"/>
    <x v="1"/>
    <x v="1"/>
    <n v="25.980965060800798"/>
    <n v="2.59809650608008"/>
    <n v="2598096506080080"/>
    <x v="5"/>
    <n v="7948"/>
    <s v="No"/>
    <x v="0"/>
    <n v="1866.4084723748899"/>
    <n v="1.86640847237489E+16"/>
    <n v="23.3625474211773"/>
    <n v="2336254742117730"/>
    <x v="371"/>
    <n v="89.3"/>
  </r>
  <r>
    <x v="4"/>
    <n v="54"/>
    <x v="1"/>
    <x v="3"/>
    <x v="1"/>
    <x v="1"/>
    <x v="1"/>
    <x v="7937"/>
    <x v="1"/>
    <x v="0"/>
    <n v="25.9541761140703"/>
    <n v="25.9541761140703"/>
    <n v="2.59541761140703E+16"/>
    <x v="5"/>
    <n v="7949"/>
    <s v="No"/>
    <x v="0"/>
    <n v="1915.2289585009601"/>
    <n v="1.91522895850096E+16"/>
    <n v="219.83383366658401"/>
    <n v="2.19833833666584E+16"/>
    <x v="565"/>
    <n v="89.8"/>
  </r>
  <r>
    <x v="4"/>
    <n v="58"/>
    <x v="0"/>
    <x v="12"/>
    <x v="1"/>
    <x v="0"/>
    <x v="0"/>
    <x v="7938"/>
    <x v="1"/>
    <x v="1"/>
    <n v="25.883843856031898"/>
    <n v="25.883843856031898"/>
    <n v="2.58838438560319E+16"/>
    <x v="5"/>
    <n v="7950"/>
    <s v="No"/>
    <x v="0"/>
    <n v="1839.76582219848"/>
    <n v="1.83976582219848E+16"/>
    <n v="216.21361033299101"/>
    <n v="2.16213610332991E+16"/>
    <x v="23"/>
    <n v="97.5"/>
  </r>
  <r>
    <x v="4"/>
    <n v="50"/>
    <x v="0"/>
    <x v="5"/>
    <x v="1"/>
    <x v="0"/>
    <x v="1"/>
    <x v="7939"/>
    <x v="1"/>
    <x v="3"/>
    <n v="25.822601448941398"/>
    <n v="25.822601448941398"/>
    <n v="2.58226014489414E+16"/>
    <x v="5"/>
    <n v="7951"/>
    <s v="No"/>
    <x v="0"/>
    <n v="2324.4420932038201"/>
    <n v="2.32444209320382E+16"/>
    <n v="200.81426978168901"/>
    <n v="2.00814269781689E+16"/>
    <x v="233"/>
    <n v="86"/>
  </r>
  <r>
    <x v="4"/>
    <n v="55"/>
    <x v="1"/>
    <x v="2"/>
    <x v="1"/>
    <x v="3"/>
    <x v="0"/>
    <x v="7940"/>
    <x v="1"/>
    <x v="1"/>
    <n v="25.813698685622199"/>
    <n v="2.5813698685622199"/>
    <n v="2581369868562220"/>
    <x v="5"/>
    <n v="7952"/>
    <s v="No"/>
    <x v="0"/>
    <n v="1790.92127466937"/>
    <n v="1.79092127466937E+16"/>
    <n v="212.08199782479301"/>
    <n v="2.12081997824793E+16"/>
    <x v="177"/>
    <n v="90"/>
  </r>
  <r>
    <x v="4"/>
    <n v="61"/>
    <x v="0"/>
    <x v="7"/>
    <x v="1"/>
    <x v="0"/>
    <x v="0"/>
    <x v="7941"/>
    <x v="0"/>
    <x v="3"/>
    <n v="25.781529039195998"/>
    <n v="25.781529039195998"/>
    <n v="2.5781529039196E+16"/>
    <x v="5"/>
    <n v="7953"/>
    <s v="No"/>
    <x v="0"/>
    <n v="2191.9729645050402"/>
    <n v="2.19197296450504E+16"/>
    <n v="2.2389410955742499"/>
    <n v="223894109557425"/>
    <x v="350"/>
    <n v="92.9"/>
  </r>
  <r>
    <x v="4"/>
    <n v="51"/>
    <x v="0"/>
    <x v="2"/>
    <x v="1"/>
    <x v="2"/>
    <x v="1"/>
    <x v="7942"/>
    <x v="1"/>
    <x v="1"/>
    <n v="25.700125887889801"/>
    <n v="25.700125887889801"/>
    <n v="2.57001258878898E+16"/>
    <x v="5"/>
    <n v="7954"/>
    <s v="No"/>
    <x v="0"/>
    <n v="1728.75167678246"/>
    <n v="1.72875167678246E+16"/>
    <n v="214.717437953679"/>
    <n v="2.14717437953679E+16"/>
    <x v="44"/>
    <n v="83.4"/>
  </r>
  <r>
    <x v="4"/>
    <n v="56"/>
    <x v="1"/>
    <x v="0"/>
    <x v="1"/>
    <x v="3"/>
    <x v="0"/>
    <x v="7943"/>
    <x v="1"/>
    <x v="3"/>
    <n v="25.677528588694798"/>
    <n v="25.677528588694798"/>
    <n v="2.56775285886948E+16"/>
    <x v="5"/>
    <n v="7955"/>
    <s v="No"/>
    <x v="0"/>
    <n v="2344.12757921716"/>
    <n v="2.34412757921716E+16"/>
    <n v="253.758269542443"/>
    <n v="2.53758269542443E+16"/>
    <x v="12"/>
    <n v="90.8"/>
  </r>
  <r>
    <x v="4"/>
    <n v="58"/>
    <x v="0"/>
    <x v="9"/>
    <x v="3"/>
    <x v="3"/>
    <x v="0"/>
    <x v="7944"/>
    <x v="0"/>
    <x v="0"/>
    <n v="25.6635020871121"/>
    <n v="25.6635020871121"/>
    <n v="2.56635020871121E+16"/>
    <x v="5"/>
    <n v="7956"/>
    <s v="Si"/>
    <x v="1"/>
    <n v="241.46697652446599"/>
    <n v="2414669765244660"/>
    <n v="275.769729389367"/>
    <n v="2.75769729389367E+16"/>
    <x v="390"/>
    <n v="95.9"/>
  </r>
  <r>
    <x v="4"/>
    <n v="55"/>
    <x v="0"/>
    <x v="8"/>
    <x v="1"/>
    <x v="1"/>
    <x v="0"/>
    <x v="7945"/>
    <x v="1"/>
    <x v="0"/>
    <n v="25.6549876996074"/>
    <n v="25.6549876996074"/>
    <n v="2.56549876996074E+16"/>
    <x v="5"/>
    <n v="7957"/>
    <s v="No"/>
    <x v="0"/>
    <n v="1981.93338966448"/>
    <n v="1.98193338966448E+16"/>
    <n v="221.62023135718499"/>
    <n v="2.21620231357185E+16"/>
    <x v="267"/>
    <n v="99.6"/>
  </r>
  <r>
    <x v="4"/>
    <n v="49"/>
    <x v="1"/>
    <x v="2"/>
    <x v="1"/>
    <x v="2"/>
    <x v="1"/>
    <x v="7946"/>
    <x v="1"/>
    <x v="0"/>
    <n v="25.645091061276101"/>
    <n v="25.645091061276101"/>
    <n v="2564509106127610"/>
    <x v="5"/>
    <n v="7958"/>
    <s v="No"/>
    <x v="0"/>
    <n v="2055.4509460689601"/>
    <n v="2.05545094606896E+16"/>
    <n v="185.03688984937199"/>
    <n v="1.85036889849372E+16"/>
    <x v="66"/>
    <n v="80.900000000000006"/>
  </r>
  <r>
    <x v="4"/>
    <n v="53"/>
    <x v="1"/>
    <x v="3"/>
    <x v="1"/>
    <x v="0"/>
    <x v="1"/>
    <x v="7947"/>
    <x v="1"/>
    <x v="3"/>
    <n v="25.632826078206399"/>
    <n v="25.632826078206399"/>
    <n v="2.56328260782064E+16"/>
    <x v="5"/>
    <n v="7959"/>
    <s v="No"/>
    <x v="0"/>
    <n v="1880.15540042663"/>
    <n v="1.88015540042663E+16"/>
    <n v="211.804058732729"/>
    <n v="2.11804058732729E+16"/>
    <x v="109"/>
    <n v="85.2"/>
  </r>
  <r>
    <x v="4"/>
    <n v="58"/>
    <x v="0"/>
    <x v="0"/>
    <x v="1"/>
    <x v="0"/>
    <x v="0"/>
    <x v="7948"/>
    <x v="1"/>
    <x v="1"/>
    <n v="25.615465560841599"/>
    <n v="2.5615465560841599"/>
    <n v="2561546556084160"/>
    <x v="5"/>
    <n v="7960"/>
    <s v="No"/>
    <x v="0"/>
    <n v="1965.7759116586701"/>
    <n v="1.96577591165867E+16"/>
    <n v="23.036445581410302"/>
    <n v="2303644558141030"/>
    <x v="131"/>
    <n v="88.5"/>
  </r>
  <r>
    <x v="4"/>
    <n v="61"/>
    <x v="1"/>
    <x v="6"/>
    <x v="2"/>
    <x v="0"/>
    <x v="0"/>
    <x v="7949"/>
    <x v="0"/>
    <x v="1"/>
    <n v="25.585722971680699"/>
    <n v="25.585722971680699"/>
    <n v="2.55857229716807E+16"/>
    <x v="5"/>
    <n v="7961"/>
    <s v="No"/>
    <x v="0"/>
    <n v="2196.5420899906599"/>
    <n v="2.19654208999066E+16"/>
    <n v="226.25521347757601"/>
    <n v="2.26255213477576E+16"/>
    <x v="303"/>
    <n v="93.3"/>
  </r>
  <r>
    <x v="4"/>
    <n v="62"/>
    <x v="1"/>
    <x v="2"/>
    <x v="1"/>
    <x v="0"/>
    <x v="0"/>
    <x v="7950"/>
    <x v="1"/>
    <x v="3"/>
    <n v="25.563511288436299"/>
    <n v="2.5563511288436298"/>
    <n v="2556351128843630"/>
    <x v="5"/>
    <n v="7962"/>
    <s v="No"/>
    <x v="0"/>
    <n v="191.45502615674201"/>
    <n v="1914550261567420"/>
    <n v="231.26218311158701"/>
    <n v="2.31262183111587E+16"/>
    <x v="512"/>
    <n v="89.1"/>
  </r>
  <r>
    <x v="4"/>
    <n v="56"/>
    <x v="1"/>
    <x v="0"/>
    <x v="1"/>
    <x v="0"/>
    <x v="0"/>
    <x v="7951"/>
    <x v="0"/>
    <x v="1"/>
    <n v="25.535997211815701"/>
    <n v="25.535997211815701"/>
    <n v="2.55359972118157E+16"/>
    <x v="5"/>
    <n v="7963"/>
    <s v="No"/>
    <x v="0"/>
    <n v="202.204965103017"/>
    <n v="2022049651030170"/>
    <n v="250.53668422767501"/>
    <n v="2.50536684227675E+16"/>
    <x v="159"/>
    <n v="91.4"/>
  </r>
  <r>
    <x v="4"/>
    <n v="66"/>
    <x v="0"/>
    <x v="15"/>
    <x v="2"/>
    <x v="3"/>
    <x v="3"/>
    <x v="7952"/>
    <x v="0"/>
    <x v="1"/>
    <n v="25.5046667028939"/>
    <n v="25.5046667028939"/>
    <n v="2.55046667028939E+16"/>
    <x v="5"/>
    <n v="7964"/>
    <s v="No"/>
    <x v="0"/>
    <n v="2095.2648413218299"/>
    <n v="2.09526484132183E+16"/>
    <n v="22.2737643253462"/>
    <n v="2227376432534620"/>
    <x v="152"/>
    <n v="96.3"/>
  </r>
  <r>
    <x v="4"/>
    <n v="56"/>
    <x v="1"/>
    <x v="6"/>
    <x v="3"/>
    <x v="0"/>
    <x v="0"/>
    <x v="7953"/>
    <x v="1"/>
    <x v="1"/>
    <n v="25.502962149157"/>
    <n v="25.502962149157"/>
    <n v="2.5502962149157E+16"/>
    <x v="5"/>
    <n v="7965"/>
    <s v="No"/>
    <x v="0"/>
    <n v="1891.7236808810001"/>
    <n v="1.891723680881E+16"/>
    <n v="223.06354248596199"/>
    <n v="2.23063542485962E+16"/>
    <x v="232"/>
    <n v="89.5"/>
  </r>
  <r>
    <x v="4"/>
    <n v="61"/>
    <x v="0"/>
    <x v="12"/>
    <x v="1"/>
    <x v="0"/>
    <x v="0"/>
    <x v="7954"/>
    <x v="2"/>
    <x v="1"/>
    <n v="25.394976088809301"/>
    <n v="25.394976088809301"/>
    <n v="2.53949760888093E+16"/>
    <x v="5"/>
    <n v="7966"/>
    <s v="No"/>
    <x v="0"/>
    <n v="2107.9253240451899"/>
    <n v="2.10792532404519E+16"/>
    <n v="21.838540450101299"/>
    <n v="2183854045010130"/>
    <x v="15"/>
    <n v="88.3"/>
  </r>
  <r>
    <x v="4"/>
    <n v="65"/>
    <x v="1"/>
    <x v="0"/>
    <x v="1"/>
    <x v="0"/>
    <x v="3"/>
    <x v="7955"/>
    <x v="0"/>
    <x v="1"/>
    <n v="25.356236956966399"/>
    <n v="25.356236956966399"/>
    <n v="2.53562369569664E+16"/>
    <x v="5"/>
    <n v="7967"/>
    <s v="No"/>
    <x v="0"/>
    <n v="1898.61686976034"/>
    <n v="1.89861686976034E+16"/>
    <n v="263.943894071773"/>
    <n v="2.63943894071773E+16"/>
    <x v="76"/>
    <n v="90.6"/>
  </r>
  <r>
    <x v="4"/>
    <n v="55"/>
    <x v="1"/>
    <x v="2"/>
    <x v="3"/>
    <x v="0"/>
    <x v="0"/>
    <x v="7956"/>
    <x v="0"/>
    <x v="0"/>
    <n v="25.332402089006401"/>
    <n v="25.332402089006401"/>
    <n v="2.53324020890064E+16"/>
    <x v="5"/>
    <n v="7968"/>
    <s v="No"/>
    <x v="0"/>
    <n v="2093.9100631029501"/>
    <n v="2.09391006310295E+16"/>
    <n v="244.16278412101499"/>
    <n v="2.44162784121015E+16"/>
    <x v="16"/>
    <n v="84.7"/>
  </r>
  <r>
    <x v="4"/>
    <n v="48"/>
    <x v="0"/>
    <x v="9"/>
    <x v="3"/>
    <x v="1"/>
    <x v="1"/>
    <x v="7957"/>
    <x v="1"/>
    <x v="0"/>
    <n v="25.327770369221899"/>
    <n v="25.327770369221899"/>
    <n v="2.53277703692219E+16"/>
    <x v="5"/>
    <n v="7969"/>
    <s v="No"/>
    <x v="0"/>
    <n v="195.30495594101299"/>
    <n v="1953049559410130"/>
    <n v="19.0757146403629"/>
    <n v="1907571464036290"/>
    <x v="111"/>
    <n v="88.6"/>
  </r>
  <r>
    <x v="4"/>
    <n v="64"/>
    <x v="1"/>
    <x v="0"/>
    <x v="1"/>
    <x v="2"/>
    <x v="0"/>
    <x v="7958"/>
    <x v="1"/>
    <x v="1"/>
    <n v="25.320077969284299"/>
    <n v="25.320077969284299"/>
    <n v="2.53200779692843E+16"/>
    <x v="5"/>
    <n v="7970"/>
    <s v="No"/>
    <x v="0"/>
    <n v="1866.51536538134"/>
    <n v="1.86651536538134E+16"/>
    <n v="198.431132018201"/>
    <n v="1.98431132018201E+16"/>
    <x v="162"/>
    <n v="86.1"/>
  </r>
  <r>
    <x v="4"/>
    <n v="46"/>
    <x v="0"/>
    <x v="16"/>
    <x v="3"/>
    <x v="3"/>
    <x v="1"/>
    <x v="7959"/>
    <x v="0"/>
    <x v="2"/>
    <n v="25.312890056681301"/>
    <n v="25.312890056681301"/>
    <n v="2.53128900566813E+16"/>
    <x v="5"/>
    <n v="7971"/>
    <s v="No"/>
    <x v="0"/>
    <n v="1821.30121345773"/>
    <n v="1.82130121345773E+16"/>
    <n v="204.786791184728"/>
    <n v="2.04786791184728E+16"/>
    <x v="39"/>
    <n v="82.6"/>
  </r>
  <r>
    <x v="4"/>
    <n v="49"/>
    <x v="0"/>
    <x v="6"/>
    <x v="1"/>
    <x v="0"/>
    <x v="1"/>
    <x v="7960"/>
    <x v="1"/>
    <x v="1"/>
    <n v="25.3032150534723"/>
    <n v="25.3032150534723"/>
    <n v="2530321505347230"/>
    <x v="5"/>
    <n v="7972"/>
    <s v="No"/>
    <x v="0"/>
    <n v="2105.01830528448"/>
    <n v="2.10501830528448E+16"/>
    <n v="209.30857954094799"/>
    <n v="2.09308579540948E+16"/>
    <x v="249"/>
    <n v="87.9"/>
  </r>
  <r>
    <x v="4"/>
    <n v="48"/>
    <x v="1"/>
    <x v="7"/>
    <x v="1"/>
    <x v="2"/>
    <x v="1"/>
    <x v="7961"/>
    <x v="1"/>
    <x v="1"/>
    <n v="25.2509347072853"/>
    <n v="25.2509347072853"/>
    <n v="2.52509347072853E+16"/>
    <x v="5"/>
    <n v="7973"/>
    <s v="No"/>
    <x v="0"/>
    <n v="215.42307981873799"/>
    <n v="2154230798187380"/>
    <n v="189.54961945903301"/>
    <n v="1.89549619459033E+16"/>
    <x v="150"/>
    <n v="85"/>
  </r>
  <r>
    <x v="4"/>
    <n v="59"/>
    <x v="0"/>
    <x v="15"/>
    <x v="2"/>
    <x v="3"/>
    <x v="0"/>
    <x v="7962"/>
    <x v="1"/>
    <x v="3"/>
    <n v="25.2353697695569"/>
    <n v="25.2353697695569"/>
    <n v="2.52353697695569E+16"/>
    <x v="5"/>
    <n v="7974"/>
    <s v="No"/>
    <x v="0"/>
    <n v="199.61324415096601"/>
    <n v="1996132441509660"/>
    <n v="191.81250179584501"/>
    <n v="1.91812501795845E+16"/>
    <x v="211"/>
    <n v="95.3"/>
  </r>
  <r>
    <x v="4"/>
    <n v="55"/>
    <x v="0"/>
    <x v="4"/>
    <x v="2"/>
    <x v="3"/>
    <x v="0"/>
    <x v="7963"/>
    <x v="1"/>
    <x v="1"/>
    <n v="25.212332629130401"/>
    <n v="25.212332629130401"/>
    <n v="2.52123326291304E+16"/>
    <x v="5"/>
    <n v="7975"/>
    <s v="No"/>
    <x v="0"/>
    <n v="2219.0139980264398"/>
    <n v="2.21901399802644E+16"/>
    <n v="246.85893584476301"/>
    <n v="2.46858935844763E+16"/>
    <x v="53"/>
    <n v="100.5"/>
  </r>
  <r>
    <x v="4"/>
    <n v="63"/>
    <x v="1"/>
    <x v="2"/>
    <x v="1"/>
    <x v="3"/>
    <x v="0"/>
    <x v="7964"/>
    <x v="0"/>
    <x v="1"/>
    <n v="25.200409875200499"/>
    <n v="25.200409875200499"/>
    <n v="2.52004098752005E+16"/>
    <x v="5"/>
    <n v="7976"/>
    <s v="No"/>
    <x v="0"/>
    <n v="2036.5449056626501"/>
    <n v="2.03654490566265E+16"/>
    <n v="219.768554278793"/>
    <n v="2.19768554278793E+16"/>
    <x v="8"/>
    <n v="94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177CC-ADCD-0C49-8CFE-C1E73A558B57}" name="PesoSobrepes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16:O23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1" showAll="0"/>
    <pivotField showAll="0"/>
    <pivotField showAll="0"/>
    <pivotField showAll="0"/>
    <pivotField numFmtId="3" showAll="0"/>
    <pivotField numFmtId="164"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Id" fld="14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8D73A-EEB2-D949-94E2-132326939164}" name="TablaDinámica2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Riesgo">
  <location ref="N5:O9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 sortType="ascending">
      <items count="5">
        <item x="2"/>
        <item x="1"/>
        <item x="3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numFmtId="4" showAll="0">
      <items count="7966">
        <item x="3484"/>
        <item x="3860"/>
        <item x="3049"/>
        <item x="1728"/>
        <item x="1778"/>
        <item x="4287"/>
        <item x="4855"/>
        <item x="2625"/>
        <item x="4690"/>
        <item x="4295"/>
        <item x="700"/>
        <item x="7018"/>
        <item x="5345"/>
        <item x="4189"/>
        <item x="1642"/>
        <item x="3246"/>
        <item x="4621"/>
        <item x="2716"/>
        <item x="3823"/>
        <item x="5566"/>
        <item x="4653"/>
        <item x="5108"/>
        <item x="6591"/>
        <item x="2173"/>
        <item x="5067"/>
        <item x="4485"/>
        <item x="6783"/>
        <item x="1746"/>
        <item x="4327"/>
        <item x="4554"/>
        <item x="6449"/>
        <item x="5762"/>
        <item x="4210"/>
        <item x="1148"/>
        <item x="6325"/>
        <item x="5655"/>
        <item x="2113"/>
        <item x="5209"/>
        <item x="3863"/>
        <item x="1676"/>
        <item x="2866"/>
        <item x="4001"/>
        <item x="2474"/>
        <item x="2387"/>
        <item x="5794"/>
        <item x="2512"/>
        <item x="5814"/>
        <item x="2342"/>
        <item x="5311"/>
        <item x="2515"/>
        <item x="5554"/>
        <item x="7657"/>
        <item x="6540"/>
        <item x="6464"/>
        <item x="5235"/>
        <item x="1132"/>
        <item x="4093"/>
        <item x="4786"/>
        <item x="3600"/>
        <item x="7694"/>
        <item x="4448"/>
        <item x="1398"/>
        <item x="2482"/>
        <item x="1612"/>
        <item x="4988"/>
        <item x="1919"/>
        <item x="5647"/>
        <item x="4303"/>
        <item x="4369"/>
        <item x="5665"/>
        <item x="2895"/>
        <item x="4854"/>
        <item x="1142"/>
        <item x="6619"/>
        <item x="4132"/>
        <item x="2347"/>
        <item x="6489"/>
        <item x="961"/>
        <item x="6535"/>
        <item x="5260"/>
        <item x="3086"/>
        <item x="537"/>
        <item x="6080"/>
        <item x="1467"/>
        <item x="198"/>
        <item x="3785"/>
        <item x="5990"/>
        <item x="3888"/>
        <item x="739"/>
        <item x="4339"/>
        <item x="7670"/>
        <item x="5123"/>
        <item x="1617"/>
        <item x="3023"/>
        <item x="6899"/>
        <item x="1344"/>
        <item x="556"/>
        <item x="3032"/>
        <item x="3918"/>
        <item x="4059"/>
        <item x="990"/>
        <item x="4617"/>
        <item x="4365"/>
        <item x="5822"/>
        <item x="2484"/>
        <item x="5780"/>
        <item x="6343"/>
        <item x="4613"/>
        <item x="1960"/>
        <item x="4249"/>
        <item x="3842"/>
        <item x="7390"/>
        <item x="3498"/>
        <item x="4055"/>
        <item x="4953"/>
        <item x="6567"/>
        <item x="7544"/>
        <item x="4349"/>
        <item x="5752"/>
        <item x="4214"/>
        <item x="4321"/>
        <item x="3018"/>
        <item x="3114"/>
        <item x="4184"/>
        <item x="4922"/>
        <item x="2580"/>
        <item x="1176"/>
        <item x="3805"/>
        <item x="3875"/>
        <item x="2532"/>
        <item x="5891"/>
        <item x="5484"/>
        <item x="3662"/>
        <item x="5304"/>
        <item x="2356"/>
        <item x="3619"/>
        <item x="5430"/>
        <item x="4012"/>
        <item x="4225"/>
        <item x="4123"/>
        <item x="7503"/>
        <item x="4697"/>
        <item x="5729"/>
        <item x="2242"/>
        <item x="1236"/>
        <item x="4792"/>
        <item x="7828"/>
        <item x="5006"/>
        <item x="7843"/>
        <item x="797"/>
        <item x="3671"/>
        <item x="6753"/>
        <item x="1431"/>
        <item x="5170"/>
        <item x="5438"/>
        <item x="5005"/>
        <item x="5677"/>
        <item x="2688"/>
        <item x="1884"/>
        <item x="5932"/>
        <item x="3079"/>
        <item x="7572"/>
        <item x="1799"/>
        <item x="5628"/>
        <item x="732"/>
        <item x="7765"/>
        <item x="5786"/>
        <item x="4396"/>
        <item x="5231"/>
        <item x="4680"/>
        <item x="2711"/>
        <item x="5097"/>
        <item x="4612"/>
        <item x="4205"/>
        <item x="4748"/>
        <item x="5512"/>
        <item x="6155"/>
        <item x="2357"/>
        <item x="5306"/>
        <item x="5958"/>
        <item x="3934"/>
        <item x="3651"/>
        <item x="3965"/>
        <item x="1598"/>
        <item x="5312"/>
        <item x="3466"/>
        <item x="5427"/>
        <item x="1014"/>
        <item x="4602"/>
        <item x="1626"/>
        <item x="2697"/>
        <item x="2546"/>
        <item x="2903"/>
        <item x="1441"/>
        <item x="7221"/>
        <item x="6991"/>
        <item x="6139"/>
        <item x="4654"/>
        <item x="3144"/>
        <item x="371"/>
        <item x="5060"/>
        <item x="3493"/>
        <item x="3148"/>
        <item x="5046"/>
        <item x="4073"/>
        <item x="3065"/>
        <item x="4669"/>
        <item x="4637"/>
        <item x="2468"/>
        <item x="5251"/>
        <item x="2443"/>
        <item x="2618"/>
        <item x="914"/>
        <item x="2662"/>
        <item x="1895"/>
        <item x="5835"/>
        <item x="7613"/>
        <item x="5262"/>
        <item x="5146"/>
        <item x="2860"/>
        <item x="3198"/>
        <item x="4056"/>
        <item x="3141"/>
        <item x="7"/>
        <item x="1320"/>
        <item x="3715"/>
        <item x="6632"/>
        <item x="4216"/>
        <item x="274"/>
        <item x="6983"/>
        <item x="2286"/>
        <item x="4449"/>
        <item x="2409"/>
        <item x="7214"/>
        <item x="3819"/>
        <item x="3864"/>
        <item x="5697"/>
        <item x="6195"/>
        <item x="2575"/>
        <item x="2890"/>
        <item x="5603"/>
        <item x="4434"/>
        <item x="1707"/>
        <item x="4860"/>
        <item x="6500"/>
        <item x="4183"/>
        <item x="5929"/>
        <item x="963"/>
        <item x="5852"/>
        <item x="7663"/>
        <item x="4943"/>
        <item x="7102"/>
        <item x="1556"/>
        <item x="4722"/>
        <item x="3350"/>
        <item x="4721"/>
        <item x="5596"/>
        <item x="4926"/>
        <item x="4837"/>
        <item x="4463"/>
        <item x="1461"/>
        <item x="6552"/>
        <item x="7416"/>
        <item x="5529"/>
        <item x="6433"/>
        <item x="3364"/>
        <item x="702"/>
        <item x="5428"/>
        <item x="1664"/>
        <item x="1889"/>
        <item x="129"/>
        <item x="4958"/>
        <item x="6706"/>
        <item x="6817"/>
        <item x="7898"/>
        <item x="2007"/>
        <item x="5775"/>
        <item x="1224"/>
        <item x="688"/>
        <item x="5263"/>
        <item x="3342"/>
        <item x="7172"/>
        <item x="5671"/>
        <item x="1650"/>
        <item x="3667"/>
        <item x="5372"/>
        <item x="5945"/>
        <item x="5320"/>
        <item x="2661"/>
        <item x="4668"/>
        <item x="6866"/>
        <item x="2636"/>
        <item x="5404"/>
        <item x="625"/>
        <item x="5486"/>
        <item x="4213"/>
        <item x="2188"/>
        <item x="7196"/>
        <item x="4077"/>
        <item x="5373"/>
        <item x="4401"/>
        <item x="4689"/>
        <item x="2449"/>
        <item x="5730"/>
        <item x="6765"/>
        <item x="7782"/>
        <item x="6560"/>
        <item x="1984"/>
        <item x="5008"/>
        <item x="24"/>
        <item x="3193"/>
        <item x="4425"/>
        <item x="545"/>
        <item x="3463"/>
        <item x="7325"/>
        <item x="887"/>
        <item x="4288"/>
        <item x="7298"/>
        <item x="4423"/>
        <item x="6263"/>
        <item x="5698"/>
        <item x="1629"/>
        <item x="4319"/>
        <item x="958"/>
        <item x="5425"/>
        <item x="4491"/>
        <item x="5113"/>
        <item x="5855"/>
        <item x="2504"/>
        <item x="5411"/>
        <item x="7773"/>
        <item x="2317"/>
        <item x="4435"/>
        <item x="7834"/>
        <item x="3337"/>
        <item x="6572"/>
        <item x="3978"/>
        <item x="1485"/>
        <item x="5205"/>
        <item x="7130"/>
        <item x="1918"/>
        <item x="946"/>
        <item x="6844"/>
        <item x="4084"/>
        <item x="2435"/>
        <item x="3852"/>
        <item x="762"/>
        <item x="3822"/>
        <item x="5061"/>
        <item x="5498"/>
        <item x="7157"/>
        <item x="6556"/>
        <item x="720"/>
        <item x="2896"/>
        <item x="6587"/>
        <item x="3398"/>
        <item x="6029"/>
        <item x="4628"/>
        <item x="7811"/>
        <item x="1578"/>
        <item x="3402"/>
        <item x="6721"/>
        <item x="4082"/>
        <item x="6469"/>
        <item x="985"/>
        <item x="4663"/>
        <item x="5721"/>
        <item x="6950"/>
        <item x="6779"/>
        <item x="5818"/>
        <item x="7223"/>
        <item x="6061"/>
        <item x="2114"/>
        <item x="1908"/>
        <item x="1721"/>
        <item x="5746"/>
        <item x="2723"/>
        <item x="1533"/>
        <item x="1286"/>
        <item x="2498"/>
        <item x="2738"/>
        <item x="1053"/>
        <item x="1331"/>
        <item x="2842"/>
        <item x="3067"/>
        <item x="2788"/>
        <item x="6072"/>
        <item x="1939"/>
        <item x="6268"/>
        <item x="1595"/>
        <item x="7322"/>
        <item x="7583"/>
        <item x="4283"/>
        <item x="1948"/>
        <item x="1183"/>
        <item x="2433"/>
        <item x="2207"/>
        <item x="881"/>
        <item x="3890"/>
        <item x="6763"/>
        <item x="5543"/>
        <item x="6100"/>
        <item x="3228"/>
        <item x="7650"/>
        <item x="6118"/>
        <item x="3848"/>
        <item x="1801"/>
        <item x="3161"/>
        <item x="5699"/>
        <item x="5832"/>
        <item x="712"/>
        <item x="1494"/>
        <item x="5777"/>
        <item x="5799"/>
        <item x="5593"/>
        <item x="1870"/>
        <item x="7877"/>
        <item x="5755"/>
        <item x="5652"/>
        <item x="5269"/>
        <item x="1325"/>
        <item x="1602"/>
        <item x="4684"/>
        <item x="5030"/>
        <item x="3705"/>
        <item x="6450"/>
        <item x="2148"/>
        <item x="5620"/>
        <item x="3562"/>
        <item x="6827"/>
        <item x="7303"/>
        <item x="5098"/>
        <item x="3081"/>
        <item x="4377"/>
        <item x="3245"/>
        <item x="4217"/>
        <item x="2854"/>
        <item x="6229"/>
        <item x="1094"/>
        <item x="2813"/>
        <item x="3700"/>
        <item x="1103"/>
        <item x="6764"/>
        <item x="2905"/>
        <item x="3858"/>
        <item x="1062"/>
        <item x="3412"/>
        <item x="7562"/>
        <item x="4023"/>
        <item x="6956"/>
        <item x="5753"/>
        <item x="1157"/>
        <item x="4410"/>
        <item x="809"/>
        <item x="3850"/>
        <item x="994"/>
        <item x="2619"/>
        <item x="3618"/>
        <item x="3616"/>
        <item x="5319"/>
        <item x="448"/>
        <item x="4930"/>
        <item x="1071"/>
        <item x="4242"/>
        <item x="5476"/>
        <item x="5090"/>
        <item x="5436"/>
        <item x="7850"/>
        <item x="2829"/>
        <item x="1547"/>
        <item x="767"/>
        <item x="1972"/>
        <item x="5347"/>
        <item x="7447"/>
        <item x="2025"/>
        <item x="4708"/>
        <item x="4076"/>
        <item x="3680"/>
        <item x="4336"/>
        <item x="899"/>
        <item x="3637"/>
        <item x="2959"/>
        <item x="4190"/>
        <item x="4949"/>
        <item x="7371"/>
        <item x="3410"/>
        <item x="1613"/>
        <item x="206"/>
        <item x="1614"/>
        <item x="1262"/>
        <item x="2217"/>
        <item x="4072"/>
        <item x="3609"/>
        <item x="4304"/>
        <item x="4835"/>
        <item x="1173"/>
        <item x="3499"/>
        <item x="3352"/>
        <item x="169"/>
        <item x="7654"/>
        <item x="4278"/>
        <item x="3546"/>
        <item x="4849"/>
        <item x="5162"/>
        <item x="562"/>
        <item x="6701"/>
        <item x="2994"/>
        <item x="1381"/>
        <item x="4136"/>
        <item x="4938"/>
        <item x="2502"/>
        <item x="5666"/>
        <item x="7140"/>
        <item x="4995"/>
        <item x="5658"/>
        <item x="2144"/>
        <item x="3824"/>
        <item x="4866"/>
        <item x="2442"/>
        <item x="4416"/>
        <item x="5742"/>
        <item x="5672"/>
        <item x="2211"/>
        <item x="5903"/>
        <item x="3171"/>
        <item x="2980"/>
        <item x="608"/>
        <item x="2013"/>
        <item x="3723"/>
        <item x="382"/>
        <item x="4644"/>
        <item x="6870"/>
        <item x="1748"/>
        <item x="909"/>
        <item x="4096"/>
        <item x="6372"/>
        <item x="3906"/>
        <item x="3685"/>
        <item x="2430"/>
        <item x="2255"/>
        <item x="3703"/>
        <item x="3297"/>
        <item x="4649"/>
        <item x="4062"/>
        <item x="5491"/>
        <item x="4312"/>
        <item x="5741"/>
        <item x="7764"/>
        <item x="7356"/>
        <item x="4533"/>
        <item x="4691"/>
        <item x="1489"/>
        <item x="7230"/>
        <item x="1898"/>
        <item x="4128"/>
        <item x="2135"/>
        <item x="3757"/>
        <item x="865"/>
        <item x="5709"/>
        <item x="3861"/>
        <item x="4869"/>
        <item x="6444"/>
        <item x="582"/>
        <item x="2234"/>
        <item x="2793"/>
        <item x="634"/>
        <item x="5464"/>
        <item x="3089"/>
        <item x="2407"/>
        <item x="2541"/>
        <item x="7381"/>
        <item x="894"/>
        <item x="5149"/>
        <item x="4831"/>
        <item x="2700"/>
        <item x="6278"/>
        <item x="2742"/>
        <item x="964"/>
        <item x="2899"/>
        <item x="5992"/>
        <item x="3878"/>
        <item x="3509"/>
        <item x="1193"/>
        <item x="1703"/>
        <item x="5592"/>
        <item x="5871"/>
        <item x="3180"/>
        <item x="1182"/>
        <item x="5110"/>
        <item x="5277"/>
        <item x="3189"/>
        <item x="1107"/>
        <item x="551"/>
        <item x="5150"/>
        <item x="7270"/>
        <item x="2522"/>
        <item x="5244"/>
        <item x="4776"/>
        <item x="2362"/>
        <item x="4079"/>
        <item x="3427"/>
        <item x="1982"/>
        <item x="4553"/>
        <item x="4847"/>
        <item x="1128"/>
        <item x="635"/>
        <item x="7734"/>
        <item x="5770"/>
        <item x="5979"/>
        <item x="4702"/>
        <item x="7691"/>
        <item x="1247"/>
        <item x="78"/>
        <item x="673"/>
        <item x="4167"/>
        <item x="4380"/>
        <item x="5574"/>
        <item x="6743"/>
        <item x="3970"/>
        <item x="5840"/>
        <item x="4566"/>
        <item x="5674"/>
        <item x="6864"/>
        <item x="5106"/>
        <item x="7126"/>
        <item x="4828"/>
        <item x="5744"/>
        <item x="1515"/>
        <item x="2916"/>
        <item x="3675"/>
        <item x="3445"/>
        <item x="4357"/>
        <item x="1446"/>
        <item x="5315"/>
        <item x="4909"/>
        <item x="1521"/>
        <item x="4364"/>
        <item x="5676"/>
        <item x="1411"/>
        <item x="5875"/>
        <item x="1479"/>
        <item x="3253"/>
        <item x="2444"/>
        <item x="4859"/>
        <item x="5160"/>
        <item x="3669"/>
        <item x="5623"/>
        <item x="155"/>
        <item x="4027"/>
        <item x="535"/>
        <item x="2568"/>
        <item x="1277"/>
        <item x="6662"/>
        <item x="5322"/>
        <item x="3231"/>
        <item x="4777"/>
        <item x="2429"/>
        <item x="7399"/>
        <item x="5343"/>
        <item x="7814"/>
        <item x="4222"/>
        <item x="2402"/>
        <item x="5826"/>
        <item x="4203"/>
        <item x="3761"/>
        <item x="4821"/>
        <item x="6270"/>
        <item x="181"/>
        <item x="4482"/>
        <item x="4871"/>
        <item x="7959"/>
        <item x="5687"/>
        <item x="4008"/>
        <item x="1973"/>
        <item x="975"/>
        <item x="2393"/>
        <item x="5247"/>
        <item x="5369"/>
        <item x="4069"/>
        <item x="4268"/>
        <item x="2944"/>
        <item x="1957"/>
        <item x="6168"/>
        <item x="766"/>
        <item x="2012"/>
        <item x="4223"/>
        <item x="4185"/>
        <item x="5148"/>
        <item x="3835"/>
        <item x="5459"/>
        <item x="1558"/>
        <item x="3041"/>
        <item x="5696"/>
        <item x="6485"/>
        <item x="7762"/>
        <item x="1860"/>
        <item x="520"/>
        <item x="5553"/>
        <item x="1087"/>
        <item x="5194"/>
        <item x="3941"/>
        <item x="5693"/>
        <item x="3905"/>
        <item x="4421"/>
        <item x="5495"/>
        <item x="1969"/>
        <item x="7876"/>
        <item x="923"/>
        <item x="1876"/>
        <item x="4394"/>
        <item x="7423"/>
        <item x="7041"/>
        <item x="4269"/>
        <item x="4573"/>
        <item x="429"/>
        <item x="3859"/>
        <item x="6371"/>
        <item x="7031"/>
        <item x="4994"/>
        <item x="2954"/>
        <item x="7402"/>
        <item x="7379"/>
        <item x="7673"/>
        <item x="5632"/>
        <item x="6877"/>
        <item x="2355"/>
        <item x="3528"/>
        <item x="599"/>
        <item x="955"/>
        <item x="3521"/>
        <item x="1304"/>
        <item x="4562"/>
        <item x="5119"/>
        <item x="1880"/>
        <item x="3415"/>
        <item x="7801"/>
        <item x="4500"/>
        <item x="3533"/>
        <item x="2548"/>
        <item x="4605"/>
        <item x="3801"/>
        <item x="4298"/>
        <item x="4843"/>
        <item x="1716"/>
        <item x="6661"/>
        <item x="4586"/>
        <item x="533"/>
        <item x="3500"/>
        <item x="906"/>
        <item x="6246"/>
        <item x="4432"/>
        <item x="5747"/>
        <item x="6318"/>
        <item x="6260"/>
        <item x="3257"/>
        <item x="1897"/>
        <item x="3263"/>
        <item x="6795"/>
        <item x="6768"/>
        <item x="6740"/>
        <item x="4263"/>
        <item x="2299"/>
        <item x="4061"/>
        <item x="7683"/>
        <item x="3343"/>
        <item x="2070"/>
        <item x="1845"/>
        <item x="6495"/>
        <item x="1187"/>
        <item x="1232"/>
        <item x="2587"/>
        <item x="1114"/>
        <item x="3424"/>
        <item x="2447"/>
        <item x="5054"/>
        <item x="321"/>
        <item x="5447"/>
        <item x="4832"/>
        <item x="7888"/>
        <item x="7904"/>
        <item x="1444"/>
        <item x="5823"/>
        <item x="1022"/>
        <item x="939"/>
        <item x="2394"/>
        <item x="4176"/>
        <item x="7299"/>
        <item x="3663"/>
        <item x="5336"/>
        <item x="3587"/>
        <item x="6775"/>
        <item x="810"/>
        <item x="239"/>
        <item x="3614"/>
        <item x="2086"/>
        <item x="3644"/>
        <item x="1337"/>
        <item x="5460"/>
        <item x="1315"/>
        <item x="1192"/>
        <item x="2956"/>
        <item x="573"/>
        <item x="583"/>
        <item x="350"/>
        <item x="3896"/>
        <item x="970"/>
        <item x="2521"/>
        <item x="3513"/>
        <item x="5506"/>
        <item x="1447"/>
        <item x="3145"/>
        <item x="2872"/>
        <item x="1890"/>
        <item x="7612"/>
        <item x="3773"/>
        <item x="5997"/>
        <item x="5811"/>
        <item x="3634"/>
        <item x="1408"/>
        <item x="3284"/>
        <item x="1007"/>
        <item x="2902"/>
        <item x="6051"/>
        <item x="7409"/>
        <item x="1213"/>
        <item x="3428"/>
        <item x="5968"/>
        <item x="1490"/>
        <item x="2613"/>
        <item x="4665"/>
        <item x="4596"/>
        <item x="3542"/>
        <item x="3737"/>
        <item x="6691"/>
        <item x="789"/>
        <item x="5243"/>
        <item x="7225"/>
        <item x="5839"/>
        <item x="5849"/>
        <item x="5626"/>
        <item x="2981"/>
        <item x="7079"/>
        <item x="5230"/>
        <item x="7215"/>
        <item x="6236"/>
        <item x="2239"/>
        <item x="7192"/>
        <item x="1599"/>
        <item x="2118"/>
        <item x="343"/>
        <item x="7373"/>
        <item x="5382"/>
        <item x="7274"/>
        <item x="5370"/>
        <item x="5203"/>
        <item x="3795"/>
        <item x="6405"/>
        <item x="5531"/>
        <item x="5877"/>
        <item x="1186"/>
        <item x="5763"/>
        <item x="5602"/>
        <item x="2269"/>
        <item x="2170"/>
        <item x="6068"/>
        <item x="4292"/>
        <item x="2596"/>
        <item x="7208"/>
        <item x="5022"/>
        <item x="6149"/>
        <item x="3828"/>
        <item x="2345"/>
        <item x="4810"/>
        <item x="3453"/>
        <item x="339"/>
        <item x="758"/>
        <item x="3656"/>
        <item x="3514"/>
        <item x="2359"/>
        <item x="5572"/>
        <item x="2339"/>
        <item x="3748"/>
        <item x="5544"/>
        <item x="1370"/>
        <item x="4243"/>
        <item x="2608"/>
        <item x="2368"/>
        <item x="2815"/>
        <item x="2579"/>
        <item x="1084"/>
        <item x="1616"/>
        <item x="5000"/>
        <item x="4484"/>
        <item x="6784"/>
        <item x="3720"/>
        <item x="2755"/>
        <item x="4534"/>
        <item x="2090"/>
        <item x="4384"/>
        <item x="6363"/>
        <item x="921"/>
        <item x="6368"/>
        <item x="6054"/>
        <item x="1491"/>
        <item x="3478"/>
        <item x="547"/>
        <item x="1977"/>
        <item x="3902"/>
        <item x="4647"/>
        <item x="7421"/>
        <item x="7218"/>
        <item x="1975"/>
        <item x="6927"/>
        <item x="772"/>
        <item x="5886"/>
        <item x="6906"/>
        <item x="2369"/>
        <item x="1863"/>
        <item x="951"/>
        <item x="3712"/>
        <item x="3391"/>
        <item x="1807"/>
        <item x="6203"/>
        <item x="1511"/>
        <item x="4140"/>
        <item x="4502"/>
        <item x="3758"/>
        <item x="4142"/>
        <item x="5519"/>
        <item x="3131"/>
        <item x="3947"/>
        <item x="5977"/>
        <item x="4134"/>
        <item x="5228"/>
        <item x="5504"/>
        <item x="4998"/>
        <item x="7545"/>
        <item x="3885"/>
        <item x="5887"/>
        <item x="834"/>
        <item x="4678"/>
        <item x="3481"/>
        <item x="5667"/>
        <item x="4108"/>
        <item x="3659"/>
        <item x="7171"/>
        <item x="838"/>
        <item x="1257"/>
        <item x="3853"/>
        <item x="723"/>
        <item x="6457"/>
        <item x="5987"/>
        <item x="4968"/>
        <item x="7393"/>
        <item x="734"/>
        <item x="2088"/>
        <item x="4529"/>
        <item x="6406"/>
        <item x="4642"/>
        <item x="3876"/>
        <item x="201"/>
        <item x="1793"/>
        <item x="1814"/>
        <item x="4162"/>
        <item x="5156"/>
        <item x="152"/>
        <item x="7955"/>
        <item x="7740"/>
        <item x="2655"/>
        <item x="3044"/>
        <item x="1335"/>
        <item x="4325"/>
        <item x="4581"/>
        <item x="7360"/>
        <item x="4211"/>
        <item x="1111"/>
        <item x="6808"/>
        <item x="2213"/>
        <item x="3611"/>
        <item x="2102"/>
        <item x="1328"/>
        <item x="1177"/>
        <item x="5545"/>
        <item x="7895"/>
        <item x="759"/>
        <item x="1106"/>
        <item x="5571"/>
        <item x="3317"/>
        <item x="2623"/>
        <item x="7756"/>
        <item x="4552"/>
        <item x="5414"/>
        <item x="4247"/>
        <item x="6945"/>
        <item x="4811"/>
        <item x="145"/>
        <item x="4770"/>
        <item x="6749"/>
        <item x="7193"/>
        <item x="3020"/>
        <item x="4152"/>
        <item x="1343"/>
        <item x="1133"/>
        <item x="5037"/>
        <item x="3110"/>
        <item x="977"/>
        <item x="6785"/>
        <item x="2470"/>
        <item x="4258"/>
        <item x="4360"/>
        <item x="6166"/>
        <item x="5422"/>
        <item x="2864"/>
        <item x="4324"/>
        <item x="1921"/>
        <item x="2250"/>
        <item x="5561"/>
        <item x="4000"/>
        <item x="6420"/>
        <item x="5259"/>
        <item x="2296"/>
        <item x="1210"/>
        <item x="2336"/>
        <item x="1771"/>
        <item x="5270"/>
        <item x="3387"/>
        <item x="5485"/>
        <item x="3607"/>
        <item x="3605"/>
        <item x="6138"/>
        <item x="6414"/>
        <item x="4981"/>
        <item x="1073"/>
        <item x="2747"/>
        <item x="6386"/>
        <item x="3384"/>
        <item x="1116"/>
        <item x="2622"/>
        <item x="218"/>
        <item x="3060"/>
        <item x="5392"/>
        <item x="6041"/>
        <item x="4865"/>
        <item x="748"/>
        <item x="2471"/>
        <item x="1483"/>
        <item x="5406"/>
        <item x="2836"/>
        <item x="7646"/>
        <item x="1282"/>
        <item x="1995"/>
        <item x="4643"/>
        <item x="1338"/>
        <item x="1546"/>
        <item x="7052"/>
        <item x="5551"/>
        <item x="4092"/>
        <item x="4447"/>
        <item x="2591"/>
        <item x="4541"/>
        <item x="1275"/>
        <item x="4442"/>
        <item x="7248"/>
        <item x="642"/>
        <item x="4454"/>
        <item x="2210"/>
        <item x="549"/>
        <item x="1509"/>
        <item x="7202"/>
        <item x="2338"/>
        <item x="6965"/>
        <item x="649"/>
        <item x="3191"/>
        <item x="6880"/>
        <item x="4250"/>
        <item x="5187"/>
        <item x="2978"/>
        <item x="5142"/>
        <item x="1588"/>
        <item x="1023"/>
        <item x="3117"/>
        <item x="1545"/>
        <item x="5837"/>
        <item x="4580"/>
        <item x="2967"/>
        <item x="4858"/>
        <item x="4928"/>
        <item x="2628"/>
        <item x="2465"/>
        <item x="1713"/>
        <item x="2807"/>
        <item x="7708"/>
        <item x="6533"/>
        <item x="4583"/>
        <item x="6271"/>
        <item x="7419"/>
        <item x="4892"/>
        <item x="4095"/>
        <item x="1633"/>
        <item x="835"/>
        <item x="3138"/>
        <item x="1031"/>
        <item x="5659"/>
        <item x="2367"/>
        <item x="754"/>
        <item x="1694"/>
        <item x="1962"/>
        <item x="4522"/>
        <item x="1349"/>
        <item x="5597"/>
        <item x="196"/>
        <item x="798"/>
        <item x="864"/>
        <item x="4723"/>
        <item x="1765"/>
        <item x="5773"/>
        <item x="5137"/>
        <item x="6802"/>
        <item x="1757"/>
        <item x="327"/>
        <item x="818"/>
        <item x="2576"/>
        <item x="7952"/>
        <item x="2585"/>
        <item x="6164"/>
        <item x="3985"/>
        <item x="5335"/>
        <item x="4174"/>
        <item x="4555"/>
        <item x="5285"/>
        <item x="3322"/>
        <item x="3408"/>
        <item x="1159"/>
        <item x="5039"/>
        <item x="3256"/>
        <item x="2400"/>
        <item x="722"/>
        <item x="2128"/>
        <item x="4967"/>
        <item x="2645"/>
        <item x="1024"/>
        <item x="3649"/>
        <item x="5171"/>
        <item x="803"/>
        <item x="6845"/>
        <item x="6848"/>
        <item x="6758"/>
        <item x="4782"/>
        <item x="728"/>
        <item x="4740"/>
        <item x="7023"/>
        <item x="563"/>
        <item x="4495"/>
        <item x="4238"/>
        <item x="5186"/>
        <item x="6070"/>
        <item x="2748"/>
        <item x="4271"/>
        <item x="6453"/>
        <item x="3275"/>
        <item x="248"/>
        <item x="6652"/>
        <item x="7407"/>
        <item x="7470"/>
        <item x="4229"/>
        <item x="6037"/>
        <item x="672"/>
        <item x="5710"/>
        <item x="6513"/>
        <item x="284"/>
        <item x="3076"/>
        <item x="5684"/>
        <item x="2855"/>
        <item x="7495"/>
        <item x="7760"/>
        <item x="4658"/>
        <item x="2436"/>
        <item x="7392"/>
        <item x="2901"/>
        <item x="7283"/>
        <item x="1006"/>
        <item x="5885"/>
        <item x="417"/>
        <item x="5094"/>
        <item x="1764"/>
        <item x="1119"/>
        <item x="3339"/>
        <item x="1229"/>
        <item x="5254"/>
        <item x="2936"/>
        <item x="5111"/>
        <item x="1290"/>
        <item x="2827"/>
        <item x="919"/>
        <item x="764"/>
        <item x="4137"/>
        <item x="3369"/>
        <item x="5368"/>
        <item x="5176"/>
        <item x="2946"/>
        <item x="1782"/>
        <item x="5248"/>
        <item x="2840"/>
        <item x="2848"/>
        <item x="4585"/>
        <item x="2933"/>
        <item x="4074"/>
        <item x="3507"/>
        <item x="25"/>
        <item x="1414"/>
        <item x="2795"/>
        <item x="5359"/>
        <item x="1923"/>
        <item x="5333"/>
        <item x="5440"/>
        <item x="4620"/>
        <item x="4594"/>
        <item x="4091"/>
        <item x="4513"/>
        <item x="5520"/>
        <item x="3118"/>
        <item x="5275"/>
        <item x="631"/>
        <item x="7660"/>
        <item x="1527"/>
        <item x="2483"/>
        <item x="6391"/>
        <item x="4955"/>
        <item x="5629"/>
        <item x="779"/>
        <item x="511"/>
        <item x="7460"/>
        <item x="6370"/>
        <item x="5731"/>
        <item x="7771"/>
        <item x="2676"/>
        <item x="4514"/>
        <item x="60"/>
        <item x="690"/>
        <item x="3476"/>
        <item x="5578"/>
        <item x="2495"/>
        <item x="2764"/>
        <item x="1357"/>
        <item x="7556"/>
        <item x="5432"/>
        <item x="2924"/>
        <item x="5664"/>
        <item x="925"/>
        <item x="526"/>
        <item x="4839"/>
        <item x="4882"/>
        <item x="2648"/>
        <item x="4038"/>
        <item x="1993"/>
        <item x="4335"/>
        <item x="7186"/>
        <item x="3088"/>
        <item x="5136"/>
        <item x="4197"/>
        <item x="3261"/>
        <item x="4761"/>
        <item x="2475"/>
        <item x="603"/>
        <item x="4224"/>
        <item x="2516"/>
        <item x="3752"/>
        <item x="6441"/>
        <item x="119"/>
        <item x="5619"/>
        <item x="4104"/>
        <item x="4728"/>
        <item x="3190"/>
        <item x="6012"/>
        <item x="6010"/>
        <item x="4427"/>
        <item x="510"/>
        <item x="4897"/>
        <item x="7378"/>
        <item x="509"/>
        <item x="3834"/>
        <item x="5575"/>
        <item x="6264"/>
        <item x="4603"/>
        <item x="1406"/>
        <item x="1965"/>
        <item x="53"/>
        <item x="3696"/>
        <item x="7919"/>
        <item x="5661"/>
        <item x="5191"/>
        <item x="2583"/>
        <item x="5012"/>
        <item x="5036"/>
        <item x="4710"/>
        <item x="4103"/>
        <item x="5354"/>
        <item x="601"/>
        <item x="3751"/>
        <item x="6273"/>
        <item x="1810"/>
        <item x="4980"/>
        <item x="5541"/>
        <item x="3961"/>
        <item x="1994"/>
        <item x="4476"/>
        <item x="5395"/>
        <item x="1836"/>
        <item x="4474"/>
        <item x="3064"/>
        <item x="6871"/>
        <item x="4255"/>
        <item x="4181"/>
        <item x="5140"/>
        <item x="7006"/>
        <item x="426"/>
        <item x="611"/>
        <item x="7948"/>
        <item x="1591"/>
        <item x="1648"/>
        <item x="1507"/>
        <item x="7847"/>
        <item x="6612"/>
        <item x="7452"/>
        <item x="4545"/>
        <item x="7275"/>
        <item x="7033"/>
        <item x="7321"/>
        <item x="7320"/>
        <item x="4313"/>
        <item x="7226"/>
        <item x="2066"/>
        <item x="604"/>
        <item x="4548"/>
        <item x="6608"/>
        <item x="564"/>
        <item x="4471"/>
        <item x="910"/>
        <item x="1291"/>
        <item x="5168"/>
        <item x="5713"/>
        <item x="6199"/>
        <item x="852"/>
        <item x="7216"/>
        <item x="370"/>
        <item x="3238"/>
        <item x="6828"/>
        <item x="3992"/>
        <item x="4309"/>
        <item x="2664"/>
        <item x="6442"/>
        <item x="4387"/>
        <item x="347"/>
        <item x="5810"/>
        <item x="5442"/>
        <item x="2762"/>
        <item x="5508"/>
        <item x="36"/>
        <item x="5117"/>
        <item x="4236"/>
        <item x="2454"/>
        <item x="3487"/>
        <item x="87"/>
        <item x="2843"/>
        <item x="6982"/>
        <item x="3289"/>
        <item x="3417"/>
        <item x="2612"/>
        <item x="959"/>
        <item x="3506"/>
        <item x="7170"/>
        <item x="2630"/>
        <item x="2605"/>
        <item x="3376"/>
        <item x="554"/>
        <item x="4193"/>
        <item x="63"/>
        <item x="4765"/>
        <item x="6902"/>
        <item x="648"/>
        <item x="1672"/>
        <item x="2847"/>
        <item x="2176"/>
        <item x="5580"/>
        <item x="3736"/>
        <item x="2706"/>
        <item x="4486"/>
        <item x="5919"/>
        <item x="5831"/>
        <item x="6585"/>
        <item x="4695"/>
        <item x="6079"/>
        <item x="4960"/>
        <item x="2361"/>
        <item x="3777"/>
        <item x="3294"/>
        <item x="3750"/>
        <item x="7094"/>
        <item x="5004"/>
        <item x="7383"/>
        <item x="3158"/>
        <item x="6243"/>
        <item x="6467"/>
        <item x="4494"/>
        <item x="4591"/>
        <item x="3977"/>
        <item x="3021"/>
        <item x="3365"/>
        <item x="1058"/>
        <item x="760"/>
        <item x="6851"/>
        <item x="2279"/>
        <item x="5711"/>
        <item x="1609"/>
        <item x="1341"/>
        <item x="569"/>
        <item x="1495"/>
        <item x="3271"/>
        <item x="855"/>
        <item x="55"/>
        <item x="2952"/>
        <item x="1775"/>
        <item x="5680"/>
        <item x="2002"/>
        <item x="4230"/>
        <item x="4790"/>
        <item x="7051"/>
        <item x="1853"/>
        <item x="5298"/>
        <item x="1781"/>
        <item x="5882"/>
        <item x="7619"/>
        <item x="6913"/>
        <item x="1600"/>
        <item x="3143"/>
        <item x="7055"/>
        <item x="4867"/>
        <item x="6422"/>
        <item x="2906"/>
        <item x="5657"/>
        <item x="5396"/>
        <item x="844"/>
        <item x="7466"/>
        <item x="4802"/>
        <item x="1054"/>
        <item x="4130"/>
        <item x="2283"/>
        <item x="7340"/>
        <item x="3872"/>
        <item x="1242"/>
        <item x="3129"/>
        <item x="2230"/>
        <item x="1715"/>
        <item x="5896"/>
        <item x="4479"/>
        <item x="7522"/>
        <item x="1722"/>
        <item x="2792"/>
        <item x="1978"/>
        <item x="2382"/>
        <item x="6030"/>
        <item x="5624"/>
        <item x="3854"/>
        <item x="2878"/>
        <item x="5521"/>
        <item x="4946"/>
        <item x="3838"/>
        <item x="22"/>
        <item x="174"/>
        <item x="4275"/>
        <item x="3943"/>
        <item x="6813"/>
        <item x="7531"/>
        <item x="4021"/>
        <item x="5546"/>
        <item x="4122"/>
        <item x="5937"/>
        <item x="5824"/>
        <item x="3648"/>
        <item x="7690"/>
        <item x="5634"/>
        <item x="58"/>
        <item x="1963"/>
        <item x="7194"/>
        <item x="4259"/>
        <item x="6432"/>
        <item x="6214"/>
        <item x="4629"/>
        <item x="7252"/>
        <item x="5202"/>
        <item x="4270"/>
        <item x="5706"/>
        <item x="5290"/>
        <item x="4177"/>
        <item x="3326"/>
        <item x="5726"/>
        <item x="986"/>
        <item x="2892"/>
        <item x="2663"/>
        <item x="2821"/>
        <item x="7086"/>
        <item x="5642"/>
        <item x="2403"/>
        <item x="5939"/>
        <item x="4390"/>
        <item x="3240"/>
        <item x="3125"/>
        <item x="5437"/>
        <item x="1042"/>
        <item x="3779"/>
        <item x="6415"/>
        <item x="6798"/>
        <item x="3747"/>
        <item x="5288"/>
        <item x="7262"/>
        <item x="2702"/>
        <item x="5261"/>
        <item x="3419"/>
        <item x="6462"/>
        <item x="1463"/>
        <item x="3862"/>
        <item x="7721"/>
        <item x="1074"/>
        <item x="4080"/>
        <item x="5691"/>
        <item x="5688"/>
        <item x="5660"/>
        <item x="5380"/>
        <item x="2837"/>
        <item x="746"/>
        <item x="4192"/>
        <item x="281"/>
        <item x="4013"/>
        <item x="3688"/>
        <item x="5376"/>
        <item x="1634"/>
        <item x="2101"/>
        <item x="4450"/>
        <item x="7695"/>
        <item x="652"/>
        <item x="5456"/>
        <item x="4992"/>
        <item x="4428"/>
        <item x="6528"/>
        <item x="7754"/>
        <item x="457"/>
        <item x="7506"/>
        <item x="1646"/>
        <item x="5077"/>
        <item x="1846"/>
        <item x="2009"/>
        <item x="4736"/>
        <item x="5633"/>
        <item x="5768"/>
        <item x="7368"/>
        <item x="942"/>
        <item x="2798"/>
        <item x="7680"/>
        <item x="7586"/>
        <item x="3217"/>
        <item x="1096"/>
        <item x="3657"/>
        <item x="4040"/>
        <item x="7538"/>
        <item x="1747"/>
        <item x="3982"/>
        <item x="2476"/>
        <item x="4346"/>
        <item x="5268"/>
        <item x="7659"/>
        <item x="7403"/>
        <item x="5151"/>
        <item x="5080"/>
        <item x="5152"/>
        <item x="3880"/>
        <item x="1759"/>
        <item x="4412"/>
        <item x="2882"/>
        <item x="5174"/>
        <item x="5028"/>
        <item x="2595"/>
        <item x="940"/>
        <item x="2464"/>
        <item x="4467"/>
        <item x="5670"/>
        <item x="5802"/>
        <item x="658"/>
        <item x="6541"/>
        <item x="885"/>
        <item x="6384"/>
        <item x="3718"/>
        <item x="5444"/>
        <item x="677"/>
        <item x="420"/>
        <item x="3935"/>
        <item x="915"/>
        <item x="1008"/>
        <item x="3033"/>
        <item x="7472"/>
        <item x="5086"/>
        <item x="7608"/>
        <item x="1580"/>
        <item x="5465"/>
        <item x="6704"/>
        <item x="2236"/>
        <item x="4220"/>
        <item x="508"/>
        <item x="4475"/>
        <item x="4338"/>
        <item x="200"/>
        <item x="3292"/>
        <item x="6862"/>
        <item x="5034"/>
        <item x="7623"/>
        <item x="5284"/>
        <item x="4257"/>
        <item x="2852"/>
        <item x="205"/>
        <item x="7844"/>
        <item x="2859"/>
        <item x="4659"/>
        <item x="7899"/>
        <item x="6"/>
        <item x="2794"/>
        <item x="6718"/>
        <item x="1363"/>
        <item x="4694"/>
        <item x="3666"/>
        <item x="4607"/>
        <item x="6606"/>
        <item x="5883"/>
        <item x="2746"/>
        <item x="3821"/>
        <item x="7957"/>
        <item x="5648"/>
        <item x="7548"/>
        <item x="6968"/>
        <item x="2602"/>
        <item x="1457"/>
        <item x="7719"/>
        <item x="7438"/>
        <item x="4619"/>
        <item x="3936"/>
        <item x="5390"/>
        <item x="7179"/>
        <item x="3789"/>
        <item x="768"/>
        <item x="7932"/>
        <item x="4959"/>
        <item x="5477"/>
        <item x="6818"/>
        <item x="6253"/>
        <item x="2525"/>
        <item x="4034"/>
        <item x="6342"/>
        <item x="6312"/>
        <item x="676"/>
        <item x="5865"/>
        <item x="3346"/>
        <item x="1422"/>
        <item x="1640"/>
        <item x="6579"/>
        <item x="7167"/>
        <item x="3586"/>
        <item x="57"/>
        <item x="2781"/>
        <item x="2880"/>
        <item x="5586"/>
        <item x="5516"/>
        <item x="7678"/>
        <item x="3678"/>
        <item x="7068"/>
        <item x="5952"/>
        <item x="6781"/>
        <item x="3780"/>
        <item x="6725"/>
        <item x="7750"/>
        <item x="3923"/>
        <item x="930"/>
        <item x="4231"/>
        <item x="6395"/>
        <item x="6726"/>
        <item x="3883"/>
        <item x="3330"/>
        <item x="1362"/>
        <item x="4381"/>
        <item x="876"/>
        <item x="489"/>
        <item x="3113"/>
        <item x="1689"/>
        <item x="12"/>
        <item x="3733"/>
        <item x="2111"/>
        <item x="872"/>
        <item x="2893"/>
        <item x="5547"/>
        <item x="4032"/>
        <item x="3539"/>
        <item x="1294"/>
        <item x="6300"/>
        <item x="3665"/>
        <item x="4112"/>
        <item x="7833"/>
        <item x="2699"/>
        <item x="7667"/>
        <item x="6928"/>
        <item x="3140"/>
        <item x="3903"/>
        <item x="1936"/>
        <item x="6889"/>
        <item x="2015"/>
        <item x="6063"/>
        <item x="989"/>
        <item x="7539"/>
        <item x="7088"/>
        <item x="2689"/>
        <item x="591"/>
        <item x="1826"/>
        <item x="6440"/>
        <item x="7025"/>
        <item x="5552"/>
        <item x="4386"/>
        <item x="2083"/>
        <item x="3082"/>
        <item x="5678"/>
        <item x="1704"/>
        <item x="2021"/>
        <item x="774"/>
        <item x="4833"/>
        <item x="2268"/>
        <item x="3541"/>
        <item x="7785"/>
        <item x="1818"/>
        <item x="513"/>
        <item x="1004"/>
        <item x="3655"/>
        <item x="1190"/>
        <item x="3313"/>
        <item x="5229"/>
        <item x="2203"/>
        <item x="5613"/>
        <item x="2183"/>
        <item x="5478"/>
        <item x="7229"/>
        <item x="1927"/>
        <item x="2845"/>
        <item x="1314"/>
        <item x="6377"/>
        <item x="4646"/>
        <item x="948"/>
        <item x="2401"/>
        <item x="7050"/>
        <item x="7849"/>
        <item x="2799"/>
        <item x="4931"/>
        <item x="1163"/>
        <item x="5517"/>
        <item x="132"/>
        <item x="4544"/>
        <item x="4704"/>
        <item x="516"/>
        <item x="7568"/>
        <item x="3590"/>
        <item x="1803"/>
        <item x="7887"/>
        <item x="6475"/>
        <item x="5785"/>
        <item x="6417"/>
        <item x="1318"/>
        <item x="6519"/>
        <item x="1167"/>
        <item x="2284"/>
        <item x="2666"/>
        <item x="4265"/>
        <item x="1869"/>
        <item x="6646"/>
        <item x="6293"/>
        <item x="7313"/>
        <item x="3281"/>
        <item x="3836"/>
        <item x="5313"/>
        <item x="4488"/>
        <item x="1663"/>
        <item x="3473"/>
        <item x="7786"/>
        <item x="1708"/>
        <item x="172"/>
        <item x="2318"/>
        <item x="5941"/>
        <item x="4614"/>
        <item x="5804"/>
        <item x="6550"/>
        <item x="6036"/>
        <item x="1624"/>
        <item x="1347"/>
        <item x="6180"/>
        <item x="1534"/>
        <item x="4106"/>
        <item x="7134"/>
        <item x="738"/>
        <item x="5029"/>
        <item x="4894"/>
        <item x="5569"/>
        <item x="2011"/>
        <item x="973"/>
        <item x="4049"/>
        <item x="3951"/>
        <item x="6101"/>
        <item x="1075"/>
        <item x="1986"/>
        <item x="5581"/>
        <item x="2037"/>
        <item x="3244"/>
        <item x="575"/>
        <item x="4757"/>
        <item x="3892"/>
        <item x="1828"/>
        <item x="530"/>
        <item x="4333"/>
        <item x="4577"/>
        <item x="6988"/>
        <item x="4233"/>
        <item x="4549"/>
        <item x="5749"/>
        <item x="3150"/>
        <item x="3707"/>
        <item x="146"/>
        <item x="2690"/>
        <item x="3226"/>
        <item x="5828"/>
        <item x="5480"/>
        <item x="1258"/>
        <item x="967"/>
        <item x="4209"/>
        <item x="5147"/>
        <item x="2507"/>
        <item x="3241"/>
        <item x="1427"/>
        <item x="1138"/>
        <item x="2014"/>
        <item x="3772"/>
        <item x="7853"/>
        <item x="3911"/>
        <item x="589"/>
        <item x="4235"/>
        <item x="1581"/>
        <item x="1560"/>
        <item x="33"/>
        <item x="1078"/>
        <item x="3592"/>
        <item x="2439"/>
        <item x="3052"/>
        <item x="3813"/>
        <item x="1795"/>
        <item x="7162"/>
        <item x="7161"/>
        <item x="1685"/>
        <item x="2586"/>
        <item x="1831"/>
        <item x="117"/>
        <item x="3229"/>
        <item x="2769"/>
        <item x="243"/>
        <item x="998"/>
        <item x="5675"/>
        <item x="2391"/>
        <item x="5702"/>
        <item x="6382"/>
        <item x="6774"/>
        <item x="4664"/>
        <item x="2870"/>
        <item x="4597"/>
        <item x="3100"/>
        <item x="5743"/>
        <item x="3791"/>
        <item x="66"/>
        <item x="7147"/>
        <item x="900"/>
        <item x="2157"/>
        <item x="1346"/>
        <item x="2991"/>
        <item x="4135"/>
        <item x="6129"/>
        <item x="3399"/>
        <item x="170"/>
        <item x="1368"/>
        <item x="14"/>
        <item x="6778"/>
        <item x="4308"/>
        <item x="847"/>
        <item x="4246"/>
        <item x="7558"/>
        <item x="3561"/>
        <item x="2624"/>
        <item x="5253"/>
        <item x="5044"/>
        <item x="2942"/>
        <item x="5299"/>
        <item x="1307"/>
        <item x="4579"/>
        <item x="1501"/>
        <item x="3068"/>
        <item x="5978"/>
        <item x="6835"/>
        <item x="2390"/>
        <item x="7953"/>
        <item x="2985"/>
        <item x="2740"/>
        <item x="5013"/>
        <item x="5497"/>
        <item x="2062"/>
        <item x="1402"/>
        <item x="3855"/>
        <item x="3932"/>
        <item x="2990"/>
        <item x="5851"/>
        <item x="4107"/>
        <item x="3926"/>
        <item x="7788"/>
        <item x="7191"/>
        <item x="3601"/>
        <item x="5921"/>
        <item x="3709"/>
        <item x="5325"/>
        <item x="5211"/>
        <item x="692"/>
        <item x="4744"/>
        <item x="2184"/>
        <item x="2378"/>
        <item x="6551"/>
        <item x="2189"/>
        <item x="3912"/>
        <item x="4910"/>
        <item x="3397"/>
        <item x="1652"/>
        <item x="1174"/>
        <item x="3479"/>
        <item x="5914"/>
        <item x="581"/>
        <item x="5594"/>
        <item x="3146"/>
        <item x="5867"/>
        <item x="2530"/>
        <item x="7063"/>
        <item x="641"/>
        <item x="4950"/>
        <item x="3708"/>
        <item x="2094"/>
        <item x="4293"/>
        <item x="311"/>
        <item x="1627"/>
        <item x="2384"/>
        <item x="5550"/>
        <item x="4962"/>
        <item x="179"/>
        <item x="3582"/>
        <item x="6194"/>
        <item x="1191"/>
        <item x="1932"/>
        <item x="7138"/>
        <item x="1466"/>
        <item x="4956"/>
        <item x="4997"/>
        <item x="1858"/>
        <item x="1866"/>
        <item x="2093"/>
        <item x="7549"/>
        <item x="3511"/>
        <item x="5816"/>
        <item x="3930"/>
        <item x="2869"/>
        <item x="404"/>
        <item x="4788"/>
        <item x="2053"/>
        <item x="5297"/>
        <item x="5509"/>
        <item x="112"/>
        <item x="2717"/>
        <item x="2129"/>
        <item x="6640"/>
        <item x="5745"/>
        <item x="4741"/>
        <item x="650"/>
        <item x="586"/>
        <item x="920"/>
        <item x="3174"/>
        <item x="2649"/>
        <item x="6353"/>
        <item x="4413"/>
        <item x="2257"/>
        <item x="4100"/>
        <item x="5907"/>
        <item x="1674"/>
        <item x="5216"/>
        <item x="6156"/>
        <item x="7949"/>
        <item x="5902"/>
        <item x="6855"/>
        <item x="6994"/>
        <item x="1680"/>
        <item x="4118"/>
        <item x="4616"/>
        <item x="981"/>
        <item x="636"/>
        <item x="2303"/>
        <item x="1404"/>
        <item x="3966"/>
        <item x="1887"/>
        <item x="3375"/>
        <item x="469"/>
        <item x="4279"/>
        <item x="859"/>
        <item x="3899"/>
        <item x="3266"/>
        <item x="7810"/>
        <item x="3379"/>
        <item x="4099"/>
        <item x="2212"/>
        <item x="5009"/>
        <item x="1916"/>
        <item x="1321"/>
        <item x="5894"/>
        <item x="1755"/>
        <item x="4506"/>
        <item x="640"/>
        <item x="1820"/>
        <item x="6682"/>
        <item x="447"/>
        <item x="2757"/>
        <item x="5281"/>
        <item x="1550"/>
        <item x="5776"/>
        <item x="1429"/>
        <item x="1293"/>
        <item x="2671"/>
        <item x="3456"/>
        <item x="619"/>
        <item x="3526"/>
        <item x="4590"/>
        <item x="2801"/>
        <item x="6413"/>
        <item x="1295"/>
        <item x="2262"/>
        <item x="4002"/>
        <item x="5487"/>
        <item x="5511"/>
        <item x="2457"/>
        <item x="7188"/>
        <item x="503"/>
        <item x="20"/>
        <item x="2858"/>
        <item x="5093"/>
        <item x="4098"/>
        <item x="4578"/>
        <item x="1571"/>
        <item x="4876"/>
        <item x="7900"/>
        <item x="6308"/>
        <item x="3170"/>
        <item x="579"/>
        <item x="6153"/>
        <item x="2481"/>
        <item x="3055"/>
        <item x="5040"/>
        <item x="5778"/>
        <item x="5890"/>
        <item x="5772"/>
        <item x="888"/>
        <item x="3373"/>
        <item x="5177"/>
        <item x="4011"/>
        <item x="1200"/>
        <item x="4157"/>
        <item x="2856"/>
        <item x="3124"/>
        <item x="2423"/>
        <item x="3441"/>
        <item x="273"/>
        <item x="3937"/>
        <item x="6518"/>
        <item x="391"/>
        <item x="7807"/>
        <item x="5538"/>
        <item x="5377"/>
        <item x="4746"/>
        <item x="1012"/>
        <item x="1378"/>
        <item x="1324"/>
        <item x="6586"/>
        <item x="1623"/>
        <item x="5078"/>
        <item x="2547"/>
        <item x="7039"/>
        <item x="3210"/>
        <item x="6327"/>
        <item x="5748"/>
        <item x="5764"/>
        <item x="771"/>
        <item x="4588"/>
        <item x="1692"/>
        <item x="4241"/>
        <item x="4531"/>
        <item x="7575"/>
        <item x="6109"/>
        <item x="7075"/>
        <item x="812"/>
        <item x="4742"/>
        <item x="5595"/>
        <item x="2667"/>
        <item x="5223"/>
        <item x="5323"/>
        <item x="6970"/>
        <item x="4198"/>
        <item x="3811"/>
        <item x="3909"/>
        <item x="4739"/>
        <item x="352"/>
        <item x="2577"/>
        <item x="473"/>
        <item x="1552"/>
        <item x="1561"/>
        <item x="7062"/>
        <item x="6356"/>
        <item x="4254"/>
        <item x="4351"/>
        <item x="3599"/>
        <item x="4763"/>
        <item x="6724"/>
        <item x="4408"/>
        <item x="6375"/>
        <item x="2796"/>
        <item x="7624"/>
        <item x="5379"/>
        <item x="4652"/>
        <item x="6227"/>
        <item x="4199"/>
        <item x="2485"/>
        <item x="7584"/>
        <item x="4087"/>
        <item x="7870"/>
        <item x="2734"/>
        <item x="7249"/>
        <item x="6161"/>
        <item x="2193"/>
        <item x="6735"/>
        <item x="6160"/>
        <item x="2271"/>
        <item x="6614"/>
        <item x="1776"/>
        <item x="4834"/>
        <item x="1523"/>
        <item x="6494"/>
        <item x="5099"/>
        <item x="2036"/>
        <item x="3173"/>
        <item x="3770"/>
        <item x="7947"/>
        <item x="5025"/>
        <item x="905"/>
        <item x="7825"/>
        <item x="6894"/>
        <item x="567"/>
        <item x="2567"/>
        <item x="6979"/>
        <item x="5918"/>
        <item x="4901"/>
        <item x="7897"/>
        <item x="867"/>
        <item x="7617"/>
        <item x="3713"/>
        <item x="629"/>
        <item x="3979"/>
        <item x="4963"/>
        <item x="2969"/>
        <item x="2428"/>
        <item x="4498"/>
        <item x="5043"/>
        <item x="3976"/>
        <item x="1873"/>
        <item x="5501"/>
        <item x="1122"/>
        <item x="1097"/>
        <item x="4752"/>
        <item x="5172"/>
        <item x="5024"/>
        <item x="6601"/>
        <item x="5604"/>
        <item x="2381"/>
        <item x="4451"/>
        <item x="4342"/>
        <item x="4395"/>
        <item x="1376"/>
        <item x="3967"/>
        <item x="1811"/>
        <item x="7054"/>
        <item x="5908"/>
        <item x="1484"/>
        <item x="3697"/>
        <item x="3711"/>
        <item x="7318"/>
        <item x="5798"/>
        <item x="3449"/>
        <item x="5361"/>
        <item x="3407"/>
        <item x="1392"/>
        <item x="7139"/>
        <item x="1093"/>
        <item x="5601"/>
        <item x="4726"/>
        <item x="3804"/>
        <item x="6147"/>
        <item x="1911"/>
        <item x="4370"/>
        <item x="3996"/>
        <item x="2888"/>
        <item x="4993"/>
        <item x="7542"/>
        <item x="4341"/>
        <item x="389"/>
        <item x="506"/>
        <item x="5502"/>
        <item x="4400"/>
        <item x="2964"/>
        <item x="5573"/>
        <item x="3783"/>
        <item x="4025"/>
        <item x="3383"/>
        <item x="2322"/>
        <item x="3036"/>
        <item x="4764"/>
        <item x="6332"/>
        <item x="6430"/>
        <item x="7591"/>
        <item x="5949"/>
        <item x="1734"/>
        <item x="5267"/>
        <item x="7851"/>
        <item x="7133"/>
        <item x="4127"/>
        <item x="5739"/>
        <item x="6310"/>
        <item x="6367"/>
        <item x="4204"/>
        <item x="7222"/>
        <item x="5617"/>
        <item x="5302"/>
        <item x="5003"/>
        <item x="5841"/>
        <item x="4323"/>
        <item x="3224"/>
        <item x="283"/>
        <item x="233"/>
        <item x="6019"/>
        <item x="4886"/>
        <item x="685"/>
        <item x="1069"/>
        <item x="7875"/>
        <item x="3045"/>
        <item x="875"/>
        <item x="1472"/>
        <item x="5195"/>
        <item x="500"/>
        <item x="113"/>
        <item x="8"/>
        <item x="7736"/>
        <item x="366"/>
        <item x="5154"/>
        <item x="5610"/>
        <item x="5431"/>
        <item x="5183"/>
        <item x="5420"/>
        <item x="2285"/>
        <item x="6465"/>
        <item x="2297"/>
        <item x="2201"/>
        <item x="5974"/>
        <item x="6589"/>
        <item x="5909"/>
        <item x="5214"/>
        <item x="456"/>
        <item x="4051"/>
        <item x="7693"/>
        <item x="4801"/>
        <item x="7616"/>
        <item x="4798"/>
        <item x="2020"/>
        <item x="592"/>
        <item x="4041"/>
        <item x="4036"/>
        <item x="2459"/>
        <item x="4984"/>
        <item x="5582"/>
        <item x="6526"/>
        <item x="3799"/>
        <item x="482"/>
        <item x="7866"/>
        <item x="3516"/>
        <item x="3329"/>
        <item x="4829"/>
        <item x="7072"/>
        <item x="5991"/>
        <item x="3963"/>
        <item x="1668"/>
        <item x="2240"/>
        <item x="7664"/>
        <item x="3664"/>
        <item x="5630"/>
        <item x="4029"/>
        <item x="7429"/>
        <item x="724"/>
        <item x="91"/>
        <item x="3806"/>
        <item x="4004"/>
        <item x="2494"/>
        <item x="3683"/>
        <item x="1878"/>
        <item x="4711"/>
        <item x="6634"/>
        <item x="3403"/>
        <item x="4508"/>
        <item x="6107"/>
        <item x="2146"/>
        <item x="6220"/>
        <item x="756"/>
        <item x="6434"/>
        <item x="5423"/>
        <item x="4109"/>
        <item x="4094"/>
        <item x="4277"/>
        <item x="822"/>
        <item x="4983"/>
        <item x="5059"/>
        <item x="2686"/>
        <item x="3318"/>
        <item x="5943"/>
        <item x="2199"/>
        <item x="6967"/>
        <item x="5567"/>
        <item x="552"/>
        <item x="3071"/>
        <item x="524"/>
        <item x="450"/>
        <item x="2040"/>
        <item x="1249"/>
        <item x="5188"/>
        <item x="3846"/>
        <item x="5812"/>
        <item x="2640"/>
        <item x="7104"/>
        <item x="5488"/>
        <item x="5328"/>
        <item x="6782"/>
        <item x="4391"/>
        <item x="7233"/>
        <item x="7514"/>
        <item x="1912"/>
        <item x="7155"/>
        <item x="4838"/>
        <item x="5020"/>
        <item x="4771"/>
        <item x="377"/>
        <item x="1999"/>
        <item x="5807"/>
        <item x="1110"/>
        <item x="4565"/>
        <item x="3721"/>
        <item x="6611"/>
        <item x="3826"/>
        <item x="2398"/>
        <item x="2499"/>
        <item x="4538"/>
        <item x="5500"/>
        <item x="691"/>
        <item x="2491"/>
        <item x="2637"/>
        <item x="128"/>
        <item x="438"/>
        <item x="5590"/>
        <item x="2307"/>
        <item x="6882"/>
        <item x="4887"/>
        <item x="2867"/>
        <item x="4830"/>
        <item x="7907"/>
        <item x="3175"/>
        <item x="4083"/>
        <item x="2589"/>
        <item x="7712"/>
        <item x="2818"/>
        <item x="1288"/>
        <item x="4138"/>
        <item x="5712"/>
        <item x="3889"/>
        <item x="2692"/>
        <item x="5468"/>
        <item x="1442"/>
        <item x="7927"/>
        <item x="4155"/>
        <item x="4698"/>
        <item x="580"/>
        <item x="7588"/>
        <item x="7005"/>
        <item x="2218"/>
        <item x="7702"/>
        <item x="5210"/>
        <item x="6573"/>
        <item x="241"/>
        <item x="5483"/>
        <item x="6224"/>
        <item x="4576"/>
        <item x="4870"/>
        <item x="4719"/>
        <item x="3557"/>
        <item x="3640"/>
        <item x="1147"/>
        <item x="2480"/>
        <item x="6603"/>
        <item x="2098"/>
        <item x="2462"/>
        <item x="5736"/>
        <item x="2632"/>
        <item x="1033"/>
        <item x="1834"/>
        <item x="4885"/>
        <item x="7331"/>
        <item x="785"/>
        <item x="5646"/>
        <item x="1260"/>
        <item x="32"/>
        <item x="7574"/>
        <item x="4221"/>
        <item x="2537"/>
        <item x="1537"/>
        <item x="5784"/>
        <item x="2301"/>
        <item x="4996"/>
        <item x="2421"/>
        <item x="7240"/>
        <item x="3115"/>
        <item x="600"/>
        <item x="1329"/>
        <item x="1471"/>
        <item x="3105"/>
        <item x="1330"/>
        <item x="1419"/>
        <item x="546"/>
        <item x="2607"/>
        <item x="2574"/>
        <item x="675"/>
        <item x="2948"/>
        <item x="4899"/>
        <item x="1129"/>
        <item x="3139"/>
        <item x="1276"/>
        <item x="4252"/>
        <item x="1452"/>
        <item x="6205"/>
        <item x="1140"/>
        <item x="428"/>
        <item x="1698"/>
        <item x="3839"/>
        <item x="992"/>
        <item x="6642"/>
        <item x="1322"/>
        <item x="5324"/>
        <item x="1245"/>
        <item x="1162"/>
        <item x="4797"/>
        <item x="5341"/>
        <item x="4784"/>
        <item x="6568"/>
        <item x="7007"/>
        <item x="4957"/>
        <item x="5892"/>
        <item x="5611"/>
        <item x="1838"/>
        <item x="4146"/>
        <item x="153"/>
        <item x="2887"/>
        <item x="5032"/>
        <item x="6955"/>
        <item x="1434"/>
        <item x="5264"/>
        <item x="479"/>
        <item x="1641"/>
        <item x="2190"/>
        <item x="7156"/>
        <item x="2559"/>
        <item x="7411"/>
        <item x="4815"/>
        <item x="6507"/>
        <item x="7302"/>
        <item x="7395"/>
        <item x="6127"/>
        <item x="2316"/>
        <item x="5967"/>
        <item x="3348"/>
        <item x="4461"/>
        <item x="1104"/>
        <item x="6177"/>
        <item x="3429"/>
        <item x="2124"/>
        <item x="7892"/>
        <item x="7207"/>
        <item x="2518"/>
        <item x="5846"/>
        <item x="4558"/>
        <item x="2912"/>
        <item x="5830"/>
        <item x="6354"/>
        <item x="4196"/>
        <item x="3002"/>
        <item x="1821"/>
        <item x="5178"/>
        <item x="7797"/>
        <item x="620"/>
        <item x="1657"/>
        <item x="6331"/>
        <item x="7920"/>
        <item x="5144"/>
        <item x="4641"/>
        <item x="1231"/>
        <item x="2920"/>
        <item x="435"/>
        <item x="5079"/>
        <item x="3269"/>
        <item x="72"/>
        <item x="4940"/>
        <item x="3548"/>
        <item x="1202"/>
        <item x="5121"/>
        <item x="6515"/>
        <item x="4758"/>
        <item x="5467"/>
        <item x="3949"/>
        <item x="2782"/>
        <item x="4433"/>
        <item x="1677"/>
        <item x="1989"/>
        <item x="6436"/>
        <item x="488"/>
        <item x="5695"/>
        <item x="1125"/>
        <item x="3555"/>
        <item x="3796"/>
        <item x="6985"/>
        <item x="3096"/>
        <item x="4925"/>
        <item x="5307"/>
        <item x="3308"/>
        <item x="6114"/>
        <item x="529"/>
        <item x="5513"/>
        <item x="5806"/>
        <item x="5576"/>
        <item x="2759"/>
        <item x="7800"/>
        <item x="623"/>
        <item x="3462"/>
        <item x="120"/>
        <item x="2353"/>
        <item x="7245"/>
        <item x="2275"/>
        <item x="983"/>
        <item x="481"/>
        <item x="3699"/>
        <item x="3283"/>
        <item x="5842"/>
        <item x="5738"/>
        <item x="6086"/>
        <item x="3617"/>
        <item x="2122"/>
        <item x="3219"/>
        <item x="1027"/>
        <item x="4057"/>
        <item x="570"/>
        <item x="6182"/>
        <item x="3335"/>
        <item x="7369"/>
        <item x="5916"/>
        <item x="440"/>
        <item x="4489"/>
        <item x="7603"/>
        <item x="2343"/>
        <item x="4631"/>
        <item x="1607"/>
        <item x="7692"/>
        <item x="5880"/>
        <item x="2963"/>
        <item x="4044"/>
        <item x="5859"/>
        <item x="7446"/>
        <item x="3565"/>
        <item x="2414"/>
        <item x="7963"/>
        <item x="3492"/>
        <item x="5300"/>
        <item x="5983"/>
        <item x="2841"/>
        <item x="7757"/>
        <item x="5993"/>
        <item x="6597"/>
        <item x="7479"/>
        <item x="1486"/>
        <item x="665"/>
        <item x="7751"/>
        <item x="336"/>
        <item x="3593"/>
        <item x="2331"/>
        <item x="6722"/>
        <item x="633"/>
        <item x="462"/>
        <item x="3467"/>
        <item x="2915"/>
        <item x="751"/>
        <item x="7874"/>
        <item x="3881"/>
        <item x="7029"/>
        <item x="2119"/>
        <item x="5725"/>
        <item x="541"/>
        <item x="4244"/>
        <item x="2582"/>
        <item x="4337"/>
        <item x="3810"/>
        <item x="5473"/>
        <item x="21"/>
        <item x="1871"/>
        <item x="4713"/>
        <item x="7715"/>
        <item x="3825"/>
        <item x="993"/>
        <item x="6631"/>
        <item x="7432"/>
        <item x="6328"/>
        <item x="1570"/>
        <item x="1085"/>
        <item x="139"/>
        <item x="2413"/>
        <item x="727"/>
        <item x="1076"/>
        <item x="7846"/>
        <item x="3333"/>
        <item x="5291"/>
        <item x="1529"/>
        <item x="6251"/>
        <item x="7688"/>
        <item x="7237"/>
        <item x="1017"/>
        <item x="5524"/>
        <item x="0"/>
        <item x="6804"/>
        <item x="6616"/>
        <item x="4436"/>
        <item x="7257"/>
        <item x="7444"/>
        <item x="1844"/>
        <item x="318"/>
        <item x="5296"/>
        <item x="1621"/>
        <item x="1987"/>
        <item x="7380"/>
        <item x="6904"/>
        <item x="6291"/>
        <item x="5568"/>
        <item x="2432"/>
        <item x="7125"/>
        <item x="1998"/>
        <item x="7197"/>
        <item x="6622"/>
        <item x="6595"/>
        <item x="3367"/>
        <item x="667"/>
        <item x="4294"/>
        <item x="6493"/>
        <item x="3551"/>
        <item x="6891"/>
        <item x="4864"/>
        <item x="794"/>
        <item x="1478"/>
        <item x="1443"/>
        <item x="1945"/>
        <item x="6392"/>
        <item x="2171"/>
        <item x="653"/>
        <item x="2833"/>
        <item x="4965"/>
        <item x="6085"/>
        <item x="4977"/>
        <item x="5226"/>
        <item x="5507"/>
        <item x="1660"/>
        <item x="5913"/>
        <item x="5766"/>
        <item x="4366"/>
        <item x="4733"/>
        <item x="490"/>
        <item x="7710"/>
        <item x="267"/>
        <item x="3769"/>
        <item x="2897"/>
        <item x="3426"/>
        <item x="5836"/>
        <item x="7448"/>
        <item x="6096"/>
        <item x="6609"/>
        <item x="3727"/>
        <item x="7944"/>
        <item x="1251"/>
        <item x="3908"/>
        <item x="4065"/>
        <item x="1726"/>
        <item x="950"/>
        <item x="1283"/>
        <item x="4133"/>
        <item x="1040"/>
        <item x="7696"/>
        <item x="6053"/>
        <item x="3641"/>
        <item x="6938"/>
        <item x="645"/>
        <item x="3631"/>
        <item x="2955"/>
        <item x="5640"/>
        <item x="5074"/>
        <item x="4875"/>
        <item x="7118"/>
        <item x="4600"/>
        <item x="6842"/>
        <item x="995"/>
        <item x="2739"/>
        <item x="1635"/>
        <item x="7417"/>
        <item x="7034"/>
        <item x="4515"/>
        <item x="5358"/>
        <item x="2783"/>
        <item x="4226"/>
        <item x="5339"/>
        <item x="6124"/>
        <item x="6747"/>
        <item x="6714"/>
        <item x="6816"/>
        <item x="5042"/>
        <item x="168"/>
        <item x="5848"/>
        <item x="2698"/>
        <item x="5555"/>
        <item x="4945"/>
        <item x="4472"/>
        <item x="870"/>
        <item x="1420"/>
        <item x="2300"/>
        <item x="814"/>
        <item x="2302"/>
        <item x="1135"/>
        <item x="3897"/>
        <item x="1274"/>
        <item x="7389"/>
        <item x="3378"/>
        <item x="6727"/>
        <item x="3646"/>
        <item x="7113"/>
        <item x="5994"/>
        <item x="3759"/>
        <item x="1270"/>
        <item x="1864"/>
        <item x="7048"/>
        <item x="2379"/>
        <item x="1351"/>
        <item x="6008"/>
        <item x="3916"/>
        <item x="1636"/>
        <item x="4187"/>
        <item x="5606"/>
        <item x="4696"/>
        <item x="7434"/>
        <item x="1149"/>
        <item x="2672"/>
        <item x="1055"/>
        <item x="6554"/>
        <item x="1705"/>
        <item x="42"/>
        <item x="3995"/>
        <item x="1669"/>
        <item x="929"/>
        <item x="3132"/>
        <item x="2247"/>
        <item x="6381"/>
        <item x="163"/>
        <item x="5982"/>
        <item x="374"/>
        <item x="3698"/>
        <item x="683"/>
        <item x="2232"/>
        <item x="4315"/>
        <item x="46"/>
        <item x="6103"/>
        <item x="2732"/>
        <item x="969"/>
        <item x="823"/>
        <item x="1039"/>
        <item x="3508"/>
        <item x="2934"/>
        <item x="3512"/>
        <item x="808"/>
        <item x="4599"/>
        <item x="52"/>
        <item x="4947"/>
        <item x="1492"/>
        <item x="2312"/>
        <item x="4666"/>
        <item x="5942"/>
        <item x="5016"/>
        <item x="1738"/>
        <item x="6901"/>
        <item x="4060"/>
        <item x="2112"/>
        <item x="4388"/>
        <item x="7227"/>
        <item x="7014"/>
        <item x="1037"/>
        <item x="4470"/>
        <item x="681"/>
        <item x="4048"/>
        <item x="7410"/>
        <item x="6741"/>
        <item x="3843"/>
        <item x="2287"/>
        <item x="4037"/>
        <item x="7069"/>
        <item x="1470"/>
        <item x="2264"/>
        <item x="2744"/>
        <item x="7121"/>
        <item x="7106"/>
        <item x="1036"/>
        <item x="5045"/>
        <item x="4675"/>
        <item x="6241"/>
        <item x="3515"/>
        <item x="1395"/>
        <item x="5318"/>
        <item x="6975"/>
        <item x="2975"/>
        <item x="5453"/>
        <item x="7886"/>
        <item x="1608"/>
        <item x="1841"/>
        <item x="2927"/>
        <item x="7143"/>
        <item x="1794"/>
        <item x="7962"/>
        <item x="1385"/>
        <item x="1401"/>
        <item x="6963"/>
        <item x="4820"/>
        <item x="2092"/>
        <item x="6598"/>
        <item x="7781"/>
        <item x="5523"/>
        <item x="3832"/>
        <item x="4840"/>
        <item x="7580"/>
        <item x="2604"/>
        <item x="2156"/>
        <item x="7668"/>
        <item x="3549"/>
        <item x="780"/>
        <item x="6920"/>
        <item x="4120"/>
        <item x="3008"/>
        <item x="4791"/>
        <item x="5104"/>
        <item x="1244"/>
        <item x="3053"/>
        <item x="5944"/>
        <item x="6834"/>
        <item x="2549"/>
        <item x="3749"/>
        <item x="6711"/>
        <item x="5159"/>
        <item x="2496"/>
        <item x="1754"/>
        <item x="5559"/>
        <item x="5069"/>
        <item x="5114"/>
        <item x="1292"/>
        <item x="7534"/>
        <item x="2082"/>
        <item x="3178"/>
        <item x="5135"/>
        <item x="6266"/>
        <item x="3054"/>
        <item x="5961"/>
        <item x="2389"/>
        <item x="5625"/>
        <item x="4215"/>
        <item x="1822"/>
        <item x="7879"/>
        <item x="3205"/>
        <item x="3010"/>
        <item x="2138"/>
        <item x="6602"/>
        <item x="7958"/>
        <item x="6478"/>
        <item x="2224"/>
        <item x="6962"/>
        <item x="4656"/>
        <item x="2953"/>
        <item x="1296"/>
        <item x="2572"/>
        <item x="4743"/>
        <item x="1855"/>
        <item x="745"/>
        <item x="5803"/>
        <item x="1241"/>
        <item x="5955"/>
        <item x="6472"/>
        <item x="1532"/>
        <item x="5471"/>
        <item x="376"/>
        <item x="791"/>
        <item x="1284"/>
        <item x="3177"/>
        <item x="4344"/>
        <item x="2163"/>
        <item x="6621"/>
        <item x="3774"/>
        <item x="2832"/>
        <item x="2889"/>
        <item x="4422"/>
        <item x="1178"/>
        <item x="6510"/>
        <item x="238"/>
        <item x="832"/>
        <item x="7769"/>
        <item x="4317"/>
        <item x="4755"/>
        <item x="6198"/>
        <item x="4307"/>
        <item x="3812"/>
        <item x="2773"/>
        <item x="7931"/>
        <item x="3332"/>
        <item x="3674"/>
        <item x="561"/>
        <item x="4530"/>
        <item x="7198"/>
        <item x="6297"/>
        <item x="3442"/>
        <item x="2411"/>
        <item x="1025"/>
        <item x="3997"/>
        <item x="6110"/>
        <item x="2320"/>
        <item x="71"/>
        <item x="2825"/>
        <item x="5685"/>
        <item x="5758"/>
        <item x="5051"/>
        <item x="2526"/>
        <item x="5095"/>
        <item x="3558"/>
        <item x="860"/>
        <item x="4028"/>
        <item x="1433"/>
        <item x="4493"/>
        <item x="6717"/>
        <item x="7397"/>
        <item x="277"/>
        <item x="6130"/>
        <item x="7304"/>
        <item x="4737"/>
        <item x="5821"/>
        <item x="4453"/>
        <item x="6116"/>
        <item x="4383"/>
        <item x="6480"/>
        <item x="6977"/>
        <item x="4709"/>
        <item x="997"/>
        <item x="3560"/>
        <item x="2779"/>
        <item x="4683"/>
        <item x="6140"/>
        <item x="2938"/>
        <item x="427"/>
        <item x="7077"/>
        <item x="3183"/>
        <item x="2500"/>
        <item x="7357"/>
        <item x="5014"/>
        <item x="5450"/>
        <item x="2194"/>
        <item x="2894"/>
        <item x="2694"/>
        <item x="7913"/>
        <item x="5789"/>
        <item x="6908"/>
        <item x="3120"/>
        <item x="2337"/>
        <item x="4378"/>
        <item x="108"/>
        <item x="5728"/>
        <item x="275"/>
        <item x="931"/>
        <item x="7632"/>
        <item x="1941"/>
        <item x="3677"/>
        <item x="5083"/>
        <item x="7704"/>
        <item x="5627"/>
        <item x="2448"/>
        <item x="6521"/>
        <item x="3624"/>
        <item x="7375"/>
        <item x="1868"/>
        <item x="2486"/>
        <item x="841"/>
        <item x="4589"/>
        <item x="2941"/>
        <item x="2140"/>
        <item x="6439"/>
        <item x="478"/>
        <item x="5033"/>
        <item x="6437"/>
        <item x="3893"/>
        <item x="2643"/>
        <item x="4890"/>
        <item x="6365"/>
        <item x="1813"/>
        <item x="7412"/>
        <item x="5563"/>
        <item x="6918"/>
        <item x="945"/>
        <item x="3009"/>
        <item x="1875"/>
        <item x="4477"/>
        <item x="5616"/>
        <item x="4017"/>
        <item x="5439"/>
        <item x="6287"/>
        <item x="2346"/>
        <item x="6748"/>
        <item x="3731"/>
        <item x="2754"/>
        <item x="1141"/>
        <item x="2308"/>
        <item x="7316"/>
        <item x="2196"/>
        <item x="5989"/>
        <item x="1910"/>
        <item x="3753"/>
        <item x="4682"/>
        <item x="51"/>
        <item x="1474"/>
        <item x="6590"/>
        <item x="6905"/>
        <item x="4645"/>
        <item x="7727"/>
        <item x="840"/>
        <item x="48"/>
        <item x="7455"/>
        <item x="7581"/>
        <item x="4202"/>
        <item x="3613"/>
        <item x="3676"/>
        <item x="5854"/>
        <item x="4826"/>
        <item x="741"/>
        <item x="1197"/>
        <item x="3938"/>
        <item x="5385"/>
        <item x="3869"/>
        <item x="4703"/>
        <item x="1063"/>
        <item x="3372"/>
        <item x="4326"/>
        <item x="98"/>
        <item x="5599"/>
        <item x="2360"/>
        <item x="4156"/>
        <item x="3797"/>
        <item x="2510"/>
        <item x="1512"/>
        <item x="7476"/>
        <item x="2993"/>
        <item x="523"/>
        <item x="2105"/>
        <item x="4253"/>
        <item x="4794"/>
        <item x="6081"/>
        <item x="7791"/>
        <item x="776"/>
        <item x="6615"/>
        <item x="7808"/>
        <item x="2851"/>
        <item x="6886"/>
        <item x="2679"/>
        <item x="862"/>
        <item x="90"/>
        <item x="1706"/>
        <item x="6789"/>
        <item x="1477"/>
        <item x="1246"/>
        <item x="2371"/>
        <item x="2161"/>
        <item x="617"/>
        <item x="2061"/>
        <item x="6647"/>
        <item x="718"/>
        <item x="7498"/>
        <item x="5856"/>
        <item x="5310"/>
        <item x="6132"/>
        <item x="7681"/>
        <item x="3957"/>
        <item x="4113"/>
        <item x="4611"/>
        <item x="1265"/>
        <item x="2908"/>
        <item x="4785"/>
        <item x="5605"/>
        <item x="1035"/>
        <item x="7910"/>
        <item x="6604"/>
        <item x="1201"/>
        <item x="4330"/>
        <item x="5019"/>
        <item x="37"/>
        <item x="7633"/>
        <item x="661"/>
        <item x="2971"/>
        <item x="4974"/>
        <item x="7430"/>
        <item x="2298"/>
        <item x="1562"/>
        <item x="451"/>
        <item x="2328"/>
        <item x="1839"/>
        <item x="7553"/>
        <item x="4673"/>
        <item x="148"/>
        <item x="5424"/>
        <item x="6056"/>
        <item x="3917"/>
        <item x="7752"/>
        <item x="5197"/>
        <item x="4248"/>
        <item x="1800"/>
        <item x="1267"/>
        <item x="2551"/>
        <item x="1219"/>
        <item x="18"/>
        <item x="4556"/>
        <item x="4256"/>
        <item x="5112"/>
        <item x="6861"/>
        <item x="4066"/>
        <item x="7747"/>
        <item x="3296"/>
        <item x="4439"/>
        <item x="4648"/>
        <item x="5654"/>
        <item x="6252"/>
        <item x="40"/>
        <item x="7387"/>
        <item x="3149"/>
        <item x="5204"/>
        <item x="6247"/>
        <item x="341"/>
        <item x="4532"/>
        <item x="7351"/>
        <item x="7698"/>
        <item x="4009"/>
        <item x="1435"/>
        <item x="6316"/>
        <item x="3215"/>
        <item x="2691"/>
        <item x="7342"/>
        <item x="4520"/>
        <item x="4732"/>
        <item x="6716"/>
        <item x="6539"/>
        <item x="882"/>
        <item x="7863"/>
        <item x="2603"/>
        <item x="953"/>
        <item x="4517"/>
        <item x="1892"/>
        <item x="4251"/>
        <item x="1719"/>
        <item x="5397"/>
        <item x="2321"/>
        <item x="3295"/>
        <item x="5813"/>
        <item x="1827"/>
        <item x="2687"/>
        <item x="5344"/>
        <item x="1189"/>
        <item x="2631"/>
        <item x="291"/>
        <item x="4097"/>
        <item x="2708"/>
        <item x="5116"/>
        <item x="5131"/>
        <item x="2974"/>
        <item x="4068"/>
        <item x="6754"/>
        <item x="3775"/>
        <item x="4397"/>
        <item x="5350"/>
        <item x="2341"/>
        <item x="6031"/>
        <item x="5533"/>
        <item x="2251"/>
        <item x="6958"/>
        <item x="5221"/>
        <item x="6426"/>
        <item x="5759"/>
        <item x="2181"/>
        <item x="5180"/>
        <item x="6767"/>
        <item x="3595"/>
        <item x="3833"/>
        <item x="3714"/>
        <item x="6766"/>
        <item x="1059"/>
        <item x="6505"/>
        <item x="7244"/>
        <item x="6400"/>
        <item x="596"/>
        <item x="5920"/>
        <item x="7541"/>
        <item x="2164"/>
        <item x="5518"/>
        <item x="793"/>
        <item x="7605"/>
        <item x="1510"/>
        <item x="3866"/>
        <item x="6006"/>
        <item x="7778"/>
        <item x="2931"/>
        <item x="3925"/>
        <item x="3000"/>
        <item x="1499"/>
        <item x="5809"/>
        <item x="2817"/>
        <item x="7656"/>
        <item x="1832"/>
        <item x="6793"/>
        <item x="854"/>
        <item x="4921"/>
        <item x="6005"/>
        <item x="5412"/>
        <item x="7341"/>
        <item x="1618"/>
        <item x="782"/>
        <item x="4851"/>
        <item x="4164"/>
        <item x="1440"/>
        <item x="1216"/>
        <item x="3552"/>
        <item x="5002"/>
        <item x="2097"/>
        <item x="177"/>
        <item x="1124"/>
        <item x="3820"/>
        <item x="2737"/>
        <item x="5924"/>
        <item x="4182"/>
        <item x="6142"/>
        <item x="2048"/>
        <item x="7255"/>
        <item x="2274"/>
        <item x="2712"/>
        <item x="1469"/>
        <item x="2707"/>
        <item x="5525"/>
        <item x="4172"/>
        <item x="6966"/>
        <item x="2911"/>
        <item x="7662"/>
        <item x="5192"/>
        <item x="2800"/>
        <item x="6119"/>
        <item x="5250"/>
        <item x="811"/>
        <item x="3654"/>
        <item x="5833"/>
        <item x="886"/>
        <item x="5899"/>
        <item x="1068"/>
        <item x="4045"/>
        <item x="845"/>
        <item x="7261"/>
        <item x="7527"/>
        <item x="1152"/>
        <item x="4564"/>
        <item x="2266"/>
        <item x="726"/>
        <item x="6687"/>
        <item x="1877"/>
        <item x="6742"/>
        <item x="2736"/>
        <item x="7181"/>
        <item x="6557"/>
        <item x="3920"/>
        <item x="5063"/>
        <item x="3612"/>
        <item x="464"/>
        <item x="4972"/>
        <item x="5238"/>
        <item x="7047"/>
        <item x="3575"/>
        <item x="3248"/>
        <item x="5947"/>
        <item x="713"/>
        <item x="2466"/>
        <item x="6261"/>
        <item x="3661"/>
        <item x="5653"/>
        <item x="7812"/>
        <item x="5103"/>
        <item x="7620"/>
        <item x="5858"/>
        <item x="6959"/>
        <item x="4343"/>
        <item x="1603"/>
        <item x="6169"/>
        <item x="2063"/>
        <item x="463"/>
        <item x="2437"/>
        <item x="4379"/>
        <item x="7098"/>
        <item x="851"/>
        <item x="39"/>
        <item x="3994"/>
        <item x="4374"/>
        <item x="6810"/>
        <item x="5388"/>
        <item x="5669"/>
        <item x="4518"/>
        <item x="3291"/>
        <item x="5242"/>
        <item x="1575"/>
        <item x="7956"/>
        <item x="5493"/>
        <item x="3303"/>
        <item x="1700"/>
        <item x="6075"/>
        <item x="3152"/>
        <item x="1979"/>
        <item x="2534"/>
        <item x="7686"/>
        <item x="2658"/>
        <item x="2034"/>
        <item x="2200"/>
        <item x="136"/>
        <item x="3974"/>
        <item x="7030"/>
        <item x="2584"/>
        <item x="4273"/>
        <item x="1383"/>
        <item x="4979"/>
        <item x="4353"/>
        <item x="7352"/>
        <item x="3017"/>
        <item x="3480"/>
        <item x="7536"/>
        <item x="3328"/>
        <item x="3901"/>
        <item x="7454"/>
        <item x="5732"/>
        <item x="744"/>
        <item x="2820"/>
        <item x="3556"/>
        <item x="5340"/>
        <item x="577"/>
        <item x="2735"/>
        <item x="4615"/>
        <item x="605"/>
        <item x="916"/>
        <item x="6546"/>
        <item x="877"/>
        <item x="5282"/>
        <item x="6799"/>
        <item x="6574"/>
        <item x="7264"/>
        <item x="2463"/>
        <item x="7731"/>
        <item x="4836"/>
        <item x="4368"/>
        <item x="2404"/>
        <item x="7020"/>
        <item x="3366"/>
        <item x="405"/>
        <item x="1305"/>
        <item x="6745"/>
        <item x="5787"/>
        <item x="525"/>
        <item x="2805"/>
        <item x="731"/>
        <item x="29"/>
        <item x="1797"/>
        <item x="7705"/>
        <item x="3019"/>
        <item x="164"/>
        <item x="574"/>
        <item x="6738"/>
        <item x="7100"/>
        <item x="3031"/>
        <item x="1297"/>
        <item x="5651"/>
        <item x="1056"/>
        <item x="5598"/>
        <item x="7349"/>
        <item x="6172"/>
        <item x="7269"/>
        <item x="4766"/>
        <item x="729"/>
        <item x="3309"/>
        <item x="6532"/>
        <item x="7206"/>
        <item x="2049"/>
        <item x="7587"/>
        <item x="4559"/>
        <item x="4745"/>
        <item x="276"/>
        <item x="5591"/>
        <item x="4862"/>
        <item x="6852"/>
        <item x="5537"/>
        <item x="1154"/>
        <item x="5167"/>
        <item x="6179"/>
        <item x="3077"/>
        <item x="6832"/>
        <item x="7022"/>
        <item x="6639"/>
        <item x="252"/>
        <item x="2886"/>
        <item x="2313"/>
        <item x="2970"/>
        <item x="3063"/>
        <item x="2254"/>
        <item x="7677"/>
        <item x="6311"/>
        <item x="1749"/>
        <item x="6696"/>
        <item x="3477"/>
        <item x="3597"/>
        <item x="4524"/>
        <item x="6794"/>
        <item x="1448"/>
        <item x="6957"/>
        <item x="1051"/>
        <item x="83"/>
        <item x="4124"/>
        <item x="1280"/>
        <item x="6290"/>
        <item x="1278"/>
        <item x="2629"/>
        <item x="2929"/>
        <item x="2566"/>
        <item x="2677"/>
        <item x="5455"/>
        <item x="5847"/>
        <item x="1683"/>
        <item x="3868"/>
        <item x="104"/>
        <item x="784"/>
        <item x="1002"/>
        <item x="928"/>
        <item x="7822"/>
        <item x="7374"/>
        <item x="2873"/>
        <item x="7413"/>
        <item x="3647"/>
        <item x="6961"/>
        <item x="4102"/>
        <item x="6202"/>
        <item x="2949"/>
        <item x="3225"/>
        <item x="4750"/>
        <item x="224"/>
        <item x="1417"/>
        <item x="5139"/>
        <item x="6024"/>
        <item x="7651"/>
        <item x="7348"/>
        <item x="6776"/>
        <item x="1426"/>
        <item x="5233"/>
        <item x="3800"/>
        <item x="3185"/>
        <item x="4692"/>
        <item x="6947"/>
        <item x="6800"/>
        <item x="7855"/>
        <item x="1914"/>
        <item x="2385"/>
        <item x="1758"/>
        <item x="7880"/>
        <item x="2881"/>
        <item x="6174"/>
        <item x="3722"/>
        <item x="6527"/>
        <item x="6181"/>
        <item x="2145"/>
        <item x="3695"/>
        <item x="3650"/>
        <item x="1070"/>
        <item x="6698"/>
        <item x="6190"/>
        <item x="6423"/>
        <item x="340"/>
        <item x="2765"/>
        <item x="2165"/>
        <item x="3354"/>
        <item x="3260"/>
        <item x="3553"/>
        <item x="1904"/>
        <item x="670"/>
        <item x="4618"/>
        <item x="7496"/>
        <item x="4944"/>
        <item x="1865"/>
        <item x="4456"/>
        <item x="1517"/>
        <item x="6873"/>
        <item x="7437"/>
        <item x="2780"/>
        <item x="3093"/>
        <item x="1169"/>
        <item x="3304"/>
        <item x="7521"/>
        <item x="357"/>
        <item x="3101"/>
        <item x="1696"/>
        <item x="4638"/>
        <item x="2073"/>
        <item x="2054"/>
        <item x="3310"/>
        <item x="1861"/>
        <item x="578"/>
        <item x="7625"/>
        <item x="6212"/>
        <item x="2399"/>
        <item x="461"/>
        <item x="4804"/>
        <item x="593"/>
        <item x="6831"/>
        <item x="385"/>
        <item x="717"/>
        <item x="999"/>
        <item x="6637"/>
        <item x="5374"/>
        <item x="654"/>
        <item x="7288"/>
        <item x="6509"/>
        <item x="2715"/>
        <item x="3983"/>
        <item x="2372"/>
        <item x="2046"/>
        <item x="2921"/>
        <item x="16"/>
        <item x="3679"/>
        <item x="5526"/>
        <item x="935"/>
        <item x="1659"/>
        <item x="2493"/>
        <item x="3840"/>
        <item x="4718"/>
        <item x="2535"/>
        <item x="4296"/>
        <item x="5962"/>
        <item x="19"/>
        <item x="3550"/>
        <item x="3701"/>
        <item x="1211"/>
        <item x="246"/>
        <item x="6011"/>
        <item x="2987"/>
        <item x="4900"/>
        <item x="1701"/>
        <item x="7239"/>
        <item x="2750"/>
        <item x="2966"/>
        <item x="2068"/>
        <item x="6490"/>
        <item x="3121"/>
        <item x="2928"/>
        <item x="743"/>
        <item x="701"/>
        <item x="212"/>
        <item x="5959"/>
        <item x="4857"/>
        <item x="6514"/>
        <item x="3817"/>
        <item x="2294"/>
        <item x="4516"/>
        <item x="6916"/>
        <item x="1888"/>
        <item x="1308"/>
        <item x="2590"/>
        <item x="2695"/>
        <item x="566"/>
        <item x="2989"/>
        <item x="7027"/>
        <item x="4501"/>
        <item x="3642"/>
        <item x="6034"/>
        <item x="962"/>
        <item x="7703"/>
        <item x="1589"/>
        <item x="7838"/>
        <item x="225"/>
        <item x="333"/>
        <item x="89"/>
        <item x="1928"/>
        <item x="5668"/>
        <item x="5329"/>
        <item x="4672"/>
        <item x="6191"/>
        <item x="4239"/>
        <item x="2246"/>
        <item x="3946"/>
        <item x="6999"/>
        <item x="477"/>
        <item x="3765"/>
        <item x="2517"/>
        <item x="6043"/>
        <item x="3940"/>
        <item x="3341"/>
        <item x="7440"/>
        <item x="2358"/>
        <item x="4406"/>
        <item x="7462"/>
        <item x="4912"/>
        <item x="1360"/>
        <item x="3871"/>
        <item x="182"/>
        <item x="3388"/>
        <item x="105"/>
        <item x="7092"/>
        <item x="615"/>
        <item x="1539"/>
        <item x="4907"/>
        <item x="5316"/>
        <item x="5068"/>
        <item x="3571"/>
        <item x="7627"/>
        <item x="1763"/>
        <item x="3895"/>
        <item x="7035"/>
        <item x="1712"/>
        <item x="1421"/>
        <item x="5869"/>
        <item x="902"/>
        <item x="4528"/>
        <item x="7707"/>
        <item x="4089"/>
        <item x="7312"/>
        <item x="6192"/>
        <item x="1903"/>
        <item x="697"/>
        <item x="5922"/>
        <item x="7679"/>
        <item x="7044"/>
        <item x="980"/>
        <item x="4154"/>
        <item x="6888"/>
        <item x="3285"/>
        <item x="7180"/>
        <item x="5280"/>
        <item x="1009"/>
        <item x="1974"/>
        <item x="796"/>
        <item x="2460"/>
        <item x="296"/>
        <item x="6486"/>
        <item x="853"/>
        <item x="1968"/>
        <item x="2434"/>
        <item x="1554"/>
        <item x="7060"/>
        <item x="6358"/>
        <item x="4527"/>
        <item x="897"/>
        <item x="1196"/>
        <item x="4623"/>
        <item x="7309"/>
        <item x="4175"/>
        <item x="1769"/>
        <item x="1130"/>
        <item x="7259"/>
        <item x="6508"/>
        <item x="4941"/>
        <item x="69"/>
        <item x="4150"/>
        <item x="4114"/>
        <item x="99"/>
        <item x="2767"/>
        <item x="3870"/>
        <item x="1675"/>
        <item x="2810"/>
        <item x="59"/>
        <item x="6522"/>
        <item x="7037"/>
        <item x="2045"/>
        <item x="232"/>
        <item x="7000"/>
        <item x="1052"/>
        <item x="6380"/>
        <item x="1638"/>
        <item x="2533"/>
        <item x="4329"/>
        <item x="2573"/>
        <item x="5252"/>
        <item x="2863"/>
        <item x="7436"/>
        <item x="3014"/>
        <item x="2635"/>
        <item x="907"/>
        <item x="1235"/>
        <item x="6846"/>
        <item x="2657"/>
        <item x="2167"/>
        <item x="4033"/>
        <item x="7478"/>
        <item x="1208"/>
        <item x="5355"/>
        <item x="2726"/>
        <item x="6688"/>
        <item x="5936"/>
        <item x="7638"/>
        <item x="5215"/>
        <item x="7474"/>
        <item x="3213"/>
        <item x="5490"/>
        <item x="49"/>
        <item x="1697"/>
        <item x="4609"/>
        <item x="3837"/>
        <item x="6244"/>
        <item x="334"/>
        <item x="1847"/>
        <item x="2565"/>
        <item x="3164"/>
        <item x="618"/>
        <item x="6095"/>
        <item x="304"/>
        <item x="7502"/>
        <item x="4362"/>
        <item x="4700"/>
        <item x="3510"/>
        <item x="616"/>
        <item x="2599"/>
        <item x="5565"/>
        <item x="1021"/>
        <item x="4473"/>
        <item x="3968"/>
        <item x="1934"/>
        <item x="3016"/>
        <item x="4409"/>
        <item x="7307"/>
        <item x="1762"/>
        <item x="229"/>
        <item x="5057"/>
        <item x="7017"/>
        <item x="1573"/>
        <item x="2019"/>
        <item x="1403"/>
        <item x="3274"/>
        <item x="7585"/>
        <item x="6146"/>
        <item x="259"/>
        <item x="7520"/>
        <item x="5234"/>
        <item x="4372"/>
        <item x="70"/>
        <item x="2724"/>
        <item x="710"/>
        <item x="6148"/>
        <item x="4018"/>
        <item x="5906"/>
        <item x="3425"/>
        <item x="3574"/>
        <item x="1172"/>
        <item x="943"/>
        <item x="5700"/>
        <item x="7425"/>
        <item x="3990"/>
        <item x="6088"/>
        <item x="1787"/>
        <item x="4560"/>
        <item x="6242"/>
        <item x="786"/>
        <item x="3928"/>
        <item x="3465"/>
        <item x="2984"/>
        <item x="1541"/>
        <item x="1045"/>
        <item x="365"/>
        <item x="3490"/>
        <item x="7684"/>
        <item x="3070"/>
        <item x="133"/>
        <item x="7804"/>
        <item x="4261"/>
        <item x="4444"/>
        <item x="499"/>
        <item x="7107"/>
        <item x="6751"/>
        <item x="7883"/>
        <item x="1596"/>
        <item x="361"/>
        <item x="7557"/>
        <item x="5443"/>
        <item x="4417"/>
        <item x="827"/>
        <item x="3182"/>
        <item x="7294"/>
        <item x="6014"/>
        <item x="2597"/>
        <item x="5472"/>
        <item x="4991"/>
        <item x="6683"/>
        <item x="5881"/>
        <item x="6320"/>
        <item x="4970"/>
        <item x="3235"/>
        <item x="5225"/>
        <item x="3929"/>
        <item x="6989"/>
        <item x="3400"/>
        <item x="2134"/>
        <item x="3179"/>
        <item x="4749"/>
        <item x="390"/>
        <item x="1610"/>
        <item x="5218"/>
        <item x="5904"/>
        <item x="1390"/>
        <item x="2626"/>
        <item x="5735"/>
        <item x="1508"/>
        <item x="6098"/>
        <item x="1156"/>
        <item x="4234"/>
        <item x="330"/>
        <item x="7598"/>
        <item x="4490"/>
        <item x="2455"/>
        <item x="2749"/>
        <item x="1465"/>
        <item x="2536"/>
        <item x="5705"/>
        <item x="459"/>
        <item x="4208"/>
        <item x="1886"/>
        <item x="5673"/>
        <item x="342"/>
        <item x="2006"/>
        <item x="6830"/>
        <item x="2100"/>
        <item x="2950"/>
        <item x="3781"/>
        <item x="1915"/>
        <item x="1364"/>
        <item x="3635"/>
        <item x="5703"/>
        <item x="2107"/>
        <item x="425"/>
        <item x="2256"/>
        <item x="7328"/>
        <item x="1725"/>
        <item x="733"/>
        <item x="6937"/>
        <item x="1289"/>
        <item x="3351"/>
        <item x="1101"/>
        <item x="2174"/>
        <item x="1654"/>
        <item x="5053"/>
        <item x="3913"/>
        <item x="6136"/>
        <item x="2293"/>
        <item x="407"/>
        <item x="1272"/>
        <item x="6419"/>
        <item x="6429"/>
        <item x="67"/>
        <item x="1736"/>
        <item x="3227"/>
        <item x="2004"/>
        <item x="5874"/>
        <item x="7154"/>
        <item x="1243"/>
        <item x="2930"/>
        <item x="1990"/>
        <item x="5796"/>
        <item x="6788"/>
        <item x="75"/>
        <item x="3265"/>
        <item x="322"/>
        <item x="7165"/>
        <item x="7132"/>
        <item x="6922"/>
        <item x="1569"/>
        <item x="879"/>
        <item x="3011"/>
        <item x="7277"/>
        <item x="6773"/>
        <item x="1843"/>
        <item x="3172"/>
        <item x="6248"/>
        <item x="6196"/>
        <item x="7826"/>
        <item x="5126"/>
        <item x="5857"/>
        <item x="5383"/>
        <item x="5535"/>
        <item x="7628"/>
        <item x="6125"/>
        <item x="3314"/>
        <item x="328"/>
        <item x="7247"/>
        <item x="5724"/>
        <item x="5266"/>
        <item x="3323"/>
        <item x="2047"/>
        <item x="6814"/>
        <item x="5418"/>
        <item x="2472"/>
        <item x="2733"/>
        <item x="1407"/>
        <item x="7805"/>
        <item x="7405"/>
        <item x="7862"/>
        <item x="3987"/>
        <item x="757"/>
        <item x="6135"/>
        <item x="7267"/>
        <item x="7291"/>
        <item x="2265"/>
        <item x="2729"/>
        <item x="5413"/>
        <item x="298"/>
        <item x="3356"/>
        <item x="7493"/>
        <item x="6501"/>
        <item x="2186"/>
        <item x="7271"/>
        <item x="3999"/>
        <item x="6843"/>
        <item x="4662"/>
        <item x="6807"/>
        <item x="2997"/>
        <item x="2306"/>
        <item x="979"/>
        <item x="1565"/>
        <item x="4111"/>
        <item x="1940"/>
        <item x="2704"/>
        <item x="1161"/>
        <item x="2684"/>
        <item x="3686"/>
        <item x="1567"/>
        <item x="6531"/>
        <item x="4923"/>
        <item x="1673"/>
        <item x="2044"/>
        <item x="5239"/>
        <item x="227"/>
        <item x="4661"/>
        <item x="3051"/>
        <item x="2999"/>
        <item x="7606"/>
        <item x="6859"/>
        <item x="5326"/>
        <item x="2675"/>
        <item x="4005"/>
        <item x="7071"/>
        <item x="6935"/>
        <item x="4853"/>
        <item x="2278"/>
        <item x="6451"/>
        <item x="11"/>
        <item x="1544"/>
        <item x="1702"/>
        <item x="4808"/>
        <item x="769"/>
        <item x="947"/>
        <item x="1605"/>
        <item x="6197"/>
        <item x="7382"/>
        <item x="6007"/>
        <item x="2922"/>
        <item x="5334"/>
        <item x="3882"/>
        <item x="1413"/>
        <item x="3632"/>
        <item x="4966"/>
        <item x="1959"/>
        <item x="2919"/>
        <item x="3195"/>
        <item x="1348"/>
        <item x="7796"/>
        <item x="1081"/>
        <item x="4716"/>
        <item x="918"/>
        <item x="4446"/>
        <item x="7153"/>
        <item x="555"/>
        <item x="1678"/>
        <item x="5751"/>
        <item x="4918"/>
        <item x="2823"/>
        <item x="2861"/>
        <item x="4677"/>
        <item x="5950"/>
        <item x="7775"/>
        <item x="3598"/>
        <item x="3563"/>
        <item x="6067"/>
        <item x="6599"/>
        <item x="2529"/>
        <item x="2983"/>
        <item x="7024"/>
        <item x="6262"/>
        <item x="5227"/>
        <item x="7589"/>
        <item x="6675"/>
        <item x="2790"/>
        <item x="2542"/>
        <item x="1996"/>
        <item x="2366"/>
        <item x="193"/>
        <item x="3794"/>
        <item x="6025"/>
        <item x="2968"/>
        <item x="6282"/>
        <item x="2850"/>
        <item x="3898"/>
        <item x="2363"/>
        <item x="2160"/>
        <item x="424"/>
        <item x="6065"/>
        <item x="936"/>
        <item x="3643"/>
        <item x="5790"/>
        <item x="544"/>
        <item x="7279"/>
        <item x="1540"/>
        <item x="2947"/>
        <item x="6466"/>
        <item x="908"/>
        <item x="5401"/>
        <item x="941"/>
        <item x="5474"/>
        <item x="5190"/>
        <item x="1938"/>
        <item x="871"/>
        <item x="5528"/>
        <item x="2988"/>
        <item x="5638"/>
        <item x="560"/>
        <item x="2802"/>
        <item x="7711"/>
        <item x="632"/>
        <item x="7414"/>
        <item x="2910"/>
        <item x="5614"/>
        <item x="497"/>
        <item x="4604"/>
        <item x="6697"/>
        <item x="4551"/>
        <item x="3570"/>
        <item x="7049"/>
        <item x="2720"/>
        <item x="4218"/>
        <item x="6502"/>
        <item x="1937"/>
        <item x="5386"/>
        <item x="6348"/>
        <item x="4903"/>
        <item x="2857"/>
        <item x="1118"/>
        <item x="5048"/>
        <item x="7059"/>
        <item x="2558"/>
        <item x="7842"/>
        <item x="6385"/>
        <item x="7120"/>
        <item x="27"/>
        <item x="5793"/>
        <item x="6479"/>
        <item x="7604"/>
        <item x="7339"/>
        <item x="7456"/>
        <item x="2992"/>
        <item x="6635"/>
        <item x="6112"/>
        <item x="1126"/>
        <item x="7480"/>
        <item x="802"/>
        <item x="4487"/>
        <item x="4898"/>
        <item x="4173"/>
        <item x="6409"/>
        <item x="5577"/>
        <item x="3319"/>
        <item x="4158"/>
        <item x="2330"/>
        <item x="5161"/>
        <item x="5558"/>
        <item x="3239"/>
        <item x="6074"/>
        <item x="6277"/>
        <item x="73"/>
        <item x="901"/>
        <item x="4651"/>
        <item x="646"/>
        <item x="6648"/>
        <item x="5066"/>
        <item x="3230"/>
        <item x="4773"/>
        <item x="4030"/>
        <item x="3914"/>
        <item x="7689"/>
        <item x="6412"/>
        <item x="1576"/>
        <item x="4347"/>
        <item x="1714"/>
        <item x="5562"/>
        <item x="2126"/>
        <item x="1113"/>
        <item x="6732"/>
        <item x="3413"/>
        <item x="3630"/>
        <item x="6231"/>
        <item x="1382"/>
        <item x="7105"/>
        <item x="2172"/>
        <item x="2305"/>
        <item x="7571"/>
        <item x="4"/>
        <item x="4937"/>
        <item x="1456"/>
        <item x="5510"/>
        <item x="5956"/>
        <item x="1184"/>
        <item x="2598"/>
        <item x="3084"/>
        <item x="3201"/>
        <item x="4795"/>
        <item x="5901"/>
        <item x="3038"/>
        <item x="5800"/>
        <item x="4799"/>
        <item x="3719"/>
        <item x="4878"/>
        <item x="2728"/>
        <item x="1579"/>
        <item x="2909"/>
        <item x="976"/>
        <item x="5853"/>
        <item x="1361"/>
        <item x="4920"/>
        <item x="2646"/>
        <item x="5782"/>
        <item x="2879"/>
        <item x="2674"/>
        <item x="4969"/>
        <item x="7415"/>
        <item x="4393"/>
        <item x="2501"/>
        <item x="6971"/>
        <item x="3975"/>
        <item x="5829"/>
        <item x="7467"/>
        <item x="6280"/>
        <item x="5834"/>
        <item x="4754"/>
        <item x="214"/>
        <item x="1487"/>
        <item x="306"/>
        <item x="7347"/>
        <item x="2665"/>
        <item x="1953"/>
        <item x="778"/>
        <item x="7780"/>
        <item x="1792"/>
        <item x="2588"/>
        <item x="755"/>
        <item x="3627"/>
        <item x="493"/>
        <item x="2557"/>
        <item x="689"/>
        <item x="7901"/>
        <item x="815"/>
        <item x="4389"/>
        <item x="7835"/>
        <item x="5082"/>
        <item x="4598"/>
        <item x="2132"/>
        <item x="3108"/>
        <item x="7026"/>
        <item x="1687"/>
        <item x="1583"/>
        <item x="4775"/>
        <item x="3704"/>
        <item x="3782"/>
        <item x="110"/>
        <item x="7146"/>
        <item x="4043"/>
        <item x="7533"/>
        <item x="7950"/>
        <item x="1396"/>
        <item x="568"/>
        <item x="2087"/>
        <item x="889"/>
        <item x="1387"/>
        <item x="2041"/>
        <item x="5055"/>
        <item x="5185"/>
        <item x="1415"/>
        <item x="84"/>
        <item x="4626"/>
        <item x="686"/>
        <item x="2057"/>
        <item x="5398"/>
        <item x="3300"/>
        <item x="109"/>
        <item x="1830"/>
        <item x="2370"/>
        <item x="7507"/>
        <item x="1121"/>
        <item x="7012"/>
        <item x="7716"/>
        <item x="7301"/>
        <item x="3127"/>
        <item x="6624"/>
        <item x="1153"/>
        <item x="996"/>
        <item x="4010"/>
        <item x="3874"/>
        <item x="5607"/>
        <item x="3762"/>
        <item x="7406"/>
        <item x="3122"/>
        <item x="5283"/>
        <item x="3469"/>
        <item x="6002"/>
        <item x="1205"/>
        <item x="4724"/>
        <item x="379"/>
        <item x="5515"/>
        <item x="7644"/>
        <item x="531"/>
        <item x="2965"/>
        <item x="6737"/>
        <item x="1303"/>
        <item x="2513"/>
        <item x="4753"/>
        <item x="4760"/>
        <item x="260"/>
        <item x="6660"/>
        <item x="5769"/>
        <item x="2388"/>
        <item x="6868"/>
        <item x="2456"/>
        <item x="7426"/>
        <item x="5089"/>
        <item x="2606"/>
        <item x="7658"/>
        <item x="2519"/>
        <item x="824"/>
        <item x="3489"/>
        <item x="2309"/>
        <item x="1854"/>
        <item x="5589"/>
        <item x="3202"/>
        <item x="199"/>
        <item x="1409"/>
        <item x="2405"/>
        <item x="446"/>
        <item x="3165"/>
        <item x="3392"/>
        <item x="6847"/>
        <item x="4320"/>
        <item x="6235"/>
        <item x="7779"/>
        <item x="5873"/>
        <item x="522"/>
        <item x="831"/>
        <item x="842"/>
        <item x="4727"/>
        <item x="3962"/>
        <item x="1966"/>
        <item x="7010"/>
        <item x="4872"/>
        <item x="3879"/>
        <item x="5779"/>
        <item x="5038"/>
        <item x="2115"/>
        <item x="5783"/>
        <item x="5402"/>
        <item x="3544"/>
        <item x="2982"/>
        <item x="5717"/>
        <item x="4282"/>
        <item x="1439"/>
        <item x="6617"/>
        <item x="1549"/>
        <item x="4671"/>
        <item x="693"/>
        <item x="4290"/>
        <item x="1139"/>
        <item x="309"/>
        <item x="5173"/>
        <item x="2766"/>
        <item x="2478"/>
        <item x="5175"/>
        <item x="3062"/>
        <item x="2292"/>
        <item x="1225"/>
        <item x="5122"/>
        <item x="6154"/>
        <item x="2023"/>
        <item x="3815"/>
        <item x="3368"/>
        <item x="4774"/>
        <item x="1931"/>
        <item x="6915"/>
        <item x="5125"/>
        <item x="1226"/>
        <item x="2154"/>
        <item x="5701"/>
        <item x="2142"/>
        <item x="134"/>
        <item x="6849"/>
        <item x="6040"/>
        <item x="279"/>
        <item x="7530"/>
        <item x="7201"/>
        <item x="5843"/>
        <item x="5475"/>
        <item x="7674"/>
        <item x="4762"/>
        <item x="7597"/>
        <item x="7241"/>
        <item x="7776"/>
        <item x="2774"/>
        <item x="6477"/>
        <item x="3345"/>
        <item x="1047"/>
        <item x="3742"/>
        <item x="5286"/>
        <item x="3046"/>
        <item x="5351"/>
        <item x="1947"/>
        <item x="1342"/>
        <item x="4913"/>
        <item x="4655"/>
        <item x="6143"/>
        <item x="644"/>
        <item x="5303"/>
        <item x="6487"/>
        <item x="5015"/>
        <item x="788"/>
        <item x="6369"/>
        <item x="4543"/>
        <item x="2334"/>
        <item x="6803"/>
        <item x="5872"/>
        <item x="4699"/>
        <item x="6941"/>
        <item x="6537"/>
        <item x="4407"/>
        <item x="804"/>
        <item x="4592"/>
        <item x="3057"/>
        <item x="325"/>
        <item x="4902"/>
        <item x="1615"/>
        <item x="2669"/>
        <item x="3939"/>
        <item x="4509"/>
        <item x="674"/>
        <item x="3673"/>
        <item x="7164"/>
        <item x="3116"/>
        <item x="991"/>
        <item x="3187"/>
        <item x="6473"/>
        <item x="655"/>
        <item x="3953"/>
        <item x="890"/>
        <item x="715"/>
        <item x="630"/>
        <item x="6503"/>
        <item x="7205"/>
        <item x="395"/>
        <item x="6324"/>
        <item x="5410"/>
        <item x="6084"/>
        <item x="3933"/>
        <item x="5527"/>
        <item x="4318"/>
        <item x="7016"/>
        <item x="1299"/>
        <item x="5331"/>
        <item x="1985"/>
        <item x="2822"/>
        <item x="1528"/>
        <item x="2039"/>
        <item x="7599"/>
        <item x="4507"/>
        <item x="2272"/>
        <item x="7709"/>
        <item x="7443"/>
        <item x="137"/>
        <item x="7326"/>
        <item x="2427"/>
        <item x="2071"/>
        <item x="1568"/>
        <item x="3153"/>
        <item x="5534"/>
        <item x="7263"/>
        <item x="1261"/>
        <item x="7445"/>
        <item x="6463"/>
        <item x="5948"/>
        <item x="1088"/>
        <item x="4505"/>
        <item x="6504"/>
        <item x="1206"/>
        <item x="5719"/>
        <item x="588"/>
        <item x="4705"/>
        <item x="2026"/>
        <item x="1373"/>
        <item x="7890"/>
        <item x="5258"/>
        <item x="5179"/>
        <item x="957"/>
        <item x="5539"/>
        <item x="216"/>
        <item x="4990"/>
        <item x="5884"/>
        <item x="5348"/>
        <item x="4571"/>
        <item x="1779"/>
        <item x="5294"/>
        <item x="7144"/>
        <item x="2310"/>
        <item x="4570"/>
        <item x="5750"/>
        <item x="2245"/>
        <item x="4574"/>
        <item x="3604"/>
        <item x="408"/>
        <item x="7114"/>
        <item x="4911"/>
        <item x="192"/>
        <item x="895"/>
        <item x="2177"/>
        <item x="4535"/>
        <item x="1745"/>
        <item x="736"/>
        <item x="4557"/>
        <item x="3072"/>
        <item x="7475"/>
        <item x="4305"/>
        <item x="7555"/>
        <item x="2569"/>
        <item x="2077"/>
        <item x="6187"/>
        <item x="3087"/>
        <item x="5707"/>
        <item x="6674"/>
        <item x="3377"/>
        <item x="5088"/>
        <item x="1400"/>
        <item x="1686"/>
        <item x="4188"/>
        <item x="4809"/>
        <item x="7122"/>
        <item x="3418"/>
        <item x="4846"/>
        <item x="1046"/>
        <item x="2761"/>
        <item x="6939"/>
        <item x="4411"/>
        <item x="6517"/>
        <item x="2489"/>
        <item x="6548"/>
        <item x="3531"/>
        <item x="3830"/>
        <item x="1604"/>
        <item x="7560"/>
        <item x="4053"/>
        <item x="3486"/>
        <item x="3025"/>
        <item x="2611"/>
        <item x="5096"/>
        <item x="7630"/>
        <item x="7463"/>
        <item x="6734"/>
        <item x="3459"/>
        <item x="2440"/>
        <item x="5158"/>
        <item x="1920"/>
        <item x="6016"/>
        <item x="1766"/>
        <item x="7889"/>
        <item x="2084"/>
        <item x="4306"/>
        <item x="557"/>
        <item x="2621"/>
        <item x="4751"/>
        <item x="6592"/>
        <item x="4807"/>
        <item x="7131"/>
        <item x="5716"/>
        <item x="7169"/>
        <item x="4178"/>
        <item x="3596"/>
        <item x="7924"/>
        <item x="1311"/>
        <item x="612"/>
        <item x="1751"/>
        <item x="2133"/>
        <item x="801"/>
        <item x="2376"/>
        <item x="3754"/>
        <item x="4148"/>
        <item x="7766"/>
        <item x="6165"/>
        <item x="2229"/>
        <item x="4227"/>
        <item x="7431"/>
        <item x="709"/>
        <item x="1954"/>
        <item x="2152"/>
        <item x="290"/>
        <item x="7600"/>
        <item x="23"/>
        <item x="7841"/>
        <item x="2027"/>
        <item x="65"/>
        <item x="7528"/>
        <item x="54"/>
        <item x="6692"/>
        <item x="7864"/>
        <item x="2593"/>
        <item x="6286"/>
        <item x="6189"/>
        <item x="1857"/>
        <item x="7517"/>
        <item x="1785"/>
        <item x="903"/>
        <item x="6720"/>
        <item x="288"/>
        <item x="6315"/>
        <item x="3583"/>
        <item x="5409"/>
        <item x="3580"/>
        <item x="6326"/>
        <item x="3485"/>
        <item x="1450"/>
        <item x="6055"/>
        <item x="5928"/>
        <item x="896"/>
        <item x="2768"/>
        <item x="7084"/>
        <item x="6208"/>
        <item x="3386"/>
        <item x="2705"/>
        <item x="2182"/>
        <item x="3945"/>
        <item x="5827"/>
        <item x="2169"/>
        <item x="88"/>
        <item x="1000"/>
        <item x="6411"/>
        <item x="719"/>
        <item x="6809"/>
        <item x="68"/>
        <item x="1739"/>
        <item x="4039"/>
        <item x="5635"/>
        <item x="3212"/>
        <item x="1158"/>
        <item x="5930"/>
        <item x="5301"/>
        <item x="5342"/>
        <item x="1298"/>
        <item x="211"/>
        <item x="1301"/>
        <item x="4767"/>
        <item x="1645"/>
        <item x="6162"/>
        <item x="4414"/>
        <item x="387"/>
        <item x="4954"/>
        <item x="6454"/>
        <item x="6656"/>
        <item x="3236"/>
        <item x="1354"/>
        <item x="2017"/>
        <item x="433"/>
        <item x="6049"/>
        <item x="5878"/>
        <item x="3432"/>
        <item x="7400"/>
        <item x="7951"/>
        <item x="439"/>
        <item x="2614"/>
        <item x="1555"/>
        <item x="6896"/>
        <item x="7296"/>
        <item x="4877"/>
        <item x="3702"/>
        <item x="7236"/>
        <item x="571"/>
        <item x="5457"/>
        <item x="4738"/>
        <item x="7743"/>
        <item x="7546"/>
        <item x="1150"/>
        <item x="7830"/>
        <item x="1653"/>
        <item x="2380"/>
        <item x="7499"/>
        <item x="539"/>
        <item x="6105"/>
        <item x="1388"/>
        <item x="1933"/>
        <item x="3694"/>
        <item x="7489"/>
        <item x="6091"/>
        <item x="2035"/>
        <item x="254"/>
        <item x="6858"/>
        <item x="1935"/>
        <item x="1379"/>
        <item x="1237"/>
        <item x="6690"/>
        <item x="31"/>
        <item x="5621"/>
        <item x="2058"/>
        <item x="2032"/>
        <item x="7046"/>
        <item x="6333"/>
        <item x="335"/>
        <item x="4240"/>
        <item x="6811"/>
        <item x="2656"/>
        <item x="4284"/>
        <item x="6408"/>
        <item x="3566"/>
        <item x="4567"/>
        <item x="7787"/>
        <item x="5100"/>
        <item x="6653"/>
        <item x="5408"/>
        <item x="5631"/>
        <item x="912"/>
        <item x="5600"/>
        <item x="4735"/>
        <item x="6399"/>
        <item x="138"/>
        <item x="6364"/>
        <item x="3808"/>
        <item x="6644"/>
        <item x="2730"/>
        <item x="6017"/>
        <item x="4126"/>
        <item x="7582"/>
        <item x="289"/>
        <item x="3581"/>
        <item x="7350"/>
        <item x="917"/>
        <item x="166"/>
        <item x="5612"/>
        <item x="4354"/>
        <item x="4052"/>
        <item x="3147"/>
        <item x="2891"/>
        <item x="79"/>
        <item x="2940"/>
        <item x="4071"/>
        <item x="3927"/>
        <item x="1816"/>
        <item x="6383"/>
        <item x="6275"/>
        <item x="6483"/>
        <item x="5505"/>
        <item x="7609"/>
        <item x="7235"/>
        <item x="3952"/>
        <item x="81"/>
        <item x="5694"/>
        <item x="3370"/>
        <item x="6001"/>
        <item x="4759"/>
        <item x="5564"/>
        <item x="7867"/>
        <item x="7845"/>
        <item x="3276"/>
        <item x="7289"/>
        <item x="2998"/>
        <item x="6170"/>
        <item x="4035"/>
        <item x="7408"/>
        <item x="5353"/>
        <item x="5689"/>
        <item x="3973"/>
        <item x="2000"/>
        <item x="4110"/>
        <item x="6157"/>
        <item x="375"/>
        <item x="704"/>
        <item x="6992"/>
        <item x="6022"/>
        <item x="668"/>
        <item x="4437"/>
        <item x="140"/>
        <item x="4687"/>
        <item x="696"/>
        <item x="6407"/>
        <item x="2221"/>
        <item x="2220"/>
        <item x="3739"/>
        <item x="3768"/>
        <item x="2267"/>
        <item x="3529"/>
        <item x="7019"/>
        <item x="7758"/>
        <item x="3311"/>
        <item x="805"/>
        <item x="6655"/>
        <item x="6791"/>
        <item x="3496"/>
        <item x="2136"/>
        <item x="7933"/>
        <item x="6562"/>
        <item x="454"/>
        <item x="3090"/>
        <item x="3610"/>
        <item x="4105"/>
        <item x="7938"/>
        <item x="3315"/>
        <item x="4115"/>
        <item x="1735"/>
        <item x="2386"/>
        <item x="6549"/>
        <item x="4163"/>
        <item x="5065"/>
        <item x="4503"/>
        <item x="2552"/>
        <item x="7626"/>
        <item x="6936"/>
        <item x="4007"/>
        <item x="4706"/>
        <item x="4889"/>
        <item x="3298"/>
        <item x="3468"/>
        <item x="826"/>
        <item x="1481"/>
        <item x="761"/>
        <item x="2103"/>
        <item x="7485"/>
        <item x="5963"/>
        <item x="5375"/>
        <item x="669"/>
        <item x="1667"/>
        <item x="5426"/>
        <item x="4031"/>
        <item x="2923"/>
        <item x="3106"/>
        <item x="4419"/>
        <item x="7177"/>
        <item x="868"/>
        <item x="1909"/>
        <item x="5868"/>
        <item x="7511"/>
        <item x="3744"/>
        <item x="4825"/>
        <item x="1238"/>
        <item x="2227"/>
        <item x="6972"/>
        <item x="3078"/>
        <item x="3865"/>
        <item x="6240"/>
        <item x="41"/>
        <item x="7142"/>
        <item x="2216"/>
        <item x="5935"/>
        <item x="6344"/>
        <item x="7203"/>
        <item x="1522"/>
        <item x="5232"/>
        <item x="2417"/>
        <item x="3475"/>
        <item x="188"/>
        <item x="1181"/>
        <item x="6000"/>
        <item x="3849"/>
        <item x="6890"/>
        <item x="1098"/>
        <item x="6580"/>
        <item x="2725"/>
        <item x="678"/>
        <item x="898"/>
        <item x="3523"/>
        <item x="1015"/>
        <item x="6713"/>
        <item x="5615"/>
        <item x="2555"/>
        <item x="721"/>
        <item x="3532"/>
        <item x="2620"/>
        <item x="5199"/>
        <item x="1109"/>
        <item x="7459"/>
        <item x="518"/>
        <item x="4701"/>
        <item x="3316"/>
        <item x="2787"/>
        <item x="6874"/>
        <item x="3220"/>
        <item x="6185"/>
        <item x="476"/>
        <item x="7803"/>
        <item x="550"/>
        <item x="3787"/>
        <item x="7526"/>
        <item x="3102"/>
        <item x="1577"/>
        <item x="4999"/>
        <item x="2641"/>
        <item x="2141"/>
        <item x="4382"/>
        <item x="6163"/>
        <item x="6607"/>
        <item x="4063"/>
        <item x="3921"/>
        <item x="5017"/>
        <item x="1256"/>
        <item x="6387"/>
        <item x="7839"/>
        <item x="4667"/>
        <item x="6302"/>
        <item x="2544"/>
        <item x="3444"/>
        <item x="1144"/>
        <item x="3035"/>
        <item x="5153"/>
        <item x="419"/>
        <item x="269"/>
        <item x="1333"/>
        <item x="3349"/>
        <item x="6705"/>
        <item x="7816"/>
        <item x="5788"/>
        <item x="7364"/>
        <item x="7323"/>
        <item x="4332"/>
        <item x="7655"/>
        <item x="1340"/>
        <item x="338"/>
        <item x="783"/>
        <item x="4660"/>
        <item x="1013"/>
        <item x="2244"/>
        <item x="409"/>
        <item x="316"/>
        <item x="264"/>
        <item x="7917"/>
        <item x="5817"/>
        <item x="6553"/>
        <item x="7672"/>
        <item x="5107"/>
        <item x="1666"/>
        <item x="5249"/>
        <item x="5448"/>
        <item x="3471"/>
        <item x="1802"/>
        <item x="5808"/>
        <item x="4863"/>
        <item x="1891"/>
        <item x="6047"/>
        <item x="4264"/>
        <item x="2069"/>
        <item x="6394"/>
        <item x="2096"/>
        <item x="2838"/>
        <item x="5198"/>
        <item x="4812"/>
        <item x="6997"/>
        <item x="1946"/>
        <item x="3134"/>
        <item x="3405"/>
        <item x="1131"/>
        <item x="2185"/>
        <item x="2238"/>
        <item x="6346"/>
        <item x="6969"/>
        <item x="3621"/>
        <item x="2130"/>
        <item x="694"/>
        <item x="2853"/>
        <item x="982"/>
        <item x="3969"/>
        <item x="2784"/>
        <item x="1496"/>
        <item x="7189"/>
        <item x="5995"/>
        <item x="7795"/>
        <item x="6497"/>
        <item x="5643"/>
        <item x="1630"/>
        <item x="4822"/>
        <item x="6402"/>
        <item x="1718"/>
        <item x="207"/>
        <item x="3103"/>
        <item x="3282"/>
        <item x="4975"/>
        <item x="5092"/>
        <item x="302"/>
        <item x="3137"/>
        <item x="1823"/>
        <item x="7735"/>
        <item x="3763"/>
        <item x="6073"/>
        <item x="4075"/>
        <item x="5091"/>
        <item x="421"/>
        <item x="82"/>
        <item x="3904"/>
        <item x="1684"/>
        <item x="7243"/>
        <item x="3502"/>
        <item x="4465"/>
        <item x="1112"/>
        <item x="5682"/>
        <item x="1690"/>
        <item x="7377"/>
        <item x="2776"/>
        <item x="231"/>
        <item x="3047"/>
        <item x="7577"/>
        <item x="5366"/>
        <item x="3984"/>
        <item x="7081"/>
        <item x="6171"/>
        <item x="1761"/>
        <item x="6104"/>
        <item x="2081"/>
        <item x="6254"/>
        <item x="1740"/>
        <item x="4058"/>
        <item x="6584"/>
        <item x="2760"/>
        <item x="737"/>
        <item x="5257"/>
        <item x="4932"/>
        <item x="353"/>
        <item x="837"/>
        <item x="2324"/>
        <item x="1389"/>
        <item x="1504"/>
        <item x="7831"/>
        <item x="1970"/>
        <item x="666"/>
        <item x="821"/>
        <item x="453"/>
        <item x="213"/>
        <item x="7101"/>
        <item x="515"/>
        <item x="6869"/>
        <item x="5166"/>
        <item x="6943"/>
        <item x="3411"/>
        <item x="3216"/>
        <item x="5085"/>
        <item x="6792"/>
        <item x="1089"/>
        <item x="2074"/>
        <item x="6176"/>
        <item x="6152"/>
        <item x="6137"/>
        <item x="4987"/>
        <item x="4169"/>
        <item x="7824"/>
        <item x="4868"/>
        <item x="2175"/>
        <item x="6561"/>
        <item x="6815"/>
        <item x="6223"/>
        <item x="2187"/>
        <item x="7921"/>
        <item x="1115"/>
        <item x="6446"/>
        <item x="1209"/>
        <item x="2898"/>
        <item x="7251"/>
        <item x="1679"/>
        <item x="6925"/>
        <item x="7510"/>
        <item x="472"/>
        <item x="2804"/>
        <item x="7885"/>
        <item x="6506"/>
        <item x="7250"/>
        <item x="6207"/>
        <item x="4272"/>
        <item x="1180"/>
        <item x="5007"/>
        <item x="2139"/>
        <item x="6476"/>
        <item x="3625"/>
        <item x="6944"/>
        <item x="5683"/>
        <item x="606"/>
        <item x="4814"/>
        <item x="3776"/>
        <item x="2351"/>
        <item x="5240"/>
        <item x="3214"/>
        <item x="6066"/>
        <item x="7204"/>
        <item x="5570"/>
        <item x="3109"/>
        <item x="7065"/>
        <item x="400"/>
        <item x="1268"/>
        <item x="4245"/>
        <item x="34"/>
        <item x="6341"/>
        <item x="4772"/>
        <item x="7004"/>
        <item x="7398"/>
        <item x="5102"/>
        <item x="3867"/>
        <item x="799"/>
        <item x="857"/>
        <item x="2828"/>
        <item x="3538"/>
        <item x="1473"/>
        <item x="5212"/>
        <item x="3013"/>
        <item x="7610"/>
        <item x="6786"/>
        <item x="3176"/>
        <item x="4050"/>
        <item x="2354"/>
        <item x="972"/>
        <item x="2871"/>
        <item x="5245"/>
        <item x="1374"/>
        <item x="3211"/>
        <item x="282"/>
        <item x="740"/>
        <item x="5400"/>
        <item x="7278"/>
        <item x="3421"/>
        <item x="5737"/>
        <item x="7856"/>
        <item x="4510"/>
        <item x="5081"/>
        <item x="2876"/>
        <item x="5774"/>
        <item x="904"/>
        <item x="3672"/>
        <item x="5169"/>
        <item x="3856"/>
        <item x="4478"/>
        <item x="1791"/>
        <item x="7789"/>
        <item x="2654"/>
        <item x="4322"/>
        <item x="3380"/>
        <item x="3993"/>
        <item x="1424"/>
        <item x="4276"/>
        <item x="3653"/>
        <item x="1179"/>
        <item x="1146"/>
        <item x="345"/>
        <item x="3576"/>
        <item x="4459"/>
        <item x="1134"/>
        <item x="4639"/>
        <item x="7451"/>
        <item x="7829"/>
        <item x="974"/>
        <item x="1218"/>
        <item x="1061"/>
        <item x="1468"/>
        <item x="3572"/>
        <item x="3422"/>
        <item x="4670"/>
        <item x="7729"/>
        <item x="445"/>
        <item x="7645"/>
        <item x="7439"/>
        <item x="3160"/>
        <item x="6649"/>
        <item x="4166"/>
        <item x="1955"/>
        <item x="7631"/>
        <item x="7384"/>
        <item x="4424"/>
        <item x="299"/>
        <item x="7219"/>
        <item x="3942"/>
        <item x="3827"/>
        <item x="3130"/>
        <item x="5819"/>
        <item x="305"/>
        <item x="3338"/>
        <item x="3652"/>
        <item x="2030"/>
        <item x="4627"/>
        <item x="3577"/>
        <item x="6973"/>
        <item x="4805"/>
        <item x="7273"/>
        <item x="2914"/>
        <item x="4783"/>
        <item x="1503"/>
        <item x="5327"/>
        <item x="4403"/>
        <item x="6759"/>
        <item x="6401"/>
        <item x="548"/>
        <item x="7741"/>
        <item x="7015"/>
        <item x="4165"/>
        <item x="6686"/>
        <item x="5265"/>
        <item x="4429"/>
        <item x="4582"/>
        <item x="4280"/>
        <item x="5018"/>
        <item x="4536"/>
        <item x="250"/>
        <item x="6035"/>
        <item x="6305"/>
        <item x="2581"/>
        <item x="6158"/>
        <item x="4796"/>
        <item x="7465"/>
        <item x="2508"/>
        <item x="6757"/>
        <item x="3091"/>
        <item x="5946"/>
        <item x="3448"/>
        <item x="2344"/>
        <item x="6933"/>
        <item x="7306"/>
        <item x="3884"/>
        <item x="3034"/>
        <item x="3307"/>
        <item x="6211"/>
        <item x="7276"/>
        <item x="403"/>
        <item x="6303"/>
        <item x="2022"/>
        <item x="6425"/>
        <item x="1102"/>
        <item x="2043"/>
        <item x="1416"/>
        <item x="4550"/>
        <item x="2326"/>
        <item x="3956"/>
        <item x="492"/>
        <item x="6951"/>
        <item x="3431"/>
        <item x="5650"/>
        <item x="355"/>
        <item x="5120"/>
        <item x="5489"/>
        <item x="6298"/>
        <item x="2741"/>
        <item x="3039"/>
        <item x="933"/>
        <item x="5289"/>
        <item x="4511"/>
        <item x="7457"/>
        <item x="1233"/>
        <item x="3958"/>
        <item x="6884"/>
        <item x="6995"/>
        <item x="5452"/>
        <item x="1248"/>
        <item x="3059"/>
        <item x="590"/>
        <item x="3491"/>
        <item x="6330"/>
        <item x="6588"/>
        <item x="4464"/>
        <item x="401"/>
        <item x="2594"/>
        <item x="1867"/>
        <item x="358"/>
        <item x="6427"/>
        <item x="3971"/>
        <item x="467"/>
        <item x="7028"/>
        <item x="2849"/>
        <item x="507"/>
        <item x="1542"/>
        <item x="4131"/>
        <item x="373"/>
        <item x="6610"/>
        <item x="7730"/>
        <item x="458"/>
        <item x="6949"/>
        <item x="6850"/>
        <item x="4610"/>
        <item x="3389"/>
        <item x="1967"/>
        <item x="278"/>
        <item x="7090"/>
        <item x="1525"/>
        <item x="1783"/>
        <item x="1028"/>
        <item x="5583"/>
        <item x="5496"/>
        <item x="4206"/>
        <item x="3764"/>
        <item x="3262"/>
        <item x="167"/>
        <item x="4881"/>
        <item x="5708"/>
        <item x="5825"/>
        <item x="7579"/>
        <item x="194"/>
        <item x="7096"/>
        <item x="7433"/>
        <item x="1145"/>
        <item x="660"/>
        <item x="3802"/>
        <item x="317"/>
        <item x="187"/>
        <item x="4301"/>
        <item x="2304"/>
        <item x="6723"/>
        <item x="3430"/>
        <item x="4016"/>
        <item x="7793"/>
        <item x="4813"/>
        <item x="5164"/>
        <item x="4452"/>
        <item x="598"/>
        <item x="6027"/>
        <item x="6039"/>
        <item x="1077"/>
        <item x="3166"/>
        <item x="4367"/>
        <item x="5609"/>
        <item x="6078"/>
        <item x="2777"/>
        <item x="7592"/>
        <item x="1309"/>
        <item x="6744"/>
        <item x="6289"/>
        <item x="7471"/>
        <item x="5363"/>
        <item x="706"/>
        <item x="7183"/>
        <item x="6746"/>
        <item x="5041"/>
        <item x="2846"/>
        <item x="4328"/>
        <item x="7073"/>
        <item x="6964"/>
        <item x="5895"/>
        <item x="5469"/>
        <item x="6681"/>
        <item x="4952"/>
        <item x="4179"/>
        <item x="3658"/>
        <item x="2824"/>
        <item x="1259"/>
        <item x="5557"/>
        <item x="4067"/>
        <item x="2406"/>
        <item x="7783"/>
        <item x="3359"/>
        <item x="2215"/>
        <item x="6940"/>
        <item x="3730"/>
        <item x="5686"/>
        <item x="6545"/>
        <item x="6234"/>
        <item x="2332"/>
        <item x="559"/>
        <item x="4526"/>
        <item x="3792"/>
        <item x="6529"/>
        <item x="1752"/>
        <item x="4688"/>
        <item x="987"/>
        <item x="7109"/>
        <item x="6167"/>
        <item x="2979"/>
        <item x="1041"/>
        <item x="5287"/>
        <item x="3095"/>
        <item x="2714"/>
        <item x="4919"/>
        <item x="3436"/>
        <item x="6559"/>
        <item x="1829"/>
        <item x="6672"/>
        <item x="2415"/>
        <item x="2408"/>
        <item x="5399"/>
        <item x="4819"/>
        <item x="2241"/>
        <item x="4201"/>
        <item x="7611"/>
        <item x="817"/>
        <item x="7482"/>
        <item x="5138"/>
        <item x="4418"/>
        <item x="2446"/>
        <item x="848"/>
        <item x="2642"/>
        <item x="7823"/>
        <item x="1334"/>
        <item x="7497"/>
        <item x="3273"/>
        <item x="2570"/>
        <item x="7268"/>
        <item x="3910"/>
        <item x="5926"/>
        <item x="5957"/>
        <item x="1882"/>
        <item x="7129"/>
        <item x="4608"/>
        <item x="6875"/>
        <item x="3302"/>
        <item x="7310"/>
        <item x="292"/>
        <item x="6703"/>
        <item x="4291"/>
        <item x="6323"/>
        <item x="1848"/>
        <item x="1786"/>
        <item x="7700"/>
        <item x="6281"/>
        <item x="4359"/>
        <item x="444"/>
        <item x="4880"/>
        <item x="4026"/>
        <item x="3074"/>
        <item x="237"/>
        <item x="7066"/>
        <item x="1819"/>
        <item x="2231"/>
        <item x="7232"/>
        <item x="4850"/>
        <item x="2884"/>
        <item x="6064"/>
        <item x="6628"/>
        <item x="455"/>
        <item x="5293"/>
        <item x="6349"/>
        <item x="6329"/>
        <item x="4633"/>
        <item x="5925"/>
        <item x="5449"/>
        <item x="3964"/>
        <item x="3250"/>
        <item x="6663"/>
        <item x="3272"/>
        <item x="4781"/>
        <item x="1207"/>
        <item x="1199"/>
        <item x="4636"/>
        <item x="6636"/>
        <item x="3135"/>
        <item x="1502"/>
        <item x="465"/>
        <item x="4481"/>
        <item x="850"/>
        <item x="1798"/>
        <item x="4800"/>
        <item x="7649"/>
        <item x="7458"/>
        <item x="7537"/>
        <item x="4978"/>
        <item x="5663"/>
        <item x="3204"/>
        <item x="2377"/>
        <item x="6319"/>
        <item x="4686"/>
        <item x="892"/>
        <item x="787"/>
        <item x="2143"/>
        <item x="3222"/>
        <item x="858"/>
        <item x="7386"/>
        <item x="3518"/>
        <item x="7477"/>
        <item x="2865"/>
        <item x="4078"/>
        <item x="4462"/>
        <item x="5860"/>
        <item x="3734"/>
        <item x="2076"/>
        <item x="7209"/>
        <item x="1454"/>
        <item x="4289"/>
        <item x="2064"/>
        <item x="5134"/>
        <item x="2120"/>
        <item x="1587"/>
        <item x="6317"/>
        <item x="2538"/>
        <item x="1394"/>
        <item x="7103"/>
        <item x="3006"/>
        <item x="5754"/>
        <item x="2348"/>
        <item x="3012"/>
        <item x="4267"/>
        <item x="1906"/>
        <item x="5338"/>
        <item x="3900"/>
        <item x="2416"/>
        <item x="1064"/>
        <item x="1449"/>
        <item x="3181"/>
        <item x="4143"/>
        <item x="3022"/>
        <item x="7185"/>
        <item x="7231"/>
        <item x="4986"/>
        <item x="7305"/>
        <item x="3559"/>
        <item x="3545"/>
        <item x="2528"/>
        <item x="4441"/>
        <item x="866"/>
        <item x="1264"/>
        <item x="1188"/>
        <item x="1789"/>
        <item x="348"/>
        <item x="5996"/>
        <item x="6638"/>
        <item x="1981"/>
        <item x="2816"/>
        <item x="856"/>
        <item x="1410"/>
        <item x="6210"/>
        <item x="5988"/>
        <item x="1732"/>
        <item x="2786"/>
        <item x="3254"/>
        <item x="4893"/>
        <item x="3040"/>
        <item x="2153"/>
        <item x="3831"/>
        <item x="5309"/>
        <item x="5419"/>
        <item x="7936"/>
        <item x="7354"/>
        <item x="3633"/>
        <item x="4874"/>
        <item x="256"/>
        <item x="3717"/>
        <item x="6769"/>
        <item x="7200"/>
        <item x="1559"/>
        <item x="5165"/>
        <item x="4630"/>
        <item x="6113"/>
        <item x="397"/>
        <item x="1397"/>
        <item x="7076"/>
        <item x="4908"/>
        <item x="4884"/>
        <item x="1203"/>
        <item x="7837"/>
        <item x="4895"/>
        <item x="6347"/>
        <item x="6581"/>
        <item x="3151"/>
        <item x="15"/>
        <item x="5407"/>
        <item x="7427"/>
        <item x="3524"/>
        <item x="381"/>
        <item x="3277"/>
        <item x="2125"/>
        <item x="1212"/>
        <item x="6836"/>
        <item x="2080"/>
        <item x="1453"/>
        <item x="6279"/>
        <item x="1043"/>
        <item x="4787"/>
        <item x="5556"/>
        <item x="6141"/>
        <item x="937"/>
        <item x="7706"/>
        <item x="6558"/>
        <item x="6296"/>
        <item x="3080"/>
        <item x="3004"/>
        <item x="160"/>
        <item x="4299"/>
        <item x="4935"/>
        <item x="165"/>
        <item x="3327"/>
        <item x="7234"/>
        <item x="1083"/>
        <item x="1907"/>
        <item x="3142"/>
        <item x="775"/>
        <item x="7806"/>
        <item x="3163"/>
        <item x="4679"/>
        <item x="7057"/>
        <item x="4547"/>
        <item x="3455"/>
        <item x="4841"/>
        <item x="3203"/>
        <item x="3447"/>
        <item x="7149"/>
        <item x="5130"/>
        <item x="1086"/>
        <item x="294"/>
        <item x="1639"/>
        <item x="830"/>
        <item x="115"/>
        <item x="2192"/>
        <item x="7641"/>
        <item x="6883"/>
        <item x="3192"/>
        <item x="3954"/>
        <item x="2261"/>
        <item x="1535"/>
        <item x="2431"/>
        <item x="2962"/>
        <item x="3554"/>
        <item x="4964"/>
        <item x="368"/>
        <item x="5101"/>
        <item x="585"/>
        <item x="5087"/>
        <item x="7116"/>
        <item x="6731"/>
        <item x="1223"/>
        <item x="5056"/>
        <item x="7943"/>
        <item x="6150"/>
        <item x="2295"/>
        <item x="7905"/>
        <item x="5023"/>
        <item x="2396"/>
        <item x="1365"/>
        <item x="2883"/>
        <item x="4504"/>
        <item x="7912"/>
        <item x="6321"/>
        <item x="7002"/>
        <item x="7596"/>
        <item x="6865"/>
        <item x="638"/>
        <item x="2479"/>
        <item x="6511"/>
        <item x="474"/>
        <item x="3756"/>
        <item x="6577"/>
        <item x="3639"/>
        <item x="3325"/>
        <item x="7682"/>
        <item x="7509"/>
        <item x="1774"/>
        <item x="2696"/>
        <item x="3520"/>
        <item x="1003"/>
        <item x="3960"/>
        <item x="5720"/>
        <item x="2051"/>
        <item x="261"/>
        <item x="1584"/>
        <item x="5434"/>
        <item x="6907"/>
        <item x="5058"/>
        <item x="2276"/>
        <item x="3603"/>
        <item x="7300"/>
        <item x="410"/>
        <item x="4469"/>
        <item x="7559"/>
        <item x="77"/>
        <item x="2383"/>
        <item x="2147"/>
        <item x="4186"/>
        <item x="2052"/>
        <item x="3287"/>
        <item x="6020"/>
        <item x="7253"/>
        <item x="1019"/>
        <item x="742"/>
        <item x="4483"/>
        <item x="7366"/>
        <item x="1662"/>
        <item x="7152"/>
        <item x="5645"/>
        <item x="3919"/>
        <item x="1671"/>
        <item x="5548"/>
        <item x="1319"/>
        <item x="5246"/>
        <item x="5274"/>
        <item x="627"/>
        <item x="2078"/>
        <item x="4927"/>
        <item x="5"/>
        <item x="5129"/>
        <item x="7141"/>
        <item x="6097"/>
        <item x="6833"/>
        <item x="753"/>
        <item x="2178"/>
        <item x="1709"/>
        <item x="7865"/>
        <item x="5049"/>
        <item x="5405"/>
        <item x="5415"/>
        <item x="3488"/>
        <item x="4734"/>
        <item x="884"/>
        <item x="938"/>
        <item x="829"/>
        <item x="5933"/>
        <item x="394"/>
        <item x="6578"/>
        <item x="3729"/>
        <item x="2652"/>
        <item x="1175"/>
        <item x="3944"/>
        <item x="7282"/>
        <item x="3534"/>
        <item x="6173"/>
        <item x="4824"/>
        <item x="7852"/>
        <item x="6217"/>
        <item x="1744"/>
        <item x="5492"/>
        <item x="344"/>
        <item x="1215"/>
        <item x="1665"/>
        <item x="622"/>
        <item x="1095"/>
        <item x="4924"/>
        <item x="7737"/>
        <item x="1518"/>
        <item x="4879"/>
        <item x="1514"/>
        <item x="4674"/>
        <item x="2162"/>
        <item x="6237"/>
        <item x="3347"/>
        <item x="553"/>
        <item x="3814"/>
        <item x="2469"/>
        <item x="752"/>
        <item x="4789"/>
        <item x="7372"/>
        <item x="2830"/>
        <item x="7832"/>
        <item x="4022"/>
        <item x="6238"/>
        <item x="6909"/>
        <item x="6914"/>
        <item x="4891"/>
        <item x="5588"/>
        <item x="3735"/>
        <item x="1459"/>
        <item x="7836"/>
        <item x="664"/>
        <item x="6801"/>
        <item x="6863"/>
        <item x="5133"/>
        <item x="5441"/>
        <item x="4125"/>
        <item x="1137"/>
        <item x="6322"/>
        <item x="1741"/>
        <item x="3207"/>
        <item x="223"/>
        <item x="2775"/>
        <item x="7158"/>
        <item x="1336"/>
        <item x="1724"/>
        <item x="5985"/>
        <item x="4376"/>
        <item x="7292"/>
        <item x="2091"/>
        <item x="1790"/>
        <item x="7909"/>
        <item x="6015"/>
        <item x="2450"/>
        <item x="2660"/>
        <item x="1563"/>
        <item x="543"/>
        <item x="6733"/>
        <item x="2745"/>
        <item x="2550"/>
        <item x="3003"/>
        <item x="4302"/>
        <item x="861"/>
        <item x="5470"/>
        <item x="6178"/>
        <item x="2228"/>
        <item x="4982"/>
        <item x="1896"/>
        <item x="4129"/>
        <item x="1951"/>
        <item x="4936"/>
        <item x="6629"/>
        <item x="6954"/>
        <item x="843"/>
        <item x="5934"/>
        <item x="1198"/>
        <item x="3522"/>
        <item x="6867"/>
        <item x="30"/>
        <item x="257"/>
        <item x="221"/>
        <item x="1029"/>
        <item x="3873"/>
        <item x="4904"/>
        <item x="183"/>
        <item x="6856"/>
        <item x="4806"/>
        <item x="7492"/>
        <item x="651"/>
        <item x="2110"/>
        <item x="3218"/>
        <item x="6819"/>
        <item x="6357"/>
        <item x="1005"/>
        <item x="6566"/>
        <item x="3288"/>
        <item x="763"/>
        <item x="873"/>
        <item x="1699"/>
        <item x="2159"/>
        <item x="3530"/>
        <item x="7461"/>
        <item x="319"/>
        <item x="7494"/>
        <item x="913"/>
        <item x="7964"/>
        <item x="2104"/>
        <item x="2789"/>
        <item x="2808"/>
        <item x="280"/>
        <item x="2673"/>
        <item x="4914"/>
        <item x="2050"/>
        <item x="1917"/>
        <item x="828"/>
        <item x="3290"/>
        <item x="6805"/>
        <item x="2961"/>
        <item x="7091"/>
        <item x="5021"/>
        <item x="5863"/>
        <item x="7137"/>
        <item x="7770"/>
        <item x="5940"/>
        <item x="5637"/>
        <item x="1894"/>
        <item x="3382"/>
        <item x="6482"/>
        <item x="266"/>
        <item x="5965"/>
        <item x="7914"/>
        <item x="6739"/>
        <item x="7501"/>
        <item x="5145"/>
        <item x="3028"/>
        <item x="2682"/>
        <item x="6780"/>
        <item x="3689"/>
        <item x="2314"/>
        <item x="5356"/>
        <item x="1120"/>
        <item x="6133"/>
        <item x="3374"/>
        <item x="235"/>
        <item x="6885"/>
        <item x="3196"/>
        <item x="4842"/>
        <item x="2601"/>
        <item x="2831"/>
        <item x="1850"/>
        <item x="4420"/>
        <item x="4086"/>
        <item x="2311"/>
        <item x="5075"/>
        <item x="5608"/>
        <item x="1551"/>
        <item x="3167"/>
        <item x="1455"/>
        <item x="1976"/>
        <item x="1949"/>
        <item x="6719"/>
        <item x="7036"/>
        <item x="422"/>
        <item x="708"/>
        <item x="6335"/>
        <item x="2219"/>
        <item x="7376"/>
        <item x="5384"/>
        <item x="6547"/>
        <item x="5870"/>
        <item x="4779"/>
        <item x="6903"/>
        <item x="6144"/>
        <item x="6106"/>
        <item x="6362"/>
        <item x="354"/>
        <item x="3154"/>
        <item x="1930"/>
        <item x="3877"/>
        <item x="662"/>
        <item x="4116"/>
        <item x="1817"/>
        <item x="792"/>
        <item x="6872"/>
        <item x="7353"/>
        <item x="1079"/>
        <item x="7661"/>
        <item x="4171"/>
        <item x="1018"/>
        <item x="2578"/>
        <item x="1323"/>
        <item x="308"/>
        <item x="3740"/>
        <item x="2024"/>
        <item x="3362"/>
        <item x="6942"/>
        <item x="7687"/>
        <item x="6709"/>
        <item x="2819"/>
        <item x="1475"/>
        <item x="1171"/>
        <item x="74"/>
        <item x="1585"/>
        <item x="7124"/>
        <item x="7652"/>
        <item x="4934"/>
        <item x="1733"/>
        <item x="6028"/>
        <item x="4088"/>
        <item x="6410"/>
        <item x="869"/>
        <item x="4823"/>
        <item x="2644"/>
        <item x="1564"/>
        <item x="423"/>
        <item x="2951"/>
        <item x="349"/>
        <item x="4274"/>
        <item x="7809"/>
        <item x="6488"/>
        <item x="4730"/>
        <item x="3001"/>
        <item x="781"/>
        <item x="1773"/>
        <item x="1723"/>
        <item x="5219"/>
        <item x="5272"/>
        <item x="4720"/>
        <item x="4117"/>
        <item x="3026"/>
        <item x="378"/>
        <item x="4542"/>
        <item x="5416"/>
        <item x="6121"/>
        <item x="1214"/>
        <item x="1092"/>
        <item x="5704"/>
        <item x="6544"/>
        <item x="5271"/>
        <item x="735"/>
        <item x="4717"/>
        <item x="6839"/>
        <item x="4818"/>
        <item x="4546"/>
        <item x="3156"/>
        <item x="411"/>
        <item x="4046"/>
        <item x="6126"/>
        <item x="7928"/>
        <item x="3955"/>
        <item x="1710"/>
        <item x="101"/>
        <item x="320"/>
        <item x="4915"/>
        <item x="6857"/>
        <item x="4070"/>
        <item x="6700"/>
        <item x="3793"/>
        <item x="300"/>
        <item x="2492"/>
        <item x="3732"/>
        <item x="6651"/>
        <item x="1287"/>
        <item x="2425"/>
        <item x="7256"/>
        <item x="637"/>
        <item x="7868"/>
        <item x="5337"/>
        <item x="1874"/>
        <item x="3851"/>
        <item x="2289"/>
        <item x="2918"/>
        <item x="4844"/>
        <item x="4405"/>
        <item x="4693"/>
        <item x="1356"/>
        <item x="4006"/>
        <item x="5792"/>
        <item x="7742"/>
        <item x="4352"/>
        <item x="3989"/>
        <item x="2785"/>
        <item x="3501"/>
        <item x="2005"/>
        <item x="4948"/>
        <item x="1805"/>
        <item x="1720"/>
        <item x="2079"/>
        <item x="7748"/>
        <item x="6512"/>
        <item x="1195"/>
        <item x="3357"/>
        <item x="157"/>
        <item x="6838"/>
        <item x="4350"/>
        <item x="4707"/>
        <item x="1091"/>
        <item x="2543"/>
        <item x="657"/>
        <item x="952"/>
        <item x="5163"/>
        <item x="484"/>
        <item x="3517"/>
        <item x="356"/>
        <item x="5910"/>
        <item x="6404"/>
        <item x="911"/>
        <item x="1476"/>
        <item x="956"/>
        <item x="1777"/>
        <item x="1279"/>
        <item x="1815"/>
        <item x="7150"/>
        <item x="5938"/>
        <item x="4632"/>
        <item x="4624"/>
        <item x="3423"/>
        <item x="5866"/>
        <item x="7622"/>
        <item x="4159"/>
        <item x="96"/>
        <item x="7220"/>
        <item x="6418"/>
        <item x="2085"/>
        <item x="1436"/>
        <item x="2243"/>
        <item x="7739"/>
        <item x="5454"/>
        <item x="5011"/>
        <item x="6256"/>
        <item x="2422"/>
        <item x="2095"/>
        <item x="5206"/>
        <item x="5714"/>
        <item x="7954"/>
        <item x="6895"/>
        <item x="6259"/>
        <item x="4285"/>
        <item x="7699"/>
        <item x="1879"/>
        <item x="2180"/>
        <item x="5481"/>
        <item x="1881"/>
        <item x="2862"/>
        <item x="4714"/>
        <item x="6456"/>
        <item x="4569"/>
        <item x="4168"/>
        <item x="1425"/>
        <item x="2451"/>
        <item x="1837"/>
        <item x="2149"/>
        <item x="4606"/>
        <item x="4933"/>
        <item x="1038"/>
        <item x="6777"/>
        <item x="6087"/>
        <item x="6853"/>
        <item x="3186"/>
        <item x="1464"/>
        <item x="4266"/>
        <item x="7648"/>
        <item x="6620"/>
        <item x="2811"/>
        <item x="1254"/>
        <item x="1375"/>
        <item x="416"/>
        <item x="3818"/>
        <item x="3706"/>
        <item x="2917"/>
        <item x="3623"/>
        <item x="6299"/>
        <item x="7891"/>
        <item x="97"/>
        <item x="7343"/>
        <item x="6313"/>
        <item x="6542"/>
        <item x="5128"/>
        <item x="2633"/>
        <item x="7640"/>
        <item x="2198"/>
        <item x="6729"/>
        <item x="2685"/>
        <item x="3104"/>
        <item x="6042"/>
        <item x="3986"/>
        <item x="3591"/>
        <item x="1812"/>
        <item x="2325"/>
        <item x="6974"/>
        <item x="2467"/>
        <item x="5391"/>
        <item x="3267"/>
        <item x="2249"/>
        <item x="927"/>
        <item x="360"/>
        <item x="5718"/>
        <item x="6605"/>
        <item x="7505"/>
        <item x="6787"/>
        <item x="1730"/>
        <item x="7335"/>
        <item x="7774"/>
        <item x="6431"/>
        <item x="3778"/>
        <item x="1833"/>
        <item x="512"/>
        <item x="6826"/>
        <item x="4144"/>
        <item x="5115"/>
        <item x="7486"/>
        <item x="1345"/>
        <item x="846"/>
        <item x="679"/>
        <item x="240"/>
        <item x="443"/>
        <item x="6301"/>
        <item x="2514"/>
        <item x="3092"/>
        <item x="1750"/>
        <item x="538"/>
        <item x="6912"/>
        <item x="7082"/>
        <item x="4402"/>
        <item x="285"/>
        <item x="4399"/>
        <item x="4676"/>
        <item x="7481"/>
        <item x="5964"/>
        <item x="7151"/>
        <item x="7519"/>
        <item x="3972"/>
        <item x="6219"/>
        <item x="2202"/>
        <item x="540"/>
        <item x="2885"/>
        <item x="6771"/>
        <item x="3355"/>
        <item x="1445"/>
        <item x="610"/>
        <item x="2253"/>
        <item x="4426"/>
        <item x="6926"/>
        <item x="7003"/>
        <item x="7896"/>
        <item x="3440"/>
        <item x="3301"/>
        <item x="2693"/>
        <item x="7385"/>
        <item x="2117"/>
        <item x="2410"/>
        <item x="7333"/>
        <item x="2155"/>
        <item x="5189"/>
        <item x="1670"/>
        <item x="7906"/>
        <item x="5181"/>
        <item x="5127"/>
        <item x="5222"/>
        <item x="7547"/>
        <item x="162"/>
        <item x="7258"/>
        <item x="532"/>
        <item x="1310"/>
        <item x="3684"/>
        <item x="4768"/>
        <item x="7578"/>
        <item x="270"/>
        <item x="7080"/>
        <item x="6730"/>
        <item x="3439"/>
        <item x="7784"/>
        <item x="1020"/>
        <item x="6376"/>
        <item x="6230"/>
        <item x="6145"/>
        <item x="730"/>
        <item x="3691"/>
        <item x="4228"/>
        <item x="7642"/>
        <item x="5109"/>
        <item x="5314"/>
        <item x="7922"/>
        <item x="6222"/>
        <item x="6987"/>
        <item x="3437"/>
        <item x="3457"/>
        <item x="773"/>
        <item x="5727"/>
        <item x="4024"/>
        <item x="4445"/>
        <item x="7032"/>
        <item x="4729"/>
        <item x="3887"/>
        <item x="1772"/>
        <item x="1498"/>
        <item x="460"/>
        <item x="6929"/>
        <item x="1804"/>
        <item x="6626"/>
        <item x="3494"/>
        <item x="6736"/>
        <item x="466"/>
        <item x="7607"/>
        <item x="6046"/>
        <item x="6013"/>
        <item x="6269"/>
        <item x="6276"/>
        <item x="7184"/>
        <item x="5031"/>
        <item x="934"/>
        <item x="3358"/>
        <item x="5585"/>
        <item x="1366"/>
        <item x="7733"/>
        <item x="5364"/>
        <item x="5912"/>
        <item x="1902"/>
        <item x="4300"/>
        <item x="1727"/>
        <item x="2458"/>
        <item x="2945"/>
        <item x="790"/>
        <item x="4356"/>
        <item x="5236"/>
        <item x="3660"/>
        <item x="4778"/>
        <item x="4572"/>
        <item x="5644"/>
        <item x="5579"/>
        <item x="4014"/>
        <item x="5771"/>
        <item x="7524"/>
        <item x="7422"/>
        <item x="7468"/>
        <item x="5010"/>
        <item x="2659"/>
        <item x="4191"/>
        <item x="5255"/>
        <item x="3628"/>
        <item x="7629"/>
        <item x="1693"/>
        <item x="7666"/>
        <item x="263"/>
        <item x="4121"/>
        <item x="6555"/>
        <item x="5026"/>
        <item x="144"/>
        <item x="1418"/>
        <item x="699"/>
        <item x="3194"/>
        <item x="185"/>
        <item x="705"/>
        <item x="5394"/>
        <item x="819"/>
        <item x="1753"/>
        <item x="3668"/>
        <item x="3606"/>
        <item x="6840"/>
        <item x="3438"/>
        <item x="3988"/>
        <item x="6265"/>
        <item x="6613"/>
        <item x="6618"/>
        <item x="4358"/>
        <item x="2758"/>
        <item x="475"/>
        <item x="5797"/>
        <item x="5723"/>
        <item x="595"/>
        <item x="2490"/>
        <item x="5371"/>
        <item x="3073"/>
        <item x="2839"/>
        <item x="4180"/>
        <item x="6226"/>
        <item x="1991"/>
        <item x="5196"/>
        <item x="2028"/>
        <item x="6373"/>
        <item x="965"/>
        <item x="3159"/>
        <item x="6458"/>
        <item x="2540"/>
        <item x="5118"/>
        <item x="5084"/>
        <item x="4404"/>
        <item x="6083"/>
        <item x="3394"/>
        <item x="7671"/>
        <item x="777"/>
        <item x="3434"/>
        <item x="7174"/>
        <item x="2323"/>
        <item x="6841"/>
        <item x="849"/>
        <item x="3037"/>
        <item x="2259"/>
        <item x="3200"/>
        <item x="6571"/>
        <item x="470"/>
        <item x="1253"/>
        <item x="1872"/>
        <item x="2600"/>
        <item x="3249"/>
        <item x="6641"/>
        <item x="3503"/>
        <item x="6175"/>
        <item x="3321"/>
        <item x="5217"/>
        <item x="4431"/>
        <item x="7861"/>
        <item x="806"/>
        <item x="7363"/>
        <item x="1060"/>
        <item x="7359"/>
        <item x="7930"/>
        <item x="4497"/>
        <item x="1520"/>
        <item x="960"/>
        <item x="4816"/>
        <item x="1809"/>
        <item x="5805"/>
        <item x="4375"/>
        <item x="3409"/>
        <item x="418"/>
        <item x="7500"/>
        <item x="7045"/>
        <item x="7590"/>
        <item x="6045"/>
        <item x="6498"/>
        <item x="3907"/>
        <item x="3340"/>
        <item x="6823"/>
        <item x="6659"/>
        <item x="7064"/>
        <item x="5362"/>
        <item x="2900"/>
        <item x="924"/>
        <item x="1913"/>
        <item x="2791"/>
        <item x="1026"/>
        <item x="883"/>
        <item x="2778"/>
        <item x="2627"/>
        <item x="7355"/>
        <item x="3766"/>
        <item x="3547"/>
        <item x="602"/>
        <item x="249"/>
        <item x="3390"/>
        <item x="7792"/>
        <item x="2223"/>
        <item x="4466"/>
        <item x="932"/>
        <item x="813"/>
        <item x="6474"/>
        <item x="6910"/>
        <item x="197"/>
        <item x="6004"/>
        <item x="6824"/>
        <item x="6892"/>
        <item x="2531"/>
        <item x="7636"/>
        <item x="1271"/>
        <item x="6762"/>
        <item x="2995"/>
        <item x="5393"/>
        <item x="7821"/>
        <item x="5889"/>
        <item x="4020"/>
        <item x="5155"/>
        <item x="326"/>
        <item x="228"/>
        <item x="4311"/>
        <item x="1350"/>
        <item x="966"/>
        <item x="3525"/>
        <item x="4595"/>
        <item x="3280"/>
        <item x="4985"/>
        <item x="3030"/>
        <item x="3066"/>
        <item x="1925"/>
        <item x="5862"/>
        <item x="3334"/>
        <item x="1099"/>
        <item x="7665"/>
        <item x="295"/>
        <item x="6339"/>
        <item x="5820"/>
        <item x="156"/>
        <item x="6090"/>
        <item x="6576"/>
        <item x="3015"/>
        <item x="4917"/>
        <item x="324"/>
        <item x="2957"/>
        <item x="7442"/>
        <item x="92"/>
        <item x="7929"/>
        <item x="3716"/>
        <item x="2055"/>
        <item x="558"/>
        <item x="2214"/>
        <item x="6337"/>
        <item x="1405"/>
        <item x="4160"/>
        <item x="1737"/>
        <item x="6702"/>
        <item x="189"/>
        <item x="2520"/>
        <item x="7210"/>
        <item x="2826"/>
        <item x="2209"/>
        <item x="1647"/>
        <item x="7083"/>
        <item x="6071"/>
        <item x="5900"/>
        <item x="7550"/>
        <item x="2960"/>
        <item x="6496"/>
        <item x="3353"/>
        <item x="5767"/>
        <item x="6911"/>
        <item x="3816"/>
        <item x="7728"/>
        <item x="1222"/>
        <item x="5220"/>
        <item x="7563"/>
        <item x="2722"/>
        <item x="209"/>
        <item x="1524"/>
        <item x="2797"/>
        <item x="1952"/>
        <item x="7093"/>
        <item x="434"/>
        <item x="6627"/>
        <item x="1950"/>
        <item x="4731"/>
        <item x="1631"/>
        <item x="2511"/>
        <item x="5915"/>
        <item x="143"/>
        <item x="3446"/>
        <item x="1695"/>
        <item x="5973"/>
        <item x="1893"/>
        <item x="7569"/>
        <item x="6921"/>
        <item x="1688"/>
        <item x="1105"/>
        <item x="7173"/>
        <item x="2907"/>
        <item x="2420"/>
        <item x="3094"/>
        <item x="2335"/>
        <item x="5540"/>
        <item x="2753"/>
        <item x="2668"/>
        <item x="2509"/>
        <item x="7135"/>
        <item x="4145"/>
        <item x="3841"/>
        <item x="587"/>
        <item x="2263"/>
        <item x="1885"/>
        <item x="5494"/>
        <item x="6396"/>
        <item x="7925"/>
        <item x="7238"/>
        <item x="5403"/>
        <item x="4852"/>
        <item x="5692"/>
        <item x="7794"/>
        <item x="1929"/>
        <item x="4725"/>
        <item x="1317"/>
        <item x="1644"/>
        <item x="45"/>
        <item x="6750"/>
        <item x="2877"/>
        <item x="331"/>
        <item x="1796"/>
        <item x="2751"/>
        <item x="2319"/>
        <item x="1399"/>
        <item x="3482"/>
        <item x="5584"/>
        <item x="5791"/>
        <item x="4195"/>
        <item x="3360"/>
        <item x="2412"/>
        <item x="5522"/>
        <item x="7815"/>
        <item x="7008"/>
        <item x="5587"/>
        <item x="6295"/>
        <item x="255"/>
        <item x="4286"/>
        <item x="6684"/>
        <item x="6797"/>
        <item x="1526"/>
        <item x="3320"/>
        <item x="5560"/>
        <item x="7199"/>
        <item x="4989"/>
        <item x="6257"/>
        <item x="44"/>
        <item x="2461"/>
        <item x="271"/>
        <item x="4237"/>
        <item x="1980"/>
        <item x="5429"/>
        <item x="4561"/>
        <item x="5514"/>
        <item x="7441"/>
        <item x="6993"/>
        <item x="2615"/>
        <item x="714"/>
        <item x="7087"/>
        <item x="7724"/>
        <item x="820"/>
        <item x="5690"/>
        <item x="5105"/>
        <item x="6428"/>
        <item x="1266"/>
        <item x="6645"/>
        <item x="6876"/>
        <item x="351"/>
        <item x="3208"/>
        <item x="5980"/>
        <item x="1849"/>
        <item x="3381"/>
        <item x="3331"/>
        <item x="310"/>
        <item x="607"/>
        <item x="2001"/>
        <item x="1835"/>
        <item x="1358"/>
        <item x="2868"/>
        <item x="6032"/>
        <item x="6304"/>
        <item x="2280"/>
        <item x="519"/>
        <item x="4149"/>
        <item x="5132"/>
        <item x="437"/>
        <item x="4085"/>
        <item x="6760"/>
        <item x="3991"/>
        <item x="671"/>
        <item x="1505"/>
        <item x="1160"/>
        <item x="6569"/>
        <item x="7450"/>
        <item x="7285"/>
        <item x="3807"/>
        <item x="6470"/>
        <item x="175"/>
        <item x="7212"/>
        <item x="7453"/>
        <item x="5352"/>
        <item x="3724"/>
        <item x="103"/>
        <item x="2926"/>
        <item x="4525"/>
        <item x="202"/>
        <item x="220"/>
        <item x="3450"/>
        <item x="6694"/>
        <item x="2059"/>
        <item x="1538"/>
        <item x="1100"/>
        <item x="272"/>
        <item x="3670"/>
        <item x="2288"/>
        <item x="2803"/>
        <item x="1756"/>
        <item x="2814"/>
        <item x="7327"/>
        <item x="6755"/>
        <item x="2958"/>
        <item x="126"/>
        <item x="3112"/>
        <item x="2939"/>
        <item x="6389"/>
        <item x="3504"/>
        <item x="3589"/>
        <item x="4340"/>
        <item x="5213"/>
        <item x="7854"/>
        <item x="7937"/>
        <item x="5076"/>
        <item x="35"/>
        <item x="3255"/>
        <item x="984"/>
        <item x="3980"/>
        <item x="7940"/>
        <item x="1123"/>
        <item x="1557"/>
        <item x="2237"/>
        <item x="5781"/>
        <item x="315"/>
        <item x="7224"/>
        <item x="6596"/>
        <item x="7504"/>
        <item x="7767"/>
        <item x="2563"/>
        <item x="7286"/>
        <item x="2127"/>
        <item x="3237"/>
        <item x="3741"/>
        <item x="2560"/>
        <item x="7246"/>
        <item x="7067"/>
        <item x="1194"/>
        <item x="4575"/>
        <item x="6350"/>
        <item x="6932"/>
        <item x="2935"/>
        <item x="4873"/>
        <item x="1352"/>
        <item x="7293"/>
        <item x="3585"/>
        <item x="613"/>
        <item x="682"/>
        <item x="4827"/>
        <item x="124"/>
        <item x="2350"/>
        <item x="3305"/>
        <item x="4455"/>
        <item x="5446"/>
        <item x="2561"/>
        <item x="7564"/>
        <item x="7424"/>
        <item x="1355"/>
        <item x="6204"/>
        <item x="2397"/>
        <item x="7097"/>
        <item x="7344"/>
        <item x="2010"/>
        <item x="190"/>
        <item x="3306"/>
        <item x="527"/>
        <item x="1386"/>
        <item x="2089"/>
        <item x="1983"/>
        <item x="5047"/>
        <item x="639"/>
        <item x="4161"/>
        <item x="1899"/>
        <item x="3594"/>
        <item x="2329"/>
        <item x="3258"/>
        <item x="542"/>
        <item x="2260"/>
        <item x="5321"/>
        <item x="2488"/>
        <item x="3420"/>
        <item x="1168"/>
        <item x="2503"/>
        <item x="1958"/>
        <item x="1234"/>
        <item x="7396"/>
        <item x="7182"/>
        <item x="5917"/>
        <item x="1566"/>
        <item x="6707"/>
        <item x="4685"/>
        <item x="6003"/>
        <item x="7061"/>
        <item x="234"/>
        <item x="2678"/>
        <item x="3157"/>
        <item x="5349"/>
        <item x="1166"/>
        <item x="5458"/>
        <item x="5815"/>
        <item x="1806"/>
        <item x="4430"/>
        <item x="1263"/>
        <item x="3416"/>
        <item x="3497"/>
        <item x="7935"/>
        <item x="7013"/>
        <item x="2419"/>
        <item x="6062"/>
        <item x="6695"/>
        <item x="4101"/>
        <item x="3312"/>
        <item x="171"/>
        <item x="3361"/>
        <item x="3336"/>
        <item x="2731"/>
        <item x="6538"/>
        <item x="6821"/>
        <item x="3406"/>
        <item x="1281"/>
        <item x="1001"/>
        <item x="1252"/>
        <item x="2719"/>
        <item x="6099"/>
        <item x="7265"/>
        <item x="7178"/>
        <item x="5850"/>
        <item x="6201"/>
        <item x="6239"/>
        <item x="5367"/>
        <item x="1691"/>
        <item x="3242"/>
        <item x="5984"/>
        <item x="5482"/>
        <item x="1971"/>
        <item x="5001"/>
        <item x="468"/>
        <item x="6984"/>
        <item x="687"/>
        <item x="6976"/>
        <item x="7211"/>
        <item x="7923"/>
        <item x="3622"/>
        <item x="7946"/>
        <item x="4443"/>
        <item x="3771"/>
        <item x="5070"/>
        <item x="4355"/>
        <item x="7358"/>
        <item x="7621"/>
        <item x="4973"/>
        <item x="6812"/>
        <item x="50"/>
        <item x="2235"/>
        <item x="5966"/>
        <item x="7297"/>
        <item x="372"/>
        <item x="565"/>
        <item x="367"/>
        <item x="6307"/>
        <item x="5052"/>
        <item x="7435"/>
        <item x="2106"/>
        <item x="7790"/>
        <item x="7315"/>
        <item x="6267"/>
        <item x="1572"/>
        <item x="4584"/>
        <item x="1285"/>
        <item x="3535"/>
        <item x="4780"/>
        <item x="4856"/>
        <item x="1010"/>
        <item x="3470"/>
        <item x="6679"/>
        <item x="7643"/>
        <item x="3527"/>
        <item x="7726"/>
        <item x="3745"/>
        <item x="3233"/>
        <item x="3451"/>
        <item x="6122"/>
        <item x="3505"/>
        <item x="576"/>
        <item x="1"/>
        <item x="3058"/>
        <item x="5332"/>
        <item x="7166"/>
        <item x="76"/>
        <item x="5062"/>
        <item x="7095"/>
        <item x="6023"/>
        <item x="5864"/>
        <item x="3540"/>
        <item x="3738"/>
        <item x="7872"/>
        <item x="3847"/>
        <item x="3573"/>
        <item x="2771"/>
        <item x="1601"/>
        <item x="4593"/>
        <item x="6221"/>
        <item x="4896"/>
        <item x="6917"/>
        <item x="1905"/>
        <item x="1011"/>
        <item x="1143"/>
        <item x="825"/>
        <item x="6009"/>
        <item x="293"/>
        <item x="2809"/>
        <item x="7473"/>
        <item x="2972"/>
        <item x="3404"/>
        <item x="1842"/>
        <item x="6960"/>
        <item x="2639"/>
        <item x="3746"/>
        <item x="2150"/>
        <item x="3223"/>
        <item x="4151"/>
        <item x="7418"/>
        <item x="4064"/>
        <item x="7420"/>
        <item x="2835"/>
        <item x="891"/>
        <item x="5542"/>
        <item x="1369"/>
        <item x="159"/>
        <item x="6923"/>
        <item x="2179"/>
        <item x="795"/>
        <item x="6900"/>
        <item x="2072"/>
        <item x="7777"/>
        <item x="3924"/>
        <item x="5295"/>
        <item x="1430"/>
        <item x="5143"/>
        <item x="5241"/>
        <item x="1536"/>
        <item x="3083"/>
        <item x="1859"/>
        <item x="2225"/>
        <item x="1432"/>
        <item x="3259"/>
        <item x="5761"/>
        <item x="6492"/>
        <item x="6128"/>
        <item x="94"/>
        <item x="7720"/>
        <item x="833"/>
        <item x="5503"/>
        <item x="695"/>
        <item x="5050"/>
        <item x="1072"/>
        <item x="3243"/>
        <item x="2166"/>
        <item x="7768"/>
        <item x="5141"/>
        <item x="1220"/>
        <item x="6530"/>
        <item x="6052"/>
        <item x="6443"/>
        <item x="3385"/>
        <item x="2197"/>
        <item x="3569"/>
        <item x="7634"/>
        <item x="3620"/>
        <item x="1239"/>
        <item x="4601"/>
        <item x="3075"/>
        <item x="6416"/>
        <item x="6924"/>
        <item x="1620"/>
        <item x="5733"/>
        <item x="1185"/>
        <item x="3029"/>
        <item x="1661"/>
        <item x="186"/>
        <item x="7324"/>
        <item x="3119"/>
        <item x="6459"/>
        <item x="6980"/>
        <item x="4219"/>
        <item x="4345"/>
        <item x="3197"/>
        <item x="926"/>
        <item x="7195"/>
        <item x="7115"/>
        <item x="3007"/>
        <item x="4392"/>
        <item x="3136"/>
        <item x="4496"/>
        <item x="107"/>
        <item x="2756"/>
        <item x="3857"/>
        <item x="5435"/>
        <item x="534"/>
        <item x="4468"/>
        <item x="2195"/>
        <item x="5662"/>
        <item x="2003"/>
        <item x="5365"/>
        <item x="6033"/>
        <item x="1992"/>
        <item x="7136"/>
        <item x="3050"/>
        <item x="230"/>
        <item x="3790"/>
        <item x="86"/>
        <item x="4314"/>
        <item x="874"/>
        <item x="880"/>
        <item x="7483"/>
        <item x="2556"/>
        <item x="3588"/>
        <item x="5330"/>
        <item x="1302"/>
        <item x="2333"/>
        <item x="106"/>
        <item x="251"/>
        <item x="3435"/>
        <item x="38"/>
        <item x="5237"/>
        <item x="95"/>
        <item x="6953"/>
        <item x="7488"/>
        <item x="7745"/>
        <item x="1824"/>
        <item x="6678"/>
        <item x="7813"/>
        <item x="7449"/>
        <item x="7330"/>
        <item x="3981"/>
        <item x="6123"/>
        <item x="6134"/>
        <item x="2282"/>
        <item x="1742"/>
        <item x="3760"/>
        <item x="7525"/>
        <item x="954"/>
        <item x="2258"/>
        <item x="7532"/>
        <item x="2395"/>
        <item x="6283"/>
        <item x="501"/>
        <item x="6057"/>
        <item x="1530"/>
        <item x="536"/>
        <item x="1480"/>
        <item x="3894"/>
        <item x="7878"/>
        <item x="2651"/>
        <item x="878"/>
        <item x="2986"/>
        <item x="5532"/>
        <item x="1306"/>
        <item x="1825"/>
        <item x="6388"/>
        <item x="4951"/>
        <item x="7676"/>
        <item x="3564"/>
        <item x="1066"/>
        <item x="150"/>
        <item x="4232"/>
        <item x="3286"/>
        <item x="6026"/>
        <item x="7043"/>
        <item x="2281"/>
        <item x="5681"/>
        <item x="2616"/>
        <item x="2340"/>
        <item x="314"/>
        <item x="64"/>
        <item x="1377"/>
        <item x="4371"/>
        <item x="5071"/>
        <item x="7110"/>
        <item x="6186"/>
        <item x="4260"/>
        <item x="432"/>
        <item x="1500"/>
        <item x="80"/>
        <item x="85"/>
        <item x="1922"/>
        <item x="3915"/>
        <item x="7799"/>
        <item x="6948"/>
        <item x="3767"/>
        <item x="10"/>
        <item x="5389"/>
        <item x="135"/>
        <item x="1151"/>
        <item x="2609"/>
        <item x="402"/>
        <item x="2634"/>
        <item x="2812"/>
        <item x="3247"/>
        <item x="2067"/>
        <item x="2374"/>
        <item x="6093"/>
        <item x="5845"/>
        <item x="656"/>
        <item x="4929"/>
        <item x="5954"/>
        <item x="2592"/>
        <item x="3602"/>
        <item x="6131"/>
        <item x="6715"/>
        <item x="7119"/>
        <item x="5757"/>
        <item x="6360"/>
        <item x="1997"/>
        <item x="5656"/>
        <item x="4971"/>
        <item x="6111"/>
        <item x="5463"/>
        <item x="1586"/>
        <item x="3728"/>
        <item x="3629"/>
        <item x="7960"/>
        <item x="441"/>
        <item x="3027"/>
        <item x="5073"/>
        <item x="5381"/>
        <item x="7508"/>
        <item x="384"/>
        <item x="7647"/>
        <item x="3931"/>
        <item x="1637"/>
        <item x="3682"/>
        <item x="2222"/>
        <item x="1170"/>
        <item x="1988"/>
        <item x="3299"/>
        <item x="7332"/>
        <item x="5981"/>
        <item x="6570"/>
        <item x="7857"/>
        <item x="711"/>
        <item x="5679"/>
        <item x="7280"/>
        <item x="6481"/>
        <item x="505"/>
        <item x="178"/>
        <item x="6564"/>
        <item x="6398"/>
        <item x="6685"/>
        <item x="1531"/>
        <item x="6058"/>
        <item x="6309"/>
        <item x="6044"/>
        <item x="7516"/>
        <item x="1592"/>
        <item x="7871"/>
        <item x="7798"/>
        <item x="7717"/>
        <item x="4385"/>
        <item x="3061"/>
        <item x="215"/>
        <item x="5549"/>
        <item x="504"/>
        <item x="1643"/>
        <item x="3324"/>
        <item x="262"/>
        <item x="3959"/>
        <item x="3069"/>
        <item x="6345"/>
        <item x="6314"/>
        <item x="7848"/>
        <item x="4888"/>
        <item x="2539"/>
        <item x="111"/>
        <item x="2477"/>
        <item x="2277"/>
        <item x="2710"/>
        <item x="2973"/>
        <item x="6108"/>
        <item x="1622"/>
        <item x="1057"/>
        <item x="7820"/>
        <item x="2763"/>
        <item x="3155"/>
        <item x="4415"/>
        <item x="7190"/>
        <item x="7908"/>
        <item x="61"/>
        <item x="1221"/>
        <item x="6355"/>
        <item x="1862"/>
        <item x="2650"/>
        <item x="5795"/>
        <item x="412"/>
        <item x="5273"/>
        <item x="7148"/>
        <item x="4281"/>
        <item x="6352"/>
        <item x="6820"/>
        <item x="863"/>
        <item x="5876"/>
        <item x="6249"/>
        <item x="7746"/>
        <item x="364"/>
        <item x="1961"/>
        <item x="4712"/>
        <item x="3472"/>
        <item x="6284"/>
        <item x="1964"/>
        <item x="5182"/>
        <item x="5208"/>
        <item x="6359"/>
        <item x="6822"/>
        <item x="6898"/>
        <item x="703"/>
        <item x="6761"/>
        <item x="7187"/>
        <item x="3264"/>
        <item x="7168"/>
        <item x="247"/>
        <item x="1808"/>
        <item x="3344"/>
        <item x="7635"/>
        <item x="6225"/>
        <item x="2806"/>
        <item x="6825"/>
        <item x="7918"/>
        <item x="6448"/>
        <item x="452"/>
        <item x="1597"/>
        <item x="244"/>
        <item x="836"/>
        <item x="7873"/>
        <item x="3123"/>
        <item x="3393"/>
        <item x="210"/>
        <item x="7893"/>
        <item x="6102"/>
        <item x="5888"/>
        <item x="5360"/>
        <item x="2191"/>
        <item x="1032"/>
        <item x="6200"/>
        <item x="1590"/>
        <item x="5357"/>
        <item x="7942"/>
        <item x="1428"/>
        <item x="7308"/>
        <item x="1956"/>
        <item x="3537"/>
        <item x="5027"/>
        <item x="6978"/>
        <item x="1543"/>
        <item x="1136"/>
        <item x="1767"/>
        <item x="1217"/>
        <item x="2438"/>
        <item x="747"/>
        <item x="7934"/>
        <item x="1784"/>
        <item x="6523"/>
        <item x="5998"/>
        <item x="7618"/>
        <item x="56"/>
        <item x="6393"/>
        <item x="6897"/>
        <item x="1313"/>
        <item x="1327"/>
        <item x="1380"/>
        <item x="5157"/>
        <item x="1497"/>
        <item x="7160"/>
        <item x="3206"/>
        <item x="1273"/>
        <item x="626"/>
        <item x="5479"/>
        <item x="118"/>
        <item x="4499"/>
        <item x="716"/>
        <item x="329"/>
        <item x="5931"/>
        <item x="893"/>
        <item x="3474"/>
        <item x="3636"/>
        <item x="7362"/>
        <item x="528"/>
        <item x="2029"/>
        <item x="7078"/>
        <item x="2653"/>
        <item x="7053"/>
        <item x="2252"/>
        <item x="6664"/>
        <item x="1632"/>
        <item x="7744"/>
        <item x="3948"/>
        <item x="5838"/>
        <item x="2426"/>
        <item x="1353"/>
        <item x="3005"/>
        <item x="5618"/>
        <item x="4634"/>
        <item x="6484"/>
        <item x="6919"/>
        <item x="2943"/>
        <item x="6693"/>
        <item x="6213"/>
        <item x="1451"/>
        <item x="7894"/>
        <item x="1240"/>
        <item x="1391"/>
        <item x="1460"/>
        <item x="3803"/>
        <item x="1900"/>
        <item x="5317"/>
        <item x="3608"/>
        <item x="7074"/>
        <item x="4047"/>
        <item x="7552"/>
        <item x="3169"/>
        <item x="6563"/>
        <item x="173"/>
        <item x="3579"/>
        <item x="6583"/>
        <item x="5462"/>
        <item x="2116"/>
        <item x="5276"/>
        <item x="7515"/>
        <item x="6060"/>
        <item x="6990"/>
        <item x="388"/>
        <item x="2772"/>
        <item x="4348"/>
        <item x="7675"/>
        <item x="1412"/>
        <item x="114"/>
        <item x="6633"/>
        <item x="1681"/>
        <item x="2205"/>
        <item x="116"/>
        <item x="6094"/>
        <item x="6699"/>
        <item x="807"/>
        <item x="6582"/>
        <item x="1204"/>
        <item x="5184"/>
        <item x="1656"/>
        <item x="7602"/>
        <item x="7882"/>
        <item x="4139"/>
        <item x="436"/>
        <item x="2290"/>
        <item x="4587"/>
        <item x="5927"/>
        <item x="1729"/>
        <item x="6630"/>
        <item x="6397"/>
        <item x="1840"/>
        <item x="6338"/>
        <item x="431"/>
        <item x="3128"/>
        <item x="6708"/>
        <item x="4817"/>
        <item x="6218"/>
        <item x="3199"/>
        <item x="6654"/>
        <item x="6294"/>
        <item x="2291"/>
        <item x="6534"/>
        <item x="5207"/>
        <item x="287"/>
        <item x="4194"/>
        <item x="684"/>
        <item x="3845"/>
        <item x="7915"/>
        <item x="4976"/>
        <item x="1655"/>
        <item x="5387"/>
        <item x="398"/>
        <item x="5756"/>
        <item x="7594"/>
        <item x="6575"/>
        <item x="5346"/>
        <item x="6671"/>
        <item x="7295"/>
        <item x="6076"/>
        <item x="614"/>
        <item x="3252"/>
        <item x="1316"/>
        <item x="7755"/>
        <item x="1384"/>
        <item x="7314"/>
        <item x="1458"/>
        <item x="6460"/>
        <item x="142"/>
        <item x="5124"/>
        <item x="392"/>
        <item x="2352"/>
        <item x="2752"/>
        <item x="6658"/>
        <item x="6790"/>
        <item x="4650"/>
        <item x="131"/>
        <item x="301"/>
        <item x="332"/>
        <item x="6565"/>
        <item x="6351"/>
        <item x="5256"/>
        <item x="1065"/>
        <item x="3567"/>
        <item x="1519"/>
        <item x="480"/>
        <item x="2452"/>
        <item x="93"/>
        <item x="5861"/>
        <item x="1711"/>
        <item x="3543"/>
        <item x="7484"/>
        <item x="7543"/>
        <item x="6650"/>
        <item x="6089"/>
        <item x="6998"/>
        <item x="7260"/>
        <item x="2996"/>
        <item x="158"/>
        <item x="2473"/>
        <item x="2701"/>
        <item x="449"/>
        <item x="5722"/>
        <item x="195"/>
        <item x="6193"/>
        <item x="2721"/>
        <item x="2913"/>
        <item x="4540"/>
        <item x="5499"/>
        <item x="6752"/>
        <item x="2151"/>
        <item x="3460"/>
        <item x="6233"/>
        <item x="6082"/>
        <item x="3024"/>
        <item x="7701"/>
        <item x="2233"/>
        <item x="2932"/>
        <item x="3693"/>
        <item x="2327"/>
        <item x="4521"/>
        <item x="1548"/>
        <item x="236"/>
        <item x="1044"/>
        <item x="3788"/>
        <item x="1942"/>
        <item x="1658"/>
        <item x="7117"/>
        <item x="7884"/>
        <item x="3279"/>
        <item x="1080"/>
        <item x="2206"/>
        <item x="9"/>
        <item x="6491"/>
        <item x="6255"/>
        <item x="3098"/>
        <item x="2108"/>
        <item x="1034"/>
        <item x="2487"/>
        <item x="1482"/>
        <item x="2681"/>
        <item x="5893"/>
        <item x="944"/>
        <item x="2610"/>
        <item x="4625"/>
        <item x="2904"/>
        <item x="100"/>
        <item x="1593"/>
        <item x="2248"/>
        <item x="6854"/>
        <item x="3414"/>
        <item x="4200"/>
        <item x="217"/>
        <item x="7108"/>
        <item x="3452"/>
        <item x="3829"/>
        <item x="6837"/>
        <item x="5308"/>
        <item x="7860"/>
        <item x="6232"/>
        <item x="3786"/>
        <item x="7818"/>
        <item x="7145"/>
        <item x="765"/>
        <item x="3464"/>
        <item x="4769"/>
        <item x="3395"/>
        <item x="5970"/>
        <item x="151"/>
        <item x="7941"/>
        <item x="1332"/>
        <item x="7615"/>
        <item x="2168"/>
        <item x="7213"/>
        <item x="4563"/>
        <item x="3755"/>
        <item x="7593"/>
        <item x="1943"/>
        <item x="680"/>
        <item x="415"/>
        <item x="5536"/>
        <item x="5740"/>
        <item x="7753"/>
        <item x="242"/>
        <item x="7111"/>
        <item x="6946"/>
        <item x="5622"/>
        <item x="6665"/>
        <item x="7738"/>
        <item x="7042"/>
        <item x="4147"/>
        <item x="988"/>
        <item x="495"/>
        <item x="47"/>
        <item x="698"/>
        <item x="5279"/>
        <item x="6543"/>
        <item x="5999"/>
        <item x="2727"/>
        <item x="2349"/>
        <item x="4440"/>
        <item x="2770"/>
        <item x="1924"/>
        <item x="584"/>
        <item x="4848"/>
        <item x="4793"/>
        <item x="4756"/>
        <item x="176"/>
        <item x="3042"/>
        <item x="7112"/>
        <item x="3126"/>
        <item x="2441"/>
        <item x="6670"/>
        <item x="839"/>
        <item x="7038"/>
        <item x="6228"/>
        <item x="7163"/>
        <item x="7858"/>
        <item x="7939"/>
        <item x="3234"/>
        <item x="7614"/>
        <item x="6285"/>
        <item x="4331"/>
        <item x="380"/>
        <item x="1067"/>
        <item x="383"/>
        <item x="154"/>
        <item x="6216"/>
        <item x="7697"/>
        <item x="6673"/>
        <item x="978"/>
        <item x="6421"/>
        <item x="7859"/>
        <item x="7464"/>
        <item x="6643"/>
        <item x="359"/>
        <item x="2977"/>
        <item x="2445"/>
        <item x="7772"/>
        <item x="4262"/>
        <item x="2364"/>
        <item x="6077"/>
        <item x="2018"/>
        <item x="4316"/>
        <item x="6930"/>
        <item x="6499"/>
        <item x="594"/>
        <item x="1553"/>
        <item x="7011"/>
        <item x="7518"/>
        <item x="4363"/>
        <item x="2031"/>
        <item x="7554"/>
        <item x="7085"/>
        <item x="2204"/>
        <item x="663"/>
        <item x="7945"/>
        <item x="5760"/>
        <item x="3950"/>
        <item x="3168"/>
        <item x="6461"/>
        <item x="6770"/>
        <item x="1682"/>
        <item x="7329"/>
        <item x="323"/>
        <item x="7595"/>
        <item x="3645"/>
        <item x="7058"/>
        <item x="5951"/>
        <item x="2131"/>
        <item x="6209"/>
        <item x="3784"/>
        <item x="6516"/>
        <item x="3162"/>
        <item x="1883"/>
        <item x="6390"/>
        <item x="6887"/>
        <item x="1780"/>
        <item x="7394"/>
        <item x="26"/>
        <item x="5897"/>
        <item x="6893"/>
        <item x="7388"/>
        <item x="502"/>
        <item x="7319"/>
        <item x="4942"/>
        <item x="303"/>
        <item x="1250"/>
        <item x="4373"/>
        <item x="2553"/>
        <item x="6710"/>
        <item x="7311"/>
        <item x="6676"/>
        <item x="3099"/>
        <item x="517"/>
        <item x="3043"/>
        <item x="3"/>
        <item x="6250"/>
        <item x="2365"/>
        <item x="7176"/>
        <item x="3401"/>
        <item x="1743"/>
        <item x="7718"/>
        <item x="346"/>
        <item x="6728"/>
        <item x="6159"/>
        <item x="62"/>
        <item x="2875"/>
        <item x="483"/>
        <item x="4207"/>
        <item x="1230"/>
        <item x="7361"/>
        <item x="5064"/>
        <item x="191"/>
        <item x="1371"/>
        <item x="7840"/>
        <item x="5278"/>
        <item x="184"/>
        <item x="5201"/>
        <item x="4916"/>
        <item x="2418"/>
        <item x="7551"/>
        <item x="7723"/>
        <item x="6424"/>
        <item x="1651"/>
        <item x="7732"/>
        <item x="7290"/>
        <item x="1649"/>
        <item x="4715"/>
        <item x="7523"/>
        <item x="6435"/>
        <item x="4019"/>
        <item x="5466"/>
        <item x="7254"/>
        <item x="3268"/>
        <item x="968"/>
        <item x="3461"/>
        <item x="2524"/>
        <item x="1606"/>
        <item x="6881"/>
        <item x="3221"/>
        <item x="1030"/>
        <item x="5879"/>
        <item x="7576"/>
        <item x="2273"/>
        <item x="7365"/>
        <item x="1048"/>
        <item x="2976"/>
        <item x="204"/>
        <item x="4622"/>
        <item x="5986"/>
        <item x="6048"/>
        <item x="5911"/>
        <item x="7490"/>
        <item x="6879"/>
        <item x="393"/>
        <item x="4803"/>
        <item x="5072"/>
        <item x="1516"/>
        <item x="2158"/>
        <item x="6952"/>
        <item x="6796"/>
        <item x="7128"/>
        <item x="7529"/>
        <item x="6471"/>
        <item x="5035"/>
        <item x="2545"/>
        <item x="4861"/>
        <item x="1513"/>
        <item x="487"/>
        <item x="7540"/>
        <item x="7281"/>
        <item x="7287"/>
        <item x="624"/>
        <item x="7345"/>
        <item x="6657"/>
        <item x="2562"/>
        <item x="3687"/>
        <item x="7428"/>
        <item x="4906"/>
        <item x="7175"/>
        <item x="396"/>
        <item x="1717"/>
        <item x="2564"/>
        <item x="498"/>
        <item x="2123"/>
        <item x="7902"/>
        <item x="4398"/>
        <item x="2937"/>
        <item x="6288"/>
        <item x="521"/>
        <item x="208"/>
        <item x="7725"/>
        <item x="5639"/>
        <item x="7759"/>
        <item x="6931"/>
        <item x="6361"/>
        <item x="1488"/>
        <item x="3584"/>
        <item x="6878"/>
        <item x="149"/>
        <item x="6669"/>
        <item x="2226"/>
        <item x="3615"/>
        <item x="1164"/>
        <item x="2033"/>
        <item x="2617"/>
        <item x="6021"/>
        <item x="2527"/>
        <item x="3483"/>
        <item x="7009"/>
        <item x="3725"/>
        <item x="5421"/>
        <item x="3184"/>
        <item x="6689"/>
        <item x="6115"/>
        <item x="3886"/>
        <item x="6274"/>
        <item x="7566"/>
        <item x="3232"/>
        <item x="2670"/>
        <item x="4537"/>
        <item x="4523"/>
        <item x="4361"/>
        <item x="4492"/>
        <item x="1255"/>
        <item x="6188"/>
        <item x="643"/>
        <item x="4042"/>
        <item x="6151"/>
        <item x="725"/>
        <item x="2554"/>
        <item x="621"/>
        <item x="4657"/>
        <item x="609"/>
        <item x="3726"/>
        <item x="1856"/>
        <item x="4640"/>
        <item x="4015"/>
        <item x="7926"/>
        <item x="6184"/>
        <item x="5461"/>
        <item x="7601"/>
        <item x="5445"/>
        <item x="3809"/>
        <item x="949"/>
        <item x="3188"/>
        <item x="1462"/>
        <item x="750"/>
        <item x="3396"/>
        <item x="7491"/>
        <item x="245"/>
        <item x="7570"/>
        <item x="4519"/>
        <item x="6468"/>
        <item x="6520"/>
        <item x="2571"/>
        <item x="3048"/>
        <item x="2392"/>
        <item x="5734"/>
        <item x="5193"/>
        <item x="1372"/>
        <item x="4310"/>
        <item x="6334"/>
        <item x="7284"/>
        <item x="7370"/>
        <item x="7561"/>
        <item x="5972"/>
        <item x="1016"/>
        <item x="7228"/>
        <item x="4153"/>
        <item x="4845"/>
        <item x="1506"/>
        <item x="3578"/>
        <item x="5433"/>
        <item x="2016"/>
        <item x="3458"/>
        <item x="4457"/>
        <item x="7469"/>
        <item x="5953"/>
        <item x="4460"/>
        <item x="2008"/>
        <item x="414"/>
        <item x="7819"/>
        <item x="6092"/>
        <item x="7159"/>
        <item x="6379"/>
        <item x="7763"/>
        <item x="363"/>
        <item x="3111"/>
        <item x="6536"/>
        <item x="3638"/>
        <item x="7713"/>
        <item x="3692"/>
        <item x="6986"/>
        <item x="7961"/>
        <item x="2137"/>
        <item x="5905"/>
        <item x="2718"/>
        <item x="7512"/>
        <item x="265"/>
        <item x="2647"/>
        <item x="572"/>
        <item x="1165"/>
        <item x="496"/>
        <item x="1300"/>
        <item x="6447"/>
        <item x="43"/>
        <item x="125"/>
        <item x="7317"/>
        <item x="7337"/>
        <item x="3844"/>
        <item x="7021"/>
        <item x="1852"/>
        <item x="5976"/>
        <item x="2315"/>
        <item x="6981"/>
        <item x="2"/>
        <item x="7513"/>
        <item x="413"/>
        <item x="5898"/>
        <item x="707"/>
        <item x="7217"/>
        <item x="5975"/>
        <item x="226"/>
        <item x="3681"/>
        <item x="6623"/>
        <item x="6374"/>
        <item x="2703"/>
        <item x="659"/>
        <item x="7099"/>
        <item x="2709"/>
        <item x="297"/>
        <item x="121"/>
        <item x="5530"/>
        <item x="5378"/>
        <item x="6772"/>
        <item x="17"/>
        <item x="1493"/>
        <item x="2121"/>
        <item x="28"/>
        <item x="2680"/>
        <item x="2497"/>
        <item x="4170"/>
        <item x="127"/>
        <item x="5801"/>
        <item x="7911"/>
        <item x="1127"/>
        <item x="7070"/>
        <item x="123"/>
        <item x="222"/>
        <item x="5451"/>
        <item x="749"/>
        <item x="1326"/>
        <item x="7881"/>
        <item x="4747"/>
        <item x="180"/>
        <item x="6206"/>
        <item x="219"/>
        <item x="6438"/>
        <item x="7639"/>
        <item x="5923"/>
        <item x="6680"/>
        <item x="7749"/>
        <item x="4212"/>
        <item x="4480"/>
        <item x="6455"/>
        <item x="2075"/>
        <item x="3626"/>
        <item x="3536"/>
        <item x="313"/>
        <item x="4568"/>
        <item x="5200"/>
        <item x="203"/>
        <item x="7056"/>
        <item x="406"/>
        <item x="4939"/>
        <item x="7487"/>
        <item x="258"/>
        <item x="1155"/>
        <item x="7637"/>
        <item x="5641"/>
        <item x="3743"/>
        <item x="1851"/>
        <item x="442"/>
        <item x="6292"/>
        <item x="4141"/>
        <item x="2505"/>
        <item x="2874"/>
        <item x="6593"/>
        <item x="4438"/>
        <item x="3293"/>
        <item x="4512"/>
        <item x="5292"/>
        <item x="2834"/>
        <item x="6756"/>
        <item x="2375"/>
        <item x="6445"/>
        <item x="6806"/>
        <item x="7336"/>
        <item x="3371"/>
        <item x="2099"/>
        <item x="7722"/>
        <item x="494"/>
        <item x="7903"/>
        <item x="5305"/>
        <item x="6860"/>
        <item x="7346"/>
        <item x="2208"/>
        <item x="7535"/>
        <item x="5224"/>
        <item x="6038"/>
        <item x="6712"/>
        <item x="337"/>
        <item x="1788"/>
        <item x="3495"/>
        <item x="3568"/>
        <item x="6934"/>
        <item x="1227"/>
        <item x="6258"/>
        <item x="4334"/>
        <item x="3922"/>
        <item x="1269"/>
        <item x="514"/>
        <item x="6594"/>
        <item x="5971"/>
        <item x="2038"/>
        <item x="647"/>
        <item x="3209"/>
        <item x="6996"/>
        <item x="1944"/>
        <item x="161"/>
        <item x="7040"/>
        <item x="6403"/>
        <item x="4458"/>
        <item x="4883"/>
        <item x="3278"/>
        <item x="1050"/>
        <item x="3056"/>
        <item x="7685"/>
        <item x="2453"/>
        <item x="6666"/>
        <item x="6452"/>
        <item x="1628"/>
        <item x="5649"/>
        <item x="5765"/>
        <item x="2424"/>
        <item x="2270"/>
        <item x="1770"/>
        <item x="3107"/>
        <item x="7573"/>
        <item x="485"/>
        <item x="3085"/>
        <item x="6677"/>
        <item x="2109"/>
        <item x="2713"/>
        <item x="7367"/>
        <item x="6336"/>
        <item x="1574"/>
        <item x="6625"/>
        <item x="1359"/>
        <item x="6272"/>
        <item x="430"/>
        <item x="6215"/>
        <item x="1082"/>
        <item x="2065"/>
        <item x="6366"/>
        <item x="7653"/>
        <item x="971"/>
        <item x="13"/>
        <item x="7869"/>
        <item x="286"/>
        <item x="6117"/>
        <item x="491"/>
        <item x="800"/>
        <item x="4003"/>
        <item x="7802"/>
        <item x="6378"/>
        <item x="7714"/>
        <item x="386"/>
        <item x="1228"/>
        <item x="7404"/>
        <item x="312"/>
        <item x="3710"/>
        <item x="7669"/>
        <item x="6668"/>
        <item x="7916"/>
        <item x="5715"/>
        <item x="7089"/>
        <item x="4081"/>
        <item x="130"/>
        <item x="102"/>
        <item x="2506"/>
        <item x="4119"/>
        <item x="3454"/>
        <item x="2683"/>
        <item x="5636"/>
        <item x="147"/>
        <item x="1625"/>
        <item x="3443"/>
        <item x="7827"/>
        <item x="399"/>
        <item x="6050"/>
        <item x="7761"/>
        <item x="7391"/>
        <item x="7567"/>
        <item x="4054"/>
        <item x="7242"/>
        <item x="7272"/>
        <item x="4297"/>
        <item x="6018"/>
        <item x="1594"/>
        <item x="3519"/>
        <item x="253"/>
        <item x="7338"/>
        <item x="6306"/>
        <item x="307"/>
        <item x="7127"/>
        <item x="597"/>
        <item x="6524"/>
        <item x="1108"/>
        <item x="1619"/>
        <item x="7817"/>
        <item x="3133"/>
        <item x="2373"/>
        <item x="3891"/>
        <item x="471"/>
        <item x="6525"/>
        <item x="5969"/>
        <item x="7565"/>
        <item x="6340"/>
        <item x="6245"/>
        <item x="3998"/>
        <item x="1926"/>
        <item x="2925"/>
        <item x="3690"/>
        <item x="2060"/>
        <item x="3433"/>
        <item x="816"/>
        <item x="1117"/>
        <item x="7266"/>
        <item x="3251"/>
        <item x="2042"/>
        <item x="4681"/>
        <item x="6120"/>
        <item x="486"/>
        <item x="6059"/>
        <item x="4905"/>
        <item x="3270"/>
        <item x="5960"/>
        <item x="1393"/>
        <item x="1438"/>
        <item x="7123"/>
        <item x="1312"/>
        <item x="2743"/>
        <item x="6600"/>
        <item x="1437"/>
        <item x="268"/>
        <item x="362"/>
        <item x="3798"/>
        <item x="7401"/>
        <item x="3097"/>
        <item x="1423"/>
        <item x="4539"/>
        <item x="1049"/>
        <item x="770"/>
        <item x="4090"/>
        <item x="122"/>
        <item x="7001"/>
        <item x="6829"/>
        <item x="1901"/>
        <item x="1760"/>
        <item x="141"/>
        <item x="369"/>
        <item x="1731"/>
        <item x="5417"/>
        <item x="628"/>
        <item x="4635"/>
        <item x="2844"/>
        <item x="6667"/>
        <item x="1090"/>
        <item x="6069"/>
        <item x="4961"/>
        <item x="922"/>
        <item x="1611"/>
        <item x="7334"/>
        <item x="2638"/>
        <item x="1768"/>
        <item x="6183"/>
        <item x="3363"/>
        <item x="5844"/>
        <item x="1339"/>
        <item x="1367"/>
        <item x="2523"/>
        <item x="1582"/>
        <item x="2056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numFmtId="1" showAll="0"/>
    <pivotField showAll="0"/>
    <pivotField showAll="0"/>
    <pivotField showAll="0"/>
    <pivotField numFmtId="3" showAll="0"/>
    <pivotField numFmtId="164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Promedio ingresos" fld="7" subtotal="average" baseField="0" baseItem="0" numFmtId="4"/>
  </dataFields>
  <formats count="12">
    <format dxfId="2510">
      <pivotArea type="all" dataOnly="0" outline="0" fieldPosition="0"/>
    </format>
    <format dxfId="2511">
      <pivotArea outline="0" collapsedLevelsAreSubtotals="1" fieldPosition="0"/>
    </format>
    <format dxfId="2512">
      <pivotArea field="4" type="button" dataOnly="0" labelOnly="1" outline="0" axis="axisRow" fieldPosition="0"/>
    </format>
    <format dxfId="2513">
      <pivotArea dataOnly="0" labelOnly="1" fieldPosition="0">
        <references count="1">
          <reference field="4" count="0"/>
        </references>
      </pivotArea>
    </format>
    <format dxfId="2514">
      <pivotArea dataOnly="0" labelOnly="1" grandRow="1" outline="0" fieldPosition="0"/>
    </format>
    <format dxfId="2515">
      <pivotArea dataOnly="0" labelOnly="1" outline="0" axis="axisValues" fieldPosition="0"/>
    </format>
    <format dxfId="2509">
      <pivotArea collapsedLevelsAreSubtotals="1" fieldPosition="0">
        <references count="1">
          <reference field="4" count="1">
            <x v="0"/>
          </reference>
        </references>
      </pivotArea>
    </format>
    <format dxfId="2508">
      <pivotArea dataOnly="0" labelOnly="1" fieldPosition="0">
        <references count="1">
          <reference field="4" count="1">
            <x v="0"/>
          </reference>
        </references>
      </pivotArea>
    </format>
    <format dxfId="2507">
      <pivotArea collapsedLevelsAreSubtotals="1" fieldPosition="0">
        <references count="1">
          <reference field="4" count="1">
            <x v="0"/>
          </reference>
        </references>
      </pivotArea>
    </format>
    <format dxfId="2506">
      <pivotArea dataOnly="0" labelOnly="1" fieldPosition="0">
        <references count="1">
          <reference field="4" count="1">
            <x v="0"/>
          </reference>
        </references>
      </pivotArea>
    </format>
    <format dxfId="2505">
      <pivotArea collapsedLevelsAreSubtotals="1" fieldPosition="0">
        <references count="1">
          <reference field="4" count="1">
            <x v="0"/>
          </reference>
        </references>
      </pivotArea>
    </format>
    <format dxfId="2504">
      <pivotArea dataOnly="0" labelOnly="1" fieldPosition="0">
        <references count="1">
          <reference field="4" count="1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0E14E-DDCE-7242-A7E6-21A6FCBBC7F5}" name="DatosAñoRegistr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59:C70" firstHeaderRow="1" firstDataRow="1" firstDataCol="1"/>
  <pivotFields count="23">
    <pivotField axis="axisRow" showAll="0">
      <items count="11">
        <item x="5"/>
        <item x="6"/>
        <item x="0"/>
        <item x="1"/>
        <item x="7"/>
        <item x="8"/>
        <item x="2"/>
        <item x="9"/>
        <item x="3"/>
        <item x="4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dataField="1" numFmtId="1" showAll="0"/>
    <pivotField showAll="0"/>
    <pivotField showAll="0"/>
    <pivotField showAll="0"/>
    <pivotField numFmtId="3" showAll="0"/>
    <pivotField numFmtId="164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acientes Totales" fld="14" subtotal="count" baseField="0" baseItem="0" numFmtId="1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D9B86-9F5A-CF45-9797-0BDB254F7BA9}" name="PacientesBN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B6" firstHeaderRow="1" firstDataRow="1" firstDataCol="0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dataField="1" numFmtId="1" showAll="0"/>
    <pivotField showAll="0"/>
    <pivotField showAll="0"/>
    <pivotField showAll="0"/>
    <pivotField numFmtId="3" showAll="0"/>
    <pivotField numFmtId="164" showAll="0"/>
    <pivotField showAll="0"/>
    <pivotField showAll="0"/>
    <pivotField showAll="0"/>
  </pivotFields>
  <rowItems count="1">
    <i/>
  </rowItems>
  <colItems count="1">
    <i/>
  </colItems>
  <dataFields count="1">
    <dataField name="Pacientes Totales" fld="14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4E0A7-74D6-1B4D-982C-E8D37826CA4B}" name="RiesgoBN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5:D6" firstHeaderRow="1" firstDataRow="1" firstDataCol="0" rowPageCount="1" colPageCount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axis="axisPage" multipleItemSelectionAllowed="1" showAll="0">
      <items count="5">
        <item x="2"/>
        <item h="1" x="1"/>
        <item h="1" x="3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dataField="1" numFmtId="1" showAll="0"/>
    <pivotField showAll="0"/>
    <pivotField showAll="0"/>
    <pivotField showAll="0"/>
    <pivotField numFmtId="3" showAll="0"/>
    <pivotField numFmtId="164" showAll="0"/>
    <pivotField showAll="0"/>
    <pivotField showAll="0"/>
    <pivotField showAll="0"/>
  </pivotFields>
  <rowItems count="1">
    <i/>
  </rowItems>
  <colItems count="1">
    <i/>
  </colItems>
  <pageFields count="1">
    <pageField fld="4" hier="-1"/>
  </pageFields>
  <dataFields count="1">
    <dataField name="PeligroCardio" fld="14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365E2-42AC-224A-B86D-C7AA2980F91A}" name="MapaRiesg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E16:F36" firstHeaderRow="1" firstDataRow="1" firstDataCol="1" rowPageCount="1" colPageCount="1"/>
  <pivotFields count="23"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24">
        <item x="0"/>
        <item x="10"/>
        <item x="17"/>
        <item m="1" x="22"/>
        <item m="1" x="20"/>
        <item x="8"/>
        <item x="12"/>
        <item x="6"/>
        <item x="3"/>
        <item x="2"/>
        <item x="18"/>
        <item x="15"/>
        <item x="1"/>
        <item x="13"/>
        <item m="1" x="19"/>
        <item x="14"/>
        <item m="1" x="21"/>
        <item x="16"/>
        <item x="7"/>
        <item x="4"/>
        <item x="5"/>
        <item x="9"/>
        <item x="11"/>
        <item t="default"/>
      </items>
    </pivotField>
    <pivotField axis="axisPage" multipleItemSelectionAllowed="1" showAll="0">
      <items count="5">
        <item x="2"/>
        <item h="1" x="1"/>
        <item h="1" x="3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dataField="1" numFmtId="1" showAll="0"/>
    <pivotField showAll="0"/>
    <pivotField showAll="0"/>
    <pivotField showAll="0"/>
    <pivotField numFmtId="3" showAll="0"/>
    <pivotField numFmtId="164" showAll="0"/>
    <pivotField showAll="0"/>
    <pivotField showAll="0"/>
    <pivotField showAll="0"/>
  </pivotFields>
  <rowFields count="1">
    <field x="3"/>
  </rowFields>
  <rowItems count="20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ageFields count="1">
    <pageField fld="4" hier="-1"/>
  </pageFields>
  <dataFields count="1">
    <dataField name="Cuenta de Id" fld="14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08B4D-20DC-9341-8D18-D094DDEB896F}" name="IMC_MedioBN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F6" firstHeaderRow="1" firstDataRow="1" firstDataCol="0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  <pivotField numFmtId="2" showAll="0"/>
    <pivotField showAll="0"/>
    <pivotField numFmtId="1" showAll="0"/>
    <pivotField showAll="0"/>
    <pivotField showAll="0"/>
    <pivotField showAll="0"/>
    <pivotField numFmtId="3" showAll="0"/>
    <pivotField numFmtId="164" showAll="0"/>
    <pivotField showAll="0"/>
    <pivotField showAll="0"/>
    <pivotField showAll="0"/>
  </pivotFields>
  <rowItems count="1">
    <i/>
  </rowItems>
  <colItems count="1">
    <i/>
  </colItems>
  <dataFields count="1">
    <dataField name="Promedio de IMC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B30A0-217E-2E4B-8A84-A28C3C7C082F}" name="Quesitopeligros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6:C21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dataField="1" numFmtId="1" showAll="0"/>
    <pivotField showAll="0"/>
    <pivotField showAll="0"/>
    <pivotField showAll="0"/>
    <pivotField numFmtId="3" showAll="0"/>
    <pivotField numFmtId="164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Id2" fld="14" subtotal="count" baseField="0" baseItem="0" numFmtId="1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9870B-0D93-334B-8F5A-8762ECE46194}" name="TablaDinámica1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ivel de estrés">
  <location ref="G43:I47" firstHeaderRow="0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axis="axisRow" showAll="0">
      <items count="4">
        <item x="0"/>
        <item x="2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numFmtId="1" showAll="0"/>
    <pivotField showAll="0"/>
    <pivotField showAll="0"/>
    <pivotField showAll="0"/>
    <pivotField numFmtId="3" showAll="0"/>
    <pivotField numFmtId="164" showAll="0"/>
    <pivotField showAll="0"/>
    <pivotField dataField="1" showAll="0">
      <items count="619">
        <item x="263"/>
        <item x="616"/>
        <item x="612"/>
        <item x="142"/>
        <item x="604"/>
        <item x="266"/>
        <item x="206"/>
        <item x="234"/>
        <item x="5"/>
        <item x="251"/>
        <item x="31"/>
        <item x="256"/>
        <item x="51"/>
        <item x="602"/>
        <item x="99"/>
        <item x="129"/>
        <item x="606"/>
        <item x="613"/>
        <item x="210"/>
        <item x="617"/>
        <item x="607"/>
        <item x="125"/>
        <item x="222"/>
        <item x="27"/>
        <item x="59"/>
        <item x="257"/>
        <item x="605"/>
        <item x="207"/>
        <item x="608"/>
        <item x="138"/>
        <item x="171"/>
        <item x="192"/>
        <item x="609"/>
        <item x="610"/>
        <item x="4"/>
        <item x="1"/>
        <item x="153"/>
        <item x="476"/>
        <item x="615"/>
        <item x="611"/>
        <item x="265"/>
        <item x="603"/>
        <item x="614"/>
        <item x="198"/>
        <item x="459"/>
        <item x="601"/>
        <item x="190"/>
        <item x="110"/>
        <item x="187"/>
        <item x="330"/>
        <item x="230"/>
        <item x="219"/>
        <item x="92"/>
        <item x="510"/>
        <item x="172"/>
        <item x="114"/>
        <item x="140"/>
        <item x="223"/>
        <item x="204"/>
        <item x="227"/>
        <item x="487"/>
        <item x="199"/>
        <item x="231"/>
        <item x="383"/>
        <item x="143"/>
        <item x="258"/>
        <item x="2"/>
        <item x="45"/>
        <item x="33"/>
        <item x="259"/>
        <item x="565"/>
        <item x="461"/>
        <item x="56"/>
        <item x="49"/>
        <item x="245"/>
        <item x="147"/>
        <item x="3"/>
        <item x="10"/>
        <item x="72"/>
        <item x="600"/>
        <item x="165"/>
        <item x="100"/>
        <item x="17"/>
        <item x="48"/>
        <item x="156"/>
        <item x="29"/>
        <item x="97"/>
        <item x="9"/>
        <item x="178"/>
        <item x="226"/>
        <item x="205"/>
        <item x="96"/>
        <item x="150"/>
        <item x="113"/>
        <item x="195"/>
        <item x="164"/>
        <item x="60"/>
        <item x="26"/>
        <item x="512"/>
        <item x="174"/>
        <item x="237"/>
        <item x="355"/>
        <item x="443"/>
        <item x="232"/>
        <item x="106"/>
        <item x="83"/>
        <item x="87"/>
        <item x="235"/>
        <item x="249"/>
        <item x="104"/>
        <item x="241"/>
        <item x="161"/>
        <item x="151"/>
        <item x="109"/>
        <item x="184"/>
        <item x="369"/>
        <item x="111"/>
        <item x="378"/>
        <item x="94"/>
        <item x="457"/>
        <item x="149"/>
        <item x="80"/>
        <item x="460"/>
        <item x="126"/>
        <item x="353"/>
        <item x="61"/>
        <item x="244"/>
        <item x="90"/>
        <item x="65"/>
        <item x="233"/>
        <item x="202"/>
        <item x="136"/>
        <item x="242"/>
        <item x="55"/>
        <item x="98"/>
        <item x="203"/>
        <item x="84"/>
        <item x="127"/>
        <item x="68"/>
        <item x="495"/>
        <item x="24"/>
        <item x="66"/>
        <item x="193"/>
        <item x="228"/>
        <item x="196"/>
        <item x="218"/>
        <item x="21"/>
        <item x="39"/>
        <item x="115"/>
        <item x="57"/>
        <item x="250"/>
        <item x="179"/>
        <item x="36"/>
        <item x="34"/>
        <item x="20"/>
        <item x="262"/>
        <item x="95"/>
        <item x="13"/>
        <item x="32"/>
        <item x="211"/>
        <item x="162"/>
        <item x="103"/>
        <item x="107"/>
        <item x="54"/>
        <item x="169"/>
        <item x="221"/>
        <item x="175"/>
        <item x="89"/>
        <item x="188"/>
        <item x="44"/>
        <item x="375"/>
        <item x="220"/>
        <item x="120"/>
        <item x="158"/>
        <item x="22"/>
        <item x="236"/>
        <item x="181"/>
        <item x="102"/>
        <item x="128"/>
        <item x="168"/>
        <item x="194"/>
        <item x="252"/>
        <item x="183"/>
        <item x="264"/>
        <item x="42"/>
        <item x="35"/>
        <item x="137"/>
        <item x="155"/>
        <item x="86"/>
        <item x="77"/>
        <item x="62"/>
        <item x="37"/>
        <item x="130"/>
        <item x="12"/>
        <item x="154"/>
        <item x="73"/>
        <item x="8"/>
        <item x="121"/>
        <item x="117"/>
        <item x="209"/>
        <item x="101"/>
        <item x="215"/>
        <item x="63"/>
        <item x="118"/>
        <item x="25"/>
        <item x="82"/>
        <item x="319"/>
        <item x="166"/>
        <item x="182"/>
        <item x="19"/>
        <item x="148"/>
        <item x="391"/>
        <item x="108"/>
        <item x="176"/>
        <item x="64"/>
        <item x="406"/>
        <item x="260"/>
        <item x="229"/>
        <item x="41"/>
        <item x="267"/>
        <item x="23"/>
        <item x="131"/>
        <item x="15"/>
        <item x="78"/>
        <item x="81"/>
        <item x="38"/>
        <item x="311"/>
        <item x="286"/>
        <item x="177"/>
        <item x="173"/>
        <item x="6"/>
        <item x="14"/>
        <item x="11"/>
        <item x="85"/>
        <item x="189"/>
        <item x="191"/>
        <item x="247"/>
        <item x="146"/>
        <item x="367"/>
        <item x="201"/>
        <item x="331"/>
        <item x="76"/>
        <item x="144"/>
        <item x="52"/>
        <item x="74"/>
        <item x="134"/>
        <item x="93"/>
        <item x="416"/>
        <item x="30"/>
        <item x="112"/>
        <item x="225"/>
        <item x="71"/>
        <item x="67"/>
        <item x="333"/>
        <item x="105"/>
        <item x="18"/>
        <item x="75"/>
        <item x="293"/>
        <item x="289"/>
        <item x="47"/>
        <item x="347"/>
        <item x="254"/>
        <item x="297"/>
        <item x="398"/>
        <item x="88"/>
        <item x="404"/>
        <item x="50"/>
        <item x="70"/>
        <item x="418"/>
        <item x="43"/>
        <item x="216"/>
        <item x="40"/>
        <item x="212"/>
        <item x="7"/>
        <item x="46"/>
        <item x="170"/>
        <item x="341"/>
        <item x="365"/>
        <item x="238"/>
        <item x="360"/>
        <item x="28"/>
        <item x="421"/>
        <item x="135"/>
        <item x="240"/>
        <item x="350"/>
        <item x="157"/>
        <item x="422"/>
        <item x="338"/>
        <item x="159"/>
        <item x="381"/>
        <item x="139"/>
        <item x="200"/>
        <item x="69"/>
        <item x="239"/>
        <item x="58"/>
        <item x="0"/>
        <item x="314"/>
        <item x="299"/>
        <item x="270"/>
        <item x="53"/>
        <item x="469"/>
        <item x="386"/>
        <item x="248"/>
        <item x="336"/>
        <item x="224"/>
        <item x="446"/>
        <item x="358"/>
        <item x="213"/>
        <item x="318"/>
        <item x="371"/>
        <item x="312"/>
        <item x="16"/>
        <item x="197"/>
        <item x="427"/>
        <item x="163"/>
        <item x="374"/>
        <item x="465"/>
        <item x="123"/>
        <item x="217"/>
        <item x="91"/>
        <item x="133"/>
        <item x="305"/>
        <item x="303"/>
        <item x="79"/>
        <item x="280"/>
        <item x="489"/>
        <item x="414"/>
        <item x="185"/>
        <item x="309"/>
        <item x="208"/>
        <item x="372"/>
        <item x="349"/>
        <item x="277"/>
        <item x="261"/>
        <item x="301"/>
        <item x="458"/>
        <item x="368"/>
        <item x="395"/>
        <item x="323"/>
        <item x="116"/>
        <item x="145"/>
        <item x="373"/>
        <item x="407"/>
        <item x="243"/>
        <item x="346"/>
        <item x="342"/>
        <item x="322"/>
        <item x="455"/>
        <item x="167"/>
        <item x="132"/>
        <item x="332"/>
        <item x="119"/>
        <item x="424"/>
        <item x="472"/>
        <item x="214"/>
        <item x="160"/>
        <item x="466"/>
        <item x="152"/>
        <item x="412"/>
        <item x="428"/>
        <item x="315"/>
        <item x="141"/>
        <item x="186"/>
        <item x="272"/>
        <item x="302"/>
        <item x="411"/>
        <item x="344"/>
        <item x="438"/>
        <item x="434"/>
        <item x="400"/>
        <item x="376"/>
        <item x="343"/>
        <item x="370"/>
        <item x="317"/>
        <item x="377"/>
        <item x="180"/>
        <item x="426"/>
        <item x="253"/>
        <item x="298"/>
        <item x="274"/>
        <item x="328"/>
        <item x="348"/>
        <item x="351"/>
        <item x="122"/>
        <item x="308"/>
        <item x="335"/>
        <item x="451"/>
        <item x="359"/>
        <item x="281"/>
        <item x="279"/>
        <item x="246"/>
        <item x="362"/>
        <item x="294"/>
        <item x="441"/>
        <item x="449"/>
        <item x="287"/>
        <item x="445"/>
        <item x="439"/>
        <item x="405"/>
        <item x="321"/>
        <item x="356"/>
        <item x="464"/>
        <item x="316"/>
        <item x="354"/>
        <item x="491"/>
        <item x="423"/>
        <item x="310"/>
        <item x="444"/>
        <item x="326"/>
        <item x="420"/>
        <item x="432"/>
        <item x="436"/>
        <item x="278"/>
        <item x="284"/>
        <item x="429"/>
        <item x="399"/>
        <item x="269"/>
        <item x="292"/>
        <item x="490"/>
        <item x="401"/>
        <item x="271"/>
        <item x="363"/>
        <item x="390"/>
        <item x="276"/>
        <item x="496"/>
        <item x="320"/>
        <item x="409"/>
        <item x="380"/>
        <item x="497"/>
        <item x="329"/>
        <item x="425"/>
        <item x="283"/>
        <item x="473"/>
        <item x="295"/>
        <item x="304"/>
        <item x="397"/>
        <item x="282"/>
        <item x="300"/>
        <item x="387"/>
        <item x="442"/>
        <item x="361"/>
        <item x="437"/>
        <item x="306"/>
        <item x="273"/>
        <item x="275"/>
        <item x="499"/>
        <item x="402"/>
        <item x="291"/>
        <item x="475"/>
        <item x="382"/>
        <item x="403"/>
        <item x="468"/>
        <item x="462"/>
        <item x="501"/>
        <item x="486"/>
        <item x="255"/>
        <item x="345"/>
        <item x="327"/>
        <item x="419"/>
        <item x="124"/>
        <item x="417"/>
        <item x="325"/>
        <item x="313"/>
        <item x="307"/>
        <item x="415"/>
        <item x="285"/>
        <item x="339"/>
        <item x="471"/>
        <item x="518"/>
        <item x="477"/>
        <item x="506"/>
        <item x="463"/>
        <item x="396"/>
        <item x="528"/>
        <item x="364"/>
        <item x="498"/>
        <item x="340"/>
        <item x="483"/>
        <item x="481"/>
        <item x="456"/>
        <item x="508"/>
        <item x="352"/>
        <item x="452"/>
        <item x="511"/>
        <item x="324"/>
        <item x="268"/>
        <item x="433"/>
        <item x="389"/>
        <item x="525"/>
        <item x="502"/>
        <item x="529"/>
        <item x="430"/>
        <item x="296"/>
        <item x="485"/>
        <item x="392"/>
        <item x="488"/>
        <item x="448"/>
        <item x="408"/>
        <item x="334"/>
        <item x="388"/>
        <item x="534"/>
        <item x="493"/>
        <item x="530"/>
        <item x="523"/>
        <item x="527"/>
        <item x="539"/>
        <item x="559"/>
        <item x="366"/>
        <item x="479"/>
        <item x="474"/>
        <item x="582"/>
        <item x="500"/>
        <item x="503"/>
        <item x="357"/>
        <item x="410"/>
        <item x="453"/>
        <item x="385"/>
        <item x="540"/>
        <item x="450"/>
        <item x="482"/>
        <item x="470"/>
        <item x="504"/>
        <item x="522"/>
        <item x="431"/>
        <item x="564"/>
        <item x="533"/>
        <item x="480"/>
        <item x="337"/>
        <item x="538"/>
        <item x="558"/>
        <item x="384"/>
        <item x="447"/>
        <item x="515"/>
        <item x="478"/>
        <item x="467"/>
        <item x="536"/>
        <item x="570"/>
        <item x="553"/>
        <item x="543"/>
        <item x="545"/>
        <item x="290"/>
        <item x="393"/>
        <item x="524"/>
        <item x="514"/>
        <item x="547"/>
        <item x="494"/>
        <item x="413"/>
        <item x="492"/>
        <item x="521"/>
        <item x="572"/>
        <item x="567"/>
        <item x="563"/>
        <item x="593"/>
        <item x="520"/>
        <item x="484"/>
        <item x="546"/>
        <item x="535"/>
        <item x="542"/>
        <item x="561"/>
        <item x="519"/>
        <item x="550"/>
        <item x="555"/>
        <item x="531"/>
        <item x="288"/>
        <item x="526"/>
        <item x="537"/>
        <item x="583"/>
        <item x="513"/>
        <item x="454"/>
        <item x="507"/>
        <item x="596"/>
        <item x="435"/>
        <item x="557"/>
        <item x="566"/>
        <item x="544"/>
        <item x="379"/>
        <item x="588"/>
        <item x="541"/>
        <item x="556"/>
        <item x="394"/>
        <item x="598"/>
        <item x="576"/>
        <item x="505"/>
        <item x="579"/>
        <item x="569"/>
        <item x="549"/>
        <item x="560"/>
        <item x="562"/>
        <item x="581"/>
        <item x="551"/>
        <item x="532"/>
        <item x="584"/>
        <item x="585"/>
        <item x="552"/>
        <item x="440"/>
        <item x="599"/>
        <item x="509"/>
        <item x="577"/>
        <item x="594"/>
        <item x="590"/>
        <item x="516"/>
        <item x="571"/>
        <item x="580"/>
        <item x="589"/>
        <item x="595"/>
        <item x="586"/>
        <item x="573"/>
        <item x="575"/>
        <item x="597"/>
        <item x="554"/>
        <item x="574"/>
        <item x="587"/>
        <item x="517"/>
        <item x="591"/>
        <item x="548"/>
        <item x="578"/>
        <item x="568"/>
        <item x="592"/>
        <item t="default"/>
      </items>
    </pivotField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PAD" fld="22" subtotal="average" baseField="0" baseItem="0"/>
    <dataField name="Promedio de PAS" fld="21" subtotal="average" baseField="0" baseItem="0"/>
  </dataFields>
  <formats count="35">
    <format dxfId="2554">
      <pivotArea grandRow="1" outline="0" collapsedLevelsAreSubtotals="1" fieldPosition="0"/>
    </format>
    <format dxfId="2553">
      <pivotArea dataOnly="0" labelOnly="1" grandRow="1" outline="0" fieldPosition="0"/>
    </format>
    <format dxfId="2552">
      <pivotArea grandRow="1" outline="0" collapsedLevelsAreSubtotals="1" fieldPosition="0"/>
    </format>
    <format dxfId="2551">
      <pivotArea dataOnly="0" labelOnly="1" grandRow="1" outline="0" fieldPosition="0"/>
    </format>
    <format dxfId="2550">
      <pivotArea type="all" dataOnly="0" outline="0" fieldPosition="0"/>
    </format>
    <format dxfId="2549">
      <pivotArea outline="0" collapsedLevelsAreSubtotals="1" fieldPosition="0"/>
    </format>
    <format dxfId="2548">
      <pivotArea field="8" type="button" dataOnly="0" labelOnly="1" outline="0" axis="axisRow" fieldPosition="0"/>
    </format>
    <format dxfId="2547">
      <pivotArea dataOnly="0" labelOnly="1" fieldPosition="0">
        <references count="1">
          <reference field="8" count="0"/>
        </references>
      </pivotArea>
    </format>
    <format dxfId="2546">
      <pivotArea dataOnly="0" labelOnly="1" grandRow="1" outline="0" fieldPosition="0"/>
    </format>
    <format dxfId="25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44">
      <pivotArea field="8" type="button" dataOnly="0" labelOnly="1" outline="0" axis="axisRow" fieldPosition="0"/>
    </format>
    <format dxfId="25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42">
      <pivotArea field="8" type="button" dataOnly="0" labelOnly="1" outline="0" axis="axisRow" fieldPosition="0"/>
    </format>
    <format dxfId="25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40">
      <pivotArea collapsedLevelsAreSubtotals="1" fieldPosition="0">
        <references count="1">
          <reference field="8" count="1">
            <x v="0"/>
          </reference>
        </references>
      </pivotArea>
    </format>
    <format dxfId="2539">
      <pivotArea dataOnly="0" labelOnly="1" fieldPosition="0">
        <references count="1">
          <reference field="8" count="1">
            <x v="0"/>
          </reference>
        </references>
      </pivotArea>
    </format>
    <format dxfId="2538">
      <pivotArea dataOnly="0" labelOnly="1" fieldPosition="0">
        <references count="1">
          <reference field="8" count="1">
            <x v="2"/>
          </reference>
        </references>
      </pivotArea>
    </format>
    <format dxfId="2537">
      <pivotArea collapsedLevelsAreSubtotals="1" fieldPosition="0">
        <references count="2">
          <reference field="4294967294" count="1" selected="0">
            <x v="0"/>
          </reference>
          <reference field="8" count="1">
            <x v="2"/>
          </reference>
        </references>
      </pivotArea>
    </format>
    <format dxfId="2536">
      <pivotArea collapsedLevelsAreSubtotals="1" fieldPosition="0">
        <references count="2">
          <reference field="4294967294" count="1" selected="0">
            <x v="1"/>
          </reference>
          <reference field="8" count="1">
            <x v="2"/>
          </reference>
        </references>
      </pivotArea>
    </format>
    <format dxfId="2535">
      <pivotArea grandRow="1" outline="0" collapsedLevelsAreSubtotals="1" fieldPosition="0"/>
    </format>
    <format dxfId="2534">
      <pivotArea dataOnly="0" labelOnly="1" grandRow="1" outline="0" fieldPosition="0"/>
    </format>
    <format dxfId="2533">
      <pivotArea type="all" dataOnly="0" outline="0" fieldPosition="0"/>
    </format>
    <format dxfId="2532">
      <pivotArea outline="0" collapsedLevelsAreSubtotals="1" fieldPosition="0"/>
    </format>
    <format dxfId="2531">
      <pivotArea field="8" type="button" dataOnly="0" labelOnly="1" outline="0" axis="axisRow" fieldPosition="0"/>
    </format>
    <format dxfId="2530">
      <pivotArea dataOnly="0" labelOnly="1" fieldPosition="0">
        <references count="1">
          <reference field="8" count="0"/>
        </references>
      </pivotArea>
    </format>
    <format dxfId="2529">
      <pivotArea dataOnly="0" labelOnly="1" grandRow="1" outline="0" fieldPosition="0"/>
    </format>
    <format dxfId="25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27">
      <pivotArea type="all" dataOnly="0" outline="0" fieldPosition="0"/>
    </format>
    <format dxfId="2526">
      <pivotArea outline="0" collapsedLevelsAreSubtotals="1" fieldPosition="0"/>
    </format>
    <format dxfId="2525">
      <pivotArea field="8" type="button" dataOnly="0" labelOnly="1" outline="0" axis="axisRow" fieldPosition="0"/>
    </format>
    <format dxfId="2524">
      <pivotArea dataOnly="0" labelOnly="1" fieldPosition="0">
        <references count="1">
          <reference field="8" count="0"/>
        </references>
      </pivotArea>
    </format>
    <format dxfId="2523">
      <pivotArea dataOnly="0" labelOnly="1" grandRow="1" outline="0" fieldPosition="0"/>
    </format>
    <format dxfId="25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21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2520"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5A41C-AD79-9049-BEE6-FEBA2582138F}" name="IMC/Comunidad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omunidad Autónoma">
  <location ref="B43:E49" firstHeaderRow="0" firstDataRow="1" firstDataCol="1"/>
  <pivotFields count="23">
    <pivotField showAll="0"/>
    <pivotField dataField="1" showAll="0"/>
    <pivotField showAll="0">
      <items count="3">
        <item x="0"/>
        <item x="1"/>
        <item t="default"/>
      </items>
    </pivotField>
    <pivotField axis="axisRow" showAll="0" measureFilter="1" sortType="descending">
      <items count="24">
        <item x="0"/>
        <item x="10"/>
        <item x="17"/>
        <item m="1" x="22"/>
        <item m="1" x="20"/>
        <item x="8"/>
        <item x="12"/>
        <item x="6"/>
        <item x="3"/>
        <item x="2"/>
        <item x="18"/>
        <item x="5"/>
        <item x="9"/>
        <item x="15"/>
        <item x="1"/>
        <item x="4"/>
        <item x="13"/>
        <item m="1" x="19"/>
        <item x="14"/>
        <item m="1" x="21"/>
        <item x="16"/>
        <item x="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multipleItemSelectionAllowed="1" showAll="0">
      <items count="5">
        <item x="2"/>
        <item x="0"/>
        <item x="1"/>
        <item x="3"/>
        <item t="default"/>
      </items>
    </pivotField>
    <pivotField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  <pivotField numFmtId="2" showAll="0"/>
    <pivotField showAll="0"/>
    <pivotField numFmtId="1" showAll="0"/>
    <pivotField showAll="0"/>
    <pivotField showAll="0"/>
    <pivotField dataField="1" showAll="0"/>
    <pivotField numFmtId="3" showAll="0"/>
    <pivotField numFmtId="164" showAll="0"/>
    <pivotField showAll="0"/>
    <pivotField showAll="0"/>
    <pivotField showAll="0"/>
  </pivotFields>
  <rowFields count="1">
    <field x="3"/>
  </rowFields>
  <rowItems count="6">
    <i>
      <x v="10"/>
    </i>
    <i>
      <x v="15"/>
    </i>
    <i>
      <x v="13"/>
    </i>
    <i>
      <x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C Promedio" fld="10" subtotal="average" baseField="0" baseItem="0"/>
    <dataField name="Edad Promedio" fld="1" subtotal="average" baseField="0" baseItem="0"/>
    <dataField name="Colesterol Promedio" fld="17" subtotal="average" baseField="0" baseItem="0"/>
  </dataFields>
  <formats count="50">
    <format dxfId="2604">
      <pivotArea collapsedLevelsAreSubtotals="1" fieldPosition="0">
        <references count="1">
          <reference field="3" count="0"/>
        </references>
      </pivotArea>
    </format>
    <format dxfId="2603">
      <pivotArea collapsedLevelsAreSubtotals="1" fieldPosition="0">
        <references count="1">
          <reference field="3" count="1">
            <x v="10"/>
          </reference>
        </references>
      </pivotArea>
    </format>
    <format dxfId="2602">
      <pivotArea collapsedLevelsAreSubtotals="1" fieldPosition="0">
        <references count="1">
          <reference field="3" count="1">
            <x v="15"/>
          </reference>
        </references>
      </pivotArea>
    </format>
    <format dxfId="2601">
      <pivotArea collapsedLevelsAreSubtotals="1" fieldPosition="0">
        <references count="1">
          <reference field="3" count="1">
            <x v="13"/>
          </reference>
        </references>
      </pivotArea>
    </format>
    <format dxfId="2600">
      <pivotArea collapsedLevelsAreSubtotals="1" fieldPosition="0">
        <references count="1">
          <reference field="3" count="1">
            <x v="0"/>
          </reference>
        </references>
      </pivotArea>
    </format>
    <format dxfId="2599">
      <pivotArea collapsedLevelsAreSubtotals="1" fieldPosition="0">
        <references count="1">
          <reference field="3" count="1">
            <x v="8"/>
          </reference>
        </references>
      </pivotArea>
    </format>
    <format dxfId="2598">
      <pivotArea field="3" type="button" dataOnly="0" labelOnly="1" outline="0" axis="axisRow" fieldPosition="0"/>
    </format>
    <format dxfId="25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96">
      <pivotArea field="3" type="button" dataOnly="0" labelOnly="1" outline="0" axis="axisRow" fieldPosition="0"/>
    </format>
    <format dxfId="25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94">
      <pivotArea collapsedLevelsAreSubtotals="1" fieldPosition="0">
        <references count="1">
          <reference field="3" count="1">
            <x v="15"/>
          </reference>
        </references>
      </pivotArea>
    </format>
    <format dxfId="2593">
      <pivotArea dataOnly="0" labelOnly="1" fieldPosition="0">
        <references count="1">
          <reference field="3" count="1">
            <x v="15"/>
          </reference>
        </references>
      </pivotArea>
    </format>
    <format dxfId="2592">
      <pivotArea collapsedLevelsAreSubtotals="1" fieldPosition="0">
        <references count="1">
          <reference field="3" count="1">
            <x v="0"/>
          </reference>
        </references>
      </pivotArea>
    </format>
    <format dxfId="2591">
      <pivotArea dataOnly="0" labelOnly="1" fieldPosition="0">
        <references count="1">
          <reference field="3" count="1">
            <x v="0"/>
          </reference>
        </references>
      </pivotArea>
    </format>
    <format dxfId="2590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89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88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587">
      <pivotArea dataOnly="0" grandRow="1" axis="axisRow" fieldPosition="0"/>
    </format>
    <format dxfId="2586">
      <pivotArea grandRow="1" outline="0" collapsedLevelsAreSubtotals="1" fieldPosition="0"/>
    </format>
    <format dxfId="2585">
      <pivotArea dataOnly="0" labelOnly="1" grandRow="1" outline="0" fieldPosition="0"/>
    </format>
    <format dxfId="2584">
      <pivotArea grandRow="1" outline="0" collapsedLevelsAreSubtotals="1" fieldPosition="0"/>
    </format>
    <format dxfId="2583">
      <pivotArea dataOnly="0" labelOnly="1" grandRow="1" outline="0" fieldPosition="0"/>
    </format>
    <format dxfId="2582">
      <pivotArea type="all" dataOnly="0" outline="0" fieldPosition="0"/>
    </format>
    <format dxfId="2581">
      <pivotArea outline="0" collapsedLevelsAreSubtotals="1" fieldPosition="0"/>
    </format>
    <format dxfId="2580">
      <pivotArea dataOnly="0" labelOnly="1" fieldPosition="0">
        <references count="1">
          <reference field="3" count="5">
            <x v="0"/>
            <x v="8"/>
            <x v="10"/>
            <x v="13"/>
            <x v="15"/>
          </reference>
        </references>
      </pivotArea>
    </format>
    <format dxfId="2579">
      <pivotArea dataOnly="0" labelOnly="1" grandRow="1" outline="0" fieldPosition="0"/>
    </format>
    <format dxfId="2578">
      <pivotArea field="3" type="button" dataOnly="0" labelOnly="1" outline="0" axis="axisRow" fieldPosition="0"/>
    </format>
    <format dxfId="25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76">
      <pivotArea collapsedLevelsAreSubtotals="1" fieldPosition="0">
        <references count="1">
          <reference field="3" count="1">
            <x v="15"/>
          </reference>
        </references>
      </pivotArea>
    </format>
    <format dxfId="2575">
      <pivotArea dataOnly="0" labelOnly="1" fieldPosition="0">
        <references count="1">
          <reference field="3" count="1">
            <x v="15"/>
          </reference>
        </references>
      </pivotArea>
    </format>
    <format dxfId="2574">
      <pivotArea dataOnly="0" labelOnly="1" fieldPosition="0">
        <references count="1">
          <reference field="3" count="1">
            <x v="0"/>
          </reference>
        </references>
      </pivotArea>
    </format>
    <format dxfId="2573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2572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2571">
      <pivotArea collapsedLevelsAreSubtotals="1" fieldPosition="0">
        <references count="2">
          <reference field="4294967294" count="1" selected="0">
            <x v="2"/>
          </reference>
          <reference field="3" count="1">
            <x v="0"/>
          </reference>
        </references>
      </pivotArea>
    </format>
    <format dxfId="2570">
      <pivotArea type="all" dataOnly="0" outline="0" fieldPosition="0"/>
    </format>
    <format dxfId="2569">
      <pivotArea outline="0" collapsedLevelsAreSubtotals="1" fieldPosition="0"/>
    </format>
    <format dxfId="2568">
      <pivotArea field="3" type="button" dataOnly="0" labelOnly="1" outline="0" axis="axisRow" fieldPosition="0"/>
    </format>
    <format dxfId="2567">
      <pivotArea dataOnly="0" labelOnly="1" fieldPosition="0">
        <references count="1">
          <reference field="3" count="5">
            <x v="0"/>
            <x v="8"/>
            <x v="10"/>
            <x v="13"/>
            <x v="15"/>
          </reference>
        </references>
      </pivotArea>
    </format>
    <format dxfId="2566">
      <pivotArea dataOnly="0" labelOnly="1" grandRow="1" outline="0" fieldPosition="0"/>
    </format>
    <format dxfId="25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64">
      <pivotArea type="all" dataOnly="0" outline="0" fieldPosition="0"/>
    </format>
    <format dxfId="2563">
      <pivotArea outline="0" collapsedLevelsAreSubtotals="1" fieldPosition="0"/>
    </format>
    <format dxfId="2562">
      <pivotArea field="3" type="button" dataOnly="0" labelOnly="1" outline="0" axis="axisRow" fieldPosition="0"/>
    </format>
    <format dxfId="2561">
      <pivotArea dataOnly="0" labelOnly="1" fieldPosition="0">
        <references count="1">
          <reference field="3" count="5">
            <x v="0"/>
            <x v="8"/>
            <x v="10"/>
            <x v="13"/>
            <x v="15"/>
          </reference>
        </references>
      </pivotArea>
    </format>
    <format dxfId="2560">
      <pivotArea dataOnly="0" labelOnly="1" grandRow="1" outline="0" fieldPosition="0"/>
    </format>
    <format dxfId="25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58">
      <pivotArea field="3" type="button" dataOnly="0" labelOnly="1" outline="0" axis="axisRow" fieldPosition="0"/>
    </format>
    <format dxfId="25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56">
      <pivotArea field="3" type="button" dataOnly="0" labelOnly="1" outline="0" axis="axisRow" fieldPosition="0"/>
    </format>
    <format dxfId="25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E578F-5259-7041-AACE-99FD540F4FA0}" name="TablaDiabetesBN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5:H6" firstHeaderRow="1" firstDataRow="1" firstDataCol="0" rowPageCount="1" colPageCount="1"/>
  <pivotFields count="23"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dataField="1" numFmtI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numFmtId="3" showAll="0"/>
    <pivotField numFmtId="164" showAll="0"/>
    <pivotField showAll="0"/>
    <pivotField showAll="0"/>
    <pivotField showAll="0"/>
  </pivotFields>
  <rowItems count="1">
    <i/>
  </rowItems>
  <colItems count="1">
    <i/>
  </colItems>
  <pageFields count="1">
    <pageField fld="16" hier="-1"/>
  </pageFields>
  <dataFields count="1">
    <dataField name="%diabetes" fld="14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DF5C8-5AA0-D348-A2D1-BDB4362FD530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omunidad Autónoma">
  <location ref="B29:E35" firstHeaderRow="0" firstDataRow="1" firstDataCol="1"/>
  <pivotFields count="23">
    <pivotField showAll="0"/>
    <pivotField dataField="1" showAll="0"/>
    <pivotField showAll="0">
      <items count="3">
        <item x="0"/>
        <item x="1"/>
        <item t="default"/>
      </items>
    </pivotField>
    <pivotField axis="axisRow" showAll="0" measureFilter="1" sortType="descending">
      <items count="24">
        <item x="0"/>
        <item x="10"/>
        <item x="17"/>
        <item m="1" x="22"/>
        <item m="1" x="20"/>
        <item x="8"/>
        <item x="12"/>
        <item x="6"/>
        <item x="3"/>
        <item x="2"/>
        <item x="18"/>
        <item x="5"/>
        <item x="9"/>
        <item x="15"/>
        <item x="1"/>
        <item x="4"/>
        <item x="13"/>
        <item m="1" x="19"/>
        <item x="14"/>
        <item m="1" x="21"/>
        <item x="16"/>
        <item x="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multipleItemSelectionAllowed="1" showAll="0">
      <items count="5">
        <item x="2"/>
        <item x="0"/>
        <item x="1"/>
        <item x="3"/>
        <item t="default"/>
      </items>
    </pivotField>
    <pivotField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showAll="0"/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  <pivotField numFmtId="2" showAll="0"/>
    <pivotField showAll="0"/>
    <pivotField numFmtId="1" showAll="0"/>
    <pivotField showAll="0"/>
    <pivotField showAll="0"/>
    <pivotField dataField="1" showAll="0"/>
    <pivotField numFmtId="3" showAll="0"/>
    <pivotField numFmtId="164" showAll="0"/>
    <pivotField showAll="0"/>
    <pivotField showAll="0"/>
    <pivotField showAll="0"/>
  </pivotFields>
  <rowFields count="1">
    <field x="3"/>
  </rowFields>
  <rowItems count="6">
    <i>
      <x v="10"/>
    </i>
    <i>
      <x v="15"/>
    </i>
    <i>
      <x v="13"/>
    </i>
    <i>
      <x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IMC" fld="10" subtotal="average" baseField="0" baseItem="0"/>
    <dataField name="Promedio de Edad" fld="1" subtotal="average" baseField="0" baseItem="0"/>
    <dataField name="Promedio de Colesterol_Total" fld="17" subtotal="average" baseField="0" baseItem="0"/>
  </dataFields>
  <formats count="22">
    <format dxfId="2637">
      <pivotArea collapsedLevelsAreSubtotals="1" fieldPosition="0">
        <references count="1">
          <reference field="3" count="0"/>
        </references>
      </pivotArea>
    </format>
    <format dxfId="2636">
      <pivotArea collapsedLevelsAreSubtotals="1" fieldPosition="0">
        <references count="1">
          <reference field="3" count="1">
            <x v="10"/>
          </reference>
        </references>
      </pivotArea>
    </format>
    <format dxfId="2635">
      <pivotArea collapsedLevelsAreSubtotals="1" fieldPosition="0">
        <references count="1">
          <reference field="3" count="1">
            <x v="15"/>
          </reference>
        </references>
      </pivotArea>
    </format>
    <format dxfId="2634">
      <pivotArea collapsedLevelsAreSubtotals="1" fieldPosition="0">
        <references count="1">
          <reference field="3" count="1">
            <x v="13"/>
          </reference>
        </references>
      </pivotArea>
    </format>
    <format dxfId="2633">
      <pivotArea collapsedLevelsAreSubtotals="1" fieldPosition="0">
        <references count="1">
          <reference field="3" count="1">
            <x v="0"/>
          </reference>
        </references>
      </pivotArea>
    </format>
    <format dxfId="2632">
      <pivotArea collapsedLevelsAreSubtotals="1" fieldPosition="0">
        <references count="1">
          <reference field="3" count="1">
            <x v="8"/>
          </reference>
        </references>
      </pivotArea>
    </format>
    <format dxfId="2631">
      <pivotArea field="3" type="button" dataOnly="0" labelOnly="1" outline="0" axis="axisRow" fieldPosition="0"/>
    </format>
    <format dxfId="26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29">
      <pivotArea field="3" type="button" dataOnly="0" labelOnly="1" outline="0" axis="axisRow" fieldPosition="0"/>
    </format>
    <format dxfId="26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27">
      <pivotArea collapsedLevelsAreSubtotals="1" fieldPosition="0">
        <references count="1">
          <reference field="3" count="1">
            <x v="15"/>
          </reference>
        </references>
      </pivotArea>
    </format>
    <format dxfId="2626">
      <pivotArea dataOnly="0" labelOnly="1" fieldPosition="0">
        <references count="1">
          <reference field="3" count="1">
            <x v="15"/>
          </reference>
        </references>
      </pivotArea>
    </format>
    <format dxfId="2625">
      <pivotArea collapsedLevelsAreSubtotals="1" fieldPosition="0">
        <references count="1">
          <reference field="3" count="1">
            <x v="0"/>
          </reference>
        </references>
      </pivotArea>
    </format>
    <format dxfId="2624">
      <pivotArea dataOnly="0" labelOnly="1" fieldPosition="0">
        <references count="1">
          <reference field="3" count="1">
            <x v="0"/>
          </reference>
        </references>
      </pivotArea>
    </format>
    <format dxfId="2623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622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621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620">
      <pivotArea dataOnly="0" grandRow="1" axis="axisRow" fieldPosition="0"/>
    </format>
    <format dxfId="2619">
      <pivotArea grandRow="1" outline="0" collapsedLevelsAreSubtotals="1" fieldPosition="0"/>
    </format>
    <format dxfId="2618">
      <pivotArea dataOnly="0" labelOnly="1" grandRow="1" outline="0" fieldPosition="0"/>
    </format>
    <format dxfId="2617">
      <pivotArea grandRow="1" outline="0" collapsedLevelsAreSubtotals="1" fieldPosition="0"/>
    </format>
    <format dxfId="2616">
      <pivotArea dataOnly="0" labelOnly="1" grandRow="1" outline="0" fieldPosition="0"/>
    </format>
  </formats>
  <chartFormats count="1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DC07C-83E6-BD4A-B68D-6CB2D7C44D4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s">
  <location ref="N10:Q16" firstHeaderRow="0" firstDataRow="1" firstDataCol="1"/>
  <pivotFields count="18">
    <pivotField showAll="0"/>
    <pivotField numFmtId="4" showAl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21">
        <item x="10"/>
        <item x="6"/>
        <item x="18"/>
        <item x="17"/>
        <item x="19"/>
        <item x="1"/>
        <item x="11"/>
        <item x="0"/>
        <item x="13"/>
        <item x="4"/>
        <item x="3"/>
        <item x="15"/>
        <item x="14"/>
        <item x="12"/>
        <item x="16"/>
        <item x="2"/>
        <item x="7"/>
        <item x="5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numFmtId="4" showAll="0"/>
    <pivotField dataField="1" numFmtId="4" showAll="0"/>
    <pivotField showAll="0"/>
    <pivotField showAll="0"/>
    <pivotField showAll="0"/>
    <pivotField numFmtId="4" showAll="0"/>
    <pivotField numFmtId="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 v="13"/>
    </i>
    <i>
      <x v="4"/>
    </i>
    <i>
      <x v="10"/>
    </i>
    <i>
      <x v="1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." fld="8" subtotal="average" baseField="0" baseItem="0" numFmtId="165"/>
    <dataField name="Cantidad." fld="8" baseField="0" baseItem="0" numFmtId="165"/>
    <dataField name="Precio Total." fld="10" baseField="0" baseItem="0" numFmtId="166"/>
  </dataFields>
  <formats count="8">
    <format dxfId="264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644">
      <pivotArea collapsedLevelsAreSubtotals="1" fieldPosition="0">
        <references count="2">
          <reference field="4294967294" count="1" selected="0">
            <x v="1"/>
          </reference>
          <reference field="7" count="0"/>
        </references>
      </pivotArea>
    </format>
    <format dxfId="2643">
      <pivotArea field="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642">
      <pivotArea field="7" type="button" dataOnly="0" labelOnly="1" outline="0" axis="axisRow" fieldPosition="0"/>
    </format>
    <format dxfId="26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40">
      <pivotArea field="7" type="button" dataOnly="0" labelOnly="1" outline="0" axis="axisRow" fieldPosition="0"/>
    </format>
    <format dxfId="26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6" showRowHeaders="1" showColHeaders="1" showRowStripes="0" showColStripes="0" showLastColumn="1"/>
  <filters count="1">
    <filter fld="7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BEF32B8B-8968-374E-85B4-F3F567A4057D}" sourceName="Sexo">
  <pivotTables>
    <pivotTable tabId="5" name="Quesitopeligroso"/>
    <pivotTable tabId="5" name="IMC_MedioBN"/>
    <pivotTable tabId="5" name="PacientesBN"/>
    <pivotTable tabId="5" name="RiesgoBN"/>
    <pivotTable tabId="5" name="MapaRiesgo"/>
    <pivotTable tabId="5" name="IMC/Comunidad"/>
    <pivotTable tabId="7" name="TablaDinámica5"/>
    <pivotTable tabId="5" name="TablaDinámica11"/>
    <pivotTable tabId="5" name="DatosAñoRegistro"/>
    <pivotTable tabId="5" name="TablaDinámica2"/>
    <pivotTable tabId="5" name="PesoSobrepeso"/>
  </pivotTables>
  <data>
    <tabular pivotCacheId="1045412499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mo_Edad" xr10:uid="{CD85DDD7-46D2-D147-AF5A-5378BAA4975F}" sourceName="Tramo_Edad">
  <pivotTables>
    <pivotTable tabId="5" name="IMC_MedioBN"/>
    <pivotTable tabId="5" name="PacientesBN"/>
    <pivotTable tabId="5" name="Quesitopeligroso"/>
    <pivotTable tabId="5" name="MapaRiesgo"/>
    <pivotTable tabId="5" name="RiesgoBN"/>
    <pivotTable tabId="5" name="TablaDiabetesBN"/>
    <pivotTable tabId="5" name="IMC/Comunidad"/>
    <pivotTable tabId="7" name="TablaDinámica5"/>
    <pivotTable tabId="5" name="TablaDinámica11"/>
    <pivotTable tabId="5" name="DatosAñoRegistro"/>
    <pivotTable tabId="5" name="TablaDinámica2"/>
    <pivotTable tabId="5" name="PesoSobrepeso"/>
  </pivotTables>
  <data>
    <tabular pivotCacheId="1045412499">
      <items count="4">
        <i x="2" s="1"/>
        <i x="1" s="1"/>
        <i x="0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mo_Alcohol" xr10:uid="{9350094E-DA1F-6144-8A34-04947807D798}" sourceName="Consumo_Alcohol">
  <pivotTables>
    <pivotTable tabId="5" name="IMC_MedioBN"/>
    <pivotTable tabId="5" name="PacientesBN"/>
    <pivotTable tabId="5" name="Quesitopeligroso"/>
    <pivotTable tabId="5" name="RiesgoBN"/>
    <pivotTable tabId="5" name="TablaDiabetesBN"/>
    <pivotTable tabId="5" name="IMC/Comunidad"/>
    <pivotTable tabId="5" name="TablaDinámica2"/>
  </pivotTables>
  <data>
    <tabular pivotCacheId="1045412499">
      <items count="4">
        <i x="2" s="1"/>
        <i x="1" s="1"/>
        <i x="0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tividad_Fisica" xr10:uid="{209C90AC-4C69-864C-BF00-6366E554C73B}" sourceName="Actividad_Fisica">
  <pivotTables>
    <pivotTable tabId="5" name="IMC_MedioBN"/>
    <pivotTable tabId="5" name="PacientesBN"/>
    <pivotTable tabId="5" name="Quesitopeligroso"/>
    <pivotTable tabId="5" name="RiesgoBN"/>
    <pivotTable tabId="5" name="TablaDiabetesBN"/>
    <pivotTable tabId="5" name="IMC/Comunidad"/>
    <pivotTable tabId="5" name="TablaDinámica2"/>
  </pivotTables>
  <data>
    <tabular pivotCacheId="1045412499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750D1C9A-31CD-4049-9CF2-9723286AD56E}" cache="SegmentaciónDeDatos_Sexo" caption="Sexo" columnCount="2" style="SlicerStyleDark1" rowHeight="251883"/>
  <slicer name="Tramo_Edad" xr10:uid="{0E67C52F-2E72-5740-A7D5-DEA6B20070AD}" cache="SegmentaciónDeDatos_Tramo_Edad" caption="Tramo_Edad" style="SlicerStyleDark1" rowHeight="251883"/>
  <slicer name="Consumo_Alcohol" xr10:uid="{AD2920B8-4C7C-BF4D-B883-C716EEC3F6B7}" cache="SegmentaciónDeDatos_Consumo_Alcohol" caption="Consumo_Alcohol" style="SlicerStyleDark1" rowHeight="251883"/>
  <slicer name="Actividad_Fisica" xr10:uid="{55286A9A-32C4-5F4C-B4CF-7BF9904AFE51}" cache="SegmentaciónDeDatos_Actividad_Fisica" caption="Actividad_Fisica" style="SlicerStyleDark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78A4B2-9A2A-1A4F-B3D4-6707FD45A072}" name="TablaDatos" displayName="TablaDatos" ref="A1:W7977" totalsRowShown="0">
  <autoFilter ref="A1:W7977" xr:uid="{383E272C-AD6E-CC4D-9044-E86DF21CFD9A}"/>
  <sortState xmlns:xlrd2="http://schemas.microsoft.com/office/spreadsheetml/2017/richdata2" ref="A2:W7977">
    <sortCondition ref="N1:N7977"/>
  </sortState>
  <tableColumns count="23">
    <tableColumn id="1" xr3:uid="{49C4B90F-0006-9C4B-BF20-A191DAE47579}" name="Año_Registro"/>
    <tableColumn id="2" xr3:uid="{995DE339-20EF-9D4F-9AAC-03B3F22B9207}" name="Edad"/>
    <tableColumn id="3" xr3:uid="{AFDECB2B-0EA0-C146-8134-D051BB9A1BF8}" name="Sexo"/>
    <tableColumn id="4" xr3:uid="{8B782FA4-209B-724C-817F-C650D5B45A41}" name="Comunidad_Autonoma"/>
    <tableColumn id="5" xr3:uid="{8D8874F8-BF50-7A42-A1F0-D1E7FF21A257}" name="Riesgo_Cardiovascular"/>
    <tableColumn id="6" xr3:uid="{7F9F8E60-E037-5547-8A92-F5A3D39EB7FA}" name="Actividad_Fisica"/>
    <tableColumn id="7" xr3:uid="{0D4B28B9-6060-5C48-90B2-DDEE5A6CF931}" name="Tramo_Edad"/>
    <tableColumn id="8" xr3:uid="{FB0ACEBB-A3CC-4B41-A117-4EA90207ADE6}" name="Ingresos_Anuales" dataDxfId="2615"/>
    <tableColumn id="9" xr3:uid="{1DB87E2F-7B20-874E-B437-7103654ED424}" name="Nivel_Estres"/>
    <tableColumn id="10" xr3:uid="{0BA50EAE-6933-0945-BC20-A044655D0F88}" name="Consumo_Alcohol"/>
    <tableColumn id="20" xr3:uid="{0E994E5A-8233-164E-9CC8-4D521A117A51}" name="IMC" dataDxfId="2614">
      <calculatedColumnFormula>IF(TablaDatos[[#This Row],[IMC2]]&gt;10,TablaDatos[[#This Row],[IMC2]],IF(TablaDatos[[#This Row],[IMC2]]&lt;1, TablaDatos[[#This Row],[IMC2]]*100,IF(TablaDatos[[#This Row],[IMC2]]&lt;0.1,TablaDatos[[#This Row],[IMC2]]*1000,TablaDatos[[#This Row],[IMC2]]*10)))</calculatedColumnFormula>
    </tableColumn>
    <tableColumn id="17" xr3:uid="{A57E7267-B7CA-564A-88D4-1D55002AA654}" name="IMC2" dataDxfId="2613">
      <calculatedColumnFormula>TablaDatos[[#This Row],[IMC_raw]]/1000000000000000</calculatedColumnFormula>
    </tableColumn>
    <tableColumn id="11" xr3:uid="{7A36FC51-9DB4-F147-85D1-B9A1B4251AF7}" name="IMC_raw" dataDxfId="2612"/>
    <tableColumn id="23" xr3:uid="{8BC6C722-3D4C-DA40-ADD3-8DC55E4E73C2}" name="Peso" dataDxfId="2611">
      <calculatedColumnFormula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calculatedColumnFormula>
    </tableColumn>
    <tableColumn id="22" xr3:uid="{4B5AD42C-8435-6D46-A1EF-C1909FA9B323}" name="Id" dataDxfId="2610">
      <calculatedColumnFormula>O1+1</calculatedColumnFormula>
    </tableColumn>
    <tableColumn id="18" xr3:uid="{1035441D-2AFF-174C-9737-AD4058420988}" name="Diabetes_2" dataDxfId="2609">
      <calculatedColumnFormula>IF(TablaDatos[[#This Row],[Diabetes]]=0,"No","Si")</calculatedColumnFormula>
    </tableColumn>
    <tableColumn id="12" xr3:uid="{42B83EA1-437E-5444-B6A8-E4ABCE9AEB33}" name="Diabetes"/>
    <tableColumn id="19" xr3:uid="{8DAAD8D0-EAE7-F14F-A54B-FC2B18814CEA}" name="Colesterol_Total" dataDxfId="2608">
      <calculatedColumnFormula>TablaDatos[[#This Row],[Aux2]]/10000000000000</calculatedColumnFormula>
    </tableColumn>
    <tableColumn id="13" xr3:uid="{3806315F-9E02-CD4A-BBDB-CCFD2F7A2981}" name="Aux2" dataDxfId="2607"/>
    <tableColumn id="21" xr3:uid="{65A02F07-E765-4B4B-B302-A421F0814A37}" name="Trigliceridos" dataDxfId="2606">
      <calculatedColumnFormula>TablaDatos[[#This Row],[Aux3]]/100000000000000</calculatedColumnFormula>
    </tableColumn>
    <tableColumn id="14" xr3:uid="{4A298BE7-1EBB-5C47-A169-060552B6F7B9}" name="Aux3" dataDxfId="2605"/>
    <tableColumn id="15" xr3:uid="{C581BF0C-AC9A-0340-A528-25527B029350}" name="PAS"/>
    <tableColumn id="16" xr3:uid="{9F2749F0-4819-FC4A-8A5F-E3D9F243D788}" name="P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272C-AD6E-CC4D-9044-E86DF21CFD9A}">
  <sheetPr>
    <tabColor theme="4" tint="0.79998168889431442"/>
  </sheetPr>
  <dimension ref="A1:W7977"/>
  <sheetViews>
    <sheetView zoomScale="89" workbookViewId="0">
      <selection activeCell="N5" sqref="N5"/>
    </sheetView>
  </sheetViews>
  <sheetFormatPr baseColWidth="10" defaultRowHeight="16"/>
  <cols>
    <col min="1" max="1" width="14.5" customWidth="1"/>
    <col min="2" max="2" width="7.5" customWidth="1"/>
    <col min="3" max="3" width="7.6640625" bestFit="1" customWidth="1"/>
    <col min="4" max="4" width="22.33203125" customWidth="1"/>
    <col min="5" max="5" width="22.5" customWidth="1"/>
    <col min="6" max="6" width="17" customWidth="1"/>
    <col min="7" max="7" width="13.5" customWidth="1"/>
    <col min="8" max="8" width="18.1640625" style="3" customWidth="1"/>
    <col min="9" max="9" width="13.83203125" customWidth="1"/>
    <col min="10" max="10" width="18.5" customWidth="1"/>
    <col min="11" max="11" width="13.6640625" bestFit="1" customWidth="1"/>
    <col min="12" max="12" width="13.6640625" hidden="1" customWidth="1"/>
    <col min="13" max="13" width="23.33203125" hidden="1" customWidth="1"/>
    <col min="14" max="14" width="23.1640625" customWidth="1"/>
    <col min="15" max="15" width="5.33203125" style="13" customWidth="1"/>
    <col min="16" max="16" width="11" customWidth="1"/>
    <col min="17" max="17" width="14.6640625" customWidth="1"/>
    <col min="18" max="18" width="20.83203125" hidden="1" customWidth="1"/>
    <col min="19" max="19" width="28.5" style="7" hidden="1" customWidth="1"/>
    <col min="20" max="20" width="17" customWidth="1"/>
    <col min="21" max="21" width="24" hidden="1" customWidth="1"/>
    <col min="22" max="22" width="7.16406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4" t="s">
        <v>49</v>
      </c>
      <c r="M1" s="2" t="s">
        <v>45</v>
      </c>
      <c r="N1" s="2" t="s">
        <v>50</v>
      </c>
      <c r="O1" s="13" t="s">
        <v>61</v>
      </c>
      <c r="P1" s="2" t="s">
        <v>48</v>
      </c>
      <c r="Q1" t="s">
        <v>11</v>
      </c>
      <c r="R1" t="s">
        <v>12</v>
      </c>
      <c r="S1" t="s">
        <v>46</v>
      </c>
      <c r="T1" t="s">
        <v>13</v>
      </c>
      <c r="U1" t="s">
        <v>47</v>
      </c>
      <c r="V1" t="s">
        <v>14</v>
      </c>
      <c r="W1" t="s">
        <v>15</v>
      </c>
    </row>
    <row r="2" spans="1:23">
      <c r="A2">
        <v>2012</v>
      </c>
      <c r="B2">
        <v>56</v>
      </c>
      <c r="C2" t="s">
        <v>16</v>
      </c>
      <c r="D2" t="s">
        <v>29</v>
      </c>
      <c r="E2" t="s">
        <v>31</v>
      </c>
      <c r="F2" t="s">
        <v>19</v>
      </c>
      <c r="G2" t="s">
        <v>28</v>
      </c>
      <c r="H2" s="3">
        <v>15774.54</v>
      </c>
      <c r="I2" t="s">
        <v>21</v>
      </c>
      <c r="J2" t="s">
        <v>19</v>
      </c>
      <c r="K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15.8313343264445</v>
      </c>
      <c r="L2" s="6">
        <f>TablaDatos[[#This Row],[IMC_raw]]/1000000000000000</f>
        <v>15.8313343264445</v>
      </c>
      <c r="M2" s="2">
        <v>1.58313343264445E+16</v>
      </c>
      <c r="N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Bajo Peso</v>
      </c>
      <c r="O2" s="13">
        <v>1</v>
      </c>
      <c r="P2" s="2" t="str">
        <f>IF(TablaDatos[[#This Row],[Diabetes]]=0,"No","Si")</f>
        <v>No</v>
      </c>
      <c r="Q2">
        <v>0</v>
      </c>
      <c r="R2">
        <f>TablaDatos[[#This Row],[Aux2]]/10000000000000</f>
        <v>1927.89845596644</v>
      </c>
      <c r="S2" s="1">
        <v>1.92789845596644E+16</v>
      </c>
      <c r="T2" s="7">
        <f>TablaDatos[[#This Row],[Aux3]]/100000000000000</f>
        <v>232.98489068174999</v>
      </c>
      <c r="U2" s="1">
        <v>2.3298489068175E+16</v>
      </c>
      <c r="V2">
        <v>159.1</v>
      </c>
      <c r="W2">
        <v>94.3</v>
      </c>
    </row>
    <row r="3" spans="1:23">
      <c r="A3">
        <v>2013</v>
      </c>
      <c r="B3">
        <v>47</v>
      </c>
      <c r="C3" t="s">
        <v>23</v>
      </c>
      <c r="D3" t="s">
        <v>30</v>
      </c>
      <c r="E3" t="s">
        <v>18</v>
      </c>
      <c r="F3" t="s">
        <v>40</v>
      </c>
      <c r="G3" t="s">
        <v>20</v>
      </c>
      <c r="H3" s="3">
        <v>29219.16</v>
      </c>
      <c r="I3" t="s">
        <v>19</v>
      </c>
      <c r="J3" t="s">
        <v>18</v>
      </c>
      <c r="K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17.004354863337401</v>
      </c>
      <c r="L3" s="6">
        <f>TablaDatos[[#This Row],[IMC_raw]]/1000000000000000</f>
        <v>17.004354863337401</v>
      </c>
      <c r="M3" s="2">
        <v>1.70043548633374E+16</v>
      </c>
      <c r="N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Bajo Peso</v>
      </c>
      <c r="O3" s="13">
        <f t="shared" ref="O3:O65" si="0">O2+1</f>
        <v>2</v>
      </c>
      <c r="P3" s="2" t="str">
        <f>IF(TablaDatos[[#This Row],[Diabetes]]=0,"No","Si")</f>
        <v>No</v>
      </c>
      <c r="Q3">
        <v>0</v>
      </c>
      <c r="R3">
        <f>TablaDatos[[#This Row],[Aux2]]/10000000000000</f>
        <v>181.17039460186899</v>
      </c>
      <c r="S3" s="1">
        <v>1811703946018690</v>
      </c>
      <c r="T3" s="7">
        <f>TablaDatos[[#This Row],[Aux3]]/100000000000000</f>
        <v>184.76205367701999</v>
      </c>
      <c r="U3" s="1">
        <v>1.8476205367702E+16</v>
      </c>
      <c r="V3">
        <v>132.9</v>
      </c>
      <c r="W3">
        <v>82.6</v>
      </c>
    </row>
    <row r="4" spans="1:23">
      <c r="A4">
        <v>2016</v>
      </c>
      <c r="B4">
        <v>50</v>
      </c>
      <c r="C4" t="s">
        <v>16</v>
      </c>
      <c r="D4" t="s">
        <v>17</v>
      </c>
      <c r="E4" t="s">
        <v>18</v>
      </c>
      <c r="F4" t="s">
        <v>35</v>
      </c>
      <c r="G4" t="s">
        <v>20</v>
      </c>
      <c r="H4" s="3">
        <v>39915.65</v>
      </c>
      <c r="I4" t="s">
        <v>19</v>
      </c>
      <c r="J4" t="s">
        <v>18</v>
      </c>
      <c r="K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17.296614249488002</v>
      </c>
      <c r="L4" s="6">
        <f>TablaDatos[[#This Row],[IMC_raw]]/1000000000000000</f>
        <v>1.7296614249488</v>
      </c>
      <c r="M4" s="2">
        <v>1729661424948800</v>
      </c>
      <c r="N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Bajo Peso</v>
      </c>
      <c r="O4" s="13">
        <f t="shared" si="0"/>
        <v>3</v>
      </c>
      <c r="P4" s="2" t="str">
        <f>IF(TablaDatos[[#This Row],[Diabetes]]=0,"No","Si")</f>
        <v>No</v>
      </c>
      <c r="Q4">
        <v>0</v>
      </c>
      <c r="R4">
        <f>TablaDatos[[#This Row],[Aux2]]/10000000000000</f>
        <v>1789.3277604298601</v>
      </c>
      <c r="S4" s="1">
        <v>1.78932776042986E+16</v>
      </c>
      <c r="T4" s="7">
        <f>TablaDatos[[#This Row],[Aux3]]/100000000000000</f>
        <v>14.899063968750999</v>
      </c>
      <c r="U4" s="1">
        <v>1489906396875100</v>
      </c>
      <c r="V4">
        <v>136</v>
      </c>
      <c r="W4">
        <v>83.6</v>
      </c>
    </row>
    <row r="5" spans="1:23">
      <c r="A5">
        <v>2018</v>
      </c>
      <c r="B5">
        <v>54</v>
      </c>
      <c r="C5" t="s">
        <v>23</v>
      </c>
      <c r="D5" t="s">
        <v>17</v>
      </c>
      <c r="E5" t="s">
        <v>18</v>
      </c>
      <c r="F5" t="s">
        <v>24</v>
      </c>
      <c r="G5" t="s">
        <v>20</v>
      </c>
      <c r="H5" s="3">
        <v>35828.92</v>
      </c>
      <c r="I5" t="s">
        <v>21</v>
      </c>
      <c r="J5" t="s">
        <v>18</v>
      </c>
      <c r="K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16.799462710796199</v>
      </c>
      <c r="L5" s="5">
        <f>TablaDatos[[#This Row],[IMC_raw]]/1000000000000000</f>
        <v>16.799462710796199</v>
      </c>
      <c r="M5" s="2">
        <v>1.67994627107962E+16</v>
      </c>
      <c r="N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Bajo Peso</v>
      </c>
      <c r="O5" s="13">
        <f t="shared" si="0"/>
        <v>4</v>
      </c>
      <c r="P5" s="2" t="str">
        <f>IF(TablaDatos[[#This Row],[Diabetes]]=0,"No","Si")</f>
        <v>No</v>
      </c>
      <c r="Q5">
        <v>0</v>
      </c>
      <c r="R5">
        <f>TablaDatos[[#This Row],[Aux2]]/10000000000000</f>
        <v>177.098224007021</v>
      </c>
      <c r="S5" s="1">
        <v>1770982240070210</v>
      </c>
      <c r="T5" s="7">
        <f>TablaDatos[[#This Row],[Aux3]]/100000000000000</f>
        <v>227.60354319962599</v>
      </c>
      <c r="U5" s="1">
        <v>2.27603543199626E+16</v>
      </c>
      <c r="V5">
        <v>137.1</v>
      </c>
      <c r="W5">
        <v>76.7</v>
      </c>
    </row>
    <row r="6" spans="1:23">
      <c r="A6">
        <v>2019</v>
      </c>
      <c r="B6">
        <v>59</v>
      </c>
      <c r="C6" t="s">
        <v>23</v>
      </c>
      <c r="D6" t="s">
        <v>36</v>
      </c>
      <c r="E6" t="s">
        <v>18</v>
      </c>
      <c r="F6" t="s">
        <v>19</v>
      </c>
      <c r="G6" t="s">
        <v>28</v>
      </c>
      <c r="H6" s="3">
        <v>19472.509999999998</v>
      </c>
      <c r="I6" t="s">
        <v>21</v>
      </c>
      <c r="J6" t="s">
        <v>18</v>
      </c>
      <c r="K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17.946833893616699</v>
      </c>
      <c r="L6" s="5">
        <f>TablaDatos[[#This Row],[IMC_raw]]/1000000000000000</f>
        <v>17.946833893616699</v>
      </c>
      <c r="M6" s="2">
        <v>1.79468338936167E+16</v>
      </c>
      <c r="N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Bajo Peso</v>
      </c>
      <c r="O6" s="13">
        <f t="shared" si="0"/>
        <v>5</v>
      </c>
      <c r="P6" s="2" t="str">
        <f>IF(TablaDatos[[#This Row],[Diabetes]]=0,"No","Si")</f>
        <v>No</v>
      </c>
      <c r="Q6">
        <v>0</v>
      </c>
      <c r="R6">
        <f>TablaDatos[[#This Row],[Aux2]]/10000000000000</f>
        <v>190.064570885097</v>
      </c>
      <c r="S6" s="1">
        <v>1900645708850970</v>
      </c>
      <c r="T6" s="7">
        <f>TablaDatos[[#This Row],[Aux3]]/100000000000000</f>
        <v>20.483079927561899</v>
      </c>
      <c r="U6" s="1">
        <v>2048307992756190</v>
      </c>
      <c r="V6">
        <v>132.80000000000001</v>
      </c>
      <c r="W6">
        <v>88.2</v>
      </c>
    </row>
    <row r="7" spans="1:23">
      <c r="A7">
        <v>2019</v>
      </c>
      <c r="B7">
        <v>41</v>
      </c>
      <c r="C7" t="s">
        <v>23</v>
      </c>
      <c r="D7" t="s">
        <v>71</v>
      </c>
      <c r="E7" t="s">
        <v>18</v>
      </c>
      <c r="F7" t="s">
        <v>40</v>
      </c>
      <c r="G7" t="s">
        <v>39</v>
      </c>
      <c r="H7" s="3">
        <v>23969.08</v>
      </c>
      <c r="I7" t="s">
        <v>19</v>
      </c>
      <c r="J7" t="s">
        <v>21</v>
      </c>
      <c r="K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17.0759943272672</v>
      </c>
      <c r="L7" s="5">
        <f>TablaDatos[[#This Row],[IMC_raw]]/1000000000000000</f>
        <v>17.0759943272672</v>
      </c>
      <c r="M7" s="2">
        <v>1.70759943272672E+16</v>
      </c>
      <c r="N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Bajo Peso</v>
      </c>
      <c r="O7" s="13">
        <f t="shared" si="0"/>
        <v>6</v>
      </c>
      <c r="P7" s="2" t="str">
        <f>IF(TablaDatos[[#This Row],[Diabetes]]=0,"No","Si")</f>
        <v>No</v>
      </c>
      <c r="Q7">
        <v>0</v>
      </c>
      <c r="R7">
        <f>TablaDatos[[#This Row],[Aux2]]/10000000000000</f>
        <v>165.38452542918401</v>
      </c>
      <c r="S7" s="1">
        <v>1653845254291840</v>
      </c>
      <c r="T7" s="7">
        <f>TablaDatos[[#This Row],[Aux3]]/100000000000000</f>
        <v>167.50017554320999</v>
      </c>
      <c r="U7" s="1">
        <v>1.6750017554321E+16</v>
      </c>
      <c r="V7">
        <v>128.69999999999999</v>
      </c>
      <c r="W7">
        <v>83.7</v>
      </c>
    </row>
    <row r="8" spans="1:23">
      <c r="A8">
        <v>2010</v>
      </c>
      <c r="B8">
        <v>47</v>
      </c>
      <c r="C8" t="s">
        <v>23</v>
      </c>
      <c r="D8" t="s">
        <v>30</v>
      </c>
      <c r="E8" t="s">
        <v>18</v>
      </c>
      <c r="F8" t="s">
        <v>19</v>
      </c>
      <c r="G8" t="s">
        <v>20</v>
      </c>
      <c r="H8" s="3">
        <v>13390.2</v>
      </c>
      <c r="I8" t="s">
        <v>21</v>
      </c>
      <c r="J8" t="s">
        <v>19</v>
      </c>
      <c r="K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24.891484850711802</v>
      </c>
      <c r="L8" s="5">
        <f>TablaDatos[[#This Row],[IMC_raw]]/1000000000000000</f>
        <v>24.891484850711802</v>
      </c>
      <c r="M8" s="2">
        <v>2.48914848507118E+16</v>
      </c>
      <c r="N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" s="13">
        <f t="shared" si="0"/>
        <v>7</v>
      </c>
      <c r="P8" s="2" t="str">
        <f>IF(TablaDatos[[#This Row],[Diabetes]]=0,"No","Si")</f>
        <v>No</v>
      </c>
      <c r="Q8">
        <v>0</v>
      </c>
      <c r="R8">
        <f>TablaDatos[[#This Row],[Aux2]]/10000000000000</f>
        <v>202.46544169395</v>
      </c>
      <c r="S8" s="1">
        <v>2024654416939500</v>
      </c>
      <c r="T8" s="7">
        <f>TablaDatos[[#This Row],[Aux3]]/100000000000000</f>
        <v>23.670939123159599</v>
      </c>
      <c r="U8" s="1">
        <v>2367093912315960</v>
      </c>
      <c r="V8">
        <v>152.6</v>
      </c>
      <c r="W8">
        <v>86.3</v>
      </c>
    </row>
    <row r="9" spans="1:23">
      <c r="A9">
        <v>2010</v>
      </c>
      <c r="B9">
        <v>67</v>
      </c>
      <c r="C9" t="s">
        <v>23</v>
      </c>
      <c r="D9" t="s">
        <v>30</v>
      </c>
      <c r="E9" t="s">
        <v>21</v>
      </c>
      <c r="F9" t="s">
        <v>24</v>
      </c>
      <c r="G9" t="s">
        <v>25</v>
      </c>
      <c r="H9" s="3">
        <v>8745.15</v>
      </c>
      <c r="I9" t="s">
        <v>21</v>
      </c>
      <c r="J9" t="s">
        <v>18</v>
      </c>
      <c r="K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24.858634911666002</v>
      </c>
      <c r="L9" s="6">
        <f>TablaDatos[[#This Row],[IMC_raw]]/1000000000000000</f>
        <v>2.4858634911666</v>
      </c>
      <c r="M9" s="2">
        <v>2485863491166600</v>
      </c>
      <c r="N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" s="13">
        <f t="shared" si="0"/>
        <v>8</v>
      </c>
      <c r="P9" s="2" t="str">
        <f>IF(TablaDatos[[#This Row],[Diabetes]]=0,"No","Si")</f>
        <v>No</v>
      </c>
      <c r="Q9">
        <v>0</v>
      </c>
      <c r="R9">
        <f>TablaDatos[[#This Row],[Aux2]]/10000000000000</f>
        <v>219.01322300554199</v>
      </c>
      <c r="S9" s="1">
        <v>2190132230055420</v>
      </c>
      <c r="T9" s="7">
        <f>TablaDatos[[#This Row],[Aux3]]/100000000000000</f>
        <v>244.03638632300999</v>
      </c>
      <c r="U9" s="1">
        <v>2.4403638632301E+16</v>
      </c>
      <c r="V9">
        <v>156.9</v>
      </c>
      <c r="W9">
        <v>93.4</v>
      </c>
    </row>
    <row r="10" spans="1:23">
      <c r="A10">
        <v>2010</v>
      </c>
      <c r="B10">
        <v>63</v>
      </c>
      <c r="C10" t="s">
        <v>16</v>
      </c>
      <c r="D10" t="s">
        <v>73</v>
      </c>
      <c r="E10" t="s">
        <v>19</v>
      </c>
      <c r="F10" t="s">
        <v>19</v>
      </c>
      <c r="G10" t="s">
        <v>28</v>
      </c>
      <c r="H10" s="3">
        <v>14880.23</v>
      </c>
      <c r="I10" t="s">
        <v>21</v>
      </c>
      <c r="J10" t="s">
        <v>18</v>
      </c>
      <c r="K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24.839025385017099</v>
      </c>
      <c r="L10" s="5">
        <f>TablaDatos[[#This Row],[IMC_raw]]/1000000000000000</f>
        <v>24.839025385017099</v>
      </c>
      <c r="M10" s="2">
        <v>2.48390253850171E+16</v>
      </c>
      <c r="N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" s="13">
        <f t="shared" si="0"/>
        <v>9</v>
      </c>
      <c r="P10" s="2" t="str">
        <f>IF(TablaDatos[[#This Row],[Diabetes]]=0,"No","Si")</f>
        <v>No</v>
      </c>
      <c r="Q10">
        <v>0</v>
      </c>
      <c r="R10">
        <f>TablaDatos[[#This Row],[Aux2]]/10000000000000</f>
        <v>2239.4918289785301</v>
      </c>
      <c r="S10" s="1">
        <v>2.23949182897853E+16</v>
      </c>
      <c r="T10" s="7">
        <f>TablaDatos[[#This Row],[Aux3]]/100000000000000</f>
        <v>212.07083323464099</v>
      </c>
      <c r="U10" s="1">
        <v>2.12070833234641E+16</v>
      </c>
      <c r="V10">
        <v>149.19999999999999</v>
      </c>
      <c r="W10">
        <v>96.9</v>
      </c>
    </row>
    <row r="11" spans="1:23">
      <c r="A11">
        <v>2010</v>
      </c>
      <c r="B11">
        <v>46</v>
      </c>
      <c r="C11" t="s">
        <v>23</v>
      </c>
      <c r="D11" t="s">
        <v>73</v>
      </c>
      <c r="E11" t="s">
        <v>18</v>
      </c>
      <c r="F11" t="s">
        <v>24</v>
      </c>
      <c r="G11" t="s">
        <v>20</v>
      </c>
      <c r="H11" s="3">
        <v>33781.870000000003</v>
      </c>
      <c r="I11" t="s">
        <v>21</v>
      </c>
      <c r="J11" t="s">
        <v>21</v>
      </c>
      <c r="K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24.767300601618999</v>
      </c>
      <c r="L11" s="5">
        <f>TablaDatos[[#This Row],[IMC_raw]]/1000000000000000</f>
        <v>24.767300601618999</v>
      </c>
      <c r="M11" s="2">
        <v>2.4767300601619E+16</v>
      </c>
      <c r="N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" s="13">
        <f t="shared" si="0"/>
        <v>10</v>
      </c>
      <c r="P11" s="2" t="str">
        <f>IF(TablaDatos[[#This Row],[Diabetes]]=0,"No","Si")</f>
        <v>No</v>
      </c>
      <c r="Q11">
        <v>0</v>
      </c>
      <c r="R11">
        <f>TablaDatos[[#This Row],[Aux2]]/10000000000000</f>
        <v>2098.1852192087099</v>
      </c>
      <c r="S11" s="1">
        <v>2.09818521920871E+16</v>
      </c>
      <c r="T11" s="7">
        <f>TablaDatos[[#This Row],[Aux3]]/100000000000000</f>
        <v>260.95619645636299</v>
      </c>
      <c r="U11" s="1">
        <v>2.60956196456363E+16</v>
      </c>
      <c r="V11">
        <v>138.30000000000001</v>
      </c>
      <c r="W11">
        <v>85.4</v>
      </c>
    </row>
    <row r="12" spans="1:23">
      <c r="A12">
        <v>2010</v>
      </c>
      <c r="B12">
        <v>49</v>
      </c>
      <c r="C12" t="s">
        <v>23</v>
      </c>
      <c r="D12" t="s">
        <v>29</v>
      </c>
      <c r="E12" t="s">
        <v>19</v>
      </c>
      <c r="F12" t="s">
        <v>35</v>
      </c>
      <c r="G12" t="s">
        <v>20</v>
      </c>
      <c r="H12" s="3">
        <v>30625.06</v>
      </c>
      <c r="I12" t="s">
        <v>19</v>
      </c>
      <c r="J12" t="s">
        <v>19</v>
      </c>
      <c r="K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24.741092480700502</v>
      </c>
      <c r="L12" s="6">
        <f>TablaDatos[[#This Row],[IMC_raw]]/1000000000000000</f>
        <v>2.4741092480700502</v>
      </c>
      <c r="M12" s="2">
        <v>2474109248070050</v>
      </c>
      <c r="N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" s="13">
        <f t="shared" si="0"/>
        <v>11</v>
      </c>
      <c r="P12" s="2" t="str">
        <f>IF(TablaDatos[[#This Row],[Diabetes]]=0,"No","Si")</f>
        <v>No</v>
      </c>
      <c r="Q12">
        <v>0</v>
      </c>
      <c r="R12">
        <f>TablaDatos[[#This Row],[Aux2]]/10000000000000</f>
        <v>2104.3664458922899</v>
      </c>
      <c r="S12" s="1">
        <v>2.10436644589229E+16</v>
      </c>
      <c r="T12" s="7">
        <f>TablaDatos[[#This Row],[Aux3]]/100000000000000</f>
        <v>213.48749112118</v>
      </c>
      <c r="U12" s="1">
        <v>2.1348749112118E+16</v>
      </c>
      <c r="V12">
        <v>137.30000000000001</v>
      </c>
      <c r="W12">
        <v>88.8</v>
      </c>
    </row>
    <row r="13" spans="1:23">
      <c r="A13">
        <v>2010</v>
      </c>
      <c r="B13">
        <v>64</v>
      </c>
      <c r="C13" t="s">
        <v>23</v>
      </c>
      <c r="D13" t="s">
        <v>30</v>
      </c>
      <c r="E13" t="s">
        <v>18</v>
      </c>
      <c r="F13" t="s">
        <v>19</v>
      </c>
      <c r="G13" t="s">
        <v>28</v>
      </c>
      <c r="H13" s="3">
        <v>19092.03</v>
      </c>
      <c r="I13" t="s">
        <v>21</v>
      </c>
      <c r="J13" t="s">
        <v>18</v>
      </c>
      <c r="K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24.737349801056698</v>
      </c>
      <c r="L13" s="6">
        <f>TablaDatos[[#This Row],[IMC_raw]]/1000000000000000</f>
        <v>2.4737349801056698</v>
      </c>
      <c r="M13" s="2">
        <v>2473734980105670</v>
      </c>
      <c r="N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" s="13">
        <f t="shared" si="0"/>
        <v>12</v>
      </c>
      <c r="P13" s="2" t="str">
        <f>IF(TablaDatos[[#This Row],[Diabetes]]=0,"No","Si")</f>
        <v>No</v>
      </c>
      <c r="Q13">
        <v>0</v>
      </c>
      <c r="R13">
        <f>TablaDatos[[#This Row],[Aux2]]/10000000000000</f>
        <v>206.439546475821</v>
      </c>
      <c r="S13" s="1">
        <v>2064395464758210</v>
      </c>
      <c r="T13" s="7">
        <f>TablaDatos[[#This Row],[Aux3]]/100000000000000</f>
        <v>234.70786768150199</v>
      </c>
      <c r="U13" s="1">
        <v>2.34707867681502E+16</v>
      </c>
      <c r="V13">
        <v>152.80000000000001</v>
      </c>
      <c r="W13">
        <v>92.3</v>
      </c>
    </row>
    <row r="14" spans="1:23">
      <c r="A14">
        <v>2010</v>
      </c>
      <c r="B14">
        <v>58</v>
      </c>
      <c r="C14" t="s">
        <v>23</v>
      </c>
      <c r="D14" t="s">
        <v>30</v>
      </c>
      <c r="E14" t="s">
        <v>18</v>
      </c>
      <c r="F14" t="s">
        <v>19</v>
      </c>
      <c r="G14" t="s">
        <v>28</v>
      </c>
      <c r="H14" s="3">
        <v>13556.9</v>
      </c>
      <c r="I14" t="s">
        <v>21</v>
      </c>
      <c r="J14" t="s">
        <v>18</v>
      </c>
      <c r="K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24.732208035876099</v>
      </c>
      <c r="L14" s="6">
        <f>TablaDatos[[#This Row],[IMC_raw]]/1000000000000000</f>
        <v>24.732208035876099</v>
      </c>
      <c r="M14" s="2">
        <v>2.47322080358761E+16</v>
      </c>
      <c r="N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" s="13">
        <f t="shared" si="0"/>
        <v>13</v>
      </c>
      <c r="P14" s="2" t="str">
        <f>IF(TablaDatos[[#This Row],[Diabetes]]=0,"No","Si")</f>
        <v>No</v>
      </c>
      <c r="Q14">
        <v>0</v>
      </c>
      <c r="R14">
        <f>TablaDatos[[#This Row],[Aux2]]/10000000000000</f>
        <v>230.24117859484599</v>
      </c>
      <c r="S14" s="1">
        <v>2302411785948460</v>
      </c>
      <c r="T14" s="7">
        <f>TablaDatos[[#This Row],[Aux3]]/100000000000000</f>
        <v>221.455128641626</v>
      </c>
      <c r="U14" s="1">
        <v>2.21455128641626E+16</v>
      </c>
      <c r="V14">
        <v>148.9</v>
      </c>
      <c r="W14">
        <v>85.2</v>
      </c>
    </row>
    <row r="15" spans="1:23">
      <c r="A15">
        <v>2010</v>
      </c>
      <c r="B15">
        <v>48</v>
      </c>
      <c r="C15" t="s">
        <v>23</v>
      </c>
      <c r="D15" t="s">
        <v>17</v>
      </c>
      <c r="E15" t="s">
        <v>18</v>
      </c>
      <c r="F15" t="s">
        <v>19</v>
      </c>
      <c r="G15" t="s">
        <v>20</v>
      </c>
      <c r="H15" s="3">
        <v>45345.04</v>
      </c>
      <c r="I15" t="s">
        <v>19</v>
      </c>
      <c r="J15" t="s">
        <v>22</v>
      </c>
      <c r="K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24.704892454891201</v>
      </c>
      <c r="L15" s="6">
        <f>TablaDatos[[#This Row],[IMC_raw]]/1000000000000000</f>
        <v>24.704892454891201</v>
      </c>
      <c r="M15" s="2">
        <v>2.47048924548912E+16</v>
      </c>
      <c r="N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" s="13">
        <f t="shared" si="0"/>
        <v>14</v>
      </c>
      <c r="P15" s="2" t="str">
        <f>IF(TablaDatos[[#This Row],[Diabetes]]=0,"No","Si")</f>
        <v>No</v>
      </c>
      <c r="Q15">
        <v>0</v>
      </c>
      <c r="R15">
        <f>TablaDatos[[#This Row],[Aux2]]/10000000000000</f>
        <v>216.105028675222</v>
      </c>
      <c r="S15" s="1">
        <v>2161050286752220</v>
      </c>
      <c r="T15" s="7">
        <f>TablaDatos[[#This Row],[Aux3]]/100000000000000</f>
        <v>225.24595231076299</v>
      </c>
      <c r="U15" s="1">
        <v>2.25245952310763E+16</v>
      </c>
      <c r="V15">
        <v>145.30000000000001</v>
      </c>
      <c r="W15">
        <v>82.7</v>
      </c>
    </row>
    <row r="16" spans="1:23">
      <c r="A16">
        <v>2010</v>
      </c>
      <c r="B16">
        <v>60</v>
      </c>
      <c r="C16" t="s">
        <v>23</v>
      </c>
      <c r="D16" t="s">
        <v>42</v>
      </c>
      <c r="E16" t="s">
        <v>18</v>
      </c>
      <c r="F16" t="s">
        <v>24</v>
      </c>
      <c r="G16" t="s">
        <v>28</v>
      </c>
      <c r="H16" s="3">
        <v>13983.59</v>
      </c>
      <c r="I16" t="s">
        <v>21</v>
      </c>
      <c r="J16" t="s">
        <v>22</v>
      </c>
      <c r="K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24.649863489814901</v>
      </c>
      <c r="L16" s="6">
        <f>TablaDatos[[#This Row],[IMC_raw]]/1000000000000000</f>
        <v>24.649863489814901</v>
      </c>
      <c r="M16" s="2">
        <v>2.46498634898149E+16</v>
      </c>
      <c r="N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" s="13">
        <f t="shared" si="0"/>
        <v>15</v>
      </c>
      <c r="P16" s="2" t="str">
        <f>IF(TablaDatos[[#This Row],[Diabetes]]=0,"No","Si")</f>
        <v>Si</v>
      </c>
      <c r="Q16">
        <v>1</v>
      </c>
      <c r="R16">
        <f>TablaDatos[[#This Row],[Aux2]]/10000000000000</f>
        <v>222.10906686698999</v>
      </c>
      <c r="S16" s="1">
        <v>2221090668669900</v>
      </c>
      <c r="T16" s="7">
        <f>TablaDatos[[#This Row],[Aux3]]/100000000000000</f>
        <v>235.62656194428601</v>
      </c>
      <c r="U16" s="1">
        <v>2.35626561944286E+16</v>
      </c>
      <c r="V16">
        <v>152.69999999999999</v>
      </c>
      <c r="W16">
        <v>91.9</v>
      </c>
    </row>
    <row r="17" spans="1:23">
      <c r="A17">
        <v>2010</v>
      </c>
      <c r="B17">
        <v>64</v>
      </c>
      <c r="C17" t="s">
        <v>23</v>
      </c>
      <c r="D17" t="s">
        <v>26</v>
      </c>
      <c r="E17" t="s">
        <v>19</v>
      </c>
      <c r="F17" t="s">
        <v>35</v>
      </c>
      <c r="G17" t="s">
        <v>28</v>
      </c>
      <c r="H17" s="3">
        <v>23441.93</v>
      </c>
      <c r="I17" t="s">
        <v>19</v>
      </c>
      <c r="J17" t="s">
        <v>18</v>
      </c>
      <c r="K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24.607141761113599</v>
      </c>
      <c r="L17" s="6">
        <f>TablaDatos[[#This Row],[IMC_raw]]/1000000000000000</f>
        <v>24.607141761113599</v>
      </c>
      <c r="M17" s="2">
        <v>2.46071417611136E+16</v>
      </c>
      <c r="N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" s="13">
        <f t="shared" si="0"/>
        <v>16</v>
      </c>
      <c r="P17" s="2" t="str">
        <f>IF(TablaDatos[[#This Row],[Diabetes]]=0,"No","Si")</f>
        <v>No</v>
      </c>
      <c r="Q17">
        <v>0</v>
      </c>
      <c r="R17">
        <f>TablaDatos[[#This Row],[Aux2]]/10000000000000</f>
        <v>1846.5764262652101</v>
      </c>
      <c r="S17" s="1">
        <v>1.84657642626521E+16</v>
      </c>
      <c r="T17" s="7">
        <f>TablaDatos[[#This Row],[Aux3]]/100000000000000</f>
        <v>209.40709289414099</v>
      </c>
      <c r="U17" s="1">
        <v>2.09407092894141E+16</v>
      </c>
      <c r="V17">
        <v>151.80000000000001</v>
      </c>
      <c r="W17">
        <v>93.6</v>
      </c>
    </row>
    <row r="18" spans="1:23">
      <c r="A18">
        <v>2010</v>
      </c>
      <c r="B18">
        <v>61</v>
      </c>
      <c r="C18" t="s">
        <v>16</v>
      </c>
      <c r="D18" t="s">
        <v>34</v>
      </c>
      <c r="E18" t="s">
        <v>21</v>
      </c>
      <c r="F18" t="s">
        <v>24</v>
      </c>
      <c r="G18" t="s">
        <v>28</v>
      </c>
      <c r="H18" s="3">
        <v>18005.419999999998</v>
      </c>
      <c r="I18" t="s">
        <v>21</v>
      </c>
      <c r="J18" t="s">
        <v>18</v>
      </c>
      <c r="K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24.526405758923602</v>
      </c>
      <c r="L18" s="5">
        <f>TablaDatos[[#This Row],[IMC_raw]]/100000000000000</f>
        <v>24.526405758923602</v>
      </c>
      <c r="M18" s="2">
        <v>2452640575892360</v>
      </c>
      <c r="N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" s="13">
        <f t="shared" si="0"/>
        <v>17</v>
      </c>
      <c r="P18" s="2" t="str">
        <f>IF(TablaDatos[[#This Row],[Diabetes]]=0,"No","Si")</f>
        <v>No</v>
      </c>
      <c r="Q18">
        <v>0</v>
      </c>
      <c r="R18">
        <f>TablaDatos[[#This Row],[Aux2]]/10000000000000</f>
        <v>2188.00894328711</v>
      </c>
      <c r="S18" s="1">
        <v>2.18800894328711E+16</v>
      </c>
      <c r="T18" s="7">
        <f>TablaDatos[[#This Row],[Aux3]]/100000000000000</f>
        <v>291.73226111582102</v>
      </c>
      <c r="U18" s="1">
        <v>2.91732261115821E+16</v>
      </c>
      <c r="V18">
        <v>160.69999999999999</v>
      </c>
      <c r="W18">
        <v>100.8</v>
      </c>
    </row>
    <row r="19" spans="1:23">
      <c r="A19">
        <v>2010</v>
      </c>
      <c r="B19">
        <v>43</v>
      </c>
      <c r="C19" t="s">
        <v>16</v>
      </c>
      <c r="D19" t="s">
        <v>26</v>
      </c>
      <c r="E19" t="s">
        <v>18</v>
      </c>
      <c r="F19" t="s">
        <v>40</v>
      </c>
      <c r="G19" t="s">
        <v>39</v>
      </c>
      <c r="H19" s="3">
        <v>40459.599999999999</v>
      </c>
      <c r="I19" t="s">
        <v>18</v>
      </c>
      <c r="J19" t="s">
        <v>22</v>
      </c>
      <c r="K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24.521332868098298</v>
      </c>
      <c r="L19" s="5">
        <f>TablaDatos[[#This Row],[IMC_raw]]/1000000000000000</f>
        <v>24.521332868098298</v>
      </c>
      <c r="M19" s="2">
        <v>2.45213328680983E+16</v>
      </c>
      <c r="N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" s="13">
        <f t="shared" si="0"/>
        <v>18</v>
      </c>
      <c r="P19" s="2" t="str">
        <f>IF(TablaDatos[[#This Row],[Diabetes]]=0,"No","Si")</f>
        <v>No</v>
      </c>
      <c r="Q19">
        <v>0</v>
      </c>
      <c r="R19">
        <f>TablaDatos[[#This Row],[Aux2]]/10000000000000</f>
        <v>205.16905844774899</v>
      </c>
      <c r="S19" s="1">
        <v>2051690584477490</v>
      </c>
      <c r="T19" s="7">
        <f>TablaDatos[[#This Row],[Aux3]]/100000000000000</f>
        <v>203.95873924131499</v>
      </c>
      <c r="U19" s="1">
        <v>2.03958739241315E+16</v>
      </c>
      <c r="V19">
        <v>137.80000000000001</v>
      </c>
      <c r="W19">
        <v>87.5</v>
      </c>
    </row>
    <row r="20" spans="1:23">
      <c r="A20">
        <v>2010</v>
      </c>
      <c r="B20">
        <v>62</v>
      </c>
      <c r="C20" t="s">
        <v>16</v>
      </c>
      <c r="D20" t="s">
        <v>36</v>
      </c>
      <c r="E20" t="s">
        <v>19</v>
      </c>
      <c r="F20" t="s">
        <v>19</v>
      </c>
      <c r="G20" t="s">
        <v>28</v>
      </c>
      <c r="H20" s="3">
        <v>17014.189999999999</v>
      </c>
      <c r="I20" t="s">
        <v>21</v>
      </c>
      <c r="J20" t="s">
        <v>18</v>
      </c>
      <c r="K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24.507144708891801</v>
      </c>
      <c r="L20" s="6">
        <f>TablaDatos[[#This Row],[IMC_raw]]/1000000000000000</f>
        <v>0.24507144708891801</v>
      </c>
      <c r="M20" s="2">
        <v>245071447088918</v>
      </c>
      <c r="N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" s="13">
        <f t="shared" si="0"/>
        <v>19</v>
      </c>
      <c r="P20" s="2" t="str">
        <f>IF(TablaDatos[[#This Row],[Diabetes]]=0,"No","Si")</f>
        <v>No</v>
      </c>
      <c r="Q20">
        <v>0</v>
      </c>
      <c r="R20">
        <f>TablaDatos[[#This Row],[Aux2]]/10000000000000</f>
        <v>227.53583143380899</v>
      </c>
      <c r="S20" s="1">
        <v>2275358314338090</v>
      </c>
      <c r="T20" s="7">
        <f>TablaDatos[[#This Row],[Aux3]]/100000000000000</f>
        <v>236.433273154533</v>
      </c>
      <c r="U20" s="1">
        <v>2.36433273154533E+16</v>
      </c>
      <c r="V20">
        <v>155.1</v>
      </c>
      <c r="W20">
        <v>94.8</v>
      </c>
    </row>
    <row r="21" spans="1:23">
      <c r="A21">
        <v>2010</v>
      </c>
      <c r="B21">
        <v>55</v>
      </c>
      <c r="C21" t="s">
        <v>23</v>
      </c>
      <c r="D21" t="s">
        <v>72</v>
      </c>
      <c r="E21" t="s">
        <v>18</v>
      </c>
      <c r="F21" t="s">
        <v>19</v>
      </c>
      <c r="G21" t="s">
        <v>28</v>
      </c>
      <c r="H21" s="3">
        <v>18036.46</v>
      </c>
      <c r="I21" t="s">
        <v>21</v>
      </c>
      <c r="J21" t="s">
        <v>22</v>
      </c>
      <c r="K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24.475205069881198</v>
      </c>
      <c r="L21" s="5">
        <f>TablaDatos[[#This Row],[IMC_raw]]/1000000000000000</f>
        <v>24.475205069881198</v>
      </c>
      <c r="M21" s="2">
        <v>2.44752050698812E+16</v>
      </c>
      <c r="N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" s="13">
        <f t="shared" si="0"/>
        <v>20</v>
      </c>
      <c r="P21" s="2" t="str">
        <f>IF(TablaDatos[[#This Row],[Diabetes]]=0,"No","Si")</f>
        <v>No</v>
      </c>
      <c r="Q21">
        <v>0</v>
      </c>
      <c r="R21">
        <f>TablaDatos[[#This Row],[Aux2]]/10000000000000</f>
        <v>1976.68888991624</v>
      </c>
      <c r="S21" s="1">
        <v>1.97668888991624E+16</v>
      </c>
      <c r="T21" s="7">
        <f>TablaDatos[[#This Row],[Aux3]]/100000000000000</f>
        <v>220.82171495116901</v>
      </c>
      <c r="U21" s="1">
        <v>2.20821714951169E+16</v>
      </c>
      <c r="V21">
        <v>150.5</v>
      </c>
      <c r="W21">
        <v>89.7</v>
      </c>
    </row>
    <row r="22" spans="1:23">
      <c r="A22">
        <v>2010</v>
      </c>
      <c r="B22">
        <v>49</v>
      </c>
      <c r="C22" t="s">
        <v>23</v>
      </c>
      <c r="D22" t="s">
        <v>72</v>
      </c>
      <c r="E22" t="s">
        <v>18</v>
      </c>
      <c r="F22" t="s">
        <v>24</v>
      </c>
      <c r="G22" t="s">
        <v>20</v>
      </c>
      <c r="H22" s="3">
        <v>14424.1</v>
      </c>
      <c r="I22" t="s">
        <v>21</v>
      </c>
      <c r="J22" t="s">
        <v>19</v>
      </c>
      <c r="K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24.417405406089699</v>
      </c>
      <c r="L22" s="6">
        <f>TablaDatos[[#This Row],[IMC_raw]]/100000000000000</f>
        <v>24.417405406089699</v>
      </c>
      <c r="M22" s="2">
        <v>2441740540608970</v>
      </c>
      <c r="N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" s="13">
        <f t="shared" si="0"/>
        <v>21</v>
      </c>
      <c r="P22" s="2" t="str">
        <f>IF(TablaDatos[[#This Row],[Diabetes]]=0,"No","Si")</f>
        <v>No</v>
      </c>
      <c r="Q22">
        <v>0</v>
      </c>
      <c r="R22">
        <f>TablaDatos[[#This Row],[Aux2]]/10000000000000</f>
        <v>2399.5666740356201</v>
      </c>
      <c r="S22" s="1">
        <v>2.39956667403562E+16</v>
      </c>
      <c r="T22" s="7">
        <f>TablaDatos[[#This Row],[Aux3]]/100000000000000</f>
        <v>269.052537005499</v>
      </c>
      <c r="U22" s="1">
        <v>2.69052537005499E+16</v>
      </c>
      <c r="V22">
        <v>145</v>
      </c>
      <c r="W22">
        <v>92.2</v>
      </c>
    </row>
    <row r="23" spans="1:23">
      <c r="A23">
        <v>2010</v>
      </c>
      <c r="B23">
        <v>52</v>
      </c>
      <c r="C23" t="s">
        <v>23</v>
      </c>
      <c r="D23" t="s">
        <v>17</v>
      </c>
      <c r="E23" t="s">
        <v>21</v>
      </c>
      <c r="F23" t="s">
        <v>24</v>
      </c>
      <c r="G23" t="s">
        <v>20</v>
      </c>
      <c r="H23" s="3">
        <v>15710.13</v>
      </c>
      <c r="I23" t="s">
        <v>21</v>
      </c>
      <c r="J23" t="s">
        <v>18</v>
      </c>
      <c r="K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24.326382272607699</v>
      </c>
      <c r="L23" s="5">
        <f>TablaDatos[[#This Row],[IMC_raw]]/1000000000000000</f>
        <v>24.326382272607699</v>
      </c>
      <c r="M23" s="2">
        <v>2.43263822726077E+16</v>
      </c>
      <c r="N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" s="13">
        <f t="shared" si="0"/>
        <v>22</v>
      </c>
      <c r="P23" s="2" t="str">
        <f>IF(TablaDatos[[#This Row],[Diabetes]]=0,"No","Si")</f>
        <v>No</v>
      </c>
      <c r="Q23">
        <v>0</v>
      </c>
      <c r="R23">
        <f>TablaDatos[[#This Row],[Aux2]]/10000000000000</f>
        <v>1909.6443499480099</v>
      </c>
      <c r="S23" s="1">
        <v>1.90964434994801E+16</v>
      </c>
      <c r="T23" s="7">
        <f>TablaDatos[[#This Row],[Aux3]]/100000000000000</f>
        <v>21.689381613909202</v>
      </c>
      <c r="U23" s="1">
        <v>2168938161390920</v>
      </c>
      <c r="V23">
        <v>144.19999999999999</v>
      </c>
      <c r="W23">
        <v>89.5</v>
      </c>
    </row>
    <row r="24" spans="1:23">
      <c r="A24">
        <v>2010</v>
      </c>
      <c r="B24">
        <v>61</v>
      </c>
      <c r="C24" t="s">
        <v>23</v>
      </c>
      <c r="D24" t="s">
        <v>27</v>
      </c>
      <c r="E24" t="s">
        <v>19</v>
      </c>
      <c r="F24" t="s">
        <v>24</v>
      </c>
      <c r="G24" t="s">
        <v>28</v>
      </c>
      <c r="H24" s="3">
        <v>13030</v>
      </c>
      <c r="I24" t="s">
        <v>19</v>
      </c>
      <c r="J24" t="s">
        <v>18</v>
      </c>
      <c r="K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24.2208211589905</v>
      </c>
      <c r="L24" s="6">
        <f>TablaDatos[[#This Row],[IMC_raw]]/1000000000000000</f>
        <v>24.2208211589905</v>
      </c>
      <c r="M24" s="2">
        <v>2.42208211589905E+16</v>
      </c>
      <c r="N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" s="13">
        <f t="shared" si="0"/>
        <v>23</v>
      </c>
      <c r="P24" s="2" t="str">
        <f>IF(TablaDatos[[#This Row],[Diabetes]]=0,"No","Si")</f>
        <v>No</v>
      </c>
      <c r="Q24">
        <v>0</v>
      </c>
      <c r="R24">
        <f>TablaDatos[[#This Row],[Aux2]]/10000000000000</f>
        <v>2198.84242018236</v>
      </c>
      <c r="S24" s="1">
        <v>2.19884242018236E+16</v>
      </c>
      <c r="T24" s="7">
        <f>TablaDatos[[#This Row],[Aux3]]/100000000000000</f>
        <v>21.658374750403802</v>
      </c>
      <c r="U24" s="1">
        <v>2165837475040380</v>
      </c>
      <c r="V24">
        <v>147</v>
      </c>
      <c r="W24">
        <v>92.1</v>
      </c>
    </row>
    <row r="25" spans="1:23">
      <c r="A25">
        <v>2010</v>
      </c>
      <c r="B25">
        <v>57</v>
      </c>
      <c r="C25" t="s">
        <v>23</v>
      </c>
      <c r="D25" t="s">
        <v>73</v>
      </c>
      <c r="E25" t="s">
        <v>18</v>
      </c>
      <c r="F25" t="s">
        <v>19</v>
      </c>
      <c r="G25" t="s">
        <v>28</v>
      </c>
      <c r="H25" s="3">
        <v>20560.07</v>
      </c>
      <c r="I25" t="s">
        <v>21</v>
      </c>
      <c r="J25" t="s">
        <v>18</v>
      </c>
      <c r="K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24.205640389233899</v>
      </c>
      <c r="L25" s="6">
        <f>TablaDatos[[#This Row],[IMC_raw]]/1000000000000000</f>
        <v>24.205640389233899</v>
      </c>
      <c r="M25" s="2">
        <v>2.42056403892339E+16</v>
      </c>
      <c r="N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" s="13">
        <f t="shared" si="0"/>
        <v>24</v>
      </c>
      <c r="P25" s="2" t="str">
        <f>IF(TablaDatos[[#This Row],[Diabetes]]=0,"No","Si")</f>
        <v>No</v>
      </c>
      <c r="Q25">
        <v>0</v>
      </c>
      <c r="R25">
        <f>TablaDatos[[#This Row],[Aux2]]/10000000000000</f>
        <v>2115.6550625877098</v>
      </c>
      <c r="S25" s="1">
        <v>2.11565506258771E+16</v>
      </c>
      <c r="T25" s="7">
        <f>TablaDatos[[#This Row],[Aux3]]/100000000000000</f>
        <v>218.97699592725101</v>
      </c>
      <c r="U25" s="1">
        <v>2.18976995927251E+16</v>
      </c>
      <c r="V25">
        <v>151.6</v>
      </c>
      <c r="W25">
        <v>92.4</v>
      </c>
    </row>
    <row r="26" spans="1:23">
      <c r="A26">
        <v>2010</v>
      </c>
      <c r="B26">
        <v>63</v>
      </c>
      <c r="C26" t="s">
        <v>23</v>
      </c>
      <c r="D26" t="s">
        <v>29</v>
      </c>
      <c r="E26" t="s">
        <v>18</v>
      </c>
      <c r="F26" t="s">
        <v>24</v>
      </c>
      <c r="G26" t="s">
        <v>28</v>
      </c>
      <c r="H26" s="3">
        <v>9236.5499999999993</v>
      </c>
      <c r="I26" t="s">
        <v>19</v>
      </c>
      <c r="J26" t="s">
        <v>22</v>
      </c>
      <c r="K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24.1847470131211</v>
      </c>
      <c r="L26" s="5">
        <f>TablaDatos[[#This Row],[IMC_raw]]/1000000000000000</f>
        <v>2.41847470131211</v>
      </c>
      <c r="M26" s="2">
        <v>2418474701312110</v>
      </c>
      <c r="N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" s="13">
        <f t="shared" si="0"/>
        <v>25</v>
      </c>
      <c r="P26" s="2" t="str">
        <f>IF(TablaDatos[[#This Row],[Diabetes]]=0,"No","Si")</f>
        <v>No</v>
      </c>
      <c r="Q26">
        <v>0</v>
      </c>
      <c r="R26">
        <f>TablaDatos[[#This Row],[Aux2]]/10000000000000</f>
        <v>2065.7814042935702</v>
      </c>
      <c r="S26" s="1">
        <v>2.06578140429357E+16</v>
      </c>
      <c r="T26" s="7">
        <f>TablaDatos[[#This Row],[Aux3]]/100000000000000</f>
        <v>235.19880640157899</v>
      </c>
      <c r="U26" s="1">
        <v>2.35198806401579E+16</v>
      </c>
      <c r="V26">
        <v>143.6</v>
      </c>
      <c r="W26">
        <v>88.7</v>
      </c>
    </row>
    <row r="27" spans="1:23">
      <c r="A27">
        <v>2010</v>
      </c>
      <c r="B27">
        <v>48</v>
      </c>
      <c r="C27" t="s">
        <v>23</v>
      </c>
      <c r="D27" t="s">
        <v>17</v>
      </c>
      <c r="E27" t="s">
        <v>18</v>
      </c>
      <c r="F27" t="s">
        <v>19</v>
      </c>
      <c r="G27" t="s">
        <v>20</v>
      </c>
      <c r="H27" s="3">
        <v>12380.64</v>
      </c>
      <c r="I27" t="s">
        <v>21</v>
      </c>
      <c r="J27" t="s">
        <v>21</v>
      </c>
      <c r="K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24.145153642119201</v>
      </c>
      <c r="L27" s="6">
        <f>TablaDatos[[#This Row],[IMC_raw]]/100000000000000</f>
        <v>24.145153642119201</v>
      </c>
      <c r="M27" s="2">
        <v>2414515364211920</v>
      </c>
      <c r="N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" s="13">
        <f t="shared" si="0"/>
        <v>26</v>
      </c>
      <c r="P27" s="2" t="str">
        <f>IF(TablaDatos[[#This Row],[Diabetes]]=0,"No","Si")</f>
        <v>No</v>
      </c>
      <c r="Q27">
        <v>0</v>
      </c>
      <c r="R27">
        <f>TablaDatos[[#This Row],[Aux2]]/10000000000000</f>
        <v>2003.8899491330401</v>
      </c>
      <c r="S27" s="1">
        <v>2.00388994913304E+16</v>
      </c>
      <c r="T27" s="7">
        <f>TablaDatos[[#This Row],[Aux3]]/100000000000000</f>
        <v>231.48152994398799</v>
      </c>
      <c r="U27" s="1">
        <v>2.31481529943988E+16</v>
      </c>
      <c r="V27">
        <v>150</v>
      </c>
      <c r="W27">
        <v>87.8</v>
      </c>
    </row>
    <row r="28" spans="1:23">
      <c r="A28">
        <v>2010</v>
      </c>
      <c r="B28">
        <v>54</v>
      </c>
      <c r="C28" t="s">
        <v>16</v>
      </c>
      <c r="D28" t="s">
        <v>17</v>
      </c>
      <c r="E28" t="s">
        <v>18</v>
      </c>
      <c r="F28" t="s">
        <v>35</v>
      </c>
      <c r="G28" t="s">
        <v>20</v>
      </c>
      <c r="H28" s="3">
        <v>35635.949999999997</v>
      </c>
      <c r="I28" t="s">
        <v>19</v>
      </c>
      <c r="J28" t="s">
        <v>21</v>
      </c>
      <c r="K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24.045557359742698</v>
      </c>
      <c r="L28" s="5">
        <f>TablaDatos[[#This Row],[IMC_raw]]/1000000000000000</f>
        <v>24.045557359742698</v>
      </c>
      <c r="M28" s="2">
        <v>2.40455573597427E+16</v>
      </c>
      <c r="N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" s="13">
        <f t="shared" si="0"/>
        <v>27</v>
      </c>
      <c r="P28" s="2" t="str">
        <f>IF(TablaDatos[[#This Row],[Diabetes]]=0,"No","Si")</f>
        <v>No</v>
      </c>
      <c r="Q28">
        <v>0</v>
      </c>
      <c r="R28">
        <f>TablaDatos[[#This Row],[Aux2]]/10000000000000</f>
        <v>1800.6922303797901</v>
      </c>
      <c r="S28" s="1">
        <v>1.80069223037979E+16</v>
      </c>
      <c r="T28" s="7">
        <f>TablaDatos[[#This Row],[Aux3]]/100000000000000</f>
        <v>202.57123270997801</v>
      </c>
      <c r="U28" s="1">
        <v>2.02571232709978E+16</v>
      </c>
      <c r="V28">
        <v>139.30000000000001</v>
      </c>
      <c r="W28">
        <v>86.1</v>
      </c>
    </row>
    <row r="29" spans="1:23">
      <c r="A29">
        <v>2010</v>
      </c>
      <c r="B29">
        <v>50</v>
      </c>
      <c r="C29" t="s">
        <v>23</v>
      </c>
      <c r="D29" t="s">
        <v>27</v>
      </c>
      <c r="E29" t="s">
        <v>18</v>
      </c>
      <c r="F29" t="s">
        <v>24</v>
      </c>
      <c r="G29" t="s">
        <v>20</v>
      </c>
      <c r="H29" s="3">
        <v>19352.52</v>
      </c>
      <c r="I29" t="s">
        <v>19</v>
      </c>
      <c r="J29" t="s">
        <v>22</v>
      </c>
      <c r="K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23.9472666661921</v>
      </c>
      <c r="L29" s="5">
        <f>TablaDatos[[#This Row],[IMC_raw]]/1000000000000000</f>
        <v>23.9472666661921</v>
      </c>
      <c r="M29" s="2">
        <v>2.39472666661921E+16</v>
      </c>
      <c r="N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" s="13">
        <f t="shared" si="0"/>
        <v>28</v>
      </c>
      <c r="P29" s="2" t="str">
        <f>IF(TablaDatos[[#This Row],[Diabetes]]=0,"No","Si")</f>
        <v>No</v>
      </c>
      <c r="Q29">
        <v>0</v>
      </c>
      <c r="R29">
        <f>TablaDatos[[#This Row],[Aux2]]/10000000000000</f>
        <v>204.22786558423701</v>
      </c>
      <c r="S29" s="1">
        <v>2042278655842370</v>
      </c>
      <c r="T29" s="7">
        <f>TablaDatos[[#This Row],[Aux3]]/100000000000000</f>
        <v>232.75885398507401</v>
      </c>
      <c r="U29" s="1">
        <v>2.32758853985074E+16</v>
      </c>
      <c r="V29">
        <v>131.19999999999999</v>
      </c>
      <c r="W29">
        <v>85.9</v>
      </c>
    </row>
    <row r="30" spans="1:23">
      <c r="A30">
        <v>2010</v>
      </c>
      <c r="B30">
        <v>57</v>
      </c>
      <c r="C30" t="s">
        <v>16</v>
      </c>
      <c r="D30" t="s">
        <v>73</v>
      </c>
      <c r="E30" t="s">
        <v>18</v>
      </c>
      <c r="F30" t="s">
        <v>19</v>
      </c>
      <c r="G30" t="s">
        <v>28</v>
      </c>
      <c r="H30" s="3">
        <v>40560.339999999997</v>
      </c>
      <c r="I30" t="s">
        <v>21</v>
      </c>
      <c r="J30" t="s">
        <v>18</v>
      </c>
      <c r="K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23.939554133222</v>
      </c>
      <c r="L30" s="5">
        <f>TablaDatos[[#This Row],[IMC_raw]]/1000000000000000</f>
        <v>2.3939554133222001</v>
      </c>
      <c r="M30" s="2">
        <v>2393955413322200</v>
      </c>
      <c r="N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" s="13">
        <f t="shared" si="0"/>
        <v>29</v>
      </c>
      <c r="P30" s="2" t="str">
        <f>IF(TablaDatos[[#This Row],[Diabetes]]=0,"No","Si")</f>
        <v>No</v>
      </c>
      <c r="Q30">
        <v>0</v>
      </c>
      <c r="R30">
        <f>TablaDatos[[#This Row],[Aux2]]/10000000000000</f>
        <v>2044.92274242505</v>
      </c>
      <c r="S30" s="1">
        <v>2.04492274242505E+16</v>
      </c>
      <c r="T30" s="7">
        <f>TablaDatos[[#This Row],[Aux3]]/100000000000000</f>
        <v>223.38216099147499</v>
      </c>
      <c r="U30" s="1">
        <v>2.23382160991475E+16</v>
      </c>
      <c r="V30">
        <v>157.6</v>
      </c>
      <c r="W30">
        <v>91.9</v>
      </c>
    </row>
    <row r="31" spans="1:23">
      <c r="A31">
        <v>2010</v>
      </c>
      <c r="B31">
        <v>52</v>
      </c>
      <c r="C31" t="s">
        <v>23</v>
      </c>
      <c r="D31" t="s">
        <v>29</v>
      </c>
      <c r="E31" t="s">
        <v>18</v>
      </c>
      <c r="F31" t="s">
        <v>40</v>
      </c>
      <c r="G31" t="s">
        <v>20</v>
      </c>
      <c r="H31" s="3">
        <v>17561.29</v>
      </c>
      <c r="I31" t="s">
        <v>18</v>
      </c>
      <c r="J31" t="s">
        <v>18</v>
      </c>
      <c r="K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23.7952872273321</v>
      </c>
      <c r="L31" s="5">
        <f>TablaDatos[[#This Row],[IMC_raw]]/1000000000000000</f>
        <v>23.7952872273321</v>
      </c>
      <c r="M31" s="2">
        <v>2.37952872273321E+16</v>
      </c>
      <c r="N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" s="13">
        <f t="shared" si="0"/>
        <v>30</v>
      </c>
      <c r="P31" s="2" t="str">
        <f>IF(TablaDatos[[#This Row],[Diabetes]]=0,"No","Si")</f>
        <v>No</v>
      </c>
      <c r="Q31">
        <v>0</v>
      </c>
      <c r="R31">
        <f>TablaDatos[[#This Row],[Aux2]]/10000000000000</f>
        <v>171.57771524122199</v>
      </c>
      <c r="S31" s="1">
        <v>1715777152412220</v>
      </c>
      <c r="T31" s="7">
        <f>TablaDatos[[#This Row],[Aux3]]/100000000000000</f>
        <v>21.915670738191601</v>
      </c>
      <c r="U31" s="1">
        <v>2191567073819160</v>
      </c>
      <c r="V31">
        <v>138.1</v>
      </c>
      <c r="W31">
        <v>89.6</v>
      </c>
    </row>
    <row r="32" spans="1:23">
      <c r="A32">
        <v>2010</v>
      </c>
      <c r="B32">
        <v>56</v>
      </c>
      <c r="C32" t="s">
        <v>16</v>
      </c>
      <c r="D32" t="s">
        <v>73</v>
      </c>
      <c r="E32" t="s">
        <v>21</v>
      </c>
      <c r="F32" t="s">
        <v>19</v>
      </c>
      <c r="G32" t="s">
        <v>28</v>
      </c>
      <c r="H32" s="3">
        <v>24393.79</v>
      </c>
      <c r="I32" t="s">
        <v>19</v>
      </c>
      <c r="J32" t="s">
        <v>18</v>
      </c>
      <c r="K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23.7731130775508</v>
      </c>
      <c r="L32" s="6">
        <f>TablaDatos[[#This Row],[IMC_raw]]/1000000000000000</f>
        <v>23.7731130775508</v>
      </c>
      <c r="M32" s="2">
        <v>2.37731130775508E+16</v>
      </c>
      <c r="N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" s="13">
        <f t="shared" si="0"/>
        <v>31</v>
      </c>
      <c r="P32" s="2" t="str">
        <f>IF(TablaDatos[[#This Row],[Diabetes]]=0,"No","Si")</f>
        <v>No</v>
      </c>
      <c r="Q32">
        <v>0</v>
      </c>
      <c r="R32">
        <f>TablaDatos[[#This Row],[Aux2]]/10000000000000</f>
        <v>1827.4511408228</v>
      </c>
      <c r="S32" s="1">
        <v>1.8274511408228E+16</v>
      </c>
      <c r="T32" s="7">
        <f>TablaDatos[[#This Row],[Aux3]]/100000000000000</f>
        <v>208.29168085684901</v>
      </c>
      <c r="U32" s="1">
        <v>2.08291680856849E+16</v>
      </c>
      <c r="V32">
        <v>154.4</v>
      </c>
      <c r="W32">
        <v>95.3</v>
      </c>
    </row>
    <row r="33" spans="1:23">
      <c r="A33">
        <v>2010</v>
      </c>
      <c r="B33">
        <v>54</v>
      </c>
      <c r="C33" t="s">
        <v>23</v>
      </c>
      <c r="D33" t="s">
        <v>26</v>
      </c>
      <c r="E33" t="s">
        <v>18</v>
      </c>
      <c r="F33" t="s">
        <v>19</v>
      </c>
      <c r="G33" t="s">
        <v>20</v>
      </c>
      <c r="H33" s="3">
        <v>20874.03</v>
      </c>
      <c r="I33" t="s">
        <v>21</v>
      </c>
      <c r="J33" t="s">
        <v>18</v>
      </c>
      <c r="K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23.656781365769799</v>
      </c>
      <c r="L33" s="6">
        <f>TablaDatos[[#This Row],[IMC_raw]]/1000000000000000</f>
        <v>23.656781365769799</v>
      </c>
      <c r="M33" s="2">
        <v>2.36567813657698E+16</v>
      </c>
      <c r="N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" s="13">
        <f t="shared" si="0"/>
        <v>32</v>
      </c>
      <c r="P33" s="2" t="str">
        <f>IF(TablaDatos[[#This Row],[Diabetes]]=0,"No","Si")</f>
        <v>No</v>
      </c>
      <c r="Q33">
        <v>0</v>
      </c>
      <c r="R33">
        <f>TablaDatos[[#This Row],[Aux2]]/10000000000000</f>
        <v>2085.7670170163701</v>
      </c>
      <c r="S33" s="1">
        <v>2.08576701701637E+16</v>
      </c>
      <c r="T33" s="7">
        <f>TablaDatos[[#This Row],[Aux3]]/100000000000000</f>
        <v>21.899081775048099</v>
      </c>
      <c r="U33" s="1">
        <v>2189908177504810</v>
      </c>
      <c r="V33">
        <v>129</v>
      </c>
      <c r="W33">
        <v>94</v>
      </c>
    </row>
    <row r="34" spans="1:23">
      <c r="A34">
        <v>2010</v>
      </c>
      <c r="B34">
        <v>66</v>
      </c>
      <c r="C34" t="s">
        <v>23</v>
      </c>
      <c r="D34" t="s">
        <v>74</v>
      </c>
      <c r="E34" t="s">
        <v>18</v>
      </c>
      <c r="F34" t="s">
        <v>24</v>
      </c>
      <c r="G34" t="s">
        <v>25</v>
      </c>
      <c r="H34" s="3">
        <v>15244.83</v>
      </c>
      <c r="I34" t="s">
        <v>19</v>
      </c>
      <c r="J34" t="s">
        <v>18</v>
      </c>
      <c r="K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23.6347255748544</v>
      </c>
      <c r="L34" s="5">
        <f>TablaDatos[[#This Row],[IMC_raw]]/1000000000000000</f>
        <v>23.6347255748544</v>
      </c>
      <c r="M34" s="2">
        <v>2.36347255748544E+16</v>
      </c>
      <c r="N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" s="13">
        <f t="shared" si="0"/>
        <v>33</v>
      </c>
      <c r="P34" s="2" t="str">
        <f>IF(TablaDatos[[#This Row],[Diabetes]]=0,"No","Si")</f>
        <v>No</v>
      </c>
      <c r="Q34">
        <v>0</v>
      </c>
      <c r="R34">
        <f>TablaDatos[[#This Row],[Aux2]]/10000000000000</f>
        <v>230.140868486009</v>
      </c>
      <c r="S34" s="1">
        <v>2301408684860090</v>
      </c>
      <c r="T34" s="7">
        <f>TablaDatos[[#This Row],[Aux3]]/100000000000000</f>
        <v>244.244102034782</v>
      </c>
      <c r="U34" s="1">
        <v>2.44244102034782E+16</v>
      </c>
      <c r="V34">
        <v>145.4</v>
      </c>
      <c r="W34">
        <v>90.5</v>
      </c>
    </row>
    <row r="35" spans="1:23">
      <c r="A35">
        <v>2010</v>
      </c>
      <c r="B35">
        <v>51</v>
      </c>
      <c r="C35" t="s">
        <v>23</v>
      </c>
      <c r="D35" t="s">
        <v>73</v>
      </c>
      <c r="E35" t="s">
        <v>18</v>
      </c>
      <c r="F35" t="s">
        <v>24</v>
      </c>
      <c r="G35" t="s">
        <v>20</v>
      </c>
      <c r="H35" s="3">
        <v>13897.18</v>
      </c>
      <c r="I35" t="s">
        <v>21</v>
      </c>
      <c r="J35" t="s">
        <v>18</v>
      </c>
      <c r="K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23.599506770931399</v>
      </c>
      <c r="L35" s="5">
        <f>TablaDatos[[#This Row],[IMC_raw]]/1000000000000000</f>
        <v>23.599506770931399</v>
      </c>
      <c r="M35" s="2">
        <v>2.35995067709314E+16</v>
      </c>
      <c r="N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" s="13">
        <f t="shared" si="0"/>
        <v>34</v>
      </c>
      <c r="P35" s="2" t="str">
        <f>IF(TablaDatos[[#This Row],[Diabetes]]=0,"No","Si")</f>
        <v>No</v>
      </c>
      <c r="Q35">
        <v>0</v>
      </c>
      <c r="R35">
        <f>TablaDatos[[#This Row],[Aux2]]/10000000000000</f>
        <v>212.42430834214301</v>
      </c>
      <c r="S35" s="1">
        <v>2124243083421430</v>
      </c>
      <c r="T35" s="7">
        <f>TablaDatos[[#This Row],[Aux3]]/100000000000000</f>
        <v>210.16968895531701</v>
      </c>
      <c r="U35" s="1">
        <v>2.10169688955317E+16</v>
      </c>
      <c r="V35">
        <v>136.30000000000001</v>
      </c>
      <c r="W35">
        <v>87.6</v>
      </c>
    </row>
    <row r="36" spans="1:23">
      <c r="A36">
        <v>2010</v>
      </c>
      <c r="B36">
        <v>51</v>
      </c>
      <c r="C36" t="s">
        <v>23</v>
      </c>
      <c r="D36" t="s">
        <v>73</v>
      </c>
      <c r="E36" t="s">
        <v>18</v>
      </c>
      <c r="F36" t="s">
        <v>35</v>
      </c>
      <c r="G36" t="s">
        <v>20</v>
      </c>
      <c r="H36" s="3">
        <v>22012.880000000001</v>
      </c>
      <c r="I36" t="s">
        <v>19</v>
      </c>
      <c r="J36" t="s">
        <v>22</v>
      </c>
      <c r="K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23.551387300692998</v>
      </c>
      <c r="L36" s="6">
        <f>TablaDatos[[#This Row],[IMC_raw]]/1000000000000000</f>
        <v>2.3551387300692999</v>
      </c>
      <c r="M36" s="2">
        <v>2355138730069300</v>
      </c>
      <c r="N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" s="13">
        <f t="shared" si="0"/>
        <v>35</v>
      </c>
      <c r="P36" s="2" t="str">
        <f>IF(TablaDatos[[#This Row],[Diabetes]]=0,"No","Si")</f>
        <v>No</v>
      </c>
      <c r="Q36">
        <v>0</v>
      </c>
      <c r="R36">
        <f>TablaDatos[[#This Row],[Aux2]]/10000000000000</f>
        <v>187.82206074255399</v>
      </c>
      <c r="S36" s="1">
        <v>1878220607425540</v>
      </c>
      <c r="T36" s="7">
        <f>TablaDatos[[#This Row],[Aux3]]/100000000000000</f>
        <v>221.13405060732899</v>
      </c>
      <c r="U36" s="1">
        <v>2.21134050607329E+16</v>
      </c>
      <c r="V36">
        <v>144.9</v>
      </c>
      <c r="W36">
        <v>81.099999999999994</v>
      </c>
    </row>
    <row r="37" spans="1:23">
      <c r="A37">
        <v>2010</v>
      </c>
      <c r="B37">
        <v>63</v>
      </c>
      <c r="C37" t="s">
        <v>23</v>
      </c>
      <c r="D37" t="s">
        <v>32</v>
      </c>
      <c r="E37" t="s">
        <v>19</v>
      </c>
      <c r="F37" t="s">
        <v>24</v>
      </c>
      <c r="G37" t="s">
        <v>28</v>
      </c>
      <c r="H37" s="3">
        <v>28220.71</v>
      </c>
      <c r="I37" t="s">
        <v>19</v>
      </c>
      <c r="J37" t="s">
        <v>22</v>
      </c>
      <c r="K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23.4651529340269</v>
      </c>
      <c r="L37" s="6">
        <f>TablaDatos[[#This Row],[IMC_raw]]/1000000000000000</f>
        <v>23.4651529340269</v>
      </c>
      <c r="M37" s="2">
        <v>2.34651529340269E+16</v>
      </c>
      <c r="N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" s="13">
        <f t="shared" si="0"/>
        <v>36</v>
      </c>
      <c r="P37" s="2" t="str">
        <f>IF(TablaDatos[[#This Row],[Diabetes]]=0,"No","Si")</f>
        <v>No</v>
      </c>
      <c r="Q37">
        <v>0</v>
      </c>
      <c r="R37">
        <f>TablaDatos[[#This Row],[Aux2]]/10000000000000</f>
        <v>189.80348474553799</v>
      </c>
      <c r="S37" s="1">
        <v>1898034847455380</v>
      </c>
      <c r="T37" s="7">
        <f>TablaDatos[[#This Row],[Aux3]]/100000000000000</f>
        <v>225.06312302427401</v>
      </c>
      <c r="U37" s="1">
        <v>2.25063123024274E+16</v>
      </c>
      <c r="V37">
        <v>148.1</v>
      </c>
      <c r="W37">
        <v>87.7</v>
      </c>
    </row>
    <row r="38" spans="1:23">
      <c r="A38">
        <v>2010</v>
      </c>
      <c r="B38">
        <v>62</v>
      </c>
      <c r="C38" t="s">
        <v>23</v>
      </c>
      <c r="D38" t="s">
        <v>34</v>
      </c>
      <c r="E38" t="s">
        <v>18</v>
      </c>
      <c r="F38" t="s">
        <v>24</v>
      </c>
      <c r="G38" t="s">
        <v>28</v>
      </c>
      <c r="H38" s="3">
        <v>12721.02</v>
      </c>
      <c r="I38" t="s">
        <v>19</v>
      </c>
      <c r="J38" t="s">
        <v>22</v>
      </c>
      <c r="K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23.3672758811786</v>
      </c>
      <c r="L38" s="6">
        <f>TablaDatos[[#This Row],[IMC_raw]]/100000000000000</f>
        <v>23.3672758811786</v>
      </c>
      <c r="M38" s="2">
        <v>2336727588117860</v>
      </c>
      <c r="N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" s="13">
        <f t="shared" si="0"/>
        <v>37</v>
      </c>
      <c r="P38" s="2" t="str">
        <f>IF(TablaDatos[[#This Row],[Diabetes]]=0,"No","Si")</f>
        <v>No</v>
      </c>
      <c r="Q38">
        <v>0</v>
      </c>
      <c r="R38">
        <f>TablaDatos[[#This Row],[Aux2]]/10000000000000</f>
        <v>1990.2305481124999</v>
      </c>
      <c r="S38" s="1">
        <v>1.9902305481125E+16</v>
      </c>
      <c r="T38" s="7">
        <f>TablaDatos[[#This Row],[Aux3]]/100000000000000</f>
        <v>235.59984729951799</v>
      </c>
      <c r="U38" s="1">
        <v>2.35599847299518E+16</v>
      </c>
      <c r="V38">
        <v>155.1</v>
      </c>
      <c r="W38">
        <v>92.1</v>
      </c>
    </row>
    <row r="39" spans="1:23">
      <c r="A39">
        <v>2010</v>
      </c>
      <c r="B39">
        <v>67</v>
      </c>
      <c r="C39" t="s">
        <v>23</v>
      </c>
      <c r="D39" t="s">
        <v>30</v>
      </c>
      <c r="E39" t="s">
        <v>18</v>
      </c>
      <c r="F39" t="s">
        <v>19</v>
      </c>
      <c r="G39" t="s">
        <v>25</v>
      </c>
      <c r="H39" s="3">
        <v>16954.759999999998</v>
      </c>
      <c r="I39" t="s">
        <v>19</v>
      </c>
      <c r="J39" t="s">
        <v>22</v>
      </c>
      <c r="K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23.3144271591995</v>
      </c>
      <c r="L39" s="5">
        <f>TablaDatos[[#This Row],[IMC_raw]]/1000000000000000</f>
        <v>23.3144271591995</v>
      </c>
      <c r="M39" s="2">
        <v>2.33144271591995E+16</v>
      </c>
      <c r="N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" s="13">
        <f t="shared" si="0"/>
        <v>38</v>
      </c>
      <c r="P39" s="2" t="str">
        <f>IF(TablaDatos[[#This Row],[Diabetes]]=0,"No","Si")</f>
        <v>No</v>
      </c>
      <c r="Q39">
        <v>0</v>
      </c>
      <c r="R39">
        <f>TablaDatos[[#This Row],[Aux2]]/10000000000000</f>
        <v>2162.45985263702</v>
      </c>
      <c r="S39" s="1">
        <v>2.16245985263702E+16</v>
      </c>
      <c r="T39" s="7">
        <f>TablaDatos[[#This Row],[Aux3]]/100000000000000</f>
        <v>254.52987683830901</v>
      </c>
      <c r="U39" s="1">
        <v>2.54529876838309E+16</v>
      </c>
      <c r="V39">
        <v>144.80000000000001</v>
      </c>
      <c r="W39">
        <v>89.5</v>
      </c>
    </row>
    <row r="40" spans="1:23">
      <c r="A40">
        <v>2010</v>
      </c>
      <c r="B40">
        <v>47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 s="3">
        <v>30114.720000000001</v>
      </c>
      <c r="I40" t="s">
        <v>19</v>
      </c>
      <c r="J40" t="s">
        <v>22</v>
      </c>
      <c r="K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23.112486068159402</v>
      </c>
      <c r="L40" s="6">
        <f>TablaDatos[[#This Row],[IMC_raw]]/1000000000000000</f>
        <v>2.3112486068159401</v>
      </c>
      <c r="M40" s="2">
        <v>2311248606815940</v>
      </c>
      <c r="N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" s="13">
        <f t="shared" si="0"/>
        <v>39</v>
      </c>
      <c r="P40" s="2" t="str">
        <f>IF(TablaDatos[[#This Row],[Diabetes]]=0,"No","Si")</f>
        <v>No</v>
      </c>
      <c r="Q40">
        <v>0</v>
      </c>
      <c r="R40">
        <f>TablaDatos[[#This Row],[Aux2]]/10000000000000</f>
        <v>2114.7070160225999</v>
      </c>
      <c r="S40" s="1">
        <v>2.1147070160226E+16</v>
      </c>
      <c r="T40" s="7">
        <f>TablaDatos[[#This Row],[Aux3]]/100000000000000</f>
        <v>208.27091013277001</v>
      </c>
      <c r="U40" s="1">
        <v>2.0827091013277E+16</v>
      </c>
      <c r="V40">
        <v>148.69999999999999</v>
      </c>
      <c r="W40">
        <v>86.2</v>
      </c>
    </row>
    <row r="41" spans="1:23">
      <c r="A41">
        <v>2010</v>
      </c>
      <c r="B41">
        <v>60</v>
      </c>
      <c r="C41" t="s">
        <v>23</v>
      </c>
      <c r="D41" t="s">
        <v>74</v>
      </c>
      <c r="E41" t="s">
        <v>21</v>
      </c>
      <c r="F41" t="s">
        <v>19</v>
      </c>
      <c r="G41" t="s">
        <v>28</v>
      </c>
      <c r="H41" s="3">
        <v>17415.72</v>
      </c>
      <c r="I41" t="s">
        <v>19</v>
      </c>
      <c r="J41" t="s">
        <v>22</v>
      </c>
      <c r="K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22.942665797274401</v>
      </c>
      <c r="L41" s="5">
        <f>TablaDatos[[#This Row],[IMC_raw]]/1000000000000000</f>
        <v>22.942665797274401</v>
      </c>
      <c r="M41" s="2">
        <v>2.29426657972744E+16</v>
      </c>
      <c r="N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" s="13">
        <f t="shared" si="0"/>
        <v>40</v>
      </c>
      <c r="P41" s="2" t="str">
        <f>IF(TablaDatos[[#This Row],[Diabetes]]=0,"No","Si")</f>
        <v>No</v>
      </c>
      <c r="Q41">
        <v>0</v>
      </c>
      <c r="R41">
        <f>TablaDatos[[#This Row],[Aux2]]/10000000000000</f>
        <v>241.952913361594</v>
      </c>
      <c r="S41" s="1">
        <v>2419529133615940</v>
      </c>
      <c r="T41" s="7">
        <f>TablaDatos[[#This Row],[Aux3]]/100000000000000</f>
        <v>210.91984881822199</v>
      </c>
      <c r="U41" s="1">
        <v>2.10919848818222E+16</v>
      </c>
      <c r="V41">
        <v>152.1</v>
      </c>
      <c r="W41">
        <v>91.1</v>
      </c>
    </row>
    <row r="42" spans="1:23" ht="14" customHeight="1">
      <c r="A42">
        <v>2010</v>
      </c>
      <c r="B42">
        <v>58</v>
      </c>
      <c r="C42" t="s">
        <v>23</v>
      </c>
      <c r="D42" t="s">
        <v>34</v>
      </c>
      <c r="E42" t="s">
        <v>18</v>
      </c>
      <c r="F42" t="s">
        <v>19</v>
      </c>
      <c r="G42" t="s">
        <v>28</v>
      </c>
      <c r="H42" s="3">
        <v>17033.650000000001</v>
      </c>
      <c r="I42" t="s">
        <v>19</v>
      </c>
      <c r="J42" t="s">
        <v>18</v>
      </c>
      <c r="K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22.928598681095501</v>
      </c>
      <c r="L42" s="5">
        <f>TablaDatos[[#This Row],[IMC_raw]]/1000000000000000</f>
        <v>2.29285986810955</v>
      </c>
      <c r="M42" s="2">
        <v>2292859868109550</v>
      </c>
      <c r="N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" s="13">
        <f t="shared" si="0"/>
        <v>41</v>
      </c>
      <c r="P42" s="2" t="str">
        <f>IF(TablaDatos[[#This Row],[Diabetes]]=0,"No","Si")</f>
        <v>No</v>
      </c>
      <c r="Q42">
        <v>0</v>
      </c>
      <c r="R42">
        <f>TablaDatos[[#This Row],[Aux2]]/10000000000000</f>
        <v>199.59091444924999</v>
      </c>
      <c r="S42" s="1">
        <v>1995909144492500</v>
      </c>
      <c r="T42" s="7">
        <f>TablaDatos[[#This Row],[Aux3]]/100000000000000</f>
        <v>2.1584942103561602</v>
      </c>
      <c r="U42" s="1">
        <v>215849421035616</v>
      </c>
      <c r="V42">
        <v>144.30000000000001</v>
      </c>
      <c r="W42">
        <v>90.2</v>
      </c>
    </row>
    <row r="43" spans="1:23">
      <c r="A43">
        <v>2010</v>
      </c>
      <c r="B43">
        <v>66</v>
      </c>
      <c r="C43" t="s">
        <v>16</v>
      </c>
      <c r="D43" t="s">
        <v>41</v>
      </c>
      <c r="E43" t="s">
        <v>21</v>
      </c>
      <c r="F43" t="s">
        <v>19</v>
      </c>
      <c r="G43" t="s">
        <v>25</v>
      </c>
      <c r="H43" s="3">
        <v>21261.19</v>
      </c>
      <c r="I43" t="s">
        <v>21</v>
      </c>
      <c r="J43" t="s">
        <v>18</v>
      </c>
      <c r="K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22.8929275286911</v>
      </c>
      <c r="L43" s="5">
        <f>TablaDatos[[#This Row],[IMC_raw]]/1000000000000000</f>
        <v>22.8929275286911</v>
      </c>
      <c r="M43" s="2">
        <v>2.28929275286911E+16</v>
      </c>
      <c r="N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" s="13">
        <f t="shared" si="0"/>
        <v>42</v>
      </c>
      <c r="P43" s="2" t="str">
        <f>IF(TablaDatos[[#This Row],[Diabetes]]=0,"No","Si")</f>
        <v>No</v>
      </c>
      <c r="Q43">
        <v>0</v>
      </c>
      <c r="R43">
        <f>TablaDatos[[#This Row],[Aux2]]/10000000000000</f>
        <v>211.06055161890899</v>
      </c>
      <c r="S43" s="1">
        <v>2110605516189090</v>
      </c>
      <c r="T43" s="7">
        <f>TablaDatos[[#This Row],[Aux3]]/100000000000000</f>
        <v>213.475898399616</v>
      </c>
      <c r="U43" s="1">
        <v>2.13475898399616E+16</v>
      </c>
      <c r="V43">
        <v>156.69999999999999</v>
      </c>
      <c r="W43">
        <v>97.8</v>
      </c>
    </row>
    <row r="44" spans="1:23">
      <c r="A44">
        <v>2010</v>
      </c>
      <c r="B44">
        <v>68</v>
      </c>
      <c r="C44" t="s">
        <v>23</v>
      </c>
      <c r="D44" t="s">
        <v>29</v>
      </c>
      <c r="E44" t="s">
        <v>19</v>
      </c>
      <c r="F44" t="s">
        <v>19</v>
      </c>
      <c r="G44" t="s">
        <v>25</v>
      </c>
      <c r="H44" s="3">
        <v>16091.01</v>
      </c>
      <c r="I44" t="s">
        <v>21</v>
      </c>
      <c r="J44" t="s">
        <v>18</v>
      </c>
      <c r="K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22.6964072107025</v>
      </c>
      <c r="L44" s="5">
        <f>TablaDatos[[#This Row],[IMC_raw]]/1000000000000000</f>
        <v>22.6964072107025</v>
      </c>
      <c r="M44" s="2">
        <v>2.26964072107025E+16</v>
      </c>
      <c r="N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" s="13">
        <f t="shared" si="0"/>
        <v>43</v>
      </c>
      <c r="P44" s="2" t="str">
        <f>IF(TablaDatos[[#This Row],[Diabetes]]=0,"No","Si")</f>
        <v>No</v>
      </c>
      <c r="Q44">
        <v>0</v>
      </c>
      <c r="R44">
        <f>TablaDatos[[#This Row],[Aux2]]/10000000000000</f>
        <v>1984.3901535150201</v>
      </c>
      <c r="S44" s="1">
        <v>1.98439015351502E+16</v>
      </c>
      <c r="T44" s="7">
        <f>TablaDatos[[#This Row],[Aux3]]/100000000000000</f>
        <v>244.58500285101999</v>
      </c>
      <c r="U44" s="1">
        <v>2.4458500285102E+16</v>
      </c>
      <c r="V44">
        <v>151.4</v>
      </c>
      <c r="W44">
        <v>97</v>
      </c>
    </row>
    <row r="45" spans="1:23">
      <c r="A45">
        <v>2010</v>
      </c>
      <c r="B45">
        <v>48</v>
      </c>
      <c r="C45" t="s">
        <v>16</v>
      </c>
      <c r="D45" t="s">
        <v>42</v>
      </c>
      <c r="E45" t="s">
        <v>19</v>
      </c>
      <c r="F45" t="s">
        <v>35</v>
      </c>
      <c r="G45" t="s">
        <v>20</v>
      </c>
      <c r="H45" s="3">
        <v>39765.72</v>
      </c>
      <c r="I45" t="s">
        <v>19</v>
      </c>
      <c r="J45" t="s">
        <v>19</v>
      </c>
      <c r="K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22.682927921763799</v>
      </c>
      <c r="L45" s="5">
        <f>TablaDatos[[#This Row],[IMC_raw]]/1000000000000000</f>
        <v>22.682927921763799</v>
      </c>
      <c r="M45" s="2">
        <v>2.26829279217638E+16</v>
      </c>
      <c r="N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" s="13">
        <f t="shared" si="0"/>
        <v>44</v>
      </c>
      <c r="P45" s="2" t="str">
        <f>IF(TablaDatos[[#This Row],[Diabetes]]=0,"No","Si")</f>
        <v>No</v>
      </c>
      <c r="Q45">
        <v>0</v>
      </c>
      <c r="R45">
        <f>TablaDatos[[#This Row],[Aux2]]/10000000000000</f>
        <v>205.540427716956</v>
      </c>
      <c r="S45" s="1">
        <v>2055404277169560</v>
      </c>
      <c r="T45" s="7">
        <f>TablaDatos[[#This Row],[Aux3]]/100000000000000</f>
        <v>215.56719582519599</v>
      </c>
      <c r="U45" s="1">
        <v>2.15567195825196E+16</v>
      </c>
      <c r="V45">
        <v>148</v>
      </c>
      <c r="W45">
        <v>85.5</v>
      </c>
    </row>
    <row r="46" spans="1:23">
      <c r="A46">
        <v>2010</v>
      </c>
      <c r="B46">
        <v>62</v>
      </c>
      <c r="C46" t="s">
        <v>23</v>
      </c>
      <c r="D46" t="s">
        <v>73</v>
      </c>
      <c r="E46" t="s">
        <v>18</v>
      </c>
      <c r="F46" t="s">
        <v>24</v>
      </c>
      <c r="G46" t="s">
        <v>28</v>
      </c>
      <c r="H46" s="3">
        <v>27806.09</v>
      </c>
      <c r="I46" t="s">
        <v>21</v>
      </c>
      <c r="J46" t="s">
        <v>22</v>
      </c>
      <c r="K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22.6403140339978</v>
      </c>
      <c r="L46" s="6">
        <f>TablaDatos[[#This Row],[IMC_raw]]/1000000000000000</f>
        <v>22.6403140339978</v>
      </c>
      <c r="M46" s="2">
        <v>2.26403140339978E+16</v>
      </c>
      <c r="N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" s="13">
        <f t="shared" si="0"/>
        <v>45</v>
      </c>
      <c r="P46" s="2" t="str">
        <f>IF(TablaDatos[[#This Row],[Diabetes]]=0,"No","Si")</f>
        <v>No</v>
      </c>
      <c r="Q46">
        <v>0</v>
      </c>
      <c r="R46">
        <f>TablaDatos[[#This Row],[Aux2]]/10000000000000</f>
        <v>223.74657684720799</v>
      </c>
      <c r="S46" s="1">
        <v>2237465768472080</v>
      </c>
      <c r="T46" s="7">
        <f>TablaDatos[[#This Row],[Aux3]]/100000000000000</f>
        <v>23.8476014332667</v>
      </c>
      <c r="U46" s="1">
        <v>2384760143326670</v>
      </c>
      <c r="V46">
        <v>156.5</v>
      </c>
      <c r="W46">
        <v>89.2</v>
      </c>
    </row>
    <row r="47" spans="1:23">
      <c r="A47">
        <v>2010</v>
      </c>
      <c r="B47">
        <v>54</v>
      </c>
      <c r="C47" t="s">
        <v>16</v>
      </c>
      <c r="D47" t="s">
        <v>17</v>
      </c>
      <c r="E47" t="s">
        <v>18</v>
      </c>
      <c r="F47" t="s">
        <v>35</v>
      </c>
      <c r="G47" t="s">
        <v>20</v>
      </c>
      <c r="H47" s="3">
        <v>27596.78</v>
      </c>
      <c r="I47" t="s">
        <v>19</v>
      </c>
      <c r="J47" t="s">
        <v>22</v>
      </c>
      <c r="K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22.564450292134801</v>
      </c>
      <c r="L47" s="6">
        <f>TablaDatos[[#This Row],[IMC_raw]]/1000000000000000</f>
        <v>22.564450292134801</v>
      </c>
      <c r="M47" s="2">
        <v>2.25644502921348E+16</v>
      </c>
      <c r="N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" s="13">
        <f t="shared" si="0"/>
        <v>46</v>
      </c>
      <c r="P47" s="2" t="str">
        <f>IF(TablaDatos[[#This Row],[Diabetes]]=0,"No","Si")</f>
        <v>No</v>
      </c>
      <c r="Q47">
        <v>0</v>
      </c>
      <c r="R47">
        <f>TablaDatos[[#This Row],[Aux2]]/10000000000000</f>
        <v>2063.5274637242201</v>
      </c>
      <c r="S47" s="1">
        <v>2.06352746372422E+16</v>
      </c>
      <c r="T47" s="7">
        <f>TablaDatos[[#This Row],[Aux3]]/100000000000000</f>
        <v>211.611545617307</v>
      </c>
      <c r="U47" s="1">
        <v>2.11611545617307E+16</v>
      </c>
      <c r="V47">
        <v>146.5</v>
      </c>
      <c r="W47">
        <v>87.3</v>
      </c>
    </row>
    <row r="48" spans="1:23">
      <c r="A48">
        <v>2010</v>
      </c>
      <c r="B48">
        <v>53</v>
      </c>
      <c r="C48" t="s">
        <v>16</v>
      </c>
      <c r="D48" t="s">
        <v>30</v>
      </c>
      <c r="E48" t="s">
        <v>18</v>
      </c>
      <c r="F48" t="s">
        <v>35</v>
      </c>
      <c r="G48" t="s">
        <v>20</v>
      </c>
      <c r="H48" s="3">
        <v>16122.84</v>
      </c>
      <c r="I48" t="s">
        <v>21</v>
      </c>
      <c r="J48" t="s">
        <v>18</v>
      </c>
      <c r="K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22.5269169300587</v>
      </c>
      <c r="L48" s="6">
        <f>TablaDatos[[#This Row],[IMC_raw]]/100000000000000</f>
        <v>22.5269169300587</v>
      </c>
      <c r="M48" s="2">
        <v>2252691693005870</v>
      </c>
      <c r="N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" s="13">
        <f t="shared" si="0"/>
        <v>47</v>
      </c>
      <c r="P48" s="2" t="str">
        <f>IF(TablaDatos[[#This Row],[Diabetes]]=0,"No","Si")</f>
        <v>No</v>
      </c>
      <c r="Q48">
        <v>0</v>
      </c>
      <c r="R48">
        <f>TablaDatos[[#This Row],[Aux2]]/10000000000000</f>
        <v>211.836360738666</v>
      </c>
      <c r="S48" s="1">
        <v>2118363607386660</v>
      </c>
      <c r="T48" s="7">
        <f>TablaDatos[[#This Row],[Aux3]]/100000000000000</f>
        <v>21.9018425979189</v>
      </c>
      <c r="U48" s="1">
        <v>2190184259791890</v>
      </c>
      <c r="V48">
        <v>136.1</v>
      </c>
      <c r="W48">
        <v>88.8</v>
      </c>
    </row>
    <row r="49" spans="1:23">
      <c r="A49">
        <v>2010</v>
      </c>
      <c r="B49">
        <v>59</v>
      </c>
      <c r="C49" t="s">
        <v>16</v>
      </c>
      <c r="D49" t="s">
        <v>42</v>
      </c>
      <c r="E49" t="s">
        <v>18</v>
      </c>
      <c r="F49" t="s">
        <v>19</v>
      </c>
      <c r="G49" t="s">
        <v>28</v>
      </c>
      <c r="H49" s="3">
        <v>34446.300000000003</v>
      </c>
      <c r="I49" t="s">
        <v>21</v>
      </c>
      <c r="J49" t="s">
        <v>18</v>
      </c>
      <c r="K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22.4839395844444</v>
      </c>
      <c r="L49" s="6">
        <f>TablaDatos[[#This Row],[IMC_raw]]/1000000000000000</f>
        <v>22.4839395844444</v>
      </c>
      <c r="M49" s="2">
        <v>2.24839395844444E+16</v>
      </c>
      <c r="N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" s="13">
        <f t="shared" si="0"/>
        <v>48</v>
      </c>
      <c r="P49" s="2" t="str">
        <f>IF(TablaDatos[[#This Row],[Diabetes]]=0,"No","Si")</f>
        <v>No</v>
      </c>
      <c r="Q49">
        <v>0</v>
      </c>
      <c r="R49">
        <f>TablaDatos[[#This Row],[Aux2]]/10000000000000</f>
        <v>2098.3173108844198</v>
      </c>
      <c r="S49" s="1">
        <v>2.09831731088442E+16</v>
      </c>
      <c r="T49" s="7">
        <f>TablaDatos[[#This Row],[Aux3]]/100000000000000</f>
        <v>237.68732608787801</v>
      </c>
      <c r="U49" s="1">
        <v>2.37687326087878E+16</v>
      </c>
      <c r="V49">
        <v>157</v>
      </c>
      <c r="W49">
        <v>90.6</v>
      </c>
    </row>
    <row r="50" spans="1:23">
      <c r="A50">
        <v>2010</v>
      </c>
      <c r="B50">
        <v>62</v>
      </c>
      <c r="C50" t="s">
        <v>23</v>
      </c>
      <c r="D50" t="s">
        <v>30</v>
      </c>
      <c r="E50" t="s">
        <v>19</v>
      </c>
      <c r="F50" t="s">
        <v>19</v>
      </c>
      <c r="G50" t="s">
        <v>28</v>
      </c>
      <c r="H50" s="3">
        <v>16795.759999999998</v>
      </c>
      <c r="I50" t="s">
        <v>21</v>
      </c>
      <c r="J50" t="s">
        <v>18</v>
      </c>
      <c r="K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22.450848343437602</v>
      </c>
      <c r="L50" s="6">
        <f>TablaDatos[[#This Row],[IMC_raw]]/1000000000000000</f>
        <v>2.2450848343437602</v>
      </c>
      <c r="M50" s="2">
        <v>2245084834343760</v>
      </c>
      <c r="N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" s="13">
        <f t="shared" si="0"/>
        <v>49</v>
      </c>
      <c r="P50" s="2" t="str">
        <f>IF(TablaDatos[[#This Row],[Diabetes]]=0,"No","Si")</f>
        <v>No</v>
      </c>
      <c r="Q50">
        <v>0</v>
      </c>
      <c r="R50">
        <f>TablaDatos[[#This Row],[Aux2]]/10000000000000</f>
        <v>2121.5158561272501</v>
      </c>
      <c r="S50" s="1">
        <v>2.12151585612725E+16</v>
      </c>
      <c r="T50" s="7">
        <f>TablaDatos[[#This Row],[Aux3]]/100000000000000</f>
        <v>244.22372453783299</v>
      </c>
      <c r="U50" s="1">
        <v>2.44223724537833E+16</v>
      </c>
      <c r="V50">
        <v>143.6</v>
      </c>
      <c r="W50">
        <v>93.8</v>
      </c>
    </row>
    <row r="51" spans="1:23">
      <c r="A51">
        <v>2010</v>
      </c>
      <c r="B51">
        <v>62</v>
      </c>
      <c r="C51" t="s">
        <v>16</v>
      </c>
      <c r="D51" t="s">
        <v>73</v>
      </c>
      <c r="E51" t="s">
        <v>18</v>
      </c>
      <c r="F51" t="s">
        <v>19</v>
      </c>
      <c r="G51" t="s">
        <v>28</v>
      </c>
      <c r="H51" s="3">
        <v>18471.68</v>
      </c>
      <c r="I51" t="s">
        <v>19</v>
      </c>
      <c r="J51" t="s">
        <v>22</v>
      </c>
      <c r="K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22.338431843709198</v>
      </c>
      <c r="L51" s="6">
        <f>TablaDatos[[#This Row],[IMC_raw]]/100000000000000</f>
        <v>22.338431843709198</v>
      </c>
      <c r="M51" s="2">
        <v>2233843184370920</v>
      </c>
      <c r="N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1" s="13">
        <f t="shared" si="0"/>
        <v>50</v>
      </c>
      <c r="P51" s="2" t="str">
        <f>IF(TablaDatos[[#This Row],[Diabetes]]=0,"No","Si")</f>
        <v>No</v>
      </c>
      <c r="Q51">
        <v>0</v>
      </c>
      <c r="R51">
        <f>TablaDatos[[#This Row],[Aux2]]/10000000000000</f>
        <v>203.08326836263501</v>
      </c>
      <c r="S51" s="1">
        <v>2030832683626350</v>
      </c>
      <c r="T51" s="7">
        <f>TablaDatos[[#This Row],[Aux3]]/100000000000000</f>
        <v>209.46391654768499</v>
      </c>
      <c r="U51" s="1">
        <v>2.09463916547685E+16</v>
      </c>
      <c r="V51">
        <v>155.5</v>
      </c>
      <c r="W51">
        <v>85.3</v>
      </c>
    </row>
    <row r="52" spans="1:23">
      <c r="A52">
        <v>2010</v>
      </c>
      <c r="B52">
        <v>53</v>
      </c>
      <c r="C52" t="s">
        <v>23</v>
      </c>
      <c r="D52" t="s">
        <v>73</v>
      </c>
      <c r="E52" t="s">
        <v>18</v>
      </c>
      <c r="F52" t="s">
        <v>24</v>
      </c>
      <c r="G52" t="s">
        <v>20</v>
      </c>
      <c r="H52" s="3">
        <v>28948.53</v>
      </c>
      <c r="I52" t="s">
        <v>19</v>
      </c>
      <c r="J52" t="s">
        <v>22</v>
      </c>
      <c r="K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22.3125982649271</v>
      </c>
      <c r="L52" s="5">
        <f>TablaDatos[[#This Row],[IMC_raw]]/1000000000000000</f>
        <v>2.2312598264927099</v>
      </c>
      <c r="M52" s="2">
        <v>2231259826492710</v>
      </c>
      <c r="N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2" s="13">
        <f t="shared" si="0"/>
        <v>51</v>
      </c>
      <c r="P52" s="2" t="str">
        <f>IF(TablaDatos[[#This Row],[Diabetes]]=0,"No","Si")</f>
        <v>No</v>
      </c>
      <c r="Q52">
        <v>0</v>
      </c>
      <c r="R52">
        <f>TablaDatos[[#This Row],[Aux2]]/10000000000000</f>
        <v>201.35967297755701</v>
      </c>
      <c r="S52" s="1">
        <v>2013596729775570</v>
      </c>
      <c r="T52" s="7">
        <f>TablaDatos[[#This Row],[Aux3]]/100000000000000</f>
        <v>192.81536752759999</v>
      </c>
      <c r="U52" s="1">
        <v>1.928153675276E+16</v>
      </c>
      <c r="V52">
        <v>137.9</v>
      </c>
      <c r="W52">
        <v>83.7</v>
      </c>
    </row>
    <row r="53" spans="1:23">
      <c r="A53">
        <v>2010</v>
      </c>
      <c r="B53">
        <v>43</v>
      </c>
      <c r="C53" t="s">
        <v>16</v>
      </c>
      <c r="D53" t="s">
        <v>29</v>
      </c>
      <c r="E53" t="s">
        <v>18</v>
      </c>
      <c r="F53" t="s">
        <v>24</v>
      </c>
      <c r="G53" t="s">
        <v>39</v>
      </c>
      <c r="H53" s="3">
        <v>16778.79</v>
      </c>
      <c r="I53" t="s">
        <v>21</v>
      </c>
      <c r="J53" t="s">
        <v>18</v>
      </c>
      <c r="K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22.031987904776802</v>
      </c>
      <c r="L53" s="6">
        <f>TablaDatos[[#This Row],[IMC_raw]]/1000000000000000</f>
        <v>2.2031987904776802</v>
      </c>
      <c r="M53" s="2">
        <v>2203198790477680</v>
      </c>
      <c r="N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3" s="13">
        <f t="shared" si="0"/>
        <v>52</v>
      </c>
      <c r="P53" s="2" t="str">
        <f>IF(TablaDatos[[#This Row],[Diabetes]]=0,"No","Si")</f>
        <v>No</v>
      </c>
      <c r="Q53">
        <v>0</v>
      </c>
      <c r="R53">
        <f>TablaDatos[[#This Row],[Aux2]]/10000000000000</f>
        <v>2145.4874265318499</v>
      </c>
      <c r="S53" s="1">
        <v>2.14548742653185E+16</v>
      </c>
      <c r="T53" s="7">
        <f>TablaDatos[[#This Row],[Aux3]]/100000000000000</f>
        <v>216.96095262360799</v>
      </c>
      <c r="U53" s="1">
        <v>2.16960952623608E+16</v>
      </c>
      <c r="V53">
        <v>136.80000000000001</v>
      </c>
      <c r="W53">
        <v>84.4</v>
      </c>
    </row>
    <row r="54" spans="1:23">
      <c r="A54">
        <v>2010</v>
      </c>
      <c r="B54">
        <v>68</v>
      </c>
      <c r="C54" t="s">
        <v>16</v>
      </c>
      <c r="D54" t="s">
        <v>34</v>
      </c>
      <c r="E54" t="s">
        <v>21</v>
      </c>
      <c r="F54" t="s">
        <v>24</v>
      </c>
      <c r="G54" t="s">
        <v>25</v>
      </c>
      <c r="H54" s="3">
        <v>16154.25</v>
      </c>
      <c r="I54" t="s">
        <v>19</v>
      </c>
      <c r="J54" t="s">
        <v>22</v>
      </c>
      <c r="K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21.675040746380798</v>
      </c>
      <c r="L54" s="5">
        <f>TablaDatos[[#This Row],[IMC_raw]]/1000000000000000</f>
        <v>2.1675040746380798</v>
      </c>
      <c r="M54" s="2">
        <v>2167504074638080</v>
      </c>
      <c r="N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4" s="13">
        <f t="shared" si="0"/>
        <v>53</v>
      </c>
      <c r="P54" s="2" t="str">
        <f>IF(TablaDatos[[#This Row],[Diabetes]]=0,"No","Si")</f>
        <v>No</v>
      </c>
      <c r="Q54">
        <v>0</v>
      </c>
      <c r="R54">
        <f>TablaDatos[[#This Row],[Aux2]]/10000000000000</f>
        <v>2138.4157803519001</v>
      </c>
      <c r="S54" s="1">
        <v>2.1384157803519E+16</v>
      </c>
      <c r="T54" s="7">
        <f>TablaDatos[[#This Row],[Aux3]]/100000000000000</f>
        <v>245.913132178084</v>
      </c>
      <c r="U54" s="1">
        <v>2.45913132178084E+16</v>
      </c>
      <c r="V54">
        <v>156.19999999999999</v>
      </c>
      <c r="W54">
        <v>93</v>
      </c>
    </row>
    <row r="55" spans="1:23">
      <c r="A55">
        <v>2010</v>
      </c>
      <c r="B55">
        <v>51</v>
      </c>
      <c r="C55" t="s">
        <v>23</v>
      </c>
      <c r="D55" t="s">
        <v>29</v>
      </c>
      <c r="E55" t="s">
        <v>18</v>
      </c>
      <c r="F55" t="s">
        <v>24</v>
      </c>
      <c r="G55" t="s">
        <v>20</v>
      </c>
      <c r="H55" s="3">
        <v>12571.51</v>
      </c>
      <c r="I55" t="s">
        <v>21</v>
      </c>
      <c r="J55" t="s">
        <v>22</v>
      </c>
      <c r="K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21.665519024551699</v>
      </c>
      <c r="L55" s="6">
        <f>TablaDatos[[#This Row],[IMC_raw]]/1000000000000000</f>
        <v>21.665519024551699</v>
      </c>
      <c r="M55" s="2">
        <v>2.16655190245517E+16</v>
      </c>
      <c r="N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5" s="13">
        <f t="shared" si="0"/>
        <v>54</v>
      </c>
      <c r="P55" s="2" t="str">
        <f>IF(TablaDatos[[#This Row],[Diabetes]]=0,"No","Si")</f>
        <v>No</v>
      </c>
      <c r="Q55">
        <v>0</v>
      </c>
      <c r="R55">
        <f>TablaDatos[[#This Row],[Aux2]]/10000000000000</f>
        <v>196.58518442596099</v>
      </c>
      <c r="S55" s="1">
        <v>1965851844259610</v>
      </c>
      <c r="T55" s="7">
        <f>TablaDatos[[#This Row],[Aux3]]/100000000000000</f>
        <v>242.42731053334199</v>
      </c>
      <c r="U55" s="1">
        <v>2.42427310533342E+16</v>
      </c>
      <c r="V55">
        <v>129.30000000000001</v>
      </c>
      <c r="W55">
        <v>85.2</v>
      </c>
    </row>
    <row r="56" spans="1:23">
      <c r="A56">
        <v>2010</v>
      </c>
      <c r="B56">
        <v>57</v>
      </c>
      <c r="C56" t="s">
        <v>23</v>
      </c>
      <c r="D56" t="s">
        <v>73</v>
      </c>
      <c r="E56" t="s">
        <v>19</v>
      </c>
      <c r="F56" t="s">
        <v>24</v>
      </c>
      <c r="G56" t="s">
        <v>28</v>
      </c>
      <c r="H56" s="3">
        <v>20577.16</v>
      </c>
      <c r="I56" t="s">
        <v>21</v>
      </c>
      <c r="J56" t="s">
        <v>18</v>
      </c>
      <c r="K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21.635732400705098</v>
      </c>
      <c r="L56" s="6">
        <f>TablaDatos[[#This Row],[IMC_raw]]/1000000000000000</f>
        <v>21.635732400705098</v>
      </c>
      <c r="M56" s="2">
        <v>2.16357324007051E+16</v>
      </c>
      <c r="N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6" s="13">
        <f t="shared" si="0"/>
        <v>55</v>
      </c>
      <c r="P56" s="2" t="str">
        <f>IF(TablaDatos[[#This Row],[Diabetes]]=0,"No","Si")</f>
        <v>No</v>
      </c>
      <c r="Q56">
        <v>0</v>
      </c>
      <c r="R56">
        <f>TablaDatos[[#This Row],[Aux2]]/10000000000000</f>
        <v>2186.4273681623699</v>
      </c>
      <c r="S56" s="1">
        <v>2.18642736816237E+16</v>
      </c>
      <c r="T56" s="7">
        <f>TablaDatos[[#This Row],[Aux3]]/100000000000000</f>
        <v>25.613521297482901</v>
      </c>
      <c r="U56" s="1">
        <v>2561352129748290</v>
      </c>
      <c r="V56">
        <v>153.9</v>
      </c>
      <c r="W56">
        <v>95.2</v>
      </c>
    </row>
    <row r="57" spans="1:23">
      <c r="A57">
        <v>2010</v>
      </c>
      <c r="B57">
        <v>66</v>
      </c>
      <c r="C57" t="s">
        <v>23</v>
      </c>
      <c r="D57" t="s">
        <v>34</v>
      </c>
      <c r="E57" t="s">
        <v>21</v>
      </c>
      <c r="F57" t="s">
        <v>24</v>
      </c>
      <c r="G57" t="s">
        <v>25</v>
      </c>
      <c r="H57" s="3">
        <v>12917.99</v>
      </c>
      <c r="I57" t="s">
        <v>21</v>
      </c>
      <c r="J57" t="s">
        <v>22</v>
      </c>
      <c r="K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21.5738411289657</v>
      </c>
      <c r="L57" s="5">
        <f>TablaDatos[[#This Row],[IMC_raw]]/1000000000000000</f>
        <v>21.5738411289657</v>
      </c>
      <c r="M57" s="2">
        <v>2.15738411289657E+16</v>
      </c>
      <c r="N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7" s="13">
        <f t="shared" si="0"/>
        <v>56</v>
      </c>
      <c r="P57" s="2" t="str">
        <f>IF(TablaDatos[[#This Row],[Diabetes]]=0,"No","Si")</f>
        <v>Si</v>
      </c>
      <c r="Q57">
        <v>1</v>
      </c>
      <c r="R57">
        <f>TablaDatos[[#This Row],[Aux2]]/10000000000000</f>
        <v>2205.0466051537101</v>
      </c>
      <c r="S57" s="1">
        <v>2.20504660515371E+16</v>
      </c>
      <c r="T57" s="7">
        <f>TablaDatos[[#This Row],[Aux3]]/100000000000000</f>
        <v>29.9894028067825</v>
      </c>
      <c r="U57" s="1">
        <v>2998940280678250</v>
      </c>
      <c r="V57">
        <v>159.5</v>
      </c>
      <c r="W57">
        <v>98.9</v>
      </c>
    </row>
    <row r="58" spans="1:23">
      <c r="A58">
        <v>2010</v>
      </c>
      <c r="B58">
        <v>66</v>
      </c>
      <c r="C58" t="s">
        <v>23</v>
      </c>
      <c r="D58" t="s">
        <v>73</v>
      </c>
      <c r="E58" t="s">
        <v>19</v>
      </c>
      <c r="F58" t="s">
        <v>24</v>
      </c>
      <c r="G58" t="s">
        <v>25</v>
      </c>
      <c r="H58" s="3">
        <v>31954.26</v>
      </c>
      <c r="I58" t="s">
        <v>21</v>
      </c>
      <c r="J58" t="s">
        <v>19</v>
      </c>
      <c r="K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21.263986075200201</v>
      </c>
      <c r="L58" s="5">
        <f>TablaDatos[[#This Row],[IMC_raw]]/1000000000000000</f>
        <v>2.1263986075200201</v>
      </c>
      <c r="M58" s="2">
        <v>2126398607520020</v>
      </c>
      <c r="N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8" s="13">
        <f t="shared" si="0"/>
        <v>57</v>
      </c>
      <c r="P58" s="2" t="str">
        <f>IF(TablaDatos[[#This Row],[Diabetes]]=0,"No","Si")</f>
        <v>No</v>
      </c>
      <c r="Q58">
        <v>0</v>
      </c>
      <c r="R58">
        <f>TablaDatos[[#This Row],[Aux2]]/10000000000000</f>
        <v>2170.1864569478098</v>
      </c>
      <c r="S58" s="1">
        <v>2.17018645694781E+16</v>
      </c>
      <c r="T58" s="7">
        <f>TablaDatos[[#This Row],[Aux3]]/100000000000000</f>
        <v>267.13531926478299</v>
      </c>
      <c r="U58" s="1">
        <v>2.67135319264783E+16</v>
      </c>
      <c r="V58">
        <v>145.9</v>
      </c>
      <c r="W58">
        <v>90.9</v>
      </c>
    </row>
    <row r="59" spans="1:23">
      <c r="A59">
        <v>2010</v>
      </c>
      <c r="B59">
        <v>58</v>
      </c>
      <c r="C59" t="s">
        <v>23</v>
      </c>
      <c r="D59" t="s">
        <v>17</v>
      </c>
      <c r="E59" t="s">
        <v>18</v>
      </c>
      <c r="F59" t="s">
        <v>19</v>
      </c>
      <c r="G59" t="s">
        <v>28</v>
      </c>
      <c r="H59" s="3">
        <v>13490.01</v>
      </c>
      <c r="I59" t="s">
        <v>19</v>
      </c>
      <c r="J59" t="s">
        <v>18</v>
      </c>
      <c r="K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20.678003536617801</v>
      </c>
      <c r="L59" s="5">
        <f>TablaDatos[[#This Row],[IMC_raw]]/1000000000000000</f>
        <v>20.678003536617801</v>
      </c>
      <c r="M59" s="2">
        <v>2.06780035366178E+16</v>
      </c>
      <c r="N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9" s="13">
        <f t="shared" si="0"/>
        <v>58</v>
      </c>
      <c r="P59" s="2" t="str">
        <f>IF(TablaDatos[[#This Row],[Diabetes]]=0,"No","Si")</f>
        <v>No</v>
      </c>
      <c r="Q59">
        <v>0</v>
      </c>
      <c r="R59">
        <f>TablaDatos[[#This Row],[Aux2]]/10000000000000</f>
        <v>190.506488464808</v>
      </c>
      <c r="S59" s="1">
        <v>1905064884648080</v>
      </c>
      <c r="T59" s="7">
        <f>TablaDatos[[#This Row],[Aux3]]/100000000000000</f>
        <v>21.9159807866534</v>
      </c>
      <c r="U59" s="1">
        <v>2191598078665340</v>
      </c>
      <c r="V59">
        <v>142.9</v>
      </c>
      <c r="W59">
        <v>83.1</v>
      </c>
    </row>
    <row r="60" spans="1:23">
      <c r="A60">
        <v>2010</v>
      </c>
      <c r="B60">
        <v>50</v>
      </c>
      <c r="C60" t="s">
        <v>23</v>
      </c>
      <c r="D60" t="s">
        <v>29</v>
      </c>
      <c r="E60" t="s">
        <v>18</v>
      </c>
      <c r="F60" t="s">
        <v>35</v>
      </c>
      <c r="G60" t="s">
        <v>20</v>
      </c>
      <c r="H60" s="3">
        <v>13061.18</v>
      </c>
      <c r="I60" t="s">
        <v>18</v>
      </c>
      <c r="J60" t="s">
        <v>18</v>
      </c>
      <c r="K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20.118951687191704</v>
      </c>
      <c r="L60" s="6">
        <f>TablaDatos[[#This Row],[IMC_raw]]/1000000000000000</f>
        <v>2.0118951687191702</v>
      </c>
      <c r="M60" s="2">
        <v>2011895168719170</v>
      </c>
      <c r="N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0" s="13">
        <f t="shared" si="0"/>
        <v>59</v>
      </c>
      <c r="P60" s="2" t="str">
        <f>IF(TablaDatos[[#This Row],[Diabetes]]=0,"No","Si")</f>
        <v>No</v>
      </c>
      <c r="Q60">
        <v>0</v>
      </c>
      <c r="R60">
        <f>TablaDatos[[#This Row],[Aux2]]/10000000000000</f>
        <v>1740.76952679076</v>
      </c>
      <c r="S60" s="1">
        <v>1.74076952679076E+16</v>
      </c>
      <c r="T60" s="7">
        <f>TablaDatos[[#This Row],[Aux3]]/100000000000000</f>
        <v>188.794390316266</v>
      </c>
      <c r="U60" s="1">
        <v>1.88794390316266E+16</v>
      </c>
      <c r="V60">
        <v>136.69999999999999</v>
      </c>
      <c r="W60">
        <v>79.099999999999994</v>
      </c>
    </row>
    <row r="61" spans="1:23">
      <c r="A61">
        <v>2010</v>
      </c>
      <c r="B61">
        <v>58</v>
      </c>
      <c r="C61" t="s">
        <v>23</v>
      </c>
      <c r="D61" t="s">
        <v>17</v>
      </c>
      <c r="E61" t="s">
        <v>19</v>
      </c>
      <c r="F61" t="s">
        <v>19</v>
      </c>
      <c r="G61" t="s">
        <v>28</v>
      </c>
      <c r="H61" s="3">
        <v>18384.419999999998</v>
      </c>
      <c r="I61" t="s">
        <v>19</v>
      </c>
      <c r="J61" t="s">
        <v>18</v>
      </c>
      <c r="K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19.9009923934223</v>
      </c>
      <c r="L61" s="6">
        <f>TablaDatos[[#This Row],[IMC_raw]]/1000000000000000</f>
        <v>1.9900992393422301</v>
      </c>
      <c r="M61" s="2">
        <v>1990099239342230</v>
      </c>
      <c r="N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1" s="13">
        <f t="shared" si="0"/>
        <v>60</v>
      </c>
      <c r="P61" s="2" t="str">
        <f>IF(TablaDatos[[#This Row],[Diabetes]]=0,"No","Si")</f>
        <v>No</v>
      </c>
      <c r="Q61">
        <v>0</v>
      </c>
      <c r="R61">
        <f>TablaDatos[[#This Row],[Aux2]]/10000000000000</f>
        <v>1969.17438739981</v>
      </c>
      <c r="S61" s="1">
        <v>1.96917438739981E+16</v>
      </c>
      <c r="T61" s="7">
        <f>TablaDatos[[#This Row],[Aux3]]/100000000000000</f>
        <v>227.05456927724501</v>
      </c>
      <c r="U61" s="1">
        <v>2.27054569277245E+16</v>
      </c>
      <c r="V61">
        <v>144.5</v>
      </c>
      <c r="W61">
        <v>93</v>
      </c>
    </row>
    <row r="62" spans="1:23">
      <c r="A62">
        <v>2010</v>
      </c>
      <c r="B62">
        <v>55</v>
      </c>
      <c r="C62" t="s">
        <v>16</v>
      </c>
      <c r="D62" t="s">
        <v>74</v>
      </c>
      <c r="E62" t="s">
        <v>18</v>
      </c>
      <c r="F62" t="s">
        <v>35</v>
      </c>
      <c r="G62" t="s">
        <v>28</v>
      </c>
      <c r="H62" s="3">
        <v>12439.31</v>
      </c>
      <c r="I62" t="s">
        <v>19</v>
      </c>
      <c r="J62" t="s">
        <v>18</v>
      </c>
      <c r="K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19.898495653695399</v>
      </c>
      <c r="L62" s="5">
        <f>TablaDatos[[#This Row],[IMC_raw]]/1000000000000000</f>
        <v>19.898495653695399</v>
      </c>
      <c r="M62" s="2">
        <v>1.98984956536954E+16</v>
      </c>
      <c r="N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2" s="13">
        <f t="shared" si="0"/>
        <v>61</v>
      </c>
      <c r="P62" s="2" t="str">
        <f>IF(TablaDatos[[#This Row],[Diabetes]]=0,"No","Si")</f>
        <v>No</v>
      </c>
      <c r="Q62">
        <v>0</v>
      </c>
      <c r="R62">
        <f>TablaDatos[[#This Row],[Aux2]]/10000000000000</f>
        <v>1930.4407471741999</v>
      </c>
      <c r="S62" s="1">
        <v>1.9304407471742E+16</v>
      </c>
      <c r="T62" s="7">
        <f>TablaDatos[[#This Row],[Aux3]]/100000000000000</f>
        <v>233.01988775278301</v>
      </c>
      <c r="U62" s="1">
        <v>2.33019887752783E+16</v>
      </c>
      <c r="V62">
        <v>159</v>
      </c>
      <c r="W62">
        <v>95.5</v>
      </c>
    </row>
    <row r="63" spans="1:23">
      <c r="A63">
        <v>2010</v>
      </c>
      <c r="B63">
        <v>52</v>
      </c>
      <c r="C63" t="s">
        <v>23</v>
      </c>
      <c r="D63" t="s">
        <v>44</v>
      </c>
      <c r="E63" t="s">
        <v>18</v>
      </c>
      <c r="F63" t="s">
        <v>40</v>
      </c>
      <c r="G63" t="s">
        <v>20</v>
      </c>
      <c r="H63" s="3">
        <v>31369.89</v>
      </c>
      <c r="I63" t="s">
        <v>19</v>
      </c>
      <c r="J63" t="s">
        <v>18</v>
      </c>
      <c r="K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19.320444472541698</v>
      </c>
      <c r="L63" s="5">
        <f>TablaDatos[[#This Row],[IMC_raw]]/1000000000000000</f>
        <v>19.320444472541698</v>
      </c>
      <c r="M63" s="2">
        <v>1.93204444725417E+16</v>
      </c>
      <c r="N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3" s="13">
        <f t="shared" si="0"/>
        <v>62</v>
      </c>
      <c r="P63" s="2" t="str">
        <f>IF(TablaDatos[[#This Row],[Diabetes]]=0,"No","Si")</f>
        <v>No</v>
      </c>
      <c r="Q63">
        <v>0</v>
      </c>
      <c r="R63">
        <f>TablaDatos[[#This Row],[Aux2]]/10000000000000</f>
        <v>1921.40492751017</v>
      </c>
      <c r="S63" s="1">
        <v>1.92140492751017E+16</v>
      </c>
      <c r="T63" s="7">
        <f>TablaDatos[[#This Row],[Aux3]]/100000000000000</f>
        <v>168.64177926817999</v>
      </c>
      <c r="U63" s="1">
        <v>1.6864177926818E+16</v>
      </c>
      <c r="V63">
        <v>131.4</v>
      </c>
      <c r="W63">
        <v>87.5</v>
      </c>
    </row>
    <row r="64" spans="1:23">
      <c r="A64">
        <v>2010</v>
      </c>
      <c r="B64">
        <v>53</v>
      </c>
      <c r="C64" t="s">
        <v>16</v>
      </c>
      <c r="D64" t="s">
        <v>73</v>
      </c>
      <c r="E64" t="s">
        <v>18</v>
      </c>
      <c r="F64" t="s">
        <v>35</v>
      </c>
      <c r="G64" t="s">
        <v>20</v>
      </c>
      <c r="H64" s="3">
        <v>35915.410000000003</v>
      </c>
      <c r="I64" t="s">
        <v>21</v>
      </c>
      <c r="J64" t="s">
        <v>21</v>
      </c>
      <c r="K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18.571258180388199</v>
      </c>
      <c r="L64" s="6">
        <f>TablaDatos[[#This Row],[IMC_raw]]/1000000000000000</f>
        <v>18.571258180388199</v>
      </c>
      <c r="M64" s="2">
        <v>1.85712581803882E+16</v>
      </c>
      <c r="N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4" s="13">
        <f t="shared" si="0"/>
        <v>63</v>
      </c>
      <c r="P64" s="2" t="str">
        <f>IF(TablaDatos[[#This Row],[Diabetes]]=0,"No","Si")</f>
        <v>No</v>
      </c>
      <c r="Q64">
        <v>0</v>
      </c>
      <c r="R64">
        <f>TablaDatos[[#This Row],[Aux2]]/10000000000000</f>
        <v>2197.21133318907</v>
      </c>
      <c r="S64" s="1">
        <v>2.19721133318907E+16</v>
      </c>
      <c r="T64" s="7">
        <f>TablaDatos[[#This Row],[Aux3]]/100000000000000</f>
        <v>210.60282533415</v>
      </c>
      <c r="U64" s="1">
        <v>2.1060282533415E+16</v>
      </c>
      <c r="V64">
        <v>139.19999999999999</v>
      </c>
      <c r="W64">
        <v>84.6</v>
      </c>
    </row>
    <row r="65" spans="1:23">
      <c r="A65">
        <v>2011</v>
      </c>
      <c r="B65">
        <v>64</v>
      </c>
      <c r="C65" t="s">
        <v>23</v>
      </c>
      <c r="D65" t="s">
        <v>72</v>
      </c>
      <c r="E65" t="s">
        <v>18</v>
      </c>
      <c r="F65" t="s">
        <v>19</v>
      </c>
      <c r="G65" t="s">
        <v>28</v>
      </c>
      <c r="H65" s="3">
        <v>12764.61</v>
      </c>
      <c r="I65" t="s">
        <v>19</v>
      </c>
      <c r="J65" t="s">
        <v>22</v>
      </c>
      <c r="K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24.8912958506818</v>
      </c>
      <c r="L65" s="6">
        <f>TablaDatos[[#This Row],[IMC_raw]]/1000000000000000</f>
        <v>0.24891295850681799</v>
      </c>
      <c r="M65" s="2">
        <v>248912958506818</v>
      </c>
      <c r="N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5" s="13">
        <f t="shared" si="0"/>
        <v>64</v>
      </c>
      <c r="P65" s="2" t="str">
        <f>IF(TablaDatos[[#This Row],[Diabetes]]=0,"No","Si")</f>
        <v>No</v>
      </c>
      <c r="Q65">
        <v>0</v>
      </c>
      <c r="R65">
        <f>TablaDatos[[#This Row],[Aux2]]/10000000000000</f>
        <v>2091.6038321197202</v>
      </c>
      <c r="S65" s="1">
        <v>2.09160383211972E+16</v>
      </c>
      <c r="T65" s="7">
        <f>TablaDatos[[#This Row],[Aux3]]/100000000000000</f>
        <v>217.095580152829</v>
      </c>
      <c r="U65" s="1">
        <v>2.17095580152829E+16</v>
      </c>
      <c r="V65">
        <v>142.1</v>
      </c>
      <c r="W65">
        <v>90.8</v>
      </c>
    </row>
    <row r="66" spans="1:23">
      <c r="A66">
        <v>2011</v>
      </c>
      <c r="B66">
        <v>63</v>
      </c>
      <c r="C66" t="s">
        <v>23</v>
      </c>
      <c r="D66" t="s">
        <v>41</v>
      </c>
      <c r="E66" t="s">
        <v>18</v>
      </c>
      <c r="F66" t="s">
        <v>35</v>
      </c>
      <c r="G66" t="s">
        <v>28</v>
      </c>
      <c r="H66" s="3">
        <v>30514.44</v>
      </c>
      <c r="I66" t="s">
        <v>19</v>
      </c>
      <c r="J66" t="s">
        <v>22</v>
      </c>
      <c r="K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24.831462064580698</v>
      </c>
      <c r="L66" s="6">
        <f>TablaDatos[[#This Row],[IMC_raw]]/1000000000000000</f>
        <v>24.831462064580698</v>
      </c>
      <c r="M66" s="2">
        <v>2.48314620645807E+16</v>
      </c>
      <c r="N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6" s="13">
        <f t="shared" ref="O66:O129" si="1">O65+1</f>
        <v>65</v>
      </c>
      <c r="P66" s="2" t="str">
        <f>IF(TablaDatos[[#This Row],[Diabetes]]=0,"No","Si")</f>
        <v>No</v>
      </c>
      <c r="Q66">
        <v>0</v>
      </c>
      <c r="R66">
        <f>TablaDatos[[#This Row],[Aux2]]/10000000000000</f>
        <v>1860.75142333401</v>
      </c>
      <c r="S66" s="1">
        <v>1.86075142333401E+16</v>
      </c>
      <c r="T66" s="7">
        <f>TablaDatos[[#This Row],[Aux3]]/100000000000000</f>
        <v>239.597964844975</v>
      </c>
      <c r="U66" s="1">
        <v>2.39597964844975E+16</v>
      </c>
      <c r="V66">
        <v>148.6</v>
      </c>
      <c r="W66">
        <v>89.4</v>
      </c>
    </row>
    <row r="67" spans="1:23">
      <c r="A67">
        <v>2011</v>
      </c>
      <c r="B67">
        <v>63</v>
      </c>
      <c r="C67" t="s">
        <v>23</v>
      </c>
      <c r="D67" t="s">
        <v>37</v>
      </c>
      <c r="E67" t="s">
        <v>18</v>
      </c>
      <c r="F67" t="s">
        <v>40</v>
      </c>
      <c r="G67" t="s">
        <v>28</v>
      </c>
      <c r="H67" s="3">
        <v>20571.419999999998</v>
      </c>
      <c r="I67" t="s">
        <v>19</v>
      </c>
      <c r="J67" t="s">
        <v>22</v>
      </c>
      <c r="K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24.747632009746798</v>
      </c>
      <c r="L67" s="5">
        <f>TablaDatos[[#This Row],[IMC_raw]]/1000000000000000</f>
        <v>24.747632009746798</v>
      </c>
      <c r="M67" s="2">
        <v>2.47476320097468E+16</v>
      </c>
      <c r="N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7" s="13">
        <f t="shared" si="1"/>
        <v>66</v>
      </c>
      <c r="P67" s="2" t="str">
        <f>IF(TablaDatos[[#This Row],[Diabetes]]=0,"No","Si")</f>
        <v>No</v>
      </c>
      <c r="Q67">
        <v>0</v>
      </c>
      <c r="R67">
        <f>TablaDatos[[#This Row],[Aux2]]/10000000000000</f>
        <v>21.858413913843801</v>
      </c>
      <c r="S67" s="1">
        <v>218584139138438</v>
      </c>
      <c r="T67" s="7">
        <f>TablaDatos[[#This Row],[Aux3]]/100000000000000</f>
        <v>19.284548539790801</v>
      </c>
      <c r="U67" s="1">
        <v>1928454853979080</v>
      </c>
      <c r="V67">
        <v>149.80000000000001</v>
      </c>
      <c r="W67">
        <v>87.8</v>
      </c>
    </row>
    <row r="68" spans="1:23">
      <c r="A68">
        <v>2011</v>
      </c>
      <c r="B68">
        <v>61</v>
      </c>
      <c r="C68" t="s">
        <v>23</v>
      </c>
      <c r="D68" t="s">
        <v>29</v>
      </c>
      <c r="E68" t="s">
        <v>18</v>
      </c>
      <c r="F68" t="s">
        <v>19</v>
      </c>
      <c r="G68" t="s">
        <v>28</v>
      </c>
      <c r="H68" s="3">
        <v>13960.77</v>
      </c>
      <c r="I68" t="s">
        <v>19</v>
      </c>
      <c r="J68" t="s">
        <v>22</v>
      </c>
      <c r="K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24.6875990384418</v>
      </c>
      <c r="L68" s="6">
        <f>TablaDatos[[#This Row],[IMC_raw]]/1000000000000000</f>
        <v>24.6875990384418</v>
      </c>
      <c r="M68" s="2">
        <v>2.46875990384418E+16</v>
      </c>
      <c r="N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8" s="13">
        <f t="shared" si="1"/>
        <v>67</v>
      </c>
      <c r="P68" s="2" t="str">
        <f>IF(TablaDatos[[#This Row],[Diabetes]]=0,"No","Si")</f>
        <v>No</v>
      </c>
      <c r="Q68">
        <v>0</v>
      </c>
      <c r="R68">
        <f>TablaDatos[[#This Row],[Aux2]]/10000000000000</f>
        <v>1661.5549054138301</v>
      </c>
      <c r="S68" s="1">
        <v>1.66155490541383E+16</v>
      </c>
      <c r="T68" s="7">
        <f>TablaDatos[[#This Row],[Aux3]]/100000000000000</f>
        <v>191.86373972118599</v>
      </c>
      <c r="U68" s="1">
        <v>1.91863739721186E+16</v>
      </c>
      <c r="V68">
        <v>151</v>
      </c>
      <c r="W68">
        <v>85.7</v>
      </c>
    </row>
    <row r="69" spans="1:23">
      <c r="A69">
        <v>2011</v>
      </c>
      <c r="B69">
        <v>52</v>
      </c>
      <c r="C69" t="s">
        <v>23</v>
      </c>
      <c r="D69" t="s">
        <v>42</v>
      </c>
      <c r="E69" t="s">
        <v>18</v>
      </c>
      <c r="F69" t="s">
        <v>19</v>
      </c>
      <c r="G69" t="s">
        <v>20</v>
      </c>
      <c r="H69" s="3">
        <v>18852.97</v>
      </c>
      <c r="I69" t="s">
        <v>19</v>
      </c>
      <c r="J69" t="s">
        <v>18</v>
      </c>
      <c r="K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24.679407938051302</v>
      </c>
      <c r="L69" s="5">
        <f>TablaDatos[[#This Row],[IMC_raw]]/1000000000000000</f>
        <v>2.4679407938051301</v>
      </c>
      <c r="M69" s="2">
        <v>2467940793805130</v>
      </c>
      <c r="N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69" s="13">
        <f t="shared" si="1"/>
        <v>68</v>
      </c>
      <c r="P69" s="2" t="str">
        <f>IF(TablaDatos[[#This Row],[Diabetes]]=0,"No","Si")</f>
        <v>No</v>
      </c>
      <c r="Q69">
        <v>0</v>
      </c>
      <c r="R69">
        <f>TablaDatos[[#This Row],[Aux2]]/10000000000000</f>
        <v>2135.4911561260101</v>
      </c>
      <c r="S69" s="1">
        <v>2.13549115612601E+16</v>
      </c>
      <c r="T69" s="7">
        <f>TablaDatos[[#This Row],[Aux3]]/100000000000000</f>
        <v>246.95213536777999</v>
      </c>
      <c r="U69" s="1">
        <v>2.4695213536778E+16</v>
      </c>
      <c r="V69">
        <v>137.30000000000001</v>
      </c>
      <c r="W69">
        <v>86</v>
      </c>
    </row>
    <row r="70" spans="1:23">
      <c r="A70">
        <v>2011</v>
      </c>
      <c r="B70">
        <v>51</v>
      </c>
      <c r="C70" t="s">
        <v>23</v>
      </c>
      <c r="D70" t="s">
        <v>30</v>
      </c>
      <c r="E70" t="s">
        <v>18</v>
      </c>
      <c r="F70" t="s">
        <v>24</v>
      </c>
      <c r="G70" t="s">
        <v>20</v>
      </c>
      <c r="H70" s="3">
        <v>20679.349999999999</v>
      </c>
      <c r="I70" t="s">
        <v>19</v>
      </c>
      <c r="J70" t="s">
        <v>22</v>
      </c>
      <c r="K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24.637569281333398</v>
      </c>
      <c r="L70" s="6">
        <f>TablaDatos[[#This Row],[IMC_raw]]/1000000000000000</f>
        <v>24.637569281333398</v>
      </c>
      <c r="M70" s="2">
        <v>2.46375692813334E+16</v>
      </c>
      <c r="N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0" s="13">
        <f t="shared" si="1"/>
        <v>69</v>
      </c>
      <c r="P70" s="2" t="str">
        <f>IF(TablaDatos[[#This Row],[Diabetes]]=0,"No","Si")</f>
        <v>No</v>
      </c>
      <c r="Q70">
        <v>0</v>
      </c>
      <c r="R70">
        <f>TablaDatos[[#This Row],[Aux2]]/10000000000000</f>
        <v>2359.8006892892899</v>
      </c>
      <c r="S70" s="1">
        <v>2.35980068928929E+16</v>
      </c>
      <c r="T70" s="7">
        <f>TablaDatos[[#This Row],[Aux3]]/100000000000000</f>
        <v>228.72455702089999</v>
      </c>
      <c r="U70" s="1">
        <v>2.287245570209E+16</v>
      </c>
      <c r="V70">
        <v>142.4</v>
      </c>
      <c r="W70">
        <v>88.3</v>
      </c>
    </row>
    <row r="71" spans="1:23">
      <c r="A71">
        <v>2011</v>
      </c>
      <c r="B71">
        <v>46</v>
      </c>
      <c r="C71" t="s">
        <v>16</v>
      </c>
      <c r="D71" t="s">
        <v>42</v>
      </c>
      <c r="E71" t="s">
        <v>18</v>
      </c>
      <c r="F71" t="s">
        <v>19</v>
      </c>
      <c r="G71" t="s">
        <v>20</v>
      </c>
      <c r="H71" s="3">
        <v>18374.5</v>
      </c>
      <c r="I71" t="s">
        <v>19</v>
      </c>
      <c r="J71" t="s">
        <v>19</v>
      </c>
      <c r="K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24.607573416311901</v>
      </c>
      <c r="L71" s="6">
        <f>TablaDatos[[#This Row],[IMC_raw]]/1000000000000000</f>
        <v>24.607573416311901</v>
      </c>
      <c r="M71" s="2">
        <v>2.46075734163119E+16</v>
      </c>
      <c r="N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1" s="13">
        <f t="shared" si="1"/>
        <v>70</v>
      </c>
      <c r="P71" s="2" t="str">
        <f>IF(TablaDatos[[#This Row],[Diabetes]]=0,"No","Si")</f>
        <v>No</v>
      </c>
      <c r="Q71">
        <v>0</v>
      </c>
      <c r="R71">
        <f>TablaDatos[[#This Row],[Aux2]]/10000000000000</f>
        <v>198.37739797268401</v>
      </c>
      <c r="S71" s="1">
        <v>1983773979726840</v>
      </c>
      <c r="T71" s="7">
        <f>TablaDatos[[#This Row],[Aux3]]/100000000000000</f>
        <v>232.95278537116101</v>
      </c>
      <c r="U71" s="1">
        <v>2.32952785371161E+16</v>
      </c>
      <c r="V71">
        <v>149.19999999999999</v>
      </c>
      <c r="W71">
        <v>90.1</v>
      </c>
    </row>
    <row r="72" spans="1:23">
      <c r="A72">
        <v>2011</v>
      </c>
      <c r="B72">
        <v>55</v>
      </c>
      <c r="C72" t="s">
        <v>23</v>
      </c>
      <c r="D72" t="s">
        <v>29</v>
      </c>
      <c r="E72" t="s">
        <v>18</v>
      </c>
      <c r="F72" t="s">
        <v>19</v>
      </c>
      <c r="G72" t="s">
        <v>28</v>
      </c>
      <c r="H72" s="3">
        <v>18568.009999999998</v>
      </c>
      <c r="I72" t="s">
        <v>19</v>
      </c>
      <c r="J72" t="s">
        <v>18</v>
      </c>
      <c r="K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24.494643830987801</v>
      </c>
      <c r="L72" s="6">
        <f>TablaDatos[[#This Row],[IMC_raw]]/1000000000000000</f>
        <v>24.494643830987801</v>
      </c>
      <c r="M72" s="2">
        <v>2.44946438309878E+16</v>
      </c>
      <c r="N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2" s="13">
        <f t="shared" si="1"/>
        <v>71</v>
      </c>
      <c r="P72" s="2" t="str">
        <f>IF(TablaDatos[[#This Row],[Diabetes]]=0,"No","Si")</f>
        <v>No</v>
      </c>
      <c r="Q72">
        <v>0</v>
      </c>
      <c r="R72">
        <f>TablaDatos[[#This Row],[Aux2]]/10000000000000</f>
        <v>1791.3664457059399</v>
      </c>
      <c r="S72" s="1">
        <v>1.79136644570594E+16</v>
      </c>
      <c r="T72" s="7">
        <f>TablaDatos[[#This Row],[Aux3]]/100000000000000</f>
        <v>21.617736405971598</v>
      </c>
      <c r="U72" s="1">
        <v>2161773640597160</v>
      </c>
      <c r="V72">
        <v>143.69999999999999</v>
      </c>
      <c r="W72">
        <v>88.9</v>
      </c>
    </row>
    <row r="73" spans="1:23">
      <c r="A73">
        <v>2011</v>
      </c>
      <c r="B73">
        <v>52</v>
      </c>
      <c r="C73" t="s">
        <v>23</v>
      </c>
      <c r="D73" t="s">
        <v>29</v>
      </c>
      <c r="E73" t="s">
        <v>19</v>
      </c>
      <c r="F73" t="s">
        <v>24</v>
      </c>
      <c r="G73" t="s">
        <v>20</v>
      </c>
      <c r="H73" s="3">
        <v>16567.18</v>
      </c>
      <c r="I73" t="s">
        <v>21</v>
      </c>
      <c r="J73" t="s">
        <v>18</v>
      </c>
      <c r="K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24.419159738177399</v>
      </c>
      <c r="L73" s="6">
        <f>TablaDatos[[#This Row],[IMC_raw]]/1000000000000000</f>
        <v>24.419159738177399</v>
      </c>
      <c r="M73" s="2">
        <v>2.44191597381774E+16</v>
      </c>
      <c r="N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3" s="13">
        <f t="shared" si="1"/>
        <v>72</v>
      </c>
      <c r="P73" s="2" t="str">
        <f>IF(TablaDatos[[#This Row],[Diabetes]]=0,"No","Si")</f>
        <v>No</v>
      </c>
      <c r="Q73">
        <v>0</v>
      </c>
      <c r="R73">
        <f>TablaDatos[[#This Row],[Aux2]]/10000000000000</f>
        <v>209.24156074708</v>
      </c>
      <c r="S73" s="1">
        <v>2092415607470800</v>
      </c>
      <c r="T73" s="7">
        <f>TablaDatos[[#This Row],[Aux3]]/100000000000000</f>
        <v>191.10624778475</v>
      </c>
      <c r="U73" s="1">
        <v>1.9110624778475E+16</v>
      </c>
      <c r="V73">
        <v>148.6</v>
      </c>
      <c r="W73">
        <v>81.599999999999994</v>
      </c>
    </row>
    <row r="74" spans="1:23">
      <c r="A74">
        <v>2011</v>
      </c>
      <c r="B74">
        <v>62</v>
      </c>
      <c r="C74" t="s">
        <v>16</v>
      </c>
      <c r="D74" t="s">
        <v>17</v>
      </c>
      <c r="E74" t="s">
        <v>18</v>
      </c>
      <c r="F74" t="s">
        <v>19</v>
      </c>
      <c r="G74" t="s">
        <v>28</v>
      </c>
      <c r="H74" s="3">
        <v>15470.14</v>
      </c>
      <c r="I74" t="s">
        <v>21</v>
      </c>
      <c r="J74" t="s">
        <v>18</v>
      </c>
      <c r="K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24.380892642095599</v>
      </c>
      <c r="L74" s="5">
        <f>TablaDatos[[#This Row],[IMC_raw]]/1000000000000000</f>
        <v>24.380892642095599</v>
      </c>
      <c r="M74" s="2">
        <v>2.43808926420956E+16</v>
      </c>
      <c r="N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4" s="13">
        <f t="shared" si="1"/>
        <v>73</v>
      </c>
      <c r="P74" s="2" t="str">
        <f>IF(TablaDatos[[#This Row],[Diabetes]]=0,"No","Si")</f>
        <v>No</v>
      </c>
      <c r="Q74">
        <v>0</v>
      </c>
      <c r="R74">
        <f>TablaDatos[[#This Row],[Aux2]]/10000000000000</f>
        <v>2126.2687618289601</v>
      </c>
      <c r="S74" s="1">
        <v>2.12626876182896E+16</v>
      </c>
      <c r="T74" s="7">
        <f>TablaDatos[[#This Row],[Aux3]]/100000000000000</f>
        <v>212.57065252788101</v>
      </c>
      <c r="U74" s="1">
        <v>2.12570652527881E+16</v>
      </c>
      <c r="V74">
        <v>160.69999999999999</v>
      </c>
      <c r="W74">
        <v>92.7</v>
      </c>
    </row>
    <row r="75" spans="1:23">
      <c r="A75">
        <v>2011</v>
      </c>
      <c r="B75">
        <v>46</v>
      </c>
      <c r="C75" t="s">
        <v>23</v>
      </c>
      <c r="D75" t="s">
        <v>34</v>
      </c>
      <c r="E75" t="s">
        <v>18</v>
      </c>
      <c r="F75" t="s">
        <v>19</v>
      </c>
      <c r="G75" t="s">
        <v>20</v>
      </c>
      <c r="H75" s="3">
        <v>19417.78</v>
      </c>
      <c r="I75" t="s">
        <v>19</v>
      </c>
      <c r="J75" t="s">
        <v>22</v>
      </c>
      <c r="K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24.344324597647201</v>
      </c>
      <c r="L75" s="6">
        <f>TablaDatos[[#This Row],[IMC_raw]]/1000000000000000</f>
        <v>24.344324597647201</v>
      </c>
      <c r="M75" s="2">
        <v>2.43443245976472E+16</v>
      </c>
      <c r="N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5" s="13">
        <f t="shared" si="1"/>
        <v>74</v>
      </c>
      <c r="P75" s="2" t="str">
        <f>IF(TablaDatos[[#This Row],[Diabetes]]=0,"No","Si")</f>
        <v>No</v>
      </c>
      <c r="Q75">
        <v>0</v>
      </c>
      <c r="R75">
        <f>TablaDatos[[#This Row],[Aux2]]/10000000000000</f>
        <v>181.26597447980399</v>
      </c>
      <c r="S75" s="1">
        <v>1812659744798040</v>
      </c>
      <c r="T75" s="7">
        <f>TablaDatos[[#This Row],[Aux3]]/100000000000000</f>
        <v>201.91284118800101</v>
      </c>
      <c r="U75" s="1">
        <v>2.01912841188001E+16</v>
      </c>
      <c r="V75">
        <v>138.1</v>
      </c>
      <c r="W75">
        <v>87.3</v>
      </c>
    </row>
    <row r="76" spans="1:23">
      <c r="A76">
        <v>2011</v>
      </c>
      <c r="B76">
        <v>51</v>
      </c>
      <c r="C76" t="s">
        <v>16</v>
      </c>
      <c r="D76" t="s">
        <v>72</v>
      </c>
      <c r="E76" t="s">
        <v>18</v>
      </c>
      <c r="F76" t="s">
        <v>19</v>
      </c>
      <c r="G76" t="s">
        <v>20</v>
      </c>
      <c r="H76" s="3">
        <v>24953.200000000001</v>
      </c>
      <c r="I76" t="s">
        <v>19</v>
      </c>
      <c r="J76" t="s">
        <v>22</v>
      </c>
      <c r="K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24.151435248705901</v>
      </c>
      <c r="L76" s="5">
        <f>TablaDatos[[#This Row],[IMC_raw]]/1000000000000000</f>
        <v>2.4151435248705901</v>
      </c>
      <c r="M76" s="2">
        <v>2415143524870590</v>
      </c>
      <c r="N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6" s="13">
        <f t="shared" si="1"/>
        <v>75</v>
      </c>
      <c r="P76" s="2" t="str">
        <f>IF(TablaDatos[[#This Row],[Diabetes]]=0,"No","Si")</f>
        <v>No</v>
      </c>
      <c r="Q76">
        <v>0</v>
      </c>
      <c r="R76">
        <f>TablaDatos[[#This Row],[Aux2]]/10000000000000</f>
        <v>1963.32142409884</v>
      </c>
      <c r="S76" s="1">
        <v>1.96332142409884E+16</v>
      </c>
      <c r="T76" s="7">
        <f>TablaDatos[[#This Row],[Aux3]]/100000000000000</f>
        <v>21.596807768231599</v>
      </c>
      <c r="U76" s="1">
        <v>2159680776823160</v>
      </c>
      <c r="V76">
        <v>144.5</v>
      </c>
      <c r="W76">
        <v>86.7</v>
      </c>
    </row>
    <row r="77" spans="1:23">
      <c r="A77">
        <v>2011</v>
      </c>
      <c r="B77">
        <v>56</v>
      </c>
      <c r="C77" t="s">
        <v>23</v>
      </c>
      <c r="D77" t="s">
        <v>26</v>
      </c>
      <c r="E77" t="s">
        <v>18</v>
      </c>
      <c r="F77" t="s">
        <v>40</v>
      </c>
      <c r="G77" t="s">
        <v>28</v>
      </c>
      <c r="H77" s="3">
        <v>18879.64</v>
      </c>
      <c r="I77" t="s">
        <v>19</v>
      </c>
      <c r="J77" t="s">
        <v>22</v>
      </c>
      <c r="K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24.134192867933702</v>
      </c>
      <c r="L77" s="6">
        <f>TablaDatos[[#This Row],[IMC_raw]]/1000000000000000</f>
        <v>2.4134192867933701</v>
      </c>
      <c r="M77" s="2">
        <v>2413419286793370</v>
      </c>
      <c r="N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7" s="13">
        <f t="shared" si="1"/>
        <v>76</v>
      </c>
      <c r="P77" s="2" t="str">
        <f>IF(TablaDatos[[#This Row],[Diabetes]]=0,"No","Si")</f>
        <v>No</v>
      </c>
      <c r="Q77">
        <v>0</v>
      </c>
      <c r="R77">
        <f>TablaDatos[[#This Row],[Aux2]]/10000000000000</f>
        <v>16.845808046869401</v>
      </c>
      <c r="S77" s="1">
        <v>168458080468694</v>
      </c>
      <c r="T77" s="7">
        <f>TablaDatos[[#This Row],[Aux3]]/100000000000000</f>
        <v>210.04505199017299</v>
      </c>
      <c r="U77" s="1">
        <v>2.10045051990173E+16</v>
      </c>
      <c r="V77">
        <v>154.80000000000001</v>
      </c>
      <c r="W77">
        <v>87.1</v>
      </c>
    </row>
    <row r="78" spans="1:23">
      <c r="A78">
        <v>2011</v>
      </c>
      <c r="B78">
        <v>52</v>
      </c>
      <c r="C78" t="s">
        <v>16</v>
      </c>
      <c r="D78" t="s">
        <v>72</v>
      </c>
      <c r="E78" t="s">
        <v>18</v>
      </c>
      <c r="F78" t="s">
        <v>40</v>
      </c>
      <c r="G78" t="s">
        <v>20</v>
      </c>
      <c r="H78" s="3">
        <v>29244.03</v>
      </c>
      <c r="I78" t="s">
        <v>21</v>
      </c>
      <c r="J78" t="s">
        <v>19</v>
      </c>
      <c r="K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24.124905021050701</v>
      </c>
      <c r="L78" s="6">
        <f>TablaDatos[[#This Row],[IMC_raw]]/1000000000000000</f>
        <v>24.124905021050701</v>
      </c>
      <c r="M78" s="2">
        <v>2.41249050210507E+16</v>
      </c>
      <c r="N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8" s="13">
        <f t="shared" si="1"/>
        <v>77</v>
      </c>
      <c r="P78" s="2" t="str">
        <f>IF(TablaDatos[[#This Row],[Diabetes]]=0,"No","Si")</f>
        <v>No</v>
      </c>
      <c r="Q78">
        <v>0</v>
      </c>
      <c r="R78">
        <f>TablaDatos[[#This Row],[Aux2]]/10000000000000</f>
        <v>217.65167313916899</v>
      </c>
      <c r="S78" s="1">
        <v>2176516731391690</v>
      </c>
      <c r="T78" s="7">
        <f>TablaDatos[[#This Row],[Aux3]]/100000000000000</f>
        <v>223.58585576996299</v>
      </c>
      <c r="U78" s="1">
        <v>2.23585855769963E+16</v>
      </c>
      <c r="V78">
        <v>143.4</v>
      </c>
      <c r="W78">
        <v>89.2</v>
      </c>
    </row>
    <row r="79" spans="1:23">
      <c r="A79">
        <v>2011</v>
      </c>
      <c r="B79">
        <v>71</v>
      </c>
      <c r="C79" t="s">
        <v>23</v>
      </c>
      <c r="D79" t="s">
        <v>34</v>
      </c>
      <c r="E79" t="s">
        <v>18</v>
      </c>
      <c r="F79" t="s">
        <v>35</v>
      </c>
      <c r="G79" t="s">
        <v>25</v>
      </c>
      <c r="H79" s="3">
        <v>23877.55</v>
      </c>
      <c r="I79" t="s">
        <v>19</v>
      </c>
      <c r="J79" t="s">
        <v>18</v>
      </c>
      <c r="K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24.100325657792201</v>
      </c>
      <c r="L79" s="6">
        <f>TablaDatos[[#This Row],[IMC_raw]]/1000000000000000</f>
        <v>2.4100325657792201</v>
      </c>
      <c r="M79" s="2">
        <v>2410032565779220</v>
      </c>
      <c r="N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79" s="13">
        <f t="shared" si="1"/>
        <v>78</v>
      </c>
      <c r="P79" s="2" t="str">
        <f>IF(TablaDatos[[#This Row],[Diabetes]]=0,"No","Si")</f>
        <v>No</v>
      </c>
      <c r="Q79">
        <v>0</v>
      </c>
      <c r="R79">
        <f>TablaDatos[[#This Row],[Aux2]]/10000000000000</f>
        <v>209.90824861881501</v>
      </c>
      <c r="S79" s="1">
        <v>2099082486188150</v>
      </c>
      <c r="T79" s="7">
        <f>TablaDatos[[#This Row],[Aux3]]/100000000000000</f>
        <v>189.09583381694401</v>
      </c>
      <c r="U79" s="1">
        <v>1.89095833816944E+16</v>
      </c>
      <c r="V79">
        <v>152.1</v>
      </c>
      <c r="W79">
        <v>95.4</v>
      </c>
    </row>
    <row r="80" spans="1:23">
      <c r="A80">
        <v>2011</v>
      </c>
      <c r="B80">
        <v>56</v>
      </c>
      <c r="C80" t="s">
        <v>23</v>
      </c>
      <c r="D80" t="s">
        <v>29</v>
      </c>
      <c r="E80" t="s">
        <v>18</v>
      </c>
      <c r="F80" t="s">
        <v>24</v>
      </c>
      <c r="G80" t="s">
        <v>28</v>
      </c>
      <c r="H80" s="3">
        <v>10470.5</v>
      </c>
      <c r="I80" t="s">
        <v>21</v>
      </c>
      <c r="J80" t="s">
        <v>18</v>
      </c>
      <c r="K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24.0856461037325</v>
      </c>
      <c r="L80" s="6">
        <f>TablaDatos[[#This Row],[IMC_raw]]/1000000000000000</f>
        <v>24.0856461037325</v>
      </c>
      <c r="M80" s="2">
        <v>2.40856461037325E+16</v>
      </c>
      <c r="N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0" s="13">
        <f t="shared" si="1"/>
        <v>79</v>
      </c>
      <c r="P80" s="2" t="str">
        <f>IF(TablaDatos[[#This Row],[Diabetes]]=0,"No","Si")</f>
        <v>No</v>
      </c>
      <c r="Q80">
        <v>0</v>
      </c>
      <c r="R80">
        <f>TablaDatos[[#This Row],[Aux2]]/10000000000000</f>
        <v>2200.7776021927398</v>
      </c>
      <c r="S80" s="1">
        <v>2.20077760219274E+16</v>
      </c>
      <c r="T80" s="7">
        <f>TablaDatos[[#This Row],[Aux3]]/100000000000000</f>
        <v>211.47176827601101</v>
      </c>
      <c r="U80" s="1">
        <v>2.11471768276011E+16</v>
      </c>
      <c r="V80">
        <v>158.80000000000001</v>
      </c>
      <c r="W80">
        <v>96.4</v>
      </c>
    </row>
    <row r="81" spans="1:23">
      <c r="A81">
        <v>2011</v>
      </c>
      <c r="B81">
        <v>61</v>
      </c>
      <c r="C81" t="s">
        <v>16</v>
      </c>
      <c r="D81" t="s">
        <v>29</v>
      </c>
      <c r="E81" t="s">
        <v>19</v>
      </c>
      <c r="F81" t="s">
        <v>19</v>
      </c>
      <c r="G81" t="s">
        <v>28</v>
      </c>
      <c r="H81" s="3">
        <v>20962.599999999999</v>
      </c>
      <c r="I81" t="s">
        <v>21</v>
      </c>
      <c r="J81" t="s">
        <v>18</v>
      </c>
      <c r="K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24.0046409930751</v>
      </c>
      <c r="L81" s="6">
        <f>TablaDatos[[#This Row],[IMC_raw]]/1000000000000000</f>
        <v>24.0046409930751</v>
      </c>
      <c r="M81" s="2">
        <v>2.40046409930751E+16</v>
      </c>
      <c r="N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1" s="13">
        <f t="shared" si="1"/>
        <v>80</v>
      </c>
      <c r="P81" s="2" t="str">
        <f>IF(TablaDatos[[#This Row],[Diabetes]]=0,"No","Si")</f>
        <v>No</v>
      </c>
      <c r="Q81">
        <v>0</v>
      </c>
      <c r="R81">
        <f>TablaDatos[[#This Row],[Aux2]]/10000000000000</f>
        <v>2095.0228081344499</v>
      </c>
      <c r="S81" s="1">
        <v>2.09502280813445E+16</v>
      </c>
      <c r="T81" s="7">
        <f>TablaDatos[[#This Row],[Aux3]]/100000000000000</f>
        <v>230.46961353851299</v>
      </c>
      <c r="U81" s="1">
        <v>2.30469613538513E+16</v>
      </c>
      <c r="V81">
        <v>156.30000000000001</v>
      </c>
      <c r="W81">
        <v>94</v>
      </c>
    </row>
    <row r="82" spans="1:23">
      <c r="A82">
        <v>2011</v>
      </c>
      <c r="B82">
        <v>59</v>
      </c>
      <c r="C82" t="s">
        <v>23</v>
      </c>
      <c r="D82" t="s">
        <v>17</v>
      </c>
      <c r="E82" t="s">
        <v>18</v>
      </c>
      <c r="F82" t="s">
        <v>19</v>
      </c>
      <c r="G82" t="s">
        <v>28</v>
      </c>
      <c r="H82" s="3">
        <v>30552</v>
      </c>
      <c r="I82" t="s">
        <v>19</v>
      </c>
      <c r="J82" t="s">
        <v>18</v>
      </c>
      <c r="K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23.991099360100101</v>
      </c>
      <c r="L82" s="5">
        <f>TablaDatos[[#This Row],[IMC_raw]]/1000000000000000</f>
        <v>23.991099360100101</v>
      </c>
      <c r="M82" s="2">
        <v>2.39910993601001E+16</v>
      </c>
      <c r="N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2" s="13">
        <f t="shared" si="1"/>
        <v>81</v>
      </c>
      <c r="P82" s="2" t="str">
        <f>IF(TablaDatos[[#This Row],[Diabetes]]=0,"No","Si")</f>
        <v>No</v>
      </c>
      <c r="Q82">
        <v>0</v>
      </c>
      <c r="R82">
        <f>TablaDatos[[#This Row],[Aux2]]/10000000000000</f>
        <v>2159.0219134345198</v>
      </c>
      <c r="S82" s="1">
        <v>2.15902191343452E+16</v>
      </c>
      <c r="T82" s="7">
        <f>TablaDatos[[#This Row],[Aux3]]/100000000000000</f>
        <v>243.054194157654</v>
      </c>
      <c r="U82" s="1">
        <v>2.43054194157654E+16</v>
      </c>
      <c r="V82">
        <v>154.69999999999999</v>
      </c>
      <c r="W82">
        <v>91.1</v>
      </c>
    </row>
    <row r="83" spans="1:23">
      <c r="A83">
        <v>2011</v>
      </c>
      <c r="B83">
        <v>54</v>
      </c>
      <c r="C83" t="s">
        <v>16</v>
      </c>
      <c r="D83" t="s">
        <v>72</v>
      </c>
      <c r="E83" t="s">
        <v>18</v>
      </c>
      <c r="F83" t="s">
        <v>19</v>
      </c>
      <c r="G83" t="s">
        <v>20</v>
      </c>
      <c r="H83" s="3">
        <v>20996.83</v>
      </c>
      <c r="I83" t="s">
        <v>19</v>
      </c>
      <c r="J83" t="s">
        <v>18</v>
      </c>
      <c r="K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23.983716745273799</v>
      </c>
      <c r="L83" s="5">
        <f>TablaDatos[[#This Row],[IMC_raw]]/1000000000000000</f>
        <v>23.983716745273799</v>
      </c>
      <c r="M83" s="2">
        <v>2.39837167452738E+16</v>
      </c>
      <c r="N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3" s="13">
        <f t="shared" si="1"/>
        <v>82</v>
      </c>
      <c r="P83" s="2" t="str">
        <f>IF(TablaDatos[[#This Row],[Diabetes]]=0,"No","Si")</f>
        <v>No</v>
      </c>
      <c r="Q83">
        <v>0</v>
      </c>
      <c r="R83">
        <f>TablaDatos[[#This Row],[Aux2]]/10000000000000</f>
        <v>200.95106959945801</v>
      </c>
      <c r="S83" s="1">
        <v>2009510695994580</v>
      </c>
      <c r="T83" s="7">
        <f>TablaDatos[[#This Row],[Aux3]]/100000000000000</f>
        <v>205.98624062944199</v>
      </c>
      <c r="U83" s="1">
        <v>2.05986240629442E+16</v>
      </c>
      <c r="V83">
        <v>137.4</v>
      </c>
      <c r="W83">
        <v>91.8</v>
      </c>
    </row>
    <row r="84" spans="1:23">
      <c r="A84">
        <v>2011</v>
      </c>
      <c r="B84">
        <v>48</v>
      </c>
      <c r="C84" t="s">
        <v>16</v>
      </c>
      <c r="D84" t="s">
        <v>26</v>
      </c>
      <c r="E84" t="s">
        <v>18</v>
      </c>
      <c r="F84" t="s">
        <v>24</v>
      </c>
      <c r="G84" t="s">
        <v>20</v>
      </c>
      <c r="H84" s="3">
        <v>21728.09</v>
      </c>
      <c r="I84" t="s">
        <v>21</v>
      </c>
      <c r="J84" t="s">
        <v>18</v>
      </c>
      <c r="K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23.920111778370799</v>
      </c>
      <c r="L84" s="5">
        <f>TablaDatos[[#This Row],[IMC_raw]]/1000000000000000</f>
        <v>23.920111778370799</v>
      </c>
      <c r="M84" s="2">
        <v>2.39201117783708E+16</v>
      </c>
      <c r="N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4" s="13">
        <f t="shared" si="1"/>
        <v>83</v>
      </c>
      <c r="P84" s="2" t="str">
        <f>IF(TablaDatos[[#This Row],[Diabetes]]=0,"No","Si")</f>
        <v>No</v>
      </c>
      <c r="Q84">
        <v>0</v>
      </c>
      <c r="R84">
        <f>TablaDatos[[#This Row],[Aux2]]/10000000000000</f>
        <v>2106.4171345151499</v>
      </c>
      <c r="S84" s="1">
        <v>2.10641713451515E+16</v>
      </c>
      <c r="T84" s="7">
        <f>TablaDatos[[#This Row],[Aux3]]/100000000000000</f>
        <v>2.3093953776364899</v>
      </c>
      <c r="U84" s="1">
        <v>230939537763649</v>
      </c>
      <c r="V84">
        <v>149.1</v>
      </c>
      <c r="W84">
        <v>86.1</v>
      </c>
    </row>
    <row r="85" spans="1:23">
      <c r="A85">
        <v>2011</v>
      </c>
      <c r="B85">
        <v>58</v>
      </c>
      <c r="C85" t="s">
        <v>23</v>
      </c>
      <c r="D85" t="s">
        <v>29</v>
      </c>
      <c r="E85" t="s">
        <v>18</v>
      </c>
      <c r="F85" t="s">
        <v>19</v>
      </c>
      <c r="G85" t="s">
        <v>28</v>
      </c>
      <c r="H85" s="3">
        <v>17722.59</v>
      </c>
      <c r="I85" t="s">
        <v>21</v>
      </c>
      <c r="J85" t="s">
        <v>22</v>
      </c>
      <c r="K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23.912021166446401</v>
      </c>
      <c r="L85" s="5">
        <f>TablaDatos[[#This Row],[IMC_raw]]/100000000000000</f>
        <v>23.912021166446401</v>
      </c>
      <c r="M85" s="2">
        <v>2391202116644640</v>
      </c>
      <c r="N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5" s="13">
        <f t="shared" si="1"/>
        <v>84</v>
      </c>
      <c r="P85" s="2" t="str">
        <f>IF(TablaDatos[[#This Row],[Diabetes]]=0,"No","Si")</f>
        <v>No</v>
      </c>
      <c r="Q85">
        <v>0</v>
      </c>
      <c r="R85">
        <f>TablaDatos[[#This Row],[Aux2]]/10000000000000</f>
        <v>1906.0851580644801</v>
      </c>
      <c r="S85" s="1">
        <v>1.90608515806448E+16</v>
      </c>
      <c r="T85" s="7">
        <f>TablaDatos[[#This Row],[Aux3]]/100000000000000</f>
        <v>224.73157397721499</v>
      </c>
      <c r="U85" s="1">
        <v>2.24731573977215E+16</v>
      </c>
      <c r="V85">
        <v>154</v>
      </c>
      <c r="W85">
        <v>88.7</v>
      </c>
    </row>
    <row r="86" spans="1:23">
      <c r="A86">
        <v>2011</v>
      </c>
      <c r="B86">
        <v>58</v>
      </c>
      <c r="C86" t="s">
        <v>23</v>
      </c>
      <c r="D86" t="s">
        <v>26</v>
      </c>
      <c r="E86" t="s">
        <v>19</v>
      </c>
      <c r="F86" t="s">
        <v>24</v>
      </c>
      <c r="G86" t="s">
        <v>28</v>
      </c>
      <c r="H86" s="3">
        <v>19663.2</v>
      </c>
      <c r="I86" t="s">
        <v>21</v>
      </c>
      <c r="J86" t="s">
        <v>19</v>
      </c>
      <c r="K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23.813207045342299</v>
      </c>
      <c r="L86" s="6">
        <f>TablaDatos[[#This Row],[IMC_raw]]/1000000000000000</f>
        <v>23.813207045342299</v>
      </c>
      <c r="M86" s="2">
        <v>2.38132070453423E+16</v>
      </c>
      <c r="N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6" s="13">
        <f t="shared" si="1"/>
        <v>85</v>
      </c>
      <c r="P86" s="2" t="str">
        <f>IF(TablaDatos[[#This Row],[Diabetes]]=0,"No","Si")</f>
        <v>No</v>
      </c>
      <c r="Q86">
        <v>0</v>
      </c>
      <c r="R86">
        <f>TablaDatos[[#This Row],[Aux2]]/10000000000000</f>
        <v>220.91474509776799</v>
      </c>
      <c r="S86" s="1">
        <v>2209147450977680</v>
      </c>
      <c r="T86" s="7">
        <f>TablaDatos[[#This Row],[Aux3]]/100000000000000</f>
        <v>20.328995442231498</v>
      </c>
      <c r="U86" s="1">
        <v>2032899544223150</v>
      </c>
      <c r="V86">
        <v>155.19999999999999</v>
      </c>
      <c r="W86">
        <v>93.7</v>
      </c>
    </row>
    <row r="87" spans="1:23">
      <c r="A87">
        <v>2011</v>
      </c>
      <c r="B87">
        <v>58</v>
      </c>
      <c r="C87" t="s">
        <v>23</v>
      </c>
      <c r="D87" t="s">
        <v>17</v>
      </c>
      <c r="E87" t="s">
        <v>18</v>
      </c>
      <c r="F87" t="s">
        <v>35</v>
      </c>
      <c r="G87" t="s">
        <v>28</v>
      </c>
      <c r="H87" s="3">
        <v>30585.82</v>
      </c>
      <c r="I87" t="s">
        <v>19</v>
      </c>
      <c r="J87" t="s">
        <v>18</v>
      </c>
      <c r="K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23.7208648769777</v>
      </c>
      <c r="L87" s="6">
        <f>TablaDatos[[#This Row],[IMC_raw]]/1000000000000000</f>
        <v>23.7208648769777</v>
      </c>
      <c r="M87" s="2">
        <v>2.37208648769777E+16</v>
      </c>
      <c r="N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7" s="13">
        <f t="shared" si="1"/>
        <v>86</v>
      </c>
      <c r="P87" s="2" t="str">
        <f>IF(TablaDatos[[#This Row],[Diabetes]]=0,"No","Si")</f>
        <v>No</v>
      </c>
      <c r="Q87">
        <v>0</v>
      </c>
      <c r="R87">
        <f>TablaDatos[[#This Row],[Aux2]]/10000000000000</f>
        <v>2089.1583424968098</v>
      </c>
      <c r="S87" s="1">
        <v>2.08915834249681E+16</v>
      </c>
      <c r="T87" s="7">
        <f>TablaDatos[[#This Row],[Aux3]]/100000000000000</f>
        <v>21.706697515365999</v>
      </c>
      <c r="U87" s="1">
        <v>2170669751536600</v>
      </c>
      <c r="V87">
        <v>149.80000000000001</v>
      </c>
      <c r="W87">
        <v>90.1</v>
      </c>
    </row>
    <row r="88" spans="1:23">
      <c r="A88">
        <v>2011</v>
      </c>
      <c r="B88">
        <v>63</v>
      </c>
      <c r="C88" t="s">
        <v>16</v>
      </c>
      <c r="D88" t="s">
        <v>26</v>
      </c>
      <c r="E88" t="s">
        <v>18</v>
      </c>
      <c r="F88" t="s">
        <v>24</v>
      </c>
      <c r="G88" t="s">
        <v>28</v>
      </c>
      <c r="H88" s="3">
        <v>29988.49</v>
      </c>
      <c r="I88" t="s">
        <v>19</v>
      </c>
      <c r="J88" t="s">
        <v>22</v>
      </c>
      <c r="K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23.606640512587902</v>
      </c>
      <c r="L88" s="5">
        <f>TablaDatos[[#This Row],[IMC_raw]]/1000000000000000</f>
        <v>2.36066405125879</v>
      </c>
      <c r="M88" s="2">
        <v>2360664051258790</v>
      </c>
      <c r="N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8" s="13">
        <f t="shared" si="1"/>
        <v>87</v>
      </c>
      <c r="P88" s="2" t="str">
        <f>IF(TablaDatos[[#This Row],[Diabetes]]=0,"No","Si")</f>
        <v>No</v>
      </c>
      <c r="Q88">
        <v>0</v>
      </c>
      <c r="R88">
        <f>TablaDatos[[#This Row],[Aux2]]/10000000000000</f>
        <v>2056.3427516740398</v>
      </c>
      <c r="S88" s="1">
        <v>2.05634275167404E+16</v>
      </c>
      <c r="T88" s="7">
        <f>TablaDatos[[#This Row],[Aux3]]/100000000000000</f>
        <v>20.053889032952199</v>
      </c>
      <c r="U88" s="1">
        <v>2005388903295220</v>
      </c>
      <c r="V88">
        <v>146.5</v>
      </c>
      <c r="W88">
        <v>92.7</v>
      </c>
    </row>
    <row r="89" spans="1:23">
      <c r="A89">
        <v>2011</v>
      </c>
      <c r="B89">
        <v>50</v>
      </c>
      <c r="C89" t="s">
        <v>23</v>
      </c>
      <c r="D89" t="s">
        <v>30</v>
      </c>
      <c r="E89" t="s">
        <v>18</v>
      </c>
      <c r="F89" t="s">
        <v>24</v>
      </c>
      <c r="G89" t="s">
        <v>20</v>
      </c>
      <c r="H89" s="3">
        <v>12724.44</v>
      </c>
      <c r="I89" t="s">
        <v>21</v>
      </c>
      <c r="J89" t="s">
        <v>18</v>
      </c>
      <c r="K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23.557943717838199</v>
      </c>
      <c r="L89" s="5">
        <f>TablaDatos[[#This Row],[IMC_raw]]/1000000000000000</f>
        <v>2.3557943717838201</v>
      </c>
      <c r="M89" s="2">
        <v>2355794371783820</v>
      </c>
      <c r="N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89" s="13">
        <f t="shared" si="1"/>
        <v>88</v>
      </c>
      <c r="P89" s="2" t="str">
        <f>IF(TablaDatos[[#This Row],[Diabetes]]=0,"No","Si")</f>
        <v>No</v>
      </c>
      <c r="Q89">
        <v>0</v>
      </c>
      <c r="R89">
        <f>TablaDatos[[#This Row],[Aux2]]/10000000000000</f>
        <v>2052.0433242676299</v>
      </c>
      <c r="S89" s="1">
        <v>2.05204332426763E+16</v>
      </c>
      <c r="T89" s="7">
        <f>TablaDatos[[#This Row],[Aux3]]/100000000000000</f>
        <v>26.1552815080641</v>
      </c>
      <c r="U89" s="1">
        <v>2615528150806410</v>
      </c>
      <c r="V89">
        <v>136.80000000000001</v>
      </c>
      <c r="W89">
        <v>87.4</v>
      </c>
    </row>
    <row r="90" spans="1:23">
      <c r="A90">
        <v>2011</v>
      </c>
      <c r="B90">
        <v>56</v>
      </c>
      <c r="C90" t="s">
        <v>23</v>
      </c>
      <c r="D90" t="s">
        <v>74</v>
      </c>
      <c r="E90" t="s">
        <v>18</v>
      </c>
      <c r="F90" t="s">
        <v>19</v>
      </c>
      <c r="G90" t="s">
        <v>28</v>
      </c>
      <c r="H90" s="3">
        <v>20663.849999999999</v>
      </c>
      <c r="I90" t="s">
        <v>21</v>
      </c>
      <c r="J90" t="s">
        <v>19</v>
      </c>
      <c r="K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23.537807244291599</v>
      </c>
      <c r="L90" s="6">
        <f>TablaDatos[[#This Row],[IMC_raw]]/1000000000000000</f>
        <v>23.537807244291599</v>
      </c>
      <c r="M90" s="2">
        <v>2.35378072442916E+16</v>
      </c>
      <c r="N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0" s="13">
        <f t="shared" si="1"/>
        <v>89</v>
      </c>
      <c r="P90" s="2" t="str">
        <f>IF(TablaDatos[[#This Row],[Diabetes]]=0,"No","Si")</f>
        <v>No</v>
      </c>
      <c r="Q90">
        <v>0</v>
      </c>
      <c r="R90">
        <f>TablaDatos[[#This Row],[Aux2]]/10000000000000</f>
        <v>1927.14455328555</v>
      </c>
      <c r="S90" s="1">
        <v>1.92714455328555E+16</v>
      </c>
      <c r="T90" s="7">
        <f>TablaDatos[[#This Row],[Aux3]]/100000000000000</f>
        <v>21.5599484087764</v>
      </c>
      <c r="U90" s="1">
        <v>2155994840877640</v>
      </c>
      <c r="V90">
        <v>154.4</v>
      </c>
      <c r="W90">
        <v>87.9</v>
      </c>
    </row>
    <row r="91" spans="1:23">
      <c r="A91">
        <v>2011</v>
      </c>
      <c r="B91">
        <v>74</v>
      </c>
      <c r="C91" t="s">
        <v>23</v>
      </c>
      <c r="D91" t="s">
        <v>27</v>
      </c>
      <c r="E91" t="s">
        <v>19</v>
      </c>
      <c r="F91" t="s">
        <v>35</v>
      </c>
      <c r="G91" t="s">
        <v>25</v>
      </c>
      <c r="H91" s="3">
        <v>18156.57</v>
      </c>
      <c r="I91" t="s">
        <v>19</v>
      </c>
      <c r="J91" t="s">
        <v>22</v>
      </c>
      <c r="K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23.403624606233898</v>
      </c>
      <c r="L91" s="6">
        <f>TablaDatos[[#This Row],[IMC_raw]]/1000000000000000</f>
        <v>2.3403624606233899</v>
      </c>
      <c r="M91" s="2">
        <v>2340362460623390</v>
      </c>
      <c r="N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1" s="13">
        <f t="shared" si="1"/>
        <v>90</v>
      </c>
      <c r="P91" s="2" t="str">
        <f>IF(TablaDatos[[#This Row],[Diabetes]]=0,"No","Si")</f>
        <v>No</v>
      </c>
      <c r="Q91">
        <v>0</v>
      </c>
      <c r="R91">
        <f>TablaDatos[[#This Row],[Aux2]]/10000000000000</f>
        <v>2181.5731553871301</v>
      </c>
      <c r="S91" s="1">
        <v>2.18157315538713E+16</v>
      </c>
      <c r="T91" s="7">
        <f>TablaDatos[[#This Row],[Aux3]]/100000000000000</f>
        <v>18.3549441071826</v>
      </c>
      <c r="U91" s="1">
        <v>1835494410718260</v>
      </c>
      <c r="V91">
        <v>153.69999999999999</v>
      </c>
      <c r="W91">
        <v>98.8</v>
      </c>
    </row>
    <row r="92" spans="1:23">
      <c r="A92">
        <v>2011</v>
      </c>
      <c r="B92">
        <v>61</v>
      </c>
      <c r="C92" t="s">
        <v>23</v>
      </c>
      <c r="D92" t="s">
        <v>73</v>
      </c>
      <c r="E92" t="s">
        <v>19</v>
      </c>
      <c r="F92" t="s">
        <v>19</v>
      </c>
      <c r="G92" t="s">
        <v>28</v>
      </c>
      <c r="H92" s="3">
        <v>16891.2</v>
      </c>
      <c r="I92" t="s">
        <v>19</v>
      </c>
      <c r="J92" t="s">
        <v>22</v>
      </c>
      <c r="K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23.348752507078199</v>
      </c>
      <c r="L92" s="6">
        <f>TablaDatos[[#This Row],[IMC_raw]]/1000000000000000</f>
        <v>23.348752507078199</v>
      </c>
      <c r="M92" s="2">
        <v>2.33487525070782E+16</v>
      </c>
      <c r="N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2" s="13">
        <f t="shared" si="1"/>
        <v>91</v>
      </c>
      <c r="P92" s="2" t="str">
        <f>IF(TablaDatos[[#This Row],[Diabetes]]=0,"No","Si")</f>
        <v>No</v>
      </c>
      <c r="Q92">
        <v>0</v>
      </c>
      <c r="R92">
        <f>TablaDatos[[#This Row],[Aux2]]/10000000000000</f>
        <v>19.0767084609585</v>
      </c>
      <c r="S92" s="1">
        <v>190767084609585</v>
      </c>
      <c r="T92" s="7">
        <f>TablaDatos[[#This Row],[Aux3]]/100000000000000</f>
        <v>233.615619903207</v>
      </c>
      <c r="U92" s="1">
        <v>2.33615619903207E+16</v>
      </c>
      <c r="V92">
        <v>148.5</v>
      </c>
      <c r="W92">
        <v>90.7</v>
      </c>
    </row>
    <row r="93" spans="1:23">
      <c r="A93">
        <v>2011</v>
      </c>
      <c r="B93">
        <v>61</v>
      </c>
      <c r="C93" t="s">
        <v>16</v>
      </c>
      <c r="D93" t="s">
        <v>30</v>
      </c>
      <c r="E93" t="s">
        <v>18</v>
      </c>
      <c r="F93" t="s">
        <v>19</v>
      </c>
      <c r="G93" t="s">
        <v>28</v>
      </c>
      <c r="H93" s="3">
        <v>14997.59</v>
      </c>
      <c r="I93" t="s">
        <v>19</v>
      </c>
      <c r="J93" t="s">
        <v>22</v>
      </c>
      <c r="K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23.346382388459102</v>
      </c>
      <c r="L93" s="6">
        <f>TablaDatos[[#This Row],[IMC_raw]]/1000000000000000</f>
        <v>23.346382388459102</v>
      </c>
      <c r="M93" s="2">
        <v>2.33463823884591E+16</v>
      </c>
      <c r="N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3" s="13">
        <f t="shared" si="1"/>
        <v>92</v>
      </c>
      <c r="P93" s="2" t="str">
        <f>IF(TablaDatos[[#This Row],[Diabetes]]=0,"No","Si")</f>
        <v>No</v>
      </c>
      <c r="Q93">
        <v>0</v>
      </c>
      <c r="R93">
        <f>TablaDatos[[#This Row],[Aux2]]/10000000000000</f>
        <v>1823.85466452537</v>
      </c>
      <c r="S93" s="1">
        <v>1.82385466452537E+16</v>
      </c>
      <c r="T93" s="7">
        <f>TablaDatos[[#This Row],[Aux3]]/100000000000000</f>
        <v>2.0706008507558802</v>
      </c>
      <c r="U93" s="1">
        <v>207060085075588</v>
      </c>
      <c r="V93">
        <v>151.9</v>
      </c>
      <c r="W93">
        <v>90.2</v>
      </c>
    </row>
    <row r="94" spans="1:23">
      <c r="A94">
        <v>2011</v>
      </c>
      <c r="B94">
        <v>62</v>
      </c>
      <c r="C94" t="s">
        <v>16</v>
      </c>
      <c r="D94" t="s">
        <v>34</v>
      </c>
      <c r="E94" t="s">
        <v>18</v>
      </c>
      <c r="F94" t="s">
        <v>19</v>
      </c>
      <c r="G94" t="s">
        <v>28</v>
      </c>
      <c r="H94" s="3">
        <v>27226.799999999999</v>
      </c>
      <c r="I94" t="s">
        <v>21</v>
      </c>
      <c r="J94" t="s">
        <v>22</v>
      </c>
      <c r="K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23.328596856072</v>
      </c>
      <c r="L94" s="6">
        <f>TablaDatos[[#This Row],[IMC_raw]]/1000000000000000</f>
        <v>23.328596856072</v>
      </c>
      <c r="M94" s="2">
        <v>2.3328596856072E+16</v>
      </c>
      <c r="N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4" s="13">
        <f t="shared" si="1"/>
        <v>93</v>
      </c>
      <c r="P94" s="2" t="str">
        <f>IF(TablaDatos[[#This Row],[Diabetes]]=0,"No","Si")</f>
        <v>No</v>
      </c>
      <c r="Q94">
        <v>0</v>
      </c>
      <c r="R94">
        <f>TablaDatos[[#This Row],[Aux2]]/10000000000000</f>
        <v>1896.8690280134899</v>
      </c>
      <c r="S94" s="1">
        <v>1.89686902801349E+16</v>
      </c>
      <c r="T94" s="7">
        <f>TablaDatos[[#This Row],[Aux3]]/100000000000000</f>
        <v>210.22706931933101</v>
      </c>
      <c r="U94" s="1">
        <v>2.10227069319331E+16</v>
      </c>
      <c r="V94">
        <v>161.9</v>
      </c>
      <c r="W94">
        <v>90.3</v>
      </c>
    </row>
    <row r="95" spans="1:23">
      <c r="A95">
        <v>2011</v>
      </c>
      <c r="B95">
        <v>53</v>
      </c>
      <c r="C95" t="s">
        <v>23</v>
      </c>
      <c r="D95" t="s">
        <v>17</v>
      </c>
      <c r="E95" t="s">
        <v>18</v>
      </c>
      <c r="F95" t="s">
        <v>24</v>
      </c>
      <c r="G95" t="s">
        <v>20</v>
      </c>
      <c r="H95" s="3">
        <v>33359.800000000003</v>
      </c>
      <c r="I95" t="s">
        <v>21</v>
      </c>
      <c r="J95" t="s">
        <v>22</v>
      </c>
      <c r="K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23.260958569223</v>
      </c>
      <c r="L95" s="6">
        <f>TablaDatos[[#This Row],[IMC_raw]]/1000000000000000</f>
        <v>23.260958569223</v>
      </c>
      <c r="M95" s="2">
        <v>2.3260958569223E+16</v>
      </c>
      <c r="N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5" s="13">
        <f t="shared" si="1"/>
        <v>94</v>
      </c>
      <c r="P95" s="2" t="str">
        <f>IF(TablaDatos[[#This Row],[Diabetes]]=0,"No","Si")</f>
        <v>No</v>
      </c>
      <c r="Q95">
        <v>0</v>
      </c>
      <c r="R95">
        <f>TablaDatos[[#This Row],[Aux2]]/10000000000000</f>
        <v>2104.8885224503001</v>
      </c>
      <c r="S95" s="1">
        <v>2.1048885224503E+16</v>
      </c>
      <c r="T95" s="7">
        <f>TablaDatos[[#This Row],[Aux3]]/100000000000000</f>
        <v>212.584507215038</v>
      </c>
      <c r="U95" s="1">
        <v>2.12584507215038E+16</v>
      </c>
      <c r="V95">
        <v>141.69999999999999</v>
      </c>
      <c r="W95">
        <v>85.4</v>
      </c>
    </row>
    <row r="96" spans="1:23">
      <c r="A96">
        <v>2011</v>
      </c>
      <c r="B96">
        <v>56</v>
      </c>
      <c r="C96" t="s">
        <v>16</v>
      </c>
      <c r="D96" t="s">
        <v>73</v>
      </c>
      <c r="E96" t="s">
        <v>18</v>
      </c>
      <c r="F96" t="s">
        <v>40</v>
      </c>
      <c r="G96" t="s">
        <v>28</v>
      </c>
      <c r="H96" s="3">
        <v>29584.19</v>
      </c>
      <c r="I96" t="s">
        <v>19</v>
      </c>
      <c r="J96" t="s">
        <v>18</v>
      </c>
      <c r="K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23.071600700119401</v>
      </c>
      <c r="L96" s="5">
        <f>TablaDatos[[#This Row],[IMC_raw]]/100000000000000</f>
        <v>23.071600700119401</v>
      </c>
      <c r="M96" s="2">
        <v>2307160070011940</v>
      </c>
      <c r="N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6" s="13">
        <f t="shared" si="1"/>
        <v>95</v>
      </c>
      <c r="P96" s="2" t="str">
        <f>IF(TablaDatos[[#This Row],[Diabetes]]=0,"No","Si")</f>
        <v>No</v>
      </c>
      <c r="Q96">
        <v>0</v>
      </c>
      <c r="R96">
        <f>TablaDatos[[#This Row],[Aux2]]/10000000000000</f>
        <v>1870.4307284745701</v>
      </c>
      <c r="S96" s="1">
        <v>1.87043072847457E+16</v>
      </c>
      <c r="T96" s="7">
        <f>TablaDatos[[#This Row],[Aux3]]/100000000000000</f>
        <v>199.60880735737399</v>
      </c>
      <c r="U96" s="1">
        <v>1.99608807357374E+16</v>
      </c>
      <c r="V96">
        <v>152</v>
      </c>
      <c r="W96">
        <v>91.5</v>
      </c>
    </row>
    <row r="97" spans="1:23">
      <c r="A97">
        <v>2011</v>
      </c>
      <c r="B97">
        <v>59</v>
      </c>
      <c r="C97" t="s">
        <v>16</v>
      </c>
      <c r="D97" t="s">
        <v>72</v>
      </c>
      <c r="E97" t="s">
        <v>18</v>
      </c>
      <c r="F97" t="s">
        <v>24</v>
      </c>
      <c r="G97" t="s">
        <v>28</v>
      </c>
      <c r="H97" s="3">
        <v>30123.8</v>
      </c>
      <c r="I97" t="s">
        <v>19</v>
      </c>
      <c r="J97" t="s">
        <v>22</v>
      </c>
      <c r="K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22.989823906562997</v>
      </c>
      <c r="L97" s="6">
        <f>TablaDatos[[#This Row],[IMC_raw]]/1000000000000000</f>
        <v>2.2989823906562998</v>
      </c>
      <c r="M97" s="2">
        <v>2298982390656300</v>
      </c>
      <c r="N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7" s="13">
        <f t="shared" si="1"/>
        <v>96</v>
      </c>
      <c r="P97" s="2" t="str">
        <f>IF(TablaDatos[[#This Row],[Diabetes]]=0,"No","Si")</f>
        <v>No</v>
      </c>
      <c r="Q97">
        <v>0</v>
      </c>
      <c r="R97">
        <f>TablaDatos[[#This Row],[Aux2]]/10000000000000</f>
        <v>2262.7233212729502</v>
      </c>
      <c r="S97" s="1">
        <v>2.26272332127295E+16</v>
      </c>
      <c r="T97" s="7">
        <f>TablaDatos[[#This Row],[Aux3]]/100000000000000</f>
        <v>208.53569670783099</v>
      </c>
      <c r="U97" s="1">
        <v>2.08535696707831E+16</v>
      </c>
      <c r="V97">
        <v>150.1</v>
      </c>
      <c r="W97">
        <v>92.3</v>
      </c>
    </row>
    <row r="98" spans="1:23">
      <c r="A98">
        <v>2011</v>
      </c>
      <c r="B98">
        <v>57</v>
      </c>
      <c r="C98" t="s">
        <v>16</v>
      </c>
      <c r="D98" t="s">
        <v>72</v>
      </c>
      <c r="E98" t="s">
        <v>18</v>
      </c>
      <c r="F98" t="s">
        <v>19</v>
      </c>
      <c r="G98" t="s">
        <v>28</v>
      </c>
      <c r="H98" s="3">
        <v>25419.06</v>
      </c>
      <c r="I98" t="s">
        <v>19</v>
      </c>
      <c r="J98" t="s">
        <v>22</v>
      </c>
      <c r="K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22.9723090108983</v>
      </c>
      <c r="L98" s="5">
        <f>TablaDatos[[#This Row],[IMC_raw]]/1000000000000000</f>
        <v>22.9723090108983</v>
      </c>
      <c r="M98" s="2">
        <v>2.29723090108983E+16</v>
      </c>
      <c r="N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8" s="13">
        <f t="shared" si="1"/>
        <v>97</v>
      </c>
      <c r="P98" s="2" t="str">
        <f>IF(TablaDatos[[#This Row],[Diabetes]]=0,"No","Si")</f>
        <v>No</v>
      </c>
      <c r="Q98">
        <v>0</v>
      </c>
      <c r="R98">
        <f>TablaDatos[[#This Row],[Aux2]]/10000000000000</f>
        <v>210.06913620458599</v>
      </c>
      <c r="S98" s="1">
        <v>2100691362045860</v>
      </c>
      <c r="T98" s="7">
        <f>TablaDatos[[#This Row],[Aux3]]/100000000000000</f>
        <v>233.86031011927</v>
      </c>
      <c r="U98" s="1">
        <v>2.3386031011927E+16</v>
      </c>
      <c r="V98">
        <v>140.1</v>
      </c>
      <c r="W98">
        <v>93.4</v>
      </c>
    </row>
    <row r="99" spans="1:23">
      <c r="A99">
        <v>2011</v>
      </c>
      <c r="B99">
        <v>50</v>
      </c>
      <c r="C99" t="s">
        <v>23</v>
      </c>
      <c r="D99" t="s">
        <v>42</v>
      </c>
      <c r="E99" t="s">
        <v>18</v>
      </c>
      <c r="F99" t="s">
        <v>35</v>
      </c>
      <c r="G99" t="s">
        <v>20</v>
      </c>
      <c r="H99" s="3">
        <v>25635.42</v>
      </c>
      <c r="I99" t="s">
        <v>21</v>
      </c>
      <c r="J99" t="s">
        <v>18</v>
      </c>
      <c r="K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22.9580115614386</v>
      </c>
      <c r="L99" s="6">
        <f>TablaDatos[[#This Row],[IMC_raw]]/1000000000000000</f>
        <v>22.9580115614386</v>
      </c>
      <c r="M99" s="2">
        <v>2.29580115614386E+16</v>
      </c>
      <c r="N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99" s="13">
        <f t="shared" si="1"/>
        <v>98</v>
      </c>
      <c r="P99" s="2" t="str">
        <f>IF(TablaDatos[[#This Row],[Diabetes]]=0,"No","Si")</f>
        <v>No</v>
      </c>
      <c r="Q99">
        <v>0</v>
      </c>
      <c r="R99">
        <f>TablaDatos[[#This Row],[Aux2]]/10000000000000</f>
        <v>200.41161658911599</v>
      </c>
      <c r="S99" s="1">
        <v>2004116165891160</v>
      </c>
      <c r="T99" s="7">
        <f>TablaDatos[[#This Row],[Aux3]]/100000000000000</f>
        <v>206.80418068234201</v>
      </c>
      <c r="U99" s="1">
        <v>2.06804180682342E+16</v>
      </c>
      <c r="V99">
        <v>143.19999999999999</v>
      </c>
      <c r="W99">
        <v>85.2</v>
      </c>
    </row>
    <row r="100" spans="1:23">
      <c r="A100">
        <v>2011</v>
      </c>
      <c r="B100">
        <v>62</v>
      </c>
      <c r="C100" t="s">
        <v>16</v>
      </c>
      <c r="D100" t="s">
        <v>27</v>
      </c>
      <c r="E100" t="s">
        <v>19</v>
      </c>
      <c r="F100" t="s">
        <v>19</v>
      </c>
      <c r="G100" t="s">
        <v>28</v>
      </c>
      <c r="H100" s="3">
        <v>16842.66</v>
      </c>
      <c r="I100" t="s">
        <v>21</v>
      </c>
      <c r="J100" t="s">
        <v>22</v>
      </c>
      <c r="K1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22.947050070139898</v>
      </c>
      <c r="L100" s="5">
        <f>TablaDatos[[#This Row],[IMC_raw]]/1000000000000000</f>
        <v>22.947050070139898</v>
      </c>
      <c r="M100" s="2">
        <v>2.29470500701399E+16</v>
      </c>
      <c r="N1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0" s="13">
        <f t="shared" si="1"/>
        <v>99</v>
      </c>
      <c r="P100" s="2" t="str">
        <f>IF(TablaDatos[[#This Row],[Diabetes]]=0,"No","Si")</f>
        <v>No</v>
      </c>
      <c r="Q100">
        <v>0</v>
      </c>
      <c r="R100">
        <f>TablaDatos[[#This Row],[Aux2]]/10000000000000</f>
        <v>2071.6783700041801</v>
      </c>
      <c r="S100" s="1">
        <v>2.07167837000418E+16</v>
      </c>
      <c r="T100" s="7">
        <f>TablaDatos[[#This Row],[Aux3]]/100000000000000</f>
        <v>223.69188888944899</v>
      </c>
      <c r="U100" s="1">
        <v>2.23691888889449E+16</v>
      </c>
      <c r="V100">
        <v>152.9</v>
      </c>
      <c r="W100">
        <v>91.5</v>
      </c>
    </row>
    <row r="101" spans="1:23">
      <c r="A101">
        <v>2011</v>
      </c>
      <c r="B101">
        <v>64</v>
      </c>
      <c r="C101" t="s">
        <v>23</v>
      </c>
      <c r="D101" t="s">
        <v>27</v>
      </c>
      <c r="E101" t="s">
        <v>18</v>
      </c>
      <c r="F101" t="s">
        <v>19</v>
      </c>
      <c r="G101" t="s">
        <v>28</v>
      </c>
      <c r="H101" s="3">
        <v>18380.900000000001</v>
      </c>
      <c r="I101" t="s">
        <v>21</v>
      </c>
      <c r="J101" t="s">
        <v>22</v>
      </c>
      <c r="K1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22.9324999378832</v>
      </c>
      <c r="L101" s="6">
        <f>TablaDatos[[#This Row],[IMC_raw]]/1000000000000000</f>
        <v>22.9324999378832</v>
      </c>
      <c r="M101" s="2">
        <v>2.29324999378832E+16</v>
      </c>
      <c r="N1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1" s="13">
        <f t="shared" si="1"/>
        <v>100</v>
      </c>
      <c r="P101" s="2" t="str">
        <f>IF(TablaDatos[[#This Row],[Diabetes]]=0,"No","Si")</f>
        <v>No</v>
      </c>
      <c r="Q101">
        <v>0</v>
      </c>
      <c r="R101">
        <f>TablaDatos[[#This Row],[Aux2]]/10000000000000</f>
        <v>194.51173840865999</v>
      </c>
      <c r="S101" s="1">
        <v>1945117384086600</v>
      </c>
      <c r="T101" s="7">
        <f>TablaDatos[[#This Row],[Aux3]]/100000000000000</f>
        <v>23.989221849555602</v>
      </c>
      <c r="U101" s="1">
        <v>2398922184955560</v>
      </c>
      <c r="V101">
        <v>148.4</v>
      </c>
      <c r="W101">
        <v>93.8</v>
      </c>
    </row>
    <row r="102" spans="1:23">
      <c r="A102">
        <v>2011</v>
      </c>
      <c r="B102">
        <v>47</v>
      </c>
      <c r="C102" t="s">
        <v>16</v>
      </c>
      <c r="D102" t="s">
        <v>17</v>
      </c>
      <c r="E102" t="s">
        <v>18</v>
      </c>
      <c r="F102" t="s">
        <v>24</v>
      </c>
      <c r="G102" t="s">
        <v>20</v>
      </c>
      <c r="H102" s="3">
        <v>33891.74</v>
      </c>
      <c r="I102" t="s">
        <v>21</v>
      </c>
      <c r="J102" t="s">
        <v>22</v>
      </c>
      <c r="K1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22.8154793172172</v>
      </c>
      <c r="L102" s="5">
        <f>TablaDatos[[#This Row],[IMC_raw]]/1000000000000000</f>
        <v>2.28154793172172</v>
      </c>
      <c r="M102" s="2">
        <v>2281547931721720</v>
      </c>
      <c r="N1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2" s="13">
        <f t="shared" si="1"/>
        <v>101</v>
      </c>
      <c r="P102" s="2" t="str">
        <f>IF(TablaDatos[[#This Row],[Diabetes]]=0,"No","Si")</f>
        <v>No</v>
      </c>
      <c r="Q102">
        <v>0</v>
      </c>
      <c r="R102">
        <f>TablaDatos[[#This Row],[Aux2]]/10000000000000</f>
        <v>2149.17825959832</v>
      </c>
      <c r="S102" s="1">
        <v>2.14917825959832E+16</v>
      </c>
      <c r="T102" s="7">
        <f>TablaDatos[[#This Row],[Aux3]]/100000000000000</f>
        <v>236.92801726613101</v>
      </c>
      <c r="U102" s="1">
        <v>2.36928017266131E+16</v>
      </c>
      <c r="V102">
        <v>140.19999999999999</v>
      </c>
      <c r="W102">
        <v>88.5</v>
      </c>
    </row>
    <row r="103" spans="1:23">
      <c r="A103">
        <v>2011</v>
      </c>
      <c r="B103">
        <v>57</v>
      </c>
      <c r="C103" t="s">
        <v>16</v>
      </c>
      <c r="D103" t="s">
        <v>17</v>
      </c>
      <c r="E103" t="s">
        <v>19</v>
      </c>
      <c r="F103" t="s">
        <v>19</v>
      </c>
      <c r="G103" t="s">
        <v>28</v>
      </c>
      <c r="H103" s="3">
        <v>25129.31</v>
      </c>
      <c r="I103" t="s">
        <v>21</v>
      </c>
      <c r="J103" t="s">
        <v>18</v>
      </c>
      <c r="K1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22.605930153370199</v>
      </c>
      <c r="L103" s="5">
        <f>TablaDatos[[#This Row],[IMC_raw]]/1000000000000000</f>
        <v>22.605930153370199</v>
      </c>
      <c r="M103" s="2">
        <v>2.26059301533702E+16</v>
      </c>
      <c r="N1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3" s="13">
        <f t="shared" si="1"/>
        <v>102</v>
      </c>
      <c r="P103" s="2" t="str">
        <f>IF(TablaDatos[[#This Row],[Diabetes]]=0,"No","Si")</f>
        <v>No</v>
      </c>
      <c r="Q103">
        <v>0</v>
      </c>
      <c r="R103">
        <f>TablaDatos[[#This Row],[Aux2]]/10000000000000</f>
        <v>1988.0506488168501</v>
      </c>
      <c r="S103" s="1">
        <v>1.98805064881685E+16</v>
      </c>
      <c r="T103" s="7">
        <f>TablaDatos[[#This Row],[Aux3]]/100000000000000</f>
        <v>20.148139958109699</v>
      </c>
      <c r="U103" s="1">
        <v>2014813995810970</v>
      </c>
      <c r="V103">
        <v>156</v>
      </c>
      <c r="W103">
        <v>97.6</v>
      </c>
    </row>
    <row r="104" spans="1:23">
      <c r="A104">
        <v>2011</v>
      </c>
      <c r="B104">
        <v>43</v>
      </c>
      <c r="C104" t="s">
        <v>16</v>
      </c>
      <c r="D104" t="s">
        <v>17</v>
      </c>
      <c r="E104" t="s">
        <v>18</v>
      </c>
      <c r="F104" t="s">
        <v>40</v>
      </c>
      <c r="G104" t="s">
        <v>39</v>
      </c>
      <c r="H104" s="3">
        <v>46889.95</v>
      </c>
      <c r="I104" t="s">
        <v>19</v>
      </c>
      <c r="J104" t="s">
        <v>21</v>
      </c>
      <c r="K1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22.551449346335399</v>
      </c>
      <c r="L104" s="5">
        <f>TablaDatos[[#This Row],[IMC_raw]]/100000000000000</f>
        <v>22.551449346335399</v>
      </c>
      <c r="M104" s="2">
        <v>2255144934633540</v>
      </c>
      <c r="N1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4" s="13">
        <f t="shared" si="1"/>
        <v>103</v>
      </c>
      <c r="P104" s="2" t="str">
        <f>IF(TablaDatos[[#This Row],[Diabetes]]=0,"No","Si")</f>
        <v>No</v>
      </c>
      <c r="Q104">
        <v>0</v>
      </c>
      <c r="R104">
        <f>TablaDatos[[#This Row],[Aux2]]/10000000000000</f>
        <v>2030.2962817478799</v>
      </c>
      <c r="S104" s="1">
        <v>2.03029628174788E+16</v>
      </c>
      <c r="T104" s="7">
        <f>TablaDatos[[#This Row],[Aux3]]/100000000000000</f>
        <v>228.73382687381999</v>
      </c>
      <c r="U104" s="1">
        <v>2.2873382687382E+16</v>
      </c>
      <c r="V104">
        <v>146.30000000000001</v>
      </c>
      <c r="W104">
        <v>88</v>
      </c>
    </row>
    <row r="105" spans="1:23">
      <c r="A105">
        <v>2011</v>
      </c>
      <c r="B105">
        <v>47</v>
      </c>
      <c r="C105" t="s">
        <v>16</v>
      </c>
      <c r="D105" t="s">
        <v>30</v>
      </c>
      <c r="E105" t="s">
        <v>18</v>
      </c>
      <c r="F105" t="s">
        <v>35</v>
      </c>
      <c r="G105" t="s">
        <v>20</v>
      </c>
      <c r="H105" s="3">
        <v>28048.52</v>
      </c>
      <c r="I105" t="s">
        <v>19</v>
      </c>
      <c r="J105" t="s">
        <v>18</v>
      </c>
      <c r="K1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22.4836950195699</v>
      </c>
      <c r="L105" s="6">
        <f>TablaDatos[[#This Row],[IMC_raw]]/1000000000000000</f>
        <v>22.4836950195699</v>
      </c>
      <c r="M105" s="2">
        <v>2.24836950195699E+16</v>
      </c>
      <c r="N1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5" s="13">
        <f t="shared" si="1"/>
        <v>104</v>
      </c>
      <c r="P105" s="2" t="str">
        <f>IF(TablaDatos[[#This Row],[Diabetes]]=0,"No","Si")</f>
        <v>No</v>
      </c>
      <c r="Q105">
        <v>0</v>
      </c>
      <c r="R105">
        <f>TablaDatos[[#This Row],[Aux2]]/10000000000000</f>
        <v>206.793528138792</v>
      </c>
      <c r="S105" s="1">
        <v>2067935281387920</v>
      </c>
      <c r="T105" s="7">
        <f>TablaDatos[[#This Row],[Aux3]]/100000000000000</f>
        <v>208.04519407835301</v>
      </c>
      <c r="U105" s="1">
        <v>2.08045194078353E+16</v>
      </c>
      <c r="V105">
        <v>142.30000000000001</v>
      </c>
      <c r="W105">
        <v>91</v>
      </c>
    </row>
    <row r="106" spans="1:23">
      <c r="A106">
        <v>2011</v>
      </c>
      <c r="B106">
        <v>45</v>
      </c>
      <c r="C106" t="s">
        <v>23</v>
      </c>
      <c r="D106" t="s">
        <v>17</v>
      </c>
      <c r="E106" t="s">
        <v>18</v>
      </c>
      <c r="F106" t="s">
        <v>24</v>
      </c>
      <c r="G106" t="s">
        <v>20</v>
      </c>
      <c r="H106" s="3">
        <v>17763.32</v>
      </c>
      <c r="I106" t="s">
        <v>19</v>
      </c>
      <c r="J106" t="s">
        <v>18</v>
      </c>
      <c r="K1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22.250629702012699</v>
      </c>
      <c r="L106" s="6">
        <f>TablaDatos[[#This Row],[IMC_raw]]/1000000000000000</f>
        <v>22.250629702012699</v>
      </c>
      <c r="M106" s="2">
        <v>2.22506297020127E+16</v>
      </c>
      <c r="N1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6" s="13">
        <f t="shared" si="1"/>
        <v>105</v>
      </c>
      <c r="P106" s="2" t="str">
        <f>IF(TablaDatos[[#This Row],[Diabetes]]=0,"No","Si")</f>
        <v>No</v>
      </c>
      <c r="Q106">
        <v>0</v>
      </c>
      <c r="R106">
        <f>TablaDatos[[#This Row],[Aux2]]/10000000000000</f>
        <v>2068.1428976503998</v>
      </c>
      <c r="S106" s="1">
        <v>2.0681428976504E+16</v>
      </c>
      <c r="T106" s="7">
        <f>TablaDatos[[#This Row],[Aux3]]/100000000000000</f>
        <v>227.08909809835399</v>
      </c>
      <c r="U106" s="1">
        <v>2.27089098098354E+16</v>
      </c>
      <c r="V106">
        <v>136.1</v>
      </c>
      <c r="W106">
        <v>80.2</v>
      </c>
    </row>
    <row r="107" spans="1:23">
      <c r="A107">
        <v>2011</v>
      </c>
      <c r="B107">
        <v>62</v>
      </c>
      <c r="C107" t="s">
        <v>23</v>
      </c>
      <c r="D107" t="s">
        <v>74</v>
      </c>
      <c r="E107" t="s">
        <v>18</v>
      </c>
      <c r="F107" t="s">
        <v>19</v>
      </c>
      <c r="G107" t="s">
        <v>28</v>
      </c>
      <c r="H107" s="3">
        <v>18224.189999999999</v>
      </c>
      <c r="I107" t="s">
        <v>21</v>
      </c>
      <c r="J107" t="s">
        <v>18</v>
      </c>
      <c r="K1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22.226416476239098</v>
      </c>
      <c r="L107" s="6">
        <f>TablaDatos[[#This Row],[IMC_raw]]/1000000000000000</f>
        <v>2.2226416476239099</v>
      </c>
      <c r="M107" s="2">
        <v>2222641647623910</v>
      </c>
      <c r="N1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7" s="13">
        <f t="shared" si="1"/>
        <v>106</v>
      </c>
      <c r="P107" s="2" t="str">
        <f>IF(TablaDatos[[#This Row],[Diabetes]]=0,"No","Si")</f>
        <v>No</v>
      </c>
      <c r="Q107">
        <v>0</v>
      </c>
      <c r="R107">
        <f>TablaDatos[[#This Row],[Aux2]]/10000000000000</f>
        <v>1629.24460868503</v>
      </c>
      <c r="S107" s="1">
        <v>1.62924460868503E+16</v>
      </c>
      <c r="T107" s="7">
        <f>TablaDatos[[#This Row],[Aux3]]/100000000000000</f>
        <v>19.3290831071971</v>
      </c>
      <c r="U107" s="1">
        <v>1932908310719710</v>
      </c>
      <c r="V107">
        <v>144.30000000000001</v>
      </c>
      <c r="W107">
        <v>86</v>
      </c>
    </row>
    <row r="108" spans="1:23">
      <c r="A108">
        <v>2011</v>
      </c>
      <c r="B108">
        <v>52</v>
      </c>
      <c r="C108" t="s">
        <v>16</v>
      </c>
      <c r="D108" t="s">
        <v>72</v>
      </c>
      <c r="E108" t="s">
        <v>18</v>
      </c>
      <c r="F108" t="s">
        <v>40</v>
      </c>
      <c r="G108" t="s">
        <v>20</v>
      </c>
      <c r="H108" s="3">
        <v>30087.279999999999</v>
      </c>
      <c r="I108" t="s">
        <v>18</v>
      </c>
      <c r="J108" t="s">
        <v>22</v>
      </c>
      <c r="K1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22.224658093327101</v>
      </c>
      <c r="L108" s="5">
        <f>TablaDatos[[#This Row],[IMC_raw]]/1000000000000000</f>
        <v>22.224658093327101</v>
      </c>
      <c r="M108" s="2">
        <v>2.22246580933271E+16</v>
      </c>
      <c r="N1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8" s="13">
        <f t="shared" si="1"/>
        <v>107</v>
      </c>
      <c r="P108" s="2" t="str">
        <f>IF(TablaDatos[[#This Row],[Diabetes]]=0,"No","Si")</f>
        <v>No</v>
      </c>
      <c r="Q108">
        <v>0</v>
      </c>
      <c r="R108">
        <f>TablaDatos[[#This Row],[Aux2]]/10000000000000</f>
        <v>19.6200938714823</v>
      </c>
      <c r="S108" s="1">
        <v>196200938714823</v>
      </c>
      <c r="T108" s="7">
        <f>TablaDatos[[#This Row],[Aux3]]/100000000000000</f>
        <v>206.26761389078899</v>
      </c>
      <c r="U108" s="1">
        <v>2.06267613890789E+16</v>
      </c>
      <c r="V108">
        <v>131.4</v>
      </c>
      <c r="W108">
        <v>84.6</v>
      </c>
    </row>
    <row r="109" spans="1:23">
      <c r="A109">
        <v>2011</v>
      </c>
      <c r="B109">
        <v>60</v>
      </c>
      <c r="C109" t="s">
        <v>16</v>
      </c>
      <c r="D109" t="s">
        <v>73</v>
      </c>
      <c r="E109" t="s">
        <v>19</v>
      </c>
      <c r="F109" t="s">
        <v>19</v>
      </c>
      <c r="G109" t="s">
        <v>28</v>
      </c>
      <c r="H109" s="3">
        <v>29854.28</v>
      </c>
      <c r="I109" t="s">
        <v>19</v>
      </c>
      <c r="J109" t="s">
        <v>18</v>
      </c>
      <c r="K1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22.162341972838298</v>
      </c>
      <c r="L109" s="6">
        <f>TablaDatos[[#This Row],[IMC_raw]]/1000000000000000</f>
        <v>22.162341972838298</v>
      </c>
      <c r="M109" s="2">
        <v>2.21623419728383E+16</v>
      </c>
      <c r="N1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09" s="13">
        <f t="shared" si="1"/>
        <v>108</v>
      </c>
      <c r="P109" s="2" t="str">
        <f>IF(TablaDatos[[#This Row],[Diabetes]]=0,"No","Si")</f>
        <v>No</v>
      </c>
      <c r="Q109">
        <v>0</v>
      </c>
      <c r="R109">
        <f>TablaDatos[[#This Row],[Aux2]]/10000000000000</f>
        <v>2397.3362302216701</v>
      </c>
      <c r="S109" s="1">
        <v>2.39733623022167E+16</v>
      </c>
      <c r="T109" s="7">
        <f>TablaDatos[[#This Row],[Aux3]]/100000000000000</f>
        <v>224.05255837736701</v>
      </c>
      <c r="U109" s="1">
        <v>2.24052558377367E+16</v>
      </c>
      <c r="V109">
        <v>161.5</v>
      </c>
      <c r="W109">
        <v>101</v>
      </c>
    </row>
    <row r="110" spans="1:23">
      <c r="A110">
        <v>2011</v>
      </c>
      <c r="B110">
        <v>61</v>
      </c>
      <c r="C110" t="s">
        <v>23</v>
      </c>
      <c r="D110" t="s">
        <v>30</v>
      </c>
      <c r="E110" t="s">
        <v>18</v>
      </c>
      <c r="F110" t="s">
        <v>35</v>
      </c>
      <c r="G110" t="s">
        <v>28</v>
      </c>
      <c r="H110" s="3">
        <v>16673.919999999998</v>
      </c>
      <c r="I110" t="s">
        <v>18</v>
      </c>
      <c r="J110" t="s">
        <v>22</v>
      </c>
      <c r="K1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21.925675158102599</v>
      </c>
      <c r="L110" s="5">
        <f>TablaDatos[[#This Row],[IMC_raw]]/1000000000000000</f>
        <v>21.925675158102599</v>
      </c>
      <c r="M110" s="2">
        <v>2.19256751581026E+16</v>
      </c>
      <c r="N1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0" s="13">
        <f t="shared" si="1"/>
        <v>109</v>
      </c>
      <c r="P110" s="2" t="str">
        <f>IF(TablaDatos[[#This Row],[Diabetes]]=0,"No","Si")</f>
        <v>No</v>
      </c>
      <c r="Q110">
        <v>0</v>
      </c>
      <c r="R110">
        <f>TablaDatos[[#This Row],[Aux2]]/10000000000000</f>
        <v>207.609479950571</v>
      </c>
      <c r="S110" s="1">
        <v>2076094799505710</v>
      </c>
      <c r="T110" s="7">
        <f>TablaDatos[[#This Row],[Aux3]]/100000000000000</f>
        <v>189.87908865218901</v>
      </c>
      <c r="U110" s="1">
        <v>1.89879088652189E+16</v>
      </c>
      <c r="V110">
        <v>134.6</v>
      </c>
      <c r="W110">
        <v>89.6</v>
      </c>
    </row>
    <row r="111" spans="1:23">
      <c r="A111">
        <v>2011</v>
      </c>
      <c r="B111">
        <v>62</v>
      </c>
      <c r="C111" t="s">
        <v>16</v>
      </c>
      <c r="D111" t="s">
        <v>17</v>
      </c>
      <c r="E111" t="s">
        <v>18</v>
      </c>
      <c r="F111" t="s">
        <v>24</v>
      </c>
      <c r="G111" t="s">
        <v>28</v>
      </c>
      <c r="H111" s="3">
        <v>19684.16</v>
      </c>
      <c r="I111" t="s">
        <v>19</v>
      </c>
      <c r="J111" t="s">
        <v>22</v>
      </c>
      <c r="K1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21.892953654117399</v>
      </c>
      <c r="L111" s="5">
        <f>TablaDatos[[#This Row],[IMC_raw]]/1000000000000000</f>
        <v>21.892953654117399</v>
      </c>
      <c r="M111" s="2">
        <v>2.18929536541174E+16</v>
      </c>
      <c r="N1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1" s="13">
        <f t="shared" si="1"/>
        <v>110</v>
      </c>
      <c r="P111" s="2" t="str">
        <f>IF(TablaDatos[[#This Row],[Diabetes]]=0,"No","Si")</f>
        <v>No</v>
      </c>
      <c r="Q111">
        <v>0</v>
      </c>
      <c r="R111">
        <f>TablaDatos[[#This Row],[Aux2]]/10000000000000</f>
        <v>207.16790313060599</v>
      </c>
      <c r="S111" s="1">
        <v>2071679031306060</v>
      </c>
      <c r="T111" s="7">
        <f>TablaDatos[[#This Row],[Aux3]]/100000000000000</f>
        <v>19.507364475998699</v>
      </c>
      <c r="U111" s="1">
        <v>1950736447599870</v>
      </c>
      <c r="V111">
        <v>154.19999999999999</v>
      </c>
      <c r="W111">
        <v>86.5</v>
      </c>
    </row>
    <row r="112" spans="1:23">
      <c r="A112">
        <v>2011</v>
      </c>
      <c r="B112">
        <v>64</v>
      </c>
      <c r="C112" t="s">
        <v>23</v>
      </c>
      <c r="D112" t="s">
        <v>73</v>
      </c>
      <c r="E112" t="s">
        <v>18</v>
      </c>
      <c r="F112" t="s">
        <v>35</v>
      </c>
      <c r="G112" t="s">
        <v>28</v>
      </c>
      <c r="H112" s="3">
        <v>19610.599999999999</v>
      </c>
      <c r="I112" t="s">
        <v>19</v>
      </c>
      <c r="J112" t="s">
        <v>18</v>
      </c>
      <c r="K1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21.886251086196399</v>
      </c>
      <c r="L112" s="5">
        <f>TablaDatos[[#This Row],[IMC_raw]]/1000000000000000</f>
        <v>2.18862510861964</v>
      </c>
      <c r="M112" s="2">
        <v>2188625108619640</v>
      </c>
      <c r="N1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2" s="13">
        <f t="shared" si="1"/>
        <v>111</v>
      </c>
      <c r="P112" s="2" t="str">
        <f>IF(TablaDatos[[#This Row],[Diabetes]]=0,"No","Si")</f>
        <v>No</v>
      </c>
      <c r="Q112">
        <v>0</v>
      </c>
      <c r="R112">
        <f>TablaDatos[[#This Row],[Aux2]]/10000000000000</f>
        <v>2245.7871476407499</v>
      </c>
      <c r="S112" s="1">
        <v>2.24578714764075E+16</v>
      </c>
      <c r="T112" s="7">
        <f>TablaDatos[[#This Row],[Aux3]]/100000000000000</f>
        <v>226.684005230004</v>
      </c>
      <c r="U112" s="1">
        <v>2.26684005230004E+16</v>
      </c>
      <c r="V112">
        <v>141.4</v>
      </c>
      <c r="W112">
        <v>91.7</v>
      </c>
    </row>
    <row r="113" spans="1:23">
      <c r="A113">
        <v>2011</v>
      </c>
      <c r="B113">
        <v>51</v>
      </c>
      <c r="C113" t="s">
        <v>16</v>
      </c>
      <c r="D113" t="s">
        <v>33</v>
      </c>
      <c r="E113" t="s">
        <v>18</v>
      </c>
      <c r="F113" t="s">
        <v>35</v>
      </c>
      <c r="G113" t="s">
        <v>20</v>
      </c>
      <c r="H113" s="3">
        <v>31260.240000000002</v>
      </c>
      <c r="I113" t="s">
        <v>21</v>
      </c>
      <c r="J113" t="s">
        <v>19</v>
      </c>
      <c r="K1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21.835750647468601</v>
      </c>
      <c r="L113" s="6">
        <f>TablaDatos[[#This Row],[IMC_raw]]/1000000000000000</f>
        <v>2.1835750647468601</v>
      </c>
      <c r="M113" s="2">
        <v>2183575064746860</v>
      </c>
      <c r="N1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3" s="13">
        <f t="shared" si="1"/>
        <v>112</v>
      </c>
      <c r="P113" s="2" t="str">
        <f>IF(TablaDatos[[#This Row],[Diabetes]]=0,"No","Si")</f>
        <v>No</v>
      </c>
      <c r="Q113">
        <v>0</v>
      </c>
      <c r="R113">
        <f>TablaDatos[[#This Row],[Aux2]]/10000000000000</f>
        <v>2114.1007804195201</v>
      </c>
      <c r="S113" s="1">
        <v>2.11410078041952E+16</v>
      </c>
      <c r="T113" s="7">
        <f>TablaDatos[[#This Row],[Aux3]]/100000000000000</f>
        <v>210.57958407551101</v>
      </c>
      <c r="U113" s="1">
        <v>2.10579584075511E+16</v>
      </c>
      <c r="V113">
        <v>145.19999999999999</v>
      </c>
      <c r="W113">
        <v>92</v>
      </c>
    </row>
    <row r="114" spans="1:23">
      <c r="A114">
        <v>2011</v>
      </c>
      <c r="B114">
        <v>66</v>
      </c>
      <c r="C114" t="s">
        <v>16</v>
      </c>
      <c r="D114" t="s">
        <v>29</v>
      </c>
      <c r="E114" t="s">
        <v>21</v>
      </c>
      <c r="F114" t="s">
        <v>19</v>
      </c>
      <c r="G114" t="s">
        <v>25</v>
      </c>
      <c r="H114" s="3">
        <v>14217.1</v>
      </c>
      <c r="I114" t="s">
        <v>21</v>
      </c>
      <c r="J114" t="s">
        <v>18</v>
      </c>
      <c r="K1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21.823847632221202</v>
      </c>
      <c r="L114" s="5">
        <f>TablaDatos[[#This Row],[IMC_raw]]/1000000000000000</f>
        <v>2.18238476322212</v>
      </c>
      <c r="M114" s="2">
        <v>2182384763222120</v>
      </c>
      <c r="N1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4" s="13">
        <f t="shared" si="1"/>
        <v>113</v>
      </c>
      <c r="P114" s="2" t="str">
        <f>IF(TablaDatos[[#This Row],[Diabetes]]=0,"No","Si")</f>
        <v>No</v>
      </c>
      <c r="Q114">
        <v>0</v>
      </c>
      <c r="R114">
        <f>TablaDatos[[#This Row],[Aux2]]/10000000000000</f>
        <v>190.28776236588001</v>
      </c>
      <c r="S114" s="1">
        <v>1902877623658800</v>
      </c>
      <c r="T114" s="7">
        <f>TablaDatos[[#This Row],[Aux3]]/100000000000000</f>
        <v>240.395161514194</v>
      </c>
      <c r="U114" s="1">
        <v>2.40395161514194E+16</v>
      </c>
      <c r="V114">
        <v>159</v>
      </c>
      <c r="W114">
        <v>99.9</v>
      </c>
    </row>
    <row r="115" spans="1:23">
      <c r="A115">
        <v>2011</v>
      </c>
      <c r="B115">
        <v>44</v>
      </c>
      <c r="C115" t="s">
        <v>16</v>
      </c>
      <c r="D115" t="s">
        <v>29</v>
      </c>
      <c r="E115" t="s">
        <v>18</v>
      </c>
      <c r="F115" t="s">
        <v>40</v>
      </c>
      <c r="G115" t="s">
        <v>39</v>
      </c>
      <c r="H115" s="3">
        <v>14876.92</v>
      </c>
      <c r="I115" t="s">
        <v>18</v>
      </c>
      <c r="J115" t="s">
        <v>19</v>
      </c>
      <c r="K1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21.6904955906715</v>
      </c>
      <c r="L115" s="6">
        <f>TablaDatos[[#This Row],[IMC_raw]]/1000000000000000</f>
        <v>0.21690495590671499</v>
      </c>
      <c r="M115" s="2">
        <v>216904955906715</v>
      </c>
      <c r="N1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5" s="13">
        <f t="shared" si="1"/>
        <v>114</v>
      </c>
      <c r="P115" s="2" t="str">
        <f>IF(TablaDatos[[#This Row],[Diabetes]]=0,"No","Si")</f>
        <v>No</v>
      </c>
      <c r="Q115">
        <v>0</v>
      </c>
      <c r="R115">
        <f>TablaDatos[[#This Row],[Aux2]]/10000000000000</f>
        <v>161.29267437366099</v>
      </c>
      <c r="S115" s="1">
        <v>1612926743736610</v>
      </c>
      <c r="T115" s="7">
        <f>TablaDatos[[#This Row],[Aux3]]/100000000000000</f>
        <v>216.31855533980601</v>
      </c>
      <c r="U115" s="1">
        <v>2.16318555339806E+16</v>
      </c>
      <c r="V115">
        <v>138.69999999999999</v>
      </c>
      <c r="W115">
        <v>81.400000000000006</v>
      </c>
    </row>
    <row r="116" spans="1:23">
      <c r="A116">
        <v>2011</v>
      </c>
      <c r="B116">
        <v>54</v>
      </c>
      <c r="C116" t="s">
        <v>16</v>
      </c>
      <c r="D116" t="s">
        <v>29</v>
      </c>
      <c r="E116" t="s">
        <v>18</v>
      </c>
      <c r="F116" t="s">
        <v>40</v>
      </c>
      <c r="G116" t="s">
        <v>20</v>
      </c>
      <c r="H116" s="3">
        <v>32536.51</v>
      </c>
      <c r="I116" t="s">
        <v>19</v>
      </c>
      <c r="J116" t="s">
        <v>22</v>
      </c>
      <c r="K1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21.676429013368502</v>
      </c>
      <c r="L116" s="6">
        <f>TablaDatos[[#This Row],[IMC_raw]]/1000000000000000</f>
        <v>21.676429013368502</v>
      </c>
      <c r="M116" s="2">
        <v>2.16764290133685E+16</v>
      </c>
      <c r="N1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6" s="13">
        <f t="shared" si="1"/>
        <v>115</v>
      </c>
      <c r="P116" s="2" t="str">
        <f>IF(TablaDatos[[#This Row],[Diabetes]]=0,"No","Si")</f>
        <v>No</v>
      </c>
      <c r="Q116">
        <v>0</v>
      </c>
      <c r="R116">
        <f>TablaDatos[[#This Row],[Aux2]]/10000000000000</f>
        <v>1703.49122271893</v>
      </c>
      <c r="S116" s="1">
        <v>1.70349122271893E+16</v>
      </c>
      <c r="T116" s="7">
        <f>TablaDatos[[#This Row],[Aux3]]/100000000000000</f>
        <v>146.91516073339699</v>
      </c>
      <c r="U116" s="1">
        <v>1.46915160733397E+16</v>
      </c>
      <c r="V116">
        <v>145.4</v>
      </c>
      <c r="W116">
        <v>79.7</v>
      </c>
    </row>
    <row r="117" spans="1:23">
      <c r="A117">
        <v>2011</v>
      </c>
      <c r="B117">
        <v>52</v>
      </c>
      <c r="C117" t="s">
        <v>23</v>
      </c>
      <c r="D117" t="s">
        <v>29</v>
      </c>
      <c r="E117" t="s">
        <v>18</v>
      </c>
      <c r="F117" t="s">
        <v>40</v>
      </c>
      <c r="G117" t="s">
        <v>20</v>
      </c>
      <c r="H117" s="3">
        <v>23631.7</v>
      </c>
      <c r="I117" t="s">
        <v>19</v>
      </c>
      <c r="J117" t="s">
        <v>21</v>
      </c>
      <c r="K1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21.543184380660701</v>
      </c>
      <c r="L117" s="6">
        <f>TablaDatos[[#This Row],[IMC_raw]]/1000000000000000</f>
        <v>2.15431843806607</v>
      </c>
      <c r="M117" s="2">
        <v>2154318438066070</v>
      </c>
      <c r="N1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7" s="13">
        <f t="shared" si="1"/>
        <v>116</v>
      </c>
      <c r="P117" s="2" t="str">
        <f>IF(TablaDatos[[#This Row],[Diabetes]]=0,"No","Si")</f>
        <v>No</v>
      </c>
      <c r="Q117">
        <v>0</v>
      </c>
      <c r="R117">
        <f>TablaDatos[[#This Row],[Aux2]]/10000000000000</f>
        <v>189.83450104008801</v>
      </c>
      <c r="S117" s="1">
        <v>1898345010400880</v>
      </c>
      <c r="T117" s="7">
        <f>TablaDatos[[#This Row],[Aux3]]/100000000000000</f>
        <v>223.63216050716801</v>
      </c>
      <c r="U117" s="1">
        <v>2.23632160507168E+16</v>
      </c>
      <c r="V117">
        <v>138.19999999999999</v>
      </c>
      <c r="W117">
        <v>84.2</v>
      </c>
    </row>
    <row r="118" spans="1:23">
      <c r="A118">
        <v>2011</v>
      </c>
      <c r="B118">
        <v>47</v>
      </c>
      <c r="C118" t="s">
        <v>16</v>
      </c>
      <c r="D118" t="s">
        <v>72</v>
      </c>
      <c r="E118" t="s">
        <v>18</v>
      </c>
      <c r="F118" t="s">
        <v>40</v>
      </c>
      <c r="G118" t="s">
        <v>20</v>
      </c>
      <c r="H118" s="3">
        <v>32620.6</v>
      </c>
      <c r="I118" t="s">
        <v>18</v>
      </c>
      <c r="J118" t="s">
        <v>18</v>
      </c>
      <c r="K1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21.522685831255799</v>
      </c>
      <c r="L118" s="6">
        <f>TablaDatos[[#This Row],[IMC_raw]]/1000000000000000</f>
        <v>21.522685831255799</v>
      </c>
      <c r="M118" s="2">
        <v>2.15226858312558E+16</v>
      </c>
      <c r="N1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8" s="13">
        <f t="shared" si="1"/>
        <v>117</v>
      </c>
      <c r="P118" s="2" t="str">
        <f>IF(TablaDatos[[#This Row],[Diabetes]]=0,"No","Si")</f>
        <v>No</v>
      </c>
      <c r="Q118">
        <v>0</v>
      </c>
      <c r="R118">
        <f>TablaDatos[[#This Row],[Aux2]]/10000000000000</f>
        <v>1723.20800863196</v>
      </c>
      <c r="S118" s="1">
        <v>1.72320800863196E+16</v>
      </c>
      <c r="T118" s="7">
        <f>TablaDatos[[#This Row],[Aux3]]/100000000000000</f>
        <v>16.7807039611133</v>
      </c>
      <c r="U118" s="1">
        <v>1678070396111330</v>
      </c>
      <c r="V118">
        <v>143</v>
      </c>
      <c r="W118">
        <v>86.4</v>
      </c>
    </row>
    <row r="119" spans="1:23">
      <c r="A119">
        <v>2011</v>
      </c>
      <c r="B119">
        <v>51</v>
      </c>
      <c r="C119" t="s">
        <v>23</v>
      </c>
      <c r="D119" t="s">
        <v>72</v>
      </c>
      <c r="E119" t="s">
        <v>18</v>
      </c>
      <c r="F119" t="s">
        <v>35</v>
      </c>
      <c r="G119" t="s">
        <v>20</v>
      </c>
      <c r="H119" s="3">
        <v>13929.06</v>
      </c>
      <c r="I119" t="s">
        <v>19</v>
      </c>
      <c r="J119" t="s">
        <v>22</v>
      </c>
      <c r="K1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21.2444675670023</v>
      </c>
      <c r="L119" s="6">
        <f>TablaDatos[[#This Row],[IMC_raw]]/1000000000000000</f>
        <v>2.1244467567002299</v>
      </c>
      <c r="M119" s="2">
        <v>2124446756700230</v>
      </c>
      <c r="N1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19" s="13">
        <f t="shared" si="1"/>
        <v>118</v>
      </c>
      <c r="P119" s="2" t="str">
        <f>IF(TablaDatos[[#This Row],[Diabetes]]=0,"No","Si")</f>
        <v>No</v>
      </c>
      <c r="Q119">
        <v>0</v>
      </c>
      <c r="R119">
        <f>TablaDatos[[#This Row],[Aux2]]/10000000000000</f>
        <v>1947.9935709067299</v>
      </c>
      <c r="S119" s="1">
        <v>1.94799357090673E+16</v>
      </c>
      <c r="T119" s="7">
        <f>TablaDatos[[#This Row],[Aux3]]/100000000000000</f>
        <v>19.654880695782701</v>
      </c>
      <c r="U119" s="1">
        <v>1965488069578270</v>
      </c>
      <c r="V119">
        <v>129.80000000000001</v>
      </c>
      <c r="W119">
        <v>81.400000000000006</v>
      </c>
    </row>
    <row r="120" spans="1:23">
      <c r="A120">
        <v>2011</v>
      </c>
      <c r="B120">
        <v>56</v>
      </c>
      <c r="C120" t="s">
        <v>23</v>
      </c>
      <c r="D120" t="s">
        <v>27</v>
      </c>
      <c r="E120" t="s">
        <v>18</v>
      </c>
      <c r="F120" t="s">
        <v>40</v>
      </c>
      <c r="G120" t="s">
        <v>28</v>
      </c>
      <c r="H120" s="3">
        <v>32063.72</v>
      </c>
      <c r="I120" t="s">
        <v>19</v>
      </c>
      <c r="J120" t="s">
        <v>18</v>
      </c>
      <c r="K1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21.181237534040999</v>
      </c>
      <c r="L120" s="5">
        <f>TablaDatos[[#This Row],[IMC_raw]]/1000000000000000</f>
        <v>21.181237534040999</v>
      </c>
      <c r="M120" s="2">
        <v>2.1181237534041E+16</v>
      </c>
      <c r="N1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0" s="13">
        <f t="shared" si="1"/>
        <v>119</v>
      </c>
      <c r="P120" s="2" t="str">
        <f>IF(TablaDatos[[#This Row],[Diabetes]]=0,"No","Si")</f>
        <v>No</v>
      </c>
      <c r="Q120">
        <v>0</v>
      </c>
      <c r="R120">
        <f>TablaDatos[[#This Row],[Aux2]]/10000000000000</f>
        <v>1651.6258752715901</v>
      </c>
      <c r="S120" s="1">
        <v>1.65162587527159E+16</v>
      </c>
      <c r="T120" s="7">
        <f>TablaDatos[[#This Row],[Aux3]]/100000000000000</f>
        <v>18.655330774686199</v>
      </c>
      <c r="U120" s="1">
        <v>1865533077468620</v>
      </c>
      <c r="V120">
        <v>137.69999999999999</v>
      </c>
      <c r="W120">
        <v>82.6</v>
      </c>
    </row>
    <row r="121" spans="1:23">
      <c r="A121">
        <v>2011</v>
      </c>
      <c r="B121">
        <v>56</v>
      </c>
      <c r="C121" t="s">
        <v>23</v>
      </c>
      <c r="D121" t="s">
        <v>29</v>
      </c>
      <c r="E121" t="s">
        <v>19</v>
      </c>
      <c r="F121" t="s">
        <v>24</v>
      </c>
      <c r="G121" t="s">
        <v>28</v>
      </c>
      <c r="H121" s="3">
        <v>12535.9</v>
      </c>
      <c r="I121" t="s">
        <v>19</v>
      </c>
      <c r="J121" t="s">
        <v>22</v>
      </c>
      <c r="K1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20.935943516930902</v>
      </c>
      <c r="L121" s="5">
        <f>TablaDatos[[#This Row],[IMC_raw]]/1000000000000000</f>
        <v>2.0935943516930902</v>
      </c>
      <c r="M121" s="2">
        <v>2093594351693090</v>
      </c>
      <c r="N1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1" s="13">
        <f t="shared" si="1"/>
        <v>120</v>
      </c>
      <c r="P121" s="2" t="str">
        <f>IF(TablaDatos[[#This Row],[Diabetes]]=0,"No","Si")</f>
        <v>No</v>
      </c>
      <c r="Q121">
        <v>0</v>
      </c>
      <c r="R121">
        <f>TablaDatos[[#This Row],[Aux2]]/10000000000000</f>
        <v>2076.9534542356701</v>
      </c>
      <c r="S121" s="1">
        <v>2.07695345423567E+16</v>
      </c>
      <c r="T121" s="7">
        <f>TablaDatos[[#This Row],[Aux3]]/100000000000000</f>
        <v>24.850110310615701</v>
      </c>
      <c r="U121" s="1">
        <v>2485011031061570</v>
      </c>
      <c r="V121">
        <v>144.80000000000001</v>
      </c>
      <c r="W121">
        <v>89.9</v>
      </c>
    </row>
    <row r="122" spans="1:23">
      <c r="A122">
        <v>2011</v>
      </c>
      <c r="B122">
        <v>59</v>
      </c>
      <c r="C122" t="s">
        <v>16</v>
      </c>
      <c r="D122" t="s">
        <v>34</v>
      </c>
      <c r="E122" t="s">
        <v>18</v>
      </c>
      <c r="F122" t="s">
        <v>19</v>
      </c>
      <c r="G122" t="s">
        <v>28</v>
      </c>
      <c r="H122" s="3">
        <v>15541.64</v>
      </c>
      <c r="I122" t="s">
        <v>21</v>
      </c>
      <c r="J122" t="s">
        <v>19</v>
      </c>
      <c r="K1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20.5024256255839</v>
      </c>
      <c r="L122" s="5">
        <f>TablaDatos[[#This Row],[IMC_raw]]/1000000000000000</f>
        <v>20.5024256255839</v>
      </c>
      <c r="M122" s="2">
        <v>2.05024256255839E+16</v>
      </c>
      <c r="N1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2" s="13">
        <f t="shared" si="1"/>
        <v>121</v>
      </c>
      <c r="P122" s="2" t="str">
        <f>IF(TablaDatos[[#This Row],[Diabetes]]=0,"No","Si")</f>
        <v>No</v>
      </c>
      <c r="Q122">
        <v>0</v>
      </c>
      <c r="R122">
        <f>TablaDatos[[#This Row],[Aux2]]/10000000000000</f>
        <v>1827.6200776231899</v>
      </c>
      <c r="S122" s="1">
        <v>1.82762007762319E+16</v>
      </c>
      <c r="T122" s="7">
        <f>TablaDatos[[#This Row],[Aux3]]/100000000000000</f>
        <v>22.4097657933082</v>
      </c>
      <c r="U122" s="1">
        <v>2240976579330820</v>
      </c>
      <c r="V122">
        <v>149.6</v>
      </c>
      <c r="W122">
        <v>96.7</v>
      </c>
    </row>
    <row r="123" spans="1:23">
      <c r="A123">
        <v>2011</v>
      </c>
      <c r="B123">
        <v>60</v>
      </c>
      <c r="C123" t="s">
        <v>16</v>
      </c>
      <c r="D123" t="s">
        <v>34</v>
      </c>
      <c r="E123" t="s">
        <v>18</v>
      </c>
      <c r="F123" t="s">
        <v>35</v>
      </c>
      <c r="G123" t="s">
        <v>28</v>
      </c>
      <c r="H123" s="3">
        <v>40384.6</v>
      </c>
      <c r="I123" t="s">
        <v>19</v>
      </c>
      <c r="J123" t="s">
        <v>18</v>
      </c>
      <c r="K1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20.339902808435099</v>
      </c>
      <c r="L123" s="6">
        <f>TablaDatos[[#This Row],[IMC_raw]]/1000000000000000</f>
        <v>20.339902808435099</v>
      </c>
      <c r="M123" s="2">
        <v>2.03399028084351E+16</v>
      </c>
      <c r="N1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3" s="13">
        <f t="shared" si="1"/>
        <v>122</v>
      </c>
      <c r="P123" s="2" t="str">
        <f>IF(TablaDatos[[#This Row],[Diabetes]]=0,"No","Si")</f>
        <v>No</v>
      </c>
      <c r="Q123">
        <v>0</v>
      </c>
      <c r="R123">
        <f>TablaDatos[[#This Row],[Aux2]]/10000000000000</f>
        <v>1925.9174255303101</v>
      </c>
      <c r="S123" s="1">
        <v>1.92591742553031E+16</v>
      </c>
      <c r="T123" s="7">
        <f>TablaDatos[[#This Row],[Aux3]]/100000000000000</f>
        <v>23.481572029033799</v>
      </c>
      <c r="U123" s="1">
        <v>2348157202903380</v>
      </c>
      <c r="V123">
        <v>147.30000000000001</v>
      </c>
      <c r="W123">
        <v>98.2</v>
      </c>
    </row>
    <row r="124" spans="1:23">
      <c r="A124">
        <v>2011</v>
      </c>
      <c r="B124">
        <v>51</v>
      </c>
      <c r="C124" t="s">
        <v>16</v>
      </c>
      <c r="D124" t="s">
        <v>73</v>
      </c>
      <c r="E124" t="s">
        <v>18</v>
      </c>
      <c r="F124" t="s">
        <v>40</v>
      </c>
      <c r="G124" t="s">
        <v>20</v>
      </c>
      <c r="H124" s="3">
        <v>55906.59</v>
      </c>
      <c r="I124" t="s">
        <v>21</v>
      </c>
      <c r="J124" t="s">
        <v>21</v>
      </c>
      <c r="K1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20.151370342181799</v>
      </c>
      <c r="L124" s="6">
        <f>TablaDatos[[#This Row],[IMC_raw]]/100000000000000</f>
        <v>20.151370342181799</v>
      </c>
      <c r="M124" s="2">
        <v>2015137034218180</v>
      </c>
      <c r="N1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4" s="13">
        <f t="shared" si="1"/>
        <v>123</v>
      </c>
      <c r="P124" s="2" t="str">
        <f>IF(TablaDatos[[#This Row],[Diabetes]]=0,"No","Si")</f>
        <v>No</v>
      </c>
      <c r="Q124">
        <v>0</v>
      </c>
      <c r="R124">
        <f>TablaDatos[[#This Row],[Aux2]]/10000000000000</f>
        <v>218.35174641974299</v>
      </c>
      <c r="S124" s="1">
        <v>2183517464197430</v>
      </c>
      <c r="T124" s="7">
        <f>TablaDatos[[#This Row],[Aux3]]/100000000000000</f>
        <v>228.19760731550701</v>
      </c>
      <c r="U124" s="1">
        <v>2.28197607315507E+16</v>
      </c>
      <c r="V124">
        <v>145.69999999999999</v>
      </c>
      <c r="W124">
        <v>85.8</v>
      </c>
    </row>
    <row r="125" spans="1:23">
      <c r="A125">
        <v>2011</v>
      </c>
      <c r="B125">
        <v>62</v>
      </c>
      <c r="C125" t="s">
        <v>16</v>
      </c>
      <c r="D125" t="s">
        <v>30</v>
      </c>
      <c r="E125" t="s">
        <v>18</v>
      </c>
      <c r="F125" t="s">
        <v>19</v>
      </c>
      <c r="G125" t="s">
        <v>28</v>
      </c>
      <c r="H125" s="3">
        <v>40776.230000000003</v>
      </c>
      <c r="I125" t="s">
        <v>21</v>
      </c>
      <c r="J125" t="s">
        <v>18</v>
      </c>
      <c r="K1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19.363781299044302</v>
      </c>
      <c r="L125" s="6">
        <f>TablaDatos[[#This Row],[IMC_raw]]/1000000000000000</f>
        <v>19.363781299044302</v>
      </c>
      <c r="M125" s="2">
        <v>1.93637812990443E+16</v>
      </c>
      <c r="N1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5" s="13">
        <f t="shared" si="1"/>
        <v>124</v>
      </c>
      <c r="P125" s="2" t="str">
        <f>IF(TablaDatos[[#This Row],[Diabetes]]=0,"No","Si")</f>
        <v>No</v>
      </c>
      <c r="Q125">
        <v>0</v>
      </c>
      <c r="R125">
        <f>TablaDatos[[#This Row],[Aux2]]/10000000000000</f>
        <v>188.710374754811</v>
      </c>
      <c r="S125" s="1">
        <v>1887103747548110</v>
      </c>
      <c r="T125" s="7">
        <f>TablaDatos[[#This Row],[Aux3]]/100000000000000</f>
        <v>254.248918861806</v>
      </c>
      <c r="U125" s="1">
        <v>2.54248918861806E+16</v>
      </c>
      <c r="V125">
        <v>151.9</v>
      </c>
      <c r="W125">
        <v>92.2</v>
      </c>
    </row>
    <row r="126" spans="1:23">
      <c r="A126">
        <v>2011</v>
      </c>
      <c r="B126">
        <v>52</v>
      </c>
      <c r="C126" t="s">
        <v>16</v>
      </c>
      <c r="D126" t="s">
        <v>29</v>
      </c>
      <c r="E126" t="s">
        <v>18</v>
      </c>
      <c r="F126" t="s">
        <v>35</v>
      </c>
      <c r="G126" t="s">
        <v>20</v>
      </c>
      <c r="H126" s="3">
        <v>28384.06</v>
      </c>
      <c r="I126" t="s">
        <v>19</v>
      </c>
      <c r="J126" t="s">
        <v>22</v>
      </c>
      <c r="K1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19.0993862846219</v>
      </c>
      <c r="L126" s="5">
        <f>TablaDatos[[#This Row],[IMC_raw]]/1000000000000000</f>
        <v>19.0993862846219</v>
      </c>
      <c r="M126" s="2">
        <v>1.90993862846219E+16</v>
      </c>
      <c r="N1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6" s="13">
        <f t="shared" si="1"/>
        <v>125</v>
      </c>
      <c r="P126" s="2" t="str">
        <f>IF(TablaDatos[[#This Row],[Diabetes]]=0,"No","Si")</f>
        <v>No</v>
      </c>
      <c r="Q126">
        <v>0</v>
      </c>
      <c r="R126">
        <f>TablaDatos[[#This Row],[Aux2]]/10000000000000</f>
        <v>192.77804439083499</v>
      </c>
      <c r="S126" s="1">
        <v>1927780443908350</v>
      </c>
      <c r="T126" s="7">
        <f>TablaDatos[[#This Row],[Aux3]]/100000000000000</f>
        <v>162.18045136433901</v>
      </c>
      <c r="U126" s="1">
        <v>1.62180451364339E+16</v>
      </c>
      <c r="V126">
        <v>141.69999999999999</v>
      </c>
      <c r="W126">
        <v>83.8</v>
      </c>
    </row>
    <row r="127" spans="1:23">
      <c r="A127">
        <v>2011</v>
      </c>
      <c r="B127">
        <v>55</v>
      </c>
      <c r="C127" t="s">
        <v>16</v>
      </c>
      <c r="D127" t="s">
        <v>17</v>
      </c>
      <c r="E127" t="s">
        <v>18</v>
      </c>
      <c r="F127" t="s">
        <v>19</v>
      </c>
      <c r="G127" t="s">
        <v>28</v>
      </c>
      <c r="H127" s="3">
        <v>39767.21</v>
      </c>
      <c r="I127" t="s">
        <v>19</v>
      </c>
      <c r="J127" t="s">
        <v>22</v>
      </c>
      <c r="K1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18.8960545661655</v>
      </c>
      <c r="L127" s="6">
        <f>TablaDatos[[#This Row],[IMC_raw]]/1000000000000000</f>
        <v>1.8896054566165501</v>
      </c>
      <c r="M127" s="2">
        <v>1889605456616550</v>
      </c>
      <c r="N1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7" s="13">
        <f t="shared" si="1"/>
        <v>126</v>
      </c>
      <c r="P127" s="2" t="str">
        <f>IF(TablaDatos[[#This Row],[Diabetes]]=0,"No","Si")</f>
        <v>No</v>
      </c>
      <c r="Q127">
        <v>0</v>
      </c>
      <c r="R127">
        <f>TablaDatos[[#This Row],[Aux2]]/10000000000000</f>
        <v>1872.2720420778201</v>
      </c>
      <c r="S127" s="1">
        <v>1.87227204207782E+16</v>
      </c>
      <c r="T127" s="7">
        <f>TablaDatos[[#This Row],[Aux3]]/100000000000000</f>
        <v>177.45862030808399</v>
      </c>
      <c r="U127" s="1">
        <v>1.77458620308084E+16</v>
      </c>
      <c r="V127">
        <v>148.4</v>
      </c>
      <c r="W127">
        <v>93.1</v>
      </c>
    </row>
    <row r="128" spans="1:23">
      <c r="A128">
        <v>2012</v>
      </c>
      <c r="B128">
        <v>51</v>
      </c>
      <c r="C128" t="s">
        <v>23</v>
      </c>
      <c r="D128" t="s">
        <v>73</v>
      </c>
      <c r="E128" t="s">
        <v>18</v>
      </c>
      <c r="F128" t="s">
        <v>35</v>
      </c>
      <c r="G128" t="s">
        <v>20</v>
      </c>
      <c r="H128" s="3">
        <v>28138.6</v>
      </c>
      <c r="I128" t="s">
        <v>19</v>
      </c>
      <c r="J128" t="s">
        <v>19</v>
      </c>
      <c r="K1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24.693593611008598</v>
      </c>
      <c r="L128" s="5">
        <f>TablaDatos[[#This Row],[IMC_raw]]/1000000000000000</f>
        <v>24.693593611008598</v>
      </c>
      <c r="M128" s="2">
        <v>2.46935936110086E+16</v>
      </c>
      <c r="N1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8" s="13">
        <f t="shared" si="1"/>
        <v>127</v>
      </c>
      <c r="P128" s="2" t="str">
        <f>IF(TablaDatos[[#This Row],[Diabetes]]=0,"No","Si")</f>
        <v>No</v>
      </c>
      <c r="Q128">
        <v>0</v>
      </c>
      <c r="R128">
        <f>TablaDatos[[#This Row],[Aux2]]/10000000000000</f>
        <v>2088.3977209683899</v>
      </c>
      <c r="S128" s="1">
        <v>2.08839772096839E+16</v>
      </c>
      <c r="T128" s="7">
        <f>TablaDatos[[#This Row],[Aux3]]/100000000000000</f>
        <v>204.20544627428299</v>
      </c>
      <c r="U128" s="1">
        <v>2.04205446274283E+16</v>
      </c>
      <c r="V128">
        <v>141.69999999999999</v>
      </c>
      <c r="W128">
        <v>88.9</v>
      </c>
    </row>
    <row r="129" spans="1:23">
      <c r="A129">
        <v>2012</v>
      </c>
      <c r="B129">
        <v>59</v>
      </c>
      <c r="C129" t="s">
        <v>16</v>
      </c>
      <c r="D129" t="s">
        <v>73</v>
      </c>
      <c r="E129" t="s">
        <v>18</v>
      </c>
      <c r="F129" t="s">
        <v>19</v>
      </c>
      <c r="G129" t="s">
        <v>28</v>
      </c>
      <c r="H129" s="3">
        <v>40625.97</v>
      </c>
      <c r="I129" t="s">
        <v>21</v>
      </c>
      <c r="J129" t="s">
        <v>22</v>
      </c>
      <c r="K1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24.650198678612099</v>
      </c>
      <c r="L129" s="5">
        <f>TablaDatos[[#This Row],[IMC_raw]]/1000000000000000</f>
        <v>0.24650198678612101</v>
      </c>
      <c r="M129" s="2">
        <v>246501986786121</v>
      </c>
      <c r="N1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29" s="13">
        <f t="shared" si="1"/>
        <v>128</v>
      </c>
      <c r="P129" s="2" t="str">
        <f>IF(TablaDatos[[#This Row],[Diabetes]]=0,"No","Si")</f>
        <v>No</v>
      </c>
      <c r="Q129">
        <v>0</v>
      </c>
      <c r="R129">
        <f>TablaDatos[[#This Row],[Aux2]]/10000000000000</f>
        <v>179.25529598732001</v>
      </c>
      <c r="S129" s="1">
        <v>1792552959873200</v>
      </c>
      <c r="T129" s="7">
        <f>TablaDatos[[#This Row],[Aux3]]/100000000000000</f>
        <v>221.56309695029699</v>
      </c>
      <c r="U129" s="1">
        <v>2.21563096950297E+16</v>
      </c>
      <c r="V129">
        <v>140.5</v>
      </c>
      <c r="W129">
        <v>90.7</v>
      </c>
    </row>
    <row r="130" spans="1:23">
      <c r="A130">
        <v>2012</v>
      </c>
      <c r="B130">
        <v>62</v>
      </c>
      <c r="C130" t="s">
        <v>23</v>
      </c>
      <c r="D130" t="s">
        <v>72</v>
      </c>
      <c r="E130" t="s">
        <v>19</v>
      </c>
      <c r="F130" t="s">
        <v>19</v>
      </c>
      <c r="G130" t="s">
        <v>28</v>
      </c>
      <c r="H130" s="3">
        <v>15148.61</v>
      </c>
      <c r="I130" t="s">
        <v>19</v>
      </c>
      <c r="J130" t="s">
        <v>19</v>
      </c>
      <c r="K1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24.578237964615798</v>
      </c>
      <c r="L130" s="5">
        <f>TablaDatos[[#This Row],[IMC_raw]]/1000000000000000</f>
        <v>24.578237964615798</v>
      </c>
      <c r="M130" s="2">
        <v>2.45782379646158E+16</v>
      </c>
      <c r="N1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0" s="13">
        <f t="shared" ref="O130:O193" si="2">O129+1</f>
        <v>129</v>
      </c>
      <c r="P130" s="2" t="str">
        <f>IF(TablaDatos[[#This Row],[Diabetes]]=0,"No","Si")</f>
        <v>No</v>
      </c>
      <c r="Q130">
        <v>0</v>
      </c>
      <c r="R130">
        <f>TablaDatos[[#This Row],[Aux2]]/10000000000000</f>
        <v>1987.9986747181299</v>
      </c>
      <c r="S130" s="1">
        <v>1.98799867471813E+16</v>
      </c>
      <c r="T130" s="7">
        <f>TablaDatos[[#This Row],[Aux3]]/100000000000000</f>
        <v>230.83003614105201</v>
      </c>
      <c r="U130" s="1">
        <v>2.30830036141052E+16</v>
      </c>
      <c r="V130">
        <v>155</v>
      </c>
      <c r="W130">
        <v>88.3</v>
      </c>
    </row>
    <row r="131" spans="1:23">
      <c r="A131">
        <v>2012</v>
      </c>
      <c r="B131">
        <v>48</v>
      </c>
      <c r="C131" t="s">
        <v>23</v>
      </c>
      <c r="D131" t="s">
        <v>29</v>
      </c>
      <c r="E131" t="s">
        <v>18</v>
      </c>
      <c r="F131" t="s">
        <v>24</v>
      </c>
      <c r="G131" t="s">
        <v>20</v>
      </c>
      <c r="H131" s="3">
        <v>9011.39</v>
      </c>
      <c r="I131" t="s">
        <v>21</v>
      </c>
      <c r="J131" t="s">
        <v>18</v>
      </c>
      <c r="K1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24.577361514669903</v>
      </c>
      <c r="L131" s="6">
        <f>TablaDatos[[#This Row],[IMC_raw]]/1000000000000000</f>
        <v>2.4577361514669902</v>
      </c>
      <c r="M131" s="2">
        <v>2457736151466990</v>
      </c>
      <c r="N1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1" s="13">
        <f t="shared" si="2"/>
        <v>130</v>
      </c>
      <c r="P131" s="2" t="str">
        <f>IF(TablaDatos[[#This Row],[Diabetes]]=0,"No","Si")</f>
        <v>No</v>
      </c>
      <c r="Q131">
        <v>0</v>
      </c>
      <c r="R131">
        <f>TablaDatos[[#This Row],[Aux2]]/10000000000000</f>
        <v>217.58286774976699</v>
      </c>
      <c r="S131" s="1">
        <v>2175828677497670</v>
      </c>
      <c r="T131" s="7">
        <f>TablaDatos[[#This Row],[Aux3]]/100000000000000</f>
        <v>251.01863782115899</v>
      </c>
      <c r="U131" s="1">
        <v>2.51018637821159E+16</v>
      </c>
      <c r="V131">
        <v>137.69999999999999</v>
      </c>
      <c r="W131">
        <v>86.9</v>
      </c>
    </row>
    <row r="132" spans="1:23">
      <c r="A132">
        <v>2012</v>
      </c>
      <c r="B132">
        <v>51</v>
      </c>
      <c r="C132" t="s">
        <v>23</v>
      </c>
      <c r="D132" t="s">
        <v>73</v>
      </c>
      <c r="E132" t="s">
        <v>18</v>
      </c>
      <c r="F132" t="s">
        <v>35</v>
      </c>
      <c r="G132" t="s">
        <v>20</v>
      </c>
      <c r="H132" s="3">
        <v>46698.42</v>
      </c>
      <c r="I132" t="s">
        <v>18</v>
      </c>
      <c r="J132" t="s">
        <v>22</v>
      </c>
      <c r="K1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24.5141963580386</v>
      </c>
      <c r="L132" s="6">
        <f>TablaDatos[[#This Row],[IMC_raw]]/1000000000000000</f>
        <v>24.5141963580386</v>
      </c>
      <c r="M132" s="2">
        <v>2.45141963580386E+16</v>
      </c>
      <c r="N1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2" s="13">
        <f t="shared" si="2"/>
        <v>131</v>
      </c>
      <c r="P132" s="2" t="str">
        <f>IF(TablaDatos[[#This Row],[Diabetes]]=0,"No","Si")</f>
        <v>No</v>
      </c>
      <c r="Q132">
        <v>0</v>
      </c>
      <c r="R132">
        <f>TablaDatos[[#This Row],[Aux2]]/10000000000000</f>
        <v>1962.0896572061599</v>
      </c>
      <c r="S132" s="1">
        <v>1.96208965720616E+16</v>
      </c>
      <c r="T132" s="7">
        <f>TablaDatos[[#This Row],[Aux3]]/100000000000000</f>
        <v>184.887679864305</v>
      </c>
      <c r="U132" s="1">
        <v>1.84887679864305E+16</v>
      </c>
      <c r="V132">
        <v>140</v>
      </c>
      <c r="W132">
        <v>86</v>
      </c>
    </row>
    <row r="133" spans="1:23">
      <c r="A133">
        <v>2012</v>
      </c>
      <c r="B133">
        <v>60</v>
      </c>
      <c r="C133" t="s">
        <v>23</v>
      </c>
      <c r="D133" t="s">
        <v>17</v>
      </c>
      <c r="E133" t="s">
        <v>18</v>
      </c>
      <c r="F133" t="s">
        <v>40</v>
      </c>
      <c r="G133" t="s">
        <v>28</v>
      </c>
      <c r="H133" s="3">
        <v>33279.33</v>
      </c>
      <c r="I133" t="s">
        <v>18</v>
      </c>
      <c r="J133" t="s">
        <v>18</v>
      </c>
      <c r="K1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24.508784698628002</v>
      </c>
      <c r="L133" s="5">
        <f>TablaDatos[[#This Row],[IMC_raw]]/1000000000000000</f>
        <v>2.4508784698628001</v>
      </c>
      <c r="M133" s="2">
        <v>2450878469862800</v>
      </c>
      <c r="N1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3" s="13">
        <f t="shared" si="2"/>
        <v>132</v>
      </c>
      <c r="P133" s="2" t="str">
        <f>IF(TablaDatos[[#This Row],[Diabetes]]=0,"No","Si")</f>
        <v>No</v>
      </c>
      <c r="Q133">
        <v>0</v>
      </c>
      <c r="R133">
        <f>TablaDatos[[#This Row],[Aux2]]/10000000000000</f>
        <v>199.73293579644599</v>
      </c>
      <c r="S133" s="1">
        <v>1997329357964460</v>
      </c>
      <c r="T133" s="7">
        <f>TablaDatos[[#This Row],[Aux3]]/100000000000000</f>
        <v>237.09242769832301</v>
      </c>
      <c r="U133" s="1">
        <v>2.37092427698323E+16</v>
      </c>
      <c r="V133">
        <v>145.80000000000001</v>
      </c>
      <c r="W133">
        <v>91.8</v>
      </c>
    </row>
    <row r="134" spans="1:23">
      <c r="A134">
        <v>2012</v>
      </c>
      <c r="B134">
        <v>59</v>
      </c>
      <c r="C134" t="s">
        <v>23</v>
      </c>
      <c r="D134" t="s">
        <v>29</v>
      </c>
      <c r="E134" t="s">
        <v>21</v>
      </c>
      <c r="F134" t="s">
        <v>19</v>
      </c>
      <c r="G134" t="s">
        <v>28</v>
      </c>
      <c r="H134" s="3">
        <v>13685.11</v>
      </c>
      <c r="I134" t="s">
        <v>19</v>
      </c>
      <c r="J134" t="s">
        <v>18</v>
      </c>
      <c r="K1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24.486800786639602</v>
      </c>
      <c r="L134" s="5">
        <f>TablaDatos[[#This Row],[IMC_raw]]/1000000000000000</f>
        <v>0.24486800786639601</v>
      </c>
      <c r="M134" s="2">
        <v>244868007866396</v>
      </c>
      <c r="N1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4" s="13">
        <f t="shared" si="2"/>
        <v>133</v>
      </c>
      <c r="P134" s="2" t="str">
        <f>IF(TablaDatos[[#This Row],[Diabetes]]=0,"No","Si")</f>
        <v>No</v>
      </c>
      <c r="Q134">
        <v>0</v>
      </c>
      <c r="R134">
        <f>TablaDatos[[#This Row],[Aux2]]/10000000000000</f>
        <v>207.67015306168901</v>
      </c>
      <c r="S134" s="1">
        <v>2076701530616890</v>
      </c>
      <c r="T134" s="7">
        <f>TablaDatos[[#This Row],[Aux3]]/100000000000000</f>
        <v>25.2705931551682</v>
      </c>
      <c r="U134" s="1">
        <v>2527059315516820</v>
      </c>
      <c r="V134">
        <v>150.80000000000001</v>
      </c>
      <c r="W134">
        <v>91.7</v>
      </c>
    </row>
    <row r="135" spans="1:23">
      <c r="A135">
        <v>2012</v>
      </c>
      <c r="B135">
        <v>49</v>
      </c>
      <c r="C135" t="s">
        <v>23</v>
      </c>
      <c r="D135" t="s">
        <v>71</v>
      </c>
      <c r="E135" t="s">
        <v>18</v>
      </c>
      <c r="F135" t="s">
        <v>19</v>
      </c>
      <c r="G135" t="s">
        <v>20</v>
      </c>
      <c r="H135" s="3">
        <v>18626.560000000001</v>
      </c>
      <c r="I135" t="s">
        <v>21</v>
      </c>
      <c r="J135" t="s">
        <v>21</v>
      </c>
      <c r="K1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24.483018506254201</v>
      </c>
      <c r="L135" s="6">
        <f>TablaDatos[[#This Row],[IMC_raw]]/1000000000000000</f>
        <v>24.483018506254201</v>
      </c>
      <c r="M135" s="2">
        <v>2.44830185062542E+16</v>
      </c>
      <c r="N1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5" s="13">
        <f t="shared" si="2"/>
        <v>134</v>
      </c>
      <c r="P135" s="2" t="str">
        <f>IF(TablaDatos[[#This Row],[Diabetes]]=0,"No","Si")</f>
        <v>No</v>
      </c>
      <c r="Q135">
        <v>0</v>
      </c>
      <c r="R135">
        <f>TablaDatos[[#This Row],[Aux2]]/10000000000000</f>
        <v>216.47246151317501</v>
      </c>
      <c r="S135" s="1">
        <v>2164724615131750</v>
      </c>
      <c r="T135" s="7">
        <f>TablaDatos[[#This Row],[Aux3]]/100000000000000</f>
        <v>241.48700006596599</v>
      </c>
      <c r="U135" s="1">
        <v>2.41487000065966E+16</v>
      </c>
      <c r="V135">
        <v>140.9</v>
      </c>
      <c r="W135">
        <v>90.8</v>
      </c>
    </row>
    <row r="136" spans="1:23">
      <c r="A136">
        <v>2012</v>
      </c>
      <c r="B136">
        <v>48</v>
      </c>
      <c r="C136" t="s">
        <v>23</v>
      </c>
      <c r="D136" t="s">
        <v>29</v>
      </c>
      <c r="E136" t="s">
        <v>18</v>
      </c>
      <c r="F136" t="s">
        <v>19</v>
      </c>
      <c r="G136" t="s">
        <v>20</v>
      </c>
      <c r="H136" s="3">
        <v>19948.990000000002</v>
      </c>
      <c r="I136" t="s">
        <v>19</v>
      </c>
      <c r="J136" t="s">
        <v>22</v>
      </c>
      <c r="K1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24.457096224742099</v>
      </c>
      <c r="L136" s="5">
        <f>TablaDatos[[#This Row],[IMC_raw]]/1000000000000000</f>
        <v>24.457096224742099</v>
      </c>
      <c r="M136" s="2">
        <v>2.44570962247421E+16</v>
      </c>
      <c r="N1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6" s="13">
        <f t="shared" si="2"/>
        <v>135</v>
      </c>
      <c r="P136" s="2" t="str">
        <f>IF(TablaDatos[[#This Row],[Diabetes]]=0,"No","Si")</f>
        <v>No</v>
      </c>
      <c r="Q136">
        <v>0</v>
      </c>
      <c r="R136">
        <f>TablaDatos[[#This Row],[Aux2]]/10000000000000</f>
        <v>1898.62720716944</v>
      </c>
      <c r="S136" s="1">
        <v>1.89862720716944E+16</v>
      </c>
      <c r="T136" s="7">
        <f>TablaDatos[[#This Row],[Aux3]]/100000000000000</f>
        <v>18.916939680346601</v>
      </c>
      <c r="U136" s="1">
        <v>1891693968034660</v>
      </c>
      <c r="V136">
        <v>134.1</v>
      </c>
      <c r="W136">
        <v>84.7</v>
      </c>
    </row>
    <row r="137" spans="1:23">
      <c r="A137">
        <v>2012</v>
      </c>
      <c r="B137">
        <v>61</v>
      </c>
      <c r="C137" t="s">
        <v>16</v>
      </c>
      <c r="D137" t="s">
        <v>73</v>
      </c>
      <c r="E137" t="s">
        <v>18</v>
      </c>
      <c r="F137" t="s">
        <v>24</v>
      </c>
      <c r="G137" t="s">
        <v>28</v>
      </c>
      <c r="H137" s="3">
        <v>30638.57</v>
      </c>
      <c r="I137" t="s">
        <v>21</v>
      </c>
      <c r="J137" t="s">
        <v>18</v>
      </c>
      <c r="K1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24.441384676428402</v>
      </c>
      <c r="L137" s="5">
        <f>TablaDatos[[#This Row],[IMC_raw]]/1000000000000000</f>
        <v>2.4441384676428402</v>
      </c>
      <c r="M137" s="2">
        <v>2444138467642840</v>
      </c>
      <c r="N1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7" s="13">
        <f t="shared" si="2"/>
        <v>136</v>
      </c>
      <c r="P137" s="2" t="str">
        <f>IF(TablaDatos[[#This Row],[Diabetes]]=0,"No","Si")</f>
        <v>No</v>
      </c>
      <c r="Q137">
        <v>0</v>
      </c>
      <c r="R137">
        <f>TablaDatos[[#This Row],[Aux2]]/10000000000000</f>
        <v>2252.7829550260299</v>
      </c>
      <c r="S137" s="1">
        <v>2.25278295502603E+16</v>
      </c>
      <c r="T137" s="7">
        <f>TablaDatos[[#This Row],[Aux3]]/100000000000000</f>
        <v>244.82484913452299</v>
      </c>
      <c r="U137" s="1">
        <v>2.44824849134523E+16</v>
      </c>
      <c r="V137">
        <v>141.19999999999999</v>
      </c>
      <c r="W137">
        <v>97.5</v>
      </c>
    </row>
    <row r="138" spans="1:23">
      <c r="A138">
        <v>2012</v>
      </c>
      <c r="B138">
        <v>61</v>
      </c>
      <c r="C138" t="s">
        <v>23</v>
      </c>
      <c r="D138" t="s">
        <v>72</v>
      </c>
      <c r="E138" t="s">
        <v>18</v>
      </c>
      <c r="F138" t="s">
        <v>24</v>
      </c>
      <c r="G138" t="s">
        <v>28</v>
      </c>
      <c r="H138" s="3">
        <v>17460.5</v>
      </c>
      <c r="I138" t="s">
        <v>21</v>
      </c>
      <c r="J138" t="s">
        <v>21</v>
      </c>
      <c r="K1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24.3669631314553</v>
      </c>
      <c r="L138" s="5">
        <f>TablaDatos[[#This Row],[IMC_raw]]/1000000000000000</f>
        <v>2.4366963131455299</v>
      </c>
      <c r="M138" s="2">
        <v>2436696313145530</v>
      </c>
      <c r="N1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8" s="13">
        <f t="shared" si="2"/>
        <v>137</v>
      </c>
      <c r="P138" s="2" t="str">
        <f>IF(TablaDatos[[#This Row],[Diabetes]]=0,"No","Si")</f>
        <v>No</v>
      </c>
      <c r="Q138">
        <v>0</v>
      </c>
      <c r="R138">
        <f>TablaDatos[[#This Row],[Aux2]]/10000000000000</f>
        <v>2054.20504896389</v>
      </c>
      <c r="S138" s="1">
        <v>2.05420504896389E+16</v>
      </c>
      <c r="T138" s="7">
        <f>TablaDatos[[#This Row],[Aux3]]/100000000000000</f>
        <v>23.171881437240199</v>
      </c>
      <c r="U138" s="1">
        <v>2317188143724020</v>
      </c>
      <c r="V138">
        <v>154.5</v>
      </c>
      <c r="W138">
        <v>93.6</v>
      </c>
    </row>
    <row r="139" spans="1:23">
      <c r="A139">
        <v>2012</v>
      </c>
      <c r="B139">
        <v>54</v>
      </c>
      <c r="C139" t="s">
        <v>16</v>
      </c>
      <c r="D139" t="s">
        <v>26</v>
      </c>
      <c r="E139" t="s">
        <v>18</v>
      </c>
      <c r="F139" t="s">
        <v>19</v>
      </c>
      <c r="G139" t="s">
        <v>20</v>
      </c>
      <c r="H139" s="3">
        <v>20181.91</v>
      </c>
      <c r="I139" t="s">
        <v>19</v>
      </c>
      <c r="J139" t="s">
        <v>22</v>
      </c>
      <c r="K1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24.255373516951</v>
      </c>
      <c r="L139" s="5">
        <f>TablaDatos[[#This Row],[IMC_raw]]/1000000000000000</f>
        <v>24.255373516951</v>
      </c>
      <c r="M139" s="2">
        <v>2.4255373516951E+16</v>
      </c>
      <c r="N1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39" s="13">
        <f t="shared" si="2"/>
        <v>138</v>
      </c>
      <c r="P139" s="2" t="str">
        <f>IF(TablaDatos[[#This Row],[Diabetes]]=0,"No","Si")</f>
        <v>No</v>
      </c>
      <c r="Q139">
        <v>0</v>
      </c>
      <c r="R139">
        <f>TablaDatos[[#This Row],[Aux2]]/10000000000000</f>
        <v>2032.8825936031301</v>
      </c>
      <c r="S139" s="1">
        <v>2.03288259360313E+16</v>
      </c>
      <c r="T139" s="7">
        <f>TablaDatos[[#This Row],[Aux3]]/100000000000000</f>
        <v>190.146394975953</v>
      </c>
      <c r="U139" s="1">
        <v>1.90146394975953E+16</v>
      </c>
      <c r="V139">
        <v>138.9</v>
      </c>
      <c r="W139">
        <v>91</v>
      </c>
    </row>
    <row r="140" spans="1:23">
      <c r="A140">
        <v>2012</v>
      </c>
      <c r="B140">
        <v>64</v>
      </c>
      <c r="C140" t="s">
        <v>23</v>
      </c>
      <c r="D140" t="s">
        <v>73</v>
      </c>
      <c r="E140" t="s">
        <v>18</v>
      </c>
      <c r="F140" t="s">
        <v>35</v>
      </c>
      <c r="G140" t="s">
        <v>28</v>
      </c>
      <c r="H140" s="3">
        <v>20928.02</v>
      </c>
      <c r="I140" t="s">
        <v>18</v>
      </c>
      <c r="J140" t="s">
        <v>22</v>
      </c>
      <c r="K1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24.2015707295071</v>
      </c>
      <c r="L140" s="5">
        <f>TablaDatos[[#This Row],[IMC_raw]]/1000000000000000</f>
        <v>24.2015707295071</v>
      </c>
      <c r="M140" s="2">
        <v>2.42015707295071E+16</v>
      </c>
      <c r="N1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0" s="13">
        <f t="shared" si="2"/>
        <v>139</v>
      </c>
      <c r="P140" s="2" t="str">
        <f>IF(TablaDatos[[#This Row],[Diabetes]]=0,"No","Si")</f>
        <v>No</v>
      </c>
      <c r="Q140">
        <v>0</v>
      </c>
      <c r="R140">
        <f>TablaDatos[[#This Row],[Aux2]]/10000000000000</f>
        <v>182.68721679020399</v>
      </c>
      <c r="S140" s="1">
        <v>1826872167902040</v>
      </c>
      <c r="T140" s="7">
        <f>TablaDatos[[#This Row],[Aux3]]/100000000000000</f>
        <v>194.266653281668</v>
      </c>
      <c r="U140" s="1">
        <v>1.94266653281668E+16</v>
      </c>
      <c r="V140">
        <v>145.30000000000001</v>
      </c>
      <c r="W140">
        <v>91.5</v>
      </c>
    </row>
    <row r="141" spans="1:23">
      <c r="A141">
        <v>2012</v>
      </c>
      <c r="B141">
        <v>57</v>
      </c>
      <c r="C141" t="s">
        <v>23</v>
      </c>
      <c r="D141" t="s">
        <v>74</v>
      </c>
      <c r="E141" t="s">
        <v>18</v>
      </c>
      <c r="F141" t="s">
        <v>19</v>
      </c>
      <c r="G141" t="s">
        <v>28</v>
      </c>
      <c r="H141" s="3">
        <v>15726.83</v>
      </c>
      <c r="I141" t="s">
        <v>19</v>
      </c>
      <c r="J141" t="s">
        <v>22</v>
      </c>
      <c r="K1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24.200836089837399</v>
      </c>
      <c r="L141" s="6">
        <f>TablaDatos[[#This Row],[IMC_raw]]/1000000000000000</f>
        <v>2.4200836089837399</v>
      </c>
      <c r="M141" s="2">
        <v>2420083608983740</v>
      </c>
      <c r="N1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1" s="13">
        <f t="shared" si="2"/>
        <v>140</v>
      </c>
      <c r="P141" s="2" t="str">
        <f>IF(TablaDatos[[#This Row],[Diabetes]]=0,"No","Si")</f>
        <v>No</v>
      </c>
      <c r="Q141">
        <v>0</v>
      </c>
      <c r="R141">
        <f>TablaDatos[[#This Row],[Aux2]]/10000000000000</f>
        <v>1855.01836211043</v>
      </c>
      <c r="S141" s="1">
        <v>1.85501836211043E+16</v>
      </c>
      <c r="T141" s="7">
        <f>TablaDatos[[#This Row],[Aux3]]/100000000000000</f>
        <v>230.66272469001299</v>
      </c>
      <c r="U141" s="1">
        <v>2.30662724690013E+16</v>
      </c>
      <c r="V141">
        <v>150.80000000000001</v>
      </c>
      <c r="W141">
        <v>86.1</v>
      </c>
    </row>
    <row r="142" spans="1:23">
      <c r="A142">
        <v>2012</v>
      </c>
      <c r="B142">
        <v>53</v>
      </c>
      <c r="C142" t="s">
        <v>16</v>
      </c>
      <c r="D142" t="s">
        <v>29</v>
      </c>
      <c r="E142" t="s">
        <v>18</v>
      </c>
      <c r="F142" t="s">
        <v>35</v>
      </c>
      <c r="G142" t="s">
        <v>20</v>
      </c>
      <c r="H142" s="3">
        <v>21071.55</v>
      </c>
      <c r="I142" t="s">
        <v>19</v>
      </c>
      <c r="J142" t="s">
        <v>22</v>
      </c>
      <c r="K1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24.110273371507098</v>
      </c>
      <c r="L142" s="5">
        <f>TablaDatos[[#This Row],[IMC_raw]]/1000000000000000</f>
        <v>24.110273371507098</v>
      </c>
      <c r="M142" s="2">
        <v>2.41102733715071E+16</v>
      </c>
      <c r="N1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2" s="13">
        <f t="shared" si="2"/>
        <v>141</v>
      </c>
      <c r="P142" s="2" t="str">
        <f>IF(TablaDatos[[#This Row],[Diabetes]]=0,"No","Si")</f>
        <v>No</v>
      </c>
      <c r="Q142">
        <v>0</v>
      </c>
      <c r="R142">
        <f>TablaDatos[[#This Row],[Aux2]]/10000000000000</f>
        <v>1842.9176897740999</v>
      </c>
      <c r="S142" s="1">
        <v>1.8429176897741E+16</v>
      </c>
      <c r="T142" s="7">
        <f>TablaDatos[[#This Row],[Aux3]]/100000000000000</f>
        <v>209.95440230841101</v>
      </c>
      <c r="U142" s="1">
        <v>2.09954402308411E+16</v>
      </c>
      <c r="V142">
        <v>134.9</v>
      </c>
      <c r="W142">
        <v>85.9</v>
      </c>
    </row>
    <row r="143" spans="1:23">
      <c r="A143">
        <v>2012</v>
      </c>
      <c r="B143">
        <v>54</v>
      </c>
      <c r="C143" t="s">
        <v>23</v>
      </c>
      <c r="D143" t="s">
        <v>73</v>
      </c>
      <c r="E143" t="s">
        <v>18</v>
      </c>
      <c r="F143" t="s">
        <v>35</v>
      </c>
      <c r="G143" t="s">
        <v>20</v>
      </c>
      <c r="H143" s="3">
        <v>56382.53</v>
      </c>
      <c r="I143" t="s">
        <v>19</v>
      </c>
      <c r="J143" t="s">
        <v>18</v>
      </c>
      <c r="K1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24.067674670784399</v>
      </c>
      <c r="L143" s="5">
        <f>TablaDatos[[#This Row],[IMC_raw]]/1000000000000000</f>
        <v>24.067674670784399</v>
      </c>
      <c r="M143" s="2">
        <v>2.40676746707844E+16</v>
      </c>
      <c r="N1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3" s="13">
        <f t="shared" si="2"/>
        <v>142</v>
      </c>
      <c r="P143" s="2" t="str">
        <f>IF(TablaDatos[[#This Row],[Diabetes]]=0,"No","Si")</f>
        <v>No</v>
      </c>
      <c r="Q143">
        <v>0</v>
      </c>
      <c r="R143">
        <f>TablaDatos[[#This Row],[Aux2]]/10000000000000</f>
        <v>2074.5378755479101</v>
      </c>
      <c r="S143" s="1">
        <v>2.07453787554791E+16</v>
      </c>
      <c r="T143" s="7">
        <f>TablaDatos[[#This Row],[Aux3]]/100000000000000</f>
        <v>235.74884230707599</v>
      </c>
      <c r="U143" s="1">
        <v>2.35748842307076E+16</v>
      </c>
      <c r="V143">
        <v>142.30000000000001</v>
      </c>
      <c r="W143">
        <v>84.6</v>
      </c>
    </row>
    <row r="144" spans="1:23">
      <c r="A144">
        <v>2012</v>
      </c>
      <c r="B144">
        <v>57</v>
      </c>
      <c r="C144" t="s">
        <v>23</v>
      </c>
      <c r="D144" t="s">
        <v>73</v>
      </c>
      <c r="E144" t="s">
        <v>18</v>
      </c>
      <c r="F144" t="s">
        <v>24</v>
      </c>
      <c r="G144" t="s">
        <v>28</v>
      </c>
      <c r="H144" s="3">
        <v>33160.86</v>
      </c>
      <c r="I144" t="s">
        <v>21</v>
      </c>
      <c r="J144" t="s">
        <v>18</v>
      </c>
      <c r="K1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24.043569312019098</v>
      </c>
      <c r="L144" s="5">
        <f>TablaDatos[[#This Row],[IMC_raw]]/1000000000000000</f>
        <v>24.043569312019098</v>
      </c>
      <c r="M144" s="2">
        <v>2.40435693120191E+16</v>
      </c>
      <c r="N1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4" s="13">
        <f t="shared" si="2"/>
        <v>143</v>
      </c>
      <c r="P144" s="2" t="str">
        <f>IF(TablaDatos[[#This Row],[Diabetes]]=0,"No","Si")</f>
        <v>No</v>
      </c>
      <c r="Q144">
        <v>0</v>
      </c>
      <c r="R144">
        <f>TablaDatos[[#This Row],[Aux2]]/10000000000000</f>
        <v>2237.8380991501099</v>
      </c>
      <c r="S144" s="1">
        <v>2.23783809915011E+16</v>
      </c>
      <c r="T144" s="7">
        <f>TablaDatos[[#This Row],[Aux3]]/100000000000000</f>
        <v>2.38189610271924</v>
      </c>
      <c r="U144" s="1">
        <v>238189610271924</v>
      </c>
      <c r="V144">
        <v>144.4</v>
      </c>
      <c r="W144">
        <v>93.1</v>
      </c>
    </row>
    <row r="145" spans="1:23">
      <c r="A145">
        <v>2012</v>
      </c>
      <c r="B145">
        <v>59</v>
      </c>
      <c r="C145" t="s">
        <v>16</v>
      </c>
      <c r="D145" t="s">
        <v>26</v>
      </c>
      <c r="E145" t="s">
        <v>19</v>
      </c>
      <c r="F145" t="s">
        <v>19</v>
      </c>
      <c r="G145" t="s">
        <v>28</v>
      </c>
      <c r="H145" s="3">
        <v>27441.24</v>
      </c>
      <c r="I145" t="s">
        <v>21</v>
      </c>
      <c r="J145" t="s">
        <v>19</v>
      </c>
      <c r="K1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23.920282374820403</v>
      </c>
      <c r="L145" s="6">
        <f>TablaDatos[[#This Row],[IMC_raw]]/1000000000000000</f>
        <v>2.3920282374820401</v>
      </c>
      <c r="M145" s="2">
        <v>2392028237482040</v>
      </c>
      <c r="N1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5" s="13">
        <f t="shared" si="2"/>
        <v>144</v>
      </c>
      <c r="P145" s="2" t="str">
        <f>IF(TablaDatos[[#This Row],[Diabetes]]=0,"No","Si")</f>
        <v>No</v>
      </c>
      <c r="Q145">
        <v>0</v>
      </c>
      <c r="R145">
        <f>TablaDatos[[#This Row],[Aux2]]/10000000000000</f>
        <v>2041.7843381048899</v>
      </c>
      <c r="S145" s="1">
        <v>2.04178433810489E+16</v>
      </c>
      <c r="T145" s="7">
        <f>TablaDatos[[#This Row],[Aux3]]/100000000000000</f>
        <v>246.36490053321501</v>
      </c>
      <c r="U145" s="1">
        <v>2.46364900533215E+16</v>
      </c>
      <c r="V145">
        <v>163.5</v>
      </c>
      <c r="W145">
        <v>95.9</v>
      </c>
    </row>
    <row r="146" spans="1:23">
      <c r="A146">
        <v>2012</v>
      </c>
      <c r="B146">
        <v>42</v>
      </c>
      <c r="C146" t="s">
        <v>16</v>
      </c>
      <c r="D146" t="s">
        <v>71</v>
      </c>
      <c r="E146" t="s">
        <v>18</v>
      </c>
      <c r="F146" t="s">
        <v>35</v>
      </c>
      <c r="G146" t="s">
        <v>39</v>
      </c>
      <c r="H146" s="3">
        <v>26513.06</v>
      </c>
      <c r="I146" t="s">
        <v>19</v>
      </c>
      <c r="J146" t="s">
        <v>18</v>
      </c>
      <c r="K1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23.736195453563301</v>
      </c>
      <c r="L146" s="6">
        <f>TablaDatos[[#This Row],[IMC_raw]]/1000000000000000</f>
        <v>23.736195453563301</v>
      </c>
      <c r="M146" s="2">
        <v>2.37361954535633E+16</v>
      </c>
      <c r="N1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6" s="13">
        <f t="shared" si="2"/>
        <v>145</v>
      </c>
      <c r="P146" s="2" t="str">
        <f>IF(TablaDatos[[#This Row],[Diabetes]]=0,"No","Si")</f>
        <v>No</v>
      </c>
      <c r="Q146">
        <v>0</v>
      </c>
      <c r="R146">
        <f>TablaDatos[[#This Row],[Aux2]]/10000000000000</f>
        <v>1957.9771761074401</v>
      </c>
      <c r="S146" s="1">
        <v>1.95797717610744E+16</v>
      </c>
      <c r="T146" s="7">
        <f>TablaDatos[[#This Row],[Aux3]]/100000000000000</f>
        <v>17.6451115592367</v>
      </c>
      <c r="U146" s="1">
        <v>1764511155923670</v>
      </c>
      <c r="V146">
        <v>149.4</v>
      </c>
      <c r="W146">
        <v>85.1</v>
      </c>
    </row>
    <row r="147" spans="1:23">
      <c r="A147">
        <v>2012</v>
      </c>
      <c r="B147">
        <v>60</v>
      </c>
      <c r="C147" t="s">
        <v>23</v>
      </c>
      <c r="D147" t="s">
        <v>37</v>
      </c>
      <c r="E147" t="s">
        <v>19</v>
      </c>
      <c r="F147" t="s">
        <v>19</v>
      </c>
      <c r="G147" t="s">
        <v>28</v>
      </c>
      <c r="H147" s="3">
        <v>11703.96</v>
      </c>
      <c r="I147" t="s">
        <v>19</v>
      </c>
      <c r="J147" t="s">
        <v>22</v>
      </c>
      <c r="K1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23.711953141284599</v>
      </c>
      <c r="L147" s="5">
        <f>TablaDatos[[#This Row],[IMC_raw]]/1000000000000000</f>
        <v>2.3711953141284599</v>
      </c>
      <c r="M147" s="2">
        <v>2371195314128460</v>
      </c>
      <c r="N1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7" s="13">
        <f t="shared" si="2"/>
        <v>146</v>
      </c>
      <c r="P147" s="2" t="str">
        <f>IF(TablaDatos[[#This Row],[Diabetes]]=0,"No","Si")</f>
        <v>No</v>
      </c>
      <c r="Q147">
        <v>0</v>
      </c>
      <c r="R147">
        <f>TablaDatos[[#This Row],[Aux2]]/10000000000000</f>
        <v>190.13842921702599</v>
      </c>
      <c r="S147" s="1">
        <v>1901384292170260</v>
      </c>
      <c r="T147" s="7">
        <f>TablaDatos[[#This Row],[Aux3]]/100000000000000</f>
        <v>197.99994030809799</v>
      </c>
      <c r="U147" s="1">
        <v>1.97999940308098E+16</v>
      </c>
      <c r="V147">
        <v>149.9</v>
      </c>
      <c r="W147">
        <v>87.2</v>
      </c>
    </row>
    <row r="148" spans="1:23">
      <c r="A148">
        <v>2012</v>
      </c>
      <c r="B148">
        <v>60</v>
      </c>
      <c r="C148" t="s">
        <v>16</v>
      </c>
      <c r="D148" t="s">
        <v>38</v>
      </c>
      <c r="E148" t="s">
        <v>21</v>
      </c>
      <c r="F148" t="s">
        <v>35</v>
      </c>
      <c r="G148" t="s">
        <v>28</v>
      </c>
      <c r="H148" s="3">
        <v>13853.47</v>
      </c>
      <c r="I148" t="s">
        <v>19</v>
      </c>
      <c r="J148" t="s">
        <v>19</v>
      </c>
      <c r="K1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23.6021617876291</v>
      </c>
      <c r="L148" s="5">
        <f>TablaDatos[[#This Row],[IMC_raw]]/1000000000000000</f>
        <v>0.236021617876291</v>
      </c>
      <c r="M148" s="2">
        <v>236021617876291</v>
      </c>
      <c r="N1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8" s="13">
        <f t="shared" si="2"/>
        <v>147</v>
      </c>
      <c r="P148" s="2" t="str">
        <f>IF(TablaDatos[[#This Row],[Diabetes]]=0,"No","Si")</f>
        <v>No</v>
      </c>
      <c r="Q148">
        <v>0</v>
      </c>
      <c r="R148">
        <f>TablaDatos[[#This Row],[Aux2]]/10000000000000</f>
        <v>213.07824395454</v>
      </c>
      <c r="S148" s="1">
        <v>2130782439545400</v>
      </c>
      <c r="T148" s="7">
        <f>TablaDatos[[#This Row],[Aux3]]/100000000000000</f>
        <v>224.72689716729599</v>
      </c>
      <c r="U148" s="1">
        <v>2.24726897167296E+16</v>
      </c>
      <c r="V148">
        <v>164.7</v>
      </c>
      <c r="W148">
        <v>99.2</v>
      </c>
    </row>
    <row r="149" spans="1:23">
      <c r="A149">
        <v>2012</v>
      </c>
      <c r="B149">
        <v>53</v>
      </c>
      <c r="C149" t="s">
        <v>16</v>
      </c>
      <c r="D149" t="s">
        <v>73</v>
      </c>
      <c r="E149" t="s">
        <v>18</v>
      </c>
      <c r="F149" t="s">
        <v>19</v>
      </c>
      <c r="G149" t="s">
        <v>20</v>
      </c>
      <c r="H149" s="3">
        <v>47388.62</v>
      </c>
      <c r="I149" t="s">
        <v>21</v>
      </c>
      <c r="J149" t="s">
        <v>19</v>
      </c>
      <c r="K1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23.422943060166503</v>
      </c>
      <c r="L149" s="6">
        <f>TablaDatos[[#This Row],[IMC_raw]]/1000000000000000</f>
        <v>2.3422943060166501</v>
      </c>
      <c r="M149" s="2">
        <v>2342294306016650</v>
      </c>
      <c r="N1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49" s="13">
        <f t="shared" si="2"/>
        <v>148</v>
      </c>
      <c r="P149" s="2" t="str">
        <f>IF(TablaDatos[[#This Row],[Diabetes]]=0,"No","Si")</f>
        <v>No</v>
      </c>
      <c r="Q149">
        <v>0</v>
      </c>
      <c r="R149">
        <f>TablaDatos[[#This Row],[Aux2]]/10000000000000</f>
        <v>2229.7818773249901</v>
      </c>
      <c r="S149" s="1">
        <v>2.22978187732499E+16</v>
      </c>
      <c r="T149" s="7">
        <f>TablaDatos[[#This Row],[Aux3]]/100000000000000</f>
        <v>223.700174122579</v>
      </c>
      <c r="U149" s="1">
        <v>2.23700174122579E+16</v>
      </c>
      <c r="V149">
        <v>151.4</v>
      </c>
      <c r="W149">
        <v>87.9</v>
      </c>
    </row>
    <row r="150" spans="1:23">
      <c r="A150">
        <v>2012</v>
      </c>
      <c r="B150">
        <v>56</v>
      </c>
      <c r="C150" t="s">
        <v>23</v>
      </c>
      <c r="D150" t="s">
        <v>17</v>
      </c>
      <c r="E150" t="s">
        <v>18</v>
      </c>
      <c r="F150" t="s">
        <v>24</v>
      </c>
      <c r="G150" t="s">
        <v>28</v>
      </c>
      <c r="H150" s="3">
        <v>16984.439999999999</v>
      </c>
      <c r="I150" t="s">
        <v>19</v>
      </c>
      <c r="J150" t="s">
        <v>18</v>
      </c>
      <c r="K1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23.1963352877791</v>
      </c>
      <c r="L150" s="6">
        <f>TablaDatos[[#This Row],[IMC_raw]]/1000000000000000</f>
        <v>2.31963352877791</v>
      </c>
      <c r="M150" s="2">
        <v>2319633528777910</v>
      </c>
      <c r="N1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0" s="13">
        <f t="shared" si="2"/>
        <v>149</v>
      </c>
      <c r="P150" s="2" t="str">
        <f>IF(TablaDatos[[#This Row],[Diabetes]]=0,"No","Si")</f>
        <v>No</v>
      </c>
      <c r="Q150">
        <v>0</v>
      </c>
      <c r="R150">
        <f>TablaDatos[[#This Row],[Aux2]]/10000000000000</f>
        <v>188.247846611141</v>
      </c>
      <c r="S150" s="1">
        <v>1882478466111410</v>
      </c>
      <c r="T150" s="7">
        <f>TablaDatos[[#This Row],[Aux3]]/100000000000000</f>
        <v>2.53501621961012</v>
      </c>
      <c r="U150" s="1">
        <v>253501621961012</v>
      </c>
      <c r="V150">
        <v>144.9</v>
      </c>
      <c r="W150">
        <v>88.1</v>
      </c>
    </row>
    <row r="151" spans="1:23">
      <c r="A151">
        <v>2012</v>
      </c>
      <c r="B151">
        <v>60</v>
      </c>
      <c r="C151" t="s">
        <v>16</v>
      </c>
      <c r="D151" t="s">
        <v>73</v>
      </c>
      <c r="E151" t="s">
        <v>18</v>
      </c>
      <c r="F151" t="s">
        <v>40</v>
      </c>
      <c r="G151" t="s">
        <v>28</v>
      </c>
      <c r="H151" s="3">
        <v>37419.300000000003</v>
      </c>
      <c r="I151" t="s">
        <v>19</v>
      </c>
      <c r="J151" t="s">
        <v>18</v>
      </c>
      <c r="K1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22.9366889554402</v>
      </c>
      <c r="L151" s="6">
        <f>TablaDatos[[#This Row],[IMC_raw]]/1000000000000000</f>
        <v>2.2936688955440201</v>
      </c>
      <c r="M151" s="2">
        <v>2293668895544020</v>
      </c>
      <c r="N1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1" s="13">
        <f t="shared" si="2"/>
        <v>150</v>
      </c>
      <c r="P151" s="2" t="str">
        <f>IF(TablaDatos[[#This Row],[Diabetes]]=0,"No","Si")</f>
        <v>No</v>
      </c>
      <c r="Q151">
        <v>0</v>
      </c>
      <c r="R151">
        <f>TablaDatos[[#This Row],[Aux2]]/10000000000000</f>
        <v>1828.33023414437</v>
      </c>
      <c r="S151" s="1">
        <v>1.82833023414437E+16</v>
      </c>
      <c r="T151" s="7">
        <f>TablaDatos[[#This Row],[Aux3]]/100000000000000</f>
        <v>161.80718996808801</v>
      </c>
      <c r="U151" s="1">
        <v>1.61807189968088E+16</v>
      </c>
      <c r="V151">
        <v>146.80000000000001</v>
      </c>
      <c r="W151">
        <v>86.3</v>
      </c>
    </row>
    <row r="152" spans="1:23">
      <c r="A152">
        <v>2012</v>
      </c>
      <c r="B152">
        <v>55</v>
      </c>
      <c r="C152" t="s">
        <v>16</v>
      </c>
      <c r="D152" t="s">
        <v>73</v>
      </c>
      <c r="E152" t="s">
        <v>18</v>
      </c>
      <c r="F152" t="s">
        <v>40</v>
      </c>
      <c r="G152" t="s">
        <v>28</v>
      </c>
      <c r="H152" s="3">
        <v>30450.400000000001</v>
      </c>
      <c r="I152" t="s">
        <v>19</v>
      </c>
      <c r="J152" t="s">
        <v>22</v>
      </c>
      <c r="K1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22.878431527256602</v>
      </c>
      <c r="L152" s="6">
        <f>TablaDatos[[#This Row],[IMC_raw]]/1000000000000000</f>
        <v>2.2878431527256602</v>
      </c>
      <c r="M152" s="2">
        <v>2287843152725660</v>
      </c>
      <c r="N1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2" s="13">
        <f t="shared" si="2"/>
        <v>151</v>
      </c>
      <c r="P152" s="2" t="str">
        <f>IF(TablaDatos[[#This Row],[Diabetes]]=0,"No","Si")</f>
        <v>No</v>
      </c>
      <c r="Q152">
        <v>0</v>
      </c>
      <c r="R152">
        <f>TablaDatos[[#This Row],[Aux2]]/10000000000000</f>
        <v>1622.69637348841</v>
      </c>
      <c r="S152" s="1">
        <v>1.62269637348841E+16</v>
      </c>
      <c r="T152" s="7">
        <f>TablaDatos[[#This Row],[Aux3]]/100000000000000</f>
        <v>179.72432141987301</v>
      </c>
      <c r="U152" s="1">
        <v>1.79724321419873E+16</v>
      </c>
      <c r="V152">
        <v>153.69999999999999</v>
      </c>
      <c r="W152">
        <v>89.1</v>
      </c>
    </row>
    <row r="153" spans="1:23">
      <c r="A153">
        <v>2012</v>
      </c>
      <c r="B153">
        <v>55</v>
      </c>
      <c r="C153" t="s">
        <v>23</v>
      </c>
      <c r="D153" t="s">
        <v>29</v>
      </c>
      <c r="E153" t="s">
        <v>19</v>
      </c>
      <c r="F153" t="s">
        <v>40</v>
      </c>
      <c r="G153" t="s">
        <v>28</v>
      </c>
      <c r="H153" s="3">
        <v>34096.21</v>
      </c>
      <c r="I153" t="s">
        <v>19</v>
      </c>
      <c r="J153" t="s">
        <v>19</v>
      </c>
      <c r="K1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22.6118755366622</v>
      </c>
      <c r="L153" s="5">
        <f>TablaDatos[[#This Row],[IMC_raw]]/1000000000000000</f>
        <v>22.6118755366622</v>
      </c>
      <c r="M153" s="2">
        <v>2.26118755366622E+16</v>
      </c>
      <c r="N1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3" s="13">
        <f t="shared" si="2"/>
        <v>152</v>
      </c>
      <c r="P153" s="2" t="str">
        <f>IF(TablaDatos[[#This Row],[Diabetes]]=0,"No","Si")</f>
        <v>No</v>
      </c>
      <c r="Q153">
        <v>0</v>
      </c>
      <c r="R153">
        <f>TablaDatos[[#This Row],[Aux2]]/10000000000000</f>
        <v>1686.2338985471099</v>
      </c>
      <c r="S153" s="1">
        <v>1.68623389854711E+16</v>
      </c>
      <c r="T153" s="7">
        <f>TablaDatos[[#This Row],[Aux3]]/100000000000000</f>
        <v>202.322610610672</v>
      </c>
      <c r="U153" s="1">
        <v>2.02322610610672E+16</v>
      </c>
      <c r="V153">
        <v>140.5</v>
      </c>
      <c r="W153">
        <v>90.8</v>
      </c>
    </row>
    <row r="154" spans="1:23">
      <c r="A154">
        <v>2012</v>
      </c>
      <c r="B154">
        <v>62</v>
      </c>
      <c r="C154" t="s">
        <v>23</v>
      </c>
      <c r="D154" t="s">
        <v>34</v>
      </c>
      <c r="E154" t="s">
        <v>18</v>
      </c>
      <c r="F154" t="s">
        <v>19</v>
      </c>
      <c r="G154" t="s">
        <v>28</v>
      </c>
      <c r="H154" s="3">
        <v>11607.45</v>
      </c>
      <c r="I154" t="s">
        <v>19</v>
      </c>
      <c r="J154" t="s">
        <v>22</v>
      </c>
      <c r="K1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22.600134722328299</v>
      </c>
      <c r="L154" s="5">
        <f>TablaDatos[[#This Row],[IMC_raw]]/1000000000000000</f>
        <v>22.600134722328299</v>
      </c>
      <c r="M154" s="2">
        <v>2.26001347223283E+16</v>
      </c>
      <c r="N1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4" s="13">
        <f t="shared" si="2"/>
        <v>153</v>
      </c>
      <c r="P154" s="2" t="str">
        <f>IF(TablaDatos[[#This Row],[Diabetes]]=0,"No","Si")</f>
        <v>No</v>
      </c>
      <c r="Q154">
        <v>0</v>
      </c>
      <c r="R154">
        <f>TablaDatos[[#This Row],[Aux2]]/10000000000000</f>
        <v>1948.53705698102</v>
      </c>
      <c r="S154" s="1">
        <v>1.94853705698102E+16</v>
      </c>
      <c r="T154" s="7">
        <f>TablaDatos[[#This Row],[Aux3]]/100000000000000</f>
        <v>207.810715272685</v>
      </c>
      <c r="U154" s="1">
        <v>2.07810715272685E+16</v>
      </c>
      <c r="V154">
        <v>149.30000000000001</v>
      </c>
      <c r="W154">
        <v>88.8</v>
      </c>
    </row>
    <row r="155" spans="1:23">
      <c r="A155">
        <v>2012</v>
      </c>
      <c r="B155">
        <v>64</v>
      </c>
      <c r="C155" t="s">
        <v>16</v>
      </c>
      <c r="D155" t="s">
        <v>73</v>
      </c>
      <c r="E155" t="s">
        <v>21</v>
      </c>
      <c r="F155" t="s">
        <v>19</v>
      </c>
      <c r="G155" t="s">
        <v>28</v>
      </c>
      <c r="H155" s="3">
        <v>15357.88</v>
      </c>
      <c r="I155" t="s">
        <v>21</v>
      </c>
      <c r="J155" t="s">
        <v>18</v>
      </c>
      <c r="K1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22.5982509290641</v>
      </c>
      <c r="L155" s="6">
        <f>TablaDatos[[#This Row],[IMC_raw]]/1000000000000000</f>
        <v>22.5982509290641</v>
      </c>
      <c r="M155" s="2">
        <v>2.25982509290641E+16</v>
      </c>
      <c r="N1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5" s="13">
        <f t="shared" si="2"/>
        <v>154</v>
      </c>
      <c r="P155" s="2" t="str">
        <f>IF(TablaDatos[[#This Row],[Diabetes]]=0,"No","Si")</f>
        <v>No</v>
      </c>
      <c r="Q155">
        <v>0</v>
      </c>
      <c r="R155">
        <f>TablaDatos[[#This Row],[Aux2]]/10000000000000</f>
        <v>2067.5287554425699</v>
      </c>
      <c r="S155" s="1">
        <v>2.06752875544257E+16</v>
      </c>
      <c r="T155" s="7">
        <f>TablaDatos[[#This Row],[Aux3]]/100000000000000</f>
        <v>21.806528821994501</v>
      </c>
      <c r="U155" s="1">
        <v>2180652882199450</v>
      </c>
      <c r="V155">
        <v>167.9</v>
      </c>
      <c r="W155">
        <v>99.4</v>
      </c>
    </row>
    <row r="156" spans="1:23">
      <c r="A156">
        <v>2012</v>
      </c>
      <c r="B156">
        <v>56</v>
      </c>
      <c r="C156" t="s">
        <v>23</v>
      </c>
      <c r="D156" t="s">
        <v>30</v>
      </c>
      <c r="E156" t="s">
        <v>18</v>
      </c>
      <c r="F156" t="s">
        <v>19</v>
      </c>
      <c r="G156" t="s">
        <v>28</v>
      </c>
      <c r="H156" s="3">
        <v>34924.230000000003</v>
      </c>
      <c r="I156" t="s">
        <v>19</v>
      </c>
      <c r="J156" t="s">
        <v>18</v>
      </c>
      <c r="K1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22.3603686443169</v>
      </c>
      <c r="L156" s="6">
        <f>TablaDatos[[#This Row],[IMC_raw]]/1000000000000000</f>
        <v>22.3603686443169</v>
      </c>
      <c r="M156" s="2">
        <v>2.23603686443169E+16</v>
      </c>
      <c r="N1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6" s="13">
        <f t="shared" si="2"/>
        <v>155</v>
      </c>
      <c r="P156" s="2" t="str">
        <f>IF(TablaDatos[[#This Row],[Diabetes]]=0,"No","Si")</f>
        <v>No</v>
      </c>
      <c r="Q156">
        <v>0</v>
      </c>
      <c r="R156">
        <f>TablaDatos[[#This Row],[Aux2]]/10000000000000</f>
        <v>184.545177614582</v>
      </c>
      <c r="S156" s="1">
        <v>1845451776145820</v>
      </c>
      <c r="T156" s="7">
        <f>TablaDatos[[#This Row],[Aux3]]/100000000000000</f>
        <v>255.80826821774599</v>
      </c>
      <c r="U156" s="1">
        <v>2.55808268217746E+16</v>
      </c>
      <c r="V156">
        <v>161.30000000000001</v>
      </c>
      <c r="W156">
        <v>82.8</v>
      </c>
    </row>
    <row r="157" spans="1:23">
      <c r="A157">
        <v>2012</v>
      </c>
      <c r="B157">
        <v>72</v>
      </c>
      <c r="C157" t="s">
        <v>16</v>
      </c>
      <c r="D157" t="s">
        <v>29</v>
      </c>
      <c r="E157" t="s">
        <v>31</v>
      </c>
      <c r="F157" t="s">
        <v>19</v>
      </c>
      <c r="G157" t="s">
        <v>25</v>
      </c>
      <c r="H157" s="3">
        <v>10580.02</v>
      </c>
      <c r="I157" t="s">
        <v>21</v>
      </c>
      <c r="J157" t="s">
        <v>21</v>
      </c>
      <c r="K1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21.837552337720698</v>
      </c>
      <c r="L157" s="6">
        <f>TablaDatos[[#This Row],[IMC_raw]]/1000000000000000</f>
        <v>2.1837552337720698</v>
      </c>
      <c r="M157" s="2">
        <v>2183755233772070</v>
      </c>
      <c r="N1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7" s="13">
        <f t="shared" si="2"/>
        <v>156</v>
      </c>
      <c r="P157" s="2" t="str">
        <f>IF(TablaDatos[[#This Row],[Diabetes]]=0,"No","Si")</f>
        <v>Si</v>
      </c>
      <c r="Q157">
        <v>1</v>
      </c>
      <c r="R157">
        <f>TablaDatos[[#This Row],[Aux2]]/10000000000000</f>
        <v>232.052624338008</v>
      </c>
      <c r="S157" s="1">
        <v>2320526243380080</v>
      </c>
      <c r="T157" s="7">
        <f>TablaDatos[[#This Row],[Aux3]]/100000000000000</f>
        <v>269.12649241883702</v>
      </c>
      <c r="U157" s="1">
        <v>2.69126492418837E+16</v>
      </c>
      <c r="V157">
        <v>175.5</v>
      </c>
      <c r="W157">
        <v>102.4</v>
      </c>
    </row>
    <row r="158" spans="1:23">
      <c r="A158">
        <v>2012</v>
      </c>
      <c r="B158">
        <v>59</v>
      </c>
      <c r="C158" t="s">
        <v>23</v>
      </c>
      <c r="D158" t="s">
        <v>74</v>
      </c>
      <c r="E158" t="s">
        <v>18</v>
      </c>
      <c r="F158" t="s">
        <v>19</v>
      </c>
      <c r="G158" t="s">
        <v>28</v>
      </c>
      <c r="H158" s="3">
        <v>27178.62</v>
      </c>
      <c r="I158" t="s">
        <v>19</v>
      </c>
      <c r="J158" t="s">
        <v>22</v>
      </c>
      <c r="K1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21.569094359239401</v>
      </c>
      <c r="L158" s="5">
        <f>TablaDatos[[#This Row],[IMC_raw]]/1000000000000000</f>
        <v>0.21569094359239399</v>
      </c>
      <c r="M158" s="2">
        <v>215690943592394</v>
      </c>
      <c r="N1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8" s="13">
        <f t="shared" si="2"/>
        <v>157</v>
      </c>
      <c r="P158" s="2" t="str">
        <f>IF(TablaDatos[[#This Row],[Diabetes]]=0,"No","Si")</f>
        <v>No</v>
      </c>
      <c r="Q158">
        <v>0</v>
      </c>
      <c r="R158">
        <f>TablaDatos[[#This Row],[Aux2]]/10000000000000</f>
        <v>217.82070317684901</v>
      </c>
      <c r="S158" s="1">
        <v>2178207031768490</v>
      </c>
      <c r="T158" s="7">
        <f>TablaDatos[[#This Row],[Aux3]]/100000000000000</f>
        <v>217.74132537799801</v>
      </c>
      <c r="U158" s="1">
        <v>2.17741325377998E+16</v>
      </c>
      <c r="V158">
        <v>142.1</v>
      </c>
      <c r="W158">
        <v>89.2</v>
      </c>
    </row>
    <row r="159" spans="1:23">
      <c r="A159">
        <v>2012</v>
      </c>
      <c r="B159">
        <v>53</v>
      </c>
      <c r="C159" t="s">
        <v>23</v>
      </c>
      <c r="D159" t="s">
        <v>27</v>
      </c>
      <c r="E159" t="s">
        <v>18</v>
      </c>
      <c r="F159" t="s">
        <v>19</v>
      </c>
      <c r="G159" t="s">
        <v>20</v>
      </c>
      <c r="H159" s="3">
        <v>25329.41</v>
      </c>
      <c r="I159" t="s">
        <v>18</v>
      </c>
      <c r="J159" t="s">
        <v>22</v>
      </c>
      <c r="K1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21.391520263152302</v>
      </c>
      <c r="L159" s="6">
        <f>TablaDatos[[#This Row],[IMC_raw]]/100000000000000</f>
        <v>21.391520263152302</v>
      </c>
      <c r="M159" s="2">
        <v>2139152026315230</v>
      </c>
      <c r="N1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59" s="13">
        <f t="shared" si="2"/>
        <v>158</v>
      </c>
      <c r="P159" s="2" t="str">
        <f>IF(TablaDatos[[#This Row],[Diabetes]]=0,"No","Si")</f>
        <v>No</v>
      </c>
      <c r="Q159">
        <v>0</v>
      </c>
      <c r="R159">
        <f>TablaDatos[[#This Row],[Aux2]]/10000000000000</f>
        <v>176.029402362007</v>
      </c>
      <c r="S159" s="1">
        <v>1760294023620070</v>
      </c>
      <c r="T159" s="7">
        <f>TablaDatos[[#This Row],[Aux3]]/100000000000000</f>
        <v>188.58222536060899</v>
      </c>
      <c r="U159" s="1">
        <v>1.88582225360609E+16</v>
      </c>
      <c r="V159">
        <v>131</v>
      </c>
      <c r="W159">
        <v>81.900000000000006</v>
      </c>
    </row>
    <row r="160" spans="1:23">
      <c r="A160">
        <v>2012</v>
      </c>
      <c r="B160">
        <v>64</v>
      </c>
      <c r="C160" t="s">
        <v>16</v>
      </c>
      <c r="D160" t="s">
        <v>73</v>
      </c>
      <c r="E160" t="s">
        <v>18</v>
      </c>
      <c r="F160" t="s">
        <v>19</v>
      </c>
      <c r="G160" t="s">
        <v>28</v>
      </c>
      <c r="H160" s="3">
        <v>33494.629999999997</v>
      </c>
      <c r="I160" t="s">
        <v>19</v>
      </c>
      <c r="J160" t="s">
        <v>18</v>
      </c>
      <c r="K1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21.099318529049601</v>
      </c>
      <c r="L160" s="5">
        <f>TablaDatos[[#This Row],[IMC_raw]]/1000000000000000</f>
        <v>2.10993185290496</v>
      </c>
      <c r="M160" s="2">
        <v>2109931852904960</v>
      </c>
      <c r="N1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0" s="13">
        <f t="shared" si="2"/>
        <v>159</v>
      </c>
      <c r="P160" s="2" t="str">
        <f>IF(TablaDatos[[#This Row],[Diabetes]]=0,"No","Si")</f>
        <v>No</v>
      </c>
      <c r="Q160">
        <v>0</v>
      </c>
      <c r="R160">
        <f>TablaDatos[[#This Row],[Aux2]]/10000000000000</f>
        <v>1797.85839380577</v>
      </c>
      <c r="S160" s="1">
        <v>1.79785839380577E+16</v>
      </c>
      <c r="T160" s="7">
        <f>TablaDatos[[#This Row],[Aux3]]/100000000000000</f>
        <v>19.138897479088801</v>
      </c>
      <c r="U160" s="1">
        <v>1913889747908880</v>
      </c>
      <c r="V160">
        <v>149.1</v>
      </c>
      <c r="W160">
        <v>89.5</v>
      </c>
    </row>
    <row r="161" spans="1:23">
      <c r="A161">
        <v>2012</v>
      </c>
      <c r="B161">
        <v>52</v>
      </c>
      <c r="C161" t="s">
        <v>16</v>
      </c>
      <c r="D161" t="s">
        <v>26</v>
      </c>
      <c r="E161" t="s">
        <v>18</v>
      </c>
      <c r="F161" t="s">
        <v>19</v>
      </c>
      <c r="G161" t="s">
        <v>20</v>
      </c>
      <c r="H161" s="3">
        <v>29461.98</v>
      </c>
      <c r="I161" t="s">
        <v>19</v>
      </c>
      <c r="J161" t="s">
        <v>18</v>
      </c>
      <c r="K1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20.835172056781101</v>
      </c>
      <c r="L161" s="6">
        <f>TablaDatos[[#This Row],[IMC_raw]]/1000000000000000</f>
        <v>20.835172056781101</v>
      </c>
      <c r="M161" s="2">
        <v>2.08351720567811E+16</v>
      </c>
      <c r="N1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1" s="13">
        <f t="shared" si="2"/>
        <v>160</v>
      </c>
      <c r="P161" s="2" t="str">
        <f>IF(TablaDatos[[#This Row],[Diabetes]]=0,"No","Si")</f>
        <v>No</v>
      </c>
      <c r="Q161">
        <v>0</v>
      </c>
      <c r="R161">
        <f>TablaDatos[[#This Row],[Aux2]]/10000000000000</f>
        <v>1480.5268630903699</v>
      </c>
      <c r="S161" s="1">
        <v>1.48052686309037E+16</v>
      </c>
      <c r="T161" s="7">
        <f>TablaDatos[[#This Row],[Aux3]]/100000000000000</f>
        <v>246.24997667174</v>
      </c>
      <c r="U161" s="1">
        <v>2.4624997667174E+16</v>
      </c>
      <c r="V161">
        <v>141.9</v>
      </c>
      <c r="W161">
        <v>82.9</v>
      </c>
    </row>
    <row r="162" spans="1:23">
      <c r="A162">
        <v>2012</v>
      </c>
      <c r="B162">
        <v>60</v>
      </c>
      <c r="C162" t="s">
        <v>23</v>
      </c>
      <c r="D162" t="s">
        <v>72</v>
      </c>
      <c r="E162" t="s">
        <v>19</v>
      </c>
      <c r="F162" t="s">
        <v>19</v>
      </c>
      <c r="G162" t="s">
        <v>28</v>
      </c>
      <c r="H162" s="3">
        <v>23516.18</v>
      </c>
      <c r="I162" t="s">
        <v>19</v>
      </c>
      <c r="J162" t="s">
        <v>18</v>
      </c>
      <c r="K1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19.663127281736099</v>
      </c>
      <c r="L162" s="5">
        <f>TablaDatos[[#This Row],[IMC_raw]]/1000000000000000</f>
        <v>19.663127281736099</v>
      </c>
      <c r="M162" s="2">
        <v>1.96631272817361E+16</v>
      </c>
      <c r="N1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2" s="13">
        <f t="shared" si="2"/>
        <v>161</v>
      </c>
      <c r="P162" s="2" t="str">
        <f>IF(TablaDatos[[#This Row],[Diabetes]]=0,"No","Si")</f>
        <v>No</v>
      </c>
      <c r="Q162">
        <v>0</v>
      </c>
      <c r="R162">
        <f>TablaDatos[[#This Row],[Aux2]]/10000000000000</f>
        <v>168.58732784322299</v>
      </c>
      <c r="S162" s="1">
        <v>1685873278432230</v>
      </c>
      <c r="T162" s="7">
        <f>TablaDatos[[#This Row],[Aux3]]/100000000000000</f>
        <v>20.0458625966779</v>
      </c>
      <c r="U162" s="1">
        <v>2004586259667790</v>
      </c>
      <c r="V162">
        <v>143.30000000000001</v>
      </c>
      <c r="W162">
        <v>90.8</v>
      </c>
    </row>
    <row r="163" spans="1:23">
      <c r="A163">
        <v>2012</v>
      </c>
      <c r="B163">
        <v>60</v>
      </c>
      <c r="C163" t="s">
        <v>16</v>
      </c>
      <c r="D163" t="s">
        <v>72</v>
      </c>
      <c r="E163" t="s">
        <v>18</v>
      </c>
      <c r="F163" t="s">
        <v>35</v>
      </c>
      <c r="G163" t="s">
        <v>28</v>
      </c>
      <c r="H163" s="3">
        <v>43361.04</v>
      </c>
      <c r="I163" t="s">
        <v>19</v>
      </c>
      <c r="J163" t="s">
        <v>19</v>
      </c>
      <c r="K1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19.275739328292801</v>
      </c>
      <c r="L163" s="6">
        <f>TablaDatos[[#This Row],[IMC_raw]]/1000000000000000</f>
        <v>0.19275739328292801</v>
      </c>
      <c r="M163" s="2">
        <v>192757393282928</v>
      </c>
      <c r="N1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3" s="13">
        <f t="shared" si="2"/>
        <v>162</v>
      </c>
      <c r="P163" s="2" t="str">
        <f>IF(TablaDatos[[#This Row],[Diabetes]]=0,"No","Si")</f>
        <v>No</v>
      </c>
      <c r="Q163">
        <v>0</v>
      </c>
      <c r="R163">
        <f>TablaDatos[[#This Row],[Aux2]]/10000000000000</f>
        <v>1.8235637673592999</v>
      </c>
      <c r="S163" s="1">
        <v>18235637673593</v>
      </c>
      <c r="T163" s="7">
        <f>TablaDatos[[#This Row],[Aux3]]/100000000000000</f>
        <v>23.733134591905799</v>
      </c>
      <c r="U163" s="1">
        <v>2373313459190580</v>
      </c>
      <c r="V163">
        <v>147.4</v>
      </c>
      <c r="W163">
        <v>89.8</v>
      </c>
    </row>
    <row r="164" spans="1:23">
      <c r="A164">
        <v>2012</v>
      </c>
      <c r="B164">
        <v>53</v>
      </c>
      <c r="C164" t="s">
        <v>23</v>
      </c>
      <c r="D164" t="s">
        <v>29</v>
      </c>
      <c r="E164" t="s">
        <v>18</v>
      </c>
      <c r="F164" t="s">
        <v>19</v>
      </c>
      <c r="G164" t="s">
        <v>20</v>
      </c>
      <c r="H164" s="3">
        <v>26030.89</v>
      </c>
      <c r="I164" t="s">
        <v>21</v>
      </c>
      <c r="J164" t="s">
        <v>18</v>
      </c>
      <c r="K1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19.254987207759598</v>
      </c>
      <c r="L164" s="5">
        <f>TablaDatos[[#This Row],[IMC_raw]]/1000000000000000</f>
        <v>1.92549872077596</v>
      </c>
      <c r="M164" s="2">
        <v>1925498720775960</v>
      </c>
      <c r="N1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4" s="13">
        <f t="shared" si="2"/>
        <v>163</v>
      </c>
      <c r="P164" s="2" t="str">
        <f>IF(TablaDatos[[#This Row],[Diabetes]]=0,"No","Si")</f>
        <v>No</v>
      </c>
      <c r="Q164">
        <v>0</v>
      </c>
      <c r="R164">
        <f>TablaDatos[[#This Row],[Aux2]]/10000000000000</f>
        <v>1666.1503809870201</v>
      </c>
      <c r="S164" s="1">
        <v>1.66615038098702E+16</v>
      </c>
      <c r="T164" s="7">
        <f>TablaDatos[[#This Row],[Aux3]]/100000000000000</f>
        <v>239.97487032324</v>
      </c>
      <c r="U164" s="1">
        <v>2.3997487032324E+16</v>
      </c>
      <c r="V164">
        <v>129.9</v>
      </c>
      <c r="W164">
        <v>82.8</v>
      </c>
    </row>
    <row r="165" spans="1:23">
      <c r="A165">
        <v>2012</v>
      </c>
      <c r="B165">
        <v>62</v>
      </c>
      <c r="C165" t="s">
        <v>16</v>
      </c>
      <c r="D165" t="s">
        <v>29</v>
      </c>
      <c r="E165" t="s">
        <v>18</v>
      </c>
      <c r="F165" t="s">
        <v>40</v>
      </c>
      <c r="G165" t="s">
        <v>28</v>
      </c>
      <c r="H165" s="3">
        <v>16110.93</v>
      </c>
      <c r="I165" t="s">
        <v>18</v>
      </c>
      <c r="J165" t="s">
        <v>18</v>
      </c>
      <c r="K1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19.199738950519599</v>
      </c>
      <c r="L165" s="6">
        <f>TablaDatos[[#This Row],[IMC_raw]]/1000000000000000</f>
        <v>19.199738950519599</v>
      </c>
      <c r="M165" s="2">
        <v>1.91997389505196E+16</v>
      </c>
      <c r="N1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5" s="13">
        <f t="shared" si="2"/>
        <v>164</v>
      </c>
      <c r="P165" s="2" t="str">
        <f>IF(TablaDatos[[#This Row],[Diabetes]]=0,"No","Si")</f>
        <v>No</v>
      </c>
      <c r="Q165">
        <v>0</v>
      </c>
      <c r="R165">
        <f>TablaDatos[[#This Row],[Aux2]]/10000000000000</f>
        <v>1979.0134612035499</v>
      </c>
      <c r="S165" s="1">
        <v>1.97901346120355E+16</v>
      </c>
      <c r="T165" s="7">
        <f>TablaDatos[[#This Row],[Aux3]]/100000000000000</f>
        <v>19.528362652266701</v>
      </c>
      <c r="U165" s="1">
        <v>1952836265226670</v>
      </c>
      <c r="V165">
        <v>148.80000000000001</v>
      </c>
      <c r="W165">
        <v>82.1</v>
      </c>
    </row>
    <row r="166" spans="1:23">
      <c r="A166">
        <v>2012</v>
      </c>
      <c r="B166">
        <v>58</v>
      </c>
      <c r="C166" t="s">
        <v>23</v>
      </c>
      <c r="D166" t="s">
        <v>30</v>
      </c>
      <c r="E166" t="s">
        <v>18</v>
      </c>
      <c r="F166" t="s">
        <v>24</v>
      </c>
      <c r="G166" t="s">
        <v>28</v>
      </c>
      <c r="H166" s="3">
        <v>17572.669999999998</v>
      </c>
      <c r="I166" t="s">
        <v>21</v>
      </c>
      <c r="J166" t="s">
        <v>18</v>
      </c>
      <c r="K1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18.969735088394501</v>
      </c>
      <c r="L166" s="5">
        <f>TablaDatos[[#This Row],[IMC_raw]]/1000000000000000</f>
        <v>18.969735088394501</v>
      </c>
      <c r="M166" s="2">
        <v>1.89697350883945E+16</v>
      </c>
      <c r="N1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6" s="13">
        <f t="shared" si="2"/>
        <v>165</v>
      </c>
      <c r="P166" s="2" t="str">
        <f>IF(TablaDatos[[#This Row],[Diabetes]]=0,"No","Si")</f>
        <v>No</v>
      </c>
      <c r="Q166">
        <v>0</v>
      </c>
      <c r="R166">
        <f>TablaDatos[[#This Row],[Aux2]]/10000000000000</f>
        <v>1779.65188305473</v>
      </c>
      <c r="S166" s="1">
        <v>1.77965188305473E+16</v>
      </c>
      <c r="T166" s="7">
        <f>TablaDatos[[#This Row],[Aux3]]/100000000000000</f>
        <v>211.46716762399001</v>
      </c>
      <c r="U166" s="1">
        <v>2.1146716762399E+16</v>
      </c>
      <c r="V166">
        <v>151.69999999999999</v>
      </c>
      <c r="W166">
        <v>84.6</v>
      </c>
    </row>
    <row r="167" spans="1:23">
      <c r="A167">
        <v>2013</v>
      </c>
      <c r="B167">
        <v>62</v>
      </c>
      <c r="C167" t="s">
        <v>16</v>
      </c>
      <c r="D167" t="s">
        <v>73</v>
      </c>
      <c r="E167" t="s">
        <v>21</v>
      </c>
      <c r="F167" t="s">
        <v>24</v>
      </c>
      <c r="G167" t="s">
        <v>28</v>
      </c>
      <c r="H167" s="3">
        <v>23529.52</v>
      </c>
      <c r="I167" t="s">
        <v>21</v>
      </c>
      <c r="J167" t="s">
        <v>19</v>
      </c>
      <c r="K1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24.895458964559701</v>
      </c>
      <c r="L167" s="5">
        <f>TablaDatos[[#This Row],[IMC_raw]]/1000000000000000</f>
        <v>2.48954589645597</v>
      </c>
      <c r="M167" s="2">
        <v>2489545896455970</v>
      </c>
      <c r="N1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7" s="13">
        <f t="shared" si="2"/>
        <v>166</v>
      </c>
      <c r="P167" s="2" t="str">
        <f>IF(TablaDatos[[#This Row],[Diabetes]]=0,"No","Si")</f>
        <v>No</v>
      </c>
      <c r="Q167">
        <v>0</v>
      </c>
      <c r="R167">
        <f>TablaDatos[[#This Row],[Aux2]]/10000000000000</f>
        <v>2476.7630972800198</v>
      </c>
      <c r="S167" s="1">
        <v>2.47676309728002E+16</v>
      </c>
      <c r="T167" s="7">
        <f>TablaDatos[[#This Row],[Aux3]]/100000000000000</f>
        <v>27.051711115425501</v>
      </c>
      <c r="U167" s="1">
        <v>2705171111542550</v>
      </c>
      <c r="V167">
        <v>164.5</v>
      </c>
      <c r="W167">
        <v>99.1</v>
      </c>
    </row>
    <row r="168" spans="1:23">
      <c r="A168">
        <v>2013</v>
      </c>
      <c r="B168">
        <v>56</v>
      </c>
      <c r="C168" t="s">
        <v>16</v>
      </c>
      <c r="D168" t="s">
        <v>72</v>
      </c>
      <c r="E168" t="s">
        <v>18</v>
      </c>
      <c r="F168" t="s">
        <v>19</v>
      </c>
      <c r="G168" t="s">
        <v>28</v>
      </c>
      <c r="H168" s="3">
        <v>20952.47</v>
      </c>
      <c r="I168" t="s">
        <v>19</v>
      </c>
      <c r="J168" t="s">
        <v>22</v>
      </c>
      <c r="K1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24.826206528023999</v>
      </c>
      <c r="L168" s="6">
        <f>TablaDatos[[#This Row],[IMC_raw]]/1000000000000000</f>
        <v>2.4826206528024</v>
      </c>
      <c r="M168" s="2">
        <v>2482620652802400</v>
      </c>
      <c r="N1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8" s="13">
        <f t="shared" si="2"/>
        <v>167</v>
      </c>
      <c r="P168" s="2" t="str">
        <f>IF(TablaDatos[[#This Row],[Diabetes]]=0,"No","Si")</f>
        <v>No</v>
      </c>
      <c r="Q168">
        <v>0</v>
      </c>
      <c r="R168">
        <f>TablaDatos[[#This Row],[Aux2]]/10000000000000</f>
        <v>208.05434753653401</v>
      </c>
      <c r="S168" s="1">
        <v>2080543475365340</v>
      </c>
      <c r="T168" s="7">
        <f>TablaDatos[[#This Row],[Aux3]]/100000000000000</f>
        <v>183.72577637154799</v>
      </c>
      <c r="U168" s="1">
        <v>1.83725776371548E+16</v>
      </c>
      <c r="V168">
        <v>156.19999999999999</v>
      </c>
      <c r="W168">
        <v>93.8</v>
      </c>
    </row>
    <row r="169" spans="1:23">
      <c r="A169">
        <v>2013</v>
      </c>
      <c r="B169">
        <v>56</v>
      </c>
      <c r="C169" t="s">
        <v>23</v>
      </c>
      <c r="D169" t="s">
        <v>42</v>
      </c>
      <c r="E169" t="s">
        <v>21</v>
      </c>
      <c r="F169" t="s">
        <v>19</v>
      </c>
      <c r="G169" t="s">
        <v>28</v>
      </c>
      <c r="H169" s="3">
        <v>22560.35</v>
      </c>
      <c r="I169" t="s">
        <v>21</v>
      </c>
      <c r="J169" t="s">
        <v>19</v>
      </c>
      <c r="K1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24.772825076775799</v>
      </c>
      <c r="L169" s="6">
        <f>TablaDatos[[#This Row],[IMC_raw]]/1000000000000000</f>
        <v>24.772825076775799</v>
      </c>
      <c r="M169" s="2">
        <v>2.47728250767758E+16</v>
      </c>
      <c r="N1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69" s="13">
        <f t="shared" si="2"/>
        <v>168</v>
      </c>
      <c r="P169" s="2" t="str">
        <f>IF(TablaDatos[[#This Row],[Diabetes]]=0,"No","Si")</f>
        <v>No</v>
      </c>
      <c r="Q169">
        <v>0</v>
      </c>
      <c r="R169">
        <f>TablaDatos[[#This Row],[Aux2]]/10000000000000</f>
        <v>2192.7529093338799</v>
      </c>
      <c r="S169" s="1">
        <v>2.19275290933388E+16</v>
      </c>
      <c r="T169" s="7">
        <f>TablaDatos[[#This Row],[Aux3]]/100000000000000</f>
        <v>26.684533967032699</v>
      </c>
      <c r="U169" s="1">
        <v>2668453396703270</v>
      </c>
      <c r="V169">
        <v>161.6</v>
      </c>
      <c r="W169">
        <v>92.7</v>
      </c>
    </row>
    <row r="170" spans="1:23">
      <c r="A170">
        <v>2013</v>
      </c>
      <c r="B170">
        <v>61</v>
      </c>
      <c r="C170" t="s">
        <v>23</v>
      </c>
      <c r="D170" t="s">
        <v>17</v>
      </c>
      <c r="E170" t="s">
        <v>31</v>
      </c>
      <c r="F170" t="s">
        <v>24</v>
      </c>
      <c r="G170" t="s">
        <v>28</v>
      </c>
      <c r="H170" s="3">
        <v>15990.04</v>
      </c>
      <c r="I170" t="s">
        <v>21</v>
      </c>
      <c r="J170" t="s">
        <v>18</v>
      </c>
      <c r="K1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24.710235491505099</v>
      </c>
      <c r="L170" s="5">
        <f>TablaDatos[[#This Row],[IMC_raw]]/1000000000000000</f>
        <v>24.710235491505099</v>
      </c>
      <c r="M170" s="2">
        <v>2.47102354915051E+16</v>
      </c>
      <c r="N1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0" s="13">
        <f t="shared" si="2"/>
        <v>169</v>
      </c>
      <c r="P170" s="2" t="str">
        <f>IF(TablaDatos[[#This Row],[Diabetes]]=0,"No","Si")</f>
        <v>No</v>
      </c>
      <c r="Q170">
        <v>0</v>
      </c>
      <c r="R170">
        <f>TablaDatos[[#This Row],[Aux2]]/10000000000000</f>
        <v>2082.9411440947501</v>
      </c>
      <c r="S170" s="1">
        <v>2.08294114409475E+16</v>
      </c>
      <c r="T170" s="7">
        <f>TablaDatos[[#This Row],[Aux3]]/100000000000000</f>
        <v>241.060171546021</v>
      </c>
      <c r="U170" s="1">
        <v>2.41060171546021E+16</v>
      </c>
      <c r="V170">
        <v>154.1</v>
      </c>
      <c r="W170">
        <v>94.9</v>
      </c>
    </row>
    <row r="171" spans="1:23">
      <c r="A171">
        <v>2013</v>
      </c>
      <c r="B171">
        <v>55</v>
      </c>
      <c r="C171" t="s">
        <v>16</v>
      </c>
      <c r="D171" t="s">
        <v>29</v>
      </c>
      <c r="E171" t="s">
        <v>21</v>
      </c>
      <c r="F171" t="s">
        <v>24</v>
      </c>
      <c r="G171" t="s">
        <v>28</v>
      </c>
      <c r="H171" s="3">
        <v>10032.57</v>
      </c>
      <c r="I171" t="s">
        <v>21</v>
      </c>
      <c r="J171" t="s">
        <v>18</v>
      </c>
      <c r="K1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24.615019682645102</v>
      </c>
      <c r="L171" s="5">
        <f>TablaDatos[[#This Row],[IMC_raw]]/1000000000000000</f>
        <v>24.615019682645102</v>
      </c>
      <c r="M171" s="2">
        <v>2.46150196826451E+16</v>
      </c>
      <c r="N1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1" s="13">
        <f t="shared" si="2"/>
        <v>170</v>
      </c>
      <c r="P171" s="2" t="str">
        <f>IF(TablaDatos[[#This Row],[Diabetes]]=0,"No","Si")</f>
        <v>No</v>
      </c>
      <c r="Q171">
        <v>0</v>
      </c>
      <c r="R171">
        <f>TablaDatos[[#This Row],[Aux2]]/10000000000000</f>
        <v>199.850640890698</v>
      </c>
      <c r="S171" s="1">
        <v>1998506408906980</v>
      </c>
      <c r="T171" s="7">
        <f>TablaDatos[[#This Row],[Aux3]]/100000000000000</f>
        <v>231.10635973345501</v>
      </c>
      <c r="U171" s="1">
        <v>2.31106359733455E+16</v>
      </c>
      <c r="V171">
        <v>157.80000000000001</v>
      </c>
      <c r="W171">
        <v>98.5</v>
      </c>
    </row>
    <row r="172" spans="1:23">
      <c r="A172">
        <v>2013</v>
      </c>
      <c r="B172">
        <v>51</v>
      </c>
      <c r="C172" t="s">
        <v>16</v>
      </c>
      <c r="D172" t="s">
        <v>74</v>
      </c>
      <c r="E172" t="s">
        <v>19</v>
      </c>
      <c r="F172" t="s">
        <v>40</v>
      </c>
      <c r="G172" t="s">
        <v>20</v>
      </c>
      <c r="H172" s="3">
        <v>13976.76</v>
      </c>
      <c r="I172" t="s">
        <v>18</v>
      </c>
      <c r="J172" t="s">
        <v>22</v>
      </c>
      <c r="K1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24.564888637630698</v>
      </c>
      <c r="L172" s="6">
        <f>TablaDatos[[#This Row],[IMC_raw]]/1000000000000000</f>
        <v>24.564888637630698</v>
      </c>
      <c r="M172" s="2">
        <v>2.45648886376307E+16</v>
      </c>
      <c r="N1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2" s="13">
        <f t="shared" si="2"/>
        <v>171</v>
      </c>
      <c r="P172" s="2" t="str">
        <f>IF(TablaDatos[[#This Row],[Diabetes]]=0,"No","Si")</f>
        <v>No</v>
      </c>
      <c r="Q172">
        <v>0</v>
      </c>
      <c r="R172">
        <f>TablaDatos[[#This Row],[Aux2]]/10000000000000</f>
        <v>179.19649860860099</v>
      </c>
      <c r="S172" s="1">
        <v>1791964986086010</v>
      </c>
      <c r="T172" s="7">
        <f>TablaDatos[[#This Row],[Aux3]]/100000000000000</f>
        <v>18.166682507813402</v>
      </c>
      <c r="U172" s="1">
        <v>1816668250781340</v>
      </c>
      <c r="V172">
        <v>144.9</v>
      </c>
      <c r="W172">
        <v>86.3</v>
      </c>
    </row>
    <row r="173" spans="1:23">
      <c r="A173">
        <v>2013</v>
      </c>
      <c r="B173">
        <v>53</v>
      </c>
      <c r="C173" t="s">
        <v>16</v>
      </c>
      <c r="D173" t="s">
        <v>17</v>
      </c>
      <c r="E173" t="s">
        <v>18</v>
      </c>
      <c r="F173" t="s">
        <v>35</v>
      </c>
      <c r="G173" t="s">
        <v>20</v>
      </c>
      <c r="H173" s="3">
        <v>28700.02</v>
      </c>
      <c r="I173" t="s">
        <v>19</v>
      </c>
      <c r="J173" t="s">
        <v>22</v>
      </c>
      <c r="K1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24.5590862904189</v>
      </c>
      <c r="L173" s="5">
        <f>TablaDatos[[#This Row],[IMC_raw]]/1000000000000000</f>
        <v>24.5590862904189</v>
      </c>
      <c r="M173" s="2">
        <v>2.45590862904189E+16</v>
      </c>
      <c r="N1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3" s="13">
        <f t="shared" si="2"/>
        <v>172</v>
      </c>
      <c r="P173" s="2" t="str">
        <f>IF(TablaDatos[[#This Row],[Diabetes]]=0,"No","Si")</f>
        <v>No</v>
      </c>
      <c r="Q173">
        <v>0</v>
      </c>
      <c r="R173">
        <f>TablaDatos[[#This Row],[Aux2]]/10000000000000</f>
        <v>1578.06702763782</v>
      </c>
      <c r="S173" s="1">
        <v>1.57806702763782E+16</v>
      </c>
      <c r="T173" s="7">
        <f>TablaDatos[[#This Row],[Aux3]]/100000000000000</f>
        <v>203.37105114775099</v>
      </c>
      <c r="U173" s="1">
        <v>2.03371051147751E+16</v>
      </c>
      <c r="V173">
        <v>139.19999999999999</v>
      </c>
      <c r="W173">
        <v>90.9</v>
      </c>
    </row>
    <row r="174" spans="1:23">
      <c r="A174">
        <v>2013</v>
      </c>
      <c r="B174">
        <v>55</v>
      </c>
      <c r="C174" t="s">
        <v>23</v>
      </c>
      <c r="D174" t="s">
        <v>29</v>
      </c>
      <c r="E174" t="s">
        <v>18</v>
      </c>
      <c r="F174" t="s">
        <v>19</v>
      </c>
      <c r="G174" t="s">
        <v>28</v>
      </c>
      <c r="H174" s="3">
        <v>13764.65</v>
      </c>
      <c r="I174" t="s">
        <v>21</v>
      </c>
      <c r="J174" t="s">
        <v>18</v>
      </c>
      <c r="K1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24.4605242278164</v>
      </c>
      <c r="L174" s="5">
        <f>TablaDatos[[#This Row],[IMC_raw]]/1000000000000000</f>
        <v>24.4605242278164</v>
      </c>
      <c r="M174" s="2">
        <v>2.44605242278164E+16</v>
      </c>
      <c r="N1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4" s="13">
        <f t="shared" si="2"/>
        <v>173</v>
      </c>
      <c r="P174" s="2" t="str">
        <f>IF(TablaDatos[[#This Row],[Diabetes]]=0,"No","Si")</f>
        <v>No</v>
      </c>
      <c r="Q174">
        <v>0</v>
      </c>
      <c r="R174">
        <f>TablaDatos[[#This Row],[Aux2]]/10000000000000</f>
        <v>1758.2019830705301</v>
      </c>
      <c r="S174" s="1">
        <v>1.75820198307053E+16</v>
      </c>
      <c r="T174" s="7">
        <f>TablaDatos[[#This Row],[Aux3]]/100000000000000</f>
        <v>217.64245534094201</v>
      </c>
      <c r="U174" s="1">
        <v>2.17642455340942E+16</v>
      </c>
      <c r="V174">
        <v>142.69999999999999</v>
      </c>
      <c r="W174">
        <v>81.900000000000006</v>
      </c>
    </row>
    <row r="175" spans="1:23">
      <c r="A175">
        <v>2013</v>
      </c>
      <c r="B175">
        <v>43</v>
      </c>
      <c r="C175" t="s">
        <v>23</v>
      </c>
      <c r="D175" t="s">
        <v>17</v>
      </c>
      <c r="E175" t="s">
        <v>19</v>
      </c>
      <c r="F175" t="s">
        <v>40</v>
      </c>
      <c r="G175" t="s">
        <v>39</v>
      </c>
      <c r="H175" s="3">
        <v>32452.720000000001</v>
      </c>
      <c r="I175" t="s">
        <v>21</v>
      </c>
      <c r="J175" t="s">
        <v>21</v>
      </c>
      <c r="K1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24.384858485126699</v>
      </c>
      <c r="L175" s="5">
        <f>TablaDatos[[#This Row],[IMC_raw]]/1000000000000000</f>
        <v>24.384858485126699</v>
      </c>
      <c r="M175" s="2">
        <v>2.43848584851267E+16</v>
      </c>
      <c r="N1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5" s="13">
        <f t="shared" si="2"/>
        <v>174</v>
      </c>
      <c r="P175" s="2" t="str">
        <f>IF(TablaDatos[[#This Row],[Diabetes]]=0,"No","Si")</f>
        <v>No</v>
      </c>
      <c r="Q175">
        <v>0</v>
      </c>
      <c r="R175">
        <f>TablaDatos[[#This Row],[Aux2]]/10000000000000</f>
        <v>2160.5880108167598</v>
      </c>
      <c r="S175" s="1">
        <v>2.16058801081676E+16</v>
      </c>
      <c r="T175" s="7">
        <f>TablaDatos[[#This Row],[Aux3]]/100000000000000</f>
        <v>21.627957094424001</v>
      </c>
      <c r="U175" s="1">
        <v>2162795709442400</v>
      </c>
      <c r="V175">
        <v>142.9</v>
      </c>
      <c r="W175">
        <v>88</v>
      </c>
    </row>
    <row r="176" spans="1:23">
      <c r="A176">
        <v>2013</v>
      </c>
      <c r="B176">
        <v>56</v>
      </c>
      <c r="C176" t="s">
        <v>23</v>
      </c>
      <c r="D176" t="s">
        <v>74</v>
      </c>
      <c r="E176" t="s">
        <v>18</v>
      </c>
      <c r="F176" t="s">
        <v>24</v>
      </c>
      <c r="G176" t="s">
        <v>28</v>
      </c>
      <c r="H176" s="3">
        <v>13030.76</v>
      </c>
      <c r="I176" t="s">
        <v>21</v>
      </c>
      <c r="J176" t="s">
        <v>22</v>
      </c>
      <c r="K1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24.347229119396999</v>
      </c>
      <c r="L176" s="5">
        <f>TablaDatos[[#This Row],[IMC_raw]]/1000000000000000</f>
        <v>24.347229119396999</v>
      </c>
      <c r="M176" s="2">
        <v>2.4347229119397E+16</v>
      </c>
      <c r="N1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6" s="13">
        <f t="shared" si="2"/>
        <v>175</v>
      </c>
      <c r="P176" s="2" t="str">
        <f>IF(TablaDatos[[#This Row],[Diabetes]]=0,"No","Si")</f>
        <v>No</v>
      </c>
      <c r="Q176">
        <v>0</v>
      </c>
      <c r="R176">
        <f>TablaDatos[[#This Row],[Aux2]]/10000000000000</f>
        <v>216.62711309098199</v>
      </c>
      <c r="S176" s="1">
        <v>2166271130909820</v>
      </c>
      <c r="T176" s="7">
        <f>TablaDatos[[#This Row],[Aux3]]/100000000000000</f>
        <v>218.15376235359599</v>
      </c>
      <c r="U176" s="1">
        <v>2.18153762353596E+16</v>
      </c>
      <c r="V176">
        <v>148.19999999999999</v>
      </c>
      <c r="W176">
        <v>90.2</v>
      </c>
    </row>
    <row r="177" spans="1:23">
      <c r="A177">
        <v>2013</v>
      </c>
      <c r="B177">
        <v>42</v>
      </c>
      <c r="C177" t="s">
        <v>23</v>
      </c>
      <c r="D177" t="s">
        <v>30</v>
      </c>
      <c r="E177" t="s">
        <v>18</v>
      </c>
      <c r="F177" t="s">
        <v>19</v>
      </c>
      <c r="G177" t="s">
        <v>39</v>
      </c>
      <c r="H177" s="3">
        <v>28028.35</v>
      </c>
      <c r="I177" t="s">
        <v>21</v>
      </c>
      <c r="J177" t="s">
        <v>21</v>
      </c>
      <c r="K1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24.329894440947697</v>
      </c>
      <c r="L177" s="5">
        <f>TablaDatos[[#This Row],[IMC_raw]]/1000000000000000</f>
        <v>2.4329894440947699</v>
      </c>
      <c r="M177" s="2">
        <v>2432989444094770</v>
      </c>
      <c r="N1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7" s="13">
        <f t="shared" si="2"/>
        <v>176</v>
      </c>
      <c r="P177" s="2" t="str">
        <f>IF(TablaDatos[[#This Row],[Diabetes]]=0,"No","Si")</f>
        <v>No</v>
      </c>
      <c r="Q177">
        <v>0</v>
      </c>
      <c r="R177">
        <f>TablaDatos[[#This Row],[Aux2]]/10000000000000</f>
        <v>2161.7626354945301</v>
      </c>
      <c r="S177" s="1">
        <v>2.16176263549453E+16</v>
      </c>
      <c r="T177" s="7">
        <f>TablaDatos[[#This Row],[Aux3]]/100000000000000</f>
        <v>23.093038213643901</v>
      </c>
      <c r="U177" s="1">
        <v>2309303821364390</v>
      </c>
      <c r="V177">
        <v>139.19999999999999</v>
      </c>
      <c r="W177">
        <v>88.6</v>
      </c>
    </row>
    <row r="178" spans="1:23">
      <c r="A178">
        <v>2013</v>
      </c>
      <c r="B178">
        <v>40</v>
      </c>
      <c r="C178" t="s">
        <v>16</v>
      </c>
      <c r="D178" t="s">
        <v>30</v>
      </c>
      <c r="E178" t="s">
        <v>18</v>
      </c>
      <c r="F178" t="s">
        <v>35</v>
      </c>
      <c r="G178" t="s">
        <v>39</v>
      </c>
      <c r="H178" s="3">
        <v>34680.239999999998</v>
      </c>
      <c r="I178" t="s">
        <v>19</v>
      </c>
      <c r="J178" t="s">
        <v>19</v>
      </c>
      <c r="K1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24.329231121704101</v>
      </c>
      <c r="L178" s="5">
        <f>TablaDatos[[#This Row],[IMC_raw]]/1000000000000000</f>
        <v>24.329231121704101</v>
      </c>
      <c r="M178" s="2">
        <v>2.43292311217041E+16</v>
      </c>
      <c r="N1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8" s="13">
        <f t="shared" si="2"/>
        <v>177</v>
      </c>
      <c r="P178" s="2" t="str">
        <f>IF(TablaDatos[[#This Row],[Diabetes]]=0,"No","Si")</f>
        <v>No</v>
      </c>
      <c r="Q178">
        <v>0</v>
      </c>
      <c r="R178">
        <f>TablaDatos[[#This Row],[Aux2]]/10000000000000</f>
        <v>203.28005583144699</v>
      </c>
      <c r="S178" s="1">
        <v>2032800558314470</v>
      </c>
      <c r="T178" s="7">
        <f>TablaDatos[[#This Row],[Aux3]]/100000000000000</f>
        <v>20.431224864500201</v>
      </c>
      <c r="U178" s="1">
        <v>2043122486450020</v>
      </c>
      <c r="V178">
        <v>132.19999999999999</v>
      </c>
      <c r="W178">
        <v>92.9</v>
      </c>
    </row>
    <row r="179" spans="1:23">
      <c r="A179">
        <v>2013</v>
      </c>
      <c r="B179">
        <v>72</v>
      </c>
      <c r="C179" t="s">
        <v>23</v>
      </c>
      <c r="D179" t="s">
        <v>30</v>
      </c>
      <c r="E179" t="s">
        <v>19</v>
      </c>
      <c r="F179" t="s">
        <v>19</v>
      </c>
      <c r="G179" t="s">
        <v>25</v>
      </c>
      <c r="H179" s="3">
        <v>17256.55</v>
      </c>
      <c r="I179" t="s">
        <v>21</v>
      </c>
      <c r="J179" t="s">
        <v>22</v>
      </c>
      <c r="K1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24.276208062373701</v>
      </c>
      <c r="L179" s="5">
        <f>TablaDatos[[#This Row],[IMC_raw]]/1000000000000000</f>
        <v>24.276208062373701</v>
      </c>
      <c r="M179" s="2">
        <v>2.42762080623737E+16</v>
      </c>
      <c r="N1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79" s="13">
        <f t="shared" si="2"/>
        <v>178</v>
      </c>
      <c r="P179" s="2" t="str">
        <f>IF(TablaDatos[[#This Row],[Diabetes]]=0,"No","Si")</f>
        <v>No</v>
      </c>
      <c r="Q179">
        <v>0</v>
      </c>
      <c r="R179">
        <f>TablaDatos[[#This Row],[Aux2]]/10000000000000</f>
        <v>170.40414870129899</v>
      </c>
      <c r="S179" s="1">
        <v>1704041487012990</v>
      </c>
      <c r="T179" s="7">
        <f>TablaDatos[[#This Row],[Aux3]]/100000000000000</f>
        <v>191.526865001424</v>
      </c>
      <c r="U179" s="1">
        <v>1.91526865001424E+16</v>
      </c>
      <c r="V179">
        <v>158.6</v>
      </c>
      <c r="W179">
        <v>96.7</v>
      </c>
    </row>
    <row r="180" spans="1:23">
      <c r="A180">
        <v>2013</v>
      </c>
      <c r="B180">
        <v>69</v>
      </c>
      <c r="C180" t="s">
        <v>23</v>
      </c>
      <c r="D180" t="s">
        <v>17</v>
      </c>
      <c r="E180" t="s">
        <v>19</v>
      </c>
      <c r="F180" t="s">
        <v>35</v>
      </c>
      <c r="G180" t="s">
        <v>25</v>
      </c>
      <c r="H180" s="3">
        <v>31061.89</v>
      </c>
      <c r="I180" t="s">
        <v>19</v>
      </c>
      <c r="J180" t="s">
        <v>18</v>
      </c>
      <c r="K1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24.2594130387962</v>
      </c>
      <c r="L180" s="5">
        <f>TablaDatos[[#This Row],[IMC_raw]]/1000000000000000</f>
        <v>2.42594130387962</v>
      </c>
      <c r="M180" s="2">
        <v>2425941303879620</v>
      </c>
      <c r="N1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0" s="13">
        <f t="shared" si="2"/>
        <v>179</v>
      </c>
      <c r="P180" s="2" t="str">
        <f>IF(TablaDatos[[#This Row],[Diabetes]]=0,"No","Si")</f>
        <v>No</v>
      </c>
      <c r="Q180">
        <v>0</v>
      </c>
      <c r="R180">
        <f>TablaDatos[[#This Row],[Aux2]]/10000000000000</f>
        <v>1851.64182268441</v>
      </c>
      <c r="S180" s="1">
        <v>1.85164182268441E+16</v>
      </c>
      <c r="T180" s="7">
        <f>TablaDatos[[#This Row],[Aux3]]/100000000000000</f>
        <v>205.50679849997499</v>
      </c>
      <c r="U180" s="1">
        <v>2.05506798499975E+16</v>
      </c>
      <c r="V180">
        <v>146.5</v>
      </c>
      <c r="W180">
        <v>91</v>
      </c>
    </row>
    <row r="181" spans="1:23">
      <c r="A181">
        <v>2013</v>
      </c>
      <c r="B181">
        <v>47</v>
      </c>
      <c r="C181" t="s">
        <v>23</v>
      </c>
      <c r="D181" t="s">
        <v>29</v>
      </c>
      <c r="E181" t="s">
        <v>18</v>
      </c>
      <c r="F181" t="s">
        <v>19</v>
      </c>
      <c r="G181" t="s">
        <v>20</v>
      </c>
      <c r="H181" s="3">
        <v>14161</v>
      </c>
      <c r="I181" t="s">
        <v>19</v>
      </c>
      <c r="J181" t="s">
        <v>18</v>
      </c>
      <c r="K1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24.0844969003278</v>
      </c>
      <c r="L181" s="5">
        <f>TablaDatos[[#This Row],[IMC_raw]]/1000000000000000</f>
        <v>24.0844969003278</v>
      </c>
      <c r="M181" s="2">
        <v>2.40844969003278E+16</v>
      </c>
      <c r="N1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1" s="13">
        <f t="shared" si="2"/>
        <v>180</v>
      </c>
      <c r="P181" s="2" t="str">
        <f>IF(TablaDatos[[#This Row],[Diabetes]]=0,"No","Si")</f>
        <v>No</v>
      </c>
      <c r="Q181">
        <v>0</v>
      </c>
      <c r="R181">
        <f>TablaDatos[[#This Row],[Aux2]]/10000000000000</f>
        <v>219.82320419966899</v>
      </c>
      <c r="S181" s="1">
        <v>2198232041996690</v>
      </c>
      <c r="T181" s="7">
        <f>TablaDatos[[#This Row],[Aux3]]/100000000000000</f>
        <v>26.604454073157001</v>
      </c>
      <c r="U181" s="1">
        <v>2660445407315700</v>
      </c>
      <c r="V181">
        <v>135</v>
      </c>
      <c r="W181">
        <v>90.5</v>
      </c>
    </row>
    <row r="182" spans="1:23">
      <c r="A182">
        <v>2013</v>
      </c>
      <c r="B182">
        <v>52</v>
      </c>
      <c r="C182" t="s">
        <v>16</v>
      </c>
      <c r="D182" t="s">
        <v>17</v>
      </c>
      <c r="E182" t="s">
        <v>18</v>
      </c>
      <c r="F182" t="s">
        <v>19</v>
      </c>
      <c r="G182" t="s">
        <v>20</v>
      </c>
      <c r="H182" s="3">
        <v>40935.18</v>
      </c>
      <c r="I182" t="s">
        <v>19</v>
      </c>
      <c r="J182" t="s">
        <v>19</v>
      </c>
      <c r="K1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24.076974988182201</v>
      </c>
      <c r="L182" s="6">
        <f>TablaDatos[[#This Row],[IMC_raw]]/1000000000000000</f>
        <v>24.076974988182201</v>
      </c>
      <c r="M182" s="2">
        <v>2.40769749881822E+16</v>
      </c>
      <c r="N1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2" s="13">
        <f t="shared" si="2"/>
        <v>181</v>
      </c>
      <c r="P182" s="2" t="str">
        <f>IF(TablaDatos[[#This Row],[Diabetes]]=0,"No","Si")</f>
        <v>No</v>
      </c>
      <c r="Q182">
        <v>0</v>
      </c>
      <c r="R182">
        <f>TablaDatos[[#This Row],[Aux2]]/10000000000000</f>
        <v>2107.6816250560901</v>
      </c>
      <c r="S182" s="1">
        <v>2.10768162505609E+16</v>
      </c>
      <c r="T182" s="7">
        <f>TablaDatos[[#This Row],[Aux3]]/100000000000000</f>
        <v>213.761384173751</v>
      </c>
      <c r="U182" s="1">
        <v>2.13761384173751E+16</v>
      </c>
      <c r="V182">
        <v>138.69999999999999</v>
      </c>
      <c r="W182">
        <v>80.8</v>
      </c>
    </row>
    <row r="183" spans="1:23">
      <c r="A183">
        <v>2013</v>
      </c>
      <c r="B183">
        <v>68</v>
      </c>
      <c r="C183" t="s">
        <v>23</v>
      </c>
      <c r="D183" t="s">
        <v>17</v>
      </c>
      <c r="E183" t="s">
        <v>21</v>
      </c>
      <c r="F183" t="s">
        <v>24</v>
      </c>
      <c r="G183" t="s">
        <v>25</v>
      </c>
      <c r="H183" s="3">
        <v>10664.11</v>
      </c>
      <c r="I183" t="s">
        <v>21</v>
      </c>
      <c r="J183" t="s">
        <v>18</v>
      </c>
      <c r="K1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24.0733939731379</v>
      </c>
      <c r="L183" s="6">
        <f>TablaDatos[[#This Row],[IMC_raw]]/100000000000000</f>
        <v>24.0733939731379</v>
      </c>
      <c r="M183" s="2">
        <v>2407339397313790</v>
      </c>
      <c r="N1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3" s="13">
        <f t="shared" si="2"/>
        <v>182</v>
      </c>
      <c r="P183" s="2" t="str">
        <f>IF(TablaDatos[[#This Row],[Diabetes]]=0,"No","Si")</f>
        <v>No</v>
      </c>
      <c r="Q183">
        <v>0</v>
      </c>
      <c r="R183">
        <f>TablaDatos[[#This Row],[Aux2]]/10000000000000</f>
        <v>2332.62291906986</v>
      </c>
      <c r="S183" s="1">
        <v>2.33262291906986E+16</v>
      </c>
      <c r="T183" s="7">
        <f>TablaDatos[[#This Row],[Aux3]]/100000000000000</f>
        <v>24.493326022017101</v>
      </c>
      <c r="U183" s="1">
        <v>2449332602201710</v>
      </c>
      <c r="V183">
        <v>165.7</v>
      </c>
      <c r="W183">
        <v>96</v>
      </c>
    </row>
    <row r="184" spans="1:23">
      <c r="A184">
        <v>2013</v>
      </c>
      <c r="B184">
        <v>51</v>
      </c>
      <c r="C184" t="s">
        <v>23</v>
      </c>
      <c r="D184" t="s">
        <v>72</v>
      </c>
      <c r="E184" t="s">
        <v>18</v>
      </c>
      <c r="F184" t="s">
        <v>40</v>
      </c>
      <c r="G184" t="s">
        <v>20</v>
      </c>
      <c r="H184" s="3">
        <v>18213.650000000001</v>
      </c>
      <c r="I184" t="s">
        <v>19</v>
      </c>
      <c r="J184" t="s">
        <v>18</v>
      </c>
      <c r="K1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24.0049311441913</v>
      </c>
      <c r="L184" s="6">
        <f>TablaDatos[[#This Row],[IMC_raw]]/1000000000000000</f>
        <v>24.0049311441913</v>
      </c>
      <c r="M184" s="2">
        <v>2.40049311441913E+16</v>
      </c>
      <c r="N1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4" s="13">
        <f t="shared" si="2"/>
        <v>183</v>
      </c>
      <c r="P184" s="2" t="str">
        <f>IF(TablaDatos[[#This Row],[Diabetes]]=0,"No","Si")</f>
        <v>No</v>
      </c>
      <c r="Q184">
        <v>0</v>
      </c>
      <c r="R184">
        <f>TablaDatos[[#This Row],[Aux2]]/10000000000000</f>
        <v>158.231586852693</v>
      </c>
      <c r="S184" s="1">
        <v>1582315868526930</v>
      </c>
      <c r="T184" s="7">
        <f>TablaDatos[[#This Row],[Aux3]]/100000000000000</f>
        <v>19.704656309989801</v>
      </c>
      <c r="U184" s="1">
        <v>1970465630998980</v>
      </c>
      <c r="V184">
        <v>127.6</v>
      </c>
      <c r="W184">
        <v>84.3</v>
      </c>
    </row>
    <row r="185" spans="1:23">
      <c r="A185">
        <v>2013</v>
      </c>
      <c r="B185">
        <v>50</v>
      </c>
      <c r="C185" t="s">
        <v>16</v>
      </c>
      <c r="D185" t="s">
        <v>17</v>
      </c>
      <c r="E185" t="s">
        <v>18</v>
      </c>
      <c r="F185" t="s">
        <v>19</v>
      </c>
      <c r="G185" t="s">
        <v>20</v>
      </c>
      <c r="H185" s="3">
        <v>24439.32</v>
      </c>
      <c r="I185" t="s">
        <v>19</v>
      </c>
      <c r="J185" t="s">
        <v>18</v>
      </c>
      <c r="K1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23.973253528809899</v>
      </c>
      <c r="L185" s="5">
        <f>TablaDatos[[#This Row],[IMC_raw]]/1000000000000000</f>
        <v>23.973253528809899</v>
      </c>
      <c r="M185" s="2">
        <v>2.39732535288099E+16</v>
      </c>
      <c r="N1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5" s="13">
        <f t="shared" si="2"/>
        <v>184</v>
      </c>
      <c r="P185" s="2" t="str">
        <f>IF(TablaDatos[[#This Row],[Diabetes]]=0,"No","Si")</f>
        <v>No</v>
      </c>
      <c r="Q185">
        <v>0</v>
      </c>
      <c r="R185">
        <f>TablaDatos[[#This Row],[Aux2]]/10000000000000</f>
        <v>1889.0844989243999</v>
      </c>
      <c r="S185" s="1">
        <v>1.8890844989244E+16</v>
      </c>
      <c r="T185" s="7">
        <f>TablaDatos[[#This Row],[Aux3]]/100000000000000</f>
        <v>21.1443692906949</v>
      </c>
      <c r="U185" s="1">
        <v>2114436929069490</v>
      </c>
      <c r="V185">
        <v>135.80000000000001</v>
      </c>
      <c r="W185">
        <v>85.4</v>
      </c>
    </row>
    <row r="186" spans="1:23">
      <c r="A186">
        <v>2013</v>
      </c>
      <c r="B186">
        <v>57</v>
      </c>
      <c r="C186" t="s">
        <v>23</v>
      </c>
      <c r="D186" t="s">
        <v>17</v>
      </c>
      <c r="E186" t="s">
        <v>18</v>
      </c>
      <c r="F186" t="s">
        <v>40</v>
      </c>
      <c r="G186" t="s">
        <v>28</v>
      </c>
      <c r="H186" s="3">
        <v>36136.1</v>
      </c>
      <c r="I186" t="s">
        <v>18</v>
      </c>
      <c r="J186" t="s">
        <v>18</v>
      </c>
      <c r="K1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23.871245796415302</v>
      </c>
      <c r="L186" s="5">
        <f>TablaDatos[[#This Row],[IMC_raw]]/1000000000000000</f>
        <v>23.871245796415302</v>
      </c>
      <c r="M186" s="2">
        <v>2.38712457964153E+16</v>
      </c>
      <c r="N1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6" s="13">
        <f t="shared" si="2"/>
        <v>185</v>
      </c>
      <c r="P186" s="2" t="str">
        <f>IF(TablaDatos[[#This Row],[Diabetes]]=0,"No","Si")</f>
        <v>No</v>
      </c>
      <c r="Q186">
        <v>0</v>
      </c>
      <c r="R186">
        <f>TablaDatos[[#This Row],[Aux2]]/10000000000000</f>
        <v>1907.5062163157199</v>
      </c>
      <c r="S186" s="1">
        <v>1.90750621631572E+16</v>
      </c>
      <c r="T186" s="7">
        <f>TablaDatos[[#This Row],[Aux3]]/100000000000000</f>
        <v>226.316720126272</v>
      </c>
      <c r="U186" s="1">
        <v>2.26316720126272E+16</v>
      </c>
      <c r="V186">
        <v>153.80000000000001</v>
      </c>
      <c r="W186">
        <v>92.6</v>
      </c>
    </row>
    <row r="187" spans="1:23">
      <c r="A187">
        <v>2013</v>
      </c>
      <c r="B187">
        <v>64</v>
      </c>
      <c r="C187" t="s">
        <v>16</v>
      </c>
      <c r="D187" t="s">
        <v>42</v>
      </c>
      <c r="E187" t="s">
        <v>31</v>
      </c>
      <c r="F187" t="s">
        <v>19</v>
      </c>
      <c r="G187" t="s">
        <v>28</v>
      </c>
      <c r="H187" s="3">
        <v>26549.61</v>
      </c>
      <c r="I187" t="s">
        <v>19</v>
      </c>
      <c r="J187" t="s">
        <v>18</v>
      </c>
      <c r="K1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23.806269809725599</v>
      </c>
      <c r="L187" s="6">
        <f>TablaDatos[[#This Row],[IMC_raw]]/1000000000000000</f>
        <v>0.238062698097256</v>
      </c>
      <c r="M187" s="2">
        <v>238062698097256</v>
      </c>
      <c r="N1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7" s="13">
        <f t="shared" si="2"/>
        <v>186</v>
      </c>
      <c r="P187" s="2" t="str">
        <f>IF(TablaDatos[[#This Row],[Diabetes]]=0,"No","Si")</f>
        <v>No</v>
      </c>
      <c r="Q187">
        <v>0</v>
      </c>
      <c r="R187">
        <f>TablaDatos[[#This Row],[Aux2]]/10000000000000</f>
        <v>218.06028942576401</v>
      </c>
      <c r="S187" s="1">
        <v>2180602894257640</v>
      </c>
      <c r="T187" s="7">
        <f>TablaDatos[[#This Row],[Aux3]]/100000000000000</f>
        <v>228.95760714993199</v>
      </c>
      <c r="U187" s="1">
        <v>2.28957607149932E+16</v>
      </c>
      <c r="V187">
        <v>163.6</v>
      </c>
      <c r="W187">
        <v>93.4</v>
      </c>
    </row>
    <row r="188" spans="1:23">
      <c r="A188">
        <v>2013</v>
      </c>
      <c r="B188">
        <v>68</v>
      </c>
      <c r="C188" t="s">
        <v>16</v>
      </c>
      <c r="D188" t="s">
        <v>42</v>
      </c>
      <c r="E188" t="s">
        <v>19</v>
      </c>
      <c r="F188" t="s">
        <v>24</v>
      </c>
      <c r="G188" t="s">
        <v>25</v>
      </c>
      <c r="H188" s="3">
        <v>29738.27</v>
      </c>
      <c r="I188" t="s">
        <v>21</v>
      </c>
      <c r="J188" t="s">
        <v>22</v>
      </c>
      <c r="K1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23.7841144274696</v>
      </c>
      <c r="L188" s="5">
        <f>TablaDatos[[#This Row],[IMC_raw]]/1000000000000000</f>
        <v>23.7841144274696</v>
      </c>
      <c r="M188" s="2">
        <v>2.37841144274696E+16</v>
      </c>
      <c r="N1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8" s="13">
        <f t="shared" si="2"/>
        <v>187</v>
      </c>
      <c r="P188" s="2" t="str">
        <f>IF(TablaDatos[[#This Row],[Diabetes]]=0,"No","Si")</f>
        <v>No</v>
      </c>
      <c r="Q188">
        <v>0</v>
      </c>
      <c r="R188">
        <f>TablaDatos[[#This Row],[Aux2]]/10000000000000</f>
        <v>223.88304436902499</v>
      </c>
      <c r="S188" s="1">
        <v>2238830443690250</v>
      </c>
      <c r="T188" s="7">
        <f>TablaDatos[[#This Row],[Aux3]]/100000000000000</f>
        <v>216.58438538815901</v>
      </c>
      <c r="U188" s="1">
        <v>2.16584385388159E+16</v>
      </c>
      <c r="V188">
        <v>154.5</v>
      </c>
      <c r="W188">
        <v>96.1</v>
      </c>
    </row>
    <row r="189" spans="1:23">
      <c r="A189">
        <v>2013</v>
      </c>
      <c r="B189">
        <v>48</v>
      </c>
      <c r="C189" t="s">
        <v>16</v>
      </c>
      <c r="D189" t="s">
        <v>73</v>
      </c>
      <c r="E189" t="s">
        <v>18</v>
      </c>
      <c r="F189" t="s">
        <v>40</v>
      </c>
      <c r="G189" t="s">
        <v>20</v>
      </c>
      <c r="H189" s="3">
        <v>22605.02</v>
      </c>
      <c r="I189" t="s">
        <v>21</v>
      </c>
      <c r="J189" t="s">
        <v>21</v>
      </c>
      <c r="K1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23.7516498852438</v>
      </c>
      <c r="L189" s="5">
        <f>TablaDatos[[#This Row],[IMC_raw]]/1000000000000000</f>
        <v>23.7516498852438</v>
      </c>
      <c r="M189" s="2">
        <v>2.37516498852438E+16</v>
      </c>
      <c r="N1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89" s="13">
        <f t="shared" si="2"/>
        <v>188</v>
      </c>
      <c r="P189" s="2" t="str">
        <f>IF(TablaDatos[[#This Row],[Diabetes]]=0,"No","Si")</f>
        <v>No</v>
      </c>
      <c r="Q189">
        <v>0</v>
      </c>
      <c r="R189">
        <f>TablaDatos[[#This Row],[Aux2]]/10000000000000</f>
        <v>1897.2431350649899</v>
      </c>
      <c r="S189" s="1">
        <v>1.89724313506499E+16</v>
      </c>
      <c r="T189" s="7">
        <f>TablaDatos[[#This Row],[Aux3]]/100000000000000</f>
        <v>25.020693363047702</v>
      </c>
      <c r="U189" s="1">
        <v>2502069336304770</v>
      </c>
      <c r="V189">
        <v>153.30000000000001</v>
      </c>
      <c r="W189">
        <v>87.7</v>
      </c>
    </row>
    <row r="190" spans="1:23">
      <c r="A190">
        <v>2013</v>
      </c>
      <c r="B190">
        <v>63</v>
      </c>
      <c r="C190" t="s">
        <v>23</v>
      </c>
      <c r="D190" t="s">
        <v>30</v>
      </c>
      <c r="E190" t="s">
        <v>18</v>
      </c>
      <c r="F190" t="s">
        <v>40</v>
      </c>
      <c r="G190" t="s">
        <v>28</v>
      </c>
      <c r="H190" s="3">
        <v>21308.57</v>
      </c>
      <c r="I190" t="s">
        <v>19</v>
      </c>
      <c r="J190" t="s">
        <v>22</v>
      </c>
      <c r="K1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23.664244368445601</v>
      </c>
      <c r="L190" s="6">
        <f>TablaDatos[[#This Row],[IMC_raw]]/1000000000000000</f>
        <v>2.3664244368445599</v>
      </c>
      <c r="M190" s="2">
        <v>2366424436844560</v>
      </c>
      <c r="N1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0" s="13">
        <f t="shared" si="2"/>
        <v>189</v>
      </c>
      <c r="P190" s="2" t="str">
        <f>IF(TablaDatos[[#This Row],[Diabetes]]=0,"No","Si")</f>
        <v>No</v>
      </c>
      <c r="Q190">
        <v>0</v>
      </c>
      <c r="R190">
        <f>TablaDatos[[#This Row],[Aux2]]/10000000000000</f>
        <v>140.91698897798699</v>
      </c>
      <c r="S190" s="1">
        <v>1409169889779870</v>
      </c>
      <c r="T190" s="7">
        <f>TablaDatos[[#This Row],[Aux3]]/100000000000000</f>
        <v>17.643993988683999</v>
      </c>
      <c r="U190" s="1">
        <v>1764399398868400</v>
      </c>
      <c r="V190">
        <v>145.19999999999999</v>
      </c>
      <c r="W190">
        <v>84.4</v>
      </c>
    </row>
    <row r="191" spans="1:23">
      <c r="A191">
        <v>2013</v>
      </c>
      <c r="B191">
        <v>49</v>
      </c>
      <c r="C191" t="s">
        <v>23</v>
      </c>
      <c r="D191" t="s">
        <v>17</v>
      </c>
      <c r="E191" t="s">
        <v>18</v>
      </c>
      <c r="F191" t="s">
        <v>40</v>
      </c>
      <c r="G191" t="s">
        <v>20</v>
      </c>
      <c r="H191" s="3">
        <v>27257.66</v>
      </c>
      <c r="I191" t="s">
        <v>19</v>
      </c>
      <c r="J191" t="s">
        <v>19</v>
      </c>
      <c r="K1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23.661483890768999</v>
      </c>
      <c r="L191" s="5">
        <f>TablaDatos[[#This Row],[IMC_raw]]/1000000000000000</f>
        <v>2.3661483890768999</v>
      </c>
      <c r="M191" s="2">
        <v>2366148389076900</v>
      </c>
      <c r="N1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1" s="13">
        <f t="shared" si="2"/>
        <v>190</v>
      </c>
      <c r="P191" s="2" t="str">
        <f>IF(TablaDatos[[#This Row],[Diabetes]]=0,"No","Si")</f>
        <v>No</v>
      </c>
      <c r="Q191">
        <v>0</v>
      </c>
      <c r="R191">
        <f>TablaDatos[[#This Row],[Aux2]]/10000000000000</f>
        <v>180.13320606122599</v>
      </c>
      <c r="S191" s="1">
        <v>1801332060612260</v>
      </c>
      <c r="T191" s="7">
        <f>TablaDatos[[#This Row],[Aux3]]/100000000000000</f>
        <v>185.534233416581</v>
      </c>
      <c r="U191" s="1">
        <v>1.85534233416581E+16</v>
      </c>
      <c r="V191">
        <v>137</v>
      </c>
      <c r="W191">
        <v>90.2</v>
      </c>
    </row>
    <row r="192" spans="1:23">
      <c r="A192">
        <v>2013</v>
      </c>
      <c r="B192">
        <v>66</v>
      </c>
      <c r="C192" t="s">
        <v>23</v>
      </c>
      <c r="D192" t="s">
        <v>26</v>
      </c>
      <c r="E192" t="s">
        <v>19</v>
      </c>
      <c r="F192" t="s">
        <v>24</v>
      </c>
      <c r="G192" t="s">
        <v>25</v>
      </c>
      <c r="H192" s="3">
        <v>28458.58</v>
      </c>
      <c r="I192" t="s">
        <v>21</v>
      </c>
      <c r="J192" t="s">
        <v>18</v>
      </c>
      <c r="K1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23.606734587038201</v>
      </c>
      <c r="L192" s="6">
        <f>TablaDatos[[#This Row],[IMC_raw]]/1000000000000000</f>
        <v>23.606734587038201</v>
      </c>
      <c r="M192" s="2">
        <v>2.36067345870382E+16</v>
      </c>
      <c r="N1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2" s="13">
        <f t="shared" si="2"/>
        <v>191</v>
      </c>
      <c r="P192" s="2" t="str">
        <f>IF(TablaDatos[[#This Row],[Diabetes]]=0,"No","Si")</f>
        <v>No</v>
      </c>
      <c r="Q192">
        <v>0</v>
      </c>
      <c r="R192">
        <f>TablaDatos[[#This Row],[Aux2]]/10000000000000</f>
        <v>220.37639078205299</v>
      </c>
      <c r="S192" s="1">
        <v>2203763907820530</v>
      </c>
      <c r="T192" s="7">
        <f>TablaDatos[[#This Row],[Aux3]]/100000000000000</f>
        <v>255.07250192452699</v>
      </c>
      <c r="U192" s="1">
        <v>2.55072501924527E+16</v>
      </c>
      <c r="V192">
        <v>150.6</v>
      </c>
      <c r="W192">
        <v>86</v>
      </c>
    </row>
    <row r="193" spans="1:23">
      <c r="A193">
        <v>2013</v>
      </c>
      <c r="B193">
        <v>56</v>
      </c>
      <c r="C193" t="s">
        <v>23</v>
      </c>
      <c r="D193" t="s">
        <v>73</v>
      </c>
      <c r="E193" t="s">
        <v>18</v>
      </c>
      <c r="F193" t="s">
        <v>24</v>
      </c>
      <c r="G193" t="s">
        <v>28</v>
      </c>
      <c r="H193" s="3">
        <v>36086.81</v>
      </c>
      <c r="I193" t="s">
        <v>19</v>
      </c>
      <c r="J193" t="s">
        <v>18</v>
      </c>
      <c r="K1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23.592912918397499</v>
      </c>
      <c r="L193" s="6">
        <f>TablaDatos[[#This Row],[IMC_raw]]/1000000000000000</f>
        <v>2.3592912918397499</v>
      </c>
      <c r="M193" s="2">
        <v>2359291291839750</v>
      </c>
      <c r="N1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3" s="13">
        <f t="shared" si="2"/>
        <v>192</v>
      </c>
      <c r="P193" s="2" t="str">
        <f>IF(TablaDatos[[#This Row],[Diabetes]]=0,"No","Si")</f>
        <v>No</v>
      </c>
      <c r="Q193">
        <v>0</v>
      </c>
      <c r="R193">
        <f>TablaDatos[[#This Row],[Aux2]]/10000000000000</f>
        <v>1951.66002407153</v>
      </c>
      <c r="S193" s="1">
        <v>1.95166002407153E+16</v>
      </c>
      <c r="T193" s="7">
        <f>TablaDatos[[#This Row],[Aux3]]/100000000000000</f>
        <v>231.892324139555</v>
      </c>
      <c r="U193" s="1">
        <v>2.31892324139555E+16</v>
      </c>
      <c r="V193">
        <v>161.30000000000001</v>
      </c>
      <c r="W193">
        <v>90.4</v>
      </c>
    </row>
    <row r="194" spans="1:23">
      <c r="A194">
        <v>2013</v>
      </c>
      <c r="B194">
        <v>56</v>
      </c>
      <c r="C194" t="s">
        <v>16</v>
      </c>
      <c r="D194" t="s">
        <v>29</v>
      </c>
      <c r="E194" t="s">
        <v>18</v>
      </c>
      <c r="F194" t="s">
        <v>35</v>
      </c>
      <c r="G194" t="s">
        <v>28</v>
      </c>
      <c r="H194" s="3">
        <v>20288.98</v>
      </c>
      <c r="I194" t="s">
        <v>19</v>
      </c>
      <c r="J194" t="s">
        <v>22</v>
      </c>
      <c r="K1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23.5017584563527</v>
      </c>
      <c r="L194" s="5">
        <f>TablaDatos[[#This Row],[IMC_raw]]/1000000000000000</f>
        <v>23.5017584563527</v>
      </c>
      <c r="M194" s="2">
        <v>2.35017584563527E+16</v>
      </c>
      <c r="N1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4" s="13">
        <f t="shared" ref="O194:O257" si="3">O193+1</f>
        <v>193</v>
      </c>
      <c r="P194" s="2" t="str">
        <f>IF(TablaDatos[[#This Row],[Diabetes]]=0,"No","Si")</f>
        <v>No</v>
      </c>
      <c r="Q194">
        <v>0</v>
      </c>
      <c r="R194">
        <f>TablaDatos[[#This Row],[Aux2]]/10000000000000</f>
        <v>183.604028111828</v>
      </c>
      <c r="S194" s="1">
        <v>1836040281118280</v>
      </c>
      <c r="T194" s="7">
        <f>TablaDatos[[#This Row],[Aux3]]/100000000000000</f>
        <v>216.226929713966</v>
      </c>
      <c r="U194" s="1">
        <v>2.16226929713966E+16</v>
      </c>
      <c r="V194">
        <v>153.69999999999999</v>
      </c>
      <c r="W194">
        <v>90.9</v>
      </c>
    </row>
    <row r="195" spans="1:23">
      <c r="A195">
        <v>2013</v>
      </c>
      <c r="B195">
        <v>54</v>
      </c>
      <c r="C195" t="s">
        <v>23</v>
      </c>
      <c r="D195" t="s">
        <v>17</v>
      </c>
      <c r="E195" t="s">
        <v>21</v>
      </c>
      <c r="F195" t="s">
        <v>19</v>
      </c>
      <c r="G195" t="s">
        <v>20</v>
      </c>
      <c r="H195" s="3">
        <v>19215.09</v>
      </c>
      <c r="I195" t="s">
        <v>19</v>
      </c>
      <c r="J195" t="s">
        <v>21</v>
      </c>
      <c r="K1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23.4796963821214</v>
      </c>
      <c r="L195" s="6">
        <f>TablaDatos[[#This Row],[IMC_raw]]/1000000000000000</f>
        <v>2.34796963821214</v>
      </c>
      <c r="M195" s="2">
        <v>2347969638212140</v>
      </c>
      <c r="N1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5" s="13">
        <f t="shared" si="3"/>
        <v>194</v>
      </c>
      <c r="P195" s="2" t="str">
        <f>IF(TablaDatos[[#This Row],[Diabetes]]=0,"No","Si")</f>
        <v>No</v>
      </c>
      <c r="Q195">
        <v>0</v>
      </c>
      <c r="R195">
        <f>TablaDatos[[#This Row],[Aux2]]/10000000000000</f>
        <v>2030.44860380557</v>
      </c>
      <c r="S195" s="1">
        <v>2.03044860380557E+16</v>
      </c>
      <c r="T195" s="7">
        <f>TablaDatos[[#This Row],[Aux3]]/100000000000000</f>
        <v>22.9345461902208</v>
      </c>
      <c r="U195" s="1">
        <v>2293454619022080</v>
      </c>
      <c r="V195">
        <v>141.6</v>
      </c>
      <c r="W195">
        <v>87.5</v>
      </c>
    </row>
    <row r="196" spans="1:23">
      <c r="A196">
        <v>2013</v>
      </c>
      <c r="B196">
        <v>48</v>
      </c>
      <c r="C196" t="s">
        <v>16</v>
      </c>
      <c r="D196" t="s">
        <v>30</v>
      </c>
      <c r="E196" t="s">
        <v>18</v>
      </c>
      <c r="F196" t="s">
        <v>24</v>
      </c>
      <c r="G196" t="s">
        <v>20</v>
      </c>
      <c r="H196" s="3">
        <v>22581.37</v>
      </c>
      <c r="I196" t="s">
        <v>21</v>
      </c>
      <c r="J196" t="s">
        <v>18</v>
      </c>
      <c r="K1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23.395648827794702</v>
      </c>
      <c r="L196" s="5">
        <f>TablaDatos[[#This Row],[IMC_raw]]/1000000000000000</f>
        <v>23.395648827794702</v>
      </c>
      <c r="M196" s="2">
        <v>2.33956488277947E+16</v>
      </c>
      <c r="N1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6" s="13">
        <f t="shared" si="3"/>
        <v>195</v>
      </c>
      <c r="P196" s="2" t="str">
        <f>IF(TablaDatos[[#This Row],[Diabetes]]=0,"No","Si")</f>
        <v>No</v>
      </c>
      <c r="Q196">
        <v>0</v>
      </c>
      <c r="R196">
        <f>TablaDatos[[#This Row],[Aux2]]/10000000000000</f>
        <v>1868.6676336415101</v>
      </c>
      <c r="S196" s="1">
        <v>1.86866763364151E+16</v>
      </c>
      <c r="T196" s="7">
        <f>TablaDatos[[#This Row],[Aux3]]/100000000000000</f>
        <v>221.893368831375</v>
      </c>
      <c r="U196" s="1">
        <v>2.21893368831375E+16</v>
      </c>
      <c r="V196">
        <v>142.9</v>
      </c>
      <c r="W196">
        <v>90.8</v>
      </c>
    </row>
    <row r="197" spans="1:23">
      <c r="A197">
        <v>2013</v>
      </c>
      <c r="B197">
        <v>53</v>
      </c>
      <c r="C197" t="s">
        <v>23</v>
      </c>
      <c r="D197" t="s">
        <v>42</v>
      </c>
      <c r="E197" t="s">
        <v>18</v>
      </c>
      <c r="F197" t="s">
        <v>35</v>
      </c>
      <c r="G197" t="s">
        <v>20</v>
      </c>
      <c r="H197" s="3">
        <v>33509.86</v>
      </c>
      <c r="I197" t="s">
        <v>19</v>
      </c>
      <c r="J197" t="s">
        <v>18</v>
      </c>
      <c r="K1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23.343192325424699</v>
      </c>
      <c r="L197" s="5">
        <f>TablaDatos[[#This Row],[IMC_raw]]/100000000000000</f>
        <v>23.343192325424699</v>
      </c>
      <c r="M197" s="2">
        <v>2334319232542470</v>
      </c>
      <c r="N1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7" s="13">
        <f t="shared" si="3"/>
        <v>196</v>
      </c>
      <c r="P197" s="2" t="str">
        <f>IF(TablaDatos[[#This Row],[Diabetes]]=0,"No","Si")</f>
        <v>No</v>
      </c>
      <c r="Q197">
        <v>0</v>
      </c>
      <c r="R197">
        <f>TablaDatos[[#This Row],[Aux2]]/10000000000000</f>
        <v>199.16875541373801</v>
      </c>
      <c r="S197" s="1">
        <v>1991687554137380</v>
      </c>
      <c r="T197" s="7">
        <f>TablaDatos[[#This Row],[Aux3]]/100000000000000</f>
        <v>233.896617720986</v>
      </c>
      <c r="U197" s="1">
        <v>2.33896617720986E+16</v>
      </c>
      <c r="V197">
        <v>138.80000000000001</v>
      </c>
      <c r="W197">
        <v>82.6</v>
      </c>
    </row>
    <row r="198" spans="1:23">
      <c r="A198">
        <v>2013</v>
      </c>
      <c r="B198">
        <v>65</v>
      </c>
      <c r="C198" t="s">
        <v>23</v>
      </c>
      <c r="D198" t="s">
        <v>72</v>
      </c>
      <c r="E198" t="s">
        <v>21</v>
      </c>
      <c r="F198" t="s">
        <v>19</v>
      </c>
      <c r="G198" t="s">
        <v>25</v>
      </c>
      <c r="H198" s="3">
        <v>12067.02</v>
      </c>
      <c r="I198" t="s">
        <v>19</v>
      </c>
      <c r="J198" t="s">
        <v>18</v>
      </c>
      <c r="K1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23.317631409572702</v>
      </c>
      <c r="L198" s="6">
        <f>TablaDatos[[#This Row],[IMC_raw]]/1000000000000000</f>
        <v>23.317631409572702</v>
      </c>
      <c r="M198" s="2">
        <v>2.33176314095727E+16</v>
      </c>
      <c r="N1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8" s="13">
        <f t="shared" si="3"/>
        <v>197</v>
      </c>
      <c r="P198" s="2" t="str">
        <f>IF(TablaDatos[[#This Row],[Diabetes]]=0,"No","Si")</f>
        <v>No</v>
      </c>
      <c r="Q198">
        <v>0</v>
      </c>
      <c r="R198">
        <f>TablaDatos[[#This Row],[Aux2]]/10000000000000</f>
        <v>2260.8568695373701</v>
      </c>
      <c r="S198" s="1">
        <v>2.26085686953737E+16</v>
      </c>
      <c r="T198" s="7">
        <f>TablaDatos[[#This Row],[Aux3]]/100000000000000</f>
        <v>226.224836230108</v>
      </c>
      <c r="U198" s="1">
        <v>2.26224836230108E+16</v>
      </c>
      <c r="V198">
        <v>149.19999999999999</v>
      </c>
      <c r="W198">
        <v>92.2</v>
      </c>
    </row>
    <row r="199" spans="1:23">
      <c r="A199">
        <v>2013</v>
      </c>
      <c r="B199">
        <v>57</v>
      </c>
      <c r="C199" t="s">
        <v>16</v>
      </c>
      <c r="D199" t="s">
        <v>42</v>
      </c>
      <c r="E199" t="s">
        <v>18</v>
      </c>
      <c r="F199" t="s">
        <v>19</v>
      </c>
      <c r="G199" t="s">
        <v>28</v>
      </c>
      <c r="H199" s="3">
        <v>27021.99</v>
      </c>
      <c r="I199" t="s">
        <v>19</v>
      </c>
      <c r="J199" t="s">
        <v>22</v>
      </c>
      <c r="K1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23.019007304145301</v>
      </c>
      <c r="L199" s="5">
        <f>TablaDatos[[#This Row],[IMC_raw]]/1000000000000000</f>
        <v>2.30190073041453</v>
      </c>
      <c r="M199" s="2">
        <v>2301900730414530</v>
      </c>
      <c r="N1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199" s="13">
        <f t="shared" si="3"/>
        <v>198</v>
      </c>
      <c r="P199" s="2" t="str">
        <f>IF(TablaDatos[[#This Row],[Diabetes]]=0,"No","Si")</f>
        <v>No</v>
      </c>
      <c r="Q199">
        <v>0</v>
      </c>
      <c r="R199">
        <f>TablaDatos[[#This Row],[Aux2]]/10000000000000</f>
        <v>1979.7742385302499</v>
      </c>
      <c r="S199" s="1">
        <v>1.97977423853025E+16</v>
      </c>
      <c r="T199" s="7">
        <f>TablaDatos[[#This Row],[Aux3]]/100000000000000</f>
        <v>24.114065779945001</v>
      </c>
      <c r="U199" s="1">
        <v>2411406577994500</v>
      </c>
      <c r="V199">
        <v>142.9</v>
      </c>
      <c r="W199">
        <v>86.7</v>
      </c>
    </row>
    <row r="200" spans="1:23">
      <c r="A200">
        <v>2013</v>
      </c>
      <c r="B200">
        <v>43</v>
      </c>
      <c r="C200" t="s">
        <v>16</v>
      </c>
      <c r="D200" t="s">
        <v>37</v>
      </c>
      <c r="E200" t="s">
        <v>18</v>
      </c>
      <c r="F200" t="s">
        <v>19</v>
      </c>
      <c r="G200" t="s">
        <v>39</v>
      </c>
      <c r="H200" s="3">
        <v>7482.83</v>
      </c>
      <c r="I200" t="s">
        <v>19</v>
      </c>
      <c r="J200" t="s">
        <v>22</v>
      </c>
      <c r="K2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22.9430805340352</v>
      </c>
      <c r="L200" s="6">
        <f>TablaDatos[[#This Row],[IMC_raw]]/1000000000000000</f>
        <v>22.9430805340352</v>
      </c>
      <c r="M200" s="2">
        <v>2.29430805340352E+16</v>
      </c>
      <c r="N2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0" s="13">
        <f t="shared" si="3"/>
        <v>199</v>
      </c>
      <c r="P200" s="2" t="str">
        <f>IF(TablaDatos[[#This Row],[Diabetes]]=0,"No","Si")</f>
        <v>No</v>
      </c>
      <c r="Q200">
        <v>0</v>
      </c>
      <c r="R200">
        <f>TablaDatos[[#This Row],[Aux2]]/10000000000000</f>
        <v>1970.9789683005699</v>
      </c>
      <c r="S200" s="1">
        <v>1.97097896830057E+16</v>
      </c>
      <c r="T200" s="7">
        <f>TablaDatos[[#This Row],[Aux3]]/100000000000000</f>
        <v>201.51556581349101</v>
      </c>
      <c r="U200" s="1">
        <v>2.01515565813491E+16</v>
      </c>
      <c r="V200">
        <v>140.80000000000001</v>
      </c>
      <c r="W200">
        <v>91.9</v>
      </c>
    </row>
    <row r="201" spans="1:23">
      <c r="A201">
        <v>2013</v>
      </c>
      <c r="B201">
        <v>60</v>
      </c>
      <c r="C201" t="s">
        <v>16</v>
      </c>
      <c r="D201" t="s">
        <v>36</v>
      </c>
      <c r="E201" t="s">
        <v>18</v>
      </c>
      <c r="F201" t="s">
        <v>24</v>
      </c>
      <c r="G201" t="s">
        <v>28</v>
      </c>
      <c r="H201" s="3">
        <v>19792.900000000001</v>
      </c>
      <c r="I201" t="s">
        <v>21</v>
      </c>
      <c r="J201" t="s">
        <v>22</v>
      </c>
      <c r="K2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22.858153611958901</v>
      </c>
      <c r="L201" s="5">
        <f>TablaDatos[[#This Row],[IMC_raw]]/1000000000000000</f>
        <v>22.858153611958901</v>
      </c>
      <c r="M201" s="2">
        <v>2.28581536119589E+16</v>
      </c>
      <c r="N2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1" s="13">
        <f t="shared" si="3"/>
        <v>200</v>
      </c>
      <c r="P201" s="2" t="str">
        <f>IF(TablaDatos[[#This Row],[Diabetes]]=0,"No","Si")</f>
        <v>No</v>
      </c>
      <c r="Q201">
        <v>0</v>
      </c>
      <c r="R201">
        <f>TablaDatos[[#This Row],[Aux2]]/10000000000000</f>
        <v>1777.74446294771</v>
      </c>
      <c r="S201" s="1">
        <v>1.77774446294771E+16</v>
      </c>
      <c r="T201" s="7">
        <f>TablaDatos[[#This Row],[Aux3]]/100000000000000</f>
        <v>208.5064122057</v>
      </c>
      <c r="U201" s="1">
        <v>2.085064122057E+16</v>
      </c>
      <c r="V201">
        <v>155.5</v>
      </c>
      <c r="W201">
        <v>90.3</v>
      </c>
    </row>
    <row r="202" spans="1:23">
      <c r="A202">
        <v>2013</v>
      </c>
      <c r="B202">
        <v>56</v>
      </c>
      <c r="C202" t="s">
        <v>23</v>
      </c>
      <c r="D202" t="s">
        <v>29</v>
      </c>
      <c r="E202" t="s">
        <v>18</v>
      </c>
      <c r="F202" t="s">
        <v>24</v>
      </c>
      <c r="G202" t="s">
        <v>28</v>
      </c>
      <c r="H202" s="3">
        <v>13364.87</v>
      </c>
      <c r="I202" t="s">
        <v>19</v>
      </c>
      <c r="J202" t="s">
        <v>22</v>
      </c>
      <c r="K2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22.8487524364369</v>
      </c>
      <c r="L202" s="6">
        <f>TablaDatos[[#This Row],[IMC_raw]]/1000000000000000</f>
        <v>22.8487524364369</v>
      </c>
      <c r="M202" s="2">
        <v>2.28487524364369E+16</v>
      </c>
      <c r="N2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2" s="13">
        <f t="shared" si="3"/>
        <v>201</v>
      </c>
      <c r="P202" s="2" t="str">
        <f>IF(TablaDatos[[#This Row],[Diabetes]]=0,"No","Si")</f>
        <v>No</v>
      </c>
      <c r="Q202">
        <v>0</v>
      </c>
      <c r="R202">
        <f>TablaDatos[[#This Row],[Aux2]]/10000000000000</f>
        <v>203.71753781279</v>
      </c>
      <c r="S202" s="1">
        <v>2037175378127900</v>
      </c>
      <c r="T202" s="7">
        <f>TablaDatos[[#This Row],[Aux3]]/100000000000000</f>
        <v>227.12266925722801</v>
      </c>
      <c r="U202" s="1">
        <v>2.27122669257228E+16</v>
      </c>
      <c r="V202">
        <v>143.6</v>
      </c>
      <c r="W202">
        <v>89.3</v>
      </c>
    </row>
    <row r="203" spans="1:23">
      <c r="A203">
        <v>2013</v>
      </c>
      <c r="B203">
        <v>74</v>
      </c>
      <c r="C203" t="s">
        <v>23</v>
      </c>
      <c r="D203" t="s">
        <v>30</v>
      </c>
      <c r="E203" t="s">
        <v>18</v>
      </c>
      <c r="F203" t="s">
        <v>24</v>
      </c>
      <c r="G203" t="s">
        <v>25</v>
      </c>
      <c r="H203" s="3">
        <v>11594.96</v>
      </c>
      <c r="I203" t="s">
        <v>19</v>
      </c>
      <c r="J203" t="s">
        <v>22</v>
      </c>
      <c r="K2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22.794363039437901</v>
      </c>
      <c r="L203" s="5">
        <f>TablaDatos[[#This Row],[IMC_raw]]/1000000000000000</f>
        <v>0.22794363039437901</v>
      </c>
      <c r="M203" s="2">
        <v>227943630394379</v>
      </c>
      <c r="N2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3" s="13">
        <f t="shared" si="3"/>
        <v>202</v>
      </c>
      <c r="P203" s="2" t="str">
        <f>IF(TablaDatos[[#This Row],[Diabetes]]=0,"No","Si")</f>
        <v>No</v>
      </c>
      <c r="Q203">
        <v>0</v>
      </c>
      <c r="R203">
        <f>TablaDatos[[#This Row],[Aux2]]/10000000000000</f>
        <v>2087.4792137817899</v>
      </c>
      <c r="S203" s="1">
        <v>2.08747921378179E+16</v>
      </c>
      <c r="T203" s="7">
        <f>TablaDatos[[#This Row],[Aux3]]/100000000000000</f>
        <v>226.831940239874</v>
      </c>
      <c r="U203" s="1">
        <v>2.26831940239874E+16</v>
      </c>
      <c r="V203">
        <v>165.3</v>
      </c>
      <c r="W203">
        <v>96.7</v>
      </c>
    </row>
    <row r="204" spans="1:23">
      <c r="A204">
        <v>2013</v>
      </c>
      <c r="B204">
        <v>54</v>
      </c>
      <c r="C204" t="s">
        <v>23</v>
      </c>
      <c r="D204" t="s">
        <v>73</v>
      </c>
      <c r="E204" t="s">
        <v>19</v>
      </c>
      <c r="F204" t="s">
        <v>24</v>
      </c>
      <c r="G204" t="s">
        <v>20</v>
      </c>
      <c r="H204" s="3">
        <v>28051.94</v>
      </c>
      <c r="I204" t="s">
        <v>19</v>
      </c>
      <c r="J204" t="s">
        <v>22</v>
      </c>
      <c r="K2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22.507028805076601</v>
      </c>
      <c r="L204" s="5">
        <f>TablaDatos[[#This Row],[IMC_raw]]/1000000000000000</f>
        <v>2.2507028805076601</v>
      </c>
      <c r="M204" s="2">
        <v>2250702880507660</v>
      </c>
      <c r="N2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4" s="13">
        <f t="shared" si="3"/>
        <v>203</v>
      </c>
      <c r="P204" s="2" t="str">
        <f>IF(TablaDatos[[#This Row],[Diabetes]]=0,"No","Si")</f>
        <v>No</v>
      </c>
      <c r="Q204">
        <v>0</v>
      </c>
      <c r="R204">
        <f>TablaDatos[[#This Row],[Aux2]]/10000000000000</f>
        <v>2077.28433436657</v>
      </c>
      <c r="S204" s="1">
        <v>2.07728433436657E+16</v>
      </c>
      <c r="T204" s="7">
        <f>TablaDatos[[#This Row],[Aux3]]/100000000000000</f>
        <v>243.614417119015</v>
      </c>
      <c r="U204" s="1">
        <v>2.43614417119015E+16</v>
      </c>
      <c r="V204">
        <v>143.6</v>
      </c>
      <c r="W204">
        <v>85.5</v>
      </c>
    </row>
    <row r="205" spans="1:23">
      <c r="A205">
        <v>2013</v>
      </c>
      <c r="B205">
        <v>51</v>
      </c>
      <c r="C205" t="s">
        <v>16</v>
      </c>
      <c r="D205" t="s">
        <v>32</v>
      </c>
      <c r="E205" t="s">
        <v>18</v>
      </c>
      <c r="F205" t="s">
        <v>40</v>
      </c>
      <c r="G205" t="s">
        <v>20</v>
      </c>
      <c r="H205" s="3">
        <v>41483.769999999997</v>
      </c>
      <c r="I205" t="s">
        <v>21</v>
      </c>
      <c r="J205" t="s">
        <v>21</v>
      </c>
      <c r="K2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22.368816239261601</v>
      </c>
      <c r="L205" s="5">
        <f>TablaDatos[[#This Row],[IMC_raw]]/100000000000000</f>
        <v>22.368816239261601</v>
      </c>
      <c r="M205" s="2">
        <v>2236881623926160</v>
      </c>
      <c r="N2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5" s="13">
        <f t="shared" si="3"/>
        <v>204</v>
      </c>
      <c r="P205" s="2" t="str">
        <f>IF(TablaDatos[[#This Row],[Diabetes]]=0,"No","Si")</f>
        <v>No</v>
      </c>
      <c r="Q205">
        <v>0</v>
      </c>
      <c r="R205">
        <f>TablaDatos[[#This Row],[Aux2]]/10000000000000</f>
        <v>1721.98657424915</v>
      </c>
      <c r="S205" s="1">
        <v>1.72198657424915E+16</v>
      </c>
      <c r="T205" s="7">
        <f>TablaDatos[[#This Row],[Aux3]]/100000000000000</f>
        <v>203.052355100109</v>
      </c>
      <c r="U205" s="1">
        <v>2.03052355100109E+16</v>
      </c>
      <c r="V205">
        <v>133</v>
      </c>
      <c r="W205">
        <v>87.5</v>
      </c>
    </row>
    <row r="206" spans="1:23">
      <c r="A206">
        <v>2013</v>
      </c>
      <c r="B206">
        <v>55</v>
      </c>
      <c r="C206" t="s">
        <v>23</v>
      </c>
      <c r="D206" t="s">
        <v>17</v>
      </c>
      <c r="E206" t="s">
        <v>19</v>
      </c>
      <c r="F206" t="s">
        <v>19</v>
      </c>
      <c r="G206" t="s">
        <v>28</v>
      </c>
      <c r="H206" s="3">
        <v>36700.43</v>
      </c>
      <c r="I206" t="s">
        <v>21</v>
      </c>
      <c r="J206" t="s">
        <v>21</v>
      </c>
      <c r="K2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22.033338040245301</v>
      </c>
      <c r="L206" s="6">
        <f>TablaDatos[[#This Row],[IMC_raw]]/1000000000000000</f>
        <v>22.033338040245301</v>
      </c>
      <c r="M206" s="2">
        <v>2.20333380402453E+16</v>
      </c>
      <c r="N2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6" s="13">
        <f t="shared" si="3"/>
        <v>205</v>
      </c>
      <c r="P206" s="2" t="str">
        <f>IF(TablaDatos[[#This Row],[Diabetes]]=0,"No","Si")</f>
        <v>No</v>
      </c>
      <c r="Q206">
        <v>0</v>
      </c>
      <c r="R206">
        <f>TablaDatos[[#This Row],[Aux2]]/10000000000000</f>
        <v>2323.1850597982502</v>
      </c>
      <c r="S206" s="1">
        <v>2.32318505979825E+16</v>
      </c>
      <c r="T206" s="7">
        <f>TablaDatos[[#This Row],[Aux3]]/100000000000000</f>
        <v>27.6231143828944</v>
      </c>
      <c r="U206" s="1">
        <v>2762311438289440</v>
      </c>
      <c r="V206">
        <v>149</v>
      </c>
      <c r="W206">
        <v>97.3</v>
      </c>
    </row>
    <row r="207" spans="1:23">
      <c r="A207">
        <v>2013</v>
      </c>
      <c r="B207">
        <v>64</v>
      </c>
      <c r="C207" t="s">
        <v>23</v>
      </c>
      <c r="D207" t="s">
        <v>72</v>
      </c>
      <c r="E207" t="s">
        <v>18</v>
      </c>
      <c r="F207" t="s">
        <v>24</v>
      </c>
      <c r="G207" t="s">
        <v>28</v>
      </c>
      <c r="H207" s="3">
        <v>13376.53</v>
      </c>
      <c r="I207" t="s">
        <v>19</v>
      </c>
      <c r="J207" t="s">
        <v>22</v>
      </c>
      <c r="K2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21.6899359442742</v>
      </c>
      <c r="L207" s="5">
        <f>TablaDatos[[#This Row],[IMC_raw]]/1000000000000000</f>
        <v>21.6899359442742</v>
      </c>
      <c r="M207" s="2">
        <v>2.16899359442742E+16</v>
      </c>
      <c r="N2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7" s="13">
        <f t="shared" si="3"/>
        <v>206</v>
      </c>
      <c r="P207" s="2" t="str">
        <f>IF(TablaDatos[[#This Row],[Diabetes]]=0,"No","Si")</f>
        <v>No</v>
      </c>
      <c r="Q207">
        <v>0</v>
      </c>
      <c r="R207">
        <f>TablaDatos[[#This Row],[Aux2]]/10000000000000</f>
        <v>2204.0690082391902</v>
      </c>
      <c r="S207" s="1">
        <v>2.20406900823919E+16</v>
      </c>
      <c r="T207" s="7">
        <f>TablaDatos[[#This Row],[Aux3]]/100000000000000</f>
        <v>241.82497605024</v>
      </c>
      <c r="U207" s="1">
        <v>2.4182497605024E+16</v>
      </c>
      <c r="V207">
        <v>151.9</v>
      </c>
      <c r="W207">
        <v>90.5</v>
      </c>
    </row>
    <row r="208" spans="1:23">
      <c r="A208">
        <v>2013</v>
      </c>
      <c r="B208">
        <v>61</v>
      </c>
      <c r="C208" t="s">
        <v>23</v>
      </c>
      <c r="D208" t="s">
        <v>36</v>
      </c>
      <c r="E208" t="s">
        <v>18</v>
      </c>
      <c r="F208" t="s">
        <v>24</v>
      </c>
      <c r="G208" t="s">
        <v>28</v>
      </c>
      <c r="H208" s="3">
        <v>9977.57</v>
      </c>
      <c r="I208" t="s">
        <v>19</v>
      </c>
      <c r="J208" t="s">
        <v>22</v>
      </c>
      <c r="K2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21.522734334944399</v>
      </c>
      <c r="L208" s="6">
        <f>TablaDatos[[#This Row],[IMC_raw]]/1000000000000000</f>
        <v>2.15227343349444</v>
      </c>
      <c r="M208" s="2">
        <v>2152273433494440</v>
      </c>
      <c r="N2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8" s="13">
        <f t="shared" si="3"/>
        <v>207</v>
      </c>
      <c r="P208" s="2" t="str">
        <f>IF(TablaDatos[[#This Row],[Diabetes]]=0,"No","Si")</f>
        <v>Si</v>
      </c>
      <c r="Q208">
        <v>1</v>
      </c>
      <c r="R208">
        <f>TablaDatos[[#This Row],[Aux2]]/10000000000000</f>
        <v>2277.2987809425999</v>
      </c>
      <c r="S208" s="1">
        <v>2.2772987809426E+16</v>
      </c>
      <c r="T208" s="7">
        <f>TablaDatos[[#This Row],[Aux3]]/100000000000000</f>
        <v>271.118966917146</v>
      </c>
      <c r="U208" s="1">
        <v>2.71118966917146E+16</v>
      </c>
      <c r="V208">
        <v>155.5</v>
      </c>
      <c r="W208">
        <v>91.6</v>
      </c>
    </row>
    <row r="209" spans="1:23">
      <c r="A209">
        <v>2013</v>
      </c>
      <c r="B209">
        <v>66</v>
      </c>
      <c r="C209" t="s">
        <v>23</v>
      </c>
      <c r="D209" t="s">
        <v>17</v>
      </c>
      <c r="E209" t="s">
        <v>18</v>
      </c>
      <c r="F209" t="s">
        <v>24</v>
      </c>
      <c r="G209" t="s">
        <v>25</v>
      </c>
      <c r="H209" s="3">
        <v>21693.89</v>
      </c>
      <c r="I209" t="s">
        <v>19</v>
      </c>
      <c r="J209" t="s">
        <v>22</v>
      </c>
      <c r="K2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21.307638556937398</v>
      </c>
      <c r="L209" s="6">
        <f>TablaDatos[[#This Row],[IMC_raw]]/1000000000000000</f>
        <v>21.307638556937398</v>
      </c>
      <c r="M209" s="2">
        <v>2.13076385569374E+16</v>
      </c>
      <c r="N2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09" s="13">
        <f t="shared" si="3"/>
        <v>208</v>
      </c>
      <c r="P209" s="2" t="str">
        <f>IF(TablaDatos[[#This Row],[Diabetes]]=0,"No","Si")</f>
        <v>No</v>
      </c>
      <c r="Q209">
        <v>0</v>
      </c>
      <c r="R209">
        <f>TablaDatos[[#This Row],[Aux2]]/10000000000000</f>
        <v>214.19824956773101</v>
      </c>
      <c r="S209" s="1">
        <v>2141982495677310</v>
      </c>
      <c r="T209" s="7">
        <f>TablaDatos[[#This Row],[Aux3]]/100000000000000</f>
        <v>246.74916777325899</v>
      </c>
      <c r="U209" s="1">
        <v>2.46749167773259E+16</v>
      </c>
      <c r="V209">
        <v>151.80000000000001</v>
      </c>
      <c r="W209">
        <v>87.2</v>
      </c>
    </row>
    <row r="210" spans="1:23">
      <c r="A210">
        <v>2013</v>
      </c>
      <c r="B210">
        <v>52</v>
      </c>
      <c r="C210" t="s">
        <v>16</v>
      </c>
      <c r="D210" t="s">
        <v>26</v>
      </c>
      <c r="E210" t="s">
        <v>18</v>
      </c>
      <c r="F210" t="s">
        <v>35</v>
      </c>
      <c r="G210" t="s">
        <v>20</v>
      </c>
      <c r="H210" s="3">
        <v>37301.480000000003</v>
      </c>
      <c r="I210" t="s">
        <v>19</v>
      </c>
      <c r="J210" t="s">
        <v>18</v>
      </c>
      <c r="K2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20.984735616503201</v>
      </c>
      <c r="L210" s="5">
        <f>TablaDatos[[#This Row],[IMC_raw]]/1000000000000000</f>
        <v>20.984735616503201</v>
      </c>
      <c r="M210" s="2">
        <v>2.09847356165032E+16</v>
      </c>
      <c r="N2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0" s="13">
        <f t="shared" si="3"/>
        <v>209</v>
      </c>
      <c r="P210" s="2" t="str">
        <f>IF(TablaDatos[[#This Row],[Diabetes]]=0,"No","Si")</f>
        <v>No</v>
      </c>
      <c r="Q210">
        <v>0</v>
      </c>
      <c r="R210">
        <f>TablaDatos[[#This Row],[Aux2]]/10000000000000</f>
        <v>2071.6531412637701</v>
      </c>
      <c r="S210" s="1">
        <v>2.07165314126377E+16</v>
      </c>
      <c r="T210" s="7">
        <f>TablaDatos[[#This Row],[Aux3]]/100000000000000</f>
        <v>24.562046998672201</v>
      </c>
      <c r="U210" s="1">
        <v>2456204699867220</v>
      </c>
      <c r="V210">
        <v>142.69999999999999</v>
      </c>
      <c r="W210">
        <v>85.9</v>
      </c>
    </row>
    <row r="211" spans="1:23">
      <c r="A211">
        <v>2013</v>
      </c>
      <c r="B211">
        <v>56</v>
      </c>
      <c r="C211" t="s">
        <v>23</v>
      </c>
      <c r="D211" t="s">
        <v>17</v>
      </c>
      <c r="E211" t="s">
        <v>19</v>
      </c>
      <c r="F211" t="s">
        <v>35</v>
      </c>
      <c r="G211" t="s">
        <v>28</v>
      </c>
      <c r="H211" s="3">
        <v>27361.47</v>
      </c>
      <c r="I211" t="s">
        <v>19</v>
      </c>
      <c r="J211" t="s">
        <v>22</v>
      </c>
      <c r="K2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20.034441826820203</v>
      </c>
      <c r="L211" s="5">
        <f>TablaDatos[[#This Row],[IMC_raw]]/1000000000000000</f>
        <v>2.0034441826820202</v>
      </c>
      <c r="M211" s="2">
        <v>2003444182682020</v>
      </c>
      <c r="N2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1" s="13">
        <f t="shared" si="3"/>
        <v>210</v>
      </c>
      <c r="P211" s="2" t="str">
        <f>IF(TablaDatos[[#This Row],[Diabetes]]=0,"No","Si")</f>
        <v>No</v>
      </c>
      <c r="Q211">
        <v>0</v>
      </c>
      <c r="R211">
        <f>TablaDatos[[#This Row],[Aux2]]/10000000000000</f>
        <v>203.256948543036</v>
      </c>
      <c r="S211" s="1">
        <v>2032569485430360</v>
      </c>
      <c r="T211" s="7">
        <f>TablaDatos[[#This Row],[Aux3]]/100000000000000</f>
        <v>207.1349686531</v>
      </c>
      <c r="U211" s="1">
        <v>2.071349686531E+16</v>
      </c>
      <c r="V211">
        <v>148.30000000000001</v>
      </c>
      <c r="W211">
        <v>89</v>
      </c>
    </row>
    <row r="212" spans="1:23">
      <c r="A212">
        <v>2013</v>
      </c>
      <c r="B212">
        <v>56</v>
      </c>
      <c r="C212" t="s">
        <v>16</v>
      </c>
      <c r="D212" t="s">
        <v>17</v>
      </c>
      <c r="E212" t="s">
        <v>18</v>
      </c>
      <c r="F212" t="s">
        <v>35</v>
      </c>
      <c r="G212" t="s">
        <v>28</v>
      </c>
      <c r="H212" s="3">
        <v>31762.73</v>
      </c>
      <c r="I212" t="s">
        <v>19</v>
      </c>
      <c r="J212" t="s">
        <v>18</v>
      </c>
      <c r="K2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19.751633433929999</v>
      </c>
      <c r="L212" s="5">
        <f>TablaDatos[[#This Row],[IMC_raw]]/1000000000000000</f>
        <v>19.751633433929999</v>
      </c>
      <c r="M212" s="2">
        <v>1.975163343393E+16</v>
      </c>
      <c r="N2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2" s="13">
        <f t="shared" si="3"/>
        <v>211</v>
      </c>
      <c r="P212" s="2" t="str">
        <f>IF(TablaDatos[[#This Row],[Diabetes]]=0,"No","Si")</f>
        <v>No</v>
      </c>
      <c r="Q212">
        <v>0</v>
      </c>
      <c r="R212">
        <f>TablaDatos[[#This Row],[Aux2]]/10000000000000</f>
        <v>1976.2010884158301</v>
      </c>
      <c r="S212" s="1">
        <v>1.97620108841583E+16</v>
      </c>
      <c r="T212" s="7">
        <f>TablaDatos[[#This Row],[Aux3]]/100000000000000</f>
        <v>200.34877759892299</v>
      </c>
      <c r="U212" s="1">
        <v>2.00348777598923E+16</v>
      </c>
      <c r="V212">
        <v>153.30000000000001</v>
      </c>
      <c r="W212">
        <v>89.6</v>
      </c>
    </row>
    <row r="213" spans="1:23">
      <c r="A213">
        <v>2013</v>
      </c>
      <c r="B213">
        <v>50</v>
      </c>
      <c r="C213" t="s">
        <v>16</v>
      </c>
      <c r="D213" t="s">
        <v>17</v>
      </c>
      <c r="E213" t="s">
        <v>18</v>
      </c>
      <c r="F213" t="s">
        <v>19</v>
      </c>
      <c r="G213" t="s">
        <v>20</v>
      </c>
      <c r="H213" s="3">
        <v>20694.73</v>
      </c>
      <c r="I213" t="s">
        <v>19</v>
      </c>
      <c r="J213" t="s">
        <v>18</v>
      </c>
      <c r="K2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18.596825814250501</v>
      </c>
      <c r="L213" s="5">
        <f>TablaDatos[[#This Row],[IMC_raw]]/1000000000000000</f>
        <v>18.596825814250501</v>
      </c>
      <c r="M213" s="2">
        <v>1.85968258142505E+16</v>
      </c>
      <c r="N2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3" s="13">
        <f t="shared" si="3"/>
        <v>212</v>
      </c>
      <c r="P213" s="2" t="str">
        <f>IF(TablaDatos[[#This Row],[Diabetes]]=0,"No","Si")</f>
        <v>No</v>
      </c>
      <c r="Q213">
        <v>0</v>
      </c>
      <c r="R213">
        <f>TablaDatos[[#This Row],[Aux2]]/10000000000000</f>
        <v>199.03335529561301</v>
      </c>
      <c r="S213" s="1">
        <v>1990333552956130</v>
      </c>
      <c r="T213" s="7">
        <f>TablaDatos[[#This Row],[Aux3]]/100000000000000</f>
        <v>247.580210591351</v>
      </c>
      <c r="U213" s="1">
        <v>2.47580210591351E+16</v>
      </c>
      <c r="V213">
        <v>138</v>
      </c>
      <c r="W213">
        <v>83</v>
      </c>
    </row>
    <row r="214" spans="1:23">
      <c r="A214">
        <v>2014</v>
      </c>
      <c r="B214">
        <v>65</v>
      </c>
      <c r="C214" t="s">
        <v>16</v>
      </c>
      <c r="D214" t="s">
        <v>33</v>
      </c>
      <c r="E214" t="s">
        <v>21</v>
      </c>
      <c r="F214" t="s">
        <v>24</v>
      </c>
      <c r="G214" t="s">
        <v>25</v>
      </c>
      <c r="H214" s="3">
        <v>18090.07</v>
      </c>
      <c r="I214" t="s">
        <v>19</v>
      </c>
      <c r="J214" t="s">
        <v>22</v>
      </c>
      <c r="K2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24.853956904276902</v>
      </c>
      <c r="L214" s="6">
        <f>TablaDatos[[#This Row],[IMC_raw]]/1000000000000000</f>
        <v>2.4853956904276902</v>
      </c>
      <c r="M214" s="2">
        <v>2485395690427690</v>
      </c>
      <c r="N2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4" s="13">
        <f t="shared" si="3"/>
        <v>213</v>
      </c>
      <c r="P214" s="2" t="str">
        <f>IF(TablaDatos[[#This Row],[Diabetes]]=0,"No","Si")</f>
        <v>No</v>
      </c>
      <c r="Q214">
        <v>0</v>
      </c>
      <c r="R214">
        <f>TablaDatos[[#This Row],[Aux2]]/10000000000000</f>
        <v>2022.63917609963</v>
      </c>
      <c r="S214" s="1">
        <v>2.02263917609963E+16</v>
      </c>
      <c r="T214" s="7">
        <f>TablaDatos[[#This Row],[Aux3]]/100000000000000</f>
        <v>22.5855338901194</v>
      </c>
      <c r="U214" s="1">
        <v>2258553389011940</v>
      </c>
      <c r="V214">
        <v>158.1</v>
      </c>
      <c r="W214">
        <v>96.4</v>
      </c>
    </row>
    <row r="215" spans="1:23">
      <c r="A215">
        <v>2014</v>
      </c>
      <c r="B215">
        <v>60</v>
      </c>
      <c r="C215" t="s">
        <v>23</v>
      </c>
      <c r="D215" t="s">
        <v>17</v>
      </c>
      <c r="E215" t="s">
        <v>18</v>
      </c>
      <c r="F215" t="s">
        <v>19</v>
      </c>
      <c r="G215" t="s">
        <v>28</v>
      </c>
      <c r="H215" s="3">
        <v>21857.64</v>
      </c>
      <c r="I215" t="s">
        <v>21</v>
      </c>
      <c r="J215" t="s">
        <v>22</v>
      </c>
      <c r="K2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24.8153697843501</v>
      </c>
      <c r="L215" s="6">
        <f>TablaDatos[[#This Row],[IMC_raw]]/1000000000000000</f>
        <v>24.8153697843501</v>
      </c>
      <c r="M215" s="2">
        <v>2.48153697843501E+16</v>
      </c>
      <c r="N2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5" s="13">
        <f t="shared" si="3"/>
        <v>214</v>
      </c>
      <c r="P215" s="2" t="str">
        <f>IF(TablaDatos[[#This Row],[Diabetes]]=0,"No","Si")</f>
        <v>No</v>
      </c>
      <c r="Q215">
        <v>0</v>
      </c>
      <c r="R215">
        <f>TablaDatos[[#This Row],[Aux2]]/10000000000000</f>
        <v>2204.5854588450002</v>
      </c>
      <c r="S215" s="1">
        <v>2.204585458845E+16</v>
      </c>
      <c r="T215" s="7">
        <f>TablaDatos[[#This Row],[Aux3]]/100000000000000</f>
        <v>207.11366544667101</v>
      </c>
      <c r="U215" s="1">
        <v>2.07113665446671E+16</v>
      </c>
      <c r="V215">
        <v>146.9</v>
      </c>
      <c r="W215">
        <v>88.7</v>
      </c>
    </row>
    <row r="216" spans="1:23">
      <c r="A216">
        <v>2014</v>
      </c>
      <c r="B216">
        <v>47</v>
      </c>
      <c r="C216" t="s">
        <v>16</v>
      </c>
      <c r="D216" t="s">
        <v>32</v>
      </c>
      <c r="E216" t="s">
        <v>18</v>
      </c>
      <c r="F216" t="s">
        <v>19</v>
      </c>
      <c r="G216" t="s">
        <v>20</v>
      </c>
      <c r="H216" s="3">
        <v>19562.38</v>
      </c>
      <c r="I216" t="s">
        <v>21</v>
      </c>
      <c r="J216" t="s">
        <v>18</v>
      </c>
      <c r="K2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24.792981241576602</v>
      </c>
      <c r="L216" s="6">
        <f>TablaDatos[[#This Row],[IMC_raw]]/1000000000000000</f>
        <v>2.4792981241576602</v>
      </c>
      <c r="M216" s="2">
        <v>2479298124157660</v>
      </c>
      <c r="N2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6" s="13">
        <f t="shared" si="3"/>
        <v>215</v>
      </c>
      <c r="P216" s="2" t="str">
        <f>IF(TablaDatos[[#This Row],[Diabetes]]=0,"No","Si")</f>
        <v>No</v>
      </c>
      <c r="Q216">
        <v>0</v>
      </c>
      <c r="R216">
        <f>TablaDatos[[#This Row],[Aux2]]/10000000000000</f>
        <v>2075.8535762151901</v>
      </c>
      <c r="S216" s="1">
        <v>2.07585357621519E+16</v>
      </c>
      <c r="T216" s="7">
        <f>TablaDatos[[#This Row],[Aux3]]/100000000000000</f>
        <v>254.20897652458399</v>
      </c>
      <c r="U216" s="1">
        <v>2.54208976524584E+16</v>
      </c>
      <c r="V216">
        <v>140.5</v>
      </c>
      <c r="W216">
        <v>90.4</v>
      </c>
    </row>
    <row r="217" spans="1:23">
      <c r="A217">
        <v>2014</v>
      </c>
      <c r="B217">
        <v>64</v>
      </c>
      <c r="C217" t="s">
        <v>16</v>
      </c>
      <c r="D217" t="s">
        <v>38</v>
      </c>
      <c r="E217" t="s">
        <v>18</v>
      </c>
      <c r="F217" t="s">
        <v>35</v>
      </c>
      <c r="G217" t="s">
        <v>28</v>
      </c>
      <c r="H217" s="3">
        <v>31150.87</v>
      </c>
      <c r="I217" t="s">
        <v>19</v>
      </c>
      <c r="J217" t="s">
        <v>22</v>
      </c>
      <c r="K2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24.741591444176098</v>
      </c>
      <c r="L217" s="6">
        <f>TablaDatos[[#This Row],[IMC_raw]]/1000000000000000</f>
        <v>24.741591444176098</v>
      </c>
      <c r="M217" s="2">
        <v>2.47415914441761E+16</v>
      </c>
      <c r="N2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7" s="13">
        <f t="shared" si="3"/>
        <v>216</v>
      </c>
      <c r="P217" s="2" t="str">
        <f>IF(TablaDatos[[#This Row],[Diabetes]]=0,"No","Si")</f>
        <v>No</v>
      </c>
      <c r="Q217">
        <v>0</v>
      </c>
      <c r="R217">
        <f>TablaDatos[[#This Row],[Aux2]]/10000000000000</f>
        <v>1869.4773403158999</v>
      </c>
      <c r="S217" s="1">
        <v>1.8694773403159E+16</v>
      </c>
      <c r="T217" s="7">
        <f>TablaDatos[[#This Row],[Aux3]]/100000000000000</f>
        <v>195.20393404820899</v>
      </c>
      <c r="U217" s="1">
        <v>1.95203934048209E+16</v>
      </c>
      <c r="V217">
        <v>158.4</v>
      </c>
      <c r="W217">
        <v>94.9</v>
      </c>
    </row>
    <row r="218" spans="1:23">
      <c r="A218">
        <v>2014</v>
      </c>
      <c r="B218">
        <v>56</v>
      </c>
      <c r="C218" t="s">
        <v>16</v>
      </c>
      <c r="D218" t="s">
        <v>72</v>
      </c>
      <c r="E218" t="s">
        <v>18</v>
      </c>
      <c r="F218" t="s">
        <v>40</v>
      </c>
      <c r="G218" t="s">
        <v>28</v>
      </c>
      <c r="H218" s="3">
        <v>20241.759999999998</v>
      </c>
      <c r="I218" t="s">
        <v>19</v>
      </c>
      <c r="J218" t="s">
        <v>18</v>
      </c>
      <c r="K2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24.625320905331002</v>
      </c>
      <c r="L218" s="5">
        <f>TablaDatos[[#This Row],[IMC_raw]]/1000000000000000</f>
        <v>24.625320905331002</v>
      </c>
      <c r="M218" s="2">
        <v>2.4625320905331E+16</v>
      </c>
      <c r="N2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8" s="13">
        <f t="shared" si="3"/>
        <v>217</v>
      </c>
      <c r="P218" s="2" t="str">
        <f>IF(TablaDatos[[#This Row],[Diabetes]]=0,"No","Si")</f>
        <v>No</v>
      </c>
      <c r="Q218">
        <v>0</v>
      </c>
      <c r="R218">
        <f>TablaDatos[[#This Row],[Aux2]]/10000000000000</f>
        <v>1788.90334233781</v>
      </c>
      <c r="S218" s="1">
        <v>1.78890334233781E+16</v>
      </c>
      <c r="T218" s="7">
        <f>TablaDatos[[#This Row],[Aux3]]/100000000000000</f>
        <v>206.20572680562799</v>
      </c>
      <c r="U218" s="1">
        <v>2.06205726805628E+16</v>
      </c>
      <c r="V218">
        <v>151.80000000000001</v>
      </c>
      <c r="W218">
        <v>95.5</v>
      </c>
    </row>
    <row r="219" spans="1:23">
      <c r="A219">
        <v>2014</v>
      </c>
      <c r="B219">
        <v>59</v>
      </c>
      <c r="C219" t="s">
        <v>23</v>
      </c>
      <c r="D219" t="s">
        <v>73</v>
      </c>
      <c r="E219" t="s">
        <v>18</v>
      </c>
      <c r="F219" t="s">
        <v>40</v>
      </c>
      <c r="G219" t="s">
        <v>28</v>
      </c>
      <c r="H219" s="3">
        <v>33950.769999999997</v>
      </c>
      <c r="I219" t="s">
        <v>19</v>
      </c>
      <c r="J219" t="s">
        <v>18</v>
      </c>
      <c r="K2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24.580764003160802</v>
      </c>
      <c r="L219" s="5">
        <f>TablaDatos[[#This Row],[IMC_raw]]/1000000000000000</f>
        <v>24.580764003160802</v>
      </c>
      <c r="M219" s="2">
        <v>2.45807640031608E+16</v>
      </c>
      <c r="N2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19" s="13">
        <f t="shared" si="3"/>
        <v>218</v>
      </c>
      <c r="P219" s="2" t="str">
        <f>IF(TablaDatos[[#This Row],[Diabetes]]=0,"No","Si")</f>
        <v>No</v>
      </c>
      <c r="Q219">
        <v>0</v>
      </c>
      <c r="R219">
        <f>TablaDatos[[#This Row],[Aux2]]/10000000000000</f>
        <v>1906.5726490217501</v>
      </c>
      <c r="S219" s="1">
        <v>1.90657264902175E+16</v>
      </c>
      <c r="T219" s="7">
        <f>TablaDatos[[#This Row],[Aux3]]/100000000000000</f>
        <v>191.59853411612801</v>
      </c>
      <c r="U219" s="1">
        <v>1.91598534116128E+16</v>
      </c>
      <c r="V219">
        <v>143.30000000000001</v>
      </c>
      <c r="W219">
        <v>91.3</v>
      </c>
    </row>
    <row r="220" spans="1:23">
      <c r="A220">
        <v>2014</v>
      </c>
      <c r="B220">
        <v>56</v>
      </c>
      <c r="C220" t="s">
        <v>23</v>
      </c>
      <c r="D220" t="s">
        <v>29</v>
      </c>
      <c r="E220" t="s">
        <v>18</v>
      </c>
      <c r="F220" t="s">
        <v>19</v>
      </c>
      <c r="G220" t="s">
        <v>28</v>
      </c>
      <c r="H220" s="3">
        <v>11861.05</v>
      </c>
      <c r="I220" t="s">
        <v>21</v>
      </c>
      <c r="J220" t="s">
        <v>22</v>
      </c>
      <c r="K2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24.488714194017902</v>
      </c>
      <c r="L220" s="5">
        <f>TablaDatos[[#This Row],[IMC_raw]]/1000000000000000</f>
        <v>2.4488714194017902</v>
      </c>
      <c r="M220" s="2">
        <v>2448871419401790</v>
      </c>
      <c r="N2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0" s="13">
        <f t="shared" si="3"/>
        <v>219</v>
      </c>
      <c r="P220" s="2" t="str">
        <f>IF(TablaDatos[[#This Row],[Diabetes]]=0,"No","Si")</f>
        <v>No</v>
      </c>
      <c r="Q220">
        <v>0</v>
      </c>
      <c r="R220">
        <f>TablaDatos[[#This Row],[Aux2]]/10000000000000</f>
        <v>1784.07013338052</v>
      </c>
      <c r="S220" s="1">
        <v>1.78407013338052E+16</v>
      </c>
      <c r="T220" s="7">
        <f>TablaDatos[[#This Row],[Aux3]]/100000000000000</f>
        <v>197.98999961516401</v>
      </c>
      <c r="U220" s="1">
        <v>1.97989999615164E+16</v>
      </c>
      <c r="V220">
        <v>146.9</v>
      </c>
      <c r="W220">
        <v>90.3</v>
      </c>
    </row>
    <row r="221" spans="1:23">
      <c r="A221">
        <v>2014</v>
      </c>
      <c r="B221">
        <v>51</v>
      </c>
      <c r="C221" t="s">
        <v>16</v>
      </c>
      <c r="D221" t="s">
        <v>73</v>
      </c>
      <c r="E221" t="s">
        <v>18</v>
      </c>
      <c r="F221" t="s">
        <v>35</v>
      </c>
      <c r="G221" t="s">
        <v>20</v>
      </c>
      <c r="H221" s="3">
        <v>41005</v>
      </c>
      <c r="I221" t="s">
        <v>19</v>
      </c>
      <c r="J221" t="s">
        <v>21</v>
      </c>
      <c r="K2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24.409925040711901</v>
      </c>
      <c r="L221" s="5">
        <f>TablaDatos[[#This Row],[IMC_raw]]/1000000000000000</f>
        <v>24.409925040711901</v>
      </c>
      <c r="M221" s="2">
        <v>2.44099250407119E+16</v>
      </c>
      <c r="N2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1" s="13">
        <f t="shared" si="3"/>
        <v>220</v>
      </c>
      <c r="P221" s="2" t="str">
        <f>IF(TablaDatos[[#This Row],[Diabetes]]=0,"No","Si")</f>
        <v>No</v>
      </c>
      <c r="Q221">
        <v>0</v>
      </c>
      <c r="R221">
        <f>TablaDatos[[#This Row],[Aux2]]/10000000000000</f>
        <v>2167.1661894241001</v>
      </c>
      <c r="S221" s="1">
        <v>2.1671661894241E+16</v>
      </c>
      <c r="T221" s="7">
        <f>TablaDatos[[#This Row],[Aux3]]/100000000000000</f>
        <v>26.282249738411501</v>
      </c>
      <c r="U221" s="1">
        <v>2628224973841150</v>
      </c>
      <c r="V221">
        <v>150</v>
      </c>
      <c r="W221">
        <v>87.7</v>
      </c>
    </row>
    <row r="222" spans="1:23">
      <c r="A222">
        <v>2014</v>
      </c>
      <c r="B222">
        <v>66</v>
      </c>
      <c r="C222" t="s">
        <v>23</v>
      </c>
      <c r="D222" t="s">
        <v>73</v>
      </c>
      <c r="E222" t="s">
        <v>19</v>
      </c>
      <c r="F222" t="s">
        <v>19</v>
      </c>
      <c r="G222" t="s">
        <v>25</v>
      </c>
      <c r="H222" s="3">
        <v>28052.52</v>
      </c>
      <c r="I222" t="s">
        <v>21</v>
      </c>
      <c r="J222" t="s">
        <v>19</v>
      </c>
      <c r="K2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24.357562502264201</v>
      </c>
      <c r="L222" s="6">
        <f>TablaDatos[[#This Row],[IMC_raw]]/1000000000000000</f>
        <v>2.4357562502264201</v>
      </c>
      <c r="M222" s="2">
        <v>2435756250226420</v>
      </c>
      <c r="N2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2" s="13">
        <f t="shared" si="3"/>
        <v>221</v>
      </c>
      <c r="P222" s="2" t="str">
        <f>IF(TablaDatos[[#This Row],[Diabetes]]=0,"No","Si")</f>
        <v>Si</v>
      </c>
      <c r="Q222">
        <v>1</v>
      </c>
      <c r="R222">
        <f>TablaDatos[[#This Row],[Aux2]]/10000000000000</f>
        <v>1906.4331146552199</v>
      </c>
      <c r="S222" s="1">
        <v>1.90643311465522E+16</v>
      </c>
      <c r="T222" s="7">
        <f>TablaDatos[[#This Row],[Aux3]]/100000000000000</f>
        <v>21.602182088463099</v>
      </c>
      <c r="U222" s="1">
        <v>2160218208846310</v>
      </c>
      <c r="V222">
        <v>158.6</v>
      </c>
      <c r="W222">
        <v>91.6</v>
      </c>
    </row>
    <row r="223" spans="1:23">
      <c r="A223">
        <v>2014</v>
      </c>
      <c r="B223">
        <v>56</v>
      </c>
      <c r="C223" t="s">
        <v>16</v>
      </c>
      <c r="D223" t="s">
        <v>29</v>
      </c>
      <c r="E223" t="s">
        <v>19</v>
      </c>
      <c r="F223" t="s">
        <v>19</v>
      </c>
      <c r="G223" t="s">
        <v>28</v>
      </c>
      <c r="H223" s="3">
        <v>24416.7</v>
      </c>
      <c r="I223" t="s">
        <v>21</v>
      </c>
      <c r="J223" t="s">
        <v>19</v>
      </c>
      <c r="K2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24.240914774949299</v>
      </c>
      <c r="L223" s="6">
        <f>TablaDatos[[#This Row],[IMC_raw]]/1000000000000000</f>
        <v>24.240914774949299</v>
      </c>
      <c r="M223" s="2">
        <v>2.42409147749493E+16</v>
      </c>
      <c r="N2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3" s="13">
        <f t="shared" si="3"/>
        <v>222</v>
      </c>
      <c r="P223" s="2" t="str">
        <f>IF(TablaDatos[[#This Row],[Diabetes]]=0,"No","Si")</f>
        <v>No</v>
      </c>
      <c r="Q223">
        <v>0</v>
      </c>
      <c r="R223">
        <f>TablaDatos[[#This Row],[Aux2]]/10000000000000</f>
        <v>1904.96166632578</v>
      </c>
      <c r="S223" s="1">
        <v>1.90496166632578E+16</v>
      </c>
      <c r="T223" s="7">
        <f>TablaDatos[[#This Row],[Aux3]]/100000000000000</f>
        <v>277.59897162492001</v>
      </c>
      <c r="U223" s="1">
        <v>2.7759897162492E+16</v>
      </c>
      <c r="V223">
        <v>156.19999999999999</v>
      </c>
      <c r="W223">
        <v>93.1</v>
      </c>
    </row>
    <row r="224" spans="1:23">
      <c r="A224">
        <v>2014</v>
      </c>
      <c r="B224">
        <v>70</v>
      </c>
      <c r="C224" t="s">
        <v>16</v>
      </c>
      <c r="D224" t="s">
        <v>17</v>
      </c>
      <c r="E224" t="s">
        <v>18</v>
      </c>
      <c r="F224" t="s">
        <v>19</v>
      </c>
      <c r="G224" t="s">
        <v>25</v>
      </c>
      <c r="H224" s="3">
        <v>40777.83</v>
      </c>
      <c r="I224" t="s">
        <v>21</v>
      </c>
      <c r="J224" t="s">
        <v>18</v>
      </c>
      <c r="K2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24.219549648203099</v>
      </c>
      <c r="L224" s="5">
        <f>TablaDatos[[#This Row],[IMC_raw]]/1000000000000000</f>
        <v>24.219549648203099</v>
      </c>
      <c r="M224" s="2">
        <v>2.42195496482031E+16</v>
      </c>
      <c r="N2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4" s="13">
        <f t="shared" si="3"/>
        <v>223</v>
      </c>
      <c r="P224" s="2" t="str">
        <f>IF(TablaDatos[[#This Row],[Diabetes]]=0,"No","Si")</f>
        <v>No</v>
      </c>
      <c r="Q224">
        <v>0</v>
      </c>
      <c r="R224">
        <f>TablaDatos[[#This Row],[Aux2]]/10000000000000</f>
        <v>203.91415176251601</v>
      </c>
      <c r="S224" s="1">
        <v>2039141517625160</v>
      </c>
      <c r="T224" s="7">
        <f>TablaDatos[[#This Row],[Aux3]]/100000000000000</f>
        <v>218.60755399515801</v>
      </c>
      <c r="U224" s="1">
        <v>2.18607553995158E+16</v>
      </c>
      <c r="V224">
        <v>165.1</v>
      </c>
      <c r="W224">
        <v>98.1</v>
      </c>
    </row>
    <row r="225" spans="1:23">
      <c r="A225">
        <v>2014</v>
      </c>
      <c r="B225">
        <v>55</v>
      </c>
      <c r="C225" t="s">
        <v>23</v>
      </c>
      <c r="D225" t="s">
        <v>17</v>
      </c>
      <c r="E225" t="s">
        <v>18</v>
      </c>
      <c r="F225" t="s">
        <v>40</v>
      </c>
      <c r="G225" t="s">
        <v>28</v>
      </c>
      <c r="H225" s="3">
        <v>24239.18</v>
      </c>
      <c r="I225" t="s">
        <v>19</v>
      </c>
      <c r="J225" t="s">
        <v>19</v>
      </c>
      <c r="K2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24.125151999530999</v>
      </c>
      <c r="L225" s="6">
        <f>TablaDatos[[#This Row],[IMC_raw]]/1000000000000000</f>
        <v>24.125151999530999</v>
      </c>
      <c r="M225" s="2">
        <v>2.4125151999531E+16</v>
      </c>
      <c r="N2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5" s="13">
        <f t="shared" si="3"/>
        <v>224</v>
      </c>
      <c r="P225" s="2" t="str">
        <f>IF(TablaDatos[[#This Row],[Diabetes]]=0,"No","Si")</f>
        <v>No</v>
      </c>
      <c r="Q225">
        <v>0</v>
      </c>
      <c r="R225">
        <f>TablaDatos[[#This Row],[Aux2]]/10000000000000</f>
        <v>1704.91694030957</v>
      </c>
      <c r="S225" s="1">
        <v>1.70491694030957E+16</v>
      </c>
      <c r="T225" s="7">
        <f>TablaDatos[[#This Row],[Aux3]]/100000000000000</f>
        <v>223.939128439885</v>
      </c>
      <c r="U225" s="1">
        <v>2.23939128439885E+16</v>
      </c>
      <c r="V225">
        <v>144.9</v>
      </c>
      <c r="W225">
        <v>89</v>
      </c>
    </row>
    <row r="226" spans="1:23">
      <c r="A226">
        <v>2014</v>
      </c>
      <c r="B226">
        <v>58</v>
      </c>
      <c r="C226" t="s">
        <v>23</v>
      </c>
      <c r="D226" t="s">
        <v>74</v>
      </c>
      <c r="E226" t="s">
        <v>19</v>
      </c>
      <c r="F226" t="s">
        <v>19</v>
      </c>
      <c r="G226" t="s">
        <v>28</v>
      </c>
      <c r="H226" s="3">
        <v>17815.400000000001</v>
      </c>
      <c r="I226" t="s">
        <v>19</v>
      </c>
      <c r="J226" t="s">
        <v>22</v>
      </c>
      <c r="K2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24.089095913517699</v>
      </c>
      <c r="L226" s="5">
        <f>TablaDatos[[#This Row],[IMC_raw]]/1000000000000000</f>
        <v>24.089095913517699</v>
      </c>
      <c r="M226" s="2">
        <v>2.40890959135177E+16</v>
      </c>
      <c r="N2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6" s="13">
        <f t="shared" si="3"/>
        <v>225</v>
      </c>
      <c r="P226" s="2" t="str">
        <f>IF(TablaDatos[[#This Row],[Diabetes]]=0,"No","Si")</f>
        <v>No</v>
      </c>
      <c r="Q226">
        <v>0</v>
      </c>
      <c r="R226">
        <f>TablaDatos[[#This Row],[Aux2]]/10000000000000</f>
        <v>2117.6411631635301</v>
      </c>
      <c r="S226" s="1">
        <v>2.11764116316353E+16</v>
      </c>
      <c r="T226" s="7">
        <f>TablaDatos[[#This Row],[Aux3]]/100000000000000</f>
        <v>215.660563158126</v>
      </c>
      <c r="U226" s="1">
        <v>2.15660563158126E+16</v>
      </c>
      <c r="V226">
        <v>145.69999999999999</v>
      </c>
      <c r="W226">
        <v>91</v>
      </c>
    </row>
    <row r="227" spans="1:23">
      <c r="A227">
        <v>2014</v>
      </c>
      <c r="B227">
        <v>54</v>
      </c>
      <c r="C227" t="s">
        <v>16</v>
      </c>
      <c r="D227" t="s">
        <v>36</v>
      </c>
      <c r="E227" t="s">
        <v>19</v>
      </c>
      <c r="F227" t="s">
        <v>19</v>
      </c>
      <c r="G227" t="s">
        <v>20</v>
      </c>
      <c r="H227" s="3">
        <v>18151.63</v>
      </c>
      <c r="I227" t="s">
        <v>19</v>
      </c>
      <c r="J227" t="s">
        <v>18</v>
      </c>
      <c r="K2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24.053586220837001</v>
      </c>
      <c r="L227" s="6">
        <f>TablaDatos[[#This Row],[IMC_raw]]/1000000000000000</f>
        <v>24.053586220837001</v>
      </c>
      <c r="M227" s="2">
        <v>2.4053586220837E+16</v>
      </c>
      <c r="N2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7" s="13">
        <f t="shared" si="3"/>
        <v>226</v>
      </c>
      <c r="P227" s="2" t="str">
        <f>IF(TablaDatos[[#This Row],[Diabetes]]=0,"No","Si")</f>
        <v>No</v>
      </c>
      <c r="Q227">
        <v>0</v>
      </c>
      <c r="R227">
        <f>TablaDatos[[#This Row],[Aux2]]/10000000000000</f>
        <v>1883.73620747734</v>
      </c>
      <c r="S227" s="1">
        <v>1.88373620747734E+16</v>
      </c>
      <c r="T227" s="7">
        <f>TablaDatos[[#This Row],[Aux3]]/100000000000000</f>
        <v>211.929680516974</v>
      </c>
      <c r="U227" s="1">
        <v>2.11929680516974E+16</v>
      </c>
      <c r="V227">
        <v>140.69999999999999</v>
      </c>
      <c r="W227">
        <v>89.5</v>
      </c>
    </row>
    <row r="228" spans="1:23">
      <c r="A228">
        <v>2014</v>
      </c>
      <c r="B228">
        <v>57</v>
      </c>
      <c r="C228" t="s">
        <v>16</v>
      </c>
      <c r="D228" t="s">
        <v>73</v>
      </c>
      <c r="E228" t="s">
        <v>18</v>
      </c>
      <c r="F228" t="s">
        <v>19</v>
      </c>
      <c r="G228" t="s">
        <v>28</v>
      </c>
      <c r="H228" s="3">
        <v>40144.47</v>
      </c>
      <c r="I228" t="s">
        <v>19</v>
      </c>
      <c r="J228" t="s">
        <v>19</v>
      </c>
      <c r="K2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24.0100759598153</v>
      </c>
      <c r="L228" s="6">
        <f>TablaDatos[[#This Row],[IMC_raw]]/1000000000000000</f>
        <v>24.0100759598153</v>
      </c>
      <c r="M228" s="2">
        <v>2.40100759598153E+16</v>
      </c>
      <c r="N2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8" s="13">
        <f t="shared" si="3"/>
        <v>227</v>
      </c>
      <c r="P228" s="2" t="str">
        <f>IF(TablaDatos[[#This Row],[Diabetes]]=0,"No","Si")</f>
        <v>No</v>
      </c>
      <c r="Q228">
        <v>0</v>
      </c>
      <c r="R228">
        <f>TablaDatos[[#This Row],[Aux2]]/10000000000000</f>
        <v>2054.5377289337098</v>
      </c>
      <c r="S228" s="1">
        <v>2.05453772893371E+16</v>
      </c>
      <c r="T228" s="7">
        <f>TablaDatos[[#This Row],[Aux3]]/100000000000000</f>
        <v>19.9290530397666</v>
      </c>
      <c r="U228" s="1">
        <v>1992905303976660</v>
      </c>
      <c r="V228">
        <v>151.80000000000001</v>
      </c>
      <c r="W228">
        <v>89.7</v>
      </c>
    </row>
    <row r="229" spans="1:23">
      <c r="A229">
        <v>2014</v>
      </c>
      <c r="B229">
        <v>58</v>
      </c>
      <c r="C229" t="s">
        <v>23</v>
      </c>
      <c r="D229" t="s">
        <v>29</v>
      </c>
      <c r="E229" t="s">
        <v>18</v>
      </c>
      <c r="F229" t="s">
        <v>19</v>
      </c>
      <c r="G229" t="s">
        <v>28</v>
      </c>
      <c r="H229" s="3">
        <v>19053.990000000002</v>
      </c>
      <c r="I229" t="s">
        <v>19</v>
      </c>
      <c r="J229" t="s">
        <v>22</v>
      </c>
      <c r="K2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23.9993989247005</v>
      </c>
      <c r="L229" s="6">
        <f>TablaDatos[[#This Row],[IMC_raw]]/100000000000000</f>
        <v>23.9993989247005</v>
      </c>
      <c r="M229" s="2">
        <v>2399939892470050</v>
      </c>
      <c r="N2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29" s="13">
        <f t="shared" si="3"/>
        <v>228</v>
      </c>
      <c r="P229" s="2" t="str">
        <f>IF(TablaDatos[[#This Row],[Diabetes]]=0,"No","Si")</f>
        <v>No</v>
      </c>
      <c r="Q229">
        <v>0</v>
      </c>
      <c r="R229">
        <f>TablaDatos[[#This Row],[Aux2]]/10000000000000</f>
        <v>2084.8513362896501</v>
      </c>
      <c r="S229" s="1">
        <v>2.08485133628965E+16</v>
      </c>
      <c r="T229" s="7">
        <f>TablaDatos[[#This Row],[Aux3]]/100000000000000</f>
        <v>201.74295201251601</v>
      </c>
      <c r="U229" s="1">
        <v>2.01742952012516E+16</v>
      </c>
      <c r="V229">
        <v>145.6</v>
      </c>
      <c r="W229">
        <v>90.5</v>
      </c>
    </row>
    <row r="230" spans="1:23">
      <c r="A230">
        <v>2014</v>
      </c>
      <c r="B230">
        <v>68</v>
      </c>
      <c r="C230" t="s">
        <v>23</v>
      </c>
      <c r="D230" t="s">
        <v>73</v>
      </c>
      <c r="E230" t="s">
        <v>18</v>
      </c>
      <c r="F230" t="s">
        <v>24</v>
      </c>
      <c r="G230" t="s">
        <v>25</v>
      </c>
      <c r="H230" s="3">
        <v>27090.45</v>
      </c>
      <c r="I230" t="s">
        <v>21</v>
      </c>
      <c r="J230" t="s">
        <v>22</v>
      </c>
      <c r="K2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23.9554416083629</v>
      </c>
      <c r="L230" s="6">
        <f>TablaDatos[[#This Row],[IMC_raw]]/1000000000000000</f>
        <v>23.9554416083629</v>
      </c>
      <c r="M230" s="2">
        <v>2.39554416083629E+16</v>
      </c>
      <c r="N2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0" s="13">
        <f t="shared" si="3"/>
        <v>229</v>
      </c>
      <c r="P230" s="2" t="str">
        <f>IF(TablaDatos[[#This Row],[Diabetes]]=0,"No","Si")</f>
        <v>No</v>
      </c>
      <c r="Q230">
        <v>0</v>
      </c>
      <c r="R230">
        <f>TablaDatos[[#This Row],[Aux2]]/10000000000000</f>
        <v>1965.74719245148</v>
      </c>
      <c r="S230" s="1">
        <v>1.96574719245148E+16</v>
      </c>
      <c r="T230" s="7">
        <f>TablaDatos[[#This Row],[Aux3]]/100000000000000</f>
        <v>19.913799569450902</v>
      </c>
      <c r="U230" s="1">
        <v>1991379956945090</v>
      </c>
      <c r="V230">
        <v>152.6</v>
      </c>
      <c r="W230">
        <v>93.3</v>
      </c>
    </row>
    <row r="231" spans="1:23">
      <c r="A231">
        <v>2014</v>
      </c>
      <c r="B231">
        <v>58</v>
      </c>
      <c r="C231" t="s">
        <v>16</v>
      </c>
      <c r="D231" t="s">
        <v>72</v>
      </c>
      <c r="E231" t="s">
        <v>21</v>
      </c>
      <c r="F231" t="s">
        <v>19</v>
      </c>
      <c r="G231" t="s">
        <v>28</v>
      </c>
      <c r="H231" s="3">
        <v>18529.38</v>
      </c>
      <c r="I231" t="s">
        <v>19</v>
      </c>
      <c r="J231" t="s">
        <v>21</v>
      </c>
      <c r="K2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23.850312747009099</v>
      </c>
      <c r="L231" s="5">
        <f>TablaDatos[[#This Row],[IMC_raw]]/1000000000000000</f>
        <v>23.850312747009099</v>
      </c>
      <c r="M231" s="2">
        <v>2.38503127470091E+16</v>
      </c>
      <c r="N2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1" s="13">
        <f t="shared" si="3"/>
        <v>230</v>
      </c>
      <c r="P231" s="2" t="str">
        <f>IF(TablaDatos[[#This Row],[Diabetes]]=0,"No","Si")</f>
        <v>No</v>
      </c>
      <c r="Q231">
        <v>0</v>
      </c>
      <c r="R231">
        <f>TablaDatos[[#This Row],[Aux2]]/10000000000000</f>
        <v>1907.1633123397601</v>
      </c>
      <c r="S231" s="1">
        <v>1.90716331233976E+16</v>
      </c>
      <c r="T231" s="7">
        <f>TablaDatos[[#This Row],[Aux3]]/100000000000000</f>
        <v>225.60028615761101</v>
      </c>
      <c r="U231" s="1">
        <v>2.25600286157611E+16</v>
      </c>
      <c r="V231">
        <v>161</v>
      </c>
      <c r="W231">
        <v>94.3</v>
      </c>
    </row>
    <row r="232" spans="1:23">
      <c r="A232">
        <v>2014</v>
      </c>
      <c r="B232">
        <v>59</v>
      </c>
      <c r="C232" t="s">
        <v>16</v>
      </c>
      <c r="D232" t="s">
        <v>72</v>
      </c>
      <c r="E232" t="s">
        <v>18</v>
      </c>
      <c r="F232" t="s">
        <v>19</v>
      </c>
      <c r="G232" t="s">
        <v>28</v>
      </c>
      <c r="H232" s="3">
        <v>29949.85</v>
      </c>
      <c r="I232" t="s">
        <v>19</v>
      </c>
      <c r="J232" t="s">
        <v>18</v>
      </c>
      <c r="K2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23.8414958571942</v>
      </c>
      <c r="L232" s="6">
        <f>TablaDatos[[#This Row],[IMC_raw]]/1000000000000000</f>
        <v>23.8414958571942</v>
      </c>
      <c r="M232" s="2">
        <v>2.38414958571942E+16</v>
      </c>
      <c r="N2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2" s="13">
        <f t="shared" si="3"/>
        <v>231</v>
      </c>
      <c r="P232" s="2" t="str">
        <f>IF(TablaDatos[[#This Row],[Diabetes]]=0,"No","Si")</f>
        <v>No</v>
      </c>
      <c r="Q232">
        <v>0</v>
      </c>
      <c r="R232">
        <f>TablaDatos[[#This Row],[Aux2]]/10000000000000</f>
        <v>2022.84491400263</v>
      </c>
      <c r="S232" s="1">
        <v>2.02284491400263E+16</v>
      </c>
      <c r="T232" s="7">
        <f>TablaDatos[[#This Row],[Aux3]]/100000000000000</f>
        <v>22.606694942532801</v>
      </c>
      <c r="U232" s="1">
        <v>2260669494253280</v>
      </c>
      <c r="V232">
        <v>152.80000000000001</v>
      </c>
      <c r="W232">
        <v>91.4</v>
      </c>
    </row>
    <row r="233" spans="1:23">
      <c r="A233">
        <v>2014</v>
      </c>
      <c r="B233">
        <v>51</v>
      </c>
      <c r="C233" t="s">
        <v>16</v>
      </c>
      <c r="D233" t="s">
        <v>74</v>
      </c>
      <c r="E233" t="s">
        <v>18</v>
      </c>
      <c r="F233" t="s">
        <v>19</v>
      </c>
      <c r="G233" t="s">
        <v>20</v>
      </c>
      <c r="H233" s="3">
        <v>21764.28</v>
      </c>
      <c r="I233" t="s">
        <v>19</v>
      </c>
      <c r="J233" t="s">
        <v>18</v>
      </c>
      <c r="K2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23.829335837670101</v>
      </c>
      <c r="L233" s="5">
        <f>TablaDatos[[#This Row],[IMC_raw]]/1000000000000000</f>
        <v>23.829335837670101</v>
      </c>
      <c r="M233" s="2">
        <v>2.38293358376701E+16</v>
      </c>
      <c r="N2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3" s="13">
        <f t="shared" si="3"/>
        <v>232</v>
      </c>
      <c r="P233" s="2" t="str">
        <f>IF(TablaDatos[[#This Row],[Diabetes]]=0,"No","Si")</f>
        <v>No</v>
      </c>
      <c r="Q233">
        <v>0</v>
      </c>
      <c r="R233">
        <f>TablaDatos[[#This Row],[Aux2]]/10000000000000</f>
        <v>220.72342170239301</v>
      </c>
      <c r="S233" s="1">
        <v>2207234217023930</v>
      </c>
      <c r="T233" s="7">
        <f>TablaDatos[[#This Row],[Aux3]]/100000000000000</f>
        <v>215.521314286831</v>
      </c>
      <c r="U233" s="1">
        <v>2.15521314286831E+16</v>
      </c>
      <c r="V233">
        <v>139.1</v>
      </c>
      <c r="W233">
        <v>88.5</v>
      </c>
    </row>
    <row r="234" spans="1:23">
      <c r="A234">
        <v>2014</v>
      </c>
      <c r="B234">
        <v>58</v>
      </c>
      <c r="C234" t="s">
        <v>16</v>
      </c>
      <c r="D234" t="s">
        <v>29</v>
      </c>
      <c r="E234" t="s">
        <v>19</v>
      </c>
      <c r="F234" t="s">
        <v>24</v>
      </c>
      <c r="G234" t="s">
        <v>28</v>
      </c>
      <c r="H234" s="3">
        <v>18396.41</v>
      </c>
      <c r="I234" t="s">
        <v>19</v>
      </c>
      <c r="J234" t="s">
        <v>22</v>
      </c>
      <c r="K2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23.723295793909202</v>
      </c>
      <c r="L234" s="6">
        <f>TablaDatos[[#This Row],[IMC_raw]]/1000000000000000</f>
        <v>23.723295793909202</v>
      </c>
      <c r="M234" s="2">
        <v>2.37232957939092E+16</v>
      </c>
      <c r="N2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4" s="13">
        <f t="shared" si="3"/>
        <v>233</v>
      </c>
      <c r="P234" s="2" t="str">
        <f>IF(TablaDatos[[#This Row],[Diabetes]]=0,"No","Si")</f>
        <v>No</v>
      </c>
      <c r="Q234">
        <v>0</v>
      </c>
      <c r="R234">
        <f>TablaDatos[[#This Row],[Aux2]]/10000000000000</f>
        <v>185.70754677018701</v>
      </c>
      <c r="S234" s="1">
        <v>1857075467701870</v>
      </c>
      <c r="T234" s="7">
        <f>TablaDatos[[#This Row],[Aux3]]/100000000000000</f>
        <v>231.038419834075</v>
      </c>
      <c r="U234" s="1">
        <v>2.31038419834075E+16</v>
      </c>
      <c r="V234">
        <v>151.80000000000001</v>
      </c>
      <c r="W234">
        <v>93.1</v>
      </c>
    </row>
    <row r="235" spans="1:23">
      <c r="A235">
        <v>2014</v>
      </c>
      <c r="B235">
        <v>49</v>
      </c>
      <c r="C235" t="s">
        <v>23</v>
      </c>
      <c r="D235" t="s">
        <v>30</v>
      </c>
      <c r="E235" t="s">
        <v>18</v>
      </c>
      <c r="F235" t="s">
        <v>19</v>
      </c>
      <c r="G235" t="s">
        <v>20</v>
      </c>
      <c r="H235" s="3">
        <v>14844.43</v>
      </c>
      <c r="I235" t="s">
        <v>21</v>
      </c>
      <c r="J235" t="s">
        <v>18</v>
      </c>
      <c r="K2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23.713355273213299</v>
      </c>
      <c r="L235" s="6">
        <f>TablaDatos[[#This Row],[IMC_raw]]/1000000000000000</f>
        <v>23.713355273213299</v>
      </c>
      <c r="M235" s="2">
        <v>2.37133552732133E+16</v>
      </c>
      <c r="N2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5" s="13">
        <f t="shared" si="3"/>
        <v>234</v>
      </c>
      <c r="P235" s="2" t="str">
        <f>IF(TablaDatos[[#This Row],[Diabetes]]=0,"No","Si")</f>
        <v>No</v>
      </c>
      <c r="Q235">
        <v>0</v>
      </c>
      <c r="R235">
        <f>TablaDatos[[#This Row],[Aux2]]/10000000000000</f>
        <v>205.42917520327799</v>
      </c>
      <c r="S235" s="1">
        <v>2054291752032780</v>
      </c>
      <c r="T235" s="7">
        <f>TablaDatos[[#This Row],[Aux3]]/100000000000000</f>
        <v>243.54632738813501</v>
      </c>
      <c r="U235" s="1">
        <v>2.43546327388135E+16</v>
      </c>
      <c r="V235">
        <v>145</v>
      </c>
      <c r="W235">
        <v>83.6</v>
      </c>
    </row>
    <row r="236" spans="1:23">
      <c r="A236">
        <v>2014</v>
      </c>
      <c r="B236">
        <v>54</v>
      </c>
      <c r="C236" t="s">
        <v>16</v>
      </c>
      <c r="D236" t="s">
        <v>29</v>
      </c>
      <c r="E236" t="s">
        <v>18</v>
      </c>
      <c r="F236" t="s">
        <v>35</v>
      </c>
      <c r="G236" t="s">
        <v>20</v>
      </c>
      <c r="H236" s="3">
        <v>28607.18</v>
      </c>
      <c r="I236" t="s">
        <v>21</v>
      </c>
      <c r="J236" t="s">
        <v>19</v>
      </c>
      <c r="K2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23.6763766234507</v>
      </c>
      <c r="L236" s="5">
        <f>TablaDatos[[#This Row],[IMC_raw]]/1000000000000000</f>
        <v>23.6763766234507</v>
      </c>
      <c r="M236" s="2">
        <v>2.36763766234507E+16</v>
      </c>
      <c r="N2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6" s="13">
        <f t="shared" si="3"/>
        <v>235</v>
      </c>
      <c r="P236" s="2" t="str">
        <f>IF(TablaDatos[[#This Row],[Diabetes]]=0,"No","Si")</f>
        <v>No</v>
      </c>
      <c r="Q236">
        <v>0</v>
      </c>
      <c r="R236">
        <f>TablaDatos[[#This Row],[Aux2]]/10000000000000</f>
        <v>1956.0240923511501</v>
      </c>
      <c r="S236" s="1">
        <v>1.95602409235115E+16</v>
      </c>
      <c r="T236" s="7">
        <f>TablaDatos[[#This Row],[Aux3]]/100000000000000</f>
        <v>222.048946856219</v>
      </c>
      <c r="U236" s="1">
        <v>2.22048946856219E+16</v>
      </c>
      <c r="V236">
        <v>137.6</v>
      </c>
      <c r="W236">
        <v>86</v>
      </c>
    </row>
    <row r="237" spans="1:23">
      <c r="A237">
        <v>2014</v>
      </c>
      <c r="B237">
        <v>61</v>
      </c>
      <c r="C237" t="s">
        <v>16</v>
      </c>
      <c r="D237" t="s">
        <v>17</v>
      </c>
      <c r="E237" t="s">
        <v>21</v>
      </c>
      <c r="F237" t="s">
        <v>35</v>
      </c>
      <c r="G237" t="s">
        <v>28</v>
      </c>
      <c r="H237" s="3">
        <v>24701.53</v>
      </c>
      <c r="I237" t="s">
        <v>19</v>
      </c>
      <c r="J237" t="s">
        <v>18</v>
      </c>
      <c r="K2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23.667437433986301</v>
      </c>
      <c r="L237" s="6">
        <f>TablaDatos[[#This Row],[IMC_raw]]/1000000000000000</f>
        <v>23.667437433986301</v>
      </c>
      <c r="M237" s="2">
        <v>2.36674374339863E+16</v>
      </c>
      <c r="N2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7" s="13">
        <f t="shared" si="3"/>
        <v>236</v>
      </c>
      <c r="P237" s="2" t="str">
        <f>IF(TablaDatos[[#This Row],[Diabetes]]=0,"No","Si")</f>
        <v>No</v>
      </c>
      <c r="Q237">
        <v>0</v>
      </c>
      <c r="R237">
        <f>TablaDatos[[#This Row],[Aux2]]/10000000000000</f>
        <v>205.156397296855</v>
      </c>
      <c r="S237" s="1">
        <v>2051563972968550</v>
      </c>
      <c r="T237" s="7">
        <f>TablaDatos[[#This Row],[Aux3]]/100000000000000</f>
        <v>203.69713858683301</v>
      </c>
      <c r="U237" s="1">
        <v>2.03697138586833E+16</v>
      </c>
      <c r="V237">
        <v>151.9</v>
      </c>
      <c r="W237">
        <v>90.5</v>
      </c>
    </row>
    <row r="238" spans="1:23">
      <c r="A238">
        <v>2014</v>
      </c>
      <c r="B238">
        <v>63</v>
      </c>
      <c r="C238" t="s">
        <v>16</v>
      </c>
      <c r="D238" t="s">
        <v>17</v>
      </c>
      <c r="E238" t="s">
        <v>18</v>
      </c>
      <c r="F238" t="s">
        <v>35</v>
      </c>
      <c r="G238" t="s">
        <v>28</v>
      </c>
      <c r="H238" s="3">
        <v>33728.410000000003</v>
      </c>
      <c r="I238" t="s">
        <v>19</v>
      </c>
      <c r="J238" t="s">
        <v>22</v>
      </c>
      <c r="K2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23.540188457861699</v>
      </c>
      <c r="L238" s="6">
        <f>TablaDatos[[#This Row],[IMC_raw]]/1000000000000000</f>
        <v>2.3540188457861699</v>
      </c>
      <c r="M238" s="2">
        <v>2354018845786170</v>
      </c>
      <c r="N2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8" s="13">
        <f t="shared" si="3"/>
        <v>237</v>
      </c>
      <c r="P238" s="2" t="str">
        <f>IF(TablaDatos[[#This Row],[Diabetes]]=0,"No","Si")</f>
        <v>No</v>
      </c>
      <c r="Q238">
        <v>0</v>
      </c>
      <c r="R238">
        <f>TablaDatos[[#This Row],[Aux2]]/10000000000000</f>
        <v>1790.0668091170401</v>
      </c>
      <c r="S238" s="1">
        <v>1.79006680911704E+16</v>
      </c>
      <c r="T238" s="7">
        <f>TablaDatos[[#This Row],[Aux3]]/100000000000000</f>
        <v>19.288044232024099</v>
      </c>
      <c r="U238" s="1">
        <v>1928804423202410</v>
      </c>
      <c r="V238">
        <v>150.30000000000001</v>
      </c>
      <c r="W238">
        <v>86.8</v>
      </c>
    </row>
    <row r="239" spans="1:23">
      <c r="A239">
        <v>2014</v>
      </c>
      <c r="B239">
        <v>56</v>
      </c>
      <c r="C239" t="s">
        <v>23</v>
      </c>
      <c r="D239" t="s">
        <v>74</v>
      </c>
      <c r="E239" t="s">
        <v>19</v>
      </c>
      <c r="F239" t="s">
        <v>35</v>
      </c>
      <c r="G239" t="s">
        <v>28</v>
      </c>
      <c r="H239" s="3">
        <v>22974.15</v>
      </c>
      <c r="I239" t="s">
        <v>19</v>
      </c>
      <c r="J239" t="s">
        <v>22</v>
      </c>
      <c r="K2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23.5381438531873</v>
      </c>
      <c r="L239" s="5">
        <f>TablaDatos[[#This Row],[IMC_raw]]/1000000000000000</f>
        <v>23.5381438531873</v>
      </c>
      <c r="M239" s="2">
        <v>2.35381438531873E+16</v>
      </c>
      <c r="N2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39" s="13">
        <f t="shared" si="3"/>
        <v>238</v>
      </c>
      <c r="P239" s="2" t="str">
        <f>IF(TablaDatos[[#This Row],[Diabetes]]=0,"No","Si")</f>
        <v>No</v>
      </c>
      <c r="Q239">
        <v>0</v>
      </c>
      <c r="R239">
        <f>TablaDatos[[#This Row],[Aux2]]/10000000000000</f>
        <v>1853.21621065258</v>
      </c>
      <c r="S239" s="1">
        <v>1.85321621065258E+16</v>
      </c>
      <c r="T239" s="7">
        <f>TablaDatos[[#This Row],[Aux3]]/100000000000000</f>
        <v>209.571789466697</v>
      </c>
      <c r="U239" s="1">
        <v>2.09571789466697E+16</v>
      </c>
      <c r="V239">
        <v>156.30000000000001</v>
      </c>
      <c r="W239">
        <v>88.1</v>
      </c>
    </row>
    <row r="240" spans="1:23">
      <c r="A240">
        <v>2014</v>
      </c>
      <c r="B240">
        <v>67</v>
      </c>
      <c r="C240" t="s">
        <v>16</v>
      </c>
      <c r="D240" t="s">
        <v>72</v>
      </c>
      <c r="E240" t="s">
        <v>21</v>
      </c>
      <c r="F240" t="s">
        <v>24</v>
      </c>
      <c r="G240" t="s">
        <v>25</v>
      </c>
      <c r="H240" s="3">
        <v>16502.23</v>
      </c>
      <c r="I240" t="s">
        <v>21</v>
      </c>
      <c r="J240" t="s">
        <v>22</v>
      </c>
      <c r="K2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23.496308421772397</v>
      </c>
      <c r="L240" s="5">
        <f>TablaDatos[[#This Row],[IMC_raw]]/1000000000000000</f>
        <v>2.3496308421772398</v>
      </c>
      <c r="M240" s="2">
        <v>2349630842177240</v>
      </c>
      <c r="N2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0" s="13">
        <f t="shared" si="3"/>
        <v>239</v>
      </c>
      <c r="P240" s="2" t="str">
        <f>IF(TablaDatos[[#This Row],[Diabetes]]=0,"No","Si")</f>
        <v>No</v>
      </c>
      <c r="Q240">
        <v>0</v>
      </c>
      <c r="R240">
        <f>TablaDatos[[#This Row],[Aux2]]/10000000000000</f>
        <v>200.863296381071</v>
      </c>
      <c r="S240" s="1">
        <v>2008632963810710</v>
      </c>
      <c r="T240" s="7">
        <f>TablaDatos[[#This Row],[Aux3]]/100000000000000</f>
        <v>232.47976840518899</v>
      </c>
      <c r="U240" s="1">
        <v>2.32479768405189E+16</v>
      </c>
      <c r="V240">
        <v>164.4</v>
      </c>
      <c r="W240">
        <v>95.6</v>
      </c>
    </row>
    <row r="241" spans="1:23">
      <c r="A241">
        <v>2014</v>
      </c>
      <c r="B241">
        <v>57</v>
      </c>
      <c r="C241" t="s">
        <v>23</v>
      </c>
      <c r="D241" t="s">
        <v>29</v>
      </c>
      <c r="E241" t="s">
        <v>18</v>
      </c>
      <c r="F241" t="s">
        <v>24</v>
      </c>
      <c r="G241" t="s">
        <v>28</v>
      </c>
      <c r="H241" s="3">
        <v>11062.18</v>
      </c>
      <c r="I241" t="s">
        <v>21</v>
      </c>
      <c r="J241" t="s">
        <v>18</v>
      </c>
      <c r="K2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23.470926204726702</v>
      </c>
      <c r="L241" s="5">
        <f>TablaDatos[[#This Row],[IMC_raw]]/1000000000000000</f>
        <v>23.470926204726702</v>
      </c>
      <c r="M241" s="2">
        <v>2.34709262047267E+16</v>
      </c>
      <c r="N2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1" s="13">
        <f t="shared" si="3"/>
        <v>240</v>
      </c>
      <c r="P241" s="2" t="str">
        <f>IF(TablaDatos[[#This Row],[Diabetes]]=0,"No","Si")</f>
        <v>No</v>
      </c>
      <c r="Q241">
        <v>0</v>
      </c>
      <c r="R241">
        <f>TablaDatos[[#This Row],[Aux2]]/10000000000000</f>
        <v>1874.1784897258301</v>
      </c>
      <c r="S241" s="1">
        <v>1.87417848972583E+16</v>
      </c>
      <c r="T241" s="7">
        <f>TablaDatos[[#This Row],[Aux3]]/100000000000000</f>
        <v>216.460651161133</v>
      </c>
      <c r="U241" s="1">
        <v>2.16460651161133E+16</v>
      </c>
      <c r="V241">
        <v>147.5</v>
      </c>
      <c r="W241">
        <v>88.2</v>
      </c>
    </row>
    <row r="242" spans="1:23">
      <c r="A242">
        <v>2014</v>
      </c>
      <c r="B242">
        <v>57</v>
      </c>
      <c r="C242" t="s">
        <v>23</v>
      </c>
      <c r="D242" t="s">
        <v>30</v>
      </c>
      <c r="E242" t="s">
        <v>18</v>
      </c>
      <c r="F242" t="s">
        <v>35</v>
      </c>
      <c r="G242" t="s">
        <v>28</v>
      </c>
      <c r="H242" s="3">
        <v>25817.32</v>
      </c>
      <c r="I242" t="s">
        <v>18</v>
      </c>
      <c r="J242" t="s">
        <v>18</v>
      </c>
      <c r="K2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23.054056486494002</v>
      </c>
      <c r="L242" s="6">
        <f>TablaDatos[[#This Row],[IMC_raw]]/1000000000000000</f>
        <v>23.054056486494002</v>
      </c>
      <c r="M242" s="2">
        <v>2.3054056486494E+16</v>
      </c>
      <c r="N2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2" s="13">
        <f t="shared" si="3"/>
        <v>241</v>
      </c>
      <c r="P242" s="2" t="str">
        <f>IF(TablaDatos[[#This Row],[Diabetes]]=0,"No","Si")</f>
        <v>No</v>
      </c>
      <c r="Q242">
        <v>0</v>
      </c>
      <c r="R242">
        <f>TablaDatos[[#This Row],[Aux2]]/10000000000000</f>
        <v>1616.0064654401399</v>
      </c>
      <c r="S242" s="1">
        <v>1.61600646544014E+16</v>
      </c>
      <c r="T242" s="7">
        <f>TablaDatos[[#This Row],[Aux3]]/100000000000000</f>
        <v>18.548019688773099</v>
      </c>
      <c r="U242" s="1">
        <v>1854801968877310</v>
      </c>
      <c r="V242">
        <v>145.80000000000001</v>
      </c>
      <c r="W242">
        <v>84.2</v>
      </c>
    </row>
    <row r="243" spans="1:23">
      <c r="A243">
        <v>2014</v>
      </c>
      <c r="B243">
        <v>68</v>
      </c>
      <c r="C243" t="s">
        <v>23</v>
      </c>
      <c r="D243" t="s">
        <v>29</v>
      </c>
      <c r="E243" t="s">
        <v>18</v>
      </c>
      <c r="F243" t="s">
        <v>24</v>
      </c>
      <c r="G243" t="s">
        <v>25</v>
      </c>
      <c r="H243" s="3">
        <v>15192.51</v>
      </c>
      <c r="I243" t="s">
        <v>19</v>
      </c>
      <c r="J243" t="s">
        <v>18</v>
      </c>
      <c r="K2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23.001198923943999</v>
      </c>
      <c r="L243" s="6">
        <f>TablaDatos[[#This Row],[IMC_raw]]/100000000000000</f>
        <v>23.001198923943999</v>
      </c>
      <c r="M243" s="2">
        <v>2300119892394400</v>
      </c>
      <c r="N2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3" s="13">
        <f t="shared" si="3"/>
        <v>242</v>
      </c>
      <c r="P243" s="2" t="str">
        <f>IF(TablaDatos[[#This Row],[Diabetes]]=0,"No","Si")</f>
        <v>No</v>
      </c>
      <c r="Q243">
        <v>0</v>
      </c>
      <c r="R243">
        <f>TablaDatos[[#This Row],[Aux2]]/10000000000000</f>
        <v>1870.00263717695</v>
      </c>
      <c r="S243" s="1">
        <v>1.87000263717695E+16</v>
      </c>
      <c r="T243" s="7">
        <f>TablaDatos[[#This Row],[Aux3]]/100000000000000</f>
        <v>25.290012284986702</v>
      </c>
      <c r="U243" s="1">
        <v>2529001228498670</v>
      </c>
      <c r="V243">
        <v>146</v>
      </c>
      <c r="W243">
        <v>88.6</v>
      </c>
    </row>
    <row r="244" spans="1:23">
      <c r="A244">
        <v>2014</v>
      </c>
      <c r="B244">
        <v>45</v>
      </c>
      <c r="C244" t="s">
        <v>16</v>
      </c>
      <c r="D244" t="s">
        <v>17</v>
      </c>
      <c r="E244" t="s">
        <v>18</v>
      </c>
      <c r="F244" t="s">
        <v>19</v>
      </c>
      <c r="G244" t="s">
        <v>20</v>
      </c>
      <c r="H244" s="3">
        <v>34316.629999999997</v>
      </c>
      <c r="I244" t="s">
        <v>19</v>
      </c>
      <c r="J244" t="s">
        <v>22</v>
      </c>
      <c r="K2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22.994350220640399</v>
      </c>
      <c r="L244" s="5">
        <f>TablaDatos[[#This Row],[IMC_raw]]/1000000000000000</f>
        <v>22.994350220640399</v>
      </c>
      <c r="M244" s="2">
        <v>2.29943502206404E+16</v>
      </c>
      <c r="N2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4" s="13">
        <f t="shared" si="3"/>
        <v>243</v>
      </c>
      <c r="P244" s="2" t="str">
        <f>IF(TablaDatos[[#This Row],[Diabetes]]=0,"No","Si")</f>
        <v>No</v>
      </c>
      <c r="Q244">
        <v>0</v>
      </c>
      <c r="R244">
        <f>TablaDatos[[#This Row],[Aux2]]/10000000000000</f>
        <v>2043.2483136778001</v>
      </c>
      <c r="S244" s="1">
        <v>2.0432483136778E+16</v>
      </c>
      <c r="T244" s="7">
        <f>TablaDatos[[#This Row],[Aux3]]/100000000000000</f>
        <v>195.048617126051</v>
      </c>
      <c r="U244" s="1">
        <v>1.95048617126051E+16</v>
      </c>
      <c r="V244">
        <v>138.30000000000001</v>
      </c>
      <c r="W244">
        <v>82.2</v>
      </c>
    </row>
    <row r="245" spans="1:23">
      <c r="A245">
        <v>2014</v>
      </c>
      <c r="B245">
        <v>60</v>
      </c>
      <c r="C245" t="s">
        <v>23</v>
      </c>
      <c r="D245" t="s">
        <v>29</v>
      </c>
      <c r="E245" t="s">
        <v>21</v>
      </c>
      <c r="F245" t="s">
        <v>19</v>
      </c>
      <c r="G245" t="s">
        <v>28</v>
      </c>
      <c r="H245" s="3">
        <v>13936.34</v>
      </c>
      <c r="I245" t="s">
        <v>21</v>
      </c>
      <c r="J245" t="s">
        <v>18</v>
      </c>
      <c r="K2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22.856527431291799</v>
      </c>
      <c r="L245" s="5">
        <f>TablaDatos[[#This Row],[IMC_raw]]/1000000000000000</f>
        <v>22.856527431291799</v>
      </c>
      <c r="M245" s="2">
        <v>2.28565274312918E+16</v>
      </c>
      <c r="N2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5" s="13">
        <f t="shared" si="3"/>
        <v>244</v>
      </c>
      <c r="P245" s="2" t="str">
        <f>IF(TablaDatos[[#This Row],[Diabetes]]=0,"No","Si")</f>
        <v>No</v>
      </c>
      <c r="Q245">
        <v>0</v>
      </c>
      <c r="R245">
        <f>TablaDatos[[#This Row],[Aux2]]/10000000000000</f>
        <v>2203.73504552038</v>
      </c>
      <c r="S245" s="1">
        <v>2.20373504552038E+16</v>
      </c>
      <c r="T245" s="7">
        <f>TablaDatos[[#This Row],[Aux3]]/100000000000000</f>
        <v>22.931417788068401</v>
      </c>
      <c r="U245" s="1">
        <v>2293141778806840</v>
      </c>
      <c r="V245">
        <v>141.9</v>
      </c>
      <c r="W245">
        <v>92.8</v>
      </c>
    </row>
    <row r="246" spans="1:23">
      <c r="A246">
        <v>2014</v>
      </c>
      <c r="B246">
        <v>62</v>
      </c>
      <c r="C246" t="s">
        <v>16</v>
      </c>
      <c r="D246" t="s">
        <v>17</v>
      </c>
      <c r="E246" t="s">
        <v>19</v>
      </c>
      <c r="F246" t="s">
        <v>24</v>
      </c>
      <c r="G246" t="s">
        <v>28</v>
      </c>
      <c r="H246" s="3">
        <v>31717.5</v>
      </c>
      <c r="I246" t="s">
        <v>21</v>
      </c>
      <c r="J246" t="s">
        <v>18</v>
      </c>
      <c r="K2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22.6942646999861</v>
      </c>
      <c r="L246" s="6">
        <f>TablaDatos[[#This Row],[IMC_raw]]/1000000000000000</f>
        <v>22.6942646999861</v>
      </c>
      <c r="M246" s="2">
        <v>2.26942646999861E+16</v>
      </c>
      <c r="N2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6" s="13">
        <f t="shared" si="3"/>
        <v>245</v>
      </c>
      <c r="P246" s="2" t="str">
        <f>IF(TablaDatos[[#This Row],[Diabetes]]=0,"No","Si")</f>
        <v>No</v>
      </c>
      <c r="Q246">
        <v>0</v>
      </c>
      <c r="R246">
        <f>TablaDatos[[#This Row],[Aux2]]/10000000000000</f>
        <v>2212.26754213704</v>
      </c>
      <c r="S246" s="1">
        <v>2.21226754213704E+16</v>
      </c>
      <c r="T246" s="7">
        <f>TablaDatos[[#This Row],[Aux3]]/100000000000000</f>
        <v>238.22571447304099</v>
      </c>
      <c r="U246" s="1">
        <v>2.38225714473041E+16</v>
      </c>
      <c r="V246">
        <v>157.1</v>
      </c>
      <c r="W246">
        <v>95.4</v>
      </c>
    </row>
    <row r="247" spans="1:23">
      <c r="A247">
        <v>2014</v>
      </c>
      <c r="B247">
        <v>42</v>
      </c>
      <c r="C247" t="s">
        <v>16</v>
      </c>
      <c r="D247" t="s">
        <v>73</v>
      </c>
      <c r="E247" t="s">
        <v>18</v>
      </c>
      <c r="F247" t="s">
        <v>19</v>
      </c>
      <c r="G247" t="s">
        <v>39</v>
      </c>
      <c r="H247" s="3">
        <v>38500.519999999997</v>
      </c>
      <c r="I247" t="s">
        <v>19</v>
      </c>
      <c r="J247" t="s">
        <v>18</v>
      </c>
      <c r="K2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22.042096171291401</v>
      </c>
      <c r="L247" s="5">
        <f>TablaDatos[[#This Row],[IMC_raw]]/1000000000000000</f>
        <v>22.042096171291401</v>
      </c>
      <c r="M247" s="2">
        <v>2.20420961712914E+16</v>
      </c>
      <c r="N2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7" s="13">
        <f t="shared" si="3"/>
        <v>246</v>
      </c>
      <c r="P247" s="2" t="str">
        <f>IF(TablaDatos[[#This Row],[Diabetes]]=0,"No","Si")</f>
        <v>No</v>
      </c>
      <c r="Q247">
        <v>0</v>
      </c>
      <c r="R247">
        <f>TablaDatos[[#This Row],[Aux2]]/10000000000000</f>
        <v>2030.4172774419901</v>
      </c>
      <c r="S247" s="1">
        <v>2.03041727744199E+16</v>
      </c>
      <c r="T247" s="7">
        <f>TablaDatos[[#This Row],[Aux3]]/100000000000000</f>
        <v>202.99549452245401</v>
      </c>
      <c r="U247" s="1">
        <v>2.02995494522454E+16</v>
      </c>
      <c r="V247">
        <v>146.80000000000001</v>
      </c>
      <c r="W247">
        <v>85.9</v>
      </c>
    </row>
    <row r="248" spans="1:23">
      <c r="A248">
        <v>2014</v>
      </c>
      <c r="B248">
        <v>60</v>
      </c>
      <c r="C248" t="s">
        <v>16</v>
      </c>
      <c r="D248" t="s">
        <v>17</v>
      </c>
      <c r="E248" t="s">
        <v>18</v>
      </c>
      <c r="F248" t="s">
        <v>19</v>
      </c>
      <c r="G248" t="s">
        <v>28</v>
      </c>
      <c r="H248" s="3">
        <v>18056.8</v>
      </c>
      <c r="I248" t="s">
        <v>21</v>
      </c>
      <c r="J248" t="s">
        <v>22</v>
      </c>
      <c r="K2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21.885794898380698</v>
      </c>
      <c r="L248" s="6">
        <f>TablaDatos[[#This Row],[IMC_raw]]/100000000000000</f>
        <v>21.885794898380698</v>
      </c>
      <c r="M248" s="2">
        <v>2188579489838070</v>
      </c>
      <c r="N2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8" s="13">
        <f t="shared" si="3"/>
        <v>247</v>
      </c>
      <c r="P248" s="2" t="str">
        <f>IF(TablaDatos[[#This Row],[Diabetes]]=0,"No","Si")</f>
        <v>No</v>
      </c>
      <c r="Q248">
        <v>0</v>
      </c>
      <c r="R248">
        <f>TablaDatos[[#This Row],[Aux2]]/10000000000000</f>
        <v>2008.6302206251701</v>
      </c>
      <c r="S248" s="1">
        <v>2.00863022062517E+16</v>
      </c>
      <c r="T248" s="7">
        <f>TablaDatos[[#This Row],[Aux3]]/100000000000000</f>
        <v>224.54699088382401</v>
      </c>
      <c r="U248" s="1">
        <v>2.24546990883824E+16</v>
      </c>
      <c r="V248">
        <v>149.80000000000001</v>
      </c>
      <c r="W248">
        <v>92.1</v>
      </c>
    </row>
    <row r="249" spans="1:23">
      <c r="A249">
        <v>2014</v>
      </c>
      <c r="B249">
        <v>58</v>
      </c>
      <c r="C249" t="s">
        <v>16</v>
      </c>
      <c r="D249" t="s">
        <v>73</v>
      </c>
      <c r="E249" t="s">
        <v>18</v>
      </c>
      <c r="F249" t="s">
        <v>40</v>
      </c>
      <c r="G249" t="s">
        <v>28</v>
      </c>
      <c r="H249" s="3">
        <v>31640.57</v>
      </c>
      <c r="I249" t="s">
        <v>21</v>
      </c>
      <c r="J249" t="s">
        <v>18</v>
      </c>
      <c r="K2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21.615648272818401</v>
      </c>
      <c r="L249" s="6">
        <f>TablaDatos[[#This Row],[IMC_raw]]/1000000000000000</f>
        <v>21.615648272818401</v>
      </c>
      <c r="M249" s="2">
        <v>2.16156482728184E+16</v>
      </c>
      <c r="N2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49" s="13">
        <f t="shared" si="3"/>
        <v>248</v>
      </c>
      <c r="P249" s="2" t="str">
        <f>IF(TablaDatos[[#This Row],[Diabetes]]=0,"No","Si")</f>
        <v>No</v>
      </c>
      <c r="Q249">
        <v>0</v>
      </c>
      <c r="R249">
        <f>TablaDatos[[#This Row],[Aux2]]/10000000000000</f>
        <v>1980.68471210335</v>
      </c>
      <c r="S249" s="1">
        <v>1.98068471210335E+16</v>
      </c>
      <c r="T249" s="7">
        <f>TablaDatos[[#This Row],[Aux3]]/100000000000000</f>
        <v>179.649038748208</v>
      </c>
      <c r="U249" s="1">
        <v>1.79649038748208E+16</v>
      </c>
      <c r="V249">
        <v>152.6</v>
      </c>
      <c r="W249">
        <v>85.1</v>
      </c>
    </row>
    <row r="250" spans="1:23">
      <c r="A250">
        <v>2014</v>
      </c>
      <c r="B250">
        <v>51</v>
      </c>
      <c r="C250" t="s">
        <v>23</v>
      </c>
      <c r="D250" t="s">
        <v>36</v>
      </c>
      <c r="E250" t="s">
        <v>18</v>
      </c>
      <c r="F250" t="s">
        <v>24</v>
      </c>
      <c r="G250" t="s">
        <v>20</v>
      </c>
      <c r="H250" s="3">
        <v>12223.46</v>
      </c>
      <c r="I250" t="s">
        <v>21</v>
      </c>
      <c r="J250" t="s">
        <v>18</v>
      </c>
      <c r="K2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21.454572315071001</v>
      </c>
      <c r="L250" s="5">
        <f>TablaDatos[[#This Row],[IMC_raw]]/1000000000000000</f>
        <v>21.454572315071001</v>
      </c>
      <c r="M250" s="2">
        <v>2.1454572315071E+16</v>
      </c>
      <c r="N2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0" s="13">
        <f t="shared" si="3"/>
        <v>249</v>
      </c>
      <c r="P250" s="2" t="str">
        <f>IF(TablaDatos[[#This Row],[Diabetes]]=0,"No","Si")</f>
        <v>No</v>
      </c>
      <c r="Q250">
        <v>0</v>
      </c>
      <c r="R250">
        <f>TablaDatos[[#This Row],[Aux2]]/10000000000000</f>
        <v>16.140075860862499</v>
      </c>
      <c r="S250" s="1">
        <v>161400758608625</v>
      </c>
      <c r="T250" s="7">
        <f>TablaDatos[[#This Row],[Aux3]]/100000000000000</f>
        <v>260.44975566053199</v>
      </c>
      <c r="U250" s="1">
        <v>2.60449755660532E+16</v>
      </c>
      <c r="V250">
        <v>132.30000000000001</v>
      </c>
      <c r="W250">
        <v>84.2</v>
      </c>
    </row>
    <row r="251" spans="1:23">
      <c r="A251">
        <v>2014</v>
      </c>
      <c r="B251">
        <v>46</v>
      </c>
      <c r="C251" t="s">
        <v>16</v>
      </c>
      <c r="D251" t="s">
        <v>17</v>
      </c>
      <c r="E251" t="s">
        <v>18</v>
      </c>
      <c r="F251" t="s">
        <v>19</v>
      </c>
      <c r="G251" t="s">
        <v>20</v>
      </c>
      <c r="H251" s="3">
        <v>26963.94</v>
      </c>
      <c r="I251" t="s">
        <v>21</v>
      </c>
      <c r="J251" t="s">
        <v>19</v>
      </c>
      <c r="K2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21.315994443077301</v>
      </c>
      <c r="L251" s="5">
        <f>TablaDatos[[#This Row],[IMC_raw]]/1000000000000000</f>
        <v>21.315994443077301</v>
      </c>
      <c r="M251" s="2">
        <v>2.13159944430773E+16</v>
      </c>
      <c r="N2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1" s="13">
        <f t="shared" si="3"/>
        <v>250</v>
      </c>
      <c r="P251" s="2" t="str">
        <f>IF(TablaDatos[[#This Row],[Diabetes]]=0,"No","Si")</f>
        <v>No</v>
      </c>
      <c r="Q251">
        <v>0</v>
      </c>
      <c r="R251">
        <f>TablaDatos[[#This Row],[Aux2]]/10000000000000</f>
        <v>1922.9444638488601</v>
      </c>
      <c r="S251" s="1">
        <v>1.92294446384886E+16</v>
      </c>
      <c r="T251" s="7">
        <f>TablaDatos[[#This Row],[Aux3]]/100000000000000</f>
        <v>245.28985904606901</v>
      </c>
      <c r="U251" s="1">
        <v>2.45289859046069E+16</v>
      </c>
      <c r="V251">
        <v>139.1</v>
      </c>
      <c r="W251">
        <v>84.3</v>
      </c>
    </row>
    <row r="252" spans="1:23">
      <c r="A252">
        <v>2014</v>
      </c>
      <c r="B252">
        <v>58</v>
      </c>
      <c r="C252" t="s">
        <v>16</v>
      </c>
      <c r="D252" t="s">
        <v>30</v>
      </c>
      <c r="E252" t="s">
        <v>21</v>
      </c>
      <c r="F252" t="s">
        <v>19</v>
      </c>
      <c r="G252" t="s">
        <v>28</v>
      </c>
      <c r="H252" s="3">
        <v>22344.89</v>
      </c>
      <c r="I252" t="s">
        <v>19</v>
      </c>
      <c r="J252" t="s">
        <v>19</v>
      </c>
      <c r="K2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21.125110081415599</v>
      </c>
      <c r="L252" s="5">
        <f>TablaDatos[[#This Row],[IMC_raw]]/1000000000000000</f>
        <v>21.125110081415599</v>
      </c>
      <c r="M252" s="2">
        <v>2.11251100814156E+16</v>
      </c>
      <c r="N2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2" s="13">
        <f t="shared" si="3"/>
        <v>251</v>
      </c>
      <c r="P252" s="2" t="str">
        <f>IF(TablaDatos[[#This Row],[Diabetes]]=0,"No","Si")</f>
        <v>No</v>
      </c>
      <c r="Q252">
        <v>0</v>
      </c>
      <c r="R252">
        <f>TablaDatos[[#This Row],[Aux2]]/10000000000000</f>
        <v>1864.5971433960899</v>
      </c>
      <c r="S252" s="1">
        <v>1.86459714339609E+16</v>
      </c>
      <c r="T252" s="7">
        <f>TablaDatos[[#This Row],[Aux3]]/100000000000000</f>
        <v>224.982725053444</v>
      </c>
      <c r="U252" s="1">
        <v>2.24982725053444E+16</v>
      </c>
      <c r="V252">
        <v>152.80000000000001</v>
      </c>
      <c r="W252">
        <v>91.1</v>
      </c>
    </row>
    <row r="253" spans="1:23">
      <c r="A253">
        <v>2014</v>
      </c>
      <c r="B253">
        <v>51</v>
      </c>
      <c r="C253" t="s">
        <v>23</v>
      </c>
      <c r="D253" t="s">
        <v>30</v>
      </c>
      <c r="E253" t="s">
        <v>18</v>
      </c>
      <c r="F253" t="s">
        <v>40</v>
      </c>
      <c r="G253" t="s">
        <v>20</v>
      </c>
      <c r="H253" s="3">
        <v>30101.86</v>
      </c>
      <c r="I253" t="s">
        <v>19</v>
      </c>
      <c r="J253" t="s">
        <v>19</v>
      </c>
      <c r="K2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20.9045642350256</v>
      </c>
      <c r="L253" s="6">
        <f>TablaDatos[[#This Row],[IMC_raw]]/100000000000000</f>
        <v>20.9045642350256</v>
      </c>
      <c r="M253" s="2">
        <v>2090456423502560</v>
      </c>
      <c r="N2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3" s="13">
        <f t="shared" si="3"/>
        <v>252</v>
      </c>
      <c r="P253" s="2" t="str">
        <f>IF(TablaDatos[[#This Row],[Diabetes]]=0,"No","Si")</f>
        <v>No</v>
      </c>
      <c r="Q253">
        <v>0</v>
      </c>
      <c r="R253">
        <f>TablaDatos[[#This Row],[Aux2]]/10000000000000</f>
        <v>1664.2795626975201</v>
      </c>
      <c r="S253" s="1">
        <v>1.66427956269752E+16</v>
      </c>
      <c r="T253" s="7">
        <f>TablaDatos[[#This Row],[Aux3]]/100000000000000</f>
        <v>190.808003072503</v>
      </c>
      <c r="U253" s="1">
        <v>1.90808003072503E+16</v>
      </c>
      <c r="V253">
        <v>131.19999999999999</v>
      </c>
      <c r="W253">
        <v>82.5</v>
      </c>
    </row>
    <row r="254" spans="1:23">
      <c r="A254">
        <v>2014</v>
      </c>
      <c r="B254">
        <v>50</v>
      </c>
      <c r="C254" t="s">
        <v>23</v>
      </c>
      <c r="D254" t="s">
        <v>29</v>
      </c>
      <c r="E254" t="s">
        <v>18</v>
      </c>
      <c r="F254" t="s">
        <v>35</v>
      </c>
      <c r="G254" t="s">
        <v>20</v>
      </c>
      <c r="H254" s="3">
        <v>17678.189999999999</v>
      </c>
      <c r="I254" t="s">
        <v>21</v>
      </c>
      <c r="J254" t="s">
        <v>19</v>
      </c>
      <c r="K2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20.731154633914301</v>
      </c>
      <c r="L254" s="6">
        <f>TablaDatos[[#This Row],[IMC_raw]]/1000000000000000</f>
        <v>2.0731154633914302</v>
      </c>
      <c r="M254" s="2">
        <v>2073115463391430</v>
      </c>
      <c r="N2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4" s="13">
        <f t="shared" si="3"/>
        <v>253</v>
      </c>
      <c r="P254" s="2" t="str">
        <f>IF(TablaDatos[[#This Row],[Diabetes]]=0,"No","Si")</f>
        <v>No</v>
      </c>
      <c r="Q254">
        <v>0</v>
      </c>
      <c r="R254">
        <f>TablaDatos[[#This Row],[Aux2]]/10000000000000</f>
        <v>1908.32493774149</v>
      </c>
      <c r="S254" s="1">
        <v>1.90832493774149E+16</v>
      </c>
      <c r="T254" s="7">
        <f>TablaDatos[[#This Row],[Aux3]]/100000000000000</f>
        <v>190.531270236019</v>
      </c>
      <c r="U254" s="1">
        <v>1.90531270236019E+16</v>
      </c>
      <c r="V254">
        <v>134.80000000000001</v>
      </c>
      <c r="W254">
        <v>80.900000000000006</v>
      </c>
    </row>
    <row r="255" spans="1:23">
      <c r="A255">
        <v>2014</v>
      </c>
      <c r="B255">
        <v>59</v>
      </c>
      <c r="C255" t="s">
        <v>16</v>
      </c>
      <c r="D255" t="s">
        <v>17</v>
      </c>
      <c r="E255" t="s">
        <v>18</v>
      </c>
      <c r="F255" t="s">
        <v>19</v>
      </c>
      <c r="G255" t="s">
        <v>28</v>
      </c>
      <c r="H255" s="3">
        <v>48632.81</v>
      </c>
      <c r="I255" t="s">
        <v>19</v>
      </c>
      <c r="J255" t="s">
        <v>18</v>
      </c>
      <c r="K2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20.700481457123999</v>
      </c>
      <c r="L255" s="6">
        <f>TablaDatos[[#This Row],[IMC_raw]]/1000000000000000</f>
        <v>20.700481457123999</v>
      </c>
      <c r="M255" s="2">
        <v>2.0700481457124E+16</v>
      </c>
      <c r="N2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5" s="13">
        <f t="shared" si="3"/>
        <v>254</v>
      </c>
      <c r="P255" s="2" t="str">
        <f>IF(TablaDatos[[#This Row],[Diabetes]]=0,"No","Si")</f>
        <v>No</v>
      </c>
      <c r="Q255">
        <v>0</v>
      </c>
      <c r="R255">
        <f>TablaDatos[[#This Row],[Aux2]]/10000000000000</f>
        <v>2121.1674049058902</v>
      </c>
      <c r="S255" s="1">
        <v>2.12116740490589E+16</v>
      </c>
      <c r="T255" s="7">
        <f>TablaDatos[[#This Row],[Aux3]]/100000000000000</f>
        <v>199.61415354942599</v>
      </c>
      <c r="U255" s="1">
        <v>1.99614153549426E+16</v>
      </c>
      <c r="V255">
        <v>152.5</v>
      </c>
      <c r="W255">
        <v>97.4</v>
      </c>
    </row>
    <row r="256" spans="1:23">
      <c r="A256">
        <v>2014</v>
      </c>
      <c r="B256">
        <v>50</v>
      </c>
      <c r="C256" t="s">
        <v>23</v>
      </c>
      <c r="D256" t="s">
        <v>17</v>
      </c>
      <c r="E256" t="s">
        <v>18</v>
      </c>
      <c r="F256" t="s">
        <v>35</v>
      </c>
      <c r="G256" t="s">
        <v>20</v>
      </c>
      <c r="H256" s="3">
        <v>20859.810000000001</v>
      </c>
      <c r="I256" t="s">
        <v>19</v>
      </c>
      <c r="J256" t="s">
        <v>18</v>
      </c>
      <c r="K2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20.675684377126998</v>
      </c>
      <c r="L256" s="6">
        <f>TablaDatos[[#This Row],[IMC_raw]]/1000000000000000</f>
        <v>20.675684377126998</v>
      </c>
      <c r="M256" s="2">
        <v>2.0675684377127E+16</v>
      </c>
      <c r="N2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6" s="13">
        <f t="shared" si="3"/>
        <v>255</v>
      </c>
      <c r="P256" s="2" t="str">
        <f>IF(TablaDatos[[#This Row],[Diabetes]]=0,"No","Si")</f>
        <v>No</v>
      </c>
      <c r="Q256">
        <v>0</v>
      </c>
      <c r="R256">
        <f>TablaDatos[[#This Row],[Aux2]]/10000000000000</f>
        <v>1894.83687183239</v>
      </c>
      <c r="S256" s="1">
        <v>1.89483687183239E+16</v>
      </c>
      <c r="T256" s="7">
        <f>TablaDatos[[#This Row],[Aux3]]/100000000000000</f>
        <v>221.349837300773</v>
      </c>
      <c r="U256" s="1">
        <v>2.21349837300773E+16</v>
      </c>
      <c r="V256">
        <v>131</v>
      </c>
      <c r="W256">
        <v>84.2</v>
      </c>
    </row>
    <row r="257" spans="1:23">
      <c r="A257">
        <v>2014</v>
      </c>
      <c r="B257">
        <v>49</v>
      </c>
      <c r="C257" t="s">
        <v>23</v>
      </c>
      <c r="D257" t="s">
        <v>29</v>
      </c>
      <c r="E257" t="s">
        <v>18</v>
      </c>
      <c r="F257" t="s">
        <v>35</v>
      </c>
      <c r="G257" t="s">
        <v>20</v>
      </c>
      <c r="H257" s="3">
        <v>27738.22</v>
      </c>
      <c r="I257" t="s">
        <v>21</v>
      </c>
      <c r="J257" t="s">
        <v>21</v>
      </c>
      <c r="K2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20.626431625551</v>
      </c>
      <c r="L257" s="6">
        <f>TablaDatos[[#This Row],[IMC_raw]]/1000000000000000</f>
        <v>2.0626431625551001</v>
      </c>
      <c r="M257" s="2">
        <v>2062643162555100</v>
      </c>
      <c r="N2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7" s="13">
        <f t="shared" si="3"/>
        <v>256</v>
      </c>
      <c r="P257" s="2" t="str">
        <f>IF(TablaDatos[[#This Row],[Diabetes]]=0,"No","Si")</f>
        <v>No</v>
      </c>
      <c r="Q257">
        <v>0</v>
      </c>
      <c r="R257">
        <f>TablaDatos[[#This Row],[Aux2]]/10000000000000</f>
        <v>2196.1150510574798</v>
      </c>
      <c r="S257" s="1">
        <v>2.19611505105748E+16</v>
      </c>
      <c r="T257" s="7">
        <f>TablaDatos[[#This Row],[Aux3]]/100000000000000</f>
        <v>21.819718769960001</v>
      </c>
      <c r="U257" s="1">
        <v>2181971876996000</v>
      </c>
      <c r="V257">
        <v>136.30000000000001</v>
      </c>
      <c r="W257">
        <v>82.7</v>
      </c>
    </row>
    <row r="258" spans="1:23">
      <c r="A258">
        <v>2014</v>
      </c>
      <c r="B258">
        <v>60</v>
      </c>
      <c r="C258" t="s">
        <v>16</v>
      </c>
      <c r="D258" t="s">
        <v>38</v>
      </c>
      <c r="E258" t="s">
        <v>18</v>
      </c>
      <c r="F258" t="s">
        <v>35</v>
      </c>
      <c r="G258" t="s">
        <v>28</v>
      </c>
      <c r="H258" s="3">
        <v>23378.76</v>
      </c>
      <c r="I258" t="s">
        <v>18</v>
      </c>
      <c r="J258" t="s">
        <v>22</v>
      </c>
      <c r="K2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20.361550675296101</v>
      </c>
      <c r="L258" s="5">
        <f>TablaDatos[[#This Row],[IMC_raw]]/1000000000000000</f>
        <v>20.361550675296101</v>
      </c>
      <c r="M258" s="2">
        <v>2.03615506752961E+16</v>
      </c>
      <c r="N2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8" s="13">
        <f t="shared" ref="O258:O321" si="4">O257+1</f>
        <v>257</v>
      </c>
      <c r="P258" s="2" t="str">
        <f>IF(TablaDatos[[#This Row],[Diabetes]]=0,"No","Si")</f>
        <v>No</v>
      </c>
      <c r="Q258">
        <v>0</v>
      </c>
      <c r="R258">
        <f>TablaDatos[[#This Row],[Aux2]]/10000000000000</f>
        <v>1803.2039120408399</v>
      </c>
      <c r="S258" s="1">
        <v>1.80320391204084E+16</v>
      </c>
      <c r="T258" s="7">
        <f>TablaDatos[[#This Row],[Aux3]]/100000000000000</f>
        <v>180.00151239524499</v>
      </c>
      <c r="U258" s="1">
        <v>1.80001512395245E+16</v>
      </c>
      <c r="V258">
        <v>136.69999999999999</v>
      </c>
      <c r="W258">
        <v>86</v>
      </c>
    </row>
    <row r="259" spans="1:23">
      <c r="A259">
        <v>2014</v>
      </c>
      <c r="B259">
        <v>70</v>
      </c>
      <c r="C259" t="s">
        <v>16</v>
      </c>
      <c r="D259" t="s">
        <v>42</v>
      </c>
      <c r="E259" t="s">
        <v>18</v>
      </c>
      <c r="F259" t="s">
        <v>24</v>
      </c>
      <c r="G259" t="s">
        <v>25</v>
      </c>
      <c r="H259" s="3">
        <v>24415.4</v>
      </c>
      <c r="I259" t="s">
        <v>19</v>
      </c>
      <c r="J259" t="s">
        <v>22</v>
      </c>
      <c r="K2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20.326197156395903</v>
      </c>
      <c r="L259" s="6">
        <f>TablaDatos[[#This Row],[IMC_raw]]/1000000000000000</f>
        <v>2.0326197156395902</v>
      </c>
      <c r="M259" s="2">
        <v>2032619715639590</v>
      </c>
      <c r="N2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59" s="13">
        <f t="shared" si="4"/>
        <v>258</v>
      </c>
      <c r="P259" s="2" t="str">
        <f>IF(TablaDatos[[#This Row],[Diabetes]]=0,"No","Si")</f>
        <v>No</v>
      </c>
      <c r="Q259">
        <v>0</v>
      </c>
      <c r="R259">
        <f>TablaDatos[[#This Row],[Aux2]]/10000000000000</f>
        <v>1861.56654614741</v>
      </c>
      <c r="S259" s="1">
        <v>1.86156654614741E+16</v>
      </c>
      <c r="T259" s="7">
        <f>TablaDatos[[#This Row],[Aux3]]/100000000000000</f>
        <v>2.2748642533812702</v>
      </c>
      <c r="U259" s="1">
        <v>227486425338127</v>
      </c>
      <c r="V259">
        <v>159.5</v>
      </c>
      <c r="W259">
        <v>94.7</v>
      </c>
    </row>
    <row r="260" spans="1:23">
      <c r="A260">
        <v>2014</v>
      </c>
      <c r="B260">
        <v>64</v>
      </c>
      <c r="C260" t="s">
        <v>16</v>
      </c>
      <c r="D260" t="s">
        <v>17</v>
      </c>
      <c r="E260" t="s">
        <v>18</v>
      </c>
      <c r="F260" t="s">
        <v>35</v>
      </c>
      <c r="G260" t="s">
        <v>28</v>
      </c>
      <c r="H260" s="3">
        <v>41581.379999999997</v>
      </c>
      <c r="I260" t="s">
        <v>19</v>
      </c>
      <c r="J260" t="s">
        <v>18</v>
      </c>
      <c r="K2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20.3027732539285</v>
      </c>
      <c r="L260" s="5">
        <f>TablaDatos[[#This Row],[IMC_raw]]/1000000000000000</f>
        <v>20.3027732539285</v>
      </c>
      <c r="M260" s="2">
        <v>2.03027732539285E+16</v>
      </c>
      <c r="N2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0" s="13">
        <f t="shared" si="4"/>
        <v>259</v>
      </c>
      <c r="P260" s="2" t="str">
        <f>IF(TablaDatos[[#This Row],[Diabetes]]=0,"No","Si")</f>
        <v>No</v>
      </c>
      <c r="Q260">
        <v>0</v>
      </c>
      <c r="R260">
        <f>TablaDatos[[#This Row],[Aux2]]/10000000000000</f>
        <v>170.27460798973701</v>
      </c>
      <c r="S260" s="1">
        <v>1702746079897370</v>
      </c>
      <c r="T260" s="7">
        <f>TablaDatos[[#This Row],[Aux3]]/100000000000000</f>
        <v>17.0910104837061</v>
      </c>
      <c r="U260" s="1">
        <v>1709101048370610</v>
      </c>
      <c r="V260">
        <v>136.1</v>
      </c>
      <c r="W260">
        <v>85.9</v>
      </c>
    </row>
    <row r="261" spans="1:23">
      <c r="A261">
        <v>2014</v>
      </c>
      <c r="B261">
        <v>41</v>
      </c>
      <c r="C261" t="s">
        <v>23</v>
      </c>
      <c r="D261" t="s">
        <v>42</v>
      </c>
      <c r="E261" t="s">
        <v>18</v>
      </c>
      <c r="F261" t="s">
        <v>35</v>
      </c>
      <c r="G261" t="s">
        <v>39</v>
      </c>
      <c r="H261" s="3">
        <v>18560.68</v>
      </c>
      <c r="I261" t="s">
        <v>19</v>
      </c>
      <c r="J261" t="s">
        <v>19</v>
      </c>
      <c r="K2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19.6691227525809</v>
      </c>
      <c r="L261" s="6">
        <f>TablaDatos[[#This Row],[IMC_raw]]/1000000000000000</f>
        <v>19.6691227525809</v>
      </c>
      <c r="M261" s="2">
        <v>1.96691227525809E+16</v>
      </c>
      <c r="N2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1" s="13">
        <f t="shared" si="4"/>
        <v>260</v>
      </c>
      <c r="P261" s="2" t="str">
        <f>IF(TablaDatos[[#This Row],[Diabetes]]=0,"No","Si")</f>
        <v>No</v>
      </c>
      <c r="Q261">
        <v>0</v>
      </c>
      <c r="R261">
        <f>TablaDatos[[#This Row],[Aux2]]/10000000000000</f>
        <v>1876.23741948156</v>
      </c>
      <c r="S261" s="1">
        <v>1.87623741948156E+16</v>
      </c>
      <c r="T261" s="7">
        <f>TablaDatos[[#This Row],[Aux3]]/100000000000000</f>
        <v>191.47185770946299</v>
      </c>
      <c r="U261" s="1">
        <v>1.91471857709463E+16</v>
      </c>
      <c r="V261">
        <v>139.5</v>
      </c>
      <c r="W261">
        <v>84.2</v>
      </c>
    </row>
    <row r="262" spans="1:23">
      <c r="A262">
        <v>2015</v>
      </c>
      <c r="B262">
        <v>53</v>
      </c>
      <c r="C262" t="s">
        <v>23</v>
      </c>
      <c r="D262" t="s">
        <v>37</v>
      </c>
      <c r="E262" t="s">
        <v>18</v>
      </c>
      <c r="F262" t="s">
        <v>19</v>
      </c>
      <c r="G262" t="s">
        <v>20</v>
      </c>
      <c r="H262" s="3">
        <v>19761.34</v>
      </c>
      <c r="I262" t="s">
        <v>19</v>
      </c>
      <c r="J262" t="s">
        <v>18</v>
      </c>
      <c r="K2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24.8732224562395</v>
      </c>
      <c r="L262" s="5">
        <f>TablaDatos[[#This Row],[IMC_raw]]/1000000000000000</f>
        <v>24.8732224562395</v>
      </c>
      <c r="M262" s="2">
        <v>2.48732224562395E+16</v>
      </c>
      <c r="N2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2" s="13">
        <f t="shared" si="4"/>
        <v>261</v>
      </c>
      <c r="P262" s="2" t="str">
        <f>IF(TablaDatos[[#This Row],[Diabetes]]=0,"No","Si")</f>
        <v>No</v>
      </c>
      <c r="Q262">
        <v>0</v>
      </c>
      <c r="R262">
        <f>TablaDatos[[#This Row],[Aux2]]/10000000000000</f>
        <v>2134.9194660041298</v>
      </c>
      <c r="S262" s="1">
        <v>2.13491946600413E+16</v>
      </c>
      <c r="T262" s="7">
        <f>TablaDatos[[#This Row],[Aux3]]/100000000000000</f>
        <v>214.770883641571</v>
      </c>
      <c r="U262" s="1">
        <v>2.14770883641571E+16</v>
      </c>
      <c r="V262">
        <v>146.19999999999999</v>
      </c>
      <c r="W262">
        <v>87.8</v>
      </c>
    </row>
    <row r="263" spans="1:23">
      <c r="A263">
        <v>2015</v>
      </c>
      <c r="B263">
        <v>51</v>
      </c>
      <c r="C263" t="s">
        <v>23</v>
      </c>
      <c r="D263" t="s">
        <v>29</v>
      </c>
      <c r="E263" t="s">
        <v>19</v>
      </c>
      <c r="F263" t="s">
        <v>35</v>
      </c>
      <c r="G263" t="s">
        <v>20</v>
      </c>
      <c r="H263" s="3">
        <v>23831.68</v>
      </c>
      <c r="I263" t="s">
        <v>21</v>
      </c>
      <c r="J263" t="s">
        <v>19</v>
      </c>
      <c r="K2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24.8307272949253</v>
      </c>
      <c r="L263" s="5">
        <f>TablaDatos[[#This Row],[IMC_raw]]/1000000000000000</f>
        <v>24.8307272949253</v>
      </c>
      <c r="M263" s="2">
        <v>2.48307272949253E+16</v>
      </c>
      <c r="N2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3" s="13">
        <f t="shared" si="4"/>
        <v>262</v>
      </c>
      <c r="P263" s="2" t="str">
        <f>IF(TablaDatos[[#This Row],[Diabetes]]=0,"No","Si")</f>
        <v>No</v>
      </c>
      <c r="Q263">
        <v>0</v>
      </c>
      <c r="R263">
        <f>TablaDatos[[#This Row],[Aux2]]/10000000000000</f>
        <v>206.533230019699</v>
      </c>
      <c r="S263" s="1">
        <v>2065332300196990</v>
      </c>
      <c r="T263" s="7">
        <f>TablaDatos[[#This Row],[Aux3]]/100000000000000</f>
        <v>221.519523793464</v>
      </c>
      <c r="U263" s="1">
        <v>2.21519523793464E+16</v>
      </c>
      <c r="V263">
        <v>134.6</v>
      </c>
      <c r="W263">
        <v>88.2</v>
      </c>
    </row>
    <row r="264" spans="1:23">
      <c r="A264">
        <v>2015</v>
      </c>
      <c r="B264">
        <v>64</v>
      </c>
      <c r="C264" t="s">
        <v>16</v>
      </c>
      <c r="D264" t="s">
        <v>17</v>
      </c>
      <c r="E264" t="s">
        <v>18</v>
      </c>
      <c r="F264" t="s">
        <v>35</v>
      </c>
      <c r="G264" t="s">
        <v>28</v>
      </c>
      <c r="H264" s="3">
        <v>31211.439999999999</v>
      </c>
      <c r="I264" t="s">
        <v>19</v>
      </c>
      <c r="J264" t="s">
        <v>19</v>
      </c>
      <c r="K2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24.789990171282099</v>
      </c>
      <c r="L264" s="6">
        <f>TablaDatos[[#This Row],[IMC_raw]]/1000000000000000</f>
        <v>24.789990171282099</v>
      </c>
      <c r="M264" s="2">
        <v>2.47899901712821E+16</v>
      </c>
      <c r="N2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4" s="13">
        <f t="shared" si="4"/>
        <v>263</v>
      </c>
      <c r="P264" s="2" t="str">
        <f>IF(TablaDatos[[#This Row],[Diabetes]]=0,"No","Si")</f>
        <v>No</v>
      </c>
      <c r="Q264">
        <v>0</v>
      </c>
      <c r="R264">
        <f>TablaDatos[[#This Row],[Aux2]]/10000000000000</f>
        <v>22.355340027589499</v>
      </c>
      <c r="S264" s="1">
        <v>223553400275895</v>
      </c>
      <c r="T264" s="7">
        <f>TablaDatos[[#This Row],[Aux3]]/100000000000000</f>
        <v>27.423953144227099</v>
      </c>
      <c r="U264" s="1">
        <v>2742395314422710</v>
      </c>
      <c r="V264">
        <v>150.9</v>
      </c>
      <c r="W264">
        <v>99.3</v>
      </c>
    </row>
    <row r="265" spans="1:23">
      <c r="A265">
        <v>2015</v>
      </c>
      <c r="B265">
        <v>65</v>
      </c>
      <c r="C265" t="s">
        <v>16</v>
      </c>
      <c r="D265" t="s">
        <v>73</v>
      </c>
      <c r="E265" t="s">
        <v>21</v>
      </c>
      <c r="F265" t="s">
        <v>19</v>
      </c>
      <c r="G265" t="s">
        <v>25</v>
      </c>
      <c r="H265" s="3">
        <v>26501.11</v>
      </c>
      <c r="I265" t="s">
        <v>19</v>
      </c>
      <c r="J265" t="s">
        <v>18</v>
      </c>
      <c r="K2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24.780454889387698</v>
      </c>
      <c r="L265" s="6">
        <f>TablaDatos[[#This Row],[IMC_raw]]/1000000000000000</f>
        <v>24.780454889387698</v>
      </c>
      <c r="M265" s="2">
        <v>2.47804548893877E+16</v>
      </c>
      <c r="N2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5" s="13">
        <f t="shared" si="4"/>
        <v>264</v>
      </c>
      <c r="P265" s="2" t="str">
        <f>IF(TablaDatos[[#This Row],[Diabetes]]=0,"No","Si")</f>
        <v>No</v>
      </c>
      <c r="Q265">
        <v>0</v>
      </c>
      <c r="R265">
        <f>TablaDatos[[#This Row],[Aux2]]/10000000000000</f>
        <v>200.06475753765099</v>
      </c>
      <c r="S265" s="1">
        <v>2000647575376510</v>
      </c>
      <c r="T265" s="7">
        <f>TablaDatos[[#This Row],[Aux3]]/100000000000000</f>
        <v>268.54099138040499</v>
      </c>
      <c r="U265" s="1">
        <v>2.68540991380405E+16</v>
      </c>
      <c r="V265">
        <v>152.4</v>
      </c>
      <c r="W265">
        <v>89.5</v>
      </c>
    </row>
    <row r="266" spans="1:23">
      <c r="A266">
        <v>2015</v>
      </c>
      <c r="B266">
        <v>50</v>
      </c>
      <c r="C266" t="s">
        <v>16</v>
      </c>
      <c r="D266" t="s">
        <v>29</v>
      </c>
      <c r="E266" t="s">
        <v>18</v>
      </c>
      <c r="F266" t="s">
        <v>19</v>
      </c>
      <c r="G266" t="s">
        <v>20</v>
      </c>
      <c r="H266" s="3">
        <v>21540.94</v>
      </c>
      <c r="I266" t="s">
        <v>21</v>
      </c>
      <c r="J266" t="s">
        <v>22</v>
      </c>
      <c r="K2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24.7659327681388</v>
      </c>
      <c r="L266" s="5">
        <f>TablaDatos[[#This Row],[IMC_raw]]/1000000000000000</f>
        <v>24.7659327681388</v>
      </c>
      <c r="M266" s="2">
        <v>2.47659327681388E+16</v>
      </c>
      <c r="N2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6" s="13">
        <f t="shared" si="4"/>
        <v>265</v>
      </c>
      <c r="P266" s="2" t="str">
        <f>IF(TablaDatos[[#This Row],[Diabetes]]=0,"No","Si")</f>
        <v>No</v>
      </c>
      <c r="Q266">
        <v>0</v>
      </c>
      <c r="R266">
        <f>TablaDatos[[#This Row],[Aux2]]/10000000000000</f>
        <v>2065.2873387311001</v>
      </c>
      <c r="S266" s="1">
        <v>2.0652873387311E+16</v>
      </c>
      <c r="T266" s="7">
        <f>TablaDatos[[#This Row],[Aux3]]/100000000000000</f>
        <v>19.576404883290699</v>
      </c>
      <c r="U266" s="1">
        <v>1957640488329070</v>
      </c>
      <c r="V266">
        <v>138.4</v>
      </c>
      <c r="W266">
        <v>88.2</v>
      </c>
    </row>
    <row r="267" spans="1:23">
      <c r="A267">
        <v>2015</v>
      </c>
      <c r="B267">
        <v>48</v>
      </c>
      <c r="C267" t="s">
        <v>16</v>
      </c>
      <c r="D267" t="s">
        <v>38</v>
      </c>
      <c r="E267" t="s">
        <v>18</v>
      </c>
      <c r="F267" t="s">
        <v>19</v>
      </c>
      <c r="G267" t="s">
        <v>20</v>
      </c>
      <c r="H267" s="3">
        <v>39572.85</v>
      </c>
      <c r="I267" t="s">
        <v>19</v>
      </c>
      <c r="J267" t="s">
        <v>18</v>
      </c>
      <c r="K2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24.734169827233</v>
      </c>
      <c r="L267" s="6">
        <f>TablaDatos[[#This Row],[IMC_raw]]/1000000000000000</f>
        <v>24.734169827233</v>
      </c>
      <c r="M267" s="2">
        <v>2.4734169827233E+16</v>
      </c>
      <c r="N2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7" s="13">
        <f t="shared" si="4"/>
        <v>266</v>
      </c>
      <c r="P267" s="2" t="str">
        <f>IF(TablaDatos[[#This Row],[Diabetes]]=0,"No","Si")</f>
        <v>No</v>
      </c>
      <c r="Q267">
        <v>0</v>
      </c>
      <c r="R267">
        <f>TablaDatos[[#This Row],[Aux2]]/10000000000000</f>
        <v>1868.4206779947599</v>
      </c>
      <c r="S267" s="1">
        <v>1.86842067799476E+16</v>
      </c>
      <c r="T267" s="7">
        <f>TablaDatos[[#This Row],[Aux3]]/100000000000000</f>
        <v>19.3457575784131</v>
      </c>
      <c r="U267" s="1">
        <v>1934575757841310</v>
      </c>
      <c r="V267">
        <v>144.4</v>
      </c>
      <c r="W267">
        <v>84.1</v>
      </c>
    </row>
    <row r="268" spans="1:23">
      <c r="A268">
        <v>2015</v>
      </c>
      <c r="B268">
        <v>51</v>
      </c>
      <c r="C268" t="s">
        <v>23</v>
      </c>
      <c r="D268" t="s">
        <v>72</v>
      </c>
      <c r="E268" t="s">
        <v>18</v>
      </c>
      <c r="F268" t="s">
        <v>35</v>
      </c>
      <c r="G268" t="s">
        <v>20</v>
      </c>
      <c r="H268" s="3">
        <v>24637.759999999998</v>
      </c>
      <c r="I268" t="s">
        <v>19</v>
      </c>
      <c r="J268" t="s">
        <v>19</v>
      </c>
      <c r="K2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24.673402725179798</v>
      </c>
      <c r="L268" s="5">
        <f>TablaDatos[[#This Row],[IMC_raw]]/1000000000000000</f>
        <v>24.673402725179798</v>
      </c>
      <c r="M268" s="2">
        <v>2.46734027251798E+16</v>
      </c>
      <c r="N2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8" s="13">
        <f t="shared" si="4"/>
        <v>267</v>
      </c>
      <c r="P268" s="2" t="str">
        <f>IF(TablaDatos[[#This Row],[Diabetes]]=0,"No","Si")</f>
        <v>No</v>
      </c>
      <c r="Q268">
        <v>0</v>
      </c>
      <c r="R268">
        <f>TablaDatos[[#This Row],[Aux2]]/10000000000000</f>
        <v>1838.10850886565</v>
      </c>
      <c r="S268" s="1">
        <v>1.83810850886565E+16</v>
      </c>
      <c r="T268" s="7">
        <f>TablaDatos[[#This Row],[Aux3]]/100000000000000</f>
        <v>190.600685849933</v>
      </c>
      <c r="U268" s="1">
        <v>1.90600685849933E+16</v>
      </c>
      <c r="V268">
        <v>144.69999999999999</v>
      </c>
      <c r="W268">
        <v>84</v>
      </c>
    </row>
    <row r="269" spans="1:23">
      <c r="A269">
        <v>2015</v>
      </c>
      <c r="B269">
        <v>57</v>
      </c>
      <c r="C269" t="s">
        <v>23</v>
      </c>
      <c r="D269" t="s">
        <v>30</v>
      </c>
      <c r="E269" t="s">
        <v>21</v>
      </c>
      <c r="F269" t="s">
        <v>24</v>
      </c>
      <c r="G269" t="s">
        <v>28</v>
      </c>
      <c r="H269" s="3">
        <v>15868.38</v>
      </c>
      <c r="I269" t="s">
        <v>21</v>
      </c>
      <c r="J269" t="s">
        <v>22</v>
      </c>
      <c r="K2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24.6158778619894</v>
      </c>
      <c r="L269" s="5">
        <f>TablaDatos[[#This Row],[IMC_raw]]/1000000000000000</f>
        <v>24.6158778619894</v>
      </c>
      <c r="M269" s="2">
        <v>2.46158778619894E+16</v>
      </c>
      <c r="N2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69" s="13">
        <f t="shared" si="4"/>
        <v>268</v>
      </c>
      <c r="P269" s="2" t="str">
        <f>IF(TablaDatos[[#This Row],[Diabetes]]=0,"No","Si")</f>
        <v>Si</v>
      </c>
      <c r="Q269">
        <v>1</v>
      </c>
      <c r="R269">
        <f>TablaDatos[[#This Row],[Aux2]]/10000000000000</f>
        <v>212.87512624284699</v>
      </c>
      <c r="S269" s="1">
        <v>2128751262428470</v>
      </c>
      <c r="T269" s="7">
        <f>TablaDatos[[#This Row],[Aux3]]/100000000000000</f>
        <v>28.594678361209599</v>
      </c>
      <c r="U269" s="1">
        <v>2859467836120960</v>
      </c>
      <c r="V269">
        <v>167.1</v>
      </c>
      <c r="W269">
        <v>99.9</v>
      </c>
    </row>
    <row r="270" spans="1:23">
      <c r="A270">
        <v>2015</v>
      </c>
      <c r="B270">
        <v>56</v>
      </c>
      <c r="C270" t="s">
        <v>23</v>
      </c>
      <c r="D270" t="s">
        <v>73</v>
      </c>
      <c r="E270" t="s">
        <v>18</v>
      </c>
      <c r="F270" t="s">
        <v>40</v>
      </c>
      <c r="G270" t="s">
        <v>28</v>
      </c>
      <c r="H270" s="3">
        <v>53459.89</v>
      </c>
      <c r="I270" t="s">
        <v>21</v>
      </c>
      <c r="J270" t="s">
        <v>21</v>
      </c>
      <c r="K2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24.590418024805398</v>
      </c>
      <c r="L270" s="5">
        <f>TablaDatos[[#This Row],[IMC_raw]]/1000000000000000</f>
        <v>24.590418024805398</v>
      </c>
      <c r="M270" s="2">
        <v>2.45904180248054E+16</v>
      </c>
      <c r="N2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0" s="13">
        <f t="shared" si="4"/>
        <v>269</v>
      </c>
      <c r="P270" s="2" t="str">
        <f>IF(TablaDatos[[#This Row],[Diabetes]]=0,"No","Si")</f>
        <v>No</v>
      </c>
      <c r="Q270">
        <v>0</v>
      </c>
      <c r="R270">
        <f>TablaDatos[[#This Row],[Aux2]]/10000000000000</f>
        <v>1968.5965028368701</v>
      </c>
      <c r="S270" s="1">
        <v>1.96859650283687E+16</v>
      </c>
      <c r="T270" s="7">
        <f>TablaDatos[[#This Row],[Aux3]]/100000000000000</f>
        <v>187.05280691617099</v>
      </c>
      <c r="U270" s="1">
        <v>1.87052806916171E+16</v>
      </c>
      <c r="V270">
        <v>147.19999999999999</v>
      </c>
      <c r="W270">
        <v>90.2</v>
      </c>
    </row>
    <row r="271" spans="1:23">
      <c r="A271">
        <v>2015</v>
      </c>
      <c r="B271">
        <v>55</v>
      </c>
      <c r="C271" t="s">
        <v>16</v>
      </c>
      <c r="D271" t="s">
        <v>27</v>
      </c>
      <c r="E271" t="s">
        <v>18</v>
      </c>
      <c r="F271" t="s">
        <v>35</v>
      </c>
      <c r="G271" t="s">
        <v>28</v>
      </c>
      <c r="H271" s="3">
        <v>21493.919999999998</v>
      </c>
      <c r="I271" t="s">
        <v>21</v>
      </c>
      <c r="J271" t="s">
        <v>18</v>
      </c>
      <c r="K2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24.404411783793702</v>
      </c>
      <c r="L271" s="5">
        <f>TablaDatos[[#This Row],[IMC_raw]]/1000000000000000</f>
        <v>24.404411783793702</v>
      </c>
      <c r="M271" s="2">
        <v>2.44044117837937E+16</v>
      </c>
      <c r="N2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1" s="13">
        <f t="shared" si="4"/>
        <v>270</v>
      </c>
      <c r="P271" s="2" t="str">
        <f>IF(TablaDatos[[#This Row],[Diabetes]]=0,"No","Si")</f>
        <v>No</v>
      </c>
      <c r="Q271">
        <v>0</v>
      </c>
      <c r="R271">
        <f>TablaDatos[[#This Row],[Aux2]]/10000000000000</f>
        <v>205.68961329976901</v>
      </c>
      <c r="S271" s="1">
        <v>2056896132997690</v>
      </c>
      <c r="T271" s="7">
        <f>TablaDatos[[#This Row],[Aux3]]/100000000000000</f>
        <v>18.479934744451899</v>
      </c>
      <c r="U271" s="1">
        <v>1847993474445190</v>
      </c>
      <c r="V271">
        <v>154.69999999999999</v>
      </c>
      <c r="W271">
        <v>93.8</v>
      </c>
    </row>
    <row r="272" spans="1:23">
      <c r="A272">
        <v>2015</v>
      </c>
      <c r="B272">
        <v>51</v>
      </c>
      <c r="C272" t="s">
        <v>16</v>
      </c>
      <c r="D272" t="s">
        <v>26</v>
      </c>
      <c r="E272" t="s">
        <v>18</v>
      </c>
      <c r="F272" t="s">
        <v>35</v>
      </c>
      <c r="G272" t="s">
        <v>20</v>
      </c>
      <c r="H272" s="3">
        <v>26066.59</v>
      </c>
      <c r="I272" t="s">
        <v>21</v>
      </c>
      <c r="J272" t="s">
        <v>19</v>
      </c>
      <c r="K2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24.122884207446901</v>
      </c>
      <c r="L272" s="5">
        <f>TablaDatos[[#This Row],[IMC_raw]]/1000000000000000</f>
        <v>2.41228842074469</v>
      </c>
      <c r="M272" s="2">
        <v>2412288420744690</v>
      </c>
      <c r="N2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2" s="13">
        <f t="shared" si="4"/>
        <v>271</v>
      </c>
      <c r="P272" s="2" t="str">
        <f>IF(TablaDatos[[#This Row],[Diabetes]]=0,"No","Si")</f>
        <v>No</v>
      </c>
      <c r="Q272">
        <v>0</v>
      </c>
      <c r="R272">
        <f>TablaDatos[[#This Row],[Aux2]]/10000000000000</f>
        <v>2345.66534616032</v>
      </c>
      <c r="S272" s="1">
        <v>2.34566534616032E+16</v>
      </c>
      <c r="T272" s="7">
        <f>TablaDatos[[#This Row],[Aux3]]/100000000000000</f>
        <v>22.175607854201399</v>
      </c>
      <c r="U272" s="1">
        <v>2217560785420140</v>
      </c>
      <c r="V272">
        <v>150.4</v>
      </c>
      <c r="W272">
        <v>87.6</v>
      </c>
    </row>
    <row r="273" spans="1:23">
      <c r="A273">
        <v>2015</v>
      </c>
      <c r="B273">
        <v>57</v>
      </c>
      <c r="C273" t="s">
        <v>23</v>
      </c>
      <c r="D273" t="s">
        <v>38</v>
      </c>
      <c r="E273" t="s">
        <v>19</v>
      </c>
      <c r="F273" t="s">
        <v>35</v>
      </c>
      <c r="G273" t="s">
        <v>28</v>
      </c>
      <c r="H273" s="3">
        <v>27811</v>
      </c>
      <c r="I273" t="s">
        <v>19</v>
      </c>
      <c r="J273" t="s">
        <v>18</v>
      </c>
      <c r="K2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24.103424565763596</v>
      </c>
      <c r="L273" s="6">
        <f>TablaDatos[[#This Row],[IMC_raw]]/1000000000000000</f>
        <v>2.4103424565763598</v>
      </c>
      <c r="M273" s="2">
        <v>2410342456576360</v>
      </c>
      <c r="N2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3" s="13">
        <f t="shared" si="4"/>
        <v>272</v>
      </c>
      <c r="P273" s="2" t="str">
        <f>IF(TablaDatos[[#This Row],[Diabetes]]=0,"No","Si")</f>
        <v>No</v>
      </c>
      <c r="Q273">
        <v>0</v>
      </c>
      <c r="R273">
        <f>TablaDatos[[#This Row],[Aux2]]/10000000000000</f>
        <v>2063.2342989871099</v>
      </c>
      <c r="S273" s="1">
        <v>2.06323429898711E+16</v>
      </c>
      <c r="T273" s="7">
        <f>TablaDatos[[#This Row],[Aux3]]/100000000000000</f>
        <v>215.04759382769601</v>
      </c>
      <c r="U273" s="1">
        <v>2.15047593827696E+16</v>
      </c>
      <c r="V273">
        <v>147</v>
      </c>
      <c r="W273">
        <v>89.9</v>
      </c>
    </row>
    <row r="274" spans="1:23">
      <c r="A274">
        <v>2015</v>
      </c>
      <c r="B274">
        <v>59</v>
      </c>
      <c r="C274" t="s">
        <v>23</v>
      </c>
      <c r="D274" t="s">
        <v>73</v>
      </c>
      <c r="E274" t="s">
        <v>18</v>
      </c>
      <c r="F274" t="s">
        <v>19</v>
      </c>
      <c r="G274" t="s">
        <v>28</v>
      </c>
      <c r="H274" s="3">
        <v>28093.37</v>
      </c>
      <c r="I274" t="s">
        <v>19</v>
      </c>
      <c r="J274" t="s">
        <v>22</v>
      </c>
      <c r="K2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23.976723252865298</v>
      </c>
      <c r="L274" s="6">
        <f>TablaDatos[[#This Row],[IMC_raw]]/1000000000000000</f>
        <v>23.976723252865298</v>
      </c>
      <c r="M274" s="2">
        <v>2.39767232528653E+16</v>
      </c>
      <c r="N2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4" s="13">
        <f t="shared" si="4"/>
        <v>273</v>
      </c>
      <c r="P274" s="2" t="str">
        <f>IF(TablaDatos[[#This Row],[Diabetes]]=0,"No","Si")</f>
        <v>No</v>
      </c>
      <c r="Q274">
        <v>0</v>
      </c>
      <c r="R274">
        <f>TablaDatos[[#This Row],[Aux2]]/10000000000000</f>
        <v>1716.0148958402301</v>
      </c>
      <c r="S274" s="1">
        <v>1.71601489584023E+16</v>
      </c>
      <c r="T274" s="7">
        <f>TablaDatos[[#This Row],[Aux3]]/100000000000000</f>
        <v>19.159001895677701</v>
      </c>
      <c r="U274" s="1">
        <v>1915900189567770</v>
      </c>
      <c r="V274">
        <v>147.19999999999999</v>
      </c>
      <c r="W274">
        <v>87.9</v>
      </c>
    </row>
    <row r="275" spans="1:23">
      <c r="A275">
        <v>2015</v>
      </c>
      <c r="B275">
        <v>60</v>
      </c>
      <c r="C275" t="s">
        <v>23</v>
      </c>
      <c r="D275" t="s">
        <v>17</v>
      </c>
      <c r="E275" t="s">
        <v>18</v>
      </c>
      <c r="F275" t="s">
        <v>19</v>
      </c>
      <c r="G275" t="s">
        <v>28</v>
      </c>
      <c r="H275" s="3">
        <v>14493.98</v>
      </c>
      <c r="I275" t="s">
        <v>21</v>
      </c>
      <c r="J275" t="s">
        <v>22</v>
      </c>
      <c r="K2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23.974977771719001</v>
      </c>
      <c r="L275" s="6">
        <f>TablaDatos[[#This Row],[IMC_raw]]/1000000000000000</f>
        <v>23.974977771719001</v>
      </c>
      <c r="M275" s="2">
        <v>2.3974977771719E+16</v>
      </c>
      <c r="N2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5" s="13">
        <f t="shared" si="4"/>
        <v>274</v>
      </c>
      <c r="P275" s="2" t="str">
        <f>IF(TablaDatos[[#This Row],[Diabetes]]=0,"No","Si")</f>
        <v>No</v>
      </c>
      <c r="Q275">
        <v>0</v>
      </c>
      <c r="R275">
        <f>TablaDatos[[#This Row],[Aux2]]/10000000000000</f>
        <v>2093.3649319503402</v>
      </c>
      <c r="S275" s="1">
        <v>2.09336493195034E+16</v>
      </c>
      <c r="T275" s="7">
        <f>TablaDatos[[#This Row],[Aux3]]/100000000000000</f>
        <v>2.3745693174765101</v>
      </c>
      <c r="U275" s="1">
        <v>237456931747651</v>
      </c>
      <c r="V275">
        <v>147.80000000000001</v>
      </c>
      <c r="W275">
        <v>86.5</v>
      </c>
    </row>
    <row r="276" spans="1:23">
      <c r="A276">
        <v>2015</v>
      </c>
      <c r="B276">
        <v>67</v>
      </c>
      <c r="C276" t="s">
        <v>23</v>
      </c>
      <c r="D276" t="s">
        <v>29</v>
      </c>
      <c r="E276" t="s">
        <v>19</v>
      </c>
      <c r="F276" t="s">
        <v>24</v>
      </c>
      <c r="G276" t="s">
        <v>25</v>
      </c>
      <c r="H276" s="3">
        <v>8769.74</v>
      </c>
      <c r="I276" t="s">
        <v>21</v>
      </c>
      <c r="J276" t="s">
        <v>22</v>
      </c>
      <c r="K2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23.966548183893298</v>
      </c>
      <c r="L276" s="6">
        <f>TablaDatos[[#This Row],[IMC_raw]]/1000000000000000</f>
        <v>23.966548183893298</v>
      </c>
      <c r="M276" s="2">
        <v>2.39665481838933E+16</v>
      </c>
      <c r="N2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6" s="13">
        <f t="shared" si="4"/>
        <v>275</v>
      </c>
      <c r="P276" s="2" t="str">
        <f>IF(TablaDatos[[#This Row],[Diabetes]]=0,"No","Si")</f>
        <v>No</v>
      </c>
      <c r="Q276">
        <v>0</v>
      </c>
      <c r="R276">
        <f>TablaDatos[[#This Row],[Aux2]]/10000000000000</f>
        <v>2150.6818165549198</v>
      </c>
      <c r="S276" s="1">
        <v>2.15068181655492E+16</v>
      </c>
      <c r="T276" s="7">
        <f>TablaDatos[[#This Row],[Aux3]]/100000000000000</f>
        <v>232.44199469863801</v>
      </c>
      <c r="U276" s="1">
        <v>2.32441994698638E+16</v>
      </c>
      <c r="V276">
        <v>148.80000000000001</v>
      </c>
      <c r="W276">
        <v>94.9</v>
      </c>
    </row>
    <row r="277" spans="1:23">
      <c r="A277">
        <v>2015</v>
      </c>
      <c r="B277">
        <v>54</v>
      </c>
      <c r="C277" t="s">
        <v>23</v>
      </c>
      <c r="D277" t="s">
        <v>36</v>
      </c>
      <c r="E277" t="s">
        <v>18</v>
      </c>
      <c r="F277" t="s">
        <v>24</v>
      </c>
      <c r="G277" t="s">
        <v>20</v>
      </c>
      <c r="H277" s="3">
        <v>16678.419999999998</v>
      </c>
      <c r="I277" t="s">
        <v>21</v>
      </c>
      <c r="J277" t="s">
        <v>22</v>
      </c>
      <c r="K2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23.962222436272199</v>
      </c>
      <c r="L277" s="6">
        <f>TablaDatos[[#This Row],[IMC_raw]]/1000000000000000</f>
        <v>23.962222436272199</v>
      </c>
      <c r="M277" s="2">
        <v>2.39622224362722E+16</v>
      </c>
      <c r="N2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7" s="13">
        <f t="shared" si="4"/>
        <v>276</v>
      </c>
      <c r="P277" s="2" t="str">
        <f>IF(TablaDatos[[#This Row],[Diabetes]]=0,"No","Si")</f>
        <v>No</v>
      </c>
      <c r="Q277">
        <v>0</v>
      </c>
      <c r="R277">
        <f>TablaDatos[[#This Row],[Aux2]]/10000000000000</f>
        <v>181.52557647798201</v>
      </c>
      <c r="S277" s="1">
        <v>1815255764779820</v>
      </c>
      <c r="T277" s="7">
        <f>TablaDatos[[#This Row],[Aux3]]/100000000000000</f>
        <v>208.30700610654401</v>
      </c>
      <c r="U277" s="1">
        <v>2.08307006106544E+16</v>
      </c>
      <c r="V277">
        <v>141</v>
      </c>
      <c r="W277">
        <v>85.6</v>
      </c>
    </row>
    <row r="278" spans="1:23">
      <c r="A278">
        <v>2015</v>
      </c>
      <c r="B278">
        <v>61</v>
      </c>
      <c r="C278" t="s">
        <v>23</v>
      </c>
      <c r="D278" t="s">
        <v>26</v>
      </c>
      <c r="E278" t="s">
        <v>18</v>
      </c>
      <c r="F278" t="s">
        <v>24</v>
      </c>
      <c r="G278" t="s">
        <v>28</v>
      </c>
      <c r="H278" s="3">
        <v>17620.16</v>
      </c>
      <c r="I278" t="s">
        <v>19</v>
      </c>
      <c r="J278" t="s">
        <v>22</v>
      </c>
      <c r="K2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23.935313693639401</v>
      </c>
      <c r="L278" s="6">
        <f>TablaDatos[[#This Row],[IMC_raw]]/1000000000000000</f>
        <v>23.935313693639401</v>
      </c>
      <c r="M278" s="2">
        <v>2.39353136936394E+16</v>
      </c>
      <c r="N2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8" s="13">
        <f t="shared" si="4"/>
        <v>277</v>
      </c>
      <c r="P278" s="2" t="str">
        <f>IF(TablaDatos[[#This Row],[Diabetes]]=0,"No","Si")</f>
        <v>No</v>
      </c>
      <c r="Q278">
        <v>0</v>
      </c>
      <c r="R278">
        <f>TablaDatos[[#This Row],[Aux2]]/10000000000000</f>
        <v>1905.82478076799</v>
      </c>
      <c r="S278" s="1">
        <v>1.90582478076799E+16</v>
      </c>
      <c r="T278" s="7">
        <f>TablaDatos[[#This Row],[Aux3]]/100000000000000</f>
        <v>214.33893241736001</v>
      </c>
      <c r="U278" s="1">
        <v>2.1433893241736E+16</v>
      </c>
      <c r="V278">
        <v>154.1</v>
      </c>
      <c r="W278">
        <v>91</v>
      </c>
    </row>
    <row r="279" spans="1:23">
      <c r="A279">
        <v>2015</v>
      </c>
      <c r="B279">
        <v>63</v>
      </c>
      <c r="C279" t="s">
        <v>16</v>
      </c>
      <c r="D279" t="s">
        <v>29</v>
      </c>
      <c r="E279" t="s">
        <v>21</v>
      </c>
      <c r="F279" t="s">
        <v>24</v>
      </c>
      <c r="G279" t="s">
        <v>28</v>
      </c>
      <c r="H279" s="3">
        <v>16606.39</v>
      </c>
      <c r="I279" t="s">
        <v>21</v>
      </c>
      <c r="J279" t="s">
        <v>18</v>
      </c>
      <c r="K2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23.724519814091099</v>
      </c>
      <c r="L279" s="5">
        <f>TablaDatos[[#This Row],[IMC_raw]]/1000000000000000</f>
        <v>2.3724519814091098</v>
      </c>
      <c r="M279" s="2">
        <v>2372451981409110</v>
      </c>
      <c r="N2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79" s="13">
        <f t="shared" si="4"/>
        <v>278</v>
      </c>
      <c r="P279" s="2" t="str">
        <f>IF(TablaDatos[[#This Row],[Diabetes]]=0,"No","Si")</f>
        <v>No</v>
      </c>
      <c r="Q279">
        <v>0</v>
      </c>
      <c r="R279">
        <f>TablaDatos[[#This Row],[Aux2]]/10000000000000</f>
        <v>1978.6851410158899</v>
      </c>
      <c r="S279" s="1">
        <v>1.97868514101589E+16</v>
      </c>
      <c r="T279" s="7">
        <f>TablaDatos[[#This Row],[Aux3]]/100000000000000</f>
        <v>245.23512815773</v>
      </c>
      <c r="U279" s="1">
        <v>2.4523512815773E+16</v>
      </c>
      <c r="V279">
        <v>162.30000000000001</v>
      </c>
      <c r="W279">
        <v>92.5</v>
      </c>
    </row>
    <row r="280" spans="1:23">
      <c r="A280">
        <v>2015</v>
      </c>
      <c r="B280">
        <v>58</v>
      </c>
      <c r="C280" t="s">
        <v>23</v>
      </c>
      <c r="D280" t="s">
        <v>29</v>
      </c>
      <c r="E280" t="s">
        <v>19</v>
      </c>
      <c r="F280" t="s">
        <v>19</v>
      </c>
      <c r="G280" t="s">
        <v>28</v>
      </c>
      <c r="H280" s="3">
        <v>22540.38</v>
      </c>
      <c r="I280" t="s">
        <v>21</v>
      </c>
      <c r="J280" t="s">
        <v>19</v>
      </c>
      <c r="K2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23.685922178459901</v>
      </c>
      <c r="L280" s="6">
        <f>TablaDatos[[#This Row],[IMC_raw]]/1000000000000000</f>
        <v>23.685922178459901</v>
      </c>
      <c r="M280" s="2">
        <v>2.36859221784599E+16</v>
      </c>
      <c r="N2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0" s="13">
        <f t="shared" si="4"/>
        <v>279</v>
      </c>
      <c r="P280" s="2" t="str">
        <f>IF(TablaDatos[[#This Row],[Diabetes]]=0,"No","Si")</f>
        <v>No</v>
      </c>
      <c r="Q280">
        <v>0</v>
      </c>
      <c r="R280">
        <f>TablaDatos[[#This Row],[Aux2]]/10000000000000</f>
        <v>2021.8105586880499</v>
      </c>
      <c r="S280" s="1">
        <v>2.02181055868805E+16</v>
      </c>
      <c r="T280" s="7">
        <f>TablaDatos[[#This Row],[Aux3]]/100000000000000</f>
        <v>242.25764827635001</v>
      </c>
      <c r="U280" s="1">
        <v>2.4225764827635E+16</v>
      </c>
      <c r="V280">
        <v>165.8</v>
      </c>
      <c r="W280">
        <v>96.8</v>
      </c>
    </row>
    <row r="281" spans="1:23">
      <c r="A281">
        <v>2015</v>
      </c>
      <c r="B281">
        <v>54</v>
      </c>
      <c r="C281" t="s">
        <v>23</v>
      </c>
      <c r="D281" t="s">
        <v>29</v>
      </c>
      <c r="E281" t="s">
        <v>18</v>
      </c>
      <c r="F281" t="s">
        <v>19</v>
      </c>
      <c r="G281" t="s">
        <v>20</v>
      </c>
      <c r="H281" s="3">
        <v>19960.240000000002</v>
      </c>
      <c r="I281" t="s">
        <v>19</v>
      </c>
      <c r="J281" t="s">
        <v>18</v>
      </c>
      <c r="K2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23.677408334684898</v>
      </c>
      <c r="L281" s="6">
        <f>TablaDatos[[#This Row],[IMC_raw]]/1000000000000000</f>
        <v>23.677408334684898</v>
      </c>
      <c r="M281" s="2">
        <v>2.36774083346849E+16</v>
      </c>
      <c r="N2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1" s="13">
        <f t="shared" si="4"/>
        <v>280</v>
      </c>
      <c r="P281" s="2" t="str">
        <f>IF(TablaDatos[[#This Row],[Diabetes]]=0,"No","Si")</f>
        <v>No</v>
      </c>
      <c r="Q281">
        <v>0</v>
      </c>
      <c r="R281">
        <f>TablaDatos[[#This Row],[Aux2]]/10000000000000</f>
        <v>185.62192411846701</v>
      </c>
      <c r="S281" s="1">
        <v>1856219241184670</v>
      </c>
      <c r="T281" s="7">
        <f>TablaDatos[[#This Row],[Aux3]]/100000000000000</f>
        <v>191.48799210250701</v>
      </c>
      <c r="U281" s="1">
        <v>1.91487992102507E+16</v>
      </c>
      <c r="V281">
        <v>134.19999999999999</v>
      </c>
      <c r="W281">
        <v>81.7</v>
      </c>
    </row>
    <row r="282" spans="1:23">
      <c r="A282">
        <v>2015</v>
      </c>
      <c r="B282">
        <v>54</v>
      </c>
      <c r="C282" t="s">
        <v>23</v>
      </c>
      <c r="D282" t="s">
        <v>26</v>
      </c>
      <c r="E282" t="s">
        <v>18</v>
      </c>
      <c r="F282" t="s">
        <v>19</v>
      </c>
      <c r="G282" t="s">
        <v>20</v>
      </c>
      <c r="H282" s="3">
        <v>24561.119999999999</v>
      </c>
      <c r="I282" t="s">
        <v>19</v>
      </c>
      <c r="J282" t="s">
        <v>18</v>
      </c>
      <c r="K2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23.582575564430801</v>
      </c>
      <c r="L282" s="6">
        <f>TablaDatos[[#This Row],[IMC_raw]]/1000000000000000</f>
        <v>2.3582575564430801</v>
      </c>
      <c r="M282" s="2">
        <v>2358257556443080</v>
      </c>
      <c r="N2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2" s="13">
        <f t="shared" si="4"/>
        <v>281</v>
      </c>
      <c r="P282" s="2" t="str">
        <f>IF(TablaDatos[[#This Row],[Diabetes]]=0,"No","Si")</f>
        <v>No</v>
      </c>
      <c r="Q282">
        <v>0</v>
      </c>
      <c r="R282">
        <f>TablaDatos[[#This Row],[Aux2]]/10000000000000</f>
        <v>189.950615328162</v>
      </c>
      <c r="S282" s="1">
        <v>1899506153281620</v>
      </c>
      <c r="T282" s="7">
        <f>TablaDatos[[#This Row],[Aux3]]/100000000000000</f>
        <v>191.11063554531501</v>
      </c>
      <c r="U282" s="1">
        <v>1.91110635545315E+16</v>
      </c>
      <c r="V282">
        <v>146.4</v>
      </c>
      <c r="W282">
        <v>81.5</v>
      </c>
    </row>
    <row r="283" spans="1:23">
      <c r="A283">
        <v>2015</v>
      </c>
      <c r="B283">
        <v>63</v>
      </c>
      <c r="C283" t="s">
        <v>23</v>
      </c>
      <c r="D283" t="s">
        <v>38</v>
      </c>
      <c r="E283" t="s">
        <v>19</v>
      </c>
      <c r="F283" t="s">
        <v>24</v>
      </c>
      <c r="G283" t="s">
        <v>28</v>
      </c>
      <c r="H283" s="3">
        <v>13192.76</v>
      </c>
      <c r="I283" t="s">
        <v>21</v>
      </c>
      <c r="J283" t="s">
        <v>18</v>
      </c>
      <c r="K2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23.3228622165072</v>
      </c>
      <c r="L283" s="6">
        <f>TablaDatos[[#This Row],[IMC_raw]]/1000000000000000</f>
        <v>23.3228622165072</v>
      </c>
      <c r="M283" s="2">
        <v>2.33228622165072E+16</v>
      </c>
      <c r="N2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3" s="13">
        <f t="shared" si="4"/>
        <v>282</v>
      </c>
      <c r="P283" s="2" t="str">
        <f>IF(TablaDatos[[#This Row],[Diabetes]]=0,"No","Si")</f>
        <v>No</v>
      </c>
      <c r="Q283">
        <v>0</v>
      </c>
      <c r="R283">
        <f>TablaDatos[[#This Row],[Aux2]]/10000000000000</f>
        <v>2224.6554133146501</v>
      </c>
      <c r="S283" s="1">
        <v>2.22465541331465E+16</v>
      </c>
      <c r="T283" s="7">
        <f>TablaDatos[[#This Row],[Aux3]]/100000000000000</f>
        <v>2.5362719723241298</v>
      </c>
      <c r="U283" s="1">
        <v>253627197232413</v>
      </c>
      <c r="V283">
        <v>157.1</v>
      </c>
      <c r="W283">
        <v>93.3</v>
      </c>
    </row>
    <row r="284" spans="1:23">
      <c r="A284">
        <v>2015</v>
      </c>
      <c r="B284">
        <v>54</v>
      </c>
      <c r="C284" t="s">
        <v>16</v>
      </c>
      <c r="D284" t="s">
        <v>41</v>
      </c>
      <c r="E284" t="s">
        <v>18</v>
      </c>
      <c r="F284" t="s">
        <v>24</v>
      </c>
      <c r="G284" t="s">
        <v>20</v>
      </c>
      <c r="H284" s="3">
        <v>22069.97</v>
      </c>
      <c r="I284" t="s">
        <v>19</v>
      </c>
      <c r="J284" t="s">
        <v>18</v>
      </c>
      <c r="K2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23.295337133585299</v>
      </c>
      <c r="L284" s="6">
        <f>TablaDatos[[#This Row],[IMC_raw]]/1000000000000000</f>
        <v>23.295337133585299</v>
      </c>
      <c r="M284" s="2">
        <v>2.32953371335853E+16</v>
      </c>
      <c r="N2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4" s="13">
        <f t="shared" si="4"/>
        <v>283</v>
      </c>
      <c r="P284" s="2" t="str">
        <f>IF(TablaDatos[[#This Row],[Diabetes]]=0,"No","Si")</f>
        <v>No</v>
      </c>
      <c r="Q284">
        <v>0</v>
      </c>
      <c r="R284">
        <f>TablaDatos[[#This Row],[Aux2]]/10000000000000</f>
        <v>1852.33062242502</v>
      </c>
      <c r="S284" s="1">
        <v>1.85233062242502E+16</v>
      </c>
      <c r="T284" s="7">
        <f>TablaDatos[[#This Row],[Aux3]]/100000000000000</f>
        <v>178.77372682748199</v>
      </c>
      <c r="U284" s="1">
        <v>1.78773726827482E+16</v>
      </c>
      <c r="V284">
        <v>140.1</v>
      </c>
      <c r="W284">
        <v>87.1</v>
      </c>
    </row>
    <row r="285" spans="1:23">
      <c r="A285">
        <v>2015</v>
      </c>
      <c r="B285">
        <v>66</v>
      </c>
      <c r="C285" t="s">
        <v>16</v>
      </c>
      <c r="D285" t="s">
        <v>29</v>
      </c>
      <c r="E285" t="s">
        <v>21</v>
      </c>
      <c r="F285" t="s">
        <v>24</v>
      </c>
      <c r="G285" t="s">
        <v>25</v>
      </c>
      <c r="H285" s="3">
        <v>14841.02</v>
      </c>
      <c r="I285" t="s">
        <v>19</v>
      </c>
      <c r="J285" t="s">
        <v>22</v>
      </c>
      <c r="K2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23.2417682758377</v>
      </c>
      <c r="L285" s="6">
        <f>TablaDatos[[#This Row],[IMC_raw]]/1000000000000000</f>
        <v>23.2417682758377</v>
      </c>
      <c r="M285" s="2">
        <v>2.32417682758377E+16</v>
      </c>
      <c r="N2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5" s="13">
        <f t="shared" si="4"/>
        <v>284</v>
      </c>
      <c r="P285" s="2" t="str">
        <f>IF(TablaDatos[[#This Row],[Diabetes]]=0,"No","Si")</f>
        <v>No</v>
      </c>
      <c r="Q285">
        <v>0</v>
      </c>
      <c r="R285">
        <f>TablaDatos[[#This Row],[Aux2]]/10000000000000</f>
        <v>2050.5149282864099</v>
      </c>
      <c r="S285" s="1">
        <v>2.05051492828641E+16</v>
      </c>
      <c r="T285" s="7">
        <f>TablaDatos[[#This Row],[Aux3]]/100000000000000</f>
        <v>229.480660574486</v>
      </c>
      <c r="U285" s="1">
        <v>2.29480660574486E+16</v>
      </c>
      <c r="V285">
        <v>148.9</v>
      </c>
      <c r="W285">
        <v>96.9</v>
      </c>
    </row>
    <row r="286" spans="1:23">
      <c r="A286">
        <v>2015</v>
      </c>
      <c r="B286">
        <v>60</v>
      </c>
      <c r="C286" t="s">
        <v>23</v>
      </c>
      <c r="D286" t="s">
        <v>42</v>
      </c>
      <c r="E286" t="s">
        <v>18</v>
      </c>
      <c r="F286" t="s">
        <v>19</v>
      </c>
      <c r="G286" t="s">
        <v>28</v>
      </c>
      <c r="H286" s="3">
        <v>12239.7</v>
      </c>
      <c r="I286" t="s">
        <v>21</v>
      </c>
      <c r="J286" t="s">
        <v>18</v>
      </c>
      <c r="K2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23.180353318429798</v>
      </c>
      <c r="L286" s="5">
        <f>TablaDatos[[#This Row],[IMC_raw]]/1000000000000000</f>
        <v>23.180353318429798</v>
      </c>
      <c r="M286" s="2">
        <v>2.31803533184298E+16</v>
      </c>
      <c r="N2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6" s="13">
        <f t="shared" si="4"/>
        <v>285</v>
      </c>
      <c r="P286" s="2" t="str">
        <f>IF(TablaDatos[[#This Row],[Diabetes]]=0,"No","Si")</f>
        <v>No</v>
      </c>
      <c r="Q286">
        <v>0</v>
      </c>
      <c r="R286">
        <f>TablaDatos[[#This Row],[Aux2]]/10000000000000</f>
        <v>2083.62114757266</v>
      </c>
      <c r="S286" s="1">
        <v>2.08362114757266E+16</v>
      </c>
      <c r="T286" s="7">
        <f>TablaDatos[[#This Row],[Aux3]]/100000000000000</f>
        <v>214.55255679452199</v>
      </c>
      <c r="U286" s="1">
        <v>2.14552556794522E+16</v>
      </c>
      <c r="V286">
        <v>152.4</v>
      </c>
      <c r="W286">
        <v>91.7</v>
      </c>
    </row>
    <row r="287" spans="1:23">
      <c r="A287">
        <v>2015</v>
      </c>
      <c r="B287">
        <v>50</v>
      </c>
      <c r="C287" t="s">
        <v>23</v>
      </c>
      <c r="D287" t="s">
        <v>74</v>
      </c>
      <c r="E287" t="s">
        <v>18</v>
      </c>
      <c r="F287" t="s">
        <v>35</v>
      </c>
      <c r="G287" t="s">
        <v>20</v>
      </c>
      <c r="H287" s="3">
        <v>25851.5</v>
      </c>
      <c r="I287" t="s">
        <v>21</v>
      </c>
      <c r="J287" t="s">
        <v>22</v>
      </c>
      <c r="K2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23.1800895396694</v>
      </c>
      <c r="L287" s="5">
        <f>TablaDatos[[#This Row],[IMC_raw]]/1000000000000000</f>
        <v>23.1800895396694</v>
      </c>
      <c r="M287" s="2">
        <v>2.31800895396694E+16</v>
      </c>
      <c r="N2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7" s="13">
        <f t="shared" si="4"/>
        <v>286</v>
      </c>
      <c r="P287" s="2" t="str">
        <f>IF(TablaDatos[[#This Row],[Diabetes]]=0,"No","Si")</f>
        <v>No</v>
      </c>
      <c r="Q287">
        <v>0</v>
      </c>
      <c r="R287">
        <f>TablaDatos[[#This Row],[Aux2]]/10000000000000</f>
        <v>1901.4698436441299</v>
      </c>
      <c r="S287" s="1">
        <v>1.90146984364413E+16</v>
      </c>
      <c r="T287" s="7">
        <f>TablaDatos[[#This Row],[Aux3]]/100000000000000</f>
        <v>18.107535851997699</v>
      </c>
      <c r="U287" s="1">
        <v>1810753585199770</v>
      </c>
      <c r="V287">
        <v>139.1</v>
      </c>
      <c r="W287">
        <v>88.4</v>
      </c>
    </row>
    <row r="288" spans="1:23">
      <c r="A288">
        <v>2015</v>
      </c>
      <c r="B288">
        <v>64</v>
      </c>
      <c r="C288" t="s">
        <v>16</v>
      </c>
      <c r="D288" t="s">
        <v>73</v>
      </c>
      <c r="E288" t="s">
        <v>18</v>
      </c>
      <c r="F288" t="s">
        <v>19</v>
      </c>
      <c r="G288" t="s">
        <v>28</v>
      </c>
      <c r="H288" s="3">
        <v>45551.96</v>
      </c>
      <c r="I288" t="s">
        <v>21</v>
      </c>
      <c r="J288" t="s">
        <v>18</v>
      </c>
      <c r="K2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23.1292991079224</v>
      </c>
      <c r="L288" s="6">
        <f>TablaDatos[[#This Row],[IMC_raw]]/1000000000000000</f>
        <v>23.1292991079224</v>
      </c>
      <c r="M288" s="2">
        <v>2.31292991079224E+16</v>
      </c>
      <c r="N2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8" s="13">
        <f t="shared" si="4"/>
        <v>287</v>
      </c>
      <c r="P288" s="2" t="str">
        <f>IF(TablaDatos[[#This Row],[Diabetes]]=0,"No","Si")</f>
        <v>No</v>
      </c>
      <c r="Q288">
        <v>0</v>
      </c>
      <c r="R288">
        <f>TablaDatos[[#This Row],[Aux2]]/10000000000000</f>
        <v>1817.6315009664299</v>
      </c>
      <c r="S288" s="1">
        <v>1.81763150096643E+16</v>
      </c>
      <c r="T288" s="7">
        <f>TablaDatos[[#This Row],[Aux3]]/100000000000000</f>
        <v>24.085984919651999</v>
      </c>
      <c r="U288" s="1">
        <v>2408598491965200</v>
      </c>
      <c r="V288">
        <v>153</v>
      </c>
      <c r="W288">
        <v>89</v>
      </c>
    </row>
    <row r="289" spans="1:23">
      <c r="A289">
        <v>2015</v>
      </c>
      <c r="B289">
        <v>54</v>
      </c>
      <c r="C289" t="s">
        <v>16</v>
      </c>
      <c r="D289" t="s">
        <v>73</v>
      </c>
      <c r="E289" t="s">
        <v>18</v>
      </c>
      <c r="F289" t="s">
        <v>19</v>
      </c>
      <c r="G289" t="s">
        <v>20</v>
      </c>
      <c r="H289" s="3">
        <v>32875.15</v>
      </c>
      <c r="I289" t="s">
        <v>19</v>
      </c>
      <c r="J289" t="s">
        <v>22</v>
      </c>
      <c r="K2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23.125862433389202</v>
      </c>
      <c r="L289" s="5">
        <f>TablaDatos[[#This Row],[IMC_raw]]/1000000000000000</f>
        <v>23.125862433389202</v>
      </c>
      <c r="M289" s="2">
        <v>2.31258624333892E+16</v>
      </c>
      <c r="N2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89" s="13">
        <f t="shared" si="4"/>
        <v>288</v>
      </c>
      <c r="P289" s="2" t="str">
        <f>IF(TablaDatos[[#This Row],[Diabetes]]=0,"No","Si")</f>
        <v>No</v>
      </c>
      <c r="Q289">
        <v>0</v>
      </c>
      <c r="R289">
        <f>TablaDatos[[#This Row],[Aux2]]/10000000000000</f>
        <v>1751.23030094675</v>
      </c>
      <c r="S289" s="1">
        <v>1.75123030094675E+16</v>
      </c>
      <c r="T289" s="7">
        <f>TablaDatos[[#This Row],[Aux3]]/100000000000000</f>
        <v>188.75649870328601</v>
      </c>
      <c r="U289" s="1">
        <v>1.88756498703286E+16</v>
      </c>
      <c r="V289">
        <v>134</v>
      </c>
      <c r="W289">
        <v>85.9</v>
      </c>
    </row>
    <row r="290" spans="1:23">
      <c r="A290">
        <v>2015</v>
      </c>
      <c r="B290">
        <v>66</v>
      </c>
      <c r="C290" t="s">
        <v>23</v>
      </c>
      <c r="D290" t="s">
        <v>26</v>
      </c>
      <c r="E290" t="s">
        <v>18</v>
      </c>
      <c r="F290" t="s">
        <v>19</v>
      </c>
      <c r="G290" t="s">
        <v>25</v>
      </c>
      <c r="H290" s="3">
        <v>20604.13</v>
      </c>
      <c r="I290" t="s">
        <v>21</v>
      </c>
      <c r="J290" t="s">
        <v>18</v>
      </c>
      <c r="K2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23.0896865512773</v>
      </c>
      <c r="L290" s="5">
        <f>TablaDatos[[#This Row],[IMC_raw]]/1000000000000000</f>
        <v>23.0896865512773</v>
      </c>
      <c r="M290" s="2">
        <v>2.30896865512773E+16</v>
      </c>
      <c r="N2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0" s="13">
        <f t="shared" si="4"/>
        <v>289</v>
      </c>
      <c r="P290" s="2" t="str">
        <f>IF(TablaDatos[[#This Row],[Diabetes]]=0,"No","Si")</f>
        <v>No</v>
      </c>
      <c r="Q290">
        <v>0</v>
      </c>
      <c r="R290">
        <f>TablaDatos[[#This Row],[Aux2]]/10000000000000</f>
        <v>201.80720312391901</v>
      </c>
      <c r="S290" s="1">
        <v>2018072031239190</v>
      </c>
      <c r="T290" s="7">
        <f>TablaDatos[[#This Row],[Aux3]]/100000000000000</f>
        <v>210.854724229281</v>
      </c>
      <c r="U290" s="1">
        <v>2.10854724229281E+16</v>
      </c>
      <c r="V290">
        <v>153.1</v>
      </c>
      <c r="W290">
        <v>96.8</v>
      </c>
    </row>
    <row r="291" spans="1:23">
      <c r="A291">
        <v>2015</v>
      </c>
      <c r="B291">
        <v>50</v>
      </c>
      <c r="C291" t="s">
        <v>23</v>
      </c>
      <c r="D291" t="s">
        <v>74</v>
      </c>
      <c r="E291" t="s">
        <v>18</v>
      </c>
      <c r="F291" t="s">
        <v>24</v>
      </c>
      <c r="G291" t="s">
        <v>20</v>
      </c>
      <c r="H291" s="3">
        <v>20942.02</v>
      </c>
      <c r="I291" t="s">
        <v>19</v>
      </c>
      <c r="J291" t="s">
        <v>22</v>
      </c>
      <c r="K2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23.0811062032056</v>
      </c>
      <c r="L291" s="6">
        <f>TablaDatos[[#This Row],[IMC_raw]]/1000000000000000</f>
        <v>2.3081106203205599</v>
      </c>
      <c r="M291" s="2">
        <v>2308110620320560</v>
      </c>
      <c r="N2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1" s="13">
        <f t="shared" si="4"/>
        <v>290</v>
      </c>
      <c r="P291" s="2" t="str">
        <f>IF(TablaDatos[[#This Row],[Diabetes]]=0,"No","Si")</f>
        <v>No</v>
      </c>
      <c r="Q291">
        <v>0</v>
      </c>
      <c r="R291">
        <f>TablaDatos[[#This Row],[Aux2]]/10000000000000</f>
        <v>1990.45269687053</v>
      </c>
      <c r="S291" s="1">
        <v>1.99045269687053E+16</v>
      </c>
      <c r="T291" s="7">
        <f>TablaDatos[[#This Row],[Aux3]]/100000000000000</f>
        <v>2.3532508881068401</v>
      </c>
      <c r="U291" s="1">
        <v>235325088810684</v>
      </c>
      <c r="V291">
        <v>132.4</v>
      </c>
      <c r="W291">
        <v>84.4</v>
      </c>
    </row>
    <row r="292" spans="1:23">
      <c r="A292">
        <v>2015</v>
      </c>
      <c r="B292">
        <v>61</v>
      </c>
      <c r="C292" t="s">
        <v>16</v>
      </c>
      <c r="D292" t="s">
        <v>17</v>
      </c>
      <c r="E292" t="s">
        <v>18</v>
      </c>
      <c r="F292" t="s">
        <v>24</v>
      </c>
      <c r="G292" t="s">
        <v>28</v>
      </c>
      <c r="H292" s="3">
        <v>20552.04</v>
      </c>
      <c r="I292" t="s">
        <v>18</v>
      </c>
      <c r="J292" t="s">
        <v>22</v>
      </c>
      <c r="K2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22.974588163739</v>
      </c>
      <c r="L292" s="6">
        <f>TablaDatos[[#This Row],[IMC_raw]]/1000000000000000</f>
        <v>2.2974588163738998</v>
      </c>
      <c r="M292" s="2">
        <v>2297458816373900</v>
      </c>
      <c r="N2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2" s="13">
        <f t="shared" si="4"/>
        <v>291</v>
      </c>
      <c r="P292" s="2" t="str">
        <f>IF(TablaDatos[[#This Row],[Diabetes]]=0,"No","Si")</f>
        <v>No</v>
      </c>
      <c r="Q292">
        <v>0</v>
      </c>
      <c r="R292">
        <f>TablaDatos[[#This Row],[Aux2]]/10000000000000</f>
        <v>206.92881934974099</v>
      </c>
      <c r="S292" s="1">
        <v>2069288193497410</v>
      </c>
      <c r="T292" s="7">
        <f>TablaDatos[[#This Row],[Aux3]]/100000000000000</f>
        <v>19.214192585905199</v>
      </c>
      <c r="U292" s="1">
        <v>1921419258590520</v>
      </c>
      <c r="V292">
        <v>143.80000000000001</v>
      </c>
      <c r="W292">
        <v>88.6</v>
      </c>
    </row>
    <row r="293" spans="1:23">
      <c r="A293">
        <v>2015</v>
      </c>
      <c r="B293">
        <v>62</v>
      </c>
      <c r="C293" t="s">
        <v>23</v>
      </c>
      <c r="D293" t="s">
        <v>71</v>
      </c>
      <c r="E293" t="s">
        <v>18</v>
      </c>
      <c r="F293" t="s">
        <v>35</v>
      </c>
      <c r="G293" t="s">
        <v>28</v>
      </c>
      <c r="H293" s="3">
        <v>17131.32</v>
      </c>
      <c r="I293" t="s">
        <v>21</v>
      </c>
      <c r="J293" t="s">
        <v>19</v>
      </c>
      <c r="K2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22.970181321250102</v>
      </c>
      <c r="L293" s="6">
        <f>TablaDatos[[#This Row],[IMC_raw]]/1000000000000000</f>
        <v>2.29701813212501</v>
      </c>
      <c r="M293" s="2">
        <v>2297018132125010</v>
      </c>
      <c r="N2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3" s="13">
        <f t="shared" si="4"/>
        <v>292</v>
      </c>
      <c r="P293" s="2" t="str">
        <f>IF(TablaDatos[[#This Row],[Diabetes]]=0,"No","Si")</f>
        <v>No</v>
      </c>
      <c r="Q293">
        <v>0</v>
      </c>
      <c r="R293">
        <f>TablaDatos[[#This Row],[Aux2]]/10000000000000</f>
        <v>1878.8715234096301</v>
      </c>
      <c r="S293" s="1">
        <v>1.87887152340963E+16</v>
      </c>
      <c r="T293" s="7">
        <f>TablaDatos[[#This Row],[Aux3]]/100000000000000</f>
        <v>215.747665690985</v>
      </c>
      <c r="U293" s="1">
        <v>2.15747665690985E+16</v>
      </c>
      <c r="V293">
        <v>147.6</v>
      </c>
      <c r="W293">
        <v>91.8</v>
      </c>
    </row>
    <row r="294" spans="1:23">
      <c r="A294">
        <v>2015</v>
      </c>
      <c r="B294">
        <v>53</v>
      </c>
      <c r="C294" t="s">
        <v>23</v>
      </c>
      <c r="D294" t="s">
        <v>17</v>
      </c>
      <c r="E294" t="s">
        <v>18</v>
      </c>
      <c r="F294" t="s">
        <v>35</v>
      </c>
      <c r="G294" t="s">
        <v>20</v>
      </c>
      <c r="H294" s="3">
        <v>22928.29</v>
      </c>
      <c r="I294" t="s">
        <v>19</v>
      </c>
      <c r="J294" t="s">
        <v>18</v>
      </c>
      <c r="K2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22.852668041743701</v>
      </c>
      <c r="L294" s="6">
        <f>TablaDatos[[#This Row],[IMC_raw]]/1000000000000000</f>
        <v>22.852668041743701</v>
      </c>
      <c r="M294" s="2">
        <v>2.28526680417437E+16</v>
      </c>
      <c r="N2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4" s="13">
        <f t="shared" si="4"/>
        <v>293</v>
      </c>
      <c r="P294" s="2" t="str">
        <f>IF(TablaDatos[[#This Row],[Diabetes]]=0,"No","Si")</f>
        <v>No</v>
      </c>
      <c r="Q294">
        <v>0</v>
      </c>
      <c r="R294">
        <f>TablaDatos[[#This Row],[Aux2]]/10000000000000</f>
        <v>1940.2390453304899</v>
      </c>
      <c r="S294" s="1">
        <v>1.94023904533049E+16</v>
      </c>
      <c r="T294" s="7">
        <f>TablaDatos[[#This Row],[Aux3]]/100000000000000</f>
        <v>236.91627351505801</v>
      </c>
      <c r="U294" s="1">
        <v>2.36916273515058E+16</v>
      </c>
      <c r="V294">
        <v>139</v>
      </c>
      <c r="W294">
        <v>83.3</v>
      </c>
    </row>
    <row r="295" spans="1:23">
      <c r="A295">
        <v>2015</v>
      </c>
      <c r="B295">
        <v>59</v>
      </c>
      <c r="C295" t="s">
        <v>16</v>
      </c>
      <c r="D295" t="s">
        <v>29</v>
      </c>
      <c r="E295" t="s">
        <v>19</v>
      </c>
      <c r="F295" t="s">
        <v>35</v>
      </c>
      <c r="G295" t="s">
        <v>28</v>
      </c>
      <c r="H295" s="3">
        <v>29341.09</v>
      </c>
      <c r="I295" t="s">
        <v>19</v>
      </c>
      <c r="J295" t="s">
        <v>22</v>
      </c>
      <c r="K2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22.752248679382902</v>
      </c>
      <c r="L295" s="5">
        <f>TablaDatos[[#This Row],[IMC_raw]]/1000000000000000</f>
        <v>22.752248679382902</v>
      </c>
      <c r="M295" s="2">
        <v>2.27522486793829E+16</v>
      </c>
      <c r="N2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5" s="13">
        <f t="shared" si="4"/>
        <v>294</v>
      </c>
      <c r="P295" s="2" t="str">
        <f>IF(TablaDatos[[#This Row],[Diabetes]]=0,"No","Si")</f>
        <v>No</v>
      </c>
      <c r="Q295">
        <v>0</v>
      </c>
      <c r="R295">
        <f>TablaDatos[[#This Row],[Aux2]]/10000000000000</f>
        <v>2023.1720219383899</v>
      </c>
      <c r="S295" s="1">
        <v>2.02317202193839E+16</v>
      </c>
      <c r="T295" s="7">
        <f>TablaDatos[[#This Row],[Aux3]]/100000000000000</f>
        <v>18.3648048822756</v>
      </c>
      <c r="U295" s="1">
        <v>1836480488227560</v>
      </c>
      <c r="V295">
        <v>148.30000000000001</v>
      </c>
      <c r="W295">
        <v>90.2</v>
      </c>
    </row>
    <row r="296" spans="1:23">
      <c r="A296">
        <v>2015</v>
      </c>
      <c r="B296">
        <v>55</v>
      </c>
      <c r="C296" t="s">
        <v>23</v>
      </c>
      <c r="D296" t="s">
        <v>26</v>
      </c>
      <c r="E296" t="s">
        <v>18</v>
      </c>
      <c r="F296" t="s">
        <v>35</v>
      </c>
      <c r="G296" t="s">
        <v>28</v>
      </c>
      <c r="H296" s="3">
        <v>23618.05</v>
      </c>
      <c r="I296" t="s">
        <v>19</v>
      </c>
      <c r="J296" t="s">
        <v>22</v>
      </c>
      <c r="K2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22.7344745484071</v>
      </c>
      <c r="L296" s="6">
        <f>TablaDatos[[#This Row],[IMC_raw]]/100000000000000</f>
        <v>22.7344745484071</v>
      </c>
      <c r="M296" s="2">
        <v>2273447454840710</v>
      </c>
      <c r="N2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6" s="13">
        <f t="shared" si="4"/>
        <v>295</v>
      </c>
      <c r="P296" s="2" t="str">
        <f>IF(TablaDatos[[#This Row],[Diabetes]]=0,"No","Si")</f>
        <v>No</v>
      </c>
      <c r="Q296">
        <v>0</v>
      </c>
      <c r="R296">
        <f>TablaDatos[[#This Row],[Aux2]]/10000000000000</f>
        <v>1961.0046727978199</v>
      </c>
      <c r="S296" s="1">
        <v>1.96100467279782E+16</v>
      </c>
      <c r="T296" s="7">
        <f>TablaDatos[[#This Row],[Aux3]]/100000000000000</f>
        <v>21.0904504050872</v>
      </c>
      <c r="U296" s="1">
        <v>2109045040508720</v>
      </c>
      <c r="V296">
        <v>144</v>
      </c>
      <c r="W296">
        <v>92.2</v>
      </c>
    </row>
    <row r="297" spans="1:23">
      <c r="A297">
        <v>2015</v>
      </c>
      <c r="B297">
        <v>53</v>
      </c>
      <c r="C297" t="s">
        <v>23</v>
      </c>
      <c r="D297" t="s">
        <v>73</v>
      </c>
      <c r="E297" t="s">
        <v>18</v>
      </c>
      <c r="F297" t="s">
        <v>19</v>
      </c>
      <c r="G297" t="s">
        <v>20</v>
      </c>
      <c r="H297" s="3">
        <v>27169.1</v>
      </c>
      <c r="I297" t="s">
        <v>19</v>
      </c>
      <c r="J297" t="s">
        <v>18</v>
      </c>
      <c r="K2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22.508418103658101</v>
      </c>
      <c r="L297" s="6">
        <f>TablaDatos[[#This Row],[IMC_raw]]/1000000000000000</f>
        <v>22.508418103658101</v>
      </c>
      <c r="M297" s="2">
        <v>2.25084181036581E+16</v>
      </c>
      <c r="N2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7" s="13">
        <f t="shared" si="4"/>
        <v>296</v>
      </c>
      <c r="P297" s="2" t="str">
        <f>IF(TablaDatos[[#This Row],[Diabetes]]=0,"No","Si")</f>
        <v>No</v>
      </c>
      <c r="Q297">
        <v>0</v>
      </c>
      <c r="R297">
        <f>TablaDatos[[#This Row],[Aux2]]/10000000000000</f>
        <v>1929.02314667734</v>
      </c>
      <c r="S297" s="1">
        <v>1.92902314667734E+16</v>
      </c>
      <c r="T297" s="7">
        <f>TablaDatos[[#This Row],[Aux3]]/100000000000000</f>
        <v>206.56743620041601</v>
      </c>
      <c r="U297" s="1">
        <v>2.06567436200416E+16</v>
      </c>
      <c r="V297">
        <v>138.69999999999999</v>
      </c>
      <c r="W297">
        <v>87.8</v>
      </c>
    </row>
    <row r="298" spans="1:23">
      <c r="A298">
        <v>2015</v>
      </c>
      <c r="B298">
        <v>60</v>
      </c>
      <c r="C298" t="s">
        <v>23</v>
      </c>
      <c r="D298" t="s">
        <v>17</v>
      </c>
      <c r="E298" t="s">
        <v>31</v>
      </c>
      <c r="F298" t="s">
        <v>24</v>
      </c>
      <c r="G298" t="s">
        <v>28</v>
      </c>
      <c r="H298" s="3">
        <v>18318.07</v>
      </c>
      <c r="I298" t="s">
        <v>21</v>
      </c>
      <c r="J298" t="s">
        <v>18</v>
      </c>
      <c r="K2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22.455482926833099</v>
      </c>
      <c r="L298" s="5">
        <f>TablaDatos[[#This Row],[IMC_raw]]/1000000000000000</f>
        <v>22.455482926833099</v>
      </c>
      <c r="M298" s="2">
        <v>2.24554829268331E+16</v>
      </c>
      <c r="N2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8" s="13">
        <f t="shared" si="4"/>
        <v>297</v>
      </c>
      <c r="P298" s="2" t="str">
        <f>IF(TablaDatos[[#This Row],[Diabetes]]=0,"No","Si")</f>
        <v>No</v>
      </c>
      <c r="Q298">
        <v>0</v>
      </c>
      <c r="R298">
        <f>TablaDatos[[#This Row],[Aux2]]/10000000000000</f>
        <v>1852.00912409685</v>
      </c>
      <c r="S298" s="1">
        <v>1.85200912409685E+16</v>
      </c>
      <c r="T298" s="7">
        <f>TablaDatos[[#This Row],[Aux3]]/100000000000000</f>
        <v>239.451201642341</v>
      </c>
      <c r="U298" s="1">
        <v>2.39451201642341E+16</v>
      </c>
      <c r="V298">
        <v>160.80000000000001</v>
      </c>
      <c r="W298">
        <v>92.7</v>
      </c>
    </row>
    <row r="299" spans="1:23">
      <c r="A299">
        <v>2015</v>
      </c>
      <c r="B299">
        <v>48</v>
      </c>
      <c r="C299" t="s">
        <v>16</v>
      </c>
      <c r="D299" t="s">
        <v>17</v>
      </c>
      <c r="E299" t="s">
        <v>18</v>
      </c>
      <c r="F299" t="s">
        <v>19</v>
      </c>
      <c r="G299" t="s">
        <v>20</v>
      </c>
      <c r="H299" s="3">
        <v>40373.74</v>
      </c>
      <c r="I299" t="s">
        <v>21</v>
      </c>
      <c r="J299" t="s">
        <v>18</v>
      </c>
      <c r="K2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22.350595427455001</v>
      </c>
      <c r="L299" s="6">
        <f>TablaDatos[[#This Row],[IMC_raw]]/1000000000000000</f>
        <v>22.350595427455001</v>
      </c>
      <c r="M299" s="2">
        <v>2.2350595427455E+16</v>
      </c>
      <c r="N2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299" s="13">
        <f t="shared" si="4"/>
        <v>298</v>
      </c>
      <c r="P299" s="2" t="str">
        <f>IF(TablaDatos[[#This Row],[Diabetes]]=0,"No","Si")</f>
        <v>No</v>
      </c>
      <c r="Q299">
        <v>0</v>
      </c>
      <c r="R299">
        <f>TablaDatos[[#This Row],[Aux2]]/10000000000000</f>
        <v>213.90787252442701</v>
      </c>
      <c r="S299" s="1">
        <v>2139078725244270</v>
      </c>
      <c r="T299" s="7">
        <f>TablaDatos[[#This Row],[Aux3]]/100000000000000</f>
        <v>241.43283466069801</v>
      </c>
      <c r="U299" s="1">
        <v>2.41432834660698E+16</v>
      </c>
      <c r="V299">
        <v>133.69999999999999</v>
      </c>
      <c r="W299">
        <v>83.5</v>
      </c>
    </row>
    <row r="300" spans="1:23">
      <c r="A300">
        <v>2015</v>
      </c>
      <c r="B300">
        <v>52</v>
      </c>
      <c r="C300" t="s">
        <v>23</v>
      </c>
      <c r="D300" t="s">
        <v>34</v>
      </c>
      <c r="E300" t="s">
        <v>18</v>
      </c>
      <c r="F300" t="s">
        <v>35</v>
      </c>
      <c r="G300" t="s">
        <v>20</v>
      </c>
      <c r="H300" s="3">
        <v>18991.61</v>
      </c>
      <c r="I300" t="s">
        <v>19</v>
      </c>
      <c r="J300" t="s">
        <v>22</v>
      </c>
      <c r="K3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22.2505355538838</v>
      </c>
      <c r="L300" s="5">
        <f>TablaDatos[[#This Row],[IMC_raw]]/1000000000000000</f>
        <v>2.2250535553883801</v>
      </c>
      <c r="M300" s="2">
        <v>2225053555388380</v>
      </c>
      <c r="N3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0" s="13">
        <f t="shared" si="4"/>
        <v>299</v>
      </c>
      <c r="P300" s="2" t="str">
        <f>IF(TablaDatos[[#This Row],[Diabetes]]=0,"No","Si")</f>
        <v>No</v>
      </c>
      <c r="Q300">
        <v>0</v>
      </c>
      <c r="R300">
        <f>TablaDatos[[#This Row],[Aux2]]/10000000000000</f>
        <v>1824.4195328895801</v>
      </c>
      <c r="S300" s="1">
        <v>1.82441953288958E+16</v>
      </c>
      <c r="T300" s="7">
        <f>TablaDatos[[#This Row],[Aux3]]/100000000000000</f>
        <v>186.57467001408699</v>
      </c>
      <c r="U300" s="1">
        <v>1.86574670014087E+16</v>
      </c>
      <c r="V300">
        <v>137.9</v>
      </c>
      <c r="W300">
        <v>79.599999999999994</v>
      </c>
    </row>
    <row r="301" spans="1:23">
      <c r="A301">
        <v>2015</v>
      </c>
      <c r="B301">
        <v>65</v>
      </c>
      <c r="C301" t="s">
        <v>23</v>
      </c>
      <c r="D301" t="s">
        <v>17</v>
      </c>
      <c r="E301" t="s">
        <v>31</v>
      </c>
      <c r="F301" t="s">
        <v>19</v>
      </c>
      <c r="G301" t="s">
        <v>25</v>
      </c>
      <c r="H301" s="3">
        <v>22237.77</v>
      </c>
      <c r="I301" t="s">
        <v>21</v>
      </c>
      <c r="J301" t="s">
        <v>19</v>
      </c>
      <c r="K3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22.172440069976801</v>
      </c>
      <c r="L301" s="6">
        <f>TablaDatos[[#This Row],[IMC_raw]]/1000000000000000</f>
        <v>2.2172440069976802</v>
      </c>
      <c r="M301" s="2">
        <v>2217244006997680</v>
      </c>
      <c r="N3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1" s="13">
        <f t="shared" si="4"/>
        <v>300</v>
      </c>
      <c r="P301" s="2" t="str">
        <f>IF(TablaDatos[[#This Row],[Diabetes]]=0,"No","Si")</f>
        <v>No</v>
      </c>
      <c r="Q301">
        <v>0</v>
      </c>
      <c r="R301">
        <f>TablaDatos[[#This Row],[Aux2]]/10000000000000</f>
        <v>20.824750162861498</v>
      </c>
      <c r="S301" s="1">
        <v>208247501628615</v>
      </c>
      <c r="T301" s="7">
        <f>TablaDatos[[#This Row],[Aux3]]/100000000000000</f>
        <v>231.688139456122</v>
      </c>
      <c r="U301" s="1">
        <v>2.31688139456122E+16</v>
      </c>
      <c r="V301">
        <v>150.80000000000001</v>
      </c>
      <c r="W301">
        <v>89.3</v>
      </c>
    </row>
    <row r="302" spans="1:23">
      <c r="A302">
        <v>2015</v>
      </c>
      <c r="B302">
        <v>51</v>
      </c>
      <c r="C302" t="s">
        <v>23</v>
      </c>
      <c r="D302" t="s">
        <v>42</v>
      </c>
      <c r="E302" t="s">
        <v>18</v>
      </c>
      <c r="F302" t="s">
        <v>19</v>
      </c>
      <c r="G302" t="s">
        <v>20</v>
      </c>
      <c r="H302" s="3">
        <v>25152.39</v>
      </c>
      <c r="I302" t="s">
        <v>19</v>
      </c>
      <c r="J302" t="s">
        <v>18</v>
      </c>
      <c r="K3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22.150648261656201</v>
      </c>
      <c r="L302" s="6">
        <f>TablaDatos[[#This Row],[IMC_raw]]/1000000000000000</f>
        <v>22.150648261656201</v>
      </c>
      <c r="M302" s="2">
        <v>2.21506482616562E+16</v>
      </c>
      <c r="N3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2" s="13">
        <f t="shared" si="4"/>
        <v>301</v>
      </c>
      <c r="P302" s="2" t="str">
        <f>IF(TablaDatos[[#This Row],[Diabetes]]=0,"No","Si")</f>
        <v>No</v>
      </c>
      <c r="Q302">
        <v>0</v>
      </c>
      <c r="R302">
        <f>TablaDatos[[#This Row],[Aux2]]/10000000000000</f>
        <v>1913.78901701207</v>
      </c>
      <c r="S302" s="1">
        <v>1.91378901701207E+16</v>
      </c>
      <c r="T302" s="7">
        <f>TablaDatos[[#This Row],[Aux3]]/100000000000000</f>
        <v>22.295353512559601</v>
      </c>
      <c r="U302" s="1">
        <v>2229535351255960</v>
      </c>
      <c r="V302">
        <v>135.5</v>
      </c>
      <c r="W302">
        <v>85.4</v>
      </c>
    </row>
    <row r="303" spans="1:23">
      <c r="A303">
        <v>2015</v>
      </c>
      <c r="B303">
        <v>53</v>
      </c>
      <c r="C303" t="s">
        <v>16</v>
      </c>
      <c r="D303" t="s">
        <v>30</v>
      </c>
      <c r="E303" t="s">
        <v>18</v>
      </c>
      <c r="F303" t="s">
        <v>19</v>
      </c>
      <c r="G303" t="s">
        <v>20</v>
      </c>
      <c r="H303" s="3">
        <v>33286.239999999998</v>
      </c>
      <c r="I303" t="s">
        <v>19</v>
      </c>
      <c r="J303" t="s">
        <v>18</v>
      </c>
      <c r="K3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22.0859277843551</v>
      </c>
      <c r="L303" s="6">
        <f>TablaDatos[[#This Row],[IMC_raw]]/1000000000000000</f>
        <v>2.2085927784355102</v>
      </c>
      <c r="M303" s="2">
        <v>2208592778435510</v>
      </c>
      <c r="N3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3" s="13">
        <f t="shared" si="4"/>
        <v>302</v>
      </c>
      <c r="P303" s="2" t="str">
        <f>IF(TablaDatos[[#This Row],[Diabetes]]=0,"No","Si")</f>
        <v>No</v>
      </c>
      <c r="Q303">
        <v>0</v>
      </c>
      <c r="R303">
        <f>TablaDatos[[#This Row],[Aux2]]/10000000000000</f>
        <v>2076.8849472258698</v>
      </c>
      <c r="S303" s="1">
        <v>2.07688494722587E+16</v>
      </c>
      <c r="T303" s="7">
        <f>TablaDatos[[#This Row],[Aux3]]/100000000000000</f>
        <v>23.572282469645099</v>
      </c>
      <c r="U303" s="1">
        <v>2357228246964510</v>
      </c>
      <c r="V303">
        <v>146.30000000000001</v>
      </c>
      <c r="W303">
        <v>90.4</v>
      </c>
    </row>
    <row r="304" spans="1:23">
      <c r="A304">
        <v>2015</v>
      </c>
      <c r="B304">
        <v>60</v>
      </c>
      <c r="C304" t="s">
        <v>16</v>
      </c>
      <c r="D304" t="s">
        <v>29</v>
      </c>
      <c r="E304" t="s">
        <v>21</v>
      </c>
      <c r="F304" t="s">
        <v>24</v>
      </c>
      <c r="G304" t="s">
        <v>28</v>
      </c>
      <c r="H304" s="3">
        <v>21706.52</v>
      </c>
      <c r="I304" t="s">
        <v>21</v>
      </c>
      <c r="J304" t="s">
        <v>22</v>
      </c>
      <c r="K3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21.720091367622899</v>
      </c>
      <c r="L304" s="5">
        <f>TablaDatos[[#This Row],[IMC_raw]]/1000000000000000</f>
        <v>21.720091367622899</v>
      </c>
      <c r="M304" s="2">
        <v>2.17200913676229E+16</v>
      </c>
      <c r="N3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4" s="13">
        <f t="shared" si="4"/>
        <v>303</v>
      </c>
      <c r="P304" s="2" t="str">
        <f>IF(TablaDatos[[#This Row],[Diabetes]]=0,"No","Si")</f>
        <v>No</v>
      </c>
      <c r="Q304">
        <v>0</v>
      </c>
      <c r="R304">
        <f>TablaDatos[[#This Row],[Aux2]]/10000000000000</f>
        <v>2124.4667525135201</v>
      </c>
      <c r="S304" s="1">
        <v>2.12446675251352E+16</v>
      </c>
      <c r="T304" s="7">
        <f>TablaDatos[[#This Row],[Aux3]]/100000000000000</f>
        <v>184.658482686627</v>
      </c>
      <c r="U304" s="1">
        <v>1.84658482686627E+16</v>
      </c>
      <c r="V304">
        <v>158.69999999999999</v>
      </c>
      <c r="W304">
        <v>96.5</v>
      </c>
    </row>
    <row r="305" spans="1:23">
      <c r="A305">
        <v>2015</v>
      </c>
      <c r="B305">
        <v>54</v>
      </c>
      <c r="C305" t="s">
        <v>23</v>
      </c>
      <c r="D305" t="s">
        <v>71</v>
      </c>
      <c r="E305" t="s">
        <v>18</v>
      </c>
      <c r="F305" t="s">
        <v>35</v>
      </c>
      <c r="G305" t="s">
        <v>20</v>
      </c>
      <c r="H305" s="3">
        <v>35723.129999999997</v>
      </c>
      <c r="I305" t="s">
        <v>21</v>
      </c>
      <c r="J305" t="s">
        <v>18</v>
      </c>
      <c r="K3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21.545515799090801</v>
      </c>
      <c r="L305" s="5">
        <f>TablaDatos[[#This Row],[IMC_raw]]/1000000000000000</f>
        <v>21.545515799090801</v>
      </c>
      <c r="M305" s="2">
        <v>2.15455157990908E+16</v>
      </c>
      <c r="N3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5" s="13">
        <f t="shared" si="4"/>
        <v>304</v>
      </c>
      <c r="P305" s="2" t="str">
        <f>IF(TablaDatos[[#This Row],[Diabetes]]=0,"No","Si")</f>
        <v>No</v>
      </c>
      <c r="Q305">
        <v>0</v>
      </c>
      <c r="R305">
        <f>TablaDatos[[#This Row],[Aux2]]/10000000000000</f>
        <v>1732.0579365830199</v>
      </c>
      <c r="S305" s="1">
        <v>1.73205793658302E+16</v>
      </c>
      <c r="T305" s="7">
        <f>TablaDatos[[#This Row],[Aux3]]/100000000000000</f>
        <v>223.329809622776</v>
      </c>
      <c r="U305" s="1">
        <v>2.23329809622776E+16</v>
      </c>
      <c r="V305">
        <v>137.30000000000001</v>
      </c>
      <c r="W305">
        <v>84.4</v>
      </c>
    </row>
    <row r="306" spans="1:23">
      <c r="A306">
        <v>2015</v>
      </c>
      <c r="B306">
        <v>60</v>
      </c>
      <c r="C306" t="s">
        <v>16</v>
      </c>
      <c r="D306" t="s">
        <v>73</v>
      </c>
      <c r="E306" t="s">
        <v>18</v>
      </c>
      <c r="F306" t="s">
        <v>24</v>
      </c>
      <c r="G306" t="s">
        <v>28</v>
      </c>
      <c r="H306" s="3">
        <v>18498.95</v>
      </c>
      <c r="I306" t="s">
        <v>21</v>
      </c>
      <c r="J306" t="s">
        <v>18</v>
      </c>
      <c r="K3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21.4351370285118</v>
      </c>
      <c r="L306" s="5">
        <f>TablaDatos[[#This Row],[IMC_raw]]/1000000000000000</f>
        <v>2.1435137028511799</v>
      </c>
      <c r="M306" s="2">
        <v>2143513702851180</v>
      </c>
      <c r="N3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6" s="13">
        <f t="shared" si="4"/>
        <v>305</v>
      </c>
      <c r="P306" s="2" t="str">
        <f>IF(TablaDatos[[#This Row],[Diabetes]]=0,"No","Si")</f>
        <v>No</v>
      </c>
      <c r="Q306">
        <v>0</v>
      </c>
      <c r="R306">
        <f>TablaDatos[[#This Row],[Aux2]]/10000000000000</f>
        <v>1938.6254892463101</v>
      </c>
      <c r="S306" s="1">
        <v>1.93862548924631E+16</v>
      </c>
      <c r="T306" s="7">
        <f>TablaDatos[[#This Row],[Aux3]]/100000000000000</f>
        <v>251.69043691500599</v>
      </c>
      <c r="U306" s="1">
        <v>2.51690436915006E+16</v>
      </c>
      <c r="V306">
        <v>153.30000000000001</v>
      </c>
      <c r="W306">
        <v>88.1</v>
      </c>
    </row>
    <row r="307" spans="1:23">
      <c r="A307">
        <v>2015</v>
      </c>
      <c r="B307">
        <v>57</v>
      </c>
      <c r="C307" t="s">
        <v>16</v>
      </c>
      <c r="D307" t="s">
        <v>17</v>
      </c>
      <c r="E307" t="s">
        <v>18</v>
      </c>
      <c r="F307" t="s">
        <v>24</v>
      </c>
      <c r="G307" t="s">
        <v>28</v>
      </c>
      <c r="H307" s="3">
        <v>22252.42</v>
      </c>
      <c r="I307" t="s">
        <v>19</v>
      </c>
      <c r="J307" t="s">
        <v>22</v>
      </c>
      <c r="K3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21.207124771695501</v>
      </c>
      <c r="L307" s="5">
        <f>TablaDatos[[#This Row],[IMC_raw]]/1000000000000000</f>
        <v>21.207124771695501</v>
      </c>
      <c r="M307" s="2">
        <v>2.12071247716955E+16</v>
      </c>
      <c r="N3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7" s="13">
        <f t="shared" si="4"/>
        <v>306</v>
      </c>
      <c r="P307" s="2" t="str">
        <f>IF(TablaDatos[[#This Row],[Diabetes]]=0,"No","Si")</f>
        <v>No</v>
      </c>
      <c r="Q307">
        <v>0</v>
      </c>
      <c r="R307">
        <f>TablaDatos[[#This Row],[Aux2]]/10000000000000</f>
        <v>2305.14955028136</v>
      </c>
      <c r="S307" s="1">
        <v>2.30514955028136E+16</v>
      </c>
      <c r="T307" s="7">
        <f>TablaDatos[[#This Row],[Aux3]]/100000000000000</f>
        <v>210.832900963697</v>
      </c>
      <c r="U307" s="1">
        <v>2.10832900963697E+16</v>
      </c>
      <c r="V307">
        <v>153.5</v>
      </c>
      <c r="W307">
        <v>92.4</v>
      </c>
    </row>
    <row r="308" spans="1:23">
      <c r="A308">
        <v>2015</v>
      </c>
      <c r="B308">
        <v>40</v>
      </c>
      <c r="C308" t="s">
        <v>16</v>
      </c>
      <c r="D308" t="s">
        <v>29</v>
      </c>
      <c r="E308" t="s">
        <v>18</v>
      </c>
      <c r="F308" t="s">
        <v>19</v>
      </c>
      <c r="G308" t="s">
        <v>39</v>
      </c>
      <c r="H308" s="3">
        <v>19565.16</v>
      </c>
      <c r="I308" t="s">
        <v>19</v>
      </c>
      <c r="J308" t="s">
        <v>22</v>
      </c>
      <c r="K3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21.151476719305098</v>
      </c>
      <c r="L308" s="6">
        <f>TablaDatos[[#This Row],[IMC_raw]]/1000000000000000</f>
        <v>2.1151476719305098</v>
      </c>
      <c r="M308" s="2">
        <v>2115147671930510</v>
      </c>
      <c r="N3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8" s="13">
        <f t="shared" si="4"/>
        <v>307</v>
      </c>
      <c r="P308" s="2" t="str">
        <f>IF(TablaDatos[[#This Row],[Diabetes]]=0,"No","Si")</f>
        <v>No</v>
      </c>
      <c r="Q308">
        <v>0</v>
      </c>
      <c r="R308">
        <f>TablaDatos[[#This Row],[Aux2]]/10000000000000</f>
        <v>1842.3725562156001</v>
      </c>
      <c r="S308" s="1">
        <v>1.8423725562156E+16</v>
      </c>
      <c r="T308" s="7">
        <f>TablaDatos[[#This Row],[Aux3]]/100000000000000</f>
        <v>192.59160353521699</v>
      </c>
      <c r="U308" s="1">
        <v>1.92591603535217E+16</v>
      </c>
      <c r="V308">
        <v>142.6</v>
      </c>
      <c r="W308">
        <v>82.1</v>
      </c>
    </row>
    <row r="309" spans="1:23">
      <c r="A309">
        <v>2015</v>
      </c>
      <c r="B309">
        <v>54</v>
      </c>
      <c r="C309" t="s">
        <v>16</v>
      </c>
      <c r="D309" t="s">
        <v>73</v>
      </c>
      <c r="E309" t="s">
        <v>18</v>
      </c>
      <c r="F309" t="s">
        <v>35</v>
      </c>
      <c r="G309" t="s">
        <v>20</v>
      </c>
      <c r="H309" s="3">
        <v>48770.86</v>
      </c>
      <c r="I309" t="s">
        <v>19</v>
      </c>
      <c r="J309" t="s">
        <v>19</v>
      </c>
      <c r="K3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21.064389072291799</v>
      </c>
      <c r="L309" s="6">
        <f>TablaDatos[[#This Row],[IMC_raw]]/1000000000000000</f>
        <v>21.064389072291799</v>
      </c>
      <c r="M309" s="2">
        <v>2.10643890722918E+16</v>
      </c>
      <c r="N3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09" s="13">
        <f t="shared" si="4"/>
        <v>308</v>
      </c>
      <c r="P309" s="2" t="str">
        <f>IF(TablaDatos[[#This Row],[Diabetes]]=0,"No","Si")</f>
        <v>No</v>
      </c>
      <c r="Q309">
        <v>0</v>
      </c>
      <c r="R309">
        <f>TablaDatos[[#This Row],[Aux2]]/10000000000000</f>
        <v>208.37275827737599</v>
      </c>
      <c r="S309" s="1">
        <v>2083727582773760</v>
      </c>
      <c r="T309" s="7">
        <f>TablaDatos[[#This Row],[Aux3]]/100000000000000</f>
        <v>203.808627552492</v>
      </c>
      <c r="U309" s="1">
        <v>2.03808627552492E+16</v>
      </c>
      <c r="V309">
        <v>146.5</v>
      </c>
      <c r="W309">
        <v>86.5</v>
      </c>
    </row>
    <row r="310" spans="1:23">
      <c r="A310">
        <v>2015</v>
      </c>
      <c r="B310">
        <v>42</v>
      </c>
      <c r="C310" t="s">
        <v>23</v>
      </c>
      <c r="D310" t="s">
        <v>29</v>
      </c>
      <c r="E310" t="s">
        <v>18</v>
      </c>
      <c r="F310" t="s">
        <v>35</v>
      </c>
      <c r="G310" t="s">
        <v>39</v>
      </c>
      <c r="H310" s="3">
        <v>24919.35</v>
      </c>
      <c r="I310" t="s">
        <v>21</v>
      </c>
      <c r="J310" t="s">
        <v>21</v>
      </c>
      <c r="K3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21.027725183241898</v>
      </c>
      <c r="L310" s="5">
        <f>TablaDatos[[#This Row],[IMC_raw]]/1000000000000000</f>
        <v>21.027725183241898</v>
      </c>
      <c r="M310" s="2">
        <v>2.10277251832419E+16</v>
      </c>
      <c r="N3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0" s="13">
        <f t="shared" si="4"/>
        <v>309</v>
      </c>
      <c r="P310" s="2" t="str">
        <f>IF(TablaDatos[[#This Row],[Diabetes]]=0,"No","Si")</f>
        <v>No</v>
      </c>
      <c r="Q310">
        <v>0</v>
      </c>
      <c r="R310">
        <f>TablaDatos[[#This Row],[Aux2]]/10000000000000</f>
        <v>205.76953695405101</v>
      </c>
      <c r="S310" s="1">
        <v>2057695369540510</v>
      </c>
      <c r="T310" s="7">
        <f>TablaDatos[[#This Row],[Aux3]]/100000000000000</f>
        <v>200.48158869409801</v>
      </c>
      <c r="U310" s="1">
        <v>2.00481588694098E+16</v>
      </c>
      <c r="V310">
        <v>143.1</v>
      </c>
      <c r="W310">
        <v>84.7</v>
      </c>
    </row>
    <row r="311" spans="1:23">
      <c r="A311">
        <v>2015</v>
      </c>
      <c r="B311">
        <v>50</v>
      </c>
      <c r="C311" t="s">
        <v>16</v>
      </c>
      <c r="D311" t="s">
        <v>30</v>
      </c>
      <c r="E311" t="s">
        <v>18</v>
      </c>
      <c r="F311" t="s">
        <v>35</v>
      </c>
      <c r="G311" t="s">
        <v>20</v>
      </c>
      <c r="H311" s="3">
        <v>19902.55</v>
      </c>
      <c r="I311" t="s">
        <v>19</v>
      </c>
      <c r="J311" t="s">
        <v>18</v>
      </c>
      <c r="K3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20.992653136946799</v>
      </c>
      <c r="L311" s="6">
        <f>TablaDatos[[#This Row],[IMC_raw]]/1000000000000000</f>
        <v>20.992653136946799</v>
      </c>
      <c r="M311" s="2">
        <v>2.09926531369468E+16</v>
      </c>
      <c r="N3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1" s="13">
        <f t="shared" si="4"/>
        <v>310</v>
      </c>
      <c r="P311" s="2" t="str">
        <f>IF(TablaDatos[[#This Row],[Diabetes]]=0,"No","Si")</f>
        <v>No</v>
      </c>
      <c r="Q311">
        <v>0</v>
      </c>
      <c r="R311">
        <f>TablaDatos[[#This Row],[Aux2]]/10000000000000</f>
        <v>1780.4273907019599</v>
      </c>
      <c r="S311" s="1">
        <v>1.78042739070196E+16</v>
      </c>
      <c r="T311" s="7">
        <f>TablaDatos[[#This Row],[Aux3]]/100000000000000</f>
        <v>180.95213998631701</v>
      </c>
      <c r="U311" s="1">
        <v>1.80952139986317E+16</v>
      </c>
      <c r="V311">
        <v>135.19999999999999</v>
      </c>
      <c r="W311">
        <v>84.3</v>
      </c>
    </row>
    <row r="312" spans="1:23">
      <c r="A312">
        <v>2015</v>
      </c>
      <c r="B312">
        <v>59</v>
      </c>
      <c r="C312" t="s">
        <v>23</v>
      </c>
      <c r="D312" t="s">
        <v>73</v>
      </c>
      <c r="E312" t="s">
        <v>18</v>
      </c>
      <c r="F312" t="s">
        <v>35</v>
      </c>
      <c r="G312" t="s">
        <v>28</v>
      </c>
      <c r="H312" s="3">
        <v>27944.69</v>
      </c>
      <c r="I312" t="s">
        <v>19</v>
      </c>
      <c r="J312" t="s">
        <v>18</v>
      </c>
      <c r="K3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20.9481484686629</v>
      </c>
      <c r="L312" s="5">
        <f>TablaDatos[[#This Row],[IMC_raw]]/1000000000000000</f>
        <v>20.9481484686629</v>
      </c>
      <c r="M312" s="2">
        <v>2.09481484686629E+16</v>
      </c>
      <c r="N3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2" s="13">
        <f t="shared" si="4"/>
        <v>311</v>
      </c>
      <c r="P312" s="2" t="str">
        <f>IF(TablaDatos[[#This Row],[Diabetes]]=0,"No","Si")</f>
        <v>No</v>
      </c>
      <c r="Q312">
        <v>0</v>
      </c>
      <c r="R312">
        <f>TablaDatos[[#This Row],[Aux2]]/10000000000000</f>
        <v>196.852647840027</v>
      </c>
      <c r="S312" s="1">
        <v>1968526478400270</v>
      </c>
      <c r="T312" s="7">
        <f>TablaDatos[[#This Row],[Aux3]]/100000000000000</f>
        <v>22.2585092713073</v>
      </c>
      <c r="U312" s="1">
        <v>2225850927130730</v>
      </c>
      <c r="V312">
        <v>138.6</v>
      </c>
      <c r="W312">
        <v>90.2</v>
      </c>
    </row>
    <row r="313" spans="1:23">
      <c r="A313">
        <v>2015</v>
      </c>
      <c r="B313">
        <v>58</v>
      </c>
      <c r="C313" t="s">
        <v>16</v>
      </c>
      <c r="D313" t="s">
        <v>72</v>
      </c>
      <c r="E313" t="s">
        <v>18</v>
      </c>
      <c r="F313" t="s">
        <v>40</v>
      </c>
      <c r="G313" t="s">
        <v>28</v>
      </c>
      <c r="H313" s="3">
        <v>14148.16</v>
      </c>
      <c r="I313" t="s">
        <v>19</v>
      </c>
      <c r="J313" t="s">
        <v>18</v>
      </c>
      <c r="K3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20.541809805055401</v>
      </c>
      <c r="L313" s="5">
        <f>TablaDatos[[#This Row],[IMC_raw]]/1000000000000000</f>
        <v>20.541809805055401</v>
      </c>
      <c r="M313" s="2">
        <v>2.05418098050554E+16</v>
      </c>
      <c r="N3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3" s="13">
        <f t="shared" si="4"/>
        <v>312</v>
      </c>
      <c r="P313" s="2" t="str">
        <f>IF(TablaDatos[[#This Row],[Diabetes]]=0,"No","Si")</f>
        <v>No</v>
      </c>
      <c r="Q313">
        <v>0</v>
      </c>
      <c r="R313">
        <f>TablaDatos[[#This Row],[Aux2]]/10000000000000</f>
        <v>185.27003801443701</v>
      </c>
      <c r="S313" s="1">
        <v>1852700380144370</v>
      </c>
      <c r="T313" s="7">
        <f>TablaDatos[[#This Row],[Aux3]]/100000000000000</f>
        <v>225.18285596979101</v>
      </c>
      <c r="U313" s="1">
        <v>2.25182855969791E+16</v>
      </c>
      <c r="V313">
        <v>146.30000000000001</v>
      </c>
      <c r="W313">
        <v>91.5</v>
      </c>
    </row>
    <row r="314" spans="1:23">
      <c r="A314">
        <v>2015</v>
      </c>
      <c r="B314">
        <v>40</v>
      </c>
      <c r="C314" t="s">
        <v>16</v>
      </c>
      <c r="D314" t="s">
        <v>17</v>
      </c>
      <c r="E314" t="s">
        <v>18</v>
      </c>
      <c r="F314" t="s">
        <v>40</v>
      </c>
      <c r="G314" t="s">
        <v>39</v>
      </c>
      <c r="H314" s="3">
        <v>46167.199999999997</v>
      </c>
      <c r="I314" t="s">
        <v>19</v>
      </c>
      <c r="J314" t="s">
        <v>21</v>
      </c>
      <c r="K3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20.277795555778301</v>
      </c>
      <c r="L314" s="6">
        <f>TablaDatos[[#This Row],[IMC_raw]]/1000000000000000</f>
        <v>20.277795555778301</v>
      </c>
      <c r="M314" s="2">
        <v>2.02777955557783E+16</v>
      </c>
      <c r="N3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4" s="13">
        <f t="shared" si="4"/>
        <v>313</v>
      </c>
      <c r="P314" s="2" t="str">
        <f>IF(TablaDatos[[#This Row],[Diabetes]]=0,"No","Si")</f>
        <v>No</v>
      </c>
      <c r="Q314">
        <v>0</v>
      </c>
      <c r="R314">
        <f>TablaDatos[[#This Row],[Aux2]]/10000000000000</f>
        <v>1810.8141201277999</v>
      </c>
      <c r="S314" s="1">
        <v>1.8108141201278E+16</v>
      </c>
      <c r="T314" s="7">
        <f>TablaDatos[[#This Row],[Aux3]]/100000000000000</f>
        <v>16.949264954433801</v>
      </c>
      <c r="U314" s="1">
        <v>1694926495443380</v>
      </c>
      <c r="V314">
        <v>132.80000000000001</v>
      </c>
      <c r="W314">
        <v>88.2</v>
      </c>
    </row>
    <row r="315" spans="1:23">
      <c r="A315">
        <v>2015</v>
      </c>
      <c r="B315">
        <v>47</v>
      </c>
      <c r="C315" t="s">
        <v>23</v>
      </c>
      <c r="D315" t="s">
        <v>42</v>
      </c>
      <c r="E315" t="s">
        <v>18</v>
      </c>
      <c r="F315" t="s">
        <v>24</v>
      </c>
      <c r="G315" t="s">
        <v>20</v>
      </c>
      <c r="H315" s="3">
        <v>41380.47</v>
      </c>
      <c r="I315" t="s">
        <v>19</v>
      </c>
      <c r="J315" t="s">
        <v>18</v>
      </c>
      <c r="K3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20.213036800515901</v>
      </c>
      <c r="L315" s="5">
        <f>TablaDatos[[#This Row],[IMC_raw]]/1000000000000000</f>
        <v>20.213036800515901</v>
      </c>
      <c r="M315" s="2">
        <v>2.02130368005159E+16</v>
      </c>
      <c r="N3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5" s="13">
        <f t="shared" si="4"/>
        <v>314</v>
      </c>
      <c r="P315" s="2" t="str">
        <f>IF(TablaDatos[[#This Row],[Diabetes]]=0,"No","Si")</f>
        <v>No</v>
      </c>
      <c r="Q315">
        <v>0</v>
      </c>
      <c r="R315">
        <f>TablaDatos[[#This Row],[Aux2]]/10000000000000</f>
        <v>1.8017978423668</v>
      </c>
      <c r="S315" s="1">
        <v>18017978423668</v>
      </c>
      <c r="T315" s="7">
        <f>TablaDatos[[#This Row],[Aux3]]/100000000000000</f>
        <v>18.090809595368601</v>
      </c>
      <c r="U315" s="1">
        <v>1809080959536860</v>
      </c>
      <c r="V315">
        <v>128.30000000000001</v>
      </c>
      <c r="W315">
        <v>82.2</v>
      </c>
    </row>
    <row r="316" spans="1:23">
      <c r="A316">
        <v>2015</v>
      </c>
      <c r="B316">
        <v>49</v>
      </c>
      <c r="C316" t="s">
        <v>16</v>
      </c>
      <c r="D316" t="s">
        <v>34</v>
      </c>
      <c r="E316" t="s">
        <v>18</v>
      </c>
      <c r="F316" t="s">
        <v>40</v>
      </c>
      <c r="G316" t="s">
        <v>20</v>
      </c>
      <c r="H316" s="3">
        <v>30511.67</v>
      </c>
      <c r="I316" t="s">
        <v>19</v>
      </c>
      <c r="J316" t="s">
        <v>19</v>
      </c>
      <c r="K3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18.684077238362399</v>
      </c>
      <c r="L316" s="5">
        <f>TablaDatos[[#This Row],[IMC_raw]]/1000000000000000</f>
        <v>1.86840772383624</v>
      </c>
      <c r="M316" s="2">
        <v>1868407723836240</v>
      </c>
      <c r="N3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6" s="13">
        <f t="shared" si="4"/>
        <v>315</v>
      </c>
      <c r="P316" s="2" t="str">
        <f>IF(TablaDatos[[#This Row],[Diabetes]]=0,"No","Si")</f>
        <v>No</v>
      </c>
      <c r="Q316">
        <v>0</v>
      </c>
      <c r="R316">
        <f>TablaDatos[[#This Row],[Aux2]]/10000000000000</f>
        <v>191.93524238153799</v>
      </c>
      <c r="S316" s="1">
        <v>1919352423815380</v>
      </c>
      <c r="T316" s="7">
        <f>TablaDatos[[#This Row],[Aux3]]/100000000000000</f>
        <v>201.44104888692499</v>
      </c>
      <c r="U316" s="1">
        <v>2.01441048886925E+16</v>
      </c>
      <c r="V316">
        <v>132.80000000000001</v>
      </c>
      <c r="W316">
        <v>76.8</v>
      </c>
    </row>
    <row r="317" spans="1:23">
      <c r="A317">
        <v>2016</v>
      </c>
      <c r="B317">
        <v>54</v>
      </c>
      <c r="C317" t="s">
        <v>23</v>
      </c>
      <c r="D317" t="s">
        <v>73</v>
      </c>
      <c r="E317" t="s">
        <v>18</v>
      </c>
      <c r="F317" t="s">
        <v>19</v>
      </c>
      <c r="G317" t="s">
        <v>20</v>
      </c>
      <c r="H317" s="3">
        <v>28256.57</v>
      </c>
      <c r="I317" t="s">
        <v>19</v>
      </c>
      <c r="J317" t="s">
        <v>18</v>
      </c>
      <c r="K3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24.884127538724798</v>
      </c>
      <c r="L317" s="6">
        <f>TablaDatos[[#This Row],[IMC_raw]]/1000000000000000</f>
        <v>2.4884127538724798</v>
      </c>
      <c r="M317" s="2">
        <v>2488412753872480</v>
      </c>
      <c r="N3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7" s="13">
        <f t="shared" si="4"/>
        <v>316</v>
      </c>
      <c r="P317" s="2" t="str">
        <f>IF(TablaDatos[[#This Row],[Diabetes]]=0,"No","Si")</f>
        <v>No</v>
      </c>
      <c r="Q317">
        <v>0</v>
      </c>
      <c r="R317">
        <f>TablaDatos[[#This Row],[Aux2]]/10000000000000</f>
        <v>200.23800324346999</v>
      </c>
      <c r="S317" s="1">
        <v>2002380032434700</v>
      </c>
      <c r="T317" s="7">
        <f>TablaDatos[[#This Row],[Aux3]]/100000000000000</f>
        <v>247.03648726863</v>
      </c>
      <c r="U317" s="1">
        <v>2.4703648726863E+16</v>
      </c>
      <c r="V317">
        <v>131.9</v>
      </c>
      <c r="W317">
        <v>88.9</v>
      </c>
    </row>
    <row r="318" spans="1:23">
      <c r="A318">
        <v>2016</v>
      </c>
      <c r="B318">
        <v>63</v>
      </c>
      <c r="C318" t="s">
        <v>23</v>
      </c>
      <c r="D318" t="s">
        <v>73</v>
      </c>
      <c r="E318" t="s">
        <v>18</v>
      </c>
      <c r="F318" t="s">
        <v>24</v>
      </c>
      <c r="G318" t="s">
        <v>28</v>
      </c>
      <c r="H318" s="3">
        <v>21539.49</v>
      </c>
      <c r="I318" t="s">
        <v>19</v>
      </c>
      <c r="J318" t="s">
        <v>22</v>
      </c>
      <c r="K3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24.8355033585418</v>
      </c>
      <c r="L318" s="5">
        <f>TablaDatos[[#This Row],[IMC_raw]]/1000000000000000</f>
        <v>24.8355033585418</v>
      </c>
      <c r="M318" s="2">
        <v>2.48355033585418E+16</v>
      </c>
      <c r="N3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8" s="13">
        <f t="shared" si="4"/>
        <v>317</v>
      </c>
      <c r="P318" s="2" t="str">
        <f>IF(TablaDatos[[#This Row],[Diabetes]]=0,"No","Si")</f>
        <v>No</v>
      </c>
      <c r="Q318">
        <v>0</v>
      </c>
      <c r="R318">
        <f>TablaDatos[[#This Row],[Aux2]]/10000000000000</f>
        <v>2104.9140038888399</v>
      </c>
      <c r="S318" s="1">
        <v>2.10491400388884E+16</v>
      </c>
      <c r="T318" s="7">
        <f>TablaDatos[[#This Row],[Aux3]]/100000000000000</f>
        <v>23.645917092622</v>
      </c>
      <c r="U318" s="1">
        <v>2364591709262200</v>
      </c>
      <c r="V318">
        <v>162.5</v>
      </c>
      <c r="W318">
        <v>89.3</v>
      </c>
    </row>
    <row r="319" spans="1:23">
      <c r="A319">
        <v>2016</v>
      </c>
      <c r="B319">
        <v>63</v>
      </c>
      <c r="C319" t="s">
        <v>23</v>
      </c>
      <c r="D319" t="s">
        <v>29</v>
      </c>
      <c r="E319" t="s">
        <v>18</v>
      </c>
      <c r="F319" t="s">
        <v>19</v>
      </c>
      <c r="G319" t="s">
        <v>28</v>
      </c>
      <c r="H319" s="3">
        <v>22604.09</v>
      </c>
      <c r="I319" t="s">
        <v>19</v>
      </c>
      <c r="J319" t="s">
        <v>22</v>
      </c>
      <c r="K3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24.829859363151801</v>
      </c>
      <c r="L319" s="5">
        <f>TablaDatos[[#This Row],[IMC_raw]]/1000000000000000</f>
        <v>24.829859363151801</v>
      </c>
      <c r="M319" s="2">
        <v>2.48298593631518E+16</v>
      </c>
      <c r="N3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19" s="13">
        <f t="shared" si="4"/>
        <v>318</v>
      </c>
      <c r="P319" s="2" t="str">
        <f>IF(TablaDatos[[#This Row],[Diabetes]]=0,"No","Si")</f>
        <v>No</v>
      </c>
      <c r="Q319">
        <v>0</v>
      </c>
      <c r="R319">
        <f>TablaDatos[[#This Row],[Aux2]]/10000000000000</f>
        <v>2069.9833403346202</v>
      </c>
      <c r="S319" s="1">
        <v>2.06998334033462E+16</v>
      </c>
      <c r="T319" s="7">
        <f>TablaDatos[[#This Row],[Aux3]]/100000000000000</f>
        <v>221.93081834821399</v>
      </c>
      <c r="U319" s="1">
        <v>2.21930818348214E+16</v>
      </c>
      <c r="V319">
        <v>146.5</v>
      </c>
      <c r="W319">
        <v>91</v>
      </c>
    </row>
    <row r="320" spans="1:23">
      <c r="A320">
        <v>2016</v>
      </c>
      <c r="B320">
        <v>54</v>
      </c>
      <c r="C320" t="s">
        <v>16</v>
      </c>
      <c r="D320" t="s">
        <v>30</v>
      </c>
      <c r="E320" t="s">
        <v>19</v>
      </c>
      <c r="F320" t="s">
        <v>35</v>
      </c>
      <c r="G320" t="s">
        <v>20</v>
      </c>
      <c r="H320" s="3">
        <v>15784.28</v>
      </c>
      <c r="I320" t="s">
        <v>21</v>
      </c>
      <c r="J320" t="s">
        <v>21</v>
      </c>
      <c r="K3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24.767633863786301</v>
      </c>
      <c r="L320" s="6">
        <f>TablaDatos[[#This Row],[IMC_raw]]/1000000000000000</f>
        <v>24.767633863786301</v>
      </c>
      <c r="M320" s="2">
        <v>2.47676338637863E+16</v>
      </c>
      <c r="N3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0" s="13">
        <f t="shared" si="4"/>
        <v>319</v>
      </c>
      <c r="P320" s="2" t="str">
        <f>IF(TablaDatos[[#This Row],[Diabetes]]=0,"No","Si")</f>
        <v>No</v>
      </c>
      <c r="Q320">
        <v>0</v>
      </c>
      <c r="R320">
        <f>TablaDatos[[#This Row],[Aux2]]/10000000000000</f>
        <v>223.83375436742</v>
      </c>
      <c r="S320" s="1">
        <v>2238337543674200</v>
      </c>
      <c r="T320" s="7">
        <f>TablaDatos[[#This Row],[Aux3]]/100000000000000</f>
        <v>229.97548784522999</v>
      </c>
      <c r="U320" s="1">
        <v>2.2997548784523E+16</v>
      </c>
      <c r="V320">
        <v>147.30000000000001</v>
      </c>
      <c r="W320">
        <v>91.4</v>
      </c>
    </row>
    <row r="321" spans="1:23">
      <c r="A321">
        <v>2016</v>
      </c>
      <c r="B321">
        <v>57</v>
      </c>
      <c r="C321" t="s">
        <v>16</v>
      </c>
      <c r="D321" t="s">
        <v>74</v>
      </c>
      <c r="E321" t="s">
        <v>18</v>
      </c>
      <c r="F321" t="s">
        <v>35</v>
      </c>
      <c r="G321" t="s">
        <v>28</v>
      </c>
      <c r="H321" s="3">
        <v>24527.46</v>
      </c>
      <c r="I321" t="s">
        <v>19</v>
      </c>
      <c r="J321" t="s">
        <v>18</v>
      </c>
      <c r="K3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24.7327436932014</v>
      </c>
      <c r="L321" s="6">
        <f>TablaDatos[[#This Row],[IMC_raw]]/1000000000000000</f>
        <v>24.7327436932014</v>
      </c>
      <c r="M321" s="2">
        <v>2.47327436932014E+16</v>
      </c>
      <c r="N3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1" s="13">
        <f t="shared" si="4"/>
        <v>320</v>
      </c>
      <c r="P321" s="2" t="str">
        <f>IF(TablaDatos[[#This Row],[Diabetes]]=0,"No","Si")</f>
        <v>No</v>
      </c>
      <c r="Q321">
        <v>0</v>
      </c>
      <c r="R321">
        <f>TablaDatos[[#This Row],[Aux2]]/10000000000000</f>
        <v>1888.6771877829799</v>
      </c>
      <c r="S321" s="1">
        <v>1.88867718778298E+16</v>
      </c>
      <c r="T321" s="7">
        <f>TablaDatos[[#This Row],[Aux3]]/100000000000000</f>
        <v>20.791731992329598</v>
      </c>
      <c r="U321" s="1">
        <v>2079173199232960</v>
      </c>
      <c r="V321">
        <v>149.5</v>
      </c>
      <c r="W321">
        <v>90</v>
      </c>
    </row>
    <row r="322" spans="1:23">
      <c r="A322">
        <v>2016</v>
      </c>
      <c r="B322">
        <v>58</v>
      </c>
      <c r="C322" t="s">
        <v>16</v>
      </c>
      <c r="D322" t="s">
        <v>30</v>
      </c>
      <c r="E322" t="s">
        <v>18</v>
      </c>
      <c r="F322" t="s">
        <v>35</v>
      </c>
      <c r="G322" t="s">
        <v>28</v>
      </c>
      <c r="H322" s="3">
        <v>25133.05</v>
      </c>
      <c r="I322" t="s">
        <v>21</v>
      </c>
      <c r="J322" t="s">
        <v>19</v>
      </c>
      <c r="K3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24.7293197431907</v>
      </c>
      <c r="L322" s="6">
        <f>TablaDatos[[#This Row],[IMC_raw]]/100000000000000</f>
        <v>24.7293197431907</v>
      </c>
      <c r="M322" s="2">
        <v>2472931974319070</v>
      </c>
      <c r="N3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2" s="13">
        <f t="shared" ref="O322:O385" si="5">O321+1</f>
        <v>321</v>
      </c>
      <c r="P322" s="2" t="str">
        <f>IF(TablaDatos[[#This Row],[Diabetes]]=0,"No","Si")</f>
        <v>No</v>
      </c>
      <c r="Q322">
        <v>0</v>
      </c>
      <c r="R322">
        <f>TablaDatos[[#This Row],[Aux2]]/10000000000000</f>
        <v>1857.5807217931599</v>
      </c>
      <c r="S322" s="1">
        <v>1.85758072179316E+16</v>
      </c>
      <c r="T322" s="7">
        <f>TablaDatos[[#This Row],[Aux3]]/100000000000000</f>
        <v>216.69411243226</v>
      </c>
      <c r="U322" s="1">
        <v>2.1669411243226E+16</v>
      </c>
      <c r="V322">
        <v>154.80000000000001</v>
      </c>
      <c r="W322">
        <v>96.7</v>
      </c>
    </row>
    <row r="323" spans="1:23">
      <c r="A323">
        <v>2016</v>
      </c>
      <c r="B323">
        <v>68</v>
      </c>
      <c r="C323" t="s">
        <v>23</v>
      </c>
      <c r="D323" t="s">
        <v>27</v>
      </c>
      <c r="E323" t="s">
        <v>21</v>
      </c>
      <c r="F323" t="s">
        <v>24</v>
      </c>
      <c r="G323" t="s">
        <v>25</v>
      </c>
      <c r="H323" s="3">
        <v>11018.14</v>
      </c>
      <c r="I323" t="s">
        <v>21</v>
      </c>
      <c r="J323" t="s">
        <v>22</v>
      </c>
      <c r="K3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24.689188526129499</v>
      </c>
      <c r="L323" s="5">
        <f>TablaDatos[[#This Row],[IMC_raw]]/1000000000000000</f>
        <v>24.689188526129499</v>
      </c>
      <c r="M323" s="2">
        <v>2.46891885261295E+16</v>
      </c>
      <c r="N3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3" s="13">
        <f t="shared" si="5"/>
        <v>322</v>
      </c>
      <c r="P323" s="2" t="str">
        <f>IF(TablaDatos[[#This Row],[Diabetes]]=0,"No","Si")</f>
        <v>No</v>
      </c>
      <c r="Q323">
        <v>0</v>
      </c>
      <c r="R323">
        <f>TablaDatos[[#This Row],[Aux2]]/10000000000000</f>
        <v>2114.9722287185</v>
      </c>
      <c r="S323" s="1">
        <v>2.1149722287185E+16</v>
      </c>
      <c r="T323" s="7">
        <f>TablaDatos[[#This Row],[Aux3]]/100000000000000</f>
        <v>276.95577576098901</v>
      </c>
      <c r="U323" s="1">
        <v>2.76955775760989E+16</v>
      </c>
      <c r="V323">
        <v>161.5</v>
      </c>
      <c r="W323">
        <v>96</v>
      </c>
    </row>
    <row r="324" spans="1:23">
      <c r="A324">
        <v>2016</v>
      </c>
      <c r="B324">
        <v>46</v>
      </c>
      <c r="C324" t="s">
        <v>23</v>
      </c>
      <c r="D324" t="s">
        <v>29</v>
      </c>
      <c r="E324" t="s">
        <v>18</v>
      </c>
      <c r="F324" t="s">
        <v>24</v>
      </c>
      <c r="G324" t="s">
        <v>20</v>
      </c>
      <c r="H324" s="3">
        <v>18882.18</v>
      </c>
      <c r="I324" t="s">
        <v>19</v>
      </c>
      <c r="J324" t="s">
        <v>18</v>
      </c>
      <c r="K3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24.595578283576799</v>
      </c>
      <c r="L324" s="5">
        <f>TablaDatos[[#This Row],[IMC_raw]]/1000000000000000</f>
        <v>24.595578283576799</v>
      </c>
      <c r="M324" s="2">
        <v>2.45955782835768E+16</v>
      </c>
      <c r="N3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4" s="13">
        <f t="shared" si="5"/>
        <v>323</v>
      </c>
      <c r="P324" s="2" t="str">
        <f>IF(TablaDatos[[#This Row],[Diabetes]]=0,"No","Si")</f>
        <v>No</v>
      </c>
      <c r="Q324">
        <v>0</v>
      </c>
      <c r="R324">
        <f>TablaDatos[[#This Row],[Aux2]]/10000000000000</f>
        <v>2017.17885256061</v>
      </c>
      <c r="S324" s="1">
        <v>2.01717885256061E+16</v>
      </c>
      <c r="T324" s="7">
        <f>TablaDatos[[#This Row],[Aux3]]/100000000000000</f>
        <v>235.82944524582101</v>
      </c>
      <c r="U324" s="1">
        <v>2.35829445245821E+16</v>
      </c>
      <c r="V324">
        <v>130.5</v>
      </c>
      <c r="W324">
        <v>86.4</v>
      </c>
    </row>
    <row r="325" spans="1:23">
      <c r="A325">
        <v>2016</v>
      </c>
      <c r="B325">
        <v>52</v>
      </c>
      <c r="C325" t="s">
        <v>16</v>
      </c>
      <c r="D325" t="s">
        <v>74</v>
      </c>
      <c r="E325" t="s">
        <v>18</v>
      </c>
      <c r="F325" t="s">
        <v>40</v>
      </c>
      <c r="G325" t="s">
        <v>20</v>
      </c>
      <c r="H325" s="3">
        <v>35443.160000000003</v>
      </c>
      <c r="I325" t="s">
        <v>18</v>
      </c>
      <c r="J325" t="s">
        <v>19</v>
      </c>
      <c r="K3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24.535988281935801</v>
      </c>
      <c r="L325" s="6">
        <f>TablaDatos[[#This Row],[IMC_raw]]/1000000000000000</f>
        <v>2.4535988281935799</v>
      </c>
      <c r="M325" s="2">
        <v>2453598828193580</v>
      </c>
      <c r="N3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5" s="13">
        <f t="shared" si="5"/>
        <v>324</v>
      </c>
      <c r="P325" s="2" t="str">
        <f>IF(TablaDatos[[#This Row],[Diabetes]]=0,"No","Si")</f>
        <v>No</v>
      </c>
      <c r="Q325">
        <v>0</v>
      </c>
      <c r="R325">
        <f>TablaDatos[[#This Row],[Aux2]]/10000000000000</f>
        <v>1878.61330315948</v>
      </c>
      <c r="S325" s="1">
        <v>1.87861330315948E+16</v>
      </c>
      <c r="T325" s="7">
        <f>TablaDatos[[#This Row],[Aux3]]/100000000000000</f>
        <v>214.065998000278</v>
      </c>
      <c r="U325" s="1">
        <v>2.14065998000278E+16</v>
      </c>
      <c r="V325">
        <v>138.9</v>
      </c>
      <c r="W325">
        <v>81.599999999999994</v>
      </c>
    </row>
    <row r="326" spans="1:23">
      <c r="A326">
        <v>2016</v>
      </c>
      <c r="B326">
        <v>62</v>
      </c>
      <c r="C326" t="s">
        <v>23</v>
      </c>
      <c r="D326" t="s">
        <v>30</v>
      </c>
      <c r="E326" t="s">
        <v>18</v>
      </c>
      <c r="F326" t="s">
        <v>35</v>
      </c>
      <c r="G326" t="s">
        <v>28</v>
      </c>
      <c r="H326" s="3">
        <v>27213.360000000001</v>
      </c>
      <c r="I326" t="s">
        <v>21</v>
      </c>
      <c r="J326" t="s">
        <v>19</v>
      </c>
      <c r="K3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24.523536565901999</v>
      </c>
      <c r="L326" s="6">
        <f>TablaDatos[[#This Row],[IMC_raw]]/1000000000000000</f>
        <v>2.4523536565902</v>
      </c>
      <c r="M326" s="2">
        <v>2452353656590200</v>
      </c>
      <c r="N3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6" s="13">
        <f t="shared" si="5"/>
        <v>325</v>
      </c>
      <c r="P326" s="2" t="str">
        <f>IF(TablaDatos[[#This Row],[Diabetes]]=0,"No","Si")</f>
        <v>No</v>
      </c>
      <c r="Q326">
        <v>0</v>
      </c>
      <c r="R326">
        <f>TablaDatos[[#This Row],[Aux2]]/10000000000000</f>
        <v>199.343657447401</v>
      </c>
      <c r="S326" s="1">
        <v>1993436574474010</v>
      </c>
      <c r="T326" s="7">
        <f>TablaDatos[[#This Row],[Aux3]]/100000000000000</f>
        <v>209.19066400441901</v>
      </c>
      <c r="U326" s="1">
        <v>2.09190664004419E+16</v>
      </c>
      <c r="V326">
        <v>145.5</v>
      </c>
      <c r="W326">
        <v>89.1</v>
      </c>
    </row>
    <row r="327" spans="1:23">
      <c r="A327">
        <v>2016</v>
      </c>
      <c r="B327">
        <v>57</v>
      </c>
      <c r="C327" t="s">
        <v>16</v>
      </c>
      <c r="D327" t="s">
        <v>37</v>
      </c>
      <c r="E327" t="s">
        <v>21</v>
      </c>
      <c r="F327" t="s">
        <v>24</v>
      </c>
      <c r="G327" t="s">
        <v>28</v>
      </c>
      <c r="H327" s="3">
        <v>20074.59</v>
      </c>
      <c r="I327" t="s">
        <v>21</v>
      </c>
      <c r="J327" t="s">
        <v>18</v>
      </c>
      <c r="K3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24.503548181935901</v>
      </c>
      <c r="L327" s="5">
        <f>TablaDatos[[#This Row],[IMC_raw]]/100000000000000</f>
        <v>24.503548181935901</v>
      </c>
      <c r="M327" s="2">
        <v>2450354818193590</v>
      </c>
      <c r="N3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7" s="13">
        <f t="shared" si="5"/>
        <v>326</v>
      </c>
      <c r="P327" s="2" t="str">
        <f>IF(TablaDatos[[#This Row],[Diabetes]]=0,"No","Si")</f>
        <v>No</v>
      </c>
      <c r="Q327">
        <v>0</v>
      </c>
      <c r="R327">
        <f>TablaDatos[[#This Row],[Aux2]]/10000000000000</f>
        <v>200.06643158018099</v>
      </c>
      <c r="S327" s="1">
        <v>2000664315801810</v>
      </c>
      <c r="T327" s="7">
        <f>TablaDatos[[#This Row],[Aux3]]/100000000000000</f>
        <v>204.73613560790699</v>
      </c>
      <c r="U327" s="1">
        <v>2.04736135607907E+16</v>
      </c>
      <c r="V327">
        <v>156.80000000000001</v>
      </c>
      <c r="W327">
        <v>91.1</v>
      </c>
    </row>
    <row r="328" spans="1:23">
      <c r="A328">
        <v>2016</v>
      </c>
      <c r="B328">
        <v>68</v>
      </c>
      <c r="C328" t="s">
        <v>23</v>
      </c>
      <c r="D328" t="s">
        <v>38</v>
      </c>
      <c r="E328" t="s">
        <v>19</v>
      </c>
      <c r="F328" t="s">
        <v>19</v>
      </c>
      <c r="G328" t="s">
        <v>25</v>
      </c>
      <c r="H328" s="3">
        <v>27087.39</v>
      </c>
      <c r="I328" t="s">
        <v>21</v>
      </c>
      <c r="J328" t="s">
        <v>18</v>
      </c>
      <c r="K3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24.4257029326074</v>
      </c>
      <c r="L328" s="5">
        <f>TablaDatos[[#This Row],[IMC_raw]]/1000000000000000</f>
        <v>0.24425702932607399</v>
      </c>
      <c r="M328" s="2">
        <v>244257029326074</v>
      </c>
      <c r="N3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8" s="13">
        <f t="shared" si="5"/>
        <v>327</v>
      </c>
      <c r="P328" s="2" t="str">
        <f>IF(TablaDatos[[#This Row],[Diabetes]]=0,"No","Si")</f>
        <v>No</v>
      </c>
      <c r="Q328">
        <v>0</v>
      </c>
      <c r="R328">
        <f>TablaDatos[[#This Row],[Aux2]]/10000000000000</f>
        <v>2498.0699048708202</v>
      </c>
      <c r="S328" s="1">
        <v>2.49806990487082E+16</v>
      </c>
      <c r="T328" s="7">
        <f>TablaDatos[[#This Row],[Aux3]]/100000000000000</f>
        <v>243.46309314338799</v>
      </c>
      <c r="U328" s="1">
        <v>2.43463093143388E+16</v>
      </c>
      <c r="V328">
        <v>160.30000000000001</v>
      </c>
      <c r="W328">
        <v>97.3</v>
      </c>
    </row>
    <row r="329" spans="1:23">
      <c r="A329">
        <v>2016</v>
      </c>
      <c r="B329">
        <v>55</v>
      </c>
      <c r="C329" t="s">
        <v>23</v>
      </c>
      <c r="D329" t="s">
        <v>17</v>
      </c>
      <c r="E329" t="s">
        <v>19</v>
      </c>
      <c r="F329" t="s">
        <v>24</v>
      </c>
      <c r="G329" t="s">
        <v>28</v>
      </c>
      <c r="H329" s="3">
        <v>12096.77</v>
      </c>
      <c r="I329" t="s">
        <v>19</v>
      </c>
      <c r="J329" t="s">
        <v>18</v>
      </c>
      <c r="K3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24.389017946173201</v>
      </c>
      <c r="L329" s="5">
        <f>TablaDatos[[#This Row],[IMC_raw]]/1000000000000000</f>
        <v>24.389017946173201</v>
      </c>
      <c r="M329" s="2">
        <v>2.43890179461732E+16</v>
      </c>
      <c r="N3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29" s="13">
        <f t="shared" si="5"/>
        <v>328</v>
      </c>
      <c r="P329" s="2" t="str">
        <f>IF(TablaDatos[[#This Row],[Diabetes]]=0,"No","Si")</f>
        <v>No</v>
      </c>
      <c r="Q329">
        <v>0</v>
      </c>
      <c r="R329">
        <f>TablaDatos[[#This Row],[Aux2]]/10000000000000</f>
        <v>1885.9843894524199</v>
      </c>
      <c r="S329" s="1">
        <v>1.88598438945242E+16</v>
      </c>
      <c r="T329" s="7">
        <f>TablaDatos[[#This Row],[Aux3]]/100000000000000</f>
        <v>233.921378144426</v>
      </c>
      <c r="U329" s="1">
        <v>2.33921378144426E+16</v>
      </c>
      <c r="V329">
        <v>149.4</v>
      </c>
      <c r="W329">
        <v>86.3</v>
      </c>
    </row>
    <row r="330" spans="1:23">
      <c r="A330">
        <v>2016</v>
      </c>
      <c r="B330">
        <v>62</v>
      </c>
      <c r="C330" t="s">
        <v>23</v>
      </c>
      <c r="D330" t="s">
        <v>41</v>
      </c>
      <c r="E330" t="s">
        <v>18</v>
      </c>
      <c r="F330" t="s">
        <v>19</v>
      </c>
      <c r="G330" t="s">
        <v>28</v>
      </c>
      <c r="H330" s="3">
        <v>18943.669999999998</v>
      </c>
      <c r="I330" t="s">
        <v>21</v>
      </c>
      <c r="J330" t="s">
        <v>19</v>
      </c>
      <c r="K3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24.379525165341999</v>
      </c>
      <c r="L330" s="5">
        <f>TablaDatos[[#This Row],[IMC_raw]]/1000000000000000</f>
        <v>24.379525165341999</v>
      </c>
      <c r="M330" s="2">
        <v>2.4379525165342E+16</v>
      </c>
      <c r="N3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0" s="13">
        <f t="shared" si="5"/>
        <v>329</v>
      </c>
      <c r="P330" s="2" t="str">
        <f>IF(TablaDatos[[#This Row],[Diabetes]]=0,"No","Si")</f>
        <v>No</v>
      </c>
      <c r="Q330">
        <v>0</v>
      </c>
      <c r="R330">
        <f>TablaDatos[[#This Row],[Aux2]]/10000000000000</f>
        <v>2015.4532326020999</v>
      </c>
      <c r="S330" s="1">
        <v>2.0154532326021E+16</v>
      </c>
      <c r="T330" s="7">
        <f>TablaDatos[[#This Row],[Aux3]]/100000000000000</f>
        <v>220.291593585047</v>
      </c>
      <c r="U330" s="1">
        <v>2.20291593585047E+16</v>
      </c>
      <c r="V330">
        <v>154.69999999999999</v>
      </c>
      <c r="W330">
        <v>87.5</v>
      </c>
    </row>
    <row r="331" spans="1:23">
      <c r="A331">
        <v>2016</v>
      </c>
      <c r="B331">
        <v>60</v>
      </c>
      <c r="C331" t="s">
        <v>23</v>
      </c>
      <c r="D331" t="s">
        <v>73</v>
      </c>
      <c r="E331" t="s">
        <v>19</v>
      </c>
      <c r="F331" t="s">
        <v>24</v>
      </c>
      <c r="G331" t="s">
        <v>28</v>
      </c>
      <c r="H331" s="3">
        <v>32091.4</v>
      </c>
      <c r="I331" t="s">
        <v>19</v>
      </c>
      <c r="J331" t="s">
        <v>18</v>
      </c>
      <c r="K3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24.367564736231898</v>
      </c>
      <c r="L331" s="5">
        <f>TablaDatos[[#This Row],[IMC_raw]]/1000000000000000</f>
        <v>24.367564736231898</v>
      </c>
      <c r="M331" s="2">
        <v>2.43675647362319E+16</v>
      </c>
      <c r="N3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1" s="13">
        <f t="shared" si="5"/>
        <v>330</v>
      </c>
      <c r="P331" s="2" t="str">
        <f>IF(TablaDatos[[#This Row],[Diabetes]]=0,"No","Si")</f>
        <v>No</v>
      </c>
      <c r="Q331">
        <v>0</v>
      </c>
      <c r="R331">
        <f>TablaDatos[[#This Row],[Aux2]]/10000000000000</f>
        <v>233.440599550694</v>
      </c>
      <c r="S331" s="1">
        <v>2334405995506940</v>
      </c>
      <c r="T331" s="7">
        <f>TablaDatos[[#This Row],[Aux3]]/100000000000000</f>
        <v>237.835650109444</v>
      </c>
      <c r="U331" s="1">
        <v>2.37835650109444E+16</v>
      </c>
      <c r="V331">
        <v>149.19999999999999</v>
      </c>
      <c r="W331">
        <v>92.2</v>
      </c>
    </row>
    <row r="332" spans="1:23">
      <c r="A332">
        <v>2016</v>
      </c>
      <c r="B332">
        <v>55</v>
      </c>
      <c r="C332" t="s">
        <v>23</v>
      </c>
      <c r="D332" t="s">
        <v>36</v>
      </c>
      <c r="E332" t="s">
        <v>18</v>
      </c>
      <c r="F332" t="s">
        <v>19</v>
      </c>
      <c r="G332" t="s">
        <v>28</v>
      </c>
      <c r="H332" s="3">
        <v>18729.12</v>
      </c>
      <c r="I332" t="s">
        <v>19</v>
      </c>
      <c r="J332" t="s">
        <v>22</v>
      </c>
      <c r="K3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24.247060413441599</v>
      </c>
      <c r="L332" s="6">
        <f>TablaDatos[[#This Row],[IMC_raw]]/1000000000000000</f>
        <v>24.247060413441599</v>
      </c>
      <c r="M332" s="2">
        <v>2.42470604134416E+16</v>
      </c>
      <c r="N3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2" s="13">
        <f t="shared" si="5"/>
        <v>331</v>
      </c>
      <c r="P332" s="2" t="str">
        <f>IF(TablaDatos[[#This Row],[Diabetes]]=0,"No","Si")</f>
        <v>No</v>
      </c>
      <c r="Q332">
        <v>0</v>
      </c>
      <c r="R332">
        <f>TablaDatos[[#This Row],[Aux2]]/10000000000000</f>
        <v>1882.02133032089</v>
      </c>
      <c r="S332" s="1">
        <v>1.88202133032089E+16</v>
      </c>
      <c r="T332" s="7">
        <f>TablaDatos[[#This Row],[Aux3]]/100000000000000</f>
        <v>22.617861438065098</v>
      </c>
      <c r="U332" s="1">
        <v>2261786143806510</v>
      </c>
      <c r="V332">
        <v>152.69999999999999</v>
      </c>
      <c r="W332">
        <v>91.4</v>
      </c>
    </row>
    <row r="333" spans="1:23">
      <c r="A333">
        <v>2016</v>
      </c>
      <c r="B333">
        <v>49</v>
      </c>
      <c r="C333" t="s">
        <v>16</v>
      </c>
      <c r="D333" t="s">
        <v>29</v>
      </c>
      <c r="E333" t="s">
        <v>18</v>
      </c>
      <c r="F333" t="s">
        <v>19</v>
      </c>
      <c r="G333" t="s">
        <v>20</v>
      </c>
      <c r="H333" s="3">
        <v>27609.67</v>
      </c>
      <c r="I333" t="s">
        <v>19</v>
      </c>
      <c r="J333" t="s">
        <v>18</v>
      </c>
      <c r="K3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24.245734561835903</v>
      </c>
      <c r="L333" s="6">
        <f>TablaDatos[[#This Row],[IMC_raw]]/1000000000000000</f>
        <v>2.4245734561835901</v>
      </c>
      <c r="M333" s="2">
        <v>2424573456183590</v>
      </c>
      <c r="N3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3" s="13">
        <f t="shared" si="5"/>
        <v>332</v>
      </c>
      <c r="P333" s="2" t="str">
        <f>IF(TablaDatos[[#This Row],[Diabetes]]=0,"No","Si")</f>
        <v>No</v>
      </c>
      <c r="Q333">
        <v>0</v>
      </c>
      <c r="R333">
        <f>TablaDatos[[#This Row],[Aux2]]/10000000000000</f>
        <v>214.86708047290099</v>
      </c>
      <c r="S333" s="1">
        <v>2148670804729010</v>
      </c>
      <c r="T333" s="7">
        <f>TablaDatos[[#This Row],[Aux3]]/100000000000000</f>
        <v>227.60292789748999</v>
      </c>
      <c r="U333" s="1">
        <v>2.2760292789749E+16</v>
      </c>
      <c r="V333">
        <v>139.5</v>
      </c>
      <c r="W333">
        <v>89.1</v>
      </c>
    </row>
    <row r="334" spans="1:23">
      <c r="A334">
        <v>2016</v>
      </c>
      <c r="B334">
        <v>47</v>
      </c>
      <c r="C334" t="s">
        <v>23</v>
      </c>
      <c r="D334" t="s">
        <v>17</v>
      </c>
      <c r="E334" t="s">
        <v>18</v>
      </c>
      <c r="F334" t="s">
        <v>19</v>
      </c>
      <c r="G334" t="s">
        <v>20</v>
      </c>
      <c r="H334" s="3">
        <v>33286.69</v>
      </c>
      <c r="I334" t="s">
        <v>19</v>
      </c>
      <c r="J334" t="s">
        <v>18</v>
      </c>
      <c r="K3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24.229216483965299</v>
      </c>
      <c r="L334" s="5">
        <f>TablaDatos[[#This Row],[IMC_raw]]/1000000000000000</f>
        <v>2.4229216483965299</v>
      </c>
      <c r="M334" s="2">
        <v>2422921648396530</v>
      </c>
      <c r="N3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4" s="13">
        <f t="shared" si="5"/>
        <v>333</v>
      </c>
      <c r="P334" s="2" t="str">
        <f>IF(TablaDatos[[#This Row],[Diabetes]]=0,"No","Si")</f>
        <v>No</v>
      </c>
      <c r="Q334">
        <v>0</v>
      </c>
      <c r="R334">
        <f>TablaDatos[[#This Row],[Aux2]]/10000000000000</f>
        <v>1817.3487780586399</v>
      </c>
      <c r="S334" s="1">
        <v>1.81734877805864E+16</v>
      </c>
      <c r="T334" s="7">
        <f>TablaDatos[[#This Row],[Aux3]]/100000000000000</f>
        <v>236.46956276586599</v>
      </c>
      <c r="U334" s="1">
        <v>2.36469562765866E+16</v>
      </c>
      <c r="V334">
        <v>138.69999999999999</v>
      </c>
      <c r="W334">
        <v>83.5</v>
      </c>
    </row>
    <row r="335" spans="1:23">
      <c r="A335">
        <v>2016</v>
      </c>
      <c r="B335">
        <v>50</v>
      </c>
      <c r="C335" t="s">
        <v>23</v>
      </c>
      <c r="D335" t="s">
        <v>42</v>
      </c>
      <c r="E335" t="s">
        <v>18</v>
      </c>
      <c r="F335" t="s">
        <v>19</v>
      </c>
      <c r="G335" t="s">
        <v>20</v>
      </c>
      <c r="H335" s="3">
        <v>18153.52</v>
      </c>
      <c r="I335" t="s">
        <v>19</v>
      </c>
      <c r="J335" t="s">
        <v>22</v>
      </c>
      <c r="K3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24.172365215638301</v>
      </c>
      <c r="L335" s="5">
        <f>TablaDatos[[#This Row],[IMC_raw]]/1000000000000000</f>
        <v>24.172365215638301</v>
      </c>
      <c r="M335" s="2">
        <v>2.41723652156383E+16</v>
      </c>
      <c r="N3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5" s="13">
        <f t="shared" si="5"/>
        <v>334</v>
      </c>
      <c r="P335" s="2" t="str">
        <f>IF(TablaDatos[[#This Row],[Diabetes]]=0,"No","Si")</f>
        <v>No</v>
      </c>
      <c r="Q335">
        <v>0</v>
      </c>
      <c r="R335">
        <f>TablaDatos[[#This Row],[Aux2]]/10000000000000</f>
        <v>2275.9479886036202</v>
      </c>
      <c r="S335" s="1">
        <v>2.27594798860362E+16</v>
      </c>
      <c r="T335" s="7">
        <f>TablaDatos[[#This Row],[Aux3]]/100000000000000</f>
        <v>169.23674543432799</v>
      </c>
      <c r="U335" s="1">
        <v>1.69236745434328E+16</v>
      </c>
      <c r="V335">
        <v>135</v>
      </c>
      <c r="W335">
        <v>85.1</v>
      </c>
    </row>
    <row r="336" spans="1:23">
      <c r="A336">
        <v>2016</v>
      </c>
      <c r="B336">
        <v>62</v>
      </c>
      <c r="C336" t="s">
        <v>16</v>
      </c>
      <c r="D336" t="s">
        <v>34</v>
      </c>
      <c r="E336" t="s">
        <v>31</v>
      </c>
      <c r="F336" t="s">
        <v>19</v>
      </c>
      <c r="G336" t="s">
        <v>28</v>
      </c>
      <c r="H336" s="3">
        <v>18479.61</v>
      </c>
      <c r="I336" t="s">
        <v>19</v>
      </c>
      <c r="J336" t="s">
        <v>22</v>
      </c>
      <c r="K3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24.1526645574478</v>
      </c>
      <c r="L336" s="6">
        <f>TablaDatos[[#This Row],[IMC_raw]]/1000000000000000</f>
        <v>0.241526645574478</v>
      </c>
      <c r="M336" s="2">
        <v>241526645574478</v>
      </c>
      <c r="N3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6" s="13">
        <f t="shared" si="5"/>
        <v>335</v>
      </c>
      <c r="P336" s="2" t="str">
        <f>IF(TablaDatos[[#This Row],[Diabetes]]=0,"No","Si")</f>
        <v>Si</v>
      </c>
      <c r="Q336">
        <v>1</v>
      </c>
      <c r="R336">
        <f>TablaDatos[[#This Row],[Aux2]]/10000000000000</f>
        <v>2262.8194603832899</v>
      </c>
      <c r="S336" s="1">
        <v>2.26281946038329E+16</v>
      </c>
      <c r="T336" s="7">
        <f>TablaDatos[[#This Row],[Aux3]]/100000000000000</f>
        <v>237.548316192432</v>
      </c>
      <c r="U336" s="1">
        <v>2.37548316192432E+16</v>
      </c>
      <c r="V336">
        <v>165</v>
      </c>
      <c r="W336">
        <v>95</v>
      </c>
    </row>
    <row r="337" spans="1:23">
      <c r="A337">
        <v>2016</v>
      </c>
      <c r="B337">
        <v>69</v>
      </c>
      <c r="C337" t="s">
        <v>16</v>
      </c>
      <c r="D337" t="s">
        <v>26</v>
      </c>
      <c r="E337" t="s">
        <v>19</v>
      </c>
      <c r="F337" t="s">
        <v>40</v>
      </c>
      <c r="G337" t="s">
        <v>25</v>
      </c>
      <c r="H337" s="3">
        <v>20889.09</v>
      </c>
      <c r="I337" t="s">
        <v>19</v>
      </c>
      <c r="J337" t="s">
        <v>18</v>
      </c>
      <c r="K3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24.097463147555199</v>
      </c>
      <c r="L337" s="5">
        <f>TablaDatos[[#This Row],[IMC_raw]]/1000000000000000</f>
        <v>24.097463147555199</v>
      </c>
      <c r="M337" s="2">
        <v>2.40974631475552E+16</v>
      </c>
      <c r="N3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7" s="13">
        <f t="shared" si="5"/>
        <v>336</v>
      </c>
      <c r="P337" s="2" t="str">
        <f>IF(TablaDatos[[#This Row],[Diabetes]]=0,"No","Si")</f>
        <v>No</v>
      </c>
      <c r="Q337">
        <v>0</v>
      </c>
      <c r="R337">
        <f>TablaDatos[[#This Row],[Aux2]]/10000000000000</f>
        <v>191.429196525809</v>
      </c>
      <c r="S337" s="1">
        <v>1914291965258090</v>
      </c>
      <c r="T337" s="7">
        <f>TablaDatos[[#This Row],[Aux3]]/100000000000000</f>
        <v>203.00023004031101</v>
      </c>
      <c r="U337" s="1">
        <v>2.03000230040311E+16</v>
      </c>
      <c r="V337">
        <v>159.1</v>
      </c>
      <c r="W337">
        <v>92.4</v>
      </c>
    </row>
    <row r="338" spans="1:23">
      <c r="A338">
        <v>2016</v>
      </c>
      <c r="B338">
        <v>55</v>
      </c>
      <c r="C338" t="s">
        <v>16</v>
      </c>
      <c r="D338" t="s">
        <v>73</v>
      </c>
      <c r="E338" t="s">
        <v>19</v>
      </c>
      <c r="F338" t="s">
        <v>24</v>
      </c>
      <c r="G338" t="s">
        <v>28</v>
      </c>
      <c r="H338" s="3">
        <v>15659.53</v>
      </c>
      <c r="I338" t="s">
        <v>21</v>
      </c>
      <c r="J338" t="s">
        <v>18</v>
      </c>
      <c r="K3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23.9930284586661</v>
      </c>
      <c r="L338" s="5">
        <f>TablaDatos[[#This Row],[IMC_raw]]/1000000000000000</f>
        <v>23.9930284586661</v>
      </c>
      <c r="M338" s="2">
        <v>2.39930284586661E+16</v>
      </c>
      <c r="N3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8" s="13">
        <f t="shared" si="5"/>
        <v>337</v>
      </c>
      <c r="P338" s="2" t="str">
        <f>IF(TablaDatos[[#This Row],[Diabetes]]=0,"No","Si")</f>
        <v>No</v>
      </c>
      <c r="Q338">
        <v>0</v>
      </c>
      <c r="R338">
        <f>TablaDatos[[#This Row],[Aux2]]/10000000000000</f>
        <v>214.752770271049</v>
      </c>
      <c r="S338" s="1">
        <v>2147527702710490</v>
      </c>
      <c r="T338" s="7">
        <f>TablaDatos[[#This Row],[Aux3]]/100000000000000</f>
        <v>238.263129544664</v>
      </c>
      <c r="U338" s="1">
        <v>2.38263129544664E+16</v>
      </c>
      <c r="V338">
        <v>149.69999999999999</v>
      </c>
      <c r="W338">
        <v>92.4</v>
      </c>
    </row>
    <row r="339" spans="1:23">
      <c r="A339">
        <v>2016</v>
      </c>
      <c r="B339">
        <v>50</v>
      </c>
      <c r="C339" t="s">
        <v>16</v>
      </c>
      <c r="D339" t="s">
        <v>34</v>
      </c>
      <c r="E339" t="s">
        <v>18</v>
      </c>
      <c r="F339" t="s">
        <v>35</v>
      </c>
      <c r="G339" t="s">
        <v>20</v>
      </c>
      <c r="H339" s="3">
        <v>42692.31</v>
      </c>
      <c r="I339" t="s">
        <v>19</v>
      </c>
      <c r="J339" t="s">
        <v>18</v>
      </c>
      <c r="K3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23.984668163749301</v>
      </c>
      <c r="L339" s="6">
        <f>TablaDatos[[#This Row],[IMC_raw]]/1000000000000000</f>
        <v>23.984668163749301</v>
      </c>
      <c r="M339" s="2">
        <v>2.39846681637493E+16</v>
      </c>
      <c r="N3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39" s="13">
        <f t="shared" si="5"/>
        <v>338</v>
      </c>
      <c r="P339" s="2" t="str">
        <f>IF(TablaDatos[[#This Row],[Diabetes]]=0,"No","Si")</f>
        <v>No</v>
      </c>
      <c r="Q339">
        <v>0</v>
      </c>
      <c r="R339">
        <f>TablaDatos[[#This Row],[Aux2]]/10000000000000</f>
        <v>1949.1809140138701</v>
      </c>
      <c r="S339" s="1">
        <v>1.94918091401387E+16</v>
      </c>
      <c r="T339" s="7">
        <f>TablaDatos[[#This Row],[Aux3]]/100000000000000</f>
        <v>217.40800397057501</v>
      </c>
      <c r="U339" s="1">
        <v>2.17408003970575E+16</v>
      </c>
      <c r="V339">
        <v>144.80000000000001</v>
      </c>
      <c r="W339">
        <v>87</v>
      </c>
    </row>
    <row r="340" spans="1:23">
      <c r="A340">
        <v>2016</v>
      </c>
      <c r="B340">
        <v>56</v>
      </c>
      <c r="C340" t="s">
        <v>16</v>
      </c>
      <c r="D340" t="s">
        <v>26</v>
      </c>
      <c r="E340" t="s">
        <v>18</v>
      </c>
      <c r="F340" t="s">
        <v>19</v>
      </c>
      <c r="G340" t="s">
        <v>28</v>
      </c>
      <c r="H340" s="3">
        <v>21525.1</v>
      </c>
      <c r="I340" t="s">
        <v>19</v>
      </c>
      <c r="J340" t="s">
        <v>22</v>
      </c>
      <c r="K3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23.979248900850099</v>
      </c>
      <c r="L340" s="6">
        <f>TablaDatos[[#This Row],[IMC_raw]]/1000000000000000</f>
        <v>23.979248900850099</v>
      </c>
      <c r="M340" s="2">
        <v>2.39792489008501E+16</v>
      </c>
      <c r="N3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0" s="13">
        <f t="shared" si="5"/>
        <v>339</v>
      </c>
      <c r="P340" s="2" t="str">
        <f>IF(TablaDatos[[#This Row],[Diabetes]]=0,"No","Si")</f>
        <v>Si</v>
      </c>
      <c r="Q340">
        <v>1</v>
      </c>
      <c r="R340">
        <f>TablaDatos[[#This Row],[Aux2]]/10000000000000</f>
        <v>216.03683435958999</v>
      </c>
      <c r="S340" s="1">
        <v>2160368343595900</v>
      </c>
      <c r="T340" s="7">
        <f>TablaDatos[[#This Row],[Aux3]]/100000000000000</f>
        <v>25.964671926078001</v>
      </c>
      <c r="U340" s="1">
        <v>2596467192607800</v>
      </c>
      <c r="V340">
        <v>156.6</v>
      </c>
      <c r="W340">
        <v>97.3</v>
      </c>
    </row>
    <row r="341" spans="1:23">
      <c r="A341">
        <v>2016</v>
      </c>
      <c r="B341">
        <v>47</v>
      </c>
      <c r="C341" t="s">
        <v>23</v>
      </c>
      <c r="D341" t="s">
        <v>29</v>
      </c>
      <c r="E341" t="s">
        <v>21</v>
      </c>
      <c r="F341" t="s">
        <v>19</v>
      </c>
      <c r="G341" t="s">
        <v>20</v>
      </c>
      <c r="H341" s="3">
        <v>11350.32</v>
      </c>
      <c r="I341" t="s">
        <v>21</v>
      </c>
      <c r="J341" t="s">
        <v>19</v>
      </c>
      <c r="K3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23.800209781659301</v>
      </c>
      <c r="L341" s="6">
        <f>TablaDatos[[#This Row],[IMC_raw]]/1000000000000000</f>
        <v>2.3800209781659301</v>
      </c>
      <c r="M341" s="2">
        <v>2380020978165930</v>
      </c>
      <c r="N3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1" s="13">
        <f t="shared" si="5"/>
        <v>340</v>
      </c>
      <c r="P341" s="2" t="str">
        <f>IF(TablaDatos[[#This Row],[Diabetes]]=0,"No","Si")</f>
        <v>Si</v>
      </c>
      <c r="Q341">
        <v>1</v>
      </c>
      <c r="R341">
        <f>TablaDatos[[#This Row],[Aux2]]/10000000000000</f>
        <v>193.52445653397501</v>
      </c>
      <c r="S341" s="1">
        <v>1935244565339750</v>
      </c>
      <c r="T341" s="7">
        <f>TablaDatos[[#This Row],[Aux3]]/100000000000000</f>
        <v>215.238581721446</v>
      </c>
      <c r="U341" s="1">
        <v>2.15238581721446E+16</v>
      </c>
      <c r="V341">
        <v>140.9</v>
      </c>
      <c r="W341">
        <v>90.4</v>
      </c>
    </row>
    <row r="342" spans="1:23">
      <c r="A342">
        <v>2016</v>
      </c>
      <c r="B342">
        <v>53</v>
      </c>
      <c r="C342" t="s">
        <v>23</v>
      </c>
      <c r="D342" t="s">
        <v>36</v>
      </c>
      <c r="E342" t="s">
        <v>18</v>
      </c>
      <c r="F342" t="s">
        <v>35</v>
      </c>
      <c r="G342" t="s">
        <v>20</v>
      </c>
      <c r="H342" s="3">
        <v>17900.07</v>
      </c>
      <c r="I342" t="s">
        <v>19</v>
      </c>
      <c r="J342" t="s">
        <v>19</v>
      </c>
      <c r="K3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23.470185704070602</v>
      </c>
      <c r="L342" s="5">
        <f>TablaDatos[[#This Row],[IMC_raw]]/1000000000000000</f>
        <v>23.470185704070602</v>
      </c>
      <c r="M342" s="2">
        <v>2.34701857040706E+16</v>
      </c>
      <c r="N3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2" s="13">
        <f t="shared" si="5"/>
        <v>341</v>
      </c>
      <c r="P342" s="2" t="str">
        <f>IF(TablaDatos[[#This Row],[Diabetes]]=0,"No","Si")</f>
        <v>No</v>
      </c>
      <c r="Q342">
        <v>0</v>
      </c>
      <c r="R342">
        <f>TablaDatos[[#This Row],[Aux2]]/10000000000000</f>
        <v>1760.18613142705</v>
      </c>
      <c r="S342" s="1">
        <v>1.76018613142705E+16</v>
      </c>
      <c r="T342" s="7">
        <f>TablaDatos[[#This Row],[Aux3]]/100000000000000</f>
        <v>189.41679158263599</v>
      </c>
      <c r="U342" s="1">
        <v>1.89416791582636E+16</v>
      </c>
      <c r="V342">
        <v>137</v>
      </c>
      <c r="W342">
        <v>86.7</v>
      </c>
    </row>
    <row r="343" spans="1:23">
      <c r="A343">
        <v>2016</v>
      </c>
      <c r="B343">
        <v>44</v>
      </c>
      <c r="C343" t="s">
        <v>23</v>
      </c>
      <c r="D343" t="s">
        <v>30</v>
      </c>
      <c r="E343" t="s">
        <v>18</v>
      </c>
      <c r="F343" t="s">
        <v>35</v>
      </c>
      <c r="G343" t="s">
        <v>39</v>
      </c>
      <c r="H343" s="3">
        <v>17053.02</v>
      </c>
      <c r="I343" t="s">
        <v>19</v>
      </c>
      <c r="J343" t="s">
        <v>18</v>
      </c>
      <c r="K3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23.3930390067652</v>
      </c>
      <c r="L343" s="6">
        <f>TablaDatos[[#This Row],[IMC_raw]]/1000000000000000</f>
        <v>23.3930390067652</v>
      </c>
      <c r="M343" s="2">
        <v>2.33930390067652E+16</v>
      </c>
      <c r="N3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3" s="13">
        <f t="shared" si="5"/>
        <v>342</v>
      </c>
      <c r="P343" s="2" t="str">
        <f>IF(TablaDatos[[#This Row],[Diabetes]]=0,"No","Si")</f>
        <v>No</v>
      </c>
      <c r="Q343">
        <v>0</v>
      </c>
      <c r="R343">
        <f>TablaDatos[[#This Row],[Aux2]]/10000000000000</f>
        <v>1947.0687389867201</v>
      </c>
      <c r="S343" s="1">
        <v>1.94706873898672E+16</v>
      </c>
      <c r="T343" s="7">
        <f>TablaDatos[[#This Row],[Aux3]]/100000000000000</f>
        <v>212.551806244137</v>
      </c>
      <c r="U343" s="1">
        <v>2.12551806244137E+16</v>
      </c>
      <c r="V343">
        <v>144.9</v>
      </c>
      <c r="W343">
        <v>85.5</v>
      </c>
    </row>
    <row r="344" spans="1:23">
      <c r="A344">
        <v>2016</v>
      </c>
      <c r="B344">
        <v>66</v>
      </c>
      <c r="C344" t="s">
        <v>16</v>
      </c>
      <c r="D344" t="s">
        <v>37</v>
      </c>
      <c r="E344" t="s">
        <v>18</v>
      </c>
      <c r="F344" t="s">
        <v>40</v>
      </c>
      <c r="G344" t="s">
        <v>25</v>
      </c>
      <c r="H344" s="3">
        <v>18758.61</v>
      </c>
      <c r="I344" t="s">
        <v>19</v>
      </c>
      <c r="J344" t="s">
        <v>18</v>
      </c>
      <c r="K3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23.111869442737099</v>
      </c>
      <c r="L344" s="6">
        <f>TablaDatos[[#This Row],[IMC_raw]]/1000000000000000</f>
        <v>23.111869442737099</v>
      </c>
      <c r="M344" s="2">
        <v>2.31118694427371E+16</v>
      </c>
      <c r="N3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4" s="13">
        <f t="shared" si="5"/>
        <v>343</v>
      </c>
      <c r="P344" s="2" t="str">
        <f>IF(TablaDatos[[#This Row],[Diabetes]]=0,"No","Si")</f>
        <v>No</v>
      </c>
      <c r="Q344">
        <v>0</v>
      </c>
      <c r="R344">
        <f>TablaDatos[[#This Row],[Aux2]]/10000000000000</f>
        <v>1975.6437041781901</v>
      </c>
      <c r="S344" s="1">
        <v>1.97564370417819E+16</v>
      </c>
      <c r="T344" s="7">
        <f>TablaDatos[[#This Row],[Aux3]]/100000000000000</f>
        <v>257.30291794546901</v>
      </c>
      <c r="U344" s="1">
        <v>2.57302917945469E+16</v>
      </c>
      <c r="V344">
        <v>154.5</v>
      </c>
      <c r="W344">
        <v>92.9</v>
      </c>
    </row>
    <row r="345" spans="1:23">
      <c r="A345">
        <v>2016</v>
      </c>
      <c r="B345">
        <v>74</v>
      </c>
      <c r="C345" t="s">
        <v>23</v>
      </c>
      <c r="D345" t="s">
        <v>42</v>
      </c>
      <c r="E345" t="s">
        <v>18</v>
      </c>
      <c r="F345" t="s">
        <v>24</v>
      </c>
      <c r="G345" t="s">
        <v>25</v>
      </c>
      <c r="H345" s="3">
        <v>11286.42</v>
      </c>
      <c r="I345" t="s">
        <v>19</v>
      </c>
      <c r="J345" t="s">
        <v>22</v>
      </c>
      <c r="K3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23.053537264872801</v>
      </c>
      <c r="L345" s="6">
        <f>TablaDatos[[#This Row],[IMC_raw]]/100000000000000</f>
        <v>23.053537264872801</v>
      </c>
      <c r="M345" s="2">
        <v>2305353726487280</v>
      </c>
      <c r="N3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5" s="13">
        <f t="shared" si="5"/>
        <v>344</v>
      </c>
      <c r="P345" s="2" t="str">
        <f>IF(TablaDatos[[#This Row],[Diabetes]]=0,"No","Si")</f>
        <v>No</v>
      </c>
      <c r="Q345">
        <v>0</v>
      </c>
      <c r="R345">
        <f>TablaDatos[[#This Row],[Aux2]]/10000000000000</f>
        <v>1922.82575141544</v>
      </c>
      <c r="S345" s="1">
        <v>1.92282575141544E+16</v>
      </c>
      <c r="T345" s="7">
        <f>TablaDatos[[#This Row],[Aux3]]/100000000000000</f>
        <v>27.559240065663001</v>
      </c>
      <c r="U345" s="1">
        <v>2755924006566300</v>
      </c>
      <c r="V345">
        <v>161.4</v>
      </c>
      <c r="W345">
        <v>95.4</v>
      </c>
    </row>
    <row r="346" spans="1:23">
      <c r="A346">
        <v>2016</v>
      </c>
      <c r="B346">
        <v>63</v>
      </c>
      <c r="C346" t="s">
        <v>16</v>
      </c>
      <c r="D346" t="s">
        <v>38</v>
      </c>
      <c r="E346" t="s">
        <v>18</v>
      </c>
      <c r="F346" t="s">
        <v>35</v>
      </c>
      <c r="G346" t="s">
        <v>28</v>
      </c>
      <c r="H346" s="3">
        <v>24100.02</v>
      </c>
      <c r="I346" t="s">
        <v>19</v>
      </c>
      <c r="J346" t="s">
        <v>22</v>
      </c>
      <c r="K3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22.991011307644399</v>
      </c>
      <c r="L346" s="5">
        <f>TablaDatos[[#This Row],[IMC_raw]]/1000000000000000</f>
        <v>22.991011307644399</v>
      </c>
      <c r="M346" s="2">
        <v>2.29910113076444E+16</v>
      </c>
      <c r="N3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6" s="13">
        <f t="shared" si="5"/>
        <v>345</v>
      </c>
      <c r="P346" s="2" t="str">
        <f>IF(TablaDatos[[#This Row],[Diabetes]]=0,"No","Si")</f>
        <v>No</v>
      </c>
      <c r="Q346">
        <v>0</v>
      </c>
      <c r="R346">
        <f>TablaDatos[[#This Row],[Aux2]]/10000000000000</f>
        <v>1897.27538572348</v>
      </c>
      <c r="S346" s="1">
        <v>1.89727538572348E+16</v>
      </c>
      <c r="T346" s="7">
        <f>TablaDatos[[#This Row],[Aux3]]/100000000000000</f>
        <v>215.628859819003</v>
      </c>
      <c r="U346" s="1">
        <v>2.15628859819003E+16</v>
      </c>
      <c r="V346">
        <v>149.19999999999999</v>
      </c>
      <c r="W346">
        <v>93.9</v>
      </c>
    </row>
    <row r="347" spans="1:23">
      <c r="A347">
        <v>2016</v>
      </c>
      <c r="B347">
        <v>57</v>
      </c>
      <c r="C347" t="s">
        <v>23</v>
      </c>
      <c r="D347" t="s">
        <v>17</v>
      </c>
      <c r="E347" t="s">
        <v>19</v>
      </c>
      <c r="F347" t="s">
        <v>19</v>
      </c>
      <c r="G347" t="s">
        <v>28</v>
      </c>
      <c r="H347" s="3">
        <v>22167.63</v>
      </c>
      <c r="I347" t="s">
        <v>21</v>
      </c>
      <c r="J347" t="s">
        <v>18</v>
      </c>
      <c r="K3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22.986650095952399</v>
      </c>
      <c r="L347" s="5">
        <f>TablaDatos[[#This Row],[IMC_raw]]/1000000000000000</f>
        <v>22.986650095952399</v>
      </c>
      <c r="M347" s="2">
        <v>2.29866500959524E+16</v>
      </c>
      <c r="N3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7" s="13">
        <f t="shared" si="5"/>
        <v>346</v>
      </c>
      <c r="P347" s="2" t="str">
        <f>IF(TablaDatos[[#This Row],[Diabetes]]=0,"No","Si")</f>
        <v>No</v>
      </c>
      <c r="Q347">
        <v>0</v>
      </c>
      <c r="R347">
        <f>TablaDatos[[#This Row],[Aux2]]/10000000000000</f>
        <v>2211.5096635933101</v>
      </c>
      <c r="S347" s="1">
        <v>2.21150966359331E+16</v>
      </c>
      <c r="T347" s="7">
        <f>TablaDatos[[#This Row],[Aux3]]/100000000000000</f>
        <v>241.514596687178</v>
      </c>
      <c r="U347" s="1">
        <v>2.41514596687178E+16</v>
      </c>
      <c r="V347">
        <v>151.4</v>
      </c>
      <c r="W347">
        <v>95.1</v>
      </c>
    </row>
    <row r="348" spans="1:23">
      <c r="A348">
        <v>2016</v>
      </c>
      <c r="B348">
        <v>42</v>
      </c>
      <c r="C348" t="s">
        <v>23</v>
      </c>
      <c r="D348" t="s">
        <v>73</v>
      </c>
      <c r="E348" t="s">
        <v>18</v>
      </c>
      <c r="F348" t="s">
        <v>19</v>
      </c>
      <c r="G348" t="s">
        <v>39</v>
      </c>
      <c r="H348" s="3">
        <v>35903.5</v>
      </c>
      <c r="I348" t="s">
        <v>19</v>
      </c>
      <c r="J348" t="s">
        <v>19</v>
      </c>
      <c r="K3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22.928955940816</v>
      </c>
      <c r="L348" s="5">
        <f>TablaDatos[[#This Row],[IMC_raw]]/1000000000000000</f>
        <v>22.928955940816</v>
      </c>
      <c r="M348" s="2">
        <v>2.2928955940816E+16</v>
      </c>
      <c r="N3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8" s="13">
        <f t="shared" si="5"/>
        <v>347</v>
      </c>
      <c r="P348" s="2" t="str">
        <f>IF(TablaDatos[[#This Row],[Diabetes]]=0,"No","Si")</f>
        <v>No</v>
      </c>
      <c r="Q348">
        <v>0</v>
      </c>
      <c r="R348">
        <f>TablaDatos[[#This Row],[Aux2]]/10000000000000</f>
        <v>2047.6540611632699</v>
      </c>
      <c r="S348" s="1">
        <v>2.04765406116327E+16</v>
      </c>
      <c r="T348" s="7">
        <f>TablaDatos[[#This Row],[Aux3]]/100000000000000</f>
        <v>207.676775997357</v>
      </c>
      <c r="U348" s="1">
        <v>2.07676775997357E+16</v>
      </c>
      <c r="V348">
        <v>144.1</v>
      </c>
      <c r="W348">
        <v>84</v>
      </c>
    </row>
    <row r="349" spans="1:23">
      <c r="A349">
        <v>2016</v>
      </c>
      <c r="B349">
        <v>63</v>
      </c>
      <c r="C349" t="s">
        <v>23</v>
      </c>
      <c r="D349" t="s">
        <v>41</v>
      </c>
      <c r="E349" t="s">
        <v>18</v>
      </c>
      <c r="F349" t="s">
        <v>19</v>
      </c>
      <c r="G349" t="s">
        <v>28</v>
      </c>
      <c r="H349" s="3">
        <v>12710.72</v>
      </c>
      <c r="I349" t="s">
        <v>19</v>
      </c>
      <c r="J349" t="s">
        <v>22</v>
      </c>
      <c r="K3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22.8552757221711</v>
      </c>
      <c r="L349" s="5">
        <f>TablaDatos[[#This Row],[IMC_raw]]/1000000000000000</f>
        <v>22.8552757221711</v>
      </c>
      <c r="M349" s="2">
        <v>2.28552757221711E+16</v>
      </c>
      <c r="N3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49" s="13">
        <f t="shared" si="5"/>
        <v>348</v>
      </c>
      <c r="P349" s="2" t="str">
        <f>IF(TablaDatos[[#This Row],[Diabetes]]=0,"No","Si")</f>
        <v>No</v>
      </c>
      <c r="Q349">
        <v>0</v>
      </c>
      <c r="R349">
        <f>TablaDatos[[#This Row],[Aux2]]/10000000000000</f>
        <v>2048.4079424501401</v>
      </c>
      <c r="S349" s="1">
        <v>2.04840794245014E+16</v>
      </c>
      <c r="T349" s="7">
        <f>TablaDatos[[#This Row],[Aux3]]/100000000000000</f>
        <v>188.04357022348901</v>
      </c>
      <c r="U349" s="1">
        <v>1.88043570223489E+16</v>
      </c>
      <c r="V349">
        <v>141.6</v>
      </c>
      <c r="W349">
        <v>84.8</v>
      </c>
    </row>
    <row r="350" spans="1:23">
      <c r="A350">
        <v>2016</v>
      </c>
      <c r="B350">
        <v>50</v>
      </c>
      <c r="C350" t="s">
        <v>23</v>
      </c>
      <c r="D350" t="s">
        <v>42</v>
      </c>
      <c r="E350" t="s">
        <v>21</v>
      </c>
      <c r="F350" t="s">
        <v>24</v>
      </c>
      <c r="G350" t="s">
        <v>20</v>
      </c>
      <c r="H350" s="3">
        <v>23300.27</v>
      </c>
      <c r="I350" t="s">
        <v>21</v>
      </c>
      <c r="J350" t="s">
        <v>19</v>
      </c>
      <c r="K3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22.782238962444001</v>
      </c>
      <c r="L350" s="6">
        <f>TablaDatos[[#This Row],[IMC_raw]]/1000000000000000</f>
        <v>2.2782238962444001</v>
      </c>
      <c r="M350" s="2">
        <v>2278223896244400</v>
      </c>
      <c r="N3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0" s="13">
        <f t="shared" si="5"/>
        <v>349</v>
      </c>
      <c r="P350" s="2" t="str">
        <f>IF(TablaDatos[[#This Row],[Diabetes]]=0,"No","Si")</f>
        <v>No</v>
      </c>
      <c r="Q350">
        <v>0</v>
      </c>
      <c r="R350">
        <f>TablaDatos[[#This Row],[Aux2]]/10000000000000</f>
        <v>2262.42980160261</v>
      </c>
      <c r="S350" s="1">
        <v>2.26242980160261E+16</v>
      </c>
      <c r="T350" s="7">
        <f>TablaDatos[[#This Row],[Aux3]]/100000000000000</f>
        <v>257.63484083483598</v>
      </c>
      <c r="U350" s="1">
        <v>2.57634840834836E+16</v>
      </c>
      <c r="V350">
        <v>149.4</v>
      </c>
      <c r="W350">
        <v>84.8</v>
      </c>
    </row>
    <row r="351" spans="1:23">
      <c r="A351">
        <v>2016</v>
      </c>
      <c r="B351">
        <v>60</v>
      </c>
      <c r="C351" t="s">
        <v>23</v>
      </c>
      <c r="D351" t="s">
        <v>17</v>
      </c>
      <c r="E351" t="s">
        <v>18</v>
      </c>
      <c r="F351" t="s">
        <v>40</v>
      </c>
      <c r="G351" t="s">
        <v>28</v>
      </c>
      <c r="H351" s="3">
        <v>25006.93</v>
      </c>
      <c r="I351" t="s">
        <v>19</v>
      </c>
      <c r="J351" t="s">
        <v>18</v>
      </c>
      <c r="K3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22.667351358154701</v>
      </c>
      <c r="L351" s="6">
        <f>TablaDatos[[#This Row],[IMC_raw]]/1000000000000000</f>
        <v>22.667351358154701</v>
      </c>
      <c r="M351" s="2">
        <v>2.26673513581547E+16</v>
      </c>
      <c r="N3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1" s="13">
        <f t="shared" si="5"/>
        <v>350</v>
      </c>
      <c r="P351" s="2" t="str">
        <f>IF(TablaDatos[[#This Row],[Diabetes]]=0,"No","Si")</f>
        <v>No</v>
      </c>
      <c r="Q351">
        <v>0</v>
      </c>
      <c r="R351">
        <f>TablaDatos[[#This Row],[Aux2]]/10000000000000</f>
        <v>1893.8189704942099</v>
      </c>
      <c r="S351" s="1">
        <v>1.89381897049421E+16</v>
      </c>
      <c r="T351" s="7">
        <f>TablaDatos[[#This Row],[Aux3]]/100000000000000</f>
        <v>19.918430309358602</v>
      </c>
      <c r="U351" s="1">
        <v>1991843030935860</v>
      </c>
      <c r="V351">
        <v>155</v>
      </c>
      <c r="W351">
        <v>88.8</v>
      </c>
    </row>
    <row r="352" spans="1:23">
      <c r="A352">
        <v>2016</v>
      </c>
      <c r="B352">
        <v>51</v>
      </c>
      <c r="C352" t="s">
        <v>23</v>
      </c>
      <c r="D352" t="s">
        <v>29</v>
      </c>
      <c r="E352" t="s">
        <v>18</v>
      </c>
      <c r="F352" t="s">
        <v>19</v>
      </c>
      <c r="G352" t="s">
        <v>20</v>
      </c>
      <c r="H352" s="3">
        <v>11105.62</v>
      </c>
      <c r="I352" t="s">
        <v>21</v>
      </c>
      <c r="J352" t="s">
        <v>18</v>
      </c>
      <c r="K3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22.4852816303673</v>
      </c>
      <c r="L352" s="6">
        <f>TablaDatos[[#This Row],[IMC_raw]]/1000000000000000</f>
        <v>22.4852816303673</v>
      </c>
      <c r="M352" s="2">
        <v>2.24852816303673E+16</v>
      </c>
      <c r="N3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2" s="13">
        <f t="shared" si="5"/>
        <v>351</v>
      </c>
      <c r="P352" s="2" t="str">
        <f>IF(TablaDatos[[#This Row],[Diabetes]]=0,"No","Si")</f>
        <v>No</v>
      </c>
      <c r="Q352">
        <v>0</v>
      </c>
      <c r="R352">
        <f>TablaDatos[[#This Row],[Aux2]]/10000000000000</f>
        <v>2135.0298805923599</v>
      </c>
      <c r="S352" s="1">
        <v>2.13502988059236E+16</v>
      </c>
      <c r="T352" s="7">
        <f>TablaDatos[[#This Row],[Aux3]]/100000000000000</f>
        <v>209.325422623062</v>
      </c>
      <c r="U352" s="1">
        <v>2.09325422623062E+16</v>
      </c>
      <c r="V352">
        <v>136.30000000000001</v>
      </c>
      <c r="W352">
        <v>83</v>
      </c>
    </row>
    <row r="353" spans="1:23">
      <c r="A353">
        <v>2016</v>
      </c>
      <c r="B353">
        <v>60</v>
      </c>
      <c r="C353" t="s">
        <v>16</v>
      </c>
      <c r="D353" t="s">
        <v>17</v>
      </c>
      <c r="E353" t="s">
        <v>18</v>
      </c>
      <c r="F353" t="s">
        <v>24</v>
      </c>
      <c r="G353" t="s">
        <v>28</v>
      </c>
      <c r="H353" s="3">
        <v>27898.55</v>
      </c>
      <c r="I353" t="s">
        <v>21</v>
      </c>
      <c r="J353" t="s">
        <v>18</v>
      </c>
      <c r="K3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22.3363408545139</v>
      </c>
      <c r="L353" s="5">
        <f>TablaDatos[[#This Row],[IMC_raw]]/1000000000000000</f>
        <v>2.2336340854513899</v>
      </c>
      <c r="M353" s="2">
        <v>2233634085451390</v>
      </c>
      <c r="N3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3" s="13">
        <f t="shared" si="5"/>
        <v>352</v>
      </c>
      <c r="P353" s="2" t="str">
        <f>IF(TablaDatos[[#This Row],[Diabetes]]=0,"No","Si")</f>
        <v>No</v>
      </c>
      <c r="Q353">
        <v>0</v>
      </c>
      <c r="R353">
        <f>TablaDatos[[#This Row],[Aux2]]/10000000000000</f>
        <v>19.578255904035199</v>
      </c>
      <c r="S353" s="1">
        <v>195782559040352</v>
      </c>
      <c r="T353" s="7">
        <f>TablaDatos[[#This Row],[Aux3]]/100000000000000</f>
        <v>25.023156466430901</v>
      </c>
      <c r="U353" s="1">
        <v>2502315646643090</v>
      </c>
      <c r="V353">
        <v>152.6</v>
      </c>
      <c r="W353">
        <v>93.2</v>
      </c>
    </row>
    <row r="354" spans="1:23">
      <c r="A354">
        <v>2016</v>
      </c>
      <c r="B354">
        <v>53</v>
      </c>
      <c r="C354" t="s">
        <v>23</v>
      </c>
      <c r="D354" t="s">
        <v>17</v>
      </c>
      <c r="E354" t="s">
        <v>18</v>
      </c>
      <c r="F354" t="s">
        <v>24</v>
      </c>
      <c r="G354" t="s">
        <v>20</v>
      </c>
      <c r="H354" s="3">
        <v>14579.62</v>
      </c>
      <c r="I354" t="s">
        <v>19</v>
      </c>
      <c r="J354" t="s">
        <v>22</v>
      </c>
      <c r="K3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22.3296347007458</v>
      </c>
      <c r="L354" s="6">
        <f>TablaDatos[[#This Row],[IMC_raw]]/1000000000000000</f>
        <v>22.3296347007458</v>
      </c>
      <c r="M354" s="2">
        <v>2.23296347007458E+16</v>
      </c>
      <c r="N3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4" s="13">
        <f t="shared" si="5"/>
        <v>353</v>
      </c>
      <c r="P354" s="2" t="str">
        <f>IF(TablaDatos[[#This Row],[Diabetes]]=0,"No","Si")</f>
        <v>No</v>
      </c>
      <c r="Q354">
        <v>0</v>
      </c>
      <c r="R354">
        <f>TablaDatos[[#This Row],[Aux2]]/10000000000000</f>
        <v>207.171295914203</v>
      </c>
      <c r="S354" s="1">
        <v>2071712959142030</v>
      </c>
      <c r="T354" s="7">
        <f>TablaDatos[[#This Row],[Aux3]]/100000000000000</f>
        <v>22.1223250946713</v>
      </c>
      <c r="U354" s="1">
        <v>2212232509467130</v>
      </c>
      <c r="V354">
        <v>142.1</v>
      </c>
      <c r="W354">
        <v>80</v>
      </c>
    </row>
    <row r="355" spans="1:23">
      <c r="A355">
        <v>2016</v>
      </c>
      <c r="B355">
        <v>50</v>
      </c>
      <c r="C355" t="s">
        <v>16</v>
      </c>
      <c r="D355" t="s">
        <v>29</v>
      </c>
      <c r="E355" t="s">
        <v>18</v>
      </c>
      <c r="F355" t="s">
        <v>35</v>
      </c>
      <c r="G355" t="s">
        <v>20</v>
      </c>
      <c r="H355" s="3">
        <v>21819.01</v>
      </c>
      <c r="I355" t="s">
        <v>19</v>
      </c>
      <c r="J355" t="s">
        <v>19</v>
      </c>
      <c r="K3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22.189435241872701</v>
      </c>
      <c r="L355" s="6">
        <f>TablaDatos[[#This Row],[IMC_raw]]/1000000000000000</f>
        <v>22.189435241872701</v>
      </c>
      <c r="M355" s="2">
        <v>2.21894352418727E+16</v>
      </c>
      <c r="N3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5" s="13">
        <f t="shared" si="5"/>
        <v>354</v>
      </c>
      <c r="P355" s="2" t="str">
        <f>IF(TablaDatos[[#This Row],[Diabetes]]=0,"No","Si")</f>
        <v>No</v>
      </c>
      <c r="Q355">
        <v>0</v>
      </c>
      <c r="R355">
        <f>TablaDatos[[#This Row],[Aux2]]/10000000000000</f>
        <v>1995.5930293859401</v>
      </c>
      <c r="S355" s="1">
        <v>1.99559302938594E+16</v>
      </c>
      <c r="T355" s="7">
        <f>TablaDatos[[#This Row],[Aux3]]/100000000000000</f>
        <v>211.68579380045</v>
      </c>
      <c r="U355" s="1">
        <v>2.1168579380045E+16</v>
      </c>
      <c r="V355">
        <v>134.5</v>
      </c>
      <c r="W355">
        <v>85.3</v>
      </c>
    </row>
    <row r="356" spans="1:23">
      <c r="A356">
        <v>2016</v>
      </c>
      <c r="B356">
        <v>61</v>
      </c>
      <c r="C356" t="s">
        <v>16</v>
      </c>
      <c r="D356" t="s">
        <v>72</v>
      </c>
      <c r="E356" t="s">
        <v>19</v>
      </c>
      <c r="F356" t="s">
        <v>35</v>
      </c>
      <c r="G356" t="s">
        <v>28</v>
      </c>
      <c r="H356" s="3">
        <v>24853.040000000001</v>
      </c>
      <c r="I356" t="s">
        <v>19</v>
      </c>
      <c r="J356" t="s">
        <v>18</v>
      </c>
      <c r="K3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22.1415096868345</v>
      </c>
      <c r="L356" s="6">
        <f>TablaDatos[[#This Row],[IMC_raw]]/100000000000000</f>
        <v>22.1415096868345</v>
      </c>
      <c r="M356" s="2">
        <v>2214150968683450</v>
      </c>
      <c r="N3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6" s="13">
        <f t="shared" si="5"/>
        <v>355</v>
      </c>
      <c r="P356" s="2" t="str">
        <f>IF(TablaDatos[[#This Row],[Diabetes]]=0,"No","Si")</f>
        <v>No</v>
      </c>
      <c r="Q356">
        <v>0</v>
      </c>
      <c r="R356">
        <f>TablaDatos[[#This Row],[Aux2]]/10000000000000</f>
        <v>2038.6620487325799</v>
      </c>
      <c r="S356" s="1">
        <v>2.03866204873258E+16</v>
      </c>
      <c r="T356" s="7">
        <f>TablaDatos[[#This Row],[Aux3]]/100000000000000</f>
        <v>155.484250005729</v>
      </c>
      <c r="U356" s="1">
        <v>1.55484250005729E+16</v>
      </c>
      <c r="V356">
        <v>146.69999999999999</v>
      </c>
      <c r="W356">
        <v>90.1</v>
      </c>
    </row>
    <row r="357" spans="1:23">
      <c r="A357">
        <v>2016</v>
      </c>
      <c r="B357">
        <v>47</v>
      </c>
      <c r="C357" t="s">
        <v>23</v>
      </c>
      <c r="D357" t="s">
        <v>74</v>
      </c>
      <c r="E357" t="s">
        <v>18</v>
      </c>
      <c r="F357" t="s">
        <v>35</v>
      </c>
      <c r="G357" t="s">
        <v>20</v>
      </c>
      <c r="H357" s="3">
        <v>22441.38</v>
      </c>
      <c r="I357" t="s">
        <v>21</v>
      </c>
      <c r="J357" t="s">
        <v>18</v>
      </c>
      <c r="K3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21.856701782344</v>
      </c>
      <c r="L357" s="5">
        <f>TablaDatos[[#This Row],[IMC_raw]]/1000000000000000</f>
        <v>21.856701782344</v>
      </c>
      <c r="M357" s="2">
        <v>2.1856701782344E+16</v>
      </c>
      <c r="N3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7" s="13">
        <f t="shared" si="5"/>
        <v>356</v>
      </c>
      <c r="P357" s="2" t="str">
        <f>IF(TablaDatos[[#This Row],[Diabetes]]=0,"No","Si")</f>
        <v>No</v>
      </c>
      <c r="Q357">
        <v>0</v>
      </c>
      <c r="R357">
        <f>TablaDatos[[#This Row],[Aux2]]/10000000000000</f>
        <v>2026.60087104066</v>
      </c>
      <c r="S357" s="1">
        <v>2.02660087104066E+16</v>
      </c>
      <c r="T357" s="7">
        <f>TablaDatos[[#This Row],[Aux3]]/100000000000000</f>
        <v>215.51335897324199</v>
      </c>
      <c r="U357" s="1">
        <v>2.15513358973242E+16</v>
      </c>
      <c r="V357">
        <v>138.30000000000001</v>
      </c>
      <c r="W357">
        <v>84.5</v>
      </c>
    </row>
    <row r="358" spans="1:23">
      <c r="A358">
        <v>2016</v>
      </c>
      <c r="B358">
        <v>46</v>
      </c>
      <c r="C358" t="s">
        <v>23</v>
      </c>
      <c r="D358" t="s">
        <v>74</v>
      </c>
      <c r="E358" t="s">
        <v>18</v>
      </c>
      <c r="F358" t="s">
        <v>19</v>
      </c>
      <c r="G358" t="s">
        <v>20</v>
      </c>
      <c r="H358" s="3">
        <v>25376.12</v>
      </c>
      <c r="I358" t="s">
        <v>21</v>
      </c>
      <c r="J358" t="s">
        <v>18</v>
      </c>
      <c r="K3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21.8240542547166</v>
      </c>
      <c r="L358" s="6">
        <f>TablaDatos[[#This Row],[IMC_raw]]/100000000000000</f>
        <v>21.8240542547166</v>
      </c>
      <c r="M358" s="2">
        <v>2182405425471660</v>
      </c>
      <c r="N3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8" s="13">
        <f t="shared" si="5"/>
        <v>357</v>
      </c>
      <c r="P358" s="2" t="str">
        <f>IF(TablaDatos[[#This Row],[Diabetes]]=0,"No","Si")</f>
        <v>No</v>
      </c>
      <c r="Q358">
        <v>0</v>
      </c>
      <c r="R358">
        <f>TablaDatos[[#This Row],[Aux2]]/10000000000000</f>
        <v>207.21726848334399</v>
      </c>
      <c r="S358" s="1">
        <v>2072172684833440</v>
      </c>
      <c r="T358" s="7">
        <f>TablaDatos[[#This Row],[Aux3]]/100000000000000</f>
        <v>251.362275815673</v>
      </c>
      <c r="U358" s="1">
        <v>2.51362275815673E+16</v>
      </c>
      <c r="V358">
        <v>137.6</v>
      </c>
      <c r="W358">
        <v>81.900000000000006</v>
      </c>
    </row>
    <row r="359" spans="1:23">
      <c r="A359">
        <v>2016</v>
      </c>
      <c r="B359">
        <v>70</v>
      </c>
      <c r="C359" t="s">
        <v>23</v>
      </c>
      <c r="D359" t="s">
        <v>72</v>
      </c>
      <c r="E359" t="s">
        <v>18</v>
      </c>
      <c r="F359" t="s">
        <v>24</v>
      </c>
      <c r="G359" t="s">
        <v>25</v>
      </c>
      <c r="H359" s="3">
        <v>17959.55</v>
      </c>
      <c r="I359" t="s">
        <v>19</v>
      </c>
      <c r="J359" t="s">
        <v>22</v>
      </c>
      <c r="K3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21.823705687612797</v>
      </c>
      <c r="L359" s="5">
        <f>TablaDatos[[#This Row],[IMC_raw]]/1000000000000000</f>
        <v>0.21823705687612799</v>
      </c>
      <c r="M359" s="2">
        <v>218237056876128</v>
      </c>
      <c r="N3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59" s="13">
        <f t="shared" si="5"/>
        <v>358</v>
      </c>
      <c r="P359" s="2" t="str">
        <f>IF(TablaDatos[[#This Row],[Diabetes]]=0,"No","Si")</f>
        <v>No</v>
      </c>
      <c r="Q359">
        <v>0</v>
      </c>
      <c r="R359">
        <f>TablaDatos[[#This Row],[Aux2]]/10000000000000</f>
        <v>21.702077629443401</v>
      </c>
      <c r="S359" s="1">
        <v>217020776294434</v>
      </c>
      <c r="T359" s="7">
        <f>TablaDatos[[#This Row],[Aux3]]/100000000000000</f>
        <v>214.94791081754499</v>
      </c>
      <c r="U359" s="1">
        <v>2.14947910817545E+16</v>
      </c>
      <c r="V359">
        <v>154.4</v>
      </c>
      <c r="W359">
        <v>100.7</v>
      </c>
    </row>
    <row r="360" spans="1:23">
      <c r="A360">
        <v>2016</v>
      </c>
      <c r="B360">
        <v>60</v>
      </c>
      <c r="C360" t="s">
        <v>23</v>
      </c>
      <c r="D360" t="s">
        <v>17</v>
      </c>
      <c r="E360" t="s">
        <v>19</v>
      </c>
      <c r="F360" t="s">
        <v>40</v>
      </c>
      <c r="G360" t="s">
        <v>28</v>
      </c>
      <c r="H360" s="3">
        <v>22501.73</v>
      </c>
      <c r="I360" t="s">
        <v>19</v>
      </c>
      <c r="J360" t="s">
        <v>22</v>
      </c>
      <c r="K3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21.5807227902202</v>
      </c>
      <c r="L360" s="6">
        <f>TablaDatos[[#This Row],[IMC_raw]]/1000000000000000</f>
        <v>21.5807227902202</v>
      </c>
      <c r="M360" s="2">
        <v>2.15807227902202E+16</v>
      </c>
      <c r="N3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0" s="13">
        <f t="shared" si="5"/>
        <v>359</v>
      </c>
      <c r="P360" s="2" t="str">
        <f>IF(TablaDatos[[#This Row],[Diabetes]]=0,"No","Si")</f>
        <v>No</v>
      </c>
      <c r="Q360">
        <v>0</v>
      </c>
      <c r="R360">
        <f>TablaDatos[[#This Row],[Aux2]]/10000000000000</f>
        <v>1691.1687116467499</v>
      </c>
      <c r="S360" s="1">
        <v>1.69116871164675E+16</v>
      </c>
      <c r="T360" s="7">
        <f>TablaDatos[[#This Row],[Aux3]]/100000000000000</f>
        <v>174.719939674382</v>
      </c>
      <c r="U360" s="1">
        <v>1.74719939674382E+16</v>
      </c>
      <c r="V360">
        <v>145.19999999999999</v>
      </c>
      <c r="W360">
        <v>84.1</v>
      </c>
    </row>
    <row r="361" spans="1:23">
      <c r="A361">
        <v>2016</v>
      </c>
      <c r="B361">
        <v>55</v>
      </c>
      <c r="C361" t="s">
        <v>23</v>
      </c>
      <c r="D361" t="s">
        <v>73</v>
      </c>
      <c r="E361" t="s">
        <v>18</v>
      </c>
      <c r="F361" t="s">
        <v>35</v>
      </c>
      <c r="G361" t="s">
        <v>28</v>
      </c>
      <c r="H361" s="3">
        <v>35051.18</v>
      </c>
      <c r="I361" t="s">
        <v>19</v>
      </c>
      <c r="J361" t="s">
        <v>21</v>
      </c>
      <c r="K3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21.550586839983101</v>
      </c>
      <c r="L361" s="6">
        <f>TablaDatos[[#This Row],[IMC_raw]]/1000000000000000</f>
        <v>21.550586839983101</v>
      </c>
      <c r="M361" s="2">
        <v>2.15505868399831E+16</v>
      </c>
      <c r="N3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1" s="13">
        <f t="shared" si="5"/>
        <v>360</v>
      </c>
      <c r="P361" s="2" t="str">
        <f>IF(TablaDatos[[#This Row],[Diabetes]]=0,"No","Si")</f>
        <v>No</v>
      </c>
      <c r="Q361">
        <v>0</v>
      </c>
      <c r="R361">
        <f>TablaDatos[[#This Row],[Aux2]]/10000000000000</f>
        <v>1914.79416559382</v>
      </c>
      <c r="S361" s="1">
        <v>1.91479416559382E+16</v>
      </c>
      <c r="T361" s="7">
        <f>TablaDatos[[#This Row],[Aux3]]/100000000000000</f>
        <v>214.72718514544201</v>
      </c>
      <c r="U361" s="1">
        <v>2.14727185145442E+16</v>
      </c>
      <c r="V361">
        <v>145.5</v>
      </c>
      <c r="W361">
        <v>95</v>
      </c>
    </row>
    <row r="362" spans="1:23">
      <c r="A362">
        <v>2016</v>
      </c>
      <c r="B362">
        <v>56</v>
      </c>
      <c r="C362" t="s">
        <v>23</v>
      </c>
      <c r="D362" t="s">
        <v>72</v>
      </c>
      <c r="E362" t="s">
        <v>19</v>
      </c>
      <c r="F362" t="s">
        <v>40</v>
      </c>
      <c r="G362" t="s">
        <v>28</v>
      </c>
      <c r="H362" s="3">
        <v>25733.599999999999</v>
      </c>
      <c r="I362" t="s">
        <v>21</v>
      </c>
      <c r="J362" t="s">
        <v>19</v>
      </c>
      <c r="K3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20.627056054138901</v>
      </c>
      <c r="L362" s="6">
        <f>TablaDatos[[#This Row],[IMC_raw]]/1000000000000000</f>
        <v>20.627056054138901</v>
      </c>
      <c r="M362" s="2">
        <v>2.06270560541389E+16</v>
      </c>
      <c r="N3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2" s="13">
        <f t="shared" si="5"/>
        <v>361</v>
      </c>
      <c r="P362" s="2" t="str">
        <f>IF(TablaDatos[[#This Row],[Diabetes]]=0,"No","Si")</f>
        <v>No</v>
      </c>
      <c r="Q362">
        <v>0</v>
      </c>
      <c r="R362">
        <f>TablaDatos[[#This Row],[Aux2]]/10000000000000</f>
        <v>2015.53376680306</v>
      </c>
      <c r="S362" s="1">
        <v>2.01553376680306E+16</v>
      </c>
      <c r="T362" s="7">
        <f>TablaDatos[[#This Row],[Aux3]]/100000000000000</f>
        <v>188.28478458798099</v>
      </c>
      <c r="U362" s="1">
        <v>1.88284784587981E+16</v>
      </c>
      <c r="V362">
        <v>144.1</v>
      </c>
      <c r="W362">
        <v>93.7</v>
      </c>
    </row>
    <row r="363" spans="1:23">
      <c r="A363">
        <v>2016</v>
      </c>
      <c r="B363">
        <v>63</v>
      </c>
      <c r="C363" t="s">
        <v>16</v>
      </c>
      <c r="D363" t="s">
        <v>29</v>
      </c>
      <c r="E363" t="s">
        <v>18</v>
      </c>
      <c r="F363" t="s">
        <v>35</v>
      </c>
      <c r="G363" t="s">
        <v>28</v>
      </c>
      <c r="H363" s="3">
        <v>18650.29</v>
      </c>
      <c r="I363" t="s">
        <v>19</v>
      </c>
      <c r="J363" t="s">
        <v>22</v>
      </c>
      <c r="K3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20.595634579565999</v>
      </c>
      <c r="L363" s="5">
        <f>TablaDatos[[#This Row],[IMC_raw]]/1000000000000000</f>
        <v>20.595634579565999</v>
      </c>
      <c r="M363" s="2">
        <v>2.0595634579566E+16</v>
      </c>
      <c r="N3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3" s="13">
        <f t="shared" si="5"/>
        <v>362</v>
      </c>
      <c r="P363" s="2" t="str">
        <f>IF(TablaDatos[[#This Row],[Diabetes]]=0,"No","Si")</f>
        <v>No</v>
      </c>
      <c r="Q363">
        <v>0</v>
      </c>
      <c r="R363">
        <f>TablaDatos[[#This Row],[Aux2]]/10000000000000</f>
        <v>2109.1582841167801</v>
      </c>
      <c r="S363" s="1">
        <v>2.10915828411678E+16</v>
      </c>
      <c r="T363" s="7">
        <f>TablaDatos[[#This Row],[Aux3]]/100000000000000</f>
        <v>191.2296925233</v>
      </c>
      <c r="U363" s="1">
        <v>1.912296925233E+16</v>
      </c>
      <c r="V363">
        <v>146.1</v>
      </c>
      <c r="W363">
        <v>86.6</v>
      </c>
    </row>
    <row r="364" spans="1:23">
      <c r="A364">
        <v>2016</v>
      </c>
      <c r="B364">
        <v>50</v>
      </c>
      <c r="C364" t="s">
        <v>16</v>
      </c>
      <c r="D364" t="s">
        <v>73</v>
      </c>
      <c r="E364" t="s">
        <v>18</v>
      </c>
      <c r="F364" t="s">
        <v>40</v>
      </c>
      <c r="G364" t="s">
        <v>20</v>
      </c>
      <c r="H364" s="3">
        <v>53668.36</v>
      </c>
      <c r="I364" t="s">
        <v>18</v>
      </c>
      <c r="J364" t="s">
        <v>18</v>
      </c>
      <c r="K3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20.395702189000801</v>
      </c>
      <c r="L364" s="5">
        <f>TablaDatos[[#This Row],[IMC_raw]]/1000000000000000</f>
        <v>20.395702189000801</v>
      </c>
      <c r="M364" s="2">
        <v>2.03957021890008E+16</v>
      </c>
      <c r="N3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4" s="13">
        <f t="shared" si="5"/>
        <v>363</v>
      </c>
      <c r="P364" s="2" t="str">
        <f>IF(TablaDatos[[#This Row],[Diabetes]]=0,"No","Si")</f>
        <v>No</v>
      </c>
      <c r="Q364">
        <v>0</v>
      </c>
      <c r="R364">
        <f>TablaDatos[[#This Row],[Aux2]]/10000000000000</f>
        <v>159.78648732963001</v>
      </c>
      <c r="S364" s="1">
        <v>1597864873296300</v>
      </c>
      <c r="T364" s="7">
        <f>TablaDatos[[#This Row],[Aux3]]/100000000000000</f>
        <v>157.76858259411901</v>
      </c>
      <c r="U364" s="1">
        <v>1.57768582594119E+16</v>
      </c>
      <c r="V364">
        <v>131.1</v>
      </c>
      <c r="W364">
        <v>81.599999999999994</v>
      </c>
    </row>
    <row r="365" spans="1:23">
      <c r="A365">
        <v>2016</v>
      </c>
      <c r="B365">
        <v>59</v>
      </c>
      <c r="C365" t="s">
        <v>16</v>
      </c>
      <c r="D365" t="s">
        <v>73</v>
      </c>
      <c r="E365" t="s">
        <v>18</v>
      </c>
      <c r="F365" t="s">
        <v>24</v>
      </c>
      <c r="G365" t="s">
        <v>28</v>
      </c>
      <c r="H365" s="3">
        <v>39354.71</v>
      </c>
      <c r="I365" t="s">
        <v>19</v>
      </c>
      <c r="J365" t="s">
        <v>22</v>
      </c>
      <c r="K3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20.353338830528699</v>
      </c>
      <c r="L365" s="5">
        <f>TablaDatos[[#This Row],[IMC_raw]]/1000000000000000</f>
        <v>2.03533388305287</v>
      </c>
      <c r="M365" s="2">
        <v>2035333883052870</v>
      </c>
      <c r="N3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5" s="13">
        <f t="shared" si="5"/>
        <v>364</v>
      </c>
      <c r="P365" s="2" t="str">
        <f>IF(TablaDatos[[#This Row],[Diabetes]]=0,"No","Si")</f>
        <v>No</v>
      </c>
      <c r="Q365">
        <v>0</v>
      </c>
      <c r="R365">
        <f>TablaDatos[[#This Row],[Aux2]]/10000000000000</f>
        <v>180.59308143044899</v>
      </c>
      <c r="S365" s="1">
        <v>1805930814304490</v>
      </c>
      <c r="T365" s="7">
        <f>TablaDatos[[#This Row],[Aux3]]/100000000000000</f>
        <v>20.817298396338099</v>
      </c>
      <c r="U365" s="1">
        <v>2081729839633810</v>
      </c>
      <c r="V365">
        <v>139.5</v>
      </c>
      <c r="W365">
        <v>86.7</v>
      </c>
    </row>
    <row r="366" spans="1:23">
      <c r="A366">
        <v>2016</v>
      </c>
      <c r="B366">
        <v>48</v>
      </c>
      <c r="C366" t="s">
        <v>16</v>
      </c>
      <c r="D366" t="s">
        <v>73</v>
      </c>
      <c r="E366" t="s">
        <v>19</v>
      </c>
      <c r="F366" t="s">
        <v>40</v>
      </c>
      <c r="G366" t="s">
        <v>20</v>
      </c>
      <c r="H366" s="3">
        <v>31433.439999999999</v>
      </c>
      <c r="I366" t="s">
        <v>19</v>
      </c>
      <c r="J366" t="s">
        <v>19</v>
      </c>
      <c r="K3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20.185002194839399</v>
      </c>
      <c r="L366" s="6">
        <f>TablaDatos[[#This Row],[IMC_raw]]/1000000000000000</f>
        <v>20.185002194839399</v>
      </c>
      <c r="M366" s="2">
        <v>2.01850021948394E+16</v>
      </c>
      <c r="N3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6" s="13">
        <f t="shared" si="5"/>
        <v>365</v>
      </c>
      <c r="P366" s="2" t="str">
        <f>IF(TablaDatos[[#This Row],[Diabetes]]=0,"No","Si")</f>
        <v>No</v>
      </c>
      <c r="Q366">
        <v>0</v>
      </c>
      <c r="R366">
        <f>TablaDatos[[#This Row],[Aux2]]/10000000000000</f>
        <v>183.95051297705899</v>
      </c>
      <c r="S366" s="1">
        <v>1839505129770590</v>
      </c>
      <c r="T366" s="7">
        <f>TablaDatos[[#This Row],[Aux3]]/100000000000000</f>
        <v>180.77081261533101</v>
      </c>
      <c r="U366" s="1">
        <v>1.80770812615331E+16</v>
      </c>
      <c r="V366">
        <v>138.69999999999999</v>
      </c>
      <c r="W366">
        <v>86.6</v>
      </c>
    </row>
    <row r="367" spans="1:23">
      <c r="A367">
        <v>2016</v>
      </c>
      <c r="B367">
        <v>62</v>
      </c>
      <c r="C367" t="s">
        <v>23</v>
      </c>
      <c r="D367" t="s">
        <v>17</v>
      </c>
      <c r="E367" t="s">
        <v>18</v>
      </c>
      <c r="F367" t="s">
        <v>40</v>
      </c>
      <c r="G367" t="s">
        <v>28</v>
      </c>
      <c r="H367" s="3">
        <v>18614.97</v>
      </c>
      <c r="I367" t="s">
        <v>19</v>
      </c>
      <c r="J367" t="s">
        <v>18</v>
      </c>
      <c r="K3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18.943810060208399</v>
      </c>
      <c r="L367" s="5">
        <f>TablaDatos[[#This Row],[IMC_raw]]/1000000000000000</f>
        <v>18.943810060208399</v>
      </c>
      <c r="M367" s="2">
        <v>1.89438100602084E+16</v>
      </c>
      <c r="N3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7" s="13">
        <f t="shared" si="5"/>
        <v>366</v>
      </c>
      <c r="P367" s="2" t="str">
        <f>IF(TablaDatos[[#This Row],[Diabetes]]=0,"No","Si")</f>
        <v>No</v>
      </c>
      <c r="Q367">
        <v>0</v>
      </c>
      <c r="R367">
        <f>TablaDatos[[#This Row],[Aux2]]/10000000000000</f>
        <v>1630.6488644348799</v>
      </c>
      <c r="S367" s="1">
        <v>1.63064886443488E+16</v>
      </c>
      <c r="T367" s="7">
        <f>TablaDatos[[#This Row],[Aux3]]/100000000000000</f>
        <v>151.94016235173501</v>
      </c>
      <c r="U367" s="1">
        <v>1.51940162351735E+16</v>
      </c>
      <c r="V367">
        <v>135.1</v>
      </c>
      <c r="W367">
        <v>84</v>
      </c>
    </row>
    <row r="368" spans="1:23">
      <c r="A368">
        <v>2017</v>
      </c>
      <c r="B368">
        <v>63</v>
      </c>
      <c r="C368" t="s">
        <v>23</v>
      </c>
      <c r="D368" t="s">
        <v>37</v>
      </c>
      <c r="E368" t="s">
        <v>18</v>
      </c>
      <c r="F368" t="s">
        <v>19</v>
      </c>
      <c r="G368" t="s">
        <v>28</v>
      </c>
      <c r="H368" s="3">
        <v>14881.9</v>
      </c>
      <c r="I368" t="s">
        <v>19</v>
      </c>
      <c r="J368" t="s">
        <v>18</v>
      </c>
      <c r="K3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24.8804093433153</v>
      </c>
      <c r="L368" s="5">
        <f>TablaDatos[[#This Row],[IMC_raw]]/1000000000000000</f>
        <v>24.8804093433153</v>
      </c>
      <c r="M368" s="2">
        <v>2.48804093433153E+16</v>
      </c>
      <c r="N3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8" s="13">
        <f t="shared" si="5"/>
        <v>367</v>
      </c>
      <c r="P368" s="2" t="str">
        <f>IF(TablaDatos[[#This Row],[Diabetes]]=0,"No","Si")</f>
        <v>No</v>
      </c>
      <c r="Q368">
        <v>0</v>
      </c>
      <c r="R368">
        <f>TablaDatos[[#This Row],[Aux2]]/10000000000000</f>
        <v>2236.8076102984201</v>
      </c>
      <c r="S368" s="1">
        <v>2.23680761029842E+16</v>
      </c>
      <c r="T368" s="7">
        <f>TablaDatos[[#This Row],[Aux3]]/100000000000000</f>
        <v>230.67749273353999</v>
      </c>
      <c r="U368" s="1">
        <v>2.3067749273354E+16</v>
      </c>
      <c r="V368">
        <v>146.5</v>
      </c>
      <c r="W368">
        <v>92.2</v>
      </c>
    </row>
    <row r="369" spans="1:23">
      <c r="A369">
        <v>2017</v>
      </c>
      <c r="B369">
        <v>69</v>
      </c>
      <c r="C369" t="s">
        <v>16</v>
      </c>
      <c r="D369" t="s">
        <v>30</v>
      </c>
      <c r="E369" t="s">
        <v>21</v>
      </c>
      <c r="F369" t="s">
        <v>19</v>
      </c>
      <c r="G369" t="s">
        <v>25</v>
      </c>
      <c r="H369" s="3">
        <v>29003.66</v>
      </c>
      <c r="I369" t="s">
        <v>21</v>
      </c>
      <c r="J369" t="s">
        <v>18</v>
      </c>
      <c r="K3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24.8573974537208</v>
      </c>
      <c r="L369" s="5">
        <f>TablaDatos[[#This Row],[IMC_raw]]/1000000000000000</f>
        <v>24.8573974537208</v>
      </c>
      <c r="M369" s="2">
        <v>2.48573974537208E+16</v>
      </c>
      <c r="N3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69" s="13">
        <f t="shared" si="5"/>
        <v>368</v>
      </c>
      <c r="P369" s="2" t="str">
        <f>IF(TablaDatos[[#This Row],[Diabetes]]=0,"No","Si")</f>
        <v>No</v>
      </c>
      <c r="Q369">
        <v>0</v>
      </c>
      <c r="R369">
        <f>TablaDatos[[#This Row],[Aux2]]/10000000000000</f>
        <v>1901.7934530079999</v>
      </c>
      <c r="S369" s="1">
        <v>1.901793453008E+16</v>
      </c>
      <c r="T369" s="7">
        <f>TablaDatos[[#This Row],[Aux3]]/100000000000000</f>
        <v>23.241319928591601</v>
      </c>
      <c r="U369" s="1">
        <v>2324131992859160</v>
      </c>
      <c r="V369">
        <v>157.80000000000001</v>
      </c>
      <c r="W369">
        <v>90.7</v>
      </c>
    </row>
    <row r="370" spans="1:23">
      <c r="A370">
        <v>2017</v>
      </c>
      <c r="B370">
        <v>58</v>
      </c>
      <c r="C370" t="s">
        <v>23</v>
      </c>
      <c r="D370" t="s">
        <v>71</v>
      </c>
      <c r="E370" t="s">
        <v>18</v>
      </c>
      <c r="F370" t="s">
        <v>19</v>
      </c>
      <c r="G370" t="s">
        <v>28</v>
      </c>
      <c r="H370" s="3">
        <v>23668.639999999999</v>
      </c>
      <c r="I370" t="s">
        <v>19</v>
      </c>
      <c r="J370" t="s">
        <v>18</v>
      </c>
      <c r="K3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24.856480691685899</v>
      </c>
      <c r="L370" s="6">
        <f>TablaDatos[[#This Row],[IMC_raw]]/1000000000000000</f>
        <v>2.4856480691685898</v>
      </c>
      <c r="M370" s="2">
        <v>2485648069168590</v>
      </c>
      <c r="N3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0" s="13">
        <f t="shared" si="5"/>
        <v>369</v>
      </c>
      <c r="P370" s="2" t="str">
        <f>IF(TablaDatos[[#This Row],[Diabetes]]=0,"No","Si")</f>
        <v>No</v>
      </c>
      <c r="Q370">
        <v>0</v>
      </c>
      <c r="R370">
        <f>TablaDatos[[#This Row],[Aux2]]/10000000000000</f>
        <v>226.42092854153901</v>
      </c>
      <c r="S370" s="1">
        <v>2264209285415390</v>
      </c>
      <c r="T370" s="7">
        <f>TablaDatos[[#This Row],[Aux3]]/100000000000000</f>
        <v>21.926801304322399</v>
      </c>
      <c r="U370" s="1">
        <v>2192680130432240</v>
      </c>
      <c r="V370">
        <v>146.4</v>
      </c>
      <c r="W370">
        <v>88.7</v>
      </c>
    </row>
    <row r="371" spans="1:23">
      <c r="A371">
        <v>2017</v>
      </c>
      <c r="B371">
        <v>63</v>
      </c>
      <c r="C371" t="s">
        <v>16</v>
      </c>
      <c r="D371" t="s">
        <v>26</v>
      </c>
      <c r="E371" t="s">
        <v>19</v>
      </c>
      <c r="F371" t="s">
        <v>40</v>
      </c>
      <c r="G371" t="s">
        <v>28</v>
      </c>
      <c r="H371" s="3">
        <v>56662.86</v>
      </c>
      <c r="I371" t="s">
        <v>19</v>
      </c>
      <c r="J371" t="s">
        <v>18</v>
      </c>
      <c r="K3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24.790867371049899</v>
      </c>
      <c r="L371" s="6">
        <f>TablaDatos[[#This Row],[IMC_raw]]/1000000000000000</f>
        <v>24.790867371049899</v>
      </c>
      <c r="M371" s="2">
        <v>2.47908673710499E+16</v>
      </c>
      <c r="N3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1" s="13">
        <f t="shared" si="5"/>
        <v>370</v>
      </c>
      <c r="P371" s="2" t="str">
        <f>IF(TablaDatos[[#This Row],[Diabetes]]=0,"No","Si")</f>
        <v>No</v>
      </c>
      <c r="Q371">
        <v>0</v>
      </c>
      <c r="R371">
        <f>TablaDatos[[#This Row],[Aux2]]/10000000000000</f>
        <v>197.95325890883001</v>
      </c>
      <c r="S371" s="1">
        <v>1979532589088300</v>
      </c>
      <c r="T371" s="7">
        <f>TablaDatos[[#This Row],[Aux3]]/100000000000000</f>
        <v>187.57185745605801</v>
      </c>
      <c r="U371" s="1">
        <v>1.87571857456058E+16</v>
      </c>
      <c r="V371">
        <v>158.6</v>
      </c>
      <c r="W371">
        <v>91.4</v>
      </c>
    </row>
    <row r="372" spans="1:23">
      <c r="A372">
        <v>2017</v>
      </c>
      <c r="B372">
        <v>59</v>
      </c>
      <c r="C372" t="s">
        <v>23</v>
      </c>
      <c r="D372" t="s">
        <v>42</v>
      </c>
      <c r="E372" t="s">
        <v>18</v>
      </c>
      <c r="F372" t="s">
        <v>24</v>
      </c>
      <c r="G372" t="s">
        <v>28</v>
      </c>
      <c r="H372" s="3">
        <v>12698.9</v>
      </c>
      <c r="I372" t="s">
        <v>19</v>
      </c>
      <c r="J372" t="s">
        <v>22</v>
      </c>
      <c r="K3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24.734454018893199</v>
      </c>
      <c r="L372" s="6">
        <f>TablaDatos[[#This Row],[IMC_raw]]/1000000000000000</f>
        <v>24.734454018893199</v>
      </c>
      <c r="M372" s="2">
        <v>2.47344540188932E+16</v>
      </c>
      <c r="N3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2" s="13">
        <f t="shared" si="5"/>
        <v>371</v>
      </c>
      <c r="P372" s="2" t="str">
        <f>IF(TablaDatos[[#This Row],[Diabetes]]=0,"No","Si")</f>
        <v>Si</v>
      </c>
      <c r="Q372">
        <v>1</v>
      </c>
      <c r="R372">
        <f>TablaDatos[[#This Row],[Aux2]]/10000000000000</f>
        <v>2117.69185160706</v>
      </c>
      <c r="S372" s="1">
        <v>2.11769185160706E+16</v>
      </c>
      <c r="T372" s="7">
        <f>TablaDatos[[#This Row],[Aux3]]/100000000000000</f>
        <v>23.569752413356898</v>
      </c>
      <c r="U372" s="1">
        <v>2356975241335690</v>
      </c>
      <c r="V372">
        <v>140.69999999999999</v>
      </c>
      <c r="W372">
        <v>88.5</v>
      </c>
    </row>
    <row r="373" spans="1:23">
      <c r="A373">
        <v>2017</v>
      </c>
      <c r="B373">
        <v>47</v>
      </c>
      <c r="C373" t="s">
        <v>23</v>
      </c>
      <c r="D373" t="s">
        <v>37</v>
      </c>
      <c r="E373" t="s">
        <v>18</v>
      </c>
      <c r="F373" t="s">
        <v>19</v>
      </c>
      <c r="G373" t="s">
        <v>20</v>
      </c>
      <c r="H373" s="3">
        <v>8521.86</v>
      </c>
      <c r="I373" t="s">
        <v>19</v>
      </c>
      <c r="J373" t="s">
        <v>22</v>
      </c>
      <c r="K3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24.621863244559101</v>
      </c>
      <c r="L373" s="6">
        <f>TablaDatos[[#This Row],[IMC_raw]]/1000000000000000</f>
        <v>24.621863244559101</v>
      </c>
      <c r="M373" s="2">
        <v>2.46218632445591E+16</v>
      </c>
      <c r="N3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3" s="13">
        <f t="shared" si="5"/>
        <v>372</v>
      </c>
      <c r="P373" s="2" t="str">
        <f>IF(TablaDatos[[#This Row],[Diabetes]]=0,"No","Si")</f>
        <v>No</v>
      </c>
      <c r="Q373">
        <v>0</v>
      </c>
      <c r="R373">
        <f>TablaDatos[[#This Row],[Aux2]]/10000000000000</f>
        <v>1882.86775349249</v>
      </c>
      <c r="S373" s="1">
        <v>1.88286775349249E+16</v>
      </c>
      <c r="T373" s="7">
        <f>TablaDatos[[#This Row],[Aux3]]/100000000000000</f>
        <v>226.89823949327899</v>
      </c>
      <c r="U373" s="1">
        <v>2.26898239493279E+16</v>
      </c>
      <c r="V373">
        <v>132.9</v>
      </c>
      <c r="W373">
        <v>80.7</v>
      </c>
    </row>
    <row r="374" spans="1:23">
      <c r="A374">
        <v>2017</v>
      </c>
      <c r="B374">
        <v>51</v>
      </c>
      <c r="C374" t="s">
        <v>16</v>
      </c>
      <c r="D374" t="s">
        <v>17</v>
      </c>
      <c r="E374" t="s">
        <v>18</v>
      </c>
      <c r="F374" t="s">
        <v>35</v>
      </c>
      <c r="G374" t="s">
        <v>20</v>
      </c>
      <c r="H374" s="3">
        <v>28968.27</v>
      </c>
      <c r="I374" t="s">
        <v>19</v>
      </c>
      <c r="J374" t="s">
        <v>22</v>
      </c>
      <c r="K3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24.529822094150902</v>
      </c>
      <c r="L374" s="6">
        <f>TablaDatos[[#This Row],[IMC_raw]]/1000000000000000</f>
        <v>24.529822094150902</v>
      </c>
      <c r="M374" s="2">
        <v>2.45298220941509E+16</v>
      </c>
      <c r="N3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4" s="13">
        <f t="shared" si="5"/>
        <v>373</v>
      </c>
      <c r="P374" s="2" t="str">
        <f>IF(TablaDatos[[#This Row],[Diabetes]]=0,"No","Si")</f>
        <v>No</v>
      </c>
      <c r="Q374">
        <v>0</v>
      </c>
      <c r="R374">
        <f>TablaDatos[[#This Row],[Aux2]]/10000000000000</f>
        <v>2072.7653877204202</v>
      </c>
      <c r="S374" s="1">
        <v>2.07276538772042E+16</v>
      </c>
      <c r="T374" s="7">
        <f>TablaDatos[[#This Row],[Aux3]]/100000000000000</f>
        <v>243.042097202024</v>
      </c>
      <c r="U374" s="1">
        <v>2.43042097202024E+16</v>
      </c>
      <c r="V374">
        <v>145.30000000000001</v>
      </c>
      <c r="W374">
        <v>85.2</v>
      </c>
    </row>
    <row r="375" spans="1:23">
      <c r="A375">
        <v>2017</v>
      </c>
      <c r="B375">
        <v>55</v>
      </c>
      <c r="C375" t="s">
        <v>23</v>
      </c>
      <c r="D375" t="s">
        <v>17</v>
      </c>
      <c r="E375" t="s">
        <v>21</v>
      </c>
      <c r="F375" t="s">
        <v>35</v>
      </c>
      <c r="G375" t="s">
        <v>28</v>
      </c>
      <c r="H375" s="3">
        <v>22521.1</v>
      </c>
      <c r="I375" t="s">
        <v>19</v>
      </c>
      <c r="J375" t="s">
        <v>22</v>
      </c>
      <c r="K3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24.482631506182098</v>
      </c>
      <c r="L375" s="5">
        <f>TablaDatos[[#This Row],[IMC_raw]]/1000000000000000</f>
        <v>24.482631506182098</v>
      </c>
      <c r="M375" s="2">
        <v>2.44826315061821E+16</v>
      </c>
      <c r="N3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5" s="13">
        <f t="shared" si="5"/>
        <v>374</v>
      </c>
      <c r="P375" s="2" t="str">
        <f>IF(TablaDatos[[#This Row],[Diabetes]]=0,"No","Si")</f>
        <v>No</v>
      </c>
      <c r="Q375">
        <v>0</v>
      </c>
      <c r="R375">
        <f>TablaDatos[[#This Row],[Aux2]]/10000000000000</f>
        <v>1888.6718734365199</v>
      </c>
      <c r="S375" s="1">
        <v>1.88867187343652E+16</v>
      </c>
      <c r="T375" s="7">
        <f>TablaDatos[[#This Row],[Aux3]]/100000000000000</f>
        <v>20.962077347549599</v>
      </c>
      <c r="U375" s="1">
        <v>2096207734754960</v>
      </c>
      <c r="V375">
        <v>139.30000000000001</v>
      </c>
      <c r="W375">
        <v>93.3</v>
      </c>
    </row>
    <row r="376" spans="1:23">
      <c r="A376">
        <v>2017</v>
      </c>
      <c r="B376">
        <v>61</v>
      </c>
      <c r="C376" t="s">
        <v>16</v>
      </c>
      <c r="D376" t="s">
        <v>27</v>
      </c>
      <c r="E376" t="s">
        <v>18</v>
      </c>
      <c r="F376" t="s">
        <v>35</v>
      </c>
      <c r="G376" t="s">
        <v>28</v>
      </c>
      <c r="H376" s="3">
        <v>16112.64</v>
      </c>
      <c r="I376" t="s">
        <v>19</v>
      </c>
      <c r="J376" t="s">
        <v>22</v>
      </c>
      <c r="K3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24.3541104573046</v>
      </c>
      <c r="L376" s="6">
        <f>TablaDatos[[#This Row],[IMC_raw]]/1000000000000000</f>
        <v>24.3541104573046</v>
      </c>
      <c r="M376" s="2">
        <v>2.43541104573046E+16</v>
      </c>
      <c r="N3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6" s="13">
        <f t="shared" si="5"/>
        <v>375</v>
      </c>
      <c r="P376" s="2" t="str">
        <f>IF(TablaDatos[[#This Row],[Diabetes]]=0,"No","Si")</f>
        <v>No</v>
      </c>
      <c r="Q376">
        <v>0</v>
      </c>
      <c r="R376">
        <f>TablaDatos[[#This Row],[Aux2]]/10000000000000</f>
        <v>2005.06821519853</v>
      </c>
      <c r="S376" s="1">
        <v>2.00506821519853E+16</v>
      </c>
      <c r="T376" s="7">
        <f>TablaDatos[[#This Row],[Aux3]]/100000000000000</f>
        <v>235.100738487695</v>
      </c>
      <c r="U376" s="1">
        <v>2.35100738487695E+16</v>
      </c>
      <c r="V376">
        <v>146.5</v>
      </c>
      <c r="W376">
        <v>90.8</v>
      </c>
    </row>
    <row r="377" spans="1:23">
      <c r="A377">
        <v>2017</v>
      </c>
      <c r="B377">
        <v>62</v>
      </c>
      <c r="C377" t="s">
        <v>23</v>
      </c>
      <c r="D377" t="s">
        <v>42</v>
      </c>
      <c r="E377" t="s">
        <v>18</v>
      </c>
      <c r="F377" t="s">
        <v>35</v>
      </c>
      <c r="G377" t="s">
        <v>28</v>
      </c>
      <c r="H377" s="3">
        <v>21063.14</v>
      </c>
      <c r="I377" t="s">
        <v>21</v>
      </c>
      <c r="J377" t="s">
        <v>18</v>
      </c>
      <c r="K3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24.233734101054701</v>
      </c>
      <c r="L377" s="6">
        <f>TablaDatos[[#This Row],[IMC_raw]]/1000000000000000</f>
        <v>24.233734101054701</v>
      </c>
      <c r="M377" s="2">
        <v>2.42337341010547E+16</v>
      </c>
      <c r="N3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7" s="13">
        <f t="shared" si="5"/>
        <v>376</v>
      </c>
      <c r="P377" s="2" t="str">
        <f>IF(TablaDatos[[#This Row],[Diabetes]]=0,"No","Si")</f>
        <v>No</v>
      </c>
      <c r="Q377">
        <v>0</v>
      </c>
      <c r="R377">
        <f>TablaDatos[[#This Row],[Aux2]]/10000000000000</f>
        <v>197.151393970333</v>
      </c>
      <c r="S377" s="1">
        <v>1971513939703330</v>
      </c>
      <c r="T377" s="7">
        <f>TablaDatos[[#This Row],[Aux3]]/100000000000000</f>
        <v>232.58787049574099</v>
      </c>
      <c r="U377" s="1">
        <v>2.32587870495741E+16</v>
      </c>
      <c r="V377">
        <v>145.19999999999999</v>
      </c>
      <c r="W377">
        <v>89.9</v>
      </c>
    </row>
    <row r="378" spans="1:23">
      <c r="A378">
        <v>2017</v>
      </c>
      <c r="B378">
        <v>68</v>
      </c>
      <c r="C378" t="s">
        <v>16</v>
      </c>
      <c r="D378" t="s">
        <v>30</v>
      </c>
      <c r="E378" t="s">
        <v>18</v>
      </c>
      <c r="F378" t="s">
        <v>24</v>
      </c>
      <c r="G378" t="s">
        <v>25</v>
      </c>
      <c r="H378" s="3">
        <v>16478.23</v>
      </c>
      <c r="I378" t="s">
        <v>19</v>
      </c>
      <c r="J378" t="s">
        <v>22</v>
      </c>
      <c r="K3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24.163377166711602</v>
      </c>
      <c r="L378" s="6">
        <f>TablaDatos[[#This Row],[IMC_raw]]/1000000000000000</f>
        <v>24.163377166711602</v>
      </c>
      <c r="M378" s="2">
        <v>2.41633771667116E+16</v>
      </c>
      <c r="N3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8" s="13">
        <f t="shared" si="5"/>
        <v>377</v>
      </c>
      <c r="P378" s="2" t="str">
        <f>IF(TablaDatos[[#This Row],[Diabetes]]=0,"No","Si")</f>
        <v>No</v>
      </c>
      <c r="Q378">
        <v>0</v>
      </c>
      <c r="R378">
        <f>TablaDatos[[#This Row],[Aux2]]/10000000000000</f>
        <v>2285.1962615873299</v>
      </c>
      <c r="S378" s="1">
        <v>2.28519626158733E+16</v>
      </c>
      <c r="T378" s="7">
        <f>TablaDatos[[#This Row],[Aux3]]/100000000000000</f>
        <v>278.55267331929798</v>
      </c>
      <c r="U378" s="1">
        <v>2.78552673319298E+16</v>
      </c>
      <c r="V378">
        <v>160</v>
      </c>
      <c r="W378">
        <v>93.3</v>
      </c>
    </row>
    <row r="379" spans="1:23">
      <c r="A379">
        <v>2017</v>
      </c>
      <c r="B379">
        <v>56</v>
      </c>
      <c r="C379" t="s">
        <v>23</v>
      </c>
      <c r="D379" t="s">
        <v>37</v>
      </c>
      <c r="E379" t="s">
        <v>18</v>
      </c>
      <c r="F379" t="s">
        <v>24</v>
      </c>
      <c r="G379" t="s">
        <v>28</v>
      </c>
      <c r="H379" s="3">
        <v>15104.57</v>
      </c>
      <c r="I379" t="s">
        <v>21</v>
      </c>
      <c r="J379" t="s">
        <v>19</v>
      </c>
      <c r="K3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24.150503956343201</v>
      </c>
      <c r="L379" s="6">
        <f>TablaDatos[[#This Row],[IMC_raw]]/1000000000000000</f>
        <v>2.4150503956343199</v>
      </c>
      <c r="M379" s="2">
        <v>2415050395634320</v>
      </c>
      <c r="N3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79" s="13">
        <f t="shared" si="5"/>
        <v>378</v>
      </c>
      <c r="P379" s="2" t="str">
        <f>IF(TablaDatos[[#This Row],[Diabetes]]=0,"No","Si")</f>
        <v>No</v>
      </c>
      <c r="Q379">
        <v>0</v>
      </c>
      <c r="R379">
        <f>TablaDatos[[#This Row],[Aux2]]/10000000000000</f>
        <v>2424.9345702294399</v>
      </c>
      <c r="S379" s="1">
        <v>2.42493457022944E+16</v>
      </c>
      <c r="T379" s="7">
        <f>TablaDatos[[#This Row],[Aux3]]/100000000000000</f>
        <v>233.43181663476199</v>
      </c>
      <c r="U379" s="1">
        <v>2.33431816634762E+16</v>
      </c>
      <c r="V379">
        <v>154.6</v>
      </c>
      <c r="W379">
        <v>92.5</v>
      </c>
    </row>
    <row r="380" spans="1:23">
      <c r="A380">
        <v>2017</v>
      </c>
      <c r="B380">
        <v>50</v>
      </c>
      <c r="C380" t="s">
        <v>23</v>
      </c>
      <c r="D380" t="s">
        <v>29</v>
      </c>
      <c r="E380" t="s">
        <v>18</v>
      </c>
      <c r="F380" t="s">
        <v>35</v>
      </c>
      <c r="G380" t="s">
        <v>20</v>
      </c>
      <c r="H380" s="3">
        <v>25043.68</v>
      </c>
      <c r="I380" t="s">
        <v>19</v>
      </c>
      <c r="J380" t="s">
        <v>21</v>
      </c>
      <c r="K3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24.0158561748589</v>
      </c>
      <c r="L380" s="6">
        <f>TablaDatos[[#This Row],[IMC_raw]]/1000000000000000</f>
        <v>24.0158561748589</v>
      </c>
      <c r="M380" s="2">
        <v>2.40158561748589E+16</v>
      </c>
      <c r="N3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0" s="13">
        <f t="shared" si="5"/>
        <v>379</v>
      </c>
      <c r="P380" s="2" t="str">
        <f>IF(TablaDatos[[#This Row],[Diabetes]]=0,"No","Si")</f>
        <v>No</v>
      </c>
      <c r="Q380">
        <v>0</v>
      </c>
      <c r="R380">
        <f>TablaDatos[[#This Row],[Aux2]]/10000000000000</f>
        <v>1981.9717169184601</v>
      </c>
      <c r="S380" s="1">
        <v>1.98197171691846E+16</v>
      </c>
      <c r="T380" s="7">
        <f>TablaDatos[[#This Row],[Aux3]]/100000000000000</f>
        <v>24.506454002487501</v>
      </c>
      <c r="U380" s="1">
        <v>2450645400248750</v>
      </c>
      <c r="V380">
        <v>138.5</v>
      </c>
      <c r="W380">
        <v>87</v>
      </c>
    </row>
    <row r="381" spans="1:23">
      <c r="A381">
        <v>2017</v>
      </c>
      <c r="B381">
        <v>50</v>
      </c>
      <c r="C381" t="s">
        <v>23</v>
      </c>
      <c r="D381" t="s">
        <v>36</v>
      </c>
      <c r="E381" t="s">
        <v>19</v>
      </c>
      <c r="F381" t="s">
        <v>35</v>
      </c>
      <c r="G381" t="s">
        <v>20</v>
      </c>
      <c r="H381" s="3">
        <v>19743.560000000001</v>
      </c>
      <c r="I381" t="s">
        <v>19</v>
      </c>
      <c r="J381" t="s">
        <v>19</v>
      </c>
      <c r="K3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23.840253495520201</v>
      </c>
      <c r="L381" s="5">
        <f>TablaDatos[[#This Row],[IMC_raw]]/1000000000000000</f>
        <v>0.238402534955202</v>
      </c>
      <c r="M381" s="2">
        <v>238402534955202</v>
      </c>
      <c r="N3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1" s="13">
        <f t="shared" si="5"/>
        <v>380</v>
      </c>
      <c r="P381" s="2" t="str">
        <f>IF(TablaDatos[[#This Row],[Diabetes]]=0,"No","Si")</f>
        <v>No</v>
      </c>
      <c r="Q381">
        <v>0</v>
      </c>
      <c r="R381">
        <f>TablaDatos[[#This Row],[Aux2]]/10000000000000</f>
        <v>213.30313192394101</v>
      </c>
      <c r="S381" s="1">
        <v>2133031319239410</v>
      </c>
      <c r="T381" s="7">
        <f>TablaDatos[[#This Row],[Aux3]]/100000000000000</f>
        <v>219.37740208993699</v>
      </c>
      <c r="U381" s="1">
        <v>2.19377402089937E+16</v>
      </c>
      <c r="V381">
        <v>135.30000000000001</v>
      </c>
      <c r="W381">
        <v>89.4</v>
      </c>
    </row>
    <row r="382" spans="1:23">
      <c r="A382">
        <v>2017</v>
      </c>
      <c r="B382">
        <v>59</v>
      </c>
      <c r="C382" t="s">
        <v>16</v>
      </c>
      <c r="D382" t="s">
        <v>26</v>
      </c>
      <c r="E382" t="s">
        <v>18</v>
      </c>
      <c r="F382" t="s">
        <v>19</v>
      </c>
      <c r="G382" t="s">
        <v>28</v>
      </c>
      <c r="H382" s="3">
        <v>34907.050000000003</v>
      </c>
      <c r="I382" t="s">
        <v>19</v>
      </c>
      <c r="J382" t="s">
        <v>22</v>
      </c>
      <c r="K3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23.6443023058543</v>
      </c>
      <c r="L382" s="6">
        <f>TablaDatos[[#This Row],[IMC_raw]]/1000000000000000</f>
        <v>2.3644302305854299</v>
      </c>
      <c r="M382" s="2">
        <v>2364430230585430</v>
      </c>
      <c r="N3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2" s="13">
        <f t="shared" si="5"/>
        <v>381</v>
      </c>
      <c r="P382" s="2" t="str">
        <f>IF(TablaDatos[[#This Row],[Diabetes]]=0,"No","Si")</f>
        <v>No</v>
      </c>
      <c r="Q382">
        <v>0</v>
      </c>
      <c r="R382">
        <f>TablaDatos[[#This Row],[Aux2]]/10000000000000</f>
        <v>1988.4994730118899</v>
      </c>
      <c r="S382" s="1">
        <v>1.98849947301189E+16</v>
      </c>
      <c r="T382" s="7">
        <f>TablaDatos[[#This Row],[Aux3]]/100000000000000</f>
        <v>208.33984469574801</v>
      </c>
      <c r="U382" s="1">
        <v>2.08339844695748E+16</v>
      </c>
      <c r="V382">
        <v>155.5</v>
      </c>
      <c r="W382">
        <v>85.8</v>
      </c>
    </row>
    <row r="383" spans="1:23">
      <c r="A383">
        <v>2017</v>
      </c>
      <c r="B383">
        <v>52</v>
      </c>
      <c r="C383" t="s">
        <v>16</v>
      </c>
      <c r="D383" t="s">
        <v>34</v>
      </c>
      <c r="E383" t="s">
        <v>18</v>
      </c>
      <c r="F383" t="s">
        <v>24</v>
      </c>
      <c r="G383" t="s">
        <v>20</v>
      </c>
      <c r="H383" s="3">
        <v>23449.19</v>
      </c>
      <c r="I383" t="s">
        <v>21</v>
      </c>
      <c r="J383" t="s">
        <v>18</v>
      </c>
      <c r="K3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23.619187901756799</v>
      </c>
      <c r="L383" s="5">
        <f>TablaDatos[[#This Row],[IMC_raw]]/100000000000000</f>
        <v>23.619187901756799</v>
      </c>
      <c r="M383" s="2">
        <v>2361918790175680</v>
      </c>
      <c r="N3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3" s="13">
        <f t="shared" si="5"/>
        <v>382</v>
      </c>
      <c r="P383" s="2" t="str">
        <f>IF(TablaDatos[[#This Row],[Diabetes]]=0,"No","Si")</f>
        <v>No</v>
      </c>
      <c r="Q383">
        <v>0</v>
      </c>
      <c r="R383">
        <f>TablaDatos[[#This Row],[Aux2]]/10000000000000</f>
        <v>1917.46283961321</v>
      </c>
      <c r="S383" s="1">
        <v>1.91746283961321E+16</v>
      </c>
      <c r="T383" s="7">
        <f>TablaDatos[[#This Row],[Aux3]]/100000000000000</f>
        <v>261.42184329064901</v>
      </c>
      <c r="U383" s="1">
        <v>2.61421843290649E+16</v>
      </c>
      <c r="V383">
        <v>143.9</v>
      </c>
      <c r="W383">
        <v>89.5</v>
      </c>
    </row>
    <row r="384" spans="1:23">
      <c r="A384">
        <v>2017</v>
      </c>
      <c r="B384">
        <v>61</v>
      </c>
      <c r="C384" t="s">
        <v>16</v>
      </c>
      <c r="D384" t="s">
        <v>42</v>
      </c>
      <c r="E384" t="s">
        <v>21</v>
      </c>
      <c r="F384" t="s">
        <v>19</v>
      </c>
      <c r="G384" t="s">
        <v>28</v>
      </c>
      <c r="H384" s="3">
        <v>10184.56</v>
      </c>
      <c r="I384" t="s">
        <v>19</v>
      </c>
      <c r="J384" t="s">
        <v>19</v>
      </c>
      <c r="K3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23.5113026277924</v>
      </c>
      <c r="L384" s="5">
        <f>TablaDatos[[#This Row],[IMC_raw]]/1000000000000000</f>
        <v>23.5113026277924</v>
      </c>
      <c r="M384" s="2">
        <v>2.35113026277924E+16</v>
      </c>
      <c r="N3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4" s="13">
        <f t="shared" si="5"/>
        <v>383</v>
      </c>
      <c r="P384" s="2" t="str">
        <f>IF(TablaDatos[[#This Row],[Diabetes]]=0,"No","Si")</f>
        <v>No</v>
      </c>
      <c r="Q384">
        <v>0</v>
      </c>
      <c r="R384">
        <f>TablaDatos[[#This Row],[Aux2]]/10000000000000</f>
        <v>1888.53127460627</v>
      </c>
      <c r="S384" s="1">
        <v>1.88853127460627E+16</v>
      </c>
      <c r="T384" s="7">
        <f>TablaDatos[[#This Row],[Aux3]]/100000000000000</f>
        <v>20.3078420425026</v>
      </c>
      <c r="U384" s="1">
        <v>2030784204250260</v>
      </c>
      <c r="V384">
        <v>152.5</v>
      </c>
      <c r="W384">
        <v>91.8</v>
      </c>
    </row>
    <row r="385" spans="1:23">
      <c r="A385">
        <v>2017</v>
      </c>
      <c r="B385">
        <v>56</v>
      </c>
      <c r="C385" t="s">
        <v>16</v>
      </c>
      <c r="D385" t="s">
        <v>30</v>
      </c>
      <c r="E385" t="s">
        <v>18</v>
      </c>
      <c r="F385" t="s">
        <v>19</v>
      </c>
      <c r="G385" t="s">
        <v>28</v>
      </c>
      <c r="H385" s="3">
        <v>34914.61</v>
      </c>
      <c r="I385" t="s">
        <v>19</v>
      </c>
      <c r="J385" t="s">
        <v>22</v>
      </c>
      <c r="K3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23.510731489418401</v>
      </c>
      <c r="L385" s="5">
        <f>TablaDatos[[#This Row],[IMC_raw]]/1000000000000000</f>
        <v>23.510731489418401</v>
      </c>
      <c r="M385" s="2">
        <v>2.35107314894184E+16</v>
      </c>
      <c r="N3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5" s="13">
        <f t="shared" si="5"/>
        <v>384</v>
      </c>
      <c r="P385" s="2" t="str">
        <f>IF(TablaDatos[[#This Row],[Diabetes]]=0,"No","Si")</f>
        <v>No</v>
      </c>
      <c r="Q385">
        <v>0</v>
      </c>
      <c r="R385">
        <f>TablaDatos[[#This Row],[Aux2]]/10000000000000</f>
        <v>1922.9870092430599</v>
      </c>
      <c r="S385" s="1">
        <v>1.92298700924306E+16</v>
      </c>
      <c r="T385" s="7">
        <f>TablaDatos[[#This Row],[Aux3]]/100000000000000</f>
        <v>22.642243174389002</v>
      </c>
      <c r="U385" s="1">
        <v>2264224317438900</v>
      </c>
      <c r="V385">
        <v>151.30000000000001</v>
      </c>
      <c r="W385">
        <v>92.2</v>
      </c>
    </row>
    <row r="386" spans="1:23">
      <c r="A386">
        <v>2017</v>
      </c>
      <c r="B386">
        <v>61</v>
      </c>
      <c r="C386" t="s">
        <v>16</v>
      </c>
      <c r="D386" t="s">
        <v>41</v>
      </c>
      <c r="E386" t="s">
        <v>18</v>
      </c>
      <c r="F386" t="s">
        <v>24</v>
      </c>
      <c r="G386" t="s">
        <v>28</v>
      </c>
      <c r="H386" s="3">
        <v>30896.91</v>
      </c>
      <c r="I386" t="s">
        <v>19</v>
      </c>
      <c r="J386" t="s">
        <v>18</v>
      </c>
      <c r="K3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23.464432888312999</v>
      </c>
      <c r="L386" s="6">
        <f>TablaDatos[[#This Row],[IMC_raw]]/1000000000000000</f>
        <v>23.464432888312999</v>
      </c>
      <c r="M386" s="2">
        <v>2.3464432888313E+16</v>
      </c>
      <c r="N3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6" s="13">
        <f t="shared" ref="O386:O449" si="6">O385+1</f>
        <v>385</v>
      </c>
      <c r="P386" s="2" t="str">
        <f>IF(TablaDatos[[#This Row],[Diabetes]]=0,"No","Si")</f>
        <v>No</v>
      </c>
      <c r="Q386">
        <v>0</v>
      </c>
      <c r="R386">
        <f>TablaDatos[[#This Row],[Aux2]]/10000000000000</f>
        <v>2139.7196402607001</v>
      </c>
      <c r="S386" s="1">
        <v>2.1397196402607E+16</v>
      </c>
      <c r="T386" s="7">
        <f>TablaDatos[[#This Row],[Aux3]]/100000000000000</f>
        <v>254.565943717301</v>
      </c>
      <c r="U386" s="1">
        <v>2.54565943717301E+16</v>
      </c>
      <c r="V386">
        <v>144.1</v>
      </c>
      <c r="W386">
        <v>91</v>
      </c>
    </row>
    <row r="387" spans="1:23">
      <c r="A387">
        <v>2017</v>
      </c>
      <c r="B387">
        <v>53</v>
      </c>
      <c r="C387" t="s">
        <v>23</v>
      </c>
      <c r="D387" t="s">
        <v>42</v>
      </c>
      <c r="E387" t="s">
        <v>18</v>
      </c>
      <c r="F387" t="s">
        <v>35</v>
      </c>
      <c r="G387" t="s">
        <v>20</v>
      </c>
      <c r="H387" s="3">
        <v>17978.55</v>
      </c>
      <c r="I387" t="s">
        <v>21</v>
      </c>
      <c r="J387" t="s">
        <v>18</v>
      </c>
      <c r="K3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23.464252081433099</v>
      </c>
      <c r="L387" s="6">
        <f>TablaDatos[[#This Row],[IMC_raw]]/1000000000000000</f>
        <v>23.464252081433099</v>
      </c>
      <c r="M387" s="2">
        <v>2.34642520814331E+16</v>
      </c>
      <c r="N3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7" s="13">
        <f t="shared" si="6"/>
        <v>386</v>
      </c>
      <c r="P387" s="2" t="str">
        <f>IF(TablaDatos[[#This Row],[Diabetes]]=0,"No","Si")</f>
        <v>No</v>
      </c>
      <c r="Q387">
        <v>0</v>
      </c>
      <c r="R387">
        <f>TablaDatos[[#This Row],[Aux2]]/10000000000000</f>
        <v>1926.0482706514899</v>
      </c>
      <c r="S387" s="1">
        <v>1.92604827065149E+16</v>
      </c>
      <c r="T387" s="7">
        <f>TablaDatos[[#This Row],[Aux3]]/100000000000000</f>
        <v>201.29550326057799</v>
      </c>
      <c r="U387" s="1">
        <v>2.01295503260578E+16</v>
      </c>
      <c r="V387">
        <v>140.9</v>
      </c>
      <c r="W387">
        <v>83.8</v>
      </c>
    </row>
    <row r="388" spans="1:23">
      <c r="A388">
        <v>2017</v>
      </c>
      <c r="B388">
        <v>48</v>
      </c>
      <c r="C388" t="s">
        <v>16</v>
      </c>
      <c r="D388" t="s">
        <v>17</v>
      </c>
      <c r="E388" t="s">
        <v>19</v>
      </c>
      <c r="F388" t="s">
        <v>40</v>
      </c>
      <c r="G388" t="s">
        <v>20</v>
      </c>
      <c r="H388" s="3">
        <v>45891.51</v>
      </c>
      <c r="I388" t="s">
        <v>19</v>
      </c>
      <c r="J388" t="s">
        <v>18</v>
      </c>
      <c r="K3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23.408238219799902</v>
      </c>
      <c r="L388" s="6">
        <f>TablaDatos[[#This Row],[IMC_raw]]/100000000000000</f>
        <v>23.408238219799902</v>
      </c>
      <c r="M388" s="2">
        <v>2340823821979990</v>
      </c>
      <c r="N3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8" s="13">
        <f t="shared" si="6"/>
        <v>387</v>
      </c>
      <c r="P388" s="2" t="str">
        <f>IF(TablaDatos[[#This Row],[Diabetes]]=0,"No","Si")</f>
        <v>No</v>
      </c>
      <c r="Q388">
        <v>0</v>
      </c>
      <c r="R388">
        <f>TablaDatos[[#This Row],[Aux2]]/10000000000000</f>
        <v>2013.8352772772901</v>
      </c>
      <c r="S388" s="1">
        <v>2.01383527727729E+16</v>
      </c>
      <c r="T388" s="7">
        <f>TablaDatos[[#This Row],[Aux3]]/100000000000000</f>
        <v>175.36876849836</v>
      </c>
      <c r="U388" s="1">
        <v>1.7536876849836E+16</v>
      </c>
      <c r="V388">
        <v>134.4</v>
      </c>
      <c r="W388">
        <v>81.8</v>
      </c>
    </row>
    <row r="389" spans="1:23">
      <c r="A389">
        <v>2017</v>
      </c>
      <c r="B389">
        <v>73</v>
      </c>
      <c r="C389" t="s">
        <v>16</v>
      </c>
      <c r="D389" t="s">
        <v>73</v>
      </c>
      <c r="E389" t="s">
        <v>18</v>
      </c>
      <c r="F389" t="s">
        <v>24</v>
      </c>
      <c r="G389" t="s">
        <v>25</v>
      </c>
      <c r="H389" s="3">
        <v>20714.099999999999</v>
      </c>
      <c r="I389" t="s">
        <v>19</v>
      </c>
      <c r="J389" t="s">
        <v>22</v>
      </c>
      <c r="K3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23.236111595606499</v>
      </c>
      <c r="L389" s="6">
        <f>TablaDatos[[#This Row],[IMC_raw]]/1000000000000000</f>
        <v>23.236111595606499</v>
      </c>
      <c r="M389" s="2">
        <v>2.32361115956065E+16</v>
      </c>
      <c r="N3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89" s="13">
        <f t="shared" si="6"/>
        <v>388</v>
      </c>
      <c r="P389" s="2" t="str">
        <f>IF(TablaDatos[[#This Row],[Diabetes]]=0,"No","Si")</f>
        <v>Si</v>
      </c>
      <c r="Q389">
        <v>1</v>
      </c>
      <c r="R389">
        <f>TablaDatos[[#This Row],[Aux2]]/10000000000000</f>
        <v>2419.7375738383598</v>
      </c>
      <c r="S389" s="1">
        <v>2.41973757383836E+16</v>
      </c>
      <c r="T389" s="7">
        <f>TablaDatos[[#This Row],[Aux3]]/100000000000000</f>
        <v>245.515166399713</v>
      </c>
      <c r="U389" s="1">
        <v>2.45515166399713E+16</v>
      </c>
      <c r="V389">
        <v>167.1</v>
      </c>
      <c r="W389">
        <v>93.1</v>
      </c>
    </row>
    <row r="390" spans="1:23">
      <c r="A390">
        <v>2017</v>
      </c>
      <c r="B390">
        <v>57</v>
      </c>
      <c r="C390" t="s">
        <v>16</v>
      </c>
      <c r="D390" t="s">
        <v>73</v>
      </c>
      <c r="E390" t="s">
        <v>19</v>
      </c>
      <c r="F390" t="s">
        <v>19</v>
      </c>
      <c r="G390" t="s">
        <v>28</v>
      </c>
      <c r="H390" s="3">
        <v>32523.61</v>
      </c>
      <c r="I390" t="s">
        <v>21</v>
      </c>
      <c r="J390" t="s">
        <v>19</v>
      </c>
      <c r="K3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23.217855412849001</v>
      </c>
      <c r="L390" s="5">
        <f>TablaDatos[[#This Row],[IMC_raw]]/1000000000000000</f>
        <v>23.217855412849001</v>
      </c>
      <c r="M390" s="2">
        <v>2.3217855412849E+16</v>
      </c>
      <c r="N3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0" s="13">
        <f t="shared" si="6"/>
        <v>389</v>
      </c>
      <c r="P390" s="2" t="str">
        <f>IF(TablaDatos[[#This Row],[Diabetes]]=0,"No","Si")</f>
        <v>No</v>
      </c>
      <c r="Q390">
        <v>0</v>
      </c>
      <c r="R390">
        <f>TablaDatos[[#This Row],[Aux2]]/10000000000000</f>
        <v>2320.5636715312298</v>
      </c>
      <c r="S390" s="1">
        <v>2.32056367153123E+16</v>
      </c>
      <c r="T390" s="7">
        <f>TablaDatos[[#This Row],[Aux3]]/100000000000000</f>
        <v>257.419942887736</v>
      </c>
      <c r="U390" s="1">
        <v>2.57419942887736E+16</v>
      </c>
      <c r="V390">
        <v>148.6</v>
      </c>
      <c r="W390">
        <v>101.5</v>
      </c>
    </row>
    <row r="391" spans="1:23">
      <c r="A391">
        <v>2017</v>
      </c>
      <c r="B391">
        <v>46</v>
      </c>
      <c r="C391" t="s">
        <v>23</v>
      </c>
      <c r="D391" t="s">
        <v>27</v>
      </c>
      <c r="E391" t="s">
        <v>18</v>
      </c>
      <c r="F391" t="s">
        <v>35</v>
      </c>
      <c r="G391" t="s">
        <v>20</v>
      </c>
      <c r="H391" s="3">
        <v>14780.09</v>
      </c>
      <c r="I391" t="s">
        <v>19</v>
      </c>
      <c r="J391" t="s">
        <v>19</v>
      </c>
      <c r="K3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23.215402396746899</v>
      </c>
      <c r="L391" s="6">
        <f>TablaDatos[[#This Row],[IMC_raw]]/1000000000000000</f>
        <v>23.215402396746899</v>
      </c>
      <c r="M391" s="2">
        <v>2.32154023967469E+16</v>
      </c>
      <c r="N3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1" s="13">
        <f t="shared" si="6"/>
        <v>390</v>
      </c>
      <c r="P391" s="2" t="str">
        <f>IF(TablaDatos[[#This Row],[Diabetes]]=0,"No","Si")</f>
        <v>No</v>
      </c>
      <c r="Q391">
        <v>0</v>
      </c>
      <c r="R391">
        <f>TablaDatos[[#This Row],[Aux2]]/10000000000000</f>
        <v>1735.5795301958401</v>
      </c>
      <c r="S391" s="1">
        <v>1.73557953019584E+16</v>
      </c>
      <c r="T391" s="7">
        <f>TablaDatos[[#This Row],[Aux3]]/100000000000000</f>
        <v>206.589342833671</v>
      </c>
      <c r="U391" s="1">
        <v>2.06589342833671E+16</v>
      </c>
      <c r="V391">
        <v>135.6</v>
      </c>
      <c r="W391">
        <v>85.3</v>
      </c>
    </row>
    <row r="392" spans="1:23">
      <c r="A392">
        <v>2017</v>
      </c>
      <c r="B392">
        <v>57</v>
      </c>
      <c r="C392" t="s">
        <v>23</v>
      </c>
      <c r="D392" t="s">
        <v>73</v>
      </c>
      <c r="E392" t="s">
        <v>18</v>
      </c>
      <c r="F392" t="s">
        <v>35</v>
      </c>
      <c r="G392" t="s">
        <v>28</v>
      </c>
      <c r="H392" s="3">
        <v>18710.330000000002</v>
      </c>
      <c r="I392" t="s">
        <v>21</v>
      </c>
      <c r="J392" t="s">
        <v>21</v>
      </c>
      <c r="K3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23.110469445985999</v>
      </c>
      <c r="L392" s="6">
        <f>TablaDatos[[#This Row],[IMC_raw]]/1000000000000000</f>
        <v>23.110469445985999</v>
      </c>
      <c r="M392" s="2">
        <v>2.3110469445986E+16</v>
      </c>
      <c r="N3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2" s="13">
        <f t="shared" si="6"/>
        <v>391</v>
      </c>
      <c r="P392" s="2" t="str">
        <f>IF(TablaDatos[[#This Row],[Diabetes]]=0,"No","Si")</f>
        <v>No</v>
      </c>
      <c r="Q392">
        <v>0</v>
      </c>
      <c r="R392">
        <f>TablaDatos[[#This Row],[Aux2]]/10000000000000</f>
        <v>2244.98808344297</v>
      </c>
      <c r="S392" s="1">
        <v>2.24498808344297E+16</v>
      </c>
      <c r="T392" s="7">
        <f>TablaDatos[[#This Row],[Aux3]]/100000000000000</f>
        <v>206.570021038166</v>
      </c>
      <c r="U392" s="1">
        <v>2.06570021038166E+16</v>
      </c>
      <c r="V392">
        <v>154.5</v>
      </c>
      <c r="W392">
        <v>96.1</v>
      </c>
    </row>
    <row r="393" spans="1:23">
      <c r="A393">
        <v>2017</v>
      </c>
      <c r="B393">
        <v>48</v>
      </c>
      <c r="C393" t="s">
        <v>16</v>
      </c>
      <c r="D393" t="s">
        <v>38</v>
      </c>
      <c r="E393" t="s">
        <v>18</v>
      </c>
      <c r="F393" t="s">
        <v>40</v>
      </c>
      <c r="G393" t="s">
        <v>20</v>
      </c>
      <c r="H393" s="3">
        <v>14495.59</v>
      </c>
      <c r="I393" t="s">
        <v>19</v>
      </c>
      <c r="J393" t="s">
        <v>19</v>
      </c>
      <c r="K3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22.8786737250417</v>
      </c>
      <c r="L393" s="6">
        <f>TablaDatos[[#This Row],[IMC_raw]]/1000000000000000</f>
        <v>22.8786737250417</v>
      </c>
      <c r="M393" s="2">
        <v>2.28786737250417E+16</v>
      </c>
      <c r="N3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3" s="13">
        <f t="shared" si="6"/>
        <v>392</v>
      </c>
      <c r="P393" s="2" t="str">
        <f>IF(TablaDatos[[#This Row],[Diabetes]]=0,"No","Si")</f>
        <v>No</v>
      </c>
      <c r="Q393">
        <v>0</v>
      </c>
      <c r="R393">
        <f>TablaDatos[[#This Row],[Aux2]]/10000000000000</f>
        <v>1822.95328029191</v>
      </c>
      <c r="S393" s="1">
        <v>1.82295328029191E+16</v>
      </c>
      <c r="T393" s="7">
        <f>TablaDatos[[#This Row],[Aux3]]/100000000000000</f>
        <v>222.663249907867</v>
      </c>
      <c r="U393" s="1">
        <v>2.22663249907867E+16</v>
      </c>
      <c r="V393">
        <v>137.6</v>
      </c>
      <c r="W393">
        <v>85.1</v>
      </c>
    </row>
    <row r="394" spans="1:23">
      <c r="A394">
        <v>2017</v>
      </c>
      <c r="B394">
        <v>52</v>
      </c>
      <c r="C394" t="s">
        <v>16</v>
      </c>
      <c r="D394" t="s">
        <v>42</v>
      </c>
      <c r="E394" t="s">
        <v>18</v>
      </c>
      <c r="F394" t="s">
        <v>35</v>
      </c>
      <c r="G394" t="s">
        <v>20</v>
      </c>
      <c r="H394" s="3">
        <v>33206.089999999997</v>
      </c>
      <c r="I394" t="s">
        <v>19</v>
      </c>
      <c r="J394" t="s">
        <v>22</v>
      </c>
      <c r="K3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22.876692878696701</v>
      </c>
      <c r="L394" s="6">
        <f>TablaDatos[[#This Row],[IMC_raw]]/1000000000000000</f>
        <v>2.2876692878696701</v>
      </c>
      <c r="M394" s="2">
        <v>2287669287869670</v>
      </c>
      <c r="N3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4" s="13">
        <f t="shared" si="6"/>
        <v>393</v>
      </c>
      <c r="P394" s="2" t="str">
        <f>IF(TablaDatos[[#This Row],[Diabetes]]=0,"No","Si")</f>
        <v>No</v>
      </c>
      <c r="Q394">
        <v>0</v>
      </c>
      <c r="R394">
        <f>TablaDatos[[#This Row],[Aux2]]/10000000000000</f>
        <v>1806.8392828747701</v>
      </c>
      <c r="S394" s="1">
        <v>1.80683928287477E+16</v>
      </c>
      <c r="T394" s="7">
        <f>TablaDatos[[#This Row],[Aux3]]/100000000000000</f>
        <v>177.19717682601799</v>
      </c>
      <c r="U394" s="1">
        <v>1.77197176826018E+16</v>
      </c>
      <c r="V394">
        <v>138</v>
      </c>
      <c r="W394">
        <v>85.9</v>
      </c>
    </row>
    <row r="395" spans="1:23">
      <c r="A395">
        <v>2017</v>
      </c>
      <c r="B395">
        <v>52</v>
      </c>
      <c r="C395" t="s">
        <v>16</v>
      </c>
      <c r="D395" t="s">
        <v>17</v>
      </c>
      <c r="E395" t="s">
        <v>18</v>
      </c>
      <c r="F395" t="s">
        <v>40</v>
      </c>
      <c r="G395" t="s">
        <v>20</v>
      </c>
      <c r="H395" s="3">
        <v>36812.44</v>
      </c>
      <c r="I395" t="s">
        <v>19</v>
      </c>
      <c r="J395" t="s">
        <v>18</v>
      </c>
      <c r="K3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22.779047499965799</v>
      </c>
      <c r="L395" s="6">
        <f>TablaDatos[[#This Row],[IMC_raw]]/1000000000000000</f>
        <v>22.779047499965799</v>
      </c>
      <c r="M395" s="2">
        <v>2.27790474999658E+16</v>
      </c>
      <c r="N3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5" s="13">
        <f t="shared" si="6"/>
        <v>394</v>
      </c>
      <c r="P395" s="2" t="str">
        <f>IF(TablaDatos[[#This Row],[Diabetes]]=0,"No","Si")</f>
        <v>No</v>
      </c>
      <c r="Q395">
        <v>0</v>
      </c>
      <c r="R395">
        <f>TablaDatos[[#This Row],[Aux2]]/10000000000000</f>
        <v>1842.1426805359399</v>
      </c>
      <c r="S395" s="1">
        <v>1.84214268053594E+16</v>
      </c>
      <c r="T395" s="7">
        <f>TablaDatos[[#This Row],[Aux3]]/100000000000000</f>
        <v>20.652216240551098</v>
      </c>
      <c r="U395" s="1">
        <v>2065221624055110</v>
      </c>
      <c r="V395">
        <v>139.9</v>
      </c>
      <c r="W395">
        <v>91.3</v>
      </c>
    </row>
    <row r="396" spans="1:23">
      <c r="A396">
        <v>2017</v>
      </c>
      <c r="B396">
        <v>63</v>
      </c>
      <c r="C396" t="s">
        <v>16</v>
      </c>
      <c r="D396" t="s">
        <v>26</v>
      </c>
      <c r="E396" t="s">
        <v>18</v>
      </c>
      <c r="F396" t="s">
        <v>19</v>
      </c>
      <c r="G396" t="s">
        <v>28</v>
      </c>
      <c r="H396" s="3">
        <v>24040.61</v>
      </c>
      <c r="I396" t="s">
        <v>18</v>
      </c>
      <c r="J396" t="s">
        <v>22</v>
      </c>
      <c r="K3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22.7540899889052</v>
      </c>
      <c r="L396" s="6">
        <f>TablaDatos[[#This Row],[IMC_raw]]/1000000000000000</f>
        <v>22.7540899889052</v>
      </c>
      <c r="M396" s="2">
        <v>2.27540899889052E+16</v>
      </c>
      <c r="N3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6" s="13">
        <f t="shared" si="6"/>
        <v>395</v>
      </c>
      <c r="P396" s="2" t="str">
        <f>IF(TablaDatos[[#This Row],[Diabetes]]=0,"No","Si")</f>
        <v>No</v>
      </c>
      <c r="Q396">
        <v>0</v>
      </c>
      <c r="R396">
        <f>TablaDatos[[#This Row],[Aux2]]/10000000000000</f>
        <v>2124.5449823474501</v>
      </c>
      <c r="S396" s="1">
        <v>2.12454498234745E+16</v>
      </c>
      <c r="T396" s="7">
        <f>TablaDatos[[#This Row],[Aux3]]/100000000000000</f>
        <v>205.98591035483599</v>
      </c>
      <c r="U396" s="1">
        <v>2.05985910354836E+16</v>
      </c>
      <c r="V396">
        <v>142.5</v>
      </c>
      <c r="W396">
        <v>94.4</v>
      </c>
    </row>
    <row r="397" spans="1:23">
      <c r="A397">
        <v>2017</v>
      </c>
      <c r="B397">
        <v>63</v>
      </c>
      <c r="C397" t="s">
        <v>16</v>
      </c>
      <c r="D397" t="s">
        <v>29</v>
      </c>
      <c r="E397" t="s">
        <v>18</v>
      </c>
      <c r="F397" t="s">
        <v>19</v>
      </c>
      <c r="G397" t="s">
        <v>28</v>
      </c>
      <c r="H397" s="3">
        <v>20134.25</v>
      </c>
      <c r="I397" t="s">
        <v>21</v>
      </c>
      <c r="J397" t="s">
        <v>18</v>
      </c>
      <c r="K3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22.678975849487301</v>
      </c>
      <c r="L397" s="5">
        <f>TablaDatos[[#This Row],[IMC_raw]]/1000000000000000</f>
        <v>22.678975849487301</v>
      </c>
      <c r="M397" s="2">
        <v>2.26789758494873E+16</v>
      </c>
      <c r="N3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7" s="13">
        <f t="shared" si="6"/>
        <v>396</v>
      </c>
      <c r="P397" s="2" t="str">
        <f>IF(TablaDatos[[#This Row],[Diabetes]]=0,"No","Si")</f>
        <v>No</v>
      </c>
      <c r="Q397">
        <v>0</v>
      </c>
      <c r="R397">
        <f>TablaDatos[[#This Row],[Aux2]]/10000000000000</f>
        <v>1894.5828630651399</v>
      </c>
      <c r="S397" s="1">
        <v>1.89458286306514E+16</v>
      </c>
      <c r="T397" s="7">
        <f>TablaDatos[[#This Row],[Aux3]]/100000000000000</f>
        <v>166.758474668888</v>
      </c>
      <c r="U397" s="1">
        <v>1.66758474668888E+16</v>
      </c>
      <c r="V397">
        <v>148.69999999999999</v>
      </c>
      <c r="W397">
        <v>93.2</v>
      </c>
    </row>
    <row r="398" spans="1:23">
      <c r="A398">
        <v>2017</v>
      </c>
      <c r="B398">
        <v>59</v>
      </c>
      <c r="C398" t="s">
        <v>16</v>
      </c>
      <c r="D398" t="s">
        <v>73</v>
      </c>
      <c r="E398" t="s">
        <v>18</v>
      </c>
      <c r="F398" t="s">
        <v>35</v>
      </c>
      <c r="G398" t="s">
        <v>28</v>
      </c>
      <c r="H398" s="3">
        <v>37149.550000000003</v>
      </c>
      <c r="I398" t="s">
        <v>18</v>
      </c>
      <c r="J398" t="s">
        <v>22</v>
      </c>
      <c r="K3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22.558813211211302</v>
      </c>
      <c r="L398" s="5">
        <f>TablaDatos[[#This Row],[IMC_raw]]/1000000000000000</f>
        <v>2.2558813211211302</v>
      </c>
      <c r="M398" s="2">
        <v>2255881321121130</v>
      </c>
      <c r="N3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8" s="13">
        <f t="shared" si="6"/>
        <v>397</v>
      </c>
      <c r="P398" s="2" t="str">
        <f>IF(TablaDatos[[#This Row],[Diabetes]]=0,"No","Si")</f>
        <v>No</v>
      </c>
      <c r="Q398">
        <v>0</v>
      </c>
      <c r="R398">
        <f>TablaDatos[[#This Row],[Aux2]]/10000000000000</f>
        <v>1889.56136351389</v>
      </c>
      <c r="S398" s="1">
        <v>1.88956136351389E+16</v>
      </c>
      <c r="T398" s="7">
        <f>TablaDatos[[#This Row],[Aux3]]/100000000000000</f>
        <v>175.66541722580499</v>
      </c>
      <c r="U398" s="1">
        <v>1.75665417225805E+16</v>
      </c>
      <c r="V398">
        <v>147.19999999999999</v>
      </c>
      <c r="W398">
        <v>90.6</v>
      </c>
    </row>
    <row r="399" spans="1:23">
      <c r="A399">
        <v>2017</v>
      </c>
      <c r="B399">
        <v>55</v>
      </c>
      <c r="C399" t="s">
        <v>16</v>
      </c>
      <c r="D399" t="s">
        <v>32</v>
      </c>
      <c r="E399" t="s">
        <v>21</v>
      </c>
      <c r="F399" t="s">
        <v>35</v>
      </c>
      <c r="G399" t="s">
        <v>28</v>
      </c>
      <c r="H399" s="3">
        <v>23414.13</v>
      </c>
      <c r="I399" t="s">
        <v>21</v>
      </c>
      <c r="J399" t="s">
        <v>19</v>
      </c>
      <c r="K399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22.456428169375002</v>
      </c>
      <c r="L399" s="5">
        <f>TablaDatos[[#This Row],[IMC_raw]]/1000000000000000</f>
        <v>2.2456428169375001E-2</v>
      </c>
      <c r="M399" s="2">
        <v>22456428169375</v>
      </c>
      <c r="N3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399" s="13">
        <f t="shared" si="6"/>
        <v>398</v>
      </c>
      <c r="P399" s="2" t="str">
        <f>IF(TablaDatos[[#This Row],[Diabetes]]=0,"No","Si")</f>
        <v>No</v>
      </c>
      <c r="Q399">
        <v>0</v>
      </c>
      <c r="R399">
        <f>TablaDatos[[#This Row],[Aux2]]/10000000000000</f>
        <v>181.625020524635</v>
      </c>
      <c r="S399" s="1">
        <v>1816250205246350</v>
      </c>
      <c r="T399" s="7">
        <f>TablaDatos[[#This Row],[Aux3]]/100000000000000</f>
        <v>21.002965569000899</v>
      </c>
      <c r="U399" s="1">
        <v>2100296556900090</v>
      </c>
      <c r="V399">
        <v>157.6</v>
      </c>
      <c r="W399">
        <v>98.7</v>
      </c>
    </row>
    <row r="400" spans="1:23">
      <c r="A400">
        <v>2017</v>
      </c>
      <c r="B400">
        <v>63</v>
      </c>
      <c r="C400" t="s">
        <v>16</v>
      </c>
      <c r="D400" t="s">
        <v>72</v>
      </c>
      <c r="E400" t="s">
        <v>19</v>
      </c>
      <c r="F400" t="s">
        <v>19</v>
      </c>
      <c r="G400" t="s">
        <v>28</v>
      </c>
      <c r="H400" s="3">
        <v>32975.08</v>
      </c>
      <c r="I400" t="s">
        <v>21</v>
      </c>
      <c r="J400" t="s">
        <v>21</v>
      </c>
      <c r="K4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22.454995884718901</v>
      </c>
      <c r="L400" s="6">
        <f>TablaDatos[[#This Row],[IMC_raw]]/1000000000000000</f>
        <v>2.24549958847189</v>
      </c>
      <c r="M400" s="2">
        <v>2245499588471890</v>
      </c>
      <c r="N4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0" s="13">
        <f t="shared" si="6"/>
        <v>399</v>
      </c>
      <c r="P400" s="2" t="str">
        <f>IF(TablaDatos[[#This Row],[Diabetes]]=0,"No","Si")</f>
        <v>No</v>
      </c>
      <c r="Q400">
        <v>0</v>
      </c>
      <c r="R400">
        <f>TablaDatos[[#This Row],[Aux2]]/10000000000000</f>
        <v>2291.2209079643098</v>
      </c>
      <c r="S400" s="1">
        <v>2.29122090796431E+16</v>
      </c>
      <c r="T400" s="7">
        <f>TablaDatos[[#This Row],[Aux3]]/100000000000000</f>
        <v>23.522776730007699</v>
      </c>
      <c r="U400" s="1">
        <v>2352277673000770</v>
      </c>
      <c r="V400">
        <v>151.80000000000001</v>
      </c>
      <c r="W400">
        <v>101.8</v>
      </c>
    </row>
    <row r="401" spans="1:23">
      <c r="A401">
        <v>2017</v>
      </c>
      <c r="B401">
        <v>44</v>
      </c>
      <c r="C401" t="s">
        <v>16</v>
      </c>
      <c r="D401" t="s">
        <v>17</v>
      </c>
      <c r="E401" t="s">
        <v>18</v>
      </c>
      <c r="F401" t="s">
        <v>40</v>
      </c>
      <c r="G401" t="s">
        <v>39</v>
      </c>
      <c r="H401" s="3">
        <v>47757.15</v>
      </c>
      <c r="I401" t="s">
        <v>19</v>
      </c>
      <c r="J401" t="s">
        <v>19</v>
      </c>
      <c r="K4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22.403886200347397</v>
      </c>
      <c r="L401" s="6">
        <f>TablaDatos[[#This Row],[IMC_raw]]/1000000000000000</f>
        <v>2.2403886200347398</v>
      </c>
      <c r="M401" s="2">
        <v>2240388620034740</v>
      </c>
      <c r="N4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1" s="13">
        <f t="shared" si="6"/>
        <v>400</v>
      </c>
      <c r="P401" s="2" t="str">
        <f>IF(TablaDatos[[#This Row],[Diabetes]]=0,"No","Si")</f>
        <v>No</v>
      </c>
      <c r="Q401">
        <v>0</v>
      </c>
      <c r="R401">
        <f>TablaDatos[[#This Row],[Aux2]]/10000000000000</f>
        <v>1933.6940513854299</v>
      </c>
      <c r="S401" s="1">
        <v>1.93369405138543E+16</v>
      </c>
      <c r="T401" s="7">
        <f>TablaDatos[[#This Row],[Aux3]]/100000000000000</f>
        <v>193.19951393993901</v>
      </c>
      <c r="U401" s="1">
        <v>1.93199513939939E+16</v>
      </c>
      <c r="V401">
        <v>128.5</v>
      </c>
      <c r="W401">
        <v>83</v>
      </c>
    </row>
    <row r="402" spans="1:23">
      <c r="A402">
        <v>2017</v>
      </c>
      <c r="B402">
        <v>59</v>
      </c>
      <c r="C402" t="s">
        <v>16</v>
      </c>
      <c r="D402" t="s">
        <v>30</v>
      </c>
      <c r="E402" t="s">
        <v>18</v>
      </c>
      <c r="F402" t="s">
        <v>35</v>
      </c>
      <c r="G402" t="s">
        <v>28</v>
      </c>
      <c r="H402" s="3">
        <v>22008.68</v>
      </c>
      <c r="I402" t="s">
        <v>19</v>
      </c>
      <c r="J402" t="s">
        <v>22</v>
      </c>
      <c r="K4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22.399642072113402</v>
      </c>
      <c r="L402" s="5">
        <f>TablaDatos[[#This Row],[IMC_raw]]/1000000000000000</f>
        <v>2.2399642072113402</v>
      </c>
      <c r="M402" s="2">
        <v>2239964207211340</v>
      </c>
      <c r="N4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2" s="13">
        <f t="shared" si="6"/>
        <v>401</v>
      </c>
      <c r="P402" s="2" t="str">
        <f>IF(TablaDatos[[#This Row],[Diabetes]]=0,"No","Si")</f>
        <v>No</v>
      </c>
      <c r="Q402">
        <v>0</v>
      </c>
      <c r="R402">
        <f>TablaDatos[[#This Row],[Aux2]]/10000000000000</f>
        <v>183.83995971278699</v>
      </c>
      <c r="S402" s="1">
        <v>1838399597127870</v>
      </c>
      <c r="T402" s="7">
        <f>TablaDatos[[#This Row],[Aux3]]/100000000000000</f>
        <v>18.544164246276701</v>
      </c>
      <c r="U402" s="1">
        <v>1854416424627670</v>
      </c>
      <c r="V402">
        <v>147.19999999999999</v>
      </c>
      <c r="W402">
        <v>92.3</v>
      </c>
    </row>
    <row r="403" spans="1:23">
      <c r="A403">
        <v>2017</v>
      </c>
      <c r="B403">
        <v>51</v>
      </c>
      <c r="C403" t="s">
        <v>23</v>
      </c>
      <c r="D403" t="s">
        <v>71</v>
      </c>
      <c r="E403" t="s">
        <v>18</v>
      </c>
      <c r="F403" t="s">
        <v>24</v>
      </c>
      <c r="G403" t="s">
        <v>20</v>
      </c>
      <c r="H403" s="3">
        <v>22494.91</v>
      </c>
      <c r="I403" t="s">
        <v>21</v>
      </c>
      <c r="J403" t="s">
        <v>19</v>
      </c>
      <c r="K4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22.3874493798528</v>
      </c>
      <c r="L403" s="5">
        <f>TablaDatos[[#This Row],[IMC_raw]]/1000000000000000</f>
        <v>22.3874493798528</v>
      </c>
      <c r="M403" s="2">
        <v>2.23874493798528E+16</v>
      </c>
      <c r="N4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3" s="13">
        <f t="shared" si="6"/>
        <v>402</v>
      </c>
      <c r="P403" s="2" t="str">
        <f>IF(TablaDatos[[#This Row],[Diabetes]]=0,"No","Si")</f>
        <v>No</v>
      </c>
      <c r="Q403">
        <v>0</v>
      </c>
      <c r="R403">
        <f>TablaDatos[[#This Row],[Aux2]]/10000000000000</f>
        <v>216.398137700397</v>
      </c>
      <c r="S403" s="1">
        <v>2163981377003970</v>
      </c>
      <c r="T403" s="7">
        <f>TablaDatos[[#This Row],[Aux3]]/100000000000000</f>
        <v>243.04881343410099</v>
      </c>
      <c r="U403" s="1">
        <v>2.43048813434101E+16</v>
      </c>
      <c r="V403">
        <v>140.30000000000001</v>
      </c>
      <c r="W403">
        <v>88.7</v>
      </c>
    </row>
    <row r="404" spans="1:23">
      <c r="A404">
        <v>2017</v>
      </c>
      <c r="B404">
        <v>57</v>
      </c>
      <c r="C404" t="s">
        <v>23</v>
      </c>
      <c r="D404" t="s">
        <v>17</v>
      </c>
      <c r="E404" t="s">
        <v>18</v>
      </c>
      <c r="F404" t="s">
        <v>19</v>
      </c>
      <c r="G404" t="s">
        <v>28</v>
      </c>
      <c r="H404" s="3">
        <v>30657.96</v>
      </c>
      <c r="I404" t="s">
        <v>19</v>
      </c>
      <c r="J404" t="s">
        <v>22</v>
      </c>
      <c r="K4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22.266040265631901</v>
      </c>
      <c r="L404" s="6">
        <f>TablaDatos[[#This Row],[IMC_raw]]/1000000000000000</f>
        <v>22.266040265631901</v>
      </c>
      <c r="M404" s="2">
        <v>2.22660402656319E+16</v>
      </c>
      <c r="N4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4" s="13">
        <f t="shared" si="6"/>
        <v>403</v>
      </c>
      <c r="P404" s="2" t="str">
        <f>IF(TablaDatos[[#This Row],[Diabetes]]=0,"No","Si")</f>
        <v>No</v>
      </c>
      <c r="Q404">
        <v>0</v>
      </c>
      <c r="R404">
        <f>TablaDatos[[#This Row],[Aux2]]/10000000000000</f>
        <v>1849.85211933354</v>
      </c>
      <c r="S404" s="1">
        <v>1.84985211933354E+16</v>
      </c>
      <c r="T404" s="7">
        <f>TablaDatos[[#This Row],[Aux3]]/100000000000000</f>
        <v>208.37660201417799</v>
      </c>
      <c r="U404" s="1">
        <v>2.08376602014178E+16</v>
      </c>
      <c r="V404">
        <v>147.1</v>
      </c>
      <c r="W404">
        <v>90.2</v>
      </c>
    </row>
    <row r="405" spans="1:23">
      <c r="A405">
        <v>2017</v>
      </c>
      <c r="B405">
        <v>52</v>
      </c>
      <c r="C405" t="s">
        <v>23</v>
      </c>
      <c r="D405" t="s">
        <v>26</v>
      </c>
      <c r="E405" t="s">
        <v>21</v>
      </c>
      <c r="F405" t="s">
        <v>35</v>
      </c>
      <c r="G405" t="s">
        <v>20</v>
      </c>
      <c r="H405" s="3">
        <v>22412.35</v>
      </c>
      <c r="I405" t="s">
        <v>19</v>
      </c>
      <c r="J405" t="s">
        <v>19</v>
      </c>
      <c r="K4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22.213483181535501</v>
      </c>
      <c r="L405" s="6">
        <f>TablaDatos[[#This Row],[IMC_raw]]/1000000000000000</f>
        <v>22.213483181535501</v>
      </c>
      <c r="M405" s="2">
        <v>2.22134831815355E+16</v>
      </c>
      <c r="N4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5" s="13">
        <f t="shared" si="6"/>
        <v>404</v>
      </c>
      <c r="P405" s="2" t="str">
        <f>IF(TablaDatos[[#This Row],[Diabetes]]=0,"No","Si")</f>
        <v>No</v>
      </c>
      <c r="Q405">
        <v>0</v>
      </c>
      <c r="R405">
        <f>TablaDatos[[#This Row],[Aux2]]/10000000000000</f>
        <v>181.95832879203999</v>
      </c>
      <c r="S405" s="1">
        <v>1819583287920400</v>
      </c>
      <c r="T405" s="7">
        <f>TablaDatos[[#This Row],[Aux3]]/100000000000000</f>
        <v>182.302227078535</v>
      </c>
      <c r="U405" s="1">
        <v>1.82302227078535E+16</v>
      </c>
      <c r="V405">
        <v>139</v>
      </c>
      <c r="W405">
        <v>88</v>
      </c>
    </row>
    <row r="406" spans="1:23">
      <c r="A406">
        <v>2017</v>
      </c>
      <c r="B406">
        <v>58</v>
      </c>
      <c r="C406" t="s">
        <v>16</v>
      </c>
      <c r="D406" t="s">
        <v>37</v>
      </c>
      <c r="E406" t="s">
        <v>18</v>
      </c>
      <c r="F406" t="s">
        <v>19</v>
      </c>
      <c r="G406" t="s">
        <v>28</v>
      </c>
      <c r="H406" s="3">
        <v>14208.25</v>
      </c>
      <c r="I406" t="s">
        <v>21</v>
      </c>
      <c r="J406" t="s">
        <v>19</v>
      </c>
      <c r="K4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22.159240514696702</v>
      </c>
      <c r="L406" s="5">
        <f>TablaDatos[[#This Row],[IMC_raw]]/1000000000000000</f>
        <v>2.2159240514696701</v>
      </c>
      <c r="M406" s="2">
        <v>2215924051469670</v>
      </c>
      <c r="N4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6" s="13">
        <f t="shared" si="6"/>
        <v>405</v>
      </c>
      <c r="P406" s="2" t="str">
        <f>IF(TablaDatos[[#This Row],[Diabetes]]=0,"No","Si")</f>
        <v>No</v>
      </c>
      <c r="Q406">
        <v>0</v>
      </c>
      <c r="R406">
        <f>TablaDatos[[#This Row],[Aux2]]/10000000000000</f>
        <v>1996.7322922118699</v>
      </c>
      <c r="S406" s="1">
        <v>1.99673229221187E+16</v>
      </c>
      <c r="T406" s="7">
        <f>TablaDatos[[#This Row],[Aux3]]/100000000000000</f>
        <v>239.13403193849399</v>
      </c>
      <c r="U406" s="1">
        <v>2.39134031938494E+16</v>
      </c>
      <c r="V406">
        <v>154.5</v>
      </c>
      <c r="W406">
        <v>92.3</v>
      </c>
    </row>
    <row r="407" spans="1:23">
      <c r="A407">
        <v>2017</v>
      </c>
      <c r="B407">
        <v>62</v>
      </c>
      <c r="C407" t="s">
        <v>23</v>
      </c>
      <c r="D407" t="s">
        <v>29</v>
      </c>
      <c r="E407" t="s">
        <v>18</v>
      </c>
      <c r="F407" t="s">
        <v>24</v>
      </c>
      <c r="G407" t="s">
        <v>28</v>
      </c>
      <c r="H407" s="3">
        <v>17547.349999999999</v>
      </c>
      <c r="I407" t="s">
        <v>21</v>
      </c>
      <c r="J407" t="s">
        <v>22</v>
      </c>
      <c r="K4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21.640410305064101</v>
      </c>
      <c r="L407" s="6">
        <f>TablaDatos[[#This Row],[IMC_raw]]/1000000000000000</f>
        <v>21.640410305064101</v>
      </c>
      <c r="M407" s="2">
        <v>2.16404103050641E+16</v>
      </c>
      <c r="N4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7" s="13">
        <f t="shared" si="6"/>
        <v>406</v>
      </c>
      <c r="P407" s="2" t="str">
        <f>IF(TablaDatos[[#This Row],[Diabetes]]=0,"No","Si")</f>
        <v>No</v>
      </c>
      <c r="Q407">
        <v>0</v>
      </c>
      <c r="R407">
        <f>TablaDatos[[#This Row],[Aux2]]/10000000000000</f>
        <v>2168.6233229178401</v>
      </c>
      <c r="S407" s="1">
        <v>2.16862332291784E+16</v>
      </c>
      <c r="T407" s="7">
        <f>TablaDatos[[#This Row],[Aux3]]/100000000000000</f>
        <v>210.45356173408001</v>
      </c>
      <c r="U407" s="1">
        <v>2.1045356173408E+16</v>
      </c>
      <c r="V407">
        <v>150.5</v>
      </c>
      <c r="W407">
        <v>87.3</v>
      </c>
    </row>
    <row r="408" spans="1:23">
      <c r="A408">
        <v>2017</v>
      </c>
      <c r="B408">
        <v>50</v>
      </c>
      <c r="C408" t="s">
        <v>16</v>
      </c>
      <c r="D408" t="s">
        <v>27</v>
      </c>
      <c r="E408" t="s">
        <v>18</v>
      </c>
      <c r="F408" t="s">
        <v>35</v>
      </c>
      <c r="G408" t="s">
        <v>20</v>
      </c>
      <c r="H408" s="3">
        <v>41512.230000000003</v>
      </c>
      <c r="I408" t="s">
        <v>19</v>
      </c>
      <c r="J408" t="s">
        <v>18</v>
      </c>
      <c r="K4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21.546967324445301</v>
      </c>
      <c r="L408" s="5">
        <f>TablaDatos[[#This Row],[IMC_raw]]/1000000000000000</f>
        <v>21.546967324445301</v>
      </c>
      <c r="M408" s="2">
        <v>2.15469673244453E+16</v>
      </c>
      <c r="N4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8" s="13">
        <f t="shared" si="6"/>
        <v>407</v>
      </c>
      <c r="P408" s="2" t="str">
        <f>IF(TablaDatos[[#This Row],[Diabetes]]=0,"No","Si")</f>
        <v>No</v>
      </c>
      <c r="Q408">
        <v>0</v>
      </c>
      <c r="R408">
        <f>TablaDatos[[#This Row],[Aux2]]/10000000000000</f>
        <v>190.22766209006201</v>
      </c>
      <c r="S408" s="1">
        <v>1902276620900620</v>
      </c>
      <c r="T408" s="7">
        <f>TablaDatos[[#This Row],[Aux3]]/100000000000000</f>
        <v>193.92472417634301</v>
      </c>
      <c r="U408" s="1">
        <v>1.93924724176343E+16</v>
      </c>
      <c r="V408">
        <v>144.30000000000001</v>
      </c>
      <c r="W408">
        <v>83.9</v>
      </c>
    </row>
    <row r="409" spans="1:23">
      <c r="A409">
        <v>2017</v>
      </c>
      <c r="B409">
        <v>59</v>
      </c>
      <c r="C409" t="s">
        <v>23</v>
      </c>
      <c r="D409" t="s">
        <v>72</v>
      </c>
      <c r="E409" t="s">
        <v>18</v>
      </c>
      <c r="F409" t="s">
        <v>24</v>
      </c>
      <c r="G409" t="s">
        <v>28</v>
      </c>
      <c r="H409" s="3">
        <v>18843.54</v>
      </c>
      <c r="I409" t="s">
        <v>19</v>
      </c>
      <c r="J409" t="s">
        <v>22</v>
      </c>
      <c r="K4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21.254336361173301</v>
      </c>
      <c r="L409" s="6">
        <f>TablaDatos[[#This Row],[IMC_raw]]/1000000000000000</f>
        <v>21.254336361173301</v>
      </c>
      <c r="M409" s="2">
        <v>2.12543363611733E+16</v>
      </c>
      <c r="N4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09" s="13">
        <f t="shared" si="6"/>
        <v>408</v>
      </c>
      <c r="P409" s="2" t="str">
        <f>IF(TablaDatos[[#This Row],[Diabetes]]=0,"No","Si")</f>
        <v>No</v>
      </c>
      <c r="Q409">
        <v>0</v>
      </c>
      <c r="R409">
        <f>TablaDatos[[#This Row],[Aux2]]/10000000000000</f>
        <v>202.52486354029401</v>
      </c>
      <c r="S409" s="1">
        <v>2025248635402940</v>
      </c>
      <c r="T409" s="7">
        <f>TablaDatos[[#This Row],[Aux3]]/100000000000000</f>
        <v>22.9293236854346</v>
      </c>
      <c r="U409" s="1">
        <v>2292932368543460</v>
      </c>
      <c r="V409">
        <v>138.69999999999999</v>
      </c>
      <c r="W409">
        <v>86.7</v>
      </c>
    </row>
    <row r="410" spans="1:23">
      <c r="A410">
        <v>2017</v>
      </c>
      <c r="B410">
        <v>55</v>
      </c>
      <c r="C410" t="s">
        <v>23</v>
      </c>
      <c r="D410" t="s">
        <v>17</v>
      </c>
      <c r="E410" t="s">
        <v>18</v>
      </c>
      <c r="F410" t="s">
        <v>19</v>
      </c>
      <c r="G410" t="s">
        <v>28</v>
      </c>
      <c r="H410" s="3">
        <v>20272.8</v>
      </c>
      <c r="I410" t="s">
        <v>19</v>
      </c>
      <c r="J410" t="s">
        <v>22</v>
      </c>
      <c r="K4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20.963474164995798</v>
      </c>
      <c r="L410" s="5">
        <f>TablaDatos[[#This Row],[IMC_raw]]/1000000000000000</f>
        <v>2.0963474164995799</v>
      </c>
      <c r="M410" s="2">
        <v>2096347416499580</v>
      </c>
      <c r="N4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0" s="13">
        <f t="shared" si="6"/>
        <v>409</v>
      </c>
      <c r="P410" s="2" t="str">
        <f>IF(TablaDatos[[#This Row],[Diabetes]]=0,"No","Si")</f>
        <v>No</v>
      </c>
      <c r="Q410">
        <v>0</v>
      </c>
      <c r="R410">
        <f>TablaDatos[[#This Row],[Aux2]]/10000000000000</f>
        <v>1846.4035640289701</v>
      </c>
      <c r="S410" s="1">
        <v>1.84640356402897E+16</v>
      </c>
      <c r="T410" s="7">
        <f>TablaDatos[[#This Row],[Aux3]]/100000000000000</f>
        <v>214.85162568924699</v>
      </c>
      <c r="U410" s="1">
        <v>2.14851625689247E+16</v>
      </c>
      <c r="V410">
        <v>147.19999999999999</v>
      </c>
      <c r="W410">
        <v>86.8</v>
      </c>
    </row>
    <row r="411" spans="1:23">
      <c r="A411">
        <v>2017</v>
      </c>
      <c r="B411">
        <v>47</v>
      </c>
      <c r="C411" t="s">
        <v>16</v>
      </c>
      <c r="D411" t="s">
        <v>72</v>
      </c>
      <c r="E411" t="s">
        <v>21</v>
      </c>
      <c r="F411" t="s">
        <v>19</v>
      </c>
      <c r="G411" t="s">
        <v>20</v>
      </c>
      <c r="H411" s="3">
        <v>21535.74</v>
      </c>
      <c r="I411" t="s">
        <v>19</v>
      </c>
      <c r="J411" t="s">
        <v>18</v>
      </c>
      <c r="K4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19.653839788758901</v>
      </c>
      <c r="L411" s="5">
        <f>TablaDatos[[#This Row],[IMC_raw]]/1000000000000000</f>
        <v>19.653839788758901</v>
      </c>
      <c r="M411" s="2">
        <v>1.96538397887589E+16</v>
      </c>
      <c r="N4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1" s="13">
        <f t="shared" si="6"/>
        <v>410</v>
      </c>
      <c r="P411" s="2" t="str">
        <f>IF(TablaDatos[[#This Row],[Diabetes]]=0,"No","Si")</f>
        <v>No</v>
      </c>
      <c r="Q411">
        <v>0</v>
      </c>
      <c r="R411">
        <f>TablaDatos[[#This Row],[Aux2]]/10000000000000</f>
        <v>1688.2531020113099</v>
      </c>
      <c r="S411" s="1">
        <v>1.68825310201131E+16</v>
      </c>
      <c r="T411" s="7">
        <f>TablaDatos[[#This Row],[Aux3]]/100000000000000</f>
        <v>236.841616129691</v>
      </c>
      <c r="U411" s="1">
        <v>2.36841616129691E+16</v>
      </c>
      <c r="V411">
        <v>142.69999999999999</v>
      </c>
      <c r="W411">
        <v>84.4</v>
      </c>
    </row>
    <row r="412" spans="1:23">
      <c r="A412">
        <v>2017</v>
      </c>
      <c r="B412">
        <v>48</v>
      </c>
      <c r="C412" t="s">
        <v>23</v>
      </c>
      <c r="D412" t="s">
        <v>42</v>
      </c>
      <c r="E412" t="s">
        <v>18</v>
      </c>
      <c r="F412" t="s">
        <v>19</v>
      </c>
      <c r="G412" t="s">
        <v>20</v>
      </c>
      <c r="H412" s="3">
        <v>23855.9</v>
      </c>
      <c r="I412" t="s">
        <v>21</v>
      </c>
      <c r="J412" t="s">
        <v>18</v>
      </c>
      <c r="K4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18.553594303258699</v>
      </c>
      <c r="L412" s="6">
        <f>TablaDatos[[#This Row],[IMC_raw]]/1000000000000000</f>
        <v>18.553594303258699</v>
      </c>
      <c r="M412" s="2">
        <v>1.85535943032587E+16</v>
      </c>
      <c r="N4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2" s="13">
        <f t="shared" si="6"/>
        <v>411</v>
      </c>
      <c r="P412" s="2" t="str">
        <f>IF(TablaDatos[[#This Row],[Diabetes]]=0,"No","Si")</f>
        <v>No</v>
      </c>
      <c r="Q412">
        <v>0</v>
      </c>
      <c r="R412">
        <f>TablaDatos[[#This Row],[Aux2]]/10000000000000</f>
        <v>1939.07822826293</v>
      </c>
      <c r="S412" s="1">
        <v>1.93907822826293E+16</v>
      </c>
      <c r="T412" s="7">
        <f>TablaDatos[[#This Row],[Aux3]]/100000000000000</f>
        <v>206.96655925268399</v>
      </c>
      <c r="U412" s="1">
        <v>2.06966559252684E+16</v>
      </c>
      <c r="V412">
        <v>139.6</v>
      </c>
      <c r="W412">
        <v>82.7</v>
      </c>
    </row>
    <row r="413" spans="1:23">
      <c r="A413">
        <v>2018</v>
      </c>
      <c r="B413">
        <v>45</v>
      </c>
      <c r="C413" t="s">
        <v>16</v>
      </c>
      <c r="D413" t="s">
        <v>72</v>
      </c>
      <c r="E413" t="s">
        <v>18</v>
      </c>
      <c r="F413" t="s">
        <v>35</v>
      </c>
      <c r="G413" t="s">
        <v>20</v>
      </c>
      <c r="H413" s="3">
        <v>25099.81</v>
      </c>
      <c r="I413" t="s">
        <v>21</v>
      </c>
      <c r="J413" t="s">
        <v>21</v>
      </c>
      <c r="K4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24.858647417588301</v>
      </c>
      <c r="L413" s="5">
        <f>TablaDatos[[#This Row],[IMC_raw]]/1000000000000000</f>
        <v>24.858647417588301</v>
      </c>
      <c r="M413" s="2">
        <v>2.48586474175883E+16</v>
      </c>
      <c r="N4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3" s="13">
        <f t="shared" si="6"/>
        <v>412</v>
      </c>
      <c r="P413" s="2" t="str">
        <f>IF(TablaDatos[[#This Row],[Diabetes]]=0,"No","Si")</f>
        <v>No</v>
      </c>
      <c r="Q413">
        <v>0</v>
      </c>
      <c r="R413">
        <f>TablaDatos[[#This Row],[Aux2]]/10000000000000</f>
        <v>2217.5630782276398</v>
      </c>
      <c r="S413" s="1">
        <v>2.21756307822764E+16</v>
      </c>
      <c r="T413" s="7">
        <f>TablaDatos[[#This Row],[Aux3]]/100000000000000</f>
        <v>246.75591916599001</v>
      </c>
      <c r="U413" s="1">
        <v>2.4675591916599E+16</v>
      </c>
      <c r="V413">
        <v>154.69999999999999</v>
      </c>
      <c r="W413">
        <v>94.9</v>
      </c>
    </row>
    <row r="414" spans="1:23">
      <c r="A414">
        <v>2018</v>
      </c>
      <c r="B414">
        <v>59</v>
      </c>
      <c r="C414" t="s">
        <v>16</v>
      </c>
      <c r="D414" t="s">
        <v>73</v>
      </c>
      <c r="E414" t="s">
        <v>21</v>
      </c>
      <c r="F414" t="s">
        <v>35</v>
      </c>
      <c r="G414" t="s">
        <v>28</v>
      </c>
      <c r="H414" s="3">
        <v>31391.06</v>
      </c>
      <c r="I414" t="s">
        <v>21</v>
      </c>
      <c r="J414" t="s">
        <v>19</v>
      </c>
      <c r="K4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24.693381644911302</v>
      </c>
      <c r="L414" s="6">
        <f>TablaDatos[[#This Row],[IMC_raw]]/1000000000000000</f>
        <v>24.693381644911302</v>
      </c>
      <c r="M414" s="2">
        <v>2.46933816449113E+16</v>
      </c>
      <c r="N4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4" s="13">
        <f t="shared" si="6"/>
        <v>413</v>
      </c>
      <c r="P414" s="2" t="str">
        <f>IF(TablaDatos[[#This Row],[Diabetes]]=0,"No","Si")</f>
        <v>No</v>
      </c>
      <c r="Q414">
        <v>0</v>
      </c>
      <c r="R414">
        <f>TablaDatos[[#This Row],[Aux2]]/10000000000000</f>
        <v>20.3981710133753</v>
      </c>
      <c r="S414" s="1">
        <v>203981710133753</v>
      </c>
      <c r="T414" s="7">
        <f>TablaDatos[[#This Row],[Aux3]]/100000000000000</f>
        <v>20.580690055934902</v>
      </c>
      <c r="U414" s="1">
        <v>2058069005593490</v>
      </c>
      <c r="V414">
        <v>157.4</v>
      </c>
      <c r="W414">
        <v>94.7</v>
      </c>
    </row>
    <row r="415" spans="1:23">
      <c r="A415">
        <v>2018</v>
      </c>
      <c r="B415">
        <v>60</v>
      </c>
      <c r="C415" t="s">
        <v>16</v>
      </c>
      <c r="D415" t="s">
        <v>17</v>
      </c>
      <c r="E415" t="s">
        <v>19</v>
      </c>
      <c r="F415" t="s">
        <v>40</v>
      </c>
      <c r="G415" t="s">
        <v>28</v>
      </c>
      <c r="H415" s="3">
        <v>39957.17</v>
      </c>
      <c r="I415" t="s">
        <v>19</v>
      </c>
      <c r="J415" t="s">
        <v>19</v>
      </c>
      <c r="K4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24.6025841399514</v>
      </c>
      <c r="L415" s="6">
        <f>TablaDatos[[#This Row],[IMC_raw]]/1000000000000000</f>
        <v>24.6025841399514</v>
      </c>
      <c r="M415" s="2">
        <v>2.46025841399514E+16</v>
      </c>
      <c r="N4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5" s="13">
        <f t="shared" si="6"/>
        <v>414</v>
      </c>
      <c r="P415" s="2" t="str">
        <f>IF(TablaDatos[[#This Row],[Diabetes]]=0,"No","Si")</f>
        <v>No</v>
      </c>
      <c r="Q415">
        <v>0</v>
      </c>
      <c r="R415">
        <f>TablaDatos[[#This Row],[Aux2]]/10000000000000</f>
        <v>2023.8817499024599</v>
      </c>
      <c r="S415" s="1">
        <v>2.02388174990246E+16</v>
      </c>
      <c r="T415" s="7">
        <f>TablaDatos[[#This Row],[Aux3]]/100000000000000</f>
        <v>24.961476581091802</v>
      </c>
      <c r="U415" s="1">
        <v>2496147658109180</v>
      </c>
      <c r="V415">
        <v>152.6</v>
      </c>
      <c r="W415">
        <v>93.9</v>
      </c>
    </row>
    <row r="416" spans="1:23">
      <c r="A416">
        <v>2018</v>
      </c>
      <c r="B416">
        <v>58</v>
      </c>
      <c r="C416" t="s">
        <v>16</v>
      </c>
      <c r="D416" t="s">
        <v>73</v>
      </c>
      <c r="E416" t="s">
        <v>18</v>
      </c>
      <c r="F416" t="s">
        <v>19</v>
      </c>
      <c r="G416" t="s">
        <v>28</v>
      </c>
      <c r="H416" s="3">
        <v>39279.49</v>
      </c>
      <c r="I416" t="s">
        <v>19</v>
      </c>
      <c r="J416" t="s">
        <v>18</v>
      </c>
      <c r="K4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24.490786829278399</v>
      </c>
      <c r="L416" s="6">
        <f>TablaDatos[[#This Row],[IMC_raw]]/1000000000000000</f>
        <v>24.490786829278399</v>
      </c>
      <c r="M416" s="2">
        <v>2.44907868292784E+16</v>
      </c>
      <c r="N4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6" s="13">
        <f t="shared" si="6"/>
        <v>415</v>
      </c>
      <c r="P416" s="2" t="str">
        <f>IF(TablaDatos[[#This Row],[Diabetes]]=0,"No","Si")</f>
        <v>No</v>
      </c>
      <c r="Q416">
        <v>0</v>
      </c>
      <c r="R416">
        <f>TablaDatos[[#This Row],[Aux2]]/10000000000000</f>
        <v>197.917785468559</v>
      </c>
      <c r="S416" s="1">
        <v>1979177854685590</v>
      </c>
      <c r="T416" s="7">
        <f>TablaDatos[[#This Row],[Aux3]]/100000000000000</f>
        <v>193.29256865252501</v>
      </c>
      <c r="U416" s="1">
        <v>1.93292568652525E+16</v>
      </c>
      <c r="V416">
        <v>153.80000000000001</v>
      </c>
      <c r="W416">
        <v>94.8</v>
      </c>
    </row>
    <row r="417" spans="1:23">
      <c r="A417">
        <v>2018</v>
      </c>
      <c r="B417">
        <v>42</v>
      </c>
      <c r="C417" t="s">
        <v>16</v>
      </c>
      <c r="D417" t="s">
        <v>73</v>
      </c>
      <c r="E417" t="s">
        <v>18</v>
      </c>
      <c r="F417" t="s">
        <v>19</v>
      </c>
      <c r="G417" t="s">
        <v>39</v>
      </c>
      <c r="H417" s="3">
        <v>34254.54</v>
      </c>
      <c r="I417" t="s">
        <v>21</v>
      </c>
      <c r="J417" t="s">
        <v>19</v>
      </c>
      <c r="K4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24.309905737783801</v>
      </c>
      <c r="L417" s="6">
        <f>TablaDatos[[#This Row],[IMC_raw]]/1000000000000000</f>
        <v>2.4309905737783799</v>
      </c>
      <c r="M417" s="2">
        <v>2430990573778380</v>
      </c>
      <c r="N4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7" s="13">
        <f t="shared" si="6"/>
        <v>416</v>
      </c>
      <c r="P417" s="2" t="str">
        <f>IF(TablaDatos[[#This Row],[Diabetes]]=0,"No","Si")</f>
        <v>No</v>
      </c>
      <c r="Q417">
        <v>0</v>
      </c>
      <c r="R417">
        <f>TablaDatos[[#This Row],[Aux2]]/10000000000000</f>
        <v>187.356693234142</v>
      </c>
      <c r="S417" s="1">
        <v>1873566932341420</v>
      </c>
      <c r="T417" s="7">
        <f>TablaDatos[[#This Row],[Aux3]]/100000000000000</f>
        <v>241.21463482111901</v>
      </c>
      <c r="U417" s="1">
        <v>2.41214634821119E+16</v>
      </c>
      <c r="V417">
        <v>144.1</v>
      </c>
      <c r="W417">
        <v>86.2</v>
      </c>
    </row>
    <row r="418" spans="1:23">
      <c r="A418">
        <v>2018</v>
      </c>
      <c r="B418">
        <v>48</v>
      </c>
      <c r="C418" t="s">
        <v>16</v>
      </c>
      <c r="D418" t="s">
        <v>73</v>
      </c>
      <c r="E418" t="s">
        <v>31</v>
      </c>
      <c r="F418" t="s">
        <v>24</v>
      </c>
      <c r="G418" t="s">
        <v>20</v>
      </c>
      <c r="H418" s="3">
        <v>25607.1</v>
      </c>
      <c r="I418" t="s">
        <v>21</v>
      </c>
      <c r="J418" t="s">
        <v>18</v>
      </c>
      <c r="K4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24.195365122241398</v>
      </c>
      <c r="L418" s="5">
        <f>TablaDatos[[#This Row],[IMC_raw]]/1000000000000000</f>
        <v>2.4195365122241399</v>
      </c>
      <c r="M418" s="2">
        <v>2419536512224140</v>
      </c>
      <c r="N4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8" s="13">
        <f t="shared" si="6"/>
        <v>417</v>
      </c>
      <c r="P418" s="2" t="str">
        <f>IF(TablaDatos[[#This Row],[Diabetes]]=0,"No","Si")</f>
        <v>Si</v>
      </c>
      <c r="Q418">
        <v>1</v>
      </c>
      <c r="R418">
        <f>TablaDatos[[#This Row],[Aux2]]/10000000000000</f>
        <v>2286.99689620557</v>
      </c>
      <c r="S418" s="1">
        <v>2.28699689620557E+16</v>
      </c>
      <c r="T418" s="7">
        <f>TablaDatos[[#This Row],[Aux3]]/100000000000000</f>
        <v>25.164326829633598</v>
      </c>
      <c r="U418" s="1">
        <v>2516432682963360</v>
      </c>
      <c r="V418">
        <v>158.9</v>
      </c>
      <c r="W418">
        <v>93.2</v>
      </c>
    </row>
    <row r="419" spans="1:23">
      <c r="A419">
        <v>2018</v>
      </c>
      <c r="B419">
        <v>59</v>
      </c>
      <c r="C419" t="s">
        <v>23</v>
      </c>
      <c r="D419" t="s">
        <v>29</v>
      </c>
      <c r="E419" t="s">
        <v>21</v>
      </c>
      <c r="F419" t="s">
        <v>24</v>
      </c>
      <c r="G419" t="s">
        <v>28</v>
      </c>
      <c r="H419" s="3">
        <v>12293.92</v>
      </c>
      <c r="I419" t="s">
        <v>21</v>
      </c>
      <c r="J419" t="s">
        <v>18</v>
      </c>
      <c r="K4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24.192257285713001</v>
      </c>
      <c r="L419" s="5">
        <f>TablaDatos[[#This Row],[IMC_raw]]/1000000000000000</f>
        <v>24.192257285713001</v>
      </c>
      <c r="M419" s="2">
        <v>2.4192257285713E+16</v>
      </c>
      <c r="N4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19" s="13">
        <f t="shared" si="6"/>
        <v>418</v>
      </c>
      <c r="P419" s="2" t="str">
        <f>IF(TablaDatos[[#This Row],[Diabetes]]=0,"No","Si")</f>
        <v>No</v>
      </c>
      <c r="Q419">
        <v>0</v>
      </c>
      <c r="R419">
        <f>TablaDatos[[#This Row],[Aux2]]/10000000000000</f>
        <v>21.5010248189263</v>
      </c>
      <c r="S419" s="1">
        <v>215010248189263</v>
      </c>
      <c r="T419" s="7">
        <f>TablaDatos[[#This Row],[Aux3]]/100000000000000</f>
        <v>263.45578889251101</v>
      </c>
      <c r="U419" s="1">
        <v>2.63455788892511E+16</v>
      </c>
      <c r="V419">
        <v>159.5</v>
      </c>
      <c r="W419">
        <v>92.9</v>
      </c>
    </row>
    <row r="420" spans="1:23">
      <c r="A420">
        <v>2018</v>
      </c>
      <c r="B420">
        <v>55</v>
      </c>
      <c r="C420" t="s">
        <v>23</v>
      </c>
      <c r="D420" t="s">
        <v>27</v>
      </c>
      <c r="E420" t="s">
        <v>19</v>
      </c>
      <c r="F420" t="s">
        <v>19</v>
      </c>
      <c r="G420" t="s">
        <v>28</v>
      </c>
      <c r="H420" s="3">
        <v>26876.11</v>
      </c>
      <c r="I420" t="s">
        <v>21</v>
      </c>
      <c r="J420" t="s">
        <v>22</v>
      </c>
      <c r="K4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24.057614870108601</v>
      </c>
      <c r="L420" s="5">
        <f>TablaDatos[[#This Row],[IMC_raw]]/1000000000000000</f>
        <v>24.057614870108601</v>
      </c>
      <c r="M420" s="2">
        <v>2.40576148701086E+16</v>
      </c>
      <c r="N4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0" s="13">
        <f t="shared" si="6"/>
        <v>419</v>
      </c>
      <c r="P420" s="2" t="str">
        <f>IF(TablaDatos[[#This Row],[Diabetes]]=0,"No","Si")</f>
        <v>Si</v>
      </c>
      <c r="Q420">
        <v>1</v>
      </c>
      <c r="R420">
        <f>TablaDatos[[#This Row],[Aux2]]/10000000000000</f>
        <v>19.8913289319248</v>
      </c>
      <c r="S420" s="1">
        <v>198913289319248</v>
      </c>
      <c r="T420" s="7">
        <f>TablaDatos[[#This Row],[Aux3]]/100000000000000</f>
        <v>239.936095591834</v>
      </c>
      <c r="U420" s="1">
        <v>2.39936095591834E+16</v>
      </c>
      <c r="V420">
        <v>157.9</v>
      </c>
      <c r="W420">
        <v>96.2</v>
      </c>
    </row>
    <row r="421" spans="1:23">
      <c r="A421">
        <v>2018</v>
      </c>
      <c r="B421">
        <v>45</v>
      </c>
      <c r="C421" t="s">
        <v>23</v>
      </c>
      <c r="D421" t="s">
        <v>30</v>
      </c>
      <c r="E421" t="s">
        <v>18</v>
      </c>
      <c r="F421" t="s">
        <v>35</v>
      </c>
      <c r="G421" t="s">
        <v>20</v>
      </c>
      <c r="H421" s="3">
        <v>21491.42</v>
      </c>
      <c r="I421" t="s">
        <v>21</v>
      </c>
      <c r="J421" t="s">
        <v>18</v>
      </c>
      <c r="K4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23.976905321551399</v>
      </c>
      <c r="L421" s="5">
        <f>TablaDatos[[#This Row],[IMC_raw]]/1000000000000000</f>
        <v>23.976905321551399</v>
      </c>
      <c r="M421" s="2">
        <v>2.39769053215514E+16</v>
      </c>
      <c r="N4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1" s="13">
        <f t="shared" si="6"/>
        <v>420</v>
      </c>
      <c r="P421" s="2" t="str">
        <f>IF(TablaDatos[[#This Row],[Diabetes]]=0,"No","Si")</f>
        <v>No</v>
      </c>
      <c r="Q421">
        <v>0</v>
      </c>
      <c r="R421">
        <f>TablaDatos[[#This Row],[Aux2]]/10000000000000</f>
        <v>2070.0676852466499</v>
      </c>
      <c r="S421" s="1">
        <v>2.07006768524665E+16</v>
      </c>
      <c r="T421" s="7">
        <f>TablaDatos[[#This Row],[Aux3]]/100000000000000</f>
        <v>189.23750949187601</v>
      </c>
      <c r="U421" s="1">
        <v>1.89237509491876E+16</v>
      </c>
      <c r="V421">
        <v>140.6</v>
      </c>
      <c r="W421">
        <v>86.7</v>
      </c>
    </row>
    <row r="422" spans="1:23">
      <c r="A422">
        <v>2018</v>
      </c>
      <c r="B422">
        <v>63</v>
      </c>
      <c r="C422" t="s">
        <v>16</v>
      </c>
      <c r="D422" t="s">
        <v>30</v>
      </c>
      <c r="E422" t="s">
        <v>18</v>
      </c>
      <c r="F422" t="s">
        <v>24</v>
      </c>
      <c r="G422" t="s">
        <v>28</v>
      </c>
      <c r="H422" s="3">
        <v>13323.51</v>
      </c>
      <c r="I422" t="s">
        <v>19</v>
      </c>
      <c r="J422" t="s">
        <v>22</v>
      </c>
      <c r="K4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23.828688490223403</v>
      </c>
      <c r="L422" s="5">
        <f>TablaDatos[[#This Row],[IMC_raw]]/1000000000000000</f>
        <v>2.3828688490223402</v>
      </c>
      <c r="M422" s="2">
        <v>2382868849022340</v>
      </c>
      <c r="N4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2" s="13">
        <f t="shared" si="6"/>
        <v>421</v>
      </c>
      <c r="P422" s="2" t="str">
        <f>IF(TablaDatos[[#This Row],[Diabetes]]=0,"No","Si")</f>
        <v>No</v>
      </c>
      <c r="Q422">
        <v>0</v>
      </c>
      <c r="R422">
        <f>TablaDatos[[#This Row],[Aux2]]/10000000000000</f>
        <v>2142.3492528635002</v>
      </c>
      <c r="S422" s="1">
        <v>2.1423492528635E+16</v>
      </c>
      <c r="T422" s="7">
        <f>TablaDatos[[#This Row],[Aux3]]/100000000000000</f>
        <v>249.64850525502601</v>
      </c>
      <c r="U422" s="1">
        <v>2.49648505255026E+16</v>
      </c>
      <c r="V422">
        <v>142.80000000000001</v>
      </c>
      <c r="W422">
        <v>93.6</v>
      </c>
    </row>
    <row r="423" spans="1:23">
      <c r="A423">
        <v>2018</v>
      </c>
      <c r="B423">
        <v>57</v>
      </c>
      <c r="C423" t="s">
        <v>16</v>
      </c>
      <c r="D423" t="s">
        <v>32</v>
      </c>
      <c r="E423" t="s">
        <v>18</v>
      </c>
      <c r="F423" t="s">
        <v>35</v>
      </c>
      <c r="G423" t="s">
        <v>28</v>
      </c>
      <c r="H423" s="3">
        <v>21727.57</v>
      </c>
      <c r="I423" t="s">
        <v>19</v>
      </c>
      <c r="J423" t="s">
        <v>22</v>
      </c>
      <c r="K4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23.675765900474499</v>
      </c>
      <c r="L423" s="5">
        <f>TablaDatos[[#This Row],[IMC_raw]]/1000000000000000</f>
        <v>23.675765900474499</v>
      </c>
      <c r="M423" s="2">
        <v>2.36757659004745E+16</v>
      </c>
      <c r="N4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3" s="13">
        <f t="shared" si="6"/>
        <v>422</v>
      </c>
      <c r="P423" s="2" t="str">
        <f>IF(TablaDatos[[#This Row],[Diabetes]]=0,"No","Si")</f>
        <v>No</v>
      </c>
      <c r="Q423">
        <v>0</v>
      </c>
      <c r="R423">
        <f>TablaDatos[[#This Row],[Aux2]]/10000000000000</f>
        <v>173.06365104743401</v>
      </c>
      <c r="S423" s="1">
        <v>1730636510474340</v>
      </c>
      <c r="T423" s="7">
        <f>TablaDatos[[#This Row],[Aux3]]/100000000000000</f>
        <v>233.07752635036601</v>
      </c>
      <c r="U423" s="1">
        <v>2.33077526350366E+16</v>
      </c>
      <c r="V423">
        <v>146.4</v>
      </c>
      <c r="W423">
        <v>88.1</v>
      </c>
    </row>
    <row r="424" spans="1:23">
      <c r="A424">
        <v>2018</v>
      </c>
      <c r="B424">
        <v>62</v>
      </c>
      <c r="C424" t="s">
        <v>16</v>
      </c>
      <c r="D424" t="s">
        <v>38</v>
      </c>
      <c r="E424" t="s">
        <v>21</v>
      </c>
      <c r="F424" t="s">
        <v>19</v>
      </c>
      <c r="G424" t="s">
        <v>28</v>
      </c>
      <c r="H424" s="3">
        <v>24777.46</v>
      </c>
      <c r="I424" t="s">
        <v>21</v>
      </c>
      <c r="J424" t="s">
        <v>19</v>
      </c>
      <c r="K4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23.6319405520786</v>
      </c>
      <c r="L424" s="6">
        <f>TablaDatos[[#This Row],[IMC_raw]]/1000000000000000</f>
        <v>2.3631940552078601</v>
      </c>
      <c r="M424" s="2">
        <v>2363194055207860</v>
      </c>
      <c r="N4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4" s="13">
        <f t="shared" si="6"/>
        <v>423</v>
      </c>
      <c r="P424" s="2" t="str">
        <f>IF(TablaDatos[[#This Row],[Diabetes]]=0,"No","Si")</f>
        <v>No</v>
      </c>
      <c r="Q424">
        <v>0</v>
      </c>
      <c r="R424">
        <f>TablaDatos[[#This Row],[Aux2]]/10000000000000</f>
        <v>2145.9910988186598</v>
      </c>
      <c r="S424" s="1">
        <v>2.14599109881866E+16</v>
      </c>
      <c r="T424" s="7">
        <f>TablaDatos[[#This Row],[Aux3]]/100000000000000</f>
        <v>25.8249553009252</v>
      </c>
      <c r="U424" s="1">
        <v>2582495530092520</v>
      </c>
      <c r="V424">
        <v>163.9</v>
      </c>
      <c r="W424">
        <v>97.4</v>
      </c>
    </row>
    <row r="425" spans="1:23">
      <c r="A425">
        <v>2018</v>
      </c>
      <c r="B425">
        <v>53</v>
      </c>
      <c r="C425" t="s">
        <v>23</v>
      </c>
      <c r="D425" t="s">
        <v>74</v>
      </c>
      <c r="E425" t="s">
        <v>18</v>
      </c>
      <c r="F425" t="s">
        <v>35</v>
      </c>
      <c r="G425" t="s">
        <v>20</v>
      </c>
      <c r="H425" s="3">
        <v>25001.7</v>
      </c>
      <c r="I425" t="s">
        <v>21</v>
      </c>
      <c r="J425" t="s">
        <v>18</v>
      </c>
      <c r="K4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23.529512706191699</v>
      </c>
      <c r="L425" s="5">
        <f>TablaDatos[[#This Row],[IMC_raw]]/1000000000000000</f>
        <v>23.529512706191699</v>
      </c>
      <c r="M425" s="2">
        <v>2.35295127061917E+16</v>
      </c>
      <c r="N4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5" s="13">
        <f t="shared" si="6"/>
        <v>424</v>
      </c>
      <c r="P425" s="2" t="str">
        <f>IF(TablaDatos[[#This Row],[Diabetes]]=0,"No","Si")</f>
        <v>No</v>
      </c>
      <c r="Q425">
        <v>0</v>
      </c>
      <c r="R425">
        <f>TablaDatos[[#This Row],[Aux2]]/10000000000000</f>
        <v>2113.81873603442</v>
      </c>
      <c r="S425" s="1">
        <v>2.11381873603442E+16</v>
      </c>
      <c r="T425" s="7">
        <f>TablaDatos[[#This Row],[Aux3]]/100000000000000</f>
        <v>215.38787137906601</v>
      </c>
      <c r="U425" s="1">
        <v>2.15387871379066E+16</v>
      </c>
      <c r="V425">
        <v>141.9</v>
      </c>
      <c r="W425">
        <v>87.5</v>
      </c>
    </row>
    <row r="426" spans="1:23">
      <c r="A426">
        <v>2018</v>
      </c>
      <c r="B426">
        <v>56</v>
      </c>
      <c r="C426" t="s">
        <v>23</v>
      </c>
      <c r="D426" t="s">
        <v>29</v>
      </c>
      <c r="E426" t="s">
        <v>21</v>
      </c>
      <c r="F426" t="s">
        <v>19</v>
      </c>
      <c r="G426" t="s">
        <v>28</v>
      </c>
      <c r="H426" s="3">
        <v>19232.650000000001</v>
      </c>
      <c r="I426" t="s">
        <v>21</v>
      </c>
      <c r="J426" t="s">
        <v>18</v>
      </c>
      <c r="K4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23.525432704104499</v>
      </c>
      <c r="L426" s="5">
        <f>TablaDatos[[#This Row],[IMC_raw]]/1000000000000000</f>
        <v>23.525432704104499</v>
      </c>
      <c r="M426" s="2">
        <v>2.35254327041045E+16</v>
      </c>
      <c r="N4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6" s="13">
        <f t="shared" si="6"/>
        <v>425</v>
      </c>
      <c r="P426" s="2" t="str">
        <f>IF(TablaDatos[[#This Row],[Diabetes]]=0,"No","Si")</f>
        <v>No</v>
      </c>
      <c r="Q426">
        <v>0</v>
      </c>
      <c r="R426">
        <f>TablaDatos[[#This Row],[Aux2]]/10000000000000</f>
        <v>2163.6050507709801</v>
      </c>
      <c r="S426" s="1">
        <v>2.16360505077098E+16</v>
      </c>
      <c r="T426" s="7">
        <f>TablaDatos[[#This Row],[Aux3]]/100000000000000</f>
        <v>227.05772891762899</v>
      </c>
      <c r="U426" s="1">
        <v>2.27057728917629E+16</v>
      </c>
      <c r="V426">
        <v>142.19999999999999</v>
      </c>
      <c r="W426">
        <v>91.3</v>
      </c>
    </row>
    <row r="427" spans="1:23">
      <c r="A427">
        <v>2018</v>
      </c>
      <c r="B427">
        <v>51</v>
      </c>
      <c r="C427" t="s">
        <v>16</v>
      </c>
      <c r="D427" t="s">
        <v>29</v>
      </c>
      <c r="E427" t="s">
        <v>18</v>
      </c>
      <c r="F427" t="s">
        <v>40</v>
      </c>
      <c r="G427" t="s">
        <v>20</v>
      </c>
      <c r="H427" s="3">
        <v>18784.189999999999</v>
      </c>
      <c r="I427" t="s">
        <v>21</v>
      </c>
      <c r="J427" t="s">
        <v>21</v>
      </c>
      <c r="K4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23.5186790051605</v>
      </c>
      <c r="L427" s="6">
        <f>TablaDatos[[#This Row],[IMC_raw]]/1000000000000000</f>
        <v>2.3518679005160501</v>
      </c>
      <c r="M427" s="2">
        <v>2351867900516050</v>
      </c>
      <c r="N4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7" s="13">
        <f t="shared" si="6"/>
        <v>426</v>
      </c>
      <c r="P427" s="2" t="str">
        <f>IF(TablaDatos[[#This Row],[Diabetes]]=0,"No","Si")</f>
        <v>No</v>
      </c>
      <c r="Q427">
        <v>0</v>
      </c>
      <c r="R427">
        <f>TablaDatos[[#This Row],[Aux2]]/10000000000000</f>
        <v>2166.6829010041401</v>
      </c>
      <c r="S427" s="1">
        <v>2.16668290100414E+16</v>
      </c>
      <c r="T427" s="7">
        <f>TablaDatos[[#This Row],[Aux3]]/100000000000000</f>
        <v>207.313205885554</v>
      </c>
      <c r="U427" s="1">
        <v>2.07313205885554E+16</v>
      </c>
      <c r="V427">
        <v>144.1</v>
      </c>
      <c r="W427">
        <v>86.6</v>
      </c>
    </row>
    <row r="428" spans="1:23">
      <c r="A428">
        <v>2018</v>
      </c>
      <c r="B428">
        <v>52</v>
      </c>
      <c r="C428" t="s">
        <v>23</v>
      </c>
      <c r="D428" t="s">
        <v>34</v>
      </c>
      <c r="E428" t="s">
        <v>18</v>
      </c>
      <c r="F428" t="s">
        <v>35</v>
      </c>
      <c r="G428" t="s">
        <v>20</v>
      </c>
      <c r="H428" s="3">
        <v>12647.88</v>
      </c>
      <c r="I428" t="s">
        <v>19</v>
      </c>
      <c r="J428" t="s">
        <v>18</v>
      </c>
      <c r="K4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23.390794360027598</v>
      </c>
      <c r="L428" s="5">
        <f>TablaDatos[[#This Row],[IMC_raw]]/1000000000000000</f>
        <v>23.390794360027598</v>
      </c>
      <c r="M428" s="2">
        <v>2.33907943600276E+16</v>
      </c>
      <c r="N4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8" s="13">
        <f t="shared" si="6"/>
        <v>427</v>
      </c>
      <c r="P428" s="2" t="str">
        <f>IF(TablaDatos[[#This Row],[Diabetes]]=0,"No","Si")</f>
        <v>No</v>
      </c>
      <c r="Q428">
        <v>0</v>
      </c>
      <c r="R428">
        <f>TablaDatos[[#This Row],[Aux2]]/10000000000000</f>
        <v>1944.7996514152401</v>
      </c>
      <c r="S428" s="1">
        <v>1.94479965141524E+16</v>
      </c>
      <c r="T428" s="7">
        <f>TablaDatos[[#This Row],[Aux3]]/100000000000000</f>
        <v>221.062902341887</v>
      </c>
      <c r="U428" s="1">
        <v>2.21062902341887E+16</v>
      </c>
      <c r="V428">
        <v>141</v>
      </c>
      <c r="W428">
        <v>85.9</v>
      </c>
    </row>
    <row r="429" spans="1:23">
      <c r="A429">
        <v>2018</v>
      </c>
      <c r="B429">
        <v>72</v>
      </c>
      <c r="C429" t="s">
        <v>16</v>
      </c>
      <c r="D429" t="s">
        <v>73</v>
      </c>
      <c r="E429" t="s">
        <v>21</v>
      </c>
      <c r="F429" t="s">
        <v>19</v>
      </c>
      <c r="G429" t="s">
        <v>25</v>
      </c>
      <c r="H429" s="3">
        <v>16651.37</v>
      </c>
      <c r="I429" t="s">
        <v>19</v>
      </c>
      <c r="J429" t="s">
        <v>18</v>
      </c>
      <c r="K4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23.357573213231198</v>
      </c>
      <c r="L429" s="6">
        <f>TablaDatos[[#This Row],[IMC_raw]]/1000000000000000</f>
        <v>23.357573213231198</v>
      </c>
      <c r="M429" s="2">
        <v>2.33575732132312E+16</v>
      </c>
      <c r="N4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29" s="13">
        <f t="shared" si="6"/>
        <v>428</v>
      </c>
      <c r="P429" s="2" t="str">
        <f>IF(TablaDatos[[#This Row],[Diabetes]]=0,"No","Si")</f>
        <v>No</v>
      </c>
      <c r="Q429">
        <v>0</v>
      </c>
      <c r="R429">
        <f>TablaDatos[[#This Row],[Aux2]]/10000000000000</f>
        <v>2218.7800644707099</v>
      </c>
      <c r="S429" s="1">
        <v>2.21878006447071E+16</v>
      </c>
      <c r="T429" s="7">
        <f>TablaDatos[[#This Row],[Aux3]]/100000000000000</f>
        <v>202.523507897825</v>
      </c>
      <c r="U429" s="1">
        <v>2.02523507897825E+16</v>
      </c>
      <c r="V429">
        <v>161.4</v>
      </c>
      <c r="W429">
        <v>99.6</v>
      </c>
    </row>
    <row r="430" spans="1:23">
      <c r="A430">
        <v>2018</v>
      </c>
      <c r="B430">
        <v>66</v>
      </c>
      <c r="C430" t="s">
        <v>23</v>
      </c>
      <c r="D430" t="s">
        <v>73</v>
      </c>
      <c r="E430" t="s">
        <v>18</v>
      </c>
      <c r="F430" t="s">
        <v>19</v>
      </c>
      <c r="G430" t="s">
        <v>25</v>
      </c>
      <c r="H430" s="3">
        <v>15312.13</v>
      </c>
      <c r="I430" t="s">
        <v>19</v>
      </c>
      <c r="J430" t="s">
        <v>22</v>
      </c>
      <c r="K4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23.3191018019306</v>
      </c>
      <c r="L430" s="5">
        <f>TablaDatos[[#This Row],[IMC_raw]]/1000000000000000</f>
        <v>23.3191018019306</v>
      </c>
      <c r="M430" s="2">
        <v>2.33191018019306E+16</v>
      </c>
      <c r="N4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0" s="13">
        <f t="shared" si="6"/>
        <v>429</v>
      </c>
      <c r="P430" s="2" t="str">
        <f>IF(TablaDatos[[#This Row],[Diabetes]]=0,"No","Si")</f>
        <v>No</v>
      </c>
      <c r="Q430">
        <v>0</v>
      </c>
      <c r="R430">
        <f>TablaDatos[[#This Row],[Aux2]]/10000000000000</f>
        <v>216.428253417062</v>
      </c>
      <c r="S430" s="1">
        <v>2164282534170620</v>
      </c>
      <c r="T430" s="7">
        <f>TablaDatos[[#This Row],[Aux3]]/100000000000000</f>
        <v>22.807453517789199</v>
      </c>
      <c r="U430" s="1">
        <v>2280745351778920</v>
      </c>
      <c r="V430">
        <v>152.69999999999999</v>
      </c>
      <c r="W430">
        <v>87.8</v>
      </c>
    </row>
    <row r="431" spans="1:23">
      <c r="A431">
        <v>2018</v>
      </c>
      <c r="B431">
        <v>54</v>
      </c>
      <c r="C431" t="s">
        <v>23</v>
      </c>
      <c r="D431" t="s">
        <v>74</v>
      </c>
      <c r="E431" t="s">
        <v>18</v>
      </c>
      <c r="F431" t="s">
        <v>24</v>
      </c>
      <c r="G431" t="s">
        <v>20</v>
      </c>
      <c r="H431" s="3">
        <v>10813.86</v>
      </c>
      <c r="I431" t="s">
        <v>19</v>
      </c>
      <c r="J431" t="s">
        <v>22</v>
      </c>
      <c r="K4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23.107481777832099</v>
      </c>
      <c r="L431" s="6">
        <f>TablaDatos[[#This Row],[IMC_raw]]/100000000000000</f>
        <v>23.107481777832099</v>
      </c>
      <c r="M431" s="2">
        <v>2310748177783210</v>
      </c>
      <c r="N4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1" s="13">
        <f t="shared" si="6"/>
        <v>430</v>
      </c>
      <c r="P431" s="2" t="str">
        <f>IF(TablaDatos[[#This Row],[Diabetes]]=0,"No","Si")</f>
        <v>No</v>
      </c>
      <c r="Q431">
        <v>0</v>
      </c>
      <c r="R431">
        <f>TablaDatos[[#This Row],[Aux2]]/10000000000000</f>
        <v>1996.03350431689</v>
      </c>
      <c r="S431" s="1">
        <v>1.99603350431689E+16</v>
      </c>
      <c r="T431" s="7">
        <f>TablaDatos[[#This Row],[Aux3]]/100000000000000</f>
        <v>201.790250339056</v>
      </c>
      <c r="U431" s="1">
        <v>2.01790250339056E+16</v>
      </c>
      <c r="V431">
        <v>134.6</v>
      </c>
      <c r="W431">
        <v>85.9</v>
      </c>
    </row>
    <row r="432" spans="1:23">
      <c r="A432">
        <v>2018</v>
      </c>
      <c r="B432">
        <v>50</v>
      </c>
      <c r="C432" t="s">
        <v>16</v>
      </c>
      <c r="D432" t="s">
        <v>26</v>
      </c>
      <c r="E432" t="s">
        <v>18</v>
      </c>
      <c r="F432" t="s">
        <v>40</v>
      </c>
      <c r="G432" t="s">
        <v>20</v>
      </c>
      <c r="H432" s="3">
        <v>45097.32</v>
      </c>
      <c r="I432" t="s">
        <v>18</v>
      </c>
      <c r="J432" t="s">
        <v>18</v>
      </c>
      <c r="K4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23.071816096632698</v>
      </c>
      <c r="L432" s="5">
        <f>TablaDatos[[#This Row],[IMC_raw]]/1000000000000000</f>
        <v>23.071816096632698</v>
      </c>
      <c r="M432" s="2">
        <v>2.30718160966327E+16</v>
      </c>
      <c r="N4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2" s="13">
        <f t="shared" si="6"/>
        <v>431</v>
      </c>
      <c r="P432" s="2" t="str">
        <f>IF(TablaDatos[[#This Row],[Diabetes]]=0,"No","Si")</f>
        <v>No</v>
      </c>
      <c r="Q432">
        <v>0</v>
      </c>
      <c r="R432">
        <f>TablaDatos[[#This Row],[Aux2]]/10000000000000</f>
        <v>1628.3188548323701</v>
      </c>
      <c r="S432" s="1">
        <v>1.62831885483237E+16</v>
      </c>
      <c r="T432" s="7">
        <f>TablaDatos[[#This Row],[Aux3]]/100000000000000</f>
        <v>160.82051457706899</v>
      </c>
      <c r="U432" s="1">
        <v>1.60820514577069E+16</v>
      </c>
      <c r="V432">
        <v>136.9</v>
      </c>
      <c r="W432">
        <v>84</v>
      </c>
    </row>
    <row r="433" spans="1:23">
      <c r="A433">
        <v>2018</v>
      </c>
      <c r="B433">
        <v>60</v>
      </c>
      <c r="C433" t="s">
        <v>23</v>
      </c>
      <c r="D433" t="s">
        <v>26</v>
      </c>
      <c r="E433" t="s">
        <v>18</v>
      </c>
      <c r="F433" t="s">
        <v>40</v>
      </c>
      <c r="G433" t="s">
        <v>28</v>
      </c>
      <c r="H433" s="3">
        <v>32763.54</v>
      </c>
      <c r="I433" t="s">
        <v>19</v>
      </c>
      <c r="J433" t="s">
        <v>22</v>
      </c>
      <c r="K4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22.904021962999298</v>
      </c>
      <c r="L433" s="5">
        <f>TablaDatos[[#This Row],[IMC_raw]]/1000000000000000</f>
        <v>22.904021962999298</v>
      </c>
      <c r="M433" s="2">
        <v>2.29040219629993E+16</v>
      </c>
      <c r="N4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3" s="13">
        <f t="shared" si="6"/>
        <v>432</v>
      </c>
      <c r="P433" s="2" t="str">
        <f>IF(TablaDatos[[#This Row],[Diabetes]]=0,"No","Si")</f>
        <v>No</v>
      </c>
      <c r="Q433">
        <v>0</v>
      </c>
      <c r="R433">
        <f>TablaDatos[[#This Row],[Aux2]]/10000000000000</f>
        <v>1958.7507536237799</v>
      </c>
      <c r="S433" s="1">
        <v>1.95875075362378E+16</v>
      </c>
      <c r="T433" s="7">
        <f>TablaDatos[[#This Row],[Aux3]]/100000000000000</f>
        <v>185.785885710179</v>
      </c>
      <c r="U433" s="1">
        <v>1.85785885710179E+16</v>
      </c>
      <c r="V433">
        <v>156.19999999999999</v>
      </c>
      <c r="W433">
        <v>88.9</v>
      </c>
    </row>
    <row r="434" spans="1:23">
      <c r="A434">
        <v>2018</v>
      </c>
      <c r="B434">
        <v>72</v>
      </c>
      <c r="C434" t="s">
        <v>16</v>
      </c>
      <c r="D434" t="s">
        <v>73</v>
      </c>
      <c r="E434" t="s">
        <v>21</v>
      </c>
      <c r="F434" t="s">
        <v>19</v>
      </c>
      <c r="G434" t="s">
        <v>25</v>
      </c>
      <c r="H434" s="3">
        <v>30537.66</v>
      </c>
      <c r="I434" t="s">
        <v>19</v>
      </c>
      <c r="J434" t="s">
        <v>18</v>
      </c>
      <c r="K4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22.8231749454084</v>
      </c>
      <c r="L434" s="6">
        <f>TablaDatos[[#This Row],[IMC_raw]]/1000000000000000</f>
        <v>22.8231749454084</v>
      </c>
      <c r="M434" s="2">
        <v>2.28231749454084E+16</v>
      </c>
      <c r="N4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4" s="13">
        <f t="shared" si="6"/>
        <v>433</v>
      </c>
      <c r="P434" s="2" t="str">
        <f>IF(TablaDatos[[#This Row],[Diabetes]]=0,"No","Si")</f>
        <v>No</v>
      </c>
      <c r="Q434">
        <v>0</v>
      </c>
      <c r="R434">
        <f>TablaDatos[[#This Row],[Aux2]]/10000000000000</f>
        <v>192.46008020920601</v>
      </c>
      <c r="S434" s="1">
        <v>1924600802092060</v>
      </c>
      <c r="T434" s="7">
        <f>TablaDatos[[#This Row],[Aux3]]/100000000000000</f>
        <v>24.108536306111901</v>
      </c>
      <c r="U434" s="1">
        <v>2410853630611190</v>
      </c>
      <c r="V434">
        <v>168.6</v>
      </c>
      <c r="W434">
        <v>96</v>
      </c>
    </row>
    <row r="435" spans="1:23">
      <c r="A435">
        <v>2018</v>
      </c>
      <c r="B435">
        <v>52</v>
      </c>
      <c r="C435" t="s">
        <v>23</v>
      </c>
      <c r="D435" t="s">
        <v>38</v>
      </c>
      <c r="E435" t="s">
        <v>18</v>
      </c>
      <c r="F435" t="s">
        <v>24</v>
      </c>
      <c r="G435" t="s">
        <v>20</v>
      </c>
      <c r="H435" s="3">
        <v>20740.71</v>
      </c>
      <c r="I435" t="s">
        <v>21</v>
      </c>
      <c r="J435" t="s">
        <v>18</v>
      </c>
      <c r="K4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22.756799848617199</v>
      </c>
      <c r="L435" s="6">
        <f>TablaDatos[[#This Row],[IMC_raw]]/1000000000000000</f>
        <v>2.27567998486172</v>
      </c>
      <c r="M435" s="2">
        <v>2275679984861720</v>
      </c>
      <c r="N4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5" s="13">
        <f t="shared" si="6"/>
        <v>434</v>
      </c>
      <c r="P435" s="2" t="str">
        <f>IF(TablaDatos[[#This Row],[Diabetes]]=0,"No","Si")</f>
        <v>No</v>
      </c>
      <c r="Q435">
        <v>0</v>
      </c>
      <c r="R435">
        <f>TablaDatos[[#This Row],[Aux2]]/10000000000000</f>
        <v>2038.3493623423699</v>
      </c>
      <c r="S435" s="1">
        <v>2.03834936234237E+16</v>
      </c>
      <c r="T435" s="7">
        <f>TablaDatos[[#This Row],[Aux3]]/100000000000000</f>
        <v>26.5778353909594</v>
      </c>
      <c r="U435" s="1">
        <v>2657783539095940</v>
      </c>
      <c r="V435">
        <v>141.6</v>
      </c>
      <c r="W435">
        <v>83.6</v>
      </c>
    </row>
    <row r="436" spans="1:23">
      <c r="A436">
        <v>2018</v>
      </c>
      <c r="B436">
        <v>73</v>
      </c>
      <c r="C436" t="s">
        <v>23</v>
      </c>
      <c r="D436" t="s">
        <v>17</v>
      </c>
      <c r="E436" t="s">
        <v>18</v>
      </c>
      <c r="F436" t="s">
        <v>40</v>
      </c>
      <c r="G436" t="s">
        <v>25</v>
      </c>
      <c r="H436" s="3">
        <v>27398.74</v>
      </c>
      <c r="I436" t="s">
        <v>19</v>
      </c>
      <c r="J436" t="s">
        <v>22</v>
      </c>
      <c r="K4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22.7075279870771</v>
      </c>
      <c r="L436" s="6">
        <f>TablaDatos[[#This Row],[IMC_raw]]/1000000000000000</f>
        <v>2.2707527987077101</v>
      </c>
      <c r="M436" s="2">
        <v>2270752798707710</v>
      </c>
      <c r="N4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6" s="13">
        <f t="shared" si="6"/>
        <v>435</v>
      </c>
      <c r="P436" s="2" t="str">
        <f>IF(TablaDatos[[#This Row],[Diabetes]]=0,"No","Si")</f>
        <v>No</v>
      </c>
      <c r="Q436">
        <v>0</v>
      </c>
      <c r="R436">
        <f>TablaDatos[[#This Row],[Aux2]]/10000000000000</f>
        <v>18.944606125648601</v>
      </c>
      <c r="S436" s="1">
        <v>189446061256486</v>
      </c>
      <c r="T436" s="7">
        <f>TablaDatos[[#This Row],[Aux3]]/100000000000000</f>
        <v>188.975282358409</v>
      </c>
      <c r="U436" s="1">
        <v>1.88975282358409E+16</v>
      </c>
      <c r="V436">
        <v>153.19999999999999</v>
      </c>
      <c r="W436">
        <v>95.1</v>
      </c>
    </row>
    <row r="437" spans="1:23">
      <c r="A437">
        <v>2018</v>
      </c>
      <c r="B437">
        <v>65</v>
      </c>
      <c r="C437" t="s">
        <v>16</v>
      </c>
      <c r="D437" t="s">
        <v>29</v>
      </c>
      <c r="E437" t="s">
        <v>31</v>
      </c>
      <c r="F437" t="s">
        <v>19</v>
      </c>
      <c r="G437" t="s">
        <v>25</v>
      </c>
      <c r="H437" s="3">
        <v>15463.63</v>
      </c>
      <c r="I437" t="s">
        <v>21</v>
      </c>
      <c r="J437" t="s">
        <v>18</v>
      </c>
      <c r="K4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22.404210009389001</v>
      </c>
      <c r="L437" s="5">
        <f>TablaDatos[[#This Row],[IMC_raw]]/1000000000000000</f>
        <v>22.404210009389001</v>
      </c>
      <c r="M437" s="2">
        <v>2.2404210009389E+16</v>
      </c>
      <c r="N4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7" s="13">
        <f t="shared" si="6"/>
        <v>436</v>
      </c>
      <c r="P437" s="2" t="str">
        <f>IF(TablaDatos[[#This Row],[Diabetes]]=0,"No","Si")</f>
        <v>No</v>
      </c>
      <c r="Q437">
        <v>0</v>
      </c>
      <c r="R437">
        <f>TablaDatos[[#This Row],[Aux2]]/10000000000000</f>
        <v>2244.9780558718198</v>
      </c>
      <c r="S437" s="1">
        <v>2.24497805587182E+16</v>
      </c>
      <c r="T437" s="7">
        <f>TablaDatos[[#This Row],[Aux3]]/100000000000000</f>
        <v>25.386121523562</v>
      </c>
      <c r="U437" s="1">
        <v>2538612152356200</v>
      </c>
      <c r="V437">
        <v>155.5</v>
      </c>
      <c r="W437">
        <v>95</v>
      </c>
    </row>
    <row r="438" spans="1:23">
      <c r="A438">
        <v>2018</v>
      </c>
      <c r="B438">
        <v>56</v>
      </c>
      <c r="C438" t="s">
        <v>23</v>
      </c>
      <c r="D438" t="s">
        <v>73</v>
      </c>
      <c r="E438" t="s">
        <v>18</v>
      </c>
      <c r="F438" t="s">
        <v>24</v>
      </c>
      <c r="G438" t="s">
        <v>28</v>
      </c>
      <c r="H438" s="3">
        <v>32702.02</v>
      </c>
      <c r="I438" t="s">
        <v>21</v>
      </c>
      <c r="J438" t="s">
        <v>22</v>
      </c>
      <c r="K4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22.3713397450441</v>
      </c>
      <c r="L438" s="5">
        <f>TablaDatos[[#This Row],[IMC_raw]]/1000000000000000</f>
        <v>2.2371339745044101</v>
      </c>
      <c r="M438" s="2">
        <v>2237133974504410</v>
      </c>
      <c r="N4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8" s="13">
        <f t="shared" si="6"/>
        <v>437</v>
      </c>
      <c r="P438" s="2" t="str">
        <f>IF(TablaDatos[[#This Row],[Diabetes]]=0,"No","Si")</f>
        <v>No</v>
      </c>
      <c r="Q438">
        <v>0</v>
      </c>
      <c r="R438">
        <f>TablaDatos[[#This Row],[Aux2]]/10000000000000</f>
        <v>2250.2327070054798</v>
      </c>
      <c r="S438" s="1">
        <v>2.25023270700548E+16</v>
      </c>
      <c r="T438" s="7">
        <f>TablaDatos[[#This Row],[Aux3]]/100000000000000</f>
        <v>259.40848785813802</v>
      </c>
      <c r="U438" s="1">
        <v>2.59408487858138E+16</v>
      </c>
      <c r="V438">
        <v>150.9</v>
      </c>
      <c r="W438">
        <v>95.8</v>
      </c>
    </row>
    <row r="439" spans="1:23">
      <c r="A439">
        <v>2018</v>
      </c>
      <c r="B439">
        <v>58</v>
      </c>
      <c r="C439" t="s">
        <v>16</v>
      </c>
      <c r="D439" t="s">
        <v>30</v>
      </c>
      <c r="E439" t="s">
        <v>18</v>
      </c>
      <c r="F439" t="s">
        <v>19</v>
      </c>
      <c r="G439" t="s">
        <v>28</v>
      </c>
      <c r="H439" s="3">
        <v>27983.7</v>
      </c>
      <c r="I439" t="s">
        <v>19</v>
      </c>
      <c r="J439" t="s">
        <v>18</v>
      </c>
      <c r="K4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22.194738383835301</v>
      </c>
      <c r="L439" s="6">
        <f>TablaDatos[[#This Row],[IMC_raw]]/1000000000000000</f>
        <v>22.194738383835301</v>
      </c>
      <c r="M439" s="2">
        <v>2.21947383838353E+16</v>
      </c>
      <c r="N4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39" s="13">
        <f t="shared" si="6"/>
        <v>438</v>
      </c>
      <c r="P439" s="2" t="str">
        <f>IF(TablaDatos[[#This Row],[Diabetes]]=0,"No","Si")</f>
        <v>No</v>
      </c>
      <c r="Q439">
        <v>0</v>
      </c>
      <c r="R439">
        <f>TablaDatos[[#This Row],[Aux2]]/10000000000000</f>
        <v>175.59542320239601</v>
      </c>
      <c r="S439" s="1">
        <v>1755954232023960</v>
      </c>
      <c r="T439" s="7">
        <f>TablaDatos[[#This Row],[Aux3]]/100000000000000</f>
        <v>177.22653605433999</v>
      </c>
      <c r="U439" s="1">
        <v>1.7722653605434E+16</v>
      </c>
      <c r="V439">
        <v>145.30000000000001</v>
      </c>
      <c r="W439">
        <v>87.4</v>
      </c>
    </row>
    <row r="440" spans="1:23">
      <c r="A440">
        <v>2018</v>
      </c>
      <c r="B440">
        <v>55</v>
      </c>
      <c r="C440" t="s">
        <v>16</v>
      </c>
      <c r="D440" t="s">
        <v>30</v>
      </c>
      <c r="E440" t="s">
        <v>21</v>
      </c>
      <c r="F440" t="s">
        <v>19</v>
      </c>
      <c r="G440" t="s">
        <v>28</v>
      </c>
      <c r="H440" s="3">
        <v>15151.33</v>
      </c>
      <c r="I440" t="s">
        <v>21</v>
      </c>
      <c r="J440" t="s">
        <v>21</v>
      </c>
      <c r="K4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22.102727439902999</v>
      </c>
      <c r="L440" s="5">
        <f>TablaDatos[[#This Row],[IMC_raw]]/1000000000000000</f>
        <v>22.102727439902999</v>
      </c>
      <c r="M440" s="2">
        <v>2.2102727439903E+16</v>
      </c>
      <c r="N4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0" s="13">
        <f t="shared" si="6"/>
        <v>439</v>
      </c>
      <c r="P440" s="2" t="str">
        <f>IF(TablaDatos[[#This Row],[Diabetes]]=0,"No","Si")</f>
        <v>No</v>
      </c>
      <c r="Q440">
        <v>0</v>
      </c>
      <c r="R440">
        <f>TablaDatos[[#This Row],[Aux2]]/10000000000000</f>
        <v>2094.3451091949701</v>
      </c>
      <c r="S440" s="1">
        <v>2.09434510919497E+16</v>
      </c>
      <c r="T440" s="7">
        <f>TablaDatos[[#This Row],[Aux3]]/100000000000000</f>
        <v>234.05878659423499</v>
      </c>
      <c r="U440" s="1">
        <v>2.34058786594235E+16</v>
      </c>
      <c r="V440">
        <v>159.80000000000001</v>
      </c>
      <c r="W440">
        <v>98.2</v>
      </c>
    </row>
    <row r="441" spans="1:23">
      <c r="A441">
        <v>2018</v>
      </c>
      <c r="B441">
        <v>55</v>
      </c>
      <c r="C441" t="s">
        <v>23</v>
      </c>
      <c r="D441" t="s">
        <v>33</v>
      </c>
      <c r="E441" t="s">
        <v>18</v>
      </c>
      <c r="F441" t="s">
        <v>24</v>
      </c>
      <c r="G441" t="s">
        <v>28</v>
      </c>
      <c r="H441" s="3">
        <v>20755.57</v>
      </c>
      <c r="I441" t="s">
        <v>19</v>
      </c>
      <c r="J441" t="s">
        <v>22</v>
      </c>
      <c r="K4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21.881452635652199</v>
      </c>
      <c r="L441" s="5">
        <f>TablaDatos[[#This Row],[IMC_raw]]/1000000000000000</f>
        <v>21.881452635652199</v>
      </c>
      <c r="M441" s="2">
        <v>2.18814526356522E+16</v>
      </c>
      <c r="N4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1" s="13">
        <f t="shared" si="6"/>
        <v>440</v>
      </c>
      <c r="P441" s="2" t="str">
        <f>IF(TablaDatos[[#This Row],[Diabetes]]=0,"No","Si")</f>
        <v>No</v>
      </c>
      <c r="Q441">
        <v>0</v>
      </c>
      <c r="R441">
        <f>TablaDatos[[#This Row],[Aux2]]/10000000000000</f>
        <v>1869.4419406009899</v>
      </c>
      <c r="S441" s="1">
        <v>1.86944194060099E+16</v>
      </c>
      <c r="T441" s="7">
        <f>TablaDatos[[#This Row],[Aux3]]/100000000000000</f>
        <v>18.617077764203501</v>
      </c>
      <c r="U441" s="1">
        <v>1861707776420350</v>
      </c>
      <c r="V441">
        <v>148.6</v>
      </c>
      <c r="W441">
        <v>90.2</v>
      </c>
    </row>
    <row r="442" spans="1:23">
      <c r="A442">
        <v>2018</v>
      </c>
      <c r="B442">
        <v>63</v>
      </c>
      <c r="C442" t="s">
        <v>16</v>
      </c>
      <c r="D442" t="s">
        <v>73</v>
      </c>
      <c r="E442" t="s">
        <v>18</v>
      </c>
      <c r="F442" t="s">
        <v>24</v>
      </c>
      <c r="G442" t="s">
        <v>28</v>
      </c>
      <c r="H442" s="3">
        <v>15611.23</v>
      </c>
      <c r="I442" t="s">
        <v>19</v>
      </c>
      <c r="J442" t="s">
        <v>22</v>
      </c>
      <c r="K4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21.784248432562801</v>
      </c>
      <c r="L442" s="6">
        <f>TablaDatos[[#This Row],[IMC_raw]]/1000000000000000</f>
        <v>21.784248432562801</v>
      </c>
      <c r="M442" s="2">
        <v>2.17842484325628E+16</v>
      </c>
      <c r="N4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2" s="13">
        <f t="shared" si="6"/>
        <v>441</v>
      </c>
      <c r="P442" s="2" t="str">
        <f>IF(TablaDatos[[#This Row],[Diabetes]]=0,"No","Si")</f>
        <v>Si</v>
      </c>
      <c r="Q442">
        <v>1</v>
      </c>
      <c r="R442">
        <f>TablaDatos[[#This Row],[Aux2]]/10000000000000</f>
        <v>2087.8809974126002</v>
      </c>
      <c r="S442" s="1">
        <v>2.0878809974126E+16</v>
      </c>
      <c r="T442" s="7">
        <f>TablaDatos[[#This Row],[Aux3]]/100000000000000</f>
        <v>22.9682826551232</v>
      </c>
      <c r="U442" s="1">
        <v>2296828265512320</v>
      </c>
      <c r="V442">
        <v>150.80000000000001</v>
      </c>
      <c r="W442">
        <v>96.4</v>
      </c>
    </row>
    <row r="443" spans="1:23">
      <c r="A443">
        <v>2018</v>
      </c>
      <c r="B443">
        <v>50</v>
      </c>
      <c r="C443" t="s">
        <v>23</v>
      </c>
      <c r="D443" t="s">
        <v>17</v>
      </c>
      <c r="E443" t="s">
        <v>19</v>
      </c>
      <c r="F443" t="s">
        <v>19</v>
      </c>
      <c r="G443" t="s">
        <v>20</v>
      </c>
      <c r="H443" s="3">
        <v>30855.83</v>
      </c>
      <c r="I443" t="s">
        <v>19</v>
      </c>
      <c r="J443" t="s">
        <v>19</v>
      </c>
      <c r="K4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21.750385860608802</v>
      </c>
      <c r="L443" s="6">
        <f>TablaDatos[[#This Row],[IMC_raw]]/1000000000000000</f>
        <v>21.750385860608802</v>
      </c>
      <c r="M443" s="2">
        <v>2.17503858606088E+16</v>
      </c>
      <c r="N4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3" s="13">
        <f t="shared" si="6"/>
        <v>442</v>
      </c>
      <c r="P443" s="2" t="str">
        <f>IF(TablaDatos[[#This Row],[Diabetes]]=0,"No","Si")</f>
        <v>No</v>
      </c>
      <c r="Q443">
        <v>0</v>
      </c>
      <c r="R443">
        <f>TablaDatos[[#This Row],[Aux2]]/10000000000000</f>
        <v>2093.1830067369501</v>
      </c>
      <c r="S443" s="1">
        <v>2.09318300673695E+16</v>
      </c>
      <c r="T443" s="7">
        <f>TablaDatos[[#This Row],[Aux3]]/100000000000000</f>
        <v>242.61055385101699</v>
      </c>
      <c r="U443" s="1">
        <v>2.42610553851017E+16</v>
      </c>
      <c r="V443">
        <v>140.4</v>
      </c>
      <c r="W443">
        <v>88.4</v>
      </c>
    </row>
    <row r="444" spans="1:23">
      <c r="A444">
        <v>2018</v>
      </c>
      <c r="B444">
        <v>45</v>
      </c>
      <c r="C444" t="s">
        <v>16</v>
      </c>
      <c r="D444" t="s">
        <v>17</v>
      </c>
      <c r="E444" t="s">
        <v>18</v>
      </c>
      <c r="F444" t="s">
        <v>40</v>
      </c>
      <c r="G444" t="s">
        <v>20</v>
      </c>
      <c r="H444" s="3">
        <v>41709.46</v>
      </c>
      <c r="I444" t="s">
        <v>19</v>
      </c>
      <c r="J444" t="s">
        <v>19</v>
      </c>
      <c r="K4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21.689450418564199</v>
      </c>
      <c r="L444" s="5">
        <f>TablaDatos[[#This Row],[IMC_raw]]/1000000000000000</f>
        <v>21.689450418564199</v>
      </c>
      <c r="M444" s="2">
        <v>2.16894504185642E+16</v>
      </c>
      <c r="N4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4" s="13">
        <f t="shared" si="6"/>
        <v>443</v>
      </c>
      <c r="P444" s="2" t="str">
        <f>IF(TablaDatos[[#This Row],[Diabetes]]=0,"No","Si")</f>
        <v>No</v>
      </c>
      <c r="Q444">
        <v>0</v>
      </c>
      <c r="R444">
        <f>TablaDatos[[#This Row],[Aux2]]/10000000000000</f>
        <v>1710.6944381383801</v>
      </c>
      <c r="S444" s="1">
        <v>1.71069443813838E+16</v>
      </c>
      <c r="T444" s="7">
        <f>TablaDatos[[#This Row],[Aux3]]/100000000000000</f>
        <v>174.69656107313401</v>
      </c>
      <c r="U444" s="1">
        <v>1.74696561073134E+16</v>
      </c>
      <c r="V444">
        <v>141.19999999999999</v>
      </c>
      <c r="W444">
        <v>84.9</v>
      </c>
    </row>
    <row r="445" spans="1:23">
      <c r="A445">
        <v>2018</v>
      </c>
      <c r="B445">
        <v>55</v>
      </c>
      <c r="C445" t="s">
        <v>23</v>
      </c>
      <c r="D445" t="s">
        <v>17</v>
      </c>
      <c r="E445" t="s">
        <v>18</v>
      </c>
      <c r="F445" t="s">
        <v>24</v>
      </c>
      <c r="G445" t="s">
        <v>28</v>
      </c>
      <c r="H445" s="3">
        <v>25817.68</v>
      </c>
      <c r="I445" t="s">
        <v>19</v>
      </c>
      <c r="J445" t="s">
        <v>22</v>
      </c>
      <c r="K4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21.260410738613299</v>
      </c>
      <c r="L445" s="5">
        <f>TablaDatos[[#This Row],[IMC_raw]]/1000000000000000</f>
        <v>21.260410738613299</v>
      </c>
      <c r="M445" s="2">
        <v>2.12604107386133E+16</v>
      </c>
      <c r="N4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5" s="13">
        <f t="shared" si="6"/>
        <v>444</v>
      </c>
      <c r="P445" s="2" t="str">
        <f>IF(TablaDatos[[#This Row],[Diabetes]]=0,"No","Si")</f>
        <v>No</v>
      </c>
      <c r="Q445">
        <v>0</v>
      </c>
      <c r="R445">
        <f>TablaDatos[[#This Row],[Aux2]]/10000000000000</f>
        <v>179.685358187698</v>
      </c>
      <c r="S445" s="1">
        <v>1796853581876980</v>
      </c>
      <c r="T445" s="7">
        <f>TablaDatos[[#This Row],[Aux3]]/100000000000000</f>
        <v>184.349076405414</v>
      </c>
      <c r="U445" s="1">
        <v>1.84349076405414E+16</v>
      </c>
      <c r="V445">
        <v>142.30000000000001</v>
      </c>
      <c r="W445">
        <v>84.8</v>
      </c>
    </row>
    <row r="446" spans="1:23">
      <c r="A446">
        <v>2018</v>
      </c>
      <c r="B446">
        <v>67</v>
      </c>
      <c r="C446" t="s">
        <v>23</v>
      </c>
      <c r="D446" t="s">
        <v>73</v>
      </c>
      <c r="E446" t="s">
        <v>18</v>
      </c>
      <c r="F446" t="s">
        <v>19</v>
      </c>
      <c r="G446" t="s">
        <v>25</v>
      </c>
      <c r="H446" s="3">
        <v>22967.83</v>
      </c>
      <c r="I446" t="s">
        <v>21</v>
      </c>
      <c r="J446" t="s">
        <v>22</v>
      </c>
      <c r="K4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20.890096530658301</v>
      </c>
      <c r="L446" s="5">
        <f>TablaDatos[[#This Row],[IMC_raw]]/1000000000000000</f>
        <v>2.0890096530658302</v>
      </c>
      <c r="M446" s="2">
        <v>2089009653065830</v>
      </c>
      <c r="N4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6" s="13">
        <f t="shared" si="6"/>
        <v>445</v>
      </c>
      <c r="P446" s="2" t="str">
        <f>IF(TablaDatos[[#This Row],[Diabetes]]=0,"No","Si")</f>
        <v>No</v>
      </c>
      <c r="Q446">
        <v>0</v>
      </c>
      <c r="R446">
        <f>TablaDatos[[#This Row],[Aux2]]/10000000000000</f>
        <v>223.540016316926</v>
      </c>
      <c r="S446" s="1">
        <v>2235400163169260</v>
      </c>
      <c r="T446" s="7">
        <f>TablaDatos[[#This Row],[Aux3]]/100000000000000</f>
        <v>24.978058973568299</v>
      </c>
      <c r="U446" s="1">
        <v>2497805897356830</v>
      </c>
      <c r="V446">
        <v>146.9</v>
      </c>
      <c r="W446">
        <v>85.7</v>
      </c>
    </row>
    <row r="447" spans="1:23">
      <c r="A447">
        <v>2018</v>
      </c>
      <c r="B447">
        <v>41</v>
      </c>
      <c r="C447" t="s">
        <v>23</v>
      </c>
      <c r="D447" t="s">
        <v>72</v>
      </c>
      <c r="E447" t="s">
        <v>18</v>
      </c>
      <c r="F447" t="s">
        <v>40</v>
      </c>
      <c r="G447" t="s">
        <v>39</v>
      </c>
      <c r="H447" s="3">
        <v>22208.63</v>
      </c>
      <c r="I447" t="s">
        <v>19</v>
      </c>
      <c r="J447" t="s">
        <v>21</v>
      </c>
      <c r="K4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20.8015729966361</v>
      </c>
      <c r="L447" s="5">
        <f>TablaDatos[[#This Row],[IMC_raw]]/1000000000000000</f>
        <v>20.8015729966361</v>
      </c>
      <c r="M447" s="2">
        <v>2.08015729966361E+16</v>
      </c>
      <c r="N4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7" s="13">
        <f t="shared" si="6"/>
        <v>446</v>
      </c>
      <c r="P447" s="2" t="str">
        <f>IF(TablaDatos[[#This Row],[Diabetes]]=0,"No","Si")</f>
        <v>No</v>
      </c>
      <c r="Q447">
        <v>0</v>
      </c>
      <c r="R447">
        <f>TablaDatos[[#This Row],[Aux2]]/10000000000000</f>
        <v>1838.6816070161599</v>
      </c>
      <c r="S447" s="1">
        <v>1.83868160701616E+16</v>
      </c>
      <c r="T447" s="7">
        <f>TablaDatos[[#This Row],[Aux3]]/100000000000000</f>
        <v>21.526326182847701</v>
      </c>
      <c r="U447" s="1">
        <v>2152632618284770</v>
      </c>
      <c r="V447">
        <v>144.6</v>
      </c>
      <c r="W447">
        <v>86.3</v>
      </c>
    </row>
    <row r="448" spans="1:23">
      <c r="A448">
        <v>2018</v>
      </c>
      <c r="B448">
        <v>54</v>
      </c>
      <c r="C448" t="s">
        <v>23</v>
      </c>
      <c r="D448" t="s">
        <v>17</v>
      </c>
      <c r="E448" t="s">
        <v>18</v>
      </c>
      <c r="F448" t="s">
        <v>35</v>
      </c>
      <c r="G448" t="s">
        <v>20</v>
      </c>
      <c r="H448" s="3">
        <v>19799.330000000002</v>
      </c>
      <c r="I448" t="s">
        <v>19</v>
      </c>
      <c r="J448" t="s">
        <v>22</v>
      </c>
      <c r="K4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20.801163549034602</v>
      </c>
      <c r="L448" s="5">
        <f>TablaDatos[[#This Row],[IMC_raw]]/1000000000000000</f>
        <v>20.801163549034602</v>
      </c>
      <c r="M448" s="2">
        <v>2.08011635490346E+16</v>
      </c>
      <c r="N4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8" s="13">
        <f t="shared" si="6"/>
        <v>447</v>
      </c>
      <c r="P448" s="2" t="str">
        <f>IF(TablaDatos[[#This Row],[Diabetes]]=0,"No","Si")</f>
        <v>No</v>
      </c>
      <c r="Q448">
        <v>0</v>
      </c>
      <c r="R448">
        <f>TablaDatos[[#This Row],[Aux2]]/10000000000000</f>
        <v>1964.27689517472</v>
      </c>
      <c r="S448" s="1">
        <v>1.96427689517472E+16</v>
      </c>
      <c r="T448" s="7">
        <f>TablaDatos[[#This Row],[Aux3]]/100000000000000</f>
        <v>22.959319090436001</v>
      </c>
      <c r="U448" s="1">
        <v>2295931909043600</v>
      </c>
      <c r="V448">
        <v>134.80000000000001</v>
      </c>
      <c r="W448">
        <v>79.099999999999994</v>
      </c>
    </row>
    <row r="449" spans="1:23">
      <c r="A449">
        <v>2018</v>
      </c>
      <c r="B449">
        <v>54</v>
      </c>
      <c r="C449" t="s">
        <v>23</v>
      </c>
      <c r="D449" t="s">
        <v>73</v>
      </c>
      <c r="E449" t="s">
        <v>31</v>
      </c>
      <c r="F449" t="s">
        <v>19</v>
      </c>
      <c r="G449" t="s">
        <v>20</v>
      </c>
      <c r="H449" s="3">
        <v>14382.84</v>
      </c>
      <c r="I449" t="s">
        <v>21</v>
      </c>
      <c r="J449" t="s">
        <v>21</v>
      </c>
      <c r="K4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20.595422740520998</v>
      </c>
      <c r="L449" s="6">
        <f>TablaDatos[[#This Row],[IMC_raw]]/1000000000000000</f>
        <v>20.595422740520998</v>
      </c>
      <c r="M449" s="2">
        <v>2.0595422740521E+16</v>
      </c>
      <c r="N4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49" s="13">
        <f t="shared" si="6"/>
        <v>448</v>
      </c>
      <c r="P449" s="2" t="str">
        <f>IF(TablaDatos[[#This Row],[Diabetes]]=0,"No","Si")</f>
        <v>No</v>
      </c>
      <c r="Q449">
        <v>0</v>
      </c>
      <c r="R449">
        <f>TablaDatos[[#This Row],[Aux2]]/10000000000000</f>
        <v>2201.8216620533099</v>
      </c>
      <c r="S449" s="1">
        <v>2.20182166205331E+16</v>
      </c>
      <c r="T449" s="7">
        <f>TablaDatos[[#This Row],[Aux3]]/100000000000000</f>
        <v>25.409799884472701</v>
      </c>
      <c r="U449" s="1">
        <v>2540979988447270</v>
      </c>
      <c r="V449">
        <v>143.6</v>
      </c>
      <c r="W449">
        <v>90.9</v>
      </c>
    </row>
    <row r="450" spans="1:23">
      <c r="A450">
        <v>2018</v>
      </c>
      <c r="B450">
        <v>55</v>
      </c>
      <c r="C450" t="s">
        <v>23</v>
      </c>
      <c r="D450" t="s">
        <v>29</v>
      </c>
      <c r="E450" t="s">
        <v>18</v>
      </c>
      <c r="F450" t="s">
        <v>24</v>
      </c>
      <c r="G450" t="s">
        <v>28</v>
      </c>
      <c r="H450" s="3">
        <v>9874.99</v>
      </c>
      <c r="I450" t="s">
        <v>21</v>
      </c>
      <c r="J450" t="s">
        <v>18</v>
      </c>
      <c r="K4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20.504865282973999</v>
      </c>
      <c r="L450" s="6">
        <f>TablaDatos[[#This Row],[IMC_raw]]/1000000000000000</f>
        <v>20.504865282973999</v>
      </c>
      <c r="M450" s="2">
        <v>2.0504865282974E+16</v>
      </c>
      <c r="N4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0" s="13">
        <f t="shared" ref="O450:O513" si="7">O449+1</f>
        <v>449</v>
      </c>
      <c r="P450" s="2" t="str">
        <f>IF(TablaDatos[[#This Row],[Diabetes]]=0,"No","Si")</f>
        <v>No</v>
      </c>
      <c r="Q450">
        <v>0</v>
      </c>
      <c r="R450">
        <f>TablaDatos[[#This Row],[Aux2]]/10000000000000</f>
        <v>2221.6429456309702</v>
      </c>
      <c r="S450" s="1">
        <v>2.22164294563097E+16</v>
      </c>
      <c r="T450" s="7">
        <f>TablaDatos[[#This Row],[Aux3]]/100000000000000</f>
        <v>266.37118634834002</v>
      </c>
      <c r="U450" s="1">
        <v>2.6637118634834E+16</v>
      </c>
      <c r="V450">
        <v>152</v>
      </c>
      <c r="W450">
        <v>87.1</v>
      </c>
    </row>
    <row r="451" spans="1:23">
      <c r="A451">
        <v>2018</v>
      </c>
      <c r="B451">
        <v>57</v>
      </c>
      <c r="C451" t="s">
        <v>23</v>
      </c>
      <c r="D451" t="s">
        <v>33</v>
      </c>
      <c r="E451" t="s">
        <v>18</v>
      </c>
      <c r="F451" t="s">
        <v>19</v>
      </c>
      <c r="G451" t="s">
        <v>28</v>
      </c>
      <c r="H451" s="3">
        <v>33503.269999999997</v>
      </c>
      <c r="I451" t="s">
        <v>21</v>
      </c>
      <c r="J451" t="s">
        <v>22</v>
      </c>
      <c r="K4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19.787479041240999</v>
      </c>
      <c r="L451" s="5">
        <f>TablaDatos[[#This Row],[IMC_raw]]/1000000000000000</f>
        <v>19.787479041240999</v>
      </c>
      <c r="M451" s="2">
        <v>1.9787479041241E+16</v>
      </c>
      <c r="N4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1" s="13">
        <f t="shared" si="7"/>
        <v>450</v>
      </c>
      <c r="P451" s="2" t="str">
        <f>IF(TablaDatos[[#This Row],[Diabetes]]=0,"No","Si")</f>
        <v>No</v>
      </c>
      <c r="Q451">
        <v>0</v>
      </c>
      <c r="R451">
        <f>TablaDatos[[#This Row],[Aux2]]/10000000000000</f>
        <v>191.876679152625</v>
      </c>
      <c r="S451" s="1">
        <v>1918766791526250</v>
      </c>
      <c r="T451" s="7">
        <f>TablaDatos[[#This Row],[Aux3]]/100000000000000</f>
        <v>224.404595088197</v>
      </c>
      <c r="U451" s="1">
        <v>2.24404595088197E+16</v>
      </c>
      <c r="V451">
        <v>144.69999999999999</v>
      </c>
      <c r="W451">
        <v>82.2</v>
      </c>
    </row>
    <row r="452" spans="1:23">
      <c r="A452">
        <v>2018</v>
      </c>
      <c r="B452">
        <v>58</v>
      </c>
      <c r="C452" t="s">
        <v>23</v>
      </c>
      <c r="D452" t="s">
        <v>72</v>
      </c>
      <c r="E452" t="s">
        <v>18</v>
      </c>
      <c r="F452" t="s">
        <v>19</v>
      </c>
      <c r="G452" t="s">
        <v>28</v>
      </c>
      <c r="H452" s="3">
        <v>15072.71</v>
      </c>
      <c r="I452" t="s">
        <v>21</v>
      </c>
      <c r="J452" t="s">
        <v>18</v>
      </c>
      <c r="K4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19.722291234260901</v>
      </c>
      <c r="L452" s="6">
        <f>TablaDatos[[#This Row],[IMC_raw]]/1000000000000000</f>
        <v>0.197222912342609</v>
      </c>
      <c r="M452" s="2">
        <v>197222912342609</v>
      </c>
      <c r="N4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2" s="13">
        <f t="shared" si="7"/>
        <v>451</v>
      </c>
      <c r="P452" s="2" t="str">
        <f>IF(TablaDatos[[#This Row],[Diabetes]]=0,"No","Si")</f>
        <v>No</v>
      </c>
      <c r="Q452">
        <v>0</v>
      </c>
      <c r="R452">
        <f>TablaDatos[[#This Row],[Aux2]]/10000000000000</f>
        <v>1997.68033318177</v>
      </c>
      <c r="S452" s="1">
        <v>1.99768033318177E+16</v>
      </c>
      <c r="T452" s="7">
        <f>TablaDatos[[#This Row],[Aux3]]/100000000000000</f>
        <v>191.010126497492</v>
      </c>
      <c r="U452" s="1">
        <v>1.91010126497492E+16</v>
      </c>
      <c r="V452">
        <v>138.9</v>
      </c>
      <c r="W452">
        <v>86.7</v>
      </c>
    </row>
    <row r="453" spans="1:23">
      <c r="A453">
        <v>2018</v>
      </c>
      <c r="B453">
        <v>62</v>
      </c>
      <c r="C453" t="s">
        <v>16</v>
      </c>
      <c r="D453" t="s">
        <v>73</v>
      </c>
      <c r="E453" t="s">
        <v>18</v>
      </c>
      <c r="F453" t="s">
        <v>24</v>
      </c>
      <c r="G453" t="s">
        <v>28</v>
      </c>
      <c r="H453" s="3">
        <v>16972.02</v>
      </c>
      <c r="I453" t="s">
        <v>21</v>
      </c>
      <c r="J453" t="s">
        <v>18</v>
      </c>
      <c r="K4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19.681386375812501</v>
      </c>
      <c r="L453" s="5">
        <f>TablaDatos[[#This Row],[IMC_raw]]/1000000000000000</f>
        <v>19.681386375812501</v>
      </c>
      <c r="M453" s="2">
        <v>1.96813863758125E+16</v>
      </c>
      <c r="N4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3" s="13">
        <f t="shared" si="7"/>
        <v>452</v>
      </c>
      <c r="P453" s="2" t="str">
        <f>IF(TablaDatos[[#This Row],[Diabetes]]=0,"No","Si")</f>
        <v>No</v>
      </c>
      <c r="Q453">
        <v>0</v>
      </c>
      <c r="R453">
        <f>TablaDatos[[#This Row],[Aux2]]/10000000000000</f>
        <v>2273.9791646762401</v>
      </c>
      <c r="S453" s="1">
        <v>2.27397916467624E+16</v>
      </c>
      <c r="T453" s="7">
        <f>TablaDatos[[#This Row],[Aux3]]/100000000000000</f>
        <v>247.29131337288999</v>
      </c>
      <c r="U453" s="1">
        <v>2.4729131337289E+16</v>
      </c>
      <c r="V453">
        <v>141</v>
      </c>
      <c r="W453">
        <v>90.7</v>
      </c>
    </row>
    <row r="454" spans="1:23">
      <c r="A454">
        <v>2018</v>
      </c>
      <c r="B454">
        <v>50</v>
      </c>
      <c r="C454" t="s">
        <v>16</v>
      </c>
      <c r="D454" t="s">
        <v>32</v>
      </c>
      <c r="E454" t="s">
        <v>18</v>
      </c>
      <c r="F454" t="s">
        <v>35</v>
      </c>
      <c r="G454" t="s">
        <v>20</v>
      </c>
      <c r="H454" s="3">
        <v>31711.68</v>
      </c>
      <c r="I454" t="s">
        <v>19</v>
      </c>
      <c r="J454" t="s">
        <v>18</v>
      </c>
      <c r="K4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19.451152051310501</v>
      </c>
      <c r="L454" s="5">
        <f>TablaDatos[[#This Row],[IMC_raw]]/1000000000000000</f>
        <v>1.9451152051310501</v>
      </c>
      <c r="M454" s="2">
        <v>1945115205131050</v>
      </c>
      <c r="N4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4" s="13">
        <f t="shared" si="7"/>
        <v>453</v>
      </c>
      <c r="P454" s="2" t="str">
        <f>IF(TablaDatos[[#This Row],[Diabetes]]=0,"No","Si")</f>
        <v>No</v>
      </c>
      <c r="Q454">
        <v>0</v>
      </c>
      <c r="R454">
        <f>TablaDatos[[#This Row],[Aux2]]/10000000000000</f>
        <v>195.62676772594401</v>
      </c>
      <c r="S454" s="1">
        <v>1956267677259440</v>
      </c>
      <c r="T454" s="7">
        <f>TablaDatos[[#This Row],[Aux3]]/100000000000000</f>
        <v>20.7155344560868</v>
      </c>
      <c r="U454" s="1">
        <v>2071553445608680</v>
      </c>
      <c r="V454">
        <v>134.9</v>
      </c>
      <c r="W454">
        <v>84</v>
      </c>
    </row>
    <row r="455" spans="1:23">
      <c r="A455">
        <v>2018</v>
      </c>
      <c r="B455">
        <v>56</v>
      </c>
      <c r="C455" t="s">
        <v>23</v>
      </c>
      <c r="D455" t="s">
        <v>17</v>
      </c>
      <c r="E455" t="s">
        <v>18</v>
      </c>
      <c r="F455" t="s">
        <v>19</v>
      </c>
      <c r="G455" t="s">
        <v>28</v>
      </c>
      <c r="H455" s="3">
        <v>21856.51</v>
      </c>
      <c r="I455" t="s">
        <v>21</v>
      </c>
      <c r="J455" t="s">
        <v>18</v>
      </c>
      <c r="K4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18.982544144945301</v>
      </c>
      <c r="L455" s="6">
        <f>TablaDatos[[#This Row],[IMC_raw]]/1000000000000000</f>
        <v>18.982544144945301</v>
      </c>
      <c r="M455" s="2">
        <v>1.89825441449453E+16</v>
      </c>
      <c r="N4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5" s="13">
        <f t="shared" si="7"/>
        <v>454</v>
      </c>
      <c r="P455" s="2" t="str">
        <f>IF(TablaDatos[[#This Row],[Diabetes]]=0,"No","Si")</f>
        <v>No</v>
      </c>
      <c r="Q455">
        <v>0</v>
      </c>
      <c r="R455">
        <f>TablaDatos[[#This Row],[Aux2]]/10000000000000</f>
        <v>2100.517339383</v>
      </c>
      <c r="S455" s="1">
        <v>2.100517339383E+16</v>
      </c>
      <c r="T455" s="7">
        <f>TablaDatos[[#This Row],[Aux3]]/100000000000000</f>
        <v>18.372026926459299</v>
      </c>
      <c r="U455" s="1">
        <v>1837202692645930</v>
      </c>
      <c r="V455">
        <v>151.69999999999999</v>
      </c>
      <c r="W455">
        <v>81.2</v>
      </c>
    </row>
    <row r="456" spans="1:23">
      <c r="A456">
        <v>2019</v>
      </c>
      <c r="B456">
        <v>41</v>
      </c>
      <c r="C456" t="s">
        <v>23</v>
      </c>
      <c r="D456" t="s">
        <v>72</v>
      </c>
      <c r="E456" t="s">
        <v>18</v>
      </c>
      <c r="F456" t="s">
        <v>40</v>
      </c>
      <c r="G456" t="s">
        <v>39</v>
      </c>
      <c r="H456" s="3">
        <v>21120.53</v>
      </c>
      <c r="I456" t="s">
        <v>19</v>
      </c>
      <c r="J456" t="s">
        <v>21</v>
      </c>
      <c r="K4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24.839980929714098</v>
      </c>
      <c r="L456" s="5">
        <f>TablaDatos[[#This Row],[IMC_raw]]/1000000000000000</f>
        <v>24.839980929714098</v>
      </c>
      <c r="M456" s="2">
        <v>2.48399809297141E+16</v>
      </c>
      <c r="N4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6" s="13">
        <f t="shared" si="7"/>
        <v>455</v>
      </c>
      <c r="P456" s="2" t="str">
        <f>IF(TablaDatos[[#This Row],[Diabetes]]=0,"No","Si")</f>
        <v>No</v>
      </c>
      <c r="Q456">
        <v>0</v>
      </c>
      <c r="R456">
        <f>TablaDatos[[#This Row],[Aux2]]/10000000000000</f>
        <v>1957.3114180334201</v>
      </c>
      <c r="S456" s="1">
        <v>1.95731141803342E+16</v>
      </c>
      <c r="T456" s="7">
        <f>TablaDatos[[#This Row],[Aux3]]/100000000000000</f>
        <v>19.933638752905399</v>
      </c>
      <c r="U456" s="1">
        <v>1993363875290540</v>
      </c>
      <c r="V456">
        <v>128.80000000000001</v>
      </c>
      <c r="W456">
        <v>89.4</v>
      </c>
    </row>
    <row r="457" spans="1:23">
      <c r="A457">
        <v>2019</v>
      </c>
      <c r="B457">
        <v>60</v>
      </c>
      <c r="C457" t="s">
        <v>23</v>
      </c>
      <c r="D457" t="s">
        <v>17</v>
      </c>
      <c r="E457" t="s">
        <v>18</v>
      </c>
      <c r="F457" t="s">
        <v>35</v>
      </c>
      <c r="G457" t="s">
        <v>28</v>
      </c>
      <c r="H457" s="3">
        <v>22994.98</v>
      </c>
      <c r="I457" t="s">
        <v>19</v>
      </c>
      <c r="J457" t="s">
        <v>22</v>
      </c>
      <c r="K4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24.835668077667599</v>
      </c>
      <c r="L457" s="6">
        <f>TablaDatos[[#This Row],[IMC_raw]]/1000000000000000</f>
        <v>24.835668077667599</v>
      </c>
      <c r="M457" s="2">
        <v>2.48356680776676E+16</v>
      </c>
      <c r="N4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7" s="13">
        <f t="shared" si="7"/>
        <v>456</v>
      </c>
      <c r="P457" s="2" t="str">
        <f>IF(TablaDatos[[#This Row],[Diabetes]]=0,"No","Si")</f>
        <v>No</v>
      </c>
      <c r="Q457">
        <v>0</v>
      </c>
      <c r="R457">
        <f>TablaDatos[[#This Row],[Aux2]]/10000000000000</f>
        <v>1873.3031879912301</v>
      </c>
      <c r="S457" s="1">
        <v>1.87330318799123E+16</v>
      </c>
      <c r="T457" s="7">
        <f>TablaDatos[[#This Row],[Aux3]]/100000000000000</f>
        <v>224.866458627974</v>
      </c>
      <c r="U457" s="1">
        <v>2.24866458627974E+16</v>
      </c>
      <c r="V457">
        <v>156.9</v>
      </c>
      <c r="W457">
        <v>94</v>
      </c>
    </row>
    <row r="458" spans="1:23">
      <c r="A458">
        <v>2019</v>
      </c>
      <c r="B458">
        <v>59</v>
      </c>
      <c r="C458" t="s">
        <v>23</v>
      </c>
      <c r="D458" t="s">
        <v>30</v>
      </c>
      <c r="E458" t="s">
        <v>31</v>
      </c>
      <c r="F458" t="s">
        <v>24</v>
      </c>
      <c r="G458" t="s">
        <v>28</v>
      </c>
      <c r="H458" s="3">
        <v>14913.96</v>
      </c>
      <c r="I458" t="s">
        <v>21</v>
      </c>
      <c r="J458" t="s">
        <v>18</v>
      </c>
      <c r="K4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24.759201819551098</v>
      </c>
      <c r="L458" s="6">
        <f>TablaDatos[[#This Row],[IMC_raw]]/1000000000000000</f>
        <v>0.24759201819551099</v>
      </c>
      <c r="M458" s="2">
        <v>247592018195511</v>
      </c>
      <c r="N4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8" s="13">
        <f t="shared" si="7"/>
        <v>457</v>
      </c>
      <c r="P458" s="2" t="str">
        <f>IF(TablaDatos[[#This Row],[Diabetes]]=0,"No","Si")</f>
        <v>Si</v>
      </c>
      <c r="Q458">
        <v>1</v>
      </c>
      <c r="R458">
        <f>TablaDatos[[#This Row],[Aux2]]/10000000000000</f>
        <v>2167.6548970075301</v>
      </c>
      <c r="S458" s="1">
        <v>2.16765489700753E+16</v>
      </c>
      <c r="T458" s="7">
        <f>TablaDatos[[#This Row],[Aux3]]/100000000000000</f>
        <v>26.430111012476999</v>
      </c>
      <c r="U458" s="1">
        <v>2643011101247700</v>
      </c>
      <c r="V458">
        <v>156.80000000000001</v>
      </c>
      <c r="W458">
        <v>98.7</v>
      </c>
    </row>
    <row r="459" spans="1:23">
      <c r="A459">
        <v>2019</v>
      </c>
      <c r="B459">
        <v>56</v>
      </c>
      <c r="C459" t="s">
        <v>23</v>
      </c>
      <c r="D459" t="s">
        <v>71</v>
      </c>
      <c r="E459" t="s">
        <v>19</v>
      </c>
      <c r="F459" t="s">
        <v>19</v>
      </c>
      <c r="G459" t="s">
        <v>28</v>
      </c>
      <c r="H459" s="3">
        <v>13209.4</v>
      </c>
      <c r="I459" t="s">
        <v>19</v>
      </c>
      <c r="J459" t="s">
        <v>22</v>
      </c>
      <c r="K4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24.750013213702601</v>
      </c>
      <c r="L459" s="5">
        <f>TablaDatos[[#This Row],[IMC_raw]]/1000000000000000</f>
        <v>24.750013213702601</v>
      </c>
      <c r="M459" s="2">
        <v>2.47500132137026E+16</v>
      </c>
      <c r="N4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59" s="13">
        <f t="shared" si="7"/>
        <v>458</v>
      </c>
      <c r="P459" s="2" t="str">
        <f>IF(TablaDatos[[#This Row],[Diabetes]]=0,"No","Si")</f>
        <v>No</v>
      </c>
      <c r="Q459">
        <v>0</v>
      </c>
      <c r="R459">
        <f>TablaDatos[[#This Row],[Aux2]]/10000000000000</f>
        <v>2016.4953381078899</v>
      </c>
      <c r="S459" s="1">
        <v>2.01649533810789E+16</v>
      </c>
      <c r="T459" s="7">
        <f>TablaDatos[[#This Row],[Aux3]]/100000000000000</f>
        <v>17.302500227633399</v>
      </c>
      <c r="U459" s="1">
        <v>1730250022763340</v>
      </c>
      <c r="V459">
        <v>147.69999999999999</v>
      </c>
      <c r="W459">
        <v>85.6</v>
      </c>
    </row>
    <row r="460" spans="1:23">
      <c r="A460">
        <v>2019</v>
      </c>
      <c r="B460">
        <v>58</v>
      </c>
      <c r="C460" t="s">
        <v>23</v>
      </c>
      <c r="D460" t="s">
        <v>42</v>
      </c>
      <c r="E460" t="s">
        <v>18</v>
      </c>
      <c r="F460" t="s">
        <v>19</v>
      </c>
      <c r="G460" t="s">
        <v>28</v>
      </c>
      <c r="H460" s="3">
        <v>22528.09</v>
      </c>
      <c r="I460" t="s">
        <v>19</v>
      </c>
      <c r="J460" t="s">
        <v>18</v>
      </c>
      <c r="K4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24.711780063712499</v>
      </c>
      <c r="L460" s="5">
        <f>TablaDatos[[#This Row],[IMC_raw]]/1000000000000000</f>
        <v>24.711780063712499</v>
      </c>
      <c r="M460" s="2">
        <v>2.47117800637125E+16</v>
      </c>
      <c r="N4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0" s="13">
        <f t="shared" si="7"/>
        <v>459</v>
      </c>
      <c r="P460" s="2" t="str">
        <f>IF(TablaDatos[[#This Row],[Diabetes]]=0,"No","Si")</f>
        <v>No</v>
      </c>
      <c r="Q460">
        <v>0</v>
      </c>
      <c r="R460">
        <f>TablaDatos[[#This Row],[Aux2]]/10000000000000</f>
        <v>2075.09405601448</v>
      </c>
      <c r="S460" s="1">
        <v>2.07509405601448E+16</v>
      </c>
      <c r="T460" s="7">
        <f>TablaDatos[[#This Row],[Aux3]]/100000000000000</f>
        <v>22.869375322906102</v>
      </c>
      <c r="U460" s="1">
        <v>2286937532290610</v>
      </c>
      <c r="V460">
        <v>151</v>
      </c>
      <c r="W460">
        <v>94.3</v>
      </c>
    </row>
    <row r="461" spans="1:23">
      <c r="A461">
        <v>2019</v>
      </c>
      <c r="B461">
        <v>55</v>
      </c>
      <c r="C461" t="s">
        <v>16</v>
      </c>
      <c r="D461" t="s">
        <v>74</v>
      </c>
      <c r="E461" t="s">
        <v>31</v>
      </c>
      <c r="F461" t="s">
        <v>19</v>
      </c>
      <c r="G461" t="s">
        <v>28</v>
      </c>
      <c r="H461" s="3">
        <v>18744.34</v>
      </c>
      <c r="I461" t="s">
        <v>21</v>
      </c>
      <c r="J461" t="s">
        <v>21</v>
      </c>
      <c r="K4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24.661730102455</v>
      </c>
      <c r="L461" s="6">
        <f>TablaDatos[[#This Row],[IMC_raw]]/1000000000000000</f>
        <v>2.4661730102455</v>
      </c>
      <c r="M461" s="2">
        <v>2466173010245500</v>
      </c>
      <c r="N4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1" s="13">
        <f t="shared" si="7"/>
        <v>460</v>
      </c>
      <c r="P461" s="2" t="str">
        <f>IF(TablaDatos[[#This Row],[Diabetes]]=0,"No","Si")</f>
        <v>No</v>
      </c>
      <c r="Q461">
        <v>0</v>
      </c>
      <c r="R461">
        <f>TablaDatos[[#This Row],[Aux2]]/10000000000000</f>
        <v>227.823187267544</v>
      </c>
      <c r="S461" s="1">
        <v>2278231872675440</v>
      </c>
      <c r="T461" s="7">
        <f>TablaDatos[[#This Row],[Aux3]]/100000000000000</f>
        <v>226.45897868297899</v>
      </c>
      <c r="U461" s="1">
        <v>2.26458978682979E+16</v>
      </c>
      <c r="V461">
        <v>167.3</v>
      </c>
      <c r="W461">
        <v>101.4</v>
      </c>
    </row>
    <row r="462" spans="1:23">
      <c r="A462">
        <v>2019</v>
      </c>
      <c r="B462">
        <v>62</v>
      </c>
      <c r="C462" t="s">
        <v>23</v>
      </c>
      <c r="D462" t="s">
        <v>17</v>
      </c>
      <c r="E462" t="s">
        <v>19</v>
      </c>
      <c r="F462" t="s">
        <v>19</v>
      </c>
      <c r="G462" t="s">
        <v>28</v>
      </c>
      <c r="H462" s="3">
        <v>26237.87</v>
      </c>
      <c r="I462" t="s">
        <v>21</v>
      </c>
      <c r="J462" t="s">
        <v>18</v>
      </c>
      <c r="K4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24.654598845656601</v>
      </c>
      <c r="L462" s="6">
        <f>TablaDatos[[#This Row],[IMC_raw]]/1000000000000000</f>
        <v>24.654598845656601</v>
      </c>
      <c r="M462" s="2">
        <v>2.46545988456566E+16</v>
      </c>
      <c r="N4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2" s="13">
        <f t="shared" si="7"/>
        <v>461</v>
      </c>
      <c r="P462" s="2" t="str">
        <f>IF(TablaDatos[[#This Row],[Diabetes]]=0,"No","Si")</f>
        <v>No</v>
      </c>
      <c r="Q462">
        <v>0</v>
      </c>
      <c r="R462">
        <f>TablaDatos[[#This Row],[Aux2]]/10000000000000</f>
        <v>170.02489757425701</v>
      </c>
      <c r="S462" s="1">
        <v>1700248975742570</v>
      </c>
      <c r="T462" s="7">
        <f>TablaDatos[[#This Row],[Aux3]]/100000000000000</f>
        <v>239.39650086290601</v>
      </c>
      <c r="U462" s="1">
        <v>2.39396500862906E+16</v>
      </c>
      <c r="V462">
        <v>155.69999999999999</v>
      </c>
      <c r="W462">
        <v>96.7</v>
      </c>
    </row>
    <row r="463" spans="1:23">
      <c r="A463">
        <v>2019</v>
      </c>
      <c r="B463">
        <v>56</v>
      </c>
      <c r="C463" t="s">
        <v>16</v>
      </c>
      <c r="D463" t="s">
        <v>29</v>
      </c>
      <c r="E463" t="s">
        <v>18</v>
      </c>
      <c r="F463" t="s">
        <v>24</v>
      </c>
      <c r="G463" t="s">
        <v>28</v>
      </c>
      <c r="H463" s="3">
        <v>17976.07</v>
      </c>
      <c r="I463" t="s">
        <v>19</v>
      </c>
      <c r="J463" t="s">
        <v>18</v>
      </c>
      <c r="K4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24.629947632288602</v>
      </c>
      <c r="L463" s="5">
        <f>TablaDatos[[#This Row],[IMC_raw]]/1000000000000000</f>
        <v>24.629947632288602</v>
      </c>
      <c r="M463" s="2">
        <v>2.46299476322886E+16</v>
      </c>
      <c r="N4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3" s="13">
        <f t="shared" si="7"/>
        <v>462</v>
      </c>
      <c r="P463" s="2" t="str">
        <f>IF(TablaDatos[[#This Row],[Diabetes]]=0,"No","Si")</f>
        <v>No</v>
      </c>
      <c r="Q463">
        <v>0</v>
      </c>
      <c r="R463">
        <f>TablaDatos[[#This Row],[Aux2]]/10000000000000</f>
        <v>1824.5789970989199</v>
      </c>
      <c r="S463" s="1">
        <v>1.82457899709892E+16</v>
      </c>
      <c r="T463" s="7">
        <f>TablaDatos[[#This Row],[Aux3]]/100000000000000</f>
        <v>210.034757569308</v>
      </c>
      <c r="U463" s="1">
        <v>2.10034757569308E+16</v>
      </c>
      <c r="V463">
        <v>156.30000000000001</v>
      </c>
      <c r="W463">
        <v>91.6</v>
      </c>
    </row>
    <row r="464" spans="1:23">
      <c r="A464">
        <v>2019</v>
      </c>
      <c r="B464">
        <v>67</v>
      </c>
      <c r="C464" t="s">
        <v>23</v>
      </c>
      <c r="D464" t="s">
        <v>72</v>
      </c>
      <c r="E464" t="s">
        <v>18</v>
      </c>
      <c r="F464" t="s">
        <v>24</v>
      </c>
      <c r="G464" t="s">
        <v>25</v>
      </c>
      <c r="H464" s="3">
        <v>15668.39</v>
      </c>
      <c r="I464" t="s">
        <v>21</v>
      </c>
      <c r="J464" t="s">
        <v>22</v>
      </c>
      <c r="K4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24.456050851461999</v>
      </c>
      <c r="L464" s="6">
        <f>TablaDatos[[#This Row],[IMC_raw]]/1000000000000000</f>
        <v>24.456050851461999</v>
      </c>
      <c r="M464" s="2">
        <v>2.4456050851462E+16</v>
      </c>
      <c r="N4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4" s="13">
        <f t="shared" si="7"/>
        <v>463</v>
      </c>
      <c r="P464" s="2" t="str">
        <f>IF(TablaDatos[[#This Row],[Diabetes]]=0,"No","Si")</f>
        <v>No</v>
      </c>
      <c r="Q464">
        <v>0</v>
      </c>
      <c r="R464">
        <f>TablaDatos[[#This Row],[Aux2]]/10000000000000</f>
        <v>1825.3532475689699</v>
      </c>
      <c r="S464" s="1">
        <v>1.82535324756897E+16</v>
      </c>
      <c r="T464" s="7">
        <f>TablaDatos[[#This Row],[Aux3]]/100000000000000</f>
        <v>200.36814763788701</v>
      </c>
      <c r="U464" s="1">
        <v>2.00368147637887E+16</v>
      </c>
      <c r="V464">
        <v>149</v>
      </c>
      <c r="W464">
        <v>92.1</v>
      </c>
    </row>
    <row r="465" spans="1:23">
      <c r="A465">
        <v>2019</v>
      </c>
      <c r="B465">
        <v>49</v>
      </c>
      <c r="C465" t="s">
        <v>23</v>
      </c>
      <c r="D465" t="s">
        <v>36</v>
      </c>
      <c r="E465" t="s">
        <v>18</v>
      </c>
      <c r="F465" t="s">
        <v>19</v>
      </c>
      <c r="G465" t="s">
        <v>20</v>
      </c>
      <c r="H465" s="3">
        <v>17400.509999999998</v>
      </c>
      <c r="I465" t="s">
        <v>21</v>
      </c>
      <c r="J465" t="s">
        <v>19</v>
      </c>
      <c r="K4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24.423373694374799</v>
      </c>
      <c r="L465" s="5">
        <f>TablaDatos[[#This Row],[IMC_raw]]/1000000000000000</f>
        <v>2.4423373694374799</v>
      </c>
      <c r="M465" s="2">
        <v>2442337369437480</v>
      </c>
      <c r="N4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5" s="13">
        <f t="shared" si="7"/>
        <v>464</v>
      </c>
      <c r="P465" s="2" t="str">
        <f>IF(TablaDatos[[#This Row],[Diabetes]]=0,"No","Si")</f>
        <v>No</v>
      </c>
      <c r="Q465">
        <v>0</v>
      </c>
      <c r="R465">
        <f>TablaDatos[[#This Row],[Aux2]]/10000000000000</f>
        <v>1995.2667937001299</v>
      </c>
      <c r="S465" s="1">
        <v>1.99526679370013E+16</v>
      </c>
      <c r="T465" s="7">
        <f>TablaDatos[[#This Row],[Aux3]]/100000000000000</f>
        <v>198.21162427115999</v>
      </c>
      <c r="U465" s="1">
        <v>1.9821162427116E+16</v>
      </c>
      <c r="V465">
        <v>142.1</v>
      </c>
      <c r="W465">
        <v>88.3</v>
      </c>
    </row>
    <row r="466" spans="1:23">
      <c r="A466">
        <v>2019</v>
      </c>
      <c r="B466">
        <v>56</v>
      </c>
      <c r="C466" t="s">
        <v>23</v>
      </c>
      <c r="D466" t="s">
        <v>42</v>
      </c>
      <c r="E466" t="s">
        <v>18</v>
      </c>
      <c r="F466" t="s">
        <v>24</v>
      </c>
      <c r="G466" t="s">
        <v>28</v>
      </c>
      <c r="H466" s="3">
        <v>17354.48</v>
      </c>
      <c r="I466" t="s">
        <v>21</v>
      </c>
      <c r="J466" t="s">
        <v>22</v>
      </c>
      <c r="K4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24.398265963313001</v>
      </c>
      <c r="L466" s="6">
        <f>TablaDatos[[#This Row],[IMC_raw]]/1000000000000000</f>
        <v>2.4398265963312999</v>
      </c>
      <c r="M466" s="2">
        <v>2439826596331300</v>
      </c>
      <c r="N4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6" s="13">
        <f t="shared" si="7"/>
        <v>465</v>
      </c>
      <c r="P466" s="2" t="str">
        <f>IF(TablaDatos[[#This Row],[Diabetes]]=0,"No","Si")</f>
        <v>No</v>
      </c>
      <c r="Q466">
        <v>0</v>
      </c>
      <c r="R466">
        <f>TablaDatos[[#This Row],[Aux2]]/10000000000000</f>
        <v>19.350556969050398</v>
      </c>
      <c r="S466" s="1">
        <v>193505569690504</v>
      </c>
      <c r="T466" s="7">
        <f>TablaDatos[[#This Row],[Aux3]]/100000000000000</f>
        <v>1.8992166151869401</v>
      </c>
      <c r="U466" s="1">
        <v>189921661518694</v>
      </c>
      <c r="V466">
        <v>143.69999999999999</v>
      </c>
      <c r="W466">
        <v>88.7</v>
      </c>
    </row>
    <row r="467" spans="1:23">
      <c r="A467">
        <v>2019</v>
      </c>
      <c r="B467">
        <v>52</v>
      </c>
      <c r="C467" t="s">
        <v>23</v>
      </c>
      <c r="D467" t="s">
        <v>34</v>
      </c>
      <c r="E467" t="s">
        <v>18</v>
      </c>
      <c r="F467" t="s">
        <v>19</v>
      </c>
      <c r="G467" t="s">
        <v>20</v>
      </c>
      <c r="H467" s="3">
        <v>23075.7</v>
      </c>
      <c r="I467" t="s">
        <v>19</v>
      </c>
      <c r="J467" t="s">
        <v>19</v>
      </c>
      <c r="K4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24.337674837560701</v>
      </c>
      <c r="L467" s="5">
        <f>TablaDatos[[#This Row],[IMC_raw]]/1000000000000000</f>
        <v>24.337674837560701</v>
      </c>
      <c r="M467" s="2">
        <v>2.43376748375607E+16</v>
      </c>
      <c r="N4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7" s="13">
        <f t="shared" si="7"/>
        <v>466</v>
      </c>
      <c r="P467" s="2" t="str">
        <f>IF(TablaDatos[[#This Row],[Diabetes]]=0,"No","Si")</f>
        <v>No</v>
      </c>
      <c r="Q467">
        <v>0</v>
      </c>
      <c r="R467">
        <f>TablaDatos[[#This Row],[Aux2]]/10000000000000</f>
        <v>2036.6387920441</v>
      </c>
      <c r="S467" s="1">
        <v>2.0366387920441E+16</v>
      </c>
      <c r="T467" s="7">
        <f>TablaDatos[[#This Row],[Aux3]]/100000000000000</f>
        <v>215.47818797806099</v>
      </c>
      <c r="U467" s="1">
        <v>2.15478187978061E+16</v>
      </c>
      <c r="V467">
        <v>140.4</v>
      </c>
      <c r="W467">
        <v>85.3</v>
      </c>
    </row>
    <row r="468" spans="1:23">
      <c r="A468">
        <v>2019</v>
      </c>
      <c r="B468">
        <v>51</v>
      </c>
      <c r="C468" t="s">
        <v>23</v>
      </c>
      <c r="D468" t="s">
        <v>29</v>
      </c>
      <c r="E468" t="s">
        <v>18</v>
      </c>
      <c r="F468" t="s">
        <v>19</v>
      </c>
      <c r="G468" t="s">
        <v>20</v>
      </c>
      <c r="H468" s="3">
        <v>26276.51</v>
      </c>
      <c r="I468" t="s">
        <v>21</v>
      </c>
      <c r="J468" t="s">
        <v>19</v>
      </c>
      <c r="K4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24.334654745356698</v>
      </c>
      <c r="L468" s="6">
        <f>TablaDatos[[#This Row],[IMC_raw]]/1000000000000000</f>
        <v>2.4334654745356699</v>
      </c>
      <c r="M468" s="2">
        <v>2433465474535670</v>
      </c>
      <c r="N4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8" s="13">
        <f t="shared" si="7"/>
        <v>467</v>
      </c>
      <c r="P468" s="2" t="str">
        <f>IF(TablaDatos[[#This Row],[Diabetes]]=0,"No","Si")</f>
        <v>No</v>
      </c>
      <c r="Q468">
        <v>0</v>
      </c>
      <c r="R468">
        <f>TablaDatos[[#This Row],[Aux2]]/10000000000000</f>
        <v>1973.9929697628199</v>
      </c>
      <c r="S468" s="1">
        <v>1.97399296976282E+16</v>
      </c>
      <c r="T468" s="7">
        <f>TablaDatos[[#This Row],[Aux3]]/100000000000000</f>
        <v>206.06149078030899</v>
      </c>
      <c r="U468" s="1">
        <v>2.06061490780309E+16</v>
      </c>
      <c r="V468">
        <v>143.9</v>
      </c>
      <c r="W468">
        <v>84.2</v>
      </c>
    </row>
    <row r="469" spans="1:23">
      <c r="A469">
        <v>2019</v>
      </c>
      <c r="B469">
        <v>55</v>
      </c>
      <c r="C469" t="s">
        <v>16</v>
      </c>
      <c r="D469" t="s">
        <v>27</v>
      </c>
      <c r="E469" t="s">
        <v>18</v>
      </c>
      <c r="F469" t="s">
        <v>24</v>
      </c>
      <c r="G469" t="s">
        <v>28</v>
      </c>
      <c r="H469" s="3">
        <v>22506.45</v>
      </c>
      <c r="I469" t="s">
        <v>21</v>
      </c>
      <c r="J469" t="s">
        <v>18</v>
      </c>
      <c r="K4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24.287927983501902</v>
      </c>
      <c r="L469" s="6">
        <f>TablaDatos[[#This Row],[IMC_raw]]/1000000000000000</f>
        <v>2.42879279835019</v>
      </c>
      <c r="M469" s="2">
        <v>2428792798350190</v>
      </c>
      <c r="N4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69" s="13">
        <f t="shared" si="7"/>
        <v>468</v>
      </c>
      <c r="P469" s="2" t="str">
        <f>IF(TablaDatos[[#This Row],[Diabetes]]=0,"No","Si")</f>
        <v>No</v>
      </c>
      <c r="Q469">
        <v>0</v>
      </c>
      <c r="R469">
        <f>TablaDatos[[#This Row],[Aux2]]/10000000000000</f>
        <v>203.653529421945</v>
      </c>
      <c r="S469" s="1">
        <v>2036535294219450</v>
      </c>
      <c r="T469" s="7">
        <f>TablaDatos[[#This Row],[Aux3]]/100000000000000</f>
        <v>244.82112059737401</v>
      </c>
      <c r="U469" s="1">
        <v>2.44821120597374E+16</v>
      </c>
      <c r="V469">
        <v>153.80000000000001</v>
      </c>
      <c r="W469">
        <v>95.5</v>
      </c>
    </row>
    <row r="470" spans="1:23">
      <c r="A470">
        <v>2019</v>
      </c>
      <c r="B470">
        <v>59</v>
      </c>
      <c r="C470" t="s">
        <v>16</v>
      </c>
      <c r="D470" t="s">
        <v>73</v>
      </c>
      <c r="E470" t="s">
        <v>21</v>
      </c>
      <c r="F470" t="s">
        <v>19</v>
      </c>
      <c r="G470" t="s">
        <v>28</v>
      </c>
      <c r="H470" s="3">
        <v>28856.95</v>
      </c>
      <c r="I470" t="s">
        <v>19</v>
      </c>
      <c r="J470" t="s">
        <v>18</v>
      </c>
      <c r="K4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24.237287418539701</v>
      </c>
      <c r="L470" s="6">
        <f>TablaDatos[[#This Row],[IMC_raw]]/1000000000000000</f>
        <v>24.237287418539701</v>
      </c>
      <c r="M470" s="2">
        <v>2.42372874185397E+16</v>
      </c>
      <c r="N4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0" s="13">
        <f t="shared" si="7"/>
        <v>469</v>
      </c>
      <c r="P470" s="2" t="str">
        <f>IF(TablaDatos[[#This Row],[Diabetes]]=0,"No","Si")</f>
        <v>No</v>
      </c>
      <c r="Q470">
        <v>0</v>
      </c>
      <c r="R470">
        <f>TablaDatos[[#This Row],[Aux2]]/10000000000000</f>
        <v>1855.44245764273</v>
      </c>
      <c r="S470" s="1">
        <v>1.85544245764273E+16</v>
      </c>
      <c r="T470" s="7">
        <f>TablaDatos[[#This Row],[Aux3]]/100000000000000</f>
        <v>209.23786755208101</v>
      </c>
      <c r="U470" s="1">
        <v>2.09237867552081E+16</v>
      </c>
      <c r="V470">
        <v>154.1</v>
      </c>
      <c r="W470">
        <v>88.7</v>
      </c>
    </row>
    <row r="471" spans="1:23">
      <c r="A471">
        <v>2019</v>
      </c>
      <c r="B471">
        <v>61</v>
      </c>
      <c r="C471" t="s">
        <v>16</v>
      </c>
      <c r="D471" t="s">
        <v>32</v>
      </c>
      <c r="E471" t="s">
        <v>18</v>
      </c>
      <c r="F471" t="s">
        <v>35</v>
      </c>
      <c r="G471" t="s">
        <v>28</v>
      </c>
      <c r="H471" s="3">
        <v>14319.53</v>
      </c>
      <c r="I471" t="s">
        <v>19</v>
      </c>
      <c r="J471" t="s">
        <v>22</v>
      </c>
      <c r="K4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24.1939773275849</v>
      </c>
      <c r="L471" s="6">
        <f>TablaDatos[[#This Row],[IMC_raw]]/100000000000000</f>
        <v>24.1939773275849</v>
      </c>
      <c r="M471" s="2">
        <v>2419397732758490</v>
      </c>
      <c r="N4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1" s="13">
        <f t="shared" si="7"/>
        <v>470</v>
      </c>
      <c r="P471" s="2" t="str">
        <f>IF(TablaDatos[[#This Row],[Diabetes]]=0,"No","Si")</f>
        <v>No</v>
      </c>
      <c r="Q471">
        <v>0</v>
      </c>
      <c r="R471">
        <f>TablaDatos[[#This Row],[Aux2]]/10000000000000</f>
        <v>2027.5050696083199</v>
      </c>
      <c r="S471" s="1">
        <v>2.02750506960832E+16</v>
      </c>
      <c r="T471" s="7">
        <f>TablaDatos[[#This Row],[Aux3]]/100000000000000</f>
        <v>22.526976187237601</v>
      </c>
      <c r="U471" s="1">
        <v>2252697618723760</v>
      </c>
      <c r="V471">
        <v>153.19999999999999</v>
      </c>
      <c r="W471">
        <v>95.9</v>
      </c>
    </row>
    <row r="472" spans="1:23">
      <c r="A472">
        <v>2019</v>
      </c>
      <c r="B472">
        <v>64</v>
      </c>
      <c r="C472" t="s">
        <v>16</v>
      </c>
      <c r="D472" t="s">
        <v>73</v>
      </c>
      <c r="E472" t="s">
        <v>18</v>
      </c>
      <c r="F472" t="s">
        <v>35</v>
      </c>
      <c r="G472" t="s">
        <v>28</v>
      </c>
      <c r="H472" s="3">
        <v>26774.18</v>
      </c>
      <c r="I472" t="s">
        <v>19</v>
      </c>
      <c r="J472" t="s">
        <v>18</v>
      </c>
      <c r="K4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24.178412519882603</v>
      </c>
      <c r="L472" s="6">
        <f>TablaDatos[[#This Row],[IMC_raw]]/1000000000000000</f>
        <v>2.4178412519882602</v>
      </c>
      <c r="M472" s="2">
        <v>2417841251988260</v>
      </c>
      <c r="N4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2" s="13">
        <f t="shared" si="7"/>
        <v>471</v>
      </c>
      <c r="P472" s="2" t="str">
        <f>IF(TablaDatos[[#This Row],[Diabetes]]=0,"No","Si")</f>
        <v>No</v>
      </c>
      <c r="Q472">
        <v>0</v>
      </c>
      <c r="R472">
        <f>TablaDatos[[#This Row],[Aux2]]/10000000000000</f>
        <v>2056.8414794062401</v>
      </c>
      <c r="S472" s="1">
        <v>2.05684147940624E+16</v>
      </c>
      <c r="T472" s="7">
        <f>TablaDatos[[#This Row],[Aux3]]/100000000000000</f>
        <v>210.68807664411301</v>
      </c>
      <c r="U472" s="1">
        <v>2.10688076644113E+16</v>
      </c>
      <c r="V472">
        <v>148</v>
      </c>
      <c r="W472">
        <v>90.7</v>
      </c>
    </row>
    <row r="473" spans="1:23">
      <c r="A473">
        <v>2019</v>
      </c>
      <c r="B473">
        <v>55</v>
      </c>
      <c r="C473" t="s">
        <v>16</v>
      </c>
      <c r="D473" t="s">
        <v>17</v>
      </c>
      <c r="E473" t="s">
        <v>18</v>
      </c>
      <c r="F473" t="s">
        <v>40</v>
      </c>
      <c r="G473" t="s">
        <v>28</v>
      </c>
      <c r="H473" s="3">
        <v>49936.480000000003</v>
      </c>
      <c r="I473" t="s">
        <v>19</v>
      </c>
      <c r="J473" t="s">
        <v>18</v>
      </c>
      <c r="K4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24.0699300197879</v>
      </c>
      <c r="L473" s="5">
        <f>TablaDatos[[#This Row],[IMC_raw]]/1000000000000000</f>
        <v>24.0699300197879</v>
      </c>
      <c r="M473" s="2">
        <v>2.40699300197879E+16</v>
      </c>
      <c r="N4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3" s="13">
        <f t="shared" si="7"/>
        <v>472</v>
      </c>
      <c r="P473" s="2" t="str">
        <f>IF(TablaDatos[[#This Row],[Diabetes]]=0,"No","Si")</f>
        <v>No</v>
      </c>
      <c r="Q473">
        <v>0</v>
      </c>
      <c r="R473">
        <f>TablaDatos[[#This Row],[Aux2]]/10000000000000</f>
        <v>2144.0425234060399</v>
      </c>
      <c r="S473" s="1">
        <v>2.14404252340604E+16</v>
      </c>
      <c r="T473" s="7">
        <f>TablaDatos[[#This Row],[Aux3]]/100000000000000</f>
        <v>203.393762391515</v>
      </c>
      <c r="U473" s="1">
        <v>2.03393762391515E+16</v>
      </c>
      <c r="V473">
        <v>147.30000000000001</v>
      </c>
      <c r="W473">
        <v>89.6</v>
      </c>
    </row>
    <row r="474" spans="1:23">
      <c r="A474">
        <v>2019</v>
      </c>
      <c r="B474">
        <v>60</v>
      </c>
      <c r="C474" t="s">
        <v>23</v>
      </c>
      <c r="D474" t="s">
        <v>17</v>
      </c>
      <c r="E474" t="s">
        <v>21</v>
      </c>
      <c r="F474" t="s">
        <v>19</v>
      </c>
      <c r="G474" t="s">
        <v>28</v>
      </c>
      <c r="H474" s="3">
        <v>21947.91</v>
      </c>
      <c r="I474" t="s">
        <v>19</v>
      </c>
      <c r="J474" t="s">
        <v>22</v>
      </c>
      <c r="K4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24.0526086837177</v>
      </c>
      <c r="L474" s="6">
        <f>TablaDatos[[#This Row],[IMC_raw]]/1000000000000000</f>
        <v>24.0526086837177</v>
      </c>
      <c r="M474" s="2">
        <v>2.40526086837177E+16</v>
      </c>
      <c r="N4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4" s="13">
        <f t="shared" si="7"/>
        <v>473</v>
      </c>
      <c r="P474" s="2" t="str">
        <f>IF(TablaDatos[[#This Row],[Diabetes]]=0,"No","Si")</f>
        <v>No</v>
      </c>
      <c r="Q474">
        <v>0</v>
      </c>
      <c r="R474">
        <f>TablaDatos[[#This Row],[Aux2]]/10000000000000</f>
        <v>2289.0983521799599</v>
      </c>
      <c r="S474" s="1">
        <v>2.28909835217996E+16</v>
      </c>
      <c r="T474" s="7">
        <f>TablaDatos[[#This Row],[Aux3]]/100000000000000</f>
        <v>213.80404778896201</v>
      </c>
      <c r="U474" s="1">
        <v>2.13804047788962E+16</v>
      </c>
      <c r="V474">
        <v>142.1</v>
      </c>
      <c r="W474">
        <v>95.9</v>
      </c>
    </row>
    <row r="475" spans="1:23">
      <c r="A475">
        <v>2019</v>
      </c>
      <c r="B475">
        <v>58</v>
      </c>
      <c r="C475" t="s">
        <v>23</v>
      </c>
      <c r="D475" t="s">
        <v>29</v>
      </c>
      <c r="E475" t="s">
        <v>18</v>
      </c>
      <c r="F475" t="s">
        <v>19</v>
      </c>
      <c r="G475" t="s">
        <v>28</v>
      </c>
      <c r="H475" s="3">
        <v>14581.26</v>
      </c>
      <c r="I475" t="s">
        <v>19</v>
      </c>
      <c r="J475" t="s">
        <v>22</v>
      </c>
      <c r="K4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24.0364643947213</v>
      </c>
      <c r="L475" s="6">
        <f>TablaDatos[[#This Row],[IMC_raw]]/1000000000000000</f>
        <v>24.0364643947213</v>
      </c>
      <c r="M475" s="2">
        <v>2.40364643947213E+16</v>
      </c>
      <c r="N4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5" s="13">
        <f t="shared" si="7"/>
        <v>474</v>
      </c>
      <c r="P475" s="2" t="str">
        <f>IF(TablaDatos[[#This Row],[Diabetes]]=0,"No","Si")</f>
        <v>No</v>
      </c>
      <c r="Q475">
        <v>0</v>
      </c>
      <c r="R475">
        <f>TablaDatos[[#This Row],[Aux2]]/10000000000000</f>
        <v>1780.9627368793099</v>
      </c>
      <c r="S475" s="1">
        <v>1.78096273687931E+16</v>
      </c>
      <c r="T475" s="7">
        <f>TablaDatos[[#This Row],[Aux3]]/100000000000000</f>
        <v>231.207827417186</v>
      </c>
      <c r="U475" s="1">
        <v>2.31207827417186E+16</v>
      </c>
      <c r="V475">
        <v>148.5</v>
      </c>
      <c r="W475">
        <v>87</v>
      </c>
    </row>
    <row r="476" spans="1:23">
      <c r="A476">
        <v>2019</v>
      </c>
      <c r="B476">
        <v>50</v>
      </c>
      <c r="C476" t="s">
        <v>16</v>
      </c>
      <c r="D476" t="s">
        <v>17</v>
      </c>
      <c r="E476" t="s">
        <v>18</v>
      </c>
      <c r="F476" t="s">
        <v>35</v>
      </c>
      <c r="G476" t="s">
        <v>20</v>
      </c>
      <c r="H476" s="3">
        <v>23770.560000000001</v>
      </c>
      <c r="I476" t="s">
        <v>19</v>
      </c>
      <c r="J476" t="s">
        <v>18</v>
      </c>
      <c r="K4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24.023993705988701</v>
      </c>
      <c r="L476" s="5">
        <f>TablaDatos[[#This Row],[IMC_raw]]/1000000000000000</f>
        <v>2.4023993705988702</v>
      </c>
      <c r="M476" s="2">
        <v>2402399370598870</v>
      </c>
      <c r="N4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6" s="13">
        <f t="shared" si="7"/>
        <v>475</v>
      </c>
      <c r="P476" s="2" t="str">
        <f>IF(TablaDatos[[#This Row],[Diabetes]]=0,"No","Si")</f>
        <v>No</v>
      </c>
      <c r="Q476">
        <v>0</v>
      </c>
      <c r="R476">
        <f>TablaDatos[[#This Row],[Aux2]]/10000000000000</f>
        <v>2181.63291820326</v>
      </c>
      <c r="S476" s="1">
        <v>2.18163291820326E+16</v>
      </c>
      <c r="T476" s="7">
        <f>TablaDatos[[#This Row],[Aux3]]/100000000000000</f>
        <v>210.25469709412201</v>
      </c>
      <c r="U476" s="1">
        <v>2.10254697094122E+16</v>
      </c>
      <c r="V476">
        <v>140.9</v>
      </c>
      <c r="W476">
        <v>87.8</v>
      </c>
    </row>
    <row r="477" spans="1:23">
      <c r="A477">
        <v>2019</v>
      </c>
      <c r="B477">
        <v>57</v>
      </c>
      <c r="C477" t="s">
        <v>23</v>
      </c>
      <c r="D477" t="s">
        <v>34</v>
      </c>
      <c r="E477" t="s">
        <v>18</v>
      </c>
      <c r="F477" t="s">
        <v>19</v>
      </c>
      <c r="G477" t="s">
        <v>28</v>
      </c>
      <c r="H477" s="3">
        <v>26625.84</v>
      </c>
      <c r="I477" t="s">
        <v>21</v>
      </c>
      <c r="J477" t="s">
        <v>18</v>
      </c>
      <c r="K4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23.9608002890708</v>
      </c>
      <c r="L477" s="6">
        <f>TablaDatos[[#This Row],[IMC_raw]]/1000000000000000</f>
        <v>23.9608002890708</v>
      </c>
      <c r="M477" s="2">
        <v>2.39608002890708E+16</v>
      </c>
      <c r="N4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7" s="13">
        <f t="shared" si="7"/>
        <v>476</v>
      </c>
      <c r="P477" s="2" t="str">
        <f>IF(TablaDatos[[#This Row],[Diabetes]]=0,"No","Si")</f>
        <v>No</v>
      </c>
      <c r="Q477">
        <v>0</v>
      </c>
      <c r="R477">
        <f>TablaDatos[[#This Row],[Aux2]]/10000000000000</f>
        <v>1740.81304105867</v>
      </c>
      <c r="S477" s="1">
        <v>1.74081304105867E+16</v>
      </c>
      <c r="T477" s="7">
        <f>TablaDatos[[#This Row],[Aux3]]/100000000000000</f>
        <v>200.937593313896</v>
      </c>
      <c r="U477" s="1">
        <v>2.00937593313896E+16</v>
      </c>
      <c r="V477">
        <v>143.1</v>
      </c>
      <c r="W477">
        <v>88.5</v>
      </c>
    </row>
    <row r="478" spans="1:23">
      <c r="A478">
        <v>2019</v>
      </c>
      <c r="B478">
        <v>70</v>
      </c>
      <c r="C478" t="s">
        <v>16</v>
      </c>
      <c r="D478" t="s">
        <v>17</v>
      </c>
      <c r="E478" t="s">
        <v>21</v>
      </c>
      <c r="F478" t="s">
        <v>24</v>
      </c>
      <c r="G478" t="s">
        <v>25</v>
      </c>
      <c r="H478" s="3">
        <v>21381.31</v>
      </c>
      <c r="I478" t="s">
        <v>21</v>
      </c>
      <c r="J478" t="s">
        <v>22</v>
      </c>
      <c r="K4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23.955006225357302</v>
      </c>
      <c r="L478" s="5">
        <f>TablaDatos[[#This Row],[IMC_raw]]/1000000000000000</f>
        <v>23.955006225357302</v>
      </c>
      <c r="M478" s="2">
        <v>2.39550062253573E+16</v>
      </c>
      <c r="N4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8" s="13">
        <f t="shared" si="7"/>
        <v>477</v>
      </c>
      <c r="P478" s="2" t="str">
        <f>IF(TablaDatos[[#This Row],[Diabetes]]=0,"No","Si")</f>
        <v>Si</v>
      </c>
      <c r="Q478">
        <v>1</v>
      </c>
      <c r="R478">
        <f>TablaDatos[[#This Row],[Aux2]]/10000000000000</f>
        <v>2279.8927660484501</v>
      </c>
      <c r="S478" s="1">
        <v>2.27989276604845E+16</v>
      </c>
      <c r="T478" s="7">
        <f>TablaDatos[[#This Row],[Aux3]]/100000000000000</f>
        <v>224.94837630946</v>
      </c>
      <c r="U478" s="1">
        <v>2.2494837630946E+16</v>
      </c>
      <c r="V478">
        <v>175.1</v>
      </c>
      <c r="W478">
        <v>100</v>
      </c>
    </row>
    <row r="479" spans="1:23">
      <c r="A479">
        <v>2019</v>
      </c>
      <c r="B479">
        <v>39</v>
      </c>
      <c r="C479" t="s">
        <v>23</v>
      </c>
      <c r="D479" t="s">
        <v>30</v>
      </c>
      <c r="E479" t="s">
        <v>18</v>
      </c>
      <c r="F479" t="s">
        <v>19</v>
      </c>
      <c r="G479" t="s">
        <v>39</v>
      </c>
      <c r="H479" s="3">
        <v>18165.71</v>
      </c>
      <c r="I479" t="s">
        <v>21</v>
      </c>
      <c r="J479" t="s">
        <v>18</v>
      </c>
      <c r="K4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23.858571786277899</v>
      </c>
      <c r="L479" s="5">
        <f>TablaDatos[[#This Row],[IMC_raw]]/1000000000000000</f>
        <v>2.38585717862779</v>
      </c>
      <c r="M479" s="2">
        <v>2385857178627790</v>
      </c>
      <c r="N4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79" s="13">
        <f t="shared" si="7"/>
        <v>478</v>
      </c>
      <c r="P479" s="2" t="str">
        <f>IF(TablaDatos[[#This Row],[Diabetes]]=0,"No","Si")</f>
        <v>No</v>
      </c>
      <c r="Q479">
        <v>0</v>
      </c>
      <c r="R479">
        <f>TablaDatos[[#This Row],[Aux2]]/10000000000000</f>
        <v>221.28343849621601</v>
      </c>
      <c r="S479" s="1">
        <v>2212834384962160</v>
      </c>
      <c r="T479" s="7">
        <f>TablaDatos[[#This Row],[Aux3]]/100000000000000</f>
        <v>238.71167062024901</v>
      </c>
      <c r="U479" s="1">
        <v>2.38711670620249E+16</v>
      </c>
      <c r="V479">
        <v>129.1</v>
      </c>
      <c r="W479">
        <v>84.1</v>
      </c>
    </row>
    <row r="480" spans="1:23">
      <c r="A480">
        <v>2019</v>
      </c>
      <c r="B480">
        <v>66</v>
      </c>
      <c r="C480" t="s">
        <v>23</v>
      </c>
      <c r="D480" t="s">
        <v>72</v>
      </c>
      <c r="E480" t="s">
        <v>18</v>
      </c>
      <c r="F480" t="s">
        <v>24</v>
      </c>
      <c r="G480" t="s">
        <v>25</v>
      </c>
      <c r="H480" s="3">
        <v>16731.73</v>
      </c>
      <c r="I480" t="s">
        <v>21</v>
      </c>
      <c r="J480" t="s">
        <v>22</v>
      </c>
      <c r="K4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23.792715421304301</v>
      </c>
      <c r="L480" s="6">
        <f>TablaDatos[[#This Row],[IMC_raw]]/1000000000000000</f>
        <v>23.792715421304301</v>
      </c>
      <c r="M480" s="2">
        <v>2.37927154213043E+16</v>
      </c>
      <c r="N4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0" s="13">
        <f t="shared" si="7"/>
        <v>479</v>
      </c>
      <c r="P480" s="2" t="str">
        <f>IF(TablaDatos[[#This Row],[Diabetes]]=0,"No","Si")</f>
        <v>No</v>
      </c>
      <c r="Q480">
        <v>0</v>
      </c>
      <c r="R480">
        <f>TablaDatos[[#This Row],[Aux2]]/10000000000000</f>
        <v>2012.7185527209299</v>
      </c>
      <c r="S480" s="1">
        <v>2.01271855272093E+16</v>
      </c>
      <c r="T480" s="7">
        <f>TablaDatos[[#This Row],[Aux3]]/100000000000000</f>
        <v>22.7803470576489</v>
      </c>
      <c r="U480" s="1">
        <v>2278034705764890</v>
      </c>
      <c r="V480">
        <v>152</v>
      </c>
      <c r="W480">
        <v>89.1</v>
      </c>
    </row>
    <row r="481" spans="1:23">
      <c r="A481">
        <v>2019</v>
      </c>
      <c r="B481">
        <v>53</v>
      </c>
      <c r="C481" t="s">
        <v>16</v>
      </c>
      <c r="D481" t="s">
        <v>72</v>
      </c>
      <c r="E481" t="s">
        <v>18</v>
      </c>
      <c r="F481" t="s">
        <v>19</v>
      </c>
      <c r="G481" t="s">
        <v>20</v>
      </c>
      <c r="H481" s="3">
        <v>15383.5</v>
      </c>
      <c r="I481" t="s">
        <v>19</v>
      </c>
      <c r="J481" t="s">
        <v>22</v>
      </c>
      <c r="K4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23.750667196816501</v>
      </c>
      <c r="L481" s="5">
        <f>TablaDatos[[#This Row],[IMC_raw]]/1000000000000000</f>
        <v>2.3750667196816502</v>
      </c>
      <c r="M481" s="2">
        <v>2375066719681650</v>
      </c>
      <c r="N4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1" s="13">
        <f t="shared" si="7"/>
        <v>480</v>
      </c>
      <c r="P481" s="2" t="str">
        <f>IF(TablaDatos[[#This Row],[Diabetes]]=0,"No","Si")</f>
        <v>No</v>
      </c>
      <c r="Q481">
        <v>0</v>
      </c>
      <c r="R481">
        <f>TablaDatos[[#This Row],[Aux2]]/10000000000000</f>
        <v>1810.65920112548</v>
      </c>
      <c r="S481" s="1">
        <v>1.81065920112548E+16</v>
      </c>
      <c r="T481" s="7">
        <f>TablaDatos[[#This Row],[Aux3]]/100000000000000</f>
        <v>187.024977911874</v>
      </c>
      <c r="U481" s="1">
        <v>1.87024977911874E+16</v>
      </c>
      <c r="V481">
        <v>136.80000000000001</v>
      </c>
      <c r="W481">
        <v>82.7</v>
      </c>
    </row>
    <row r="482" spans="1:23">
      <c r="A482">
        <v>2019</v>
      </c>
      <c r="B482">
        <v>56</v>
      </c>
      <c r="C482" t="s">
        <v>23</v>
      </c>
      <c r="D482" t="s">
        <v>33</v>
      </c>
      <c r="E482" t="s">
        <v>18</v>
      </c>
      <c r="F482" t="s">
        <v>19</v>
      </c>
      <c r="G482" t="s">
        <v>28</v>
      </c>
      <c r="H482" s="3">
        <v>33346.81</v>
      </c>
      <c r="I482" t="s">
        <v>21</v>
      </c>
      <c r="J482" t="s">
        <v>18</v>
      </c>
      <c r="K4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23.730935527928299</v>
      </c>
      <c r="L482" s="6">
        <f>TablaDatos[[#This Row],[IMC_raw]]/1000000000000000</f>
        <v>23.730935527928299</v>
      </c>
      <c r="M482" s="2">
        <v>2.37309355279283E+16</v>
      </c>
      <c r="N4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2" s="13">
        <f t="shared" si="7"/>
        <v>481</v>
      </c>
      <c r="P482" s="2" t="str">
        <f>IF(TablaDatos[[#This Row],[Diabetes]]=0,"No","Si")</f>
        <v>No</v>
      </c>
      <c r="Q482">
        <v>0</v>
      </c>
      <c r="R482">
        <f>TablaDatos[[#This Row],[Aux2]]/10000000000000</f>
        <v>2049.67618962285</v>
      </c>
      <c r="S482" s="1">
        <v>2.04967618962285E+16</v>
      </c>
      <c r="T482" s="7">
        <f>TablaDatos[[#This Row],[Aux3]]/100000000000000</f>
        <v>216.551076135286</v>
      </c>
      <c r="U482" s="1">
        <v>2.16551076135286E+16</v>
      </c>
      <c r="V482">
        <v>144</v>
      </c>
      <c r="W482">
        <v>89.9</v>
      </c>
    </row>
    <row r="483" spans="1:23">
      <c r="A483">
        <v>2019</v>
      </c>
      <c r="B483">
        <v>58</v>
      </c>
      <c r="C483" t="s">
        <v>23</v>
      </c>
      <c r="D483" t="s">
        <v>30</v>
      </c>
      <c r="E483" t="s">
        <v>18</v>
      </c>
      <c r="F483" t="s">
        <v>24</v>
      </c>
      <c r="G483" t="s">
        <v>28</v>
      </c>
      <c r="H483" s="3">
        <v>15555.78</v>
      </c>
      <c r="I483" t="s">
        <v>21</v>
      </c>
      <c r="J483" t="s">
        <v>18</v>
      </c>
      <c r="K4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23.671762484603299</v>
      </c>
      <c r="L483" s="6">
        <f>TablaDatos[[#This Row],[IMC_raw]]/100000000000000</f>
        <v>23.671762484603299</v>
      </c>
      <c r="M483" s="2">
        <v>2367176248460330</v>
      </c>
      <c r="N4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3" s="13">
        <f t="shared" si="7"/>
        <v>482</v>
      </c>
      <c r="P483" s="2" t="str">
        <f>IF(TablaDatos[[#This Row],[Diabetes]]=0,"No","Si")</f>
        <v>No</v>
      </c>
      <c r="Q483">
        <v>0</v>
      </c>
      <c r="R483">
        <f>TablaDatos[[#This Row],[Aux2]]/10000000000000</f>
        <v>196.57673752157601</v>
      </c>
      <c r="S483" s="1">
        <v>1965767375215760</v>
      </c>
      <c r="T483" s="7">
        <f>TablaDatos[[#This Row],[Aux3]]/100000000000000</f>
        <v>221.56009704701199</v>
      </c>
      <c r="U483" s="1">
        <v>2.21560097047012E+16</v>
      </c>
      <c r="V483">
        <v>147.19999999999999</v>
      </c>
      <c r="W483">
        <v>88.7</v>
      </c>
    </row>
    <row r="484" spans="1:23">
      <c r="A484">
        <v>2019</v>
      </c>
      <c r="B484">
        <v>67</v>
      </c>
      <c r="C484" t="s">
        <v>23</v>
      </c>
      <c r="D484" t="s">
        <v>42</v>
      </c>
      <c r="E484" t="s">
        <v>18</v>
      </c>
      <c r="F484" t="s">
        <v>24</v>
      </c>
      <c r="G484" t="s">
        <v>25</v>
      </c>
      <c r="H484" s="3">
        <v>14956.62</v>
      </c>
      <c r="I484" t="s">
        <v>21</v>
      </c>
      <c r="J484" t="s">
        <v>22</v>
      </c>
      <c r="K4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23.525052859085498</v>
      </c>
      <c r="L484" s="6">
        <f>TablaDatos[[#This Row],[IMC_raw]]/1000000000000000</f>
        <v>23.525052859085498</v>
      </c>
      <c r="M484" s="2">
        <v>2.35250528590855E+16</v>
      </c>
      <c r="N4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4" s="13">
        <f t="shared" si="7"/>
        <v>483</v>
      </c>
      <c r="P484" s="2" t="str">
        <f>IF(TablaDatos[[#This Row],[Diabetes]]=0,"No","Si")</f>
        <v>No</v>
      </c>
      <c r="Q484">
        <v>0</v>
      </c>
      <c r="R484">
        <f>TablaDatos[[#This Row],[Aux2]]/10000000000000</f>
        <v>2159.8836887382399</v>
      </c>
      <c r="S484" s="1">
        <v>2.15988368873824E+16</v>
      </c>
      <c r="T484" s="7">
        <f>TablaDatos[[#This Row],[Aux3]]/100000000000000</f>
        <v>209.119240856901</v>
      </c>
      <c r="U484" s="1">
        <v>2.09119240856901E+16</v>
      </c>
      <c r="V484">
        <v>148.9</v>
      </c>
      <c r="W484">
        <v>92.3</v>
      </c>
    </row>
    <row r="485" spans="1:23">
      <c r="A485">
        <v>2019</v>
      </c>
      <c r="B485">
        <v>59</v>
      </c>
      <c r="C485" t="s">
        <v>23</v>
      </c>
      <c r="D485" t="s">
        <v>73</v>
      </c>
      <c r="E485" t="s">
        <v>18</v>
      </c>
      <c r="F485" t="s">
        <v>40</v>
      </c>
      <c r="G485" t="s">
        <v>28</v>
      </c>
      <c r="H485" s="3">
        <v>35968.129999999997</v>
      </c>
      <c r="I485" t="s">
        <v>18</v>
      </c>
      <c r="J485" t="s">
        <v>22</v>
      </c>
      <c r="K4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23.514381883433298</v>
      </c>
      <c r="L485" s="5">
        <f>TablaDatos[[#This Row],[IMC_raw]]/1000000000000000</f>
        <v>23.514381883433298</v>
      </c>
      <c r="M485" s="2">
        <v>2.35143818834333E+16</v>
      </c>
      <c r="N4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5" s="13">
        <f t="shared" si="7"/>
        <v>484</v>
      </c>
      <c r="P485" s="2" t="str">
        <f>IF(TablaDatos[[#This Row],[Diabetes]]=0,"No","Si")</f>
        <v>No</v>
      </c>
      <c r="Q485">
        <v>0</v>
      </c>
      <c r="R485">
        <f>TablaDatos[[#This Row],[Aux2]]/10000000000000</f>
        <v>156.73555323984399</v>
      </c>
      <c r="S485" s="1">
        <v>1567355532398440</v>
      </c>
      <c r="T485" s="7">
        <f>TablaDatos[[#This Row],[Aux3]]/100000000000000</f>
        <v>15.1740179307719</v>
      </c>
      <c r="U485" s="1">
        <v>1517401793077190</v>
      </c>
      <c r="V485">
        <v>142.69999999999999</v>
      </c>
      <c r="W485">
        <v>89.9</v>
      </c>
    </row>
    <row r="486" spans="1:23">
      <c r="A486">
        <v>2019</v>
      </c>
      <c r="B486">
        <v>65</v>
      </c>
      <c r="C486" t="s">
        <v>16</v>
      </c>
      <c r="D486" t="s">
        <v>72</v>
      </c>
      <c r="E486" t="s">
        <v>21</v>
      </c>
      <c r="F486" t="s">
        <v>24</v>
      </c>
      <c r="G486" t="s">
        <v>25</v>
      </c>
      <c r="H486" s="3">
        <v>25362.46</v>
      </c>
      <c r="I486" t="s">
        <v>19</v>
      </c>
      <c r="J486" t="s">
        <v>18</v>
      </c>
      <c r="K4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23.413346601955499</v>
      </c>
      <c r="L486" s="6">
        <f>TablaDatos[[#This Row],[IMC_raw]]/1000000000000000</f>
        <v>23.413346601955499</v>
      </c>
      <c r="M486" s="2">
        <v>2.34133466019555E+16</v>
      </c>
      <c r="N4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6" s="13">
        <f t="shared" si="7"/>
        <v>485</v>
      </c>
      <c r="P486" s="2" t="str">
        <f>IF(TablaDatos[[#This Row],[Diabetes]]=0,"No","Si")</f>
        <v>No</v>
      </c>
      <c r="Q486">
        <v>0</v>
      </c>
      <c r="R486">
        <f>TablaDatos[[#This Row],[Aux2]]/10000000000000</f>
        <v>203.69035276431899</v>
      </c>
      <c r="S486" s="1">
        <v>2036903527643190</v>
      </c>
      <c r="T486" s="7">
        <f>TablaDatos[[#This Row],[Aux3]]/100000000000000</f>
        <v>193.90730232407799</v>
      </c>
      <c r="U486" s="1">
        <v>1.93907302324078E+16</v>
      </c>
      <c r="V486">
        <v>150.80000000000001</v>
      </c>
      <c r="W486">
        <v>97.8</v>
      </c>
    </row>
    <row r="487" spans="1:23">
      <c r="A487">
        <v>2019</v>
      </c>
      <c r="B487">
        <v>36</v>
      </c>
      <c r="C487" t="s">
        <v>23</v>
      </c>
      <c r="D487" t="s">
        <v>72</v>
      </c>
      <c r="E487" t="s">
        <v>18</v>
      </c>
      <c r="F487" t="s">
        <v>19</v>
      </c>
      <c r="G487" t="s">
        <v>39</v>
      </c>
      <c r="H487" s="3">
        <v>44688.58</v>
      </c>
      <c r="I487" t="s">
        <v>21</v>
      </c>
      <c r="J487" t="s">
        <v>21</v>
      </c>
      <c r="K4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23.335964986382798</v>
      </c>
      <c r="L487" s="5">
        <f>TablaDatos[[#This Row],[IMC_raw]]/1000000000000000</f>
        <v>2.33359649863828</v>
      </c>
      <c r="M487" s="2">
        <v>2333596498638280</v>
      </c>
      <c r="N4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7" s="13">
        <f t="shared" si="7"/>
        <v>486</v>
      </c>
      <c r="P487" s="2" t="str">
        <f>IF(TablaDatos[[#This Row],[Diabetes]]=0,"No","Si")</f>
        <v>No</v>
      </c>
      <c r="Q487">
        <v>0</v>
      </c>
      <c r="R487">
        <f>TablaDatos[[#This Row],[Aux2]]/10000000000000</f>
        <v>2166.14355164364</v>
      </c>
      <c r="S487" s="1">
        <v>2.16614355164364E+16</v>
      </c>
      <c r="T487" s="7">
        <f>TablaDatos[[#This Row],[Aux3]]/100000000000000</f>
        <v>224.19111785921601</v>
      </c>
      <c r="U487" s="1">
        <v>2.24191117859216E+16</v>
      </c>
      <c r="V487">
        <v>131.6</v>
      </c>
      <c r="W487">
        <v>74.900000000000006</v>
      </c>
    </row>
    <row r="488" spans="1:23">
      <c r="A488">
        <v>2019</v>
      </c>
      <c r="B488">
        <v>54</v>
      </c>
      <c r="C488" t="s">
        <v>16</v>
      </c>
      <c r="D488" t="s">
        <v>73</v>
      </c>
      <c r="E488" t="s">
        <v>18</v>
      </c>
      <c r="F488" t="s">
        <v>40</v>
      </c>
      <c r="G488" t="s">
        <v>20</v>
      </c>
      <c r="H488" s="3">
        <v>51675.24</v>
      </c>
      <c r="I488" t="s">
        <v>19</v>
      </c>
      <c r="J488" t="s">
        <v>18</v>
      </c>
      <c r="K4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23.29010717129</v>
      </c>
      <c r="L488" s="6">
        <f>TablaDatos[[#This Row],[IMC_raw]]/1000000000000000</f>
        <v>2.329010717129</v>
      </c>
      <c r="M488" s="2">
        <v>2329010717129000</v>
      </c>
      <c r="N4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8" s="13">
        <f t="shared" si="7"/>
        <v>487</v>
      </c>
      <c r="P488" s="2" t="str">
        <f>IF(TablaDatos[[#This Row],[Diabetes]]=0,"No","Si")</f>
        <v>No</v>
      </c>
      <c r="Q488">
        <v>0</v>
      </c>
      <c r="R488">
        <f>TablaDatos[[#This Row],[Aux2]]/10000000000000</f>
        <v>176.948799243678</v>
      </c>
      <c r="S488" s="1">
        <v>1769487992436780</v>
      </c>
      <c r="T488" s="7">
        <f>TablaDatos[[#This Row],[Aux3]]/100000000000000</f>
        <v>205.30392381140501</v>
      </c>
      <c r="U488" s="1">
        <v>2.05303923811405E+16</v>
      </c>
      <c r="V488">
        <v>142.69999999999999</v>
      </c>
      <c r="W488">
        <v>89.9</v>
      </c>
    </row>
    <row r="489" spans="1:23">
      <c r="A489">
        <v>2019</v>
      </c>
      <c r="B489">
        <v>59</v>
      </c>
      <c r="C489" t="s">
        <v>23</v>
      </c>
      <c r="D489" t="s">
        <v>73</v>
      </c>
      <c r="E489" t="s">
        <v>18</v>
      </c>
      <c r="F489" t="s">
        <v>35</v>
      </c>
      <c r="G489" t="s">
        <v>28</v>
      </c>
      <c r="H489" s="3">
        <v>36993.800000000003</v>
      </c>
      <c r="I489" t="s">
        <v>21</v>
      </c>
      <c r="J489" t="s">
        <v>18</v>
      </c>
      <c r="K4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23.146453860157699</v>
      </c>
      <c r="L489" s="5">
        <f>TablaDatos[[#This Row],[IMC_raw]]/1000000000000000</f>
        <v>23.146453860157699</v>
      </c>
      <c r="M489" s="2">
        <v>2.31464538601577E+16</v>
      </c>
      <c r="N4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89" s="13">
        <f t="shared" si="7"/>
        <v>488</v>
      </c>
      <c r="P489" s="2" t="str">
        <f>IF(TablaDatos[[#This Row],[Diabetes]]=0,"No","Si")</f>
        <v>No</v>
      </c>
      <c r="Q489">
        <v>0</v>
      </c>
      <c r="R489">
        <f>TablaDatos[[#This Row],[Aux2]]/10000000000000</f>
        <v>1916.5464281033501</v>
      </c>
      <c r="S489" s="1">
        <v>1.91654642810335E+16</v>
      </c>
      <c r="T489" s="7">
        <f>TablaDatos[[#This Row],[Aux3]]/100000000000000</f>
        <v>19.825766085032999</v>
      </c>
      <c r="U489" s="1">
        <v>1982576608503300</v>
      </c>
      <c r="V489">
        <v>145.30000000000001</v>
      </c>
      <c r="W489">
        <v>88</v>
      </c>
    </row>
    <row r="490" spans="1:23">
      <c r="A490">
        <v>2019</v>
      </c>
      <c r="B490">
        <v>62</v>
      </c>
      <c r="C490" t="s">
        <v>23</v>
      </c>
      <c r="D490" t="s">
        <v>17</v>
      </c>
      <c r="E490" t="s">
        <v>19</v>
      </c>
      <c r="F490" t="s">
        <v>24</v>
      </c>
      <c r="G490" t="s">
        <v>28</v>
      </c>
      <c r="H490" s="3">
        <v>15499.7</v>
      </c>
      <c r="I490" t="s">
        <v>19</v>
      </c>
      <c r="J490" t="s">
        <v>22</v>
      </c>
      <c r="K4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23.052014152304402</v>
      </c>
      <c r="L490" s="6">
        <f>TablaDatos[[#This Row],[IMC_raw]]/1000000000000000</f>
        <v>23.052014152304402</v>
      </c>
      <c r="M490" s="2">
        <v>2.30520141523044E+16</v>
      </c>
      <c r="N4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0" s="13">
        <f t="shared" si="7"/>
        <v>489</v>
      </c>
      <c r="P490" s="2" t="str">
        <f>IF(TablaDatos[[#This Row],[Diabetes]]=0,"No","Si")</f>
        <v>No</v>
      </c>
      <c r="Q490">
        <v>0</v>
      </c>
      <c r="R490">
        <f>TablaDatos[[#This Row],[Aux2]]/10000000000000</f>
        <v>2153.8126448150001</v>
      </c>
      <c r="S490" s="1">
        <v>2.153812644815E+16</v>
      </c>
      <c r="T490" s="7">
        <f>TablaDatos[[#This Row],[Aux3]]/100000000000000</f>
        <v>211.83623750832101</v>
      </c>
      <c r="U490" s="1">
        <v>2.11836237508321E+16</v>
      </c>
      <c r="V490">
        <v>140.80000000000001</v>
      </c>
      <c r="W490">
        <v>91.4</v>
      </c>
    </row>
    <row r="491" spans="1:23">
      <c r="A491">
        <v>2019</v>
      </c>
      <c r="B491">
        <v>53</v>
      </c>
      <c r="C491" t="s">
        <v>23</v>
      </c>
      <c r="D491" t="s">
        <v>29</v>
      </c>
      <c r="E491" t="s">
        <v>18</v>
      </c>
      <c r="F491" t="s">
        <v>19</v>
      </c>
      <c r="G491" t="s">
        <v>20</v>
      </c>
      <c r="H491" s="3">
        <v>13549.86</v>
      </c>
      <c r="I491" t="s">
        <v>21</v>
      </c>
      <c r="J491" t="s">
        <v>22</v>
      </c>
      <c r="K4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22.7938221887967</v>
      </c>
      <c r="L491" s="6">
        <f>TablaDatos[[#This Row],[IMC_raw]]/1000000000000000</f>
        <v>2.27938221887967</v>
      </c>
      <c r="M491" s="2">
        <v>2279382218879670</v>
      </c>
      <c r="N4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1" s="13">
        <f t="shared" si="7"/>
        <v>490</v>
      </c>
      <c r="P491" s="2" t="str">
        <f>IF(TablaDatos[[#This Row],[Diabetes]]=0,"No","Si")</f>
        <v>No</v>
      </c>
      <c r="Q491">
        <v>0</v>
      </c>
      <c r="R491">
        <f>TablaDatos[[#This Row],[Aux2]]/10000000000000</f>
        <v>2.0124885516724</v>
      </c>
      <c r="S491" s="1">
        <v>20124885516724</v>
      </c>
      <c r="T491" s="7">
        <f>TablaDatos[[#This Row],[Aux3]]/100000000000000</f>
        <v>211.58245960619101</v>
      </c>
      <c r="U491" s="1">
        <v>2.11582459606191E+16</v>
      </c>
      <c r="V491">
        <v>135.9</v>
      </c>
      <c r="W491">
        <v>84.1</v>
      </c>
    </row>
    <row r="492" spans="1:23">
      <c r="A492">
        <v>2019</v>
      </c>
      <c r="B492">
        <v>57</v>
      </c>
      <c r="C492" t="s">
        <v>23</v>
      </c>
      <c r="D492" t="s">
        <v>34</v>
      </c>
      <c r="E492" t="s">
        <v>18</v>
      </c>
      <c r="F492" t="s">
        <v>19</v>
      </c>
      <c r="G492" t="s">
        <v>28</v>
      </c>
      <c r="H492" s="3">
        <v>15860.69</v>
      </c>
      <c r="I492" t="s">
        <v>19</v>
      </c>
      <c r="J492" t="s">
        <v>18</v>
      </c>
      <c r="K4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22.6756806836345</v>
      </c>
      <c r="L492" s="5">
        <f>TablaDatos[[#This Row],[IMC_raw]]/1000000000000000</f>
        <v>22.6756806836345</v>
      </c>
      <c r="M492" s="2">
        <v>2.26756806836345E+16</v>
      </c>
      <c r="N4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2" s="13">
        <f t="shared" si="7"/>
        <v>491</v>
      </c>
      <c r="P492" s="2" t="str">
        <f>IF(TablaDatos[[#This Row],[Diabetes]]=0,"No","Si")</f>
        <v>No</v>
      </c>
      <c r="Q492">
        <v>0</v>
      </c>
      <c r="R492">
        <f>TablaDatos[[#This Row],[Aux2]]/10000000000000</f>
        <v>1943.5186830919099</v>
      </c>
      <c r="S492" s="1">
        <v>1.94351868309191E+16</v>
      </c>
      <c r="T492" s="7">
        <f>TablaDatos[[#This Row],[Aux3]]/100000000000000</f>
        <v>22.301844847440599</v>
      </c>
      <c r="U492" s="1">
        <v>2230184484744060</v>
      </c>
      <c r="V492">
        <v>153.19999999999999</v>
      </c>
      <c r="W492">
        <v>88.6</v>
      </c>
    </row>
    <row r="493" spans="1:23">
      <c r="A493">
        <v>2019</v>
      </c>
      <c r="B493">
        <v>59</v>
      </c>
      <c r="C493" t="s">
        <v>23</v>
      </c>
      <c r="D493" t="s">
        <v>73</v>
      </c>
      <c r="E493" t="s">
        <v>18</v>
      </c>
      <c r="F493" t="s">
        <v>24</v>
      </c>
      <c r="G493" t="s">
        <v>28</v>
      </c>
      <c r="H493" s="3">
        <v>45623.199999999997</v>
      </c>
      <c r="I493" t="s">
        <v>21</v>
      </c>
      <c r="J493" t="s">
        <v>19</v>
      </c>
      <c r="K4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22.622959875477399</v>
      </c>
      <c r="L493" s="5">
        <f>TablaDatos[[#This Row],[IMC_raw]]/1000000000000000</f>
        <v>2.26229598754774</v>
      </c>
      <c r="M493" s="2">
        <v>2262295987547740</v>
      </c>
      <c r="N4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3" s="13">
        <f t="shared" si="7"/>
        <v>492</v>
      </c>
      <c r="P493" s="2" t="str">
        <f>IF(TablaDatos[[#This Row],[Diabetes]]=0,"No","Si")</f>
        <v>No</v>
      </c>
      <c r="Q493">
        <v>0</v>
      </c>
      <c r="R493">
        <f>TablaDatos[[#This Row],[Aux2]]/10000000000000</f>
        <v>2159.79457607821</v>
      </c>
      <c r="S493" s="1">
        <v>2.15979457607821E+16</v>
      </c>
      <c r="T493" s="7">
        <f>TablaDatos[[#This Row],[Aux3]]/100000000000000</f>
        <v>27.067380662828501</v>
      </c>
      <c r="U493" s="1">
        <v>2706738066282850</v>
      </c>
      <c r="V493">
        <v>156.80000000000001</v>
      </c>
      <c r="W493">
        <v>97.2</v>
      </c>
    </row>
    <row r="494" spans="1:23">
      <c r="A494">
        <v>2019</v>
      </c>
      <c r="B494">
        <v>55</v>
      </c>
      <c r="C494" t="s">
        <v>16</v>
      </c>
      <c r="D494" t="s">
        <v>42</v>
      </c>
      <c r="E494" t="s">
        <v>18</v>
      </c>
      <c r="F494" t="s">
        <v>19</v>
      </c>
      <c r="G494" t="s">
        <v>28</v>
      </c>
      <c r="H494" s="3">
        <v>22434.27</v>
      </c>
      <c r="I494" t="s">
        <v>21</v>
      </c>
      <c r="J494" t="s">
        <v>18</v>
      </c>
      <c r="K4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22.5605480367682</v>
      </c>
      <c r="L494" s="6">
        <f>TablaDatos[[#This Row],[IMC_raw]]/100000000000000</f>
        <v>22.5605480367682</v>
      </c>
      <c r="M494" s="2">
        <v>2256054803676820</v>
      </c>
      <c r="N4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4" s="13">
        <f t="shared" si="7"/>
        <v>493</v>
      </c>
      <c r="P494" s="2" t="str">
        <f>IF(TablaDatos[[#This Row],[Diabetes]]=0,"No","Si")</f>
        <v>No</v>
      </c>
      <c r="Q494">
        <v>0</v>
      </c>
      <c r="R494">
        <f>TablaDatos[[#This Row],[Aux2]]/10000000000000</f>
        <v>2152.9409653873699</v>
      </c>
      <c r="S494" s="1">
        <v>2.15294096538737E+16</v>
      </c>
      <c r="T494" s="7">
        <f>TablaDatos[[#This Row],[Aux3]]/100000000000000</f>
        <v>217.61808007682899</v>
      </c>
      <c r="U494" s="1">
        <v>2.17618080076829E+16</v>
      </c>
      <c r="V494">
        <v>154.5</v>
      </c>
      <c r="W494">
        <v>96.1</v>
      </c>
    </row>
    <row r="495" spans="1:23">
      <c r="A495">
        <v>2019</v>
      </c>
      <c r="B495">
        <v>52</v>
      </c>
      <c r="C495" t="s">
        <v>23</v>
      </c>
      <c r="D495" t="s">
        <v>36</v>
      </c>
      <c r="E495" t="s">
        <v>18</v>
      </c>
      <c r="F495" t="s">
        <v>35</v>
      </c>
      <c r="G495" t="s">
        <v>20</v>
      </c>
      <c r="H495" s="3">
        <v>19579.080000000002</v>
      </c>
      <c r="I495" t="s">
        <v>21</v>
      </c>
      <c r="J495" t="s">
        <v>19</v>
      </c>
      <c r="K4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22.396256925615599</v>
      </c>
      <c r="L495" s="5">
        <f>TablaDatos[[#This Row],[IMC_raw]]/1000000000000000</f>
        <v>2.2396256925615599</v>
      </c>
      <c r="M495" s="2">
        <v>2239625692561560</v>
      </c>
      <c r="N4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5" s="13">
        <f t="shared" si="7"/>
        <v>494</v>
      </c>
      <c r="P495" s="2" t="str">
        <f>IF(TablaDatos[[#This Row],[Diabetes]]=0,"No","Si")</f>
        <v>No</v>
      </c>
      <c r="Q495">
        <v>0</v>
      </c>
      <c r="R495">
        <f>TablaDatos[[#This Row],[Aux2]]/10000000000000</f>
        <v>182.26870666326201</v>
      </c>
      <c r="S495" s="1">
        <v>1822687066632620</v>
      </c>
      <c r="T495" s="7">
        <f>TablaDatos[[#This Row],[Aux3]]/100000000000000</f>
        <v>184.875092292391</v>
      </c>
      <c r="U495" s="1">
        <v>1.84875092292391E+16</v>
      </c>
      <c r="V495">
        <v>135.80000000000001</v>
      </c>
      <c r="W495">
        <v>81.8</v>
      </c>
    </row>
    <row r="496" spans="1:23">
      <c r="A496">
        <v>2019</v>
      </c>
      <c r="B496">
        <v>48</v>
      </c>
      <c r="C496" t="s">
        <v>16</v>
      </c>
      <c r="D496" t="s">
        <v>29</v>
      </c>
      <c r="E496" t="s">
        <v>19</v>
      </c>
      <c r="F496" t="s">
        <v>40</v>
      </c>
      <c r="G496" t="s">
        <v>20</v>
      </c>
      <c r="H496" s="3">
        <v>42414.42</v>
      </c>
      <c r="I496" t="s">
        <v>19</v>
      </c>
      <c r="J496" t="s">
        <v>18</v>
      </c>
      <c r="K4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22.212061655272301</v>
      </c>
      <c r="L496" s="6">
        <f>TablaDatos[[#This Row],[IMC_raw]]/1000000000000000</f>
        <v>22.212061655272301</v>
      </c>
      <c r="M496" s="2">
        <v>2.22120616552723E+16</v>
      </c>
      <c r="N4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6" s="13">
        <f t="shared" si="7"/>
        <v>495</v>
      </c>
      <c r="P496" s="2" t="str">
        <f>IF(TablaDatos[[#This Row],[Diabetes]]=0,"No","Si")</f>
        <v>No</v>
      </c>
      <c r="Q496">
        <v>0</v>
      </c>
      <c r="R496">
        <f>TablaDatos[[#This Row],[Aux2]]/10000000000000</f>
        <v>1668.2968009015401</v>
      </c>
      <c r="S496" s="1">
        <v>1.66829680090154E+16</v>
      </c>
      <c r="T496" s="7">
        <f>TablaDatos[[#This Row],[Aux3]]/100000000000000</f>
        <v>177.42644178598499</v>
      </c>
      <c r="U496" s="1">
        <v>1.77426441785985E+16</v>
      </c>
      <c r="V496">
        <v>138.1</v>
      </c>
      <c r="W496">
        <v>90.3</v>
      </c>
    </row>
    <row r="497" spans="1:23">
      <c r="A497">
        <v>2019</v>
      </c>
      <c r="B497">
        <v>45</v>
      </c>
      <c r="C497" t="s">
        <v>23</v>
      </c>
      <c r="D497" t="s">
        <v>17</v>
      </c>
      <c r="E497" t="s">
        <v>18</v>
      </c>
      <c r="F497" t="s">
        <v>24</v>
      </c>
      <c r="G497" t="s">
        <v>20</v>
      </c>
      <c r="H497" s="3">
        <v>34430.720000000001</v>
      </c>
      <c r="I497" t="s">
        <v>21</v>
      </c>
      <c r="J497" t="s">
        <v>18</v>
      </c>
      <c r="K4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22.1005822453183</v>
      </c>
      <c r="L497" s="6">
        <f>TablaDatos[[#This Row],[IMC_raw]]/1000000000000000</f>
        <v>22.1005822453183</v>
      </c>
      <c r="M497" s="2">
        <v>2.21005822453183E+16</v>
      </c>
      <c r="N4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7" s="13">
        <f t="shared" si="7"/>
        <v>496</v>
      </c>
      <c r="P497" s="2" t="str">
        <f>IF(TablaDatos[[#This Row],[Diabetes]]=0,"No","Si")</f>
        <v>No</v>
      </c>
      <c r="Q497">
        <v>0</v>
      </c>
      <c r="R497">
        <f>TablaDatos[[#This Row],[Aux2]]/10000000000000</f>
        <v>1993.4411293021899</v>
      </c>
      <c r="S497" s="1">
        <v>1.99344112930219E+16</v>
      </c>
      <c r="T497" s="7">
        <f>TablaDatos[[#This Row],[Aux3]]/100000000000000</f>
        <v>237.769223561525</v>
      </c>
      <c r="U497" s="1">
        <v>2.37769223561525E+16</v>
      </c>
      <c r="V497">
        <v>136.4</v>
      </c>
      <c r="W497">
        <v>86.9</v>
      </c>
    </row>
    <row r="498" spans="1:23">
      <c r="A498">
        <v>2019</v>
      </c>
      <c r="B498">
        <v>56</v>
      </c>
      <c r="C498" t="s">
        <v>23</v>
      </c>
      <c r="D498" t="s">
        <v>73</v>
      </c>
      <c r="E498" t="s">
        <v>18</v>
      </c>
      <c r="F498" t="s">
        <v>35</v>
      </c>
      <c r="G498" t="s">
        <v>28</v>
      </c>
      <c r="H498" s="3">
        <v>39677.81</v>
      </c>
      <c r="I498" t="s">
        <v>19</v>
      </c>
      <c r="J498" t="s">
        <v>19</v>
      </c>
      <c r="K4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21.951124552170903</v>
      </c>
      <c r="L498" s="5">
        <f>TablaDatos[[#This Row],[IMC_raw]]/1000000000000000</f>
        <v>2.1951124552170902</v>
      </c>
      <c r="M498" s="2">
        <v>2195112455217090</v>
      </c>
      <c r="N4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8" s="13">
        <f t="shared" si="7"/>
        <v>497</v>
      </c>
      <c r="P498" s="2" t="str">
        <f>IF(TablaDatos[[#This Row],[Diabetes]]=0,"No","Si")</f>
        <v>No</v>
      </c>
      <c r="Q498">
        <v>0</v>
      </c>
      <c r="R498">
        <f>TablaDatos[[#This Row],[Aux2]]/10000000000000</f>
        <v>1923.4967450173999</v>
      </c>
      <c r="S498" s="1">
        <v>1.9234967450174E+16</v>
      </c>
      <c r="T498" s="7">
        <f>TablaDatos[[#This Row],[Aux3]]/100000000000000</f>
        <v>220.444436368742</v>
      </c>
      <c r="U498" s="1">
        <v>2.20444436368742E+16</v>
      </c>
      <c r="V498">
        <v>151.19999999999999</v>
      </c>
      <c r="W498">
        <v>90.2</v>
      </c>
    </row>
    <row r="499" spans="1:23">
      <c r="A499">
        <v>2019</v>
      </c>
      <c r="B499">
        <v>61</v>
      </c>
      <c r="C499" t="s">
        <v>23</v>
      </c>
      <c r="D499" t="s">
        <v>32</v>
      </c>
      <c r="E499" t="s">
        <v>19</v>
      </c>
      <c r="F499" t="s">
        <v>19</v>
      </c>
      <c r="G499" t="s">
        <v>28</v>
      </c>
      <c r="H499" s="3">
        <v>19308.740000000002</v>
      </c>
      <c r="I499" t="s">
        <v>21</v>
      </c>
      <c r="J499" t="s">
        <v>21</v>
      </c>
      <c r="K4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21.9489031963729</v>
      </c>
      <c r="L499" s="5">
        <f>TablaDatos[[#This Row],[IMC_raw]]/100000000000000</f>
        <v>21.9489031963729</v>
      </c>
      <c r="M499" s="2">
        <v>2194890319637290</v>
      </c>
      <c r="N4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499" s="13">
        <f t="shared" si="7"/>
        <v>498</v>
      </c>
      <c r="P499" s="2" t="str">
        <f>IF(TablaDatos[[#This Row],[Diabetes]]=0,"No","Si")</f>
        <v>No</v>
      </c>
      <c r="Q499">
        <v>0</v>
      </c>
      <c r="R499">
        <f>TablaDatos[[#This Row],[Aux2]]/10000000000000</f>
        <v>1903.7701726062</v>
      </c>
      <c r="S499" s="1">
        <v>1.9037701726062E+16</v>
      </c>
      <c r="T499" s="7">
        <f>TablaDatos[[#This Row],[Aux3]]/100000000000000</f>
        <v>22.529421272140599</v>
      </c>
      <c r="U499" s="1">
        <v>2252942127214060</v>
      </c>
      <c r="V499">
        <v>162.9</v>
      </c>
      <c r="W499">
        <v>86.5</v>
      </c>
    </row>
    <row r="500" spans="1:23">
      <c r="A500">
        <v>2019</v>
      </c>
      <c r="B500">
        <v>50</v>
      </c>
      <c r="C500" t="s">
        <v>16</v>
      </c>
      <c r="D500" t="s">
        <v>72</v>
      </c>
      <c r="E500" t="s">
        <v>18</v>
      </c>
      <c r="F500" t="s">
        <v>19</v>
      </c>
      <c r="G500" t="s">
        <v>20</v>
      </c>
      <c r="H500" s="3">
        <v>37198.129999999997</v>
      </c>
      <c r="I500" t="s">
        <v>19</v>
      </c>
      <c r="J500" t="s">
        <v>18</v>
      </c>
      <c r="K5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21.934227750224</v>
      </c>
      <c r="L500" s="6">
        <f>TablaDatos[[#This Row],[IMC_raw]]/1000000000000000</f>
        <v>21.934227750224</v>
      </c>
      <c r="M500" s="2">
        <v>2.1934227750224E+16</v>
      </c>
      <c r="N5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0" s="13">
        <f t="shared" si="7"/>
        <v>499</v>
      </c>
      <c r="P500" s="2" t="str">
        <f>IF(TablaDatos[[#This Row],[Diabetes]]=0,"No","Si")</f>
        <v>No</v>
      </c>
      <c r="Q500">
        <v>0</v>
      </c>
      <c r="R500">
        <f>TablaDatos[[#This Row],[Aux2]]/10000000000000</f>
        <v>181.90292246600899</v>
      </c>
      <c r="S500" s="1">
        <v>1819029224660090</v>
      </c>
      <c r="T500" s="7">
        <f>TablaDatos[[#This Row],[Aux3]]/100000000000000</f>
        <v>231.842717743707</v>
      </c>
      <c r="U500" s="1">
        <v>2.31842717743707E+16</v>
      </c>
      <c r="V500">
        <v>137.1</v>
      </c>
      <c r="W500">
        <v>90.6</v>
      </c>
    </row>
    <row r="501" spans="1:23">
      <c r="A501">
        <v>2019</v>
      </c>
      <c r="B501">
        <v>55</v>
      </c>
      <c r="C501" t="s">
        <v>16</v>
      </c>
      <c r="D501" t="s">
        <v>29</v>
      </c>
      <c r="E501" t="s">
        <v>18</v>
      </c>
      <c r="F501" t="s">
        <v>19</v>
      </c>
      <c r="G501" t="s">
        <v>28</v>
      </c>
      <c r="H501" s="3">
        <v>18637.169999999998</v>
      </c>
      <c r="I501" t="s">
        <v>19</v>
      </c>
      <c r="J501" t="s">
        <v>22</v>
      </c>
      <c r="K5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21.8521301440841</v>
      </c>
      <c r="L501" s="5">
        <f>TablaDatos[[#This Row],[IMC_raw]]/1000000000000000</f>
        <v>21.8521301440841</v>
      </c>
      <c r="M501" s="2">
        <v>2.18521301440841E+16</v>
      </c>
      <c r="N5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1" s="13">
        <f t="shared" si="7"/>
        <v>500</v>
      </c>
      <c r="P501" s="2" t="str">
        <f>IF(TablaDatos[[#This Row],[Diabetes]]=0,"No","Si")</f>
        <v>No</v>
      </c>
      <c r="Q501">
        <v>0</v>
      </c>
      <c r="R501">
        <f>TablaDatos[[#This Row],[Aux2]]/10000000000000</f>
        <v>169.01565847321399</v>
      </c>
      <c r="S501" s="1">
        <v>1690156584732140</v>
      </c>
      <c r="T501" s="7">
        <f>TablaDatos[[#This Row],[Aux3]]/100000000000000</f>
        <v>222.66553471475501</v>
      </c>
      <c r="U501" s="1">
        <v>2.22665534714755E+16</v>
      </c>
      <c r="V501">
        <v>138.80000000000001</v>
      </c>
      <c r="W501">
        <v>92.3</v>
      </c>
    </row>
    <row r="502" spans="1:23">
      <c r="A502">
        <v>2019</v>
      </c>
      <c r="B502">
        <v>60</v>
      </c>
      <c r="C502" t="s">
        <v>23</v>
      </c>
      <c r="D502" t="s">
        <v>72</v>
      </c>
      <c r="E502" t="s">
        <v>18</v>
      </c>
      <c r="F502" t="s">
        <v>19</v>
      </c>
      <c r="G502" t="s">
        <v>28</v>
      </c>
      <c r="H502" s="3">
        <v>14865.45</v>
      </c>
      <c r="I502" t="s">
        <v>21</v>
      </c>
      <c r="J502" t="s">
        <v>18</v>
      </c>
      <c r="K5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21.662044353845097</v>
      </c>
      <c r="L502" s="6">
        <f>TablaDatos[[#This Row],[IMC_raw]]/1000000000000000</f>
        <v>2.1662044353845098</v>
      </c>
      <c r="M502" s="2">
        <v>2166204435384510</v>
      </c>
      <c r="N5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2" s="13">
        <f t="shared" si="7"/>
        <v>501</v>
      </c>
      <c r="P502" s="2" t="str">
        <f>IF(TablaDatos[[#This Row],[Diabetes]]=0,"No","Si")</f>
        <v>No</v>
      </c>
      <c r="Q502">
        <v>0</v>
      </c>
      <c r="R502">
        <f>TablaDatos[[#This Row],[Aux2]]/10000000000000</f>
        <v>1982.0225838010299</v>
      </c>
      <c r="S502" s="1">
        <v>1.98202258380103E+16</v>
      </c>
      <c r="T502" s="7">
        <f>TablaDatos[[#This Row],[Aux3]]/100000000000000</f>
        <v>225.58570859106001</v>
      </c>
      <c r="U502" s="1">
        <v>2.2558570859106E+16</v>
      </c>
      <c r="V502">
        <v>153.19999999999999</v>
      </c>
      <c r="W502">
        <v>92.1</v>
      </c>
    </row>
    <row r="503" spans="1:23">
      <c r="A503">
        <v>2019</v>
      </c>
      <c r="B503">
        <v>44</v>
      </c>
      <c r="C503" t="s">
        <v>16</v>
      </c>
      <c r="D503" t="s">
        <v>71</v>
      </c>
      <c r="E503" t="s">
        <v>18</v>
      </c>
      <c r="F503" t="s">
        <v>35</v>
      </c>
      <c r="G503" t="s">
        <v>39</v>
      </c>
      <c r="H503" s="3">
        <v>30312.98</v>
      </c>
      <c r="I503" t="s">
        <v>21</v>
      </c>
      <c r="J503" t="s">
        <v>18</v>
      </c>
      <c r="K5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21.647116556645699</v>
      </c>
      <c r="L503" s="6">
        <f>TablaDatos[[#This Row],[IMC_raw]]/1000000000000000</f>
        <v>21.647116556645699</v>
      </c>
      <c r="M503" s="2">
        <v>2.16471165566457E+16</v>
      </c>
      <c r="N5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3" s="13">
        <f t="shared" si="7"/>
        <v>502</v>
      </c>
      <c r="P503" s="2" t="str">
        <f>IF(TablaDatos[[#This Row],[Diabetes]]=0,"No","Si")</f>
        <v>No</v>
      </c>
      <c r="Q503">
        <v>0</v>
      </c>
      <c r="R503">
        <f>TablaDatos[[#This Row],[Aux2]]/10000000000000</f>
        <v>188.46841644261499</v>
      </c>
      <c r="S503" s="1">
        <v>1884684164426150</v>
      </c>
      <c r="T503" s="7">
        <f>TablaDatos[[#This Row],[Aux3]]/100000000000000</f>
        <v>204.04820904640701</v>
      </c>
      <c r="U503" s="1">
        <v>2.04048209046407E+16</v>
      </c>
      <c r="V503">
        <v>137.80000000000001</v>
      </c>
      <c r="W503">
        <v>85.3</v>
      </c>
    </row>
    <row r="504" spans="1:23">
      <c r="A504">
        <v>2019</v>
      </c>
      <c r="B504">
        <v>59</v>
      </c>
      <c r="C504" t="s">
        <v>16</v>
      </c>
      <c r="D504" t="s">
        <v>73</v>
      </c>
      <c r="E504" t="s">
        <v>19</v>
      </c>
      <c r="F504" t="s">
        <v>40</v>
      </c>
      <c r="G504" t="s">
        <v>28</v>
      </c>
      <c r="H504" s="3">
        <v>35687.17</v>
      </c>
      <c r="I504" t="s">
        <v>19</v>
      </c>
      <c r="J504" t="s">
        <v>18</v>
      </c>
      <c r="K5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21.644133197723701</v>
      </c>
      <c r="L504" s="5">
        <f>TablaDatos[[#This Row],[IMC_raw]]/1000000000000000</f>
        <v>2.1644133197723701</v>
      </c>
      <c r="M504" s="2">
        <v>2164413319772370</v>
      </c>
      <c r="N5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4" s="13">
        <f t="shared" si="7"/>
        <v>503</v>
      </c>
      <c r="P504" s="2" t="str">
        <f>IF(TablaDatos[[#This Row],[Diabetes]]=0,"No","Si")</f>
        <v>No</v>
      </c>
      <c r="Q504">
        <v>0</v>
      </c>
      <c r="R504">
        <f>TablaDatos[[#This Row],[Aux2]]/10000000000000</f>
        <v>225.359635035862</v>
      </c>
      <c r="S504" s="1">
        <v>2253596350358620</v>
      </c>
      <c r="T504" s="7">
        <f>TablaDatos[[#This Row],[Aux3]]/100000000000000</f>
        <v>210.66944044250201</v>
      </c>
      <c r="U504" s="1">
        <v>2.10669440442502E+16</v>
      </c>
      <c r="V504">
        <v>150.30000000000001</v>
      </c>
      <c r="W504">
        <v>88.5</v>
      </c>
    </row>
    <row r="505" spans="1:23">
      <c r="A505">
        <v>2019</v>
      </c>
      <c r="B505">
        <v>48</v>
      </c>
      <c r="C505" t="s">
        <v>23</v>
      </c>
      <c r="D505" t="s">
        <v>27</v>
      </c>
      <c r="E505" t="s">
        <v>18</v>
      </c>
      <c r="F505" t="s">
        <v>19</v>
      </c>
      <c r="G505" t="s">
        <v>20</v>
      </c>
      <c r="H505" s="3">
        <v>14423.06</v>
      </c>
      <c r="I505" t="s">
        <v>19</v>
      </c>
      <c r="J505" t="s">
        <v>18</v>
      </c>
      <c r="K5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21.340661592492598</v>
      </c>
      <c r="L505" s="6">
        <f>TablaDatos[[#This Row],[IMC_raw]]/1000000000000000</f>
        <v>2.1340661592492598</v>
      </c>
      <c r="M505" s="2">
        <v>2134066159249260</v>
      </c>
      <c r="N5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5" s="13">
        <f t="shared" si="7"/>
        <v>504</v>
      </c>
      <c r="P505" s="2" t="str">
        <f>IF(TablaDatos[[#This Row],[Diabetes]]=0,"No","Si")</f>
        <v>No</v>
      </c>
      <c r="Q505">
        <v>0</v>
      </c>
      <c r="R505">
        <f>TablaDatos[[#This Row],[Aux2]]/10000000000000</f>
        <v>1949.8409431603</v>
      </c>
      <c r="S505" s="1">
        <v>1.9498409431603E+16</v>
      </c>
      <c r="T505" s="7">
        <f>TablaDatos[[#This Row],[Aux3]]/100000000000000</f>
        <v>24.345111149977701</v>
      </c>
      <c r="U505" s="1">
        <v>2434511114997770</v>
      </c>
      <c r="V505">
        <v>133.69999999999999</v>
      </c>
      <c r="W505">
        <v>79.400000000000006</v>
      </c>
    </row>
    <row r="506" spans="1:23">
      <c r="A506">
        <v>2019</v>
      </c>
      <c r="B506">
        <v>60</v>
      </c>
      <c r="C506" t="s">
        <v>23</v>
      </c>
      <c r="D506" t="s">
        <v>73</v>
      </c>
      <c r="E506" t="s">
        <v>18</v>
      </c>
      <c r="F506" t="s">
        <v>19</v>
      </c>
      <c r="G506" t="s">
        <v>28</v>
      </c>
      <c r="H506" s="3">
        <v>31193.22</v>
      </c>
      <c r="I506" t="s">
        <v>19</v>
      </c>
      <c r="J506" t="s">
        <v>18</v>
      </c>
      <c r="K5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21.260653610613701</v>
      </c>
      <c r="L506" s="6">
        <f>TablaDatos[[#This Row],[IMC_raw]]/1000000000000000</f>
        <v>21.260653610613701</v>
      </c>
      <c r="M506" s="2">
        <v>2.12606536106137E+16</v>
      </c>
      <c r="N5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6" s="13">
        <f t="shared" si="7"/>
        <v>505</v>
      </c>
      <c r="P506" s="2" t="str">
        <f>IF(TablaDatos[[#This Row],[Diabetes]]=0,"No","Si")</f>
        <v>No</v>
      </c>
      <c r="Q506">
        <v>0</v>
      </c>
      <c r="R506">
        <f>TablaDatos[[#This Row],[Aux2]]/10000000000000</f>
        <v>187.87116371216601</v>
      </c>
      <c r="S506" s="1">
        <v>1878711637121660</v>
      </c>
      <c r="T506" s="7">
        <f>TablaDatos[[#This Row],[Aux3]]/100000000000000</f>
        <v>156.26833365064601</v>
      </c>
      <c r="U506" s="1">
        <v>1.56268333650646E+16</v>
      </c>
      <c r="V506">
        <v>152.5</v>
      </c>
      <c r="W506">
        <v>91</v>
      </c>
    </row>
    <row r="507" spans="1:23">
      <c r="A507">
        <v>2019</v>
      </c>
      <c r="B507">
        <v>48</v>
      </c>
      <c r="C507" t="s">
        <v>16</v>
      </c>
      <c r="D507" t="s">
        <v>17</v>
      </c>
      <c r="E507" t="s">
        <v>18</v>
      </c>
      <c r="F507" t="s">
        <v>19</v>
      </c>
      <c r="G507" t="s">
        <v>20</v>
      </c>
      <c r="H507" s="3">
        <v>31053.09</v>
      </c>
      <c r="I507" t="s">
        <v>19</v>
      </c>
      <c r="J507" t="s">
        <v>18</v>
      </c>
      <c r="K5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21.252940919084001</v>
      </c>
      <c r="L507" s="5">
        <f>TablaDatos[[#This Row],[IMC_raw]]/1000000000000000</f>
        <v>21.252940919084001</v>
      </c>
      <c r="M507" s="2">
        <v>2.1252940919084E+16</v>
      </c>
      <c r="N5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7" s="13">
        <f t="shared" si="7"/>
        <v>506</v>
      </c>
      <c r="P507" s="2" t="str">
        <f>IF(TablaDatos[[#This Row],[Diabetes]]=0,"No","Si")</f>
        <v>No</v>
      </c>
      <c r="Q507">
        <v>0</v>
      </c>
      <c r="R507">
        <f>TablaDatos[[#This Row],[Aux2]]/10000000000000</f>
        <v>199.037213250511</v>
      </c>
      <c r="S507" s="1">
        <v>1990372132505110</v>
      </c>
      <c r="T507" s="7">
        <f>TablaDatos[[#This Row],[Aux3]]/100000000000000</f>
        <v>233.46849646480101</v>
      </c>
      <c r="U507" s="1">
        <v>2.33468496464801E+16</v>
      </c>
      <c r="V507">
        <v>140.69999999999999</v>
      </c>
      <c r="W507">
        <v>85.6</v>
      </c>
    </row>
    <row r="508" spans="1:23">
      <c r="A508">
        <v>2019</v>
      </c>
      <c r="B508">
        <v>67</v>
      </c>
      <c r="C508" t="s">
        <v>23</v>
      </c>
      <c r="D508" t="s">
        <v>72</v>
      </c>
      <c r="E508" t="s">
        <v>18</v>
      </c>
      <c r="F508" t="s">
        <v>19</v>
      </c>
      <c r="G508" t="s">
        <v>25</v>
      </c>
      <c r="H508" s="3">
        <v>14785.08</v>
      </c>
      <c r="I508" t="s">
        <v>19</v>
      </c>
      <c r="J508" t="s">
        <v>22</v>
      </c>
      <c r="K5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21.234203670766696</v>
      </c>
      <c r="L508" s="5">
        <f>TablaDatos[[#This Row],[IMC_raw]]/1000000000000000</f>
        <v>2.1234203670766698</v>
      </c>
      <c r="M508" s="2">
        <v>2123420367076670</v>
      </c>
      <c r="N5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8" s="13">
        <f t="shared" si="7"/>
        <v>507</v>
      </c>
      <c r="P508" s="2" t="str">
        <f>IF(TablaDatos[[#This Row],[Diabetes]]=0,"No","Si")</f>
        <v>No</v>
      </c>
      <c r="Q508">
        <v>0</v>
      </c>
      <c r="R508">
        <f>TablaDatos[[#This Row],[Aux2]]/10000000000000</f>
        <v>1841.00303347422</v>
      </c>
      <c r="S508" s="1">
        <v>1.84100303347422E+16</v>
      </c>
      <c r="T508" s="7">
        <f>TablaDatos[[#This Row],[Aux3]]/100000000000000</f>
        <v>22.473315604166999</v>
      </c>
      <c r="U508" s="1">
        <v>2247331560416700</v>
      </c>
      <c r="V508">
        <v>151</v>
      </c>
      <c r="W508">
        <v>87</v>
      </c>
    </row>
    <row r="509" spans="1:23">
      <c r="A509">
        <v>2019</v>
      </c>
      <c r="B509">
        <v>56</v>
      </c>
      <c r="C509" t="s">
        <v>23</v>
      </c>
      <c r="D509" t="s">
        <v>17</v>
      </c>
      <c r="E509" t="s">
        <v>18</v>
      </c>
      <c r="F509" t="s">
        <v>19</v>
      </c>
      <c r="G509" t="s">
        <v>28</v>
      </c>
      <c r="H509" s="3">
        <v>22510.639999999999</v>
      </c>
      <c r="I509" t="s">
        <v>18</v>
      </c>
      <c r="J509" t="s">
        <v>22</v>
      </c>
      <c r="K5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21.1261502788415</v>
      </c>
      <c r="L509" s="6">
        <f>TablaDatos[[#This Row],[IMC_raw]]/1000000000000000</f>
        <v>21.1261502788415</v>
      </c>
      <c r="M509" s="2">
        <v>2.11261502788415E+16</v>
      </c>
      <c r="N5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09" s="13">
        <f t="shared" si="7"/>
        <v>508</v>
      </c>
      <c r="P509" s="2" t="str">
        <f>IF(TablaDatos[[#This Row],[Diabetes]]=0,"No","Si")</f>
        <v>No</v>
      </c>
      <c r="Q509">
        <v>0</v>
      </c>
      <c r="R509">
        <f>TablaDatos[[#This Row],[Aux2]]/10000000000000</f>
        <v>230.84065208019001</v>
      </c>
      <c r="S509" s="1">
        <v>2308406520801900</v>
      </c>
      <c r="T509" s="7">
        <f>TablaDatos[[#This Row],[Aux3]]/100000000000000</f>
        <v>21.016955618350298</v>
      </c>
      <c r="U509" s="1">
        <v>2101695561835030</v>
      </c>
      <c r="V509">
        <v>142.30000000000001</v>
      </c>
      <c r="W509">
        <v>90.6</v>
      </c>
    </row>
    <row r="510" spans="1:23">
      <c r="A510">
        <v>2019</v>
      </c>
      <c r="B510">
        <v>61</v>
      </c>
      <c r="C510" t="s">
        <v>16</v>
      </c>
      <c r="D510" t="s">
        <v>71</v>
      </c>
      <c r="E510" t="s">
        <v>18</v>
      </c>
      <c r="F510" t="s">
        <v>19</v>
      </c>
      <c r="G510" t="s">
        <v>28</v>
      </c>
      <c r="H510" s="3">
        <v>13360.83</v>
      </c>
      <c r="I510" t="s">
        <v>19</v>
      </c>
      <c r="J510" t="s">
        <v>22</v>
      </c>
      <c r="K5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21.0972438857175</v>
      </c>
      <c r="L510" s="6">
        <f>TablaDatos[[#This Row],[IMC_raw]]/1000000000000000</f>
        <v>21.0972438857175</v>
      </c>
      <c r="M510" s="2">
        <v>2.10972438857175E+16</v>
      </c>
      <c r="N5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10" s="13">
        <f t="shared" si="7"/>
        <v>509</v>
      </c>
      <c r="P510" s="2" t="str">
        <f>IF(TablaDatos[[#This Row],[Diabetes]]=0,"No","Si")</f>
        <v>No</v>
      </c>
      <c r="Q510">
        <v>0</v>
      </c>
      <c r="R510">
        <f>TablaDatos[[#This Row],[Aux2]]/10000000000000</f>
        <v>198.63708796035499</v>
      </c>
      <c r="S510" s="1">
        <v>1986370879603550</v>
      </c>
      <c r="T510" s="7">
        <f>TablaDatos[[#This Row],[Aux3]]/100000000000000</f>
        <v>212.588152537361</v>
      </c>
      <c r="U510" s="1">
        <v>2.12588152537361E+16</v>
      </c>
      <c r="V510">
        <v>145.1</v>
      </c>
      <c r="W510">
        <v>88.5</v>
      </c>
    </row>
    <row r="511" spans="1:23">
      <c r="A511">
        <v>2019</v>
      </c>
      <c r="B511">
        <v>37</v>
      </c>
      <c r="C511" t="s">
        <v>16</v>
      </c>
      <c r="D511" t="s">
        <v>29</v>
      </c>
      <c r="E511" t="s">
        <v>18</v>
      </c>
      <c r="F511" t="s">
        <v>40</v>
      </c>
      <c r="G511" t="s">
        <v>39</v>
      </c>
      <c r="H511" s="3">
        <v>12561.77</v>
      </c>
      <c r="I511" t="s">
        <v>19</v>
      </c>
      <c r="J511" t="s">
        <v>21</v>
      </c>
      <c r="K5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21.011641125766999</v>
      </c>
      <c r="L511" s="5">
        <f>TablaDatos[[#This Row],[IMC_raw]]/1000000000000000</f>
        <v>21.011641125766999</v>
      </c>
      <c r="M511" s="2">
        <v>2.1011641125767E+16</v>
      </c>
      <c r="N5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11" s="13">
        <f t="shared" si="7"/>
        <v>510</v>
      </c>
      <c r="P511" s="2" t="str">
        <f>IF(TablaDatos[[#This Row],[Diabetes]]=0,"No","Si")</f>
        <v>No</v>
      </c>
      <c r="Q511">
        <v>0</v>
      </c>
      <c r="R511">
        <f>TablaDatos[[#This Row],[Aux2]]/10000000000000</f>
        <v>2035.4020416612</v>
      </c>
      <c r="S511" s="1">
        <v>2.0354020416612E+16</v>
      </c>
      <c r="T511" s="7">
        <f>TablaDatos[[#This Row],[Aux3]]/100000000000000</f>
        <v>188.121293326542</v>
      </c>
      <c r="U511" s="1">
        <v>1.88121293326542E+16</v>
      </c>
      <c r="V511">
        <v>122.9</v>
      </c>
      <c r="W511">
        <v>82.1</v>
      </c>
    </row>
    <row r="512" spans="1:23">
      <c r="A512">
        <v>2019</v>
      </c>
      <c r="B512">
        <v>60</v>
      </c>
      <c r="C512" t="s">
        <v>16</v>
      </c>
      <c r="D512" t="s">
        <v>29</v>
      </c>
      <c r="E512" t="s">
        <v>19</v>
      </c>
      <c r="F512" t="s">
        <v>35</v>
      </c>
      <c r="G512" t="s">
        <v>28</v>
      </c>
      <c r="H512" s="3">
        <v>12558.89</v>
      </c>
      <c r="I512" t="s">
        <v>19</v>
      </c>
      <c r="J512" t="s">
        <v>22</v>
      </c>
      <c r="K5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20.957693806464597</v>
      </c>
      <c r="L512" s="5">
        <f>TablaDatos[[#This Row],[IMC_raw]]/1000000000000000</f>
        <v>2.0957693806464599</v>
      </c>
      <c r="M512" s="2">
        <v>2095769380646460</v>
      </c>
      <c r="N5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12" s="13">
        <f t="shared" si="7"/>
        <v>511</v>
      </c>
      <c r="P512" s="2" t="str">
        <f>IF(TablaDatos[[#This Row],[Diabetes]]=0,"No","Si")</f>
        <v>No</v>
      </c>
      <c r="Q512">
        <v>0</v>
      </c>
      <c r="R512">
        <f>TablaDatos[[#This Row],[Aux2]]/10000000000000</f>
        <v>1747.6474615716099</v>
      </c>
      <c r="S512" s="1">
        <v>1.74764746157161E+16</v>
      </c>
      <c r="T512" s="7">
        <f>TablaDatos[[#This Row],[Aux3]]/100000000000000</f>
        <v>201.228842000306</v>
      </c>
      <c r="U512" s="1">
        <v>2.01228842000306E+16</v>
      </c>
      <c r="V512">
        <v>147.9</v>
      </c>
      <c r="W512">
        <v>93.2</v>
      </c>
    </row>
    <row r="513" spans="1:23">
      <c r="A513">
        <v>2019</v>
      </c>
      <c r="B513">
        <v>59</v>
      </c>
      <c r="C513" t="s">
        <v>23</v>
      </c>
      <c r="D513" t="s">
        <v>17</v>
      </c>
      <c r="E513" t="s">
        <v>18</v>
      </c>
      <c r="F513" t="s">
        <v>24</v>
      </c>
      <c r="G513" t="s">
        <v>28</v>
      </c>
      <c r="H513" s="3">
        <v>12429.71</v>
      </c>
      <c r="I513" t="s">
        <v>19</v>
      </c>
      <c r="J513" t="s">
        <v>22</v>
      </c>
      <c r="K5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20.794063127550999</v>
      </c>
      <c r="L513" s="5">
        <f>TablaDatos[[#This Row],[IMC_raw]]/1000000000000000</f>
        <v>20.794063127550999</v>
      </c>
      <c r="M513" s="2">
        <v>2.0794063127551E+16</v>
      </c>
      <c r="N5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13" s="13">
        <f t="shared" si="7"/>
        <v>512</v>
      </c>
      <c r="P513" s="2" t="str">
        <f>IF(TablaDatos[[#This Row],[Diabetes]]=0,"No","Si")</f>
        <v>Si</v>
      </c>
      <c r="Q513">
        <v>1</v>
      </c>
      <c r="R513">
        <f>TablaDatos[[#This Row],[Aux2]]/10000000000000</f>
        <v>2219.26813827969</v>
      </c>
      <c r="S513" s="1">
        <v>2.21926813827969E+16</v>
      </c>
      <c r="T513" s="7">
        <f>TablaDatos[[#This Row],[Aux3]]/100000000000000</f>
        <v>258.43796502031398</v>
      </c>
      <c r="U513" s="1">
        <v>2.58437965020314E+16</v>
      </c>
      <c r="V513">
        <v>149.9</v>
      </c>
      <c r="W513">
        <v>91.4</v>
      </c>
    </row>
    <row r="514" spans="1:23">
      <c r="A514">
        <v>2019</v>
      </c>
      <c r="B514">
        <v>54</v>
      </c>
      <c r="C514" t="s">
        <v>23</v>
      </c>
      <c r="D514" t="s">
        <v>72</v>
      </c>
      <c r="E514" t="s">
        <v>18</v>
      </c>
      <c r="F514" t="s">
        <v>40</v>
      </c>
      <c r="G514" t="s">
        <v>20</v>
      </c>
      <c r="H514" s="3">
        <v>25786.45</v>
      </c>
      <c r="I514" t="s">
        <v>19</v>
      </c>
      <c r="J514" t="s">
        <v>18</v>
      </c>
      <c r="K5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20.5296805860573</v>
      </c>
      <c r="L514" s="5">
        <f>TablaDatos[[#This Row],[IMC_raw]]/1000000000000000</f>
        <v>20.5296805860573</v>
      </c>
      <c r="M514" s="2">
        <v>2.05296805860573E+16</v>
      </c>
      <c r="N5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14" s="13">
        <f t="shared" ref="O514:O577" si="8">O513+1</f>
        <v>513</v>
      </c>
      <c r="P514" s="2" t="str">
        <f>IF(TablaDatos[[#This Row],[Diabetes]]=0,"No","Si")</f>
        <v>No</v>
      </c>
      <c r="Q514">
        <v>0</v>
      </c>
      <c r="R514">
        <f>TablaDatos[[#This Row],[Aux2]]/10000000000000</f>
        <v>215.93992525476801</v>
      </c>
      <c r="S514" s="1">
        <v>2159399252547680</v>
      </c>
      <c r="T514" s="7">
        <f>TablaDatos[[#This Row],[Aux3]]/100000000000000</f>
        <v>22.3596453845912</v>
      </c>
      <c r="U514" s="1">
        <v>2235964538459120</v>
      </c>
      <c r="V514">
        <v>133.4</v>
      </c>
      <c r="W514">
        <v>78</v>
      </c>
    </row>
    <row r="515" spans="1:23">
      <c r="A515">
        <v>2019</v>
      </c>
      <c r="B515">
        <v>52</v>
      </c>
      <c r="C515" t="s">
        <v>23</v>
      </c>
      <c r="D515" t="s">
        <v>29</v>
      </c>
      <c r="E515" t="s">
        <v>18</v>
      </c>
      <c r="F515" t="s">
        <v>19</v>
      </c>
      <c r="G515" t="s">
        <v>20</v>
      </c>
      <c r="H515" s="3">
        <v>13640.43</v>
      </c>
      <c r="I515" t="s">
        <v>21</v>
      </c>
      <c r="J515" t="s">
        <v>22</v>
      </c>
      <c r="K5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19.7907113382783</v>
      </c>
      <c r="L515" s="5">
        <f>TablaDatos[[#This Row],[IMC_raw]]/1000000000000000</f>
        <v>19.7907113382783</v>
      </c>
      <c r="M515" s="2">
        <v>1.97907113382783E+16</v>
      </c>
      <c r="N5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15" s="13">
        <f t="shared" si="8"/>
        <v>514</v>
      </c>
      <c r="P515" s="2" t="str">
        <f>IF(TablaDatos[[#This Row],[Diabetes]]=0,"No","Si")</f>
        <v>No</v>
      </c>
      <c r="Q515">
        <v>0</v>
      </c>
      <c r="R515">
        <f>TablaDatos[[#This Row],[Aux2]]/10000000000000</f>
        <v>1705.75882341336</v>
      </c>
      <c r="S515" s="1">
        <v>1.70575882341336E+16</v>
      </c>
      <c r="T515" s="7">
        <f>TablaDatos[[#This Row],[Aux3]]/100000000000000</f>
        <v>19.069839784152801</v>
      </c>
      <c r="U515" s="1">
        <v>1906983978415280</v>
      </c>
      <c r="V515">
        <v>135.5</v>
      </c>
      <c r="W515">
        <v>76.5</v>
      </c>
    </row>
    <row r="516" spans="1:23">
      <c r="A516">
        <v>2019</v>
      </c>
      <c r="B516">
        <v>45</v>
      </c>
      <c r="C516" t="s">
        <v>16</v>
      </c>
      <c r="D516" t="s">
        <v>42</v>
      </c>
      <c r="E516" t="s">
        <v>18</v>
      </c>
      <c r="F516" t="s">
        <v>35</v>
      </c>
      <c r="G516" t="s">
        <v>20</v>
      </c>
      <c r="H516" s="3">
        <v>43131.31</v>
      </c>
      <c r="I516" t="s">
        <v>19</v>
      </c>
      <c r="J516" t="s">
        <v>18</v>
      </c>
      <c r="K5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19.586229789483799</v>
      </c>
      <c r="L516" s="5">
        <f>TablaDatos[[#This Row],[IMC_raw]]/1000000000000000</f>
        <v>19.586229789483799</v>
      </c>
      <c r="M516" s="2">
        <v>1.95862297894838E+16</v>
      </c>
      <c r="N5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Normal</v>
      </c>
      <c r="O516" s="13">
        <f t="shared" si="8"/>
        <v>515</v>
      </c>
      <c r="P516" s="2" t="str">
        <f>IF(TablaDatos[[#This Row],[Diabetes]]=0,"No","Si")</f>
        <v>No</v>
      </c>
      <c r="Q516">
        <v>0</v>
      </c>
      <c r="R516">
        <f>TablaDatos[[#This Row],[Aux2]]/10000000000000</f>
        <v>176.14867625331999</v>
      </c>
      <c r="S516" s="1">
        <v>1761486762533200</v>
      </c>
      <c r="T516" s="7">
        <f>TablaDatos[[#This Row],[Aux3]]/100000000000000</f>
        <v>18.0264903075057</v>
      </c>
      <c r="U516" s="1">
        <v>1802649030750570</v>
      </c>
      <c r="V516">
        <v>128</v>
      </c>
      <c r="W516">
        <v>80.7</v>
      </c>
    </row>
    <row r="517" spans="1:23">
      <c r="A517">
        <v>2010</v>
      </c>
      <c r="B517">
        <v>57</v>
      </c>
      <c r="C517" t="s">
        <v>16</v>
      </c>
      <c r="D517" t="s">
        <v>73</v>
      </c>
      <c r="E517" t="s">
        <v>18</v>
      </c>
      <c r="F517" t="s">
        <v>24</v>
      </c>
      <c r="G517" t="s">
        <v>28</v>
      </c>
      <c r="H517" s="3">
        <v>21866.18</v>
      </c>
      <c r="I517" t="s">
        <v>19</v>
      </c>
      <c r="J517" t="s">
        <v>22</v>
      </c>
      <c r="K5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34.998382431214502</v>
      </c>
      <c r="L517" s="6">
        <f>TablaDatos[[#This Row],[IMC_raw]]/1000000000000000</f>
        <v>34.998382431214502</v>
      </c>
      <c r="M517" s="2">
        <v>3.49983824312145E+16</v>
      </c>
      <c r="N5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17" s="13">
        <f t="shared" si="8"/>
        <v>516</v>
      </c>
      <c r="P517" s="2" t="str">
        <f>IF(TablaDatos[[#This Row],[Diabetes]]=0,"No","Si")</f>
        <v>No</v>
      </c>
      <c r="Q517">
        <v>0</v>
      </c>
      <c r="R517">
        <f>TablaDatos[[#This Row],[Aux2]]/10000000000000</f>
        <v>2168.1493227093902</v>
      </c>
      <c r="S517" s="1">
        <v>2.16814932270939E+16</v>
      </c>
      <c r="T517" s="7">
        <f>TablaDatos[[#This Row],[Aux3]]/100000000000000</f>
        <v>246.022840067544</v>
      </c>
      <c r="U517" s="1">
        <v>2.46022840067544E+16</v>
      </c>
      <c r="V517">
        <v>165.3</v>
      </c>
      <c r="W517">
        <v>91.4</v>
      </c>
    </row>
    <row r="518" spans="1:23">
      <c r="A518">
        <v>2010</v>
      </c>
      <c r="B518">
        <v>54</v>
      </c>
      <c r="C518" t="s">
        <v>16</v>
      </c>
      <c r="D518" t="s">
        <v>32</v>
      </c>
      <c r="E518" t="s">
        <v>18</v>
      </c>
      <c r="F518" t="s">
        <v>24</v>
      </c>
      <c r="G518" t="s">
        <v>20</v>
      </c>
      <c r="H518" s="3">
        <v>13690.82</v>
      </c>
      <c r="I518" t="s">
        <v>21</v>
      </c>
      <c r="J518" t="s">
        <v>18</v>
      </c>
      <c r="K5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34.9794103623559</v>
      </c>
      <c r="L518" s="6">
        <f>TablaDatos[[#This Row],[IMC_raw]]/1000000000000000</f>
        <v>34.9794103623559</v>
      </c>
      <c r="M518" s="2">
        <v>3.49794103623559E+16</v>
      </c>
      <c r="N5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18" s="13">
        <f t="shared" si="8"/>
        <v>517</v>
      </c>
      <c r="P518" s="2" t="str">
        <f>IF(TablaDatos[[#This Row],[Diabetes]]=0,"No","Si")</f>
        <v>No</v>
      </c>
      <c r="Q518">
        <v>0</v>
      </c>
      <c r="R518">
        <f>TablaDatos[[#This Row],[Aux2]]/10000000000000</f>
        <v>2094.8783571051899</v>
      </c>
      <c r="S518" s="1">
        <v>2.09487835710519E+16</v>
      </c>
      <c r="T518" s="7">
        <f>TablaDatos[[#This Row],[Aux3]]/100000000000000</f>
        <v>199.613222169484</v>
      </c>
      <c r="U518" s="1">
        <v>1.99613222169484E+16</v>
      </c>
      <c r="V518">
        <v>152</v>
      </c>
      <c r="W518">
        <v>96.7</v>
      </c>
    </row>
    <row r="519" spans="1:23">
      <c r="A519">
        <v>2010</v>
      </c>
      <c r="B519">
        <v>52</v>
      </c>
      <c r="C519" t="s">
        <v>23</v>
      </c>
      <c r="D519" t="s">
        <v>17</v>
      </c>
      <c r="E519" t="s">
        <v>19</v>
      </c>
      <c r="F519" t="s">
        <v>35</v>
      </c>
      <c r="G519" t="s">
        <v>20</v>
      </c>
      <c r="H519" s="3">
        <v>35821.440000000002</v>
      </c>
      <c r="I519" t="s">
        <v>21</v>
      </c>
      <c r="J519" t="s">
        <v>21</v>
      </c>
      <c r="K5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34.9522771890326</v>
      </c>
      <c r="L519" s="6">
        <f>TablaDatos[[#This Row],[IMC_raw]]/100000000000000</f>
        <v>34.9522771890326</v>
      </c>
      <c r="M519" s="2">
        <v>3495227718903260</v>
      </c>
      <c r="N5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19" s="13">
        <f t="shared" si="8"/>
        <v>518</v>
      </c>
      <c r="P519" s="2" t="str">
        <f>IF(TablaDatos[[#This Row],[Diabetes]]=0,"No","Si")</f>
        <v>No</v>
      </c>
      <c r="Q519">
        <v>0</v>
      </c>
      <c r="R519">
        <f>TablaDatos[[#This Row],[Aux2]]/10000000000000</f>
        <v>196.917897883791</v>
      </c>
      <c r="S519" s="1">
        <v>1969178978837910</v>
      </c>
      <c r="T519" s="7">
        <f>TablaDatos[[#This Row],[Aux3]]/100000000000000</f>
        <v>207.765802940794</v>
      </c>
      <c r="U519" s="1">
        <v>2.07765802940794E+16</v>
      </c>
      <c r="V519">
        <v>151.5</v>
      </c>
      <c r="W519">
        <v>97.4</v>
      </c>
    </row>
    <row r="520" spans="1:23">
      <c r="A520">
        <v>2010</v>
      </c>
      <c r="B520">
        <v>64</v>
      </c>
      <c r="C520" t="s">
        <v>16</v>
      </c>
      <c r="D520" t="s">
        <v>73</v>
      </c>
      <c r="E520" t="s">
        <v>31</v>
      </c>
      <c r="F520" t="s">
        <v>19</v>
      </c>
      <c r="G520" t="s">
        <v>28</v>
      </c>
      <c r="H520" s="3">
        <v>21367.59</v>
      </c>
      <c r="I520" t="s">
        <v>21</v>
      </c>
      <c r="J520" t="s">
        <v>21</v>
      </c>
      <c r="K5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34.9505129070184</v>
      </c>
      <c r="L520" s="6">
        <f>TablaDatos[[#This Row],[IMC_raw]]/1000000000000000</f>
        <v>3.4950512907018401</v>
      </c>
      <c r="M520" s="2">
        <v>3495051290701840</v>
      </c>
      <c r="N5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0" s="13">
        <f t="shared" si="8"/>
        <v>519</v>
      </c>
      <c r="P520" s="2" t="str">
        <f>IF(TablaDatos[[#This Row],[Diabetes]]=0,"No","Si")</f>
        <v>Si</v>
      </c>
      <c r="Q520">
        <v>1</v>
      </c>
      <c r="R520">
        <f>TablaDatos[[#This Row],[Aux2]]/10000000000000</f>
        <v>2329.6900754539902</v>
      </c>
      <c r="S520" s="1">
        <v>2.32969007545399E+16</v>
      </c>
      <c r="T520" s="7">
        <f>TablaDatos[[#This Row],[Aux3]]/100000000000000</f>
        <v>3.0000000000000001E-12</v>
      </c>
      <c r="U520">
        <v>300</v>
      </c>
      <c r="V520">
        <v>178.1</v>
      </c>
      <c r="W520">
        <v>102.2</v>
      </c>
    </row>
    <row r="521" spans="1:23">
      <c r="A521">
        <v>2010</v>
      </c>
      <c r="B521">
        <v>53</v>
      </c>
      <c r="C521" t="s">
        <v>23</v>
      </c>
      <c r="D521" t="s">
        <v>27</v>
      </c>
      <c r="E521" t="s">
        <v>18</v>
      </c>
      <c r="F521" t="s">
        <v>19</v>
      </c>
      <c r="G521" t="s">
        <v>20</v>
      </c>
      <c r="H521" s="3">
        <v>27980.639999999999</v>
      </c>
      <c r="I521" t="s">
        <v>21</v>
      </c>
      <c r="J521" t="s">
        <v>18</v>
      </c>
      <c r="K5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34.948723761403599</v>
      </c>
      <c r="L521" s="5">
        <f>TablaDatos[[#This Row],[IMC_raw]]/1000000000000000</f>
        <v>34.948723761403599</v>
      </c>
      <c r="M521" s="2">
        <v>3.49487237614036E+16</v>
      </c>
      <c r="N5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1" s="13">
        <f t="shared" si="8"/>
        <v>520</v>
      </c>
      <c r="P521" s="2" t="str">
        <f>IF(TablaDatos[[#This Row],[Diabetes]]=0,"No","Si")</f>
        <v>No</v>
      </c>
      <c r="Q521">
        <v>0</v>
      </c>
      <c r="R521">
        <f>TablaDatos[[#This Row],[Aux2]]/10000000000000</f>
        <v>220.73494214659701</v>
      </c>
      <c r="S521" s="1">
        <v>2207349421465970</v>
      </c>
      <c r="T521" s="7">
        <f>TablaDatos[[#This Row],[Aux3]]/100000000000000</f>
        <v>234.17524965408799</v>
      </c>
      <c r="U521" s="1">
        <v>2.34175249654088E+16</v>
      </c>
      <c r="V521">
        <v>153</v>
      </c>
      <c r="W521">
        <v>92.3</v>
      </c>
    </row>
    <row r="522" spans="1:23">
      <c r="A522">
        <v>2010</v>
      </c>
      <c r="B522">
        <v>62</v>
      </c>
      <c r="C522" t="s">
        <v>16</v>
      </c>
      <c r="D522" t="s">
        <v>33</v>
      </c>
      <c r="E522" t="s">
        <v>31</v>
      </c>
      <c r="F522" t="s">
        <v>24</v>
      </c>
      <c r="G522" t="s">
        <v>28</v>
      </c>
      <c r="H522" s="3">
        <v>10765.71</v>
      </c>
      <c r="I522" t="s">
        <v>21</v>
      </c>
      <c r="J522" t="s">
        <v>18</v>
      </c>
      <c r="K5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34.9445306817287</v>
      </c>
      <c r="L522" s="6">
        <f>TablaDatos[[#This Row],[IMC_raw]]/1000000000000000</f>
        <v>34.9445306817287</v>
      </c>
      <c r="M522" s="2">
        <v>3.49445306817287E+16</v>
      </c>
      <c r="N5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2" s="13">
        <f t="shared" si="8"/>
        <v>521</v>
      </c>
      <c r="P522" s="2" t="str">
        <f>IF(TablaDatos[[#This Row],[Diabetes]]=0,"No","Si")</f>
        <v>Si</v>
      </c>
      <c r="Q522">
        <v>1</v>
      </c>
      <c r="R522">
        <f>TablaDatos[[#This Row],[Aux2]]/10000000000000</f>
        <v>2393.58686183499</v>
      </c>
      <c r="S522" s="1">
        <v>2.39358686183499E+16</v>
      </c>
      <c r="T522" s="7">
        <f>TablaDatos[[#This Row],[Aux3]]/100000000000000</f>
        <v>28.290413490021599</v>
      </c>
      <c r="U522" s="1">
        <v>2829041349002160</v>
      </c>
      <c r="V522">
        <v>171.2</v>
      </c>
      <c r="W522">
        <v>106.7</v>
      </c>
    </row>
    <row r="523" spans="1:23">
      <c r="A523">
        <v>2010</v>
      </c>
      <c r="B523">
        <v>48</v>
      </c>
      <c r="C523" t="s">
        <v>16</v>
      </c>
      <c r="D523" t="s">
        <v>36</v>
      </c>
      <c r="E523" t="s">
        <v>18</v>
      </c>
      <c r="F523" t="s">
        <v>19</v>
      </c>
      <c r="G523" t="s">
        <v>20</v>
      </c>
      <c r="H523" s="3">
        <v>37298.71</v>
      </c>
      <c r="I523" t="s">
        <v>19</v>
      </c>
      <c r="J523" t="s">
        <v>18</v>
      </c>
      <c r="K5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34.910692143037096</v>
      </c>
      <c r="L523" s="6">
        <f>TablaDatos[[#This Row],[IMC_raw]]/1000000000000000</f>
        <v>3.4910692143037099</v>
      </c>
      <c r="M523" s="2">
        <v>3491069214303710</v>
      </c>
      <c r="N5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3" s="13">
        <f t="shared" si="8"/>
        <v>522</v>
      </c>
      <c r="P523" s="2" t="str">
        <f>IF(TablaDatos[[#This Row],[Diabetes]]=0,"No","Si")</f>
        <v>No</v>
      </c>
      <c r="Q523">
        <v>0</v>
      </c>
      <c r="R523">
        <f>TablaDatos[[#This Row],[Aux2]]/10000000000000</f>
        <v>208.66394655300499</v>
      </c>
      <c r="S523" s="1">
        <v>2086639465530050</v>
      </c>
      <c r="T523" s="7">
        <f>TablaDatos[[#This Row],[Aux3]]/100000000000000</f>
        <v>232.29336445943201</v>
      </c>
      <c r="U523" s="1">
        <v>2.32293364459432E+16</v>
      </c>
      <c r="V523">
        <v>147.9</v>
      </c>
      <c r="W523">
        <v>93</v>
      </c>
    </row>
    <row r="524" spans="1:23">
      <c r="A524">
        <v>2010</v>
      </c>
      <c r="B524">
        <v>66</v>
      </c>
      <c r="C524" t="s">
        <v>23</v>
      </c>
      <c r="D524" t="s">
        <v>29</v>
      </c>
      <c r="E524" t="s">
        <v>18</v>
      </c>
      <c r="F524" t="s">
        <v>24</v>
      </c>
      <c r="G524" t="s">
        <v>25</v>
      </c>
      <c r="H524" s="3">
        <v>19817.04</v>
      </c>
      <c r="I524" t="s">
        <v>21</v>
      </c>
      <c r="J524" t="s">
        <v>22</v>
      </c>
      <c r="K5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34.897867815439703</v>
      </c>
      <c r="L524" s="5">
        <f>TablaDatos[[#This Row],[IMC_raw]]/1000000000000000</f>
        <v>3.48978678154397</v>
      </c>
      <c r="M524" s="2">
        <v>3489786781543970</v>
      </c>
      <c r="N5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4" s="13">
        <f t="shared" si="8"/>
        <v>523</v>
      </c>
      <c r="P524" s="2" t="str">
        <f>IF(TablaDatos[[#This Row],[Diabetes]]=0,"No","Si")</f>
        <v>No</v>
      </c>
      <c r="Q524">
        <v>0</v>
      </c>
      <c r="R524">
        <f>TablaDatos[[#This Row],[Aux2]]/10000000000000</f>
        <v>223.39555268468001</v>
      </c>
      <c r="S524" s="1">
        <v>2233955526846800</v>
      </c>
      <c r="T524" s="7">
        <f>TablaDatos[[#This Row],[Aux3]]/100000000000000</f>
        <v>28.221727596752402</v>
      </c>
      <c r="U524" s="1">
        <v>2822172759675240</v>
      </c>
      <c r="V524">
        <v>159.4</v>
      </c>
      <c r="W524">
        <v>103.9</v>
      </c>
    </row>
    <row r="525" spans="1:23">
      <c r="A525">
        <v>2010</v>
      </c>
      <c r="B525">
        <v>42</v>
      </c>
      <c r="C525" t="s">
        <v>16</v>
      </c>
      <c r="D525" t="s">
        <v>37</v>
      </c>
      <c r="E525" t="s">
        <v>18</v>
      </c>
      <c r="F525" t="s">
        <v>19</v>
      </c>
      <c r="G525" t="s">
        <v>39</v>
      </c>
      <c r="H525" s="3">
        <v>16863.12</v>
      </c>
      <c r="I525" t="s">
        <v>19</v>
      </c>
      <c r="J525" t="s">
        <v>19</v>
      </c>
      <c r="K5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34.892868388146503</v>
      </c>
      <c r="L525" s="6">
        <f>TablaDatos[[#This Row],[IMC_raw]]/1000000000000000</f>
        <v>34.892868388146503</v>
      </c>
      <c r="M525" s="2">
        <v>3.48928683881465E+16</v>
      </c>
      <c r="N5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5" s="13">
        <f t="shared" si="8"/>
        <v>524</v>
      </c>
      <c r="P525" s="2" t="str">
        <f>IF(TablaDatos[[#This Row],[Diabetes]]=0,"No","Si")</f>
        <v>Si</v>
      </c>
      <c r="Q525">
        <v>1</v>
      </c>
      <c r="R525">
        <f>TablaDatos[[#This Row],[Aux2]]/10000000000000</f>
        <v>21.974401825815701</v>
      </c>
      <c r="S525" s="1">
        <v>219744018258157</v>
      </c>
      <c r="T525" s="7">
        <f>TablaDatos[[#This Row],[Aux3]]/100000000000000</f>
        <v>225.802813948123</v>
      </c>
      <c r="U525" s="1">
        <v>2.25802813948123E+16</v>
      </c>
      <c r="V525">
        <v>150</v>
      </c>
      <c r="W525">
        <v>94</v>
      </c>
    </row>
    <row r="526" spans="1:23">
      <c r="A526">
        <v>2010</v>
      </c>
      <c r="B526">
        <v>61</v>
      </c>
      <c r="C526" t="s">
        <v>16</v>
      </c>
      <c r="D526" t="s">
        <v>17</v>
      </c>
      <c r="E526" t="s">
        <v>21</v>
      </c>
      <c r="F526" t="s">
        <v>24</v>
      </c>
      <c r="G526" t="s">
        <v>28</v>
      </c>
      <c r="H526" s="3">
        <v>15070.38</v>
      </c>
      <c r="I526" t="s">
        <v>21</v>
      </c>
      <c r="J526" t="s">
        <v>19</v>
      </c>
      <c r="K5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34.883711528767599</v>
      </c>
      <c r="L526" s="5">
        <f>TablaDatos[[#This Row],[IMC_raw]]/1000000000000000</f>
        <v>34.883711528767599</v>
      </c>
      <c r="M526" s="2">
        <v>3.48837115287676E+16</v>
      </c>
      <c r="N5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6" s="13">
        <f t="shared" si="8"/>
        <v>525</v>
      </c>
      <c r="P526" s="2" t="str">
        <f>IF(TablaDatos[[#This Row],[Diabetes]]=0,"No","Si")</f>
        <v>No</v>
      </c>
      <c r="Q526">
        <v>0</v>
      </c>
      <c r="R526">
        <f>TablaDatos[[#This Row],[Aux2]]/10000000000000</f>
        <v>2377.6003987143999</v>
      </c>
      <c r="S526" s="1">
        <v>2.3776003987144E+16</v>
      </c>
      <c r="T526" s="7">
        <f>TablaDatos[[#This Row],[Aux3]]/100000000000000</f>
        <v>25.9605462573622</v>
      </c>
      <c r="U526" s="1">
        <v>2596054625736220</v>
      </c>
      <c r="V526">
        <v>171.6</v>
      </c>
      <c r="W526">
        <v>98.9</v>
      </c>
    </row>
    <row r="527" spans="1:23">
      <c r="A527">
        <v>2010</v>
      </c>
      <c r="B527">
        <v>55</v>
      </c>
      <c r="C527" t="s">
        <v>16</v>
      </c>
      <c r="D527" t="s">
        <v>71</v>
      </c>
      <c r="E527" t="s">
        <v>21</v>
      </c>
      <c r="F527" t="s">
        <v>24</v>
      </c>
      <c r="G527" t="s">
        <v>28</v>
      </c>
      <c r="H527" s="3">
        <v>17556.46</v>
      </c>
      <c r="I527" t="s">
        <v>21</v>
      </c>
      <c r="J527" t="s">
        <v>19</v>
      </c>
      <c r="K5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34.878565157915801</v>
      </c>
      <c r="L527" s="6">
        <f>TablaDatos[[#This Row],[IMC_raw]]/1000000000000000</f>
        <v>3.48785651579158</v>
      </c>
      <c r="M527" s="2">
        <v>3487856515791580</v>
      </c>
      <c r="N5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7" s="13">
        <f t="shared" si="8"/>
        <v>526</v>
      </c>
      <c r="P527" s="2" t="str">
        <f>IF(TablaDatos[[#This Row],[Diabetes]]=0,"No","Si")</f>
        <v>Si</v>
      </c>
      <c r="Q527">
        <v>1</v>
      </c>
      <c r="R527">
        <f>TablaDatos[[#This Row],[Aux2]]/10000000000000</f>
        <v>230.36219931674501</v>
      </c>
      <c r="S527" s="1">
        <v>2303621993167450</v>
      </c>
      <c r="T527" s="7">
        <f>TablaDatos[[#This Row],[Aux3]]/100000000000000</f>
        <v>235.61762702887401</v>
      </c>
      <c r="U527" s="1">
        <v>2.35617627028874E+16</v>
      </c>
      <c r="V527">
        <v>165.9</v>
      </c>
      <c r="W527">
        <v>103.5</v>
      </c>
    </row>
    <row r="528" spans="1:23">
      <c r="A528">
        <v>2010</v>
      </c>
      <c r="B528">
        <v>48</v>
      </c>
      <c r="C528" t="s">
        <v>23</v>
      </c>
      <c r="D528" t="s">
        <v>17</v>
      </c>
      <c r="E528" t="s">
        <v>19</v>
      </c>
      <c r="F528" t="s">
        <v>24</v>
      </c>
      <c r="G528" t="s">
        <v>20</v>
      </c>
      <c r="H528" s="3">
        <v>12474.06</v>
      </c>
      <c r="I528" t="s">
        <v>21</v>
      </c>
      <c r="J528" t="s">
        <v>18</v>
      </c>
      <c r="K5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34.871323259981303</v>
      </c>
      <c r="L528" s="5">
        <f>TablaDatos[[#This Row],[IMC_raw]]/1000000000000000</f>
        <v>0.34871323259981302</v>
      </c>
      <c r="M528" s="2">
        <v>348713232599813</v>
      </c>
      <c r="N5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8" s="13">
        <f t="shared" si="8"/>
        <v>527</v>
      </c>
      <c r="P528" s="2" t="str">
        <f>IF(TablaDatos[[#This Row],[Diabetes]]=0,"No","Si")</f>
        <v>No</v>
      </c>
      <c r="Q528">
        <v>0</v>
      </c>
      <c r="R528">
        <f>TablaDatos[[#This Row],[Aux2]]/10000000000000</f>
        <v>2434.78380455872</v>
      </c>
      <c r="S528" s="1">
        <v>2.43478380455872E+16</v>
      </c>
      <c r="T528" s="7">
        <f>TablaDatos[[#This Row],[Aux3]]/100000000000000</f>
        <v>26.1604090693023</v>
      </c>
      <c r="U528" s="1">
        <v>2616040906930230</v>
      </c>
      <c r="V528">
        <v>151.9</v>
      </c>
      <c r="W528">
        <v>99.5</v>
      </c>
    </row>
    <row r="529" spans="1:23">
      <c r="A529">
        <v>2010</v>
      </c>
      <c r="B529">
        <v>55</v>
      </c>
      <c r="C529" t="s">
        <v>16</v>
      </c>
      <c r="D529" t="s">
        <v>38</v>
      </c>
      <c r="E529" t="s">
        <v>18</v>
      </c>
      <c r="F529" t="s">
        <v>24</v>
      </c>
      <c r="G529" t="s">
        <v>28</v>
      </c>
      <c r="H529" s="3">
        <v>28461.19</v>
      </c>
      <c r="I529" t="s">
        <v>21</v>
      </c>
      <c r="J529" t="s">
        <v>18</v>
      </c>
      <c r="K5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34.864469668393802</v>
      </c>
      <c r="L529" s="5">
        <f>TablaDatos[[#This Row],[IMC_raw]]/1000000000000000</f>
        <v>0.34864469668393799</v>
      </c>
      <c r="M529" s="2">
        <v>348644696683938</v>
      </c>
      <c r="N5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29" s="13">
        <f t="shared" si="8"/>
        <v>528</v>
      </c>
      <c r="P529" s="2" t="str">
        <f>IF(TablaDatos[[#This Row],[Diabetes]]=0,"No","Si")</f>
        <v>No</v>
      </c>
      <c r="Q529">
        <v>0</v>
      </c>
      <c r="R529">
        <f>TablaDatos[[#This Row],[Aux2]]/10000000000000</f>
        <v>2401.4319092984201</v>
      </c>
      <c r="S529" s="1">
        <v>2.40143190929842E+16</v>
      </c>
      <c r="T529" s="7">
        <f>TablaDatos[[#This Row],[Aux3]]/100000000000000</f>
        <v>253.239878458167</v>
      </c>
      <c r="U529" s="1">
        <v>2.53239878458167E+16</v>
      </c>
      <c r="V529">
        <v>163.9</v>
      </c>
      <c r="W529">
        <v>95.1</v>
      </c>
    </row>
    <row r="530" spans="1:23">
      <c r="A530">
        <v>2010</v>
      </c>
      <c r="B530">
        <v>47</v>
      </c>
      <c r="C530" t="s">
        <v>16</v>
      </c>
      <c r="D530" t="s">
        <v>29</v>
      </c>
      <c r="E530" t="s">
        <v>18</v>
      </c>
      <c r="F530" t="s">
        <v>19</v>
      </c>
      <c r="G530" t="s">
        <v>20</v>
      </c>
      <c r="H530" s="3">
        <v>32151.93</v>
      </c>
      <c r="I530" t="s">
        <v>19</v>
      </c>
      <c r="J530" t="s">
        <v>18</v>
      </c>
      <c r="K5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34.850784497993303</v>
      </c>
      <c r="L530" s="5">
        <f>TablaDatos[[#This Row],[IMC_raw]]/1000000000000000</f>
        <v>34.850784497993303</v>
      </c>
      <c r="M530" s="2">
        <v>3.48507844979933E+16</v>
      </c>
      <c r="N5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0" s="13">
        <f t="shared" si="8"/>
        <v>529</v>
      </c>
      <c r="P530" s="2" t="str">
        <f>IF(TablaDatos[[#This Row],[Diabetes]]=0,"No","Si")</f>
        <v>No</v>
      </c>
      <c r="Q530">
        <v>0</v>
      </c>
      <c r="R530">
        <f>TablaDatos[[#This Row],[Aux2]]/10000000000000</f>
        <v>2099.6322677257899</v>
      </c>
      <c r="S530" s="1">
        <v>2.09963226772579E+16</v>
      </c>
      <c r="T530" s="7">
        <f>TablaDatos[[#This Row],[Aux3]]/100000000000000</f>
        <v>26.984428467303101</v>
      </c>
      <c r="U530" s="1">
        <v>2698442846730310</v>
      </c>
      <c r="V530">
        <v>153</v>
      </c>
      <c r="W530">
        <v>89.3</v>
      </c>
    </row>
    <row r="531" spans="1:23">
      <c r="A531">
        <v>2010</v>
      </c>
      <c r="B531">
        <v>63</v>
      </c>
      <c r="C531" t="s">
        <v>23</v>
      </c>
      <c r="D531" t="s">
        <v>42</v>
      </c>
      <c r="E531" t="s">
        <v>21</v>
      </c>
      <c r="F531" t="s">
        <v>24</v>
      </c>
      <c r="G531" t="s">
        <v>28</v>
      </c>
      <c r="H531" s="3">
        <v>15523.42</v>
      </c>
      <c r="I531" t="s">
        <v>19</v>
      </c>
      <c r="J531" t="s">
        <v>22</v>
      </c>
      <c r="K5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34.825791729871405</v>
      </c>
      <c r="L531" s="6">
        <f>TablaDatos[[#This Row],[IMC_raw]]/1000000000000000</f>
        <v>0.34825791729871403</v>
      </c>
      <c r="M531" s="2">
        <v>348257917298714</v>
      </c>
      <c r="N5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1" s="13">
        <f t="shared" si="8"/>
        <v>530</v>
      </c>
      <c r="P531" s="2" t="str">
        <f>IF(TablaDatos[[#This Row],[Diabetes]]=0,"No","Si")</f>
        <v>Si</v>
      </c>
      <c r="Q531">
        <v>1</v>
      </c>
      <c r="R531">
        <f>TablaDatos[[#This Row],[Aux2]]/10000000000000</f>
        <v>2226.38403247934</v>
      </c>
      <c r="S531" s="1">
        <v>2.22638403247934E+16</v>
      </c>
      <c r="T531" s="7">
        <f>TablaDatos[[#This Row],[Aux3]]/100000000000000</f>
        <v>264.73358350984603</v>
      </c>
      <c r="U531" s="1">
        <v>2.64733583509846E+16</v>
      </c>
      <c r="V531">
        <v>167.3</v>
      </c>
      <c r="W531">
        <v>102.3</v>
      </c>
    </row>
    <row r="532" spans="1:23">
      <c r="A532">
        <v>2010</v>
      </c>
      <c r="B532">
        <v>70</v>
      </c>
      <c r="C532" t="s">
        <v>16</v>
      </c>
      <c r="D532" t="s">
        <v>26</v>
      </c>
      <c r="E532" t="s">
        <v>21</v>
      </c>
      <c r="F532" t="s">
        <v>24</v>
      </c>
      <c r="G532" t="s">
        <v>25</v>
      </c>
      <c r="H532" s="3">
        <v>13836.38</v>
      </c>
      <c r="I532" t="s">
        <v>19</v>
      </c>
      <c r="J532" t="s">
        <v>22</v>
      </c>
      <c r="K5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34.819630532070299</v>
      </c>
      <c r="L532" s="5">
        <f>TablaDatos[[#This Row],[IMC_raw]]/100000000000000</f>
        <v>34.819630532070299</v>
      </c>
      <c r="M532" s="2">
        <v>3481963053207030</v>
      </c>
      <c r="N5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2" s="13">
        <f t="shared" si="8"/>
        <v>531</v>
      </c>
      <c r="P532" s="2" t="str">
        <f>IF(TablaDatos[[#This Row],[Diabetes]]=0,"No","Si")</f>
        <v>Si</v>
      </c>
      <c r="Q532">
        <v>1</v>
      </c>
      <c r="R532">
        <f>TablaDatos[[#This Row],[Aux2]]/10000000000000</f>
        <v>2367.44955841909</v>
      </c>
      <c r="S532" s="1">
        <v>2.36744955841909E+16</v>
      </c>
      <c r="T532" s="7">
        <f>TablaDatos[[#This Row],[Aux3]]/100000000000000</f>
        <v>25.727652161116101</v>
      </c>
      <c r="U532" s="1">
        <v>2572765216111610</v>
      </c>
      <c r="V532">
        <v>173.9</v>
      </c>
      <c r="W532">
        <v>106.1</v>
      </c>
    </row>
    <row r="533" spans="1:23">
      <c r="A533">
        <v>2010</v>
      </c>
      <c r="B533">
        <v>62</v>
      </c>
      <c r="C533" t="s">
        <v>23</v>
      </c>
      <c r="D533" t="s">
        <v>17</v>
      </c>
      <c r="E533" t="s">
        <v>18</v>
      </c>
      <c r="F533" t="s">
        <v>19</v>
      </c>
      <c r="G533" t="s">
        <v>28</v>
      </c>
      <c r="H533" s="3">
        <v>19750.560000000001</v>
      </c>
      <c r="I533" t="s">
        <v>19</v>
      </c>
      <c r="J533" t="s">
        <v>22</v>
      </c>
      <c r="K5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34.819182184269103</v>
      </c>
      <c r="L533" s="5">
        <f>TablaDatos[[#This Row],[IMC_raw]]/1000000000000000</f>
        <v>34.819182184269103</v>
      </c>
      <c r="M533" s="2">
        <v>3.48191821842691E+16</v>
      </c>
      <c r="N5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3" s="13">
        <f t="shared" si="8"/>
        <v>532</v>
      </c>
      <c r="P533" s="2" t="str">
        <f>IF(TablaDatos[[#This Row],[Diabetes]]=0,"No","Si")</f>
        <v>Si</v>
      </c>
      <c r="Q533">
        <v>1</v>
      </c>
      <c r="R533">
        <f>TablaDatos[[#This Row],[Aux2]]/10000000000000</f>
        <v>2155.63293084829</v>
      </c>
      <c r="S533" s="1">
        <v>2.15563293084829E+16</v>
      </c>
      <c r="T533" s="7">
        <f>TablaDatos[[#This Row],[Aux3]]/100000000000000</f>
        <v>236.90504588638601</v>
      </c>
      <c r="U533" s="1">
        <v>2.36905045886386E+16</v>
      </c>
      <c r="V533">
        <v>159.1</v>
      </c>
      <c r="W533">
        <v>97.3</v>
      </c>
    </row>
    <row r="534" spans="1:23">
      <c r="A534">
        <v>2010</v>
      </c>
      <c r="B534">
        <v>47</v>
      </c>
      <c r="C534" t="s">
        <v>16</v>
      </c>
      <c r="D534" t="s">
        <v>34</v>
      </c>
      <c r="E534" t="s">
        <v>19</v>
      </c>
      <c r="F534" t="s">
        <v>35</v>
      </c>
      <c r="G534" t="s">
        <v>20</v>
      </c>
      <c r="H534" s="3">
        <v>26040.43</v>
      </c>
      <c r="I534" t="s">
        <v>21</v>
      </c>
      <c r="J534" t="s">
        <v>19</v>
      </c>
      <c r="K5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34.748293286485399</v>
      </c>
      <c r="L534" s="6">
        <f>TablaDatos[[#This Row],[IMC_raw]]/1000000000000000</f>
        <v>34.748293286485399</v>
      </c>
      <c r="M534" s="2">
        <v>3.47482932864854E+16</v>
      </c>
      <c r="N5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4" s="13">
        <f t="shared" si="8"/>
        <v>533</v>
      </c>
      <c r="P534" s="2" t="str">
        <f>IF(TablaDatos[[#This Row],[Diabetes]]=0,"No","Si")</f>
        <v>No</v>
      </c>
      <c r="Q534">
        <v>0</v>
      </c>
      <c r="R534">
        <f>TablaDatos[[#This Row],[Aux2]]/10000000000000</f>
        <v>209.36760635628301</v>
      </c>
      <c r="S534" s="1">
        <v>2093676063562830</v>
      </c>
      <c r="T534" s="7">
        <f>TablaDatos[[#This Row],[Aux3]]/100000000000000</f>
        <v>21.0438099250389</v>
      </c>
      <c r="U534" s="1">
        <v>2104380992503890</v>
      </c>
      <c r="V534">
        <v>163.6</v>
      </c>
      <c r="W534">
        <v>97.2</v>
      </c>
    </row>
    <row r="535" spans="1:23">
      <c r="A535">
        <v>2010</v>
      </c>
      <c r="B535">
        <v>58</v>
      </c>
      <c r="C535" t="s">
        <v>23</v>
      </c>
      <c r="D535" t="s">
        <v>42</v>
      </c>
      <c r="E535" t="s">
        <v>18</v>
      </c>
      <c r="F535" t="s">
        <v>24</v>
      </c>
      <c r="G535" t="s">
        <v>28</v>
      </c>
      <c r="H535" s="3">
        <v>10914.99</v>
      </c>
      <c r="I535" t="s">
        <v>21</v>
      </c>
      <c r="J535" t="s">
        <v>22</v>
      </c>
      <c r="K5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34.741101438404499</v>
      </c>
      <c r="L535" s="6">
        <f>TablaDatos[[#This Row],[IMC_raw]]/100000000000000</f>
        <v>34.741101438404499</v>
      </c>
      <c r="M535" s="2">
        <v>3474110143840450</v>
      </c>
      <c r="N5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5" s="13">
        <f t="shared" si="8"/>
        <v>534</v>
      </c>
      <c r="P535" s="2" t="str">
        <f>IF(TablaDatos[[#This Row],[Diabetes]]=0,"No","Si")</f>
        <v>Si</v>
      </c>
      <c r="Q535">
        <v>1</v>
      </c>
      <c r="R535">
        <f>TablaDatos[[#This Row],[Aux2]]/10000000000000</f>
        <v>2336.19430523037</v>
      </c>
      <c r="S535" s="1">
        <v>2.33619430523037E+16</v>
      </c>
      <c r="T535" s="7">
        <f>TablaDatos[[#This Row],[Aux3]]/100000000000000</f>
        <v>2.5414986218515598</v>
      </c>
      <c r="U535" s="1">
        <v>254149862185156</v>
      </c>
      <c r="V535">
        <v>167.5</v>
      </c>
      <c r="W535">
        <v>97.2</v>
      </c>
    </row>
    <row r="536" spans="1:23">
      <c r="A536">
        <v>2010</v>
      </c>
      <c r="B536">
        <v>65</v>
      </c>
      <c r="C536" t="s">
        <v>16</v>
      </c>
      <c r="D536" t="s">
        <v>17</v>
      </c>
      <c r="E536" t="s">
        <v>31</v>
      </c>
      <c r="F536" t="s">
        <v>24</v>
      </c>
      <c r="G536" t="s">
        <v>25</v>
      </c>
      <c r="H536" s="3">
        <v>29870.3</v>
      </c>
      <c r="I536" t="s">
        <v>19</v>
      </c>
      <c r="J536" t="s">
        <v>22</v>
      </c>
      <c r="K5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34.725895044042304</v>
      </c>
      <c r="L536" s="5">
        <f>TablaDatos[[#This Row],[IMC_raw]]/1000000000000000</f>
        <v>3.4725895044042301</v>
      </c>
      <c r="M536" s="2">
        <v>3472589504404230</v>
      </c>
      <c r="N5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6" s="13">
        <f t="shared" si="8"/>
        <v>535</v>
      </c>
      <c r="P536" s="2" t="str">
        <f>IF(TablaDatos[[#This Row],[Diabetes]]=0,"No","Si")</f>
        <v>Si</v>
      </c>
      <c r="Q536">
        <v>1</v>
      </c>
      <c r="R536">
        <f>TablaDatos[[#This Row],[Aux2]]/10000000000000</f>
        <v>2273.9006266287402</v>
      </c>
      <c r="S536" s="1">
        <v>2.27390062662874E+16</v>
      </c>
      <c r="T536" s="7">
        <f>TablaDatos[[#This Row],[Aux3]]/100000000000000</f>
        <v>27.937112460333999</v>
      </c>
      <c r="U536" s="1">
        <v>2793711246033400</v>
      </c>
      <c r="V536">
        <v>174</v>
      </c>
      <c r="W536">
        <v>99.7</v>
      </c>
    </row>
    <row r="537" spans="1:23">
      <c r="A537">
        <v>2010</v>
      </c>
      <c r="B537">
        <v>65</v>
      </c>
      <c r="C537" t="s">
        <v>23</v>
      </c>
      <c r="D537" t="s">
        <v>72</v>
      </c>
      <c r="E537" t="s">
        <v>18</v>
      </c>
      <c r="F537" t="s">
        <v>40</v>
      </c>
      <c r="G537" t="s">
        <v>25</v>
      </c>
      <c r="H537" s="3">
        <v>10587.26</v>
      </c>
      <c r="I537" t="s">
        <v>19</v>
      </c>
      <c r="J537" t="s">
        <v>18</v>
      </c>
      <c r="K5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34.694989985756102</v>
      </c>
      <c r="L537" s="5">
        <f>TablaDatos[[#This Row],[IMC_raw]]/1000000000000000</f>
        <v>3.4694989985756099</v>
      </c>
      <c r="M537" s="2">
        <v>3469498998575610</v>
      </c>
      <c r="N5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7" s="13">
        <f t="shared" si="8"/>
        <v>536</v>
      </c>
      <c r="P537" s="2" t="str">
        <f>IF(TablaDatos[[#This Row],[Diabetes]]=0,"No","Si")</f>
        <v>No</v>
      </c>
      <c r="Q537">
        <v>0</v>
      </c>
      <c r="R537">
        <f>TablaDatos[[#This Row],[Aux2]]/10000000000000</f>
        <v>2022.8294401286701</v>
      </c>
      <c r="S537" s="1">
        <v>2.02282944012867E+16</v>
      </c>
      <c r="T537" s="7">
        <f>TablaDatos[[#This Row],[Aux3]]/100000000000000</f>
        <v>212.053830379142</v>
      </c>
      <c r="U537" s="1">
        <v>2.12053830379142E+16</v>
      </c>
      <c r="V537">
        <v>149.6</v>
      </c>
      <c r="W537">
        <v>91.6</v>
      </c>
    </row>
    <row r="538" spans="1:23">
      <c r="A538">
        <v>2010</v>
      </c>
      <c r="B538">
        <v>56</v>
      </c>
      <c r="C538" t="s">
        <v>23</v>
      </c>
      <c r="D538" t="s">
        <v>73</v>
      </c>
      <c r="E538" t="s">
        <v>31</v>
      </c>
      <c r="F538" t="s">
        <v>24</v>
      </c>
      <c r="G538" t="s">
        <v>28</v>
      </c>
      <c r="H538" s="3">
        <v>30321.18</v>
      </c>
      <c r="I538" t="s">
        <v>19</v>
      </c>
      <c r="J538" t="s">
        <v>21</v>
      </c>
      <c r="K5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34.692746068526297</v>
      </c>
      <c r="L538" s="6">
        <f>TablaDatos[[#This Row],[IMC_raw]]/1000000000000000</f>
        <v>3.4692746068526299</v>
      </c>
      <c r="M538" s="2">
        <v>3469274606852630</v>
      </c>
      <c r="N5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8" s="13">
        <f t="shared" si="8"/>
        <v>537</v>
      </c>
      <c r="P538" s="2" t="str">
        <f>IF(TablaDatos[[#This Row],[Diabetes]]=0,"No","Si")</f>
        <v>No</v>
      </c>
      <c r="Q538">
        <v>0</v>
      </c>
      <c r="R538">
        <f>TablaDatos[[#This Row],[Aux2]]/10000000000000</f>
        <v>2356.3190354456201</v>
      </c>
      <c r="S538" s="1">
        <v>2.35631903544562E+16</v>
      </c>
      <c r="T538" s="7">
        <f>TablaDatos[[#This Row],[Aux3]]/100000000000000</f>
        <v>247.52996631832499</v>
      </c>
      <c r="U538" s="1">
        <v>2.47529966318325E+16</v>
      </c>
      <c r="V538">
        <v>171.9</v>
      </c>
      <c r="W538">
        <v>102.4</v>
      </c>
    </row>
    <row r="539" spans="1:23">
      <c r="A539">
        <v>2010</v>
      </c>
      <c r="B539">
        <v>64</v>
      </c>
      <c r="C539" t="s">
        <v>23</v>
      </c>
      <c r="D539" t="s">
        <v>29</v>
      </c>
      <c r="E539" t="s">
        <v>18</v>
      </c>
      <c r="F539" t="s">
        <v>24</v>
      </c>
      <c r="G539" t="s">
        <v>28</v>
      </c>
      <c r="H539" s="3">
        <v>7461.61</v>
      </c>
      <c r="I539" t="s">
        <v>19</v>
      </c>
      <c r="J539" t="s">
        <v>22</v>
      </c>
      <c r="K5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34.659427353831298</v>
      </c>
      <c r="L539" s="6">
        <f>TablaDatos[[#This Row],[IMC_raw]]/1000000000000000</f>
        <v>3.46594273538313</v>
      </c>
      <c r="M539" s="2">
        <v>3465942735383130</v>
      </c>
      <c r="N5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39" s="13">
        <f t="shared" si="8"/>
        <v>538</v>
      </c>
      <c r="P539" s="2" t="str">
        <f>IF(TablaDatos[[#This Row],[Diabetes]]=0,"No","Si")</f>
        <v>Si</v>
      </c>
      <c r="Q539">
        <v>1</v>
      </c>
      <c r="R539">
        <f>TablaDatos[[#This Row],[Aux2]]/10000000000000</f>
        <v>2239.93428277557</v>
      </c>
      <c r="S539" s="1">
        <v>2.23993428277557E+16</v>
      </c>
      <c r="T539" s="7">
        <f>TablaDatos[[#This Row],[Aux3]]/100000000000000</f>
        <v>284.20651464829098</v>
      </c>
      <c r="U539" s="1">
        <v>2.84206514648291E+16</v>
      </c>
      <c r="V539">
        <v>162.80000000000001</v>
      </c>
      <c r="W539">
        <v>103.8</v>
      </c>
    </row>
    <row r="540" spans="1:23">
      <c r="A540">
        <v>2010</v>
      </c>
      <c r="B540">
        <v>65</v>
      </c>
      <c r="C540" t="s">
        <v>16</v>
      </c>
      <c r="D540" t="s">
        <v>26</v>
      </c>
      <c r="E540" t="s">
        <v>19</v>
      </c>
      <c r="F540" t="s">
        <v>24</v>
      </c>
      <c r="G540" t="s">
        <v>25</v>
      </c>
      <c r="H540" s="3">
        <v>25839.19</v>
      </c>
      <c r="I540" t="s">
        <v>21</v>
      </c>
      <c r="J540" t="s">
        <v>18</v>
      </c>
      <c r="K5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34.656828038499697</v>
      </c>
      <c r="L540" s="6">
        <f>TablaDatos[[#This Row],[IMC_raw]]/1000000000000000</f>
        <v>3.4656828038499699</v>
      </c>
      <c r="M540" s="2">
        <v>3465682803849970</v>
      </c>
      <c r="N5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0" s="13">
        <f t="shared" si="8"/>
        <v>539</v>
      </c>
      <c r="P540" s="2" t="str">
        <f>IF(TablaDatos[[#This Row],[Diabetes]]=0,"No","Si")</f>
        <v>Si</v>
      </c>
      <c r="Q540">
        <v>1</v>
      </c>
      <c r="R540">
        <f>TablaDatos[[#This Row],[Aux2]]/10000000000000</f>
        <v>2430.0460172284202</v>
      </c>
      <c r="S540" s="1">
        <v>2.43004601722842E+16</v>
      </c>
      <c r="T540" s="7">
        <f>TablaDatos[[#This Row],[Aux3]]/100000000000000</f>
        <v>28.1662553825802</v>
      </c>
      <c r="U540" s="1">
        <v>2816625538258020</v>
      </c>
      <c r="V540">
        <v>170.8</v>
      </c>
      <c r="W540">
        <v>100.8</v>
      </c>
    </row>
    <row r="541" spans="1:23">
      <c r="A541">
        <v>2010</v>
      </c>
      <c r="B541">
        <v>61</v>
      </c>
      <c r="C541" t="s">
        <v>16</v>
      </c>
      <c r="D541" t="s">
        <v>73</v>
      </c>
      <c r="E541" t="s">
        <v>31</v>
      </c>
      <c r="F541" t="s">
        <v>24</v>
      </c>
      <c r="G541" t="s">
        <v>28</v>
      </c>
      <c r="H541" s="3">
        <v>20823.84</v>
      </c>
      <c r="I541" t="s">
        <v>21</v>
      </c>
      <c r="J541" t="s">
        <v>19</v>
      </c>
      <c r="K5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34.649022552124102</v>
      </c>
      <c r="L541" s="6">
        <f>TablaDatos[[#This Row],[IMC_raw]]/100000000000000</f>
        <v>34.649022552124102</v>
      </c>
      <c r="M541" s="2">
        <v>3464902255212410</v>
      </c>
      <c r="N5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1" s="13">
        <f t="shared" si="8"/>
        <v>540</v>
      </c>
      <c r="P541" s="2" t="str">
        <f>IF(TablaDatos[[#This Row],[Diabetes]]=0,"No","Si")</f>
        <v>Si</v>
      </c>
      <c r="Q541">
        <v>1</v>
      </c>
      <c r="R541">
        <f>TablaDatos[[#This Row],[Aux2]]/10000000000000</f>
        <v>229.389851452427</v>
      </c>
      <c r="S541" s="1">
        <v>2293898514524270</v>
      </c>
      <c r="T541" s="7">
        <f>TablaDatos[[#This Row],[Aux3]]/100000000000000</f>
        <v>253.036665215108</v>
      </c>
      <c r="U541" s="1">
        <v>2.53036665215108E+16</v>
      </c>
      <c r="V541">
        <v>168.5</v>
      </c>
      <c r="W541">
        <v>103.1</v>
      </c>
    </row>
    <row r="542" spans="1:23">
      <c r="A542">
        <v>2010</v>
      </c>
      <c r="B542">
        <v>61</v>
      </c>
      <c r="C542" t="s">
        <v>16</v>
      </c>
      <c r="D542" t="s">
        <v>73</v>
      </c>
      <c r="E542" t="s">
        <v>18</v>
      </c>
      <c r="F542" t="s">
        <v>35</v>
      </c>
      <c r="G542" t="s">
        <v>28</v>
      </c>
      <c r="H542" s="3">
        <v>25918.68</v>
      </c>
      <c r="I542" t="s">
        <v>19</v>
      </c>
      <c r="J542" t="s">
        <v>22</v>
      </c>
      <c r="K5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34.632318783980203</v>
      </c>
      <c r="L542" s="6">
        <f>TablaDatos[[#This Row],[IMC_raw]]/1000000000000000</f>
        <v>34.632318783980203</v>
      </c>
      <c r="M542" s="2">
        <v>3.46323187839802E+16</v>
      </c>
      <c r="N5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2" s="13">
        <f t="shared" si="8"/>
        <v>541</v>
      </c>
      <c r="P542" s="2" t="str">
        <f>IF(TablaDatos[[#This Row],[Diabetes]]=0,"No","Si")</f>
        <v>Si</v>
      </c>
      <c r="Q542">
        <v>1</v>
      </c>
      <c r="R542">
        <f>TablaDatos[[#This Row],[Aux2]]/10000000000000</f>
        <v>2162.3142613206101</v>
      </c>
      <c r="S542" s="1">
        <v>2.16231426132061E+16</v>
      </c>
      <c r="T542" s="7">
        <f>TablaDatos[[#This Row],[Aux3]]/100000000000000</f>
        <v>194.82093726733501</v>
      </c>
      <c r="U542" s="1">
        <v>1.94820937267335E+16</v>
      </c>
      <c r="V542">
        <v>162</v>
      </c>
      <c r="W542">
        <v>100.5</v>
      </c>
    </row>
    <row r="543" spans="1:23">
      <c r="A543">
        <v>2010</v>
      </c>
      <c r="B543">
        <v>51</v>
      </c>
      <c r="C543" t="s">
        <v>16</v>
      </c>
      <c r="D543" t="s">
        <v>42</v>
      </c>
      <c r="E543" t="s">
        <v>21</v>
      </c>
      <c r="F543" t="s">
        <v>24</v>
      </c>
      <c r="G543" t="s">
        <v>20</v>
      </c>
      <c r="H543" s="3">
        <v>15694.34</v>
      </c>
      <c r="I543" t="s">
        <v>19</v>
      </c>
      <c r="J543" t="s">
        <v>18</v>
      </c>
      <c r="K5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34.598442704336399</v>
      </c>
      <c r="L543" s="5">
        <f>TablaDatos[[#This Row],[IMC_raw]]/1000000000000000</f>
        <v>3.4598442704336398</v>
      </c>
      <c r="M543" s="2">
        <v>3459844270433640</v>
      </c>
      <c r="N5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3" s="13">
        <f t="shared" si="8"/>
        <v>542</v>
      </c>
      <c r="P543" s="2" t="str">
        <f>IF(TablaDatos[[#This Row],[Diabetes]]=0,"No","Si")</f>
        <v>Si</v>
      </c>
      <c r="Q543">
        <v>1</v>
      </c>
      <c r="R543">
        <f>TablaDatos[[#This Row],[Aux2]]/10000000000000</f>
        <v>2214.55834860197</v>
      </c>
      <c r="S543" s="1">
        <v>2.21455834860197E+16</v>
      </c>
      <c r="T543" s="7">
        <f>TablaDatos[[#This Row],[Aux3]]/100000000000000</f>
        <v>254.50264514535999</v>
      </c>
      <c r="U543" s="1">
        <v>2.5450264514536E+16</v>
      </c>
      <c r="V543">
        <v>153.19999999999999</v>
      </c>
      <c r="W543">
        <v>100.9</v>
      </c>
    </row>
    <row r="544" spans="1:23">
      <c r="A544">
        <v>2010</v>
      </c>
      <c r="B544">
        <v>61</v>
      </c>
      <c r="C544" t="s">
        <v>23</v>
      </c>
      <c r="D544" t="s">
        <v>17</v>
      </c>
      <c r="E544" t="s">
        <v>31</v>
      </c>
      <c r="F544" t="s">
        <v>24</v>
      </c>
      <c r="G544" t="s">
        <v>28</v>
      </c>
      <c r="H544" s="3">
        <v>28505.5</v>
      </c>
      <c r="I544" t="s">
        <v>21</v>
      </c>
      <c r="J544" t="s">
        <v>21</v>
      </c>
      <c r="K5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34.576690746741399</v>
      </c>
      <c r="L544" s="5">
        <f>TablaDatos[[#This Row],[IMC_raw]]/1000000000000000</f>
        <v>3.4576690746741399</v>
      </c>
      <c r="M544" s="2">
        <v>3457669074674140</v>
      </c>
      <c r="N5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4" s="13">
        <f t="shared" si="8"/>
        <v>543</v>
      </c>
      <c r="P544" s="2" t="str">
        <f>IF(TablaDatos[[#This Row],[Diabetes]]=0,"No","Si")</f>
        <v>Si</v>
      </c>
      <c r="Q544">
        <v>1</v>
      </c>
      <c r="R544">
        <f>TablaDatos[[#This Row],[Aux2]]/10000000000000</f>
        <v>2415.0387940298701</v>
      </c>
      <c r="S544" s="1">
        <v>2.41503879402987E+16</v>
      </c>
      <c r="T544" s="7">
        <f>TablaDatos[[#This Row],[Aux3]]/100000000000000</f>
        <v>25.6127658302382</v>
      </c>
      <c r="U544" s="1">
        <v>2561276583023820</v>
      </c>
      <c r="V544">
        <v>168.4</v>
      </c>
      <c r="W544">
        <v>106.7</v>
      </c>
    </row>
    <row r="545" spans="1:23">
      <c r="A545">
        <v>2010</v>
      </c>
      <c r="B545">
        <v>57</v>
      </c>
      <c r="C545" t="s">
        <v>16</v>
      </c>
      <c r="D545" t="s">
        <v>72</v>
      </c>
      <c r="E545" t="s">
        <v>19</v>
      </c>
      <c r="F545" t="s">
        <v>19</v>
      </c>
      <c r="G545" t="s">
        <v>28</v>
      </c>
      <c r="H545" s="3">
        <v>24305.8</v>
      </c>
      <c r="I545" t="s">
        <v>21</v>
      </c>
      <c r="J545" t="s">
        <v>21</v>
      </c>
      <c r="K5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34.564402117236298</v>
      </c>
      <c r="L545" s="6">
        <f>TablaDatos[[#This Row],[IMC_raw]]/1000000000000000</f>
        <v>0.34564402117236298</v>
      </c>
      <c r="M545" s="2">
        <v>345644021172363</v>
      </c>
      <c r="N5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5" s="13">
        <f t="shared" si="8"/>
        <v>544</v>
      </c>
      <c r="P545" s="2" t="str">
        <f>IF(TablaDatos[[#This Row],[Diabetes]]=0,"No","Si")</f>
        <v>Si</v>
      </c>
      <c r="Q545">
        <v>1</v>
      </c>
      <c r="R545">
        <f>TablaDatos[[#This Row],[Aux2]]/10000000000000</f>
        <v>215.793036411305</v>
      </c>
      <c r="S545" s="1">
        <v>2157930364113050</v>
      </c>
      <c r="T545" s="7">
        <f>TablaDatos[[#This Row],[Aux3]]/100000000000000</f>
        <v>252.146628174141</v>
      </c>
      <c r="U545" s="1">
        <v>2.52146628174141E+16</v>
      </c>
      <c r="V545">
        <v>173.2</v>
      </c>
      <c r="W545">
        <v>106</v>
      </c>
    </row>
    <row r="546" spans="1:23">
      <c r="A546">
        <v>2010</v>
      </c>
      <c r="B546">
        <v>63</v>
      </c>
      <c r="C546" t="s">
        <v>16</v>
      </c>
      <c r="D546" t="s">
        <v>29</v>
      </c>
      <c r="E546" t="s">
        <v>21</v>
      </c>
      <c r="F546" t="s">
        <v>24</v>
      </c>
      <c r="G546" t="s">
        <v>28</v>
      </c>
      <c r="H546" s="3">
        <v>19248.29</v>
      </c>
      <c r="I546" t="s">
        <v>21</v>
      </c>
      <c r="J546" t="s">
        <v>18</v>
      </c>
      <c r="K5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34.5357584320558</v>
      </c>
      <c r="L546" s="6">
        <f>TablaDatos[[#This Row],[IMC_raw]]/100000000000000</f>
        <v>34.5357584320558</v>
      </c>
      <c r="M546" s="2">
        <v>3453575843205580</v>
      </c>
      <c r="N5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6" s="13">
        <f t="shared" si="8"/>
        <v>545</v>
      </c>
      <c r="P546" s="2" t="str">
        <f>IF(TablaDatos[[#This Row],[Diabetes]]=0,"No","Si")</f>
        <v>Si</v>
      </c>
      <c r="Q546">
        <v>1</v>
      </c>
      <c r="R546">
        <f>TablaDatos[[#This Row],[Aux2]]/10000000000000</f>
        <v>255.48160473159399</v>
      </c>
      <c r="S546" s="1">
        <v>2554816047315940</v>
      </c>
      <c r="T546" s="7">
        <f>TablaDatos[[#This Row],[Aux3]]/100000000000000</f>
        <v>287.43548333348701</v>
      </c>
      <c r="U546" s="1">
        <v>2.87435483333487E+16</v>
      </c>
      <c r="V546">
        <v>172.7</v>
      </c>
      <c r="W546">
        <v>107.9</v>
      </c>
    </row>
    <row r="547" spans="1:23">
      <c r="A547">
        <v>2010</v>
      </c>
      <c r="B547">
        <v>65</v>
      </c>
      <c r="C547" t="s">
        <v>23</v>
      </c>
      <c r="D547" t="s">
        <v>34</v>
      </c>
      <c r="E547" t="s">
        <v>18</v>
      </c>
      <c r="F547" t="s">
        <v>24</v>
      </c>
      <c r="G547" t="s">
        <v>25</v>
      </c>
      <c r="H547" s="3">
        <v>9264.5400000000009</v>
      </c>
      <c r="I547" t="s">
        <v>21</v>
      </c>
      <c r="J547" t="s">
        <v>22</v>
      </c>
      <c r="K5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34.522593645982298</v>
      </c>
      <c r="L547" s="6">
        <f>TablaDatos[[#This Row],[IMC_raw]]/1000000000000000</f>
        <v>3.45225936459823</v>
      </c>
      <c r="M547" s="2">
        <v>3452259364598230</v>
      </c>
      <c r="N5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7" s="13">
        <f t="shared" si="8"/>
        <v>546</v>
      </c>
      <c r="P547" s="2" t="str">
        <f>IF(TablaDatos[[#This Row],[Diabetes]]=0,"No","Si")</f>
        <v>Si</v>
      </c>
      <c r="Q547">
        <v>1</v>
      </c>
      <c r="R547">
        <f>TablaDatos[[#This Row],[Aux2]]/10000000000000</f>
        <v>2301.0315196257002</v>
      </c>
      <c r="S547" s="1">
        <v>2.3010315196257E+16</v>
      </c>
      <c r="T547" s="7">
        <f>TablaDatos[[#This Row],[Aux3]]/100000000000000</f>
        <v>28.463180960569701</v>
      </c>
      <c r="U547" s="1">
        <v>2846318096056970</v>
      </c>
      <c r="V547">
        <v>170.9</v>
      </c>
      <c r="W547">
        <v>101.6</v>
      </c>
    </row>
    <row r="548" spans="1:23">
      <c r="A548">
        <v>2010</v>
      </c>
      <c r="B548">
        <v>72</v>
      </c>
      <c r="C548" t="s">
        <v>16</v>
      </c>
      <c r="D548" t="s">
        <v>74</v>
      </c>
      <c r="E548" t="s">
        <v>19</v>
      </c>
      <c r="F548" t="s">
        <v>19</v>
      </c>
      <c r="G548" t="s">
        <v>25</v>
      </c>
      <c r="H548" s="3">
        <v>15280.12</v>
      </c>
      <c r="I548" t="s">
        <v>21</v>
      </c>
      <c r="J548" t="s">
        <v>22</v>
      </c>
      <c r="K5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34.517885729318699</v>
      </c>
      <c r="L548" s="6">
        <f>TablaDatos[[#This Row],[IMC_raw]]/100000000000000</f>
        <v>34.517885729318699</v>
      </c>
      <c r="M548" s="2">
        <v>3451788572931870</v>
      </c>
      <c r="N5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8" s="13">
        <f t="shared" si="8"/>
        <v>547</v>
      </c>
      <c r="P548" s="2" t="str">
        <f>IF(TablaDatos[[#This Row],[Diabetes]]=0,"No","Si")</f>
        <v>No</v>
      </c>
      <c r="Q548">
        <v>0</v>
      </c>
      <c r="R548">
        <f>TablaDatos[[#This Row],[Aux2]]/10000000000000</f>
        <v>2142.9142813378598</v>
      </c>
      <c r="S548" s="1">
        <v>2.14291428133786E+16</v>
      </c>
      <c r="T548" s="7">
        <f>TablaDatos[[#This Row],[Aux3]]/100000000000000</f>
        <v>238.72354791061599</v>
      </c>
      <c r="U548" s="1">
        <v>2.38723547910616E+16</v>
      </c>
      <c r="V548">
        <v>176.1</v>
      </c>
      <c r="W548">
        <v>108</v>
      </c>
    </row>
    <row r="549" spans="1:23">
      <c r="A549">
        <v>2010</v>
      </c>
      <c r="B549">
        <v>62</v>
      </c>
      <c r="C549" t="s">
        <v>16</v>
      </c>
      <c r="D549" t="s">
        <v>29</v>
      </c>
      <c r="E549" t="s">
        <v>19</v>
      </c>
      <c r="F549" t="s">
        <v>24</v>
      </c>
      <c r="G549" t="s">
        <v>28</v>
      </c>
      <c r="H549" s="3">
        <v>11415.03</v>
      </c>
      <c r="I549" t="s">
        <v>19</v>
      </c>
      <c r="J549" t="s">
        <v>22</v>
      </c>
      <c r="K549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34.514554471112994</v>
      </c>
      <c r="L549" s="5">
        <f>TablaDatos[[#This Row],[IMC_raw]]/1000000000000000</f>
        <v>3.4514554471112999E-2</v>
      </c>
      <c r="M549" s="2">
        <v>34514554471113</v>
      </c>
      <c r="N5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49" s="13">
        <f t="shared" si="8"/>
        <v>548</v>
      </c>
      <c r="P549" s="2" t="str">
        <f>IF(TablaDatos[[#This Row],[Diabetes]]=0,"No","Si")</f>
        <v>Si</v>
      </c>
      <c r="Q549">
        <v>1</v>
      </c>
      <c r="R549">
        <f>TablaDatos[[#This Row],[Aux2]]/10000000000000</f>
        <v>230.95917734018099</v>
      </c>
      <c r="S549" s="1">
        <v>2309591773401810</v>
      </c>
      <c r="T549" s="7">
        <f>TablaDatos[[#This Row],[Aux3]]/100000000000000</f>
        <v>243.30884359790201</v>
      </c>
      <c r="U549" s="1">
        <v>2.43308843597902E+16</v>
      </c>
      <c r="V549">
        <v>165.7</v>
      </c>
      <c r="W549">
        <v>97.3</v>
      </c>
    </row>
    <row r="550" spans="1:23">
      <c r="A550">
        <v>2010</v>
      </c>
      <c r="B550">
        <v>63</v>
      </c>
      <c r="C550" t="s">
        <v>23</v>
      </c>
      <c r="D550" t="s">
        <v>74</v>
      </c>
      <c r="E550" t="s">
        <v>18</v>
      </c>
      <c r="F550" t="s">
        <v>19</v>
      </c>
      <c r="G550" t="s">
        <v>28</v>
      </c>
      <c r="H550" s="3">
        <v>22304.58</v>
      </c>
      <c r="I550" t="s">
        <v>19</v>
      </c>
      <c r="J550" t="s">
        <v>22</v>
      </c>
      <c r="K5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34.493854312652097</v>
      </c>
      <c r="L550" s="6">
        <f>TablaDatos[[#This Row],[IMC_raw]]/1000000000000000</f>
        <v>34.493854312652097</v>
      </c>
      <c r="M550" s="2">
        <v>3.44938543126521E+16</v>
      </c>
      <c r="N5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0" s="13">
        <f t="shared" si="8"/>
        <v>549</v>
      </c>
      <c r="P550" s="2" t="str">
        <f>IF(TablaDatos[[#This Row],[Diabetes]]=0,"No","Si")</f>
        <v>No</v>
      </c>
      <c r="Q550">
        <v>0</v>
      </c>
      <c r="R550">
        <f>TablaDatos[[#This Row],[Aux2]]/10000000000000</f>
        <v>193.69569423992399</v>
      </c>
      <c r="S550" s="1">
        <v>1936956942399240</v>
      </c>
      <c r="T550" s="7">
        <f>TablaDatos[[#This Row],[Aux3]]/100000000000000</f>
        <v>221.75798638165901</v>
      </c>
      <c r="U550" s="1">
        <v>2.21757986381659E+16</v>
      </c>
      <c r="V550">
        <v>152.30000000000001</v>
      </c>
      <c r="W550">
        <v>92.9</v>
      </c>
    </row>
    <row r="551" spans="1:23">
      <c r="A551">
        <v>2010</v>
      </c>
      <c r="B551">
        <v>61</v>
      </c>
      <c r="C551" t="s">
        <v>23</v>
      </c>
      <c r="D551" t="s">
        <v>17</v>
      </c>
      <c r="E551" t="s">
        <v>18</v>
      </c>
      <c r="F551" t="s">
        <v>24</v>
      </c>
      <c r="G551" t="s">
        <v>28</v>
      </c>
      <c r="H551" s="3">
        <v>11936.64</v>
      </c>
      <c r="I551" t="s">
        <v>21</v>
      </c>
      <c r="J551" t="s">
        <v>22</v>
      </c>
      <c r="K5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34.492130154742796</v>
      </c>
      <c r="L551" s="6">
        <f>TablaDatos[[#This Row],[IMC_raw]]/1000000000000000</f>
        <v>3.4492130154742799</v>
      </c>
      <c r="M551" s="2">
        <v>3449213015474280</v>
      </c>
      <c r="N5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1" s="13">
        <f t="shared" si="8"/>
        <v>550</v>
      </c>
      <c r="P551" s="2" t="str">
        <f>IF(TablaDatos[[#This Row],[Diabetes]]=0,"No","Si")</f>
        <v>Si</v>
      </c>
      <c r="Q551">
        <v>1</v>
      </c>
      <c r="R551">
        <f>TablaDatos[[#This Row],[Aux2]]/10000000000000</f>
        <v>264.45275237968201</v>
      </c>
      <c r="S551" s="1">
        <v>2644527523796820</v>
      </c>
      <c r="T551" s="7">
        <f>TablaDatos[[#This Row],[Aux3]]/100000000000000</f>
        <v>3.0000000000000001E-12</v>
      </c>
      <c r="U551">
        <v>300</v>
      </c>
      <c r="V551">
        <v>169.1</v>
      </c>
      <c r="W551">
        <v>101.6</v>
      </c>
    </row>
    <row r="552" spans="1:23">
      <c r="A552">
        <v>2010</v>
      </c>
      <c r="B552">
        <v>45</v>
      </c>
      <c r="C552" t="s">
        <v>23</v>
      </c>
      <c r="D552" t="s">
        <v>72</v>
      </c>
      <c r="E552" t="s">
        <v>19</v>
      </c>
      <c r="F552" t="s">
        <v>19</v>
      </c>
      <c r="G552" t="s">
        <v>20</v>
      </c>
      <c r="H552" s="3">
        <v>21391.64</v>
      </c>
      <c r="I552" t="s">
        <v>21</v>
      </c>
      <c r="J552" t="s">
        <v>21</v>
      </c>
      <c r="K5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34.470222838450098</v>
      </c>
      <c r="L552" s="5">
        <f>TablaDatos[[#This Row],[IMC_raw]]/1000000000000000</f>
        <v>3.4470222838450102</v>
      </c>
      <c r="M552" s="2">
        <v>3447022283845010</v>
      </c>
      <c r="N5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2" s="13">
        <f t="shared" si="8"/>
        <v>551</v>
      </c>
      <c r="P552" s="2" t="str">
        <f>IF(TablaDatos[[#This Row],[Diabetes]]=0,"No","Si")</f>
        <v>No</v>
      </c>
      <c r="Q552">
        <v>0</v>
      </c>
      <c r="R552">
        <f>TablaDatos[[#This Row],[Aux2]]/10000000000000</f>
        <v>227.190127544934</v>
      </c>
      <c r="S552" s="1">
        <v>2271901275449340</v>
      </c>
      <c r="T552" s="7">
        <f>TablaDatos[[#This Row],[Aux3]]/100000000000000</f>
        <v>257.17078535289698</v>
      </c>
      <c r="U552" s="1">
        <v>2.57170785352897E+16</v>
      </c>
      <c r="V552">
        <v>150.30000000000001</v>
      </c>
      <c r="W552">
        <v>96.9</v>
      </c>
    </row>
    <row r="553" spans="1:23">
      <c r="A553">
        <v>2010</v>
      </c>
      <c r="B553">
        <v>62</v>
      </c>
      <c r="C553" t="s">
        <v>16</v>
      </c>
      <c r="D553" t="s">
        <v>32</v>
      </c>
      <c r="E553" t="s">
        <v>31</v>
      </c>
      <c r="F553" t="s">
        <v>19</v>
      </c>
      <c r="G553" t="s">
        <v>28</v>
      </c>
      <c r="H553" s="3">
        <v>10411.129999999999</v>
      </c>
      <c r="I553" t="s">
        <v>21</v>
      </c>
      <c r="J553" t="s">
        <v>19</v>
      </c>
      <c r="K5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34.427656679462601</v>
      </c>
      <c r="L553" s="6">
        <f>TablaDatos[[#This Row],[IMC_raw]]/100000000000000</f>
        <v>34.427656679462601</v>
      </c>
      <c r="M553" s="2">
        <v>3442765667946260</v>
      </c>
      <c r="N5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3" s="13">
        <f t="shared" si="8"/>
        <v>552</v>
      </c>
      <c r="P553" s="2" t="str">
        <f>IF(TablaDatos[[#This Row],[Diabetes]]=0,"No","Si")</f>
        <v>Si</v>
      </c>
      <c r="Q553">
        <v>1</v>
      </c>
      <c r="R553">
        <f>TablaDatos[[#This Row],[Aux2]]/10000000000000</f>
        <v>271.23221400751299</v>
      </c>
      <c r="S553" s="1">
        <v>2712322140075130</v>
      </c>
      <c r="T553" s="7">
        <f>TablaDatos[[#This Row],[Aux3]]/100000000000000</f>
        <v>290.451092797473</v>
      </c>
      <c r="U553" s="1">
        <v>2.90451092797473E+16</v>
      </c>
      <c r="V553">
        <v>186</v>
      </c>
      <c r="W553">
        <v>108.3</v>
      </c>
    </row>
    <row r="554" spans="1:23">
      <c r="A554">
        <v>2010</v>
      </c>
      <c r="B554">
        <v>56</v>
      </c>
      <c r="C554" t="s">
        <v>23</v>
      </c>
      <c r="D554" t="s">
        <v>72</v>
      </c>
      <c r="E554" t="s">
        <v>18</v>
      </c>
      <c r="F554" t="s">
        <v>19</v>
      </c>
      <c r="G554" t="s">
        <v>28</v>
      </c>
      <c r="H554" s="3">
        <v>15064.24</v>
      </c>
      <c r="I554" t="s">
        <v>19</v>
      </c>
      <c r="J554" t="s">
        <v>22</v>
      </c>
      <c r="K5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34.427257905838303</v>
      </c>
      <c r="L554" s="6">
        <f>TablaDatos[[#This Row],[IMC_raw]]/1000000000000000</f>
        <v>3.4427257905838302</v>
      </c>
      <c r="M554" s="2">
        <v>3442725790583830</v>
      </c>
      <c r="N5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4" s="13">
        <f t="shared" si="8"/>
        <v>553</v>
      </c>
      <c r="P554" s="2" t="str">
        <f>IF(TablaDatos[[#This Row],[Diabetes]]=0,"No","Si")</f>
        <v>No</v>
      </c>
      <c r="Q554">
        <v>0</v>
      </c>
      <c r="R554">
        <f>TablaDatos[[#This Row],[Aux2]]/10000000000000</f>
        <v>1790.5846795141099</v>
      </c>
      <c r="S554" s="1">
        <v>1.79058467951411E+16</v>
      </c>
      <c r="T554" s="7">
        <f>TablaDatos[[#This Row],[Aux3]]/100000000000000</f>
        <v>22.0814834843612</v>
      </c>
      <c r="U554" s="1">
        <v>2208148348436120</v>
      </c>
      <c r="V554">
        <v>155.4</v>
      </c>
      <c r="W554">
        <v>99.6</v>
      </c>
    </row>
    <row r="555" spans="1:23">
      <c r="A555">
        <v>2010</v>
      </c>
      <c r="B555">
        <v>43</v>
      </c>
      <c r="C555" t="s">
        <v>16</v>
      </c>
      <c r="D555" t="s">
        <v>34</v>
      </c>
      <c r="E555" t="s">
        <v>18</v>
      </c>
      <c r="F555" t="s">
        <v>40</v>
      </c>
      <c r="G555" t="s">
        <v>39</v>
      </c>
      <c r="H555" s="3">
        <v>24139.85</v>
      </c>
      <c r="I555" t="s">
        <v>21</v>
      </c>
      <c r="J555" t="s">
        <v>19</v>
      </c>
      <c r="K5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34.389587001581305</v>
      </c>
      <c r="L555" s="6">
        <f>TablaDatos[[#This Row],[IMC_raw]]/1000000000000000</f>
        <v>3.4389587001581301</v>
      </c>
      <c r="M555" s="2">
        <v>3438958700158130</v>
      </c>
      <c r="N5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5" s="13">
        <f t="shared" si="8"/>
        <v>554</v>
      </c>
      <c r="P555" s="2" t="str">
        <f>IF(TablaDatos[[#This Row],[Diabetes]]=0,"No","Si")</f>
        <v>No</v>
      </c>
      <c r="Q555">
        <v>0</v>
      </c>
      <c r="R555">
        <f>TablaDatos[[#This Row],[Aux2]]/10000000000000</f>
        <v>1979.07163302288</v>
      </c>
      <c r="S555" s="1">
        <v>1.97907163302288E+16</v>
      </c>
      <c r="T555" s="7">
        <f>TablaDatos[[#This Row],[Aux3]]/100000000000000</f>
        <v>214.921739081005</v>
      </c>
      <c r="U555" s="1">
        <v>2.14921739081005E+16</v>
      </c>
      <c r="V555">
        <v>152.69999999999999</v>
      </c>
      <c r="W555">
        <v>93.7</v>
      </c>
    </row>
    <row r="556" spans="1:23">
      <c r="A556">
        <v>2010</v>
      </c>
      <c r="B556">
        <v>70</v>
      </c>
      <c r="C556" t="s">
        <v>23</v>
      </c>
      <c r="D556" t="s">
        <v>72</v>
      </c>
      <c r="E556" t="s">
        <v>31</v>
      </c>
      <c r="F556" t="s">
        <v>24</v>
      </c>
      <c r="G556" t="s">
        <v>25</v>
      </c>
      <c r="H556" s="3">
        <v>12761.11</v>
      </c>
      <c r="I556" t="s">
        <v>21</v>
      </c>
      <c r="J556" t="s">
        <v>18</v>
      </c>
      <c r="K5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34.298655196767299</v>
      </c>
      <c r="L556" s="6">
        <f>TablaDatos[[#This Row],[IMC_raw]]/1000000000000000</f>
        <v>3.42986551967673</v>
      </c>
      <c r="M556" s="2">
        <v>3429865519676730</v>
      </c>
      <c r="N5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6" s="13">
        <f t="shared" si="8"/>
        <v>555</v>
      </c>
      <c r="P556" s="2" t="str">
        <f>IF(TablaDatos[[#This Row],[Diabetes]]=0,"No","Si")</f>
        <v>Si</v>
      </c>
      <c r="Q556">
        <v>1</v>
      </c>
      <c r="R556">
        <f>TablaDatos[[#This Row],[Aux2]]/10000000000000</f>
        <v>2418.1220104808999</v>
      </c>
      <c r="S556" s="1">
        <v>2.4181220104809E+16</v>
      </c>
      <c r="T556" s="7">
        <f>TablaDatos[[#This Row],[Aux3]]/100000000000000</f>
        <v>24.558922134895699</v>
      </c>
      <c r="U556" s="1">
        <v>2455892213489570</v>
      </c>
      <c r="V556">
        <v>183.6</v>
      </c>
      <c r="W556">
        <v>111</v>
      </c>
    </row>
    <row r="557" spans="1:23">
      <c r="A557">
        <v>2010</v>
      </c>
      <c r="B557">
        <v>61</v>
      </c>
      <c r="C557" t="s">
        <v>16</v>
      </c>
      <c r="D557" t="s">
        <v>72</v>
      </c>
      <c r="E557" t="s">
        <v>19</v>
      </c>
      <c r="F557" t="s">
        <v>19</v>
      </c>
      <c r="G557" t="s">
        <v>28</v>
      </c>
      <c r="H557" s="3">
        <v>19130.87</v>
      </c>
      <c r="I557" t="s">
        <v>19</v>
      </c>
      <c r="J557" t="s">
        <v>22</v>
      </c>
      <c r="K5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34.293956451279499</v>
      </c>
      <c r="L557" s="5">
        <f>TablaDatos[[#This Row],[IMC_raw]]/1000000000000000</f>
        <v>3.4293956451279501</v>
      </c>
      <c r="M557" s="2">
        <v>3429395645127950</v>
      </c>
      <c r="N5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7" s="13">
        <f t="shared" si="8"/>
        <v>556</v>
      </c>
      <c r="P557" s="2" t="str">
        <f>IF(TablaDatos[[#This Row],[Diabetes]]=0,"No","Si")</f>
        <v>No</v>
      </c>
      <c r="Q557">
        <v>0</v>
      </c>
      <c r="R557">
        <f>TablaDatos[[#This Row],[Aux2]]/10000000000000</f>
        <v>2162.71017679135</v>
      </c>
      <c r="S557" s="1">
        <v>2.16271017679135E+16</v>
      </c>
      <c r="T557" s="7">
        <f>TablaDatos[[#This Row],[Aux3]]/100000000000000</f>
        <v>230.066476750059</v>
      </c>
      <c r="U557" s="1">
        <v>2.30066476750059E+16</v>
      </c>
      <c r="V557">
        <v>161.30000000000001</v>
      </c>
      <c r="W557">
        <v>97.4</v>
      </c>
    </row>
    <row r="558" spans="1:23">
      <c r="A558">
        <v>2010</v>
      </c>
      <c r="B558">
        <v>65</v>
      </c>
      <c r="C558" t="s">
        <v>23</v>
      </c>
      <c r="D558" t="s">
        <v>42</v>
      </c>
      <c r="E558" t="s">
        <v>31</v>
      </c>
      <c r="F558" t="s">
        <v>24</v>
      </c>
      <c r="G558" t="s">
        <v>25</v>
      </c>
      <c r="H558" s="3">
        <v>7684.27</v>
      </c>
      <c r="I558" t="s">
        <v>21</v>
      </c>
      <c r="J558" t="s">
        <v>22</v>
      </c>
      <c r="K5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34.2765510564127</v>
      </c>
      <c r="L558" s="6">
        <f>TablaDatos[[#This Row],[IMC_raw]]/1000000000000000</f>
        <v>3.4276551056412701</v>
      </c>
      <c r="M558" s="2">
        <v>3427655105641270</v>
      </c>
      <c r="N5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8" s="13">
        <f t="shared" si="8"/>
        <v>557</v>
      </c>
      <c r="P558" s="2" t="str">
        <f>IF(TablaDatos[[#This Row],[Diabetes]]=0,"No","Si")</f>
        <v>Si</v>
      </c>
      <c r="Q558">
        <v>1</v>
      </c>
      <c r="R558">
        <f>TablaDatos[[#This Row],[Aux2]]/10000000000000</f>
        <v>2274.8399440688499</v>
      </c>
      <c r="S558" s="1">
        <v>2.27483994406885E+16</v>
      </c>
      <c r="T558" s="7">
        <f>TablaDatos[[#This Row],[Aux3]]/100000000000000</f>
        <v>28.5625841632536</v>
      </c>
      <c r="U558" s="1">
        <v>2856258416325360</v>
      </c>
      <c r="V558">
        <v>174.3</v>
      </c>
      <c r="W558">
        <v>100.5</v>
      </c>
    </row>
    <row r="559" spans="1:23">
      <c r="A559">
        <v>2010</v>
      </c>
      <c r="B559">
        <v>67</v>
      </c>
      <c r="C559" t="s">
        <v>23</v>
      </c>
      <c r="D559" t="s">
        <v>26</v>
      </c>
      <c r="E559" t="s">
        <v>21</v>
      </c>
      <c r="F559" t="s">
        <v>19</v>
      </c>
      <c r="G559" t="s">
        <v>25</v>
      </c>
      <c r="H559" s="3">
        <v>20471.09</v>
      </c>
      <c r="I559" t="s">
        <v>21</v>
      </c>
      <c r="J559" t="s">
        <v>18</v>
      </c>
      <c r="K5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34.2569719156362</v>
      </c>
      <c r="L559" s="6">
        <f>TablaDatos[[#This Row],[IMC_raw]]/1000000000000000</f>
        <v>3.4256971915636201</v>
      </c>
      <c r="M559" s="2">
        <v>3425697191563620</v>
      </c>
      <c r="N5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59" s="13">
        <f t="shared" si="8"/>
        <v>558</v>
      </c>
      <c r="P559" s="2" t="str">
        <f>IF(TablaDatos[[#This Row],[Diabetes]]=0,"No","Si")</f>
        <v>Si</v>
      </c>
      <c r="Q559">
        <v>1</v>
      </c>
      <c r="R559">
        <f>TablaDatos[[#This Row],[Aux2]]/10000000000000</f>
        <v>2214.85323168374</v>
      </c>
      <c r="S559" s="1">
        <v>2.21485323168374E+16</v>
      </c>
      <c r="T559" s="7">
        <f>TablaDatos[[#This Row],[Aux3]]/100000000000000</f>
        <v>26.687054622197699</v>
      </c>
      <c r="U559" s="1">
        <v>2668705462219770</v>
      </c>
      <c r="V559">
        <v>171.3</v>
      </c>
      <c r="W559">
        <v>102.2</v>
      </c>
    </row>
    <row r="560" spans="1:23">
      <c r="A560">
        <v>2010</v>
      </c>
      <c r="B560">
        <v>56</v>
      </c>
      <c r="C560" t="s">
        <v>16</v>
      </c>
      <c r="D560" t="s">
        <v>73</v>
      </c>
      <c r="E560" t="s">
        <v>18</v>
      </c>
      <c r="F560" t="s">
        <v>19</v>
      </c>
      <c r="G560" t="s">
        <v>28</v>
      </c>
      <c r="H560" s="3">
        <v>27238.58</v>
      </c>
      <c r="I560" t="s">
        <v>21</v>
      </c>
      <c r="J560" t="s">
        <v>19</v>
      </c>
      <c r="K5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34.250406876281701</v>
      </c>
      <c r="L560" s="5">
        <f>TablaDatos[[#This Row],[IMC_raw]]/1000000000000000</f>
        <v>3.42504068762817</v>
      </c>
      <c r="M560" s="2">
        <v>3425040687628170</v>
      </c>
      <c r="N5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0" s="13">
        <f t="shared" si="8"/>
        <v>559</v>
      </c>
      <c r="P560" s="2" t="str">
        <f>IF(TablaDatos[[#This Row],[Diabetes]]=0,"No","Si")</f>
        <v>No</v>
      </c>
      <c r="Q560">
        <v>0</v>
      </c>
      <c r="R560">
        <f>TablaDatos[[#This Row],[Aux2]]/10000000000000</f>
        <v>20.640553183841501</v>
      </c>
      <c r="S560" s="1">
        <v>206405531838415</v>
      </c>
      <c r="T560" s="7">
        <f>TablaDatos[[#This Row],[Aux3]]/100000000000000</f>
        <v>25.670988113407599</v>
      </c>
      <c r="U560" s="1">
        <v>2567098811340760</v>
      </c>
      <c r="V560">
        <v>155.30000000000001</v>
      </c>
      <c r="W560">
        <v>99.7</v>
      </c>
    </row>
    <row r="561" spans="1:23">
      <c r="A561">
        <v>2010</v>
      </c>
      <c r="B561">
        <v>65</v>
      </c>
      <c r="C561" t="s">
        <v>16</v>
      </c>
      <c r="D561" t="s">
        <v>73</v>
      </c>
      <c r="E561" t="s">
        <v>21</v>
      </c>
      <c r="F561" t="s">
        <v>24</v>
      </c>
      <c r="G561" t="s">
        <v>25</v>
      </c>
      <c r="H561" s="3">
        <v>22744.05</v>
      </c>
      <c r="I561" t="s">
        <v>19</v>
      </c>
      <c r="J561" t="s">
        <v>18</v>
      </c>
      <c r="K5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34.243854442956398</v>
      </c>
      <c r="L561" s="6">
        <f>TablaDatos[[#This Row],[IMC_raw]]/1000000000000000</f>
        <v>3.4243854442956398</v>
      </c>
      <c r="M561" s="2">
        <v>3424385444295640</v>
      </c>
      <c r="N5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1" s="13">
        <f t="shared" si="8"/>
        <v>560</v>
      </c>
      <c r="P561" s="2" t="str">
        <f>IF(TablaDatos[[#This Row],[Diabetes]]=0,"No","Si")</f>
        <v>Si</v>
      </c>
      <c r="Q561">
        <v>1</v>
      </c>
      <c r="R561">
        <f>TablaDatos[[#This Row],[Aux2]]/10000000000000</f>
        <v>2102.81772920297</v>
      </c>
      <c r="S561" s="1">
        <v>2.10281772920297E+16</v>
      </c>
      <c r="T561" s="7">
        <f>TablaDatos[[#This Row],[Aux3]]/100000000000000</f>
        <v>2.8189449021889299</v>
      </c>
      <c r="U561" s="1">
        <v>281894490218893</v>
      </c>
      <c r="V561">
        <v>168.8</v>
      </c>
      <c r="W561">
        <v>101.4</v>
      </c>
    </row>
    <row r="562" spans="1:23">
      <c r="A562">
        <v>2010</v>
      </c>
      <c r="B562">
        <v>66</v>
      </c>
      <c r="C562" t="s">
        <v>23</v>
      </c>
      <c r="D562" t="s">
        <v>17</v>
      </c>
      <c r="E562" t="s">
        <v>19</v>
      </c>
      <c r="F562" t="s">
        <v>19</v>
      </c>
      <c r="G562" t="s">
        <v>25</v>
      </c>
      <c r="H562" s="3">
        <v>19279.04</v>
      </c>
      <c r="I562" t="s">
        <v>19</v>
      </c>
      <c r="J562" t="s">
        <v>22</v>
      </c>
      <c r="K5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34.215609493382601</v>
      </c>
      <c r="L562" s="5">
        <f>TablaDatos[[#This Row],[IMC_raw]]/1000000000000000</f>
        <v>3.4215609493382599</v>
      </c>
      <c r="M562" s="2">
        <v>3421560949338260</v>
      </c>
      <c r="N5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2" s="13">
        <f t="shared" si="8"/>
        <v>561</v>
      </c>
      <c r="P562" s="2" t="str">
        <f>IF(TablaDatos[[#This Row],[Diabetes]]=0,"No","Si")</f>
        <v>No</v>
      </c>
      <c r="Q562">
        <v>0</v>
      </c>
      <c r="R562">
        <f>TablaDatos[[#This Row],[Aux2]]/10000000000000</f>
        <v>204.419286392727</v>
      </c>
      <c r="S562" s="1">
        <v>2044192863927270</v>
      </c>
      <c r="T562" s="7">
        <f>TablaDatos[[#This Row],[Aux3]]/100000000000000</f>
        <v>22.781336556734601</v>
      </c>
      <c r="U562" s="1">
        <v>2278133655673460</v>
      </c>
      <c r="V562">
        <v>163.9</v>
      </c>
      <c r="W562">
        <v>97.1</v>
      </c>
    </row>
    <row r="563" spans="1:23">
      <c r="A563">
        <v>2010</v>
      </c>
      <c r="B563">
        <v>66</v>
      </c>
      <c r="C563" t="s">
        <v>23</v>
      </c>
      <c r="D563" t="s">
        <v>17</v>
      </c>
      <c r="E563" t="s">
        <v>31</v>
      </c>
      <c r="F563" t="s">
        <v>24</v>
      </c>
      <c r="G563" t="s">
        <v>25</v>
      </c>
      <c r="H563" s="3">
        <v>16534.05</v>
      </c>
      <c r="I563" t="s">
        <v>19</v>
      </c>
      <c r="J563" t="s">
        <v>22</v>
      </c>
      <c r="K5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34.193335180895701</v>
      </c>
      <c r="L563" s="6">
        <f>TablaDatos[[#This Row],[IMC_raw]]/1000000000000000</f>
        <v>34.193335180895701</v>
      </c>
      <c r="M563" s="2">
        <v>3.41933351808957E+16</v>
      </c>
      <c r="N5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3" s="13">
        <f t="shared" si="8"/>
        <v>562</v>
      </c>
      <c r="P563" s="2" t="str">
        <f>IF(TablaDatos[[#This Row],[Diabetes]]=0,"No","Si")</f>
        <v>No</v>
      </c>
      <c r="Q563">
        <v>0</v>
      </c>
      <c r="R563">
        <f>TablaDatos[[#This Row],[Aux2]]/10000000000000</f>
        <v>219.44683253807901</v>
      </c>
      <c r="S563" s="1">
        <v>2194468325380790</v>
      </c>
      <c r="T563" s="7">
        <f>TablaDatos[[#This Row],[Aux3]]/100000000000000</f>
        <v>23.289650200398501</v>
      </c>
      <c r="U563" s="1">
        <v>2328965020039850</v>
      </c>
      <c r="V563">
        <v>156.30000000000001</v>
      </c>
      <c r="W563">
        <v>98.3</v>
      </c>
    </row>
    <row r="564" spans="1:23">
      <c r="A564">
        <v>2010</v>
      </c>
      <c r="B564">
        <v>62</v>
      </c>
      <c r="C564" t="s">
        <v>23</v>
      </c>
      <c r="D564" t="s">
        <v>74</v>
      </c>
      <c r="E564" t="s">
        <v>19</v>
      </c>
      <c r="F564" t="s">
        <v>24</v>
      </c>
      <c r="G564" t="s">
        <v>28</v>
      </c>
      <c r="H564" s="3">
        <v>10051.129999999999</v>
      </c>
      <c r="I564" t="s">
        <v>21</v>
      </c>
      <c r="J564" t="s">
        <v>18</v>
      </c>
      <c r="K5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34.186785232236502</v>
      </c>
      <c r="L564" s="5">
        <f>TablaDatos[[#This Row],[IMC_raw]]/1000000000000000</f>
        <v>3.4186785232236501</v>
      </c>
      <c r="M564" s="2">
        <v>3418678523223650</v>
      </c>
      <c r="N5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4" s="13">
        <f t="shared" si="8"/>
        <v>563</v>
      </c>
      <c r="P564" s="2" t="str">
        <f>IF(TablaDatos[[#This Row],[Diabetes]]=0,"No","Si")</f>
        <v>Si</v>
      </c>
      <c r="Q564">
        <v>1</v>
      </c>
      <c r="R564">
        <f>TablaDatos[[#This Row],[Aux2]]/10000000000000</f>
        <v>2276.5582742151901</v>
      </c>
      <c r="S564" s="1">
        <v>2.27655827421519E+16</v>
      </c>
      <c r="T564" s="7">
        <f>TablaDatos[[#This Row],[Aux3]]/100000000000000</f>
        <v>25.0362385570117</v>
      </c>
      <c r="U564" s="1">
        <v>2503623855701170</v>
      </c>
      <c r="V564">
        <v>158.80000000000001</v>
      </c>
      <c r="W564">
        <v>101.7</v>
      </c>
    </row>
    <row r="565" spans="1:23">
      <c r="A565">
        <v>2010</v>
      </c>
      <c r="B565">
        <v>70</v>
      </c>
      <c r="C565" t="s">
        <v>16</v>
      </c>
      <c r="D565" t="s">
        <v>37</v>
      </c>
      <c r="E565" t="s">
        <v>21</v>
      </c>
      <c r="F565" t="s">
        <v>19</v>
      </c>
      <c r="G565" t="s">
        <v>25</v>
      </c>
      <c r="H565" s="3">
        <v>12196.07</v>
      </c>
      <c r="I565" t="s">
        <v>21</v>
      </c>
      <c r="J565" t="s">
        <v>22</v>
      </c>
      <c r="K5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34.1790930767555</v>
      </c>
      <c r="L565" s="5">
        <f>TablaDatos[[#This Row],[IMC_raw]]/1000000000000000</f>
        <v>3.4179093076755498</v>
      </c>
      <c r="M565" s="2">
        <v>3417909307675550</v>
      </c>
      <c r="N5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5" s="13">
        <f t="shared" si="8"/>
        <v>564</v>
      </c>
      <c r="P565" s="2" t="str">
        <f>IF(TablaDatos[[#This Row],[Diabetes]]=0,"No","Si")</f>
        <v>No</v>
      </c>
      <c r="Q565">
        <v>0</v>
      </c>
      <c r="R565">
        <f>TablaDatos[[#This Row],[Aux2]]/10000000000000</f>
        <v>2227.4386667133199</v>
      </c>
      <c r="S565" s="1">
        <v>2.22743866671332E+16</v>
      </c>
      <c r="T565" s="7">
        <f>TablaDatos[[#This Row],[Aux3]]/100000000000000</f>
        <v>228.311610146313</v>
      </c>
      <c r="U565" s="1">
        <v>2.28311610146313E+16</v>
      </c>
      <c r="V565">
        <v>172.9</v>
      </c>
      <c r="W565">
        <v>103.6</v>
      </c>
    </row>
    <row r="566" spans="1:23">
      <c r="A566">
        <v>2010</v>
      </c>
      <c r="B566">
        <v>70</v>
      </c>
      <c r="C566" t="s">
        <v>16</v>
      </c>
      <c r="D566" t="s">
        <v>37</v>
      </c>
      <c r="E566" t="s">
        <v>21</v>
      </c>
      <c r="F566" t="s">
        <v>24</v>
      </c>
      <c r="G566" t="s">
        <v>25</v>
      </c>
      <c r="H566" s="3">
        <v>12679.75</v>
      </c>
      <c r="I566" t="s">
        <v>21</v>
      </c>
      <c r="J566" t="s">
        <v>22</v>
      </c>
      <c r="K5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34.163696813311198</v>
      </c>
      <c r="L566" s="5">
        <f>TablaDatos[[#This Row],[IMC_raw]]/1000000000000000</f>
        <v>0.34163696813311201</v>
      </c>
      <c r="M566" s="2">
        <v>341636968133112</v>
      </c>
      <c r="N5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6" s="13">
        <f t="shared" si="8"/>
        <v>565</v>
      </c>
      <c r="P566" s="2" t="str">
        <f>IF(TablaDatos[[#This Row],[Diabetes]]=0,"No","Si")</f>
        <v>No</v>
      </c>
      <c r="Q566">
        <v>0</v>
      </c>
      <c r="R566">
        <f>TablaDatos[[#This Row],[Aux2]]/10000000000000</f>
        <v>2241.1465771999001</v>
      </c>
      <c r="S566" s="1">
        <v>2.2411465771999E+16</v>
      </c>
      <c r="T566" s="7">
        <f>TablaDatos[[#This Row],[Aux3]]/100000000000000</f>
        <v>240.418687880005</v>
      </c>
      <c r="U566" s="1">
        <v>2.40418687880005E+16</v>
      </c>
      <c r="V566">
        <v>178.8</v>
      </c>
      <c r="W566">
        <v>107.8</v>
      </c>
    </row>
    <row r="567" spans="1:23">
      <c r="A567">
        <v>2010</v>
      </c>
      <c r="B567">
        <v>53</v>
      </c>
      <c r="C567" t="s">
        <v>16</v>
      </c>
      <c r="D567" t="s">
        <v>73</v>
      </c>
      <c r="E567" t="s">
        <v>18</v>
      </c>
      <c r="F567" t="s">
        <v>19</v>
      </c>
      <c r="G567" t="s">
        <v>20</v>
      </c>
      <c r="H567" s="3">
        <v>28992.15</v>
      </c>
      <c r="I567" t="s">
        <v>19</v>
      </c>
      <c r="J567" t="s">
        <v>22</v>
      </c>
      <c r="K5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34.1365302483064</v>
      </c>
      <c r="L567" s="5">
        <f>TablaDatos[[#This Row],[IMC_raw]]/1000000000000000</f>
        <v>34.1365302483064</v>
      </c>
      <c r="M567" s="2">
        <v>3.41365302483064E+16</v>
      </c>
      <c r="N5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7" s="13">
        <f t="shared" si="8"/>
        <v>566</v>
      </c>
      <c r="P567" s="2" t="str">
        <f>IF(TablaDatos[[#This Row],[Diabetes]]=0,"No","Si")</f>
        <v>No</v>
      </c>
      <c r="Q567">
        <v>0</v>
      </c>
      <c r="R567">
        <f>TablaDatos[[#This Row],[Aux2]]/10000000000000</f>
        <v>1978.0508400885001</v>
      </c>
      <c r="S567" s="1">
        <v>1.9780508400885E+16</v>
      </c>
      <c r="T567" s="7">
        <f>TablaDatos[[#This Row],[Aux3]]/100000000000000</f>
        <v>213.77941395003501</v>
      </c>
      <c r="U567" s="1">
        <v>2.13779413950035E+16</v>
      </c>
      <c r="V567">
        <v>152.9</v>
      </c>
      <c r="W567">
        <v>87.7</v>
      </c>
    </row>
    <row r="568" spans="1:23">
      <c r="A568">
        <v>2010</v>
      </c>
      <c r="B568">
        <v>56</v>
      </c>
      <c r="C568" t="s">
        <v>23</v>
      </c>
      <c r="D568" t="s">
        <v>36</v>
      </c>
      <c r="E568" t="s">
        <v>19</v>
      </c>
      <c r="F568" t="s">
        <v>24</v>
      </c>
      <c r="G568" t="s">
        <v>28</v>
      </c>
      <c r="H568" s="3">
        <v>18130.63</v>
      </c>
      <c r="I568" t="s">
        <v>21</v>
      </c>
      <c r="J568" t="s">
        <v>18</v>
      </c>
      <c r="K5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34.110561086800402</v>
      </c>
      <c r="L568" s="5">
        <f>TablaDatos[[#This Row],[IMC_raw]]/1000000000000000</f>
        <v>34.110561086800402</v>
      </c>
      <c r="M568" s="2">
        <v>3.41105610868004E+16</v>
      </c>
      <c r="N5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8" s="13">
        <f t="shared" si="8"/>
        <v>567</v>
      </c>
      <c r="P568" s="2" t="str">
        <f>IF(TablaDatos[[#This Row],[Diabetes]]=0,"No","Si")</f>
        <v>No</v>
      </c>
      <c r="Q568">
        <v>0</v>
      </c>
      <c r="R568">
        <f>TablaDatos[[#This Row],[Aux2]]/10000000000000</f>
        <v>2211.5244568295102</v>
      </c>
      <c r="S568" s="1">
        <v>2.21152445682951E+16</v>
      </c>
      <c r="T568" s="7">
        <f>TablaDatos[[#This Row],[Aux3]]/100000000000000</f>
        <v>231.17776349847699</v>
      </c>
      <c r="U568" s="1">
        <v>2.31177763498477E+16</v>
      </c>
      <c r="V568">
        <v>155.80000000000001</v>
      </c>
      <c r="W568">
        <v>90.6</v>
      </c>
    </row>
    <row r="569" spans="1:23">
      <c r="A569">
        <v>2010</v>
      </c>
      <c r="B569">
        <v>56</v>
      </c>
      <c r="C569" t="s">
        <v>16</v>
      </c>
      <c r="D569" t="s">
        <v>37</v>
      </c>
      <c r="E569" t="s">
        <v>21</v>
      </c>
      <c r="F569" t="s">
        <v>24</v>
      </c>
      <c r="G569" t="s">
        <v>28</v>
      </c>
      <c r="H569" s="3">
        <v>14664.33</v>
      </c>
      <c r="I569" t="s">
        <v>19</v>
      </c>
      <c r="J569" t="s">
        <v>19</v>
      </c>
      <c r="K5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34.0644784749338</v>
      </c>
      <c r="L569" s="5">
        <f>TablaDatos[[#This Row],[IMC_raw]]/1000000000000000</f>
        <v>3.4064478474933799</v>
      </c>
      <c r="M569" s="2">
        <v>3406447847493380</v>
      </c>
      <c r="N5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69" s="13">
        <f t="shared" si="8"/>
        <v>568</v>
      </c>
      <c r="P569" s="2" t="str">
        <f>IF(TablaDatos[[#This Row],[Diabetes]]=0,"No","Si")</f>
        <v>Si</v>
      </c>
      <c r="Q569">
        <v>1</v>
      </c>
      <c r="R569">
        <f>TablaDatos[[#This Row],[Aux2]]/10000000000000</f>
        <v>2103.7382495727502</v>
      </c>
      <c r="S569" s="1">
        <v>2.10373824957275E+16</v>
      </c>
      <c r="T569" s="7">
        <f>TablaDatos[[#This Row],[Aux3]]/100000000000000</f>
        <v>25.548715528680201</v>
      </c>
      <c r="U569" s="1">
        <v>2554871552868020</v>
      </c>
      <c r="V569">
        <v>167.4</v>
      </c>
      <c r="W569">
        <v>101.8</v>
      </c>
    </row>
    <row r="570" spans="1:23">
      <c r="A570">
        <v>2010</v>
      </c>
      <c r="B570">
        <v>45</v>
      </c>
      <c r="C570" t="s">
        <v>23</v>
      </c>
      <c r="D570" t="s">
        <v>29</v>
      </c>
      <c r="E570" t="s">
        <v>18</v>
      </c>
      <c r="F570" t="s">
        <v>24</v>
      </c>
      <c r="G570" t="s">
        <v>20</v>
      </c>
      <c r="H570" s="3">
        <v>19647.599999999999</v>
      </c>
      <c r="I570" t="s">
        <v>21</v>
      </c>
      <c r="J570" t="s">
        <v>19</v>
      </c>
      <c r="K5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34.062587056344697</v>
      </c>
      <c r="L570" s="6">
        <f>TablaDatos[[#This Row],[IMC_raw]]/100000000000000</f>
        <v>34.062587056344697</v>
      </c>
      <c r="M570" s="2">
        <v>3406258705634470</v>
      </c>
      <c r="N5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0" s="13">
        <f t="shared" si="8"/>
        <v>569</v>
      </c>
      <c r="P570" s="2" t="str">
        <f>IF(TablaDatos[[#This Row],[Diabetes]]=0,"No","Si")</f>
        <v>No</v>
      </c>
      <c r="Q570">
        <v>0</v>
      </c>
      <c r="R570">
        <f>TablaDatos[[#This Row],[Aux2]]/10000000000000</f>
        <v>2075.9661375394498</v>
      </c>
      <c r="S570" s="1">
        <v>2.07596613753945E+16</v>
      </c>
      <c r="T570" s="7">
        <f>TablaDatos[[#This Row],[Aux3]]/100000000000000</f>
        <v>223.29148594025099</v>
      </c>
      <c r="U570" s="1">
        <v>2.23291485940251E+16</v>
      </c>
      <c r="V570">
        <v>144.80000000000001</v>
      </c>
      <c r="W570">
        <v>94.8</v>
      </c>
    </row>
    <row r="571" spans="1:23">
      <c r="A571">
        <v>2010</v>
      </c>
      <c r="B571">
        <v>49</v>
      </c>
      <c r="C571" t="s">
        <v>23</v>
      </c>
      <c r="D571" t="s">
        <v>42</v>
      </c>
      <c r="E571" t="s">
        <v>18</v>
      </c>
      <c r="F571" t="s">
        <v>24</v>
      </c>
      <c r="G571" t="s">
        <v>20</v>
      </c>
      <c r="H571" s="3">
        <v>12907.32</v>
      </c>
      <c r="I571" t="s">
        <v>21</v>
      </c>
      <c r="J571" t="s">
        <v>18</v>
      </c>
      <c r="K5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34.059160068903601</v>
      </c>
      <c r="L571" s="5">
        <f>TablaDatos[[#This Row],[IMC_raw]]/1000000000000000</f>
        <v>0.34059160068903599</v>
      </c>
      <c r="M571" s="2">
        <v>340591600689036</v>
      </c>
      <c r="N5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1" s="13">
        <f t="shared" si="8"/>
        <v>570</v>
      </c>
      <c r="P571" s="2" t="str">
        <f>IF(TablaDatos[[#This Row],[Diabetes]]=0,"No","Si")</f>
        <v>Si</v>
      </c>
      <c r="Q571">
        <v>1</v>
      </c>
      <c r="R571">
        <f>TablaDatos[[#This Row],[Aux2]]/10000000000000</f>
        <v>2375.6918431438698</v>
      </c>
      <c r="S571" s="1">
        <v>2.37569184314387E+16</v>
      </c>
      <c r="T571" s="7">
        <f>TablaDatos[[#This Row],[Aux3]]/100000000000000</f>
        <v>250.03224376241599</v>
      </c>
      <c r="U571" s="1">
        <v>2.50032243762416E+16</v>
      </c>
      <c r="V571">
        <v>152.5</v>
      </c>
      <c r="W571">
        <v>91.9</v>
      </c>
    </row>
    <row r="572" spans="1:23">
      <c r="A572">
        <v>2010</v>
      </c>
      <c r="B572">
        <v>53</v>
      </c>
      <c r="C572" t="s">
        <v>16</v>
      </c>
      <c r="D572" t="s">
        <v>29</v>
      </c>
      <c r="E572" t="s">
        <v>21</v>
      </c>
      <c r="F572" t="s">
        <v>35</v>
      </c>
      <c r="G572" t="s">
        <v>20</v>
      </c>
      <c r="H572" s="3">
        <v>15603.32</v>
      </c>
      <c r="I572" t="s">
        <v>19</v>
      </c>
      <c r="J572" t="s">
        <v>19</v>
      </c>
      <c r="K5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34.054475427862698</v>
      </c>
      <c r="L572" s="6">
        <f>TablaDatos[[#This Row],[IMC_raw]]/1000000000000000</f>
        <v>3.4054475427862698</v>
      </c>
      <c r="M572" s="2">
        <v>3405447542786270</v>
      </c>
      <c r="N5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2" s="13">
        <f t="shared" si="8"/>
        <v>571</v>
      </c>
      <c r="P572" s="2" t="str">
        <f>IF(TablaDatos[[#This Row],[Diabetes]]=0,"No","Si")</f>
        <v>No</v>
      </c>
      <c r="Q572">
        <v>0</v>
      </c>
      <c r="R572">
        <f>TablaDatos[[#This Row],[Aux2]]/10000000000000</f>
        <v>185.19946390609201</v>
      </c>
      <c r="S572" s="1">
        <v>1851994639060920</v>
      </c>
      <c r="T572" s="7">
        <f>TablaDatos[[#This Row],[Aux3]]/100000000000000</f>
        <v>23.613224736153999</v>
      </c>
      <c r="U572" s="1">
        <v>2361322473615400</v>
      </c>
      <c r="V572">
        <v>159.30000000000001</v>
      </c>
      <c r="W572">
        <v>93.3</v>
      </c>
    </row>
    <row r="573" spans="1:23">
      <c r="A573">
        <v>2010</v>
      </c>
      <c r="B573">
        <v>64</v>
      </c>
      <c r="C573" t="s">
        <v>16</v>
      </c>
      <c r="D573" t="s">
        <v>73</v>
      </c>
      <c r="E573" t="s">
        <v>18</v>
      </c>
      <c r="F573" t="s">
        <v>24</v>
      </c>
      <c r="G573" t="s">
        <v>28</v>
      </c>
      <c r="H573" s="3">
        <v>20807.39</v>
      </c>
      <c r="I573" t="s">
        <v>19</v>
      </c>
      <c r="J573" t="s">
        <v>22</v>
      </c>
      <c r="K5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34.035910610989497</v>
      </c>
      <c r="L573" s="6">
        <f>TablaDatos[[#This Row],[IMC_raw]]/1000000000000000</f>
        <v>3.4035910610989499</v>
      </c>
      <c r="M573" s="2">
        <v>3403591061098950</v>
      </c>
      <c r="N5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3" s="13">
        <f t="shared" si="8"/>
        <v>572</v>
      </c>
      <c r="P573" s="2" t="str">
        <f>IF(TablaDatos[[#This Row],[Diabetes]]=0,"No","Si")</f>
        <v>No</v>
      </c>
      <c r="Q573">
        <v>0</v>
      </c>
      <c r="R573">
        <f>TablaDatos[[#This Row],[Aux2]]/10000000000000</f>
        <v>2381.6879760356301</v>
      </c>
      <c r="S573" s="1">
        <v>2.38168797603563E+16</v>
      </c>
      <c r="T573" s="7">
        <f>TablaDatos[[#This Row],[Aux3]]/100000000000000</f>
        <v>238.372007063323</v>
      </c>
      <c r="U573" s="1">
        <v>2.38372007063323E+16</v>
      </c>
      <c r="V573">
        <v>155.5</v>
      </c>
      <c r="W573">
        <v>104.6</v>
      </c>
    </row>
    <row r="574" spans="1:23">
      <c r="A574">
        <v>2010</v>
      </c>
      <c r="B574">
        <v>55</v>
      </c>
      <c r="C574" t="s">
        <v>16</v>
      </c>
      <c r="D574" t="s">
        <v>17</v>
      </c>
      <c r="E574" t="s">
        <v>21</v>
      </c>
      <c r="F574" t="s">
        <v>24</v>
      </c>
      <c r="G574" t="s">
        <v>28</v>
      </c>
      <c r="H574" s="3">
        <v>39593.269999999997</v>
      </c>
      <c r="I574" t="s">
        <v>21</v>
      </c>
      <c r="J574" t="s">
        <v>19</v>
      </c>
      <c r="K5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33.996783624701798</v>
      </c>
      <c r="L574" s="6">
        <f>TablaDatos[[#This Row],[IMC_raw]]/1000000000000000</f>
        <v>3.3996783624701798</v>
      </c>
      <c r="M574" s="2">
        <v>3399678362470180</v>
      </c>
      <c r="N5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4" s="13">
        <f t="shared" si="8"/>
        <v>573</v>
      </c>
      <c r="P574" s="2" t="str">
        <f>IF(TablaDatos[[#This Row],[Diabetes]]=0,"No","Si")</f>
        <v>No</v>
      </c>
      <c r="Q574">
        <v>0</v>
      </c>
      <c r="R574">
        <f>TablaDatos[[#This Row],[Aux2]]/10000000000000</f>
        <v>263.90593588480999</v>
      </c>
      <c r="S574" s="1">
        <v>2639059358848100</v>
      </c>
      <c r="T574" s="7">
        <f>TablaDatos[[#This Row],[Aux3]]/100000000000000</f>
        <v>27.816602621087402</v>
      </c>
      <c r="U574" s="1">
        <v>2781660262108740</v>
      </c>
      <c r="V574">
        <v>173.3</v>
      </c>
      <c r="W574">
        <v>104.8</v>
      </c>
    </row>
    <row r="575" spans="1:23">
      <c r="A575">
        <v>2010</v>
      </c>
      <c r="B575">
        <v>69</v>
      </c>
      <c r="C575" t="s">
        <v>23</v>
      </c>
      <c r="D575" t="s">
        <v>36</v>
      </c>
      <c r="E575" t="s">
        <v>21</v>
      </c>
      <c r="F575" t="s">
        <v>24</v>
      </c>
      <c r="G575" t="s">
        <v>25</v>
      </c>
      <c r="H575" s="3">
        <v>11101.49</v>
      </c>
      <c r="I575" t="s">
        <v>21</v>
      </c>
      <c r="J575" t="s">
        <v>18</v>
      </c>
      <c r="K5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33.975782163129601</v>
      </c>
      <c r="L575" s="6">
        <f>TablaDatos[[#This Row],[IMC_raw]]/1000000000000000</f>
        <v>33.975782163129601</v>
      </c>
      <c r="M575" s="2">
        <v>3.39757821631296E+16</v>
      </c>
      <c r="N5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5" s="13">
        <f t="shared" si="8"/>
        <v>574</v>
      </c>
      <c r="P575" s="2" t="str">
        <f>IF(TablaDatos[[#This Row],[Diabetes]]=0,"No","Si")</f>
        <v>Si</v>
      </c>
      <c r="Q575">
        <v>1</v>
      </c>
      <c r="R575">
        <f>TablaDatos[[#This Row],[Aux2]]/10000000000000</f>
        <v>2173.1830904141302</v>
      </c>
      <c r="S575" s="1">
        <v>2.17318309041413E+16</v>
      </c>
      <c r="T575" s="7">
        <f>TablaDatos[[#This Row],[Aux3]]/100000000000000</f>
        <v>26.8706966531213</v>
      </c>
      <c r="U575" s="1">
        <v>2687069665312130</v>
      </c>
      <c r="V575">
        <v>163</v>
      </c>
      <c r="W575">
        <v>97.7</v>
      </c>
    </row>
    <row r="576" spans="1:23">
      <c r="A576">
        <v>2010</v>
      </c>
      <c r="B576">
        <v>66</v>
      </c>
      <c r="C576" t="s">
        <v>23</v>
      </c>
      <c r="D576" t="s">
        <v>38</v>
      </c>
      <c r="E576" t="s">
        <v>21</v>
      </c>
      <c r="F576" t="s">
        <v>19</v>
      </c>
      <c r="G576" t="s">
        <v>25</v>
      </c>
      <c r="H576" s="3">
        <v>17576.37</v>
      </c>
      <c r="I576" t="s">
        <v>19</v>
      </c>
      <c r="J576" t="s">
        <v>21</v>
      </c>
      <c r="K5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33.946545115606199</v>
      </c>
      <c r="L576" s="5">
        <f>TablaDatos[[#This Row],[IMC_raw]]/1000000000000000</f>
        <v>33.946545115606199</v>
      </c>
      <c r="M576" s="2">
        <v>3.39465451156062E+16</v>
      </c>
      <c r="N5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6" s="13">
        <f t="shared" si="8"/>
        <v>575</v>
      </c>
      <c r="P576" s="2" t="str">
        <f>IF(TablaDatos[[#This Row],[Diabetes]]=0,"No","Si")</f>
        <v>No</v>
      </c>
      <c r="Q576">
        <v>0</v>
      </c>
      <c r="R576">
        <f>TablaDatos[[#This Row],[Aux2]]/10000000000000</f>
        <v>2462.8960828869699</v>
      </c>
      <c r="S576" s="1">
        <v>2.46289608288697E+16</v>
      </c>
      <c r="T576" s="7">
        <f>TablaDatos[[#This Row],[Aux3]]/100000000000000</f>
        <v>262.00880108754899</v>
      </c>
      <c r="U576" s="1">
        <v>2.62008801087549E+16</v>
      </c>
      <c r="V576">
        <v>175.1</v>
      </c>
      <c r="W576">
        <v>104.8</v>
      </c>
    </row>
    <row r="577" spans="1:23">
      <c r="A577">
        <v>2010</v>
      </c>
      <c r="B577">
        <v>60</v>
      </c>
      <c r="C577" t="s">
        <v>23</v>
      </c>
      <c r="D577" t="s">
        <v>33</v>
      </c>
      <c r="E577" t="s">
        <v>18</v>
      </c>
      <c r="F577" t="s">
        <v>24</v>
      </c>
      <c r="G577" t="s">
        <v>28</v>
      </c>
      <c r="H577" s="3">
        <v>13829</v>
      </c>
      <c r="I577" t="s">
        <v>19</v>
      </c>
      <c r="J577" t="s">
        <v>22</v>
      </c>
      <c r="K5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33.933517890536997</v>
      </c>
      <c r="L577" s="6">
        <f>TablaDatos[[#This Row],[IMC_raw]]/100000000000000</f>
        <v>33.933517890536997</v>
      </c>
      <c r="M577" s="2">
        <v>3393351789053700</v>
      </c>
      <c r="N5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7" s="13">
        <f t="shared" si="8"/>
        <v>576</v>
      </c>
      <c r="P577" s="2" t="str">
        <f>IF(TablaDatos[[#This Row],[Diabetes]]=0,"No","Si")</f>
        <v>No</v>
      </c>
      <c r="Q577">
        <v>0</v>
      </c>
      <c r="R577">
        <f>TablaDatos[[#This Row],[Aux2]]/10000000000000</f>
        <v>237.47480205129099</v>
      </c>
      <c r="S577" s="1">
        <v>2374748020512910</v>
      </c>
      <c r="T577" s="7">
        <f>TablaDatos[[#This Row],[Aux3]]/100000000000000</f>
        <v>290.91394708530902</v>
      </c>
      <c r="U577" s="1">
        <v>2.90913947085309E+16</v>
      </c>
      <c r="V577">
        <v>166</v>
      </c>
      <c r="W577">
        <v>97.8</v>
      </c>
    </row>
    <row r="578" spans="1:23">
      <c r="A578">
        <v>2010</v>
      </c>
      <c r="B578">
        <v>60</v>
      </c>
      <c r="C578" t="s">
        <v>16</v>
      </c>
      <c r="D578" t="s">
        <v>32</v>
      </c>
      <c r="E578" t="s">
        <v>18</v>
      </c>
      <c r="F578" t="s">
        <v>35</v>
      </c>
      <c r="G578" t="s">
        <v>28</v>
      </c>
      <c r="H578" s="3">
        <v>29218.63</v>
      </c>
      <c r="I578" t="s">
        <v>19</v>
      </c>
      <c r="J578" t="s">
        <v>21</v>
      </c>
      <c r="K5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33.925228400356602</v>
      </c>
      <c r="L578" s="6">
        <f>TablaDatos[[#This Row],[IMC_raw]]/1000000000000000</f>
        <v>3.3925228400356602</v>
      </c>
      <c r="M578" s="2">
        <v>3392522840035660</v>
      </c>
      <c r="N5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8" s="13">
        <f t="shared" ref="O578:O641" si="9">O577+1</f>
        <v>577</v>
      </c>
      <c r="P578" s="2" t="str">
        <f>IF(TablaDatos[[#This Row],[Diabetes]]=0,"No","Si")</f>
        <v>No</v>
      </c>
      <c r="Q578">
        <v>0</v>
      </c>
      <c r="R578">
        <f>TablaDatos[[#This Row],[Aux2]]/10000000000000</f>
        <v>2319.5557557188199</v>
      </c>
      <c r="S578" s="1">
        <v>2.31955575571882E+16</v>
      </c>
      <c r="T578" s="7">
        <f>TablaDatos[[#This Row],[Aux3]]/100000000000000</f>
        <v>235.77383463198399</v>
      </c>
      <c r="U578" s="1">
        <v>2.35773834631984E+16</v>
      </c>
      <c r="V578">
        <v>161.80000000000001</v>
      </c>
      <c r="W578">
        <v>98.4</v>
      </c>
    </row>
    <row r="579" spans="1:23">
      <c r="A579">
        <v>2010</v>
      </c>
      <c r="B579">
        <v>49</v>
      </c>
      <c r="C579" t="s">
        <v>23</v>
      </c>
      <c r="D579" t="s">
        <v>17</v>
      </c>
      <c r="E579" t="s">
        <v>18</v>
      </c>
      <c r="F579" t="s">
        <v>24</v>
      </c>
      <c r="G579" t="s">
        <v>20</v>
      </c>
      <c r="H579" s="3">
        <v>17494.740000000002</v>
      </c>
      <c r="I579" t="s">
        <v>18</v>
      </c>
      <c r="J579" t="s">
        <v>22</v>
      </c>
      <c r="K5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33.894345956616398</v>
      </c>
      <c r="L579" s="5">
        <f>TablaDatos[[#This Row],[IMC_raw]]/1000000000000000</f>
        <v>33.894345956616398</v>
      </c>
      <c r="M579" s="2">
        <v>3.38943459566164E+16</v>
      </c>
      <c r="N5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79" s="13">
        <f t="shared" si="9"/>
        <v>578</v>
      </c>
      <c r="P579" s="2" t="str">
        <f>IF(TablaDatos[[#This Row],[Diabetes]]=0,"No","Si")</f>
        <v>No</v>
      </c>
      <c r="Q579">
        <v>0</v>
      </c>
      <c r="R579">
        <f>TablaDatos[[#This Row],[Aux2]]/10000000000000</f>
        <v>242.77085231533201</v>
      </c>
      <c r="S579" s="1">
        <v>2427708523153320</v>
      </c>
      <c r="T579" s="7">
        <f>TablaDatos[[#This Row],[Aux3]]/100000000000000</f>
        <v>25.418912338151699</v>
      </c>
      <c r="U579" s="1">
        <v>2541891233815170</v>
      </c>
      <c r="V579">
        <v>150.9</v>
      </c>
      <c r="W579">
        <v>92.5</v>
      </c>
    </row>
    <row r="580" spans="1:23">
      <c r="A580">
        <v>2010</v>
      </c>
      <c r="B580">
        <v>69</v>
      </c>
      <c r="C580" t="s">
        <v>16</v>
      </c>
      <c r="D580" t="s">
        <v>73</v>
      </c>
      <c r="E580" t="s">
        <v>31</v>
      </c>
      <c r="F580" t="s">
        <v>24</v>
      </c>
      <c r="G580" t="s">
        <v>25</v>
      </c>
      <c r="H580" s="3">
        <v>17970.18</v>
      </c>
      <c r="I580" t="s">
        <v>21</v>
      </c>
      <c r="J580" t="s">
        <v>19</v>
      </c>
      <c r="K5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33.889616056229599</v>
      </c>
      <c r="L580" s="5">
        <f>TablaDatos[[#This Row],[IMC_raw]]/1000000000000000</f>
        <v>3.3889616056229599</v>
      </c>
      <c r="M580" s="2">
        <v>3388961605622960</v>
      </c>
      <c r="N5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0" s="13">
        <f t="shared" si="9"/>
        <v>579</v>
      </c>
      <c r="P580" s="2" t="str">
        <f>IF(TablaDatos[[#This Row],[Diabetes]]=0,"No","Si")</f>
        <v>Si</v>
      </c>
      <c r="Q580">
        <v>1</v>
      </c>
      <c r="R580">
        <f>TablaDatos[[#This Row],[Aux2]]/10000000000000</f>
        <v>2417.6416515914002</v>
      </c>
      <c r="S580" s="1">
        <v>2.4176416515914E+16</v>
      </c>
      <c r="T580" s="7">
        <f>TablaDatos[[#This Row],[Aux3]]/100000000000000</f>
        <v>26.009088329357098</v>
      </c>
      <c r="U580" s="1">
        <v>2600908832935710</v>
      </c>
      <c r="V580">
        <v>173</v>
      </c>
      <c r="W580">
        <v>104.4</v>
      </c>
    </row>
    <row r="581" spans="1:23">
      <c r="A581">
        <v>2010</v>
      </c>
      <c r="B581">
        <v>64</v>
      </c>
      <c r="C581" t="s">
        <v>23</v>
      </c>
      <c r="D581" t="s">
        <v>36</v>
      </c>
      <c r="E581" t="s">
        <v>18</v>
      </c>
      <c r="F581" t="s">
        <v>19</v>
      </c>
      <c r="G581" t="s">
        <v>28</v>
      </c>
      <c r="H581" s="3">
        <v>14441.8</v>
      </c>
      <c r="I581" t="s">
        <v>21</v>
      </c>
      <c r="J581" t="s">
        <v>18</v>
      </c>
      <c r="K5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33.885105291311504</v>
      </c>
      <c r="L581" s="5">
        <f>TablaDatos[[#This Row],[IMC_raw]]/1000000000000000</f>
        <v>3.3885105291311501</v>
      </c>
      <c r="M581" s="2">
        <v>3388510529131150</v>
      </c>
      <c r="N5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1" s="13">
        <f t="shared" si="9"/>
        <v>580</v>
      </c>
      <c r="P581" s="2" t="str">
        <f>IF(TablaDatos[[#This Row],[Diabetes]]=0,"No","Si")</f>
        <v>No</v>
      </c>
      <c r="Q581">
        <v>0</v>
      </c>
      <c r="R581">
        <f>TablaDatos[[#This Row],[Aux2]]/10000000000000</f>
        <v>242.23591638253799</v>
      </c>
      <c r="S581" s="1">
        <v>2422359163825380</v>
      </c>
      <c r="T581" s="7">
        <f>TablaDatos[[#This Row],[Aux3]]/100000000000000</f>
        <v>25.465662539188202</v>
      </c>
      <c r="U581" s="1">
        <v>2546566253918820</v>
      </c>
      <c r="V581">
        <v>161.69999999999999</v>
      </c>
      <c r="W581">
        <v>97.5</v>
      </c>
    </row>
    <row r="582" spans="1:23">
      <c r="A582">
        <v>2010</v>
      </c>
      <c r="B582">
        <v>67</v>
      </c>
      <c r="C582" t="s">
        <v>23</v>
      </c>
      <c r="D582" t="s">
        <v>29</v>
      </c>
      <c r="E582" t="s">
        <v>21</v>
      </c>
      <c r="F582" t="s">
        <v>19</v>
      </c>
      <c r="G582" t="s">
        <v>25</v>
      </c>
      <c r="H582" s="3">
        <v>15180.88</v>
      </c>
      <c r="I582" t="s">
        <v>21</v>
      </c>
      <c r="J582" t="s">
        <v>19</v>
      </c>
      <c r="K5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33.875785955507197</v>
      </c>
      <c r="L582" s="6">
        <f>TablaDatos[[#This Row],[IMC_raw]]/1000000000000000</f>
        <v>3.3875785955507198</v>
      </c>
      <c r="M582" s="2">
        <v>3387578595550720</v>
      </c>
      <c r="N5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2" s="13">
        <f t="shared" si="9"/>
        <v>581</v>
      </c>
      <c r="P582" s="2" t="str">
        <f>IF(TablaDatos[[#This Row],[Diabetes]]=0,"No","Si")</f>
        <v>Si</v>
      </c>
      <c r="Q582">
        <v>1</v>
      </c>
      <c r="R582">
        <f>TablaDatos[[#This Row],[Aux2]]/10000000000000</f>
        <v>226.347678345498</v>
      </c>
      <c r="S582" s="1">
        <v>2263476783454980</v>
      </c>
      <c r="T582" s="7">
        <f>TablaDatos[[#This Row],[Aux3]]/100000000000000</f>
        <v>26.5910799972722</v>
      </c>
      <c r="U582" s="1">
        <v>2659107999727220</v>
      </c>
      <c r="V582">
        <v>173.8</v>
      </c>
      <c r="W582">
        <v>103.4</v>
      </c>
    </row>
    <row r="583" spans="1:23">
      <c r="A583">
        <v>2010</v>
      </c>
      <c r="B583">
        <v>54</v>
      </c>
      <c r="C583" t="s">
        <v>16</v>
      </c>
      <c r="D583" t="s">
        <v>29</v>
      </c>
      <c r="E583" t="s">
        <v>21</v>
      </c>
      <c r="F583" t="s">
        <v>24</v>
      </c>
      <c r="G583" t="s">
        <v>20</v>
      </c>
      <c r="H583" s="3">
        <v>14123.57</v>
      </c>
      <c r="I583" t="s">
        <v>21</v>
      </c>
      <c r="J583" t="s">
        <v>19</v>
      </c>
      <c r="K5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33.872738962231004</v>
      </c>
      <c r="L583" s="5">
        <f>TablaDatos[[#This Row],[IMC_raw]]/1000000000000000</f>
        <v>3.3872738962231002</v>
      </c>
      <c r="M583" s="2">
        <v>3387273896223100</v>
      </c>
      <c r="N5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3" s="13">
        <f t="shared" si="9"/>
        <v>582</v>
      </c>
      <c r="P583" s="2" t="str">
        <f>IF(TablaDatos[[#This Row],[Diabetes]]=0,"No","Si")</f>
        <v>Si</v>
      </c>
      <c r="Q583">
        <v>1</v>
      </c>
      <c r="R583">
        <f>TablaDatos[[#This Row],[Aux2]]/10000000000000</f>
        <v>2342.33723533378</v>
      </c>
      <c r="S583" s="1">
        <v>2.34233723533378E+16</v>
      </c>
      <c r="T583" s="7">
        <f>TablaDatos[[#This Row],[Aux3]]/100000000000000</f>
        <v>27.377689345836</v>
      </c>
      <c r="U583" s="1">
        <v>2737768934583600</v>
      </c>
      <c r="V583">
        <v>169.1</v>
      </c>
      <c r="W583">
        <v>99.7</v>
      </c>
    </row>
    <row r="584" spans="1:23">
      <c r="A584">
        <v>2010</v>
      </c>
      <c r="B584">
        <v>61</v>
      </c>
      <c r="C584" t="s">
        <v>23</v>
      </c>
      <c r="D584" t="s">
        <v>36</v>
      </c>
      <c r="E584" t="s">
        <v>19</v>
      </c>
      <c r="F584" t="s">
        <v>19</v>
      </c>
      <c r="G584" t="s">
        <v>28</v>
      </c>
      <c r="H584" s="3">
        <v>10315.879999999999</v>
      </c>
      <c r="I584" t="s">
        <v>21</v>
      </c>
      <c r="J584" t="s">
        <v>19</v>
      </c>
      <c r="K5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33.862309294634599</v>
      </c>
      <c r="L584" s="5">
        <f>TablaDatos[[#This Row],[IMC_raw]]/1000000000000000</f>
        <v>3.3862309294634598</v>
      </c>
      <c r="M584" s="2">
        <v>3386230929463460</v>
      </c>
      <c r="N5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4" s="13">
        <f t="shared" si="9"/>
        <v>583</v>
      </c>
      <c r="P584" s="2" t="str">
        <f>IF(TablaDatos[[#This Row],[Diabetes]]=0,"No","Si")</f>
        <v>No</v>
      </c>
      <c r="Q584">
        <v>0</v>
      </c>
      <c r="R584">
        <f>TablaDatos[[#This Row],[Aux2]]/10000000000000</f>
        <v>2126.7302465790899</v>
      </c>
      <c r="S584" s="1">
        <v>2.12673024657909E+16</v>
      </c>
      <c r="T584" s="7">
        <f>TablaDatos[[#This Row],[Aux3]]/100000000000000</f>
        <v>23.660335136794899</v>
      </c>
      <c r="U584" s="1">
        <v>2366033513679490</v>
      </c>
      <c r="V584">
        <v>161.4</v>
      </c>
      <c r="W584">
        <v>98.5</v>
      </c>
    </row>
    <row r="585" spans="1:23">
      <c r="A585">
        <v>2010</v>
      </c>
      <c r="B585">
        <v>62</v>
      </c>
      <c r="C585" t="s">
        <v>16</v>
      </c>
      <c r="D585" t="s">
        <v>73</v>
      </c>
      <c r="E585" t="s">
        <v>31</v>
      </c>
      <c r="F585" t="s">
        <v>24</v>
      </c>
      <c r="G585" t="s">
        <v>28</v>
      </c>
      <c r="H585" s="3">
        <v>11105.56</v>
      </c>
      <c r="I585" t="s">
        <v>19</v>
      </c>
      <c r="J585" t="s">
        <v>22</v>
      </c>
      <c r="K5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33.813887785908697</v>
      </c>
      <c r="L585" s="5">
        <f>TablaDatos[[#This Row],[IMC_raw]]/1000000000000000</f>
        <v>3.3813887785908698</v>
      </c>
      <c r="M585" s="2">
        <v>3381388778590870</v>
      </c>
      <c r="N5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5" s="13">
        <f t="shared" si="9"/>
        <v>584</v>
      </c>
      <c r="P585" s="2" t="str">
        <f>IF(TablaDatos[[#This Row],[Diabetes]]=0,"No","Si")</f>
        <v>No</v>
      </c>
      <c r="Q585">
        <v>0</v>
      </c>
      <c r="R585">
        <f>TablaDatos[[#This Row],[Aux2]]/10000000000000</f>
        <v>247.46085976925701</v>
      </c>
      <c r="S585" s="1">
        <v>2474608597692570</v>
      </c>
      <c r="T585" s="7">
        <f>TablaDatos[[#This Row],[Aux3]]/100000000000000</f>
        <v>25.8914921255043</v>
      </c>
      <c r="U585" s="1">
        <v>2589149212550430</v>
      </c>
      <c r="V585">
        <v>175.9</v>
      </c>
      <c r="W585">
        <v>101.7</v>
      </c>
    </row>
    <row r="586" spans="1:23">
      <c r="A586">
        <v>2010</v>
      </c>
      <c r="B586">
        <v>51</v>
      </c>
      <c r="C586" t="s">
        <v>16</v>
      </c>
      <c r="D586" t="s">
        <v>42</v>
      </c>
      <c r="E586" t="s">
        <v>18</v>
      </c>
      <c r="F586" t="s">
        <v>35</v>
      </c>
      <c r="G586" t="s">
        <v>20</v>
      </c>
      <c r="H586" s="3">
        <v>34610.720000000001</v>
      </c>
      <c r="I586" t="s">
        <v>21</v>
      </c>
      <c r="J586" t="s">
        <v>21</v>
      </c>
      <c r="K5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33.809297462110798</v>
      </c>
      <c r="L586" s="5">
        <f>TablaDatos[[#This Row],[IMC_raw]]/1000000000000000</f>
        <v>0.33809297462110799</v>
      </c>
      <c r="M586" s="2">
        <v>338092974621108</v>
      </c>
      <c r="N5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6" s="13">
        <f t="shared" si="9"/>
        <v>585</v>
      </c>
      <c r="P586" s="2" t="str">
        <f>IF(TablaDatos[[#This Row],[Diabetes]]=0,"No","Si")</f>
        <v>No</v>
      </c>
      <c r="Q586">
        <v>0</v>
      </c>
      <c r="R586">
        <f>TablaDatos[[#This Row],[Aux2]]/10000000000000</f>
        <v>2131.18016118285</v>
      </c>
      <c r="S586" s="1">
        <v>2.13118016118285E+16</v>
      </c>
      <c r="T586" s="7">
        <f>TablaDatos[[#This Row],[Aux3]]/100000000000000</f>
        <v>26.538278139984602</v>
      </c>
      <c r="U586" s="1">
        <v>2653827813998460</v>
      </c>
      <c r="V586">
        <v>156.69999999999999</v>
      </c>
      <c r="W586">
        <v>94.5</v>
      </c>
    </row>
    <row r="587" spans="1:23">
      <c r="A587">
        <v>2010</v>
      </c>
      <c r="B587">
        <v>56</v>
      </c>
      <c r="C587" t="s">
        <v>16</v>
      </c>
      <c r="D587" t="s">
        <v>17</v>
      </c>
      <c r="E587" t="s">
        <v>18</v>
      </c>
      <c r="F587" t="s">
        <v>24</v>
      </c>
      <c r="G587" t="s">
        <v>28</v>
      </c>
      <c r="H587" s="3">
        <v>23671.09</v>
      </c>
      <c r="I587" t="s">
        <v>19</v>
      </c>
      <c r="J587" t="s">
        <v>22</v>
      </c>
      <c r="K5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33.791948335054798</v>
      </c>
      <c r="L587" s="5">
        <f>TablaDatos[[#This Row],[IMC_raw]]/1000000000000000</f>
        <v>3.3791948335054798</v>
      </c>
      <c r="M587" s="2">
        <v>3379194833505480</v>
      </c>
      <c r="N5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7" s="13">
        <f t="shared" si="9"/>
        <v>586</v>
      </c>
      <c r="P587" s="2" t="str">
        <f>IF(TablaDatos[[#This Row],[Diabetes]]=0,"No","Si")</f>
        <v>Si</v>
      </c>
      <c r="Q587">
        <v>1</v>
      </c>
      <c r="R587">
        <f>TablaDatos[[#This Row],[Aux2]]/10000000000000</f>
        <v>2177.28615095237</v>
      </c>
      <c r="S587" s="1">
        <v>2.17728615095237E+16</v>
      </c>
      <c r="T587" s="7">
        <f>TablaDatos[[#This Row],[Aux3]]/100000000000000</f>
        <v>22.106800110483601</v>
      </c>
      <c r="U587" s="1">
        <v>2210680011048360</v>
      </c>
      <c r="V587">
        <v>156.5</v>
      </c>
      <c r="W587">
        <v>96.6</v>
      </c>
    </row>
    <row r="588" spans="1:23">
      <c r="A588">
        <v>2010</v>
      </c>
      <c r="B588">
        <v>64</v>
      </c>
      <c r="C588" t="s">
        <v>16</v>
      </c>
      <c r="D588" t="s">
        <v>29</v>
      </c>
      <c r="E588" t="s">
        <v>18</v>
      </c>
      <c r="F588" t="s">
        <v>19</v>
      </c>
      <c r="G588" t="s">
        <v>28</v>
      </c>
      <c r="H588" s="3">
        <v>14234.3</v>
      </c>
      <c r="I588" t="s">
        <v>21</v>
      </c>
      <c r="J588" t="s">
        <v>18</v>
      </c>
      <c r="K5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33.782773950558102</v>
      </c>
      <c r="L588" s="6">
        <f>TablaDatos[[#This Row],[IMC_raw]]/1000000000000000</f>
        <v>33.782773950558102</v>
      </c>
      <c r="M588" s="2">
        <v>3.37827739505581E+16</v>
      </c>
      <c r="N5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8" s="13">
        <f t="shared" si="9"/>
        <v>587</v>
      </c>
      <c r="P588" s="2" t="str">
        <f>IF(TablaDatos[[#This Row],[Diabetes]]=0,"No","Si")</f>
        <v>No</v>
      </c>
      <c r="Q588">
        <v>0</v>
      </c>
      <c r="R588">
        <f>TablaDatos[[#This Row],[Aux2]]/10000000000000</f>
        <v>237.12544018580999</v>
      </c>
      <c r="S588" s="1">
        <v>2371254401858100</v>
      </c>
      <c r="T588" s="7">
        <f>TablaDatos[[#This Row],[Aux3]]/100000000000000</f>
        <v>267.12095521185501</v>
      </c>
      <c r="U588" s="1">
        <v>2.67120955211855E+16</v>
      </c>
      <c r="V588">
        <v>168</v>
      </c>
      <c r="W588">
        <v>100.7</v>
      </c>
    </row>
    <row r="589" spans="1:23">
      <c r="A589">
        <v>2010</v>
      </c>
      <c r="B589">
        <v>55</v>
      </c>
      <c r="C589" t="s">
        <v>16</v>
      </c>
      <c r="D589" t="s">
        <v>42</v>
      </c>
      <c r="E589" t="s">
        <v>21</v>
      </c>
      <c r="F589" t="s">
        <v>19</v>
      </c>
      <c r="G589" t="s">
        <v>28</v>
      </c>
      <c r="H589" s="3">
        <v>27535.74</v>
      </c>
      <c r="I589" t="s">
        <v>19</v>
      </c>
      <c r="J589" t="s">
        <v>18</v>
      </c>
      <c r="K5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33.780673990269804</v>
      </c>
      <c r="L589" s="6">
        <f>TablaDatos[[#This Row],[IMC_raw]]/1000000000000000</f>
        <v>3.3780673990269801</v>
      </c>
      <c r="M589" s="2">
        <v>3378067399026980</v>
      </c>
      <c r="N5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89" s="13">
        <f t="shared" si="9"/>
        <v>588</v>
      </c>
      <c r="P589" s="2" t="str">
        <f>IF(TablaDatos[[#This Row],[Diabetes]]=0,"No","Si")</f>
        <v>No</v>
      </c>
      <c r="Q589">
        <v>0</v>
      </c>
      <c r="R589">
        <f>TablaDatos[[#This Row],[Aux2]]/10000000000000</f>
        <v>218.54840155563701</v>
      </c>
      <c r="S589" s="1">
        <v>2185484015556370</v>
      </c>
      <c r="T589" s="7">
        <f>TablaDatos[[#This Row],[Aux3]]/100000000000000</f>
        <v>223.23795932254001</v>
      </c>
      <c r="U589" s="1">
        <v>2.2323795932254E+16</v>
      </c>
      <c r="V589">
        <v>163.6</v>
      </c>
      <c r="W589">
        <v>100.8</v>
      </c>
    </row>
    <row r="590" spans="1:23">
      <c r="A590">
        <v>2010</v>
      </c>
      <c r="B590">
        <v>56</v>
      </c>
      <c r="C590" t="s">
        <v>23</v>
      </c>
      <c r="D590" t="s">
        <v>73</v>
      </c>
      <c r="E590" t="s">
        <v>18</v>
      </c>
      <c r="F590" t="s">
        <v>24</v>
      </c>
      <c r="G590" t="s">
        <v>28</v>
      </c>
      <c r="H590" s="3">
        <v>20223.27</v>
      </c>
      <c r="I590" t="s">
        <v>19</v>
      </c>
      <c r="J590" t="s">
        <v>22</v>
      </c>
      <c r="K5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33.750796597138503</v>
      </c>
      <c r="L590" s="6">
        <f>TablaDatos[[#This Row],[IMC_raw]]/100000000000000</f>
        <v>33.750796597138503</v>
      </c>
      <c r="M590" s="2">
        <v>3375079659713850</v>
      </c>
      <c r="N5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0" s="13">
        <f t="shared" si="9"/>
        <v>589</v>
      </c>
      <c r="P590" s="2" t="str">
        <f>IF(TablaDatos[[#This Row],[Diabetes]]=0,"No","Si")</f>
        <v>No</v>
      </c>
      <c r="Q590">
        <v>0</v>
      </c>
      <c r="R590">
        <f>TablaDatos[[#This Row],[Aux2]]/10000000000000</f>
        <v>2176.2814179633201</v>
      </c>
      <c r="S590" s="1">
        <v>2.17628141796332E+16</v>
      </c>
      <c r="T590" s="7">
        <f>TablaDatos[[#This Row],[Aux3]]/100000000000000</f>
        <v>20.956864092320799</v>
      </c>
      <c r="U590" s="1">
        <v>2095686409232080</v>
      </c>
      <c r="V590">
        <v>150</v>
      </c>
      <c r="W590">
        <v>96.9</v>
      </c>
    </row>
    <row r="591" spans="1:23">
      <c r="A591">
        <v>2010</v>
      </c>
      <c r="B591">
        <v>63</v>
      </c>
      <c r="C591" t="s">
        <v>16</v>
      </c>
      <c r="D591" t="s">
        <v>73</v>
      </c>
      <c r="E591" t="s">
        <v>18</v>
      </c>
      <c r="F591" t="s">
        <v>24</v>
      </c>
      <c r="G591" t="s">
        <v>28</v>
      </c>
      <c r="H591" s="3">
        <v>13891.82</v>
      </c>
      <c r="I591" t="s">
        <v>18</v>
      </c>
      <c r="J591" t="s">
        <v>22</v>
      </c>
      <c r="K5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33.749789255276298</v>
      </c>
      <c r="L591" s="6">
        <f>TablaDatos[[#This Row],[IMC_raw]]/1000000000000000</f>
        <v>3.3749789255276301</v>
      </c>
      <c r="M591" s="2">
        <v>3374978925527630</v>
      </c>
      <c r="N5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1" s="13">
        <f t="shared" si="9"/>
        <v>590</v>
      </c>
      <c r="P591" s="2" t="str">
        <f>IF(TablaDatos[[#This Row],[Diabetes]]=0,"No","Si")</f>
        <v>No</v>
      </c>
      <c r="Q591">
        <v>0</v>
      </c>
      <c r="R591">
        <f>TablaDatos[[#This Row],[Aux2]]/10000000000000</f>
        <v>204.00647113845801</v>
      </c>
      <c r="S591" s="1">
        <v>2040064711384580</v>
      </c>
      <c r="T591" s="7">
        <f>TablaDatos[[#This Row],[Aux3]]/100000000000000</f>
        <v>182.78017100676101</v>
      </c>
      <c r="U591" s="1">
        <v>1.82780171006761E+16</v>
      </c>
      <c r="V591">
        <v>162.4</v>
      </c>
      <c r="W591">
        <v>95.9</v>
      </c>
    </row>
    <row r="592" spans="1:23">
      <c r="A592">
        <v>2010</v>
      </c>
      <c r="B592">
        <v>66</v>
      </c>
      <c r="C592" t="s">
        <v>16</v>
      </c>
      <c r="D592" t="s">
        <v>41</v>
      </c>
      <c r="E592" t="s">
        <v>21</v>
      </c>
      <c r="F592" t="s">
        <v>19</v>
      </c>
      <c r="G592" t="s">
        <v>25</v>
      </c>
      <c r="H592" s="3">
        <v>22486.17</v>
      </c>
      <c r="I592" t="s">
        <v>21</v>
      </c>
      <c r="J592" t="s">
        <v>19</v>
      </c>
      <c r="K5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33.749235471058498</v>
      </c>
      <c r="L592" s="5">
        <f>TablaDatos[[#This Row],[IMC_raw]]/1000000000000000</f>
        <v>33.749235471058498</v>
      </c>
      <c r="M592" s="2">
        <v>3.37492354710585E+16</v>
      </c>
      <c r="N5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2" s="13">
        <f t="shared" si="9"/>
        <v>591</v>
      </c>
      <c r="P592" s="2" t="str">
        <f>IF(TablaDatos[[#This Row],[Diabetes]]=0,"No","Si")</f>
        <v>Si</v>
      </c>
      <c r="Q592">
        <v>1</v>
      </c>
      <c r="R592">
        <f>TablaDatos[[#This Row],[Aux2]]/10000000000000</f>
        <v>2298.0909656642698</v>
      </c>
      <c r="S592" s="1">
        <v>2.29809096566427E+16</v>
      </c>
      <c r="T592" s="7">
        <f>TablaDatos[[#This Row],[Aux3]]/100000000000000</f>
        <v>25.389673622701299</v>
      </c>
      <c r="U592" s="1">
        <v>2538967362270130</v>
      </c>
      <c r="V592">
        <v>171.9</v>
      </c>
      <c r="W592">
        <v>105.6</v>
      </c>
    </row>
    <row r="593" spans="1:23">
      <c r="A593">
        <v>2010</v>
      </c>
      <c r="B593">
        <v>69</v>
      </c>
      <c r="C593" t="s">
        <v>23</v>
      </c>
      <c r="D593" t="s">
        <v>72</v>
      </c>
      <c r="E593" t="s">
        <v>21</v>
      </c>
      <c r="F593" t="s">
        <v>24</v>
      </c>
      <c r="G593" t="s">
        <v>25</v>
      </c>
      <c r="H593" s="3">
        <v>13598.46</v>
      </c>
      <c r="I593" t="s">
        <v>21</v>
      </c>
      <c r="J593" t="s">
        <v>22</v>
      </c>
      <c r="K5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33.741778083898701</v>
      </c>
      <c r="L593" s="6">
        <f>TablaDatos[[#This Row],[IMC_raw]]/1000000000000000</f>
        <v>33.741778083898701</v>
      </c>
      <c r="M593" s="2">
        <v>3.37417780838987E+16</v>
      </c>
      <c r="N5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3" s="13">
        <f t="shared" si="9"/>
        <v>592</v>
      </c>
      <c r="P593" s="2" t="str">
        <f>IF(TablaDatos[[#This Row],[Diabetes]]=0,"No","Si")</f>
        <v>Si</v>
      </c>
      <c r="Q593">
        <v>1</v>
      </c>
      <c r="R593">
        <f>TablaDatos[[#This Row],[Aux2]]/10000000000000</f>
        <v>231.75237882829401</v>
      </c>
      <c r="S593" s="1">
        <v>2317523788282940</v>
      </c>
      <c r="T593" s="7">
        <f>TablaDatos[[#This Row],[Aux3]]/100000000000000</f>
        <v>27.614106138241901</v>
      </c>
      <c r="U593" s="1">
        <v>2761410613824190</v>
      </c>
      <c r="V593">
        <v>170.2</v>
      </c>
      <c r="W593">
        <v>102.1</v>
      </c>
    </row>
    <row r="594" spans="1:23">
      <c r="A594">
        <v>2010</v>
      </c>
      <c r="B594">
        <v>66</v>
      </c>
      <c r="C594" t="s">
        <v>23</v>
      </c>
      <c r="D594" t="s">
        <v>29</v>
      </c>
      <c r="E594" t="s">
        <v>31</v>
      </c>
      <c r="F594" t="s">
        <v>19</v>
      </c>
      <c r="G594" t="s">
        <v>25</v>
      </c>
      <c r="H594" s="3">
        <v>14929.75</v>
      </c>
      <c r="I594" t="s">
        <v>19</v>
      </c>
      <c r="J594" t="s">
        <v>18</v>
      </c>
      <c r="K5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33.728282709140899</v>
      </c>
      <c r="L594" s="6">
        <f>TablaDatos[[#This Row],[IMC_raw]]/1000000000000000</f>
        <v>33.728282709140899</v>
      </c>
      <c r="M594" s="2">
        <v>3.37282827091409E+16</v>
      </c>
      <c r="N5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4" s="13">
        <f t="shared" si="9"/>
        <v>593</v>
      </c>
      <c r="P594" s="2" t="str">
        <f>IF(TablaDatos[[#This Row],[Diabetes]]=0,"No","Si")</f>
        <v>Si</v>
      </c>
      <c r="Q594">
        <v>1</v>
      </c>
      <c r="R594">
        <f>TablaDatos[[#This Row],[Aux2]]/10000000000000</f>
        <v>2347.1686646394601</v>
      </c>
      <c r="S594" s="1">
        <v>2.34716866463946E+16</v>
      </c>
      <c r="T594" s="7">
        <f>TablaDatos[[#This Row],[Aux3]]/100000000000000</f>
        <v>253.475992072119</v>
      </c>
      <c r="U594" s="1">
        <v>2.53475992072119E+16</v>
      </c>
      <c r="V594">
        <v>167.5</v>
      </c>
      <c r="W594">
        <v>104.6</v>
      </c>
    </row>
    <row r="595" spans="1:23">
      <c r="A595">
        <v>2010</v>
      </c>
      <c r="B595">
        <v>69</v>
      </c>
      <c r="C595" t="s">
        <v>23</v>
      </c>
      <c r="D595" t="s">
        <v>71</v>
      </c>
      <c r="E595" t="s">
        <v>21</v>
      </c>
      <c r="F595" t="s">
        <v>19</v>
      </c>
      <c r="G595" t="s">
        <v>25</v>
      </c>
      <c r="H595" s="3">
        <v>17977.55</v>
      </c>
      <c r="I595" t="s">
        <v>21</v>
      </c>
      <c r="J595" t="s">
        <v>22</v>
      </c>
      <c r="K5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33.720245520180697</v>
      </c>
      <c r="L595" s="6">
        <f>TablaDatos[[#This Row],[IMC_raw]]/1000000000000000</f>
        <v>33.720245520180697</v>
      </c>
      <c r="M595" s="2">
        <v>3.37202455201807E+16</v>
      </c>
      <c r="N5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5" s="13">
        <f t="shared" si="9"/>
        <v>594</v>
      </c>
      <c r="P595" s="2" t="str">
        <f>IF(TablaDatos[[#This Row],[Diabetes]]=0,"No","Si")</f>
        <v>No</v>
      </c>
      <c r="Q595">
        <v>0</v>
      </c>
      <c r="R595">
        <f>TablaDatos[[#This Row],[Aux2]]/10000000000000</f>
        <v>240.12533152635999</v>
      </c>
      <c r="S595" s="1">
        <v>2401253315263600</v>
      </c>
      <c r="T595" s="7">
        <f>TablaDatos[[#This Row],[Aux3]]/100000000000000</f>
        <v>255.98717016489601</v>
      </c>
      <c r="U595" s="1">
        <v>2.55987170164896E+16</v>
      </c>
      <c r="V595">
        <v>162.5</v>
      </c>
      <c r="W595">
        <v>99</v>
      </c>
    </row>
    <row r="596" spans="1:23">
      <c r="A596">
        <v>2010</v>
      </c>
      <c r="B596">
        <v>53</v>
      </c>
      <c r="C596" t="s">
        <v>16</v>
      </c>
      <c r="D596" t="s">
        <v>17</v>
      </c>
      <c r="E596" t="s">
        <v>18</v>
      </c>
      <c r="F596" t="s">
        <v>40</v>
      </c>
      <c r="G596" t="s">
        <v>20</v>
      </c>
      <c r="H596" s="3">
        <v>35169.32</v>
      </c>
      <c r="I596" t="s">
        <v>19</v>
      </c>
      <c r="J596" t="s">
        <v>21</v>
      </c>
      <c r="K5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33.662817670249403</v>
      </c>
      <c r="L596" s="5">
        <f>TablaDatos[[#This Row],[IMC_raw]]/1000000000000000</f>
        <v>33.662817670249403</v>
      </c>
      <c r="M596" s="2">
        <v>3.36628176702494E+16</v>
      </c>
      <c r="N5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6" s="13">
        <f t="shared" si="9"/>
        <v>595</v>
      </c>
      <c r="P596" s="2" t="str">
        <f>IF(TablaDatos[[#This Row],[Diabetes]]=0,"No","Si")</f>
        <v>No</v>
      </c>
      <c r="Q596">
        <v>0</v>
      </c>
      <c r="R596">
        <f>TablaDatos[[#This Row],[Aux2]]/10000000000000</f>
        <v>2039.9572553933499</v>
      </c>
      <c r="S596" s="1">
        <v>2.03995725539335E+16</v>
      </c>
      <c r="T596" s="7">
        <f>TablaDatos[[#This Row],[Aux3]]/100000000000000</f>
        <v>245.702056506547</v>
      </c>
      <c r="U596" s="1">
        <v>2.45702056506547E+16</v>
      </c>
      <c r="V596">
        <v>150.1</v>
      </c>
      <c r="W596">
        <v>94.9</v>
      </c>
    </row>
    <row r="597" spans="1:23">
      <c r="A597">
        <v>2010</v>
      </c>
      <c r="B597">
        <v>58</v>
      </c>
      <c r="C597" t="s">
        <v>23</v>
      </c>
      <c r="D597" t="s">
        <v>36</v>
      </c>
      <c r="E597" t="s">
        <v>18</v>
      </c>
      <c r="F597" t="s">
        <v>24</v>
      </c>
      <c r="G597" t="s">
        <v>28</v>
      </c>
      <c r="H597" s="3">
        <v>26631.360000000001</v>
      </c>
      <c r="I597" t="s">
        <v>21</v>
      </c>
      <c r="J597" t="s">
        <v>18</v>
      </c>
      <c r="K5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33.655113062067898</v>
      </c>
      <c r="L597" s="5">
        <f>TablaDatos[[#This Row],[IMC_raw]]/1000000000000000</f>
        <v>3.3655113062067898</v>
      </c>
      <c r="M597" s="2">
        <v>3365511306206790</v>
      </c>
      <c r="N5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7" s="13">
        <f t="shared" si="9"/>
        <v>596</v>
      </c>
      <c r="P597" s="2" t="str">
        <f>IF(TablaDatos[[#This Row],[Diabetes]]=0,"No","Si")</f>
        <v>No</v>
      </c>
      <c r="Q597">
        <v>0</v>
      </c>
      <c r="R597">
        <f>TablaDatos[[#This Row],[Aux2]]/10000000000000</f>
        <v>2243.5674663053201</v>
      </c>
      <c r="S597" s="1">
        <v>2.24356746630532E+16</v>
      </c>
      <c r="T597" s="7">
        <f>TablaDatos[[#This Row],[Aux3]]/100000000000000</f>
        <v>222.433452246374</v>
      </c>
      <c r="U597" s="1">
        <v>2.22433452246374E+16</v>
      </c>
      <c r="V597">
        <v>152.19999999999999</v>
      </c>
      <c r="W597">
        <v>92.9</v>
      </c>
    </row>
    <row r="598" spans="1:23">
      <c r="A598">
        <v>2010</v>
      </c>
      <c r="B598">
        <v>63</v>
      </c>
      <c r="C598" t="s">
        <v>16</v>
      </c>
      <c r="D598" t="s">
        <v>17</v>
      </c>
      <c r="E598" t="s">
        <v>18</v>
      </c>
      <c r="F598" t="s">
        <v>19</v>
      </c>
      <c r="G598" t="s">
        <v>28</v>
      </c>
      <c r="H598" s="3">
        <v>17192.22</v>
      </c>
      <c r="I598" t="s">
        <v>19</v>
      </c>
      <c r="J598" t="s">
        <v>22</v>
      </c>
      <c r="K5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33.643996236169301</v>
      </c>
      <c r="L598" s="6">
        <f>TablaDatos[[#This Row],[IMC_raw]]/1000000000000000</f>
        <v>3.3643996236169298</v>
      </c>
      <c r="M598" s="2">
        <v>3364399623616930</v>
      </c>
      <c r="N5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8" s="13">
        <f t="shared" si="9"/>
        <v>597</v>
      </c>
      <c r="P598" s="2" t="str">
        <f>IF(TablaDatos[[#This Row],[Diabetes]]=0,"No","Si")</f>
        <v>No</v>
      </c>
      <c r="Q598">
        <v>0</v>
      </c>
      <c r="R598">
        <f>TablaDatos[[#This Row],[Aux2]]/10000000000000</f>
        <v>224.62810165785501</v>
      </c>
      <c r="S598" s="1">
        <v>2246281016578550</v>
      </c>
      <c r="T598" s="7">
        <f>TablaDatos[[#This Row],[Aux3]]/100000000000000</f>
        <v>243.848308293293</v>
      </c>
      <c r="U598" s="1">
        <v>2.43848308293293E+16</v>
      </c>
      <c r="V598">
        <v>160.6</v>
      </c>
      <c r="W598">
        <v>94.8</v>
      </c>
    </row>
    <row r="599" spans="1:23">
      <c r="A599">
        <v>2010</v>
      </c>
      <c r="B599">
        <v>54</v>
      </c>
      <c r="C599" t="s">
        <v>23</v>
      </c>
      <c r="D599" t="s">
        <v>17</v>
      </c>
      <c r="E599" t="s">
        <v>18</v>
      </c>
      <c r="F599" t="s">
        <v>35</v>
      </c>
      <c r="G599" t="s">
        <v>20</v>
      </c>
      <c r="H599" s="3">
        <v>48862.33</v>
      </c>
      <c r="I599" t="s">
        <v>19</v>
      </c>
      <c r="J599" t="s">
        <v>18</v>
      </c>
      <c r="K5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33.541224960730702</v>
      </c>
      <c r="L599" s="6">
        <f>TablaDatos[[#This Row],[IMC_raw]]/1000000000000000</f>
        <v>3.35412249607307</v>
      </c>
      <c r="M599" s="2">
        <v>3354122496073070</v>
      </c>
      <c r="N5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599" s="13">
        <f t="shared" si="9"/>
        <v>598</v>
      </c>
      <c r="P599" s="2" t="str">
        <f>IF(TablaDatos[[#This Row],[Diabetes]]=0,"No","Si")</f>
        <v>No</v>
      </c>
      <c r="Q599">
        <v>0</v>
      </c>
      <c r="R599">
        <f>TablaDatos[[#This Row],[Aux2]]/10000000000000</f>
        <v>184.254124744981</v>
      </c>
      <c r="S599" s="1">
        <v>1842541247449810</v>
      </c>
      <c r="T599" s="7">
        <f>TablaDatos[[#This Row],[Aux3]]/100000000000000</f>
        <v>206.884078226714</v>
      </c>
      <c r="U599" s="1">
        <v>2.06884078226714E+16</v>
      </c>
      <c r="V599">
        <v>131.9</v>
      </c>
      <c r="W599">
        <v>90.4</v>
      </c>
    </row>
    <row r="600" spans="1:23">
      <c r="A600">
        <v>2010</v>
      </c>
      <c r="B600">
        <v>54</v>
      </c>
      <c r="C600" t="s">
        <v>16</v>
      </c>
      <c r="D600" t="s">
        <v>17</v>
      </c>
      <c r="E600" t="s">
        <v>18</v>
      </c>
      <c r="F600" t="s">
        <v>35</v>
      </c>
      <c r="G600" t="s">
        <v>20</v>
      </c>
      <c r="H600" s="3">
        <v>22627.73</v>
      </c>
      <c r="I600" t="s">
        <v>19</v>
      </c>
      <c r="J600" t="s">
        <v>19</v>
      </c>
      <c r="K6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33.537772025164195</v>
      </c>
      <c r="L600" s="5">
        <f>TablaDatos[[#This Row],[IMC_raw]]/1000000000000000</f>
        <v>0.33537772025164198</v>
      </c>
      <c r="M600" s="2">
        <v>335377720251642</v>
      </c>
      <c r="N6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0" s="13">
        <f t="shared" si="9"/>
        <v>599</v>
      </c>
      <c r="P600" s="2" t="str">
        <f>IF(TablaDatos[[#This Row],[Diabetes]]=0,"No","Si")</f>
        <v>No</v>
      </c>
      <c r="Q600">
        <v>0</v>
      </c>
      <c r="R600">
        <f>TablaDatos[[#This Row],[Aux2]]/10000000000000</f>
        <v>1934.1920203612899</v>
      </c>
      <c r="S600" s="1">
        <v>1.93419202036129E+16</v>
      </c>
      <c r="T600" s="7">
        <f>TablaDatos[[#This Row],[Aux3]]/100000000000000</f>
        <v>19.273272463444499</v>
      </c>
      <c r="U600" s="1">
        <v>1927327246344450</v>
      </c>
      <c r="V600">
        <v>152.1</v>
      </c>
      <c r="W600">
        <v>90.9</v>
      </c>
    </row>
    <row r="601" spans="1:23">
      <c r="A601">
        <v>2010</v>
      </c>
      <c r="B601">
        <v>66</v>
      </c>
      <c r="C601" t="s">
        <v>16</v>
      </c>
      <c r="D601" t="s">
        <v>34</v>
      </c>
      <c r="E601" t="s">
        <v>31</v>
      </c>
      <c r="F601" t="s">
        <v>24</v>
      </c>
      <c r="G601" t="s">
        <v>25</v>
      </c>
      <c r="H601" s="3">
        <v>10846.79</v>
      </c>
      <c r="I601" t="s">
        <v>21</v>
      </c>
      <c r="J601" t="s">
        <v>18</v>
      </c>
      <c r="K6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33.528629160237898</v>
      </c>
      <c r="L601" s="6">
        <f>TablaDatos[[#This Row],[IMC_raw]]/1000000000000000</f>
        <v>3.3528629160237902</v>
      </c>
      <c r="M601" s="2">
        <v>3352862916023790</v>
      </c>
      <c r="N6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1" s="13">
        <f t="shared" si="9"/>
        <v>600</v>
      </c>
      <c r="P601" s="2" t="str">
        <f>IF(TablaDatos[[#This Row],[Diabetes]]=0,"No","Si")</f>
        <v>Si</v>
      </c>
      <c r="Q601">
        <v>1</v>
      </c>
      <c r="R601">
        <f>TablaDatos[[#This Row],[Aux2]]/10000000000000</f>
        <v>238.11727913210601</v>
      </c>
      <c r="S601" s="1">
        <v>2381172791321060</v>
      </c>
      <c r="T601" s="7">
        <f>TablaDatos[[#This Row],[Aux3]]/100000000000000</f>
        <v>298.285827069123</v>
      </c>
      <c r="U601" s="1">
        <v>2.98285827069123E+16</v>
      </c>
      <c r="V601">
        <v>175.8</v>
      </c>
      <c r="W601">
        <v>105.2</v>
      </c>
    </row>
    <row r="602" spans="1:23">
      <c r="A602">
        <v>2010</v>
      </c>
      <c r="B602">
        <v>53</v>
      </c>
      <c r="C602" t="s">
        <v>23</v>
      </c>
      <c r="D602" t="s">
        <v>29</v>
      </c>
      <c r="E602" t="s">
        <v>18</v>
      </c>
      <c r="F602" t="s">
        <v>24</v>
      </c>
      <c r="G602" t="s">
        <v>20</v>
      </c>
      <c r="H602" s="3">
        <v>15267.14</v>
      </c>
      <c r="I602" t="s">
        <v>21</v>
      </c>
      <c r="J602" t="s">
        <v>18</v>
      </c>
      <c r="K6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33.492419376182497</v>
      </c>
      <c r="L602" s="5">
        <f>TablaDatos[[#This Row],[IMC_raw]]/1000000000000000</f>
        <v>3.3492419376182498</v>
      </c>
      <c r="M602" s="2">
        <v>3349241937618250</v>
      </c>
      <c r="N6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2" s="13">
        <f t="shared" si="9"/>
        <v>601</v>
      </c>
      <c r="P602" s="2" t="str">
        <f>IF(TablaDatos[[#This Row],[Diabetes]]=0,"No","Si")</f>
        <v>Si</v>
      </c>
      <c r="Q602">
        <v>1</v>
      </c>
      <c r="R602">
        <f>TablaDatos[[#This Row],[Aux2]]/10000000000000</f>
        <v>2454.3600515919602</v>
      </c>
      <c r="S602" s="1">
        <v>2.45436005159196E+16</v>
      </c>
      <c r="T602" s="7">
        <f>TablaDatos[[#This Row],[Aux3]]/100000000000000</f>
        <v>27.081885013619399</v>
      </c>
      <c r="U602" s="1">
        <v>2708188501361940</v>
      </c>
      <c r="V602">
        <v>159.19999999999999</v>
      </c>
      <c r="W602">
        <v>92.2</v>
      </c>
    </row>
    <row r="603" spans="1:23">
      <c r="A603">
        <v>2010</v>
      </c>
      <c r="B603">
        <v>68</v>
      </c>
      <c r="C603" t="s">
        <v>23</v>
      </c>
      <c r="D603" t="s">
        <v>36</v>
      </c>
      <c r="E603" t="s">
        <v>31</v>
      </c>
      <c r="F603" t="s">
        <v>24</v>
      </c>
      <c r="G603" t="s">
        <v>25</v>
      </c>
      <c r="H603" s="3">
        <v>12599.57</v>
      </c>
      <c r="I603" t="s">
        <v>21</v>
      </c>
      <c r="J603" t="s">
        <v>22</v>
      </c>
      <c r="K6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33.450782247422502</v>
      </c>
      <c r="L603" s="5">
        <f>TablaDatos[[#This Row],[IMC_raw]]/1000000000000000</f>
        <v>33.450782247422502</v>
      </c>
      <c r="M603" s="2">
        <v>3.34507822474225E+16</v>
      </c>
      <c r="N6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3" s="13">
        <f t="shared" si="9"/>
        <v>602</v>
      </c>
      <c r="P603" s="2" t="str">
        <f>IF(TablaDatos[[#This Row],[Diabetes]]=0,"No","Si")</f>
        <v>Si</v>
      </c>
      <c r="Q603">
        <v>1</v>
      </c>
      <c r="R603">
        <f>TablaDatos[[#This Row],[Aux2]]/10000000000000</f>
        <v>2327.17638272259</v>
      </c>
      <c r="S603" s="1">
        <v>2.32717638272259E+16</v>
      </c>
      <c r="T603" s="7">
        <f>TablaDatos[[#This Row],[Aux3]]/100000000000000</f>
        <v>238.21850601249699</v>
      </c>
      <c r="U603" s="1">
        <v>2.38218506012497E+16</v>
      </c>
      <c r="V603">
        <v>165.6</v>
      </c>
      <c r="W603">
        <v>102.9</v>
      </c>
    </row>
    <row r="604" spans="1:23">
      <c r="A604">
        <v>2010</v>
      </c>
      <c r="B604">
        <v>52</v>
      </c>
      <c r="C604" t="s">
        <v>23</v>
      </c>
      <c r="D604" t="s">
        <v>26</v>
      </c>
      <c r="E604" t="s">
        <v>21</v>
      </c>
      <c r="F604" t="s">
        <v>24</v>
      </c>
      <c r="G604" t="s">
        <v>20</v>
      </c>
      <c r="H604" s="3">
        <v>26957.33</v>
      </c>
      <c r="I604" t="s">
        <v>21</v>
      </c>
      <c r="J604" t="s">
        <v>19</v>
      </c>
      <c r="K6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33.432524562554697</v>
      </c>
      <c r="L604" s="5">
        <f>TablaDatos[[#This Row],[IMC_raw]]/1000000000000000</f>
        <v>33.432524562554697</v>
      </c>
      <c r="M604" s="2">
        <v>3.34325245625547E+16</v>
      </c>
      <c r="N6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4" s="13">
        <f t="shared" si="9"/>
        <v>603</v>
      </c>
      <c r="P604" s="2" t="str">
        <f>IF(TablaDatos[[#This Row],[Diabetes]]=0,"No","Si")</f>
        <v>No</v>
      </c>
      <c r="Q604">
        <v>0</v>
      </c>
      <c r="R604">
        <f>TablaDatos[[#This Row],[Aux2]]/10000000000000</f>
        <v>2158.5572525551102</v>
      </c>
      <c r="S604" s="1">
        <v>2.15855725255511E+16</v>
      </c>
      <c r="T604" s="7">
        <f>TablaDatos[[#This Row],[Aux3]]/100000000000000</f>
        <v>228.33891901851601</v>
      </c>
      <c r="U604" s="1">
        <v>2.28338919018516E+16</v>
      </c>
      <c r="V604">
        <v>159.30000000000001</v>
      </c>
      <c r="W604">
        <v>97.8</v>
      </c>
    </row>
    <row r="605" spans="1:23">
      <c r="A605">
        <v>2010</v>
      </c>
      <c r="B605">
        <v>65</v>
      </c>
      <c r="C605" t="s">
        <v>23</v>
      </c>
      <c r="D605" t="s">
        <v>26</v>
      </c>
      <c r="E605" t="s">
        <v>19</v>
      </c>
      <c r="F605" t="s">
        <v>24</v>
      </c>
      <c r="G605" t="s">
        <v>25</v>
      </c>
      <c r="H605" s="3">
        <v>12522.8</v>
      </c>
      <c r="I605" t="s">
        <v>19</v>
      </c>
      <c r="J605" t="s">
        <v>22</v>
      </c>
      <c r="K6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33.422670891666797</v>
      </c>
      <c r="L605" s="6">
        <f>TablaDatos[[#This Row],[IMC_raw]]/100000000000000</f>
        <v>33.422670891666797</v>
      </c>
      <c r="M605" s="2">
        <v>3342267089166680</v>
      </c>
      <c r="N6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5" s="13">
        <f t="shared" si="9"/>
        <v>604</v>
      </c>
      <c r="P605" s="2" t="str">
        <f>IF(TablaDatos[[#This Row],[Diabetes]]=0,"No","Si")</f>
        <v>Si</v>
      </c>
      <c r="Q605">
        <v>1</v>
      </c>
      <c r="R605">
        <f>TablaDatos[[#This Row],[Aux2]]/10000000000000</f>
        <v>2049.3145666491</v>
      </c>
      <c r="S605" s="1">
        <v>2.0493145666491E+16</v>
      </c>
      <c r="T605" s="7">
        <f>TablaDatos[[#This Row],[Aux3]]/100000000000000</f>
        <v>23.2294602966589</v>
      </c>
      <c r="U605" s="1">
        <v>2322946029665890</v>
      </c>
      <c r="V605">
        <v>169.8</v>
      </c>
      <c r="W605">
        <v>96.3</v>
      </c>
    </row>
    <row r="606" spans="1:23">
      <c r="A606">
        <v>2010</v>
      </c>
      <c r="B606">
        <v>66</v>
      </c>
      <c r="C606" t="s">
        <v>16</v>
      </c>
      <c r="D606" t="s">
        <v>36</v>
      </c>
      <c r="E606" t="s">
        <v>31</v>
      </c>
      <c r="F606" t="s">
        <v>24</v>
      </c>
      <c r="G606" t="s">
        <v>25</v>
      </c>
      <c r="H606" s="3">
        <v>12675.9</v>
      </c>
      <c r="I606" t="s">
        <v>21</v>
      </c>
      <c r="J606" t="s">
        <v>18</v>
      </c>
      <c r="K6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33.416929047826798</v>
      </c>
      <c r="L606" s="6">
        <f>TablaDatos[[#This Row],[IMC_raw]]/1000000000000000</f>
        <v>3.34169290478268</v>
      </c>
      <c r="M606" s="2">
        <v>3341692904782680</v>
      </c>
      <c r="N6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6" s="13">
        <f t="shared" si="9"/>
        <v>605</v>
      </c>
      <c r="P606" s="2" t="str">
        <f>IF(TablaDatos[[#This Row],[Diabetes]]=0,"No","Si")</f>
        <v>Si</v>
      </c>
      <c r="Q606">
        <v>1</v>
      </c>
      <c r="R606">
        <f>TablaDatos[[#This Row],[Aux2]]/10000000000000</f>
        <v>2135.9164969551698</v>
      </c>
      <c r="S606" s="1">
        <v>2.13591649695517E+16</v>
      </c>
      <c r="T606" s="7">
        <f>TablaDatos[[#This Row],[Aux3]]/100000000000000</f>
        <v>229.88436698609499</v>
      </c>
      <c r="U606" s="1">
        <v>2.29884366986095E+16</v>
      </c>
      <c r="V606">
        <v>166.9</v>
      </c>
      <c r="W606">
        <v>100.2</v>
      </c>
    </row>
    <row r="607" spans="1:23">
      <c r="A607">
        <v>2010</v>
      </c>
      <c r="B607">
        <v>68</v>
      </c>
      <c r="C607" t="s">
        <v>23</v>
      </c>
      <c r="D607" t="s">
        <v>34</v>
      </c>
      <c r="E607" t="s">
        <v>19</v>
      </c>
      <c r="F607" t="s">
        <v>24</v>
      </c>
      <c r="G607" t="s">
        <v>25</v>
      </c>
      <c r="H607" s="3">
        <v>17512.07</v>
      </c>
      <c r="I607" t="s">
        <v>19</v>
      </c>
      <c r="J607" t="s">
        <v>22</v>
      </c>
      <c r="K6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33.389941230596598</v>
      </c>
      <c r="L607" s="6">
        <f>TablaDatos[[#This Row],[IMC_raw]]/1000000000000000</f>
        <v>3.3389941230596598</v>
      </c>
      <c r="M607" s="2">
        <v>3338994123059660</v>
      </c>
      <c r="N6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7" s="13">
        <f t="shared" si="9"/>
        <v>606</v>
      </c>
      <c r="P607" s="2" t="str">
        <f>IF(TablaDatos[[#This Row],[Diabetes]]=0,"No","Si")</f>
        <v>No</v>
      </c>
      <c r="Q607">
        <v>0</v>
      </c>
      <c r="R607">
        <f>TablaDatos[[#This Row],[Aux2]]/10000000000000</f>
        <v>2297.0975114263701</v>
      </c>
      <c r="S607" s="1">
        <v>2.29709751142637E+16</v>
      </c>
      <c r="T607" s="7">
        <f>TablaDatos[[#This Row],[Aux3]]/100000000000000</f>
        <v>268.87797036884501</v>
      </c>
      <c r="U607" s="1">
        <v>2.68877970368845E+16</v>
      </c>
      <c r="V607">
        <v>160.4</v>
      </c>
      <c r="W607">
        <v>95.4</v>
      </c>
    </row>
    <row r="608" spans="1:23">
      <c r="A608">
        <v>2010</v>
      </c>
      <c r="B608">
        <v>45</v>
      </c>
      <c r="C608" t="s">
        <v>23</v>
      </c>
      <c r="D608" t="s">
        <v>37</v>
      </c>
      <c r="E608" t="s">
        <v>18</v>
      </c>
      <c r="F608" t="s">
        <v>35</v>
      </c>
      <c r="G608" t="s">
        <v>20</v>
      </c>
      <c r="H608" s="3">
        <v>21972.04</v>
      </c>
      <c r="I608" t="s">
        <v>19</v>
      </c>
      <c r="J608" t="s">
        <v>19</v>
      </c>
      <c r="K6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33.339051134600297</v>
      </c>
      <c r="L608" s="5">
        <f>TablaDatos[[#This Row],[IMC_raw]]/1000000000000000</f>
        <v>33.339051134600297</v>
      </c>
      <c r="M608" s="2">
        <v>3.33390511346003E+16</v>
      </c>
      <c r="N6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8" s="13">
        <f t="shared" si="9"/>
        <v>607</v>
      </c>
      <c r="P608" s="2" t="str">
        <f>IF(TablaDatos[[#This Row],[Diabetes]]=0,"No","Si")</f>
        <v>No</v>
      </c>
      <c r="Q608">
        <v>0</v>
      </c>
      <c r="R608">
        <f>TablaDatos[[#This Row],[Aux2]]/10000000000000</f>
        <v>203.691702890606</v>
      </c>
      <c r="S608" s="1">
        <v>2036917028906060</v>
      </c>
      <c r="T608" s="7">
        <f>TablaDatos[[#This Row],[Aux3]]/100000000000000</f>
        <v>242.40893232501301</v>
      </c>
      <c r="U608" s="1">
        <v>2.42408932325013E+16</v>
      </c>
      <c r="V608">
        <v>150.19999999999999</v>
      </c>
      <c r="W608">
        <v>86.2</v>
      </c>
    </row>
    <row r="609" spans="1:23">
      <c r="A609">
        <v>2010</v>
      </c>
      <c r="B609">
        <v>61</v>
      </c>
      <c r="C609" t="s">
        <v>16</v>
      </c>
      <c r="D609" t="s">
        <v>73</v>
      </c>
      <c r="E609" t="s">
        <v>21</v>
      </c>
      <c r="F609" t="s">
        <v>19</v>
      </c>
      <c r="G609" t="s">
        <v>28</v>
      </c>
      <c r="H609" s="3">
        <v>27950.39</v>
      </c>
      <c r="I609" t="s">
        <v>19</v>
      </c>
      <c r="J609" t="s">
        <v>18</v>
      </c>
      <c r="K6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33.333036021517998</v>
      </c>
      <c r="L609" s="6">
        <f>TablaDatos[[#This Row],[IMC_raw]]/1000000000000000</f>
        <v>3.3333036021517999</v>
      </c>
      <c r="M609" s="2">
        <v>3333303602151800</v>
      </c>
      <c r="N6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09" s="13">
        <f t="shared" si="9"/>
        <v>608</v>
      </c>
      <c r="P609" s="2" t="str">
        <f>IF(TablaDatos[[#This Row],[Diabetes]]=0,"No","Si")</f>
        <v>No</v>
      </c>
      <c r="Q609">
        <v>0</v>
      </c>
      <c r="R609">
        <f>TablaDatos[[#This Row],[Aux2]]/10000000000000</f>
        <v>2082.1074033150799</v>
      </c>
      <c r="S609" s="1">
        <v>2.08210740331508E+16</v>
      </c>
      <c r="T609" s="7">
        <f>TablaDatos[[#This Row],[Aux3]]/100000000000000</f>
        <v>205.11591061048401</v>
      </c>
      <c r="U609" s="1">
        <v>2.05115910610484E+16</v>
      </c>
      <c r="V609">
        <v>157.6</v>
      </c>
      <c r="W609">
        <v>98</v>
      </c>
    </row>
    <row r="610" spans="1:23">
      <c r="A610">
        <v>2010</v>
      </c>
      <c r="B610">
        <v>52</v>
      </c>
      <c r="C610" t="s">
        <v>23</v>
      </c>
      <c r="D610" t="s">
        <v>29</v>
      </c>
      <c r="E610" t="s">
        <v>18</v>
      </c>
      <c r="F610" t="s">
        <v>24</v>
      </c>
      <c r="G610" t="s">
        <v>20</v>
      </c>
      <c r="H610" s="3">
        <v>10177.94</v>
      </c>
      <c r="I610" t="s">
        <v>19</v>
      </c>
      <c r="J610" t="s">
        <v>22</v>
      </c>
      <c r="K6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33.326279398586401</v>
      </c>
      <c r="L610" s="5">
        <f>TablaDatos[[#This Row],[IMC_raw]]/1000000000000000</f>
        <v>3.3326279398586398</v>
      </c>
      <c r="M610" s="2">
        <v>3332627939858640</v>
      </c>
      <c r="N6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0" s="13">
        <f t="shared" si="9"/>
        <v>609</v>
      </c>
      <c r="P610" s="2" t="str">
        <f>IF(TablaDatos[[#This Row],[Diabetes]]=0,"No","Si")</f>
        <v>No</v>
      </c>
      <c r="Q610">
        <v>0</v>
      </c>
      <c r="R610">
        <f>TablaDatos[[#This Row],[Aux2]]/10000000000000</f>
        <v>2216.14107653974</v>
      </c>
      <c r="S610" s="1">
        <v>2.21614107653974E+16</v>
      </c>
      <c r="T610" s="7">
        <f>TablaDatos[[#This Row],[Aux3]]/100000000000000</f>
        <v>21.931282343971802</v>
      </c>
      <c r="U610" s="1">
        <v>2193128234397180</v>
      </c>
      <c r="V610">
        <v>142.69999999999999</v>
      </c>
      <c r="W610">
        <v>93.5</v>
      </c>
    </row>
    <row r="611" spans="1:23">
      <c r="A611">
        <v>2010</v>
      </c>
      <c r="B611">
        <v>57</v>
      </c>
      <c r="C611" t="s">
        <v>23</v>
      </c>
      <c r="D611" t="s">
        <v>26</v>
      </c>
      <c r="E611" t="s">
        <v>19</v>
      </c>
      <c r="F611" t="s">
        <v>24</v>
      </c>
      <c r="G611" t="s">
        <v>28</v>
      </c>
      <c r="H611" s="3">
        <v>37926.83</v>
      </c>
      <c r="I611" t="s">
        <v>21</v>
      </c>
      <c r="J611" t="s">
        <v>18</v>
      </c>
      <c r="K6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33.323061409950199</v>
      </c>
      <c r="L611" s="5">
        <f>TablaDatos[[#This Row],[IMC_raw]]/1000000000000000</f>
        <v>3.3323061409950201</v>
      </c>
      <c r="M611" s="2">
        <v>3332306140995020</v>
      </c>
      <c r="N6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1" s="13">
        <f t="shared" si="9"/>
        <v>610</v>
      </c>
      <c r="P611" s="2" t="str">
        <f>IF(TablaDatos[[#This Row],[Diabetes]]=0,"No","Si")</f>
        <v>No</v>
      </c>
      <c r="Q611">
        <v>0</v>
      </c>
      <c r="R611">
        <f>TablaDatos[[#This Row],[Aux2]]/10000000000000</f>
        <v>2205.2098187613001</v>
      </c>
      <c r="S611" s="1">
        <v>2.2052098187613E+16</v>
      </c>
      <c r="T611" s="7">
        <f>TablaDatos[[#This Row],[Aux3]]/100000000000000</f>
        <v>2.94759918851401</v>
      </c>
      <c r="U611" s="1">
        <v>294759918851401</v>
      </c>
      <c r="V611">
        <v>150.4</v>
      </c>
      <c r="W611">
        <v>99</v>
      </c>
    </row>
    <row r="612" spans="1:23">
      <c r="A612">
        <v>2010</v>
      </c>
      <c r="B612">
        <v>60</v>
      </c>
      <c r="C612" t="s">
        <v>16</v>
      </c>
      <c r="D612" t="s">
        <v>17</v>
      </c>
      <c r="E612" t="s">
        <v>31</v>
      </c>
      <c r="F612" t="s">
        <v>24</v>
      </c>
      <c r="G612" t="s">
        <v>28</v>
      </c>
      <c r="H612" s="3">
        <v>25931.599999999999</v>
      </c>
      <c r="I612" t="s">
        <v>19</v>
      </c>
      <c r="J612" t="s">
        <v>18</v>
      </c>
      <c r="K6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33.311786666934097</v>
      </c>
      <c r="L612" s="6">
        <f>TablaDatos[[#This Row],[IMC_raw]]/1000000000000000</f>
        <v>3.3311786666934098</v>
      </c>
      <c r="M612" s="2">
        <v>3331178666693410</v>
      </c>
      <c r="N6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2" s="13">
        <f t="shared" si="9"/>
        <v>611</v>
      </c>
      <c r="P612" s="2" t="str">
        <f>IF(TablaDatos[[#This Row],[Diabetes]]=0,"No","Si")</f>
        <v>No</v>
      </c>
      <c r="Q612">
        <v>0</v>
      </c>
      <c r="R612">
        <f>TablaDatos[[#This Row],[Aux2]]/10000000000000</f>
        <v>2317.23359272984</v>
      </c>
      <c r="S612" s="1">
        <v>2.31723359272984E+16</v>
      </c>
      <c r="T612" s="7">
        <f>TablaDatos[[#This Row],[Aux3]]/100000000000000</f>
        <v>228.90781246318701</v>
      </c>
      <c r="U612" s="1">
        <v>2.28907812463187E+16</v>
      </c>
      <c r="V612">
        <v>172.1</v>
      </c>
      <c r="W612">
        <v>102.9</v>
      </c>
    </row>
    <row r="613" spans="1:23">
      <c r="A613">
        <v>2010</v>
      </c>
      <c r="B613">
        <v>54</v>
      </c>
      <c r="C613" t="s">
        <v>16</v>
      </c>
      <c r="D613" t="s">
        <v>72</v>
      </c>
      <c r="E613" t="s">
        <v>19</v>
      </c>
      <c r="F613" t="s">
        <v>24</v>
      </c>
      <c r="G613" t="s">
        <v>20</v>
      </c>
      <c r="H613" s="3">
        <v>12648.96</v>
      </c>
      <c r="I613" t="s">
        <v>19</v>
      </c>
      <c r="J613" t="s">
        <v>22</v>
      </c>
      <c r="K6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33.288775711073903</v>
      </c>
      <c r="L613" s="6">
        <f>TablaDatos[[#This Row],[IMC_raw]]/1000000000000000</f>
        <v>33.288775711073903</v>
      </c>
      <c r="M613" s="2">
        <v>3.32887757110739E+16</v>
      </c>
      <c r="N6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3" s="13">
        <f t="shared" si="9"/>
        <v>612</v>
      </c>
      <c r="P613" s="2" t="str">
        <f>IF(TablaDatos[[#This Row],[Diabetes]]=0,"No","Si")</f>
        <v>Si</v>
      </c>
      <c r="Q613">
        <v>1</v>
      </c>
      <c r="R613">
        <f>TablaDatos[[#This Row],[Aux2]]/10000000000000</f>
        <v>2331.73111594903</v>
      </c>
      <c r="S613" s="1">
        <v>2.33173111594903E+16</v>
      </c>
      <c r="T613" s="7">
        <f>TablaDatos[[#This Row],[Aux3]]/100000000000000</f>
        <v>223.242364418835</v>
      </c>
      <c r="U613" s="1">
        <v>2.23242364418835E+16</v>
      </c>
      <c r="V613">
        <v>146.30000000000001</v>
      </c>
      <c r="W613">
        <v>92.3</v>
      </c>
    </row>
    <row r="614" spans="1:23">
      <c r="A614">
        <v>2010</v>
      </c>
      <c r="B614">
        <v>63</v>
      </c>
      <c r="C614" t="s">
        <v>23</v>
      </c>
      <c r="D614" t="s">
        <v>72</v>
      </c>
      <c r="E614" t="s">
        <v>19</v>
      </c>
      <c r="F614" t="s">
        <v>19</v>
      </c>
      <c r="G614" t="s">
        <v>28</v>
      </c>
      <c r="H614" s="3">
        <v>20496.509999999998</v>
      </c>
      <c r="I614" t="s">
        <v>21</v>
      </c>
      <c r="J614" t="s">
        <v>19</v>
      </c>
      <c r="K6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33.276592699173399</v>
      </c>
      <c r="L614" s="5">
        <f>TablaDatos[[#This Row],[IMC_raw]]/1000000000000000</f>
        <v>33.276592699173399</v>
      </c>
      <c r="M614" s="2">
        <v>3.32765926991734E+16</v>
      </c>
      <c r="N6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4" s="13">
        <f t="shared" si="9"/>
        <v>613</v>
      </c>
      <c r="P614" s="2" t="str">
        <f>IF(TablaDatos[[#This Row],[Diabetes]]=0,"No","Si")</f>
        <v>No</v>
      </c>
      <c r="Q614">
        <v>0</v>
      </c>
      <c r="R614">
        <f>TablaDatos[[#This Row],[Aux2]]/10000000000000</f>
        <v>221.75018566870699</v>
      </c>
      <c r="S614" s="1">
        <v>2217501856687070</v>
      </c>
      <c r="T614" s="7">
        <f>TablaDatos[[#This Row],[Aux3]]/100000000000000</f>
        <v>25.959220185545298</v>
      </c>
      <c r="U614" s="1">
        <v>2595922018554530</v>
      </c>
      <c r="V614">
        <v>169.5</v>
      </c>
      <c r="W614">
        <v>96.1</v>
      </c>
    </row>
    <row r="615" spans="1:23">
      <c r="A615">
        <v>2010</v>
      </c>
      <c r="B615">
        <v>51</v>
      </c>
      <c r="C615" t="s">
        <v>16</v>
      </c>
      <c r="D615" t="s">
        <v>30</v>
      </c>
      <c r="E615" t="s">
        <v>18</v>
      </c>
      <c r="F615" t="s">
        <v>19</v>
      </c>
      <c r="G615" t="s">
        <v>20</v>
      </c>
      <c r="H615" s="3">
        <v>28372.7</v>
      </c>
      <c r="I615" t="s">
        <v>19</v>
      </c>
      <c r="J615" t="s">
        <v>22</v>
      </c>
      <c r="K6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33.247112374893305</v>
      </c>
      <c r="L615" s="6">
        <f>TablaDatos[[#This Row],[IMC_raw]]/1000000000000000</f>
        <v>3.3247112374893302</v>
      </c>
      <c r="M615" s="2">
        <v>3324711237489330</v>
      </c>
      <c r="N6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5" s="13">
        <f t="shared" si="9"/>
        <v>614</v>
      </c>
      <c r="P615" s="2" t="str">
        <f>IF(TablaDatos[[#This Row],[Diabetes]]=0,"No","Si")</f>
        <v>No</v>
      </c>
      <c r="Q615">
        <v>0</v>
      </c>
      <c r="R615">
        <f>TablaDatos[[#This Row],[Aux2]]/10000000000000</f>
        <v>237.599714373571</v>
      </c>
      <c r="S615" s="1">
        <v>2375997143735710</v>
      </c>
      <c r="T615" s="7">
        <f>TablaDatos[[#This Row],[Aux3]]/100000000000000</f>
        <v>230.37382828467801</v>
      </c>
      <c r="U615" s="1">
        <v>2.30373828284678E+16</v>
      </c>
      <c r="V615">
        <v>149</v>
      </c>
      <c r="W615">
        <v>99.2</v>
      </c>
    </row>
    <row r="616" spans="1:23">
      <c r="A616">
        <v>2010</v>
      </c>
      <c r="B616">
        <v>62</v>
      </c>
      <c r="C616" t="s">
        <v>23</v>
      </c>
      <c r="D616" t="s">
        <v>34</v>
      </c>
      <c r="E616" t="s">
        <v>18</v>
      </c>
      <c r="F616" t="s">
        <v>24</v>
      </c>
      <c r="G616" t="s">
        <v>28</v>
      </c>
      <c r="H616" s="3">
        <v>33095.839999999997</v>
      </c>
      <c r="I616" t="s">
        <v>21</v>
      </c>
      <c r="J616" t="s">
        <v>22</v>
      </c>
      <c r="K6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33.225642280155597</v>
      </c>
      <c r="L616" s="6">
        <f>TablaDatos[[#This Row],[IMC_raw]]/100000000000000</f>
        <v>33.225642280155597</v>
      </c>
      <c r="M616" s="2">
        <v>3322564228015560</v>
      </c>
      <c r="N6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6" s="13">
        <f t="shared" si="9"/>
        <v>615</v>
      </c>
      <c r="P616" s="2" t="str">
        <f>IF(TablaDatos[[#This Row],[Diabetes]]=0,"No","Si")</f>
        <v>No</v>
      </c>
      <c r="Q616">
        <v>0</v>
      </c>
      <c r="R616">
        <f>TablaDatos[[#This Row],[Aux2]]/10000000000000</f>
        <v>2195.48379369843</v>
      </c>
      <c r="S616" s="1">
        <v>2.19548379369843E+16</v>
      </c>
      <c r="T616" s="7">
        <f>TablaDatos[[#This Row],[Aux3]]/100000000000000</f>
        <v>235.70053520716701</v>
      </c>
      <c r="U616" s="1">
        <v>2.35700535207167E+16</v>
      </c>
      <c r="V616">
        <v>153</v>
      </c>
      <c r="W616">
        <v>96.5</v>
      </c>
    </row>
    <row r="617" spans="1:23">
      <c r="A617">
        <v>2010</v>
      </c>
      <c r="B617">
        <v>56</v>
      </c>
      <c r="C617" t="s">
        <v>16</v>
      </c>
      <c r="D617" t="s">
        <v>34</v>
      </c>
      <c r="E617" t="s">
        <v>18</v>
      </c>
      <c r="F617" t="s">
        <v>19</v>
      </c>
      <c r="G617" t="s">
        <v>28</v>
      </c>
      <c r="H617" s="3">
        <v>18227.71</v>
      </c>
      <c r="I617" t="s">
        <v>21</v>
      </c>
      <c r="J617" t="s">
        <v>18</v>
      </c>
      <c r="K6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33.225464409366097</v>
      </c>
      <c r="L617" s="6">
        <f>TablaDatos[[#This Row],[IMC_raw]]/1000000000000000</f>
        <v>33.225464409366097</v>
      </c>
      <c r="M617" s="2">
        <v>3.32254644093661E+16</v>
      </c>
      <c r="N6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7" s="13">
        <f t="shared" si="9"/>
        <v>616</v>
      </c>
      <c r="P617" s="2" t="str">
        <f>IF(TablaDatos[[#This Row],[Diabetes]]=0,"No","Si")</f>
        <v>Si</v>
      </c>
      <c r="Q617">
        <v>1</v>
      </c>
      <c r="R617">
        <f>TablaDatos[[#This Row],[Aux2]]/10000000000000</f>
        <v>2071.6348376091701</v>
      </c>
      <c r="S617" s="1">
        <v>2.07163483760917E+16</v>
      </c>
      <c r="T617" s="7">
        <f>TablaDatos[[#This Row],[Aux3]]/100000000000000</f>
        <v>260.71148333980199</v>
      </c>
      <c r="U617" s="1">
        <v>2.60711483339802E+16</v>
      </c>
      <c r="V617">
        <v>171.2</v>
      </c>
      <c r="W617">
        <v>99.1</v>
      </c>
    </row>
    <row r="618" spans="1:23">
      <c r="A618">
        <v>2010</v>
      </c>
      <c r="B618">
        <v>64</v>
      </c>
      <c r="C618" t="s">
        <v>23</v>
      </c>
      <c r="D618" t="s">
        <v>72</v>
      </c>
      <c r="E618" t="s">
        <v>18</v>
      </c>
      <c r="F618" t="s">
        <v>19</v>
      </c>
      <c r="G618" t="s">
        <v>28</v>
      </c>
      <c r="H618" s="3">
        <v>18510.98</v>
      </c>
      <c r="I618" t="s">
        <v>19</v>
      </c>
      <c r="J618" t="s">
        <v>22</v>
      </c>
      <c r="K6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33.207734613728</v>
      </c>
      <c r="L618" s="5">
        <f>TablaDatos[[#This Row],[IMC_raw]]/1000000000000000</f>
        <v>33.207734613728</v>
      </c>
      <c r="M618" s="2">
        <v>3.3207734613728E+16</v>
      </c>
      <c r="N6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8" s="13">
        <f t="shared" si="9"/>
        <v>617</v>
      </c>
      <c r="P618" s="2" t="str">
        <f>IF(TablaDatos[[#This Row],[Diabetes]]=0,"No","Si")</f>
        <v>No</v>
      </c>
      <c r="Q618">
        <v>0</v>
      </c>
      <c r="R618">
        <f>TablaDatos[[#This Row],[Aux2]]/10000000000000</f>
        <v>209.867403180569</v>
      </c>
      <c r="S618" s="1">
        <v>2098674031805690</v>
      </c>
      <c r="T618" s="7">
        <f>TablaDatos[[#This Row],[Aux3]]/100000000000000</f>
        <v>22.8055284619684</v>
      </c>
      <c r="U618" s="1">
        <v>2280552846196840</v>
      </c>
      <c r="V618">
        <v>145.30000000000001</v>
      </c>
      <c r="W618">
        <v>97.1</v>
      </c>
    </row>
    <row r="619" spans="1:23">
      <c r="A619">
        <v>2010</v>
      </c>
      <c r="B619">
        <v>57</v>
      </c>
      <c r="C619" t="s">
        <v>16</v>
      </c>
      <c r="D619" t="s">
        <v>72</v>
      </c>
      <c r="E619" t="s">
        <v>18</v>
      </c>
      <c r="F619" t="s">
        <v>24</v>
      </c>
      <c r="G619" t="s">
        <v>28</v>
      </c>
      <c r="H619" s="3">
        <v>16904.87</v>
      </c>
      <c r="I619" t="s">
        <v>21</v>
      </c>
      <c r="J619" t="s">
        <v>22</v>
      </c>
      <c r="K6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33.203045748385499</v>
      </c>
      <c r="L619" s="5">
        <f>TablaDatos[[#This Row],[IMC_raw]]/1000000000000000</f>
        <v>33.203045748385499</v>
      </c>
      <c r="M619" s="2">
        <v>3.32030457483855E+16</v>
      </c>
      <c r="N6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19" s="13">
        <f t="shared" si="9"/>
        <v>618</v>
      </c>
      <c r="P619" s="2" t="str">
        <f>IF(TablaDatos[[#This Row],[Diabetes]]=0,"No","Si")</f>
        <v>No</v>
      </c>
      <c r="Q619">
        <v>0</v>
      </c>
      <c r="R619">
        <f>TablaDatos[[#This Row],[Aux2]]/10000000000000</f>
        <v>2122.6624637825698</v>
      </c>
      <c r="S619" s="1">
        <v>2.12266246378257E+16</v>
      </c>
      <c r="T619" s="7">
        <f>TablaDatos[[#This Row],[Aux3]]/100000000000000</f>
        <v>21.042795340613399</v>
      </c>
      <c r="U619" s="1">
        <v>2104279534061340</v>
      </c>
      <c r="V619">
        <v>164.2</v>
      </c>
      <c r="W619">
        <v>96.2</v>
      </c>
    </row>
    <row r="620" spans="1:23">
      <c r="A620">
        <v>2010</v>
      </c>
      <c r="B620">
        <v>67</v>
      </c>
      <c r="C620" t="s">
        <v>23</v>
      </c>
      <c r="D620" t="s">
        <v>26</v>
      </c>
      <c r="E620" t="s">
        <v>21</v>
      </c>
      <c r="F620" t="s">
        <v>19</v>
      </c>
      <c r="G620" t="s">
        <v>25</v>
      </c>
      <c r="H620" s="3">
        <v>18494.830000000002</v>
      </c>
      <c r="I620" t="s">
        <v>19</v>
      </c>
      <c r="J620" t="s">
        <v>22</v>
      </c>
      <c r="K6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33.194995592973598</v>
      </c>
      <c r="L620" s="5">
        <f>TablaDatos[[#This Row],[IMC_raw]]/1000000000000000</f>
        <v>33.194995592973598</v>
      </c>
      <c r="M620" s="2">
        <v>3.31949955929736E+16</v>
      </c>
      <c r="N6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0" s="13">
        <f t="shared" si="9"/>
        <v>619</v>
      </c>
      <c r="P620" s="2" t="str">
        <f>IF(TablaDatos[[#This Row],[Diabetes]]=0,"No","Si")</f>
        <v>No</v>
      </c>
      <c r="Q620">
        <v>0</v>
      </c>
      <c r="R620">
        <f>TablaDatos[[#This Row],[Aux2]]/10000000000000</f>
        <v>2161.9611811266</v>
      </c>
      <c r="S620" s="1">
        <v>2.1619611811266E+16</v>
      </c>
      <c r="T620" s="7">
        <f>TablaDatos[[#This Row],[Aux3]]/100000000000000</f>
        <v>213.473213017577</v>
      </c>
      <c r="U620" s="1">
        <v>2.13473213017577E+16</v>
      </c>
      <c r="V620">
        <v>163.4</v>
      </c>
      <c r="W620">
        <v>91.3</v>
      </c>
    </row>
    <row r="621" spans="1:23">
      <c r="A621">
        <v>2010</v>
      </c>
      <c r="B621">
        <v>52</v>
      </c>
      <c r="C621" t="s">
        <v>16</v>
      </c>
      <c r="D621" t="s">
        <v>29</v>
      </c>
      <c r="E621" t="s">
        <v>21</v>
      </c>
      <c r="F621" t="s">
        <v>24</v>
      </c>
      <c r="G621" t="s">
        <v>20</v>
      </c>
      <c r="H621" s="3">
        <v>14396.43</v>
      </c>
      <c r="I621" t="s">
        <v>21</v>
      </c>
      <c r="J621" t="s">
        <v>19</v>
      </c>
      <c r="K6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33.160068753409</v>
      </c>
      <c r="L621" s="5">
        <f>TablaDatos[[#This Row],[IMC_raw]]/1000000000000000</f>
        <v>3.3160068753409</v>
      </c>
      <c r="M621" s="2">
        <v>3316006875340900</v>
      </c>
      <c r="N6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1" s="13">
        <f t="shared" si="9"/>
        <v>620</v>
      </c>
      <c r="P621" s="2" t="str">
        <f>IF(TablaDatos[[#This Row],[Diabetes]]=0,"No","Si")</f>
        <v>Si</v>
      </c>
      <c r="Q621">
        <v>1</v>
      </c>
      <c r="R621">
        <f>TablaDatos[[#This Row],[Aux2]]/10000000000000</f>
        <v>2234.06527536762</v>
      </c>
      <c r="S621" s="1">
        <v>2.23406527536762E+16</v>
      </c>
      <c r="T621" s="7">
        <f>TablaDatos[[#This Row],[Aux3]]/100000000000000</f>
        <v>224.05720475433401</v>
      </c>
      <c r="U621" s="1">
        <v>2.24057204754334E+16</v>
      </c>
      <c r="V621">
        <v>159.80000000000001</v>
      </c>
      <c r="W621">
        <v>98.1</v>
      </c>
    </row>
    <row r="622" spans="1:23">
      <c r="A622">
        <v>2010</v>
      </c>
      <c r="B622">
        <v>71</v>
      </c>
      <c r="C622" t="s">
        <v>23</v>
      </c>
      <c r="D622" t="s">
        <v>72</v>
      </c>
      <c r="E622" t="s">
        <v>31</v>
      </c>
      <c r="F622" t="s">
        <v>19</v>
      </c>
      <c r="G622" t="s">
        <v>25</v>
      </c>
      <c r="H622" s="3">
        <v>15452.13</v>
      </c>
      <c r="I622" t="s">
        <v>21</v>
      </c>
      <c r="J622" t="s">
        <v>22</v>
      </c>
      <c r="K6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33.149602010175101</v>
      </c>
      <c r="L622" s="6">
        <f>TablaDatos[[#This Row],[IMC_raw]]/1000000000000000</f>
        <v>3.3149602010175099</v>
      </c>
      <c r="M622" s="2">
        <v>3314960201017510</v>
      </c>
      <c r="N6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2" s="13">
        <f t="shared" si="9"/>
        <v>621</v>
      </c>
      <c r="P622" s="2" t="str">
        <f>IF(TablaDatos[[#This Row],[Diabetes]]=0,"No","Si")</f>
        <v>No</v>
      </c>
      <c r="Q622">
        <v>0</v>
      </c>
      <c r="R622">
        <f>TablaDatos[[#This Row],[Aux2]]/10000000000000</f>
        <v>200.51752081802999</v>
      </c>
      <c r="S622" s="1">
        <v>2005175208180300</v>
      </c>
      <c r="T622" s="7">
        <f>TablaDatos[[#This Row],[Aux3]]/100000000000000</f>
        <v>220.705578512984</v>
      </c>
      <c r="U622" s="1">
        <v>2.20705578512984E+16</v>
      </c>
      <c r="V622">
        <v>178</v>
      </c>
      <c r="W622">
        <v>102.5</v>
      </c>
    </row>
    <row r="623" spans="1:23">
      <c r="A623">
        <v>2010</v>
      </c>
      <c r="B623">
        <v>60</v>
      </c>
      <c r="C623" t="s">
        <v>16</v>
      </c>
      <c r="D623" t="s">
        <v>41</v>
      </c>
      <c r="E623" t="s">
        <v>21</v>
      </c>
      <c r="F623" t="s">
        <v>35</v>
      </c>
      <c r="G623" t="s">
        <v>28</v>
      </c>
      <c r="H623" s="3">
        <v>37916.25</v>
      </c>
      <c r="I623" t="s">
        <v>19</v>
      </c>
      <c r="J623" t="s">
        <v>19</v>
      </c>
      <c r="K6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33.144788381417897</v>
      </c>
      <c r="L623" s="6">
        <f>TablaDatos[[#This Row],[IMC_raw]]/1000000000000000</f>
        <v>3.31447883814179</v>
      </c>
      <c r="M623" s="2">
        <v>3314478838141790</v>
      </c>
      <c r="N6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3" s="13">
        <f t="shared" si="9"/>
        <v>622</v>
      </c>
      <c r="P623" s="2" t="str">
        <f>IF(TablaDatos[[#This Row],[Diabetes]]=0,"No","Si")</f>
        <v>No</v>
      </c>
      <c r="Q623">
        <v>0</v>
      </c>
      <c r="R623">
        <f>TablaDatos[[#This Row],[Aux2]]/10000000000000</f>
        <v>2381.4836907928998</v>
      </c>
      <c r="S623" s="1">
        <v>2.3814836907929E+16</v>
      </c>
      <c r="T623" s="7">
        <f>TablaDatos[[#This Row],[Aux3]]/100000000000000</f>
        <v>243.392864662557</v>
      </c>
      <c r="U623" s="1">
        <v>2.43392864662557E+16</v>
      </c>
      <c r="V623">
        <v>159.19999999999999</v>
      </c>
      <c r="W623">
        <v>101.1</v>
      </c>
    </row>
    <row r="624" spans="1:23">
      <c r="A624">
        <v>2010</v>
      </c>
      <c r="B624">
        <v>64</v>
      </c>
      <c r="C624" t="s">
        <v>16</v>
      </c>
      <c r="D624" t="s">
        <v>17</v>
      </c>
      <c r="E624" t="s">
        <v>21</v>
      </c>
      <c r="F624" t="s">
        <v>24</v>
      </c>
      <c r="G624" t="s">
        <v>28</v>
      </c>
      <c r="H624" s="3">
        <v>24109.439999999999</v>
      </c>
      <c r="I624" t="s">
        <v>21</v>
      </c>
      <c r="J624" t="s">
        <v>22</v>
      </c>
      <c r="K6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33.104808300309898</v>
      </c>
      <c r="L624" s="6">
        <f>TablaDatos[[#This Row],[IMC_raw]]/1000000000000000</f>
        <v>0.33104808300309901</v>
      </c>
      <c r="M624" s="2">
        <v>331048083003099</v>
      </c>
      <c r="N6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4" s="13">
        <f t="shared" si="9"/>
        <v>623</v>
      </c>
      <c r="P624" s="2" t="str">
        <f>IF(TablaDatos[[#This Row],[Diabetes]]=0,"No","Si")</f>
        <v>No</v>
      </c>
      <c r="Q624">
        <v>0</v>
      </c>
      <c r="R624">
        <f>TablaDatos[[#This Row],[Aux2]]/10000000000000</f>
        <v>2256.1987728387298</v>
      </c>
      <c r="S624" s="1">
        <v>2.25619877283873E+16</v>
      </c>
      <c r="T624" s="7">
        <f>TablaDatos[[#This Row],[Aux3]]/100000000000000</f>
        <v>250.61021278821201</v>
      </c>
      <c r="U624" s="1">
        <v>2.50610212788212E+16</v>
      </c>
      <c r="V624">
        <v>165.8</v>
      </c>
      <c r="W624">
        <v>106.1</v>
      </c>
    </row>
    <row r="625" spans="1:23">
      <c r="A625">
        <v>2010</v>
      </c>
      <c r="B625">
        <v>59</v>
      </c>
      <c r="C625" t="s">
        <v>16</v>
      </c>
      <c r="D625" t="s">
        <v>29</v>
      </c>
      <c r="E625" t="s">
        <v>19</v>
      </c>
      <c r="F625" t="s">
        <v>19</v>
      </c>
      <c r="G625" t="s">
        <v>28</v>
      </c>
      <c r="H625" s="3">
        <v>15529.76</v>
      </c>
      <c r="I625" t="s">
        <v>21</v>
      </c>
      <c r="J625" t="s">
        <v>18</v>
      </c>
      <c r="K6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33.088940088857399</v>
      </c>
      <c r="L625" s="6">
        <f>TablaDatos[[#This Row],[IMC_raw]]/1000000000000000</f>
        <v>3.3088940088857401</v>
      </c>
      <c r="M625" s="2">
        <v>3308894008885740</v>
      </c>
      <c r="N6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5" s="13">
        <f t="shared" si="9"/>
        <v>624</v>
      </c>
      <c r="P625" s="2" t="str">
        <f>IF(TablaDatos[[#This Row],[Diabetes]]=0,"No","Si")</f>
        <v>Si</v>
      </c>
      <c r="Q625">
        <v>1</v>
      </c>
      <c r="R625">
        <f>TablaDatos[[#This Row],[Aux2]]/10000000000000</f>
        <v>2165.4278742656102</v>
      </c>
      <c r="S625" s="1">
        <v>2.16542787426561E+16</v>
      </c>
      <c r="T625" s="7">
        <f>TablaDatos[[#This Row],[Aux3]]/100000000000000</f>
        <v>23.244118732774002</v>
      </c>
      <c r="U625" s="1">
        <v>2324411873277400</v>
      </c>
      <c r="V625">
        <v>165.1</v>
      </c>
      <c r="W625">
        <v>100.5</v>
      </c>
    </row>
    <row r="626" spans="1:23">
      <c r="A626">
        <v>2010</v>
      </c>
      <c r="B626">
        <v>64</v>
      </c>
      <c r="C626" t="s">
        <v>16</v>
      </c>
      <c r="D626" t="s">
        <v>33</v>
      </c>
      <c r="E626" t="s">
        <v>19</v>
      </c>
      <c r="F626" t="s">
        <v>19</v>
      </c>
      <c r="G626" t="s">
        <v>28</v>
      </c>
      <c r="H626" s="3">
        <v>37065.69</v>
      </c>
      <c r="I626" t="s">
        <v>21</v>
      </c>
      <c r="J626" t="s">
        <v>18</v>
      </c>
      <c r="K6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33.053731701674998</v>
      </c>
      <c r="L626" s="5">
        <f>TablaDatos[[#This Row],[IMC_raw]]/1000000000000000</f>
        <v>3.3053731701675</v>
      </c>
      <c r="M626" s="2">
        <v>3305373170167500</v>
      </c>
      <c r="N6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6" s="13">
        <f t="shared" si="9"/>
        <v>625</v>
      </c>
      <c r="P626" s="2" t="str">
        <f>IF(TablaDatos[[#This Row],[Diabetes]]=0,"No","Si")</f>
        <v>No</v>
      </c>
      <c r="Q626">
        <v>0</v>
      </c>
      <c r="R626">
        <f>TablaDatos[[#This Row],[Aux2]]/10000000000000</f>
        <v>240.06155543046799</v>
      </c>
      <c r="S626" s="1">
        <v>2400615554304680</v>
      </c>
      <c r="T626" s="7">
        <f>TablaDatos[[#This Row],[Aux3]]/100000000000000</f>
        <v>26.171518489369198</v>
      </c>
      <c r="U626" s="1">
        <v>2617151848936920</v>
      </c>
      <c r="V626">
        <v>160</v>
      </c>
      <c r="W626">
        <v>100.7</v>
      </c>
    </row>
    <row r="627" spans="1:23">
      <c r="A627">
        <v>2010</v>
      </c>
      <c r="B627">
        <v>64</v>
      </c>
      <c r="C627" t="s">
        <v>23</v>
      </c>
      <c r="D627" t="s">
        <v>37</v>
      </c>
      <c r="E627" t="s">
        <v>21</v>
      </c>
      <c r="F627" t="s">
        <v>24</v>
      </c>
      <c r="G627" t="s">
        <v>28</v>
      </c>
      <c r="H627" s="3">
        <v>9123.43</v>
      </c>
      <c r="I627" t="s">
        <v>21</v>
      </c>
      <c r="J627" t="s">
        <v>22</v>
      </c>
      <c r="K6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33.051193078064301</v>
      </c>
      <c r="L627" s="6">
        <f>TablaDatos[[#This Row],[IMC_raw]]/1000000000000000</f>
        <v>33.051193078064301</v>
      </c>
      <c r="M627" s="2">
        <v>3.30511930780643E+16</v>
      </c>
      <c r="N6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7" s="13">
        <f t="shared" si="9"/>
        <v>626</v>
      </c>
      <c r="P627" s="2" t="str">
        <f>IF(TablaDatos[[#This Row],[Diabetes]]=0,"No","Si")</f>
        <v>No</v>
      </c>
      <c r="Q627">
        <v>0</v>
      </c>
      <c r="R627">
        <f>TablaDatos[[#This Row],[Aux2]]/10000000000000</f>
        <v>2531.6440814751099</v>
      </c>
      <c r="S627" s="1">
        <v>2.53164408147511E+16</v>
      </c>
      <c r="T627" s="7">
        <f>TablaDatos[[#This Row],[Aux3]]/100000000000000</f>
        <v>275.11169456614601</v>
      </c>
      <c r="U627" s="1">
        <v>2.75111694566146E+16</v>
      </c>
      <c r="V627">
        <v>155.80000000000001</v>
      </c>
      <c r="W627">
        <v>96.3</v>
      </c>
    </row>
    <row r="628" spans="1:23">
      <c r="A628">
        <v>2010</v>
      </c>
      <c r="B628">
        <v>52</v>
      </c>
      <c r="C628" t="s">
        <v>23</v>
      </c>
      <c r="D628" t="s">
        <v>30</v>
      </c>
      <c r="E628" t="s">
        <v>18</v>
      </c>
      <c r="F628" t="s">
        <v>40</v>
      </c>
      <c r="G628" t="s">
        <v>20</v>
      </c>
      <c r="H628" s="3">
        <v>32042.69</v>
      </c>
      <c r="I628" t="s">
        <v>19</v>
      </c>
      <c r="J628" t="s">
        <v>21</v>
      </c>
      <c r="K6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33.023657527470597</v>
      </c>
      <c r="L628" s="6">
        <f>TablaDatos[[#This Row],[IMC_raw]]/1000000000000000</f>
        <v>3.3023657527470598</v>
      </c>
      <c r="M628" s="2">
        <v>3302365752747060</v>
      </c>
      <c r="N6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8" s="13">
        <f t="shared" si="9"/>
        <v>627</v>
      </c>
      <c r="P628" s="2" t="str">
        <f>IF(TablaDatos[[#This Row],[Diabetes]]=0,"No","Si")</f>
        <v>No</v>
      </c>
      <c r="Q628">
        <v>0</v>
      </c>
      <c r="R628">
        <f>TablaDatos[[#This Row],[Aux2]]/10000000000000</f>
        <v>1857.7143434781999</v>
      </c>
      <c r="S628" s="1">
        <v>1.8577143434782E+16</v>
      </c>
      <c r="T628" s="7">
        <f>TablaDatos[[#This Row],[Aux3]]/100000000000000</f>
        <v>21.0697230168782</v>
      </c>
      <c r="U628" s="1">
        <v>2106972301687820</v>
      </c>
      <c r="V628">
        <v>151.69999999999999</v>
      </c>
      <c r="W628">
        <v>90.5</v>
      </c>
    </row>
    <row r="629" spans="1:23">
      <c r="A629">
        <v>2010</v>
      </c>
      <c r="B629">
        <v>61</v>
      </c>
      <c r="C629" t="s">
        <v>23</v>
      </c>
      <c r="D629" t="s">
        <v>73</v>
      </c>
      <c r="E629" t="s">
        <v>18</v>
      </c>
      <c r="F629" t="s">
        <v>19</v>
      </c>
      <c r="G629" t="s">
        <v>28</v>
      </c>
      <c r="H629" s="3">
        <v>23960.53</v>
      </c>
      <c r="I629" t="s">
        <v>19</v>
      </c>
      <c r="J629" t="s">
        <v>18</v>
      </c>
      <c r="K6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33.013750368036902</v>
      </c>
      <c r="L629" s="5">
        <f>TablaDatos[[#This Row],[IMC_raw]]/1000000000000000</f>
        <v>3.30137503680369</v>
      </c>
      <c r="M629" s="2">
        <v>3301375036803690</v>
      </c>
      <c r="N6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29" s="13">
        <f t="shared" si="9"/>
        <v>628</v>
      </c>
      <c r="P629" s="2" t="str">
        <f>IF(TablaDatos[[#This Row],[Diabetes]]=0,"No","Si")</f>
        <v>No</v>
      </c>
      <c r="Q629">
        <v>0</v>
      </c>
      <c r="R629">
        <f>TablaDatos[[#This Row],[Aux2]]/10000000000000</f>
        <v>230.61414859234</v>
      </c>
      <c r="S629" s="1">
        <v>2306141485923400</v>
      </c>
      <c r="T629" s="7">
        <f>TablaDatos[[#This Row],[Aux3]]/100000000000000</f>
        <v>252.877533454716</v>
      </c>
      <c r="U629" s="1">
        <v>2.52877533454716E+16</v>
      </c>
      <c r="V629">
        <v>163.5</v>
      </c>
      <c r="W629">
        <v>98</v>
      </c>
    </row>
    <row r="630" spans="1:23">
      <c r="A630">
        <v>2010</v>
      </c>
      <c r="B630">
        <v>56</v>
      </c>
      <c r="C630" t="s">
        <v>16</v>
      </c>
      <c r="D630" t="s">
        <v>26</v>
      </c>
      <c r="E630" t="s">
        <v>19</v>
      </c>
      <c r="F630" t="s">
        <v>19</v>
      </c>
      <c r="G630" t="s">
        <v>28</v>
      </c>
      <c r="H630" s="3">
        <v>57572.77</v>
      </c>
      <c r="I630" t="s">
        <v>19</v>
      </c>
      <c r="J630" t="s">
        <v>18</v>
      </c>
      <c r="K6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32.977003977261504</v>
      </c>
      <c r="L630" s="6">
        <f>TablaDatos[[#This Row],[IMC_raw]]/1000000000000000</f>
        <v>3.2977003977261501</v>
      </c>
      <c r="M630" s="2">
        <v>3297700397726150</v>
      </c>
      <c r="N6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0" s="13">
        <f t="shared" si="9"/>
        <v>629</v>
      </c>
      <c r="P630" s="2" t="str">
        <f>IF(TablaDatos[[#This Row],[Diabetes]]=0,"No","Si")</f>
        <v>No</v>
      </c>
      <c r="Q630">
        <v>0</v>
      </c>
      <c r="R630">
        <f>TablaDatos[[#This Row],[Aux2]]/10000000000000</f>
        <v>2237.5753780698101</v>
      </c>
      <c r="S630" s="1">
        <v>2.23757537806981E+16</v>
      </c>
      <c r="T630" s="7">
        <f>TablaDatos[[#This Row],[Aux3]]/100000000000000</f>
        <v>229.262708679269</v>
      </c>
      <c r="U630" s="1">
        <v>2.29262708679269E+16</v>
      </c>
      <c r="V630">
        <v>168.8</v>
      </c>
      <c r="W630">
        <v>98.5</v>
      </c>
    </row>
    <row r="631" spans="1:23">
      <c r="A631">
        <v>2010</v>
      </c>
      <c r="B631">
        <v>56</v>
      </c>
      <c r="C631" t="s">
        <v>23</v>
      </c>
      <c r="D631" t="s">
        <v>73</v>
      </c>
      <c r="E631" t="s">
        <v>31</v>
      </c>
      <c r="F631" t="s">
        <v>24</v>
      </c>
      <c r="G631" t="s">
        <v>28</v>
      </c>
      <c r="H631" s="3">
        <v>14683.88</v>
      </c>
      <c r="I631" t="s">
        <v>19</v>
      </c>
      <c r="J631" t="s">
        <v>18</v>
      </c>
      <c r="K6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32.973340119347199</v>
      </c>
      <c r="L631" s="5">
        <f>TablaDatos[[#This Row],[IMC_raw]]/1000000000000000</f>
        <v>3.2973340119347201</v>
      </c>
      <c r="M631" s="2">
        <v>3297334011934720</v>
      </c>
      <c r="N6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1" s="13">
        <f t="shared" si="9"/>
        <v>630</v>
      </c>
      <c r="P631" s="2" t="str">
        <f>IF(TablaDatos[[#This Row],[Diabetes]]=0,"No","Si")</f>
        <v>Si</v>
      </c>
      <c r="Q631">
        <v>1</v>
      </c>
      <c r="R631">
        <f>TablaDatos[[#This Row],[Aux2]]/10000000000000</f>
        <v>2235.0624184763601</v>
      </c>
      <c r="S631" s="1">
        <v>2.23506241847636E+16</v>
      </c>
      <c r="T631" s="7">
        <f>TablaDatos[[#This Row],[Aux3]]/100000000000000</f>
        <v>26.210409192114401</v>
      </c>
      <c r="U631" s="1">
        <v>2621040919211440</v>
      </c>
      <c r="V631">
        <v>175.7</v>
      </c>
      <c r="W631">
        <v>97</v>
      </c>
    </row>
    <row r="632" spans="1:23">
      <c r="A632">
        <v>2010</v>
      </c>
      <c r="B632">
        <v>57</v>
      </c>
      <c r="C632" t="s">
        <v>16</v>
      </c>
      <c r="D632" t="s">
        <v>34</v>
      </c>
      <c r="E632" t="s">
        <v>21</v>
      </c>
      <c r="F632" t="s">
        <v>35</v>
      </c>
      <c r="G632" t="s">
        <v>28</v>
      </c>
      <c r="H632" s="3">
        <v>20113.990000000002</v>
      </c>
      <c r="I632" t="s">
        <v>19</v>
      </c>
      <c r="J632" t="s">
        <v>19</v>
      </c>
      <c r="K6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32.9566636379624</v>
      </c>
      <c r="L632" s="6">
        <f>TablaDatos[[#This Row],[IMC_raw]]/1000000000000000</f>
        <v>3.29566636379624</v>
      </c>
      <c r="M632" s="2">
        <v>3295666363796240</v>
      </c>
      <c r="N6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2" s="13">
        <f t="shared" si="9"/>
        <v>631</v>
      </c>
      <c r="P632" s="2" t="str">
        <f>IF(TablaDatos[[#This Row],[Diabetes]]=0,"No","Si")</f>
        <v>No</v>
      </c>
      <c r="Q632">
        <v>0</v>
      </c>
      <c r="R632">
        <f>TablaDatos[[#This Row],[Aux2]]/10000000000000</f>
        <v>204.67592107864999</v>
      </c>
      <c r="S632" s="1">
        <v>2046759210786500</v>
      </c>
      <c r="T632" s="7">
        <f>TablaDatos[[#This Row],[Aux3]]/100000000000000</f>
        <v>245.28349891651001</v>
      </c>
      <c r="U632" s="1">
        <v>2.4528349891651E+16</v>
      </c>
      <c r="V632">
        <v>170.4</v>
      </c>
      <c r="W632">
        <v>100</v>
      </c>
    </row>
    <row r="633" spans="1:23">
      <c r="A633">
        <v>2010</v>
      </c>
      <c r="B633">
        <v>61</v>
      </c>
      <c r="C633" t="s">
        <v>23</v>
      </c>
      <c r="D633" t="s">
        <v>38</v>
      </c>
      <c r="E633" t="s">
        <v>18</v>
      </c>
      <c r="F633" t="s">
        <v>19</v>
      </c>
      <c r="G633" t="s">
        <v>28</v>
      </c>
      <c r="H633" s="3">
        <v>12414.93</v>
      </c>
      <c r="I633" t="s">
        <v>19</v>
      </c>
      <c r="J633" t="s">
        <v>22</v>
      </c>
      <c r="K6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32.955373736542299</v>
      </c>
      <c r="L633" s="5">
        <f>TablaDatos[[#This Row],[IMC_raw]]/1000000000000000</f>
        <v>3.2955373736542302</v>
      </c>
      <c r="M633" s="2">
        <v>3295537373654230</v>
      </c>
      <c r="N6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3" s="13">
        <f t="shared" si="9"/>
        <v>632</v>
      </c>
      <c r="P633" s="2" t="str">
        <f>IF(TablaDatos[[#This Row],[Diabetes]]=0,"No","Si")</f>
        <v>No</v>
      </c>
      <c r="Q633">
        <v>0</v>
      </c>
      <c r="R633">
        <f>TablaDatos[[#This Row],[Aux2]]/10000000000000</f>
        <v>2062.8547214721798</v>
      </c>
      <c r="S633" s="1">
        <v>2.06285472147218E+16</v>
      </c>
      <c r="T633" s="7">
        <f>TablaDatos[[#This Row],[Aux3]]/100000000000000</f>
        <v>22.707464082980099</v>
      </c>
      <c r="U633" s="1">
        <v>2270746408298010</v>
      </c>
      <c r="V633">
        <v>154.69999999999999</v>
      </c>
      <c r="W633">
        <v>96.8</v>
      </c>
    </row>
    <row r="634" spans="1:23">
      <c r="A634">
        <v>2010</v>
      </c>
      <c r="B634">
        <v>71</v>
      </c>
      <c r="C634" t="s">
        <v>23</v>
      </c>
      <c r="D634" t="s">
        <v>36</v>
      </c>
      <c r="E634" t="s">
        <v>19</v>
      </c>
      <c r="F634" t="s">
        <v>19</v>
      </c>
      <c r="G634" t="s">
        <v>25</v>
      </c>
      <c r="H634" s="3">
        <v>19292.400000000001</v>
      </c>
      <c r="I634" t="s">
        <v>21</v>
      </c>
      <c r="J634" t="s">
        <v>18</v>
      </c>
      <c r="K6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32.9393376776084</v>
      </c>
      <c r="L634" s="5">
        <f>TablaDatos[[#This Row],[IMC_raw]]/1000000000000000</f>
        <v>32.9393376776084</v>
      </c>
      <c r="M634" s="2">
        <v>3.29393376776084E+16</v>
      </c>
      <c r="N6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4" s="13">
        <f t="shared" si="9"/>
        <v>633</v>
      </c>
      <c r="P634" s="2" t="str">
        <f>IF(TablaDatos[[#This Row],[Diabetes]]=0,"No","Si")</f>
        <v>Si</v>
      </c>
      <c r="Q634">
        <v>1</v>
      </c>
      <c r="R634">
        <f>TablaDatos[[#This Row],[Aux2]]/10000000000000</f>
        <v>2169.82153526497</v>
      </c>
      <c r="S634" s="1">
        <v>2.16982153526497E+16</v>
      </c>
      <c r="T634" s="7">
        <f>TablaDatos[[#This Row],[Aux3]]/100000000000000</f>
        <v>2.1309903934857499</v>
      </c>
      <c r="U634" s="1">
        <v>213099039348575</v>
      </c>
      <c r="V634">
        <v>175.3</v>
      </c>
      <c r="W634">
        <v>102.3</v>
      </c>
    </row>
    <row r="635" spans="1:23">
      <c r="A635">
        <v>2010</v>
      </c>
      <c r="B635">
        <v>69</v>
      </c>
      <c r="C635" t="s">
        <v>16</v>
      </c>
      <c r="D635" t="s">
        <v>30</v>
      </c>
      <c r="E635" t="s">
        <v>21</v>
      </c>
      <c r="F635" t="s">
        <v>19</v>
      </c>
      <c r="G635" t="s">
        <v>25</v>
      </c>
      <c r="H635" s="3">
        <v>15668.03</v>
      </c>
      <c r="I635" t="s">
        <v>21</v>
      </c>
      <c r="J635" t="s">
        <v>18</v>
      </c>
      <c r="K6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32.895731400387199</v>
      </c>
      <c r="L635" s="6">
        <f>TablaDatos[[#This Row],[IMC_raw]]/1000000000000000</f>
        <v>32.895731400387199</v>
      </c>
      <c r="M635" s="2">
        <v>3.28957314003872E+16</v>
      </c>
      <c r="N6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5" s="13">
        <f t="shared" si="9"/>
        <v>634</v>
      </c>
      <c r="P635" s="2" t="str">
        <f>IF(TablaDatos[[#This Row],[Diabetes]]=0,"No","Si")</f>
        <v>No</v>
      </c>
      <c r="Q635">
        <v>0</v>
      </c>
      <c r="R635">
        <f>TablaDatos[[#This Row],[Aux2]]/10000000000000</f>
        <v>2113.5696925540701</v>
      </c>
      <c r="S635" s="1">
        <v>2.11356969255407E+16</v>
      </c>
      <c r="T635" s="7">
        <f>TablaDatos[[#This Row],[Aux3]]/100000000000000</f>
        <v>241.06070133000699</v>
      </c>
      <c r="U635" s="1">
        <v>2.41060701330007E+16</v>
      </c>
      <c r="V635">
        <v>167.6</v>
      </c>
      <c r="W635">
        <v>102.5</v>
      </c>
    </row>
    <row r="636" spans="1:23">
      <c r="A636">
        <v>2010</v>
      </c>
      <c r="B636">
        <v>48</v>
      </c>
      <c r="C636" t="s">
        <v>23</v>
      </c>
      <c r="D636" t="s">
        <v>29</v>
      </c>
      <c r="E636" t="s">
        <v>18</v>
      </c>
      <c r="F636" t="s">
        <v>24</v>
      </c>
      <c r="G636" t="s">
        <v>20</v>
      </c>
      <c r="H636" s="3">
        <v>10332.42</v>
      </c>
      <c r="I636" t="s">
        <v>21</v>
      </c>
      <c r="J636" t="s">
        <v>18</v>
      </c>
      <c r="K6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32.888592113096003</v>
      </c>
      <c r="L636" s="6">
        <f>TablaDatos[[#This Row],[IMC_raw]]/1000000000000000</f>
        <v>32.888592113096003</v>
      </c>
      <c r="M636" s="2">
        <v>3.2888592113096E+16</v>
      </c>
      <c r="N6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6" s="13">
        <f t="shared" si="9"/>
        <v>635</v>
      </c>
      <c r="P636" s="2" t="str">
        <f>IF(TablaDatos[[#This Row],[Diabetes]]=0,"No","Si")</f>
        <v>No</v>
      </c>
      <c r="Q636">
        <v>0</v>
      </c>
      <c r="R636">
        <f>TablaDatos[[#This Row],[Aux2]]/10000000000000</f>
        <v>230.79424242092</v>
      </c>
      <c r="S636" s="1">
        <v>2307942424209200</v>
      </c>
      <c r="T636" s="7">
        <f>TablaDatos[[#This Row],[Aux3]]/100000000000000</f>
        <v>21.195570847809101</v>
      </c>
      <c r="U636" s="1">
        <v>2119557084780910</v>
      </c>
      <c r="V636">
        <v>143.4</v>
      </c>
      <c r="W636">
        <v>90.6</v>
      </c>
    </row>
    <row r="637" spans="1:23">
      <c r="A637">
        <v>2010</v>
      </c>
      <c r="B637">
        <v>71</v>
      </c>
      <c r="C637" t="s">
        <v>23</v>
      </c>
      <c r="D637" t="s">
        <v>42</v>
      </c>
      <c r="E637" t="s">
        <v>21</v>
      </c>
      <c r="F637" t="s">
        <v>24</v>
      </c>
      <c r="G637" t="s">
        <v>25</v>
      </c>
      <c r="H637" s="3">
        <v>10452.370000000001</v>
      </c>
      <c r="I637" t="s">
        <v>21</v>
      </c>
      <c r="J637" t="s">
        <v>22</v>
      </c>
      <c r="K6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32.870571453039297</v>
      </c>
      <c r="L637" s="5">
        <f>TablaDatos[[#This Row],[IMC_raw]]/1000000000000000</f>
        <v>32.870571453039297</v>
      </c>
      <c r="M637" s="2">
        <v>3.28705714530393E+16</v>
      </c>
      <c r="N6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7" s="13">
        <f t="shared" si="9"/>
        <v>636</v>
      </c>
      <c r="P637" s="2" t="str">
        <f>IF(TablaDatos[[#This Row],[Diabetes]]=0,"No","Si")</f>
        <v>No</v>
      </c>
      <c r="Q637">
        <v>0</v>
      </c>
      <c r="R637">
        <f>TablaDatos[[#This Row],[Aux2]]/10000000000000</f>
        <v>227.44399141027</v>
      </c>
      <c r="S637" s="1">
        <v>2274439914102700</v>
      </c>
      <c r="T637" s="7">
        <f>TablaDatos[[#This Row],[Aux3]]/100000000000000</f>
        <v>271.166664364371</v>
      </c>
      <c r="U637" s="1">
        <v>2.71166664364371E+16</v>
      </c>
      <c r="V637">
        <v>172.5</v>
      </c>
      <c r="W637">
        <v>101.2</v>
      </c>
    </row>
    <row r="638" spans="1:23">
      <c r="A638">
        <v>2010</v>
      </c>
      <c r="B638">
        <v>52</v>
      </c>
      <c r="C638" t="s">
        <v>23</v>
      </c>
      <c r="D638" t="s">
        <v>27</v>
      </c>
      <c r="E638" t="s">
        <v>18</v>
      </c>
      <c r="F638" t="s">
        <v>24</v>
      </c>
      <c r="G638" t="s">
        <v>20</v>
      </c>
      <c r="H638" s="3">
        <v>14285.96</v>
      </c>
      <c r="I638" t="s">
        <v>19</v>
      </c>
      <c r="J638" t="s">
        <v>22</v>
      </c>
      <c r="K6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32.863994734861301</v>
      </c>
      <c r="L638" s="5">
        <f>TablaDatos[[#This Row],[IMC_raw]]/1000000000000000</f>
        <v>3.2863994734861302</v>
      </c>
      <c r="M638" s="2">
        <v>3286399473486130</v>
      </c>
      <c r="N6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8" s="13">
        <f t="shared" si="9"/>
        <v>637</v>
      </c>
      <c r="P638" s="2" t="str">
        <f>IF(TablaDatos[[#This Row],[Diabetes]]=0,"No","Si")</f>
        <v>No</v>
      </c>
      <c r="Q638">
        <v>0</v>
      </c>
      <c r="R638">
        <f>TablaDatos[[#This Row],[Aux2]]/10000000000000</f>
        <v>213.31791349497701</v>
      </c>
      <c r="S638" s="1">
        <v>2133179134949770</v>
      </c>
      <c r="T638" s="7">
        <f>TablaDatos[[#This Row],[Aux3]]/100000000000000</f>
        <v>23.931631820151299</v>
      </c>
      <c r="U638" s="1">
        <v>2393163182015130</v>
      </c>
      <c r="V638">
        <v>143.9</v>
      </c>
      <c r="W638">
        <v>91.1</v>
      </c>
    </row>
    <row r="639" spans="1:23">
      <c r="A639">
        <v>2010</v>
      </c>
      <c r="B639">
        <v>45</v>
      </c>
      <c r="C639" t="s">
        <v>16</v>
      </c>
      <c r="D639" t="s">
        <v>34</v>
      </c>
      <c r="E639" t="s">
        <v>18</v>
      </c>
      <c r="F639" t="s">
        <v>24</v>
      </c>
      <c r="G639" t="s">
        <v>20</v>
      </c>
      <c r="H639" s="3">
        <v>25208.12</v>
      </c>
      <c r="I639" t="s">
        <v>21</v>
      </c>
      <c r="J639" t="s">
        <v>22</v>
      </c>
      <c r="K6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32.853940889936297</v>
      </c>
      <c r="L639" s="5">
        <f>TablaDatos[[#This Row],[IMC_raw]]/1000000000000000</f>
        <v>32.853940889936297</v>
      </c>
      <c r="M639" s="2">
        <v>3.28539408899363E+16</v>
      </c>
      <c r="N6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39" s="13">
        <f t="shared" si="9"/>
        <v>638</v>
      </c>
      <c r="P639" s="2" t="str">
        <f>IF(TablaDatos[[#This Row],[Diabetes]]=0,"No","Si")</f>
        <v>No</v>
      </c>
      <c r="Q639">
        <v>0</v>
      </c>
      <c r="R639">
        <f>TablaDatos[[#This Row],[Aux2]]/10000000000000</f>
        <v>2068.9291009529002</v>
      </c>
      <c r="S639" s="1">
        <v>2.0689291009529E+16</v>
      </c>
      <c r="T639" s="7">
        <f>TablaDatos[[#This Row],[Aux3]]/100000000000000</f>
        <v>23.585134101735701</v>
      </c>
      <c r="U639" s="1">
        <v>2358513410173570</v>
      </c>
      <c r="V639">
        <v>159.4</v>
      </c>
      <c r="W639">
        <v>88.6</v>
      </c>
    </row>
    <row r="640" spans="1:23">
      <c r="A640">
        <v>2010</v>
      </c>
      <c r="B640">
        <v>54</v>
      </c>
      <c r="C640" t="s">
        <v>23</v>
      </c>
      <c r="D640" t="s">
        <v>73</v>
      </c>
      <c r="E640" t="s">
        <v>18</v>
      </c>
      <c r="F640" t="s">
        <v>19</v>
      </c>
      <c r="G640" t="s">
        <v>20</v>
      </c>
      <c r="H640" s="3">
        <v>23759.75</v>
      </c>
      <c r="I640" t="s">
        <v>19</v>
      </c>
      <c r="J640" t="s">
        <v>22</v>
      </c>
      <c r="K6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32.834180704234001</v>
      </c>
      <c r="L640" s="5">
        <f>TablaDatos[[#This Row],[IMC_raw]]/1000000000000000</f>
        <v>32.834180704234001</v>
      </c>
      <c r="M640" s="2">
        <v>3.2834180704234E+16</v>
      </c>
      <c r="N6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0" s="13">
        <f t="shared" si="9"/>
        <v>639</v>
      </c>
      <c r="P640" s="2" t="str">
        <f>IF(TablaDatos[[#This Row],[Diabetes]]=0,"No","Si")</f>
        <v>No</v>
      </c>
      <c r="Q640">
        <v>0</v>
      </c>
      <c r="R640">
        <f>TablaDatos[[#This Row],[Aux2]]/10000000000000</f>
        <v>2209.3336227699801</v>
      </c>
      <c r="S640" s="1">
        <v>2.20933362276998E+16</v>
      </c>
      <c r="T640" s="7">
        <f>TablaDatos[[#This Row],[Aux3]]/100000000000000</f>
        <v>217.084506769227</v>
      </c>
      <c r="U640" s="1">
        <v>2.17084506769227E+16</v>
      </c>
      <c r="V640">
        <v>134.30000000000001</v>
      </c>
      <c r="W640">
        <v>94</v>
      </c>
    </row>
    <row r="641" spans="1:23">
      <c r="A641">
        <v>2010</v>
      </c>
      <c r="B641">
        <v>53</v>
      </c>
      <c r="C641" t="s">
        <v>23</v>
      </c>
      <c r="D641" t="s">
        <v>73</v>
      </c>
      <c r="E641" t="s">
        <v>21</v>
      </c>
      <c r="F641" t="s">
        <v>35</v>
      </c>
      <c r="G641" t="s">
        <v>20</v>
      </c>
      <c r="H641" s="3">
        <v>28477.62</v>
      </c>
      <c r="I641" t="s">
        <v>21</v>
      </c>
      <c r="J641" t="s">
        <v>19</v>
      </c>
      <c r="K6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32.829971993751499</v>
      </c>
      <c r="L641" s="5">
        <f>TablaDatos[[#This Row],[IMC_raw]]/1000000000000000</f>
        <v>3.2829971993751501</v>
      </c>
      <c r="M641" s="2">
        <v>3282997199375150</v>
      </c>
      <c r="N6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1" s="13">
        <f t="shared" si="9"/>
        <v>640</v>
      </c>
      <c r="P641" s="2" t="str">
        <f>IF(TablaDatos[[#This Row],[Diabetes]]=0,"No","Si")</f>
        <v>No</v>
      </c>
      <c r="Q641">
        <v>0</v>
      </c>
      <c r="R641">
        <f>TablaDatos[[#This Row],[Aux2]]/10000000000000</f>
        <v>208.13402664771701</v>
      </c>
      <c r="S641" s="1">
        <v>2081340266477170</v>
      </c>
      <c r="T641" s="7">
        <f>TablaDatos[[#This Row],[Aux3]]/100000000000000</f>
        <v>235.62448975021999</v>
      </c>
      <c r="U641" s="1">
        <v>2.3562448975022E+16</v>
      </c>
      <c r="V641">
        <v>153.6</v>
      </c>
      <c r="W641">
        <v>94.5</v>
      </c>
    </row>
    <row r="642" spans="1:23">
      <c r="A642">
        <v>2010</v>
      </c>
      <c r="B642">
        <v>61</v>
      </c>
      <c r="C642" t="s">
        <v>16</v>
      </c>
      <c r="D642" t="s">
        <v>36</v>
      </c>
      <c r="E642" t="s">
        <v>21</v>
      </c>
      <c r="F642" t="s">
        <v>24</v>
      </c>
      <c r="G642" t="s">
        <v>28</v>
      </c>
      <c r="H642" s="3">
        <v>14375.63</v>
      </c>
      <c r="I642" t="s">
        <v>21</v>
      </c>
      <c r="J642" t="s">
        <v>18</v>
      </c>
      <c r="K6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32.818077128003395</v>
      </c>
      <c r="L642" s="6">
        <f>TablaDatos[[#This Row],[IMC_raw]]/1000000000000000</f>
        <v>3.2818077128003398</v>
      </c>
      <c r="M642" s="2">
        <v>3281807712800340</v>
      </c>
      <c r="N6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2" s="13">
        <f t="shared" ref="O642:O705" si="10">O641+1</f>
        <v>641</v>
      </c>
      <c r="P642" s="2" t="str">
        <f>IF(TablaDatos[[#This Row],[Diabetes]]=0,"No","Si")</f>
        <v>Si</v>
      </c>
      <c r="Q642">
        <v>1</v>
      </c>
      <c r="R642">
        <f>TablaDatos[[#This Row],[Aux2]]/10000000000000</f>
        <v>2244.4159885270301</v>
      </c>
      <c r="S642" s="1">
        <v>2.24441598852703E+16</v>
      </c>
      <c r="T642" s="7">
        <f>TablaDatos[[#This Row],[Aux3]]/100000000000000</f>
        <v>290.798862093173</v>
      </c>
      <c r="U642" s="1">
        <v>2.90798862093173E+16</v>
      </c>
      <c r="V642">
        <v>164.6</v>
      </c>
      <c r="W642">
        <v>103.3</v>
      </c>
    </row>
    <row r="643" spans="1:23">
      <c r="A643">
        <v>2010</v>
      </c>
      <c r="B643">
        <v>57</v>
      </c>
      <c r="C643" t="s">
        <v>23</v>
      </c>
      <c r="D643" t="s">
        <v>72</v>
      </c>
      <c r="E643" t="s">
        <v>18</v>
      </c>
      <c r="F643" t="s">
        <v>19</v>
      </c>
      <c r="G643" t="s">
        <v>28</v>
      </c>
      <c r="H643" s="3">
        <v>14141.74</v>
      </c>
      <c r="I643" t="s">
        <v>21</v>
      </c>
      <c r="J643" t="s">
        <v>18</v>
      </c>
      <c r="K6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32.8180045849248</v>
      </c>
      <c r="L643" s="6">
        <f>TablaDatos[[#This Row],[IMC_raw]]/1000000000000000</f>
        <v>32.8180045849248</v>
      </c>
      <c r="M643" s="2">
        <v>3.28180045849248E+16</v>
      </c>
      <c r="N6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3" s="13">
        <f t="shared" si="10"/>
        <v>642</v>
      </c>
      <c r="P643" s="2" t="str">
        <f>IF(TablaDatos[[#This Row],[Diabetes]]=0,"No","Si")</f>
        <v>No</v>
      </c>
      <c r="Q643">
        <v>0</v>
      </c>
      <c r="R643">
        <f>TablaDatos[[#This Row],[Aux2]]/10000000000000</f>
        <v>216.43852129219101</v>
      </c>
      <c r="S643" s="1">
        <v>2164385212921910</v>
      </c>
      <c r="T643" s="7">
        <f>TablaDatos[[#This Row],[Aux3]]/100000000000000</f>
        <v>27.0487248843035</v>
      </c>
      <c r="U643" s="1">
        <v>2704872488430350</v>
      </c>
      <c r="V643">
        <v>155.19999999999999</v>
      </c>
      <c r="W643">
        <v>104.4</v>
      </c>
    </row>
    <row r="644" spans="1:23">
      <c r="A644">
        <v>2010</v>
      </c>
      <c r="B644">
        <v>64</v>
      </c>
      <c r="C644" t="s">
        <v>16</v>
      </c>
      <c r="D644" t="s">
        <v>29</v>
      </c>
      <c r="E644" t="s">
        <v>19</v>
      </c>
      <c r="F644" t="s">
        <v>24</v>
      </c>
      <c r="G644" t="s">
        <v>28</v>
      </c>
      <c r="H644" s="3">
        <v>11930.59</v>
      </c>
      <c r="I644" t="s">
        <v>21</v>
      </c>
      <c r="J644" t="s">
        <v>18</v>
      </c>
      <c r="K6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32.810313379921602</v>
      </c>
      <c r="L644" s="5">
        <f>TablaDatos[[#This Row],[IMC_raw]]/1000000000000000</f>
        <v>3.2810313379921601</v>
      </c>
      <c r="M644" s="2">
        <v>3281031337992160</v>
      </c>
      <c r="N6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4" s="13">
        <f t="shared" si="10"/>
        <v>643</v>
      </c>
      <c r="P644" s="2" t="str">
        <f>IF(TablaDatos[[#This Row],[Diabetes]]=0,"No","Si")</f>
        <v>Si</v>
      </c>
      <c r="Q644">
        <v>1</v>
      </c>
      <c r="R644">
        <f>TablaDatos[[#This Row],[Aux2]]/10000000000000</f>
        <v>2554.0125319701701</v>
      </c>
      <c r="S644" s="1">
        <v>2.55401253197017E+16</v>
      </c>
      <c r="T644" s="7">
        <f>TablaDatos[[#This Row],[Aux3]]/100000000000000</f>
        <v>3.0000000000000001E-12</v>
      </c>
      <c r="U644">
        <v>300</v>
      </c>
      <c r="V644">
        <v>176.1</v>
      </c>
      <c r="W644">
        <v>104</v>
      </c>
    </row>
    <row r="645" spans="1:23">
      <c r="A645">
        <v>2010</v>
      </c>
      <c r="B645">
        <v>65</v>
      </c>
      <c r="C645" t="s">
        <v>16</v>
      </c>
      <c r="D645" t="s">
        <v>73</v>
      </c>
      <c r="E645" t="s">
        <v>21</v>
      </c>
      <c r="F645" t="s">
        <v>24</v>
      </c>
      <c r="G645" t="s">
        <v>25</v>
      </c>
      <c r="H645" s="3">
        <v>37861.99</v>
      </c>
      <c r="I645" t="s">
        <v>19</v>
      </c>
      <c r="J645" t="s">
        <v>22</v>
      </c>
      <c r="K6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32.809155123567102</v>
      </c>
      <c r="L645" s="6">
        <f>TablaDatos[[#This Row],[IMC_raw]]/1000000000000000</f>
        <v>3.2809155123567102</v>
      </c>
      <c r="M645" s="2">
        <v>3280915512356710</v>
      </c>
      <c r="N6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5" s="13">
        <f t="shared" si="10"/>
        <v>644</v>
      </c>
      <c r="P645" s="2" t="str">
        <f>IF(TablaDatos[[#This Row],[Diabetes]]=0,"No","Si")</f>
        <v>No</v>
      </c>
      <c r="Q645">
        <v>0</v>
      </c>
      <c r="R645">
        <f>TablaDatos[[#This Row],[Aux2]]/10000000000000</f>
        <v>2243.6879465971701</v>
      </c>
      <c r="S645" s="1">
        <v>2.24368794659717E+16</v>
      </c>
      <c r="T645" s="7">
        <f>TablaDatos[[#This Row],[Aux3]]/100000000000000</f>
        <v>219.06563986573201</v>
      </c>
      <c r="U645" s="1">
        <v>2.19065639865732E+16</v>
      </c>
      <c r="V645">
        <v>167.4</v>
      </c>
      <c r="W645">
        <v>97.3</v>
      </c>
    </row>
    <row r="646" spans="1:23">
      <c r="A646">
        <v>2010</v>
      </c>
      <c r="B646">
        <v>61</v>
      </c>
      <c r="C646" t="s">
        <v>23</v>
      </c>
      <c r="D646" t="s">
        <v>30</v>
      </c>
      <c r="E646" t="s">
        <v>18</v>
      </c>
      <c r="F646" t="s">
        <v>35</v>
      </c>
      <c r="G646" t="s">
        <v>28</v>
      </c>
      <c r="H646" s="3">
        <v>20026.060000000001</v>
      </c>
      <c r="I646" t="s">
        <v>19</v>
      </c>
      <c r="J646" t="s">
        <v>22</v>
      </c>
      <c r="K6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32.799674333986196</v>
      </c>
      <c r="L646" s="6">
        <f>TablaDatos[[#This Row],[IMC_raw]]/1000000000000000</f>
        <v>32.799674333986196</v>
      </c>
      <c r="M646" s="2">
        <v>3.27996743339862E+16</v>
      </c>
      <c r="N6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6" s="13">
        <f t="shared" si="10"/>
        <v>645</v>
      </c>
      <c r="P646" s="2" t="str">
        <f>IF(TablaDatos[[#This Row],[Diabetes]]=0,"No","Si")</f>
        <v>No</v>
      </c>
      <c r="Q646">
        <v>0</v>
      </c>
      <c r="R646">
        <f>TablaDatos[[#This Row],[Aux2]]/10000000000000</f>
        <v>1901.01824658086</v>
      </c>
      <c r="S646" s="1">
        <v>1.90101824658086E+16</v>
      </c>
      <c r="T646" s="7">
        <f>TablaDatos[[#This Row],[Aux3]]/100000000000000</f>
        <v>220.65801067293501</v>
      </c>
      <c r="U646" s="1">
        <v>2.20658010672935E+16</v>
      </c>
      <c r="V646">
        <v>154.9</v>
      </c>
      <c r="W646">
        <v>91.9</v>
      </c>
    </row>
    <row r="647" spans="1:23">
      <c r="A647">
        <v>2010</v>
      </c>
      <c r="B647">
        <v>65</v>
      </c>
      <c r="C647" t="s">
        <v>23</v>
      </c>
      <c r="D647" t="s">
        <v>30</v>
      </c>
      <c r="E647" t="s">
        <v>21</v>
      </c>
      <c r="F647" t="s">
        <v>24</v>
      </c>
      <c r="G647" t="s">
        <v>25</v>
      </c>
      <c r="H647" s="3">
        <v>15916.63</v>
      </c>
      <c r="I647" t="s">
        <v>21</v>
      </c>
      <c r="J647" t="s">
        <v>19</v>
      </c>
      <c r="K6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32.779169852987799</v>
      </c>
      <c r="L647" s="5">
        <f>TablaDatos[[#This Row],[IMC_raw]]/1000000000000000</f>
        <v>3.2779169852987802</v>
      </c>
      <c r="M647" s="2">
        <v>3277916985298780</v>
      </c>
      <c r="N6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7" s="13">
        <f t="shared" si="10"/>
        <v>646</v>
      </c>
      <c r="P647" s="2" t="str">
        <f>IF(TablaDatos[[#This Row],[Diabetes]]=0,"No","Si")</f>
        <v>Si</v>
      </c>
      <c r="Q647">
        <v>1</v>
      </c>
      <c r="R647">
        <f>TablaDatos[[#This Row],[Aux2]]/10000000000000</f>
        <v>2476.4623740796601</v>
      </c>
      <c r="S647" s="1">
        <v>2.47646237407966E+16</v>
      </c>
      <c r="T647" s="7">
        <f>TablaDatos[[#This Row],[Aux3]]/100000000000000</f>
        <v>268.65153549900703</v>
      </c>
      <c r="U647" s="1">
        <v>2.68651535499007E+16</v>
      </c>
      <c r="V647">
        <v>179.4</v>
      </c>
      <c r="W647">
        <v>105.8</v>
      </c>
    </row>
    <row r="648" spans="1:23">
      <c r="A648">
        <v>2010</v>
      </c>
      <c r="B648">
        <v>57</v>
      </c>
      <c r="C648" t="s">
        <v>23</v>
      </c>
      <c r="D648" t="s">
        <v>73</v>
      </c>
      <c r="E648" t="s">
        <v>18</v>
      </c>
      <c r="F648" t="s">
        <v>19</v>
      </c>
      <c r="G648" t="s">
        <v>28</v>
      </c>
      <c r="H648" s="3">
        <v>19423.400000000001</v>
      </c>
      <c r="I648" t="s">
        <v>19</v>
      </c>
      <c r="J648" t="s">
        <v>22</v>
      </c>
      <c r="K6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32.7756907452221</v>
      </c>
      <c r="L648" s="5">
        <f>TablaDatos[[#This Row],[IMC_raw]]/1000000000000000</f>
        <v>32.7756907452221</v>
      </c>
      <c r="M648" s="2">
        <v>3.27756907452221E+16</v>
      </c>
      <c r="N6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8" s="13">
        <f t="shared" si="10"/>
        <v>647</v>
      </c>
      <c r="P648" s="2" t="str">
        <f>IF(TablaDatos[[#This Row],[Diabetes]]=0,"No","Si")</f>
        <v>No</v>
      </c>
      <c r="Q648">
        <v>0</v>
      </c>
      <c r="R648">
        <f>TablaDatos[[#This Row],[Aux2]]/10000000000000</f>
        <v>2353.48810432952</v>
      </c>
      <c r="S648" s="1">
        <v>2.35348810432952E+16</v>
      </c>
      <c r="T648" s="7">
        <f>TablaDatos[[#This Row],[Aux3]]/100000000000000</f>
        <v>23.666798250193001</v>
      </c>
      <c r="U648" s="1">
        <v>2366679825019300</v>
      </c>
      <c r="V648">
        <v>153.1</v>
      </c>
      <c r="W648">
        <v>97</v>
      </c>
    </row>
    <row r="649" spans="1:23">
      <c r="A649">
        <v>2010</v>
      </c>
      <c r="B649">
        <v>53</v>
      </c>
      <c r="C649" t="s">
        <v>16</v>
      </c>
      <c r="D649" t="s">
        <v>34</v>
      </c>
      <c r="E649" t="s">
        <v>18</v>
      </c>
      <c r="F649" t="s">
        <v>40</v>
      </c>
      <c r="G649" t="s">
        <v>20</v>
      </c>
      <c r="H649" s="3">
        <v>43233.83</v>
      </c>
      <c r="I649" t="s">
        <v>19</v>
      </c>
      <c r="J649" t="s">
        <v>19</v>
      </c>
      <c r="K6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32.768356688074796</v>
      </c>
      <c r="L649" s="5">
        <f>TablaDatos[[#This Row],[IMC_raw]]/1000000000000000</f>
        <v>3.2768356688074798</v>
      </c>
      <c r="M649" s="2">
        <v>3276835668807480</v>
      </c>
      <c r="N6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49" s="13">
        <f t="shared" si="10"/>
        <v>648</v>
      </c>
      <c r="P649" s="2" t="str">
        <f>IF(TablaDatos[[#This Row],[Diabetes]]=0,"No","Si")</f>
        <v>No</v>
      </c>
      <c r="Q649">
        <v>0</v>
      </c>
      <c r="R649">
        <f>TablaDatos[[#This Row],[Aux2]]/10000000000000</f>
        <v>2209.5068841175098</v>
      </c>
      <c r="S649" s="1">
        <v>2.20950688411751E+16</v>
      </c>
      <c r="T649" s="7">
        <f>TablaDatos[[#This Row],[Aux3]]/100000000000000</f>
        <v>261.22438794140402</v>
      </c>
      <c r="U649" s="1">
        <v>2.61224387941404E+16</v>
      </c>
      <c r="V649">
        <v>148.6</v>
      </c>
      <c r="W649">
        <v>92.8</v>
      </c>
    </row>
    <row r="650" spans="1:23">
      <c r="A650">
        <v>2010</v>
      </c>
      <c r="B650">
        <v>53</v>
      </c>
      <c r="C650" t="s">
        <v>23</v>
      </c>
      <c r="D650" t="s">
        <v>29</v>
      </c>
      <c r="E650" t="s">
        <v>18</v>
      </c>
      <c r="F650" t="s">
        <v>24</v>
      </c>
      <c r="G650" t="s">
        <v>20</v>
      </c>
      <c r="H650" s="3">
        <v>12777.16</v>
      </c>
      <c r="I650" t="s">
        <v>21</v>
      </c>
      <c r="J650" t="s">
        <v>22</v>
      </c>
      <c r="K6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32.748154416102203</v>
      </c>
      <c r="L650" s="6">
        <f>TablaDatos[[#This Row],[IMC_raw]]/1000000000000000</f>
        <v>32.748154416102203</v>
      </c>
      <c r="M650" s="2">
        <v>3.27481544161022E+16</v>
      </c>
      <c r="N6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0" s="13">
        <f t="shared" si="10"/>
        <v>649</v>
      </c>
      <c r="P650" s="2" t="str">
        <f>IF(TablaDatos[[#This Row],[Diabetes]]=0,"No","Si")</f>
        <v>No</v>
      </c>
      <c r="Q650">
        <v>0</v>
      </c>
      <c r="R650">
        <f>TablaDatos[[#This Row],[Aux2]]/10000000000000</f>
        <v>2517.1382752684599</v>
      </c>
      <c r="S650" s="1">
        <v>2.51713827526846E+16</v>
      </c>
      <c r="T650" s="7">
        <f>TablaDatos[[#This Row],[Aux3]]/100000000000000</f>
        <v>2.8558892542268102</v>
      </c>
      <c r="U650" s="1">
        <v>285588925422681</v>
      </c>
      <c r="V650">
        <v>155.30000000000001</v>
      </c>
      <c r="W650">
        <v>91.6</v>
      </c>
    </row>
    <row r="651" spans="1:23">
      <c r="A651">
        <v>2010</v>
      </c>
      <c r="B651">
        <v>58</v>
      </c>
      <c r="C651" t="s">
        <v>16</v>
      </c>
      <c r="D651" t="s">
        <v>29</v>
      </c>
      <c r="E651" t="s">
        <v>31</v>
      </c>
      <c r="F651" t="s">
        <v>24</v>
      </c>
      <c r="G651" t="s">
        <v>28</v>
      </c>
      <c r="H651" s="3">
        <v>11944.16</v>
      </c>
      <c r="I651" t="s">
        <v>21</v>
      </c>
      <c r="J651" t="s">
        <v>19</v>
      </c>
      <c r="K6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32.747285488775198</v>
      </c>
      <c r="L651" s="6">
        <f>TablaDatos[[#This Row],[IMC_raw]]/1000000000000000</f>
        <v>3.27472854887752</v>
      </c>
      <c r="M651" s="2">
        <v>3274728548877520</v>
      </c>
      <c r="N6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1" s="13">
        <f t="shared" si="10"/>
        <v>650</v>
      </c>
      <c r="P651" s="2" t="str">
        <f>IF(TablaDatos[[#This Row],[Diabetes]]=0,"No","Si")</f>
        <v>No</v>
      </c>
      <c r="Q651">
        <v>0</v>
      </c>
      <c r="R651">
        <f>TablaDatos[[#This Row],[Aux2]]/10000000000000</f>
        <v>2255.9893490342802</v>
      </c>
      <c r="S651" s="1">
        <v>2.25598934903428E+16</v>
      </c>
      <c r="T651" s="7">
        <f>TablaDatos[[#This Row],[Aux3]]/100000000000000</f>
        <v>0.25278966124989</v>
      </c>
      <c r="U651" s="1">
        <v>25278966124989</v>
      </c>
      <c r="V651">
        <v>168.4</v>
      </c>
      <c r="W651">
        <v>100.7</v>
      </c>
    </row>
    <row r="652" spans="1:23">
      <c r="A652">
        <v>2010</v>
      </c>
      <c r="B652">
        <v>59</v>
      </c>
      <c r="C652" t="s">
        <v>16</v>
      </c>
      <c r="D652" t="s">
        <v>36</v>
      </c>
      <c r="E652" t="s">
        <v>21</v>
      </c>
      <c r="F652" t="s">
        <v>24</v>
      </c>
      <c r="G652" t="s">
        <v>28</v>
      </c>
      <c r="H652" s="3">
        <v>14232.35</v>
      </c>
      <c r="I652" t="s">
        <v>21</v>
      </c>
      <c r="J652" t="s">
        <v>18</v>
      </c>
      <c r="K6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32.733282674045199</v>
      </c>
      <c r="L652" s="5">
        <f>TablaDatos[[#This Row],[IMC_raw]]/1000000000000000</f>
        <v>32.733282674045199</v>
      </c>
      <c r="M652" s="2">
        <v>3.27332826740452E+16</v>
      </c>
      <c r="N6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2" s="13">
        <f t="shared" si="10"/>
        <v>651</v>
      </c>
      <c r="P652" s="2" t="str">
        <f>IF(TablaDatos[[#This Row],[Diabetes]]=0,"No","Si")</f>
        <v>Si</v>
      </c>
      <c r="Q652">
        <v>1</v>
      </c>
      <c r="R652">
        <f>TablaDatos[[#This Row],[Aux2]]/10000000000000</f>
        <v>255.166739742999</v>
      </c>
      <c r="S652" s="1">
        <v>2551667397429990</v>
      </c>
      <c r="T652" s="7">
        <f>TablaDatos[[#This Row],[Aux3]]/100000000000000</f>
        <v>266.35113940147897</v>
      </c>
      <c r="U652" s="1">
        <v>2.66351139401479E+16</v>
      </c>
      <c r="V652">
        <v>168.1</v>
      </c>
      <c r="W652">
        <v>104.7</v>
      </c>
    </row>
    <row r="653" spans="1:23">
      <c r="A653">
        <v>2010</v>
      </c>
      <c r="B653">
        <v>63</v>
      </c>
      <c r="C653" t="s">
        <v>23</v>
      </c>
      <c r="D653" t="s">
        <v>26</v>
      </c>
      <c r="E653" t="s">
        <v>21</v>
      </c>
      <c r="F653" t="s">
        <v>24</v>
      </c>
      <c r="G653" t="s">
        <v>28</v>
      </c>
      <c r="H653" s="3">
        <v>24465.54</v>
      </c>
      <c r="I653" t="s">
        <v>21</v>
      </c>
      <c r="J653" t="s">
        <v>18</v>
      </c>
      <c r="K6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32.729063847777198</v>
      </c>
      <c r="L653" s="5">
        <f>TablaDatos[[#This Row],[IMC_raw]]/1000000000000000</f>
        <v>32.729063847777198</v>
      </c>
      <c r="M653" s="2">
        <v>3.27290638477772E+16</v>
      </c>
      <c r="N6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3" s="13">
        <f t="shared" si="10"/>
        <v>652</v>
      </c>
      <c r="P653" s="2" t="str">
        <f>IF(TablaDatos[[#This Row],[Diabetes]]=0,"No","Si")</f>
        <v>No</v>
      </c>
      <c r="Q653">
        <v>0</v>
      </c>
      <c r="R653">
        <f>TablaDatos[[#This Row],[Aux2]]/10000000000000</f>
        <v>208.90394706897999</v>
      </c>
      <c r="S653" s="1">
        <v>2089039470689800</v>
      </c>
      <c r="T653" s="7">
        <f>TablaDatos[[#This Row],[Aux3]]/100000000000000</f>
        <v>241.88519332236601</v>
      </c>
      <c r="U653" s="1">
        <v>2.41885193322366E+16</v>
      </c>
      <c r="V653">
        <v>159.9</v>
      </c>
      <c r="W653">
        <v>92.6</v>
      </c>
    </row>
    <row r="654" spans="1:23">
      <c r="A654">
        <v>2010</v>
      </c>
      <c r="B654">
        <v>54</v>
      </c>
      <c r="C654" t="s">
        <v>23</v>
      </c>
      <c r="D654" t="s">
        <v>29</v>
      </c>
      <c r="E654" t="s">
        <v>18</v>
      </c>
      <c r="F654" t="s">
        <v>35</v>
      </c>
      <c r="G654" t="s">
        <v>20</v>
      </c>
      <c r="H654" s="3">
        <v>13205.59</v>
      </c>
      <c r="I654" t="s">
        <v>19</v>
      </c>
      <c r="J654" t="s">
        <v>18</v>
      </c>
      <c r="K6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32.724892159453802</v>
      </c>
      <c r="L654" s="5">
        <f>TablaDatos[[#This Row],[IMC_raw]]/1000000000000000</f>
        <v>32.724892159453802</v>
      </c>
      <c r="M654" s="2">
        <v>3.27248921594538E+16</v>
      </c>
      <c r="N6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4" s="13">
        <f t="shared" si="10"/>
        <v>653</v>
      </c>
      <c r="P654" s="2" t="str">
        <f>IF(TablaDatos[[#This Row],[Diabetes]]=0,"No","Si")</f>
        <v>No</v>
      </c>
      <c r="Q654">
        <v>0</v>
      </c>
      <c r="R654">
        <f>TablaDatos[[#This Row],[Aux2]]/10000000000000</f>
        <v>2152.4741198185902</v>
      </c>
      <c r="S654" s="1">
        <v>2.15247411981859E+16</v>
      </c>
      <c r="T654" s="7">
        <f>TablaDatos[[#This Row],[Aux3]]/100000000000000</f>
        <v>217.78482967623501</v>
      </c>
      <c r="U654" s="1">
        <v>2.17784829676235E+16</v>
      </c>
      <c r="V654">
        <v>151</v>
      </c>
      <c r="W654">
        <v>94.1</v>
      </c>
    </row>
    <row r="655" spans="1:23">
      <c r="A655">
        <v>2010</v>
      </c>
      <c r="B655">
        <v>58</v>
      </c>
      <c r="C655" t="s">
        <v>23</v>
      </c>
      <c r="D655" t="s">
        <v>32</v>
      </c>
      <c r="E655" t="s">
        <v>19</v>
      </c>
      <c r="F655" t="s">
        <v>24</v>
      </c>
      <c r="G655" t="s">
        <v>28</v>
      </c>
      <c r="H655" s="3">
        <v>15840.51</v>
      </c>
      <c r="I655" t="s">
        <v>19</v>
      </c>
      <c r="J655" t="s">
        <v>22</v>
      </c>
      <c r="K6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32.686615026913998</v>
      </c>
      <c r="L655" s="5">
        <f>TablaDatos[[#This Row],[IMC_raw]]/1000000000000000</f>
        <v>3.2686615026913999</v>
      </c>
      <c r="M655" s="2">
        <v>3268661502691400</v>
      </c>
      <c r="N6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5" s="13">
        <f t="shared" si="10"/>
        <v>654</v>
      </c>
      <c r="P655" s="2" t="str">
        <f>IF(TablaDatos[[#This Row],[Diabetes]]=0,"No","Si")</f>
        <v>Si</v>
      </c>
      <c r="Q655">
        <v>1</v>
      </c>
      <c r="R655">
        <f>TablaDatos[[#This Row],[Aux2]]/10000000000000</f>
        <v>221.88831089479399</v>
      </c>
      <c r="S655" s="1">
        <v>2218883108947940</v>
      </c>
      <c r="T655" s="7">
        <f>TablaDatos[[#This Row],[Aux3]]/100000000000000</f>
        <v>272.17287235334601</v>
      </c>
      <c r="U655" s="1">
        <v>2.72172872353346E+16</v>
      </c>
      <c r="V655">
        <v>158.80000000000001</v>
      </c>
      <c r="W655">
        <v>108.8</v>
      </c>
    </row>
    <row r="656" spans="1:23">
      <c r="A656">
        <v>2010</v>
      </c>
      <c r="B656">
        <v>72</v>
      </c>
      <c r="C656" t="s">
        <v>16</v>
      </c>
      <c r="D656" t="s">
        <v>38</v>
      </c>
      <c r="E656" t="s">
        <v>21</v>
      </c>
      <c r="F656" t="s">
        <v>24</v>
      </c>
      <c r="G656" t="s">
        <v>25</v>
      </c>
      <c r="H656" s="3">
        <v>17984.93</v>
      </c>
      <c r="I656" t="s">
        <v>21</v>
      </c>
      <c r="J656" t="s">
        <v>18</v>
      </c>
      <c r="K6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32.632510625260601</v>
      </c>
      <c r="L656" s="6">
        <f>TablaDatos[[#This Row],[IMC_raw]]/10000000000000</f>
        <v>32.632510625260601</v>
      </c>
      <c r="M656" s="2">
        <v>326325106252606</v>
      </c>
      <c r="N6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6" s="13">
        <f t="shared" si="10"/>
        <v>655</v>
      </c>
      <c r="P656" s="2" t="str">
        <f>IF(TablaDatos[[#This Row],[Diabetes]]=0,"No","Si")</f>
        <v>Si</v>
      </c>
      <c r="Q656">
        <v>1</v>
      </c>
      <c r="R656">
        <f>TablaDatos[[#This Row],[Aux2]]/10000000000000</f>
        <v>2547.6307237506999</v>
      </c>
      <c r="S656" s="1">
        <v>2.5476307237507E+16</v>
      </c>
      <c r="T656" s="7">
        <f>TablaDatos[[#This Row],[Aux3]]/100000000000000</f>
        <v>3.0000000000000001E-12</v>
      </c>
      <c r="U656">
        <v>300</v>
      </c>
      <c r="V656">
        <v>182.3</v>
      </c>
      <c r="W656">
        <v>113.5</v>
      </c>
    </row>
    <row r="657" spans="1:23">
      <c r="A657">
        <v>2010</v>
      </c>
      <c r="B657">
        <v>55</v>
      </c>
      <c r="C657" t="s">
        <v>23</v>
      </c>
      <c r="D657" t="s">
        <v>72</v>
      </c>
      <c r="E657" t="s">
        <v>18</v>
      </c>
      <c r="F657" t="s">
        <v>19</v>
      </c>
      <c r="G657" t="s">
        <v>28</v>
      </c>
      <c r="H657" s="3">
        <v>20099.13</v>
      </c>
      <c r="I657" t="s">
        <v>21</v>
      </c>
      <c r="J657" t="s">
        <v>21</v>
      </c>
      <c r="K6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32.627850644343503</v>
      </c>
      <c r="L657" s="6">
        <f>TablaDatos[[#This Row],[IMC_raw]]/100000000000000</f>
        <v>32.627850644343503</v>
      </c>
      <c r="M657" s="2">
        <v>3262785064434350</v>
      </c>
      <c r="N6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7" s="13">
        <f t="shared" si="10"/>
        <v>656</v>
      </c>
      <c r="P657" s="2" t="str">
        <f>IF(TablaDatos[[#This Row],[Diabetes]]=0,"No","Si")</f>
        <v>No</v>
      </c>
      <c r="Q657">
        <v>0</v>
      </c>
      <c r="R657">
        <f>TablaDatos[[#This Row],[Aux2]]/10000000000000</f>
        <v>2331.9585228974902</v>
      </c>
      <c r="S657" s="1">
        <v>2.33195852289749E+16</v>
      </c>
      <c r="T657" s="7">
        <f>TablaDatos[[#This Row],[Aux3]]/100000000000000</f>
        <v>25.203836044488899</v>
      </c>
      <c r="U657" s="1">
        <v>2520383604448890</v>
      </c>
      <c r="V657">
        <v>158.30000000000001</v>
      </c>
      <c r="W657">
        <v>98.4</v>
      </c>
    </row>
    <row r="658" spans="1:23">
      <c r="A658">
        <v>2010</v>
      </c>
      <c r="B658">
        <v>53</v>
      </c>
      <c r="C658" t="s">
        <v>23</v>
      </c>
      <c r="D658" t="s">
        <v>26</v>
      </c>
      <c r="E658" t="s">
        <v>18</v>
      </c>
      <c r="F658" t="s">
        <v>19</v>
      </c>
      <c r="G658" t="s">
        <v>20</v>
      </c>
      <c r="H658" s="3">
        <v>30717.58</v>
      </c>
      <c r="I658" t="s">
        <v>19</v>
      </c>
      <c r="J658" t="s">
        <v>18</v>
      </c>
      <c r="K6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32.611385956417898</v>
      </c>
      <c r="L658" s="5">
        <f>TablaDatos[[#This Row],[IMC_raw]]/1000000000000000</f>
        <v>32.611385956417898</v>
      </c>
      <c r="M658" s="2">
        <v>3.26113859564179E+16</v>
      </c>
      <c r="N6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8" s="13">
        <f t="shared" si="10"/>
        <v>657</v>
      </c>
      <c r="P658" s="2" t="str">
        <f>IF(TablaDatos[[#This Row],[Diabetes]]=0,"No","Si")</f>
        <v>No</v>
      </c>
      <c r="Q658">
        <v>0</v>
      </c>
      <c r="R658">
        <f>TablaDatos[[#This Row],[Aux2]]/10000000000000</f>
        <v>1883.52149785811</v>
      </c>
      <c r="S658" s="1">
        <v>1.88352149785811E+16</v>
      </c>
      <c r="T658" s="7">
        <f>TablaDatos[[#This Row],[Aux3]]/100000000000000</f>
        <v>172.620062385403</v>
      </c>
      <c r="U658" s="1">
        <v>1.72620062385403E+16</v>
      </c>
      <c r="V658">
        <v>143.69999999999999</v>
      </c>
      <c r="W658">
        <v>87.5</v>
      </c>
    </row>
    <row r="659" spans="1:23">
      <c r="A659">
        <v>2010</v>
      </c>
      <c r="B659">
        <v>53</v>
      </c>
      <c r="C659" t="s">
        <v>23</v>
      </c>
      <c r="D659" t="s">
        <v>38</v>
      </c>
      <c r="E659" t="s">
        <v>18</v>
      </c>
      <c r="F659" t="s">
        <v>19</v>
      </c>
      <c r="G659" t="s">
        <v>20</v>
      </c>
      <c r="H659" s="3">
        <v>25345.29</v>
      </c>
      <c r="I659" t="s">
        <v>19</v>
      </c>
      <c r="J659" t="s">
        <v>22</v>
      </c>
      <c r="K6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32.599456254274799</v>
      </c>
      <c r="L659" s="5">
        <f>TablaDatos[[#This Row],[IMC_raw]]/1000000000000000</f>
        <v>3.2599456254274801</v>
      </c>
      <c r="M659" s="2">
        <v>3259945625427480</v>
      </c>
      <c r="N6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59" s="13">
        <f t="shared" si="10"/>
        <v>658</v>
      </c>
      <c r="P659" s="2" t="str">
        <f>IF(TablaDatos[[#This Row],[Diabetes]]=0,"No","Si")</f>
        <v>No</v>
      </c>
      <c r="Q659">
        <v>0</v>
      </c>
      <c r="R659">
        <f>TablaDatos[[#This Row],[Aux2]]/10000000000000</f>
        <v>1897.4316716457299</v>
      </c>
      <c r="S659" s="1">
        <v>1.89743167164573E+16</v>
      </c>
      <c r="T659" s="7">
        <f>TablaDatos[[#This Row],[Aux3]]/100000000000000</f>
        <v>224.32800547728101</v>
      </c>
      <c r="U659" s="1">
        <v>2.24328005477281E+16</v>
      </c>
      <c r="V659">
        <v>143.9</v>
      </c>
      <c r="W659">
        <v>85.8</v>
      </c>
    </row>
    <row r="660" spans="1:23">
      <c r="A660">
        <v>2010</v>
      </c>
      <c r="B660">
        <v>71</v>
      </c>
      <c r="C660" t="s">
        <v>16</v>
      </c>
      <c r="D660" t="s">
        <v>17</v>
      </c>
      <c r="E660" t="s">
        <v>21</v>
      </c>
      <c r="F660" t="s">
        <v>24</v>
      </c>
      <c r="G660" t="s">
        <v>25</v>
      </c>
      <c r="H660" s="3">
        <v>13309.2</v>
      </c>
      <c r="I660" t="s">
        <v>19</v>
      </c>
      <c r="J660" t="s">
        <v>22</v>
      </c>
      <c r="K6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32.594190894625903</v>
      </c>
      <c r="L660" s="6">
        <f>TablaDatos[[#This Row],[IMC_raw]]/1000000000000000</f>
        <v>3.2594190894625901</v>
      </c>
      <c r="M660" s="2">
        <v>3259419089462590</v>
      </c>
      <c r="N6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0" s="13">
        <f t="shared" si="10"/>
        <v>659</v>
      </c>
      <c r="P660" s="2" t="str">
        <f>IF(TablaDatos[[#This Row],[Diabetes]]=0,"No","Si")</f>
        <v>Si</v>
      </c>
      <c r="Q660">
        <v>1</v>
      </c>
      <c r="R660">
        <f>TablaDatos[[#This Row],[Aux2]]/10000000000000</f>
        <v>237.19672674965199</v>
      </c>
      <c r="S660" s="1">
        <v>2371967267496520</v>
      </c>
      <c r="T660" s="7">
        <f>TablaDatos[[#This Row],[Aux3]]/100000000000000</f>
        <v>252.82966326574399</v>
      </c>
      <c r="U660" s="1">
        <v>2.52829663265744E+16</v>
      </c>
      <c r="V660">
        <v>176.2</v>
      </c>
      <c r="W660">
        <v>110</v>
      </c>
    </row>
    <row r="661" spans="1:23">
      <c r="A661">
        <v>2010</v>
      </c>
      <c r="B661">
        <v>50</v>
      </c>
      <c r="C661" t="s">
        <v>23</v>
      </c>
      <c r="D661" t="s">
        <v>72</v>
      </c>
      <c r="E661" t="s">
        <v>18</v>
      </c>
      <c r="F661" t="s">
        <v>35</v>
      </c>
      <c r="G661" t="s">
        <v>20</v>
      </c>
      <c r="H661" s="3">
        <v>40292.47</v>
      </c>
      <c r="I661" t="s">
        <v>19</v>
      </c>
      <c r="J661" t="s">
        <v>18</v>
      </c>
      <c r="K6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32.593812038395498</v>
      </c>
      <c r="L661" s="5">
        <f>TablaDatos[[#This Row],[IMC_raw]]/1000000000000000</f>
        <v>32.593812038395498</v>
      </c>
      <c r="M661" s="2">
        <v>3.25938120383955E+16</v>
      </c>
      <c r="N6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1" s="13">
        <f t="shared" si="10"/>
        <v>660</v>
      </c>
      <c r="P661" s="2" t="str">
        <f>IF(TablaDatos[[#This Row],[Diabetes]]=0,"No","Si")</f>
        <v>No</v>
      </c>
      <c r="Q661">
        <v>0</v>
      </c>
      <c r="R661">
        <f>TablaDatos[[#This Row],[Aux2]]/10000000000000</f>
        <v>1898.8024722151299</v>
      </c>
      <c r="S661" s="1">
        <v>1.89880247221513E+16</v>
      </c>
      <c r="T661" s="7">
        <f>TablaDatos[[#This Row],[Aux3]]/100000000000000</f>
        <v>221.54694632046301</v>
      </c>
      <c r="U661" s="1">
        <v>2.21546946320463E+16</v>
      </c>
      <c r="V661">
        <v>146.4</v>
      </c>
      <c r="W661">
        <v>90.9</v>
      </c>
    </row>
    <row r="662" spans="1:23">
      <c r="A662">
        <v>2010</v>
      </c>
      <c r="B662">
        <v>58</v>
      </c>
      <c r="C662" t="s">
        <v>23</v>
      </c>
      <c r="D662" t="s">
        <v>72</v>
      </c>
      <c r="E662" t="s">
        <v>21</v>
      </c>
      <c r="F662" t="s">
        <v>24</v>
      </c>
      <c r="G662" t="s">
        <v>28</v>
      </c>
      <c r="H662" s="3">
        <v>22598.28</v>
      </c>
      <c r="I662" t="s">
        <v>19</v>
      </c>
      <c r="J662" t="s">
        <v>21</v>
      </c>
      <c r="K6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32.5788448788281</v>
      </c>
      <c r="L662" s="6">
        <f>TablaDatos[[#This Row],[IMC_raw]]/1000000000000000</f>
        <v>3.2578844878828099</v>
      </c>
      <c r="M662" s="2">
        <v>3257884487882810</v>
      </c>
      <c r="N6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2" s="13">
        <f t="shared" si="10"/>
        <v>661</v>
      </c>
      <c r="P662" s="2" t="str">
        <f>IF(TablaDatos[[#This Row],[Diabetes]]=0,"No","Si")</f>
        <v>No</v>
      </c>
      <c r="Q662">
        <v>0</v>
      </c>
      <c r="R662">
        <f>TablaDatos[[#This Row],[Aux2]]/10000000000000</f>
        <v>2367.4973710521199</v>
      </c>
      <c r="S662" s="1">
        <v>2.36749737105212E+16</v>
      </c>
      <c r="T662" s="7">
        <f>TablaDatos[[#This Row],[Aux3]]/100000000000000</f>
        <v>236.94704821791501</v>
      </c>
      <c r="U662" s="1">
        <v>2.36947048217915E+16</v>
      </c>
      <c r="V662">
        <v>177.2</v>
      </c>
      <c r="W662">
        <v>98.1</v>
      </c>
    </row>
    <row r="663" spans="1:23">
      <c r="A663">
        <v>2010</v>
      </c>
      <c r="B663">
        <v>54</v>
      </c>
      <c r="C663" t="s">
        <v>16</v>
      </c>
      <c r="D663" t="s">
        <v>30</v>
      </c>
      <c r="E663" t="s">
        <v>18</v>
      </c>
      <c r="F663" t="s">
        <v>24</v>
      </c>
      <c r="G663" t="s">
        <v>20</v>
      </c>
      <c r="H663" s="3">
        <v>16957.509999999998</v>
      </c>
      <c r="I663" t="s">
        <v>19</v>
      </c>
      <c r="J663" t="s">
        <v>22</v>
      </c>
      <c r="K6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32.555950795119102</v>
      </c>
      <c r="L663" s="5">
        <f>TablaDatos[[#This Row],[IMC_raw]]/1000000000000000</f>
        <v>32.555950795119102</v>
      </c>
      <c r="M663" s="2">
        <v>3.25559507951191E+16</v>
      </c>
      <c r="N6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3" s="13">
        <f t="shared" si="10"/>
        <v>662</v>
      </c>
      <c r="P663" s="2" t="str">
        <f>IF(TablaDatos[[#This Row],[Diabetes]]=0,"No","Si")</f>
        <v>Si</v>
      </c>
      <c r="Q663">
        <v>1</v>
      </c>
      <c r="R663">
        <f>TablaDatos[[#This Row],[Aux2]]/10000000000000</f>
        <v>2355.4484087494202</v>
      </c>
      <c r="S663" s="1">
        <v>2.35544840874942E+16</v>
      </c>
      <c r="T663" s="7">
        <f>TablaDatos[[#This Row],[Aux3]]/100000000000000</f>
        <v>237.18802181843199</v>
      </c>
      <c r="U663" s="1">
        <v>2.37188021818432E+16</v>
      </c>
      <c r="V663">
        <v>149.4</v>
      </c>
      <c r="W663">
        <v>95.6</v>
      </c>
    </row>
    <row r="664" spans="1:23">
      <c r="A664">
        <v>2010</v>
      </c>
      <c r="B664">
        <v>61</v>
      </c>
      <c r="C664" t="s">
        <v>23</v>
      </c>
      <c r="D664" t="s">
        <v>26</v>
      </c>
      <c r="E664" t="s">
        <v>18</v>
      </c>
      <c r="F664" t="s">
        <v>24</v>
      </c>
      <c r="G664" t="s">
        <v>28</v>
      </c>
      <c r="H664" s="3">
        <v>24869.52</v>
      </c>
      <c r="I664" t="s">
        <v>19</v>
      </c>
      <c r="J664" t="s">
        <v>22</v>
      </c>
      <c r="K6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32.547512457140101</v>
      </c>
      <c r="L664" s="6">
        <f>TablaDatos[[#This Row],[IMC_raw]]/1000000000000000</f>
        <v>3.2547512457140102</v>
      </c>
      <c r="M664" s="2">
        <v>3254751245714010</v>
      </c>
      <c r="N6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4" s="13">
        <f t="shared" si="10"/>
        <v>663</v>
      </c>
      <c r="P664" s="2" t="str">
        <f>IF(TablaDatos[[#This Row],[Diabetes]]=0,"No","Si")</f>
        <v>No</v>
      </c>
      <c r="Q664">
        <v>0</v>
      </c>
      <c r="R664">
        <f>TablaDatos[[#This Row],[Aux2]]/10000000000000</f>
        <v>197.618725407455</v>
      </c>
      <c r="S664" s="1">
        <v>1976187254074550</v>
      </c>
      <c r="T664" s="7">
        <f>TablaDatos[[#This Row],[Aux3]]/100000000000000</f>
        <v>26.853618324349899</v>
      </c>
      <c r="U664" s="1">
        <v>2685361832434990</v>
      </c>
      <c r="V664">
        <v>157.19999999999999</v>
      </c>
      <c r="W664">
        <v>94.7</v>
      </c>
    </row>
    <row r="665" spans="1:23">
      <c r="A665">
        <v>2010</v>
      </c>
      <c r="B665">
        <v>60</v>
      </c>
      <c r="C665" t="s">
        <v>23</v>
      </c>
      <c r="D665" t="s">
        <v>26</v>
      </c>
      <c r="E665" t="s">
        <v>18</v>
      </c>
      <c r="F665" t="s">
        <v>40</v>
      </c>
      <c r="G665" t="s">
        <v>28</v>
      </c>
      <c r="H665" s="3">
        <v>35327.72</v>
      </c>
      <c r="I665" t="s">
        <v>18</v>
      </c>
      <c r="J665" t="s">
        <v>18</v>
      </c>
      <c r="K6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32.526411196954299</v>
      </c>
      <c r="L665" s="5">
        <f>TablaDatos[[#This Row],[IMC_raw]]/100000000000000</f>
        <v>32.526411196954299</v>
      </c>
      <c r="M665" s="2">
        <v>3252641119695430</v>
      </c>
      <c r="N6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5" s="13">
        <f t="shared" si="10"/>
        <v>664</v>
      </c>
      <c r="P665" s="2" t="str">
        <f>IF(TablaDatos[[#This Row],[Diabetes]]=0,"No","Si")</f>
        <v>No</v>
      </c>
      <c r="Q665">
        <v>0</v>
      </c>
      <c r="R665">
        <f>TablaDatos[[#This Row],[Aux2]]/10000000000000</f>
        <v>192.54783811584599</v>
      </c>
      <c r="S665" s="1">
        <v>1925478381158460</v>
      </c>
      <c r="T665" s="7">
        <f>TablaDatos[[#This Row],[Aux3]]/100000000000000</f>
        <v>215.023842103368</v>
      </c>
      <c r="U665" s="1">
        <v>2.15023842103368E+16</v>
      </c>
      <c r="V665">
        <v>156.9</v>
      </c>
      <c r="W665">
        <v>91.2</v>
      </c>
    </row>
    <row r="666" spans="1:23">
      <c r="A666">
        <v>2010</v>
      </c>
      <c r="B666">
        <v>69</v>
      </c>
      <c r="C666" t="s">
        <v>23</v>
      </c>
      <c r="D666" t="s">
        <v>17</v>
      </c>
      <c r="E666" t="s">
        <v>18</v>
      </c>
      <c r="F666" t="s">
        <v>24</v>
      </c>
      <c r="G666" t="s">
        <v>25</v>
      </c>
      <c r="H666" s="3">
        <v>24195.38</v>
      </c>
      <c r="I666" t="s">
        <v>19</v>
      </c>
      <c r="J666" t="s">
        <v>22</v>
      </c>
      <c r="K6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32.525386402103194</v>
      </c>
      <c r="L666" s="5">
        <f>TablaDatos[[#This Row],[IMC_raw]]/1000000000000000</f>
        <v>3.2525386402103198</v>
      </c>
      <c r="M666" s="2">
        <v>3252538640210320</v>
      </c>
      <c r="N6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6" s="13">
        <f t="shared" si="10"/>
        <v>665</v>
      </c>
      <c r="P666" s="2" t="str">
        <f>IF(TablaDatos[[#This Row],[Diabetes]]=0,"No","Si")</f>
        <v>No</v>
      </c>
      <c r="Q666">
        <v>0</v>
      </c>
      <c r="R666">
        <f>TablaDatos[[#This Row],[Aux2]]/10000000000000</f>
        <v>2226.7415470648798</v>
      </c>
      <c r="S666" s="1">
        <v>2.22674154706488E+16</v>
      </c>
      <c r="T666" s="7">
        <f>TablaDatos[[#This Row],[Aux3]]/100000000000000</f>
        <v>262.65817512334002</v>
      </c>
      <c r="U666" s="1">
        <v>2.6265817512334E+16</v>
      </c>
      <c r="V666">
        <v>164.1</v>
      </c>
      <c r="W666">
        <v>95.6</v>
      </c>
    </row>
    <row r="667" spans="1:23">
      <c r="A667">
        <v>2010</v>
      </c>
      <c r="B667">
        <v>57</v>
      </c>
      <c r="C667" t="s">
        <v>16</v>
      </c>
      <c r="D667" t="s">
        <v>17</v>
      </c>
      <c r="E667" t="s">
        <v>21</v>
      </c>
      <c r="F667" t="s">
        <v>24</v>
      </c>
      <c r="G667" t="s">
        <v>28</v>
      </c>
      <c r="H667" s="3">
        <v>15657.32</v>
      </c>
      <c r="I667" t="s">
        <v>21</v>
      </c>
      <c r="J667" t="s">
        <v>18</v>
      </c>
      <c r="K6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32.519868389399299</v>
      </c>
      <c r="L667" s="5">
        <f>TablaDatos[[#This Row],[IMC_raw]]/1000000000000000</f>
        <v>3.25198683893993</v>
      </c>
      <c r="M667" s="2">
        <v>3251986838939930</v>
      </c>
      <c r="N6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7" s="13">
        <f t="shared" si="10"/>
        <v>666</v>
      </c>
      <c r="P667" s="2" t="str">
        <f>IF(TablaDatos[[#This Row],[Diabetes]]=0,"No","Si")</f>
        <v>Si</v>
      </c>
      <c r="Q667">
        <v>1</v>
      </c>
      <c r="R667">
        <f>TablaDatos[[#This Row],[Aux2]]/10000000000000</f>
        <v>2078.4809305395502</v>
      </c>
      <c r="S667" s="1">
        <v>2.07848093053955E+16</v>
      </c>
      <c r="T667" s="7">
        <f>TablaDatos[[#This Row],[Aux3]]/100000000000000</f>
        <v>243.05120531421201</v>
      </c>
      <c r="U667" s="1">
        <v>2.43051205314212E+16</v>
      </c>
      <c r="V667">
        <v>161.6</v>
      </c>
      <c r="W667">
        <v>104.5</v>
      </c>
    </row>
    <row r="668" spans="1:23">
      <c r="A668">
        <v>2010</v>
      </c>
      <c r="B668">
        <v>54</v>
      </c>
      <c r="C668" t="s">
        <v>16</v>
      </c>
      <c r="D668" t="s">
        <v>30</v>
      </c>
      <c r="E668" t="s">
        <v>18</v>
      </c>
      <c r="F668" t="s">
        <v>19</v>
      </c>
      <c r="G668" t="s">
        <v>20</v>
      </c>
      <c r="H668" s="3">
        <v>21853</v>
      </c>
      <c r="I668" t="s">
        <v>19</v>
      </c>
      <c r="J668" t="s">
        <v>21</v>
      </c>
      <c r="K6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32.504983402228</v>
      </c>
      <c r="L668" s="6">
        <f>TablaDatos[[#This Row],[IMC_raw]]/100000000000000</f>
        <v>32.504983402228</v>
      </c>
      <c r="M668" s="2">
        <v>3250498340222800</v>
      </c>
      <c r="N6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8" s="13">
        <f t="shared" si="10"/>
        <v>667</v>
      </c>
      <c r="P668" s="2" t="str">
        <f>IF(TablaDatos[[#This Row],[Diabetes]]=0,"No","Si")</f>
        <v>No</v>
      </c>
      <c r="Q668">
        <v>0</v>
      </c>
      <c r="R668">
        <f>TablaDatos[[#This Row],[Aux2]]/10000000000000</f>
        <v>226.28046949199901</v>
      </c>
      <c r="S668" s="1">
        <v>2262804694919990</v>
      </c>
      <c r="T668" s="7">
        <f>TablaDatos[[#This Row],[Aux3]]/100000000000000</f>
        <v>270.381687382216</v>
      </c>
      <c r="U668" s="1">
        <v>2.70381687382216E+16</v>
      </c>
      <c r="V668">
        <v>157.1</v>
      </c>
      <c r="W668">
        <v>87.8</v>
      </c>
    </row>
    <row r="669" spans="1:23">
      <c r="A669">
        <v>2010</v>
      </c>
      <c r="B669">
        <v>69</v>
      </c>
      <c r="C669" t="s">
        <v>16</v>
      </c>
      <c r="D669" t="s">
        <v>72</v>
      </c>
      <c r="E669" t="s">
        <v>31</v>
      </c>
      <c r="F669" t="s">
        <v>24</v>
      </c>
      <c r="G669" t="s">
        <v>25</v>
      </c>
      <c r="H669" s="3">
        <v>15811.48</v>
      </c>
      <c r="I669" t="s">
        <v>19</v>
      </c>
      <c r="J669" t="s">
        <v>18</v>
      </c>
      <c r="K6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32.500311679559701</v>
      </c>
      <c r="L669" s="5">
        <f>TablaDatos[[#This Row],[IMC_raw]]/1000000000000000</f>
        <v>32.500311679559701</v>
      </c>
      <c r="M669" s="2">
        <v>3.25003116795597E+16</v>
      </c>
      <c r="N6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69" s="13">
        <f t="shared" si="10"/>
        <v>668</v>
      </c>
      <c r="P669" s="2" t="str">
        <f>IF(TablaDatos[[#This Row],[Diabetes]]=0,"No","Si")</f>
        <v>No</v>
      </c>
      <c r="Q669">
        <v>0</v>
      </c>
      <c r="R669">
        <f>TablaDatos[[#This Row],[Aux2]]/10000000000000</f>
        <v>221.595781851157</v>
      </c>
      <c r="S669" s="1">
        <v>2215957818511570</v>
      </c>
      <c r="T669" s="7">
        <f>TablaDatos[[#This Row],[Aux3]]/100000000000000</f>
        <v>262.636258311326</v>
      </c>
      <c r="U669" s="1">
        <v>2.62636258311326E+16</v>
      </c>
      <c r="V669">
        <v>171.2</v>
      </c>
      <c r="W669">
        <v>97.9</v>
      </c>
    </row>
    <row r="670" spans="1:23">
      <c r="A670">
        <v>2010</v>
      </c>
      <c r="B670">
        <v>57</v>
      </c>
      <c r="C670" t="s">
        <v>23</v>
      </c>
      <c r="D670" t="s">
        <v>27</v>
      </c>
      <c r="E670" t="s">
        <v>19</v>
      </c>
      <c r="F670" t="s">
        <v>19</v>
      </c>
      <c r="G670" t="s">
        <v>28</v>
      </c>
      <c r="H670" s="3">
        <v>21065.24</v>
      </c>
      <c r="I670" t="s">
        <v>21</v>
      </c>
      <c r="J670" t="s">
        <v>18</v>
      </c>
      <c r="K6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32.497586224622601</v>
      </c>
      <c r="L670" s="5">
        <f>TablaDatos[[#This Row],[IMC_raw]]/1000000000000000</f>
        <v>3.2497586224622599</v>
      </c>
      <c r="M670" s="2">
        <v>3249758622462260</v>
      </c>
      <c r="N6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0" s="13">
        <f t="shared" si="10"/>
        <v>669</v>
      </c>
      <c r="P670" s="2" t="str">
        <f>IF(TablaDatos[[#This Row],[Diabetes]]=0,"No","Si")</f>
        <v>No</v>
      </c>
      <c r="Q670">
        <v>0</v>
      </c>
      <c r="R670">
        <f>TablaDatos[[#This Row],[Aux2]]/10000000000000</f>
        <v>2156.7174897647101</v>
      </c>
      <c r="S670" s="1">
        <v>2.15671748976471E+16</v>
      </c>
      <c r="T670" s="7">
        <f>TablaDatos[[#This Row],[Aux3]]/100000000000000</f>
        <v>25.287326324353401</v>
      </c>
      <c r="U670" s="1">
        <v>2528732632435340</v>
      </c>
      <c r="V670">
        <v>166.7</v>
      </c>
      <c r="W670">
        <v>98.1</v>
      </c>
    </row>
    <row r="671" spans="1:23">
      <c r="A671">
        <v>2010</v>
      </c>
      <c r="B671">
        <v>62</v>
      </c>
      <c r="C671" t="s">
        <v>16</v>
      </c>
      <c r="D671" t="s">
        <v>30</v>
      </c>
      <c r="E671" t="s">
        <v>18</v>
      </c>
      <c r="F671" t="s">
        <v>35</v>
      </c>
      <c r="G671" t="s">
        <v>28</v>
      </c>
      <c r="H671" s="3">
        <v>21210.11</v>
      </c>
      <c r="I671" t="s">
        <v>21</v>
      </c>
      <c r="J671" t="s">
        <v>18</v>
      </c>
      <c r="K6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32.490868611435701</v>
      </c>
      <c r="L671" s="6">
        <f>TablaDatos[[#This Row],[IMC_raw]]/1000000000000000</f>
        <v>32.490868611435701</v>
      </c>
      <c r="M671" s="2">
        <v>3.24908686114357E+16</v>
      </c>
      <c r="N6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1" s="13">
        <f t="shared" si="10"/>
        <v>670</v>
      </c>
      <c r="P671" s="2" t="str">
        <f>IF(TablaDatos[[#This Row],[Diabetes]]=0,"No","Si")</f>
        <v>No</v>
      </c>
      <c r="Q671">
        <v>0</v>
      </c>
      <c r="R671">
        <f>TablaDatos[[#This Row],[Aux2]]/10000000000000</f>
        <v>1986.09172294528</v>
      </c>
      <c r="S671" s="1">
        <v>1.98609172294528E+16</v>
      </c>
      <c r="T671" s="7">
        <f>TablaDatos[[#This Row],[Aux3]]/100000000000000</f>
        <v>206.58152567787701</v>
      </c>
      <c r="U671" s="1">
        <v>2.06581525677877E+16</v>
      </c>
      <c r="V671">
        <v>154.6</v>
      </c>
      <c r="W671">
        <v>96.4</v>
      </c>
    </row>
    <row r="672" spans="1:23">
      <c r="A672">
        <v>2010</v>
      </c>
      <c r="B672">
        <v>63</v>
      </c>
      <c r="C672" t="s">
        <v>16</v>
      </c>
      <c r="D672" t="s">
        <v>37</v>
      </c>
      <c r="E672" t="s">
        <v>21</v>
      </c>
      <c r="F672" t="s">
        <v>24</v>
      </c>
      <c r="G672" t="s">
        <v>28</v>
      </c>
      <c r="H672" s="3">
        <v>17912.669999999998</v>
      </c>
      <c r="I672" t="s">
        <v>19</v>
      </c>
      <c r="J672" t="s">
        <v>22</v>
      </c>
      <c r="K6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32.465239336776499</v>
      </c>
      <c r="L672" s="5">
        <f>TablaDatos[[#This Row],[IMC_raw]]/1000000000000000</f>
        <v>3.2465239336776501</v>
      </c>
      <c r="M672" s="2">
        <v>3246523933677650</v>
      </c>
      <c r="N6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2" s="13">
        <f t="shared" si="10"/>
        <v>671</v>
      </c>
      <c r="P672" s="2" t="str">
        <f>IF(TablaDatos[[#This Row],[Diabetes]]=0,"No","Si")</f>
        <v>No</v>
      </c>
      <c r="Q672">
        <v>0</v>
      </c>
      <c r="R672">
        <f>TablaDatos[[#This Row],[Aux2]]/10000000000000</f>
        <v>2092.0925093113201</v>
      </c>
      <c r="S672" s="1">
        <v>2.09209250931132E+16</v>
      </c>
      <c r="T672" s="7">
        <f>TablaDatos[[#This Row],[Aux3]]/100000000000000</f>
        <v>217.017460374368</v>
      </c>
      <c r="U672" s="1">
        <v>2.17017460374368E+16</v>
      </c>
      <c r="V672">
        <v>166.2</v>
      </c>
      <c r="W672">
        <v>95.7</v>
      </c>
    </row>
    <row r="673" spans="1:23">
      <c r="A673">
        <v>2010</v>
      </c>
      <c r="B673">
        <v>61</v>
      </c>
      <c r="C673" t="s">
        <v>23</v>
      </c>
      <c r="D673" t="s">
        <v>26</v>
      </c>
      <c r="E673" t="s">
        <v>18</v>
      </c>
      <c r="F673" t="s">
        <v>24</v>
      </c>
      <c r="G673" t="s">
        <v>28</v>
      </c>
      <c r="H673" s="3">
        <v>27990.05</v>
      </c>
      <c r="I673" t="s">
        <v>19</v>
      </c>
      <c r="J673" t="s">
        <v>22</v>
      </c>
      <c r="K6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32.464966465705899</v>
      </c>
      <c r="L673" s="5">
        <f>TablaDatos[[#This Row],[IMC_raw]]/100000000000000</f>
        <v>32.464966465705899</v>
      </c>
      <c r="M673" s="2">
        <v>3246496646570590</v>
      </c>
      <c r="N6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3" s="13">
        <f t="shared" si="10"/>
        <v>672</v>
      </c>
      <c r="P673" s="2" t="str">
        <f>IF(TablaDatos[[#This Row],[Diabetes]]=0,"No","Si")</f>
        <v>Si</v>
      </c>
      <c r="Q673">
        <v>1</v>
      </c>
      <c r="R673">
        <f>TablaDatos[[#This Row],[Aux2]]/10000000000000</f>
        <v>2342.0794085345101</v>
      </c>
      <c r="S673" s="1">
        <v>2.34207940853451E+16</v>
      </c>
      <c r="T673" s="7">
        <f>TablaDatos[[#This Row],[Aux3]]/100000000000000</f>
        <v>27.459604413526598</v>
      </c>
      <c r="U673" s="1">
        <v>2745960441352660</v>
      </c>
      <c r="V673">
        <v>155.5</v>
      </c>
      <c r="W673">
        <v>98.6</v>
      </c>
    </row>
    <row r="674" spans="1:23">
      <c r="A674">
        <v>2010</v>
      </c>
      <c r="B674">
        <v>62</v>
      </c>
      <c r="C674" t="s">
        <v>23</v>
      </c>
      <c r="D674" t="s">
        <v>73</v>
      </c>
      <c r="E674" t="s">
        <v>21</v>
      </c>
      <c r="F674" t="s">
        <v>24</v>
      </c>
      <c r="G674" t="s">
        <v>28</v>
      </c>
      <c r="H674" s="3">
        <v>12232.94</v>
      </c>
      <c r="I674" t="s">
        <v>21</v>
      </c>
      <c r="J674" t="s">
        <v>22</v>
      </c>
      <c r="K6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32.4611240775589</v>
      </c>
      <c r="L674" s="5">
        <f>TablaDatos[[#This Row],[IMC_raw]]/1000000000000000</f>
        <v>32.4611240775589</v>
      </c>
      <c r="M674" s="2">
        <v>3.24611240775589E+16</v>
      </c>
      <c r="N6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4" s="13">
        <f t="shared" si="10"/>
        <v>673</v>
      </c>
      <c r="P674" s="2" t="str">
        <f>IF(TablaDatos[[#This Row],[Diabetes]]=0,"No","Si")</f>
        <v>No</v>
      </c>
      <c r="Q674">
        <v>0</v>
      </c>
      <c r="R674">
        <f>TablaDatos[[#This Row],[Aux2]]/10000000000000</f>
        <v>2485.8046893003102</v>
      </c>
      <c r="S674" s="1">
        <v>2.48580468930031E+16</v>
      </c>
      <c r="T674" s="7">
        <f>TablaDatos[[#This Row],[Aux3]]/100000000000000</f>
        <v>24.5923989566712</v>
      </c>
      <c r="U674" s="1">
        <v>2459239895667120</v>
      </c>
      <c r="V674">
        <v>160</v>
      </c>
      <c r="W674">
        <v>97.4</v>
      </c>
    </row>
    <row r="675" spans="1:23">
      <c r="A675">
        <v>2010</v>
      </c>
      <c r="B675">
        <v>57</v>
      </c>
      <c r="C675" t="s">
        <v>23</v>
      </c>
      <c r="D675" t="s">
        <v>74</v>
      </c>
      <c r="E675" t="s">
        <v>31</v>
      </c>
      <c r="F675" t="s">
        <v>24</v>
      </c>
      <c r="G675" t="s">
        <v>28</v>
      </c>
      <c r="H675" s="3">
        <v>10472.549999999999</v>
      </c>
      <c r="I675" t="s">
        <v>21</v>
      </c>
      <c r="J675" t="s">
        <v>18</v>
      </c>
      <c r="K6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32.441982839513003</v>
      </c>
      <c r="L675" s="6">
        <f>TablaDatos[[#This Row],[IMC_raw]]/1000000000000000</f>
        <v>32.441982839513003</v>
      </c>
      <c r="M675" s="2">
        <v>3.2441982839513E+16</v>
      </c>
      <c r="N6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5" s="13">
        <f t="shared" si="10"/>
        <v>674</v>
      </c>
      <c r="P675" s="2" t="str">
        <f>IF(TablaDatos[[#This Row],[Diabetes]]=0,"No","Si")</f>
        <v>Si</v>
      </c>
      <c r="Q675">
        <v>1</v>
      </c>
      <c r="R675">
        <f>TablaDatos[[#This Row],[Aux2]]/10000000000000</f>
        <v>263.510393835542</v>
      </c>
      <c r="S675" s="1">
        <v>2635103938355420</v>
      </c>
      <c r="T675" s="7">
        <f>TablaDatos[[#This Row],[Aux3]]/100000000000000</f>
        <v>272.33852549173901</v>
      </c>
      <c r="U675" s="1">
        <v>2.72338525491739E+16</v>
      </c>
      <c r="V675">
        <v>171.9</v>
      </c>
      <c r="W675">
        <v>104.2</v>
      </c>
    </row>
    <row r="676" spans="1:23">
      <c r="A676">
        <v>2010</v>
      </c>
      <c r="B676">
        <v>70</v>
      </c>
      <c r="C676" t="s">
        <v>16</v>
      </c>
      <c r="D676" t="s">
        <v>27</v>
      </c>
      <c r="E676" t="s">
        <v>21</v>
      </c>
      <c r="F676" t="s">
        <v>19</v>
      </c>
      <c r="G676" t="s">
        <v>25</v>
      </c>
      <c r="H676" s="3">
        <v>20088.66</v>
      </c>
      <c r="I676" t="s">
        <v>19</v>
      </c>
      <c r="J676" t="s">
        <v>18</v>
      </c>
      <c r="K6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32.439863773677899</v>
      </c>
      <c r="L676" s="6">
        <f>TablaDatos[[#This Row],[IMC_raw]]/1000000000000000</f>
        <v>0.32439863773677902</v>
      </c>
      <c r="M676" s="2">
        <v>324398637736779</v>
      </c>
      <c r="N6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6" s="13">
        <f t="shared" si="10"/>
        <v>675</v>
      </c>
      <c r="P676" s="2" t="str">
        <f>IF(TablaDatos[[#This Row],[Diabetes]]=0,"No","Si")</f>
        <v>No</v>
      </c>
      <c r="Q676">
        <v>0</v>
      </c>
      <c r="R676">
        <f>TablaDatos[[#This Row],[Aux2]]/10000000000000</f>
        <v>2331.8344683873702</v>
      </c>
      <c r="S676" s="1">
        <v>2.33183446838737E+16</v>
      </c>
      <c r="T676" s="7">
        <f>TablaDatos[[#This Row],[Aux3]]/100000000000000</f>
        <v>24.864444617803301</v>
      </c>
      <c r="U676" s="1">
        <v>2486444461780330</v>
      </c>
      <c r="V676">
        <v>175.2</v>
      </c>
      <c r="W676">
        <v>106.5</v>
      </c>
    </row>
    <row r="677" spans="1:23">
      <c r="A677">
        <v>2010</v>
      </c>
      <c r="B677">
        <v>55</v>
      </c>
      <c r="C677" t="s">
        <v>23</v>
      </c>
      <c r="D677" t="s">
        <v>71</v>
      </c>
      <c r="E677" t="s">
        <v>19</v>
      </c>
      <c r="F677" t="s">
        <v>19</v>
      </c>
      <c r="G677" t="s">
        <v>28</v>
      </c>
      <c r="H677" s="3">
        <v>15282.08</v>
      </c>
      <c r="I677" t="s">
        <v>21</v>
      </c>
      <c r="J677" t="s">
        <v>18</v>
      </c>
      <c r="K6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32.431603623920303</v>
      </c>
      <c r="L677" s="5">
        <f>TablaDatos[[#This Row],[IMC_raw]]/1000000000000000</f>
        <v>3.2431603623920302</v>
      </c>
      <c r="M677" s="2">
        <v>3243160362392030</v>
      </c>
      <c r="N6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7" s="13">
        <f t="shared" si="10"/>
        <v>676</v>
      </c>
      <c r="P677" s="2" t="str">
        <f>IF(TablaDatos[[#This Row],[Diabetes]]=0,"No","Si")</f>
        <v>Si</v>
      </c>
      <c r="Q677">
        <v>1</v>
      </c>
      <c r="R677">
        <f>TablaDatos[[#This Row],[Aux2]]/10000000000000</f>
        <v>2078.8613896390498</v>
      </c>
      <c r="S677" s="1">
        <v>2.07886138963905E+16</v>
      </c>
      <c r="T677" s="7">
        <f>TablaDatos[[#This Row],[Aux3]]/100000000000000</f>
        <v>248.36011969827501</v>
      </c>
      <c r="U677" s="1">
        <v>2.48360119698275E+16</v>
      </c>
      <c r="V677">
        <v>164</v>
      </c>
      <c r="W677">
        <v>101.8</v>
      </c>
    </row>
    <row r="678" spans="1:23">
      <c r="A678">
        <v>2010</v>
      </c>
      <c r="B678">
        <v>65</v>
      </c>
      <c r="C678" t="s">
        <v>23</v>
      </c>
      <c r="D678" t="s">
        <v>42</v>
      </c>
      <c r="E678" t="s">
        <v>18</v>
      </c>
      <c r="F678" t="s">
        <v>24</v>
      </c>
      <c r="G678" t="s">
        <v>25</v>
      </c>
      <c r="H678" s="3">
        <v>13468.7</v>
      </c>
      <c r="I678" t="s">
        <v>21</v>
      </c>
      <c r="J678" t="s">
        <v>19</v>
      </c>
      <c r="K6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32.413483330666601</v>
      </c>
      <c r="L678" s="5">
        <f>TablaDatos[[#This Row],[IMC_raw]]/1000000000000000</f>
        <v>3.2413483330666599</v>
      </c>
      <c r="M678" s="2">
        <v>3241348333066660</v>
      </c>
      <c r="N6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8" s="13">
        <f t="shared" si="10"/>
        <v>677</v>
      </c>
      <c r="P678" s="2" t="str">
        <f>IF(TablaDatos[[#This Row],[Diabetes]]=0,"No","Si")</f>
        <v>No</v>
      </c>
      <c r="Q678">
        <v>0</v>
      </c>
      <c r="R678">
        <f>TablaDatos[[#This Row],[Aux2]]/10000000000000</f>
        <v>2165.2058174430799</v>
      </c>
      <c r="S678" s="1">
        <v>2.16520581744308E+16</v>
      </c>
      <c r="T678" s="7">
        <f>TablaDatos[[#This Row],[Aux3]]/100000000000000</f>
        <v>2.5847346293379898</v>
      </c>
      <c r="U678" s="1">
        <v>258473462933799</v>
      </c>
      <c r="V678">
        <v>159.4</v>
      </c>
      <c r="W678">
        <v>95.6</v>
      </c>
    </row>
    <row r="679" spans="1:23">
      <c r="A679">
        <v>2010</v>
      </c>
      <c r="B679">
        <v>67</v>
      </c>
      <c r="C679" t="s">
        <v>23</v>
      </c>
      <c r="D679" t="s">
        <v>34</v>
      </c>
      <c r="E679" t="s">
        <v>21</v>
      </c>
      <c r="F679" t="s">
        <v>19</v>
      </c>
      <c r="G679" t="s">
        <v>25</v>
      </c>
      <c r="H679" s="3">
        <v>13322.28</v>
      </c>
      <c r="I679" t="s">
        <v>21</v>
      </c>
      <c r="J679" t="s">
        <v>19</v>
      </c>
      <c r="K6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32.367440794222702</v>
      </c>
      <c r="L679" s="5">
        <f>TablaDatos[[#This Row],[IMC_raw]]/1000000000000000</f>
        <v>3.2367440794222699</v>
      </c>
      <c r="M679" s="2">
        <v>3236744079422270</v>
      </c>
      <c r="N6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79" s="13">
        <f t="shared" si="10"/>
        <v>678</v>
      </c>
      <c r="P679" s="2" t="str">
        <f>IF(TablaDatos[[#This Row],[Diabetes]]=0,"No","Si")</f>
        <v>No</v>
      </c>
      <c r="Q679">
        <v>0</v>
      </c>
      <c r="R679">
        <f>TablaDatos[[#This Row],[Aux2]]/10000000000000</f>
        <v>2379.3609646366099</v>
      </c>
      <c r="S679" s="1">
        <v>2.37936096463661E+16</v>
      </c>
      <c r="T679" s="7">
        <f>TablaDatos[[#This Row],[Aux3]]/100000000000000</f>
        <v>212.005921266852</v>
      </c>
      <c r="U679" s="1">
        <v>2.12005921266852E+16</v>
      </c>
      <c r="V679">
        <v>163.6</v>
      </c>
      <c r="W679">
        <v>99</v>
      </c>
    </row>
    <row r="680" spans="1:23">
      <c r="A680">
        <v>2010</v>
      </c>
      <c r="B680">
        <v>55</v>
      </c>
      <c r="C680" t="s">
        <v>23</v>
      </c>
      <c r="D680" t="s">
        <v>17</v>
      </c>
      <c r="E680" t="s">
        <v>19</v>
      </c>
      <c r="F680" t="s">
        <v>19</v>
      </c>
      <c r="G680" t="s">
        <v>28</v>
      </c>
      <c r="H680" s="3">
        <v>21329.37</v>
      </c>
      <c r="I680" t="s">
        <v>21</v>
      </c>
      <c r="J680" t="s">
        <v>18</v>
      </c>
      <c r="K6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32.363623494652501</v>
      </c>
      <c r="L680" s="6">
        <f>TablaDatos[[#This Row],[IMC_raw]]/1000000000000000</f>
        <v>3.2363623494652498</v>
      </c>
      <c r="M680" s="2">
        <v>3236362349465250</v>
      </c>
      <c r="N6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0" s="13">
        <f t="shared" si="10"/>
        <v>679</v>
      </c>
      <c r="P680" s="2" t="str">
        <f>IF(TablaDatos[[#This Row],[Diabetes]]=0,"No","Si")</f>
        <v>No</v>
      </c>
      <c r="Q680">
        <v>0</v>
      </c>
      <c r="R680">
        <f>TablaDatos[[#This Row],[Aux2]]/10000000000000</f>
        <v>194.155241588444</v>
      </c>
      <c r="S680" s="1">
        <v>1941552415884440</v>
      </c>
      <c r="T680" s="7">
        <f>TablaDatos[[#This Row],[Aux3]]/100000000000000</f>
        <v>23.582292931339701</v>
      </c>
      <c r="U680" s="1">
        <v>2358229293133970</v>
      </c>
      <c r="V680">
        <v>156</v>
      </c>
      <c r="W680">
        <v>101.8</v>
      </c>
    </row>
    <row r="681" spans="1:23">
      <c r="A681">
        <v>2010</v>
      </c>
      <c r="B681">
        <v>48</v>
      </c>
      <c r="C681" t="s">
        <v>23</v>
      </c>
      <c r="D681" t="s">
        <v>38</v>
      </c>
      <c r="E681" t="s">
        <v>19</v>
      </c>
      <c r="F681" t="s">
        <v>19</v>
      </c>
      <c r="G681" t="s">
        <v>20</v>
      </c>
      <c r="H681" s="3">
        <v>25807.91</v>
      </c>
      <c r="I681" t="s">
        <v>19</v>
      </c>
      <c r="J681" t="s">
        <v>18</v>
      </c>
      <c r="K6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32.349368804867403</v>
      </c>
      <c r="L681" s="6">
        <f>TablaDatos[[#This Row],[IMC_raw]]/1000000000000000</f>
        <v>32.349368804867403</v>
      </c>
      <c r="M681" s="2">
        <v>3.23493688048674E+16</v>
      </c>
      <c r="N6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1" s="13">
        <f t="shared" si="10"/>
        <v>680</v>
      </c>
      <c r="P681" s="2" t="str">
        <f>IF(TablaDatos[[#This Row],[Diabetes]]=0,"No","Si")</f>
        <v>No</v>
      </c>
      <c r="Q681">
        <v>0</v>
      </c>
      <c r="R681">
        <f>TablaDatos[[#This Row],[Aux2]]/10000000000000</f>
        <v>1956.45237531667</v>
      </c>
      <c r="S681" s="1">
        <v>1.95645237531667E+16</v>
      </c>
      <c r="T681" s="7">
        <f>TablaDatos[[#This Row],[Aux3]]/100000000000000</f>
        <v>244.29956750409099</v>
      </c>
      <c r="U681" s="1">
        <v>2.44299567504091E+16</v>
      </c>
      <c r="V681">
        <v>155.6</v>
      </c>
      <c r="W681">
        <v>91.1</v>
      </c>
    </row>
    <row r="682" spans="1:23">
      <c r="A682">
        <v>2010</v>
      </c>
      <c r="B682">
        <v>53</v>
      </c>
      <c r="C682" t="s">
        <v>23</v>
      </c>
      <c r="D682" t="s">
        <v>30</v>
      </c>
      <c r="E682" t="s">
        <v>18</v>
      </c>
      <c r="F682" t="s">
        <v>19</v>
      </c>
      <c r="G682" t="s">
        <v>20</v>
      </c>
      <c r="H682" s="3">
        <v>34237.1</v>
      </c>
      <c r="I682" t="s">
        <v>19</v>
      </c>
      <c r="J682" t="s">
        <v>18</v>
      </c>
      <c r="K6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32.330946446116798</v>
      </c>
      <c r="L682" s="6">
        <f>TablaDatos[[#This Row],[IMC_raw]]/1000000000000000</f>
        <v>32.330946446116798</v>
      </c>
      <c r="M682" s="2">
        <v>3.23309464461168E+16</v>
      </c>
      <c r="N6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2" s="13">
        <f t="shared" si="10"/>
        <v>681</v>
      </c>
      <c r="P682" s="2" t="str">
        <f>IF(TablaDatos[[#This Row],[Diabetes]]=0,"No","Si")</f>
        <v>No</v>
      </c>
      <c r="Q682">
        <v>0</v>
      </c>
      <c r="R682">
        <f>TablaDatos[[#This Row],[Aux2]]/10000000000000</f>
        <v>185.50676541779501</v>
      </c>
      <c r="S682" s="1">
        <v>1855067654177950</v>
      </c>
      <c r="T682" s="7">
        <f>TablaDatos[[#This Row],[Aux3]]/100000000000000</f>
        <v>19.545359116705299</v>
      </c>
      <c r="U682" s="1">
        <v>1954535911670530</v>
      </c>
      <c r="V682">
        <v>146.30000000000001</v>
      </c>
      <c r="W682">
        <v>85.1</v>
      </c>
    </row>
    <row r="683" spans="1:23">
      <c r="A683">
        <v>2010</v>
      </c>
      <c r="B683">
        <v>62</v>
      </c>
      <c r="C683" t="s">
        <v>16</v>
      </c>
      <c r="D683" t="s">
        <v>72</v>
      </c>
      <c r="E683" t="s">
        <v>19</v>
      </c>
      <c r="F683" t="s">
        <v>19</v>
      </c>
      <c r="G683" t="s">
        <v>28</v>
      </c>
      <c r="H683" s="3">
        <v>16225.46</v>
      </c>
      <c r="I683" t="s">
        <v>19</v>
      </c>
      <c r="J683" t="s">
        <v>22</v>
      </c>
      <c r="K6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32.307889951288104</v>
      </c>
      <c r="L683" s="5">
        <f>TablaDatos[[#This Row],[IMC_raw]]/1000000000000000</f>
        <v>3.23078899512881</v>
      </c>
      <c r="M683" s="2">
        <v>3230788995128810</v>
      </c>
      <c r="N6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3" s="13">
        <f t="shared" si="10"/>
        <v>682</v>
      </c>
      <c r="P683" s="2" t="str">
        <f>IF(TablaDatos[[#This Row],[Diabetes]]=0,"No","Si")</f>
        <v>Si</v>
      </c>
      <c r="Q683">
        <v>1</v>
      </c>
      <c r="R683">
        <f>TablaDatos[[#This Row],[Aux2]]/10000000000000</f>
        <v>2308.79893799195</v>
      </c>
      <c r="S683" s="1">
        <v>2.30879893799195E+16</v>
      </c>
      <c r="T683" s="7">
        <f>TablaDatos[[#This Row],[Aux3]]/100000000000000</f>
        <v>27.364909490795899</v>
      </c>
      <c r="U683" s="1">
        <v>2736490949079590</v>
      </c>
      <c r="V683">
        <v>167.7</v>
      </c>
      <c r="W683">
        <v>101.7</v>
      </c>
    </row>
    <row r="684" spans="1:23">
      <c r="A684">
        <v>2010</v>
      </c>
      <c r="B684">
        <v>60</v>
      </c>
      <c r="C684" t="s">
        <v>16</v>
      </c>
      <c r="D684" t="s">
        <v>17</v>
      </c>
      <c r="E684" t="s">
        <v>18</v>
      </c>
      <c r="F684" t="s">
        <v>24</v>
      </c>
      <c r="G684" t="s">
        <v>28</v>
      </c>
      <c r="H684" s="3">
        <v>28373.72</v>
      </c>
      <c r="I684" t="s">
        <v>21</v>
      </c>
      <c r="J684" t="s">
        <v>18</v>
      </c>
      <c r="K6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32.285924072716597</v>
      </c>
      <c r="L684" s="6">
        <f>TablaDatos[[#This Row],[IMC_raw]]/1000000000000000</f>
        <v>3.2285924072716599</v>
      </c>
      <c r="M684" s="2">
        <v>3228592407271660</v>
      </c>
      <c r="N6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4" s="13">
        <f t="shared" si="10"/>
        <v>683</v>
      </c>
      <c r="P684" s="2" t="str">
        <f>IF(TablaDatos[[#This Row],[Diabetes]]=0,"No","Si")</f>
        <v>No</v>
      </c>
      <c r="Q684">
        <v>0</v>
      </c>
      <c r="R684">
        <f>TablaDatos[[#This Row],[Aux2]]/10000000000000</f>
        <v>2386.5179667806501</v>
      </c>
      <c r="S684" s="1">
        <v>2.38651796678065E+16</v>
      </c>
      <c r="T684" s="7">
        <f>TablaDatos[[#This Row],[Aux3]]/100000000000000</f>
        <v>23.396545210758202</v>
      </c>
      <c r="U684" s="1">
        <v>2339654521075820</v>
      </c>
      <c r="V684">
        <v>162.69999999999999</v>
      </c>
      <c r="W684">
        <v>98.5</v>
      </c>
    </row>
    <row r="685" spans="1:23">
      <c r="A685">
        <v>2010</v>
      </c>
      <c r="B685">
        <v>57</v>
      </c>
      <c r="C685" t="s">
        <v>23</v>
      </c>
      <c r="D685" t="s">
        <v>42</v>
      </c>
      <c r="E685" t="s">
        <v>18</v>
      </c>
      <c r="F685" t="s">
        <v>19</v>
      </c>
      <c r="G685" t="s">
        <v>28</v>
      </c>
      <c r="H685" s="3">
        <v>16115.05</v>
      </c>
      <c r="I685" t="s">
        <v>21</v>
      </c>
      <c r="J685" t="s">
        <v>18</v>
      </c>
      <c r="K6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32.2665257853632</v>
      </c>
      <c r="L685" s="6">
        <f>TablaDatos[[#This Row],[IMC_raw]]/1000000000000000</f>
        <v>3.2266525785363198</v>
      </c>
      <c r="M685" s="2">
        <v>3226652578536320</v>
      </c>
      <c r="N6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5" s="13">
        <f t="shared" si="10"/>
        <v>684</v>
      </c>
      <c r="P685" s="2" t="str">
        <f>IF(TablaDatos[[#This Row],[Diabetes]]=0,"No","Si")</f>
        <v>No</v>
      </c>
      <c r="Q685">
        <v>0</v>
      </c>
      <c r="R685">
        <f>TablaDatos[[#This Row],[Aux2]]/10000000000000</f>
        <v>20.082894673535101</v>
      </c>
      <c r="S685" s="1">
        <v>200828946735351</v>
      </c>
      <c r="T685" s="7">
        <f>TablaDatos[[#This Row],[Aux3]]/100000000000000</f>
        <v>195.80810466059799</v>
      </c>
      <c r="U685" s="1">
        <v>1.95808104660598E+16</v>
      </c>
      <c r="V685">
        <v>158</v>
      </c>
      <c r="W685">
        <v>96.4</v>
      </c>
    </row>
    <row r="686" spans="1:23">
      <c r="A686">
        <v>2010</v>
      </c>
      <c r="B686">
        <v>50</v>
      </c>
      <c r="C686" t="s">
        <v>23</v>
      </c>
      <c r="D686" t="s">
        <v>17</v>
      </c>
      <c r="E686" t="s">
        <v>18</v>
      </c>
      <c r="F686" t="s">
        <v>24</v>
      </c>
      <c r="G686" t="s">
        <v>20</v>
      </c>
      <c r="H686" s="3">
        <v>32880.699999999997</v>
      </c>
      <c r="I686" t="s">
        <v>21</v>
      </c>
      <c r="J686" t="s">
        <v>19</v>
      </c>
      <c r="K6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32.253238642109295</v>
      </c>
      <c r="L686" s="5">
        <f>TablaDatos[[#This Row],[IMC_raw]]/1000000000000000</f>
        <v>3.2253238642109299</v>
      </c>
      <c r="M686" s="2">
        <v>3225323864210930</v>
      </c>
      <c r="N6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6" s="13">
        <f t="shared" si="10"/>
        <v>685</v>
      </c>
      <c r="P686" s="2" t="str">
        <f>IF(TablaDatos[[#This Row],[Diabetes]]=0,"No","Si")</f>
        <v>No</v>
      </c>
      <c r="Q686">
        <v>0</v>
      </c>
      <c r="R686">
        <f>TablaDatos[[#This Row],[Aux2]]/10000000000000</f>
        <v>226.11709690041101</v>
      </c>
      <c r="S686" s="1">
        <v>2261170969004110</v>
      </c>
      <c r="T686" s="7">
        <f>TablaDatos[[#This Row],[Aux3]]/100000000000000</f>
        <v>26.074004988932</v>
      </c>
      <c r="U686" s="1">
        <v>2607400498893200</v>
      </c>
      <c r="V686">
        <v>144</v>
      </c>
      <c r="W686">
        <v>88.2</v>
      </c>
    </row>
    <row r="687" spans="1:23">
      <c r="A687">
        <v>2010</v>
      </c>
      <c r="B687">
        <v>49</v>
      </c>
      <c r="C687" t="s">
        <v>16</v>
      </c>
      <c r="D687" t="s">
        <v>29</v>
      </c>
      <c r="E687" t="s">
        <v>21</v>
      </c>
      <c r="F687" t="s">
        <v>19</v>
      </c>
      <c r="G687" t="s">
        <v>20</v>
      </c>
      <c r="H687" s="3">
        <v>14849.89</v>
      </c>
      <c r="I687" t="s">
        <v>21</v>
      </c>
      <c r="J687" t="s">
        <v>19</v>
      </c>
      <c r="K687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32.249576577273999</v>
      </c>
      <c r="L687" s="6">
        <f>TablaDatos[[#This Row],[IMC_raw]]/1000000000000000</f>
        <v>3.2249576577274001E-2</v>
      </c>
      <c r="M687" s="2">
        <v>32249576577274</v>
      </c>
      <c r="N6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7" s="13">
        <f t="shared" si="10"/>
        <v>686</v>
      </c>
      <c r="P687" s="2" t="str">
        <f>IF(TablaDatos[[#This Row],[Diabetes]]=0,"No","Si")</f>
        <v>Si</v>
      </c>
      <c r="Q687">
        <v>1</v>
      </c>
      <c r="R687">
        <f>TablaDatos[[#This Row],[Aux2]]/10000000000000</f>
        <v>2071.2474649870601</v>
      </c>
      <c r="S687" s="1">
        <v>2.07124746498706E+16</v>
      </c>
      <c r="T687" s="7">
        <f>TablaDatos[[#This Row],[Aux3]]/100000000000000</f>
        <v>238.161501498436</v>
      </c>
      <c r="U687" s="1">
        <v>2.38161501498436E+16</v>
      </c>
      <c r="V687">
        <v>154.6</v>
      </c>
      <c r="W687">
        <v>97.4</v>
      </c>
    </row>
    <row r="688" spans="1:23">
      <c r="A688">
        <v>2010</v>
      </c>
      <c r="B688">
        <v>54</v>
      </c>
      <c r="C688" t="s">
        <v>23</v>
      </c>
      <c r="D688" t="s">
        <v>36</v>
      </c>
      <c r="E688" t="s">
        <v>18</v>
      </c>
      <c r="F688" t="s">
        <v>35</v>
      </c>
      <c r="G688" t="s">
        <v>20</v>
      </c>
      <c r="H688" s="3">
        <v>19678.099999999999</v>
      </c>
      <c r="I688" t="s">
        <v>19</v>
      </c>
      <c r="J688" t="s">
        <v>22</v>
      </c>
      <c r="K6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32.241139750896302</v>
      </c>
      <c r="L688" s="5">
        <f>TablaDatos[[#This Row],[IMC_raw]]/1000000000000000</f>
        <v>3.2241139750896299</v>
      </c>
      <c r="M688" s="2">
        <v>3224113975089630</v>
      </c>
      <c r="N6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8" s="13">
        <f t="shared" si="10"/>
        <v>687</v>
      </c>
      <c r="P688" s="2" t="str">
        <f>IF(TablaDatos[[#This Row],[Diabetes]]=0,"No","Si")</f>
        <v>Si</v>
      </c>
      <c r="Q688">
        <v>1</v>
      </c>
      <c r="R688">
        <f>TablaDatos[[#This Row],[Aux2]]/10000000000000</f>
        <v>2251.2028491178298</v>
      </c>
      <c r="S688" s="1">
        <v>2.25120284911783E+16</v>
      </c>
      <c r="T688" s="7">
        <f>TablaDatos[[#This Row],[Aux3]]/100000000000000</f>
        <v>2.6963381103159999E-2</v>
      </c>
      <c r="U688" s="1">
        <v>2696338110316</v>
      </c>
      <c r="V688">
        <v>151.6</v>
      </c>
      <c r="W688">
        <v>88.4</v>
      </c>
    </row>
    <row r="689" spans="1:23">
      <c r="A689">
        <v>2010</v>
      </c>
      <c r="B689">
        <v>53</v>
      </c>
      <c r="C689" t="s">
        <v>16</v>
      </c>
      <c r="D689" t="s">
        <v>73</v>
      </c>
      <c r="E689" t="s">
        <v>18</v>
      </c>
      <c r="F689" t="s">
        <v>19</v>
      </c>
      <c r="G689" t="s">
        <v>20</v>
      </c>
      <c r="H689" s="3">
        <v>28871.79</v>
      </c>
      <c r="I689" t="s">
        <v>21</v>
      </c>
      <c r="J689" t="s">
        <v>19</v>
      </c>
      <c r="K6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32.238348516354598</v>
      </c>
      <c r="L689" s="5">
        <f>TablaDatos[[#This Row],[IMC_raw]]/1000000000000000</f>
        <v>3.22383485163546</v>
      </c>
      <c r="M689" s="2">
        <v>3223834851635460</v>
      </c>
      <c r="N6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89" s="13">
        <f t="shared" si="10"/>
        <v>688</v>
      </c>
      <c r="P689" s="2" t="str">
        <f>IF(TablaDatos[[#This Row],[Diabetes]]=0,"No","Si")</f>
        <v>No</v>
      </c>
      <c r="Q689">
        <v>0</v>
      </c>
      <c r="R689">
        <f>TablaDatos[[#This Row],[Aux2]]/10000000000000</f>
        <v>2045.09011628492</v>
      </c>
      <c r="S689" s="1">
        <v>2.04509011628492E+16</v>
      </c>
      <c r="T689" s="7">
        <f>TablaDatos[[#This Row],[Aux3]]/100000000000000</f>
        <v>25.051901294428099</v>
      </c>
      <c r="U689" s="1">
        <v>2505190129442810</v>
      </c>
      <c r="V689">
        <v>156.5</v>
      </c>
      <c r="W689">
        <v>96.7</v>
      </c>
    </row>
    <row r="690" spans="1:23">
      <c r="A690">
        <v>2010</v>
      </c>
      <c r="B690">
        <v>37</v>
      </c>
      <c r="C690" t="s">
        <v>16</v>
      </c>
      <c r="D690" t="s">
        <v>29</v>
      </c>
      <c r="E690" t="s">
        <v>18</v>
      </c>
      <c r="F690" t="s">
        <v>19</v>
      </c>
      <c r="G690" t="s">
        <v>39</v>
      </c>
      <c r="H690" s="3">
        <v>9056.4699999999993</v>
      </c>
      <c r="I690" t="s">
        <v>19</v>
      </c>
      <c r="J690" t="s">
        <v>18</v>
      </c>
      <c r="K6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32.218632219319801</v>
      </c>
      <c r="L690" s="6">
        <f>TablaDatos[[#This Row],[IMC_raw]]/1000000000000000</f>
        <v>3.2218632219319798</v>
      </c>
      <c r="M690" s="2">
        <v>3221863221931980</v>
      </c>
      <c r="N6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0" s="13">
        <f t="shared" si="10"/>
        <v>689</v>
      </c>
      <c r="P690" s="2" t="str">
        <f>IF(TablaDatos[[#This Row],[Diabetes]]=0,"No","Si")</f>
        <v>Si</v>
      </c>
      <c r="Q690">
        <v>1</v>
      </c>
      <c r="R690">
        <f>TablaDatos[[#This Row],[Aux2]]/10000000000000</f>
        <v>2067.4366922918298</v>
      </c>
      <c r="S690" s="1">
        <v>2.06743669229183E+16</v>
      </c>
      <c r="T690" s="7">
        <f>TablaDatos[[#This Row],[Aux3]]/100000000000000</f>
        <v>1.9352284805720901</v>
      </c>
      <c r="U690" s="1">
        <v>193522848057209</v>
      </c>
      <c r="V690">
        <v>145.80000000000001</v>
      </c>
      <c r="W690">
        <v>84</v>
      </c>
    </row>
    <row r="691" spans="1:23">
      <c r="A691">
        <v>2010</v>
      </c>
      <c r="B691">
        <v>63</v>
      </c>
      <c r="C691" t="s">
        <v>23</v>
      </c>
      <c r="D691" t="s">
        <v>17</v>
      </c>
      <c r="E691" t="s">
        <v>18</v>
      </c>
      <c r="F691" t="s">
        <v>24</v>
      </c>
      <c r="G691" t="s">
        <v>28</v>
      </c>
      <c r="H691" s="3">
        <v>19581.96</v>
      </c>
      <c r="I691" t="s">
        <v>19</v>
      </c>
      <c r="J691" t="s">
        <v>22</v>
      </c>
      <c r="K6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32.2150146176104</v>
      </c>
      <c r="L691" s="6">
        <f>TablaDatos[[#This Row],[IMC_raw]]/1000000000000000</f>
        <v>32.2150146176104</v>
      </c>
      <c r="M691" s="2">
        <v>3.22150146176104E+16</v>
      </c>
      <c r="N6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1" s="13">
        <f t="shared" si="10"/>
        <v>690</v>
      </c>
      <c r="P691" s="2" t="str">
        <f>IF(TablaDatos[[#This Row],[Diabetes]]=0,"No","Si")</f>
        <v>No</v>
      </c>
      <c r="Q691">
        <v>0</v>
      </c>
      <c r="R691">
        <f>TablaDatos[[#This Row],[Aux2]]/10000000000000</f>
        <v>2193.8808855086099</v>
      </c>
      <c r="S691" s="1">
        <v>2.19388088550861E+16</v>
      </c>
      <c r="T691" s="7">
        <f>TablaDatos[[#This Row],[Aux3]]/100000000000000</f>
        <v>26.674984780422101</v>
      </c>
      <c r="U691" s="1">
        <v>2667498478042210</v>
      </c>
      <c r="V691">
        <v>157.19999999999999</v>
      </c>
      <c r="W691">
        <v>97.5</v>
      </c>
    </row>
    <row r="692" spans="1:23">
      <c r="A692">
        <v>2010</v>
      </c>
      <c r="B692">
        <v>61</v>
      </c>
      <c r="C692" t="s">
        <v>16</v>
      </c>
      <c r="D692" t="s">
        <v>42</v>
      </c>
      <c r="E692" t="s">
        <v>18</v>
      </c>
      <c r="F692" t="s">
        <v>19</v>
      </c>
      <c r="G692" t="s">
        <v>28</v>
      </c>
      <c r="H692" s="3">
        <v>12441.26</v>
      </c>
      <c r="I692" t="s">
        <v>21</v>
      </c>
      <c r="J692" t="s">
        <v>18</v>
      </c>
      <c r="K6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32.205359359853304</v>
      </c>
      <c r="L692" s="6">
        <f>TablaDatos[[#This Row],[IMC_raw]]/1000000000000000</f>
        <v>3.2205359359853301</v>
      </c>
      <c r="M692" s="2">
        <v>3220535935985330</v>
      </c>
      <c r="N6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2" s="13">
        <f t="shared" si="10"/>
        <v>691</v>
      </c>
      <c r="P692" s="2" t="str">
        <f>IF(TablaDatos[[#This Row],[Diabetes]]=0,"No","Si")</f>
        <v>No</v>
      </c>
      <c r="Q692">
        <v>0</v>
      </c>
      <c r="R692">
        <f>TablaDatos[[#This Row],[Aux2]]/10000000000000</f>
        <v>203.54322438873101</v>
      </c>
      <c r="S692" s="1">
        <v>2035432243887310</v>
      </c>
      <c r="T692" s="7">
        <f>TablaDatos[[#This Row],[Aux3]]/100000000000000</f>
        <v>23.335680543533599</v>
      </c>
      <c r="U692" s="1">
        <v>2333568054353360</v>
      </c>
      <c r="V692">
        <v>154</v>
      </c>
      <c r="W692">
        <v>96.2</v>
      </c>
    </row>
    <row r="693" spans="1:23">
      <c r="A693">
        <v>2010</v>
      </c>
      <c r="B693">
        <v>56</v>
      </c>
      <c r="C693" t="s">
        <v>23</v>
      </c>
      <c r="D693" t="s">
        <v>42</v>
      </c>
      <c r="E693" t="s">
        <v>18</v>
      </c>
      <c r="F693" t="s">
        <v>24</v>
      </c>
      <c r="G693" t="s">
        <v>28</v>
      </c>
      <c r="H693" s="3">
        <v>15138.67</v>
      </c>
      <c r="I693" t="s">
        <v>21</v>
      </c>
      <c r="J693" t="s">
        <v>19</v>
      </c>
      <c r="K6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32.146402978347602</v>
      </c>
      <c r="L693" s="6">
        <f>TablaDatos[[#This Row],[IMC_raw]]/1000000000000000</f>
        <v>32.146402978347602</v>
      </c>
      <c r="M693" s="2">
        <v>3.21464029783476E+16</v>
      </c>
      <c r="N6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3" s="13">
        <f t="shared" si="10"/>
        <v>692</v>
      </c>
      <c r="P693" s="2" t="str">
        <f>IF(TablaDatos[[#This Row],[Diabetes]]=0,"No","Si")</f>
        <v>No</v>
      </c>
      <c r="Q693">
        <v>0</v>
      </c>
      <c r="R693">
        <f>TablaDatos[[#This Row],[Aux2]]/10000000000000</f>
        <v>2429.1332009297398</v>
      </c>
      <c r="S693" s="1">
        <v>2.42913320092974E+16</v>
      </c>
      <c r="T693" s="7">
        <f>TablaDatos[[#This Row],[Aux3]]/100000000000000</f>
        <v>248.01133299493</v>
      </c>
      <c r="U693" s="1">
        <v>2.4801133299493E+16</v>
      </c>
      <c r="V693">
        <v>167.8</v>
      </c>
      <c r="W693">
        <v>97.2</v>
      </c>
    </row>
    <row r="694" spans="1:23">
      <c r="A694">
        <v>2010</v>
      </c>
      <c r="B694">
        <v>68</v>
      </c>
      <c r="C694" t="s">
        <v>16</v>
      </c>
      <c r="D694" t="s">
        <v>17</v>
      </c>
      <c r="E694" t="s">
        <v>31</v>
      </c>
      <c r="F694" t="s">
        <v>24</v>
      </c>
      <c r="G694" t="s">
        <v>25</v>
      </c>
      <c r="H694" s="3">
        <v>14095.98</v>
      </c>
      <c r="I694" t="s">
        <v>21</v>
      </c>
      <c r="J694" t="s">
        <v>18</v>
      </c>
      <c r="K6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32.1396816798214</v>
      </c>
      <c r="L694" s="6">
        <f>TablaDatos[[#This Row],[IMC_raw]]/1000000000000000</f>
        <v>3.2139681679821401</v>
      </c>
      <c r="M694" s="2">
        <v>3213968167982140</v>
      </c>
      <c r="N6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4" s="13">
        <f t="shared" si="10"/>
        <v>693</v>
      </c>
      <c r="P694" s="2" t="str">
        <f>IF(TablaDatos[[#This Row],[Diabetes]]=0,"No","Si")</f>
        <v>Si</v>
      </c>
      <c r="Q694">
        <v>1</v>
      </c>
      <c r="R694">
        <f>TablaDatos[[#This Row],[Aux2]]/10000000000000</f>
        <v>206.092103853303</v>
      </c>
      <c r="S694" s="1">
        <v>2060921038533030</v>
      </c>
      <c r="T694" s="7">
        <f>TablaDatos[[#This Row],[Aux3]]/100000000000000</f>
        <v>267.74082088125198</v>
      </c>
      <c r="U694" s="1">
        <v>2.67740820881252E+16</v>
      </c>
      <c r="V694">
        <v>170.8</v>
      </c>
      <c r="W694">
        <v>106.8</v>
      </c>
    </row>
    <row r="695" spans="1:23">
      <c r="A695">
        <v>2010</v>
      </c>
      <c r="B695">
        <v>48</v>
      </c>
      <c r="C695" t="s">
        <v>23</v>
      </c>
      <c r="D695" t="s">
        <v>26</v>
      </c>
      <c r="E695" t="s">
        <v>18</v>
      </c>
      <c r="F695" t="s">
        <v>19</v>
      </c>
      <c r="G695" t="s">
        <v>20</v>
      </c>
      <c r="H695" s="3">
        <v>19893.16</v>
      </c>
      <c r="I695" t="s">
        <v>21</v>
      </c>
      <c r="J695" t="s">
        <v>21</v>
      </c>
      <c r="K6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32.120025996473402</v>
      </c>
      <c r="L695" s="5">
        <f>TablaDatos[[#This Row],[IMC_raw]]/1000000000000000</f>
        <v>3.2120025996473398</v>
      </c>
      <c r="M695" s="2">
        <v>3212002599647340</v>
      </c>
      <c r="N6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5" s="13">
        <f t="shared" si="10"/>
        <v>694</v>
      </c>
      <c r="P695" s="2" t="str">
        <f>IF(TablaDatos[[#This Row],[Diabetes]]=0,"No","Si")</f>
        <v>No</v>
      </c>
      <c r="Q695">
        <v>0</v>
      </c>
      <c r="R695">
        <f>TablaDatos[[#This Row],[Aux2]]/10000000000000</f>
        <v>2422.6144759352101</v>
      </c>
      <c r="S695" s="1">
        <v>2.42261447593521E+16</v>
      </c>
      <c r="T695" s="7">
        <f>TablaDatos[[#This Row],[Aux3]]/100000000000000</f>
        <v>261.55019076241501</v>
      </c>
      <c r="U695" s="1">
        <v>2.61550190762415E+16</v>
      </c>
      <c r="V695">
        <v>151.4</v>
      </c>
      <c r="W695">
        <v>88.1</v>
      </c>
    </row>
    <row r="696" spans="1:23">
      <c r="A696">
        <v>2010</v>
      </c>
      <c r="B696">
        <v>46</v>
      </c>
      <c r="C696" t="s">
        <v>16</v>
      </c>
      <c r="D696" t="s">
        <v>17</v>
      </c>
      <c r="E696" t="s">
        <v>18</v>
      </c>
      <c r="F696" t="s">
        <v>24</v>
      </c>
      <c r="G696" t="s">
        <v>20</v>
      </c>
      <c r="H696" s="3">
        <v>21654.77</v>
      </c>
      <c r="I696" t="s">
        <v>19</v>
      </c>
      <c r="J696" t="s">
        <v>18</v>
      </c>
      <c r="K6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32.108354797477602</v>
      </c>
      <c r="L696" s="6">
        <f>TablaDatos[[#This Row],[IMC_raw]]/1000000000000000</f>
        <v>0.32108354797477601</v>
      </c>
      <c r="M696" s="2">
        <v>321083547974776</v>
      </c>
      <c r="N6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6" s="13">
        <f t="shared" si="10"/>
        <v>695</v>
      </c>
      <c r="P696" s="2" t="str">
        <f>IF(TablaDatos[[#This Row],[Diabetes]]=0,"No","Si")</f>
        <v>No</v>
      </c>
      <c r="Q696">
        <v>0</v>
      </c>
      <c r="R696">
        <f>TablaDatos[[#This Row],[Aux2]]/10000000000000</f>
        <v>230.56991504671001</v>
      </c>
      <c r="S696" s="1">
        <v>2305699150467100</v>
      </c>
      <c r="T696" s="7">
        <f>TablaDatos[[#This Row],[Aux3]]/100000000000000</f>
        <v>217.14163816118199</v>
      </c>
      <c r="U696" s="1">
        <v>2.17141638161182E+16</v>
      </c>
      <c r="V696">
        <v>152.80000000000001</v>
      </c>
      <c r="W696">
        <v>94.6</v>
      </c>
    </row>
    <row r="697" spans="1:23">
      <c r="A697">
        <v>2010</v>
      </c>
      <c r="B697">
        <v>61</v>
      </c>
      <c r="C697" t="s">
        <v>23</v>
      </c>
      <c r="D697" t="s">
        <v>17</v>
      </c>
      <c r="E697" t="s">
        <v>21</v>
      </c>
      <c r="F697" t="s">
        <v>24</v>
      </c>
      <c r="G697" t="s">
        <v>28</v>
      </c>
      <c r="H697" s="3">
        <v>29589.71</v>
      </c>
      <c r="I697" t="s">
        <v>21</v>
      </c>
      <c r="J697" t="s">
        <v>18</v>
      </c>
      <c r="K6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32.1001472140765</v>
      </c>
      <c r="L697" s="5">
        <f>TablaDatos[[#This Row],[IMC_raw]]/1000000000000000</f>
        <v>32.1001472140765</v>
      </c>
      <c r="M697" s="2">
        <v>3.21001472140765E+16</v>
      </c>
      <c r="N6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7" s="13">
        <f t="shared" si="10"/>
        <v>696</v>
      </c>
      <c r="P697" s="2" t="str">
        <f>IF(TablaDatos[[#This Row],[Diabetes]]=0,"No","Si")</f>
        <v>No</v>
      </c>
      <c r="Q697">
        <v>0</v>
      </c>
      <c r="R697">
        <f>TablaDatos[[#This Row],[Aux2]]/10000000000000</f>
        <v>226.04854930983899</v>
      </c>
      <c r="S697" s="1">
        <v>2260485493098390</v>
      </c>
      <c r="T697" s="7">
        <f>TablaDatos[[#This Row],[Aux3]]/100000000000000</f>
        <v>22.8057141296953</v>
      </c>
      <c r="U697" s="1">
        <v>2280571412969530</v>
      </c>
      <c r="V697">
        <v>177.7</v>
      </c>
      <c r="W697">
        <v>94</v>
      </c>
    </row>
    <row r="698" spans="1:23">
      <c r="A698">
        <v>2010</v>
      </c>
      <c r="B698">
        <v>54</v>
      </c>
      <c r="C698" t="s">
        <v>16</v>
      </c>
      <c r="D698" t="s">
        <v>29</v>
      </c>
      <c r="E698" t="s">
        <v>18</v>
      </c>
      <c r="F698" t="s">
        <v>24</v>
      </c>
      <c r="G698" t="s">
        <v>20</v>
      </c>
      <c r="H698" s="3">
        <v>21078.15</v>
      </c>
      <c r="I698" t="s">
        <v>21</v>
      </c>
      <c r="J698" t="s">
        <v>18</v>
      </c>
      <c r="K6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32.087462244163802</v>
      </c>
      <c r="L698" s="6">
        <f>TablaDatos[[#This Row],[IMC_raw]]/1000000000000000</f>
        <v>0.320874622441638</v>
      </c>
      <c r="M698" s="2">
        <v>320874622441638</v>
      </c>
      <c r="N6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8" s="13">
        <f t="shared" si="10"/>
        <v>697</v>
      </c>
      <c r="P698" s="2" t="str">
        <f>IF(TablaDatos[[#This Row],[Diabetes]]=0,"No","Si")</f>
        <v>No</v>
      </c>
      <c r="Q698">
        <v>0</v>
      </c>
      <c r="R698">
        <f>TablaDatos[[#This Row],[Aux2]]/10000000000000</f>
        <v>2363.2836926619502</v>
      </c>
      <c r="S698" s="1">
        <v>2.36328369266195E+16</v>
      </c>
      <c r="T698" s="7">
        <f>TablaDatos[[#This Row],[Aux3]]/100000000000000</f>
        <v>24.948811865927901</v>
      </c>
      <c r="U698" s="1">
        <v>2494881186592790</v>
      </c>
      <c r="V698">
        <v>147.4</v>
      </c>
      <c r="W698">
        <v>91.7</v>
      </c>
    </row>
    <row r="699" spans="1:23">
      <c r="A699">
        <v>2010</v>
      </c>
      <c r="B699">
        <v>63</v>
      </c>
      <c r="C699" t="s">
        <v>23</v>
      </c>
      <c r="D699" t="s">
        <v>29</v>
      </c>
      <c r="E699" t="s">
        <v>19</v>
      </c>
      <c r="F699" t="s">
        <v>19</v>
      </c>
      <c r="G699" t="s">
        <v>28</v>
      </c>
      <c r="H699" s="3">
        <v>18276.7</v>
      </c>
      <c r="I699" t="s">
        <v>19</v>
      </c>
      <c r="J699" t="s">
        <v>22</v>
      </c>
      <c r="K6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32.083440456655602</v>
      </c>
      <c r="L699" s="6">
        <f>TablaDatos[[#This Row],[IMC_raw]]/1000000000000000</f>
        <v>3.2083440456655601</v>
      </c>
      <c r="M699" s="2">
        <v>3208344045665560</v>
      </c>
      <c r="N6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699" s="13">
        <f t="shared" si="10"/>
        <v>698</v>
      </c>
      <c r="P699" s="2" t="str">
        <f>IF(TablaDatos[[#This Row],[Diabetes]]=0,"No","Si")</f>
        <v>No</v>
      </c>
      <c r="Q699">
        <v>0</v>
      </c>
      <c r="R699">
        <f>TablaDatos[[#This Row],[Aux2]]/10000000000000</f>
        <v>2282.7599120319101</v>
      </c>
      <c r="S699" s="1">
        <v>2.28275991203191E+16</v>
      </c>
      <c r="T699" s="7">
        <f>TablaDatos[[#This Row],[Aux3]]/100000000000000</f>
        <v>27.034299986876999</v>
      </c>
      <c r="U699" s="1">
        <v>2703429998687700</v>
      </c>
      <c r="V699">
        <v>156.80000000000001</v>
      </c>
      <c r="W699">
        <v>99.9</v>
      </c>
    </row>
    <row r="700" spans="1:23">
      <c r="A700">
        <v>2010</v>
      </c>
      <c r="B700">
        <v>47</v>
      </c>
      <c r="C700" t="s">
        <v>16</v>
      </c>
      <c r="D700" t="s">
        <v>27</v>
      </c>
      <c r="E700" t="s">
        <v>18</v>
      </c>
      <c r="F700" t="s">
        <v>19</v>
      </c>
      <c r="G700" t="s">
        <v>20</v>
      </c>
      <c r="H700" s="3">
        <v>34451.269999999997</v>
      </c>
      <c r="I700" t="s">
        <v>21</v>
      </c>
      <c r="J700" t="s">
        <v>19</v>
      </c>
      <c r="K7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32.077024987801202</v>
      </c>
      <c r="L700" s="5">
        <f>TablaDatos[[#This Row],[IMC_raw]]/1000000000000000</f>
        <v>3.2077024987801201</v>
      </c>
      <c r="M700" s="2">
        <v>3207702498780120</v>
      </c>
      <c r="N7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0" s="13">
        <f t="shared" si="10"/>
        <v>699</v>
      </c>
      <c r="P700" s="2" t="str">
        <f>IF(TablaDatos[[#This Row],[Diabetes]]=0,"No","Si")</f>
        <v>No</v>
      </c>
      <c r="Q700">
        <v>0</v>
      </c>
      <c r="R700">
        <f>TablaDatos[[#This Row],[Aux2]]/10000000000000</f>
        <v>2237.2509102952199</v>
      </c>
      <c r="S700" s="1">
        <v>2.23725091029522E+16</v>
      </c>
      <c r="T700" s="7">
        <f>TablaDatos[[#This Row],[Aux3]]/100000000000000</f>
        <v>226.66033956638901</v>
      </c>
      <c r="U700" s="1">
        <v>2.26660339566389E+16</v>
      </c>
      <c r="V700">
        <v>142</v>
      </c>
      <c r="W700">
        <v>91</v>
      </c>
    </row>
    <row r="701" spans="1:23">
      <c r="A701">
        <v>2010</v>
      </c>
      <c r="B701">
        <v>60</v>
      </c>
      <c r="C701" t="s">
        <v>16</v>
      </c>
      <c r="D701" t="s">
        <v>72</v>
      </c>
      <c r="E701" t="s">
        <v>18</v>
      </c>
      <c r="F701" t="s">
        <v>35</v>
      </c>
      <c r="G701" t="s">
        <v>28</v>
      </c>
      <c r="H701" s="3">
        <v>26521.05</v>
      </c>
      <c r="I701" t="s">
        <v>19</v>
      </c>
      <c r="J701" t="s">
        <v>19</v>
      </c>
      <c r="K7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32.061550254686999</v>
      </c>
      <c r="L701" s="5">
        <f>TablaDatos[[#This Row],[IMC_raw]]/1000000000000000</f>
        <v>32.061550254686999</v>
      </c>
      <c r="M701" s="2">
        <v>3.2061550254687E+16</v>
      </c>
      <c r="N7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1" s="13">
        <f t="shared" si="10"/>
        <v>700</v>
      </c>
      <c r="P701" s="2" t="str">
        <f>IF(TablaDatos[[#This Row],[Diabetes]]=0,"No","Si")</f>
        <v>No</v>
      </c>
      <c r="Q701">
        <v>0</v>
      </c>
      <c r="R701">
        <f>TablaDatos[[#This Row],[Aux2]]/10000000000000</f>
        <v>196.95197759266401</v>
      </c>
      <c r="S701" s="1">
        <v>1969519775926640</v>
      </c>
      <c r="T701" s="7">
        <f>TablaDatos[[#This Row],[Aux3]]/100000000000000</f>
        <v>219.66707796918701</v>
      </c>
      <c r="U701" s="1">
        <v>2.19667077969187E+16</v>
      </c>
      <c r="V701">
        <v>156.9</v>
      </c>
      <c r="W701">
        <v>98.2</v>
      </c>
    </row>
    <row r="702" spans="1:23">
      <c r="A702">
        <v>2010</v>
      </c>
      <c r="B702">
        <v>60</v>
      </c>
      <c r="C702" t="s">
        <v>23</v>
      </c>
      <c r="D702" t="s">
        <v>36</v>
      </c>
      <c r="E702" t="s">
        <v>21</v>
      </c>
      <c r="F702" t="s">
        <v>24</v>
      </c>
      <c r="G702" t="s">
        <v>28</v>
      </c>
      <c r="H702" s="3">
        <v>5742.67</v>
      </c>
      <c r="I702" t="s">
        <v>21</v>
      </c>
      <c r="J702" t="s">
        <v>22</v>
      </c>
      <c r="K7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32.040405046870802</v>
      </c>
      <c r="L702" s="6">
        <f>TablaDatos[[#This Row],[IMC_raw]]/1000000000000000</f>
        <v>3.2040405046870801</v>
      </c>
      <c r="M702" s="2">
        <v>3204040504687080</v>
      </c>
      <c r="N7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2" s="13">
        <f t="shared" si="10"/>
        <v>701</v>
      </c>
      <c r="P702" s="2" t="str">
        <f>IF(TablaDatos[[#This Row],[Diabetes]]=0,"No","Si")</f>
        <v>Si</v>
      </c>
      <c r="Q702">
        <v>1</v>
      </c>
      <c r="R702">
        <f>TablaDatos[[#This Row],[Aux2]]/10000000000000</f>
        <v>229.27111188455399</v>
      </c>
      <c r="S702" s="1">
        <v>2292711118845540</v>
      </c>
      <c r="T702" s="7">
        <f>TablaDatos[[#This Row],[Aux3]]/100000000000000</f>
        <v>264.91780686626998</v>
      </c>
      <c r="U702" s="1">
        <v>2.6491780686627E+16</v>
      </c>
      <c r="V702">
        <v>163.4</v>
      </c>
      <c r="W702">
        <v>103.2</v>
      </c>
    </row>
    <row r="703" spans="1:23">
      <c r="A703">
        <v>2010</v>
      </c>
      <c r="B703">
        <v>65</v>
      </c>
      <c r="C703" t="s">
        <v>23</v>
      </c>
      <c r="D703" t="s">
        <v>73</v>
      </c>
      <c r="E703" t="s">
        <v>18</v>
      </c>
      <c r="F703" t="s">
        <v>24</v>
      </c>
      <c r="G703" t="s">
        <v>25</v>
      </c>
      <c r="H703" s="3">
        <v>18089.59</v>
      </c>
      <c r="I703" t="s">
        <v>19</v>
      </c>
      <c r="J703" t="s">
        <v>22</v>
      </c>
      <c r="K7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32.016171358738703</v>
      </c>
      <c r="L703" s="6">
        <f>TablaDatos[[#This Row],[IMC_raw]]/1000000000000000</f>
        <v>3.2016171358738701</v>
      </c>
      <c r="M703" s="2">
        <v>3201617135873870</v>
      </c>
      <c r="N7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3" s="13">
        <f t="shared" si="10"/>
        <v>702</v>
      </c>
      <c r="P703" s="2" t="str">
        <f>IF(TablaDatos[[#This Row],[Diabetes]]=0,"No","Si")</f>
        <v>No</v>
      </c>
      <c r="Q703">
        <v>0</v>
      </c>
      <c r="R703">
        <f>TablaDatos[[#This Row],[Aux2]]/10000000000000</f>
        <v>2312.5469788667501</v>
      </c>
      <c r="S703" s="1">
        <v>2.31254697886675E+16</v>
      </c>
      <c r="T703" s="7">
        <f>TablaDatos[[#This Row],[Aux3]]/100000000000000</f>
        <v>219.41728157439101</v>
      </c>
      <c r="U703" s="1">
        <v>2.19417281574391E+16</v>
      </c>
      <c r="V703">
        <v>156.69999999999999</v>
      </c>
      <c r="W703">
        <v>88.2</v>
      </c>
    </row>
    <row r="704" spans="1:23">
      <c r="A704">
        <v>2010</v>
      </c>
      <c r="B704">
        <v>60</v>
      </c>
      <c r="C704" t="s">
        <v>16</v>
      </c>
      <c r="D704" t="s">
        <v>29</v>
      </c>
      <c r="E704" t="s">
        <v>19</v>
      </c>
      <c r="F704" t="s">
        <v>19</v>
      </c>
      <c r="G704" t="s">
        <v>28</v>
      </c>
      <c r="H704" s="3">
        <v>9005.2000000000007</v>
      </c>
      <c r="I704" t="s">
        <v>19</v>
      </c>
      <c r="J704" t="s">
        <v>22</v>
      </c>
      <c r="K7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31.989859617535501</v>
      </c>
      <c r="L704" s="6">
        <f>TablaDatos[[#This Row],[IMC_raw]]/1000000000000000</f>
        <v>31.989859617535501</v>
      </c>
      <c r="M704" s="2">
        <v>3.19898596175355E+16</v>
      </c>
      <c r="N7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4" s="13">
        <f t="shared" si="10"/>
        <v>703</v>
      </c>
      <c r="P704" s="2" t="str">
        <f>IF(TablaDatos[[#This Row],[Diabetes]]=0,"No","Si")</f>
        <v>Si</v>
      </c>
      <c r="Q704">
        <v>1</v>
      </c>
      <c r="R704">
        <f>TablaDatos[[#This Row],[Aux2]]/10000000000000</f>
        <v>2084.7520374666901</v>
      </c>
      <c r="S704" s="1">
        <v>2.08475203746669E+16</v>
      </c>
      <c r="T704" s="7">
        <f>TablaDatos[[#This Row],[Aux3]]/100000000000000</f>
        <v>283.39473528724898</v>
      </c>
      <c r="U704" s="1">
        <v>2.83394735287249E+16</v>
      </c>
      <c r="V704">
        <v>169.9</v>
      </c>
      <c r="W704">
        <v>102.6</v>
      </c>
    </row>
    <row r="705" spans="1:23">
      <c r="A705">
        <v>2010</v>
      </c>
      <c r="B705">
        <v>60</v>
      </c>
      <c r="C705" t="s">
        <v>16</v>
      </c>
      <c r="D705" t="s">
        <v>73</v>
      </c>
      <c r="E705" t="s">
        <v>18</v>
      </c>
      <c r="F705" t="s">
        <v>24</v>
      </c>
      <c r="G705" t="s">
        <v>28</v>
      </c>
      <c r="H705" s="3">
        <v>31591.71</v>
      </c>
      <c r="I705" t="s">
        <v>21</v>
      </c>
      <c r="J705" t="s">
        <v>18</v>
      </c>
      <c r="K7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31.8999150094016</v>
      </c>
      <c r="L705" s="6">
        <f>TablaDatos[[#This Row],[IMC_raw]]/1000000000000000</f>
        <v>31.8999150094016</v>
      </c>
      <c r="M705" s="2">
        <v>3.18999150094016E+16</v>
      </c>
      <c r="N7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5" s="13">
        <f t="shared" si="10"/>
        <v>704</v>
      </c>
      <c r="P705" s="2" t="str">
        <f>IF(TablaDatos[[#This Row],[Diabetes]]=0,"No","Si")</f>
        <v>No</v>
      </c>
      <c r="Q705">
        <v>0</v>
      </c>
      <c r="R705">
        <f>TablaDatos[[#This Row],[Aux2]]/10000000000000</f>
        <v>2368.5212521471899</v>
      </c>
      <c r="S705" s="1">
        <v>2.36852125214719E+16</v>
      </c>
      <c r="T705" s="7">
        <f>TablaDatos[[#This Row],[Aux3]]/100000000000000</f>
        <v>257.115059220859</v>
      </c>
      <c r="U705" s="1">
        <v>2.57115059220859E+16</v>
      </c>
      <c r="V705">
        <v>160.6</v>
      </c>
      <c r="W705">
        <v>100.6</v>
      </c>
    </row>
    <row r="706" spans="1:23">
      <c r="A706">
        <v>2010</v>
      </c>
      <c r="B706">
        <v>57</v>
      </c>
      <c r="C706" t="s">
        <v>23</v>
      </c>
      <c r="D706" t="s">
        <v>42</v>
      </c>
      <c r="E706" t="s">
        <v>18</v>
      </c>
      <c r="F706" t="s">
        <v>19</v>
      </c>
      <c r="G706" t="s">
        <v>28</v>
      </c>
      <c r="H706" s="3">
        <v>21063.360000000001</v>
      </c>
      <c r="I706" t="s">
        <v>21</v>
      </c>
      <c r="J706" t="s">
        <v>18</v>
      </c>
      <c r="K7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31.898891851692401</v>
      </c>
      <c r="L706" s="6">
        <f>TablaDatos[[#This Row],[IMC_raw]]/1000000000000000</f>
        <v>31.898891851692401</v>
      </c>
      <c r="M706" s="2">
        <v>3.18988918516924E+16</v>
      </c>
      <c r="N7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6" s="13">
        <f t="shared" ref="O706:O769" si="11">O705+1</f>
        <v>705</v>
      </c>
      <c r="P706" s="2" t="str">
        <f>IF(TablaDatos[[#This Row],[Diabetes]]=0,"No","Si")</f>
        <v>No</v>
      </c>
      <c r="Q706">
        <v>0</v>
      </c>
      <c r="R706">
        <f>TablaDatos[[#This Row],[Aux2]]/10000000000000</f>
        <v>2391.5098667388202</v>
      </c>
      <c r="S706" s="1">
        <v>2.39150986673882E+16</v>
      </c>
      <c r="T706" s="7">
        <f>TablaDatos[[#This Row],[Aux3]]/100000000000000</f>
        <v>213.020679554753</v>
      </c>
      <c r="U706" s="1">
        <v>2.13020679554753E+16</v>
      </c>
      <c r="V706">
        <v>151.69999999999999</v>
      </c>
      <c r="W706">
        <v>97.5</v>
      </c>
    </row>
    <row r="707" spans="1:23">
      <c r="A707">
        <v>2010</v>
      </c>
      <c r="B707">
        <v>47</v>
      </c>
      <c r="C707" t="s">
        <v>16</v>
      </c>
      <c r="D707" t="s">
        <v>17</v>
      </c>
      <c r="E707" t="s">
        <v>18</v>
      </c>
      <c r="F707" t="s">
        <v>35</v>
      </c>
      <c r="G707" t="s">
        <v>20</v>
      </c>
      <c r="H707" s="3">
        <v>26550.48</v>
      </c>
      <c r="I707" t="s">
        <v>19</v>
      </c>
      <c r="J707" t="s">
        <v>22</v>
      </c>
      <c r="K7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31.891511567496302</v>
      </c>
      <c r="L707" s="5">
        <f>TablaDatos[[#This Row],[IMC_raw]]/1000000000000000</f>
        <v>3.18915115674963</v>
      </c>
      <c r="M707" s="2">
        <v>3189151156749630</v>
      </c>
      <c r="N7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7" s="13">
        <f t="shared" si="11"/>
        <v>706</v>
      </c>
      <c r="P707" s="2" t="str">
        <f>IF(TablaDatos[[#This Row],[Diabetes]]=0,"No","Si")</f>
        <v>No</v>
      </c>
      <c r="Q707">
        <v>0</v>
      </c>
      <c r="R707">
        <f>TablaDatos[[#This Row],[Aux2]]/10000000000000</f>
        <v>1940.97243778028</v>
      </c>
      <c r="S707" s="1">
        <v>1.94097243778028E+16</v>
      </c>
      <c r="T707" s="7">
        <f>TablaDatos[[#This Row],[Aux3]]/100000000000000</f>
        <v>235.499980994098</v>
      </c>
      <c r="U707" s="1">
        <v>2.35499980994098E+16</v>
      </c>
      <c r="V707">
        <v>139.69999999999999</v>
      </c>
      <c r="W707">
        <v>94.3</v>
      </c>
    </row>
    <row r="708" spans="1:23">
      <c r="A708">
        <v>2010</v>
      </c>
      <c r="B708">
        <v>53</v>
      </c>
      <c r="C708" t="s">
        <v>23</v>
      </c>
      <c r="D708" t="s">
        <v>42</v>
      </c>
      <c r="E708" t="s">
        <v>18</v>
      </c>
      <c r="F708" t="s">
        <v>35</v>
      </c>
      <c r="G708" t="s">
        <v>20</v>
      </c>
      <c r="H708" s="3">
        <v>22679.38</v>
      </c>
      <c r="I708" t="s">
        <v>21</v>
      </c>
      <c r="J708" t="s">
        <v>21</v>
      </c>
      <c r="K7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31.8565892243425</v>
      </c>
      <c r="L708" s="5">
        <f>TablaDatos[[#This Row],[IMC_raw]]/1000000000000000</f>
        <v>31.8565892243425</v>
      </c>
      <c r="M708" s="2">
        <v>3.18565892243425E+16</v>
      </c>
      <c r="N7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8" s="13">
        <f t="shared" si="11"/>
        <v>707</v>
      </c>
      <c r="P708" s="2" t="str">
        <f>IF(TablaDatos[[#This Row],[Diabetes]]=0,"No","Si")</f>
        <v>No</v>
      </c>
      <c r="Q708">
        <v>0</v>
      </c>
      <c r="R708">
        <f>TablaDatos[[#This Row],[Aux2]]/10000000000000</f>
        <v>225.629888313229</v>
      </c>
      <c r="S708" s="1">
        <v>2256298883132290</v>
      </c>
      <c r="T708" s="7">
        <f>TablaDatos[[#This Row],[Aux3]]/100000000000000</f>
        <v>199.32945571217201</v>
      </c>
      <c r="U708" s="1">
        <v>1.99329455712172E+16</v>
      </c>
      <c r="V708">
        <v>142.19999999999999</v>
      </c>
      <c r="W708">
        <v>84.3</v>
      </c>
    </row>
    <row r="709" spans="1:23">
      <c r="A709">
        <v>2010</v>
      </c>
      <c r="B709">
        <v>48</v>
      </c>
      <c r="C709" t="s">
        <v>16</v>
      </c>
      <c r="D709" t="s">
        <v>73</v>
      </c>
      <c r="E709" t="s">
        <v>18</v>
      </c>
      <c r="F709" t="s">
        <v>19</v>
      </c>
      <c r="G709" t="s">
        <v>20</v>
      </c>
      <c r="H709" s="3">
        <v>40052.44</v>
      </c>
      <c r="I709" t="s">
        <v>21</v>
      </c>
      <c r="J709" t="s">
        <v>21</v>
      </c>
      <c r="K7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31.855269918552999</v>
      </c>
      <c r="L709" s="5">
        <f>TablaDatos[[#This Row],[IMC_raw]]/1000000000000000</f>
        <v>31.855269918552999</v>
      </c>
      <c r="M709" s="2">
        <v>3.1855269918553E+16</v>
      </c>
      <c r="N7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09" s="13">
        <f t="shared" si="11"/>
        <v>708</v>
      </c>
      <c r="P709" s="2" t="str">
        <f>IF(TablaDatos[[#This Row],[Diabetes]]=0,"No","Si")</f>
        <v>No</v>
      </c>
      <c r="Q709">
        <v>0</v>
      </c>
      <c r="R709">
        <f>TablaDatos[[#This Row],[Aux2]]/10000000000000</f>
        <v>22.8424527342031</v>
      </c>
      <c r="S709" s="1">
        <v>228424527342031</v>
      </c>
      <c r="T709" s="7">
        <f>TablaDatos[[#This Row],[Aux3]]/100000000000000</f>
        <v>28.055847579911799</v>
      </c>
      <c r="U709" s="1">
        <v>2805584757991180</v>
      </c>
      <c r="V709">
        <v>157.80000000000001</v>
      </c>
      <c r="W709">
        <v>90.8</v>
      </c>
    </row>
    <row r="710" spans="1:23">
      <c r="A710">
        <v>2010</v>
      </c>
      <c r="B710">
        <v>58</v>
      </c>
      <c r="C710" t="s">
        <v>16</v>
      </c>
      <c r="D710" t="s">
        <v>29</v>
      </c>
      <c r="E710" t="s">
        <v>21</v>
      </c>
      <c r="F710" t="s">
        <v>19</v>
      </c>
      <c r="G710" t="s">
        <v>28</v>
      </c>
      <c r="H710" s="3">
        <v>24777.7</v>
      </c>
      <c r="I710" t="s">
        <v>19</v>
      </c>
      <c r="J710" t="s">
        <v>18</v>
      </c>
      <c r="K7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31.846768140806901</v>
      </c>
      <c r="L710" s="6">
        <f>TablaDatos[[#This Row],[IMC_raw]]/1000000000000000</f>
        <v>31.846768140806901</v>
      </c>
      <c r="M710" s="2">
        <v>3.18467681408069E+16</v>
      </c>
      <c r="N7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0" s="13">
        <f t="shared" si="11"/>
        <v>709</v>
      </c>
      <c r="P710" s="2" t="str">
        <f>IF(TablaDatos[[#This Row],[Diabetes]]=0,"No","Si")</f>
        <v>Si</v>
      </c>
      <c r="Q710">
        <v>1</v>
      </c>
      <c r="R710">
        <f>TablaDatos[[#This Row],[Aux2]]/10000000000000</f>
        <v>2437.1265727949899</v>
      </c>
      <c r="S710" s="1">
        <v>2.43712657279499E+16</v>
      </c>
      <c r="T710" s="7">
        <f>TablaDatos[[#This Row],[Aux3]]/100000000000000</f>
        <v>29.656855871289</v>
      </c>
      <c r="U710" s="1">
        <v>2965685587128900</v>
      </c>
      <c r="V710">
        <v>169.6</v>
      </c>
      <c r="W710">
        <v>101.8</v>
      </c>
    </row>
    <row r="711" spans="1:23">
      <c r="A711">
        <v>2010</v>
      </c>
      <c r="B711">
        <v>56</v>
      </c>
      <c r="C711" t="s">
        <v>16</v>
      </c>
      <c r="D711" t="s">
        <v>27</v>
      </c>
      <c r="E711" t="s">
        <v>19</v>
      </c>
      <c r="F711" t="s">
        <v>24</v>
      </c>
      <c r="G711" t="s">
        <v>28</v>
      </c>
      <c r="H711" s="3">
        <v>20543.37</v>
      </c>
      <c r="I711" t="s">
        <v>21</v>
      </c>
      <c r="J711" t="s">
        <v>22</v>
      </c>
      <c r="K7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31.8206284722493</v>
      </c>
      <c r="L711" s="6">
        <f>TablaDatos[[#This Row],[IMC_raw]]/1000000000000000</f>
        <v>31.8206284722493</v>
      </c>
      <c r="M711" s="2">
        <v>3.18206284722493E+16</v>
      </c>
      <c r="N7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1" s="13">
        <f t="shared" si="11"/>
        <v>710</v>
      </c>
      <c r="P711" s="2" t="str">
        <f>IF(TablaDatos[[#This Row],[Diabetes]]=0,"No","Si")</f>
        <v>No</v>
      </c>
      <c r="Q711">
        <v>0</v>
      </c>
      <c r="R711">
        <f>TablaDatos[[#This Row],[Aux2]]/10000000000000</f>
        <v>2287.7101872551998</v>
      </c>
      <c r="S711" s="1">
        <v>2.2877101872552E+16</v>
      </c>
      <c r="T711" s="7">
        <f>TablaDatos[[#This Row],[Aux3]]/100000000000000</f>
        <v>26.6843336605194</v>
      </c>
      <c r="U711" s="1">
        <v>2668433366051940</v>
      </c>
      <c r="V711">
        <v>160.4</v>
      </c>
      <c r="W711">
        <v>98</v>
      </c>
    </row>
    <row r="712" spans="1:23">
      <c r="A712">
        <v>2010</v>
      </c>
      <c r="B712">
        <v>68</v>
      </c>
      <c r="C712" t="s">
        <v>16</v>
      </c>
      <c r="D712" t="s">
        <v>33</v>
      </c>
      <c r="E712" t="s">
        <v>21</v>
      </c>
      <c r="F712" t="s">
        <v>19</v>
      </c>
      <c r="G712" t="s">
        <v>25</v>
      </c>
      <c r="H712" s="3">
        <v>18571.05</v>
      </c>
      <c r="I712" t="s">
        <v>19</v>
      </c>
      <c r="J712" t="s">
        <v>19</v>
      </c>
      <c r="K7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31.787075788696502</v>
      </c>
      <c r="L712" s="5">
        <f>TablaDatos[[#This Row],[IMC_raw]]/1000000000000000</f>
        <v>31.787075788696502</v>
      </c>
      <c r="M712" s="2">
        <v>3.17870757886965E+16</v>
      </c>
      <c r="N7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2" s="13">
        <f t="shared" si="11"/>
        <v>711</v>
      </c>
      <c r="P712" s="2" t="str">
        <f>IF(TablaDatos[[#This Row],[Diabetes]]=0,"No","Si")</f>
        <v>Si</v>
      </c>
      <c r="Q712">
        <v>1</v>
      </c>
      <c r="R712">
        <f>TablaDatos[[#This Row],[Aux2]]/10000000000000</f>
        <v>2500.09862915953</v>
      </c>
      <c r="S712" s="1">
        <v>2.50009862915953E+16</v>
      </c>
      <c r="T712" s="7">
        <f>TablaDatos[[#This Row],[Aux3]]/100000000000000</f>
        <v>26.9801155896659</v>
      </c>
      <c r="U712" s="1">
        <v>2698011558966590</v>
      </c>
      <c r="V712">
        <v>167.6</v>
      </c>
      <c r="W712">
        <v>104.4</v>
      </c>
    </row>
    <row r="713" spans="1:23">
      <c r="A713">
        <v>2010</v>
      </c>
      <c r="B713">
        <v>58</v>
      </c>
      <c r="C713" t="s">
        <v>16</v>
      </c>
      <c r="D713" t="s">
        <v>73</v>
      </c>
      <c r="E713" t="s">
        <v>19</v>
      </c>
      <c r="F713" t="s">
        <v>40</v>
      </c>
      <c r="G713" t="s">
        <v>28</v>
      </c>
      <c r="H713" s="3">
        <v>31004.55</v>
      </c>
      <c r="I713" t="s">
        <v>19</v>
      </c>
      <c r="J713" t="s">
        <v>22</v>
      </c>
      <c r="K7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31.7511204537726</v>
      </c>
      <c r="L713" s="5">
        <f>TablaDatos[[#This Row],[IMC_raw]]/1000000000000000</f>
        <v>3.1751120453772601</v>
      </c>
      <c r="M713" s="2">
        <v>3175112045377260</v>
      </c>
      <c r="N7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3" s="13">
        <f t="shared" si="11"/>
        <v>712</v>
      </c>
      <c r="P713" s="2" t="str">
        <f>IF(TablaDatos[[#This Row],[Diabetes]]=0,"No","Si")</f>
        <v>No</v>
      </c>
      <c r="Q713">
        <v>0</v>
      </c>
      <c r="R713">
        <f>TablaDatos[[#This Row],[Aux2]]/10000000000000</f>
        <v>1811.5804175697299</v>
      </c>
      <c r="S713" s="1">
        <v>1.81158041756973E+16</v>
      </c>
      <c r="T713" s="7">
        <f>TablaDatos[[#This Row],[Aux3]]/100000000000000</f>
        <v>234.61096440645699</v>
      </c>
      <c r="U713" s="1">
        <v>2.34610964406457E+16</v>
      </c>
      <c r="V713">
        <v>157.19999999999999</v>
      </c>
      <c r="W713">
        <v>95.6</v>
      </c>
    </row>
    <row r="714" spans="1:23">
      <c r="A714">
        <v>2010</v>
      </c>
      <c r="B714">
        <v>66</v>
      </c>
      <c r="C714" t="s">
        <v>16</v>
      </c>
      <c r="D714" t="s">
        <v>29</v>
      </c>
      <c r="E714" t="s">
        <v>21</v>
      </c>
      <c r="F714" t="s">
        <v>24</v>
      </c>
      <c r="G714" t="s">
        <v>25</v>
      </c>
      <c r="H714" s="3">
        <v>9658.44</v>
      </c>
      <c r="I714" t="s">
        <v>19</v>
      </c>
      <c r="J714" t="s">
        <v>22</v>
      </c>
      <c r="K7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31.699530458589699</v>
      </c>
      <c r="L714" s="6">
        <f>TablaDatos[[#This Row],[IMC_raw]]/1000000000000000</f>
        <v>3.16995304585897</v>
      </c>
      <c r="M714" s="2">
        <v>3169953045858970</v>
      </c>
      <c r="N7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4" s="13">
        <f t="shared" si="11"/>
        <v>713</v>
      </c>
      <c r="P714" s="2" t="str">
        <f>IF(TablaDatos[[#This Row],[Diabetes]]=0,"No","Si")</f>
        <v>Si</v>
      </c>
      <c r="Q714">
        <v>1</v>
      </c>
      <c r="R714">
        <f>TablaDatos[[#This Row],[Aux2]]/10000000000000</f>
        <v>24.627714245267601</v>
      </c>
      <c r="S714" s="1">
        <v>246277142452676</v>
      </c>
      <c r="T714" s="7">
        <f>TablaDatos[[#This Row],[Aux3]]/100000000000000</f>
        <v>252.191121904624</v>
      </c>
      <c r="U714" s="1">
        <v>2.52191121904624E+16</v>
      </c>
      <c r="V714">
        <v>177.2</v>
      </c>
      <c r="W714">
        <v>93.5</v>
      </c>
    </row>
    <row r="715" spans="1:23">
      <c r="A715">
        <v>2010</v>
      </c>
      <c r="B715">
        <v>70</v>
      </c>
      <c r="C715" t="s">
        <v>16</v>
      </c>
      <c r="D715" t="s">
        <v>42</v>
      </c>
      <c r="E715" t="s">
        <v>19</v>
      </c>
      <c r="F715" t="s">
        <v>24</v>
      </c>
      <c r="G715" t="s">
        <v>25</v>
      </c>
      <c r="H715" s="3">
        <v>17365.759999999998</v>
      </c>
      <c r="I715" t="s">
        <v>21</v>
      </c>
      <c r="J715" t="s">
        <v>22</v>
      </c>
      <c r="K7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31.673100566687001</v>
      </c>
      <c r="L715" s="5">
        <f>TablaDatos[[#This Row],[IMC_raw]]/1000000000000000</f>
        <v>31.673100566687001</v>
      </c>
      <c r="M715" s="2">
        <v>3.1673100566687E+16</v>
      </c>
      <c r="N7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5" s="13">
        <f t="shared" si="11"/>
        <v>714</v>
      </c>
      <c r="P715" s="2" t="str">
        <f>IF(TablaDatos[[#This Row],[Diabetes]]=0,"No","Si")</f>
        <v>No</v>
      </c>
      <c r="Q715">
        <v>0</v>
      </c>
      <c r="R715">
        <f>TablaDatos[[#This Row],[Aux2]]/10000000000000</f>
        <v>249.45493916557299</v>
      </c>
      <c r="S715" s="1">
        <v>2494549391655730</v>
      </c>
      <c r="T715" s="7">
        <f>TablaDatos[[#This Row],[Aux3]]/100000000000000</f>
        <v>28.5325968241306</v>
      </c>
      <c r="U715" s="1">
        <v>2853259682413060</v>
      </c>
      <c r="V715">
        <v>180.9</v>
      </c>
      <c r="W715">
        <v>109.1</v>
      </c>
    </row>
    <row r="716" spans="1:23">
      <c r="A716">
        <v>2010</v>
      </c>
      <c r="B716">
        <v>53</v>
      </c>
      <c r="C716" t="s">
        <v>23</v>
      </c>
      <c r="D716" t="s">
        <v>17</v>
      </c>
      <c r="E716" t="s">
        <v>18</v>
      </c>
      <c r="F716" t="s">
        <v>35</v>
      </c>
      <c r="G716" t="s">
        <v>20</v>
      </c>
      <c r="H716" s="3">
        <v>27859.55</v>
      </c>
      <c r="I716" t="s">
        <v>19</v>
      </c>
      <c r="J716" t="s">
        <v>19</v>
      </c>
      <c r="K7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31.666094732272597</v>
      </c>
      <c r="L716" s="5">
        <f>TablaDatos[[#This Row],[IMC_raw]]/1000000000000000</f>
        <v>3.1666094732272598</v>
      </c>
      <c r="M716" s="2">
        <v>3166609473227260</v>
      </c>
      <c r="N7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6" s="13">
        <f t="shared" si="11"/>
        <v>715</v>
      </c>
      <c r="P716" s="2" t="str">
        <f>IF(TablaDatos[[#This Row],[Diabetes]]=0,"No","Si")</f>
        <v>No</v>
      </c>
      <c r="Q716">
        <v>0</v>
      </c>
      <c r="R716">
        <f>TablaDatos[[#This Row],[Aux2]]/10000000000000</f>
        <v>1697.62354358127</v>
      </c>
      <c r="S716" s="1">
        <v>1.69762354358127E+16</v>
      </c>
      <c r="T716" s="7">
        <f>TablaDatos[[#This Row],[Aux3]]/100000000000000</f>
        <v>226.79081836343599</v>
      </c>
      <c r="U716" s="1">
        <v>2.26790818363436E+16</v>
      </c>
      <c r="V716">
        <v>145.6</v>
      </c>
      <c r="W716">
        <v>87.1</v>
      </c>
    </row>
    <row r="717" spans="1:23">
      <c r="A717">
        <v>2010</v>
      </c>
      <c r="B717">
        <v>55</v>
      </c>
      <c r="C717" t="s">
        <v>16</v>
      </c>
      <c r="D717" t="s">
        <v>17</v>
      </c>
      <c r="E717" t="s">
        <v>18</v>
      </c>
      <c r="F717" t="s">
        <v>19</v>
      </c>
      <c r="G717" t="s">
        <v>28</v>
      </c>
      <c r="H717" s="3">
        <v>20110.5</v>
      </c>
      <c r="I717" t="s">
        <v>19</v>
      </c>
      <c r="J717" t="s">
        <v>19</v>
      </c>
      <c r="K7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31.656365772889799</v>
      </c>
      <c r="L717" s="5">
        <f>TablaDatos[[#This Row],[IMC_raw]]/1000000000000000</f>
        <v>31.656365772889799</v>
      </c>
      <c r="M717" s="2">
        <v>3.16563657728898E+16</v>
      </c>
      <c r="N7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7" s="13">
        <f t="shared" si="11"/>
        <v>716</v>
      </c>
      <c r="P717" s="2" t="str">
        <f>IF(TablaDatos[[#This Row],[Diabetes]]=0,"No","Si")</f>
        <v>No</v>
      </c>
      <c r="Q717">
        <v>0</v>
      </c>
      <c r="R717">
        <f>TablaDatos[[#This Row],[Aux2]]/10000000000000</f>
        <v>2369.00412063043</v>
      </c>
      <c r="S717" s="1">
        <v>2.36900412063043E+16</v>
      </c>
      <c r="T717" s="7">
        <f>TablaDatos[[#This Row],[Aux3]]/100000000000000</f>
        <v>217.16160478040899</v>
      </c>
      <c r="U717" s="1">
        <v>2.17161604780409E+16</v>
      </c>
      <c r="V717">
        <v>160.19999999999999</v>
      </c>
      <c r="W717">
        <v>94.7</v>
      </c>
    </row>
    <row r="718" spans="1:23">
      <c r="A718">
        <v>2010</v>
      </c>
      <c r="B718">
        <v>66</v>
      </c>
      <c r="C718" t="s">
        <v>16</v>
      </c>
      <c r="D718" t="s">
        <v>26</v>
      </c>
      <c r="E718" t="s">
        <v>31</v>
      </c>
      <c r="F718" t="s">
        <v>24</v>
      </c>
      <c r="G718" t="s">
        <v>25</v>
      </c>
      <c r="H718" s="3">
        <v>32078.07</v>
      </c>
      <c r="I718" t="s">
        <v>21</v>
      </c>
      <c r="J718" t="s">
        <v>19</v>
      </c>
      <c r="K7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31.6530923628289</v>
      </c>
      <c r="L718" s="6">
        <f>TablaDatos[[#This Row],[IMC_raw]]/1000000000000000</f>
        <v>31.6530923628289</v>
      </c>
      <c r="M718" s="2">
        <v>3.16530923628289E+16</v>
      </c>
      <c r="N7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8" s="13">
        <f t="shared" si="11"/>
        <v>717</v>
      </c>
      <c r="P718" s="2" t="str">
        <f>IF(TablaDatos[[#This Row],[Diabetes]]=0,"No","Si")</f>
        <v>No</v>
      </c>
      <c r="Q718">
        <v>0</v>
      </c>
      <c r="R718">
        <f>TablaDatos[[#This Row],[Aux2]]/10000000000000</f>
        <v>209.19498543825199</v>
      </c>
      <c r="S718" s="1">
        <v>2091949854382520</v>
      </c>
      <c r="T718" s="7">
        <f>TablaDatos[[#This Row],[Aux3]]/100000000000000</f>
        <v>242.38741474318201</v>
      </c>
      <c r="U718" s="1">
        <v>2.42387414743182E+16</v>
      </c>
      <c r="V718">
        <v>168.3</v>
      </c>
      <c r="W718">
        <v>101.8</v>
      </c>
    </row>
    <row r="719" spans="1:23">
      <c r="A719">
        <v>2010</v>
      </c>
      <c r="B719">
        <v>50</v>
      </c>
      <c r="C719" t="s">
        <v>16</v>
      </c>
      <c r="D719" t="s">
        <v>38</v>
      </c>
      <c r="E719" t="s">
        <v>18</v>
      </c>
      <c r="F719" t="s">
        <v>19</v>
      </c>
      <c r="G719" t="s">
        <v>20</v>
      </c>
      <c r="H719" s="3">
        <v>17979.7</v>
      </c>
      <c r="I719" t="s">
        <v>19</v>
      </c>
      <c r="J719" t="s">
        <v>18</v>
      </c>
      <c r="K7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31.6291307922268</v>
      </c>
      <c r="L719" s="5">
        <f>TablaDatos[[#This Row],[IMC_raw]]/1000000000000000</f>
        <v>31.6291307922268</v>
      </c>
      <c r="M719" s="2">
        <v>3.16291307922268E+16</v>
      </c>
      <c r="N7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19" s="13">
        <f t="shared" si="11"/>
        <v>718</v>
      </c>
      <c r="P719" s="2" t="str">
        <f>IF(TablaDatos[[#This Row],[Diabetes]]=0,"No","Si")</f>
        <v>No</v>
      </c>
      <c r="Q719">
        <v>0</v>
      </c>
      <c r="R719">
        <f>TablaDatos[[#This Row],[Aux2]]/10000000000000</f>
        <v>213.36751258174101</v>
      </c>
      <c r="S719" s="1">
        <v>2133675125817410</v>
      </c>
      <c r="T719" s="7">
        <f>TablaDatos[[#This Row],[Aux3]]/100000000000000</f>
        <v>237.55153477826701</v>
      </c>
      <c r="U719" s="1">
        <v>2.37551534778267E+16</v>
      </c>
      <c r="V719">
        <v>149.6</v>
      </c>
      <c r="W719">
        <v>93.2</v>
      </c>
    </row>
    <row r="720" spans="1:23">
      <c r="A720">
        <v>2010</v>
      </c>
      <c r="B720">
        <v>54</v>
      </c>
      <c r="C720" t="s">
        <v>16</v>
      </c>
      <c r="D720" t="s">
        <v>27</v>
      </c>
      <c r="E720" t="s">
        <v>18</v>
      </c>
      <c r="F720" t="s">
        <v>35</v>
      </c>
      <c r="G720" t="s">
        <v>20</v>
      </c>
      <c r="H720" s="3">
        <v>16910.28</v>
      </c>
      <c r="I720" t="s">
        <v>19</v>
      </c>
      <c r="J720" t="s">
        <v>19</v>
      </c>
      <c r="K7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31.617555825565301</v>
      </c>
      <c r="L720" s="5">
        <f>TablaDatos[[#This Row],[IMC_raw]]/1000000000000000</f>
        <v>31.617555825565301</v>
      </c>
      <c r="M720" s="2">
        <v>3.16175558255653E+16</v>
      </c>
      <c r="N7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0" s="13">
        <f t="shared" si="11"/>
        <v>719</v>
      </c>
      <c r="P720" s="2" t="str">
        <f>IF(TablaDatos[[#This Row],[Diabetes]]=0,"No","Si")</f>
        <v>No</v>
      </c>
      <c r="Q720">
        <v>0</v>
      </c>
      <c r="R720">
        <f>TablaDatos[[#This Row],[Aux2]]/10000000000000</f>
        <v>2037.7933683814999</v>
      </c>
      <c r="S720" s="1">
        <v>2.0377933683815E+16</v>
      </c>
      <c r="T720" s="7">
        <f>TablaDatos[[#This Row],[Aux3]]/100000000000000</f>
        <v>236.22347037158701</v>
      </c>
      <c r="U720" s="1">
        <v>2.36223470371587E+16</v>
      </c>
      <c r="V720">
        <v>151</v>
      </c>
      <c r="W720">
        <v>88.9</v>
      </c>
    </row>
    <row r="721" spans="1:23">
      <c r="A721">
        <v>2010</v>
      </c>
      <c r="B721">
        <v>60</v>
      </c>
      <c r="C721" t="s">
        <v>23</v>
      </c>
      <c r="D721" t="s">
        <v>72</v>
      </c>
      <c r="E721" t="s">
        <v>18</v>
      </c>
      <c r="F721" t="s">
        <v>24</v>
      </c>
      <c r="G721" t="s">
        <v>28</v>
      </c>
      <c r="H721" s="3">
        <v>20667.3</v>
      </c>
      <c r="I721" t="s">
        <v>21</v>
      </c>
      <c r="J721" t="s">
        <v>22</v>
      </c>
      <c r="K7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31.608637672078501</v>
      </c>
      <c r="L721" s="6">
        <f>TablaDatos[[#This Row],[IMC_raw]]/1000000000000000</f>
        <v>31.608637672078501</v>
      </c>
      <c r="M721" s="2">
        <v>3.16086376720785E+16</v>
      </c>
      <c r="N7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1" s="13">
        <f t="shared" si="11"/>
        <v>720</v>
      </c>
      <c r="P721" s="2" t="str">
        <f>IF(TablaDatos[[#This Row],[Diabetes]]=0,"No","Si")</f>
        <v>No</v>
      </c>
      <c r="Q721">
        <v>0</v>
      </c>
      <c r="R721">
        <f>TablaDatos[[#This Row],[Aux2]]/10000000000000</f>
        <v>2099.98904438198</v>
      </c>
      <c r="S721" s="1">
        <v>2.09998904438198E+16</v>
      </c>
      <c r="T721" s="7">
        <f>TablaDatos[[#This Row],[Aux3]]/100000000000000</f>
        <v>233.26463546304799</v>
      </c>
      <c r="U721" s="1">
        <v>2.33264635463048E+16</v>
      </c>
      <c r="V721">
        <v>152</v>
      </c>
      <c r="W721">
        <v>98.3</v>
      </c>
    </row>
    <row r="722" spans="1:23">
      <c r="A722">
        <v>2010</v>
      </c>
      <c r="B722">
        <v>54</v>
      </c>
      <c r="C722" t="s">
        <v>23</v>
      </c>
      <c r="D722" t="s">
        <v>36</v>
      </c>
      <c r="E722" t="s">
        <v>18</v>
      </c>
      <c r="F722" t="s">
        <v>19</v>
      </c>
      <c r="G722" t="s">
        <v>20</v>
      </c>
      <c r="H722" s="3">
        <v>9448.6</v>
      </c>
      <c r="I722" t="s">
        <v>21</v>
      </c>
      <c r="J722" t="s">
        <v>18</v>
      </c>
      <c r="K7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31.606054911823097</v>
      </c>
      <c r="L722" s="5">
        <f>TablaDatos[[#This Row],[IMC_raw]]/1000000000000000</f>
        <v>3.1606054911823098</v>
      </c>
      <c r="M722" s="2">
        <v>3160605491182310</v>
      </c>
      <c r="N7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2" s="13">
        <f t="shared" si="11"/>
        <v>721</v>
      </c>
      <c r="P722" s="2" t="str">
        <f>IF(TablaDatos[[#This Row],[Diabetes]]=0,"No","Si")</f>
        <v>No</v>
      </c>
      <c r="Q722">
        <v>0</v>
      </c>
      <c r="R722">
        <f>TablaDatos[[#This Row],[Aux2]]/10000000000000</f>
        <v>2217.2945875341002</v>
      </c>
      <c r="S722" s="1">
        <v>2.2172945875341E+16</v>
      </c>
      <c r="T722" s="7">
        <f>TablaDatos[[#This Row],[Aux3]]/100000000000000</f>
        <v>2.5763738370160001E-2</v>
      </c>
      <c r="U722" s="1">
        <v>2576373837016</v>
      </c>
      <c r="V722">
        <v>147</v>
      </c>
      <c r="W722">
        <v>89.4</v>
      </c>
    </row>
    <row r="723" spans="1:23">
      <c r="A723">
        <v>2010</v>
      </c>
      <c r="B723">
        <v>57</v>
      </c>
      <c r="C723" t="s">
        <v>23</v>
      </c>
      <c r="D723" t="s">
        <v>17</v>
      </c>
      <c r="E723" t="s">
        <v>21</v>
      </c>
      <c r="F723" t="s">
        <v>19</v>
      </c>
      <c r="G723" t="s">
        <v>28</v>
      </c>
      <c r="H723" s="3">
        <v>21351.03</v>
      </c>
      <c r="I723" t="s">
        <v>21</v>
      </c>
      <c r="J723" t="s">
        <v>21</v>
      </c>
      <c r="K7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31.604122452692</v>
      </c>
      <c r="L723" s="5">
        <f>TablaDatos[[#This Row],[IMC_raw]]/1000000000000000</f>
        <v>3.1604122452692001</v>
      </c>
      <c r="M723" s="2">
        <v>3160412245269200</v>
      </c>
      <c r="N7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3" s="13">
        <f t="shared" si="11"/>
        <v>722</v>
      </c>
      <c r="P723" s="2" t="str">
        <f>IF(TablaDatos[[#This Row],[Diabetes]]=0,"No","Si")</f>
        <v>No</v>
      </c>
      <c r="Q723">
        <v>0</v>
      </c>
      <c r="R723">
        <f>TablaDatos[[#This Row],[Aux2]]/10000000000000</f>
        <v>2112.5190848416701</v>
      </c>
      <c r="S723" s="1">
        <v>2.11251908484167E+16</v>
      </c>
      <c r="T723" s="7">
        <f>TablaDatos[[#This Row],[Aux3]]/100000000000000</f>
        <v>23.627217813134301</v>
      </c>
      <c r="U723" s="1">
        <v>2362721781313430</v>
      </c>
      <c r="V723">
        <v>166</v>
      </c>
      <c r="W723">
        <v>95.2</v>
      </c>
    </row>
    <row r="724" spans="1:23">
      <c r="A724">
        <v>2010</v>
      </c>
      <c r="B724">
        <v>67</v>
      </c>
      <c r="C724" t="s">
        <v>16</v>
      </c>
      <c r="D724" t="s">
        <v>29</v>
      </c>
      <c r="E724" t="s">
        <v>21</v>
      </c>
      <c r="F724" t="s">
        <v>24</v>
      </c>
      <c r="G724" t="s">
        <v>25</v>
      </c>
      <c r="H724" s="3">
        <v>12147.69</v>
      </c>
      <c r="I724" t="s">
        <v>19</v>
      </c>
      <c r="J724" t="s">
        <v>22</v>
      </c>
      <c r="K7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31.588231412276901</v>
      </c>
      <c r="L724" s="5">
        <f>TablaDatos[[#This Row],[IMC_raw]]/1000000000000000</f>
        <v>0.31588231412276901</v>
      </c>
      <c r="M724" s="2">
        <v>315882314122769</v>
      </c>
      <c r="N7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4" s="13">
        <f t="shared" si="11"/>
        <v>723</v>
      </c>
      <c r="P724" s="2" t="str">
        <f>IF(TablaDatos[[#This Row],[Diabetes]]=0,"No","Si")</f>
        <v>Si</v>
      </c>
      <c r="Q724">
        <v>1</v>
      </c>
      <c r="R724">
        <f>TablaDatos[[#This Row],[Aux2]]/10000000000000</f>
        <v>245.509692052959</v>
      </c>
      <c r="S724" s="1">
        <v>2455096920529590</v>
      </c>
      <c r="T724" s="7">
        <f>TablaDatos[[#This Row],[Aux3]]/100000000000000</f>
        <v>25.268986529331698</v>
      </c>
      <c r="U724" s="1">
        <v>2526898652933170</v>
      </c>
      <c r="V724">
        <v>158.80000000000001</v>
      </c>
      <c r="W724">
        <v>103.1</v>
      </c>
    </row>
    <row r="725" spans="1:23">
      <c r="A725">
        <v>2010</v>
      </c>
      <c r="B725">
        <v>67</v>
      </c>
      <c r="C725" t="s">
        <v>23</v>
      </c>
      <c r="D725" t="s">
        <v>27</v>
      </c>
      <c r="E725" t="s">
        <v>31</v>
      </c>
      <c r="F725" t="s">
        <v>24</v>
      </c>
      <c r="G725" t="s">
        <v>25</v>
      </c>
      <c r="H725" s="3">
        <v>11565.64</v>
      </c>
      <c r="I725" t="s">
        <v>21</v>
      </c>
      <c r="J725" t="s">
        <v>22</v>
      </c>
      <c r="K7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31.572717812284001</v>
      </c>
      <c r="L725" s="6">
        <f>TablaDatos[[#This Row],[IMC_raw]]/1000000000000000</f>
        <v>31.572717812284001</v>
      </c>
      <c r="M725" s="2">
        <v>3.1572717812284E+16</v>
      </c>
      <c r="N7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5" s="13">
        <f t="shared" si="11"/>
        <v>724</v>
      </c>
      <c r="P725" s="2" t="str">
        <f>IF(TablaDatos[[#This Row],[Diabetes]]=0,"No","Si")</f>
        <v>Si</v>
      </c>
      <c r="Q725">
        <v>1</v>
      </c>
      <c r="R725">
        <f>TablaDatos[[#This Row],[Aux2]]/10000000000000</f>
        <v>2406.4673650477798</v>
      </c>
      <c r="S725" s="1">
        <v>2.40646736504778E+16</v>
      </c>
      <c r="T725" s="7">
        <f>TablaDatos[[#This Row],[Aux3]]/100000000000000</f>
        <v>3.0000000000000001E-12</v>
      </c>
      <c r="U725">
        <v>300</v>
      </c>
      <c r="V725">
        <v>169.6</v>
      </c>
      <c r="W725">
        <v>106.3</v>
      </c>
    </row>
    <row r="726" spans="1:23">
      <c r="A726">
        <v>2010</v>
      </c>
      <c r="B726">
        <v>62</v>
      </c>
      <c r="C726" t="s">
        <v>23</v>
      </c>
      <c r="D726" t="s">
        <v>72</v>
      </c>
      <c r="E726" t="s">
        <v>18</v>
      </c>
      <c r="F726" t="s">
        <v>19</v>
      </c>
      <c r="G726" t="s">
        <v>28</v>
      </c>
      <c r="H726" s="3">
        <v>14996.68</v>
      </c>
      <c r="I726" t="s">
        <v>21</v>
      </c>
      <c r="J726" t="s">
        <v>18</v>
      </c>
      <c r="K7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31.565064718621301</v>
      </c>
      <c r="L726" s="5">
        <f>TablaDatos[[#This Row],[IMC_raw]]/1000000000000000</f>
        <v>3.1565064718621301</v>
      </c>
      <c r="M726" s="2">
        <v>3156506471862130</v>
      </c>
      <c r="N7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6" s="13">
        <f t="shared" si="11"/>
        <v>725</v>
      </c>
      <c r="P726" s="2" t="str">
        <f>IF(TablaDatos[[#This Row],[Diabetes]]=0,"No","Si")</f>
        <v>Si</v>
      </c>
      <c r="Q726">
        <v>1</v>
      </c>
      <c r="R726">
        <f>TablaDatos[[#This Row],[Aux2]]/10000000000000</f>
        <v>2710.6824691400798</v>
      </c>
      <c r="S726" s="1">
        <v>2.71068246914008E+16</v>
      </c>
      <c r="T726" s="7">
        <f>TablaDatos[[#This Row],[Aux3]]/100000000000000</f>
        <v>271.55802339551599</v>
      </c>
      <c r="U726" s="1">
        <v>2.71558023395516E+16</v>
      </c>
      <c r="V726">
        <v>159.5</v>
      </c>
      <c r="W726">
        <v>99.4</v>
      </c>
    </row>
    <row r="727" spans="1:23">
      <c r="A727">
        <v>2010</v>
      </c>
      <c r="B727">
        <v>53</v>
      </c>
      <c r="C727" t="s">
        <v>16</v>
      </c>
      <c r="D727" t="s">
        <v>38</v>
      </c>
      <c r="E727" t="s">
        <v>18</v>
      </c>
      <c r="F727" t="s">
        <v>35</v>
      </c>
      <c r="G727" t="s">
        <v>20</v>
      </c>
      <c r="H727" s="3">
        <v>37907.279999999999</v>
      </c>
      <c r="I727" t="s">
        <v>19</v>
      </c>
      <c r="J727" t="s">
        <v>19</v>
      </c>
      <c r="K7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31.5500586103533</v>
      </c>
      <c r="L727" s="5">
        <f>TablaDatos[[#This Row],[IMC_raw]]/1000000000000000</f>
        <v>31.5500586103533</v>
      </c>
      <c r="M727" s="2">
        <v>3.15500586103533E+16</v>
      </c>
      <c r="N7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7" s="13">
        <f t="shared" si="11"/>
        <v>726</v>
      </c>
      <c r="P727" s="2" t="str">
        <f>IF(TablaDatos[[#This Row],[Diabetes]]=0,"No","Si")</f>
        <v>No</v>
      </c>
      <c r="Q727">
        <v>0</v>
      </c>
      <c r="R727">
        <f>TablaDatos[[#This Row],[Aux2]]/10000000000000</f>
        <v>2188.31331518144</v>
      </c>
      <c r="S727" s="1">
        <v>2.18831331518144E+16</v>
      </c>
      <c r="T727" s="7">
        <f>TablaDatos[[#This Row],[Aux3]]/100000000000000</f>
        <v>228.888696017852</v>
      </c>
      <c r="U727" s="1">
        <v>2.28888696017852E+16</v>
      </c>
      <c r="V727">
        <v>150.6</v>
      </c>
      <c r="W727">
        <v>87.8</v>
      </c>
    </row>
    <row r="728" spans="1:23">
      <c r="A728">
        <v>2010</v>
      </c>
      <c r="B728">
        <v>62</v>
      </c>
      <c r="C728" t="s">
        <v>23</v>
      </c>
      <c r="D728" t="s">
        <v>34</v>
      </c>
      <c r="E728" t="s">
        <v>18</v>
      </c>
      <c r="F728" t="s">
        <v>19</v>
      </c>
      <c r="G728" t="s">
        <v>28</v>
      </c>
      <c r="H728" s="3">
        <v>17335.71</v>
      </c>
      <c r="I728" t="s">
        <v>19</v>
      </c>
      <c r="J728" t="s">
        <v>22</v>
      </c>
      <c r="K7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31.539583655517699</v>
      </c>
      <c r="L728" s="6">
        <f>TablaDatos[[#This Row],[IMC_raw]]/1000000000000000</f>
        <v>31.539583655517699</v>
      </c>
      <c r="M728" s="2">
        <v>3.15395836555177E+16</v>
      </c>
      <c r="N7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8" s="13">
        <f t="shared" si="11"/>
        <v>727</v>
      </c>
      <c r="P728" s="2" t="str">
        <f>IF(TablaDatos[[#This Row],[Diabetes]]=0,"No","Si")</f>
        <v>No</v>
      </c>
      <c r="Q728">
        <v>0</v>
      </c>
      <c r="R728">
        <f>TablaDatos[[#This Row],[Aux2]]/10000000000000</f>
        <v>2034.33808213422</v>
      </c>
      <c r="S728" s="1">
        <v>2.03433808213422E+16</v>
      </c>
      <c r="T728" s="7">
        <f>TablaDatos[[#This Row],[Aux3]]/100000000000000</f>
        <v>194.98438719149601</v>
      </c>
      <c r="U728" s="1">
        <v>1.94984387191496E+16</v>
      </c>
      <c r="V728">
        <v>146.30000000000001</v>
      </c>
      <c r="W728">
        <v>95</v>
      </c>
    </row>
    <row r="729" spans="1:23">
      <c r="A729">
        <v>2010</v>
      </c>
      <c r="B729">
        <v>64</v>
      </c>
      <c r="C729" t="s">
        <v>23</v>
      </c>
      <c r="D729" t="s">
        <v>38</v>
      </c>
      <c r="E729" t="s">
        <v>19</v>
      </c>
      <c r="F729" t="s">
        <v>24</v>
      </c>
      <c r="G729" t="s">
        <v>28</v>
      </c>
      <c r="H729" s="3">
        <v>15727.34</v>
      </c>
      <c r="I729" t="s">
        <v>19</v>
      </c>
      <c r="J729" t="s">
        <v>22</v>
      </c>
      <c r="K7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31.535967279850897</v>
      </c>
      <c r="L729" s="5">
        <f>TablaDatos[[#This Row],[IMC_raw]]/1000000000000000</f>
        <v>3.1535967279850898</v>
      </c>
      <c r="M729" s="2">
        <v>3153596727985090</v>
      </c>
      <c r="N7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29" s="13">
        <f t="shared" si="11"/>
        <v>728</v>
      </c>
      <c r="P729" s="2" t="str">
        <f>IF(TablaDatos[[#This Row],[Diabetes]]=0,"No","Si")</f>
        <v>No</v>
      </c>
      <c r="Q729">
        <v>0</v>
      </c>
      <c r="R729">
        <f>TablaDatos[[#This Row],[Aux2]]/10000000000000</f>
        <v>2070.6805613587899</v>
      </c>
      <c r="S729" s="1">
        <v>2.07068056135879E+16</v>
      </c>
      <c r="T729" s="7">
        <f>TablaDatos[[#This Row],[Aux3]]/100000000000000</f>
        <v>206.24282625926401</v>
      </c>
      <c r="U729" s="1">
        <v>2.06242826259264E+16</v>
      </c>
      <c r="V729">
        <v>157.5</v>
      </c>
      <c r="W729">
        <v>96.5</v>
      </c>
    </row>
    <row r="730" spans="1:23">
      <c r="A730">
        <v>2010</v>
      </c>
      <c r="B730">
        <v>63</v>
      </c>
      <c r="C730" t="s">
        <v>16</v>
      </c>
      <c r="D730" t="s">
        <v>29</v>
      </c>
      <c r="E730" t="s">
        <v>31</v>
      </c>
      <c r="F730" t="s">
        <v>19</v>
      </c>
      <c r="G730" t="s">
        <v>28</v>
      </c>
      <c r="H730" s="3">
        <v>12193.4</v>
      </c>
      <c r="I730" t="s">
        <v>21</v>
      </c>
      <c r="J730" t="s">
        <v>18</v>
      </c>
      <c r="K7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31.534178663227902</v>
      </c>
      <c r="L730" s="5">
        <f>TablaDatos[[#This Row],[IMC_raw]]/1000000000000000</f>
        <v>31.534178663227902</v>
      </c>
      <c r="M730" s="2">
        <v>3.15341786632279E+16</v>
      </c>
      <c r="N7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0" s="13">
        <f t="shared" si="11"/>
        <v>729</v>
      </c>
      <c r="P730" s="2" t="str">
        <f>IF(TablaDatos[[#This Row],[Diabetes]]=0,"No","Si")</f>
        <v>Si</v>
      </c>
      <c r="Q730">
        <v>1</v>
      </c>
      <c r="R730">
        <f>TablaDatos[[#This Row],[Aux2]]/10000000000000</f>
        <v>2256.6842417500502</v>
      </c>
      <c r="S730" s="1">
        <v>2.25668424175005E+16</v>
      </c>
      <c r="T730" s="7">
        <f>TablaDatos[[#This Row],[Aux3]]/100000000000000</f>
        <v>233.401424936468</v>
      </c>
      <c r="U730" s="1">
        <v>2.33401424936468E+16</v>
      </c>
      <c r="V730">
        <v>173.6</v>
      </c>
      <c r="W730">
        <v>107.1</v>
      </c>
    </row>
    <row r="731" spans="1:23">
      <c r="A731">
        <v>2010</v>
      </c>
      <c r="B731">
        <v>64</v>
      </c>
      <c r="C731" t="s">
        <v>16</v>
      </c>
      <c r="D731" t="s">
        <v>34</v>
      </c>
      <c r="E731" t="s">
        <v>21</v>
      </c>
      <c r="F731" t="s">
        <v>24</v>
      </c>
      <c r="G731" t="s">
        <v>28</v>
      </c>
      <c r="H731" s="3">
        <v>17600.66</v>
      </c>
      <c r="I731" t="s">
        <v>19</v>
      </c>
      <c r="J731" t="s">
        <v>22</v>
      </c>
      <c r="K7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31.511174684262301</v>
      </c>
      <c r="L731" s="6">
        <f>TablaDatos[[#This Row],[IMC_raw]]/1000000000000000</f>
        <v>31.511174684262301</v>
      </c>
      <c r="M731" s="2">
        <v>3.15111746842623E+16</v>
      </c>
      <c r="N7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1" s="13">
        <f t="shared" si="11"/>
        <v>730</v>
      </c>
      <c r="P731" s="2" t="str">
        <f>IF(TablaDatos[[#This Row],[Diabetes]]=0,"No","Si")</f>
        <v>No</v>
      </c>
      <c r="Q731">
        <v>0</v>
      </c>
      <c r="R731">
        <f>TablaDatos[[#This Row],[Aux2]]/10000000000000</f>
        <v>2363.21954149149</v>
      </c>
      <c r="S731" s="1">
        <v>2.36321954149149E+16</v>
      </c>
      <c r="T731" s="7">
        <f>TablaDatos[[#This Row],[Aux3]]/100000000000000</f>
        <v>24.855728131779301</v>
      </c>
      <c r="U731" s="1">
        <v>2485572813177930</v>
      </c>
      <c r="V731">
        <v>156.9</v>
      </c>
      <c r="W731">
        <v>100.4</v>
      </c>
    </row>
    <row r="732" spans="1:23">
      <c r="A732">
        <v>2010</v>
      </c>
      <c r="B732">
        <v>69</v>
      </c>
      <c r="C732" t="s">
        <v>16</v>
      </c>
      <c r="D732" t="s">
        <v>73</v>
      </c>
      <c r="E732" t="s">
        <v>21</v>
      </c>
      <c r="F732" t="s">
        <v>24</v>
      </c>
      <c r="G732" t="s">
        <v>25</v>
      </c>
      <c r="H732" s="3">
        <v>26118.400000000001</v>
      </c>
      <c r="I732" t="s">
        <v>21</v>
      </c>
      <c r="J732" t="s">
        <v>18</v>
      </c>
      <c r="K7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31.4820253750656</v>
      </c>
      <c r="L732" s="5">
        <f>TablaDatos[[#This Row],[IMC_raw]]/1000000000000000</f>
        <v>3.1482025375065601</v>
      </c>
      <c r="M732" s="2">
        <v>3148202537506560</v>
      </c>
      <c r="N7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2" s="13">
        <f t="shared" si="11"/>
        <v>731</v>
      </c>
      <c r="P732" s="2" t="str">
        <f>IF(TablaDatos[[#This Row],[Diabetes]]=0,"No","Si")</f>
        <v>No</v>
      </c>
      <c r="Q732">
        <v>0</v>
      </c>
      <c r="R732">
        <f>TablaDatos[[#This Row],[Aux2]]/10000000000000</f>
        <v>2268.5469974316002</v>
      </c>
      <c r="S732" s="1">
        <v>2.2685469974316E+16</v>
      </c>
      <c r="T732" s="7">
        <f>TablaDatos[[#This Row],[Aux3]]/100000000000000</f>
        <v>244.06885126557401</v>
      </c>
      <c r="U732" s="1">
        <v>2.44068851265574E+16</v>
      </c>
      <c r="V732">
        <v>157</v>
      </c>
      <c r="W732">
        <v>100.9</v>
      </c>
    </row>
    <row r="733" spans="1:23">
      <c r="A733">
        <v>2010</v>
      </c>
      <c r="B733">
        <v>68</v>
      </c>
      <c r="C733" t="s">
        <v>23</v>
      </c>
      <c r="D733" t="s">
        <v>17</v>
      </c>
      <c r="E733" t="s">
        <v>31</v>
      </c>
      <c r="F733" t="s">
        <v>24</v>
      </c>
      <c r="G733" t="s">
        <v>25</v>
      </c>
      <c r="H733" s="3">
        <v>17559.849999999999</v>
      </c>
      <c r="I733" t="s">
        <v>21</v>
      </c>
      <c r="J733" t="s">
        <v>18</v>
      </c>
      <c r="K7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31.466109217534402</v>
      </c>
      <c r="L733" s="6">
        <f>TablaDatos[[#This Row],[IMC_raw]]/1000000000000000</f>
        <v>3.1466109217534401</v>
      </c>
      <c r="M733" s="2">
        <v>3146610921753440</v>
      </c>
      <c r="N7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3" s="13">
        <f t="shared" si="11"/>
        <v>732</v>
      </c>
      <c r="P733" s="2" t="str">
        <f>IF(TablaDatos[[#This Row],[Diabetes]]=0,"No","Si")</f>
        <v>Si</v>
      </c>
      <c r="Q733">
        <v>1</v>
      </c>
      <c r="R733">
        <f>TablaDatos[[#This Row],[Aux2]]/10000000000000</f>
        <v>2384.3027274645201</v>
      </c>
      <c r="S733" s="1">
        <v>2.38430272746452E+16</v>
      </c>
      <c r="T733" s="7">
        <f>TablaDatos[[#This Row],[Aux3]]/100000000000000</f>
        <v>26.6906217441311</v>
      </c>
      <c r="U733" s="1">
        <v>2669062174413110</v>
      </c>
      <c r="V733">
        <v>175.2</v>
      </c>
      <c r="W733">
        <v>108.4</v>
      </c>
    </row>
    <row r="734" spans="1:23">
      <c r="A734">
        <v>2010</v>
      </c>
      <c r="B734">
        <v>63</v>
      </c>
      <c r="C734" t="s">
        <v>23</v>
      </c>
      <c r="D734" t="s">
        <v>29</v>
      </c>
      <c r="E734" t="s">
        <v>31</v>
      </c>
      <c r="F734" t="s">
        <v>24</v>
      </c>
      <c r="G734" t="s">
        <v>28</v>
      </c>
      <c r="H734" s="3">
        <v>8291.52</v>
      </c>
      <c r="I734" t="s">
        <v>21</v>
      </c>
      <c r="J734" t="s">
        <v>19</v>
      </c>
      <c r="K7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31.420087297323001</v>
      </c>
      <c r="L734" s="6">
        <f>TablaDatos[[#This Row],[IMC_raw]]/1000000000000000</f>
        <v>31.420087297323001</v>
      </c>
      <c r="M734" s="2">
        <v>3.1420087297323E+16</v>
      </c>
      <c r="N7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4" s="13">
        <f t="shared" si="11"/>
        <v>733</v>
      </c>
      <c r="P734" s="2" t="str">
        <f>IF(TablaDatos[[#This Row],[Diabetes]]=0,"No","Si")</f>
        <v>No</v>
      </c>
      <c r="Q734">
        <v>0</v>
      </c>
      <c r="R734">
        <f>TablaDatos[[#This Row],[Aux2]]/10000000000000</f>
        <v>2428.78460052436</v>
      </c>
      <c r="S734" s="1">
        <v>2.42878460052436E+16</v>
      </c>
      <c r="T734" s="7">
        <f>TablaDatos[[#This Row],[Aux3]]/100000000000000</f>
        <v>2.8492184447951301</v>
      </c>
      <c r="U734" s="1">
        <v>284921844479513</v>
      </c>
      <c r="V734">
        <v>158.69999999999999</v>
      </c>
      <c r="W734">
        <v>100.4</v>
      </c>
    </row>
    <row r="735" spans="1:23">
      <c r="A735">
        <v>2010</v>
      </c>
      <c r="B735">
        <v>55</v>
      </c>
      <c r="C735" t="s">
        <v>16</v>
      </c>
      <c r="D735" t="s">
        <v>72</v>
      </c>
      <c r="E735" t="s">
        <v>21</v>
      </c>
      <c r="F735" t="s">
        <v>24</v>
      </c>
      <c r="G735" t="s">
        <v>28</v>
      </c>
      <c r="H735" s="3">
        <v>18811.22</v>
      </c>
      <c r="I735" t="s">
        <v>19</v>
      </c>
      <c r="J735" t="s">
        <v>22</v>
      </c>
      <c r="K7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31.419080483204301</v>
      </c>
      <c r="L735" s="5">
        <f>TablaDatos[[#This Row],[IMC_raw]]/1000000000000000</f>
        <v>31.419080483204301</v>
      </c>
      <c r="M735" s="2">
        <v>3.14190804832043E+16</v>
      </c>
      <c r="N7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5" s="13">
        <f t="shared" si="11"/>
        <v>734</v>
      </c>
      <c r="P735" s="2" t="str">
        <f>IF(TablaDatos[[#This Row],[Diabetes]]=0,"No","Si")</f>
        <v>No</v>
      </c>
      <c r="Q735">
        <v>0</v>
      </c>
      <c r="R735">
        <f>TablaDatos[[#This Row],[Aux2]]/10000000000000</f>
        <v>213.25424717568899</v>
      </c>
      <c r="S735" s="1">
        <v>2132542471756890</v>
      </c>
      <c r="T735" s="7">
        <f>TablaDatos[[#This Row],[Aux3]]/100000000000000</f>
        <v>2.62045717483783</v>
      </c>
      <c r="U735" s="1">
        <v>262045717483783</v>
      </c>
      <c r="V735">
        <v>175.5</v>
      </c>
      <c r="W735">
        <v>102.2</v>
      </c>
    </row>
    <row r="736" spans="1:23">
      <c r="A736">
        <v>2010</v>
      </c>
      <c r="B736">
        <v>73</v>
      </c>
      <c r="C736" t="s">
        <v>23</v>
      </c>
      <c r="D736" t="s">
        <v>38</v>
      </c>
      <c r="E736" t="s">
        <v>31</v>
      </c>
      <c r="F736" t="s">
        <v>19</v>
      </c>
      <c r="G736" t="s">
        <v>25</v>
      </c>
      <c r="H736" s="3">
        <v>11581.73</v>
      </c>
      <c r="I736" t="s">
        <v>21</v>
      </c>
      <c r="J736" t="s">
        <v>22</v>
      </c>
      <c r="K7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31.411118598985198</v>
      </c>
      <c r="L736" s="5">
        <f>TablaDatos[[#This Row],[IMC_raw]]/1000000000000000</f>
        <v>3.1411118598985199</v>
      </c>
      <c r="M736" s="2">
        <v>3141111859898520</v>
      </c>
      <c r="N7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6" s="13">
        <f t="shared" si="11"/>
        <v>735</v>
      </c>
      <c r="P736" s="2" t="str">
        <f>IF(TablaDatos[[#This Row],[Diabetes]]=0,"No","Si")</f>
        <v>Si</v>
      </c>
      <c r="Q736">
        <v>1</v>
      </c>
      <c r="R736">
        <f>TablaDatos[[#This Row],[Aux2]]/10000000000000</f>
        <v>231.93400485811699</v>
      </c>
      <c r="S736" s="1">
        <v>2319340048581170</v>
      </c>
      <c r="T736" s="7">
        <f>TablaDatos[[#This Row],[Aux3]]/100000000000000</f>
        <v>24.717943868561701</v>
      </c>
      <c r="U736" s="1">
        <v>2471794386856170</v>
      </c>
      <c r="V736">
        <v>176.2</v>
      </c>
      <c r="W736">
        <v>105</v>
      </c>
    </row>
    <row r="737" spans="1:23">
      <c r="A737">
        <v>2010</v>
      </c>
      <c r="B737">
        <v>58</v>
      </c>
      <c r="C737" t="s">
        <v>16</v>
      </c>
      <c r="D737" t="s">
        <v>71</v>
      </c>
      <c r="E737" t="s">
        <v>19</v>
      </c>
      <c r="F737" t="s">
        <v>19</v>
      </c>
      <c r="G737" t="s">
        <v>28</v>
      </c>
      <c r="H737" s="3">
        <v>25086.47</v>
      </c>
      <c r="I737" t="s">
        <v>21</v>
      </c>
      <c r="J737" t="s">
        <v>18</v>
      </c>
      <c r="K7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31.391538301300798</v>
      </c>
      <c r="L737" s="6">
        <f>TablaDatos[[#This Row],[IMC_raw]]/1000000000000000</f>
        <v>31.391538301300798</v>
      </c>
      <c r="M737" s="2">
        <v>3.13915383013008E+16</v>
      </c>
      <c r="N7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7" s="13">
        <f t="shared" si="11"/>
        <v>736</v>
      </c>
      <c r="P737" s="2" t="str">
        <f>IF(TablaDatos[[#This Row],[Diabetes]]=0,"No","Si")</f>
        <v>No</v>
      </c>
      <c r="Q737">
        <v>0</v>
      </c>
      <c r="R737">
        <f>TablaDatos[[#This Row],[Aux2]]/10000000000000</f>
        <v>2081.7166732078299</v>
      </c>
      <c r="S737" s="1">
        <v>2.08171667320783E+16</v>
      </c>
      <c r="T737" s="7">
        <f>TablaDatos[[#This Row],[Aux3]]/100000000000000</f>
        <v>242.579623218645</v>
      </c>
      <c r="U737" s="1">
        <v>2.42579623218645E+16</v>
      </c>
      <c r="V737">
        <v>152.80000000000001</v>
      </c>
      <c r="W737">
        <v>100</v>
      </c>
    </row>
    <row r="738" spans="1:23">
      <c r="A738">
        <v>2010</v>
      </c>
      <c r="B738">
        <v>55</v>
      </c>
      <c r="C738" t="s">
        <v>23</v>
      </c>
      <c r="D738" t="s">
        <v>36</v>
      </c>
      <c r="E738" t="s">
        <v>21</v>
      </c>
      <c r="F738" t="s">
        <v>19</v>
      </c>
      <c r="G738" t="s">
        <v>28</v>
      </c>
      <c r="H738" s="3">
        <v>20293.38</v>
      </c>
      <c r="I738" t="s">
        <v>21</v>
      </c>
      <c r="J738" t="s">
        <v>18</v>
      </c>
      <c r="K7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31.387807218848202</v>
      </c>
      <c r="L738" s="5">
        <f>TablaDatos[[#This Row],[IMC_raw]]/1000000000000000</f>
        <v>3.13878072188482</v>
      </c>
      <c r="M738" s="2">
        <v>3138780721884820</v>
      </c>
      <c r="N7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8" s="13">
        <f t="shared" si="11"/>
        <v>737</v>
      </c>
      <c r="P738" s="2" t="str">
        <f>IF(TablaDatos[[#This Row],[Diabetes]]=0,"No","Si")</f>
        <v>No</v>
      </c>
      <c r="Q738">
        <v>0</v>
      </c>
      <c r="R738">
        <f>TablaDatos[[#This Row],[Aux2]]/10000000000000</f>
        <v>2349.3704744449701</v>
      </c>
      <c r="S738" s="1">
        <v>2.34937047444497E+16</v>
      </c>
      <c r="T738" s="7">
        <f>TablaDatos[[#This Row],[Aux3]]/100000000000000</f>
        <v>253.752466303403</v>
      </c>
      <c r="U738" s="1">
        <v>2.53752466303403E+16</v>
      </c>
      <c r="V738">
        <v>168.6</v>
      </c>
      <c r="W738">
        <v>99.6</v>
      </c>
    </row>
    <row r="739" spans="1:23">
      <c r="A739">
        <v>2010</v>
      </c>
      <c r="B739">
        <v>57</v>
      </c>
      <c r="C739" t="s">
        <v>23</v>
      </c>
      <c r="D739" t="s">
        <v>32</v>
      </c>
      <c r="E739" t="s">
        <v>18</v>
      </c>
      <c r="F739" t="s">
        <v>19</v>
      </c>
      <c r="G739" t="s">
        <v>28</v>
      </c>
      <c r="H739" s="3">
        <v>21809.71</v>
      </c>
      <c r="I739" t="s">
        <v>21</v>
      </c>
      <c r="J739" t="s">
        <v>18</v>
      </c>
      <c r="K7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31.375239979946802</v>
      </c>
      <c r="L739" s="6">
        <f>TablaDatos[[#This Row],[IMC_raw]]/1000000000000000</f>
        <v>3.1375239979946801</v>
      </c>
      <c r="M739" s="2">
        <v>3137523997994680</v>
      </c>
      <c r="N7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39" s="13">
        <f t="shared" si="11"/>
        <v>738</v>
      </c>
      <c r="P739" s="2" t="str">
        <f>IF(TablaDatos[[#This Row],[Diabetes]]=0,"No","Si")</f>
        <v>No</v>
      </c>
      <c r="Q739">
        <v>0</v>
      </c>
      <c r="R739">
        <f>TablaDatos[[#This Row],[Aux2]]/10000000000000</f>
        <v>206.279385523478</v>
      </c>
      <c r="S739" s="1">
        <v>2062793855234780</v>
      </c>
      <c r="T739" s="7">
        <f>TablaDatos[[#This Row],[Aux3]]/100000000000000</f>
        <v>274.63868806103397</v>
      </c>
      <c r="U739" s="1">
        <v>2.74638688061034E+16</v>
      </c>
      <c r="V739">
        <v>154.1</v>
      </c>
      <c r="W739">
        <v>93.8</v>
      </c>
    </row>
    <row r="740" spans="1:23">
      <c r="A740">
        <v>2010</v>
      </c>
      <c r="B740">
        <v>50</v>
      </c>
      <c r="C740" t="s">
        <v>23</v>
      </c>
      <c r="D740" t="s">
        <v>29</v>
      </c>
      <c r="E740" t="s">
        <v>18</v>
      </c>
      <c r="F740" t="s">
        <v>40</v>
      </c>
      <c r="G740" t="s">
        <v>20</v>
      </c>
      <c r="H740" s="3">
        <v>13790.03</v>
      </c>
      <c r="I740" t="s">
        <v>21</v>
      </c>
      <c r="J740" t="s">
        <v>21</v>
      </c>
      <c r="K7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31.371319671918101</v>
      </c>
      <c r="L740" s="5">
        <f>TablaDatos[[#This Row],[IMC_raw]]/1000000000000000</f>
        <v>31.371319671918101</v>
      </c>
      <c r="M740" s="2">
        <v>3.13713196719181E+16</v>
      </c>
      <c r="N7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0" s="13">
        <f t="shared" si="11"/>
        <v>739</v>
      </c>
      <c r="P740" s="2" t="str">
        <f>IF(TablaDatos[[#This Row],[Diabetes]]=0,"No","Si")</f>
        <v>No</v>
      </c>
      <c r="Q740">
        <v>0</v>
      </c>
      <c r="R740">
        <f>TablaDatos[[#This Row],[Aux2]]/10000000000000</f>
        <v>2061.2473491761798</v>
      </c>
      <c r="S740" s="1">
        <v>2.06124734917618E+16</v>
      </c>
      <c r="T740" s="7">
        <f>TablaDatos[[#This Row],[Aux3]]/100000000000000</f>
        <v>21.8423468151612</v>
      </c>
      <c r="U740" s="1">
        <v>2184234681516120</v>
      </c>
      <c r="V740">
        <v>144.4</v>
      </c>
      <c r="W740">
        <v>90.7</v>
      </c>
    </row>
    <row r="741" spans="1:23">
      <c r="A741">
        <v>2010</v>
      </c>
      <c r="B741">
        <v>60</v>
      </c>
      <c r="C741" t="s">
        <v>16</v>
      </c>
      <c r="D741" t="s">
        <v>29</v>
      </c>
      <c r="E741" t="s">
        <v>31</v>
      </c>
      <c r="F741" t="s">
        <v>24</v>
      </c>
      <c r="G741" t="s">
        <v>28</v>
      </c>
      <c r="H741" s="3">
        <v>7561.96</v>
      </c>
      <c r="I741" t="s">
        <v>19</v>
      </c>
      <c r="J741" t="s">
        <v>22</v>
      </c>
      <c r="K7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31.361786294969399</v>
      </c>
      <c r="L741" s="5">
        <f>TablaDatos[[#This Row],[IMC_raw]]/1000000000000000</f>
        <v>31.361786294969399</v>
      </c>
      <c r="M741" s="2">
        <v>3.13617862949694E+16</v>
      </c>
      <c r="N7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1" s="13">
        <f t="shared" si="11"/>
        <v>740</v>
      </c>
      <c r="P741" s="2" t="str">
        <f>IF(TablaDatos[[#This Row],[Diabetes]]=0,"No","Si")</f>
        <v>Si</v>
      </c>
      <c r="Q741">
        <v>1</v>
      </c>
      <c r="R741">
        <f>TablaDatos[[#This Row],[Aux2]]/10000000000000</f>
        <v>2353.7275928471799</v>
      </c>
      <c r="S741" s="1">
        <v>2.35372759284718E+16</v>
      </c>
      <c r="T741" s="7">
        <f>TablaDatos[[#This Row],[Aux3]]/100000000000000</f>
        <v>22.178431161162202</v>
      </c>
      <c r="U741" s="1">
        <v>2217843116116220</v>
      </c>
      <c r="V741">
        <v>157.19999999999999</v>
      </c>
      <c r="W741">
        <v>106.4</v>
      </c>
    </row>
    <row r="742" spans="1:23">
      <c r="A742">
        <v>2010</v>
      </c>
      <c r="B742">
        <v>58</v>
      </c>
      <c r="C742" t="s">
        <v>16</v>
      </c>
      <c r="D742" t="s">
        <v>42</v>
      </c>
      <c r="E742" t="s">
        <v>19</v>
      </c>
      <c r="F742" t="s">
        <v>19</v>
      </c>
      <c r="G742" t="s">
        <v>28</v>
      </c>
      <c r="H742" s="3">
        <v>22070.39</v>
      </c>
      <c r="I742" t="s">
        <v>21</v>
      </c>
      <c r="J742" t="s">
        <v>19</v>
      </c>
      <c r="K7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31.357377964662401</v>
      </c>
      <c r="L742" s="5">
        <f>TablaDatos[[#This Row],[IMC_raw]]/1000000000000000</f>
        <v>31.357377964662401</v>
      </c>
      <c r="M742" s="2">
        <v>3.13573779646624E+16</v>
      </c>
      <c r="N7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2" s="13">
        <f t="shared" si="11"/>
        <v>741</v>
      </c>
      <c r="P742" s="2" t="str">
        <f>IF(TablaDatos[[#This Row],[Diabetes]]=0,"No","Si")</f>
        <v>No</v>
      </c>
      <c r="Q742">
        <v>0</v>
      </c>
      <c r="R742">
        <f>TablaDatos[[#This Row],[Aux2]]/10000000000000</f>
        <v>2155.1204625719001</v>
      </c>
      <c r="S742" s="1">
        <v>2.1551204625719E+16</v>
      </c>
      <c r="T742" s="7">
        <f>TablaDatos[[#This Row],[Aux3]]/100000000000000</f>
        <v>244.18932575218</v>
      </c>
      <c r="U742" s="1">
        <v>2.4418932575218E+16</v>
      </c>
      <c r="V742">
        <v>155.69999999999999</v>
      </c>
      <c r="W742">
        <v>102.1</v>
      </c>
    </row>
    <row r="743" spans="1:23">
      <c r="A743">
        <v>2010</v>
      </c>
      <c r="B743">
        <v>58</v>
      </c>
      <c r="C743" t="s">
        <v>16</v>
      </c>
      <c r="D743" t="s">
        <v>30</v>
      </c>
      <c r="E743" t="s">
        <v>31</v>
      </c>
      <c r="F743" t="s">
        <v>24</v>
      </c>
      <c r="G743" t="s">
        <v>28</v>
      </c>
      <c r="H743" s="3">
        <v>16819.34</v>
      </c>
      <c r="I743" t="s">
        <v>19</v>
      </c>
      <c r="J743" t="s">
        <v>19</v>
      </c>
      <c r="K7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31.353964682208399</v>
      </c>
      <c r="L743" s="6">
        <f>TablaDatos[[#This Row],[IMC_raw]]/1000000000000000</f>
        <v>31.353964682208399</v>
      </c>
      <c r="M743" s="2">
        <v>3.13539646822084E+16</v>
      </c>
      <c r="N7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3" s="13">
        <f t="shared" si="11"/>
        <v>742</v>
      </c>
      <c r="P743" s="2" t="str">
        <f>IF(TablaDatos[[#This Row],[Diabetes]]=0,"No","Si")</f>
        <v>Si</v>
      </c>
      <c r="Q743">
        <v>1</v>
      </c>
      <c r="R743">
        <f>TablaDatos[[#This Row],[Aux2]]/10000000000000</f>
        <v>2451.5005866626602</v>
      </c>
      <c r="S743" s="1">
        <v>2.45150058666266E+16</v>
      </c>
      <c r="T743" s="7">
        <f>TablaDatos[[#This Row],[Aux3]]/100000000000000</f>
        <v>266.90261541325998</v>
      </c>
      <c r="U743" s="1">
        <v>2.6690261541326E+16</v>
      </c>
      <c r="V743">
        <v>168.7</v>
      </c>
      <c r="W743">
        <v>104.5</v>
      </c>
    </row>
    <row r="744" spans="1:23">
      <c r="A744">
        <v>2010</v>
      </c>
      <c r="B744">
        <v>57</v>
      </c>
      <c r="C744" t="s">
        <v>23</v>
      </c>
      <c r="D744" t="s">
        <v>42</v>
      </c>
      <c r="E744" t="s">
        <v>18</v>
      </c>
      <c r="F744" t="s">
        <v>19</v>
      </c>
      <c r="G744" t="s">
        <v>28</v>
      </c>
      <c r="H744" s="3">
        <v>23904.02</v>
      </c>
      <c r="I744" t="s">
        <v>21</v>
      </c>
      <c r="J744" t="s">
        <v>18</v>
      </c>
      <c r="K7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31.345865835896799</v>
      </c>
      <c r="L744" s="6">
        <f>TablaDatos[[#This Row],[IMC_raw]]/1000000000000000</f>
        <v>3.1345865835896798</v>
      </c>
      <c r="M744" s="2">
        <v>3134586583589680</v>
      </c>
      <c r="N7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4" s="13">
        <f t="shared" si="11"/>
        <v>743</v>
      </c>
      <c r="P744" s="2" t="str">
        <f>IF(TablaDatos[[#This Row],[Diabetes]]=0,"No","Si")</f>
        <v>No</v>
      </c>
      <c r="Q744">
        <v>0</v>
      </c>
      <c r="R744">
        <f>TablaDatos[[#This Row],[Aux2]]/10000000000000</f>
        <v>205.93763279831299</v>
      </c>
      <c r="S744" s="1">
        <v>2059376327983130</v>
      </c>
      <c r="T744" s="7">
        <f>TablaDatos[[#This Row],[Aux3]]/100000000000000</f>
        <v>24.594980269041901</v>
      </c>
      <c r="U744" s="1">
        <v>2459498026904190</v>
      </c>
      <c r="V744">
        <v>151.4</v>
      </c>
      <c r="W744">
        <v>92.8</v>
      </c>
    </row>
    <row r="745" spans="1:23">
      <c r="A745">
        <v>2010</v>
      </c>
      <c r="B745">
        <v>59</v>
      </c>
      <c r="C745" t="s">
        <v>16</v>
      </c>
      <c r="D745" t="s">
        <v>27</v>
      </c>
      <c r="E745" t="s">
        <v>21</v>
      </c>
      <c r="F745" t="s">
        <v>19</v>
      </c>
      <c r="G745" t="s">
        <v>28</v>
      </c>
      <c r="H745" s="3">
        <v>18089.150000000001</v>
      </c>
      <c r="I745" t="s">
        <v>21</v>
      </c>
      <c r="J745" t="s">
        <v>19</v>
      </c>
      <c r="K7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31.338205455703399</v>
      </c>
      <c r="L745" s="6">
        <f>TablaDatos[[#This Row],[IMC_raw]]/1000000000000000</f>
        <v>31.338205455703399</v>
      </c>
      <c r="M745" s="2">
        <v>3.13382054557034E+16</v>
      </c>
      <c r="N7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5" s="13">
        <f t="shared" si="11"/>
        <v>744</v>
      </c>
      <c r="P745" s="2" t="str">
        <f>IF(TablaDatos[[#This Row],[Diabetes]]=0,"No","Si")</f>
        <v>Si</v>
      </c>
      <c r="Q745">
        <v>1</v>
      </c>
      <c r="R745">
        <f>TablaDatos[[#This Row],[Aux2]]/10000000000000</f>
        <v>2046.1851951691301</v>
      </c>
      <c r="S745" s="1">
        <v>2.04618519516913E+16</v>
      </c>
      <c r="T745" s="7">
        <f>TablaDatos[[#This Row],[Aux3]]/100000000000000</f>
        <v>26.0862514464146</v>
      </c>
      <c r="U745" s="1">
        <v>2608625144641460</v>
      </c>
      <c r="V745">
        <v>164.4</v>
      </c>
      <c r="W745">
        <v>103.9</v>
      </c>
    </row>
    <row r="746" spans="1:23">
      <c r="A746">
        <v>2010</v>
      </c>
      <c r="B746">
        <v>52</v>
      </c>
      <c r="C746" t="s">
        <v>16</v>
      </c>
      <c r="D746" t="s">
        <v>29</v>
      </c>
      <c r="E746" t="s">
        <v>21</v>
      </c>
      <c r="F746" t="s">
        <v>24</v>
      </c>
      <c r="G746" t="s">
        <v>20</v>
      </c>
      <c r="H746" s="3">
        <v>17488.37</v>
      </c>
      <c r="I746" t="s">
        <v>21</v>
      </c>
      <c r="J746" t="s">
        <v>18</v>
      </c>
      <c r="K7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31.3329340296394</v>
      </c>
      <c r="L746" s="6">
        <f>TablaDatos[[#This Row],[IMC_raw]]/1000000000000000</f>
        <v>31.3329340296394</v>
      </c>
      <c r="M746" s="2">
        <v>3.13329340296394E+16</v>
      </c>
      <c r="N7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6" s="13">
        <f t="shared" si="11"/>
        <v>745</v>
      </c>
      <c r="P746" s="2" t="str">
        <f>IF(TablaDatos[[#This Row],[Diabetes]]=0,"No","Si")</f>
        <v>Si</v>
      </c>
      <c r="Q746">
        <v>1</v>
      </c>
      <c r="R746">
        <f>TablaDatos[[#This Row],[Aux2]]/10000000000000</f>
        <v>2451.8892164014901</v>
      </c>
      <c r="S746" s="1">
        <v>2.45188921640149E+16</v>
      </c>
      <c r="T746" s="7">
        <f>TablaDatos[[#This Row],[Aux3]]/100000000000000</f>
        <v>26.327063476731201</v>
      </c>
      <c r="U746" s="1">
        <v>2632706347673120</v>
      </c>
      <c r="V746">
        <v>167.8</v>
      </c>
      <c r="W746">
        <v>94.1</v>
      </c>
    </row>
    <row r="747" spans="1:23">
      <c r="A747">
        <v>2010</v>
      </c>
      <c r="B747">
        <v>47</v>
      </c>
      <c r="C747" t="s">
        <v>23</v>
      </c>
      <c r="D747" t="s">
        <v>38</v>
      </c>
      <c r="E747" t="s">
        <v>18</v>
      </c>
      <c r="F747" t="s">
        <v>24</v>
      </c>
      <c r="G747" t="s">
        <v>20</v>
      </c>
      <c r="H747" s="3">
        <v>16460.240000000002</v>
      </c>
      <c r="I747" t="s">
        <v>19</v>
      </c>
      <c r="J747" t="s">
        <v>22</v>
      </c>
      <c r="K7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31.3326299115753</v>
      </c>
      <c r="L747" s="6">
        <f>TablaDatos[[#This Row],[IMC_raw]]/1000000000000000</f>
        <v>31.3326299115753</v>
      </c>
      <c r="M747" s="2">
        <v>3.13326299115753E+16</v>
      </c>
      <c r="N7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7" s="13">
        <f t="shared" si="11"/>
        <v>746</v>
      </c>
      <c r="P747" s="2" t="str">
        <f>IF(TablaDatos[[#This Row],[Diabetes]]=0,"No","Si")</f>
        <v>No</v>
      </c>
      <c r="Q747">
        <v>0</v>
      </c>
      <c r="R747">
        <f>TablaDatos[[#This Row],[Aux2]]/10000000000000</f>
        <v>1990.1048715357299</v>
      </c>
      <c r="S747" s="1">
        <v>1.99010487153573E+16</v>
      </c>
      <c r="T747" s="7">
        <f>TablaDatos[[#This Row],[Aux3]]/100000000000000</f>
        <v>2.2683783874380299</v>
      </c>
      <c r="U747" s="1">
        <v>226837838743803</v>
      </c>
      <c r="V747">
        <v>134.19999999999999</v>
      </c>
      <c r="W747">
        <v>90.3</v>
      </c>
    </row>
    <row r="748" spans="1:23">
      <c r="A748">
        <v>2010</v>
      </c>
      <c r="B748">
        <v>50</v>
      </c>
      <c r="C748" t="s">
        <v>16</v>
      </c>
      <c r="D748" t="s">
        <v>36</v>
      </c>
      <c r="E748" t="s">
        <v>21</v>
      </c>
      <c r="F748" t="s">
        <v>19</v>
      </c>
      <c r="G748" t="s">
        <v>20</v>
      </c>
      <c r="H748" s="3">
        <v>13188.72</v>
      </c>
      <c r="I748" t="s">
        <v>21</v>
      </c>
      <c r="J748" t="s">
        <v>19</v>
      </c>
      <c r="K7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31.318547482006302</v>
      </c>
      <c r="L748" s="6">
        <f>TablaDatos[[#This Row],[IMC_raw]]/1000000000000000</f>
        <v>3.13185474820063</v>
      </c>
      <c r="M748" s="2">
        <v>3131854748200630</v>
      </c>
      <c r="N7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8" s="13">
        <f t="shared" si="11"/>
        <v>747</v>
      </c>
      <c r="P748" s="2" t="str">
        <f>IF(TablaDatos[[#This Row],[Diabetes]]=0,"No","Si")</f>
        <v>No</v>
      </c>
      <c r="Q748">
        <v>0</v>
      </c>
      <c r="R748">
        <f>TablaDatos[[#This Row],[Aux2]]/10000000000000</f>
        <v>2133.5257315016402</v>
      </c>
      <c r="S748" s="1">
        <v>2.13352573150164E+16</v>
      </c>
      <c r="T748" s="7">
        <f>TablaDatos[[#This Row],[Aux3]]/100000000000000</f>
        <v>229.086712363879</v>
      </c>
      <c r="U748" s="1">
        <v>2.29086712363879E+16</v>
      </c>
      <c r="V748">
        <v>151.4</v>
      </c>
      <c r="W748">
        <v>92.6</v>
      </c>
    </row>
    <row r="749" spans="1:23">
      <c r="A749">
        <v>2010</v>
      </c>
      <c r="B749">
        <v>56</v>
      </c>
      <c r="C749" t="s">
        <v>23</v>
      </c>
      <c r="D749" t="s">
        <v>73</v>
      </c>
      <c r="E749" t="s">
        <v>18</v>
      </c>
      <c r="F749" t="s">
        <v>19</v>
      </c>
      <c r="G749" t="s">
        <v>28</v>
      </c>
      <c r="H749" s="3">
        <v>31920.98</v>
      </c>
      <c r="I749" t="s">
        <v>19</v>
      </c>
      <c r="J749" t="s">
        <v>19</v>
      </c>
      <c r="K7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31.289136268739501</v>
      </c>
      <c r="L749" s="6">
        <f>TablaDatos[[#This Row],[IMC_raw]]/1000000000000000</f>
        <v>31.289136268739501</v>
      </c>
      <c r="M749" s="2">
        <v>3.12891362687395E+16</v>
      </c>
      <c r="N7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49" s="13">
        <f t="shared" si="11"/>
        <v>748</v>
      </c>
      <c r="P749" s="2" t="str">
        <f>IF(TablaDatos[[#This Row],[Diabetes]]=0,"No","Si")</f>
        <v>No</v>
      </c>
      <c r="Q749">
        <v>0</v>
      </c>
      <c r="R749">
        <f>TablaDatos[[#This Row],[Aux2]]/10000000000000</f>
        <v>204.673913058773</v>
      </c>
      <c r="S749" s="1">
        <v>2046739130587730</v>
      </c>
      <c r="T749" s="7">
        <f>TablaDatos[[#This Row],[Aux3]]/100000000000000</f>
        <v>206.85075732178601</v>
      </c>
      <c r="U749" s="1">
        <v>2.06850757321786E+16</v>
      </c>
      <c r="V749">
        <v>157.5</v>
      </c>
      <c r="W749">
        <v>93.3</v>
      </c>
    </row>
    <row r="750" spans="1:23">
      <c r="A750">
        <v>2010</v>
      </c>
      <c r="B750">
        <v>72</v>
      </c>
      <c r="C750" t="s">
        <v>16</v>
      </c>
      <c r="D750" t="s">
        <v>17</v>
      </c>
      <c r="E750" t="s">
        <v>21</v>
      </c>
      <c r="F750" t="s">
        <v>24</v>
      </c>
      <c r="G750" t="s">
        <v>25</v>
      </c>
      <c r="H750" s="3">
        <v>11896.57</v>
      </c>
      <c r="I750" t="s">
        <v>21</v>
      </c>
      <c r="J750" t="s">
        <v>18</v>
      </c>
      <c r="K7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31.256788255130601</v>
      </c>
      <c r="L750" s="5">
        <f>TablaDatos[[#This Row],[IMC_raw]]/1000000000000000</f>
        <v>31.256788255130601</v>
      </c>
      <c r="M750" s="2">
        <v>3.12567882551306E+16</v>
      </c>
      <c r="N7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0" s="13">
        <f t="shared" si="11"/>
        <v>749</v>
      </c>
      <c r="P750" s="2" t="str">
        <f>IF(TablaDatos[[#This Row],[Diabetes]]=0,"No","Si")</f>
        <v>No</v>
      </c>
      <c r="Q750">
        <v>0</v>
      </c>
      <c r="R750">
        <f>TablaDatos[[#This Row],[Aux2]]/10000000000000</f>
        <v>224.78803903940801</v>
      </c>
      <c r="S750" s="1">
        <v>2247880390394080</v>
      </c>
      <c r="T750" s="7">
        <f>TablaDatos[[#This Row],[Aux3]]/100000000000000</f>
        <v>241.85997931762199</v>
      </c>
      <c r="U750" s="1">
        <v>2.41859979317622E+16</v>
      </c>
      <c r="V750">
        <v>171.6</v>
      </c>
      <c r="W750">
        <v>104</v>
      </c>
    </row>
    <row r="751" spans="1:23">
      <c r="A751">
        <v>2010</v>
      </c>
      <c r="B751">
        <v>58</v>
      </c>
      <c r="C751" t="s">
        <v>16</v>
      </c>
      <c r="D751" t="s">
        <v>17</v>
      </c>
      <c r="E751" t="s">
        <v>18</v>
      </c>
      <c r="F751" t="s">
        <v>35</v>
      </c>
      <c r="G751" t="s">
        <v>28</v>
      </c>
      <c r="H751" s="3">
        <v>40817.550000000003</v>
      </c>
      <c r="I751" t="s">
        <v>21</v>
      </c>
      <c r="J751" t="s">
        <v>18</v>
      </c>
      <c r="K7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31.224735139184602</v>
      </c>
      <c r="L751" s="6">
        <f>TablaDatos[[#This Row],[IMC_raw]]/1000000000000000</f>
        <v>3.1224735139184601</v>
      </c>
      <c r="M751" s="2">
        <v>3122473513918460</v>
      </c>
      <c r="N7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1" s="13">
        <f t="shared" si="11"/>
        <v>750</v>
      </c>
      <c r="P751" s="2" t="str">
        <f>IF(TablaDatos[[#This Row],[Diabetes]]=0,"No","Si")</f>
        <v>No</v>
      </c>
      <c r="Q751">
        <v>0</v>
      </c>
      <c r="R751">
        <f>TablaDatos[[#This Row],[Aux2]]/10000000000000</f>
        <v>2136.3646698961602</v>
      </c>
      <c r="S751" s="1">
        <v>2.13636466989616E+16</v>
      </c>
      <c r="T751" s="7">
        <f>TablaDatos[[#This Row],[Aux3]]/100000000000000</f>
        <v>27.720052237493</v>
      </c>
      <c r="U751" s="1">
        <v>2772005223749300</v>
      </c>
      <c r="V751">
        <v>154.69999999999999</v>
      </c>
      <c r="W751">
        <v>98.9</v>
      </c>
    </row>
    <row r="752" spans="1:23">
      <c r="A752">
        <v>2010</v>
      </c>
      <c r="B752">
        <v>53</v>
      </c>
      <c r="C752" t="s">
        <v>23</v>
      </c>
      <c r="D752" t="s">
        <v>73</v>
      </c>
      <c r="E752" t="s">
        <v>18</v>
      </c>
      <c r="F752" t="s">
        <v>19</v>
      </c>
      <c r="G752" t="s">
        <v>20</v>
      </c>
      <c r="H752" s="3">
        <v>38343.99</v>
      </c>
      <c r="I752" t="s">
        <v>19</v>
      </c>
      <c r="J752" t="s">
        <v>18</v>
      </c>
      <c r="K7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31.177733421266201</v>
      </c>
      <c r="L752" s="5">
        <f>TablaDatos[[#This Row],[IMC_raw]]/1000000000000000</f>
        <v>31.177733421266201</v>
      </c>
      <c r="M752" s="2">
        <v>3.11777334212662E+16</v>
      </c>
      <c r="N7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2" s="13">
        <f t="shared" si="11"/>
        <v>751</v>
      </c>
      <c r="P752" s="2" t="str">
        <f>IF(TablaDatos[[#This Row],[Diabetes]]=0,"No","Si")</f>
        <v>No</v>
      </c>
      <c r="Q752">
        <v>0</v>
      </c>
      <c r="R752">
        <f>TablaDatos[[#This Row],[Aux2]]/10000000000000</f>
        <v>2157.57051339382</v>
      </c>
      <c r="S752" s="1">
        <v>2.15757051339382E+16</v>
      </c>
      <c r="T752" s="7">
        <f>TablaDatos[[#This Row],[Aux3]]/100000000000000</f>
        <v>227.62011992459799</v>
      </c>
      <c r="U752" s="1">
        <v>2.27620119924598E+16</v>
      </c>
      <c r="V752">
        <v>141.6</v>
      </c>
      <c r="W752">
        <v>94.7</v>
      </c>
    </row>
    <row r="753" spans="1:23">
      <c r="A753">
        <v>2010</v>
      </c>
      <c r="B753">
        <v>63</v>
      </c>
      <c r="C753" t="s">
        <v>23</v>
      </c>
      <c r="D753" t="s">
        <v>17</v>
      </c>
      <c r="E753" t="s">
        <v>19</v>
      </c>
      <c r="F753" t="s">
        <v>24</v>
      </c>
      <c r="G753" t="s">
        <v>28</v>
      </c>
      <c r="H753" s="3">
        <v>15675.87</v>
      </c>
      <c r="I753" t="s">
        <v>21</v>
      </c>
      <c r="J753" t="s">
        <v>22</v>
      </c>
      <c r="K7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31.1764527850249</v>
      </c>
      <c r="L753" s="6">
        <f>TablaDatos[[#This Row],[IMC_raw]]/1000000000000000</f>
        <v>31.1764527850249</v>
      </c>
      <c r="M753" s="2">
        <v>3.11764527850249E+16</v>
      </c>
      <c r="N7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3" s="13">
        <f t="shared" si="11"/>
        <v>752</v>
      </c>
      <c r="P753" s="2" t="str">
        <f>IF(TablaDatos[[#This Row],[Diabetes]]=0,"No","Si")</f>
        <v>Si</v>
      </c>
      <c r="Q753">
        <v>1</v>
      </c>
      <c r="R753">
        <f>TablaDatos[[#This Row],[Aux2]]/10000000000000</f>
        <v>2304.7025742245</v>
      </c>
      <c r="S753" s="1">
        <v>2.3047025742245E+16</v>
      </c>
      <c r="T753" s="7">
        <f>TablaDatos[[#This Row],[Aux3]]/100000000000000</f>
        <v>2.6468458659210401</v>
      </c>
      <c r="U753" s="1">
        <v>264684586592104</v>
      </c>
      <c r="V753">
        <v>160.6</v>
      </c>
      <c r="W753">
        <v>99.2</v>
      </c>
    </row>
    <row r="754" spans="1:23">
      <c r="A754">
        <v>2010</v>
      </c>
      <c r="B754">
        <v>68</v>
      </c>
      <c r="C754" t="s">
        <v>23</v>
      </c>
      <c r="D754" t="s">
        <v>33</v>
      </c>
      <c r="E754" t="s">
        <v>19</v>
      </c>
      <c r="F754" t="s">
        <v>24</v>
      </c>
      <c r="G754" t="s">
        <v>25</v>
      </c>
      <c r="H754" s="3">
        <v>24157.97</v>
      </c>
      <c r="I754" t="s">
        <v>19</v>
      </c>
      <c r="J754" t="s">
        <v>18</v>
      </c>
      <c r="K7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31.170487582317101</v>
      </c>
      <c r="L754" s="6">
        <f>TablaDatos[[#This Row],[IMC_raw]]/1000000000000000</f>
        <v>3.1170487582317099</v>
      </c>
      <c r="M754" s="2">
        <v>3117048758231710</v>
      </c>
      <c r="N7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4" s="13">
        <f t="shared" si="11"/>
        <v>753</v>
      </c>
      <c r="P754" s="2" t="str">
        <f>IF(TablaDatos[[#This Row],[Diabetes]]=0,"No","Si")</f>
        <v>No</v>
      </c>
      <c r="Q754">
        <v>0</v>
      </c>
      <c r="R754">
        <f>TablaDatos[[#This Row],[Aux2]]/10000000000000</f>
        <v>2214.5671820873199</v>
      </c>
      <c r="S754" s="1">
        <v>2.21456718208732E+16</v>
      </c>
      <c r="T754" s="7">
        <f>TablaDatos[[#This Row],[Aux3]]/100000000000000</f>
        <v>24.109047310395798</v>
      </c>
      <c r="U754" s="1">
        <v>2410904731039580</v>
      </c>
      <c r="V754">
        <v>151.4</v>
      </c>
      <c r="W754">
        <v>96.9</v>
      </c>
    </row>
    <row r="755" spans="1:23">
      <c r="A755">
        <v>2010</v>
      </c>
      <c r="B755">
        <v>56</v>
      </c>
      <c r="C755" t="s">
        <v>23</v>
      </c>
      <c r="D755" t="s">
        <v>29</v>
      </c>
      <c r="E755" t="s">
        <v>18</v>
      </c>
      <c r="F755" t="s">
        <v>40</v>
      </c>
      <c r="G755" t="s">
        <v>28</v>
      </c>
      <c r="H755" s="3">
        <v>23987.94</v>
      </c>
      <c r="I755" t="s">
        <v>19</v>
      </c>
      <c r="J755" t="s">
        <v>18</v>
      </c>
      <c r="K7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31.152631461709198</v>
      </c>
      <c r="L755" s="5">
        <f>TablaDatos[[#This Row],[IMC_raw]]/1000000000000000</f>
        <v>31.152631461709198</v>
      </c>
      <c r="M755" s="2">
        <v>3.11526314617092E+16</v>
      </c>
      <c r="N7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5" s="13">
        <f t="shared" si="11"/>
        <v>754</v>
      </c>
      <c r="P755" s="2" t="str">
        <f>IF(TablaDatos[[#This Row],[Diabetes]]=0,"No","Si")</f>
        <v>No</v>
      </c>
      <c r="Q755">
        <v>0</v>
      </c>
      <c r="R755">
        <f>TablaDatos[[#This Row],[Aux2]]/10000000000000</f>
        <v>208.96386013215499</v>
      </c>
      <c r="S755" s="1">
        <v>2089638601321550</v>
      </c>
      <c r="T755" s="7">
        <f>TablaDatos[[#This Row],[Aux3]]/100000000000000</f>
        <v>24.278331958816601</v>
      </c>
      <c r="U755" s="1">
        <v>2427833195881660</v>
      </c>
      <c r="V755">
        <v>154.9</v>
      </c>
      <c r="W755">
        <v>100.8</v>
      </c>
    </row>
    <row r="756" spans="1:23">
      <c r="A756">
        <v>2010</v>
      </c>
      <c r="B756">
        <v>54</v>
      </c>
      <c r="C756" t="s">
        <v>23</v>
      </c>
      <c r="D756" t="s">
        <v>29</v>
      </c>
      <c r="E756" t="s">
        <v>18</v>
      </c>
      <c r="F756" t="s">
        <v>24</v>
      </c>
      <c r="G756" t="s">
        <v>20</v>
      </c>
      <c r="H756" s="3">
        <v>12044.08</v>
      </c>
      <c r="I756" t="s">
        <v>21</v>
      </c>
      <c r="J756" t="s">
        <v>18</v>
      </c>
      <c r="K7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31.144386465493501</v>
      </c>
      <c r="L756" s="5">
        <f>TablaDatos[[#This Row],[IMC_raw]]/1000000000000000</f>
        <v>31.144386465493501</v>
      </c>
      <c r="M756" s="2">
        <v>3.11443864654935E+16</v>
      </c>
      <c r="N7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6" s="13">
        <f t="shared" si="11"/>
        <v>755</v>
      </c>
      <c r="P756" s="2" t="str">
        <f>IF(TablaDatos[[#This Row],[Diabetes]]=0,"No","Si")</f>
        <v>No</v>
      </c>
      <c r="Q756">
        <v>0</v>
      </c>
      <c r="R756">
        <f>TablaDatos[[#This Row],[Aux2]]/10000000000000</f>
        <v>2068.4185961944499</v>
      </c>
      <c r="S756" s="1">
        <v>2.06841859619445E+16</v>
      </c>
      <c r="T756" s="7">
        <f>TablaDatos[[#This Row],[Aux3]]/100000000000000</f>
        <v>25.542863702865201</v>
      </c>
      <c r="U756" s="1">
        <v>2554286370286520</v>
      </c>
      <c r="V756">
        <v>154.1</v>
      </c>
      <c r="W756">
        <v>86</v>
      </c>
    </row>
    <row r="757" spans="1:23">
      <c r="A757">
        <v>2010</v>
      </c>
      <c r="B757">
        <v>69</v>
      </c>
      <c r="C757" t="s">
        <v>23</v>
      </c>
      <c r="D757" t="s">
        <v>71</v>
      </c>
      <c r="E757" t="s">
        <v>21</v>
      </c>
      <c r="F757" t="s">
        <v>24</v>
      </c>
      <c r="G757" t="s">
        <v>25</v>
      </c>
      <c r="H757" s="3">
        <v>19574.560000000001</v>
      </c>
      <c r="I757" t="s">
        <v>21</v>
      </c>
      <c r="J757" t="s">
        <v>19</v>
      </c>
      <c r="K7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31.141336253678102</v>
      </c>
      <c r="L757" s="6">
        <f>TablaDatos[[#This Row],[IMC_raw]]/1000000000000000</f>
        <v>31.141336253678102</v>
      </c>
      <c r="M757" s="2">
        <v>3.11413362536781E+16</v>
      </c>
      <c r="N7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7" s="13">
        <f t="shared" si="11"/>
        <v>756</v>
      </c>
      <c r="P757" s="2" t="str">
        <f>IF(TablaDatos[[#This Row],[Diabetes]]=0,"No","Si")</f>
        <v>No</v>
      </c>
      <c r="Q757">
        <v>0</v>
      </c>
      <c r="R757">
        <f>TablaDatos[[#This Row],[Aux2]]/10000000000000</f>
        <v>2262.34061863226</v>
      </c>
      <c r="S757" s="1">
        <v>2.26234061863226E+16</v>
      </c>
      <c r="T757" s="7">
        <f>TablaDatos[[#This Row],[Aux3]]/100000000000000</f>
        <v>255.379572048477</v>
      </c>
      <c r="U757" s="1">
        <v>2.55379572048477E+16</v>
      </c>
      <c r="V757">
        <v>169.5</v>
      </c>
      <c r="W757">
        <v>100.9</v>
      </c>
    </row>
    <row r="758" spans="1:23">
      <c r="A758">
        <v>2010</v>
      </c>
      <c r="B758">
        <v>64</v>
      </c>
      <c r="C758" t="s">
        <v>23</v>
      </c>
      <c r="D758" t="s">
        <v>36</v>
      </c>
      <c r="E758" t="s">
        <v>18</v>
      </c>
      <c r="F758" t="s">
        <v>24</v>
      </c>
      <c r="G758" t="s">
        <v>28</v>
      </c>
      <c r="H758" s="3">
        <v>15030.89</v>
      </c>
      <c r="I758" t="s">
        <v>19</v>
      </c>
      <c r="J758" t="s">
        <v>22</v>
      </c>
      <c r="K7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31.1413168030289</v>
      </c>
      <c r="L758" s="5">
        <f>TablaDatos[[#This Row],[IMC_raw]]/1000000000000000</f>
        <v>31.1413168030289</v>
      </c>
      <c r="M758" s="2">
        <v>3.11413168030289E+16</v>
      </c>
      <c r="N7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8" s="13">
        <f t="shared" si="11"/>
        <v>757</v>
      </c>
      <c r="P758" s="2" t="str">
        <f>IF(TablaDatos[[#This Row],[Diabetes]]=0,"No","Si")</f>
        <v>No</v>
      </c>
      <c r="Q758">
        <v>0</v>
      </c>
      <c r="R758">
        <f>TablaDatos[[#This Row],[Aux2]]/10000000000000</f>
        <v>2115.47911555071</v>
      </c>
      <c r="S758" s="1">
        <v>2.11547911555071E+16</v>
      </c>
      <c r="T758" s="7">
        <f>TablaDatos[[#This Row],[Aux3]]/100000000000000</f>
        <v>251.624603415542</v>
      </c>
      <c r="U758" s="1">
        <v>2.51624603415542E+16</v>
      </c>
      <c r="V758">
        <v>150.4</v>
      </c>
      <c r="W758">
        <v>91.5</v>
      </c>
    </row>
    <row r="759" spans="1:23">
      <c r="A759">
        <v>2010</v>
      </c>
      <c r="B759">
        <v>66</v>
      </c>
      <c r="C759" t="s">
        <v>23</v>
      </c>
      <c r="D759" t="s">
        <v>26</v>
      </c>
      <c r="E759" t="s">
        <v>19</v>
      </c>
      <c r="F759" t="s">
        <v>19</v>
      </c>
      <c r="G759" t="s">
        <v>25</v>
      </c>
      <c r="H759" s="3">
        <v>18978.43</v>
      </c>
      <c r="I759" t="s">
        <v>21</v>
      </c>
      <c r="J759" t="s">
        <v>18</v>
      </c>
      <c r="K7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31.1348480430755</v>
      </c>
      <c r="L759" s="5">
        <f>TablaDatos[[#This Row],[IMC_raw]]/1000000000000000</f>
        <v>31.1348480430755</v>
      </c>
      <c r="M759" s="2">
        <v>3.11348480430755E+16</v>
      </c>
      <c r="N7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59" s="13">
        <f t="shared" si="11"/>
        <v>758</v>
      </c>
      <c r="P759" s="2" t="str">
        <f>IF(TablaDatos[[#This Row],[Diabetes]]=0,"No","Si")</f>
        <v>No</v>
      </c>
      <c r="Q759">
        <v>0</v>
      </c>
      <c r="R759">
        <f>TablaDatos[[#This Row],[Aux2]]/10000000000000</f>
        <v>226.65784115196601</v>
      </c>
      <c r="S759" s="1">
        <v>2266578411519660</v>
      </c>
      <c r="T759" s="7">
        <f>TablaDatos[[#This Row],[Aux3]]/100000000000000</f>
        <v>250.660183571451</v>
      </c>
      <c r="U759" s="1">
        <v>2.50660183571451E+16</v>
      </c>
      <c r="V759">
        <v>154.1</v>
      </c>
      <c r="W759">
        <v>99.9</v>
      </c>
    </row>
    <row r="760" spans="1:23">
      <c r="A760">
        <v>2010</v>
      </c>
      <c r="B760">
        <v>50</v>
      </c>
      <c r="C760" t="s">
        <v>16</v>
      </c>
      <c r="D760" t="s">
        <v>29</v>
      </c>
      <c r="E760" t="s">
        <v>18</v>
      </c>
      <c r="F760" t="s">
        <v>19</v>
      </c>
      <c r="G760" t="s">
        <v>20</v>
      </c>
      <c r="H760" s="3">
        <v>11360.35</v>
      </c>
      <c r="I760" t="s">
        <v>21</v>
      </c>
      <c r="J760" t="s">
        <v>19</v>
      </c>
      <c r="K7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31.110338845050201</v>
      </c>
      <c r="L760" s="6">
        <f>TablaDatos[[#This Row],[IMC_raw]]/1000000000000000</f>
        <v>31.110338845050201</v>
      </c>
      <c r="M760" s="2">
        <v>3.11103388450502E+16</v>
      </c>
      <c r="N7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0" s="13">
        <f t="shared" si="11"/>
        <v>759</v>
      </c>
      <c r="P760" s="2" t="str">
        <f>IF(TablaDatos[[#This Row],[Diabetes]]=0,"No","Si")</f>
        <v>No</v>
      </c>
      <c r="Q760">
        <v>0</v>
      </c>
      <c r="R760">
        <f>TablaDatos[[#This Row],[Aux2]]/10000000000000</f>
        <v>2095.18229745492</v>
      </c>
      <c r="S760" s="1">
        <v>2.09518229745492E+16</v>
      </c>
      <c r="T760" s="7">
        <f>TablaDatos[[#This Row],[Aux3]]/100000000000000</f>
        <v>240.43787890301601</v>
      </c>
      <c r="U760" s="1">
        <v>2.40437878903016E+16</v>
      </c>
      <c r="V760">
        <v>149.80000000000001</v>
      </c>
      <c r="W760">
        <v>92.7</v>
      </c>
    </row>
    <row r="761" spans="1:23">
      <c r="A761">
        <v>2010</v>
      </c>
      <c r="B761">
        <v>55</v>
      </c>
      <c r="C761" t="s">
        <v>16</v>
      </c>
      <c r="D761" t="s">
        <v>29</v>
      </c>
      <c r="E761" t="s">
        <v>31</v>
      </c>
      <c r="F761" t="s">
        <v>24</v>
      </c>
      <c r="G761" t="s">
        <v>28</v>
      </c>
      <c r="H761" s="3">
        <v>11670.65</v>
      </c>
      <c r="I761" t="s">
        <v>21</v>
      </c>
      <c r="J761" t="s">
        <v>18</v>
      </c>
      <c r="K7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31.094450848490499</v>
      </c>
      <c r="L761" s="6">
        <f>TablaDatos[[#This Row],[IMC_raw]]/1000000000000000</f>
        <v>3.10944508484905</v>
      </c>
      <c r="M761" s="2">
        <v>3109445084849050</v>
      </c>
      <c r="N7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1" s="13">
        <f t="shared" si="11"/>
        <v>760</v>
      </c>
      <c r="P761" s="2" t="str">
        <f>IF(TablaDatos[[#This Row],[Diabetes]]=0,"No","Si")</f>
        <v>Si</v>
      </c>
      <c r="Q761">
        <v>1</v>
      </c>
      <c r="R761">
        <f>TablaDatos[[#This Row],[Aux2]]/10000000000000</f>
        <v>2388.9380512402399</v>
      </c>
      <c r="S761" s="1">
        <v>2.38893805124024E+16</v>
      </c>
      <c r="T761" s="7">
        <f>TablaDatos[[#This Row],[Aux3]]/100000000000000</f>
        <v>222.15280093159001</v>
      </c>
      <c r="U761" s="1">
        <v>2.2215280093159E+16</v>
      </c>
      <c r="V761">
        <v>171.7</v>
      </c>
      <c r="W761">
        <v>103.2</v>
      </c>
    </row>
    <row r="762" spans="1:23">
      <c r="A762">
        <v>2010</v>
      </c>
      <c r="B762">
        <v>57</v>
      </c>
      <c r="C762" t="s">
        <v>16</v>
      </c>
      <c r="D762" t="s">
        <v>36</v>
      </c>
      <c r="E762" t="s">
        <v>31</v>
      </c>
      <c r="F762" t="s">
        <v>24</v>
      </c>
      <c r="G762" t="s">
        <v>28</v>
      </c>
      <c r="H762" s="3">
        <v>12891.42</v>
      </c>
      <c r="I762" t="s">
        <v>21</v>
      </c>
      <c r="J762" t="s">
        <v>18</v>
      </c>
      <c r="K7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31.091782007592599</v>
      </c>
      <c r="L762" s="5">
        <f>TablaDatos[[#This Row],[IMC_raw]]/1000000000000000</f>
        <v>31.091782007592599</v>
      </c>
      <c r="M762" s="2">
        <v>3.10917820075926E+16</v>
      </c>
      <c r="N7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2" s="13">
        <f t="shared" si="11"/>
        <v>761</v>
      </c>
      <c r="P762" s="2" t="str">
        <f>IF(TablaDatos[[#This Row],[Diabetes]]=0,"No","Si")</f>
        <v>Si</v>
      </c>
      <c r="Q762">
        <v>1</v>
      </c>
      <c r="R762">
        <f>TablaDatos[[#This Row],[Aux2]]/10000000000000</f>
        <v>243.18414487051501</v>
      </c>
      <c r="S762" s="1">
        <v>2431841448705150</v>
      </c>
      <c r="T762" s="7">
        <f>TablaDatos[[#This Row],[Aux3]]/100000000000000</f>
        <v>27.0781668819284</v>
      </c>
      <c r="U762" s="1">
        <v>2707816688192840</v>
      </c>
      <c r="V762">
        <v>177</v>
      </c>
      <c r="W762">
        <v>100.6</v>
      </c>
    </row>
    <row r="763" spans="1:23">
      <c r="A763">
        <v>2010</v>
      </c>
      <c r="B763">
        <v>55</v>
      </c>
      <c r="C763" t="s">
        <v>16</v>
      </c>
      <c r="D763" t="s">
        <v>73</v>
      </c>
      <c r="E763" t="s">
        <v>18</v>
      </c>
      <c r="F763" t="s">
        <v>35</v>
      </c>
      <c r="G763" t="s">
        <v>28</v>
      </c>
      <c r="H763" s="3">
        <v>21188.31</v>
      </c>
      <c r="I763" t="s">
        <v>19</v>
      </c>
      <c r="J763" t="s">
        <v>19</v>
      </c>
      <c r="K7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31.0855856508202</v>
      </c>
      <c r="L763" s="6">
        <f>TablaDatos[[#This Row],[IMC_raw]]/1000000000000000</f>
        <v>31.0855856508202</v>
      </c>
      <c r="M763" s="2">
        <v>3.10855856508202E+16</v>
      </c>
      <c r="N7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3" s="13">
        <f t="shared" si="11"/>
        <v>762</v>
      </c>
      <c r="P763" s="2" t="str">
        <f>IF(TablaDatos[[#This Row],[Diabetes]]=0,"No","Si")</f>
        <v>No</v>
      </c>
      <c r="Q763">
        <v>0</v>
      </c>
      <c r="R763">
        <f>TablaDatos[[#This Row],[Aux2]]/10000000000000</f>
        <v>2091.0909514677501</v>
      </c>
      <c r="S763" s="1">
        <v>2.09109095146775E+16</v>
      </c>
      <c r="T763" s="7">
        <f>TablaDatos[[#This Row],[Aux3]]/100000000000000</f>
        <v>21.920787605265399</v>
      </c>
      <c r="U763" s="1">
        <v>2192078760526540</v>
      </c>
      <c r="V763">
        <v>157.30000000000001</v>
      </c>
      <c r="W763">
        <v>99.1</v>
      </c>
    </row>
    <row r="764" spans="1:23">
      <c r="A764">
        <v>2010</v>
      </c>
      <c r="B764">
        <v>61</v>
      </c>
      <c r="C764" t="s">
        <v>16</v>
      </c>
      <c r="D764" t="s">
        <v>29</v>
      </c>
      <c r="E764" t="s">
        <v>31</v>
      </c>
      <c r="F764" t="s">
        <v>24</v>
      </c>
      <c r="G764" t="s">
        <v>28</v>
      </c>
      <c r="H764" s="3">
        <v>9419.52</v>
      </c>
      <c r="I764" t="s">
        <v>21</v>
      </c>
      <c r="J764" t="s">
        <v>18</v>
      </c>
      <c r="K7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31.069619374516598</v>
      </c>
      <c r="L764" s="5">
        <f>TablaDatos[[#This Row],[IMC_raw]]/1000000000000000</f>
        <v>0.31069619374516599</v>
      </c>
      <c r="M764" s="2">
        <v>310696193745166</v>
      </c>
      <c r="N7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4" s="13">
        <f t="shared" si="11"/>
        <v>763</v>
      </c>
      <c r="P764" s="2" t="str">
        <f>IF(TablaDatos[[#This Row],[Diabetes]]=0,"No","Si")</f>
        <v>Si</v>
      </c>
      <c r="Q764">
        <v>1</v>
      </c>
      <c r="R764">
        <f>TablaDatos[[#This Row],[Aux2]]/10000000000000</f>
        <v>229.33560547389499</v>
      </c>
      <c r="S764" s="1">
        <v>2293356054738950</v>
      </c>
      <c r="T764" s="7">
        <f>TablaDatos[[#This Row],[Aux3]]/100000000000000</f>
        <v>27.721965745770198</v>
      </c>
      <c r="U764" s="1">
        <v>2772196574577020</v>
      </c>
      <c r="V764">
        <v>180.3</v>
      </c>
      <c r="W764">
        <v>101.9</v>
      </c>
    </row>
    <row r="765" spans="1:23">
      <c r="A765">
        <v>2010</v>
      </c>
      <c r="B765">
        <v>58</v>
      </c>
      <c r="C765" t="s">
        <v>23</v>
      </c>
      <c r="D765" t="s">
        <v>30</v>
      </c>
      <c r="E765" t="s">
        <v>18</v>
      </c>
      <c r="F765" t="s">
        <v>19</v>
      </c>
      <c r="G765" t="s">
        <v>28</v>
      </c>
      <c r="H765" s="3">
        <v>24507.4</v>
      </c>
      <c r="I765" t="s">
        <v>19</v>
      </c>
      <c r="J765" t="s">
        <v>18</v>
      </c>
      <c r="K7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31.0667946580487</v>
      </c>
      <c r="L765" s="6">
        <f>TablaDatos[[#This Row],[IMC_raw]]/1000000000000000</f>
        <v>31.0667946580487</v>
      </c>
      <c r="M765" s="2">
        <v>3.10667946580487E+16</v>
      </c>
      <c r="N7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5" s="13">
        <f t="shared" si="11"/>
        <v>764</v>
      </c>
      <c r="P765" s="2" t="str">
        <f>IF(TablaDatos[[#This Row],[Diabetes]]=0,"No","Si")</f>
        <v>No</v>
      </c>
      <c r="Q765">
        <v>0</v>
      </c>
      <c r="R765">
        <f>TablaDatos[[#This Row],[Aux2]]/10000000000000</f>
        <v>2146.2992929422198</v>
      </c>
      <c r="S765" s="1">
        <v>2.14629929294222E+16</v>
      </c>
      <c r="T765" s="7">
        <f>TablaDatos[[#This Row],[Aux3]]/100000000000000</f>
        <v>244.94563748103201</v>
      </c>
      <c r="U765" s="1">
        <v>2.44945637481032E+16</v>
      </c>
      <c r="V765">
        <v>156.9</v>
      </c>
      <c r="W765">
        <v>99</v>
      </c>
    </row>
    <row r="766" spans="1:23">
      <c r="A766">
        <v>2010</v>
      </c>
      <c r="B766">
        <v>63</v>
      </c>
      <c r="C766" t="s">
        <v>23</v>
      </c>
      <c r="D766" t="s">
        <v>29</v>
      </c>
      <c r="E766" t="s">
        <v>18</v>
      </c>
      <c r="F766" t="s">
        <v>19</v>
      </c>
      <c r="G766" t="s">
        <v>28</v>
      </c>
      <c r="H766" s="3">
        <v>12330.77</v>
      </c>
      <c r="I766" t="s">
        <v>19</v>
      </c>
      <c r="J766" t="s">
        <v>22</v>
      </c>
      <c r="K7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31.044909171523301</v>
      </c>
      <c r="L766" s="6">
        <f>TablaDatos[[#This Row],[IMC_raw]]/1000000000000000</f>
        <v>0.31044909171523299</v>
      </c>
      <c r="M766" s="2">
        <v>310449091715233</v>
      </c>
      <c r="N7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6" s="13">
        <f t="shared" si="11"/>
        <v>765</v>
      </c>
      <c r="P766" s="2" t="str">
        <f>IF(TablaDatos[[#This Row],[Diabetes]]=0,"No","Si")</f>
        <v>No</v>
      </c>
      <c r="Q766">
        <v>0</v>
      </c>
      <c r="R766">
        <f>TablaDatos[[#This Row],[Aux2]]/10000000000000</f>
        <v>2178.8034389694599</v>
      </c>
      <c r="S766" s="1">
        <v>2.17880343896946E+16</v>
      </c>
      <c r="T766" s="7">
        <f>TablaDatos[[#This Row],[Aux3]]/100000000000000</f>
        <v>228.63991654495501</v>
      </c>
      <c r="U766" s="1">
        <v>2.28639916544955E+16</v>
      </c>
      <c r="V766">
        <v>153.4</v>
      </c>
      <c r="W766">
        <v>92.2</v>
      </c>
    </row>
    <row r="767" spans="1:23">
      <c r="A767">
        <v>2010</v>
      </c>
      <c r="B767">
        <v>60</v>
      </c>
      <c r="C767" t="s">
        <v>16</v>
      </c>
      <c r="D767" t="s">
        <v>72</v>
      </c>
      <c r="E767" t="s">
        <v>18</v>
      </c>
      <c r="F767" t="s">
        <v>19</v>
      </c>
      <c r="G767" t="s">
        <v>28</v>
      </c>
      <c r="H767" s="3">
        <v>34026.17</v>
      </c>
      <c r="I767" t="s">
        <v>19</v>
      </c>
      <c r="J767" t="s">
        <v>22</v>
      </c>
      <c r="K7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30.991733740876903</v>
      </c>
      <c r="L767" s="6">
        <f>TablaDatos[[#This Row],[IMC_raw]]/1000000000000000</f>
        <v>3.0991733740876901</v>
      </c>
      <c r="M767" s="2">
        <v>3099173374087690</v>
      </c>
      <c r="N7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7" s="13">
        <f t="shared" si="11"/>
        <v>766</v>
      </c>
      <c r="P767" s="2" t="str">
        <f>IF(TablaDatos[[#This Row],[Diabetes]]=0,"No","Si")</f>
        <v>No</v>
      </c>
      <c r="Q767">
        <v>0</v>
      </c>
      <c r="R767">
        <f>TablaDatos[[#This Row],[Aux2]]/10000000000000</f>
        <v>221.268677364447</v>
      </c>
      <c r="S767" s="1">
        <v>2212686773644470</v>
      </c>
      <c r="T767" s="7">
        <f>TablaDatos[[#This Row],[Aux3]]/100000000000000</f>
        <v>23.162162945342399</v>
      </c>
      <c r="U767" s="1">
        <v>2316216294534240</v>
      </c>
      <c r="V767">
        <v>157.9</v>
      </c>
      <c r="W767">
        <v>95</v>
      </c>
    </row>
    <row r="768" spans="1:23">
      <c r="A768">
        <v>2010</v>
      </c>
      <c r="B768">
        <v>66</v>
      </c>
      <c r="C768" t="s">
        <v>23</v>
      </c>
      <c r="D768" t="s">
        <v>17</v>
      </c>
      <c r="E768" t="s">
        <v>21</v>
      </c>
      <c r="F768" t="s">
        <v>19</v>
      </c>
      <c r="G768" t="s">
        <v>25</v>
      </c>
      <c r="H768" s="3">
        <v>10723.17</v>
      </c>
      <c r="I768" t="s">
        <v>21</v>
      </c>
      <c r="J768" t="s">
        <v>19</v>
      </c>
      <c r="K7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30.986651987325398</v>
      </c>
      <c r="L768" s="6">
        <f>TablaDatos[[#This Row],[IMC_raw]]/1000000000000000</f>
        <v>30.986651987325398</v>
      </c>
      <c r="M768" s="2">
        <v>3.09866519873254E+16</v>
      </c>
      <c r="N7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8" s="13">
        <f t="shared" si="11"/>
        <v>767</v>
      </c>
      <c r="P768" s="2" t="str">
        <f>IF(TablaDatos[[#This Row],[Diabetes]]=0,"No","Si")</f>
        <v>No</v>
      </c>
      <c r="Q768">
        <v>0</v>
      </c>
      <c r="R768">
        <f>TablaDatos[[#This Row],[Aux2]]/10000000000000</f>
        <v>228.507090154146</v>
      </c>
      <c r="S768" s="1">
        <v>2285070901541460</v>
      </c>
      <c r="T768" s="7">
        <f>TablaDatos[[#This Row],[Aux3]]/100000000000000</f>
        <v>237.611558371303</v>
      </c>
      <c r="U768" s="1">
        <v>2.37611558371303E+16</v>
      </c>
      <c r="V768">
        <v>160.80000000000001</v>
      </c>
      <c r="W768">
        <v>96.1</v>
      </c>
    </row>
    <row r="769" spans="1:23">
      <c r="A769">
        <v>2010</v>
      </c>
      <c r="B769">
        <v>55</v>
      </c>
      <c r="C769" t="s">
        <v>16</v>
      </c>
      <c r="D769" t="s">
        <v>29</v>
      </c>
      <c r="E769" t="s">
        <v>18</v>
      </c>
      <c r="F769" t="s">
        <v>24</v>
      </c>
      <c r="G769" t="s">
        <v>28</v>
      </c>
      <c r="H769" s="3">
        <v>9926.4699999999993</v>
      </c>
      <c r="I769" t="s">
        <v>19</v>
      </c>
      <c r="J769" t="s">
        <v>18</v>
      </c>
      <c r="K7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30.983070882550301</v>
      </c>
      <c r="L769" s="5">
        <f>TablaDatos[[#This Row],[IMC_raw]]/1000000000000000</f>
        <v>30.983070882550301</v>
      </c>
      <c r="M769" s="2">
        <v>3.09830708825503E+16</v>
      </c>
      <c r="N7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69" s="13">
        <f t="shared" si="11"/>
        <v>768</v>
      </c>
      <c r="P769" s="2" t="str">
        <f>IF(TablaDatos[[#This Row],[Diabetes]]=0,"No","Si")</f>
        <v>Si</v>
      </c>
      <c r="Q769">
        <v>1</v>
      </c>
      <c r="R769">
        <f>TablaDatos[[#This Row],[Aux2]]/10000000000000</f>
        <v>2290.58073854536</v>
      </c>
      <c r="S769" s="1">
        <v>2.29058073854536E+16</v>
      </c>
      <c r="T769" s="7">
        <f>TablaDatos[[#This Row],[Aux3]]/100000000000000</f>
        <v>249.794676095173</v>
      </c>
      <c r="U769" s="1">
        <v>2.49794676095173E+16</v>
      </c>
      <c r="V769">
        <v>163</v>
      </c>
      <c r="W769">
        <v>95.3</v>
      </c>
    </row>
    <row r="770" spans="1:23">
      <c r="A770">
        <v>2010</v>
      </c>
      <c r="B770">
        <v>63</v>
      </c>
      <c r="C770" t="s">
        <v>23</v>
      </c>
      <c r="D770" t="s">
        <v>36</v>
      </c>
      <c r="E770" t="s">
        <v>19</v>
      </c>
      <c r="F770" t="s">
        <v>24</v>
      </c>
      <c r="G770" t="s">
        <v>28</v>
      </c>
      <c r="H770" s="3">
        <v>13437.85</v>
      </c>
      <c r="I770" t="s">
        <v>19</v>
      </c>
      <c r="J770" t="s">
        <v>22</v>
      </c>
      <c r="K7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30.956834783615999</v>
      </c>
      <c r="L770" s="5">
        <f>TablaDatos[[#This Row],[IMC_raw]]/1000000000000000</f>
        <v>30.956834783615999</v>
      </c>
      <c r="M770" s="2">
        <v>3.0956834783616E+16</v>
      </c>
      <c r="N7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0" s="13">
        <f t="shared" ref="O770:O833" si="12">O769+1</f>
        <v>769</v>
      </c>
      <c r="P770" s="2" t="str">
        <f>IF(TablaDatos[[#This Row],[Diabetes]]=0,"No","Si")</f>
        <v>Si</v>
      </c>
      <c r="Q770">
        <v>1</v>
      </c>
      <c r="R770">
        <f>TablaDatos[[#This Row],[Aux2]]/10000000000000</f>
        <v>2475.1788772240502</v>
      </c>
      <c r="S770" s="1">
        <v>2.47517887722405E+16</v>
      </c>
      <c r="T770" s="7">
        <f>TablaDatos[[#This Row],[Aux3]]/100000000000000</f>
        <v>247.01494632334899</v>
      </c>
      <c r="U770" s="1">
        <v>2.47014946323349E+16</v>
      </c>
      <c r="V770">
        <v>162.80000000000001</v>
      </c>
      <c r="W770">
        <v>96.6</v>
      </c>
    </row>
    <row r="771" spans="1:23">
      <c r="A771">
        <v>2010</v>
      </c>
      <c r="B771">
        <v>57</v>
      </c>
      <c r="C771" t="s">
        <v>16</v>
      </c>
      <c r="D771" t="s">
        <v>29</v>
      </c>
      <c r="E771" t="s">
        <v>18</v>
      </c>
      <c r="F771" t="s">
        <v>24</v>
      </c>
      <c r="G771" t="s">
        <v>28</v>
      </c>
      <c r="H771" s="3">
        <v>19099.259999999998</v>
      </c>
      <c r="I771" t="s">
        <v>19</v>
      </c>
      <c r="J771" t="s">
        <v>22</v>
      </c>
      <c r="K7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30.906502372577901</v>
      </c>
      <c r="L771" s="6">
        <f>TablaDatos[[#This Row],[IMC_raw]]/1000000000000000</f>
        <v>30.906502372577901</v>
      </c>
      <c r="M771" s="2">
        <v>3.09065023725779E+16</v>
      </c>
      <c r="N7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1" s="13">
        <f t="shared" si="12"/>
        <v>770</v>
      </c>
      <c r="P771" s="2" t="str">
        <f>IF(TablaDatos[[#This Row],[Diabetes]]=0,"No","Si")</f>
        <v>No</v>
      </c>
      <c r="Q771">
        <v>0</v>
      </c>
      <c r="R771">
        <f>TablaDatos[[#This Row],[Aux2]]/10000000000000</f>
        <v>2286.9952476384201</v>
      </c>
      <c r="S771" s="1">
        <v>2.28699524763842E+16</v>
      </c>
      <c r="T771" s="7">
        <f>TablaDatos[[#This Row],[Aux3]]/100000000000000</f>
        <v>228.82197123179699</v>
      </c>
      <c r="U771" s="1">
        <v>2.28821971231797E+16</v>
      </c>
      <c r="V771">
        <v>151.80000000000001</v>
      </c>
      <c r="W771">
        <v>93.8</v>
      </c>
    </row>
    <row r="772" spans="1:23">
      <c r="A772">
        <v>2010</v>
      </c>
      <c r="B772">
        <v>44</v>
      </c>
      <c r="C772" t="s">
        <v>16</v>
      </c>
      <c r="D772" t="s">
        <v>73</v>
      </c>
      <c r="E772" t="s">
        <v>18</v>
      </c>
      <c r="F772" t="s">
        <v>35</v>
      </c>
      <c r="G772" t="s">
        <v>39</v>
      </c>
      <c r="H772" s="3">
        <v>55554.61</v>
      </c>
      <c r="I772" t="s">
        <v>18</v>
      </c>
      <c r="J772" t="s">
        <v>19</v>
      </c>
      <c r="K7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30.879776304531102</v>
      </c>
      <c r="L772" s="5">
        <f>TablaDatos[[#This Row],[IMC_raw]]/1000000000000000</f>
        <v>3.0879776304531101</v>
      </c>
      <c r="M772" s="2">
        <v>3087977630453110</v>
      </c>
      <c r="N7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2" s="13">
        <f t="shared" si="12"/>
        <v>771</v>
      </c>
      <c r="P772" s="2" t="str">
        <f>IF(TablaDatos[[#This Row],[Diabetes]]=0,"No","Si")</f>
        <v>No</v>
      </c>
      <c r="Q772">
        <v>0</v>
      </c>
      <c r="R772">
        <f>TablaDatos[[#This Row],[Aux2]]/10000000000000</f>
        <v>1875.13319233481</v>
      </c>
      <c r="S772" s="1">
        <v>1.87513319233481E+16</v>
      </c>
      <c r="T772" s="7">
        <f>TablaDatos[[#This Row],[Aux3]]/100000000000000</f>
        <v>19.833549582290601</v>
      </c>
      <c r="U772" s="1">
        <v>1983354958229060</v>
      </c>
      <c r="V772">
        <v>155.19999999999999</v>
      </c>
      <c r="W772">
        <v>87.2</v>
      </c>
    </row>
    <row r="773" spans="1:23">
      <c r="A773">
        <v>2010</v>
      </c>
      <c r="B773">
        <v>65</v>
      </c>
      <c r="C773" t="s">
        <v>16</v>
      </c>
      <c r="D773" t="s">
        <v>29</v>
      </c>
      <c r="E773" t="s">
        <v>21</v>
      </c>
      <c r="F773" t="s">
        <v>19</v>
      </c>
      <c r="G773" t="s">
        <v>25</v>
      </c>
      <c r="H773" s="3">
        <v>14528.08</v>
      </c>
      <c r="I773" t="s">
        <v>19</v>
      </c>
      <c r="J773" t="s">
        <v>18</v>
      </c>
      <c r="K7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30.873150781466499</v>
      </c>
      <c r="L773" s="6">
        <f>TablaDatos[[#This Row],[IMC_raw]]/100000000000000</f>
        <v>30.873150781466499</v>
      </c>
      <c r="M773" s="2">
        <v>3087315078146650</v>
      </c>
      <c r="N7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3" s="13">
        <f t="shared" si="12"/>
        <v>772</v>
      </c>
      <c r="P773" s="2" t="str">
        <f>IF(TablaDatos[[#This Row],[Diabetes]]=0,"No","Si")</f>
        <v>No</v>
      </c>
      <c r="Q773">
        <v>0</v>
      </c>
      <c r="R773">
        <f>TablaDatos[[#This Row],[Aux2]]/10000000000000</f>
        <v>2277.6231860727398</v>
      </c>
      <c r="S773" s="1">
        <v>2.27762318607274E+16</v>
      </c>
      <c r="T773" s="7">
        <f>TablaDatos[[#This Row],[Aux3]]/100000000000000</f>
        <v>266.02938160974099</v>
      </c>
      <c r="U773" s="1">
        <v>2.66029381609741E+16</v>
      </c>
      <c r="V773">
        <v>163.19999999999999</v>
      </c>
      <c r="W773">
        <v>95.8</v>
      </c>
    </row>
    <row r="774" spans="1:23">
      <c r="A774">
        <v>2010</v>
      </c>
      <c r="B774">
        <v>64</v>
      </c>
      <c r="C774" t="s">
        <v>23</v>
      </c>
      <c r="D774" t="s">
        <v>29</v>
      </c>
      <c r="E774" t="s">
        <v>18</v>
      </c>
      <c r="F774" t="s">
        <v>24</v>
      </c>
      <c r="G774" t="s">
        <v>28</v>
      </c>
      <c r="H774" s="3">
        <v>11432.19</v>
      </c>
      <c r="I774" t="s">
        <v>21</v>
      </c>
      <c r="J774" t="s">
        <v>18</v>
      </c>
      <c r="K7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30.847933905975701</v>
      </c>
      <c r="L774" s="6">
        <f>TablaDatos[[#This Row],[IMC_raw]]/1000000000000000</f>
        <v>30.847933905975701</v>
      </c>
      <c r="M774" s="2">
        <v>3.08479339059757E+16</v>
      </c>
      <c r="N7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4" s="13">
        <f t="shared" si="12"/>
        <v>773</v>
      </c>
      <c r="P774" s="2" t="str">
        <f>IF(TablaDatos[[#This Row],[Diabetes]]=0,"No","Si")</f>
        <v>No</v>
      </c>
      <c r="Q774">
        <v>0</v>
      </c>
      <c r="R774">
        <f>TablaDatos[[#This Row],[Aux2]]/10000000000000</f>
        <v>2070.4411547310301</v>
      </c>
      <c r="S774" s="1">
        <v>2.07044115473103E+16</v>
      </c>
      <c r="T774" s="7">
        <f>TablaDatos[[#This Row],[Aux3]]/100000000000000</f>
        <v>219.408840348616</v>
      </c>
      <c r="U774" s="1">
        <v>2.19408840348616E+16</v>
      </c>
      <c r="V774">
        <v>160</v>
      </c>
      <c r="W774">
        <v>93.2</v>
      </c>
    </row>
    <row r="775" spans="1:23">
      <c r="A775">
        <v>2010</v>
      </c>
      <c r="B775">
        <v>51</v>
      </c>
      <c r="C775" t="s">
        <v>16</v>
      </c>
      <c r="D775" t="s">
        <v>42</v>
      </c>
      <c r="E775" t="s">
        <v>18</v>
      </c>
      <c r="F775" t="s">
        <v>19</v>
      </c>
      <c r="G775" t="s">
        <v>20</v>
      </c>
      <c r="H775" s="3">
        <v>26179.43</v>
      </c>
      <c r="I775" t="s">
        <v>21</v>
      </c>
      <c r="J775" t="s">
        <v>21</v>
      </c>
      <c r="K7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30.845196404761701</v>
      </c>
      <c r="L775" s="6">
        <f>TablaDatos[[#This Row],[IMC_raw]]/1000000000000000</f>
        <v>30.845196404761701</v>
      </c>
      <c r="M775" s="2">
        <v>3.08451964047617E+16</v>
      </c>
      <c r="N7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5" s="13">
        <f t="shared" si="12"/>
        <v>774</v>
      </c>
      <c r="P775" s="2" t="str">
        <f>IF(TablaDatos[[#This Row],[Diabetes]]=0,"No","Si")</f>
        <v>No</v>
      </c>
      <c r="Q775">
        <v>0</v>
      </c>
      <c r="R775">
        <f>TablaDatos[[#This Row],[Aux2]]/10000000000000</f>
        <v>214.56581616109401</v>
      </c>
      <c r="S775" s="1">
        <v>2145658161610940</v>
      </c>
      <c r="T775" s="7">
        <f>TablaDatos[[#This Row],[Aux3]]/100000000000000</f>
        <v>247.798781812756</v>
      </c>
      <c r="U775" s="1">
        <v>2.47798781812756E+16</v>
      </c>
      <c r="V775">
        <v>154.19999999999999</v>
      </c>
      <c r="W775">
        <v>98.3</v>
      </c>
    </row>
    <row r="776" spans="1:23">
      <c r="A776">
        <v>2010</v>
      </c>
      <c r="B776">
        <v>60</v>
      </c>
      <c r="C776" t="s">
        <v>23</v>
      </c>
      <c r="D776" t="s">
        <v>71</v>
      </c>
      <c r="E776" t="s">
        <v>19</v>
      </c>
      <c r="F776" t="s">
        <v>24</v>
      </c>
      <c r="G776" t="s">
        <v>28</v>
      </c>
      <c r="H776" s="3">
        <v>13620.85</v>
      </c>
      <c r="I776" t="s">
        <v>21</v>
      </c>
      <c r="J776" t="s">
        <v>22</v>
      </c>
      <c r="K7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30.844041124789999</v>
      </c>
      <c r="L776" s="6">
        <f>TablaDatos[[#This Row],[IMC_raw]]/1000000000000000</f>
        <v>30.844041124789999</v>
      </c>
      <c r="M776" s="2">
        <v>3.084404112479E+16</v>
      </c>
      <c r="N7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6" s="13">
        <f t="shared" si="12"/>
        <v>775</v>
      </c>
      <c r="P776" s="2" t="str">
        <f>IF(TablaDatos[[#This Row],[Diabetes]]=0,"No","Si")</f>
        <v>No</v>
      </c>
      <c r="Q776">
        <v>0</v>
      </c>
      <c r="R776">
        <f>TablaDatos[[#This Row],[Aux2]]/10000000000000</f>
        <v>2231.3176850700202</v>
      </c>
      <c r="S776" s="1">
        <v>2.23131768507002E+16</v>
      </c>
      <c r="T776" s="7">
        <f>TablaDatos[[#This Row],[Aux3]]/100000000000000</f>
        <v>248.679330751235</v>
      </c>
      <c r="U776" s="1">
        <v>2.48679330751235E+16</v>
      </c>
      <c r="V776">
        <v>162</v>
      </c>
      <c r="W776">
        <v>98.9</v>
      </c>
    </row>
    <row r="777" spans="1:23">
      <c r="A777">
        <v>2010</v>
      </c>
      <c r="B777">
        <v>65</v>
      </c>
      <c r="C777" t="s">
        <v>23</v>
      </c>
      <c r="D777" t="s">
        <v>17</v>
      </c>
      <c r="E777" t="s">
        <v>21</v>
      </c>
      <c r="F777" t="s">
        <v>40</v>
      </c>
      <c r="G777" t="s">
        <v>25</v>
      </c>
      <c r="H777" s="3">
        <v>23554.61</v>
      </c>
      <c r="I777" t="s">
        <v>19</v>
      </c>
      <c r="J777" t="s">
        <v>18</v>
      </c>
      <c r="K7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30.8383776431615</v>
      </c>
      <c r="L777" s="6">
        <f>TablaDatos[[#This Row],[IMC_raw]]/1000000000000000</f>
        <v>3.0838377643161499</v>
      </c>
      <c r="M777" s="2">
        <v>3083837764316150</v>
      </c>
      <c r="N7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7" s="13">
        <f t="shared" si="12"/>
        <v>776</v>
      </c>
      <c r="P777" s="2" t="str">
        <f>IF(TablaDatos[[#This Row],[Diabetes]]=0,"No","Si")</f>
        <v>No</v>
      </c>
      <c r="Q777">
        <v>0</v>
      </c>
      <c r="R777">
        <f>TablaDatos[[#This Row],[Aux2]]/10000000000000</f>
        <v>2043.9580874604201</v>
      </c>
      <c r="S777" s="1">
        <v>2.04395808746042E+16</v>
      </c>
      <c r="T777" s="7">
        <f>TablaDatos[[#This Row],[Aux3]]/100000000000000</f>
        <v>19.325399750395899</v>
      </c>
      <c r="U777" s="1">
        <v>1932539975039590</v>
      </c>
      <c r="V777">
        <v>158.69999999999999</v>
      </c>
      <c r="W777">
        <v>93.3</v>
      </c>
    </row>
    <row r="778" spans="1:23">
      <c r="A778">
        <v>2010</v>
      </c>
      <c r="B778">
        <v>61</v>
      </c>
      <c r="C778" t="s">
        <v>16</v>
      </c>
      <c r="D778" t="s">
        <v>29</v>
      </c>
      <c r="E778" t="s">
        <v>18</v>
      </c>
      <c r="F778" t="s">
        <v>19</v>
      </c>
      <c r="G778" t="s">
        <v>28</v>
      </c>
      <c r="H778" s="3">
        <v>16877.150000000001</v>
      </c>
      <c r="I778" t="s">
        <v>19</v>
      </c>
      <c r="J778" t="s">
        <v>18</v>
      </c>
      <c r="K7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30.820363919790601</v>
      </c>
      <c r="L778" s="6">
        <f>TablaDatos[[#This Row],[IMC_raw]]/1000000000000000</f>
        <v>0.308203639197906</v>
      </c>
      <c r="M778" s="2">
        <v>308203639197906</v>
      </c>
      <c r="N7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8" s="13">
        <f t="shared" si="12"/>
        <v>777</v>
      </c>
      <c r="P778" s="2" t="str">
        <f>IF(TablaDatos[[#This Row],[Diabetes]]=0,"No","Si")</f>
        <v>No</v>
      </c>
      <c r="Q778">
        <v>0</v>
      </c>
      <c r="R778">
        <f>TablaDatos[[#This Row],[Aux2]]/10000000000000</f>
        <v>2012.0937982953101</v>
      </c>
      <c r="S778" s="1">
        <v>2.01209379829531E+16</v>
      </c>
      <c r="T778" s="7">
        <f>TablaDatos[[#This Row],[Aux3]]/100000000000000</f>
        <v>241.46504481346699</v>
      </c>
      <c r="U778" s="1">
        <v>2.41465044813467E+16</v>
      </c>
      <c r="V778">
        <v>150.1</v>
      </c>
      <c r="W778">
        <v>93.8</v>
      </c>
    </row>
    <row r="779" spans="1:23">
      <c r="A779">
        <v>2010</v>
      </c>
      <c r="B779">
        <v>52</v>
      </c>
      <c r="C779" t="s">
        <v>23</v>
      </c>
      <c r="D779" t="s">
        <v>26</v>
      </c>
      <c r="E779" t="s">
        <v>21</v>
      </c>
      <c r="F779" t="s">
        <v>24</v>
      </c>
      <c r="G779" t="s">
        <v>20</v>
      </c>
      <c r="H779" s="3">
        <v>26724.25</v>
      </c>
      <c r="I779" t="s">
        <v>21</v>
      </c>
      <c r="J779" t="s">
        <v>19</v>
      </c>
      <c r="K7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30.787515909585998</v>
      </c>
      <c r="L779" s="6">
        <f>TablaDatos[[#This Row],[IMC_raw]]/1000000000000000</f>
        <v>30.787515909585998</v>
      </c>
      <c r="M779" s="2">
        <v>3.0787515909586E+16</v>
      </c>
      <c r="N7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79" s="13">
        <f t="shared" si="12"/>
        <v>778</v>
      </c>
      <c r="P779" s="2" t="str">
        <f>IF(TablaDatos[[#This Row],[Diabetes]]=0,"No","Si")</f>
        <v>No</v>
      </c>
      <c r="Q779">
        <v>0</v>
      </c>
      <c r="R779">
        <f>TablaDatos[[#This Row],[Aux2]]/10000000000000</f>
        <v>2359.0979940013599</v>
      </c>
      <c r="S779" s="1">
        <v>2.35909799400136E+16</v>
      </c>
      <c r="T779" s="7">
        <f>TablaDatos[[#This Row],[Aux3]]/100000000000000</f>
        <v>238.15942999654499</v>
      </c>
      <c r="U779" s="1">
        <v>2.38159429996545E+16</v>
      </c>
      <c r="V779">
        <v>154.5</v>
      </c>
      <c r="W779">
        <v>90.2</v>
      </c>
    </row>
    <row r="780" spans="1:23">
      <c r="A780">
        <v>2010</v>
      </c>
      <c r="B780">
        <v>56</v>
      </c>
      <c r="C780" t="s">
        <v>23</v>
      </c>
      <c r="D780" t="s">
        <v>29</v>
      </c>
      <c r="E780" t="s">
        <v>19</v>
      </c>
      <c r="F780" t="s">
        <v>19</v>
      </c>
      <c r="G780" t="s">
        <v>28</v>
      </c>
      <c r="H780" s="3">
        <v>19567.11</v>
      </c>
      <c r="I780" t="s">
        <v>21</v>
      </c>
      <c r="J780" t="s">
        <v>19</v>
      </c>
      <c r="K7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30.764532299226399</v>
      </c>
      <c r="L780" s="6">
        <f>TablaDatos[[#This Row],[IMC_raw]]/1000000000000000</f>
        <v>3.0764532299226399</v>
      </c>
      <c r="M780" s="2">
        <v>3076453229922640</v>
      </c>
      <c r="N7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0" s="13">
        <f t="shared" si="12"/>
        <v>779</v>
      </c>
      <c r="P780" s="2" t="str">
        <f>IF(TablaDatos[[#This Row],[Diabetes]]=0,"No","Si")</f>
        <v>No</v>
      </c>
      <c r="Q780">
        <v>0</v>
      </c>
      <c r="R780">
        <f>TablaDatos[[#This Row],[Aux2]]/10000000000000</f>
        <v>1993.20757287792</v>
      </c>
      <c r="S780" s="1">
        <v>1.99320757287792E+16</v>
      </c>
      <c r="T780" s="7">
        <f>TablaDatos[[#This Row],[Aux3]]/100000000000000</f>
        <v>259.939886561702</v>
      </c>
      <c r="U780" s="1">
        <v>2.59939886561702E+16</v>
      </c>
      <c r="V780">
        <v>161.69999999999999</v>
      </c>
      <c r="W780">
        <v>95.9</v>
      </c>
    </row>
    <row r="781" spans="1:23">
      <c r="A781">
        <v>2010</v>
      </c>
      <c r="B781">
        <v>69</v>
      </c>
      <c r="C781" t="s">
        <v>23</v>
      </c>
      <c r="D781" t="s">
        <v>72</v>
      </c>
      <c r="E781" t="s">
        <v>21</v>
      </c>
      <c r="F781" t="s">
        <v>19</v>
      </c>
      <c r="G781" t="s">
        <v>25</v>
      </c>
      <c r="H781" s="3">
        <v>12428.14</v>
      </c>
      <c r="I781" t="s">
        <v>21</v>
      </c>
      <c r="J781" t="s">
        <v>19</v>
      </c>
      <c r="K7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30.759947996571501</v>
      </c>
      <c r="L781" s="6">
        <f>TablaDatos[[#This Row],[IMC_raw]]/1000000000000000</f>
        <v>30.759947996571501</v>
      </c>
      <c r="M781" s="2">
        <v>3.07599479965715E+16</v>
      </c>
      <c r="N7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1" s="13">
        <f t="shared" si="12"/>
        <v>780</v>
      </c>
      <c r="P781" s="2" t="str">
        <f>IF(TablaDatos[[#This Row],[Diabetes]]=0,"No","Si")</f>
        <v>No</v>
      </c>
      <c r="Q781">
        <v>0</v>
      </c>
      <c r="R781">
        <f>TablaDatos[[#This Row],[Aux2]]/10000000000000</f>
        <v>2248.7350239061302</v>
      </c>
      <c r="S781" s="1">
        <v>2.24873502390613E+16</v>
      </c>
      <c r="T781" s="7">
        <f>TablaDatos[[#This Row],[Aux3]]/100000000000000</f>
        <v>254.69875656993199</v>
      </c>
      <c r="U781" s="1">
        <v>2.54698756569932E+16</v>
      </c>
      <c r="V781">
        <v>163.19999999999999</v>
      </c>
      <c r="W781">
        <v>97.6</v>
      </c>
    </row>
    <row r="782" spans="1:23">
      <c r="A782">
        <v>2010</v>
      </c>
      <c r="B782">
        <v>60</v>
      </c>
      <c r="C782" t="s">
        <v>16</v>
      </c>
      <c r="D782" t="s">
        <v>27</v>
      </c>
      <c r="E782" t="s">
        <v>18</v>
      </c>
      <c r="F782" t="s">
        <v>19</v>
      </c>
      <c r="G782" t="s">
        <v>28</v>
      </c>
      <c r="H782" s="3">
        <v>16337.9</v>
      </c>
      <c r="I782" t="s">
        <v>19</v>
      </c>
      <c r="J782" t="s">
        <v>22</v>
      </c>
      <c r="K7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30.743436897864601</v>
      </c>
      <c r="L782" s="6">
        <f>TablaDatos[[#This Row],[IMC_raw]]/1000000000000000</f>
        <v>30.743436897864601</v>
      </c>
      <c r="M782" s="2">
        <v>3.07434368978646E+16</v>
      </c>
      <c r="N7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2" s="13">
        <f t="shared" si="12"/>
        <v>781</v>
      </c>
      <c r="P782" s="2" t="str">
        <f>IF(TablaDatos[[#This Row],[Diabetes]]=0,"No","Si")</f>
        <v>No</v>
      </c>
      <c r="Q782">
        <v>0</v>
      </c>
      <c r="R782">
        <f>TablaDatos[[#This Row],[Aux2]]/10000000000000</f>
        <v>2113.3439985619598</v>
      </c>
      <c r="S782" s="1">
        <v>2.11334399856196E+16</v>
      </c>
      <c r="T782" s="7">
        <f>TablaDatos[[#This Row],[Aux3]]/100000000000000</f>
        <v>20.505219650011099</v>
      </c>
      <c r="U782" s="1">
        <v>2050521965001110</v>
      </c>
      <c r="V782">
        <v>157.4</v>
      </c>
      <c r="W782">
        <v>95.3</v>
      </c>
    </row>
    <row r="783" spans="1:23">
      <c r="A783">
        <v>2010</v>
      </c>
      <c r="B783">
        <v>66</v>
      </c>
      <c r="C783" t="s">
        <v>16</v>
      </c>
      <c r="D783" t="s">
        <v>26</v>
      </c>
      <c r="E783" t="s">
        <v>18</v>
      </c>
      <c r="F783" t="s">
        <v>35</v>
      </c>
      <c r="G783" t="s">
        <v>25</v>
      </c>
      <c r="H783" s="3">
        <v>25025.41</v>
      </c>
      <c r="I783" t="s">
        <v>19</v>
      </c>
      <c r="J783" t="s">
        <v>22</v>
      </c>
      <c r="K7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30.738917284556699</v>
      </c>
      <c r="L783" s="5">
        <f>TablaDatos[[#This Row],[IMC_raw]]/1000000000000000</f>
        <v>30.738917284556699</v>
      </c>
      <c r="M783" s="2">
        <v>3.07389172845567E+16</v>
      </c>
      <c r="N7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3" s="13">
        <f t="shared" si="12"/>
        <v>782</v>
      </c>
      <c r="P783" s="2" t="str">
        <f>IF(TablaDatos[[#This Row],[Diabetes]]=0,"No","Si")</f>
        <v>No</v>
      </c>
      <c r="Q783">
        <v>0</v>
      </c>
      <c r="R783">
        <f>TablaDatos[[#This Row],[Aux2]]/10000000000000</f>
        <v>1885.4646313040901</v>
      </c>
      <c r="S783" s="1">
        <v>1.88546463130409E+16</v>
      </c>
      <c r="T783" s="7">
        <f>TablaDatos[[#This Row],[Aux3]]/100000000000000</f>
        <v>22.5847882676693</v>
      </c>
      <c r="U783" s="1">
        <v>2258478826766930</v>
      </c>
      <c r="V783">
        <v>149.19999999999999</v>
      </c>
      <c r="W783">
        <v>91</v>
      </c>
    </row>
    <row r="784" spans="1:23">
      <c r="A784">
        <v>2010</v>
      </c>
      <c r="B784">
        <v>55</v>
      </c>
      <c r="C784" t="s">
        <v>23</v>
      </c>
      <c r="D784" t="s">
        <v>17</v>
      </c>
      <c r="E784" t="s">
        <v>18</v>
      </c>
      <c r="F784" t="s">
        <v>24</v>
      </c>
      <c r="G784" t="s">
        <v>28</v>
      </c>
      <c r="H784" s="3">
        <v>17246.98</v>
      </c>
      <c r="I784" t="s">
        <v>21</v>
      </c>
      <c r="J784" t="s">
        <v>18</v>
      </c>
      <c r="K7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30.733326805910401</v>
      </c>
      <c r="L784" s="6">
        <f>TablaDatos[[#This Row],[IMC_raw]]/1000000000000000</f>
        <v>30.733326805910401</v>
      </c>
      <c r="M784" s="2">
        <v>3.07333268059104E+16</v>
      </c>
      <c r="N7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4" s="13">
        <f t="shared" si="12"/>
        <v>783</v>
      </c>
      <c r="P784" s="2" t="str">
        <f>IF(TablaDatos[[#This Row],[Diabetes]]=0,"No","Si")</f>
        <v>No</v>
      </c>
      <c r="Q784">
        <v>0</v>
      </c>
      <c r="R784">
        <f>TablaDatos[[#This Row],[Aux2]]/10000000000000</f>
        <v>2323.3229952294701</v>
      </c>
      <c r="S784" s="1">
        <v>2.32332299522947E+16</v>
      </c>
      <c r="T784" s="7">
        <f>TablaDatos[[#This Row],[Aux3]]/100000000000000</f>
        <v>276.50325371662097</v>
      </c>
      <c r="U784" s="1">
        <v>2.76503253716621E+16</v>
      </c>
      <c r="V784">
        <v>150.80000000000001</v>
      </c>
      <c r="W784">
        <v>97</v>
      </c>
    </row>
    <row r="785" spans="1:23">
      <c r="A785">
        <v>2010</v>
      </c>
      <c r="B785">
        <v>62</v>
      </c>
      <c r="C785" t="s">
        <v>16</v>
      </c>
      <c r="D785" t="s">
        <v>26</v>
      </c>
      <c r="E785" t="s">
        <v>18</v>
      </c>
      <c r="F785" t="s">
        <v>35</v>
      </c>
      <c r="G785" t="s">
        <v>28</v>
      </c>
      <c r="H785" s="3">
        <v>21525.279999999999</v>
      </c>
      <c r="I785" t="s">
        <v>19</v>
      </c>
      <c r="J785" t="s">
        <v>19</v>
      </c>
      <c r="K7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30.709974329911098</v>
      </c>
      <c r="L785" s="5">
        <f>TablaDatos[[#This Row],[IMC_raw]]/1000000000000000</f>
        <v>3.0709974329911098</v>
      </c>
      <c r="M785" s="2">
        <v>3070997432991110</v>
      </c>
      <c r="N7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5" s="13">
        <f t="shared" si="12"/>
        <v>784</v>
      </c>
      <c r="P785" s="2" t="str">
        <f>IF(TablaDatos[[#This Row],[Diabetes]]=0,"No","Si")</f>
        <v>No</v>
      </c>
      <c r="Q785">
        <v>0</v>
      </c>
      <c r="R785">
        <f>TablaDatos[[#This Row],[Aux2]]/10000000000000</f>
        <v>19.553081686821301</v>
      </c>
      <c r="S785" s="1">
        <v>195530816868213</v>
      </c>
      <c r="T785" s="7">
        <f>TablaDatos[[#This Row],[Aux3]]/100000000000000</f>
        <v>22.2271940212982</v>
      </c>
      <c r="U785" s="1">
        <v>2222719402129820</v>
      </c>
      <c r="V785">
        <v>149.4</v>
      </c>
      <c r="W785">
        <v>97.8</v>
      </c>
    </row>
    <row r="786" spans="1:23">
      <c r="A786">
        <v>2010</v>
      </c>
      <c r="B786">
        <v>67</v>
      </c>
      <c r="C786" t="s">
        <v>23</v>
      </c>
      <c r="D786" t="s">
        <v>72</v>
      </c>
      <c r="E786" t="s">
        <v>21</v>
      </c>
      <c r="F786" t="s">
        <v>24</v>
      </c>
      <c r="G786" t="s">
        <v>25</v>
      </c>
      <c r="H786" s="3">
        <v>17765.46</v>
      </c>
      <c r="I786" t="s">
        <v>21</v>
      </c>
      <c r="J786" t="s">
        <v>18</v>
      </c>
      <c r="K7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30.708569316906399</v>
      </c>
      <c r="L786" s="5">
        <f>TablaDatos[[#This Row],[IMC_raw]]/1000000000000000</f>
        <v>30.708569316906399</v>
      </c>
      <c r="M786" s="2">
        <v>3.07085693169064E+16</v>
      </c>
      <c r="N7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6" s="13">
        <f t="shared" si="12"/>
        <v>785</v>
      </c>
      <c r="P786" s="2" t="str">
        <f>IF(TablaDatos[[#This Row],[Diabetes]]=0,"No","Si")</f>
        <v>Si</v>
      </c>
      <c r="Q786">
        <v>1</v>
      </c>
      <c r="R786">
        <f>TablaDatos[[#This Row],[Aux2]]/10000000000000</f>
        <v>2211.5738363507598</v>
      </c>
      <c r="S786" s="1">
        <v>2.21157383635076E+16</v>
      </c>
      <c r="T786" s="7">
        <f>TablaDatos[[#This Row],[Aux3]]/100000000000000</f>
        <v>264.13378507001403</v>
      </c>
      <c r="U786" s="1">
        <v>2.64133785070014E+16</v>
      </c>
      <c r="V786">
        <v>161.9</v>
      </c>
      <c r="W786">
        <v>92.7</v>
      </c>
    </row>
    <row r="787" spans="1:23">
      <c r="A787">
        <v>2010</v>
      </c>
      <c r="B787">
        <v>48</v>
      </c>
      <c r="C787" t="s">
        <v>16</v>
      </c>
      <c r="D787" t="s">
        <v>29</v>
      </c>
      <c r="E787" t="s">
        <v>18</v>
      </c>
      <c r="F787" t="s">
        <v>40</v>
      </c>
      <c r="G787" t="s">
        <v>20</v>
      </c>
      <c r="H787" s="3">
        <v>15238.76</v>
      </c>
      <c r="I787" t="s">
        <v>19</v>
      </c>
      <c r="J787" t="s">
        <v>18</v>
      </c>
      <c r="K7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30.7065014634079</v>
      </c>
      <c r="L787" s="6">
        <f>TablaDatos[[#This Row],[IMC_raw]]/1000000000000000</f>
        <v>30.7065014634079</v>
      </c>
      <c r="M787" s="2">
        <v>3.07065014634079E+16</v>
      </c>
      <c r="N7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7" s="13">
        <f t="shared" si="12"/>
        <v>786</v>
      </c>
      <c r="P787" s="2" t="str">
        <f>IF(TablaDatos[[#This Row],[Diabetes]]=0,"No","Si")</f>
        <v>No</v>
      </c>
      <c r="Q787">
        <v>0</v>
      </c>
      <c r="R787">
        <f>TablaDatos[[#This Row],[Aux2]]/10000000000000</f>
        <v>2064.3805101626899</v>
      </c>
      <c r="S787" s="1">
        <v>2.06438051016269E+16</v>
      </c>
      <c r="T787" s="7">
        <f>TablaDatos[[#This Row],[Aux3]]/100000000000000</f>
        <v>216.100996833143</v>
      </c>
      <c r="U787" s="1">
        <v>2.16100996833143E+16</v>
      </c>
      <c r="V787">
        <v>141.1</v>
      </c>
      <c r="W787">
        <v>87.1</v>
      </c>
    </row>
    <row r="788" spans="1:23">
      <c r="A788">
        <v>2010</v>
      </c>
      <c r="B788">
        <v>62</v>
      </c>
      <c r="C788" t="s">
        <v>16</v>
      </c>
      <c r="D788" t="s">
        <v>72</v>
      </c>
      <c r="E788" t="s">
        <v>21</v>
      </c>
      <c r="F788" t="s">
        <v>24</v>
      </c>
      <c r="G788" t="s">
        <v>28</v>
      </c>
      <c r="H788" s="3">
        <v>18602.560000000001</v>
      </c>
      <c r="I788" t="s">
        <v>21</v>
      </c>
      <c r="J788" t="s">
        <v>22</v>
      </c>
      <c r="K7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30.706402849666897</v>
      </c>
      <c r="L788" s="5">
        <f>TablaDatos[[#This Row],[IMC_raw]]/1000000000000000</f>
        <v>3.0706402849666898</v>
      </c>
      <c r="M788" s="2">
        <v>3070640284966690</v>
      </c>
      <c r="N7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8" s="13">
        <f t="shared" si="12"/>
        <v>787</v>
      </c>
      <c r="P788" s="2" t="str">
        <f>IF(TablaDatos[[#This Row],[Diabetes]]=0,"No","Si")</f>
        <v>Si</v>
      </c>
      <c r="Q788">
        <v>1</v>
      </c>
      <c r="R788">
        <f>TablaDatos[[#This Row],[Aux2]]/10000000000000</f>
        <v>246.448728794679</v>
      </c>
      <c r="S788" s="1">
        <v>2464487287946790</v>
      </c>
      <c r="T788" s="7">
        <f>TablaDatos[[#This Row],[Aux3]]/100000000000000</f>
        <v>26.102715358213299</v>
      </c>
      <c r="U788" s="1">
        <v>2610271535821330</v>
      </c>
      <c r="V788">
        <v>172.5</v>
      </c>
      <c r="W788">
        <v>103.6</v>
      </c>
    </row>
    <row r="789" spans="1:23">
      <c r="A789">
        <v>2010</v>
      </c>
      <c r="B789">
        <v>58</v>
      </c>
      <c r="C789" t="s">
        <v>16</v>
      </c>
      <c r="D789" t="s">
        <v>27</v>
      </c>
      <c r="E789" t="s">
        <v>19</v>
      </c>
      <c r="F789" t="s">
        <v>19</v>
      </c>
      <c r="G789" t="s">
        <v>28</v>
      </c>
      <c r="H789" s="3">
        <v>23123.49</v>
      </c>
      <c r="I789" t="s">
        <v>19</v>
      </c>
      <c r="J789" t="s">
        <v>22</v>
      </c>
      <c r="K7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30.686537302951599</v>
      </c>
      <c r="L789" s="6">
        <f>TablaDatos[[#This Row],[IMC_raw]]/1000000000000000</f>
        <v>30.686537302951599</v>
      </c>
      <c r="M789" s="2">
        <v>3.06865373029516E+16</v>
      </c>
      <c r="N7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89" s="13">
        <f t="shared" si="12"/>
        <v>788</v>
      </c>
      <c r="P789" s="2" t="str">
        <f>IF(TablaDatos[[#This Row],[Diabetes]]=0,"No","Si")</f>
        <v>No</v>
      </c>
      <c r="Q789">
        <v>0</v>
      </c>
      <c r="R789">
        <f>TablaDatos[[#This Row],[Aux2]]/10000000000000</f>
        <v>2132.3764290641998</v>
      </c>
      <c r="S789" s="1">
        <v>2.1323764290642E+16</v>
      </c>
      <c r="T789" s="7">
        <f>TablaDatos[[#This Row],[Aux3]]/100000000000000</f>
        <v>208.03392063289101</v>
      </c>
      <c r="U789" s="1">
        <v>2.08033920632891E+16</v>
      </c>
      <c r="V789">
        <v>162.30000000000001</v>
      </c>
      <c r="W789">
        <v>95.8</v>
      </c>
    </row>
    <row r="790" spans="1:23">
      <c r="A790">
        <v>2010</v>
      </c>
      <c r="B790">
        <v>58</v>
      </c>
      <c r="C790" t="s">
        <v>16</v>
      </c>
      <c r="D790" t="s">
        <v>72</v>
      </c>
      <c r="E790" t="s">
        <v>19</v>
      </c>
      <c r="F790" t="s">
        <v>19</v>
      </c>
      <c r="G790" t="s">
        <v>28</v>
      </c>
      <c r="H790" s="3">
        <v>20036.97</v>
      </c>
      <c r="I790" t="s">
        <v>21</v>
      </c>
      <c r="J790" t="s">
        <v>21</v>
      </c>
      <c r="K7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30.664458880751202</v>
      </c>
      <c r="L790" s="6">
        <f>TablaDatos[[#This Row],[IMC_raw]]/1000000000000000</f>
        <v>30.664458880751202</v>
      </c>
      <c r="M790" s="2">
        <v>3.06644588807512E+16</v>
      </c>
      <c r="N7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0" s="13">
        <f t="shared" si="12"/>
        <v>789</v>
      </c>
      <c r="P790" s="2" t="str">
        <f>IF(TablaDatos[[#This Row],[Diabetes]]=0,"No","Si")</f>
        <v>No</v>
      </c>
      <c r="Q790">
        <v>0</v>
      </c>
      <c r="R790">
        <f>TablaDatos[[#This Row],[Aux2]]/10000000000000</f>
        <v>230.86305896446601</v>
      </c>
      <c r="S790" s="1">
        <v>2308630589644660</v>
      </c>
      <c r="T790" s="7">
        <f>TablaDatos[[#This Row],[Aux3]]/100000000000000</f>
        <v>21.5876445368744</v>
      </c>
      <c r="U790" s="1">
        <v>2158764453687440</v>
      </c>
      <c r="V790">
        <v>159.9</v>
      </c>
      <c r="W790">
        <v>104.4</v>
      </c>
    </row>
    <row r="791" spans="1:23">
      <c r="A791">
        <v>2010</v>
      </c>
      <c r="B791">
        <v>66</v>
      </c>
      <c r="C791" t="s">
        <v>16</v>
      </c>
      <c r="D791" t="s">
        <v>29</v>
      </c>
      <c r="E791" t="s">
        <v>21</v>
      </c>
      <c r="F791" t="s">
        <v>19</v>
      </c>
      <c r="G791" t="s">
        <v>25</v>
      </c>
      <c r="H791" s="3">
        <v>11233.25</v>
      </c>
      <c r="I791" t="s">
        <v>19</v>
      </c>
      <c r="J791" t="s">
        <v>22</v>
      </c>
      <c r="K7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30.660986477117</v>
      </c>
      <c r="L791" s="6">
        <f>TablaDatos[[#This Row],[IMC_raw]]/1000000000000000</f>
        <v>30.660986477117</v>
      </c>
      <c r="M791" s="2">
        <v>3.0660986477117E+16</v>
      </c>
      <c r="N7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1" s="13">
        <f t="shared" si="12"/>
        <v>790</v>
      </c>
      <c r="P791" s="2" t="str">
        <f>IF(TablaDatos[[#This Row],[Diabetes]]=0,"No","Si")</f>
        <v>No</v>
      </c>
      <c r="Q791">
        <v>0</v>
      </c>
      <c r="R791">
        <f>TablaDatos[[#This Row],[Aux2]]/10000000000000</f>
        <v>2010.0958775505601</v>
      </c>
      <c r="S791" s="1">
        <v>2.01009587755056E+16</v>
      </c>
      <c r="T791" s="7">
        <f>TablaDatos[[#This Row],[Aux3]]/100000000000000</f>
        <v>241.293682763806</v>
      </c>
      <c r="U791" s="1">
        <v>2.41293682763806E+16</v>
      </c>
      <c r="V791">
        <v>166.8</v>
      </c>
      <c r="W791">
        <v>96</v>
      </c>
    </row>
    <row r="792" spans="1:23">
      <c r="A792">
        <v>2010</v>
      </c>
      <c r="B792">
        <v>45</v>
      </c>
      <c r="C792" t="s">
        <v>16</v>
      </c>
      <c r="D792" t="s">
        <v>72</v>
      </c>
      <c r="E792" t="s">
        <v>18</v>
      </c>
      <c r="F792" t="s">
        <v>35</v>
      </c>
      <c r="G792" t="s">
        <v>20</v>
      </c>
      <c r="H792" s="3">
        <v>26403.84</v>
      </c>
      <c r="I792" t="s">
        <v>19</v>
      </c>
      <c r="J792" t="s">
        <v>19</v>
      </c>
      <c r="K7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30.655886034571299</v>
      </c>
      <c r="L792" s="5">
        <f>TablaDatos[[#This Row],[IMC_raw]]/1000000000000000</f>
        <v>30.655886034571299</v>
      </c>
      <c r="M792" s="2">
        <v>3.06558860345713E+16</v>
      </c>
      <c r="N7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2" s="13">
        <f t="shared" si="12"/>
        <v>791</v>
      </c>
      <c r="P792" s="2" t="str">
        <f>IF(TablaDatos[[#This Row],[Diabetes]]=0,"No","Si")</f>
        <v>No</v>
      </c>
      <c r="Q792">
        <v>0</v>
      </c>
      <c r="R792">
        <f>TablaDatos[[#This Row],[Aux2]]/10000000000000</f>
        <v>2034.6651170474399</v>
      </c>
      <c r="S792" s="1">
        <v>2.03466511704744E+16</v>
      </c>
      <c r="T792" s="7">
        <f>TablaDatos[[#This Row],[Aux3]]/100000000000000</f>
        <v>228.24879368972401</v>
      </c>
      <c r="U792" s="1">
        <v>2.28248793689724E+16</v>
      </c>
      <c r="V792">
        <v>150.19999999999999</v>
      </c>
      <c r="W792">
        <v>90.2</v>
      </c>
    </row>
    <row r="793" spans="1:23">
      <c r="A793">
        <v>2010</v>
      </c>
      <c r="B793">
        <v>59</v>
      </c>
      <c r="C793" t="s">
        <v>23</v>
      </c>
      <c r="D793" t="s">
        <v>29</v>
      </c>
      <c r="E793" t="s">
        <v>18</v>
      </c>
      <c r="F793" t="s">
        <v>19</v>
      </c>
      <c r="G793" t="s">
        <v>28</v>
      </c>
      <c r="H793" s="3">
        <v>16478.509999999998</v>
      </c>
      <c r="I793" t="s">
        <v>21</v>
      </c>
      <c r="J793" t="s">
        <v>22</v>
      </c>
      <c r="K7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30.655737438106701</v>
      </c>
      <c r="L793" s="5">
        <f>TablaDatos[[#This Row],[IMC_raw]]/1000000000000000</f>
        <v>30.655737438106701</v>
      </c>
      <c r="M793" s="2">
        <v>3.06557374381067E+16</v>
      </c>
      <c r="N7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3" s="13">
        <f t="shared" si="12"/>
        <v>792</v>
      </c>
      <c r="P793" s="2" t="str">
        <f>IF(TablaDatos[[#This Row],[Diabetes]]=0,"No","Si")</f>
        <v>No</v>
      </c>
      <c r="Q793">
        <v>0</v>
      </c>
      <c r="R793">
        <f>TablaDatos[[#This Row],[Aux2]]/10000000000000</f>
        <v>2347.6257155763501</v>
      </c>
      <c r="S793" s="1">
        <v>2.34762571557635E+16</v>
      </c>
      <c r="T793" s="7">
        <f>TablaDatos[[#This Row],[Aux3]]/100000000000000</f>
        <v>2.4717114905381798</v>
      </c>
      <c r="U793" s="1">
        <v>247171149053818</v>
      </c>
      <c r="V793">
        <v>160.5</v>
      </c>
      <c r="W793">
        <v>89.9</v>
      </c>
    </row>
    <row r="794" spans="1:23">
      <c r="A794">
        <v>2010</v>
      </c>
      <c r="B794">
        <v>53</v>
      </c>
      <c r="C794" t="s">
        <v>16</v>
      </c>
      <c r="D794" t="s">
        <v>29</v>
      </c>
      <c r="E794" t="s">
        <v>18</v>
      </c>
      <c r="F794" t="s">
        <v>19</v>
      </c>
      <c r="G794" t="s">
        <v>20</v>
      </c>
      <c r="H794" s="3">
        <v>24884.94</v>
      </c>
      <c r="I794" t="s">
        <v>19</v>
      </c>
      <c r="J794" t="s">
        <v>22</v>
      </c>
      <c r="K7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30.6424588697381</v>
      </c>
      <c r="L794" s="5">
        <f>TablaDatos[[#This Row],[IMC_raw]]/1000000000000000</f>
        <v>0.30642458869738098</v>
      </c>
      <c r="M794" s="2">
        <v>306424588697381</v>
      </c>
      <c r="N7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4" s="13">
        <f t="shared" si="12"/>
        <v>793</v>
      </c>
      <c r="P794" s="2" t="str">
        <f>IF(TablaDatos[[#This Row],[Diabetes]]=0,"No","Si")</f>
        <v>No</v>
      </c>
      <c r="Q794">
        <v>0</v>
      </c>
      <c r="R794">
        <f>TablaDatos[[#This Row],[Aux2]]/10000000000000</f>
        <v>2051.8247042378198</v>
      </c>
      <c r="S794" s="1">
        <v>2.05182470423782E+16</v>
      </c>
      <c r="T794" s="7">
        <f>TablaDatos[[#This Row],[Aux3]]/100000000000000</f>
        <v>197.840356609135</v>
      </c>
      <c r="U794" s="1">
        <v>1.97840356609135E+16</v>
      </c>
      <c r="V794">
        <v>144.19999999999999</v>
      </c>
      <c r="W794">
        <v>90.7</v>
      </c>
    </row>
    <row r="795" spans="1:23">
      <c r="A795">
        <v>2010</v>
      </c>
      <c r="B795">
        <v>54</v>
      </c>
      <c r="C795" t="s">
        <v>23</v>
      </c>
      <c r="D795" t="s">
        <v>36</v>
      </c>
      <c r="E795" t="s">
        <v>21</v>
      </c>
      <c r="F795" t="s">
        <v>24</v>
      </c>
      <c r="G795" t="s">
        <v>20</v>
      </c>
      <c r="H795" s="3">
        <v>17203.86</v>
      </c>
      <c r="I795" t="s">
        <v>19</v>
      </c>
      <c r="J795" t="s">
        <v>22</v>
      </c>
      <c r="K7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30.633146410632602</v>
      </c>
      <c r="L795" s="5">
        <f>TablaDatos[[#This Row],[IMC_raw]]/1000000000000000</f>
        <v>30.633146410632602</v>
      </c>
      <c r="M795" s="2">
        <v>3.06331464106326E+16</v>
      </c>
      <c r="N7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5" s="13">
        <f t="shared" si="12"/>
        <v>794</v>
      </c>
      <c r="P795" s="2" t="str">
        <f>IF(TablaDatos[[#This Row],[Diabetes]]=0,"No","Si")</f>
        <v>No</v>
      </c>
      <c r="Q795">
        <v>0</v>
      </c>
      <c r="R795">
        <f>TablaDatos[[#This Row],[Aux2]]/10000000000000</f>
        <v>171.23494488954699</v>
      </c>
      <c r="S795" s="1">
        <v>1712349448895470</v>
      </c>
      <c r="T795" s="7">
        <f>TablaDatos[[#This Row],[Aux3]]/100000000000000</f>
        <v>202.55576320962601</v>
      </c>
      <c r="U795" s="1">
        <v>2.02555763209626E+16</v>
      </c>
      <c r="V795">
        <v>141.6</v>
      </c>
      <c r="W795">
        <v>86.4</v>
      </c>
    </row>
    <row r="796" spans="1:23">
      <c r="A796">
        <v>2010</v>
      </c>
      <c r="B796">
        <v>62</v>
      </c>
      <c r="C796" t="s">
        <v>16</v>
      </c>
      <c r="D796" t="s">
        <v>72</v>
      </c>
      <c r="E796" t="s">
        <v>18</v>
      </c>
      <c r="F796" t="s">
        <v>19</v>
      </c>
      <c r="G796" t="s">
        <v>28</v>
      </c>
      <c r="H796" s="3">
        <v>15821.11</v>
      </c>
      <c r="I796" t="s">
        <v>21</v>
      </c>
      <c r="J796" t="s">
        <v>18</v>
      </c>
      <c r="K7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30.631523983877301</v>
      </c>
      <c r="L796" s="5">
        <f>TablaDatos[[#This Row],[IMC_raw]]/1000000000000000</f>
        <v>30.631523983877301</v>
      </c>
      <c r="M796" s="2">
        <v>3.06315239838773E+16</v>
      </c>
      <c r="N7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6" s="13">
        <f t="shared" si="12"/>
        <v>795</v>
      </c>
      <c r="P796" s="2" t="str">
        <f>IF(TablaDatos[[#This Row],[Diabetes]]=0,"No","Si")</f>
        <v>No</v>
      </c>
      <c r="Q796">
        <v>0</v>
      </c>
      <c r="R796">
        <f>TablaDatos[[#This Row],[Aux2]]/10000000000000</f>
        <v>2066.8157615464502</v>
      </c>
      <c r="S796" s="1">
        <v>2.06681576154645E+16</v>
      </c>
      <c r="T796" s="7">
        <f>TablaDatos[[#This Row],[Aux3]]/100000000000000</f>
        <v>253.85437531676399</v>
      </c>
      <c r="U796" s="1">
        <v>2.53854375316764E+16</v>
      </c>
      <c r="V796">
        <v>155.19999999999999</v>
      </c>
      <c r="W796">
        <v>90.3</v>
      </c>
    </row>
    <row r="797" spans="1:23">
      <c r="A797">
        <v>2010</v>
      </c>
      <c r="B797">
        <v>54</v>
      </c>
      <c r="C797" t="s">
        <v>16</v>
      </c>
      <c r="D797" t="s">
        <v>17</v>
      </c>
      <c r="E797" t="s">
        <v>18</v>
      </c>
      <c r="F797" t="s">
        <v>19</v>
      </c>
      <c r="G797" t="s">
        <v>20</v>
      </c>
      <c r="H797" s="3">
        <v>29478.92</v>
      </c>
      <c r="I797" t="s">
        <v>19</v>
      </c>
      <c r="J797" t="s">
        <v>22</v>
      </c>
      <c r="K7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30.6287455874388</v>
      </c>
      <c r="L797" s="6">
        <f>TablaDatos[[#This Row],[IMC_raw]]/1000000000000000</f>
        <v>30.6287455874388</v>
      </c>
      <c r="M797" s="2">
        <v>3.06287455874388E+16</v>
      </c>
      <c r="N7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7" s="13">
        <f t="shared" si="12"/>
        <v>796</v>
      </c>
      <c r="P797" s="2" t="str">
        <f>IF(TablaDatos[[#This Row],[Diabetes]]=0,"No","Si")</f>
        <v>No</v>
      </c>
      <c r="Q797">
        <v>0</v>
      </c>
      <c r="R797">
        <f>TablaDatos[[#This Row],[Aux2]]/10000000000000</f>
        <v>2054.2014060266101</v>
      </c>
      <c r="S797" s="1">
        <v>2.05420140602661E+16</v>
      </c>
      <c r="T797" s="7">
        <f>TablaDatos[[#This Row],[Aux3]]/100000000000000</f>
        <v>215.04245350912299</v>
      </c>
      <c r="U797" s="1">
        <v>2.15042453509123E+16</v>
      </c>
      <c r="V797">
        <v>150.19999999999999</v>
      </c>
      <c r="W797">
        <v>87.2</v>
      </c>
    </row>
    <row r="798" spans="1:23">
      <c r="A798">
        <v>2010</v>
      </c>
      <c r="B798">
        <v>63</v>
      </c>
      <c r="C798" t="s">
        <v>16</v>
      </c>
      <c r="D798" t="s">
        <v>29</v>
      </c>
      <c r="E798" t="s">
        <v>19</v>
      </c>
      <c r="F798" t="s">
        <v>19</v>
      </c>
      <c r="G798" t="s">
        <v>28</v>
      </c>
      <c r="H798" s="3">
        <v>18317.18</v>
      </c>
      <c r="I798" t="s">
        <v>19</v>
      </c>
      <c r="J798" t="s">
        <v>18</v>
      </c>
      <c r="K7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30.5598944430456</v>
      </c>
      <c r="L798" s="6">
        <f>TablaDatos[[#This Row],[IMC_raw]]/100000000000000</f>
        <v>30.5598944430456</v>
      </c>
      <c r="M798" s="2">
        <v>3055989444304560</v>
      </c>
      <c r="N7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8" s="13">
        <f t="shared" si="12"/>
        <v>797</v>
      </c>
      <c r="P798" s="2" t="str">
        <f>IF(TablaDatos[[#This Row],[Diabetes]]=0,"No","Si")</f>
        <v>No</v>
      </c>
      <c r="Q798">
        <v>0</v>
      </c>
      <c r="R798">
        <f>TablaDatos[[#This Row],[Aux2]]/10000000000000</f>
        <v>2120.9864484817199</v>
      </c>
      <c r="S798" s="1">
        <v>2.12098644848172E+16</v>
      </c>
      <c r="T798" s="7">
        <f>TablaDatos[[#This Row],[Aux3]]/100000000000000</f>
        <v>26.0442901071996</v>
      </c>
      <c r="U798" s="1">
        <v>2604429010719960</v>
      </c>
      <c r="V798">
        <v>165.7</v>
      </c>
      <c r="W798">
        <v>93.7</v>
      </c>
    </row>
    <row r="799" spans="1:23">
      <c r="A799">
        <v>2010</v>
      </c>
      <c r="B799">
        <v>58</v>
      </c>
      <c r="C799" t="s">
        <v>23</v>
      </c>
      <c r="D799" t="s">
        <v>29</v>
      </c>
      <c r="E799" t="s">
        <v>18</v>
      </c>
      <c r="F799" t="s">
        <v>19</v>
      </c>
      <c r="G799" t="s">
        <v>28</v>
      </c>
      <c r="H799" s="3">
        <v>8171.29</v>
      </c>
      <c r="I799" t="s">
        <v>19</v>
      </c>
      <c r="J799" t="s">
        <v>22</v>
      </c>
      <c r="K7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30.546329318929502</v>
      </c>
      <c r="L799" s="5">
        <f>TablaDatos[[#This Row],[IMC_raw]]/1000000000000000</f>
        <v>30.546329318929502</v>
      </c>
      <c r="M799" s="2">
        <v>3.05463293189295E+16</v>
      </c>
      <c r="N7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799" s="13">
        <f t="shared" si="12"/>
        <v>798</v>
      </c>
      <c r="P799" s="2" t="str">
        <f>IF(TablaDatos[[#This Row],[Diabetes]]=0,"No","Si")</f>
        <v>No</v>
      </c>
      <c r="Q799">
        <v>0</v>
      </c>
      <c r="R799">
        <f>TablaDatos[[#This Row],[Aux2]]/10000000000000</f>
        <v>2153.7976666128102</v>
      </c>
      <c r="S799" s="1">
        <v>2.15379766661281E+16</v>
      </c>
      <c r="T799" s="7">
        <f>TablaDatos[[#This Row],[Aux3]]/100000000000000</f>
        <v>224.99439176805501</v>
      </c>
      <c r="U799" s="1">
        <v>2.24994391768055E+16</v>
      </c>
      <c r="V799">
        <v>148.30000000000001</v>
      </c>
      <c r="W799">
        <v>87.4</v>
      </c>
    </row>
    <row r="800" spans="1:23">
      <c r="A800">
        <v>2010</v>
      </c>
      <c r="B800">
        <v>52</v>
      </c>
      <c r="C800" t="s">
        <v>16</v>
      </c>
      <c r="D800" t="s">
        <v>29</v>
      </c>
      <c r="E800" t="s">
        <v>18</v>
      </c>
      <c r="F800" t="s">
        <v>40</v>
      </c>
      <c r="G800" t="s">
        <v>20</v>
      </c>
      <c r="H800" s="3">
        <v>12073.73</v>
      </c>
      <c r="I800" t="s">
        <v>19</v>
      </c>
      <c r="J800" t="s">
        <v>19</v>
      </c>
      <c r="K8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30.542115732361498</v>
      </c>
      <c r="L800" s="6">
        <f>TablaDatos[[#This Row],[IMC_raw]]/1000000000000000</f>
        <v>30.542115732361498</v>
      </c>
      <c r="M800" s="2">
        <v>3.05421157323615E+16</v>
      </c>
      <c r="N8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0" s="13">
        <f t="shared" si="12"/>
        <v>799</v>
      </c>
      <c r="P800" s="2" t="str">
        <f>IF(TablaDatos[[#This Row],[Diabetes]]=0,"No","Si")</f>
        <v>No</v>
      </c>
      <c r="Q800">
        <v>0</v>
      </c>
      <c r="R800">
        <f>TablaDatos[[#This Row],[Aux2]]/10000000000000</f>
        <v>2092.7387535484399</v>
      </c>
      <c r="S800" s="1">
        <v>2.09273875354844E+16</v>
      </c>
      <c r="T800" s="7">
        <f>TablaDatos[[#This Row],[Aux3]]/100000000000000</f>
        <v>23.426380960779799</v>
      </c>
      <c r="U800" s="1">
        <v>2342638096077980</v>
      </c>
      <c r="V800">
        <v>148</v>
      </c>
      <c r="W800">
        <v>94.7</v>
      </c>
    </row>
    <row r="801" spans="1:23">
      <c r="A801">
        <v>2010</v>
      </c>
      <c r="B801">
        <v>61</v>
      </c>
      <c r="C801" t="s">
        <v>16</v>
      </c>
      <c r="D801" t="s">
        <v>17</v>
      </c>
      <c r="E801" t="s">
        <v>21</v>
      </c>
      <c r="F801" t="s">
        <v>24</v>
      </c>
      <c r="G801" t="s">
        <v>28</v>
      </c>
      <c r="H801" s="3">
        <v>22030.33</v>
      </c>
      <c r="I801" t="s">
        <v>21</v>
      </c>
      <c r="J801" t="s">
        <v>19</v>
      </c>
      <c r="K8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30.522098220043699</v>
      </c>
      <c r="L801" s="5">
        <f>TablaDatos[[#This Row],[IMC_raw]]/1000000000000000</f>
        <v>3.0522098220043699</v>
      </c>
      <c r="M801" s="2">
        <v>3052209822004370</v>
      </c>
      <c r="N8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1" s="13">
        <f t="shared" si="12"/>
        <v>800</v>
      </c>
      <c r="P801" s="2" t="str">
        <f>IF(TablaDatos[[#This Row],[Diabetes]]=0,"No","Si")</f>
        <v>No</v>
      </c>
      <c r="Q801">
        <v>0</v>
      </c>
      <c r="R801">
        <f>TablaDatos[[#This Row],[Aux2]]/10000000000000</f>
        <v>2231.6936825091798</v>
      </c>
      <c r="S801" s="1">
        <v>2.23169368250918E+16</v>
      </c>
      <c r="T801" s="7">
        <f>TablaDatos[[#This Row],[Aux3]]/100000000000000</f>
        <v>254.37008194077001</v>
      </c>
      <c r="U801" s="1">
        <v>2.5437008194077E+16</v>
      </c>
      <c r="V801">
        <v>162.6</v>
      </c>
      <c r="W801">
        <v>107.9</v>
      </c>
    </row>
    <row r="802" spans="1:23">
      <c r="A802">
        <v>2010</v>
      </c>
      <c r="B802">
        <v>59</v>
      </c>
      <c r="C802" t="s">
        <v>16</v>
      </c>
      <c r="D802" t="s">
        <v>72</v>
      </c>
      <c r="E802" t="s">
        <v>19</v>
      </c>
      <c r="F802" t="s">
        <v>19</v>
      </c>
      <c r="G802" t="s">
        <v>28</v>
      </c>
      <c r="H802" s="3">
        <v>45679.76</v>
      </c>
      <c r="I802" t="s">
        <v>21</v>
      </c>
      <c r="J802" t="s">
        <v>18</v>
      </c>
      <c r="K8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30.513085999104401</v>
      </c>
      <c r="L802" s="5">
        <f>TablaDatos[[#This Row],[IMC_raw]]/1000000000000000</f>
        <v>30.513085999104401</v>
      </c>
      <c r="M802" s="2">
        <v>3.05130859991044E+16</v>
      </c>
      <c r="N8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2" s="13">
        <f t="shared" si="12"/>
        <v>801</v>
      </c>
      <c r="P802" s="2" t="str">
        <f>IF(TablaDatos[[#This Row],[Diabetes]]=0,"No","Si")</f>
        <v>No</v>
      </c>
      <c r="Q802">
        <v>0</v>
      </c>
      <c r="R802">
        <f>TablaDatos[[#This Row],[Aux2]]/10000000000000</f>
        <v>2294.1322530082698</v>
      </c>
      <c r="S802" s="1">
        <v>2.29413225300827E+16</v>
      </c>
      <c r="T802" s="7">
        <f>TablaDatos[[#This Row],[Aux3]]/100000000000000</f>
        <v>257.30481131033099</v>
      </c>
      <c r="U802" s="1">
        <v>2.57304811310331E+16</v>
      </c>
      <c r="V802">
        <v>165</v>
      </c>
      <c r="W802">
        <v>101.1</v>
      </c>
    </row>
    <row r="803" spans="1:23">
      <c r="A803">
        <v>2010</v>
      </c>
      <c r="B803">
        <v>67</v>
      </c>
      <c r="C803" t="s">
        <v>16</v>
      </c>
      <c r="D803" t="s">
        <v>72</v>
      </c>
      <c r="E803" t="s">
        <v>31</v>
      </c>
      <c r="F803" t="s">
        <v>19</v>
      </c>
      <c r="G803" t="s">
        <v>25</v>
      </c>
      <c r="H803" s="3">
        <v>20522.14</v>
      </c>
      <c r="I803" t="s">
        <v>21</v>
      </c>
      <c r="J803" t="s">
        <v>19</v>
      </c>
      <c r="K8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30.509251320754601</v>
      </c>
      <c r="L803" s="6">
        <f>TablaDatos[[#This Row],[IMC_raw]]/1000000000000000</f>
        <v>30.509251320754601</v>
      </c>
      <c r="M803" s="2">
        <v>3.05092513207546E+16</v>
      </c>
      <c r="N8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3" s="13">
        <f t="shared" si="12"/>
        <v>802</v>
      </c>
      <c r="P803" s="2" t="str">
        <f>IF(TablaDatos[[#This Row],[Diabetes]]=0,"No","Si")</f>
        <v>Si</v>
      </c>
      <c r="Q803">
        <v>1</v>
      </c>
      <c r="R803">
        <f>TablaDatos[[#This Row],[Aux2]]/10000000000000</f>
        <v>2402.0172722049901</v>
      </c>
      <c r="S803" s="1">
        <v>2.40201727220499E+16</v>
      </c>
      <c r="T803" s="7">
        <f>TablaDatos[[#This Row],[Aux3]]/100000000000000</f>
        <v>256.59111653904102</v>
      </c>
      <c r="U803" s="1">
        <v>2.56591116539041E+16</v>
      </c>
      <c r="V803">
        <v>168</v>
      </c>
      <c r="W803">
        <v>103.5</v>
      </c>
    </row>
    <row r="804" spans="1:23">
      <c r="A804">
        <v>2010</v>
      </c>
      <c r="B804">
        <v>72</v>
      </c>
      <c r="C804" t="s">
        <v>23</v>
      </c>
      <c r="D804" t="s">
        <v>17</v>
      </c>
      <c r="E804" t="s">
        <v>18</v>
      </c>
      <c r="F804" t="s">
        <v>19</v>
      </c>
      <c r="G804" t="s">
        <v>25</v>
      </c>
      <c r="H804" s="3">
        <v>19380.689999999999</v>
      </c>
      <c r="I804" t="s">
        <v>21</v>
      </c>
      <c r="J804" t="s">
        <v>18</v>
      </c>
      <c r="K8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30.480875579913601</v>
      </c>
      <c r="L804" s="5">
        <f>TablaDatos[[#This Row],[IMC_raw]]/1000000000000000</f>
        <v>0.30480875579913602</v>
      </c>
      <c r="M804" s="2">
        <v>304808755799136</v>
      </c>
      <c r="N8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4" s="13">
        <f t="shared" si="12"/>
        <v>803</v>
      </c>
      <c r="P804" s="2" t="str">
        <f>IF(TablaDatos[[#This Row],[Diabetes]]=0,"No","Si")</f>
        <v>No</v>
      </c>
      <c r="Q804">
        <v>0</v>
      </c>
      <c r="R804">
        <f>TablaDatos[[#This Row],[Aux2]]/10000000000000</f>
        <v>196.11406247506801</v>
      </c>
      <c r="S804" s="1">
        <v>1961140624750680</v>
      </c>
      <c r="T804" s="7">
        <f>TablaDatos[[#This Row],[Aux3]]/100000000000000</f>
        <v>201.49167124997601</v>
      </c>
      <c r="U804" s="1">
        <v>2.01491671249976E+16</v>
      </c>
      <c r="V804">
        <v>163.5</v>
      </c>
      <c r="W804">
        <v>99.8</v>
      </c>
    </row>
    <row r="805" spans="1:23">
      <c r="A805">
        <v>2010</v>
      </c>
      <c r="B805">
        <v>68</v>
      </c>
      <c r="C805" t="s">
        <v>23</v>
      </c>
      <c r="D805" t="s">
        <v>73</v>
      </c>
      <c r="E805" t="s">
        <v>21</v>
      </c>
      <c r="F805" t="s">
        <v>24</v>
      </c>
      <c r="G805" t="s">
        <v>25</v>
      </c>
      <c r="H805" s="3">
        <v>12173.93</v>
      </c>
      <c r="I805" t="s">
        <v>21</v>
      </c>
      <c r="J805" t="s">
        <v>18</v>
      </c>
      <c r="K8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30.370315539772601</v>
      </c>
      <c r="L805" s="6">
        <f>TablaDatos[[#This Row],[IMC_raw]]/1000000000000000</f>
        <v>30.370315539772601</v>
      </c>
      <c r="M805" s="2">
        <v>3.03703155397726E+16</v>
      </c>
      <c r="N8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5" s="13">
        <f t="shared" si="12"/>
        <v>804</v>
      </c>
      <c r="P805" s="2" t="str">
        <f>IF(TablaDatos[[#This Row],[Diabetes]]=0,"No","Si")</f>
        <v>Si</v>
      </c>
      <c r="Q805">
        <v>1</v>
      </c>
      <c r="R805">
        <f>TablaDatos[[#This Row],[Aux2]]/10000000000000</f>
        <v>2279.6327651839301</v>
      </c>
      <c r="S805" s="1">
        <v>2.27963276518393E+16</v>
      </c>
      <c r="T805" s="7">
        <f>TablaDatos[[#This Row],[Aux3]]/100000000000000</f>
        <v>3.0000000000000001E-12</v>
      </c>
      <c r="U805">
        <v>300</v>
      </c>
      <c r="V805">
        <v>163.69999999999999</v>
      </c>
      <c r="W805">
        <v>99.3</v>
      </c>
    </row>
    <row r="806" spans="1:23">
      <c r="A806">
        <v>2010</v>
      </c>
      <c r="B806">
        <v>49</v>
      </c>
      <c r="C806" t="s">
        <v>16</v>
      </c>
      <c r="D806" t="s">
        <v>72</v>
      </c>
      <c r="E806" t="s">
        <v>18</v>
      </c>
      <c r="F806" t="s">
        <v>24</v>
      </c>
      <c r="G806" t="s">
        <v>20</v>
      </c>
      <c r="H806" s="3">
        <v>20064.47</v>
      </c>
      <c r="I806" t="s">
        <v>21</v>
      </c>
      <c r="J806" t="s">
        <v>22</v>
      </c>
      <c r="K8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30.348379430019801</v>
      </c>
      <c r="L806" s="6">
        <f>TablaDatos[[#This Row],[IMC_raw]]/1000000000000000</f>
        <v>30.348379430019801</v>
      </c>
      <c r="M806" s="2">
        <v>3.03483794300198E+16</v>
      </c>
      <c r="N8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6" s="13">
        <f t="shared" si="12"/>
        <v>805</v>
      </c>
      <c r="P806" s="2" t="str">
        <f>IF(TablaDatos[[#This Row],[Diabetes]]=0,"No","Si")</f>
        <v>No</v>
      </c>
      <c r="Q806">
        <v>0</v>
      </c>
      <c r="R806">
        <f>TablaDatos[[#This Row],[Aux2]]/10000000000000</f>
        <v>175.91072435771099</v>
      </c>
      <c r="S806" s="1">
        <v>1759107243577110</v>
      </c>
      <c r="T806" s="7">
        <f>TablaDatos[[#This Row],[Aux3]]/100000000000000</f>
        <v>224.12207626129501</v>
      </c>
      <c r="U806" s="1">
        <v>2.24122076261295E+16</v>
      </c>
      <c r="V806">
        <v>143.6</v>
      </c>
      <c r="W806">
        <v>94.4</v>
      </c>
    </row>
    <row r="807" spans="1:23">
      <c r="A807">
        <v>2010</v>
      </c>
      <c r="B807">
        <v>59</v>
      </c>
      <c r="C807" t="s">
        <v>23</v>
      </c>
      <c r="D807" t="s">
        <v>73</v>
      </c>
      <c r="E807" t="s">
        <v>18</v>
      </c>
      <c r="F807" t="s">
        <v>24</v>
      </c>
      <c r="G807" t="s">
        <v>28</v>
      </c>
      <c r="H807" s="3">
        <v>21105.69</v>
      </c>
      <c r="I807" t="s">
        <v>21</v>
      </c>
      <c r="J807" t="s">
        <v>18</v>
      </c>
      <c r="K8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30.333165227780501</v>
      </c>
      <c r="L807" s="5">
        <f>TablaDatos[[#This Row],[IMC_raw]]/1000000000000000</f>
        <v>30.333165227780501</v>
      </c>
      <c r="M807" s="2">
        <v>3.03331652277805E+16</v>
      </c>
      <c r="N8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7" s="13">
        <f t="shared" si="12"/>
        <v>806</v>
      </c>
      <c r="P807" s="2" t="str">
        <f>IF(TablaDatos[[#This Row],[Diabetes]]=0,"No","Si")</f>
        <v>No</v>
      </c>
      <c r="Q807">
        <v>0</v>
      </c>
      <c r="R807">
        <f>TablaDatos[[#This Row],[Aux2]]/10000000000000</f>
        <v>2159.6661562752101</v>
      </c>
      <c r="S807" s="1">
        <v>2.15966615627521E+16</v>
      </c>
      <c r="T807" s="7">
        <f>TablaDatos[[#This Row],[Aux3]]/100000000000000</f>
        <v>240.35059816101</v>
      </c>
      <c r="U807" s="1">
        <v>2.4035059816101E+16</v>
      </c>
      <c r="V807">
        <v>153.19999999999999</v>
      </c>
      <c r="W807">
        <v>100.6</v>
      </c>
    </row>
    <row r="808" spans="1:23">
      <c r="A808">
        <v>2010</v>
      </c>
      <c r="B808">
        <v>69</v>
      </c>
      <c r="C808" t="s">
        <v>23</v>
      </c>
      <c r="D808" t="s">
        <v>73</v>
      </c>
      <c r="E808" t="s">
        <v>21</v>
      </c>
      <c r="F808" t="s">
        <v>24</v>
      </c>
      <c r="G808" t="s">
        <v>25</v>
      </c>
      <c r="H808" s="3">
        <v>26813.62</v>
      </c>
      <c r="I808" t="s">
        <v>19</v>
      </c>
      <c r="J808" t="s">
        <v>22</v>
      </c>
      <c r="K8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30.325113738052</v>
      </c>
      <c r="L808" s="6">
        <f>TablaDatos[[#This Row],[IMC_raw]]/1000000000000000</f>
        <v>30.325113738052</v>
      </c>
      <c r="M808" s="2">
        <v>3.0325113738052E+16</v>
      </c>
      <c r="N8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8" s="13">
        <f t="shared" si="12"/>
        <v>807</v>
      </c>
      <c r="P808" s="2" t="str">
        <f>IF(TablaDatos[[#This Row],[Diabetes]]=0,"No","Si")</f>
        <v>Si</v>
      </c>
      <c r="Q808">
        <v>1</v>
      </c>
      <c r="R808">
        <f>TablaDatos[[#This Row],[Aux2]]/10000000000000</f>
        <v>2319.0060203906401</v>
      </c>
      <c r="S808" s="1">
        <v>2.31900602039064E+16</v>
      </c>
      <c r="T808" s="7">
        <f>TablaDatos[[#This Row],[Aux3]]/100000000000000</f>
        <v>223.387251619034</v>
      </c>
      <c r="U808" s="1">
        <v>2.23387251619034E+16</v>
      </c>
      <c r="V808">
        <v>161.1</v>
      </c>
      <c r="W808">
        <v>95.2</v>
      </c>
    </row>
    <row r="809" spans="1:23">
      <c r="A809">
        <v>2010</v>
      </c>
      <c r="B809">
        <v>46</v>
      </c>
      <c r="C809" t="s">
        <v>16</v>
      </c>
      <c r="D809" t="s">
        <v>73</v>
      </c>
      <c r="E809" t="s">
        <v>19</v>
      </c>
      <c r="F809" t="s">
        <v>19</v>
      </c>
      <c r="G809" t="s">
        <v>20</v>
      </c>
      <c r="H809" s="3">
        <v>32635.68</v>
      </c>
      <c r="I809" t="s">
        <v>21</v>
      </c>
      <c r="J809" t="s">
        <v>19</v>
      </c>
      <c r="K8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30.319669008743901</v>
      </c>
      <c r="L809" s="5">
        <f>TablaDatos[[#This Row],[IMC_raw]]/100000000000000</f>
        <v>30.319669008743901</v>
      </c>
      <c r="M809" s="2">
        <v>3031966900874390</v>
      </c>
      <c r="N8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09" s="13">
        <f t="shared" si="12"/>
        <v>808</v>
      </c>
      <c r="P809" s="2" t="str">
        <f>IF(TablaDatos[[#This Row],[Diabetes]]=0,"No","Si")</f>
        <v>No</v>
      </c>
      <c r="Q809">
        <v>0</v>
      </c>
      <c r="R809">
        <f>TablaDatos[[#This Row],[Aux2]]/10000000000000</f>
        <v>2171.3019551249399</v>
      </c>
      <c r="S809" s="1">
        <v>2.17130195512494E+16</v>
      </c>
      <c r="T809" s="7">
        <f>TablaDatos[[#This Row],[Aux3]]/100000000000000</f>
        <v>227.74342006956499</v>
      </c>
      <c r="U809" s="1">
        <v>2.27743420069565E+16</v>
      </c>
      <c r="V809">
        <v>152.69999999999999</v>
      </c>
      <c r="W809">
        <v>92.9</v>
      </c>
    </row>
    <row r="810" spans="1:23">
      <c r="A810">
        <v>2010</v>
      </c>
      <c r="B810">
        <v>53</v>
      </c>
      <c r="C810" t="s">
        <v>23</v>
      </c>
      <c r="D810" t="s">
        <v>17</v>
      </c>
      <c r="E810" t="s">
        <v>19</v>
      </c>
      <c r="F810" t="s">
        <v>19</v>
      </c>
      <c r="G810" t="s">
        <v>20</v>
      </c>
      <c r="H810" s="3">
        <v>16144.18</v>
      </c>
      <c r="I810" t="s">
        <v>21</v>
      </c>
      <c r="J810" t="s">
        <v>18</v>
      </c>
      <c r="K8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30.281987217849199</v>
      </c>
      <c r="L810" s="6">
        <f>TablaDatos[[#This Row],[IMC_raw]]/1000000000000000</f>
        <v>3.02819872178492</v>
      </c>
      <c r="M810" s="2">
        <v>3028198721784920</v>
      </c>
      <c r="N8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0" s="13">
        <f t="shared" si="12"/>
        <v>809</v>
      </c>
      <c r="P810" s="2" t="str">
        <f>IF(TablaDatos[[#This Row],[Diabetes]]=0,"No","Si")</f>
        <v>No</v>
      </c>
      <c r="Q810">
        <v>0</v>
      </c>
      <c r="R810">
        <f>TablaDatos[[#This Row],[Aux2]]/10000000000000</f>
        <v>220.37685588107101</v>
      </c>
      <c r="S810" s="1">
        <v>2203768558810710</v>
      </c>
      <c r="T810" s="7">
        <f>TablaDatos[[#This Row],[Aux3]]/100000000000000</f>
        <v>212.33710150476799</v>
      </c>
      <c r="U810" s="1">
        <v>2.12337101504768E+16</v>
      </c>
      <c r="V810">
        <v>146.6</v>
      </c>
      <c r="W810">
        <v>92.6</v>
      </c>
    </row>
    <row r="811" spans="1:23">
      <c r="A811">
        <v>2010</v>
      </c>
      <c r="B811">
        <v>67</v>
      </c>
      <c r="C811" t="s">
        <v>23</v>
      </c>
      <c r="D811" t="s">
        <v>29</v>
      </c>
      <c r="E811" t="s">
        <v>19</v>
      </c>
      <c r="F811" t="s">
        <v>19</v>
      </c>
      <c r="G811" t="s">
        <v>25</v>
      </c>
      <c r="H811" s="3">
        <v>9843.2000000000007</v>
      </c>
      <c r="I811" t="s">
        <v>21</v>
      </c>
      <c r="J811" t="s">
        <v>18</v>
      </c>
      <c r="K8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30.274565995572601</v>
      </c>
      <c r="L811" s="5">
        <f>TablaDatos[[#This Row],[IMC_raw]]/1000000000000000</f>
        <v>3.0274565995572602</v>
      </c>
      <c r="M811" s="2">
        <v>3027456599557260</v>
      </c>
      <c r="N8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1" s="13">
        <f t="shared" si="12"/>
        <v>810</v>
      </c>
      <c r="P811" s="2" t="str">
        <f>IF(TablaDatos[[#This Row],[Diabetes]]=0,"No","Si")</f>
        <v>No</v>
      </c>
      <c r="Q811">
        <v>0</v>
      </c>
      <c r="R811">
        <f>TablaDatos[[#This Row],[Aux2]]/10000000000000</f>
        <v>2391.2547827876501</v>
      </c>
      <c r="S811" s="1">
        <v>2.39125478278765E+16</v>
      </c>
      <c r="T811" s="7">
        <f>TablaDatos[[#This Row],[Aux3]]/100000000000000</f>
        <v>242.72273563957401</v>
      </c>
      <c r="U811" s="1">
        <v>2.42722735639574E+16</v>
      </c>
      <c r="V811">
        <v>150.4</v>
      </c>
      <c r="W811">
        <v>95.9</v>
      </c>
    </row>
    <row r="812" spans="1:23">
      <c r="A812">
        <v>2010</v>
      </c>
      <c r="B812">
        <v>43</v>
      </c>
      <c r="C812" t="s">
        <v>16</v>
      </c>
      <c r="D812" t="s">
        <v>36</v>
      </c>
      <c r="E812" t="s">
        <v>18</v>
      </c>
      <c r="F812" t="s">
        <v>24</v>
      </c>
      <c r="G812" t="s">
        <v>39</v>
      </c>
      <c r="H812" s="3">
        <v>11061</v>
      </c>
      <c r="I812" t="s">
        <v>19</v>
      </c>
      <c r="J812" t="s">
        <v>18</v>
      </c>
      <c r="K8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30.220662609697602</v>
      </c>
      <c r="L812" s="6">
        <f>TablaDatos[[#This Row],[IMC_raw]]/1000000000000000</f>
        <v>3.0220662609697602</v>
      </c>
      <c r="M812" s="2">
        <v>3022066260969760</v>
      </c>
      <c r="N8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2" s="13">
        <f t="shared" si="12"/>
        <v>811</v>
      </c>
      <c r="P812" s="2" t="str">
        <f>IF(TablaDatos[[#This Row],[Diabetes]]=0,"No","Si")</f>
        <v>Si</v>
      </c>
      <c r="Q812">
        <v>1</v>
      </c>
      <c r="R812">
        <f>TablaDatos[[#This Row],[Aux2]]/10000000000000</f>
        <v>2208.1136579511099</v>
      </c>
      <c r="S812" s="1">
        <v>2.20811365795111E+16</v>
      </c>
      <c r="T812" s="7">
        <f>TablaDatos[[#This Row],[Aux3]]/100000000000000</f>
        <v>253.09094536428</v>
      </c>
      <c r="U812" s="1">
        <v>2.5309094536428E+16</v>
      </c>
      <c r="V812">
        <v>150.6</v>
      </c>
      <c r="W812">
        <v>96.1</v>
      </c>
    </row>
    <row r="813" spans="1:23">
      <c r="A813">
        <v>2010</v>
      </c>
      <c r="B813">
        <v>63</v>
      </c>
      <c r="C813" t="s">
        <v>23</v>
      </c>
      <c r="D813" t="s">
        <v>17</v>
      </c>
      <c r="E813" t="s">
        <v>18</v>
      </c>
      <c r="F813" t="s">
        <v>24</v>
      </c>
      <c r="G813" t="s">
        <v>28</v>
      </c>
      <c r="H813" s="3">
        <v>17311.97</v>
      </c>
      <c r="I813" t="s">
        <v>21</v>
      </c>
      <c r="J813" t="s">
        <v>22</v>
      </c>
      <c r="K8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30.184977425302598</v>
      </c>
      <c r="L813" s="6">
        <f>TablaDatos[[#This Row],[IMC_raw]]/1000000000000000</f>
        <v>30.184977425302598</v>
      </c>
      <c r="M813" s="2">
        <v>3.01849774253026E+16</v>
      </c>
      <c r="N8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3" s="13">
        <f t="shared" si="12"/>
        <v>812</v>
      </c>
      <c r="P813" s="2" t="str">
        <f>IF(TablaDatos[[#This Row],[Diabetes]]=0,"No","Si")</f>
        <v>No</v>
      </c>
      <c r="Q813">
        <v>0</v>
      </c>
      <c r="R813">
        <f>TablaDatos[[#This Row],[Aux2]]/10000000000000</f>
        <v>2237.7096958289399</v>
      </c>
      <c r="S813" s="1">
        <v>2.23770969582894E+16</v>
      </c>
      <c r="T813" s="7">
        <f>TablaDatos[[#This Row],[Aux3]]/100000000000000</f>
        <v>29.2116370928976</v>
      </c>
      <c r="U813" s="1">
        <v>2921163709289760</v>
      </c>
      <c r="V813">
        <v>166.6</v>
      </c>
      <c r="W813">
        <v>93.3</v>
      </c>
    </row>
    <row r="814" spans="1:23">
      <c r="A814">
        <v>2010</v>
      </c>
      <c r="B814">
        <v>64</v>
      </c>
      <c r="C814" t="s">
        <v>23</v>
      </c>
      <c r="D814" t="s">
        <v>34</v>
      </c>
      <c r="E814" t="s">
        <v>18</v>
      </c>
      <c r="F814" t="s">
        <v>24</v>
      </c>
      <c r="G814" t="s">
        <v>28</v>
      </c>
      <c r="H814" s="3">
        <v>14555.2</v>
      </c>
      <c r="I814" t="s">
        <v>19</v>
      </c>
      <c r="J814" t="s">
        <v>22</v>
      </c>
      <c r="K8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30.176034404879498</v>
      </c>
      <c r="L814" s="6">
        <f>TablaDatos[[#This Row],[IMC_raw]]/1000000000000000</f>
        <v>30.176034404879498</v>
      </c>
      <c r="M814" s="2">
        <v>3.01760344048795E+16</v>
      </c>
      <c r="N8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4" s="13">
        <f t="shared" si="12"/>
        <v>813</v>
      </c>
      <c r="P814" s="2" t="str">
        <f>IF(TablaDatos[[#This Row],[Diabetes]]=0,"No","Si")</f>
        <v>No</v>
      </c>
      <c r="Q814">
        <v>0</v>
      </c>
      <c r="R814">
        <f>TablaDatos[[#This Row],[Aux2]]/10000000000000</f>
        <v>2316.5745342863902</v>
      </c>
      <c r="S814" s="1">
        <v>2.31657453428639E+16</v>
      </c>
      <c r="T814" s="7">
        <f>TablaDatos[[#This Row],[Aux3]]/100000000000000</f>
        <v>229.74761733953099</v>
      </c>
      <c r="U814" s="1">
        <v>2.29747617339531E+16</v>
      </c>
      <c r="V814">
        <v>158.1</v>
      </c>
      <c r="W814">
        <v>90.5</v>
      </c>
    </row>
    <row r="815" spans="1:23">
      <c r="A815">
        <v>2010</v>
      </c>
      <c r="B815">
        <v>59</v>
      </c>
      <c r="C815" t="s">
        <v>16</v>
      </c>
      <c r="D815" t="s">
        <v>17</v>
      </c>
      <c r="E815" t="s">
        <v>21</v>
      </c>
      <c r="F815" t="s">
        <v>19</v>
      </c>
      <c r="G815" t="s">
        <v>28</v>
      </c>
      <c r="H815" s="3">
        <v>27014.91</v>
      </c>
      <c r="I815" t="s">
        <v>19</v>
      </c>
      <c r="J815" t="s">
        <v>18</v>
      </c>
      <c r="K815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30.172416288746</v>
      </c>
      <c r="L815" s="5">
        <f>TablaDatos[[#This Row],[IMC_raw]]/1000000000000000</f>
        <v>3.0172416288746E-2</v>
      </c>
      <c r="M815" s="2">
        <v>30172416288746</v>
      </c>
      <c r="N8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5" s="13">
        <f t="shared" si="12"/>
        <v>814</v>
      </c>
      <c r="P815" s="2" t="str">
        <f>IF(TablaDatos[[#This Row],[Diabetes]]=0,"No","Si")</f>
        <v>Si</v>
      </c>
      <c r="Q815">
        <v>1</v>
      </c>
      <c r="R815">
        <f>TablaDatos[[#This Row],[Aux2]]/10000000000000</f>
        <v>2150.1412912301998</v>
      </c>
      <c r="S815" s="1">
        <v>2.1501412912302E+16</v>
      </c>
      <c r="T815" s="7">
        <f>TablaDatos[[#This Row],[Aux3]]/100000000000000</f>
        <v>229.66133937882901</v>
      </c>
      <c r="U815" s="1">
        <v>2.29661339378829E+16</v>
      </c>
      <c r="V815">
        <v>163.5</v>
      </c>
      <c r="W815">
        <v>98.2</v>
      </c>
    </row>
    <row r="816" spans="1:23">
      <c r="A816">
        <v>2010</v>
      </c>
      <c r="B816">
        <v>63</v>
      </c>
      <c r="C816" t="s">
        <v>23</v>
      </c>
      <c r="D816" t="s">
        <v>74</v>
      </c>
      <c r="E816" t="s">
        <v>21</v>
      </c>
      <c r="F816" t="s">
        <v>24</v>
      </c>
      <c r="G816" t="s">
        <v>28</v>
      </c>
      <c r="H816" s="3">
        <v>16027.99</v>
      </c>
      <c r="I816" t="s">
        <v>21</v>
      </c>
      <c r="J816" t="s">
        <v>19</v>
      </c>
      <c r="K8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30.162529672577602</v>
      </c>
      <c r="L816" s="5">
        <f>TablaDatos[[#This Row],[IMC_raw]]/1000000000000000</f>
        <v>30.162529672577602</v>
      </c>
      <c r="M816" s="2">
        <v>3.01625296725776E+16</v>
      </c>
      <c r="N8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6" s="13">
        <f t="shared" si="12"/>
        <v>815</v>
      </c>
      <c r="P816" s="2" t="str">
        <f>IF(TablaDatos[[#This Row],[Diabetes]]=0,"No","Si")</f>
        <v>Si</v>
      </c>
      <c r="Q816">
        <v>1</v>
      </c>
      <c r="R816">
        <f>TablaDatos[[#This Row],[Aux2]]/10000000000000</f>
        <v>2471.4056693239199</v>
      </c>
      <c r="S816" s="1">
        <v>2.47140566932392E+16</v>
      </c>
      <c r="T816" s="7">
        <f>TablaDatos[[#This Row],[Aux3]]/100000000000000</f>
        <v>27.853418040505801</v>
      </c>
      <c r="U816" s="1">
        <v>2785341804050580</v>
      </c>
      <c r="V816">
        <v>167</v>
      </c>
      <c r="W816">
        <v>101.4</v>
      </c>
    </row>
    <row r="817" spans="1:23">
      <c r="A817">
        <v>2010</v>
      </c>
      <c r="B817">
        <v>62</v>
      </c>
      <c r="C817" t="s">
        <v>16</v>
      </c>
      <c r="D817" t="s">
        <v>73</v>
      </c>
      <c r="E817" t="s">
        <v>19</v>
      </c>
      <c r="F817" t="s">
        <v>24</v>
      </c>
      <c r="G817" t="s">
        <v>28</v>
      </c>
      <c r="H817" s="3">
        <v>19582.98</v>
      </c>
      <c r="I817" t="s">
        <v>19</v>
      </c>
      <c r="J817" t="s">
        <v>18</v>
      </c>
      <c r="K8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30.159701396788002</v>
      </c>
      <c r="L817" s="5">
        <f>TablaDatos[[#This Row],[IMC_raw]]/1000000000000000</f>
        <v>30.159701396788002</v>
      </c>
      <c r="M817" s="2">
        <v>3.0159701396788E+16</v>
      </c>
      <c r="N8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7" s="13">
        <f t="shared" si="12"/>
        <v>816</v>
      </c>
      <c r="P817" s="2" t="str">
        <f>IF(TablaDatos[[#This Row],[Diabetes]]=0,"No","Si")</f>
        <v>No</v>
      </c>
      <c r="Q817">
        <v>0</v>
      </c>
      <c r="R817">
        <f>TablaDatos[[#This Row],[Aux2]]/10000000000000</f>
        <v>24.174043575156102</v>
      </c>
      <c r="S817" s="1">
        <v>241740435751561</v>
      </c>
      <c r="T817" s="7">
        <f>TablaDatos[[#This Row],[Aux3]]/100000000000000</f>
        <v>248.05850815309401</v>
      </c>
      <c r="U817" s="1">
        <v>2.48058508153094E+16</v>
      </c>
      <c r="V817">
        <v>160.30000000000001</v>
      </c>
      <c r="W817">
        <v>95.5</v>
      </c>
    </row>
    <row r="818" spans="1:23">
      <c r="A818">
        <v>2010</v>
      </c>
      <c r="B818">
        <v>53</v>
      </c>
      <c r="C818" t="s">
        <v>16</v>
      </c>
      <c r="D818" t="s">
        <v>17</v>
      </c>
      <c r="E818" t="s">
        <v>18</v>
      </c>
      <c r="F818" t="s">
        <v>19</v>
      </c>
      <c r="G818" t="s">
        <v>20</v>
      </c>
      <c r="H818" s="3">
        <v>50775</v>
      </c>
      <c r="I818" t="s">
        <v>19</v>
      </c>
      <c r="J818" t="s">
        <v>18</v>
      </c>
      <c r="K8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30.144569349328599</v>
      </c>
      <c r="L818" s="5">
        <f>TablaDatos[[#This Row],[IMC_raw]]/1000000000000000</f>
        <v>30.144569349328599</v>
      </c>
      <c r="M818" s="2">
        <v>3.01445693493286E+16</v>
      </c>
      <c r="N8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8" s="13">
        <f t="shared" si="12"/>
        <v>817</v>
      </c>
      <c r="P818" s="2" t="str">
        <f>IF(TablaDatos[[#This Row],[Diabetes]]=0,"No","Si")</f>
        <v>No</v>
      </c>
      <c r="Q818">
        <v>0</v>
      </c>
      <c r="R818">
        <f>TablaDatos[[#This Row],[Aux2]]/10000000000000</f>
        <v>2006.1387940799</v>
      </c>
      <c r="S818" s="1">
        <v>2.0061387940799E+16</v>
      </c>
      <c r="T818" s="7">
        <f>TablaDatos[[#This Row],[Aux3]]/100000000000000</f>
        <v>219.62154617422101</v>
      </c>
      <c r="U818" s="1">
        <v>2.19621546174221E+16</v>
      </c>
      <c r="V818">
        <v>152.80000000000001</v>
      </c>
      <c r="W818">
        <v>85.3</v>
      </c>
    </row>
    <row r="819" spans="1:23">
      <c r="A819">
        <v>2010</v>
      </c>
      <c r="B819">
        <v>66</v>
      </c>
      <c r="C819" t="s">
        <v>16</v>
      </c>
      <c r="D819" t="s">
        <v>42</v>
      </c>
      <c r="E819" t="s">
        <v>19</v>
      </c>
      <c r="F819" t="s">
        <v>19</v>
      </c>
      <c r="G819" t="s">
        <v>25</v>
      </c>
      <c r="H819" s="3">
        <v>22855.38</v>
      </c>
      <c r="I819" t="s">
        <v>19</v>
      </c>
      <c r="J819" t="s">
        <v>22</v>
      </c>
      <c r="K8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30.1373733832638</v>
      </c>
      <c r="L819" s="6">
        <f>TablaDatos[[#This Row],[IMC_raw]]/1000000000000000</f>
        <v>3.0137373383263801</v>
      </c>
      <c r="M819" s="2">
        <v>3013737338326380</v>
      </c>
      <c r="N8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19" s="13">
        <f t="shared" si="12"/>
        <v>818</v>
      </c>
      <c r="P819" s="2" t="str">
        <f>IF(TablaDatos[[#This Row],[Diabetes]]=0,"No","Si")</f>
        <v>No</v>
      </c>
      <c r="Q819">
        <v>0</v>
      </c>
      <c r="R819">
        <f>TablaDatos[[#This Row],[Aux2]]/10000000000000</f>
        <v>2050.4392171538002</v>
      </c>
      <c r="S819" s="1">
        <v>2.0504392171538E+16</v>
      </c>
      <c r="T819" s="7">
        <f>TablaDatos[[#This Row],[Aux3]]/100000000000000</f>
        <v>24.218661822182099</v>
      </c>
      <c r="U819" s="1">
        <v>2421866182218210</v>
      </c>
      <c r="V819">
        <v>159</v>
      </c>
      <c r="W819">
        <v>96.3</v>
      </c>
    </row>
    <row r="820" spans="1:23">
      <c r="A820">
        <v>2010</v>
      </c>
      <c r="B820">
        <v>50</v>
      </c>
      <c r="C820" t="s">
        <v>23</v>
      </c>
      <c r="D820" t="s">
        <v>43</v>
      </c>
      <c r="E820" t="s">
        <v>19</v>
      </c>
      <c r="F820" t="s">
        <v>24</v>
      </c>
      <c r="G820" t="s">
        <v>20</v>
      </c>
      <c r="H820" s="3">
        <v>12101.82</v>
      </c>
      <c r="I820" t="s">
        <v>19</v>
      </c>
      <c r="J820" t="s">
        <v>22</v>
      </c>
      <c r="K8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30.135841228824201</v>
      </c>
      <c r="L820" s="5">
        <f>TablaDatos[[#This Row],[IMC_raw]]/1000000000000000</f>
        <v>30.135841228824201</v>
      </c>
      <c r="M820" s="2">
        <v>3.01358412288242E+16</v>
      </c>
      <c r="N8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0" s="13">
        <f t="shared" si="12"/>
        <v>819</v>
      </c>
      <c r="P820" s="2" t="str">
        <f>IF(TablaDatos[[#This Row],[Diabetes]]=0,"No","Si")</f>
        <v>No</v>
      </c>
      <c r="Q820">
        <v>0</v>
      </c>
      <c r="R820">
        <f>TablaDatos[[#This Row],[Aux2]]/10000000000000</f>
        <v>223.597310046345</v>
      </c>
      <c r="S820" s="1">
        <v>2235973100463450</v>
      </c>
      <c r="T820" s="7">
        <f>TablaDatos[[#This Row],[Aux3]]/100000000000000</f>
        <v>261.37187286939098</v>
      </c>
      <c r="U820" s="1">
        <v>2.61371872869391E+16</v>
      </c>
      <c r="V820">
        <v>141.69999999999999</v>
      </c>
      <c r="W820">
        <v>89</v>
      </c>
    </row>
    <row r="821" spans="1:23">
      <c r="A821">
        <v>2010</v>
      </c>
      <c r="B821">
        <v>51</v>
      </c>
      <c r="C821" t="s">
        <v>23</v>
      </c>
      <c r="D821" t="s">
        <v>38</v>
      </c>
      <c r="E821" t="s">
        <v>18</v>
      </c>
      <c r="F821" t="s">
        <v>35</v>
      </c>
      <c r="G821" t="s">
        <v>20</v>
      </c>
      <c r="H821" s="3">
        <v>26561.83</v>
      </c>
      <c r="I821" t="s">
        <v>19</v>
      </c>
      <c r="J821" t="s">
        <v>22</v>
      </c>
      <c r="K8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30.118265477920797</v>
      </c>
      <c r="L821" s="6">
        <f>TablaDatos[[#This Row],[IMC_raw]]/1000000000000000</f>
        <v>3.0118265477920798</v>
      </c>
      <c r="M821" s="2">
        <v>3011826547792080</v>
      </c>
      <c r="N8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1" s="13">
        <f t="shared" si="12"/>
        <v>820</v>
      </c>
      <c r="P821" s="2" t="str">
        <f>IF(TablaDatos[[#This Row],[Diabetes]]=0,"No","Si")</f>
        <v>No</v>
      </c>
      <c r="Q821">
        <v>0</v>
      </c>
      <c r="R821">
        <f>TablaDatos[[#This Row],[Aux2]]/10000000000000</f>
        <v>212.060355595972</v>
      </c>
      <c r="S821" s="1">
        <v>2120603555959720</v>
      </c>
      <c r="T821" s="7">
        <f>TablaDatos[[#This Row],[Aux3]]/100000000000000</f>
        <v>23.375120436564</v>
      </c>
      <c r="U821" s="1">
        <v>2337512043656400</v>
      </c>
      <c r="V821">
        <v>141.30000000000001</v>
      </c>
      <c r="W821">
        <v>83.2</v>
      </c>
    </row>
    <row r="822" spans="1:23">
      <c r="A822">
        <v>2010</v>
      </c>
      <c r="B822">
        <v>47</v>
      </c>
      <c r="C822" t="s">
        <v>16</v>
      </c>
      <c r="D822" t="s">
        <v>41</v>
      </c>
      <c r="E822" t="s">
        <v>18</v>
      </c>
      <c r="F822" t="s">
        <v>19</v>
      </c>
      <c r="G822" t="s">
        <v>20</v>
      </c>
      <c r="H822" s="3">
        <v>27872.99</v>
      </c>
      <c r="I822" t="s">
        <v>19</v>
      </c>
      <c r="J822" t="s">
        <v>22</v>
      </c>
      <c r="K8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30.0934295881118</v>
      </c>
      <c r="L822" s="5">
        <f>TablaDatos[[#This Row],[IMC_raw]]/1000000000000000</f>
        <v>30.0934295881118</v>
      </c>
      <c r="M822" s="2">
        <v>3.00934295881118E+16</v>
      </c>
      <c r="N8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2" s="13">
        <f t="shared" si="12"/>
        <v>821</v>
      </c>
      <c r="P822" s="2" t="str">
        <f>IF(TablaDatos[[#This Row],[Diabetes]]=0,"No","Si")</f>
        <v>No</v>
      </c>
      <c r="Q822">
        <v>0</v>
      </c>
      <c r="R822">
        <f>TablaDatos[[#This Row],[Aux2]]/10000000000000</f>
        <v>2183.9433080338299</v>
      </c>
      <c r="S822" s="1">
        <v>2.18394330803383E+16</v>
      </c>
      <c r="T822" s="7">
        <f>TablaDatos[[#This Row],[Aux3]]/100000000000000</f>
        <v>249.80488430224301</v>
      </c>
      <c r="U822" s="1">
        <v>2.49804884302243E+16</v>
      </c>
      <c r="V822">
        <v>152.4</v>
      </c>
      <c r="W822">
        <v>94.7</v>
      </c>
    </row>
    <row r="823" spans="1:23">
      <c r="A823">
        <v>2010</v>
      </c>
      <c r="B823">
        <v>47</v>
      </c>
      <c r="C823" t="s">
        <v>23</v>
      </c>
      <c r="D823" t="s">
        <v>29</v>
      </c>
      <c r="E823" t="s">
        <v>18</v>
      </c>
      <c r="F823" t="s">
        <v>24</v>
      </c>
      <c r="G823" t="s">
        <v>20</v>
      </c>
      <c r="H823" s="3">
        <v>21855.9</v>
      </c>
      <c r="I823" t="s">
        <v>19</v>
      </c>
      <c r="J823" t="s">
        <v>22</v>
      </c>
      <c r="K8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30.089321381232999</v>
      </c>
      <c r="L823" s="6">
        <f>TablaDatos[[#This Row],[IMC_raw]]/1000000000000000</f>
        <v>30.089321381232999</v>
      </c>
      <c r="M823" s="2">
        <v>3.0089321381233E+16</v>
      </c>
      <c r="N8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3" s="13">
        <f t="shared" si="12"/>
        <v>822</v>
      </c>
      <c r="P823" s="2" t="str">
        <f>IF(TablaDatos[[#This Row],[Diabetes]]=0,"No","Si")</f>
        <v>No</v>
      </c>
      <c r="Q823">
        <v>0</v>
      </c>
      <c r="R823">
        <f>TablaDatos[[#This Row],[Aux2]]/10000000000000</f>
        <v>2000.59767389581</v>
      </c>
      <c r="S823" s="1">
        <v>2.00059767389581E+16</v>
      </c>
      <c r="T823" s="7">
        <f>TablaDatos[[#This Row],[Aux3]]/100000000000000</f>
        <v>211.91488493639</v>
      </c>
      <c r="U823" s="1">
        <v>2.1191488493639E+16</v>
      </c>
      <c r="V823">
        <v>137.9</v>
      </c>
      <c r="W823">
        <v>89.9</v>
      </c>
    </row>
    <row r="824" spans="1:23">
      <c r="A824">
        <v>2010</v>
      </c>
      <c r="B824">
        <v>60</v>
      </c>
      <c r="C824" t="s">
        <v>23</v>
      </c>
      <c r="D824" t="s">
        <v>73</v>
      </c>
      <c r="E824" t="s">
        <v>18</v>
      </c>
      <c r="F824" t="s">
        <v>19</v>
      </c>
      <c r="G824" t="s">
        <v>28</v>
      </c>
      <c r="H824" s="3">
        <v>15044.38</v>
      </c>
      <c r="I824" t="s">
        <v>19</v>
      </c>
      <c r="J824" t="s">
        <v>22</v>
      </c>
      <c r="K8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30.067596657148101</v>
      </c>
      <c r="L824" s="5">
        <f>TablaDatos[[#This Row],[IMC_raw]]/1000000000000000</f>
        <v>30.067596657148101</v>
      </c>
      <c r="M824" s="2">
        <v>3.00675966571481E+16</v>
      </c>
      <c r="N8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4" s="13">
        <f t="shared" si="12"/>
        <v>823</v>
      </c>
      <c r="P824" s="2" t="str">
        <f>IF(TablaDatos[[#This Row],[Diabetes]]=0,"No","Si")</f>
        <v>No</v>
      </c>
      <c r="Q824">
        <v>0</v>
      </c>
      <c r="R824">
        <f>TablaDatos[[#This Row],[Aux2]]/10000000000000</f>
        <v>1958.42081891215</v>
      </c>
      <c r="S824" s="1">
        <v>1.95842081891215E+16</v>
      </c>
      <c r="T824" s="7">
        <f>TablaDatos[[#This Row],[Aux3]]/100000000000000</f>
        <v>22.028284482745399</v>
      </c>
      <c r="U824" s="1">
        <v>2202828448274540</v>
      </c>
      <c r="V824">
        <v>154.5</v>
      </c>
      <c r="W824">
        <v>86.2</v>
      </c>
    </row>
    <row r="825" spans="1:23">
      <c r="A825">
        <v>2010</v>
      </c>
      <c r="B825">
        <v>59</v>
      </c>
      <c r="C825" t="s">
        <v>23</v>
      </c>
      <c r="D825" t="s">
        <v>37</v>
      </c>
      <c r="E825" t="s">
        <v>19</v>
      </c>
      <c r="F825" t="s">
        <v>24</v>
      </c>
      <c r="G825" t="s">
        <v>28</v>
      </c>
      <c r="H825" s="3">
        <v>16133.75</v>
      </c>
      <c r="I825" t="s">
        <v>21</v>
      </c>
      <c r="J825" t="s">
        <v>19</v>
      </c>
      <c r="K8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30.059864773331199</v>
      </c>
      <c r="L825" s="5">
        <f>TablaDatos[[#This Row],[IMC_raw]]/1000000000000000</f>
        <v>30.059864773331199</v>
      </c>
      <c r="M825" s="2">
        <v>3.00598647733312E+16</v>
      </c>
      <c r="N8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5" s="13">
        <f t="shared" si="12"/>
        <v>824</v>
      </c>
      <c r="P825" s="2" t="str">
        <f>IF(TablaDatos[[#This Row],[Diabetes]]=0,"No","Si")</f>
        <v>No</v>
      </c>
      <c r="Q825">
        <v>0</v>
      </c>
      <c r="R825">
        <f>TablaDatos[[#This Row],[Aux2]]/10000000000000</f>
        <v>2263.33645405384</v>
      </c>
      <c r="S825" s="1">
        <v>2.26333645405384E+16</v>
      </c>
      <c r="T825" s="7">
        <f>TablaDatos[[#This Row],[Aux3]]/100000000000000</f>
        <v>248.505920735188</v>
      </c>
      <c r="U825" s="1">
        <v>2.48505920735188E+16</v>
      </c>
      <c r="V825">
        <v>160.69999999999999</v>
      </c>
      <c r="W825">
        <v>89.3</v>
      </c>
    </row>
    <row r="826" spans="1:23">
      <c r="A826">
        <v>2010</v>
      </c>
      <c r="B826">
        <v>59</v>
      </c>
      <c r="C826" t="s">
        <v>23</v>
      </c>
      <c r="D826" t="s">
        <v>42</v>
      </c>
      <c r="E826" t="s">
        <v>18</v>
      </c>
      <c r="F826" t="s">
        <v>19</v>
      </c>
      <c r="G826" t="s">
        <v>28</v>
      </c>
      <c r="H826" s="3">
        <v>19782.05</v>
      </c>
      <c r="I826" t="s">
        <v>19</v>
      </c>
      <c r="J826" t="s">
        <v>22</v>
      </c>
      <c r="K8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30.045272186966599</v>
      </c>
      <c r="L826" s="5">
        <f>TablaDatos[[#This Row],[IMC_raw]]/1000000000000000</f>
        <v>30.045272186966599</v>
      </c>
      <c r="M826" s="2">
        <v>3.00452721869666E+16</v>
      </c>
      <c r="N8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6" s="13">
        <f t="shared" si="12"/>
        <v>825</v>
      </c>
      <c r="P826" s="2" t="str">
        <f>IF(TablaDatos[[#This Row],[Diabetes]]=0,"No","Si")</f>
        <v>No</v>
      </c>
      <c r="Q826">
        <v>0</v>
      </c>
      <c r="R826">
        <f>TablaDatos[[#This Row],[Aux2]]/10000000000000</f>
        <v>1972.2553165884599</v>
      </c>
      <c r="S826" s="1">
        <v>1.97225531658846E+16</v>
      </c>
      <c r="T826" s="7">
        <f>TablaDatos[[#This Row],[Aux3]]/100000000000000</f>
        <v>217.51943611554501</v>
      </c>
      <c r="U826" s="1">
        <v>2.17519436115545E+16</v>
      </c>
      <c r="V826">
        <v>148.19999999999999</v>
      </c>
      <c r="W826">
        <v>90.1</v>
      </c>
    </row>
    <row r="827" spans="1:23">
      <c r="A827">
        <v>2010</v>
      </c>
      <c r="B827">
        <v>59</v>
      </c>
      <c r="C827" t="s">
        <v>16</v>
      </c>
      <c r="D827" t="s">
        <v>73</v>
      </c>
      <c r="E827" t="s">
        <v>21</v>
      </c>
      <c r="F827" t="s">
        <v>24</v>
      </c>
      <c r="G827" t="s">
        <v>28</v>
      </c>
      <c r="H827" s="3">
        <v>29331.19</v>
      </c>
      <c r="I827" t="s">
        <v>21</v>
      </c>
      <c r="J827" t="s">
        <v>22</v>
      </c>
      <c r="K8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30.042742075505501</v>
      </c>
      <c r="L827" s="5">
        <f>TablaDatos[[#This Row],[IMC_raw]]/1000000000000000</f>
        <v>30.042742075505501</v>
      </c>
      <c r="M827" s="2">
        <v>3.00427420755055E+16</v>
      </c>
      <c r="N8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7" s="13">
        <f t="shared" si="12"/>
        <v>826</v>
      </c>
      <c r="P827" s="2" t="str">
        <f>IF(TablaDatos[[#This Row],[Diabetes]]=0,"No","Si")</f>
        <v>No</v>
      </c>
      <c r="Q827">
        <v>0</v>
      </c>
      <c r="R827">
        <f>TablaDatos[[#This Row],[Aux2]]/10000000000000</f>
        <v>2164.4051598880001</v>
      </c>
      <c r="S827" s="1">
        <v>2.164405159888E+16</v>
      </c>
      <c r="T827" s="7">
        <f>TablaDatos[[#This Row],[Aux3]]/100000000000000</f>
        <v>22.994134541824302</v>
      </c>
      <c r="U827" s="1">
        <v>2299413454182430</v>
      </c>
      <c r="V827">
        <v>161.5</v>
      </c>
      <c r="W827">
        <v>97.9</v>
      </c>
    </row>
    <row r="828" spans="1:23">
      <c r="A828">
        <v>2010</v>
      </c>
      <c r="B828">
        <v>64</v>
      </c>
      <c r="C828" t="s">
        <v>16</v>
      </c>
      <c r="D828" t="s">
        <v>17</v>
      </c>
      <c r="E828" t="s">
        <v>19</v>
      </c>
      <c r="F828" t="s">
        <v>19</v>
      </c>
      <c r="G828" t="s">
        <v>28</v>
      </c>
      <c r="H828" s="3">
        <v>21184.78</v>
      </c>
      <c r="I828" t="s">
        <v>19</v>
      </c>
      <c r="J828" t="s">
        <v>18</v>
      </c>
      <c r="K8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30.033725354782202</v>
      </c>
      <c r="L828" s="5">
        <f>TablaDatos[[#This Row],[IMC_raw]]/1000000000000000</f>
        <v>3.0033725354782201</v>
      </c>
      <c r="M828" s="2">
        <v>3003372535478220</v>
      </c>
      <c r="N8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8" s="13">
        <f t="shared" si="12"/>
        <v>827</v>
      </c>
      <c r="P828" s="2" t="str">
        <f>IF(TablaDatos[[#This Row],[Diabetes]]=0,"No","Si")</f>
        <v>No</v>
      </c>
      <c r="Q828">
        <v>0</v>
      </c>
      <c r="R828">
        <f>TablaDatos[[#This Row],[Aux2]]/10000000000000</f>
        <v>2176.4159193401601</v>
      </c>
      <c r="S828" s="1">
        <v>2.17641591934016E+16</v>
      </c>
      <c r="T828" s="7">
        <f>TablaDatos[[#This Row],[Aux3]]/100000000000000</f>
        <v>251.56883642592101</v>
      </c>
      <c r="U828" s="1">
        <v>2.51568836425921E+16</v>
      </c>
      <c r="V828">
        <v>162.9</v>
      </c>
      <c r="W828">
        <v>95.8</v>
      </c>
    </row>
    <row r="829" spans="1:23">
      <c r="A829">
        <v>2010</v>
      </c>
      <c r="B829">
        <v>45</v>
      </c>
      <c r="C829" t="s">
        <v>16</v>
      </c>
      <c r="D829" t="s">
        <v>37</v>
      </c>
      <c r="E829" t="s">
        <v>18</v>
      </c>
      <c r="F829" t="s">
        <v>19</v>
      </c>
      <c r="G829" t="s">
        <v>20</v>
      </c>
      <c r="H829" s="3">
        <v>18664.45</v>
      </c>
      <c r="I829" t="s">
        <v>19</v>
      </c>
      <c r="J829" t="s">
        <v>18</v>
      </c>
      <c r="K8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30.0322730582552</v>
      </c>
      <c r="L829" s="6">
        <f>TablaDatos[[#This Row],[IMC_raw]]/1000000000000000</f>
        <v>30.0322730582552</v>
      </c>
      <c r="M829" s="2">
        <v>3.00322730582552E+16</v>
      </c>
      <c r="N8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29" s="13">
        <f t="shared" si="12"/>
        <v>828</v>
      </c>
      <c r="P829" s="2" t="str">
        <f>IF(TablaDatos[[#This Row],[Diabetes]]=0,"No","Si")</f>
        <v>No</v>
      </c>
      <c r="Q829">
        <v>0</v>
      </c>
      <c r="R829">
        <f>TablaDatos[[#This Row],[Aux2]]/10000000000000</f>
        <v>1919.8576035036499</v>
      </c>
      <c r="S829" s="1">
        <v>1.91985760350365E+16</v>
      </c>
      <c r="T829" s="7">
        <f>TablaDatos[[#This Row],[Aux3]]/100000000000000</f>
        <v>238.66233899640599</v>
      </c>
      <c r="U829" s="1">
        <v>2.38662338996406E+16</v>
      </c>
      <c r="V829">
        <v>144.30000000000001</v>
      </c>
      <c r="W829">
        <v>91.4</v>
      </c>
    </row>
    <row r="830" spans="1:23">
      <c r="A830">
        <v>2010</v>
      </c>
      <c r="B830">
        <v>71</v>
      </c>
      <c r="C830" t="s">
        <v>16</v>
      </c>
      <c r="D830" t="s">
        <v>73</v>
      </c>
      <c r="E830" t="s">
        <v>31</v>
      </c>
      <c r="F830" t="s">
        <v>24</v>
      </c>
      <c r="G830" t="s">
        <v>25</v>
      </c>
      <c r="H830" s="3">
        <v>24567.84</v>
      </c>
      <c r="I830" t="s">
        <v>21</v>
      </c>
      <c r="J830" t="s">
        <v>21</v>
      </c>
      <c r="K8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30.026007598624499</v>
      </c>
      <c r="L830" s="6">
        <f>TablaDatos[[#This Row],[IMC_raw]]/1000000000000000</f>
        <v>30.026007598624499</v>
      </c>
      <c r="M830" s="2">
        <v>3.00260075986245E+16</v>
      </c>
      <c r="N8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0" s="13">
        <f t="shared" si="12"/>
        <v>829</v>
      </c>
      <c r="P830" s="2" t="str">
        <f>IF(TablaDatos[[#This Row],[Diabetes]]=0,"No","Si")</f>
        <v>Si</v>
      </c>
      <c r="Q830">
        <v>1</v>
      </c>
      <c r="R830">
        <f>TablaDatos[[#This Row],[Aux2]]/10000000000000</f>
        <v>2569.3232698512902</v>
      </c>
      <c r="S830" s="1">
        <v>2.56932326985129E+16</v>
      </c>
      <c r="T830" s="7">
        <f>TablaDatos[[#This Row],[Aux3]]/100000000000000</f>
        <v>3.0000000000000001E-12</v>
      </c>
      <c r="U830">
        <v>300</v>
      </c>
      <c r="V830">
        <v>187.3</v>
      </c>
      <c r="W830">
        <v>108.2</v>
      </c>
    </row>
    <row r="831" spans="1:23">
      <c r="A831">
        <v>2010</v>
      </c>
      <c r="B831">
        <v>54</v>
      </c>
      <c r="C831" t="s">
        <v>16</v>
      </c>
      <c r="D831" t="s">
        <v>36</v>
      </c>
      <c r="E831" t="s">
        <v>18</v>
      </c>
      <c r="F831" t="s">
        <v>19</v>
      </c>
      <c r="G831" t="s">
        <v>20</v>
      </c>
      <c r="H831" s="3">
        <v>24029.93</v>
      </c>
      <c r="I831" t="s">
        <v>19</v>
      </c>
      <c r="J831" t="s">
        <v>22</v>
      </c>
      <c r="K8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30.005598343641999</v>
      </c>
      <c r="L831" s="5">
        <f>TablaDatos[[#This Row],[IMC_raw]]/1000000000000000</f>
        <v>3.0005598343641999</v>
      </c>
      <c r="M831" s="2">
        <v>3000559834364200</v>
      </c>
      <c r="N8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1" s="13">
        <f t="shared" si="12"/>
        <v>830</v>
      </c>
      <c r="P831" s="2" t="str">
        <f>IF(TablaDatos[[#This Row],[Diabetes]]=0,"No","Si")</f>
        <v>No</v>
      </c>
      <c r="Q831">
        <v>0</v>
      </c>
      <c r="R831">
        <f>TablaDatos[[#This Row],[Aux2]]/10000000000000</f>
        <v>213.16929036256099</v>
      </c>
      <c r="S831" s="1">
        <v>2131692903625610</v>
      </c>
      <c r="T831" s="7">
        <f>TablaDatos[[#This Row],[Aux3]]/100000000000000</f>
        <v>2.1420906070093801</v>
      </c>
      <c r="U831" s="1">
        <v>214209060700938</v>
      </c>
      <c r="V831">
        <v>143.4</v>
      </c>
      <c r="W831">
        <v>84.1</v>
      </c>
    </row>
    <row r="832" spans="1:23">
      <c r="A832">
        <v>2011</v>
      </c>
      <c r="B832">
        <v>57</v>
      </c>
      <c r="C832" t="s">
        <v>16</v>
      </c>
      <c r="D832" t="s">
        <v>42</v>
      </c>
      <c r="E832" t="s">
        <v>21</v>
      </c>
      <c r="F832" t="s">
        <v>19</v>
      </c>
      <c r="G832" t="s">
        <v>28</v>
      </c>
      <c r="H832" s="3">
        <v>23620.639999999999</v>
      </c>
      <c r="I832" t="s">
        <v>21</v>
      </c>
      <c r="J832" t="s">
        <v>19</v>
      </c>
      <c r="K8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34.9772942453626</v>
      </c>
      <c r="L832" s="5">
        <f>TablaDatos[[#This Row],[IMC_raw]]/1000000000000000</f>
        <v>34.9772942453626</v>
      </c>
      <c r="M832" s="2">
        <v>3.49772942453626E+16</v>
      </c>
      <c r="N8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2" s="13">
        <f t="shared" si="12"/>
        <v>831</v>
      </c>
      <c r="P832" s="2" t="str">
        <f>IF(TablaDatos[[#This Row],[Diabetes]]=0,"No","Si")</f>
        <v>Si</v>
      </c>
      <c r="Q832">
        <v>1</v>
      </c>
      <c r="R832">
        <f>TablaDatos[[#This Row],[Aux2]]/10000000000000</f>
        <v>2419.3072509111998</v>
      </c>
      <c r="S832" s="1">
        <v>2.4193072509112E+16</v>
      </c>
      <c r="T832" s="7">
        <f>TablaDatos[[#This Row],[Aux3]]/100000000000000</f>
        <v>295.56978054280597</v>
      </c>
      <c r="U832" s="1">
        <v>2.95569780542806E+16</v>
      </c>
      <c r="V832">
        <v>172.3</v>
      </c>
      <c r="W832">
        <v>107.7</v>
      </c>
    </row>
    <row r="833" spans="1:23">
      <c r="A833">
        <v>2011</v>
      </c>
      <c r="B833">
        <v>71</v>
      </c>
      <c r="C833" t="s">
        <v>16</v>
      </c>
      <c r="D833" t="s">
        <v>73</v>
      </c>
      <c r="E833" t="s">
        <v>31</v>
      </c>
      <c r="F833" t="s">
        <v>24</v>
      </c>
      <c r="G833" t="s">
        <v>25</v>
      </c>
      <c r="H833" s="3">
        <v>19836.16</v>
      </c>
      <c r="I833" t="s">
        <v>21</v>
      </c>
      <c r="J833" t="s">
        <v>19</v>
      </c>
      <c r="K8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34.971491743319099</v>
      </c>
      <c r="L833" s="6">
        <f>TablaDatos[[#This Row],[IMC_raw]]/1000000000000000</f>
        <v>34.971491743319099</v>
      </c>
      <c r="M833" s="2">
        <v>3.49714917433191E+16</v>
      </c>
      <c r="N8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3" s="13">
        <f t="shared" si="12"/>
        <v>832</v>
      </c>
      <c r="P833" s="2" t="str">
        <f>IF(TablaDatos[[#This Row],[Diabetes]]=0,"No","Si")</f>
        <v>Si</v>
      </c>
      <c r="Q833">
        <v>1</v>
      </c>
      <c r="R833">
        <f>TablaDatos[[#This Row],[Aux2]]/10000000000000</f>
        <v>2492.7960834641999</v>
      </c>
      <c r="S833" s="1">
        <v>2.4927960834642E+16</v>
      </c>
      <c r="T833" s="7">
        <f>TablaDatos[[#This Row],[Aux3]]/100000000000000</f>
        <v>3.0000000000000001E-12</v>
      </c>
      <c r="U833">
        <v>300</v>
      </c>
      <c r="V833">
        <v>173.6</v>
      </c>
      <c r="W833">
        <v>110.9</v>
      </c>
    </row>
    <row r="834" spans="1:23">
      <c r="A834">
        <v>2011</v>
      </c>
      <c r="B834">
        <v>59</v>
      </c>
      <c r="C834" t="s">
        <v>23</v>
      </c>
      <c r="D834" t="s">
        <v>29</v>
      </c>
      <c r="E834" t="s">
        <v>19</v>
      </c>
      <c r="F834" t="s">
        <v>24</v>
      </c>
      <c r="G834" t="s">
        <v>28</v>
      </c>
      <c r="H834" s="3">
        <v>16503.3</v>
      </c>
      <c r="I834" t="s">
        <v>19</v>
      </c>
      <c r="J834" t="s">
        <v>19</v>
      </c>
      <c r="K8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34.918663963942997</v>
      </c>
      <c r="L834" s="5">
        <f>TablaDatos[[#This Row],[IMC_raw]]/1000000000000000</f>
        <v>34.918663963942997</v>
      </c>
      <c r="M834" s="2">
        <v>3.4918663963943E+16</v>
      </c>
      <c r="N8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4" s="13">
        <f t="shared" ref="O834:O897" si="13">O833+1</f>
        <v>833</v>
      </c>
      <c r="P834" s="2" t="str">
        <f>IF(TablaDatos[[#This Row],[Diabetes]]=0,"No","Si")</f>
        <v>No</v>
      </c>
      <c r="Q834">
        <v>0</v>
      </c>
      <c r="R834">
        <f>TablaDatos[[#This Row],[Aux2]]/10000000000000</f>
        <v>2257.6848124882499</v>
      </c>
      <c r="S834" s="1">
        <v>2.25768481248825E+16</v>
      </c>
      <c r="T834" s="7">
        <f>TablaDatos[[#This Row],[Aux3]]/100000000000000</f>
        <v>217.15171363957199</v>
      </c>
      <c r="U834" s="1">
        <v>2.17151713639572E+16</v>
      </c>
      <c r="V834">
        <v>158.5</v>
      </c>
      <c r="W834">
        <v>97.7</v>
      </c>
    </row>
    <row r="835" spans="1:23">
      <c r="A835">
        <v>2011</v>
      </c>
      <c r="B835">
        <v>46</v>
      </c>
      <c r="C835" t="s">
        <v>23</v>
      </c>
      <c r="D835" t="s">
        <v>74</v>
      </c>
      <c r="E835" t="s">
        <v>18</v>
      </c>
      <c r="F835" t="s">
        <v>40</v>
      </c>
      <c r="G835" t="s">
        <v>20</v>
      </c>
      <c r="H835" s="3">
        <v>29586.5</v>
      </c>
      <c r="I835" t="s">
        <v>19</v>
      </c>
      <c r="J835" t="s">
        <v>19</v>
      </c>
      <c r="K8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34.909379430356999</v>
      </c>
      <c r="L835" s="6">
        <f>TablaDatos[[#This Row],[IMC_raw]]/100000000000000</f>
        <v>34.909379430356999</v>
      </c>
      <c r="M835" s="2">
        <v>3490937943035700</v>
      </c>
      <c r="N8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5" s="13">
        <f t="shared" si="13"/>
        <v>834</v>
      </c>
      <c r="P835" s="2" t="str">
        <f>IF(TablaDatos[[#This Row],[Diabetes]]=0,"No","Si")</f>
        <v>No</v>
      </c>
      <c r="Q835">
        <v>0</v>
      </c>
      <c r="R835">
        <f>TablaDatos[[#This Row],[Aux2]]/10000000000000</f>
        <v>179.24291175081399</v>
      </c>
      <c r="S835" s="1">
        <v>1792429117508140</v>
      </c>
      <c r="T835" s="7">
        <f>TablaDatos[[#This Row],[Aux3]]/100000000000000</f>
        <v>212.035049157673</v>
      </c>
      <c r="U835" s="1">
        <v>2.12035049157673E+16</v>
      </c>
      <c r="V835">
        <v>156.9</v>
      </c>
      <c r="W835">
        <v>86.5</v>
      </c>
    </row>
    <row r="836" spans="1:23">
      <c r="A836">
        <v>2011</v>
      </c>
      <c r="B836">
        <v>66</v>
      </c>
      <c r="C836" t="s">
        <v>16</v>
      </c>
      <c r="D836" t="s">
        <v>27</v>
      </c>
      <c r="E836" t="s">
        <v>31</v>
      </c>
      <c r="F836" t="s">
        <v>24</v>
      </c>
      <c r="G836" t="s">
        <v>25</v>
      </c>
      <c r="H836" s="3">
        <v>11518.03</v>
      </c>
      <c r="I836" t="s">
        <v>21</v>
      </c>
      <c r="J836" t="s">
        <v>22</v>
      </c>
      <c r="K836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34.788481340795002</v>
      </c>
      <c r="L836" s="6">
        <f>TablaDatos[[#This Row],[IMC_raw]]/1000000000000000</f>
        <v>3.4788481340794999E-2</v>
      </c>
      <c r="M836" s="2">
        <v>34788481340795</v>
      </c>
      <c r="N8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6" s="13">
        <f t="shared" si="13"/>
        <v>835</v>
      </c>
      <c r="P836" s="2" t="str">
        <f>IF(TablaDatos[[#This Row],[Diabetes]]=0,"No","Si")</f>
        <v>Si</v>
      </c>
      <c r="Q836">
        <v>1</v>
      </c>
      <c r="R836">
        <f>TablaDatos[[#This Row],[Aux2]]/10000000000000</f>
        <v>209.069068619277</v>
      </c>
      <c r="S836" s="1">
        <v>2090690686192770</v>
      </c>
      <c r="T836" s="7">
        <f>TablaDatos[[#This Row],[Aux3]]/100000000000000</f>
        <v>227.19530470263601</v>
      </c>
      <c r="U836" s="1">
        <v>2.27195304702636E+16</v>
      </c>
      <c r="V836">
        <v>173.2</v>
      </c>
      <c r="W836">
        <v>104.5</v>
      </c>
    </row>
    <row r="837" spans="1:23">
      <c r="A837">
        <v>2011</v>
      </c>
      <c r="B837">
        <v>67</v>
      </c>
      <c r="C837" t="s">
        <v>16</v>
      </c>
      <c r="D837" t="s">
        <v>42</v>
      </c>
      <c r="E837" t="s">
        <v>21</v>
      </c>
      <c r="F837" t="s">
        <v>24</v>
      </c>
      <c r="G837" t="s">
        <v>25</v>
      </c>
      <c r="H837" s="3">
        <v>12032.75</v>
      </c>
      <c r="I837" t="s">
        <v>21</v>
      </c>
      <c r="J837" t="s">
        <v>18</v>
      </c>
      <c r="K8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34.759944659280698</v>
      </c>
      <c r="L837" s="6">
        <f>TablaDatos[[#This Row],[IMC_raw]]/1000000000000000</f>
        <v>3.4759944659280699</v>
      </c>
      <c r="M837" s="2">
        <v>3475994465928070</v>
      </c>
      <c r="N8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7" s="13">
        <f t="shared" si="13"/>
        <v>836</v>
      </c>
      <c r="P837" s="2" t="str">
        <f>IF(TablaDatos[[#This Row],[Diabetes]]=0,"No","Si")</f>
        <v>Si</v>
      </c>
      <c r="Q837">
        <v>1</v>
      </c>
      <c r="R837">
        <f>TablaDatos[[#This Row],[Aux2]]/10000000000000</f>
        <v>245.140809104623</v>
      </c>
      <c r="S837" s="1">
        <v>2451408091046230</v>
      </c>
      <c r="T837" s="7">
        <f>TablaDatos[[#This Row],[Aux3]]/100000000000000</f>
        <v>28.089434712117502</v>
      </c>
      <c r="U837" s="1">
        <v>2808943471211750</v>
      </c>
      <c r="V837">
        <v>174.5</v>
      </c>
      <c r="W837">
        <v>104.6</v>
      </c>
    </row>
    <row r="838" spans="1:23">
      <c r="A838">
        <v>2011</v>
      </c>
      <c r="B838">
        <v>44</v>
      </c>
      <c r="C838" t="s">
        <v>23</v>
      </c>
      <c r="D838" t="s">
        <v>30</v>
      </c>
      <c r="E838" t="s">
        <v>18</v>
      </c>
      <c r="F838" t="s">
        <v>35</v>
      </c>
      <c r="G838" t="s">
        <v>39</v>
      </c>
      <c r="H838" s="3">
        <v>31721.84</v>
      </c>
      <c r="I838" t="s">
        <v>19</v>
      </c>
      <c r="J838" t="s">
        <v>18</v>
      </c>
      <c r="K8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34.749519804113604</v>
      </c>
      <c r="L838" s="5">
        <f>TablaDatos[[#This Row],[IMC_raw]]/1000000000000000</f>
        <v>3.47495198041136</v>
      </c>
      <c r="M838" s="2">
        <v>3474951980411360</v>
      </c>
      <c r="N8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8" s="13">
        <f t="shared" si="13"/>
        <v>837</v>
      </c>
      <c r="P838" s="2" t="str">
        <f>IF(TablaDatos[[#This Row],[Diabetes]]=0,"No","Si")</f>
        <v>No</v>
      </c>
      <c r="Q838">
        <v>0</v>
      </c>
      <c r="R838">
        <f>TablaDatos[[#This Row],[Aux2]]/10000000000000</f>
        <v>1749.91096874152</v>
      </c>
      <c r="S838" s="1">
        <v>1.74991096874152E+16</v>
      </c>
      <c r="T838" s="7">
        <f>TablaDatos[[#This Row],[Aux3]]/100000000000000</f>
        <v>175.41628271766101</v>
      </c>
      <c r="U838" s="1">
        <v>1.75416282717661E+16</v>
      </c>
      <c r="V838">
        <v>135.69999999999999</v>
      </c>
      <c r="W838">
        <v>90.6</v>
      </c>
    </row>
    <row r="839" spans="1:23">
      <c r="A839">
        <v>2011</v>
      </c>
      <c r="B839">
        <v>72</v>
      </c>
      <c r="C839" t="s">
        <v>23</v>
      </c>
      <c r="D839" t="s">
        <v>17</v>
      </c>
      <c r="E839" t="s">
        <v>19</v>
      </c>
      <c r="F839" t="s">
        <v>19</v>
      </c>
      <c r="G839" t="s">
        <v>25</v>
      </c>
      <c r="H839" s="3">
        <v>21825.4</v>
      </c>
      <c r="I839" t="s">
        <v>21</v>
      </c>
      <c r="J839" t="s">
        <v>22</v>
      </c>
      <c r="K8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34.732268272754098</v>
      </c>
      <c r="L839" s="6">
        <f>TablaDatos[[#This Row],[IMC_raw]]/1000000000000000</f>
        <v>3.4732268272754099</v>
      </c>
      <c r="M839" s="2">
        <v>3473226827275410</v>
      </c>
      <c r="N8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39" s="13">
        <f t="shared" si="13"/>
        <v>838</v>
      </c>
      <c r="P839" s="2" t="str">
        <f>IF(TablaDatos[[#This Row],[Diabetes]]=0,"No","Si")</f>
        <v>Si</v>
      </c>
      <c r="Q839">
        <v>1</v>
      </c>
      <c r="R839">
        <f>TablaDatos[[#This Row],[Aux2]]/10000000000000</f>
        <v>249.345071210534</v>
      </c>
      <c r="S839" s="1">
        <v>2493450712105340</v>
      </c>
      <c r="T839" s="7">
        <f>TablaDatos[[#This Row],[Aux3]]/100000000000000</f>
        <v>255.95937026681599</v>
      </c>
      <c r="U839" s="1">
        <v>2.55959370266816E+16</v>
      </c>
      <c r="V839">
        <v>179.4</v>
      </c>
      <c r="W839">
        <v>110.3</v>
      </c>
    </row>
    <row r="840" spans="1:23">
      <c r="A840">
        <v>2011</v>
      </c>
      <c r="B840">
        <v>69</v>
      </c>
      <c r="C840" t="s">
        <v>16</v>
      </c>
      <c r="D840" t="s">
        <v>74</v>
      </c>
      <c r="E840" t="s">
        <v>21</v>
      </c>
      <c r="F840" t="s">
        <v>19</v>
      </c>
      <c r="G840" t="s">
        <v>25</v>
      </c>
      <c r="H840" s="3">
        <v>11562.92</v>
      </c>
      <c r="I840" t="s">
        <v>21</v>
      </c>
      <c r="J840" t="s">
        <v>18</v>
      </c>
      <c r="K8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34.692738461704501</v>
      </c>
      <c r="L840" s="6">
        <f>TablaDatos[[#This Row],[IMC_raw]]/1000000000000000</f>
        <v>3.46927384617045</v>
      </c>
      <c r="M840" s="2">
        <v>3469273846170450</v>
      </c>
      <c r="N8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0" s="13">
        <f t="shared" si="13"/>
        <v>839</v>
      </c>
      <c r="P840" s="2" t="str">
        <f>IF(TablaDatos[[#This Row],[Diabetes]]=0,"No","Si")</f>
        <v>No</v>
      </c>
      <c r="Q840">
        <v>0</v>
      </c>
      <c r="R840">
        <f>TablaDatos[[#This Row],[Aux2]]/10000000000000</f>
        <v>218.16958599013699</v>
      </c>
      <c r="S840" s="1">
        <v>2181695859901370</v>
      </c>
      <c r="T840" s="7">
        <f>TablaDatos[[#This Row],[Aux3]]/100000000000000</f>
        <v>240.549730212225</v>
      </c>
      <c r="U840" s="1">
        <v>2.40549730212225E+16</v>
      </c>
      <c r="V840">
        <v>164.6</v>
      </c>
      <c r="W840">
        <v>108.9</v>
      </c>
    </row>
    <row r="841" spans="1:23">
      <c r="A841">
        <v>2011</v>
      </c>
      <c r="B841">
        <v>50</v>
      </c>
      <c r="C841" t="s">
        <v>16</v>
      </c>
      <c r="D841" t="s">
        <v>73</v>
      </c>
      <c r="E841" t="s">
        <v>18</v>
      </c>
      <c r="F841" t="s">
        <v>19</v>
      </c>
      <c r="G841" t="s">
        <v>20</v>
      </c>
      <c r="H841" s="3">
        <v>34808.42</v>
      </c>
      <c r="I841" t="s">
        <v>19</v>
      </c>
      <c r="J841" t="s">
        <v>18</v>
      </c>
      <c r="K8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34.691969285766497</v>
      </c>
      <c r="L841" s="5">
        <f>TablaDatos[[#This Row],[IMC_raw]]/1000000000000000</f>
        <v>0.346919692857665</v>
      </c>
      <c r="M841" s="2">
        <v>346919692857665</v>
      </c>
      <c r="N8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1" s="13">
        <f t="shared" si="13"/>
        <v>840</v>
      </c>
      <c r="P841" s="2" t="str">
        <f>IF(TablaDatos[[#This Row],[Diabetes]]=0,"No","Si")</f>
        <v>No</v>
      </c>
      <c r="Q841">
        <v>0</v>
      </c>
      <c r="R841">
        <f>TablaDatos[[#This Row],[Aux2]]/10000000000000</f>
        <v>214.04187631366801</v>
      </c>
      <c r="S841" s="1">
        <v>2140418763136680</v>
      </c>
      <c r="T841" s="7">
        <f>TablaDatos[[#This Row],[Aux3]]/100000000000000</f>
        <v>242.38703926590699</v>
      </c>
      <c r="U841" s="1">
        <v>2.42387039265907E+16</v>
      </c>
      <c r="V841">
        <v>148.69999999999999</v>
      </c>
      <c r="W841">
        <v>95.8</v>
      </c>
    </row>
    <row r="842" spans="1:23">
      <c r="A842">
        <v>2011</v>
      </c>
      <c r="B842">
        <v>63</v>
      </c>
      <c r="C842" t="s">
        <v>16</v>
      </c>
      <c r="D842" t="s">
        <v>30</v>
      </c>
      <c r="E842" t="s">
        <v>21</v>
      </c>
      <c r="F842" t="s">
        <v>24</v>
      </c>
      <c r="G842" t="s">
        <v>28</v>
      </c>
      <c r="H842" s="3">
        <v>16795.72</v>
      </c>
      <c r="I842" t="s">
        <v>21</v>
      </c>
      <c r="J842" t="s">
        <v>18</v>
      </c>
      <c r="K8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34.661324157903998</v>
      </c>
      <c r="L842" s="6">
        <f>TablaDatos[[#This Row],[IMC_raw]]/1000000000000000</f>
        <v>34.661324157903998</v>
      </c>
      <c r="M842" s="2">
        <v>3.4661324157904E+16</v>
      </c>
      <c r="N8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2" s="13">
        <f t="shared" si="13"/>
        <v>841</v>
      </c>
      <c r="P842" s="2" t="str">
        <f>IF(TablaDatos[[#This Row],[Diabetes]]=0,"No","Si")</f>
        <v>No</v>
      </c>
      <c r="Q842">
        <v>0</v>
      </c>
      <c r="R842">
        <f>TablaDatos[[#This Row],[Aux2]]/10000000000000</f>
        <v>2273.3282807362998</v>
      </c>
      <c r="S842" s="1">
        <v>2.2733282807363E+16</v>
      </c>
      <c r="T842" s="7">
        <f>TablaDatos[[#This Row],[Aux3]]/100000000000000</f>
        <v>275.189016155084</v>
      </c>
      <c r="U842" s="1">
        <v>2.75189016155084E+16</v>
      </c>
      <c r="V842">
        <v>169.9</v>
      </c>
      <c r="W842">
        <v>102.4</v>
      </c>
    </row>
    <row r="843" spans="1:23">
      <c r="A843">
        <v>2011</v>
      </c>
      <c r="B843">
        <v>60</v>
      </c>
      <c r="C843" t="s">
        <v>23</v>
      </c>
      <c r="D843" t="s">
        <v>26</v>
      </c>
      <c r="E843" t="s">
        <v>18</v>
      </c>
      <c r="F843" t="s">
        <v>19</v>
      </c>
      <c r="G843" t="s">
        <v>28</v>
      </c>
      <c r="H843" s="3">
        <v>16715.2</v>
      </c>
      <c r="I843" t="s">
        <v>19</v>
      </c>
      <c r="J843" t="s">
        <v>22</v>
      </c>
      <c r="K8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34.645379403813401</v>
      </c>
      <c r="L843" s="5">
        <f>TablaDatos[[#This Row],[IMC_raw]]/1000000000000000</f>
        <v>3.4645379403813399</v>
      </c>
      <c r="M843" s="2">
        <v>3464537940381340</v>
      </c>
      <c r="N8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3" s="13">
        <f t="shared" si="13"/>
        <v>842</v>
      </c>
      <c r="P843" s="2" t="str">
        <f>IF(TablaDatos[[#This Row],[Diabetes]]=0,"No","Si")</f>
        <v>No</v>
      </c>
      <c r="Q843">
        <v>0</v>
      </c>
      <c r="R843">
        <f>TablaDatos[[#This Row],[Aux2]]/10000000000000</f>
        <v>2116.3827542675499</v>
      </c>
      <c r="S843" s="1">
        <v>2.11638275426755E+16</v>
      </c>
      <c r="T843" s="7">
        <f>TablaDatos[[#This Row],[Aux3]]/100000000000000</f>
        <v>234.99151552822701</v>
      </c>
      <c r="U843" s="1">
        <v>2.34991515528227E+16</v>
      </c>
      <c r="V843">
        <v>153.9</v>
      </c>
      <c r="W843">
        <v>101.6</v>
      </c>
    </row>
    <row r="844" spans="1:23">
      <c r="A844">
        <v>2011</v>
      </c>
      <c r="B844">
        <v>53</v>
      </c>
      <c r="C844" t="s">
        <v>16</v>
      </c>
      <c r="D844" t="s">
        <v>29</v>
      </c>
      <c r="E844" t="s">
        <v>19</v>
      </c>
      <c r="F844" t="s">
        <v>19</v>
      </c>
      <c r="G844" t="s">
        <v>20</v>
      </c>
      <c r="H844" s="3">
        <v>19838.650000000001</v>
      </c>
      <c r="I844" t="s">
        <v>21</v>
      </c>
      <c r="J844" t="s">
        <v>18</v>
      </c>
      <c r="K844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34.637194015002002</v>
      </c>
      <c r="L844" s="6">
        <f>TablaDatos[[#This Row],[IMC_raw]]/1000000000000000</f>
        <v>3.4637194015002003E-2</v>
      </c>
      <c r="M844" s="2">
        <v>34637194015002</v>
      </c>
      <c r="N8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4" s="13">
        <f t="shared" si="13"/>
        <v>843</v>
      </c>
      <c r="P844" s="2" t="str">
        <f>IF(TablaDatos[[#This Row],[Diabetes]]=0,"No","Si")</f>
        <v>Si</v>
      </c>
      <c r="Q844">
        <v>1</v>
      </c>
      <c r="R844">
        <f>TablaDatos[[#This Row],[Aux2]]/10000000000000</f>
        <v>2219.0181124887199</v>
      </c>
      <c r="S844" s="1">
        <v>2.21901811248872E+16</v>
      </c>
      <c r="T844" s="7">
        <f>TablaDatos[[#This Row],[Aux3]]/100000000000000</f>
        <v>262.40981768723998</v>
      </c>
      <c r="U844" s="1">
        <v>2.6240981768724E+16</v>
      </c>
      <c r="V844">
        <v>152</v>
      </c>
      <c r="W844">
        <v>98.9</v>
      </c>
    </row>
    <row r="845" spans="1:23">
      <c r="A845">
        <v>2011</v>
      </c>
      <c r="B845">
        <v>74</v>
      </c>
      <c r="C845" t="s">
        <v>16</v>
      </c>
      <c r="D845" t="s">
        <v>72</v>
      </c>
      <c r="E845" t="s">
        <v>21</v>
      </c>
      <c r="F845" t="s">
        <v>19</v>
      </c>
      <c r="G845" t="s">
        <v>25</v>
      </c>
      <c r="H845" s="3">
        <v>24376.78</v>
      </c>
      <c r="I845" t="s">
        <v>21</v>
      </c>
      <c r="J845" t="s">
        <v>18</v>
      </c>
      <c r="K8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34.613198267425396</v>
      </c>
      <c r="L845" s="6">
        <f>TablaDatos[[#This Row],[IMC_raw]]/1000000000000000</f>
        <v>3.4613198267425398</v>
      </c>
      <c r="M845" s="2">
        <v>3461319826742540</v>
      </c>
      <c r="N8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5" s="13">
        <f t="shared" si="13"/>
        <v>844</v>
      </c>
      <c r="P845" s="2" t="str">
        <f>IF(TablaDatos[[#This Row],[Diabetes]]=0,"No","Si")</f>
        <v>Si</v>
      </c>
      <c r="Q845">
        <v>1</v>
      </c>
      <c r="R845">
        <f>TablaDatos[[#This Row],[Aux2]]/10000000000000</f>
        <v>2299.5805558308102</v>
      </c>
      <c r="S845" s="1">
        <v>2.29958055583081E+16</v>
      </c>
      <c r="T845" s="7">
        <f>TablaDatos[[#This Row],[Aux3]]/100000000000000</f>
        <v>287.16743391029502</v>
      </c>
      <c r="U845" s="1">
        <v>2.87167433910295E+16</v>
      </c>
      <c r="V845">
        <v>182.6</v>
      </c>
      <c r="W845">
        <v>115</v>
      </c>
    </row>
    <row r="846" spans="1:23">
      <c r="A846">
        <v>2011</v>
      </c>
      <c r="B846">
        <v>66</v>
      </c>
      <c r="C846" t="s">
        <v>16</v>
      </c>
      <c r="D846" t="s">
        <v>29</v>
      </c>
      <c r="E846" t="s">
        <v>31</v>
      </c>
      <c r="F846" t="s">
        <v>24</v>
      </c>
      <c r="G846" t="s">
        <v>25</v>
      </c>
      <c r="H846" s="3">
        <v>12970.35</v>
      </c>
      <c r="I846" t="s">
        <v>21</v>
      </c>
      <c r="J846" t="s">
        <v>21</v>
      </c>
      <c r="K8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34.605250379814798</v>
      </c>
      <c r="L846" s="6">
        <f>TablaDatos[[#This Row],[IMC_raw]]/1000000000000000</f>
        <v>34.605250379814798</v>
      </c>
      <c r="M846" s="2">
        <v>3.46052503798148E+16</v>
      </c>
      <c r="N8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6" s="13">
        <f t="shared" si="13"/>
        <v>845</v>
      </c>
      <c r="P846" s="2" t="str">
        <f>IF(TablaDatos[[#This Row],[Diabetes]]=0,"No","Si")</f>
        <v>Si</v>
      </c>
      <c r="Q846">
        <v>1</v>
      </c>
      <c r="R846">
        <f>TablaDatos[[#This Row],[Aux2]]/10000000000000</f>
        <v>2.7213602275428999</v>
      </c>
      <c r="S846" s="1">
        <v>27213602275429</v>
      </c>
      <c r="T846" s="7">
        <f>TablaDatos[[#This Row],[Aux3]]/100000000000000</f>
        <v>3.0000000000000001E-12</v>
      </c>
      <c r="U846">
        <v>300</v>
      </c>
      <c r="V846">
        <v>181.2</v>
      </c>
      <c r="W846">
        <v>108</v>
      </c>
    </row>
    <row r="847" spans="1:23">
      <c r="A847">
        <v>2011</v>
      </c>
      <c r="B847">
        <v>48</v>
      </c>
      <c r="C847" t="s">
        <v>23</v>
      </c>
      <c r="D847" t="s">
        <v>72</v>
      </c>
      <c r="E847" t="s">
        <v>18</v>
      </c>
      <c r="F847" t="s">
        <v>35</v>
      </c>
      <c r="G847" t="s">
        <v>20</v>
      </c>
      <c r="H847" s="3">
        <v>17325.259999999998</v>
      </c>
      <c r="I847" t="s">
        <v>19</v>
      </c>
      <c r="J847" t="s">
        <v>19</v>
      </c>
      <c r="K8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34.593482219709401</v>
      </c>
      <c r="L847" s="6">
        <f>TablaDatos[[#This Row],[IMC_raw]]/1000000000000000</f>
        <v>3.4593482219709402</v>
      </c>
      <c r="M847" s="2">
        <v>3459348221970940</v>
      </c>
      <c r="N8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7" s="13">
        <f t="shared" si="13"/>
        <v>846</v>
      </c>
      <c r="P847" s="2" t="str">
        <f>IF(TablaDatos[[#This Row],[Diabetes]]=0,"No","Si")</f>
        <v>No</v>
      </c>
      <c r="Q847">
        <v>0</v>
      </c>
      <c r="R847">
        <f>TablaDatos[[#This Row],[Aux2]]/10000000000000</f>
        <v>1815.3733072659199</v>
      </c>
      <c r="S847" s="1">
        <v>1.81537330726592E+16</v>
      </c>
      <c r="T847" s="7">
        <f>TablaDatos[[#This Row],[Aux3]]/100000000000000</f>
        <v>20.421850383834201</v>
      </c>
      <c r="U847" s="1">
        <v>2042185038383420</v>
      </c>
      <c r="V847">
        <v>138.4</v>
      </c>
      <c r="W847">
        <v>87.7</v>
      </c>
    </row>
    <row r="848" spans="1:23">
      <c r="A848">
        <v>2011</v>
      </c>
      <c r="B848">
        <v>57</v>
      </c>
      <c r="C848" t="s">
        <v>16</v>
      </c>
      <c r="D848" t="s">
        <v>30</v>
      </c>
      <c r="E848" t="s">
        <v>18</v>
      </c>
      <c r="F848" t="s">
        <v>35</v>
      </c>
      <c r="G848" t="s">
        <v>28</v>
      </c>
      <c r="H848" s="3">
        <v>25805.53</v>
      </c>
      <c r="I848" t="s">
        <v>19</v>
      </c>
      <c r="J848" t="s">
        <v>18</v>
      </c>
      <c r="K8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34.590914921135401</v>
      </c>
      <c r="L848" s="5">
        <f>TablaDatos[[#This Row],[IMC_raw]]/1000000000000000</f>
        <v>0.34590914921135402</v>
      </c>
      <c r="M848" s="2">
        <v>345909149211354</v>
      </c>
      <c r="N8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8" s="13">
        <f t="shared" si="13"/>
        <v>847</v>
      </c>
      <c r="P848" s="2" t="str">
        <f>IF(TablaDatos[[#This Row],[Diabetes]]=0,"No","Si")</f>
        <v>No</v>
      </c>
      <c r="Q848">
        <v>0</v>
      </c>
      <c r="R848">
        <f>TablaDatos[[#This Row],[Aux2]]/10000000000000</f>
        <v>2197.4306932361801</v>
      </c>
      <c r="S848" s="1">
        <v>2.19743069323618E+16</v>
      </c>
      <c r="T848" s="7">
        <f>TablaDatos[[#This Row],[Aux3]]/100000000000000</f>
        <v>26.653119174672899</v>
      </c>
      <c r="U848" s="1">
        <v>2665311917467290</v>
      </c>
      <c r="V848">
        <v>156.9</v>
      </c>
      <c r="W848">
        <v>96.7</v>
      </c>
    </row>
    <row r="849" spans="1:23">
      <c r="A849">
        <v>2011</v>
      </c>
      <c r="B849">
        <v>65</v>
      </c>
      <c r="C849" t="s">
        <v>23</v>
      </c>
      <c r="D849" t="s">
        <v>17</v>
      </c>
      <c r="E849" t="s">
        <v>21</v>
      </c>
      <c r="F849" t="s">
        <v>24</v>
      </c>
      <c r="G849" t="s">
        <v>25</v>
      </c>
      <c r="H849" s="3">
        <v>13987.93</v>
      </c>
      <c r="I849" t="s">
        <v>21</v>
      </c>
      <c r="J849" t="s">
        <v>19</v>
      </c>
      <c r="K8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34.587114723150101</v>
      </c>
      <c r="L849" s="5">
        <f>TablaDatos[[#This Row],[IMC_raw]]/1000000000000000</f>
        <v>34.587114723150101</v>
      </c>
      <c r="M849" s="2">
        <v>3.45871147231501E+16</v>
      </c>
      <c r="N8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49" s="13">
        <f t="shared" si="13"/>
        <v>848</v>
      </c>
      <c r="P849" s="2" t="str">
        <f>IF(TablaDatos[[#This Row],[Diabetes]]=0,"No","Si")</f>
        <v>Si</v>
      </c>
      <c r="Q849">
        <v>1</v>
      </c>
      <c r="R849">
        <f>TablaDatos[[#This Row],[Aux2]]/10000000000000</f>
        <v>2476.8344845818801</v>
      </c>
      <c r="S849" s="1">
        <v>2.47683448458188E+16</v>
      </c>
      <c r="T849" s="7">
        <f>TablaDatos[[#This Row],[Aux3]]/100000000000000</f>
        <v>277.39009876919198</v>
      </c>
      <c r="U849" s="1">
        <v>2.77390098769192E+16</v>
      </c>
      <c r="V849">
        <v>169.5</v>
      </c>
      <c r="W849">
        <v>100.3</v>
      </c>
    </row>
    <row r="850" spans="1:23">
      <c r="A850">
        <v>2011</v>
      </c>
      <c r="B850">
        <v>60</v>
      </c>
      <c r="C850" t="s">
        <v>16</v>
      </c>
      <c r="D850" t="s">
        <v>34</v>
      </c>
      <c r="E850" t="s">
        <v>21</v>
      </c>
      <c r="F850" t="s">
        <v>35</v>
      </c>
      <c r="G850" t="s">
        <v>28</v>
      </c>
      <c r="H850" s="3">
        <v>22869.71</v>
      </c>
      <c r="I850" t="s">
        <v>19</v>
      </c>
      <c r="J850" t="s">
        <v>18</v>
      </c>
      <c r="K8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34.585334958327003</v>
      </c>
      <c r="L850" s="6">
        <f>TablaDatos[[#This Row],[IMC_raw]]/100000000000000</f>
        <v>34.585334958327003</v>
      </c>
      <c r="M850" s="2">
        <v>3458533495832700</v>
      </c>
      <c r="N8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0" s="13">
        <f t="shared" si="13"/>
        <v>849</v>
      </c>
      <c r="P850" s="2" t="str">
        <f>IF(TablaDatos[[#This Row],[Diabetes]]=0,"No","Si")</f>
        <v>No</v>
      </c>
      <c r="Q850">
        <v>0</v>
      </c>
      <c r="R850">
        <f>TablaDatos[[#This Row],[Aux2]]/10000000000000</f>
        <v>2175.04849792189</v>
      </c>
      <c r="S850" s="1">
        <v>2.17504849792189E+16</v>
      </c>
      <c r="T850" s="7">
        <f>TablaDatos[[#This Row],[Aux3]]/100000000000000</f>
        <v>227.56451223362299</v>
      </c>
      <c r="U850" s="1">
        <v>2.27564512233623E+16</v>
      </c>
      <c r="V850">
        <v>168.4</v>
      </c>
      <c r="W850">
        <v>98.4</v>
      </c>
    </row>
    <row r="851" spans="1:23">
      <c r="A851">
        <v>2011</v>
      </c>
      <c r="B851">
        <v>62</v>
      </c>
      <c r="C851" t="s">
        <v>23</v>
      </c>
      <c r="D851" t="s">
        <v>73</v>
      </c>
      <c r="E851" t="s">
        <v>21</v>
      </c>
      <c r="F851" t="s">
        <v>24</v>
      </c>
      <c r="G851" t="s">
        <v>28</v>
      </c>
      <c r="H851" s="3">
        <v>26754.7</v>
      </c>
      <c r="I851" t="s">
        <v>21</v>
      </c>
      <c r="J851" t="s">
        <v>22</v>
      </c>
      <c r="K8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34.569634831120403</v>
      </c>
      <c r="L851" s="5">
        <f>TablaDatos[[#This Row],[IMC_raw]]/1000000000000000</f>
        <v>3.4569634831120402</v>
      </c>
      <c r="M851" s="2">
        <v>3456963483112040</v>
      </c>
      <c r="N8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1" s="13">
        <f t="shared" si="13"/>
        <v>850</v>
      </c>
      <c r="P851" s="2" t="str">
        <f>IF(TablaDatos[[#This Row],[Diabetes]]=0,"No","Si")</f>
        <v>Si</v>
      </c>
      <c r="Q851">
        <v>1</v>
      </c>
      <c r="R851">
        <f>TablaDatos[[#This Row],[Aux2]]/10000000000000</f>
        <v>2076.98985482633</v>
      </c>
      <c r="S851" s="1">
        <v>2.07698985482633E+16</v>
      </c>
      <c r="T851" s="7">
        <f>TablaDatos[[#This Row],[Aux3]]/100000000000000</f>
        <v>277.50865586317701</v>
      </c>
      <c r="U851" s="1">
        <v>2.77508655863177E+16</v>
      </c>
      <c r="V851">
        <v>162</v>
      </c>
      <c r="W851">
        <v>100.7</v>
      </c>
    </row>
    <row r="852" spans="1:23">
      <c r="A852">
        <v>2011</v>
      </c>
      <c r="B852">
        <v>59</v>
      </c>
      <c r="C852" t="s">
        <v>16</v>
      </c>
      <c r="D852" t="s">
        <v>29</v>
      </c>
      <c r="E852" t="s">
        <v>21</v>
      </c>
      <c r="F852" t="s">
        <v>35</v>
      </c>
      <c r="G852" t="s">
        <v>28</v>
      </c>
      <c r="H852" s="3">
        <v>23081.05</v>
      </c>
      <c r="I852" t="s">
        <v>21</v>
      </c>
      <c r="J852" t="s">
        <v>21</v>
      </c>
      <c r="K8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34.530304271332199</v>
      </c>
      <c r="L852" s="6">
        <f>TablaDatos[[#This Row],[IMC_raw]]/1000000000000000</f>
        <v>3.4530304271332199</v>
      </c>
      <c r="M852" s="2">
        <v>3453030427133220</v>
      </c>
      <c r="N8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2" s="13">
        <f t="shared" si="13"/>
        <v>851</v>
      </c>
      <c r="P852" s="2" t="str">
        <f>IF(TablaDatos[[#This Row],[Diabetes]]=0,"No","Si")</f>
        <v>No</v>
      </c>
      <c r="Q852">
        <v>0</v>
      </c>
      <c r="R852">
        <f>TablaDatos[[#This Row],[Aux2]]/10000000000000</f>
        <v>1984.98303121921</v>
      </c>
      <c r="S852" s="1">
        <v>1.98498303121921E+16</v>
      </c>
      <c r="T852" s="7">
        <f>TablaDatos[[#This Row],[Aux3]]/100000000000000</f>
        <v>232.46123187556901</v>
      </c>
      <c r="U852" s="1">
        <v>2.32461231875569E+16</v>
      </c>
      <c r="V852">
        <v>169.6</v>
      </c>
      <c r="W852">
        <v>96.6</v>
      </c>
    </row>
    <row r="853" spans="1:23">
      <c r="A853">
        <v>2011</v>
      </c>
      <c r="B853">
        <v>61</v>
      </c>
      <c r="C853" t="s">
        <v>23</v>
      </c>
      <c r="D853" t="s">
        <v>29</v>
      </c>
      <c r="E853" t="s">
        <v>18</v>
      </c>
      <c r="F853" t="s">
        <v>19</v>
      </c>
      <c r="G853" t="s">
        <v>28</v>
      </c>
      <c r="H853" s="3">
        <v>17414.57</v>
      </c>
      <c r="I853" t="s">
        <v>21</v>
      </c>
      <c r="J853" t="s">
        <v>18</v>
      </c>
      <c r="K8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34.530034995837802</v>
      </c>
      <c r="L853" s="5">
        <f>TablaDatos[[#This Row],[IMC_raw]]/1000000000000000</f>
        <v>3.4530034995837799</v>
      </c>
      <c r="M853" s="2">
        <v>3453003499583780</v>
      </c>
      <c r="N8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3" s="13">
        <f t="shared" si="13"/>
        <v>852</v>
      </c>
      <c r="P853" s="2" t="str">
        <f>IF(TablaDatos[[#This Row],[Diabetes]]=0,"No","Si")</f>
        <v>No</v>
      </c>
      <c r="Q853">
        <v>0</v>
      </c>
      <c r="R853">
        <f>TablaDatos[[#This Row],[Aux2]]/10000000000000</f>
        <v>2151.8181875577002</v>
      </c>
      <c r="S853" s="1">
        <v>2.1518181875577E+16</v>
      </c>
      <c r="T853" s="7">
        <f>TablaDatos[[#This Row],[Aux3]]/100000000000000</f>
        <v>27.2068568364488</v>
      </c>
      <c r="U853" s="1">
        <v>2720685683644880</v>
      </c>
      <c r="V853">
        <v>160.19999999999999</v>
      </c>
      <c r="W853">
        <v>93.6</v>
      </c>
    </row>
    <row r="854" spans="1:23">
      <c r="A854">
        <v>2011</v>
      </c>
      <c r="B854">
        <v>58</v>
      </c>
      <c r="C854" t="s">
        <v>16</v>
      </c>
      <c r="D854" t="s">
        <v>29</v>
      </c>
      <c r="E854" t="s">
        <v>21</v>
      </c>
      <c r="F854" t="s">
        <v>19</v>
      </c>
      <c r="G854" t="s">
        <v>28</v>
      </c>
      <c r="H854" s="3">
        <v>12692.84</v>
      </c>
      <c r="I854" t="s">
        <v>19</v>
      </c>
      <c r="J854" t="s">
        <v>18</v>
      </c>
      <c r="K8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34.528584769720403</v>
      </c>
      <c r="L854" s="5">
        <f>TablaDatos[[#This Row],[IMC_raw]]/1000000000000000</f>
        <v>3.4528584769720401</v>
      </c>
      <c r="M854" s="2">
        <v>3452858476972040</v>
      </c>
      <c r="N8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4" s="13">
        <f t="shared" si="13"/>
        <v>853</v>
      </c>
      <c r="P854" s="2" t="str">
        <f>IF(TablaDatos[[#This Row],[Diabetes]]=0,"No","Si")</f>
        <v>Si</v>
      </c>
      <c r="Q854">
        <v>1</v>
      </c>
      <c r="R854">
        <f>TablaDatos[[#This Row],[Aux2]]/10000000000000</f>
        <v>2417.3718939813998</v>
      </c>
      <c r="S854" s="1">
        <v>2.4173718939814E+16</v>
      </c>
      <c r="T854" s="7">
        <f>TablaDatos[[#This Row],[Aux3]]/100000000000000</f>
        <v>228.10619467722</v>
      </c>
      <c r="U854" s="1">
        <v>2.2810619467722E+16</v>
      </c>
      <c r="V854">
        <v>172.9</v>
      </c>
      <c r="W854">
        <v>108</v>
      </c>
    </row>
    <row r="855" spans="1:23">
      <c r="A855">
        <v>2011</v>
      </c>
      <c r="B855">
        <v>60</v>
      </c>
      <c r="C855" t="s">
        <v>23</v>
      </c>
      <c r="D855" t="s">
        <v>72</v>
      </c>
      <c r="E855" t="s">
        <v>18</v>
      </c>
      <c r="F855" t="s">
        <v>19</v>
      </c>
      <c r="G855" t="s">
        <v>28</v>
      </c>
      <c r="H855" s="3">
        <v>18323.240000000002</v>
      </c>
      <c r="I855" t="s">
        <v>19</v>
      </c>
      <c r="J855" t="s">
        <v>18</v>
      </c>
      <c r="K8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34.526862972461394</v>
      </c>
      <c r="L855" s="6">
        <f>TablaDatos[[#This Row],[IMC_raw]]/1000000000000000</f>
        <v>0.34526862972461397</v>
      </c>
      <c r="M855" s="2">
        <v>345268629724614</v>
      </c>
      <c r="N8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5" s="13">
        <f t="shared" si="13"/>
        <v>854</v>
      </c>
      <c r="P855" s="2" t="str">
        <f>IF(TablaDatos[[#This Row],[Diabetes]]=0,"No","Si")</f>
        <v>Si</v>
      </c>
      <c r="Q855">
        <v>1</v>
      </c>
      <c r="R855">
        <f>TablaDatos[[#This Row],[Aux2]]/10000000000000</f>
        <v>2477.0331213660402</v>
      </c>
      <c r="S855" s="1">
        <v>2.47703312136604E+16</v>
      </c>
      <c r="T855" s="7">
        <f>TablaDatos[[#This Row],[Aux3]]/100000000000000</f>
        <v>24.395688886611499</v>
      </c>
      <c r="U855" s="1">
        <v>2439568888661150</v>
      </c>
      <c r="V855">
        <v>162.30000000000001</v>
      </c>
      <c r="W855">
        <v>100.5</v>
      </c>
    </row>
    <row r="856" spans="1:23">
      <c r="A856">
        <v>2011</v>
      </c>
      <c r="B856">
        <v>54</v>
      </c>
      <c r="C856" t="s">
        <v>16</v>
      </c>
      <c r="D856" t="s">
        <v>29</v>
      </c>
      <c r="E856" t="s">
        <v>21</v>
      </c>
      <c r="F856" t="s">
        <v>19</v>
      </c>
      <c r="G856" t="s">
        <v>20</v>
      </c>
      <c r="H856" s="3">
        <v>17238.240000000002</v>
      </c>
      <c r="I856" t="s">
        <v>21</v>
      </c>
      <c r="J856" t="s">
        <v>18</v>
      </c>
      <c r="K8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34.505121105188699</v>
      </c>
      <c r="L856" s="6">
        <f>TablaDatos[[#This Row],[IMC_raw]]/1000000000000000</f>
        <v>3.4505121105188699</v>
      </c>
      <c r="M856" s="2">
        <v>3450512110518870</v>
      </c>
      <c r="N8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6" s="13">
        <f t="shared" si="13"/>
        <v>855</v>
      </c>
      <c r="P856" s="2" t="str">
        <f>IF(TablaDatos[[#This Row],[Diabetes]]=0,"No","Si")</f>
        <v>No</v>
      </c>
      <c r="Q856">
        <v>0</v>
      </c>
      <c r="R856">
        <f>TablaDatos[[#This Row],[Aux2]]/10000000000000</f>
        <v>2298.3685506255301</v>
      </c>
      <c r="S856" s="1">
        <v>2.29836855062553E+16</v>
      </c>
      <c r="T856" s="7">
        <f>TablaDatos[[#This Row],[Aux3]]/100000000000000</f>
        <v>29.2645930004551</v>
      </c>
      <c r="U856" s="1">
        <v>2926459300045510</v>
      </c>
      <c r="V856">
        <v>146.19999999999999</v>
      </c>
      <c r="W856">
        <v>101.5</v>
      </c>
    </row>
    <row r="857" spans="1:23">
      <c r="A857">
        <v>2011</v>
      </c>
      <c r="B857">
        <v>51</v>
      </c>
      <c r="C857" t="s">
        <v>16</v>
      </c>
      <c r="D857" t="s">
        <v>37</v>
      </c>
      <c r="E857" t="s">
        <v>18</v>
      </c>
      <c r="F857" t="s">
        <v>19</v>
      </c>
      <c r="G857" t="s">
        <v>20</v>
      </c>
      <c r="H857" s="3">
        <v>12916.43</v>
      </c>
      <c r="I857" t="s">
        <v>21</v>
      </c>
      <c r="J857" t="s">
        <v>22</v>
      </c>
      <c r="K8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34.489737871492203</v>
      </c>
      <c r="L857" s="5">
        <f>TablaDatos[[#This Row],[IMC_raw]]/1000000000000000</f>
        <v>34.489737871492203</v>
      </c>
      <c r="M857" s="2">
        <v>3.44897378714922E+16</v>
      </c>
      <c r="N8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7" s="13">
        <f t="shared" si="13"/>
        <v>856</v>
      </c>
      <c r="P857" s="2" t="str">
        <f>IF(TablaDatos[[#This Row],[Diabetes]]=0,"No","Si")</f>
        <v>No</v>
      </c>
      <c r="Q857">
        <v>0</v>
      </c>
      <c r="R857">
        <f>TablaDatos[[#This Row],[Aux2]]/10000000000000</f>
        <v>2409.0724107307501</v>
      </c>
      <c r="S857" s="1">
        <v>2.40907241073075E+16</v>
      </c>
      <c r="T857" s="7">
        <f>TablaDatos[[#This Row],[Aux3]]/100000000000000</f>
        <v>221.17250173961</v>
      </c>
      <c r="U857" s="1">
        <v>2.2117250173961E+16</v>
      </c>
      <c r="V857">
        <v>156.19999999999999</v>
      </c>
      <c r="W857">
        <v>95.8</v>
      </c>
    </row>
    <row r="858" spans="1:23">
      <c r="A858">
        <v>2011</v>
      </c>
      <c r="B858">
        <v>51</v>
      </c>
      <c r="C858" t="s">
        <v>23</v>
      </c>
      <c r="D858" t="s">
        <v>29</v>
      </c>
      <c r="E858" t="s">
        <v>18</v>
      </c>
      <c r="F858" t="s">
        <v>35</v>
      </c>
      <c r="G858" t="s">
        <v>20</v>
      </c>
      <c r="H858" s="3">
        <v>23322.28</v>
      </c>
      <c r="I858" t="s">
        <v>19</v>
      </c>
      <c r="J858" t="s">
        <v>18</v>
      </c>
      <c r="K8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34.481956287467902</v>
      </c>
      <c r="L858" s="6">
        <f>TablaDatos[[#This Row],[IMC_raw]]/1000000000000000</f>
        <v>34.481956287467902</v>
      </c>
      <c r="M858" s="2">
        <v>3.44819562874679E+16</v>
      </c>
      <c r="N8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8" s="13">
        <f t="shared" si="13"/>
        <v>857</v>
      </c>
      <c r="P858" s="2" t="str">
        <f>IF(TablaDatos[[#This Row],[Diabetes]]=0,"No","Si")</f>
        <v>No</v>
      </c>
      <c r="Q858">
        <v>0</v>
      </c>
      <c r="R858">
        <f>TablaDatos[[#This Row],[Aux2]]/10000000000000</f>
        <v>2251.2786787275199</v>
      </c>
      <c r="S858" s="1">
        <v>2.25127867872752E+16</v>
      </c>
      <c r="T858" s="7">
        <f>TablaDatos[[#This Row],[Aux3]]/100000000000000</f>
        <v>25.3711130474776</v>
      </c>
      <c r="U858" s="1">
        <v>2537111304747760</v>
      </c>
      <c r="V858">
        <v>152</v>
      </c>
      <c r="W858">
        <v>90.9</v>
      </c>
    </row>
    <row r="859" spans="1:23">
      <c r="A859">
        <v>2011</v>
      </c>
      <c r="B859">
        <v>64</v>
      </c>
      <c r="C859" t="s">
        <v>23</v>
      </c>
      <c r="D859" t="s">
        <v>30</v>
      </c>
      <c r="E859" t="s">
        <v>18</v>
      </c>
      <c r="F859" t="s">
        <v>19</v>
      </c>
      <c r="G859" t="s">
        <v>28</v>
      </c>
      <c r="H859" s="3">
        <v>22034.38</v>
      </c>
      <c r="I859" t="s">
        <v>19</v>
      </c>
      <c r="J859" t="s">
        <v>22</v>
      </c>
      <c r="K8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34.425121616354303</v>
      </c>
      <c r="L859" s="6">
        <f>TablaDatos[[#This Row],[IMC_raw]]/1000000000000000</f>
        <v>34.425121616354303</v>
      </c>
      <c r="M859" s="2">
        <v>3.44251216163543E+16</v>
      </c>
      <c r="N8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59" s="13">
        <f t="shared" si="13"/>
        <v>858</v>
      </c>
      <c r="P859" s="2" t="str">
        <f>IF(TablaDatos[[#This Row],[Diabetes]]=0,"No","Si")</f>
        <v>No</v>
      </c>
      <c r="Q859">
        <v>0</v>
      </c>
      <c r="R859">
        <f>TablaDatos[[#This Row],[Aux2]]/10000000000000</f>
        <v>219.56685811984599</v>
      </c>
      <c r="S859" s="1">
        <v>2195668581198460</v>
      </c>
      <c r="T859" s="7">
        <f>TablaDatos[[#This Row],[Aux3]]/100000000000000</f>
        <v>22.695720091687001</v>
      </c>
      <c r="U859" s="1">
        <v>2269572009168700</v>
      </c>
      <c r="V859">
        <v>153.1</v>
      </c>
      <c r="W859">
        <v>93.9</v>
      </c>
    </row>
    <row r="860" spans="1:23">
      <c r="A860">
        <v>2011</v>
      </c>
      <c r="B860">
        <v>60</v>
      </c>
      <c r="C860" t="s">
        <v>23</v>
      </c>
      <c r="D860" t="s">
        <v>73</v>
      </c>
      <c r="E860" t="s">
        <v>18</v>
      </c>
      <c r="F860" t="s">
        <v>24</v>
      </c>
      <c r="G860" t="s">
        <v>28</v>
      </c>
      <c r="H860" s="3">
        <v>23141.42</v>
      </c>
      <c r="I860" t="s">
        <v>19</v>
      </c>
      <c r="J860" t="s">
        <v>18</v>
      </c>
      <c r="K8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34.421749335839799</v>
      </c>
      <c r="L860" s="5">
        <f>TablaDatos[[#This Row],[IMC_raw]]/1000000000000000</f>
        <v>3.44217493358398</v>
      </c>
      <c r="M860" s="2">
        <v>3442174933583980</v>
      </c>
      <c r="N8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0" s="13">
        <f t="shared" si="13"/>
        <v>859</v>
      </c>
      <c r="P860" s="2" t="str">
        <f>IF(TablaDatos[[#This Row],[Diabetes]]=0,"No","Si")</f>
        <v>No</v>
      </c>
      <c r="Q860">
        <v>0</v>
      </c>
      <c r="R860">
        <f>TablaDatos[[#This Row],[Aux2]]/10000000000000</f>
        <v>2223.3036030100102</v>
      </c>
      <c r="S860" s="1">
        <v>2.22330360301001E+16</v>
      </c>
      <c r="T860" s="7">
        <f>TablaDatos[[#This Row],[Aux3]]/100000000000000</f>
        <v>231.01195474043399</v>
      </c>
      <c r="U860" s="1">
        <v>2.31011954740434E+16</v>
      </c>
      <c r="V860">
        <v>158.80000000000001</v>
      </c>
      <c r="W860">
        <v>94.7</v>
      </c>
    </row>
    <row r="861" spans="1:23">
      <c r="A861">
        <v>2011</v>
      </c>
      <c r="B861">
        <v>48</v>
      </c>
      <c r="C861" t="s">
        <v>16</v>
      </c>
      <c r="D861" t="s">
        <v>29</v>
      </c>
      <c r="E861" t="s">
        <v>31</v>
      </c>
      <c r="F861" t="s">
        <v>24</v>
      </c>
      <c r="G861" t="s">
        <v>20</v>
      </c>
      <c r="H861" s="3">
        <v>14326.69</v>
      </c>
      <c r="I861" t="s">
        <v>21</v>
      </c>
      <c r="J861" t="s">
        <v>19</v>
      </c>
      <c r="K8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34.400206218049199</v>
      </c>
      <c r="L861" s="5">
        <f>TablaDatos[[#This Row],[IMC_raw]]/1000000000000000</f>
        <v>3.4400206218049201</v>
      </c>
      <c r="M861" s="2">
        <v>3440020621804920</v>
      </c>
      <c r="N8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1" s="13">
        <f t="shared" si="13"/>
        <v>860</v>
      </c>
      <c r="P861" s="2" t="str">
        <f>IF(TablaDatos[[#This Row],[Diabetes]]=0,"No","Si")</f>
        <v>Si</v>
      </c>
      <c r="Q861">
        <v>1</v>
      </c>
      <c r="R861">
        <f>TablaDatos[[#This Row],[Aux2]]/10000000000000</f>
        <v>2265.56607378013</v>
      </c>
      <c r="S861" s="1">
        <v>2.26556607378013E+16</v>
      </c>
      <c r="T861" s="7">
        <f>TablaDatos[[#This Row],[Aux3]]/100000000000000</f>
        <v>25.835068236232999</v>
      </c>
      <c r="U861" s="1">
        <v>2583506823623300</v>
      </c>
      <c r="V861">
        <v>154</v>
      </c>
      <c r="W861">
        <v>104</v>
      </c>
    </row>
    <row r="862" spans="1:23">
      <c r="A862">
        <v>2011</v>
      </c>
      <c r="B862">
        <v>57</v>
      </c>
      <c r="C862" t="s">
        <v>16</v>
      </c>
      <c r="D862" t="s">
        <v>29</v>
      </c>
      <c r="E862" t="s">
        <v>18</v>
      </c>
      <c r="F862" t="s">
        <v>35</v>
      </c>
      <c r="G862" t="s">
        <v>28</v>
      </c>
      <c r="H862" s="3">
        <v>16587.509999999998</v>
      </c>
      <c r="I862" t="s">
        <v>19</v>
      </c>
      <c r="J862" t="s">
        <v>22</v>
      </c>
      <c r="K8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34.352489721073695</v>
      </c>
      <c r="L862" s="6">
        <f>TablaDatos[[#This Row],[IMC_raw]]/1000000000000000</f>
        <v>3.4352489721073698</v>
      </c>
      <c r="M862" s="2">
        <v>3435248972107370</v>
      </c>
      <c r="N8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2" s="13">
        <f t="shared" si="13"/>
        <v>861</v>
      </c>
      <c r="P862" s="2" t="str">
        <f>IF(TablaDatos[[#This Row],[Diabetes]]=0,"No","Si")</f>
        <v>No</v>
      </c>
      <c r="Q862">
        <v>0</v>
      </c>
      <c r="R862">
        <f>TablaDatos[[#This Row],[Aux2]]/10000000000000</f>
        <v>215.19386063331601</v>
      </c>
      <c r="S862" s="1">
        <v>2151938606333160</v>
      </c>
      <c r="T862" s="7">
        <f>TablaDatos[[#This Row],[Aux3]]/100000000000000</f>
        <v>200.71950239398299</v>
      </c>
      <c r="U862" s="1">
        <v>2.00719502393983E+16</v>
      </c>
      <c r="V862">
        <v>159.69999999999999</v>
      </c>
      <c r="W862">
        <v>94.3</v>
      </c>
    </row>
    <row r="863" spans="1:23">
      <c r="A863">
        <v>2011</v>
      </c>
      <c r="B863">
        <v>67</v>
      </c>
      <c r="C863" t="s">
        <v>23</v>
      </c>
      <c r="D863" t="s">
        <v>17</v>
      </c>
      <c r="E863" t="s">
        <v>21</v>
      </c>
      <c r="F863" t="s">
        <v>19</v>
      </c>
      <c r="G863" t="s">
        <v>25</v>
      </c>
      <c r="H863" s="3">
        <v>24338.38</v>
      </c>
      <c r="I863" t="s">
        <v>19</v>
      </c>
      <c r="J863" t="s">
        <v>18</v>
      </c>
      <c r="K8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34.346323959872798</v>
      </c>
      <c r="L863" s="6">
        <f>TablaDatos[[#This Row],[IMC_raw]]/1000000000000000</f>
        <v>34.346323959872798</v>
      </c>
      <c r="M863" s="2">
        <v>3.43463239598728E+16</v>
      </c>
      <c r="N8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3" s="13">
        <f t="shared" si="13"/>
        <v>862</v>
      </c>
      <c r="P863" s="2" t="str">
        <f>IF(TablaDatos[[#This Row],[Diabetes]]=0,"No","Si")</f>
        <v>Si</v>
      </c>
      <c r="Q863">
        <v>1</v>
      </c>
      <c r="R863">
        <f>TablaDatos[[#This Row],[Aux2]]/10000000000000</f>
        <v>2416.73284059037</v>
      </c>
      <c r="S863" s="1">
        <v>2.41673284059037E+16</v>
      </c>
      <c r="T863" s="7">
        <f>TablaDatos[[#This Row],[Aux3]]/100000000000000</f>
        <v>2.5760887106517099</v>
      </c>
      <c r="U863" s="1">
        <v>257608871065171</v>
      </c>
      <c r="V863">
        <v>173.4</v>
      </c>
      <c r="W863">
        <v>99.8</v>
      </c>
    </row>
    <row r="864" spans="1:23">
      <c r="A864">
        <v>2011</v>
      </c>
      <c r="B864">
        <v>65</v>
      </c>
      <c r="C864" t="s">
        <v>23</v>
      </c>
      <c r="D864" t="s">
        <v>17</v>
      </c>
      <c r="E864" t="s">
        <v>31</v>
      </c>
      <c r="F864" t="s">
        <v>24</v>
      </c>
      <c r="G864" t="s">
        <v>25</v>
      </c>
      <c r="H864" s="3">
        <v>16891.18</v>
      </c>
      <c r="I864" t="s">
        <v>21</v>
      </c>
      <c r="J864" t="s">
        <v>18</v>
      </c>
      <c r="K8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34.327734289789603</v>
      </c>
      <c r="L864" s="6">
        <f>TablaDatos[[#This Row],[IMC_raw]]/1000000000000000</f>
        <v>3.43277342897896</v>
      </c>
      <c r="M864" s="2">
        <v>3432773428978960</v>
      </c>
      <c r="N8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4" s="13">
        <f t="shared" si="13"/>
        <v>863</v>
      </c>
      <c r="P864" s="2" t="str">
        <f>IF(TablaDatos[[#This Row],[Diabetes]]=0,"No","Si")</f>
        <v>Si</v>
      </c>
      <c r="Q864">
        <v>1</v>
      </c>
      <c r="R864">
        <f>TablaDatos[[#This Row],[Aux2]]/10000000000000</f>
        <v>2518.7429126024199</v>
      </c>
      <c r="S864" s="1">
        <v>2.51874291260242E+16</v>
      </c>
      <c r="T864" s="7">
        <f>TablaDatos[[#This Row],[Aux3]]/100000000000000</f>
        <v>27.512903143033999</v>
      </c>
      <c r="U864" s="1">
        <v>2751290314303400</v>
      </c>
      <c r="V864">
        <v>179.5</v>
      </c>
      <c r="W864">
        <v>105.9</v>
      </c>
    </row>
    <row r="865" spans="1:23">
      <c r="A865">
        <v>2011</v>
      </c>
      <c r="B865">
        <v>44</v>
      </c>
      <c r="C865" t="s">
        <v>23</v>
      </c>
      <c r="D865" t="s">
        <v>73</v>
      </c>
      <c r="E865" t="s">
        <v>18</v>
      </c>
      <c r="F865" t="s">
        <v>35</v>
      </c>
      <c r="G865" t="s">
        <v>39</v>
      </c>
      <c r="H865" s="3">
        <v>31416.080000000002</v>
      </c>
      <c r="I865" t="s">
        <v>19</v>
      </c>
      <c r="J865" t="s">
        <v>19</v>
      </c>
      <c r="K8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34.256177764304397</v>
      </c>
      <c r="L865" s="6">
        <f>TablaDatos[[#This Row],[IMC_raw]]/1000000000000000</f>
        <v>3.4256177764304399</v>
      </c>
      <c r="M865" s="2">
        <v>3425617776430440</v>
      </c>
      <c r="N8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5" s="13">
        <f t="shared" si="13"/>
        <v>864</v>
      </c>
      <c r="P865" s="2" t="str">
        <f>IF(TablaDatos[[#This Row],[Diabetes]]=0,"No","Si")</f>
        <v>No</v>
      </c>
      <c r="Q865">
        <v>0</v>
      </c>
      <c r="R865">
        <f>TablaDatos[[#This Row],[Aux2]]/10000000000000</f>
        <v>2021.6976386533299</v>
      </c>
      <c r="S865" s="1">
        <v>2.02169763865333E+16</v>
      </c>
      <c r="T865" s="7">
        <f>TablaDatos[[#This Row],[Aux3]]/100000000000000</f>
        <v>189.80293317839701</v>
      </c>
      <c r="U865" s="1">
        <v>1.89802933178397E+16</v>
      </c>
      <c r="V865">
        <v>149.4</v>
      </c>
      <c r="W865">
        <v>89.5</v>
      </c>
    </row>
    <row r="866" spans="1:23">
      <c r="A866">
        <v>2011</v>
      </c>
      <c r="B866">
        <v>65</v>
      </c>
      <c r="C866" t="s">
        <v>16</v>
      </c>
      <c r="D866" t="s">
        <v>72</v>
      </c>
      <c r="E866" t="s">
        <v>31</v>
      </c>
      <c r="F866" t="s">
        <v>24</v>
      </c>
      <c r="G866" t="s">
        <v>25</v>
      </c>
      <c r="H866" s="3">
        <v>12079.08</v>
      </c>
      <c r="I866" t="s">
        <v>21</v>
      </c>
      <c r="J866" t="s">
        <v>22</v>
      </c>
      <c r="K8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34.254965064663502</v>
      </c>
      <c r="L866" s="6">
        <f>TablaDatos[[#This Row],[IMC_raw]]/1000000000000000</f>
        <v>34.254965064663502</v>
      </c>
      <c r="M866" s="2">
        <v>3.42549650646635E+16</v>
      </c>
      <c r="N8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6" s="13">
        <f t="shared" si="13"/>
        <v>865</v>
      </c>
      <c r="P866" s="2" t="str">
        <f>IF(TablaDatos[[#This Row],[Diabetes]]=0,"No","Si")</f>
        <v>Si</v>
      </c>
      <c r="Q866">
        <v>1</v>
      </c>
      <c r="R866">
        <f>TablaDatos[[#This Row],[Aux2]]/10000000000000</f>
        <v>224.79255676299601</v>
      </c>
      <c r="S866" s="1">
        <v>2247925567629960</v>
      </c>
      <c r="T866" s="7">
        <f>TablaDatos[[#This Row],[Aux3]]/100000000000000</f>
        <v>211.134320151498</v>
      </c>
      <c r="U866" s="1">
        <v>2.11134320151498E+16</v>
      </c>
      <c r="V866">
        <v>168.4</v>
      </c>
      <c r="W866">
        <v>104.3</v>
      </c>
    </row>
    <row r="867" spans="1:23">
      <c r="A867">
        <v>2011</v>
      </c>
      <c r="B867">
        <v>59</v>
      </c>
      <c r="C867" t="s">
        <v>16</v>
      </c>
      <c r="D867" t="s">
        <v>17</v>
      </c>
      <c r="E867" t="s">
        <v>31</v>
      </c>
      <c r="F867" t="s">
        <v>24</v>
      </c>
      <c r="G867" t="s">
        <v>28</v>
      </c>
      <c r="H867" s="3">
        <v>10295.09</v>
      </c>
      <c r="I867" t="s">
        <v>21</v>
      </c>
      <c r="J867" t="s">
        <v>18</v>
      </c>
      <c r="K8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34.250939991402703</v>
      </c>
      <c r="L867" s="6">
        <f>TablaDatos[[#This Row],[IMC_raw]]/1000000000000000</f>
        <v>3.42509399914027</v>
      </c>
      <c r="M867" s="2">
        <v>3425093999140270</v>
      </c>
      <c r="N8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7" s="13">
        <f t="shared" si="13"/>
        <v>866</v>
      </c>
      <c r="P867" s="2" t="str">
        <f>IF(TablaDatos[[#This Row],[Diabetes]]=0,"No","Si")</f>
        <v>Si</v>
      </c>
      <c r="Q867">
        <v>1</v>
      </c>
      <c r="R867">
        <f>TablaDatos[[#This Row],[Aux2]]/10000000000000</f>
        <v>2427.4521058959499</v>
      </c>
      <c r="S867" s="1">
        <v>2.42745210589595E+16</v>
      </c>
      <c r="T867" s="7">
        <f>TablaDatos[[#This Row],[Aux3]]/100000000000000</f>
        <v>26.842555344480601</v>
      </c>
      <c r="U867" s="1">
        <v>2684255534448060</v>
      </c>
      <c r="V867">
        <v>178.3</v>
      </c>
      <c r="W867">
        <v>97.8</v>
      </c>
    </row>
    <row r="868" spans="1:23">
      <c r="A868">
        <v>2011</v>
      </c>
      <c r="B868">
        <v>61</v>
      </c>
      <c r="C868" t="s">
        <v>16</v>
      </c>
      <c r="D868" t="s">
        <v>71</v>
      </c>
      <c r="E868" t="s">
        <v>18</v>
      </c>
      <c r="F868" t="s">
        <v>35</v>
      </c>
      <c r="G868" t="s">
        <v>28</v>
      </c>
      <c r="H868" s="3">
        <v>23289.119999999999</v>
      </c>
      <c r="I868" t="s">
        <v>19</v>
      </c>
      <c r="J868" t="s">
        <v>22</v>
      </c>
      <c r="K8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34.227635555328703</v>
      </c>
      <c r="L868" s="5">
        <f>TablaDatos[[#This Row],[IMC_raw]]/1000000000000000</f>
        <v>3.4227635555328701</v>
      </c>
      <c r="M868" s="2">
        <v>3422763555532870</v>
      </c>
      <c r="N8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8" s="13">
        <f t="shared" si="13"/>
        <v>867</v>
      </c>
      <c r="P868" s="2" t="str">
        <f>IF(TablaDatos[[#This Row],[Diabetes]]=0,"No","Si")</f>
        <v>No</v>
      </c>
      <c r="Q868">
        <v>0</v>
      </c>
      <c r="R868">
        <f>TablaDatos[[#This Row],[Aux2]]/10000000000000</f>
        <v>2114.05360415516</v>
      </c>
      <c r="S868" s="1">
        <v>2.11405360415516E+16</v>
      </c>
      <c r="T868" s="7">
        <f>TablaDatos[[#This Row],[Aux3]]/100000000000000</f>
        <v>195.94451508450899</v>
      </c>
      <c r="U868" s="1">
        <v>1.95944515084509E+16</v>
      </c>
      <c r="V868">
        <v>162.9</v>
      </c>
      <c r="W868">
        <v>94.2</v>
      </c>
    </row>
    <row r="869" spans="1:23">
      <c r="A869">
        <v>2011</v>
      </c>
      <c r="B869">
        <v>65</v>
      </c>
      <c r="C869" t="s">
        <v>16</v>
      </c>
      <c r="D869" t="s">
        <v>33</v>
      </c>
      <c r="E869" t="s">
        <v>31</v>
      </c>
      <c r="F869" t="s">
        <v>24</v>
      </c>
      <c r="G869" t="s">
        <v>25</v>
      </c>
      <c r="H869" s="3">
        <v>14679.44</v>
      </c>
      <c r="I869" t="s">
        <v>21</v>
      </c>
      <c r="J869" t="s">
        <v>18</v>
      </c>
      <c r="K8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34.206276242603799</v>
      </c>
      <c r="L869" s="5">
        <f>TablaDatos[[#This Row],[IMC_raw]]/1000000000000000</f>
        <v>3.4206276242603799</v>
      </c>
      <c r="M869" s="2">
        <v>3420627624260380</v>
      </c>
      <c r="N8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69" s="13">
        <f t="shared" si="13"/>
        <v>868</v>
      </c>
      <c r="P869" s="2" t="str">
        <f>IF(TablaDatos[[#This Row],[Diabetes]]=0,"No","Si")</f>
        <v>Si</v>
      </c>
      <c r="Q869">
        <v>1</v>
      </c>
      <c r="R869">
        <f>TablaDatos[[#This Row],[Aux2]]/10000000000000</f>
        <v>2547.1918652888698</v>
      </c>
      <c r="S869" s="1">
        <v>2.54719186528887E+16</v>
      </c>
      <c r="T869" s="7">
        <f>TablaDatos[[#This Row],[Aux3]]/100000000000000</f>
        <v>24.886718323087301</v>
      </c>
      <c r="U869" s="1">
        <v>2488671832308730</v>
      </c>
      <c r="V869">
        <v>163.69999999999999</v>
      </c>
      <c r="W869">
        <v>104.3</v>
      </c>
    </row>
    <row r="870" spans="1:23">
      <c r="A870">
        <v>2011</v>
      </c>
      <c r="B870">
        <v>57</v>
      </c>
      <c r="C870" t="s">
        <v>23</v>
      </c>
      <c r="D870" t="s">
        <v>72</v>
      </c>
      <c r="E870" t="s">
        <v>31</v>
      </c>
      <c r="F870" t="s">
        <v>24</v>
      </c>
      <c r="G870" t="s">
        <v>28</v>
      </c>
      <c r="H870" s="3">
        <v>21227.75</v>
      </c>
      <c r="I870" t="s">
        <v>21</v>
      </c>
      <c r="J870" t="s">
        <v>21</v>
      </c>
      <c r="K8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34.187031017156002</v>
      </c>
      <c r="L870" s="6">
        <f>TablaDatos[[#This Row],[IMC_raw]]/1000000000000000</f>
        <v>34.187031017156002</v>
      </c>
      <c r="M870" s="2">
        <v>3.4187031017156E+16</v>
      </c>
      <c r="N8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0" s="13">
        <f t="shared" si="13"/>
        <v>869</v>
      </c>
      <c r="P870" s="2" t="str">
        <f>IF(TablaDatos[[#This Row],[Diabetes]]=0,"No","Si")</f>
        <v>No</v>
      </c>
      <c r="Q870">
        <v>0</v>
      </c>
      <c r="R870">
        <f>TablaDatos[[#This Row],[Aux2]]/10000000000000</f>
        <v>2359.3747505954502</v>
      </c>
      <c r="S870" s="1">
        <v>2.35937475059545E+16</v>
      </c>
      <c r="T870" s="7">
        <f>TablaDatos[[#This Row],[Aux3]]/100000000000000</f>
        <v>220.17676931725001</v>
      </c>
      <c r="U870" s="1">
        <v>2.2017676931725E+16</v>
      </c>
      <c r="V870">
        <v>169.8</v>
      </c>
      <c r="W870">
        <v>100.2</v>
      </c>
    </row>
    <row r="871" spans="1:23">
      <c r="A871">
        <v>2011</v>
      </c>
      <c r="B871">
        <v>43</v>
      </c>
      <c r="C871" t="s">
        <v>16</v>
      </c>
      <c r="D871" t="s">
        <v>27</v>
      </c>
      <c r="E871" t="s">
        <v>18</v>
      </c>
      <c r="F871" t="s">
        <v>19</v>
      </c>
      <c r="G871" t="s">
        <v>39</v>
      </c>
      <c r="H871" s="3">
        <v>24978.74</v>
      </c>
      <c r="I871" t="s">
        <v>21</v>
      </c>
      <c r="J871" t="s">
        <v>21</v>
      </c>
      <c r="K8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34.170608307895598</v>
      </c>
      <c r="L871" s="5">
        <f>TablaDatos[[#This Row],[IMC_raw]]/1000000000000000</f>
        <v>34.170608307895598</v>
      </c>
      <c r="M871" s="2">
        <v>3.41706083078956E+16</v>
      </c>
      <c r="N8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1" s="13">
        <f t="shared" si="13"/>
        <v>870</v>
      </c>
      <c r="P871" s="2" t="str">
        <f>IF(TablaDatos[[#This Row],[Diabetes]]=0,"No","Si")</f>
        <v>No</v>
      </c>
      <c r="Q871">
        <v>0</v>
      </c>
      <c r="R871">
        <f>TablaDatos[[#This Row],[Aux2]]/10000000000000</f>
        <v>195.79101358073001</v>
      </c>
      <c r="S871" s="1">
        <v>1957910135807300</v>
      </c>
      <c r="T871" s="7">
        <f>TablaDatos[[#This Row],[Aux3]]/100000000000000</f>
        <v>254.39871817879299</v>
      </c>
      <c r="U871" s="1">
        <v>2.54398718178793E+16</v>
      </c>
      <c r="V871">
        <v>159.4</v>
      </c>
      <c r="W871">
        <v>98.3</v>
      </c>
    </row>
    <row r="872" spans="1:23">
      <c r="A872">
        <v>2011</v>
      </c>
      <c r="B872">
        <v>59</v>
      </c>
      <c r="C872" t="s">
        <v>16</v>
      </c>
      <c r="D872" t="s">
        <v>73</v>
      </c>
      <c r="E872" t="s">
        <v>21</v>
      </c>
      <c r="F872" t="s">
        <v>19</v>
      </c>
      <c r="G872" t="s">
        <v>28</v>
      </c>
      <c r="H872" s="3">
        <v>16017.38</v>
      </c>
      <c r="I872" t="s">
        <v>21</v>
      </c>
      <c r="J872" t="s">
        <v>21</v>
      </c>
      <c r="K8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34.145854539990097</v>
      </c>
      <c r="L872" s="6">
        <f>TablaDatos[[#This Row],[IMC_raw]]/100000000000000</f>
        <v>34.145854539990097</v>
      </c>
      <c r="M872" s="2">
        <v>3414585453999010</v>
      </c>
      <c r="N8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2" s="13">
        <f t="shared" si="13"/>
        <v>871</v>
      </c>
      <c r="P872" s="2" t="str">
        <f>IF(TablaDatos[[#This Row],[Diabetes]]=0,"No","Si")</f>
        <v>No</v>
      </c>
      <c r="Q872">
        <v>0</v>
      </c>
      <c r="R872">
        <f>TablaDatos[[#This Row],[Aux2]]/10000000000000</f>
        <v>2335.0562226881102</v>
      </c>
      <c r="S872" s="1">
        <v>2.33505622268811E+16</v>
      </c>
      <c r="T872" s="7">
        <f>TablaDatos[[#This Row],[Aux3]]/100000000000000</f>
        <v>26.063965328355302</v>
      </c>
      <c r="U872" s="1">
        <v>2606396532835530</v>
      </c>
      <c r="V872">
        <v>171.8</v>
      </c>
      <c r="W872">
        <v>104.2</v>
      </c>
    </row>
    <row r="873" spans="1:23">
      <c r="A873">
        <v>2011</v>
      </c>
      <c r="B873">
        <v>61</v>
      </c>
      <c r="C873" t="s">
        <v>16</v>
      </c>
      <c r="D873" t="s">
        <v>73</v>
      </c>
      <c r="E873" t="s">
        <v>18</v>
      </c>
      <c r="F873" t="s">
        <v>24</v>
      </c>
      <c r="G873" t="s">
        <v>28</v>
      </c>
      <c r="H873" s="3">
        <v>19278.05</v>
      </c>
      <c r="I873" t="s">
        <v>21</v>
      </c>
      <c r="J873" t="s">
        <v>19</v>
      </c>
      <c r="K8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34.136281120428997</v>
      </c>
      <c r="L873" s="6">
        <f>TablaDatos[[#This Row],[IMC_raw]]/1000000000000000</f>
        <v>34.136281120428997</v>
      </c>
      <c r="M873" s="2">
        <v>3.4136281120429E+16</v>
      </c>
      <c r="N8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3" s="13">
        <f t="shared" si="13"/>
        <v>872</v>
      </c>
      <c r="P873" s="2" t="str">
        <f>IF(TablaDatos[[#This Row],[Diabetes]]=0,"No","Si")</f>
        <v>Si</v>
      </c>
      <c r="Q873">
        <v>1</v>
      </c>
      <c r="R873">
        <f>TablaDatos[[#This Row],[Aux2]]/10000000000000</f>
        <v>224.609526388109</v>
      </c>
      <c r="S873" s="1">
        <v>2246095263881090</v>
      </c>
      <c r="T873" s="7">
        <f>TablaDatos[[#This Row],[Aux3]]/100000000000000</f>
        <v>24.663339318594801</v>
      </c>
      <c r="U873" s="1">
        <v>2466333931859480</v>
      </c>
      <c r="V873">
        <v>167.5</v>
      </c>
      <c r="W873">
        <v>102.3</v>
      </c>
    </row>
    <row r="874" spans="1:23">
      <c r="A874">
        <v>2011</v>
      </c>
      <c r="B874">
        <v>60</v>
      </c>
      <c r="C874" t="s">
        <v>16</v>
      </c>
      <c r="D874" t="s">
        <v>27</v>
      </c>
      <c r="E874" t="s">
        <v>18</v>
      </c>
      <c r="F874" t="s">
        <v>24</v>
      </c>
      <c r="G874" t="s">
        <v>28</v>
      </c>
      <c r="H874" s="3">
        <v>13562.51</v>
      </c>
      <c r="I874" t="s">
        <v>19</v>
      </c>
      <c r="J874" t="s">
        <v>22</v>
      </c>
      <c r="K8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34.119139694425002</v>
      </c>
      <c r="L874" s="6">
        <f>TablaDatos[[#This Row],[IMC_raw]]/1000000000000000</f>
        <v>34.119139694425002</v>
      </c>
      <c r="M874" s="2">
        <v>3.4119139694425E+16</v>
      </c>
      <c r="N8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4" s="13">
        <f t="shared" si="13"/>
        <v>873</v>
      </c>
      <c r="P874" s="2" t="str">
        <f>IF(TablaDatos[[#This Row],[Diabetes]]=0,"No","Si")</f>
        <v>No</v>
      </c>
      <c r="Q874">
        <v>0</v>
      </c>
      <c r="R874">
        <f>TablaDatos[[#This Row],[Aux2]]/10000000000000</f>
        <v>2446.0263380802298</v>
      </c>
      <c r="S874" s="1">
        <v>2.44602633808023E+16</v>
      </c>
      <c r="T874" s="7">
        <f>TablaDatos[[#This Row],[Aux3]]/100000000000000</f>
        <v>21.907988826186401</v>
      </c>
      <c r="U874" s="1">
        <v>2190798882618640</v>
      </c>
      <c r="V874">
        <v>166.9</v>
      </c>
      <c r="W874">
        <v>97.4</v>
      </c>
    </row>
    <row r="875" spans="1:23">
      <c r="A875">
        <v>2011</v>
      </c>
      <c r="B875">
        <v>61</v>
      </c>
      <c r="C875" t="s">
        <v>16</v>
      </c>
      <c r="D875" t="s">
        <v>17</v>
      </c>
      <c r="E875" t="s">
        <v>19</v>
      </c>
      <c r="F875" t="s">
        <v>35</v>
      </c>
      <c r="G875" t="s">
        <v>28</v>
      </c>
      <c r="H875" s="3">
        <v>24510.06</v>
      </c>
      <c r="I875" t="s">
        <v>18</v>
      </c>
      <c r="J875" t="s">
        <v>18</v>
      </c>
      <c r="K8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34.116583573061597</v>
      </c>
      <c r="L875" s="5">
        <f>TablaDatos[[#This Row],[IMC_raw]]/1000000000000000</f>
        <v>34.116583573061597</v>
      </c>
      <c r="M875" s="2">
        <v>3.41165835730616E+16</v>
      </c>
      <c r="N8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5" s="13">
        <f t="shared" si="13"/>
        <v>874</v>
      </c>
      <c r="P875" s="2" t="str">
        <f>IF(TablaDatos[[#This Row],[Diabetes]]=0,"No","Si")</f>
        <v>No</v>
      </c>
      <c r="Q875">
        <v>0</v>
      </c>
      <c r="R875">
        <f>TablaDatos[[#This Row],[Aux2]]/10000000000000</f>
        <v>190.068178991232</v>
      </c>
      <c r="S875" s="1">
        <v>1900681789912320</v>
      </c>
      <c r="T875" s="7">
        <f>TablaDatos[[#This Row],[Aux3]]/100000000000000</f>
        <v>237.76637442959401</v>
      </c>
      <c r="U875" s="1">
        <v>2.37766374429594E+16</v>
      </c>
      <c r="V875">
        <v>159.19999999999999</v>
      </c>
      <c r="W875">
        <v>98.9</v>
      </c>
    </row>
    <row r="876" spans="1:23">
      <c r="A876">
        <v>2011</v>
      </c>
      <c r="B876">
        <v>48</v>
      </c>
      <c r="C876" t="s">
        <v>23</v>
      </c>
      <c r="D876" t="s">
        <v>17</v>
      </c>
      <c r="E876" t="s">
        <v>31</v>
      </c>
      <c r="F876" t="s">
        <v>19</v>
      </c>
      <c r="G876" t="s">
        <v>20</v>
      </c>
      <c r="H876" s="3">
        <v>30024.61</v>
      </c>
      <c r="I876" t="s">
        <v>21</v>
      </c>
      <c r="J876" t="s">
        <v>19</v>
      </c>
      <c r="K8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34.100901117306805</v>
      </c>
      <c r="L876" s="6">
        <f>TablaDatos[[#This Row],[IMC_raw]]/1000000000000000</f>
        <v>3.4100901117306801</v>
      </c>
      <c r="M876" s="2">
        <v>3410090111730680</v>
      </c>
      <c r="N8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6" s="13">
        <f t="shared" si="13"/>
        <v>875</v>
      </c>
      <c r="P876" s="2" t="str">
        <f>IF(TablaDatos[[#This Row],[Diabetes]]=0,"No","Si")</f>
        <v>No</v>
      </c>
      <c r="Q876">
        <v>0</v>
      </c>
      <c r="R876">
        <f>TablaDatos[[#This Row],[Aux2]]/10000000000000</f>
        <v>2131.2749101836398</v>
      </c>
      <c r="S876" s="1">
        <v>2.13127491018364E+16</v>
      </c>
      <c r="T876" s="7">
        <f>TablaDatos[[#This Row],[Aux3]]/100000000000000</f>
        <v>276.83368609580498</v>
      </c>
      <c r="U876" s="1">
        <v>2.76833686095805E+16</v>
      </c>
      <c r="V876">
        <v>150.5</v>
      </c>
      <c r="W876">
        <v>95.8</v>
      </c>
    </row>
    <row r="877" spans="1:23">
      <c r="A877">
        <v>2011</v>
      </c>
      <c r="B877">
        <v>61</v>
      </c>
      <c r="C877" t="s">
        <v>16</v>
      </c>
      <c r="D877" t="s">
        <v>41</v>
      </c>
      <c r="E877" t="s">
        <v>18</v>
      </c>
      <c r="F877" t="s">
        <v>19</v>
      </c>
      <c r="G877" t="s">
        <v>28</v>
      </c>
      <c r="H877" s="3">
        <v>14852.72</v>
      </c>
      <c r="I877" t="s">
        <v>19</v>
      </c>
      <c r="J877" t="s">
        <v>18</v>
      </c>
      <c r="K8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34.098275734829997</v>
      </c>
      <c r="L877" s="5">
        <f>TablaDatos[[#This Row],[IMC_raw]]/1000000000000000</f>
        <v>34.098275734829997</v>
      </c>
      <c r="M877" s="2">
        <v>3.409827573483E+16</v>
      </c>
      <c r="N8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7" s="13">
        <f t="shared" si="13"/>
        <v>876</v>
      </c>
      <c r="P877" s="2" t="str">
        <f>IF(TablaDatos[[#This Row],[Diabetes]]=0,"No","Si")</f>
        <v>No</v>
      </c>
      <c r="Q877">
        <v>0</v>
      </c>
      <c r="R877">
        <f>TablaDatos[[#This Row],[Aux2]]/10000000000000</f>
        <v>2209.55459646502</v>
      </c>
      <c r="S877" s="1">
        <v>2.20955459646502E+16</v>
      </c>
      <c r="T877" s="7">
        <f>TablaDatos[[#This Row],[Aux3]]/100000000000000</f>
        <v>25.3117480314822</v>
      </c>
      <c r="U877" s="1">
        <v>2531174803148220</v>
      </c>
      <c r="V877">
        <v>157.30000000000001</v>
      </c>
      <c r="W877">
        <v>98.1</v>
      </c>
    </row>
    <row r="878" spans="1:23">
      <c r="A878">
        <v>2011</v>
      </c>
      <c r="B878">
        <v>57</v>
      </c>
      <c r="C878" t="s">
        <v>23</v>
      </c>
      <c r="D878" t="s">
        <v>29</v>
      </c>
      <c r="E878" t="s">
        <v>18</v>
      </c>
      <c r="F878" t="s">
        <v>19</v>
      </c>
      <c r="G878" t="s">
        <v>28</v>
      </c>
      <c r="H878" s="3">
        <v>13547.15</v>
      </c>
      <c r="I878" t="s">
        <v>21</v>
      </c>
      <c r="J878" t="s">
        <v>18</v>
      </c>
      <c r="K8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34.075380511640397</v>
      </c>
      <c r="L878" s="6">
        <f>TablaDatos[[#This Row],[IMC_raw]]/100000000000000</f>
        <v>34.075380511640397</v>
      </c>
      <c r="M878" s="2">
        <v>3407538051164040</v>
      </c>
      <c r="N8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8" s="13">
        <f t="shared" si="13"/>
        <v>877</v>
      </c>
      <c r="P878" s="2" t="str">
        <f>IF(TablaDatos[[#This Row],[Diabetes]]=0,"No","Si")</f>
        <v>No</v>
      </c>
      <c r="Q878">
        <v>0</v>
      </c>
      <c r="R878">
        <f>TablaDatos[[#This Row],[Aux2]]/10000000000000</f>
        <v>2288.7396018841</v>
      </c>
      <c r="S878" s="1">
        <v>2.2887396018841E+16</v>
      </c>
      <c r="T878" s="7">
        <f>TablaDatos[[#This Row],[Aux3]]/100000000000000</f>
        <v>25.760644774858299</v>
      </c>
      <c r="U878" s="1">
        <v>2576064477485830</v>
      </c>
      <c r="V878">
        <v>164.1</v>
      </c>
      <c r="W878">
        <v>93</v>
      </c>
    </row>
    <row r="879" spans="1:23">
      <c r="A879">
        <v>2011</v>
      </c>
      <c r="B879">
        <v>59</v>
      </c>
      <c r="C879" t="s">
        <v>16</v>
      </c>
      <c r="D879" t="s">
        <v>29</v>
      </c>
      <c r="E879" t="s">
        <v>31</v>
      </c>
      <c r="F879" t="s">
        <v>24</v>
      </c>
      <c r="G879" t="s">
        <v>28</v>
      </c>
      <c r="H879" s="3">
        <v>17512.86</v>
      </c>
      <c r="I879" t="s">
        <v>21</v>
      </c>
      <c r="J879" t="s">
        <v>18</v>
      </c>
      <c r="K8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34.065160991143202</v>
      </c>
      <c r="L879" s="5">
        <f>TablaDatos[[#This Row],[IMC_raw]]/1000000000000000</f>
        <v>3.4065160991143202</v>
      </c>
      <c r="M879" s="2">
        <v>3406516099114320</v>
      </c>
      <c r="N8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79" s="13">
        <f t="shared" si="13"/>
        <v>878</v>
      </c>
      <c r="P879" s="2" t="str">
        <f>IF(TablaDatos[[#This Row],[Diabetes]]=0,"No","Si")</f>
        <v>Si</v>
      </c>
      <c r="Q879">
        <v>1</v>
      </c>
      <c r="R879">
        <f>TablaDatos[[#This Row],[Aux2]]/10000000000000</f>
        <v>2326.3205015150802</v>
      </c>
      <c r="S879" s="1">
        <v>2.32632050151508E+16</v>
      </c>
      <c r="T879" s="7">
        <f>TablaDatos[[#This Row],[Aux3]]/100000000000000</f>
        <v>261.66287815345999</v>
      </c>
      <c r="U879" s="1">
        <v>2.6166287815346E+16</v>
      </c>
      <c r="V879">
        <v>177.2</v>
      </c>
      <c r="W879">
        <v>105.1</v>
      </c>
    </row>
    <row r="880" spans="1:23">
      <c r="A880">
        <v>2011</v>
      </c>
      <c r="B880">
        <v>59</v>
      </c>
      <c r="C880" t="s">
        <v>23</v>
      </c>
      <c r="D880" t="s">
        <v>26</v>
      </c>
      <c r="E880" t="s">
        <v>21</v>
      </c>
      <c r="F880" t="s">
        <v>19</v>
      </c>
      <c r="G880" t="s">
        <v>28</v>
      </c>
      <c r="H880" s="3">
        <v>30368.69</v>
      </c>
      <c r="I880" t="s">
        <v>19</v>
      </c>
      <c r="J880" t="s">
        <v>19</v>
      </c>
      <c r="K8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34.052452906481697</v>
      </c>
      <c r="L880" s="5">
        <f>TablaDatos[[#This Row],[IMC_raw]]/1000000000000000</f>
        <v>34.052452906481697</v>
      </c>
      <c r="M880" s="2">
        <v>3.40524529064817E+16</v>
      </c>
      <c r="N8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0" s="13">
        <f t="shared" si="13"/>
        <v>879</v>
      </c>
      <c r="P880" s="2" t="str">
        <f>IF(TablaDatos[[#This Row],[Diabetes]]=0,"No","Si")</f>
        <v>No</v>
      </c>
      <c r="Q880">
        <v>0</v>
      </c>
      <c r="R880">
        <f>TablaDatos[[#This Row],[Aux2]]/10000000000000</f>
        <v>212.97059096816599</v>
      </c>
      <c r="S880" s="1">
        <v>2129705909681660</v>
      </c>
      <c r="T880" s="7">
        <f>TablaDatos[[#This Row],[Aux3]]/100000000000000</f>
        <v>205.00625601028599</v>
      </c>
      <c r="U880" s="1">
        <v>2.05006256010286E+16</v>
      </c>
      <c r="V880">
        <v>156</v>
      </c>
      <c r="W880">
        <v>97.7</v>
      </c>
    </row>
    <row r="881" spans="1:23">
      <c r="A881">
        <v>2011</v>
      </c>
      <c r="B881">
        <v>54</v>
      </c>
      <c r="C881" t="s">
        <v>23</v>
      </c>
      <c r="D881" t="s">
        <v>37</v>
      </c>
      <c r="E881" t="s">
        <v>18</v>
      </c>
      <c r="F881" t="s">
        <v>19</v>
      </c>
      <c r="G881" t="s">
        <v>20</v>
      </c>
      <c r="H881" s="3">
        <v>18897.169999999998</v>
      </c>
      <c r="I881" t="s">
        <v>21</v>
      </c>
      <c r="J881" t="s">
        <v>18</v>
      </c>
      <c r="K8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34.049249009587797</v>
      </c>
      <c r="L881" s="6">
        <f>TablaDatos[[#This Row],[IMC_raw]]/1000000000000000</f>
        <v>3.4049249009587799</v>
      </c>
      <c r="M881" s="2">
        <v>3404924900958780</v>
      </c>
      <c r="N8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1" s="13">
        <f t="shared" si="13"/>
        <v>880</v>
      </c>
      <c r="P881" s="2" t="str">
        <f>IF(TablaDatos[[#This Row],[Diabetes]]=0,"No","Si")</f>
        <v>No</v>
      </c>
      <c r="Q881">
        <v>0</v>
      </c>
      <c r="R881">
        <f>TablaDatos[[#This Row],[Aux2]]/10000000000000</f>
        <v>2277.2033097096501</v>
      </c>
      <c r="S881" s="1">
        <v>2.27720330970965E+16</v>
      </c>
      <c r="T881" s="7">
        <f>TablaDatos[[#This Row],[Aux3]]/100000000000000</f>
        <v>229.55710245693501</v>
      </c>
      <c r="U881" s="1">
        <v>2.29557102456935E+16</v>
      </c>
      <c r="V881">
        <v>158.5</v>
      </c>
      <c r="W881">
        <v>92.5</v>
      </c>
    </row>
    <row r="882" spans="1:23">
      <c r="A882">
        <v>2011</v>
      </c>
      <c r="B882">
        <v>67</v>
      </c>
      <c r="C882" t="s">
        <v>23</v>
      </c>
      <c r="D882" t="s">
        <v>73</v>
      </c>
      <c r="E882" t="s">
        <v>18</v>
      </c>
      <c r="F882" t="s">
        <v>24</v>
      </c>
      <c r="G882" t="s">
        <v>25</v>
      </c>
      <c r="H882" s="3">
        <v>30051.64</v>
      </c>
      <c r="I882" t="s">
        <v>19</v>
      </c>
      <c r="J882" t="s">
        <v>22</v>
      </c>
      <c r="K8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34.047412180567605</v>
      </c>
      <c r="L882" s="6">
        <f>TablaDatos[[#This Row],[IMC_raw]]/1000000000000000</f>
        <v>3.4047412180567602</v>
      </c>
      <c r="M882" s="2">
        <v>3404741218056760</v>
      </c>
      <c r="N8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2" s="13">
        <f t="shared" si="13"/>
        <v>881</v>
      </c>
      <c r="P882" s="2" t="str">
        <f>IF(TablaDatos[[#This Row],[Diabetes]]=0,"No","Si")</f>
        <v>No</v>
      </c>
      <c r="Q882">
        <v>0</v>
      </c>
      <c r="R882">
        <f>TablaDatos[[#This Row],[Aux2]]/10000000000000</f>
        <v>2356.4743631884098</v>
      </c>
      <c r="S882" s="1">
        <v>2.35647436318841E+16</v>
      </c>
      <c r="T882" s="7">
        <f>TablaDatos[[#This Row],[Aux3]]/100000000000000</f>
        <v>241.150369845586</v>
      </c>
      <c r="U882" s="1">
        <v>2.41150369845586E+16</v>
      </c>
      <c r="V882">
        <v>150.69999999999999</v>
      </c>
      <c r="W882">
        <v>95.2</v>
      </c>
    </row>
    <row r="883" spans="1:23">
      <c r="A883">
        <v>2011</v>
      </c>
      <c r="B883">
        <v>51</v>
      </c>
      <c r="C883" t="s">
        <v>23</v>
      </c>
      <c r="D883" t="s">
        <v>29</v>
      </c>
      <c r="E883" t="s">
        <v>18</v>
      </c>
      <c r="F883" t="s">
        <v>24</v>
      </c>
      <c r="G883" t="s">
        <v>20</v>
      </c>
      <c r="H883" s="3">
        <v>9601.26</v>
      </c>
      <c r="I883" t="s">
        <v>21</v>
      </c>
      <c r="J883" t="s">
        <v>18</v>
      </c>
      <c r="K8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34.045774967224702</v>
      </c>
      <c r="L883" s="6">
        <f>TablaDatos[[#This Row],[IMC_raw]]/1000000000000000</f>
        <v>34.045774967224702</v>
      </c>
      <c r="M883" s="2">
        <v>3.40457749672247E+16</v>
      </c>
      <c r="N8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3" s="13">
        <f t="shared" si="13"/>
        <v>882</v>
      </c>
      <c r="P883" s="2" t="str">
        <f>IF(TablaDatos[[#This Row],[Diabetes]]=0,"No","Si")</f>
        <v>No</v>
      </c>
      <c r="Q883">
        <v>0</v>
      </c>
      <c r="R883">
        <f>TablaDatos[[#This Row],[Aux2]]/10000000000000</f>
        <v>1960.87543481492</v>
      </c>
      <c r="S883" s="1">
        <v>1.96087543481492E+16</v>
      </c>
      <c r="T883" s="7">
        <f>TablaDatos[[#This Row],[Aux3]]/100000000000000</f>
        <v>253.58944037000501</v>
      </c>
      <c r="U883" s="1">
        <v>2.53589440370005E+16</v>
      </c>
      <c r="V883">
        <v>150</v>
      </c>
      <c r="W883">
        <v>92</v>
      </c>
    </row>
    <row r="884" spans="1:23">
      <c r="A884">
        <v>2011</v>
      </c>
      <c r="B884">
        <v>63</v>
      </c>
      <c r="C884" t="s">
        <v>16</v>
      </c>
      <c r="D884" t="s">
        <v>73</v>
      </c>
      <c r="E884" t="s">
        <v>31</v>
      </c>
      <c r="F884" t="s">
        <v>19</v>
      </c>
      <c r="G884" t="s">
        <v>28</v>
      </c>
      <c r="H884" s="3">
        <v>17084.16</v>
      </c>
      <c r="I884" t="s">
        <v>21</v>
      </c>
      <c r="J884" t="s">
        <v>19</v>
      </c>
      <c r="K8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34.010233906690502</v>
      </c>
      <c r="L884" s="5">
        <f>TablaDatos[[#This Row],[IMC_raw]]/1000000000000000</f>
        <v>3.4010233906690499</v>
      </c>
      <c r="M884" s="2">
        <v>3401023390669050</v>
      </c>
      <c r="N8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4" s="13">
        <f t="shared" si="13"/>
        <v>883</v>
      </c>
      <c r="P884" s="2" t="str">
        <f>IF(TablaDatos[[#This Row],[Diabetes]]=0,"No","Si")</f>
        <v>No</v>
      </c>
      <c r="Q884">
        <v>0</v>
      </c>
      <c r="R884">
        <f>TablaDatos[[#This Row],[Aux2]]/10000000000000</f>
        <v>2340.54410385244</v>
      </c>
      <c r="S884" s="1">
        <v>2.34054410385244E+16</v>
      </c>
      <c r="T884" s="7">
        <f>TablaDatos[[#This Row],[Aux3]]/100000000000000</f>
        <v>277.74283829872701</v>
      </c>
      <c r="U884" s="1">
        <v>2.77742838298727E+16</v>
      </c>
      <c r="V884">
        <v>172.1</v>
      </c>
      <c r="W884">
        <v>105.7</v>
      </c>
    </row>
    <row r="885" spans="1:23">
      <c r="A885">
        <v>2011</v>
      </c>
      <c r="B885">
        <v>64</v>
      </c>
      <c r="C885" t="s">
        <v>16</v>
      </c>
      <c r="D885" t="s">
        <v>17</v>
      </c>
      <c r="E885" t="s">
        <v>21</v>
      </c>
      <c r="F885" t="s">
        <v>19</v>
      </c>
      <c r="G885" t="s">
        <v>28</v>
      </c>
      <c r="H885" s="3">
        <v>26930.7</v>
      </c>
      <c r="I885" t="s">
        <v>21</v>
      </c>
      <c r="J885" t="s">
        <v>19</v>
      </c>
      <c r="K8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33.998930393501695</v>
      </c>
      <c r="L885" s="5">
        <f>TablaDatos[[#This Row],[IMC_raw]]/1000000000000000</f>
        <v>3.3998930393501698</v>
      </c>
      <c r="M885" s="2">
        <v>3399893039350170</v>
      </c>
      <c r="N8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5" s="13">
        <f t="shared" si="13"/>
        <v>884</v>
      </c>
      <c r="P885" s="2" t="str">
        <f>IF(TablaDatos[[#This Row],[Diabetes]]=0,"No","Si")</f>
        <v>Si</v>
      </c>
      <c r="Q885">
        <v>1</v>
      </c>
      <c r="R885">
        <f>TablaDatos[[#This Row],[Aux2]]/10000000000000</f>
        <v>2211.8835550265198</v>
      </c>
      <c r="S885" s="1">
        <v>2.21188355502652E+16</v>
      </c>
      <c r="T885" s="7">
        <f>TablaDatos[[#This Row],[Aux3]]/100000000000000</f>
        <v>27.564471067114201</v>
      </c>
      <c r="U885" s="1">
        <v>2756447106711420</v>
      </c>
      <c r="V885">
        <v>179</v>
      </c>
      <c r="W885">
        <v>105.1</v>
      </c>
    </row>
    <row r="886" spans="1:23">
      <c r="A886">
        <v>2011</v>
      </c>
      <c r="B886">
        <v>58</v>
      </c>
      <c r="C886" t="s">
        <v>23</v>
      </c>
      <c r="D886" t="s">
        <v>17</v>
      </c>
      <c r="E886" t="s">
        <v>18</v>
      </c>
      <c r="F886" t="s">
        <v>19</v>
      </c>
      <c r="G886" t="s">
        <v>28</v>
      </c>
      <c r="H886" s="3">
        <v>24016.959999999999</v>
      </c>
      <c r="I886" t="s">
        <v>21</v>
      </c>
      <c r="J886" t="s">
        <v>19</v>
      </c>
      <c r="K8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33.964919508736102</v>
      </c>
      <c r="L886" s="5">
        <f>TablaDatos[[#This Row],[IMC_raw]]/1000000000000000</f>
        <v>3.3964919508736102</v>
      </c>
      <c r="M886" s="2">
        <v>3396491950873610</v>
      </c>
      <c r="N8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6" s="13">
        <f t="shared" si="13"/>
        <v>885</v>
      </c>
      <c r="P886" s="2" t="str">
        <f>IF(TablaDatos[[#This Row],[Diabetes]]=0,"No","Si")</f>
        <v>No</v>
      </c>
      <c r="Q886">
        <v>0</v>
      </c>
      <c r="R886">
        <f>TablaDatos[[#This Row],[Aux2]]/10000000000000</f>
        <v>2345.8159071667201</v>
      </c>
      <c r="S886" s="1">
        <v>2.34581590716672E+16</v>
      </c>
      <c r="T886" s="7">
        <f>TablaDatos[[#This Row],[Aux3]]/100000000000000</f>
        <v>245.67283651872</v>
      </c>
      <c r="U886" s="1">
        <v>2.4567283651872E+16</v>
      </c>
      <c r="V886">
        <v>159.19999999999999</v>
      </c>
      <c r="W886">
        <v>93.7</v>
      </c>
    </row>
    <row r="887" spans="1:23">
      <c r="A887">
        <v>2011</v>
      </c>
      <c r="B887">
        <v>70</v>
      </c>
      <c r="C887" t="s">
        <v>16</v>
      </c>
      <c r="D887" t="s">
        <v>29</v>
      </c>
      <c r="E887" t="s">
        <v>18</v>
      </c>
      <c r="F887" t="s">
        <v>24</v>
      </c>
      <c r="G887" t="s">
        <v>25</v>
      </c>
      <c r="H887" s="3">
        <v>13314.95</v>
      </c>
      <c r="I887" t="s">
        <v>19</v>
      </c>
      <c r="J887" t="s">
        <v>22</v>
      </c>
      <c r="K8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33.951098926935003</v>
      </c>
      <c r="L887" s="5">
        <f>TablaDatos[[#This Row],[IMC_raw]]/1000000000000000</f>
        <v>3.3951098926935002</v>
      </c>
      <c r="M887" s="2">
        <v>3395109892693500</v>
      </c>
      <c r="N8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7" s="13">
        <f t="shared" si="13"/>
        <v>886</v>
      </c>
      <c r="P887" s="2" t="str">
        <f>IF(TablaDatos[[#This Row],[Diabetes]]=0,"No","Si")</f>
        <v>Si</v>
      </c>
      <c r="Q887">
        <v>1</v>
      </c>
      <c r="R887">
        <f>TablaDatos[[#This Row],[Aux2]]/10000000000000</f>
        <v>2327.5913149979801</v>
      </c>
      <c r="S887" s="1">
        <v>2.32759131499798E+16</v>
      </c>
      <c r="T887" s="7">
        <f>TablaDatos[[#This Row],[Aux3]]/100000000000000</f>
        <v>25.5024940751637</v>
      </c>
      <c r="U887" s="1">
        <v>2550249407516370</v>
      </c>
      <c r="V887">
        <v>175.2</v>
      </c>
      <c r="W887">
        <v>104</v>
      </c>
    </row>
    <row r="888" spans="1:23">
      <c r="A888">
        <v>2011</v>
      </c>
      <c r="B888">
        <v>69</v>
      </c>
      <c r="C888" t="s">
        <v>16</v>
      </c>
      <c r="D888" t="s">
        <v>34</v>
      </c>
      <c r="E888" t="s">
        <v>31</v>
      </c>
      <c r="F888" t="s">
        <v>24</v>
      </c>
      <c r="G888" t="s">
        <v>25</v>
      </c>
      <c r="H888" s="3">
        <v>17319.8</v>
      </c>
      <c r="I888" t="s">
        <v>21</v>
      </c>
      <c r="J888" t="s">
        <v>19</v>
      </c>
      <c r="K8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33.924211125667199</v>
      </c>
      <c r="L888" s="6">
        <f>TablaDatos[[#This Row],[IMC_raw]]/1000000000000000</f>
        <v>3.3924211125667201</v>
      </c>
      <c r="M888" s="2">
        <v>3392421112566720</v>
      </c>
      <c r="N8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8" s="13">
        <f t="shared" si="13"/>
        <v>887</v>
      </c>
      <c r="P888" s="2" t="str">
        <f>IF(TablaDatos[[#This Row],[Diabetes]]=0,"No","Si")</f>
        <v>No</v>
      </c>
      <c r="Q888">
        <v>0</v>
      </c>
      <c r="R888">
        <f>TablaDatos[[#This Row],[Aux2]]/10000000000000</f>
        <v>2515.8749659763998</v>
      </c>
      <c r="S888" s="1">
        <v>2.5158749659764E+16</v>
      </c>
      <c r="T888" s="7">
        <f>TablaDatos[[#This Row],[Aux3]]/100000000000000</f>
        <v>22.534079540041098</v>
      </c>
      <c r="U888" s="1">
        <v>2253407954004110</v>
      </c>
      <c r="V888">
        <v>171.9</v>
      </c>
      <c r="W888">
        <v>105.2</v>
      </c>
    </row>
    <row r="889" spans="1:23">
      <c r="A889">
        <v>2011</v>
      </c>
      <c r="B889">
        <v>63</v>
      </c>
      <c r="C889" t="s">
        <v>16</v>
      </c>
      <c r="D889" t="s">
        <v>36</v>
      </c>
      <c r="E889" t="s">
        <v>21</v>
      </c>
      <c r="F889" t="s">
        <v>19</v>
      </c>
      <c r="G889" t="s">
        <v>28</v>
      </c>
      <c r="H889" s="3">
        <v>9288.4699999999993</v>
      </c>
      <c r="I889" t="s">
        <v>19</v>
      </c>
      <c r="J889" t="s">
        <v>18</v>
      </c>
      <c r="K8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33.918402976535901</v>
      </c>
      <c r="L889" s="6">
        <f>TablaDatos[[#This Row],[IMC_raw]]/100000000000000</f>
        <v>33.918402976535901</v>
      </c>
      <c r="M889" s="2">
        <v>3391840297653590</v>
      </c>
      <c r="N8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89" s="13">
        <f t="shared" si="13"/>
        <v>888</v>
      </c>
      <c r="P889" s="2" t="str">
        <f>IF(TablaDatos[[#This Row],[Diabetes]]=0,"No","Si")</f>
        <v>No</v>
      </c>
      <c r="Q889">
        <v>0</v>
      </c>
      <c r="R889">
        <f>TablaDatos[[#This Row],[Aux2]]/10000000000000</f>
        <v>2116.0228994214999</v>
      </c>
      <c r="S889" s="1">
        <v>2.1160228994215E+16</v>
      </c>
      <c r="T889" s="7">
        <f>TablaDatos[[#This Row],[Aux3]]/100000000000000</f>
        <v>234.692103549823</v>
      </c>
      <c r="U889" s="1">
        <v>2.34692103549823E+16</v>
      </c>
      <c r="V889">
        <v>171.2</v>
      </c>
      <c r="W889">
        <v>99.5</v>
      </c>
    </row>
    <row r="890" spans="1:23">
      <c r="A890">
        <v>2011</v>
      </c>
      <c r="B890">
        <v>58</v>
      </c>
      <c r="C890" t="s">
        <v>16</v>
      </c>
      <c r="D890" t="s">
        <v>73</v>
      </c>
      <c r="E890" t="s">
        <v>31</v>
      </c>
      <c r="F890" t="s">
        <v>19</v>
      </c>
      <c r="G890" t="s">
        <v>28</v>
      </c>
      <c r="H890" s="3">
        <v>14468.17</v>
      </c>
      <c r="I890" t="s">
        <v>21</v>
      </c>
      <c r="J890" t="s">
        <v>19</v>
      </c>
      <c r="K8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33.8915584299614</v>
      </c>
      <c r="L890" s="6">
        <f>TablaDatos[[#This Row],[IMC_raw]]/1000000000000000</f>
        <v>3.3891558429961401</v>
      </c>
      <c r="M890" s="2">
        <v>3389155842996140</v>
      </c>
      <c r="N8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0" s="13">
        <f t="shared" si="13"/>
        <v>889</v>
      </c>
      <c r="P890" s="2" t="str">
        <f>IF(TablaDatos[[#This Row],[Diabetes]]=0,"No","Si")</f>
        <v>Si</v>
      </c>
      <c r="Q890">
        <v>1</v>
      </c>
      <c r="R890">
        <f>TablaDatos[[#This Row],[Aux2]]/10000000000000</f>
        <v>2652.2102952137998</v>
      </c>
      <c r="S890" s="1">
        <v>2.6522102952138E+16</v>
      </c>
      <c r="T890" s="7">
        <f>TablaDatos[[#This Row],[Aux3]]/100000000000000</f>
        <v>3.0000000000000001E-12</v>
      </c>
      <c r="U890">
        <v>300</v>
      </c>
      <c r="V890">
        <v>183.7</v>
      </c>
      <c r="W890">
        <v>108.3</v>
      </c>
    </row>
    <row r="891" spans="1:23">
      <c r="A891">
        <v>2011</v>
      </c>
      <c r="B891">
        <v>72</v>
      </c>
      <c r="C891" t="s">
        <v>23</v>
      </c>
      <c r="D891" t="s">
        <v>17</v>
      </c>
      <c r="E891" t="s">
        <v>21</v>
      </c>
      <c r="F891" t="s">
        <v>24</v>
      </c>
      <c r="G891" t="s">
        <v>25</v>
      </c>
      <c r="H891" s="3">
        <v>19651.14</v>
      </c>
      <c r="I891" t="s">
        <v>21</v>
      </c>
      <c r="J891" t="s">
        <v>18</v>
      </c>
      <c r="K8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33.8824543777027</v>
      </c>
      <c r="L891" s="5">
        <f>TablaDatos[[#This Row],[IMC_raw]]/1000000000000000</f>
        <v>33.8824543777027</v>
      </c>
      <c r="M891" s="2">
        <v>3.38824543777027E+16</v>
      </c>
      <c r="N8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1" s="13">
        <f t="shared" si="13"/>
        <v>890</v>
      </c>
      <c r="P891" s="2" t="str">
        <f>IF(TablaDatos[[#This Row],[Diabetes]]=0,"No","Si")</f>
        <v>Si</v>
      </c>
      <c r="Q891">
        <v>1</v>
      </c>
      <c r="R891">
        <f>TablaDatos[[#This Row],[Aux2]]/10000000000000</f>
        <v>23.4688568758835</v>
      </c>
      <c r="S891" s="1">
        <v>234688568758835</v>
      </c>
      <c r="T891" s="7">
        <f>TablaDatos[[#This Row],[Aux3]]/100000000000000</f>
        <v>26.754085543545202</v>
      </c>
      <c r="U891" s="1">
        <v>2675408554354520</v>
      </c>
      <c r="V891">
        <v>187.8</v>
      </c>
      <c r="W891">
        <v>106.5</v>
      </c>
    </row>
    <row r="892" spans="1:23">
      <c r="A892">
        <v>2011</v>
      </c>
      <c r="B892">
        <v>54</v>
      </c>
      <c r="C892" t="s">
        <v>23</v>
      </c>
      <c r="D892" t="s">
        <v>29</v>
      </c>
      <c r="E892" t="s">
        <v>21</v>
      </c>
      <c r="F892" t="s">
        <v>19</v>
      </c>
      <c r="G892" t="s">
        <v>20</v>
      </c>
      <c r="H892" s="3">
        <v>20105.349999999999</v>
      </c>
      <c r="I892" t="s">
        <v>19</v>
      </c>
      <c r="J892" t="s">
        <v>19</v>
      </c>
      <c r="K8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33.8657401090096</v>
      </c>
      <c r="L892" s="6">
        <f>TablaDatos[[#This Row],[IMC_raw]]/1000000000000000</f>
        <v>3.3865740109009601</v>
      </c>
      <c r="M892" s="2">
        <v>3386574010900960</v>
      </c>
      <c r="N8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2" s="13">
        <f t="shared" si="13"/>
        <v>891</v>
      </c>
      <c r="P892" s="2" t="str">
        <f>IF(TablaDatos[[#This Row],[Diabetes]]=0,"No","Si")</f>
        <v>No</v>
      </c>
      <c r="Q892">
        <v>0</v>
      </c>
      <c r="R892">
        <f>TablaDatos[[#This Row],[Aux2]]/10000000000000</f>
        <v>1933.1979377622799</v>
      </c>
      <c r="S892" s="1">
        <v>1.93319793776228E+16</v>
      </c>
      <c r="T892" s="7">
        <f>TablaDatos[[#This Row],[Aux3]]/100000000000000</f>
        <v>225.44241344293201</v>
      </c>
      <c r="U892" s="1">
        <v>2.25442413442932E+16</v>
      </c>
      <c r="V892">
        <v>144.69999999999999</v>
      </c>
      <c r="W892">
        <v>90.4</v>
      </c>
    </row>
    <row r="893" spans="1:23">
      <c r="A893">
        <v>2011</v>
      </c>
      <c r="B893">
        <v>50</v>
      </c>
      <c r="C893" t="s">
        <v>23</v>
      </c>
      <c r="D893" t="s">
        <v>32</v>
      </c>
      <c r="E893" t="s">
        <v>18</v>
      </c>
      <c r="F893" t="s">
        <v>35</v>
      </c>
      <c r="G893" t="s">
        <v>20</v>
      </c>
      <c r="H893" s="3">
        <v>29447.79</v>
      </c>
      <c r="I893" t="s">
        <v>19</v>
      </c>
      <c r="J893" t="s">
        <v>19</v>
      </c>
      <c r="K8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33.863238980263603</v>
      </c>
      <c r="L893" s="6">
        <f>TablaDatos[[#This Row],[IMC_raw]]/1000000000000000</f>
        <v>33.863238980263603</v>
      </c>
      <c r="M893" s="2">
        <v>3.38632389802636E+16</v>
      </c>
      <c r="N8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3" s="13">
        <f t="shared" si="13"/>
        <v>892</v>
      </c>
      <c r="P893" s="2" t="str">
        <f>IF(TablaDatos[[#This Row],[Diabetes]]=0,"No","Si")</f>
        <v>No</v>
      </c>
      <c r="Q893">
        <v>0</v>
      </c>
      <c r="R893">
        <f>TablaDatos[[#This Row],[Aux2]]/10000000000000</f>
        <v>2224.9523269555798</v>
      </c>
      <c r="S893" s="1">
        <v>2.22495232695558E+16</v>
      </c>
      <c r="T893" s="7">
        <f>TablaDatos[[#This Row],[Aux3]]/100000000000000</f>
        <v>238.69079849079</v>
      </c>
      <c r="U893" s="1">
        <v>2.3869079849079E+16</v>
      </c>
      <c r="V893">
        <v>153</v>
      </c>
      <c r="W893">
        <v>94.3</v>
      </c>
    </row>
    <row r="894" spans="1:23">
      <c r="A894">
        <v>2011</v>
      </c>
      <c r="B894">
        <v>56</v>
      </c>
      <c r="C894" t="s">
        <v>16</v>
      </c>
      <c r="D894" t="s">
        <v>30</v>
      </c>
      <c r="E894" t="s">
        <v>19</v>
      </c>
      <c r="F894" t="s">
        <v>19</v>
      </c>
      <c r="G894" t="s">
        <v>28</v>
      </c>
      <c r="H894" s="3">
        <v>23122.68</v>
      </c>
      <c r="I894" t="s">
        <v>21</v>
      </c>
      <c r="J894" t="s">
        <v>19</v>
      </c>
      <c r="K8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33.861371772648297</v>
      </c>
      <c r="L894" s="5">
        <f>TablaDatos[[#This Row],[IMC_raw]]/1000000000000000</f>
        <v>33.861371772648297</v>
      </c>
      <c r="M894" s="2">
        <v>3.38613717726483E+16</v>
      </c>
      <c r="N8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4" s="13">
        <f t="shared" si="13"/>
        <v>893</v>
      </c>
      <c r="P894" s="2" t="str">
        <f>IF(TablaDatos[[#This Row],[Diabetes]]=0,"No","Si")</f>
        <v>No</v>
      </c>
      <c r="Q894">
        <v>0</v>
      </c>
      <c r="R894">
        <f>TablaDatos[[#This Row],[Aux2]]/10000000000000</f>
        <v>2271.9357886182302</v>
      </c>
      <c r="S894" s="1">
        <v>2.27193578861823E+16</v>
      </c>
      <c r="T894" s="7">
        <f>TablaDatos[[#This Row],[Aux3]]/100000000000000</f>
        <v>3.0000000000000001E-12</v>
      </c>
      <c r="U894">
        <v>300</v>
      </c>
      <c r="V894">
        <v>163.30000000000001</v>
      </c>
      <c r="W894">
        <v>99.1</v>
      </c>
    </row>
    <row r="895" spans="1:23">
      <c r="A895">
        <v>2011</v>
      </c>
      <c r="B895">
        <v>58</v>
      </c>
      <c r="C895" t="s">
        <v>23</v>
      </c>
      <c r="D895" t="s">
        <v>26</v>
      </c>
      <c r="E895" t="s">
        <v>19</v>
      </c>
      <c r="F895" t="s">
        <v>19</v>
      </c>
      <c r="G895" t="s">
        <v>28</v>
      </c>
      <c r="H895" s="3">
        <v>32119.01</v>
      </c>
      <c r="I895" t="s">
        <v>21</v>
      </c>
      <c r="J895" t="s">
        <v>18</v>
      </c>
      <c r="K8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33.830787207015902</v>
      </c>
      <c r="L895" s="5">
        <f>TablaDatos[[#This Row],[IMC_raw]]/1000000000000000</f>
        <v>3.3830787207015902</v>
      </c>
      <c r="M895" s="2">
        <v>3383078720701590</v>
      </c>
      <c r="N8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5" s="13">
        <f t="shared" si="13"/>
        <v>894</v>
      </c>
      <c r="P895" s="2" t="str">
        <f>IF(TablaDatos[[#This Row],[Diabetes]]=0,"No","Si")</f>
        <v>No</v>
      </c>
      <c r="Q895">
        <v>0</v>
      </c>
      <c r="R895">
        <f>TablaDatos[[#This Row],[Aux2]]/10000000000000</f>
        <v>2028.8862766933801</v>
      </c>
      <c r="S895" s="1">
        <v>2.02888627669338E+16</v>
      </c>
      <c r="T895" s="7">
        <f>TablaDatos[[#This Row],[Aux3]]/100000000000000</f>
        <v>240.70439275473001</v>
      </c>
      <c r="U895" s="1">
        <v>2.4070439275473E+16</v>
      </c>
      <c r="V895">
        <v>156.6</v>
      </c>
      <c r="W895">
        <v>103.4</v>
      </c>
    </row>
    <row r="896" spans="1:23">
      <c r="A896">
        <v>2011</v>
      </c>
      <c r="B896">
        <v>66</v>
      </c>
      <c r="C896" t="s">
        <v>23</v>
      </c>
      <c r="D896" t="s">
        <v>17</v>
      </c>
      <c r="E896" t="s">
        <v>31</v>
      </c>
      <c r="F896" t="s">
        <v>24</v>
      </c>
      <c r="G896" t="s">
        <v>25</v>
      </c>
      <c r="H896" s="3">
        <v>10346.69</v>
      </c>
      <c r="I896" t="s">
        <v>19</v>
      </c>
      <c r="J896" t="s">
        <v>18</v>
      </c>
      <c r="K8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33.820237619196703</v>
      </c>
      <c r="L896" s="6">
        <f>TablaDatos[[#This Row],[IMC_raw]]/1000000000000000</f>
        <v>33.820237619196703</v>
      </c>
      <c r="M896" s="2">
        <v>3.38202376191967E+16</v>
      </c>
      <c r="N8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6" s="13">
        <f t="shared" si="13"/>
        <v>895</v>
      </c>
      <c r="P896" s="2" t="str">
        <f>IF(TablaDatos[[#This Row],[Diabetes]]=0,"No","Si")</f>
        <v>Si</v>
      </c>
      <c r="Q896">
        <v>1</v>
      </c>
      <c r="R896">
        <f>TablaDatos[[#This Row],[Aux2]]/10000000000000</f>
        <v>2220.2557891455599</v>
      </c>
      <c r="S896" s="1">
        <v>2.22025578914556E+16</v>
      </c>
      <c r="T896" s="7">
        <f>TablaDatos[[#This Row],[Aux3]]/100000000000000</f>
        <v>245.75731206190801</v>
      </c>
      <c r="U896" s="1">
        <v>2.45757312061908E+16</v>
      </c>
      <c r="V896">
        <v>169.9</v>
      </c>
      <c r="W896">
        <v>105.8</v>
      </c>
    </row>
    <row r="897" spans="1:23">
      <c r="A897">
        <v>2011</v>
      </c>
      <c r="B897">
        <v>58</v>
      </c>
      <c r="C897" t="s">
        <v>16</v>
      </c>
      <c r="D897" t="s">
        <v>26</v>
      </c>
      <c r="E897" t="s">
        <v>21</v>
      </c>
      <c r="F897" t="s">
        <v>35</v>
      </c>
      <c r="G897" t="s">
        <v>28</v>
      </c>
      <c r="H897" s="3">
        <v>20290.14</v>
      </c>
      <c r="I897" t="s">
        <v>21</v>
      </c>
      <c r="J897" t="s">
        <v>18</v>
      </c>
      <c r="K8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33.815412002796101</v>
      </c>
      <c r="L897" s="6">
        <f>TablaDatos[[#This Row],[IMC_raw]]/1000000000000000</f>
        <v>33.815412002796101</v>
      </c>
      <c r="M897" s="2">
        <v>3.38154120027961E+16</v>
      </c>
      <c r="N8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7" s="13">
        <f t="shared" si="13"/>
        <v>896</v>
      </c>
      <c r="P897" s="2" t="str">
        <f>IF(TablaDatos[[#This Row],[Diabetes]]=0,"No","Si")</f>
        <v>No</v>
      </c>
      <c r="Q897">
        <v>0</v>
      </c>
      <c r="R897">
        <f>TablaDatos[[#This Row],[Aux2]]/10000000000000</f>
        <v>2460.1482741433201</v>
      </c>
      <c r="S897" s="1">
        <v>2.46014827414332E+16</v>
      </c>
      <c r="T897" s="7">
        <f>TablaDatos[[#This Row],[Aux3]]/100000000000000</f>
        <v>24.856284305632201</v>
      </c>
      <c r="U897" s="1">
        <v>2485628430563220</v>
      </c>
      <c r="V897">
        <v>172.5</v>
      </c>
      <c r="W897">
        <v>104.4</v>
      </c>
    </row>
    <row r="898" spans="1:23">
      <c r="A898">
        <v>2011</v>
      </c>
      <c r="B898">
        <v>57</v>
      </c>
      <c r="C898" t="s">
        <v>16</v>
      </c>
      <c r="D898" t="s">
        <v>73</v>
      </c>
      <c r="E898" t="s">
        <v>21</v>
      </c>
      <c r="F898" t="s">
        <v>19</v>
      </c>
      <c r="G898" t="s">
        <v>28</v>
      </c>
      <c r="H898" s="3">
        <v>20626.96</v>
      </c>
      <c r="I898" t="s">
        <v>19</v>
      </c>
      <c r="J898" t="s">
        <v>18</v>
      </c>
      <c r="K8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33.812480493285001</v>
      </c>
      <c r="L898" s="5">
        <f>TablaDatos[[#This Row],[IMC_raw]]/1000000000000000</f>
        <v>3.3812480493285002</v>
      </c>
      <c r="M898" s="2">
        <v>3381248049328500</v>
      </c>
      <c r="N8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8" s="13">
        <f t="shared" ref="O898:O961" si="14">O897+1</f>
        <v>897</v>
      </c>
      <c r="P898" s="2" t="str">
        <f>IF(TablaDatos[[#This Row],[Diabetes]]=0,"No","Si")</f>
        <v>Si</v>
      </c>
      <c r="Q898">
        <v>1</v>
      </c>
      <c r="R898">
        <f>TablaDatos[[#This Row],[Aux2]]/10000000000000</f>
        <v>2236.2684979975702</v>
      </c>
      <c r="S898" s="1">
        <v>2.23626849799757E+16</v>
      </c>
      <c r="T898" s="7">
        <f>TablaDatos[[#This Row],[Aux3]]/100000000000000</f>
        <v>27.119283991555001</v>
      </c>
      <c r="U898" s="1">
        <v>2711928399155500</v>
      </c>
      <c r="V898">
        <v>157.30000000000001</v>
      </c>
      <c r="W898">
        <v>104.4</v>
      </c>
    </row>
    <row r="899" spans="1:23">
      <c r="A899">
        <v>2011</v>
      </c>
      <c r="B899">
        <v>66</v>
      </c>
      <c r="C899" t="s">
        <v>16</v>
      </c>
      <c r="D899" t="s">
        <v>73</v>
      </c>
      <c r="E899" t="s">
        <v>31</v>
      </c>
      <c r="F899" t="s">
        <v>19</v>
      </c>
      <c r="G899" t="s">
        <v>25</v>
      </c>
      <c r="H899" s="3">
        <v>18345.310000000001</v>
      </c>
      <c r="I899" t="s">
        <v>21</v>
      </c>
      <c r="J899" t="s">
        <v>19</v>
      </c>
      <c r="K8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33.806635806612803</v>
      </c>
      <c r="L899" s="5">
        <f>TablaDatos[[#This Row],[IMC_raw]]/1000000000000000</f>
        <v>3.3806635806612801</v>
      </c>
      <c r="M899" s="2">
        <v>3380663580661280</v>
      </c>
      <c r="N8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899" s="13">
        <f t="shared" si="14"/>
        <v>898</v>
      </c>
      <c r="P899" s="2" t="str">
        <f>IF(TablaDatos[[#This Row],[Diabetes]]=0,"No","Si")</f>
        <v>No</v>
      </c>
      <c r="Q899">
        <v>0</v>
      </c>
      <c r="R899">
        <f>TablaDatos[[#This Row],[Aux2]]/10000000000000</f>
        <v>215.34468270079199</v>
      </c>
      <c r="S899" s="1">
        <v>2153446827007920</v>
      </c>
      <c r="T899" s="7">
        <f>TablaDatos[[#This Row],[Aux3]]/100000000000000</f>
        <v>289.10886315648497</v>
      </c>
      <c r="U899" s="1">
        <v>2.89108863156485E+16</v>
      </c>
      <c r="V899">
        <v>176.8</v>
      </c>
      <c r="W899">
        <v>105.9</v>
      </c>
    </row>
    <row r="900" spans="1:23">
      <c r="A900">
        <v>2011</v>
      </c>
      <c r="B900">
        <v>63</v>
      </c>
      <c r="C900" t="s">
        <v>16</v>
      </c>
      <c r="D900" t="s">
        <v>73</v>
      </c>
      <c r="E900" t="s">
        <v>18</v>
      </c>
      <c r="F900" t="s">
        <v>19</v>
      </c>
      <c r="G900" t="s">
        <v>28</v>
      </c>
      <c r="H900" s="3">
        <v>21332.77</v>
      </c>
      <c r="I900" t="s">
        <v>19</v>
      </c>
      <c r="J900" t="s">
        <v>22</v>
      </c>
      <c r="K9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33.800933748127001</v>
      </c>
      <c r="L900" s="5">
        <f>TablaDatos[[#This Row],[IMC_raw]]/1000000000000000</f>
        <v>33.800933748127001</v>
      </c>
      <c r="M900" s="2">
        <v>3.3800933748127E+16</v>
      </c>
      <c r="N9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0" s="13">
        <f t="shared" si="14"/>
        <v>899</v>
      </c>
      <c r="P900" s="2" t="str">
        <f>IF(TablaDatos[[#This Row],[Diabetes]]=0,"No","Si")</f>
        <v>No</v>
      </c>
      <c r="Q900">
        <v>0</v>
      </c>
      <c r="R900">
        <f>TablaDatos[[#This Row],[Aux2]]/10000000000000</f>
        <v>1989.31565326243</v>
      </c>
      <c r="S900" s="1">
        <v>1.98931565326243E+16</v>
      </c>
      <c r="T900" s="7">
        <f>TablaDatos[[#This Row],[Aux3]]/100000000000000</f>
        <v>23.717378159861202</v>
      </c>
      <c r="U900" s="1">
        <v>2371737815986120</v>
      </c>
      <c r="V900">
        <v>158.80000000000001</v>
      </c>
      <c r="W900">
        <v>91</v>
      </c>
    </row>
    <row r="901" spans="1:23">
      <c r="A901">
        <v>2011</v>
      </c>
      <c r="B901">
        <v>67</v>
      </c>
      <c r="C901" t="s">
        <v>16</v>
      </c>
      <c r="D901" t="s">
        <v>42</v>
      </c>
      <c r="E901" t="s">
        <v>21</v>
      </c>
      <c r="F901" t="s">
        <v>24</v>
      </c>
      <c r="G901" t="s">
        <v>25</v>
      </c>
      <c r="H901" s="3">
        <v>9953.44</v>
      </c>
      <c r="I901" t="s">
        <v>19</v>
      </c>
      <c r="J901" t="s">
        <v>22</v>
      </c>
      <c r="K9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33.794297861219398</v>
      </c>
      <c r="L901" s="6">
        <f>TablaDatos[[#This Row],[IMC_raw]]/1000000000000000</f>
        <v>33.794297861219398</v>
      </c>
      <c r="M901" s="2">
        <v>3.37942978612194E+16</v>
      </c>
      <c r="N9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1" s="13">
        <f t="shared" si="14"/>
        <v>900</v>
      </c>
      <c r="P901" s="2" t="str">
        <f>IF(TablaDatos[[#This Row],[Diabetes]]=0,"No","Si")</f>
        <v>Si</v>
      </c>
      <c r="Q901">
        <v>1</v>
      </c>
      <c r="R901">
        <f>TablaDatos[[#This Row],[Aux2]]/10000000000000</f>
        <v>244.05000474667199</v>
      </c>
      <c r="S901" s="1">
        <v>2440500047466720</v>
      </c>
      <c r="T901" s="7">
        <f>TablaDatos[[#This Row],[Aux3]]/100000000000000</f>
        <v>24.5277837814976</v>
      </c>
      <c r="U901" s="1">
        <v>2452778378149760</v>
      </c>
      <c r="V901">
        <v>170.4</v>
      </c>
      <c r="W901">
        <v>105</v>
      </c>
    </row>
    <row r="902" spans="1:23">
      <c r="A902">
        <v>2011</v>
      </c>
      <c r="B902">
        <v>70</v>
      </c>
      <c r="C902" t="s">
        <v>16</v>
      </c>
      <c r="D902" t="s">
        <v>37</v>
      </c>
      <c r="E902" t="s">
        <v>21</v>
      </c>
      <c r="F902" t="s">
        <v>19</v>
      </c>
      <c r="G902" t="s">
        <v>25</v>
      </c>
      <c r="H902" s="3">
        <v>13963.3</v>
      </c>
      <c r="I902" t="s">
        <v>19</v>
      </c>
      <c r="J902" t="s">
        <v>18</v>
      </c>
      <c r="K9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33.778079337865904</v>
      </c>
      <c r="L902" s="6">
        <f>TablaDatos[[#This Row],[IMC_raw]]/1000000000000000</f>
        <v>3.3778079337865901</v>
      </c>
      <c r="M902" s="2">
        <v>3377807933786590</v>
      </c>
      <c r="N9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2" s="13">
        <f t="shared" si="14"/>
        <v>901</v>
      </c>
      <c r="P902" s="2" t="str">
        <f>IF(TablaDatos[[#This Row],[Diabetes]]=0,"No","Si")</f>
        <v>No</v>
      </c>
      <c r="Q902">
        <v>0</v>
      </c>
      <c r="R902">
        <f>TablaDatos[[#This Row],[Aux2]]/10000000000000</f>
        <v>206.67378523638999</v>
      </c>
      <c r="S902" s="1">
        <v>2066737852363900</v>
      </c>
      <c r="T902" s="7">
        <f>TablaDatos[[#This Row],[Aux3]]/100000000000000</f>
        <v>230.799487429517</v>
      </c>
      <c r="U902" s="1">
        <v>2.30799487429517E+16</v>
      </c>
      <c r="V902">
        <v>171.7</v>
      </c>
      <c r="W902">
        <v>102.4</v>
      </c>
    </row>
    <row r="903" spans="1:23">
      <c r="A903">
        <v>2011</v>
      </c>
      <c r="B903">
        <v>39</v>
      </c>
      <c r="C903" t="s">
        <v>23</v>
      </c>
      <c r="D903" t="s">
        <v>73</v>
      </c>
      <c r="E903" t="s">
        <v>18</v>
      </c>
      <c r="F903" t="s">
        <v>19</v>
      </c>
      <c r="G903" t="s">
        <v>39</v>
      </c>
      <c r="H903" s="3">
        <v>19419.73</v>
      </c>
      <c r="I903" t="s">
        <v>21</v>
      </c>
      <c r="J903" t="s">
        <v>19</v>
      </c>
      <c r="K9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33.772426829365202</v>
      </c>
      <c r="L903" s="6">
        <f>TablaDatos[[#This Row],[IMC_raw]]/1000000000000000</f>
        <v>3.3772426829365201</v>
      </c>
      <c r="M903" s="2">
        <v>3377242682936520</v>
      </c>
      <c r="N9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3" s="13">
        <f t="shared" si="14"/>
        <v>902</v>
      </c>
      <c r="P903" s="2" t="str">
        <f>IF(TablaDatos[[#This Row],[Diabetes]]=0,"No","Si")</f>
        <v>No</v>
      </c>
      <c r="Q903">
        <v>0</v>
      </c>
      <c r="R903">
        <f>TablaDatos[[#This Row],[Aux2]]/10000000000000</f>
        <v>195.14195645190401</v>
      </c>
      <c r="S903" s="1">
        <v>1951419564519040</v>
      </c>
      <c r="T903" s="7">
        <f>TablaDatos[[#This Row],[Aux3]]/100000000000000</f>
        <v>234.914852501784</v>
      </c>
      <c r="U903" s="1">
        <v>2.34914852501784E+16</v>
      </c>
      <c r="V903">
        <v>134.6</v>
      </c>
      <c r="W903">
        <v>86.5</v>
      </c>
    </row>
    <row r="904" spans="1:23">
      <c r="A904">
        <v>2011</v>
      </c>
      <c r="B904">
        <v>56</v>
      </c>
      <c r="C904" t="s">
        <v>16</v>
      </c>
      <c r="D904" t="s">
        <v>73</v>
      </c>
      <c r="E904" t="s">
        <v>31</v>
      </c>
      <c r="F904" t="s">
        <v>24</v>
      </c>
      <c r="G904" t="s">
        <v>28</v>
      </c>
      <c r="H904" s="3">
        <v>18266.259999999998</v>
      </c>
      <c r="I904" t="s">
        <v>19</v>
      </c>
      <c r="J904" t="s">
        <v>18</v>
      </c>
      <c r="K9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33.771193138771402</v>
      </c>
      <c r="L904" s="6">
        <f>TablaDatos[[#This Row],[IMC_raw]]/100000000000000</f>
        <v>33.771193138771402</v>
      </c>
      <c r="M904" s="2">
        <v>3377119313877140</v>
      </c>
      <c r="N9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4" s="13">
        <f t="shared" si="14"/>
        <v>903</v>
      </c>
      <c r="P904" s="2" t="str">
        <f>IF(TablaDatos[[#This Row],[Diabetes]]=0,"No","Si")</f>
        <v>Si</v>
      </c>
      <c r="Q904">
        <v>1</v>
      </c>
      <c r="R904">
        <f>TablaDatos[[#This Row],[Aux2]]/10000000000000</f>
        <v>2231.9031572619501</v>
      </c>
      <c r="S904" s="1">
        <v>2.23190315726195E+16</v>
      </c>
      <c r="T904" s="7">
        <f>TablaDatos[[#This Row],[Aux3]]/100000000000000</f>
        <v>231.58566431896199</v>
      </c>
      <c r="U904" s="1">
        <v>2.31585664318962E+16</v>
      </c>
      <c r="V904">
        <v>170.2</v>
      </c>
      <c r="W904">
        <v>104.1</v>
      </c>
    </row>
    <row r="905" spans="1:23">
      <c r="A905">
        <v>2011</v>
      </c>
      <c r="B905">
        <v>44</v>
      </c>
      <c r="C905" t="s">
        <v>16</v>
      </c>
      <c r="D905" t="s">
        <v>17</v>
      </c>
      <c r="E905" t="s">
        <v>18</v>
      </c>
      <c r="F905" t="s">
        <v>24</v>
      </c>
      <c r="G905" t="s">
        <v>39</v>
      </c>
      <c r="H905" s="3">
        <v>20598.97</v>
      </c>
      <c r="I905" t="s">
        <v>21</v>
      </c>
      <c r="J905" t="s">
        <v>21</v>
      </c>
      <c r="K9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33.771189981415198</v>
      </c>
      <c r="L905" s="6">
        <f>TablaDatos[[#This Row],[IMC_raw]]/1000000000000000</f>
        <v>3.3771189981415199</v>
      </c>
      <c r="M905" s="2">
        <v>3377118998141520</v>
      </c>
      <c r="N9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5" s="13">
        <f t="shared" si="14"/>
        <v>904</v>
      </c>
      <c r="P905" s="2" t="str">
        <f>IF(TablaDatos[[#This Row],[Diabetes]]=0,"No","Si")</f>
        <v>Si</v>
      </c>
      <c r="Q905">
        <v>1</v>
      </c>
      <c r="R905">
        <f>TablaDatos[[#This Row],[Aux2]]/10000000000000</f>
        <v>2455.2566123135898</v>
      </c>
      <c r="S905" s="1">
        <v>2.45525661231359E+16</v>
      </c>
      <c r="T905" s="7">
        <f>TablaDatos[[#This Row],[Aux3]]/100000000000000</f>
        <v>28.837129084339502</v>
      </c>
      <c r="U905" s="1">
        <v>2883712908433950</v>
      </c>
      <c r="V905">
        <v>167.4</v>
      </c>
      <c r="W905">
        <v>104.5</v>
      </c>
    </row>
    <row r="906" spans="1:23">
      <c r="A906">
        <v>2011</v>
      </c>
      <c r="B906">
        <v>55</v>
      </c>
      <c r="C906" t="s">
        <v>16</v>
      </c>
      <c r="D906" t="s">
        <v>32</v>
      </c>
      <c r="E906" t="s">
        <v>21</v>
      </c>
      <c r="F906" t="s">
        <v>24</v>
      </c>
      <c r="G906" t="s">
        <v>28</v>
      </c>
      <c r="H906" s="3">
        <v>22094.5</v>
      </c>
      <c r="I906" t="s">
        <v>19</v>
      </c>
      <c r="J906" t="s">
        <v>18</v>
      </c>
      <c r="K9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33.720503106377798</v>
      </c>
      <c r="L906" s="5">
        <f>TablaDatos[[#This Row],[IMC_raw]]/1000000000000000</f>
        <v>33.720503106377798</v>
      </c>
      <c r="M906" s="2">
        <v>3.37205031063778E+16</v>
      </c>
      <c r="N9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6" s="13">
        <f t="shared" si="14"/>
        <v>905</v>
      </c>
      <c r="P906" s="2" t="str">
        <f>IF(TablaDatos[[#This Row],[Diabetes]]=0,"No","Si")</f>
        <v>Si</v>
      </c>
      <c r="Q906">
        <v>1</v>
      </c>
      <c r="R906">
        <f>TablaDatos[[#This Row],[Aux2]]/10000000000000</f>
        <v>2560.2507668930798</v>
      </c>
      <c r="S906" s="1">
        <v>2.56025076689308E+16</v>
      </c>
      <c r="T906" s="7">
        <f>TablaDatos[[#This Row],[Aux3]]/100000000000000</f>
        <v>280.716469171048</v>
      </c>
      <c r="U906" s="1">
        <v>2.80716469171048E+16</v>
      </c>
      <c r="V906">
        <v>173.1</v>
      </c>
      <c r="W906">
        <v>106.4</v>
      </c>
    </row>
    <row r="907" spans="1:23">
      <c r="A907">
        <v>2011</v>
      </c>
      <c r="B907">
        <v>54</v>
      </c>
      <c r="C907" t="s">
        <v>23</v>
      </c>
      <c r="D907" t="s">
        <v>34</v>
      </c>
      <c r="E907" t="s">
        <v>21</v>
      </c>
      <c r="F907" t="s">
        <v>24</v>
      </c>
      <c r="G907" t="s">
        <v>20</v>
      </c>
      <c r="H907" s="3">
        <v>14654.79</v>
      </c>
      <c r="I907" t="s">
        <v>19</v>
      </c>
      <c r="J907" t="s">
        <v>18</v>
      </c>
      <c r="K9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33.715130946335002</v>
      </c>
      <c r="L907" s="6">
        <f>TablaDatos[[#This Row],[IMC_raw]]/1000000000000000</f>
        <v>3.3715130946334999</v>
      </c>
      <c r="M907" s="2">
        <v>3371513094633500</v>
      </c>
      <c r="N9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7" s="13">
        <f t="shared" si="14"/>
        <v>906</v>
      </c>
      <c r="P907" s="2" t="str">
        <f>IF(TablaDatos[[#This Row],[Diabetes]]=0,"No","Si")</f>
        <v>No</v>
      </c>
      <c r="Q907">
        <v>0</v>
      </c>
      <c r="R907">
        <f>TablaDatos[[#This Row],[Aux2]]/10000000000000</f>
        <v>2260.22149528407</v>
      </c>
      <c r="S907" s="1">
        <v>2.26022149528407E+16</v>
      </c>
      <c r="T907" s="7">
        <f>TablaDatos[[#This Row],[Aux3]]/100000000000000</f>
        <v>28.838246447362401</v>
      </c>
      <c r="U907" s="1">
        <v>2883824644736240</v>
      </c>
      <c r="V907">
        <v>153.30000000000001</v>
      </c>
      <c r="W907">
        <v>94.1</v>
      </c>
    </row>
    <row r="908" spans="1:23">
      <c r="A908">
        <v>2011</v>
      </c>
      <c r="B908">
        <v>73</v>
      </c>
      <c r="C908" t="s">
        <v>23</v>
      </c>
      <c r="D908" t="s">
        <v>71</v>
      </c>
      <c r="E908" t="s">
        <v>21</v>
      </c>
      <c r="F908" t="s">
        <v>24</v>
      </c>
      <c r="G908" t="s">
        <v>25</v>
      </c>
      <c r="H908" s="3">
        <v>10921.14</v>
      </c>
      <c r="I908" t="s">
        <v>21</v>
      </c>
      <c r="J908" t="s">
        <v>18</v>
      </c>
      <c r="K9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33.691907143225599</v>
      </c>
      <c r="L908" s="5">
        <f>TablaDatos[[#This Row],[IMC_raw]]/100000000000000</f>
        <v>33.691907143225599</v>
      </c>
      <c r="M908" s="2">
        <v>3369190714322560</v>
      </c>
      <c r="N9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8" s="13">
        <f t="shared" si="14"/>
        <v>907</v>
      </c>
      <c r="P908" s="2" t="str">
        <f>IF(TablaDatos[[#This Row],[Diabetes]]=0,"No","Si")</f>
        <v>No</v>
      </c>
      <c r="Q908">
        <v>0</v>
      </c>
      <c r="R908">
        <f>TablaDatos[[#This Row],[Aux2]]/10000000000000</f>
        <v>2260.6587657989398</v>
      </c>
      <c r="S908" s="1">
        <v>2.26065876579894E+16</v>
      </c>
      <c r="T908" s="7">
        <f>TablaDatos[[#This Row],[Aux3]]/100000000000000</f>
        <v>2.3732716750225098</v>
      </c>
      <c r="U908" s="1">
        <v>237327167502251</v>
      </c>
      <c r="V908">
        <v>173.3</v>
      </c>
      <c r="W908">
        <v>100.6</v>
      </c>
    </row>
    <row r="909" spans="1:23">
      <c r="A909">
        <v>2011</v>
      </c>
      <c r="B909">
        <v>53</v>
      </c>
      <c r="C909" t="s">
        <v>23</v>
      </c>
      <c r="D909" t="s">
        <v>27</v>
      </c>
      <c r="E909" t="s">
        <v>18</v>
      </c>
      <c r="F909" t="s">
        <v>35</v>
      </c>
      <c r="G909" t="s">
        <v>20</v>
      </c>
      <c r="H909" s="3">
        <v>18427.78</v>
      </c>
      <c r="I909" t="s">
        <v>21</v>
      </c>
      <c r="J909" t="s">
        <v>19</v>
      </c>
      <c r="K9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33.677591648420197</v>
      </c>
      <c r="L909" s="5">
        <f>TablaDatos[[#This Row],[IMC_raw]]/1000000000000000</f>
        <v>3.36775916484202</v>
      </c>
      <c r="M909" s="2">
        <v>3367759164842020</v>
      </c>
      <c r="N9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09" s="13">
        <f t="shared" si="14"/>
        <v>908</v>
      </c>
      <c r="P909" s="2" t="str">
        <f>IF(TablaDatos[[#This Row],[Diabetes]]=0,"No","Si")</f>
        <v>No</v>
      </c>
      <c r="Q909">
        <v>0</v>
      </c>
      <c r="R909">
        <f>TablaDatos[[#This Row],[Aux2]]/10000000000000</f>
        <v>2287.79849152522</v>
      </c>
      <c r="S909" s="1">
        <v>2.28779849152522E+16</v>
      </c>
      <c r="T909" s="7">
        <f>TablaDatos[[#This Row],[Aux3]]/100000000000000</f>
        <v>24.764957646468499</v>
      </c>
      <c r="U909" s="1">
        <v>2476495764646850</v>
      </c>
      <c r="V909">
        <v>155.9</v>
      </c>
      <c r="W909">
        <v>90.3</v>
      </c>
    </row>
    <row r="910" spans="1:23">
      <c r="A910">
        <v>2011</v>
      </c>
      <c r="B910">
        <v>54</v>
      </c>
      <c r="C910" t="s">
        <v>16</v>
      </c>
      <c r="D910" t="s">
        <v>72</v>
      </c>
      <c r="E910" t="s">
        <v>18</v>
      </c>
      <c r="F910" t="s">
        <v>24</v>
      </c>
      <c r="G910" t="s">
        <v>20</v>
      </c>
      <c r="H910" s="3">
        <v>19262.919999999998</v>
      </c>
      <c r="I910" t="s">
        <v>21</v>
      </c>
      <c r="J910" t="s">
        <v>18</v>
      </c>
      <c r="K9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33.675346934604299</v>
      </c>
      <c r="L910" s="5">
        <f>TablaDatos[[#This Row],[IMC_raw]]/1000000000000000</f>
        <v>3.36753469346043</v>
      </c>
      <c r="M910" s="2">
        <v>3367534693460430</v>
      </c>
      <c r="N9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0" s="13">
        <f t="shared" si="14"/>
        <v>909</v>
      </c>
      <c r="P910" s="2" t="str">
        <f>IF(TablaDatos[[#This Row],[Diabetes]]=0,"No","Si")</f>
        <v>Si</v>
      </c>
      <c r="Q910">
        <v>1</v>
      </c>
      <c r="R910">
        <f>TablaDatos[[#This Row],[Aux2]]/10000000000000</f>
        <v>2353.26056779906</v>
      </c>
      <c r="S910" s="1">
        <v>2.35326056779906E+16</v>
      </c>
      <c r="T910" s="7">
        <f>TablaDatos[[#This Row],[Aux3]]/100000000000000</f>
        <v>29.9869932888951</v>
      </c>
      <c r="U910" s="1">
        <v>2998699328889510</v>
      </c>
      <c r="V910">
        <v>155.69999999999999</v>
      </c>
      <c r="W910">
        <v>99.3</v>
      </c>
    </row>
    <row r="911" spans="1:23">
      <c r="A911">
        <v>2011</v>
      </c>
      <c r="B911">
        <v>62</v>
      </c>
      <c r="C911" t="s">
        <v>16</v>
      </c>
      <c r="D911" t="s">
        <v>29</v>
      </c>
      <c r="E911" t="s">
        <v>19</v>
      </c>
      <c r="F911" t="s">
        <v>24</v>
      </c>
      <c r="G911" t="s">
        <v>28</v>
      </c>
      <c r="H911" s="3">
        <v>10195.41</v>
      </c>
      <c r="I911" t="s">
        <v>19</v>
      </c>
      <c r="J911" t="s">
        <v>18</v>
      </c>
      <c r="K9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33.658023096273496</v>
      </c>
      <c r="L911" s="6">
        <f>TablaDatos[[#This Row],[IMC_raw]]/1000000000000000</f>
        <v>3.3658023096273499</v>
      </c>
      <c r="M911" s="2">
        <v>3365802309627350</v>
      </c>
      <c r="N9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1" s="13">
        <f t="shared" si="14"/>
        <v>910</v>
      </c>
      <c r="P911" s="2" t="str">
        <f>IF(TablaDatos[[#This Row],[Diabetes]]=0,"No","Si")</f>
        <v>Si</v>
      </c>
      <c r="Q911">
        <v>1</v>
      </c>
      <c r="R911">
        <f>TablaDatos[[#This Row],[Aux2]]/10000000000000</f>
        <v>2044.2127459278599</v>
      </c>
      <c r="S911" s="1">
        <v>2.04421274592786E+16</v>
      </c>
      <c r="T911" s="7">
        <f>TablaDatos[[#This Row],[Aux3]]/100000000000000</f>
        <v>256.12876298136098</v>
      </c>
      <c r="U911" s="1">
        <v>2.56128762981361E+16</v>
      </c>
      <c r="V911">
        <v>162.69999999999999</v>
      </c>
      <c r="W911">
        <v>98.7</v>
      </c>
    </row>
    <row r="912" spans="1:23">
      <c r="A912">
        <v>2011</v>
      </c>
      <c r="B912">
        <v>55</v>
      </c>
      <c r="C912" t="s">
        <v>16</v>
      </c>
      <c r="D912" t="s">
        <v>29</v>
      </c>
      <c r="E912" t="s">
        <v>21</v>
      </c>
      <c r="F912" t="s">
        <v>24</v>
      </c>
      <c r="G912" t="s">
        <v>28</v>
      </c>
      <c r="H912" s="3">
        <v>12684.03</v>
      </c>
      <c r="I912" t="s">
        <v>21</v>
      </c>
      <c r="J912" t="s">
        <v>18</v>
      </c>
      <c r="K9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33.621668287640503</v>
      </c>
      <c r="L912" s="6">
        <f>TablaDatos[[#This Row],[IMC_raw]]/1000000000000000</f>
        <v>33.621668287640503</v>
      </c>
      <c r="M912" s="2">
        <v>3.36216682876405E+16</v>
      </c>
      <c r="N9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2" s="13">
        <f t="shared" si="14"/>
        <v>911</v>
      </c>
      <c r="P912" s="2" t="str">
        <f>IF(TablaDatos[[#This Row],[Diabetes]]=0,"No","Si")</f>
        <v>Si</v>
      </c>
      <c r="Q912">
        <v>1</v>
      </c>
      <c r="R912">
        <f>TablaDatos[[#This Row],[Aux2]]/10000000000000</f>
        <v>2383.8759608710998</v>
      </c>
      <c r="S912" s="1">
        <v>2.3838759608711E+16</v>
      </c>
      <c r="T912" s="7">
        <f>TablaDatos[[#This Row],[Aux3]]/100000000000000</f>
        <v>264.60848391988401</v>
      </c>
      <c r="U912" s="1">
        <v>2.64608483919884E+16</v>
      </c>
      <c r="V912">
        <v>168.3</v>
      </c>
      <c r="W912">
        <v>101.4</v>
      </c>
    </row>
    <row r="913" spans="1:23">
      <c r="A913">
        <v>2011</v>
      </c>
      <c r="B913">
        <v>60</v>
      </c>
      <c r="C913" t="s">
        <v>16</v>
      </c>
      <c r="D913" t="s">
        <v>72</v>
      </c>
      <c r="E913" t="s">
        <v>21</v>
      </c>
      <c r="F913" t="s">
        <v>19</v>
      </c>
      <c r="G913" t="s">
        <v>28</v>
      </c>
      <c r="H913" s="3">
        <v>25383.74</v>
      </c>
      <c r="I913" t="s">
        <v>18</v>
      </c>
      <c r="J913" t="s">
        <v>22</v>
      </c>
      <c r="K9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33.597616515173797</v>
      </c>
      <c r="L913" s="6">
        <f>TablaDatos[[#This Row],[IMC_raw]]/1000000000000000</f>
        <v>33.597616515173797</v>
      </c>
      <c r="M913" s="2">
        <v>3.35976165151738E+16</v>
      </c>
      <c r="N9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3" s="13">
        <f t="shared" si="14"/>
        <v>912</v>
      </c>
      <c r="P913" s="2" t="str">
        <f>IF(TablaDatos[[#This Row],[Diabetes]]=0,"No","Si")</f>
        <v>No</v>
      </c>
      <c r="Q913">
        <v>0</v>
      </c>
      <c r="R913">
        <f>TablaDatos[[#This Row],[Aux2]]/10000000000000</f>
        <v>201.282852142769</v>
      </c>
      <c r="S913" s="1">
        <v>2012828521427690</v>
      </c>
      <c r="T913" s="7">
        <f>TablaDatos[[#This Row],[Aux3]]/100000000000000</f>
        <v>191.39614566330201</v>
      </c>
      <c r="U913" s="1">
        <v>1.91396145663302E+16</v>
      </c>
      <c r="V913">
        <v>158.5</v>
      </c>
      <c r="W913">
        <v>99.6</v>
      </c>
    </row>
    <row r="914" spans="1:23">
      <c r="A914">
        <v>2011</v>
      </c>
      <c r="B914">
        <v>67</v>
      </c>
      <c r="C914" t="s">
        <v>16</v>
      </c>
      <c r="D914" t="s">
        <v>17</v>
      </c>
      <c r="E914" t="s">
        <v>21</v>
      </c>
      <c r="F914" t="s">
        <v>24</v>
      </c>
      <c r="G914" t="s">
        <v>25</v>
      </c>
      <c r="H914" s="3">
        <v>20916.060000000001</v>
      </c>
      <c r="I914" t="s">
        <v>21</v>
      </c>
      <c r="J914" t="s">
        <v>18</v>
      </c>
      <c r="K9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33.589222658789801</v>
      </c>
      <c r="L914" s="6">
        <f>TablaDatos[[#This Row],[IMC_raw]]/1000000000000000</f>
        <v>3.3589222658789799</v>
      </c>
      <c r="M914" s="2">
        <v>3358922265878980</v>
      </c>
      <c r="N9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4" s="13">
        <f t="shared" si="14"/>
        <v>913</v>
      </c>
      <c r="P914" s="2" t="str">
        <f>IF(TablaDatos[[#This Row],[Diabetes]]=0,"No","Si")</f>
        <v>No</v>
      </c>
      <c r="Q914">
        <v>0</v>
      </c>
      <c r="R914">
        <f>TablaDatos[[#This Row],[Aux2]]/10000000000000</f>
        <v>2187.03098578551</v>
      </c>
      <c r="S914" s="1">
        <v>2.18703098578551E+16</v>
      </c>
      <c r="T914" s="7">
        <f>TablaDatos[[#This Row],[Aux3]]/100000000000000</f>
        <v>255.02515224616801</v>
      </c>
      <c r="U914" s="1">
        <v>2.55025152246168E+16</v>
      </c>
      <c r="V914">
        <v>171.1</v>
      </c>
      <c r="W914">
        <v>103.9</v>
      </c>
    </row>
    <row r="915" spans="1:23">
      <c r="A915">
        <v>2011</v>
      </c>
      <c r="B915">
        <v>54</v>
      </c>
      <c r="C915" t="s">
        <v>16</v>
      </c>
      <c r="D915" t="s">
        <v>73</v>
      </c>
      <c r="E915" t="s">
        <v>21</v>
      </c>
      <c r="F915" t="s">
        <v>24</v>
      </c>
      <c r="G915" t="s">
        <v>20</v>
      </c>
      <c r="H915" s="3">
        <v>24534.12</v>
      </c>
      <c r="I915" t="s">
        <v>19</v>
      </c>
      <c r="J915" t="s">
        <v>18</v>
      </c>
      <c r="K9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33.5856768208631</v>
      </c>
      <c r="L915" s="6">
        <f>TablaDatos[[#This Row],[IMC_raw]]/1000000000000000</f>
        <v>3.35856768208631</v>
      </c>
      <c r="M915" s="2">
        <v>3358567682086310</v>
      </c>
      <c r="N9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5" s="13">
        <f t="shared" si="14"/>
        <v>914</v>
      </c>
      <c r="P915" s="2" t="str">
        <f>IF(TablaDatos[[#This Row],[Diabetes]]=0,"No","Si")</f>
        <v>Si</v>
      </c>
      <c r="Q915">
        <v>1</v>
      </c>
      <c r="R915">
        <f>TablaDatos[[#This Row],[Aux2]]/10000000000000</f>
        <v>23.166316669675201</v>
      </c>
      <c r="S915" s="1">
        <v>231663166696752</v>
      </c>
      <c r="T915" s="7">
        <f>TablaDatos[[#This Row],[Aux3]]/100000000000000</f>
        <v>26.562785050879999</v>
      </c>
      <c r="U915" s="1">
        <v>2656278505088000</v>
      </c>
      <c r="V915">
        <v>157.4</v>
      </c>
      <c r="W915">
        <v>98.1</v>
      </c>
    </row>
    <row r="916" spans="1:23">
      <c r="A916">
        <v>2011</v>
      </c>
      <c r="B916">
        <v>62</v>
      </c>
      <c r="C916" t="s">
        <v>23</v>
      </c>
      <c r="D916" t="s">
        <v>29</v>
      </c>
      <c r="E916" t="s">
        <v>18</v>
      </c>
      <c r="F916" t="s">
        <v>24</v>
      </c>
      <c r="G916" t="s">
        <v>28</v>
      </c>
      <c r="H916" s="3">
        <v>8638.83</v>
      </c>
      <c r="I916" t="s">
        <v>21</v>
      </c>
      <c r="J916" t="s">
        <v>18</v>
      </c>
      <c r="K9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33.581915952635903</v>
      </c>
      <c r="L916" s="5">
        <f>TablaDatos[[#This Row],[IMC_raw]]/1000000000000000</f>
        <v>33.581915952635903</v>
      </c>
      <c r="M916" s="2">
        <v>3.35819159526359E+16</v>
      </c>
      <c r="N9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6" s="13">
        <f t="shared" si="14"/>
        <v>915</v>
      </c>
      <c r="P916" s="2" t="str">
        <f>IF(TablaDatos[[#This Row],[Diabetes]]=0,"No","Si")</f>
        <v>Si</v>
      </c>
      <c r="Q916">
        <v>1</v>
      </c>
      <c r="R916">
        <f>TablaDatos[[#This Row],[Aux2]]/10000000000000</f>
        <v>2163.1617287399699</v>
      </c>
      <c r="S916" s="1">
        <v>2.16316172873997E+16</v>
      </c>
      <c r="T916" s="7">
        <f>TablaDatos[[#This Row],[Aux3]]/100000000000000</f>
        <v>287.066147648455</v>
      </c>
      <c r="U916" s="1">
        <v>2.87066147648455E+16</v>
      </c>
      <c r="V916">
        <v>166.5</v>
      </c>
      <c r="W916">
        <v>102.6</v>
      </c>
    </row>
    <row r="917" spans="1:23">
      <c r="A917">
        <v>2011</v>
      </c>
      <c r="B917">
        <v>66</v>
      </c>
      <c r="C917" t="s">
        <v>16</v>
      </c>
      <c r="D917" t="s">
        <v>29</v>
      </c>
      <c r="E917" t="s">
        <v>31</v>
      </c>
      <c r="F917" t="s">
        <v>19</v>
      </c>
      <c r="G917" t="s">
        <v>25</v>
      </c>
      <c r="H917" s="3">
        <v>13330.54</v>
      </c>
      <c r="I917" t="s">
        <v>21</v>
      </c>
      <c r="J917" t="s">
        <v>18</v>
      </c>
      <c r="K9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33.558341886972698</v>
      </c>
      <c r="L917" s="5">
        <f>TablaDatos[[#This Row],[IMC_raw]]/1000000000000000</f>
        <v>3.35583418869727</v>
      </c>
      <c r="M917" s="2">
        <v>3355834188697270</v>
      </c>
      <c r="N9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7" s="13">
        <f t="shared" si="14"/>
        <v>916</v>
      </c>
      <c r="P917" s="2" t="str">
        <f>IF(TablaDatos[[#This Row],[Diabetes]]=0,"No","Si")</f>
        <v>Si</v>
      </c>
      <c r="Q917">
        <v>1</v>
      </c>
      <c r="R917">
        <f>TablaDatos[[#This Row],[Aux2]]/10000000000000</f>
        <v>232.99675904316501</v>
      </c>
      <c r="S917" s="1">
        <v>2329967590431650</v>
      </c>
      <c r="T917" s="7">
        <f>TablaDatos[[#This Row],[Aux3]]/100000000000000</f>
        <v>294.542116366887</v>
      </c>
      <c r="U917" s="1">
        <v>2.94542116366887E+16</v>
      </c>
      <c r="V917">
        <v>174.3</v>
      </c>
      <c r="W917">
        <v>99.5</v>
      </c>
    </row>
    <row r="918" spans="1:23">
      <c r="A918">
        <v>2011</v>
      </c>
      <c r="B918">
        <v>54</v>
      </c>
      <c r="C918" t="s">
        <v>23</v>
      </c>
      <c r="D918" t="s">
        <v>17</v>
      </c>
      <c r="E918" t="s">
        <v>18</v>
      </c>
      <c r="F918" t="s">
        <v>24</v>
      </c>
      <c r="G918" t="s">
        <v>20</v>
      </c>
      <c r="H918" s="3">
        <v>17512.2</v>
      </c>
      <c r="I918" t="s">
        <v>21</v>
      </c>
      <c r="J918" t="s">
        <v>18</v>
      </c>
      <c r="K9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33.550787643087098</v>
      </c>
      <c r="L918" s="6">
        <f>TablaDatos[[#This Row],[IMC_raw]]/1000000000000000</f>
        <v>3.3550787643087099</v>
      </c>
      <c r="M918" s="2">
        <v>3355078764308710</v>
      </c>
      <c r="N9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8" s="13">
        <f t="shared" si="14"/>
        <v>917</v>
      </c>
      <c r="P918" s="2" t="str">
        <f>IF(TablaDatos[[#This Row],[Diabetes]]=0,"No","Si")</f>
        <v>No</v>
      </c>
      <c r="Q918">
        <v>0</v>
      </c>
      <c r="R918">
        <f>TablaDatos[[#This Row],[Aux2]]/10000000000000</f>
        <v>2220.1289325028602</v>
      </c>
      <c r="S918" s="1">
        <v>2.22012893250286E+16</v>
      </c>
      <c r="T918" s="7">
        <f>TablaDatos[[#This Row],[Aux3]]/100000000000000</f>
        <v>240.40069932879601</v>
      </c>
      <c r="U918" s="1">
        <v>2.40400699328796E+16</v>
      </c>
      <c r="V918">
        <v>154.6</v>
      </c>
      <c r="W918">
        <v>90.1</v>
      </c>
    </row>
    <row r="919" spans="1:23">
      <c r="A919">
        <v>2011</v>
      </c>
      <c r="B919">
        <v>61</v>
      </c>
      <c r="C919" t="s">
        <v>16</v>
      </c>
      <c r="D919" t="s">
        <v>36</v>
      </c>
      <c r="E919" t="s">
        <v>31</v>
      </c>
      <c r="F919" t="s">
        <v>19</v>
      </c>
      <c r="G919" t="s">
        <v>28</v>
      </c>
      <c r="H919" s="3">
        <v>20948.68</v>
      </c>
      <c r="I919" t="s">
        <v>21</v>
      </c>
      <c r="J919" t="s">
        <v>19</v>
      </c>
      <c r="K9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33.524725663045103</v>
      </c>
      <c r="L919" s="5">
        <f>TablaDatos[[#This Row],[IMC_raw]]/1000000000000000</f>
        <v>3.3524725663045101</v>
      </c>
      <c r="M919" s="2">
        <v>3352472566304510</v>
      </c>
      <c r="N9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19" s="13">
        <f t="shared" si="14"/>
        <v>918</v>
      </c>
      <c r="P919" s="2" t="str">
        <f>IF(TablaDatos[[#This Row],[Diabetes]]=0,"No","Si")</f>
        <v>Si</v>
      </c>
      <c r="Q919">
        <v>1</v>
      </c>
      <c r="R919">
        <f>TablaDatos[[#This Row],[Aux2]]/10000000000000</f>
        <v>2008.63218814114</v>
      </c>
      <c r="S919" s="1">
        <v>2.00863218814114E+16</v>
      </c>
      <c r="T919" s="7">
        <f>TablaDatos[[#This Row],[Aux3]]/100000000000000</f>
        <v>26.6086486641439</v>
      </c>
      <c r="U919" s="1">
        <v>2660864866414390</v>
      </c>
      <c r="V919">
        <v>171.5</v>
      </c>
      <c r="W919">
        <v>104.1</v>
      </c>
    </row>
    <row r="920" spans="1:23">
      <c r="A920">
        <v>2011</v>
      </c>
      <c r="B920">
        <v>54</v>
      </c>
      <c r="C920" t="s">
        <v>16</v>
      </c>
      <c r="D920" t="s">
        <v>36</v>
      </c>
      <c r="E920" t="s">
        <v>31</v>
      </c>
      <c r="F920" t="s">
        <v>24</v>
      </c>
      <c r="G920" t="s">
        <v>20</v>
      </c>
      <c r="H920" s="3">
        <v>19129.580000000002</v>
      </c>
      <c r="I920" t="s">
        <v>19</v>
      </c>
      <c r="J920" t="s">
        <v>19</v>
      </c>
      <c r="K9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33.506149330330103</v>
      </c>
      <c r="L920" s="5">
        <f>TablaDatos[[#This Row],[IMC_raw]]/1000000000000000</f>
        <v>3.3506149330330102</v>
      </c>
      <c r="M920" s="2">
        <v>3350614933033010</v>
      </c>
      <c r="N9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0" s="13">
        <f t="shared" si="14"/>
        <v>919</v>
      </c>
      <c r="P920" s="2" t="str">
        <f>IF(TablaDatos[[#This Row],[Diabetes]]=0,"No","Si")</f>
        <v>Si</v>
      </c>
      <c r="Q920">
        <v>1</v>
      </c>
      <c r="R920">
        <f>TablaDatos[[#This Row],[Aux2]]/10000000000000</f>
        <v>23.782734373950198</v>
      </c>
      <c r="S920" s="1">
        <v>237827343739502</v>
      </c>
      <c r="T920" s="7">
        <f>TablaDatos[[#This Row],[Aux3]]/100000000000000</f>
        <v>262.38410273294602</v>
      </c>
      <c r="U920" s="1">
        <v>2.62384102732946E+16</v>
      </c>
      <c r="V920">
        <v>173.3</v>
      </c>
      <c r="W920">
        <v>98.5</v>
      </c>
    </row>
    <row r="921" spans="1:23">
      <c r="A921">
        <v>2011</v>
      </c>
      <c r="B921">
        <v>66</v>
      </c>
      <c r="C921" t="s">
        <v>23</v>
      </c>
      <c r="D921" t="s">
        <v>29</v>
      </c>
      <c r="E921" t="s">
        <v>21</v>
      </c>
      <c r="F921" t="s">
        <v>24</v>
      </c>
      <c r="G921" t="s">
        <v>25</v>
      </c>
      <c r="H921" s="3">
        <v>12329.44</v>
      </c>
      <c r="I921" t="s">
        <v>19</v>
      </c>
      <c r="J921" t="s">
        <v>18</v>
      </c>
      <c r="K9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33.500309441748698</v>
      </c>
      <c r="L921" s="6">
        <f>TablaDatos[[#This Row],[IMC_raw]]/1000000000000000</f>
        <v>3.3500309441748701</v>
      </c>
      <c r="M921" s="2">
        <v>3350030944174870</v>
      </c>
      <c r="N9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1" s="13">
        <f t="shared" si="14"/>
        <v>920</v>
      </c>
      <c r="P921" s="2" t="str">
        <f>IF(TablaDatos[[#This Row],[Diabetes]]=0,"No","Si")</f>
        <v>No</v>
      </c>
      <c r="Q921">
        <v>0</v>
      </c>
      <c r="R921">
        <f>TablaDatos[[#This Row],[Aux2]]/10000000000000</f>
        <v>198.28487059957101</v>
      </c>
      <c r="S921" s="1">
        <v>1982848705995710</v>
      </c>
      <c r="T921" s="7">
        <f>TablaDatos[[#This Row],[Aux3]]/100000000000000</f>
        <v>237.76074614615101</v>
      </c>
      <c r="U921" s="1">
        <v>2.37760746146151E+16</v>
      </c>
      <c r="V921">
        <v>147.19999999999999</v>
      </c>
      <c r="W921">
        <v>93.9</v>
      </c>
    </row>
    <row r="922" spans="1:23">
      <c r="A922">
        <v>2011</v>
      </c>
      <c r="B922">
        <v>39</v>
      </c>
      <c r="C922" t="s">
        <v>23</v>
      </c>
      <c r="D922" t="s">
        <v>30</v>
      </c>
      <c r="E922" t="s">
        <v>18</v>
      </c>
      <c r="F922" t="s">
        <v>24</v>
      </c>
      <c r="G922" t="s">
        <v>39</v>
      </c>
      <c r="H922" s="3">
        <v>14237.63</v>
      </c>
      <c r="I922" t="s">
        <v>21</v>
      </c>
      <c r="J922" t="s">
        <v>19</v>
      </c>
      <c r="K9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33.467069646960503</v>
      </c>
      <c r="L922" s="5">
        <f>TablaDatos[[#This Row],[IMC_raw]]/1000000000000000</f>
        <v>33.467069646960503</v>
      </c>
      <c r="M922" s="2">
        <v>3.34670696469605E+16</v>
      </c>
      <c r="N9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2" s="13">
        <f t="shared" si="14"/>
        <v>921</v>
      </c>
      <c r="P922" s="2" t="str">
        <f>IF(TablaDatos[[#This Row],[Diabetes]]=0,"No","Si")</f>
        <v>No</v>
      </c>
      <c r="Q922">
        <v>0</v>
      </c>
      <c r="R922">
        <f>TablaDatos[[#This Row],[Aux2]]/10000000000000</f>
        <v>2106.2524111083299</v>
      </c>
      <c r="S922" s="1">
        <v>2.10625241110833E+16</v>
      </c>
      <c r="T922" s="7">
        <f>TablaDatos[[#This Row],[Aux3]]/100000000000000</f>
        <v>232.25811598268899</v>
      </c>
      <c r="U922" s="1">
        <v>2.32258115982689E+16</v>
      </c>
      <c r="V922">
        <v>152</v>
      </c>
      <c r="W922">
        <v>90</v>
      </c>
    </row>
    <row r="923" spans="1:23">
      <c r="A923">
        <v>2011</v>
      </c>
      <c r="B923">
        <v>59</v>
      </c>
      <c r="C923" t="s">
        <v>23</v>
      </c>
      <c r="D923" t="s">
        <v>17</v>
      </c>
      <c r="E923" t="s">
        <v>18</v>
      </c>
      <c r="F923" t="s">
        <v>24</v>
      </c>
      <c r="G923" t="s">
        <v>28</v>
      </c>
      <c r="H923" s="3">
        <v>11405.15</v>
      </c>
      <c r="I923" t="s">
        <v>21</v>
      </c>
      <c r="J923" t="s">
        <v>22</v>
      </c>
      <c r="K9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33.394995295827499</v>
      </c>
      <c r="L923" s="6">
        <f>TablaDatos[[#This Row],[IMC_raw]]/1000000000000000</f>
        <v>33.394995295827499</v>
      </c>
      <c r="M923" s="2">
        <v>3.33949952958275E+16</v>
      </c>
      <c r="N9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3" s="13">
        <f t="shared" si="14"/>
        <v>922</v>
      </c>
      <c r="P923" s="2" t="str">
        <f>IF(TablaDatos[[#This Row],[Diabetes]]=0,"No","Si")</f>
        <v>No</v>
      </c>
      <c r="Q923">
        <v>0</v>
      </c>
      <c r="R923">
        <f>TablaDatos[[#This Row],[Aux2]]/10000000000000</f>
        <v>2499.2447729164301</v>
      </c>
      <c r="S923" s="1">
        <v>2.49924477291643E+16</v>
      </c>
      <c r="T923" s="7">
        <f>TablaDatos[[#This Row],[Aux3]]/100000000000000</f>
        <v>264.77354086631601</v>
      </c>
      <c r="U923" s="1">
        <v>2.64773540866316E+16</v>
      </c>
      <c r="V923">
        <v>161.5</v>
      </c>
      <c r="W923">
        <v>104.3</v>
      </c>
    </row>
    <row r="924" spans="1:23">
      <c r="A924">
        <v>2011</v>
      </c>
      <c r="B924">
        <v>54</v>
      </c>
      <c r="C924" t="s">
        <v>16</v>
      </c>
      <c r="D924" t="s">
        <v>73</v>
      </c>
      <c r="E924" t="s">
        <v>18</v>
      </c>
      <c r="F924" t="s">
        <v>40</v>
      </c>
      <c r="G924" t="s">
        <v>20</v>
      </c>
      <c r="H924" s="3">
        <v>60003.88</v>
      </c>
      <c r="I924" t="s">
        <v>18</v>
      </c>
      <c r="J924" t="s">
        <v>18</v>
      </c>
      <c r="K9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33.3739861810012</v>
      </c>
      <c r="L924" s="5">
        <f>TablaDatos[[#This Row],[IMC_raw]]/1000000000000000</f>
        <v>0.33373986181001197</v>
      </c>
      <c r="M924" s="2">
        <v>333739861810012</v>
      </c>
      <c r="N9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4" s="13">
        <f t="shared" si="14"/>
        <v>923</v>
      </c>
      <c r="P924" s="2" t="str">
        <f>IF(TablaDatos[[#This Row],[Diabetes]]=0,"No","Si")</f>
        <v>No</v>
      </c>
      <c r="Q924">
        <v>0</v>
      </c>
      <c r="R924">
        <f>TablaDatos[[#This Row],[Aux2]]/10000000000000</f>
        <v>1936.3214303692</v>
      </c>
      <c r="S924" s="1">
        <v>1.9363214303692E+16</v>
      </c>
      <c r="T924" s="7">
        <f>TablaDatos[[#This Row],[Aux3]]/100000000000000</f>
        <v>251.77559862738201</v>
      </c>
      <c r="U924" s="1">
        <v>2.51775598627382E+16</v>
      </c>
      <c r="V924">
        <v>151.6</v>
      </c>
      <c r="W924">
        <v>93.1</v>
      </c>
    </row>
    <row r="925" spans="1:23">
      <c r="A925">
        <v>2011</v>
      </c>
      <c r="B925">
        <v>63</v>
      </c>
      <c r="C925" t="s">
        <v>23</v>
      </c>
      <c r="D925" t="s">
        <v>36</v>
      </c>
      <c r="E925" t="s">
        <v>21</v>
      </c>
      <c r="F925" t="s">
        <v>19</v>
      </c>
      <c r="G925" t="s">
        <v>28</v>
      </c>
      <c r="H925" s="3">
        <v>10799.14</v>
      </c>
      <c r="I925" t="s">
        <v>21</v>
      </c>
      <c r="J925" t="s">
        <v>19</v>
      </c>
      <c r="K9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33.366548558831497</v>
      </c>
      <c r="L925" s="6">
        <f>TablaDatos[[#This Row],[IMC_raw]]/1000000000000000</f>
        <v>33.366548558831497</v>
      </c>
      <c r="M925" s="2">
        <v>3.33665485588315E+16</v>
      </c>
      <c r="N9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5" s="13">
        <f t="shared" si="14"/>
        <v>924</v>
      </c>
      <c r="P925" s="2" t="str">
        <f>IF(TablaDatos[[#This Row],[Diabetes]]=0,"No","Si")</f>
        <v>Si</v>
      </c>
      <c r="Q925">
        <v>1</v>
      </c>
      <c r="R925">
        <f>TablaDatos[[#This Row],[Aux2]]/10000000000000</f>
        <v>244.95112738640799</v>
      </c>
      <c r="S925" s="1">
        <v>2449511273864080</v>
      </c>
      <c r="T925" s="7">
        <f>TablaDatos[[#This Row],[Aux3]]/100000000000000</f>
        <v>26.8580806520145</v>
      </c>
      <c r="U925" s="1">
        <v>2685808065201450</v>
      </c>
      <c r="V925">
        <v>174.2</v>
      </c>
      <c r="W925">
        <v>102</v>
      </c>
    </row>
    <row r="926" spans="1:23">
      <c r="A926">
        <v>2011</v>
      </c>
      <c r="B926">
        <v>50</v>
      </c>
      <c r="C926" t="s">
        <v>23</v>
      </c>
      <c r="D926" t="s">
        <v>71</v>
      </c>
      <c r="E926" t="s">
        <v>18</v>
      </c>
      <c r="F926" t="s">
        <v>35</v>
      </c>
      <c r="G926" t="s">
        <v>20</v>
      </c>
      <c r="H926" s="3">
        <v>26916.7</v>
      </c>
      <c r="I926" t="s">
        <v>21</v>
      </c>
      <c r="J926" t="s">
        <v>19</v>
      </c>
      <c r="K9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33.356905491526099</v>
      </c>
      <c r="L926" s="5">
        <f>TablaDatos[[#This Row],[IMC_raw]]/1000000000000000</f>
        <v>33.356905491526099</v>
      </c>
      <c r="M926" s="2">
        <v>3.33569054915261E+16</v>
      </c>
      <c r="N9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6" s="13">
        <f t="shared" si="14"/>
        <v>925</v>
      </c>
      <c r="P926" s="2" t="str">
        <f>IF(TablaDatos[[#This Row],[Diabetes]]=0,"No","Si")</f>
        <v>No</v>
      </c>
      <c r="Q926">
        <v>0</v>
      </c>
      <c r="R926">
        <f>TablaDatos[[#This Row],[Aux2]]/10000000000000</f>
        <v>2134.4149928993702</v>
      </c>
      <c r="S926" s="1">
        <v>2.13441499289937E+16</v>
      </c>
      <c r="T926" s="7">
        <f>TablaDatos[[#This Row],[Aux3]]/100000000000000</f>
        <v>214.401869478892</v>
      </c>
      <c r="U926" s="1">
        <v>2.14401869478892E+16</v>
      </c>
      <c r="V926">
        <v>152.19999999999999</v>
      </c>
      <c r="W926">
        <v>89.7</v>
      </c>
    </row>
    <row r="927" spans="1:23">
      <c r="A927">
        <v>2011</v>
      </c>
      <c r="B927">
        <v>68</v>
      </c>
      <c r="C927" t="s">
        <v>23</v>
      </c>
      <c r="D927" t="s">
        <v>29</v>
      </c>
      <c r="E927" t="s">
        <v>31</v>
      </c>
      <c r="F927" t="s">
        <v>24</v>
      </c>
      <c r="G927" t="s">
        <v>25</v>
      </c>
      <c r="H927" s="3">
        <v>12471.3</v>
      </c>
      <c r="I927" t="s">
        <v>21</v>
      </c>
      <c r="J927" t="s">
        <v>18</v>
      </c>
      <c r="K9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33.342653392599502</v>
      </c>
      <c r="L927" s="6">
        <f>TablaDatos[[#This Row],[IMC_raw]]/1000000000000000</f>
        <v>3.3342653392599502</v>
      </c>
      <c r="M927" s="2">
        <v>3334265339259950</v>
      </c>
      <c r="N9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7" s="13">
        <f t="shared" si="14"/>
        <v>926</v>
      </c>
      <c r="P927" s="2" t="str">
        <f>IF(TablaDatos[[#This Row],[Diabetes]]=0,"No","Si")</f>
        <v>Si</v>
      </c>
      <c r="Q927">
        <v>1</v>
      </c>
      <c r="R927">
        <f>TablaDatos[[#This Row],[Aux2]]/10000000000000</f>
        <v>23.600368000173098</v>
      </c>
      <c r="S927" s="1">
        <v>236003680001731</v>
      </c>
      <c r="T927" s="7">
        <f>TablaDatos[[#This Row],[Aux3]]/100000000000000</f>
        <v>264.72583113422002</v>
      </c>
      <c r="U927" s="1">
        <v>2.6472583113422E+16</v>
      </c>
      <c r="V927">
        <v>174.6</v>
      </c>
      <c r="W927">
        <v>103</v>
      </c>
    </row>
    <row r="928" spans="1:23">
      <c r="A928">
        <v>2011</v>
      </c>
      <c r="B928">
        <v>64</v>
      </c>
      <c r="C928" t="s">
        <v>16</v>
      </c>
      <c r="D928" t="s">
        <v>26</v>
      </c>
      <c r="E928" t="s">
        <v>19</v>
      </c>
      <c r="F928" t="s">
        <v>35</v>
      </c>
      <c r="G928" t="s">
        <v>28</v>
      </c>
      <c r="H928" s="3">
        <v>29811.95</v>
      </c>
      <c r="I928" t="s">
        <v>19</v>
      </c>
      <c r="J928" t="s">
        <v>22</v>
      </c>
      <c r="K9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33.3331275555513</v>
      </c>
      <c r="L928" s="6">
        <f>TablaDatos[[#This Row],[IMC_raw]]/1000000000000000</f>
        <v>3.3333127555551298</v>
      </c>
      <c r="M928" s="2">
        <v>3333312755555130</v>
      </c>
      <c r="N9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8" s="13">
        <f t="shared" si="14"/>
        <v>927</v>
      </c>
      <c r="P928" s="2" t="str">
        <f>IF(TablaDatos[[#This Row],[Diabetes]]=0,"No","Si")</f>
        <v>Si</v>
      </c>
      <c r="Q928">
        <v>1</v>
      </c>
      <c r="R928">
        <f>TablaDatos[[#This Row],[Aux2]]/10000000000000</f>
        <v>2116.3182856724902</v>
      </c>
      <c r="S928" s="1">
        <v>2.11631828567249E+16</v>
      </c>
      <c r="T928" s="7">
        <f>TablaDatos[[#This Row],[Aux3]]/100000000000000</f>
        <v>263.81221099287001</v>
      </c>
      <c r="U928" s="1">
        <v>2.6381221099287E+16</v>
      </c>
      <c r="V928">
        <v>160.69999999999999</v>
      </c>
      <c r="W928">
        <v>103</v>
      </c>
    </row>
    <row r="929" spans="1:23">
      <c r="A929">
        <v>2011</v>
      </c>
      <c r="B929">
        <v>53</v>
      </c>
      <c r="C929" t="s">
        <v>23</v>
      </c>
      <c r="D929" t="s">
        <v>30</v>
      </c>
      <c r="E929" t="s">
        <v>18</v>
      </c>
      <c r="F929" t="s">
        <v>35</v>
      </c>
      <c r="G929" t="s">
        <v>20</v>
      </c>
      <c r="H929" s="3">
        <v>25729.51</v>
      </c>
      <c r="I929" t="s">
        <v>21</v>
      </c>
      <c r="J929" t="s">
        <v>21</v>
      </c>
      <c r="K9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33.330883717344605</v>
      </c>
      <c r="L929" s="5">
        <f>TablaDatos[[#This Row],[IMC_raw]]/1000000000000000</f>
        <v>3.3330883717344602</v>
      </c>
      <c r="M929" s="2">
        <v>3333088371734460</v>
      </c>
      <c r="N9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29" s="13">
        <f t="shared" si="14"/>
        <v>928</v>
      </c>
      <c r="P929" s="2" t="str">
        <f>IF(TablaDatos[[#This Row],[Diabetes]]=0,"No","Si")</f>
        <v>No</v>
      </c>
      <c r="Q929">
        <v>0</v>
      </c>
      <c r="R929">
        <f>TablaDatos[[#This Row],[Aux2]]/10000000000000</f>
        <v>1884.8696489229701</v>
      </c>
      <c r="S929" s="1">
        <v>1.88486964892297E+16</v>
      </c>
      <c r="T929" s="7">
        <f>TablaDatos[[#This Row],[Aux3]]/100000000000000</f>
        <v>237.42562813503801</v>
      </c>
      <c r="U929" s="1">
        <v>2.37425628135038E+16</v>
      </c>
      <c r="V929">
        <v>141</v>
      </c>
      <c r="W929">
        <v>96.3</v>
      </c>
    </row>
    <row r="930" spans="1:23">
      <c r="A930">
        <v>2011</v>
      </c>
      <c r="B930">
        <v>51</v>
      </c>
      <c r="C930" t="s">
        <v>16</v>
      </c>
      <c r="D930" t="s">
        <v>30</v>
      </c>
      <c r="E930" t="s">
        <v>18</v>
      </c>
      <c r="F930" t="s">
        <v>19</v>
      </c>
      <c r="G930" t="s">
        <v>20</v>
      </c>
      <c r="H930" s="3">
        <v>17775.900000000001</v>
      </c>
      <c r="I930" t="s">
        <v>19</v>
      </c>
      <c r="J930" t="s">
        <v>18</v>
      </c>
      <c r="K9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33.3240829236357</v>
      </c>
      <c r="L930" s="6">
        <f>TablaDatos[[#This Row],[IMC_raw]]/100000000000000</f>
        <v>33.3240829236357</v>
      </c>
      <c r="M930" s="2">
        <v>3332408292363570</v>
      </c>
      <c r="N9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0" s="13">
        <f t="shared" si="14"/>
        <v>929</v>
      </c>
      <c r="P930" s="2" t="str">
        <f>IF(TablaDatos[[#This Row],[Diabetes]]=0,"No","Si")</f>
        <v>No</v>
      </c>
      <c r="Q930">
        <v>0</v>
      </c>
      <c r="R930">
        <f>TablaDatos[[#This Row],[Aux2]]/10000000000000</f>
        <v>2444.9808253179799</v>
      </c>
      <c r="S930" s="1">
        <v>2.44498082531798E+16</v>
      </c>
      <c r="T930" s="7">
        <f>TablaDatos[[#This Row],[Aux3]]/100000000000000</f>
        <v>27.507526749885798</v>
      </c>
      <c r="U930" s="1">
        <v>2750752674988580</v>
      </c>
      <c r="V930">
        <v>147.69999999999999</v>
      </c>
      <c r="W930">
        <v>95</v>
      </c>
    </row>
    <row r="931" spans="1:23">
      <c r="A931">
        <v>2011</v>
      </c>
      <c r="B931">
        <v>58</v>
      </c>
      <c r="C931" t="s">
        <v>23</v>
      </c>
      <c r="D931" t="s">
        <v>72</v>
      </c>
      <c r="E931" t="s">
        <v>19</v>
      </c>
      <c r="F931" t="s">
        <v>19</v>
      </c>
      <c r="G931" t="s">
        <v>28</v>
      </c>
      <c r="H931" s="3">
        <v>16100.58</v>
      </c>
      <c r="I931" t="s">
        <v>19</v>
      </c>
      <c r="J931" t="s">
        <v>19</v>
      </c>
      <c r="K9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33.313454898538197</v>
      </c>
      <c r="L931" s="6">
        <f>TablaDatos[[#This Row],[IMC_raw]]/1000000000000000</f>
        <v>3.33134548985382</v>
      </c>
      <c r="M931" s="2">
        <v>3331345489853820</v>
      </c>
      <c r="N9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1" s="13">
        <f t="shared" si="14"/>
        <v>930</v>
      </c>
      <c r="P931" s="2" t="str">
        <f>IF(TablaDatos[[#This Row],[Diabetes]]=0,"No","Si")</f>
        <v>No</v>
      </c>
      <c r="Q931">
        <v>0</v>
      </c>
      <c r="R931">
        <f>TablaDatos[[#This Row],[Aux2]]/10000000000000</f>
        <v>221.81332957130499</v>
      </c>
      <c r="S931" s="1">
        <v>2218133295713050</v>
      </c>
      <c r="T931" s="7">
        <f>TablaDatos[[#This Row],[Aux3]]/100000000000000</f>
        <v>2.4901720615736598</v>
      </c>
      <c r="U931" s="1">
        <v>249017206157366</v>
      </c>
      <c r="V931">
        <v>157.19999999999999</v>
      </c>
      <c r="W931">
        <v>94.6</v>
      </c>
    </row>
    <row r="932" spans="1:23">
      <c r="A932">
        <v>2011</v>
      </c>
      <c r="B932">
        <v>65</v>
      </c>
      <c r="C932" t="s">
        <v>23</v>
      </c>
      <c r="D932" t="s">
        <v>34</v>
      </c>
      <c r="E932" t="s">
        <v>21</v>
      </c>
      <c r="F932" t="s">
        <v>19</v>
      </c>
      <c r="G932" t="s">
        <v>25</v>
      </c>
      <c r="H932" s="3">
        <v>13530.34</v>
      </c>
      <c r="I932" t="s">
        <v>19</v>
      </c>
      <c r="J932" t="s">
        <v>18</v>
      </c>
      <c r="K9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33.261792703121699</v>
      </c>
      <c r="L932" s="5">
        <f>TablaDatos[[#This Row],[IMC_raw]]/1000000000000000</f>
        <v>3.3261792703121702</v>
      </c>
      <c r="M932" s="2">
        <v>3326179270312170</v>
      </c>
      <c r="N9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2" s="13">
        <f t="shared" si="14"/>
        <v>931</v>
      </c>
      <c r="P932" s="2" t="str">
        <f>IF(TablaDatos[[#This Row],[Diabetes]]=0,"No","Si")</f>
        <v>No</v>
      </c>
      <c r="Q932">
        <v>0</v>
      </c>
      <c r="R932">
        <f>TablaDatos[[#This Row],[Aux2]]/10000000000000</f>
        <v>21.968918227486601</v>
      </c>
      <c r="S932" s="1">
        <v>219689182274866</v>
      </c>
      <c r="T932" s="7">
        <f>TablaDatos[[#This Row],[Aux3]]/100000000000000</f>
        <v>2.40414701714902</v>
      </c>
      <c r="U932" s="1">
        <v>240414701714902</v>
      </c>
      <c r="V932">
        <v>157</v>
      </c>
      <c r="W932">
        <v>99.1</v>
      </c>
    </row>
    <row r="933" spans="1:23">
      <c r="A933">
        <v>2011</v>
      </c>
      <c r="B933">
        <v>67</v>
      </c>
      <c r="C933" t="s">
        <v>23</v>
      </c>
      <c r="D933" t="s">
        <v>73</v>
      </c>
      <c r="E933" t="s">
        <v>21</v>
      </c>
      <c r="F933" t="s">
        <v>24</v>
      </c>
      <c r="G933" t="s">
        <v>25</v>
      </c>
      <c r="H933" s="3">
        <v>16681.43</v>
      </c>
      <c r="I933" t="s">
        <v>21</v>
      </c>
      <c r="J933" t="s">
        <v>18</v>
      </c>
      <c r="K9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33.246056433910397</v>
      </c>
      <c r="L933" s="6">
        <f>TablaDatos[[#This Row],[IMC_raw]]/1000000000000000</f>
        <v>3.32460564339104</v>
      </c>
      <c r="M933" s="2">
        <v>3324605643391040</v>
      </c>
      <c r="N9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3" s="13">
        <f t="shared" si="14"/>
        <v>932</v>
      </c>
      <c r="P933" s="2" t="str">
        <f>IF(TablaDatos[[#This Row],[Diabetes]]=0,"No","Si")</f>
        <v>No</v>
      </c>
      <c r="Q933">
        <v>0</v>
      </c>
      <c r="R933">
        <f>TablaDatos[[#This Row],[Aux2]]/10000000000000</f>
        <v>231.143999808686</v>
      </c>
      <c r="S933" s="1">
        <v>2311439998086860</v>
      </c>
      <c r="T933" s="7">
        <f>TablaDatos[[#This Row],[Aux3]]/100000000000000</f>
        <v>28.1760780621658</v>
      </c>
      <c r="U933" s="1">
        <v>2817607806216580</v>
      </c>
      <c r="V933">
        <v>162.5</v>
      </c>
      <c r="W933">
        <v>100.2</v>
      </c>
    </row>
    <row r="934" spans="1:23">
      <c r="A934">
        <v>2011</v>
      </c>
      <c r="B934">
        <v>49</v>
      </c>
      <c r="C934" t="s">
        <v>16</v>
      </c>
      <c r="D934" t="s">
        <v>17</v>
      </c>
      <c r="E934" t="s">
        <v>18</v>
      </c>
      <c r="F934" t="s">
        <v>35</v>
      </c>
      <c r="G934" t="s">
        <v>20</v>
      </c>
      <c r="H934" s="3">
        <v>27001.29</v>
      </c>
      <c r="I934" t="s">
        <v>19</v>
      </c>
      <c r="J934" t="s">
        <v>18</v>
      </c>
      <c r="K9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33.242257257957405</v>
      </c>
      <c r="L934" s="5">
        <f>TablaDatos[[#This Row],[IMC_raw]]/1000000000000000</f>
        <v>3.3242257257957402</v>
      </c>
      <c r="M934" s="2">
        <v>3324225725795740</v>
      </c>
      <c r="N9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4" s="13">
        <f t="shared" si="14"/>
        <v>933</v>
      </c>
      <c r="P934" s="2" t="str">
        <f>IF(TablaDatos[[#This Row],[Diabetes]]=0,"No","Si")</f>
        <v>No</v>
      </c>
      <c r="Q934">
        <v>0</v>
      </c>
      <c r="R934">
        <f>TablaDatos[[#This Row],[Aux2]]/10000000000000</f>
        <v>2316.7909980224199</v>
      </c>
      <c r="S934" s="1">
        <v>2.31679099802242E+16</v>
      </c>
      <c r="T934" s="7">
        <f>TablaDatos[[#This Row],[Aux3]]/100000000000000</f>
        <v>209.382070092373</v>
      </c>
      <c r="U934" s="1">
        <v>2.09382070092373E+16</v>
      </c>
      <c r="V934">
        <v>150.80000000000001</v>
      </c>
      <c r="W934">
        <v>86.7</v>
      </c>
    </row>
    <row r="935" spans="1:23">
      <c r="A935">
        <v>2011</v>
      </c>
      <c r="B935">
        <v>70</v>
      </c>
      <c r="C935" t="s">
        <v>16</v>
      </c>
      <c r="D935" t="s">
        <v>36</v>
      </c>
      <c r="E935" t="s">
        <v>21</v>
      </c>
      <c r="F935" t="s">
        <v>24</v>
      </c>
      <c r="G935" t="s">
        <v>25</v>
      </c>
      <c r="H935" s="3">
        <v>22457.49</v>
      </c>
      <c r="I935" t="s">
        <v>21</v>
      </c>
      <c r="J935" t="s">
        <v>19</v>
      </c>
      <c r="K9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33.237601986352402</v>
      </c>
      <c r="L935" s="5">
        <f>TablaDatos[[#This Row],[IMC_raw]]/1000000000000000</f>
        <v>33.237601986352402</v>
      </c>
      <c r="M935" s="2">
        <v>3.32376019863524E+16</v>
      </c>
      <c r="N9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5" s="13">
        <f t="shared" si="14"/>
        <v>934</v>
      </c>
      <c r="P935" s="2" t="str">
        <f>IF(TablaDatos[[#This Row],[Diabetes]]=0,"No","Si")</f>
        <v>No</v>
      </c>
      <c r="Q935">
        <v>0</v>
      </c>
      <c r="R935">
        <f>TablaDatos[[#This Row],[Aux2]]/10000000000000</f>
        <v>2068.80964869018</v>
      </c>
      <c r="S935" s="1">
        <v>2.06880964869018E+16</v>
      </c>
      <c r="T935" s="7">
        <f>TablaDatos[[#This Row],[Aux3]]/100000000000000</f>
        <v>223.165284168651</v>
      </c>
      <c r="U935" s="1">
        <v>2.23165284168651E+16</v>
      </c>
      <c r="V935">
        <v>168.8</v>
      </c>
      <c r="W935">
        <v>103.7</v>
      </c>
    </row>
    <row r="936" spans="1:23">
      <c r="A936">
        <v>2011</v>
      </c>
      <c r="B936">
        <v>58</v>
      </c>
      <c r="C936" t="s">
        <v>16</v>
      </c>
      <c r="D936" t="s">
        <v>27</v>
      </c>
      <c r="E936" t="s">
        <v>18</v>
      </c>
      <c r="F936" t="s">
        <v>19</v>
      </c>
      <c r="G936" t="s">
        <v>28</v>
      </c>
      <c r="H936" s="3">
        <v>26341.18</v>
      </c>
      <c r="I936" t="s">
        <v>19</v>
      </c>
      <c r="J936" t="s">
        <v>22</v>
      </c>
      <c r="K9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33.193999276099497</v>
      </c>
      <c r="L936" s="6">
        <f>TablaDatos[[#This Row],[IMC_raw]]/1000000000000000</f>
        <v>33.193999276099497</v>
      </c>
      <c r="M936" s="2">
        <v>3.31939992760995E+16</v>
      </c>
      <c r="N9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6" s="13">
        <f t="shared" si="14"/>
        <v>935</v>
      </c>
      <c r="P936" s="2" t="str">
        <f>IF(TablaDatos[[#This Row],[Diabetes]]=0,"No","Si")</f>
        <v>No</v>
      </c>
      <c r="Q936">
        <v>0</v>
      </c>
      <c r="R936">
        <f>TablaDatos[[#This Row],[Aux2]]/10000000000000</f>
        <v>2323.7914777258602</v>
      </c>
      <c r="S936" s="1">
        <v>2.32379147772586E+16</v>
      </c>
      <c r="T936" s="7">
        <f>TablaDatos[[#This Row],[Aux3]]/100000000000000</f>
        <v>248.042827399419</v>
      </c>
      <c r="U936" s="1">
        <v>2.48042827399419E+16</v>
      </c>
      <c r="V936">
        <v>160.4</v>
      </c>
      <c r="W936">
        <v>96.3</v>
      </c>
    </row>
    <row r="937" spans="1:23">
      <c r="A937">
        <v>2011</v>
      </c>
      <c r="B937">
        <v>62</v>
      </c>
      <c r="C937" t="s">
        <v>23</v>
      </c>
      <c r="D937" t="s">
        <v>73</v>
      </c>
      <c r="E937" t="s">
        <v>18</v>
      </c>
      <c r="F937" t="s">
        <v>24</v>
      </c>
      <c r="G937" t="s">
        <v>28</v>
      </c>
      <c r="H937" s="3">
        <v>18011.95</v>
      </c>
      <c r="I937" t="s">
        <v>19</v>
      </c>
      <c r="J937" t="s">
        <v>22</v>
      </c>
      <c r="K9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33.177433615257797</v>
      </c>
      <c r="L937" s="6">
        <f>TablaDatos[[#This Row],[IMC_raw]]/1000000000000000</f>
        <v>3.3177433615257801</v>
      </c>
      <c r="M937" s="2">
        <v>3317743361525780</v>
      </c>
      <c r="N9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7" s="13">
        <f t="shared" si="14"/>
        <v>936</v>
      </c>
      <c r="P937" s="2" t="str">
        <f>IF(TablaDatos[[#This Row],[Diabetes]]=0,"No","Si")</f>
        <v>No</v>
      </c>
      <c r="Q937">
        <v>0</v>
      </c>
      <c r="R937">
        <f>TablaDatos[[#This Row],[Aux2]]/10000000000000</f>
        <v>2332.3513205344402</v>
      </c>
      <c r="S937" s="1">
        <v>2.33235132053444E+16</v>
      </c>
      <c r="T937" s="7">
        <f>TablaDatos[[#This Row],[Aux3]]/100000000000000</f>
        <v>273.35232133701498</v>
      </c>
      <c r="U937" s="1">
        <v>2.73352321337015E+16</v>
      </c>
      <c r="V937">
        <v>149.4</v>
      </c>
      <c r="W937">
        <v>91.4</v>
      </c>
    </row>
    <row r="938" spans="1:23">
      <c r="A938">
        <v>2011</v>
      </c>
      <c r="B938">
        <v>54</v>
      </c>
      <c r="C938" t="s">
        <v>16</v>
      </c>
      <c r="D938" t="s">
        <v>74</v>
      </c>
      <c r="E938" t="s">
        <v>18</v>
      </c>
      <c r="F938" t="s">
        <v>35</v>
      </c>
      <c r="G938" t="s">
        <v>20</v>
      </c>
      <c r="H938" s="3">
        <v>19236.14</v>
      </c>
      <c r="I938" t="s">
        <v>19</v>
      </c>
      <c r="J938" t="s">
        <v>18</v>
      </c>
      <c r="K9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33.164618502462602</v>
      </c>
      <c r="L938" s="5">
        <f>TablaDatos[[#This Row],[IMC_raw]]/1000000000000000</f>
        <v>33.164618502462602</v>
      </c>
      <c r="M938" s="2">
        <v>3.31646185024626E+16</v>
      </c>
      <c r="N9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8" s="13">
        <f t="shared" si="14"/>
        <v>937</v>
      </c>
      <c r="P938" s="2" t="str">
        <f>IF(TablaDatos[[#This Row],[Diabetes]]=0,"No","Si")</f>
        <v>No</v>
      </c>
      <c r="Q938">
        <v>0</v>
      </c>
      <c r="R938">
        <f>TablaDatos[[#This Row],[Aux2]]/10000000000000</f>
        <v>2115.8443408695798</v>
      </c>
      <c r="S938" s="1">
        <v>2.11584434086958E+16</v>
      </c>
      <c r="T938" s="7">
        <f>TablaDatos[[#This Row],[Aux3]]/100000000000000</f>
        <v>2.2000681448184598</v>
      </c>
      <c r="U938" s="1">
        <v>220006814481846</v>
      </c>
      <c r="V938">
        <v>145.1</v>
      </c>
      <c r="W938">
        <v>93.3</v>
      </c>
    </row>
    <row r="939" spans="1:23">
      <c r="A939">
        <v>2011</v>
      </c>
      <c r="B939">
        <v>54</v>
      </c>
      <c r="C939" t="s">
        <v>16</v>
      </c>
      <c r="D939" t="s">
        <v>26</v>
      </c>
      <c r="E939" t="s">
        <v>18</v>
      </c>
      <c r="F939" t="s">
        <v>19</v>
      </c>
      <c r="G939" t="s">
        <v>20</v>
      </c>
      <c r="H939" s="3">
        <v>23478.97</v>
      </c>
      <c r="I939" t="s">
        <v>21</v>
      </c>
      <c r="J939" t="s">
        <v>18</v>
      </c>
      <c r="K9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33.159629963037901</v>
      </c>
      <c r="L939" s="5">
        <f>TablaDatos[[#This Row],[IMC_raw]]/1000000000000000</f>
        <v>3.31596299630379</v>
      </c>
      <c r="M939" s="2">
        <v>3315962996303790</v>
      </c>
      <c r="N9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39" s="13">
        <f t="shared" si="14"/>
        <v>938</v>
      </c>
      <c r="P939" s="2" t="str">
        <f>IF(TablaDatos[[#This Row],[Diabetes]]=0,"No","Si")</f>
        <v>No</v>
      </c>
      <c r="Q939">
        <v>0</v>
      </c>
      <c r="R939">
        <f>TablaDatos[[#This Row],[Aux2]]/10000000000000</f>
        <v>2082.3504762099201</v>
      </c>
      <c r="S939" s="1">
        <v>2.08235047620992E+16</v>
      </c>
      <c r="T939" s="7">
        <f>TablaDatos[[#This Row],[Aux3]]/100000000000000</f>
        <v>250.851709610526</v>
      </c>
      <c r="U939" s="1">
        <v>2.50851709610526E+16</v>
      </c>
      <c r="V939">
        <v>150.4</v>
      </c>
      <c r="W939">
        <v>95.7</v>
      </c>
    </row>
    <row r="940" spans="1:23">
      <c r="A940">
        <v>2011</v>
      </c>
      <c r="B940">
        <v>60</v>
      </c>
      <c r="C940" t="s">
        <v>23</v>
      </c>
      <c r="D940" t="s">
        <v>71</v>
      </c>
      <c r="E940" t="s">
        <v>18</v>
      </c>
      <c r="F940" t="s">
        <v>40</v>
      </c>
      <c r="G940" t="s">
        <v>28</v>
      </c>
      <c r="H940" s="3">
        <v>24024.65</v>
      </c>
      <c r="I940" t="s">
        <v>19</v>
      </c>
      <c r="J940" t="s">
        <v>22</v>
      </c>
      <c r="K9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33.1463179528102</v>
      </c>
      <c r="L940" s="6">
        <f>TablaDatos[[#This Row],[IMC_raw]]/1000000000000000</f>
        <v>3.31463179528102</v>
      </c>
      <c r="M940" s="2">
        <v>3314631795281020</v>
      </c>
      <c r="N9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0" s="13">
        <f t="shared" si="14"/>
        <v>939</v>
      </c>
      <c r="P940" s="2" t="str">
        <f>IF(TablaDatos[[#This Row],[Diabetes]]=0,"No","Si")</f>
        <v>No</v>
      </c>
      <c r="Q940">
        <v>0</v>
      </c>
      <c r="R940">
        <f>TablaDatos[[#This Row],[Aux2]]/10000000000000</f>
        <v>1926.77428510509</v>
      </c>
      <c r="S940" s="1">
        <v>1.92677428510509E+16</v>
      </c>
      <c r="T940" s="7">
        <f>TablaDatos[[#This Row],[Aux3]]/100000000000000</f>
        <v>231.54781275341401</v>
      </c>
      <c r="U940" s="1">
        <v>2.31547812753414E+16</v>
      </c>
      <c r="V940">
        <v>150</v>
      </c>
      <c r="W940">
        <v>87.4</v>
      </c>
    </row>
    <row r="941" spans="1:23">
      <c r="A941">
        <v>2011</v>
      </c>
      <c r="B941">
        <v>61</v>
      </c>
      <c r="C941" t="s">
        <v>23</v>
      </c>
      <c r="D941" t="s">
        <v>38</v>
      </c>
      <c r="E941" t="s">
        <v>19</v>
      </c>
      <c r="F941" t="s">
        <v>19</v>
      </c>
      <c r="G941" t="s">
        <v>28</v>
      </c>
      <c r="H941" s="3">
        <v>11036.35</v>
      </c>
      <c r="I941" t="s">
        <v>21</v>
      </c>
      <c r="J941" t="s">
        <v>18</v>
      </c>
      <c r="K9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33.145313180889801</v>
      </c>
      <c r="L941" s="6">
        <f>TablaDatos[[#This Row],[IMC_raw]]/1000000000000000</f>
        <v>3.3145313180889802</v>
      </c>
      <c r="M941" s="2">
        <v>3314531318088980</v>
      </c>
      <c r="N9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1" s="13">
        <f t="shared" si="14"/>
        <v>940</v>
      </c>
      <c r="P941" s="2" t="str">
        <f>IF(TablaDatos[[#This Row],[Diabetes]]=0,"No","Si")</f>
        <v>No</v>
      </c>
      <c r="Q941">
        <v>0</v>
      </c>
      <c r="R941">
        <f>TablaDatos[[#This Row],[Aux2]]/10000000000000</f>
        <v>18.321851229822101</v>
      </c>
      <c r="S941" s="1">
        <v>183218512298221</v>
      </c>
      <c r="T941" s="7">
        <f>TablaDatos[[#This Row],[Aux3]]/100000000000000</f>
        <v>228.11900866578901</v>
      </c>
      <c r="U941" s="1">
        <v>2.28119008665789E+16</v>
      </c>
      <c r="V941">
        <v>148.9</v>
      </c>
      <c r="W941">
        <v>94.1</v>
      </c>
    </row>
    <row r="942" spans="1:23">
      <c r="A942">
        <v>2011</v>
      </c>
      <c r="B942">
        <v>65</v>
      </c>
      <c r="C942" t="s">
        <v>23</v>
      </c>
      <c r="D942" t="s">
        <v>29</v>
      </c>
      <c r="E942" t="s">
        <v>18</v>
      </c>
      <c r="F942" t="s">
        <v>19</v>
      </c>
      <c r="G942" t="s">
        <v>25</v>
      </c>
      <c r="H942" s="3">
        <v>13287.43</v>
      </c>
      <c r="I942" t="s">
        <v>19</v>
      </c>
      <c r="J942" t="s">
        <v>22</v>
      </c>
      <c r="K9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33.058447672134299</v>
      </c>
      <c r="L942" s="6">
        <f>TablaDatos[[#This Row],[IMC_raw]]/1000000000000000</f>
        <v>3.3058447672134301</v>
      </c>
      <c r="M942" s="2">
        <v>3305844767213430</v>
      </c>
      <c r="N9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2" s="13">
        <f t="shared" si="14"/>
        <v>941</v>
      </c>
      <c r="P942" s="2" t="str">
        <f>IF(TablaDatos[[#This Row],[Diabetes]]=0,"No","Si")</f>
        <v>No</v>
      </c>
      <c r="Q942">
        <v>0</v>
      </c>
      <c r="R942">
        <f>TablaDatos[[#This Row],[Aux2]]/10000000000000</f>
        <v>2305.6356151575501</v>
      </c>
      <c r="S942" s="1">
        <v>2.30563561515755E+16</v>
      </c>
      <c r="T942" s="7">
        <f>TablaDatos[[#This Row],[Aux3]]/100000000000000</f>
        <v>238.32781193942799</v>
      </c>
      <c r="U942" s="1">
        <v>2.38327811939428E+16</v>
      </c>
      <c r="V942">
        <v>156.19999999999999</v>
      </c>
      <c r="W942">
        <v>95.5</v>
      </c>
    </row>
    <row r="943" spans="1:23">
      <c r="A943">
        <v>2011</v>
      </c>
      <c r="B943">
        <v>56</v>
      </c>
      <c r="C943" t="s">
        <v>16</v>
      </c>
      <c r="D943" t="s">
        <v>37</v>
      </c>
      <c r="E943" t="s">
        <v>18</v>
      </c>
      <c r="F943" t="s">
        <v>19</v>
      </c>
      <c r="G943" t="s">
        <v>28</v>
      </c>
      <c r="H943" s="3">
        <v>19267.98</v>
      </c>
      <c r="I943" t="s">
        <v>21</v>
      </c>
      <c r="J943" t="s">
        <v>18</v>
      </c>
      <c r="K9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33.049850959250101</v>
      </c>
      <c r="L943" s="5">
        <f>TablaDatos[[#This Row],[IMC_raw]]/1000000000000000</f>
        <v>33.049850959250101</v>
      </c>
      <c r="M943" s="2">
        <v>3.30498509592501E+16</v>
      </c>
      <c r="N9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3" s="13">
        <f t="shared" si="14"/>
        <v>942</v>
      </c>
      <c r="P943" s="2" t="str">
        <f>IF(TablaDatos[[#This Row],[Diabetes]]=0,"No","Si")</f>
        <v>No</v>
      </c>
      <c r="Q943">
        <v>0</v>
      </c>
      <c r="R943">
        <f>TablaDatos[[#This Row],[Aux2]]/10000000000000</f>
        <v>2736.4164125068801</v>
      </c>
      <c r="S943" s="1">
        <v>2.73641641250688E+16</v>
      </c>
      <c r="T943" s="7">
        <f>TablaDatos[[#This Row],[Aux3]]/100000000000000</f>
        <v>244.93582775084599</v>
      </c>
      <c r="U943" s="1">
        <v>2.44935827750846E+16</v>
      </c>
      <c r="V943">
        <v>156.1</v>
      </c>
      <c r="W943">
        <v>103.2</v>
      </c>
    </row>
    <row r="944" spans="1:23">
      <c r="A944">
        <v>2011</v>
      </c>
      <c r="B944">
        <v>58</v>
      </c>
      <c r="C944" t="s">
        <v>16</v>
      </c>
      <c r="D944" t="s">
        <v>37</v>
      </c>
      <c r="E944" t="s">
        <v>31</v>
      </c>
      <c r="F944" t="s">
        <v>24</v>
      </c>
      <c r="G944" t="s">
        <v>28</v>
      </c>
      <c r="H944" s="3">
        <v>13214.82</v>
      </c>
      <c r="I944" t="s">
        <v>21</v>
      </c>
      <c r="J944" t="s">
        <v>22</v>
      </c>
      <c r="K9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33.0469362182887</v>
      </c>
      <c r="L944" s="5">
        <f>TablaDatos[[#This Row],[IMC_raw]]/1000000000000000</f>
        <v>3.3046936218288701</v>
      </c>
      <c r="M944" s="2">
        <v>3304693621828870</v>
      </c>
      <c r="N9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4" s="13">
        <f t="shared" si="14"/>
        <v>943</v>
      </c>
      <c r="P944" s="2" t="str">
        <f>IF(TablaDatos[[#This Row],[Diabetes]]=0,"No","Si")</f>
        <v>Si</v>
      </c>
      <c r="Q944">
        <v>1</v>
      </c>
      <c r="R944">
        <f>TablaDatos[[#This Row],[Aux2]]/10000000000000</f>
        <v>245.180245503094</v>
      </c>
      <c r="S944" s="1">
        <v>2451802455030940</v>
      </c>
      <c r="T944" s="7">
        <f>TablaDatos[[#This Row],[Aux3]]/100000000000000</f>
        <v>26.001693901763399</v>
      </c>
      <c r="U944" s="1">
        <v>2600169390176340</v>
      </c>
      <c r="V944">
        <v>171.8</v>
      </c>
      <c r="W944">
        <v>104</v>
      </c>
    </row>
    <row r="945" spans="1:23">
      <c r="A945">
        <v>2011</v>
      </c>
      <c r="B945">
        <v>67</v>
      </c>
      <c r="C945" t="s">
        <v>16</v>
      </c>
      <c r="D945" t="s">
        <v>36</v>
      </c>
      <c r="E945" t="s">
        <v>21</v>
      </c>
      <c r="F945" t="s">
        <v>24</v>
      </c>
      <c r="G945" t="s">
        <v>25</v>
      </c>
      <c r="H945" s="3">
        <v>18580.490000000002</v>
      </c>
      <c r="I945" t="s">
        <v>21</v>
      </c>
      <c r="J945" t="s">
        <v>19</v>
      </c>
      <c r="K9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33.046158309406799</v>
      </c>
      <c r="L945" s="5">
        <f>TablaDatos[[#This Row],[IMC_raw]]/1000000000000000</f>
        <v>3.3046158309406799</v>
      </c>
      <c r="M945" s="2">
        <v>3304615830940680</v>
      </c>
      <c r="N9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5" s="13">
        <f t="shared" si="14"/>
        <v>944</v>
      </c>
      <c r="P945" s="2" t="str">
        <f>IF(TablaDatos[[#This Row],[Diabetes]]=0,"No","Si")</f>
        <v>No</v>
      </c>
      <c r="Q945">
        <v>0</v>
      </c>
      <c r="R945">
        <f>TablaDatos[[#This Row],[Aux2]]/10000000000000</f>
        <v>21.250208571993198</v>
      </c>
      <c r="S945" s="1">
        <v>212502085719932</v>
      </c>
      <c r="T945" s="7">
        <f>TablaDatos[[#This Row],[Aux3]]/100000000000000</f>
        <v>24.384314356749101</v>
      </c>
      <c r="U945" s="1">
        <v>2438431435674910</v>
      </c>
      <c r="V945">
        <v>167.5</v>
      </c>
      <c r="W945">
        <v>99.2</v>
      </c>
    </row>
    <row r="946" spans="1:23">
      <c r="A946">
        <v>2011</v>
      </c>
      <c r="B946">
        <v>51</v>
      </c>
      <c r="C946" t="s">
        <v>23</v>
      </c>
      <c r="D946" t="s">
        <v>17</v>
      </c>
      <c r="E946" t="s">
        <v>18</v>
      </c>
      <c r="F946" t="s">
        <v>40</v>
      </c>
      <c r="G946" t="s">
        <v>20</v>
      </c>
      <c r="H946" s="3">
        <v>33882.300000000003</v>
      </c>
      <c r="I946" t="s">
        <v>21</v>
      </c>
      <c r="J946" t="s">
        <v>19</v>
      </c>
      <c r="K9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33.039113807576904</v>
      </c>
      <c r="L946" s="6">
        <f>TablaDatos[[#This Row],[IMC_raw]]/1000000000000000</f>
        <v>3.3039113807576901</v>
      </c>
      <c r="M946" s="2">
        <v>3303911380757690</v>
      </c>
      <c r="N9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6" s="13">
        <f t="shared" si="14"/>
        <v>945</v>
      </c>
      <c r="P946" s="2" t="str">
        <f>IF(TablaDatos[[#This Row],[Diabetes]]=0,"No","Si")</f>
        <v>No</v>
      </c>
      <c r="Q946">
        <v>0</v>
      </c>
      <c r="R946">
        <f>TablaDatos[[#This Row],[Aux2]]/10000000000000</f>
        <v>187.93064498451</v>
      </c>
      <c r="S946" s="1">
        <v>1879306449845100</v>
      </c>
      <c r="T946" s="7">
        <f>TablaDatos[[#This Row],[Aux3]]/100000000000000</f>
        <v>19.169923487880599</v>
      </c>
      <c r="U946" s="1">
        <v>1916992348788060</v>
      </c>
      <c r="V946">
        <v>144.1</v>
      </c>
      <c r="W946">
        <v>91.9</v>
      </c>
    </row>
    <row r="947" spans="1:23">
      <c r="A947">
        <v>2011</v>
      </c>
      <c r="B947">
        <v>65</v>
      </c>
      <c r="C947" t="s">
        <v>16</v>
      </c>
      <c r="D947" t="s">
        <v>36</v>
      </c>
      <c r="E947" t="s">
        <v>31</v>
      </c>
      <c r="F947" t="s">
        <v>24</v>
      </c>
      <c r="G947" t="s">
        <v>25</v>
      </c>
      <c r="H947" s="3">
        <v>16743.099999999999</v>
      </c>
      <c r="I947" t="s">
        <v>21</v>
      </c>
      <c r="J947" t="s">
        <v>18</v>
      </c>
      <c r="K9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33.038998559899198</v>
      </c>
      <c r="L947" s="6">
        <f>TablaDatos[[#This Row],[IMC_raw]]/1000000000000000</f>
        <v>33.038998559899198</v>
      </c>
      <c r="M947" s="2">
        <v>3.30389985598992E+16</v>
      </c>
      <c r="N9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7" s="13">
        <f t="shared" si="14"/>
        <v>946</v>
      </c>
      <c r="P947" s="2" t="str">
        <f>IF(TablaDatos[[#This Row],[Diabetes]]=0,"No","Si")</f>
        <v>No</v>
      </c>
      <c r="Q947">
        <v>0</v>
      </c>
      <c r="R947">
        <f>TablaDatos[[#This Row],[Aux2]]/10000000000000</f>
        <v>219.40932754776301</v>
      </c>
      <c r="S947" s="1">
        <v>2194093275477630</v>
      </c>
      <c r="T947" s="7">
        <f>TablaDatos[[#This Row],[Aux3]]/100000000000000</f>
        <v>27.400993423620999</v>
      </c>
      <c r="U947" s="1">
        <v>2740099342362100</v>
      </c>
      <c r="V947">
        <v>169.4</v>
      </c>
      <c r="W947">
        <v>97.5</v>
      </c>
    </row>
    <row r="948" spans="1:23">
      <c r="A948">
        <v>2011</v>
      </c>
      <c r="B948">
        <v>66</v>
      </c>
      <c r="C948" t="s">
        <v>16</v>
      </c>
      <c r="D948" t="s">
        <v>30</v>
      </c>
      <c r="E948" t="s">
        <v>21</v>
      </c>
      <c r="F948" t="s">
        <v>24</v>
      </c>
      <c r="G948" t="s">
        <v>25</v>
      </c>
      <c r="H948" s="3">
        <v>9402.5</v>
      </c>
      <c r="I948" t="s">
        <v>21</v>
      </c>
      <c r="J948" t="s">
        <v>18</v>
      </c>
      <c r="K9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33.031361909316097</v>
      </c>
      <c r="L948" s="5">
        <f>TablaDatos[[#This Row],[IMC_raw]]/1000000000000000</f>
        <v>3.3031361909316099</v>
      </c>
      <c r="M948" s="2">
        <v>3303136190931610</v>
      </c>
      <c r="N9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8" s="13">
        <f t="shared" si="14"/>
        <v>947</v>
      </c>
      <c r="P948" s="2" t="str">
        <f>IF(TablaDatos[[#This Row],[Diabetes]]=0,"No","Si")</f>
        <v>No</v>
      </c>
      <c r="Q948">
        <v>0</v>
      </c>
      <c r="R948">
        <f>TablaDatos[[#This Row],[Aux2]]/10000000000000</f>
        <v>202.22671521408299</v>
      </c>
      <c r="S948" s="1">
        <v>2022267152140830</v>
      </c>
      <c r="T948" s="7">
        <f>TablaDatos[[#This Row],[Aux3]]/100000000000000</f>
        <v>26.629405077422899</v>
      </c>
      <c r="U948" s="1">
        <v>2662940507742290</v>
      </c>
      <c r="V948">
        <v>157.80000000000001</v>
      </c>
      <c r="W948">
        <v>102.8</v>
      </c>
    </row>
    <row r="949" spans="1:23">
      <c r="A949">
        <v>2011</v>
      </c>
      <c r="B949">
        <v>50</v>
      </c>
      <c r="C949" t="s">
        <v>16</v>
      </c>
      <c r="D949" t="s">
        <v>71</v>
      </c>
      <c r="E949" t="s">
        <v>18</v>
      </c>
      <c r="F949" t="s">
        <v>19</v>
      </c>
      <c r="G949" t="s">
        <v>20</v>
      </c>
      <c r="H949" s="3">
        <v>19100.599999999999</v>
      </c>
      <c r="I949" t="s">
        <v>21</v>
      </c>
      <c r="J949" t="s">
        <v>19</v>
      </c>
      <c r="K9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33.010502148263903</v>
      </c>
      <c r="L949" s="6">
        <f>TablaDatos[[#This Row],[IMC_raw]]/1000000000000000</f>
        <v>3.3010502148263901</v>
      </c>
      <c r="M949" s="2">
        <v>3301050214826390</v>
      </c>
      <c r="N9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49" s="13">
        <f t="shared" si="14"/>
        <v>948</v>
      </c>
      <c r="P949" s="2" t="str">
        <f>IF(TablaDatos[[#This Row],[Diabetes]]=0,"No","Si")</f>
        <v>Si</v>
      </c>
      <c r="Q949">
        <v>1</v>
      </c>
      <c r="R949">
        <f>TablaDatos[[#This Row],[Aux2]]/10000000000000</f>
        <v>2553.7442316748602</v>
      </c>
      <c r="S949" s="1">
        <v>2.55374423167486E+16</v>
      </c>
      <c r="T949" s="7">
        <f>TablaDatos[[#This Row],[Aux3]]/100000000000000</f>
        <v>27.4206336022805</v>
      </c>
      <c r="U949" s="1">
        <v>2742063360228050</v>
      </c>
      <c r="V949">
        <v>157.4</v>
      </c>
      <c r="W949">
        <v>97.6</v>
      </c>
    </row>
    <row r="950" spans="1:23">
      <c r="A950">
        <v>2011</v>
      </c>
      <c r="B950">
        <v>47</v>
      </c>
      <c r="C950" t="s">
        <v>23</v>
      </c>
      <c r="D950" t="s">
        <v>17</v>
      </c>
      <c r="E950" t="s">
        <v>19</v>
      </c>
      <c r="F950" t="s">
        <v>19</v>
      </c>
      <c r="G950" t="s">
        <v>20</v>
      </c>
      <c r="H950" s="3">
        <v>13670.73</v>
      </c>
      <c r="I950" t="s">
        <v>19</v>
      </c>
      <c r="J950" t="s">
        <v>18</v>
      </c>
      <c r="K9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33.008273398057099</v>
      </c>
      <c r="L950" s="5">
        <f>TablaDatos[[#This Row],[IMC_raw]]/1000000000000000</f>
        <v>0.33008273398057097</v>
      </c>
      <c r="M950" s="2">
        <v>330082733980571</v>
      </c>
      <c r="N9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0" s="13">
        <f t="shared" si="14"/>
        <v>949</v>
      </c>
      <c r="P950" s="2" t="str">
        <f>IF(TablaDatos[[#This Row],[Diabetes]]=0,"No","Si")</f>
        <v>No</v>
      </c>
      <c r="Q950">
        <v>0</v>
      </c>
      <c r="R950">
        <f>TablaDatos[[#This Row],[Aux2]]/10000000000000</f>
        <v>2086.1480674259701</v>
      </c>
      <c r="S950" s="1">
        <v>2.08614806742597E+16</v>
      </c>
      <c r="T950" s="7">
        <f>TablaDatos[[#This Row],[Aux3]]/100000000000000</f>
        <v>246.484250692594</v>
      </c>
      <c r="U950" s="1">
        <v>2.46484250692594E+16</v>
      </c>
      <c r="V950">
        <v>151.1</v>
      </c>
      <c r="W950">
        <v>84.9</v>
      </c>
    </row>
    <row r="951" spans="1:23">
      <c r="A951">
        <v>2011</v>
      </c>
      <c r="B951">
        <v>63</v>
      </c>
      <c r="C951" t="s">
        <v>16</v>
      </c>
      <c r="D951" t="s">
        <v>17</v>
      </c>
      <c r="E951" t="s">
        <v>19</v>
      </c>
      <c r="F951" t="s">
        <v>19</v>
      </c>
      <c r="G951" t="s">
        <v>28</v>
      </c>
      <c r="H951" s="3">
        <v>38276.83</v>
      </c>
      <c r="I951" t="s">
        <v>21</v>
      </c>
      <c r="J951" t="s">
        <v>22</v>
      </c>
      <c r="K9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33.006024426655301</v>
      </c>
      <c r="L951" s="6">
        <f>TablaDatos[[#This Row],[IMC_raw]]/1000000000000000</f>
        <v>3.30060244266553</v>
      </c>
      <c r="M951" s="2">
        <v>3300602442665530</v>
      </c>
      <c r="N9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1" s="13">
        <f t="shared" si="14"/>
        <v>950</v>
      </c>
      <c r="P951" s="2" t="str">
        <f>IF(TablaDatos[[#This Row],[Diabetes]]=0,"No","Si")</f>
        <v>No</v>
      </c>
      <c r="Q951">
        <v>0</v>
      </c>
      <c r="R951">
        <f>TablaDatos[[#This Row],[Aux2]]/10000000000000</f>
        <v>2271.3510409637101</v>
      </c>
      <c r="S951" s="1">
        <v>2.27135104096371E+16</v>
      </c>
      <c r="T951" s="7">
        <f>TablaDatos[[#This Row],[Aux3]]/100000000000000</f>
        <v>225.66668453401999</v>
      </c>
      <c r="U951" s="1">
        <v>2.2566668453402E+16</v>
      </c>
      <c r="V951">
        <v>158.6</v>
      </c>
      <c r="W951">
        <v>98</v>
      </c>
    </row>
    <row r="952" spans="1:23">
      <c r="A952">
        <v>2011</v>
      </c>
      <c r="B952">
        <v>52</v>
      </c>
      <c r="C952" t="s">
        <v>23</v>
      </c>
      <c r="D952" t="s">
        <v>42</v>
      </c>
      <c r="E952" t="s">
        <v>19</v>
      </c>
      <c r="F952" t="s">
        <v>24</v>
      </c>
      <c r="G952" t="s">
        <v>20</v>
      </c>
      <c r="H952" s="3">
        <v>15899.87</v>
      </c>
      <c r="I952" t="s">
        <v>19</v>
      </c>
      <c r="J952" t="s">
        <v>18</v>
      </c>
      <c r="K9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32.990898854392697</v>
      </c>
      <c r="L952" s="6">
        <f>TablaDatos[[#This Row],[IMC_raw]]/1000000000000000</f>
        <v>0.32990898854392697</v>
      </c>
      <c r="M952" s="2">
        <v>329908988543927</v>
      </c>
      <c r="N9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2" s="13">
        <f t="shared" si="14"/>
        <v>951</v>
      </c>
      <c r="P952" s="2" t="str">
        <f>IF(TablaDatos[[#This Row],[Diabetes]]=0,"No","Si")</f>
        <v>No</v>
      </c>
      <c r="Q952">
        <v>0</v>
      </c>
      <c r="R952">
        <f>TablaDatos[[#This Row],[Aux2]]/10000000000000</f>
        <v>1883.96430832134</v>
      </c>
      <c r="S952" s="1">
        <v>1.88396430832134E+16</v>
      </c>
      <c r="T952" s="7">
        <f>TablaDatos[[#This Row],[Aux3]]/100000000000000</f>
        <v>241.86498217705901</v>
      </c>
      <c r="U952" s="1">
        <v>2.41864982177059E+16</v>
      </c>
      <c r="V952">
        <v>137.30000000000001</v>
      </c>
      <c r="W952">
        <v>90.5</v>
      </c>
    </row>
    <row r="953" spans="1:23">
      <c r="A953">
        <v>2011</v>
      </c>
      <c r="B953">
        <v>64</v>
      </c>
      <c r="C953" t="s">
        <v>23</v>
      </c>
      <c r="D953" t="s">
        <v>17</v>
      </c>
      <c r="E953" t="s">
        <v>19</v>
      </c>
      <c r="F953" t="s">
        <v>19</v>
      </c>
      <c r="G953" t="s">
        <v>28</v>
      </c>
      <c r="H953" s="3">
        <v>11440.71</v>
      </c>
      <c r="I953" t="s">
        <v>19</v>
      </c>
      <c r="J953" t="s">
        <v>18</v>
      </c>
      <c r="K9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32.985196882387797</v>
      </c>
      <c r="L953" s="5">
        <f>TablaDatos[[#This Row],[IMC_raw]]/1000000000000000</f>
        <v>3.2985196882387799</v>
      </c>
      <c r="M953" s="2">
        <v>3298519688238780</v>
      </c>
      <c r="N9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3" s="13">
        <f t="shared" si="14"/>
        <v>952</v>
      </c>
      <c r="P953" s="2" t="str">
        <f>IF(TablaDatos[[#This Row],[Diabetes]]=0,"No","Si")</f>
        <v>No</v>
      </c>
      <c r="Q953">
        <v>0</v>
      </c>
      <c r="R953">
        <f>TablaDatos[[#This Row],[Aux2]]/10000000000000</f>
        <v>2048.2598783148201</v>
      </c>
      <c r="S953" s="1">
        <v>2.04825987831482E+16</v>
      </c>
      <c r="T953" s="7">
        <f>TablaDatos[[#This Row],[Aux3]]/100000000000000</f>
        <v>2.1351991284904202</v>
      </c>
      <c r="U953" s="1">
        <v>213519912849042</v>
      </c>
      <c r="V953">
        <v>158.6</v>
      </c>
      <c r="W953">
        <v>93.6</v>
      </c>
    </row>
    <row r="954" spans="1:23">
      <c r="A954">
        <v>2011</v>
      </c>
      <c r="B954">
        <v>50</v>
      </c>
      <c r="C954" t="s">
        <v>16</v>
      </c>
      <c r="D954" t="s">
        <v>72</v>
      </c>
      <c r="E954" t="s">
        <v>21</v>
      </c>
      <c r="F954" t="s">
        <v>19</v>
      </c>
      <c r="G954" t="s">
        <v>20</v>
      </c>
      <c r="H954" s="3">
        <v>25361.14</v>
      </c>
      <c r="I954" t="s">
        <v>19</v>
      </c>
      <c r="J954" t="s">
        <v>18</v>
      </c>
      <c r="K9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32.966041325155999</v>
      </c>
      <c r="L954" s="5">
        <f>TablaDatos[[#This Row],[IMC_raw]]/1000000000000000</f>
        <v>3.2966041325156001</v>
      </c>
      <c r="M954" s="2">
        <v>3296604132515600</v>
      </c>
      <c r="N9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4" s="13">
        <f t="shared" si="14"/>
        <v>953</v>
      </c>
      <c r="P954" s="2" t="str">
        <f>IF(TablaDatos[[#This Row],[Diabetes]]=0,"No","Si")</f>
        <v>No</v>
      </c>
      <c r="Q954">
        <v>0</v>
      </c>
      <c r="R954">
        <f>TablaDatos[[#This Row],[Aux2]]/10000000000000</f>
        <v>2393.2052218922199</v>
      </c>
      <c r="S954" s="1">
        <v>2.39320522189222E+16</v>
      </c>
      <c r="T954" s="7">
        <f>TablaDatos[[#This Row],[Aux3]]/100000000000000</f>
        <v>249.769010947731</v>
      </c>
      <c r="U954" s="1">
        <v>2.49769010947731E+16</v>
      </c>
      <c r="V954">
        <v>157.19999999999999</v>
      </c>
      <c r="W954">
        <v>96.8</v>
      </c>
    </row>
    <row r="955" spans="1:23">
      <c r="A955">
        <v>2011</v>
      </c>
      <c r="B955">
        <v>62</v>
      </c>
      <c r="C955" t="s">
        <v>16</v>
      </c>
      <c r="D955" t="s">
        <v>73</v>
      </c>
      <c r="E955" t="s">
        <v>19</v>
      </c>
      <c r="F955" t="s">
        <v>24</v>
      </c>
      <c r="G955" t="s">
        <v>28</v>
      </c>
      <c r="H955" s="3">
        <v>17096.61</v>
      </c>
      <c r="I955" t="s">
        <v>19</v>
      </c>
      <c r="J955" t="s">
        <v>22</v>
      </c>
      <c r="K9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32.958519617287998</v>
      </c>
      <c r="L955" s="5">
        <f>TablaDatos[[#This Row],[IMC_raw]]/1000000000000000</f>
        <v>3.2958519617288</v>
      </c>
      <c r="M955" s="2">
        <v>3295851961728800</v>
      </c>
      <c r="N9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5" s="13">
        <f t="shared" si="14"/>
        <v>954</v>
      </c>
      <c r="P955" s="2" t="str">
        <f>IF(TablaDatos[[#This Row],[Diabetes]]=0,"No","Si")</f>
        <v>No</v>
      </c>
      <c r="Q955">
        <v>0</v>
      </c>
      <c r="R955">
        <f>TablaDatos[[#This Row],[Aux2]]/10000000000000</f>
        <v>210.04303730971799</v>
      </c>
      <c r="S955" s="1">
        <v>2100430373097180</v>
      </c>
      <c r="T955" s="7">
        <f>TablaDatos[[#This Row],[Aux3]]/100000000000000</f>
        <v>24.0124983723457</v>
      </c>
      <c r="U955" s="1">
        <v>2401249837234570</v>
      </c>
      <c r="V955">
        <v>155.9</v>
      </c>
      <c r="W955">
        <v>97.1</v>
      </c>
    </row>
    <row r="956" spans="1:23">
      <c r="A956">
        <v>2011</v>
      </c>
      <c r="B956">
        <v>58</v>
      </c>
      <c r="C956" t="s">
        <v>16</v>
      </c>
      <c r="D956" t="s">
        <v>74</v>
      </c>
      <c r="E956" t="s">
        <v>18</v>
      </c>
      <c r="F956" t="s">
        <v>24</v>
      </c>
      <c r="G956" t="s">
        <v>28</v>
      </c>
      <c r="H956" s="3">
        <v>30260.33</v>
      </c>
      <c r="I956" t="s">
        <v>19</v>
      </c>
      <c r="J956" t="s">
        <v>18</v>
      </c>
      <c r="K9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32.890473111638599</v>
      </c>
      <c r="L956" s="6">
        <f>TablaDatos[[#This Row],[IMC_raw]]/100000000000000</f>
        <v>32.890473111638599</v>
      </c>
      <c r="M956" s="2">
        <v>3289047311163860</v>
      </c>
      <c r="N9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6" s="13">
        <f t="shared" si="14"/>
        <v>955</v>
      </c>
      <c r="P956" s="2" t="str">
        <f>IF(TablaDatos[[#This Row],[Diabetes]]=0,"No","Si")</f>
        <v>No</v>
      </c>
      <c r="Q956">
        <v>0</v>
      </c>
      <c r="R956">
        <f>TablaDatos[[#This Row],[Aux2]]/10000000000000</f>
        <v>2417.6911038070102</v>
      </c>
      <c r="S956" s="1">
        <v>2.41769110380701E+16</v>
      </c>
      <c r="T956" s="7">
        <f>TablaDatos[[#This Row],[Aux3]]/100000000000000</f>
        <v>23.119300803564801</v>
      </c>
      <c r="U956" s="1">
        <v>2311930080356480</v>
      </c>
      <c r="V956">
        <v>163.80000000000001</v>
      </c>
      <c r="W956">
        <v>97.5</v>
      </c>
    </row>
    <row r="957" spans="1:23">
      <c r="A957">
        <v>2011</v>
      </c>
      <c r="B957">
        <v>56</v>
      </c>
      <c r="C957" t="s">
        <v>16</v>
      </c>
      <c r="D957" t="s">
        <v>36</v>
      </c>
      <c r="E957" t="s">
        <v>19</v>
      </c>
      <c r="F957" t="s">
        <v>24</v>
      </c>
      <c r="G957" t="s">
        <v>28</v>
      </c>
      <c r="H957" s="3">
        <v>10848.11</v>
      </c>
      <c r="I957" t="s">
        <v>19</v>
      </c>
      <c r="J957" t="s">
        <v>18</v>
      </c>
      <c r="K9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32.857732821907497</v>
      </c>
      <c r="L957" s="5">
        <f>TablaDatos[[#This Row],[IMC_raw]]/1000000000000000</f>
        <v>32.857732821907497</v>
      </c>
      <c r="M957" s="2">
        <v>3.28577328219075E+16</v>
      </c>
      <c r="N9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7" s="13">
        <f t="shared" si="14"/>
        <v>956</v>
      </c>
      <c r="P957" s="2" t="str">
        <f>IF(TablaDatos[[#This Row],[Diabetes]]=0,"No","Si")</f>
        <v>No</v>
      </c>
      <c r="Q957">
        <v>0</v>
      </c>
      <c r="R957">
        <f>TablaDatos[[#This Row],[Aux2]]/10000000000000</f>
        <v>2227.2139505250602</v>
      </c>
      <c r="S957" s="1">
        <v>2.22721395052506E+16</v>
      </c>
      <c r="T957" s="7">
        <f>TablaDatos[[#This Row],[Aux3]]/100000000000000</f>
        <v>249.974229279197</v>
      </c>
      <c r="U957" s="1">
        <v>2.49974229279197E+16</v>
      </c>
      <c r="V957">
        <v>162.9</v>
      </c>
      <c r="W957">
        <v>99.1</v>
      </c>
    </row>
    <row r="958" spans="1:23">
      <c r="A958">
        <v>2011</v>
      </c>
      <c r="B958">
        <v>54</v>
      </c>
      <c r="C958" t="s">
        <v>23</v>
      </c>
      <c r="D958" t="s">
        <v>72</v>
      </c>
      <c r="E958" t="s">
        <v>18</v>
      </c>
      <c r="F958" t="s">
        <v>35</v>
      </c>
      <c r="G958" t="s">
        <v>20</v>
      </c>
      <c r="H958" s="3">
        <v>25388.37</v>
      </c>
      <c r="I958" t="s">
        <v>19</v>
      </c>
      <c r="J958" t="s">
        <v>18</v>
      </c>
      <c r="K9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32.844078551092096</v>
      </c>
      <c r="L958" s="5">
        <f>TablaDatos[[#This Row],[IMC_raw]]/1000000000000000</f>
        <v>3.28440785510921</v>
      </c>
      <c r="M958" s="2">
        <v>3284407855109210</v>
      </c>
      <c r="N9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8" s="13">
        <f t="shared" si="14"/>
        <v>957</v>
      </c>
      <c r="P958" s="2" t="str">
        <f>IF(TablaDatos[[#This Row],[Diabetes]]=0,"No","Si")</f>
        <v>No</v>
      </c>
      <c r="Q958">
        <v>0</v>
      </c>
      <c r="R958">
        <f>TablaDatos[[#This Row],[Aux2]]/10000000000000</f>
        <v>167.55711901213999</v>
      </c>
      <c r="S958" s="1">
        <v>1675571190121400</v>
      </c>
      <c r="T958" s="7">
        <f>TablaDatos[[#This Row],[Aux3]]/100000000000000</f>
        <v>187.141024083155</v>
      </c>
      <c r="U958" s="1">
        <v>1.87141024083155E+16</v>
      </c>
      <c r="V958">
        <v>142.4</v>
      </c>
      <c r="W958">
        <v>85.5</v>
      </c>
    </row>
    <row r="959" spans="1:23">
      <c r="A959">
        <v>2011</v>
      </c>
      <c r="B959">
        <v>57</v>
      </c>
      <c r="C959" t="s">
        <v>23</v>
      </c>
      <c r="D959" t="s">
        <v>29</v>
      </c>
      <c r="E959" t="s">
        <v>18</v>
      </c>
      <c r="F959" t="s">
        <v>24</v>
      </c>
      <c r="G959" t="s">
        <v>28</v>
      </c>
      <c r="H959" s="3">
        <v>20237</v>
      </c>
      <c r="I959" t="s">
        <v>21</v>
      </c>
      <c r="J959" t="s">
        <v>18</v>
      </c>
      <c r="K9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32.831153325415904</v>
      </c>
      <c r="L959" s="6">
        <f>TablaDatos[[#This Row],[IMC_raw]]/1000000000000000</f>
        <v>0.32831153325415902</v>
      </c>
      <c r="M959" s="2">
        <v>328311533254159</v>
      </c>
      <c r="N9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59" s="13">
        <f t="shared" si="14"/>
        <v>958</v>
      </c>
      <c r="P959" s="2" t="str">
        <f>IF(TablaDatos[[#This Row],[Diabetes]]=0,"No","Si")</f>
        <v>No</v>
      </c>
      <c r="Q959">
        <v>0</v>
      </c>
      <c r="R959">
        <f>TablaDatos[[#This Row],[Aux2]]/10000000000000</f>
        <v>199.385424159796</v>
      </c>
      <c r="S959" s="1">
        <v>1993854241597960</v>
      </c>
      <c r="T959" s="7">
        <f>TablaDatos[[#This Row],[Aux3]]/100000000000000</f>
        <v>244.569676348782</v>
      </c>
      <c r="U959" s="1">
        <v>2.44569676348782E+16</v>
      </c>
      <c r="V959">
        <v>157.4</v>
      </c>
      <c r="W959">
        <v>98.2</v>
      </c>
    </row>
    <row r="960" spans="1:23">
      <c r="A960">
        <v>2011</v>
      </c>
      <c r="B960">
        <v>56</v>
      </c>
      <c r="C960" t="s">
        <v>16</v>
      </c>
      <c r="D960" t="s">
        <v>71</v>
      </c>
      <c r="E960" t="s">
        <v>21</v>
      </c>
      <c r="F960" t="s">
        <v>24</v>
      </c>
      <c r="G960" t="s">
        <v>28</v>
      </c>
      <c r="H960" s="3">
        <v>9326.75</v>
      </c>
      <c r="I960" t="s">
        <v>19</v>
      </c>
      <c r="J960" t="s">
        <v>18</v>
      </c>
      <c r="K9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32.807638695358598</v>
      </c>
      <c r="L960" s="5">
        <f>TablaDatos[[#This Row],[IMC_raw]]/1000000000000000</f>
        <v>3.2807638695358601</v>
      </c>
      <c r="M960" s="2">
        <v>3280763869535860</v>
      </c>
      <c r="N9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0" s="13">
        <f t="shared" si="14"/>
        <v>959</v>
      </c>
      <c r="P960" s="2" t="str">
        <f>IF(TablaDatos[[#This Row],[Diabetes]]=0,"No","Si")</f>
        <v>Si</v>
      </c>
      <c r="Q960">
        <v>1</v>
      </c>
      <c r="R960">
        <f>TablaDatos[[#This Row],[Aux2]]/10000000000000</f>
        <v>225.779734862276</v>
      </c>
      <c r="S960" s="1">
        <v>2257797348622760</v>
      </c>
      <c r="T960" s="7">
        <f>TablaDatos[[#This Row],[Aux3]]/100000000000000</f>
        <v>27.600322530068201</v>
      </c>
      <c r="U960" s="1">
        <v>2760032253006820</v>
      </c>
      <c r="V960">
        <v>179.3</v>
      </c>
      <c r="W960">
        <v>98</v>
      </c>
    </row>
    <row r="961" spans="1:23">
      <c r="A961">
        <v>2011</v>
      </c>
      <c r="B961">
        <v>59</v>
      </c>
      <c r="C961" t="s">
        <v>16</v>
      </c>
      <c r="D961" t="s">
        <v>38</v>
      </c>
      <c r="E961" t="s">
        <v>18</v>
      </c>
      <c r="F961" t="s">
        <v>19</v>
      </c>
      <c r="G961" t="s">
        <v>28</v>
      </c>
      <c r="H961" s="3">
        <v>12740.46</v>
      </c>
      <c r="I961" t="s">
        <v>21</v>
      </c>
      <c r="J961" t="s">
        <v>18</v>
      </c>
      <c r="K9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32.791801758859698</v>
      </c>
      <c r="L961" s="5">
        <f>TablaDatos[[#This Row],[IMC_raw]]/100000000000000</f>
        <v>32.791801758859698</v>
      </c>
      <c r="M961" s="2">
        <v>3279180175885970</v>
      </c>
      <c r="N9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1" s="13">
        <f t="shared" si="14"/>
        <v>960</v>
      </c>
      <c r="P961" s="2" t="str">
        <f>IF(TablaDatos[[#This Row],[Diabetes]]=0,"No","Si")</f>
        <v>No</v>
      </c>
      <c r="Q961">
        <v>0</v>
      </c>
      <c r="R961">
        <f>TablaDatos[[#This Row],[Aux2]]/10000000000000</f>
        <v>221.025039103235</v>
      </c>
      <c r="S961" s="1">
        <v>2210250391032350</v>
      </c>
      <c r="T961" s="7">
        <f>TablaDatos[[#This Row],[Aux3]]/100000000000000</f>
        <v>26.0065132502335</v>
      </c>
      <c r="U961" s="1">
        <v>2600651325023350</v>
      </c>
      <c r="V961">
        <v>157.1</v>
      </c>
      <c r="W961">
        <v>102.8</v>
      </c>
    </row>
    <row r="962" spans="1:23">
      <c r="A962">
        <v>2011</v>
      </c>
      <c r="B962">
        <v>72</v>
      </c>
      <c r="C962" t="s">
        <v>23</v>
      </c>
      <c r="D962" t="s">
        <v>32</v>
      </c>
      <c r="E962" t="s">
        <v>21</v>
      </c>
      <c r="F962" t="s">
        <v>19</v>
      </c>
      <c r="G962" t="s">
        <v>25</v>
      </c>
      <c r="H962" s="3">
        <v>26860.23</v>
      </c>
      <c r="I962" t="s">
        <v>21</v>
      </c>
      <c r="J962" t="s">
        <v>18</v>
      </c>
      <c r="K9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32.780990629197497</v>
      </c>
      <c r="L962" s="6">
        <f>TablaDatos[[#This Row],[IMC_raw]]/1000000000000000</f>
        <v>32.780990629197497</v>
      </c>
      <c r="M962" s="2">
        <v>3.27809906291975E+16</v>
      </c>
      <c r="N9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2" s="13">
        <f t="shared" ref="O962:O1025" si="15">O961+1</f>
        <v>961</v>
      </c>
      <c r="P962" s="2" t="str">
        <f>IF(TablaDatos[[#This Row],[Diabetes]]=0,"No","Si")</f>
        <v>No</v>
      </c>
      <c r="Q962">
        <v>0</v>
      </c>
      <c r="R962">
        <f>TablaDatos[[#This Row],[Aux2]]/10000000000000</f>
        <v>2179.8941266378501</v>
      </c>
      <c r="S962" s="1">
        <v>2.17989412663785E+16</v>
      </c>
      <c r="T962" s="7">
        <f>TablaDatos[[#This Row],[Aux3]]/100000000000000</f>
        <v>244.01189986919599</v>
      </c>
      <c r="U962" s="1">
        <v>2.44011899869196E+16</v>
      </c>
      <c r="V962">
        <v>172.2</v>
      </c>
      <c r="W962">
        <v>103.2</v>
      </c>
    </row>
    <row r="963" spans="1:23">
      <c r="A963">
        <v>2011</v>
      </c>
      <c r="B963">
        <v>70</v>
      </c>
      <c r="C963" t="s">
        <v>23</v>
      </c>
      <c r="D963" t="s">
        <v>34</v>
      </c>
      <c r="E963" t="s">
        <v>21</v>
      </c>
      <c r="F963" t="s">
        <v>24</v>
      </c>
      <c r="G963" t="s">
        <v>25</v>
      </c>
      <c r="H963" s="3">
        <v>7421.87</v>
      </c>
      <c r="I963" t="s">
        <v>19</v>
      </c>
      <c r="J963" t="s">
        <v>22</v>
      </c>
      <c r="K9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32.755302127192699</v>
      </c>
      <c r="L963" s="5">
        <f>TablaDatos[[#This Row],[IMC_raw]]/1000000000000000</f>
        <v>3.27553021271927</v>
      </c>
      <c r="M963" s="2">
        <v>3275530212719270</v>
      </c>
      <c r="N9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3" s="13">
        <f t="shared" si="15"/>
        <v>962</v>
      </c>
      <c r="P963" s="2" t="str">
        <f>IF(TablaDatos[[#This Row],[Diabetes]]=0,"No","Si")</f>
        <v>Si</v>
      </c>
      <c r="Q963">
        <v>1</v>
      </c>
      <c r="R963">
        <f>TablaDatos[[#This Row],[Aux2]]/10000000000000</f>
        <v>2013.7867260394501</v>
      </c>
      <c r="S963" s="1">
        <v>2.01378672603945E+16</v>
      </c>
      <c r="T963" s="7">
        <f>TablaDatos[[#This Row],[Aux3]]/100000000000000</f>
        <v>267.86014076277399</v>
      </c>
      <c r="U963" s="1">
        <v>2.67860140762774E+16</v>
      </c>
      <c r="V963">
        <v>181</v>
      </c>
      <c r="W963">
        <v>101.8</v>
      </c>
    </row>
    <row r="964" spans="1:23">
      <c r="A964">
        <v>2011</v>
      </c>
      <c r="B964">
        <v>66</v>
      </c>
      <c r="C964" t="s">
        <v>23</v>
      </c>
      <c r="D964" t="s">
        <v>73</v>
      </c>
      <c r="E964" t="s">
        <v>21</v>
      </c>
      <c r="F964" t="s">
        <v>24</v>
      </c>
      <c r="G964" t="s">
        <v>25</v>
      </c>
      <c r="H964" s="3">
        <v>18142.16</v>
      </c>
      <c r="I964" t="s">
        <v>21</v>
      </c>
      <c r="J964" t="s">
        <v>18</v>
      </c>
      <c r="K9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32.706348397741998</v>
      </c>
      <c r="L964" s="6">
        <f>TablaDatos[[#This Row],[IMC_raw]]/100000000000000</f>
        <v>32.706348397741998</v>
      </c>
      <c r="M964" s="2">
        <v>3270634839774200</v>
      </c>
      <c r="N9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4" s="13">
        <f t="shared" si="15"/>
        <v>963</v>
      </c>
      <c r="P964" s="2" t="str">
        <f>IF(TablaDatos[[#This Row],[Diabetes]]=0,"No","Si")</f>
        <v>Si</v>
      </c>
      <c r="Q964">
        <v>1</v>
      </c>
      <c r="R964">
        <f>TablaDatos[[#This Row],[Aux2]]/10000000000000</f>
        <v>2046.3058917094399</v>
      </c>
      <c r="S964" s="1">
        <v>2.04630589170944E+16</v>
      </c>
      <c r="T964" s="7">
        <f>TablaDatos[[#This Row],[Aux3]]/100000000000000</f>
        <v>28.292062081423801</v>
      </c>
      <c r="U964" s="1">
        <v>2829206208142380</v>
      </c>
      <c r="V964">
        <v>165.3</v>
      </c>
      <c r="W964">
        <v>98.3</v>
      </c>
    </row>
    <row r="965" spans="1:23">
      <c r="A965">
        <v>2011</v>
      </c>
      <c r="B965">
        <v>60</v>
      </c>
      <c r="C965" t="s">
        <v>23</v>
      </c>
      <c r="D965" t="s">
        <v>29</v>
      </c>
      <c r="E965" t="s">
        <v>21</v>
      </c>
      <c r="F965" t="s">
        <v>19</v>
      </c>
      <c r="G965" t="s">
        <v>28</v>
      </c>
      <c r="H965" s="3">
        <v>8902.43</v>
      </c>
      <c r="I965" t="s">
        <v>21</v>
      </c>
      <c r="J965" t="s">
        <v>19</v>
      </c>
      <c r="K9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32.679805093487197</v>
      </c>
      <c r="L965" s="6">
        <f>TablaDatos[[#This Row],[IMC_raw]]/1000000000000000</f>
        <v>32.679805093487197</v>
      </c>
      <c r="M965" s="2">
        <v>3.26798050934872E+16</v>
      </c>
      <c r="N9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5" s="13">
        <f t="shared" si="15"/>
        <v>964</v>
      </c>
      <c r="P965" s="2" t="str">
        <f>IF(TablaDatos[[#This Row],[Diabetes]]=0,"No","Si")</f>
        <v>No</v>
      </c>
      <c r="Q965">
        <v>0</v>
      </c>
      <c r="R965">
        <f>TablaDatos[[#This Row],[Aux2]]/10000000000000</f>
        <v>2230.3933933090898</v>
      </c>
      <c r="S965" s="1">
        <v>2.23039339330909E+16</v>
      </c>
      <c r="T965" s="7">
        <f>TablaDatos[[#This Row],[Aux3]]/100000000000000</f>
        <v>246.83850847980599</v>
      </c>
      <c r="U965" s="1">
        <v>2.46838508479806E+16</v>
      </c>
      <c r="V965">
        <v>166.1</v>
      </c>
      <c r="W965">
        <v>100.8</v>
      </c>
    </row>
    <row r="966" spans="1:23">
      <c r="A966">
        <v>2011</v>
      </c>
      <c r="B966">
        <v>61</v>
      </c>
      <c r="C966" t="s">
        <v>23</v>
      </c>
      <c r="D966" t="s">
        <v>30</v>
      </c>
      <c r="E966" t="s">
        <v>18</v>
      </c>
      <c r="F966" t="s">
        <v>24</v>
      </c>
      <c r="G966" t="s">
        <v>28</v>
      </c>
      <c r="H966" s="3">
        <v>10362.77</v>
      </c>
      <c r="I966" t="s">
        <v>21</v>
      </c>
      <c r="J966" t="s">
        <v>22</v>
      </c>
      <c r="K9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32.6618253033933</v>
      </c>
      <c r="L966" s="6">
        <f>TablaDatos[[#This Row],[IMC_raw]]/1000000000000000</f>
        <v>3.2661825303393299</v>
      </c>
      <c r="M966" s="2">
        <v>3266182530339330</v>
      </c>
      <c r="N9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6" s="13">
        <f t="shared" si="15"/>
        <v>965</v>
      </c>
      <c r="P966" s="2" t="str">
        <f>IF(TablaDatos[[#This Row],[Diabetes]]=0,"No","Si")</f>
        <v>Si</v>
      </c>
      <c r="Q966">
        <v>1</v>
      </c>
      <c r="R966">
        <f>TablaDatos[[#This Row],[Aux2]]/10000000000000</f>
        <v>2527.0728186481301</v>
      </c>
      <c r="S966" s="1">
        <v>2.52707281864813E+16</v>
      </c>
      <c r="T966" s="7">
        <f>TablaDatos[[#This Row],[Aux3]]/100000000000000</f>
        <v>289.20067362961498</v>
      </c>
      <c r="U966" s="1">
        <v>2.89200673629615E+16</v>
      </c>
      <c r="V966">
        <v>165</v>
      </c>
      <c r="W966">
        <v>105</v>
      </c>
    </row>
    <row r="967" spans="1:23">
      <c r="A967">
        <v>2011</v>
      </c>
      <c r="B967">
        <v>59</v>
      </c>
      <c r="C967" t="s">
        <v>23</v>
      </c>
      <c r="D967" t="s">
        <v>17</v>
      </c>
      <c r="E967" t="s">
        <v>18</v>
      </c>
      <c r="F967" t="s">
        <v>35</v>
      </c>
      <c r="G967" t="s">
        <v>28</v>
      </c>
      <c r="H967" s="3">
        <v>26693.96</v>
      </c>
      <c r="I967" t="s">
        <v>21</v>
      </c>
      <c r="J967" t="s">
        <v>19</v>
      </c>
      <c r="K9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32.658868754041499</v>
      </c>
      <c r="L967" s="6">
        <f>TablaDatos[[#This Row],[IMC_raw]]/100000000000000</f>
        <v>32.658868754041499</v>
      </c>
      <c r="M967" s="2">
        <v>3265886875404150</v>
      </c>
      <c r="N9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7" s="13">
        <f t="shared" si="15"/>
        <v>966</v>
      </c>
      <c r="P967" s="2" t="str">
        <f>IF(TablaDatos[[#This Row],[Diabetes]]=0,"No","Si")</f>
        <v>Si</v>
      </c>
      <c r="Q967">
        <v>1</v>
      </c>
      <c r="R967">
        <f>TablaDatos[[#This Row],[Aux2]]/10000000000000</f>
        <v>233.22919670127001</v>
      </c>
      <c r="S967" s="1">
        <v>2332291967012700</v>
      </c>
      <c r="T967" s="7">
        <f>TablaDatos[[#This Row],[Aux3]]/100000000000000</f>
        <v>26.9409032497264</v>
      </c>
      <c r="U967" s="1">
        <v>2694090324972640</v>
      </c>
      <c r="V967">
        <v>165.4</v>
      </c>
      <c r="W967">
        <v>94.6</v>
      </c>
    </row>
    <row r="968" spans="1:23">
      <c r="A968">
        <v>2011</v>
      </c>
      <c r="B968">
        <v>54</v>
      </c>
      <c r="C968" t="s">
        <v>16</v>
      </c>
      <c r="D968" t="s">
        <v>26</v>
      </c>
      <c r="E968" t="s">
        <v>18</v>
      </c>
      <c r="F968" t="s">
        <v>19</v>
      </c>
      <c r="G968" t="s">
        <v>20</v>
      </c>
      <c r="H968" s="3">
        <v>27107.54</v>
      </c>
      <c r="I968" t="s">
        <v>19</v>
      </c>
      <c r="J968" t="s">
        <v>18</v>
      </c>
      <c r="K9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32.656240399547201</v>
      </c>
      <c r="L968" s="6">
        <f>TablaDatos[[#This Row],[IMC_raw]]/100000000000000</f>
        <v>32.656240399547201</v>
      </c>
      <c r="M968" s="2">
        <v>3265624039954720</v>
      </c>
      <c r="N9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8" s="13">
        <f t="shared" si="15"/>
        <v>967</v>
      </c>
      <c r="P968" s="2" t="str">
        <f>IF(TablaDatos[[#This Row],[Diabetes]]=0,"No","Si")</f>
        <v>No</v>
      </c>
      <c r="Q968">
        <v>0</v>
      </c>
      <c r="R968">
        <f>TablaDatos[[#This Row],[Aux2]]/10000000000000</f>
        <v>2183.4233955414502</v>
      </c>
      <c r="S968" s="1">
        <v>2.18342339554145E+16</v>
      </c>
      <c r="T968" s="7">
        <f>TablaDatos[[#This Row],[Aux3]]/100000000000000</f>
        <v>212.44272988730799</v>
      </c>
      <c r="U968" s="1">
        <v>2.12442729887308E+16</v>
      </c>
      <c r="V968">
        <v>154.6</v>
      </c>
      <c r="W968">
        <v>87.4</v>
      </c>
    </row>
    <row r="969" spans="1:23">
      <c r="A969">
        <v>2011</v>
      </c>
      <c r="B969">
        <v>60</v>
      </c>
      <c r="C969" t="s">
        <v>23</v>
      </c>
      <c r="D969" t="s">
        <v>29</v>
      </c>
      <c r="E969" t="s">
        <v>18</v>
      </c>
      <c r="F969" t="s">
        <v>40</v>
      </c>
      <c r="G969" t="s">
        <v>28</v>
      </c>
      <c r="H969" s="3">
        <v>13868.17</v>
      </c>
      <c r="I969" t="s">
        <v>19</v>
      </c>
      <c r="J969" t="s">
        <v>21</v>
      </c>
      <c r="K9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32.636684702889703</v>
      </c>
      <c r="L969" s="6">
        <f>TablaDatos[[#This Row],[IMC_raw]]/1000000000000000</f>
        <v>32.636684702889703</v>
      </c>
      <c r="M969" s="2">
        <v>3.26366847028897E+16</v>
      </c>
      <c r="N9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69" s="13">
        <f t="shared" si="15"/>
        <v>968</v>
      </c>
      <c r="P969" s="2" t="str">
        <f>IF(TablaDatos[[#This Row],[Diabetes]]=0,"No","Si")</f>
        <v>No</v>
      </c>
      <c r="Q969">
        <v>0</v>
      </c>
      <c r="R969">
        <f>TablaDatos[[#This Row],[Aux2]]/10000000000000</f>
        <v>191.778352233194</v>
      </c>
      <c r="S969" s="1">
        <v>1917783522331940</v>
      </c>
      <c r="T969" s="7">
        <f>TablaDatos[[#This Row],[Aux3]]/100000000000000</f>
        <v>203.54837975614501</v>
      </c>
      <c r="U969" s="1">
        <v>2.03548379756145E+16</v>
      </c>
      <c r="V969">
        <v>153.69999999999999</v>
      </c>
      <c r="W969">
        <v>92.9</v>
      </c>
    </row>
    <row r="970" spans="1:23">
      <c r="A970">
        <v>2011</v>
      </c>
      <c r="B970">
        <v>58</v>
      </c>
      <c r="C970" t="s">
        <v>16</v>
      </c>
      <c r="D970" t="s">
        <v>30</v>
      </c>
      <c r="E970" t="s">
        <v>19</v>
      </c>
      <c r="F970" t="s">
        <v>19</v>
      </c>
      <c r="G970" t="s">
        <v>28</v>
      </c>
      <c r="H970" s="3">
        <v>36512.29</v>
      </c>
      <c r="I970" t="s">
        <v>19</v>
      </c>
      <c r="J970" t="s">
        <v>18</v>
      </c>
      <c r="K9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32.633669471386902</v>
      </c>
      <c r="L970" s="6">
        <f>TablaDatos[[#This Row],[IMC_raw]]/1000000000000000</f>
        <v>32.633669471386902</v>
      </c>
      <c r="M970" s="2">
        <v>3.26336694713869E+16</v>
      </c>
      <c r="N9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0" s="13">
        <f t="shared" si="15"/>
        <v>969</v>
      </c>
      <c r="P970" s="2" t="str">
        <f>IF(TablaDatos[[#This Row],[Diabetes]]=0,"No","Si")</f>
        <v>No</v>
      </c>
      <c r="Q970">
        <v>0</v>
      </c>
      <c r="R970">
        <f>TablaDatos[[#This Row],[Aux2]]/10000000000000</f>
        <v>221.84819734489099</v>
      </c>
      <c r="S970" s="1">
        <v>2218481973448910</v>
      </c>
      <c r="T970" s="7">
        <f>TablaDatos[[#This Row],[Aux3]]/100000000000000</f>
        <v>20.807730094040899</v>
      </c>
      <c r="U970" s="1">
        <v>2080773009404090</v>
      </c>
      <c r="V970">
        <v>159.69999999999999</v>
      </c>
      <c r="W970">
        <v>107.1</v>
      </c>
    </row>
    <row r="971" spans="1:23">
      <c r="A971">
        <v>2011</v>
      </c>
      <c r="B971">
        <v>73</v>
      </c>
      <c r="C971" t="s">
        <v>16</v>
      </c>
      <c r="D971" t="s">
        <v>17</v>
      </c>
      <c r="E971" t="s">
        <v>21</v>
      </c>
      <c r="F971" t="s">
        <v>24</v>
      </c>
      <c r="G971" t="s">
        <v>25</v>
      </c>
      <c r="H971" s="3">
        <v>16131.47</v>
      </c>
      <c r="I971" t="s">
        <v>19</v>
      </c>
      <c r="J971" t="s">
        <v>22</v>
      </c>
      <c r="K9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32.632933349342601</v>
      </c>
      <c r="L971" s="5">
        <f>TablaDatos[[#This Row],[IMC_raw]]/1000000000000000</f>
        <v>3.2632933349342599</v>
      </c>
      <c r="M971" s="2">
        <v>3263293334934260</v>
      </c>
      <c r="N9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1" s="13">
        <f t="shared" si="15"/>
        <v>970</v>
      </c>
      <c r="P971" s="2" t="str">
        <f>IF(TablaDatos[[#This Row],[Diabetes]]=0,"No","Si")</f>
        <v>No</v>
      </c>
      <c r="Q971">
        <v>0</v>
      </c>
      <c r="R971">
        <f>TablaDatos[[#This Row],[Aux2]]/10000000000000</f>
        <v>202.15864452794301</v>
      </c>
      <c r="S971" s="1">
        <v>2021586445279430</v>
      </c>
      <c r="T971" s="7">
        <f>TablaDatos[[#This Row],[Aux3]]/100000000000000</f>
        <v>221.34632815954299</v>
      </c>
      <c r="U971" s="1">
        <v>2.21346328159543E+16</v>
      </c>
      <c r="V971">
        <v>165.8</v>
      </c>
      <c r="W971">
        <v>106</v>
      </c>
    </row>
    <row r="972" spans="1:23">
      <c r="A972">
        <v>2011</v>
      </c>
      <c r="B972">
        <v>62</v>
      </c>
      <c r="C972" t="s">
        <v>16</v>
      </c>
      <c r="D972" t="s">
        <v>42</v>
      </c>
      <c r="E972" t="s">
        <v>19</v>
      </c>
      <c r="F972" t="s">
        <v>24</v>
      </c>
      <c r="G972" t="s">
        <v>28</v>
      </c>
      <c r="H972" s="3">
        <v>11109.41</v>
      </c>
      <c r="I972" t="s">
        <v>21</v>
      </c>
      <c r="J972" t="s">
        <v>18</v>
      </c>
      <c r="K9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32.620973715498799</v>
      </c>
      <c r="L972" s="6">
        <f>TablaDatos[[#This Row],[IMC_raw]]/1000000000000000</f>
        <v>3.26209737154988</v>
      </c>
      <c r="M972" s="2">
        <v>3262097371549880</v>
      </c>
      <c r="N9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2" s="13">
        <f t="shared" si="15"/>
        <v>971</v>
      </c>
      <c r="P972" s="2" t="str">
        <f>IF(TablaDatos[[#This Row],[Diabetes]]=0,"No","Si")</f>
        <v>No</v>
      </c>
      <c r="Q972">
        <v>0</v>
      </c>
      <c r="R972">
        <f>TablaDatos[[#This Row],[Aux2]]/10000000000000</f>
        <v>207.75746373350199</v>
      </c>
      <c r="S972" s="1">
        <v>2077574637335020</v>
      </c>
      <c r="T972" s="7">
        <f>TablaDatos[[#This Row],[Aux3]]/100000000000000</f>
        <v>244.67594326276199</v>
      </c>
      <c r="U972" s="1">
        <v>2.44675943262762E+16</v>
      </c>
      <c r="V972">
        <v>161.1</v>
      </c>
      <c r="W972">
        <v>96</v>
      </c>
    </row>
    <row r="973" spans="1:23">
      <c r="A973">
        <v>2011</v>
      </c>
      <c r="B973">
        <v>58</v>
      </c>
      <c r="C973" t="s">
        <v>16</v>
      </c>
      <c r="D973" t="s">
        <v>72</v>
      </c>
      <c r="E973" t="s">
        <v>18</v>
      </c>
      <c r="F973" t="s">
        <v>19</v>
      </c>
      <c r="G973" t="s">
        <v>28</v>
      </c>
      <c r="H973" s="3">
        <v>45269.05</v>
      </c>
      <c r="I973" t="s">
        <v>19</v>
      </c>
      <c r="J973" t="s">
        <v>22</v>
      </c>
      <c r="K9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32.619539044013401</v>
      </c>
      <c r="L973" s="6">
        <f>TablaDatos[[#This Row],[IMC_raw]]/1000000000000000</f>
        <v>3.2619539044013401</v>
      </c>
      <c r="M973" s="2">
        <v>3261953904401340</v>
      </c>
      <c r="N9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3" s="13">
        <f t="shared" si="15"/>
        <v>972</v>
      </c>
      <c r="P973" s="2" t="str">
        <f>IF(TablaDatos[[#This Row],[Diabetes]]=0,"No","Si")</f>
        <v>No</v>
      </c>
      <c r="Q973">
        <v>0</v>
      </c>
      <c r="R973">
        <f>TablaDatos[[#This Row],[Aux2]]/10000000000000</f>
        <v>2183.5087435284499</v>
      </c>
      <c r="S973" s="1">
        <v>2.18350874352845E+16</v>
      </c>
      <c r="T973" s="7">
        <f>TablaDatos[[#This Row],[Aux3]]/100000000000000</f>
        <v>20.6115897867063</v>
      </c>
      <c r="U973" s="1">
        <v>2061158978670630</v>
      </c>
      <c r="V973">
        <v>156.69999999999999</v>
      </c>
      <c r="W973">
        <v>90.7</v>
      </c>
    </row>
    <row r="974" spans="1:23">
      <c r="A974">
        <v>2011</v>
      </c>
      <c r="B974">
        <v>65</v>
      </c>
      <c r="C974" t="s">
        <v>16</v>
      </c>
      <c r="D974" t="s">
        <v>32</v>
      </c>
      <c r="E974" t="s">
        <v>19</v>
      </c>
      <c r="F974" t="s">
        <v>19</v>
      </c>
      <c r="G974" t="s">
        <v>25</v>
      </c>
      <c r="H974" s="3">
        <v>22064.83</v>
      </c>
      <c r="I974" t="s">
        <v>21</v>
      </c>
      <c r="J974" t="s">
        <v>18</v>
      </c>
      <c r="K9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32.610452875601197</v>
      </c>
      <c r="L974" s="5">
        <f>TablaDatos[[#This Row],[IMC_raw]]/1000000000000000</f>
        <v>32.610452875601197</v>
      </c>
      <c r="M974" s="2">
        <v>3.26104528756012E+16</v>
      </c>
      <c r="N9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4" s="13">
        <f t="shared" si="15"/>
        <v>973</v>
      </c>
      <c r="P974" s="2" t="str">
        <f>IF(TablaDatos[[#This Row],[Diabetes]]=0,"No","Si")</f>
        <v>No</v>
      </c>
      <c r="Q974">
        <v>0</v>
      </c>
      <c r="R974">
        <f>TablaDatos[[#This Row],[Aux2]]/10000000000000</f>
        <v>2163.1655970517299</v>
      </c>
      <c r="S974" s="1">
        <v>2.16316559705173E+16</v>
      </c>
      <c r="T974" s="7">
        <f>TablaDatos[[#This Row],[Aux3]]/100000000000000</f>
        <v>24.4616473759881</v>
      </c>
      <c r="U974" s="1">
        <v>2446164737598810</v>
      </c>
      <c r="V974">
        <v>163.5</v>
      </c>
      <c r="W974">
        <v>96.1</v>
      </c>
    </row>
    <row r="975" spans="1:23">
      <c r="A975">
        <v>2011</v>
      </c>
      <c r="B975">
        <v>71</v>
      </c>
      <c r="C975" t="s">
        <v>16</v>
      </c>
      <c r="D975" t="s">
        <v>27</v>
      </c>
      <c r="E975" t="s">
        <v>31</v>
      </c>
      <c r="F975" t="s">
        <v>19</v>
      </c>
      <c r="G975" t="s">
        <v>25</v>
      </c>
      <c r="H975" s="3">
        <v>13806.55</v>
      </c>
      <c r="I975" t="s">
        <v>21</v>
      </c>
      <c r="J975" t="s">
        <v>18</v>
      </c>
      <c r="K9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32.5671229929441</v>
      </c>
      <c r="L975" s="6">
        <f>TablaDatos[[#This Row],[IMC_raw]]/1000000000000000</f>
        <v>32.5671229929441</v>
      </c>
      <c r="M975" s="2">
        <v>3.25671229929441E+16</v>
      </c>
      <c r="N9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5" s="13">
        <f t="shared" si="15"/>
        <v>974</v>
      </c>
      <c r="P975" s="2" t="str">
        <f>IF(TablaDatos[[#This Row],[Diabetes]]=0,"No","Si")</f>
        <v>Si</v>
      </c>
      <c r="Q975">
        <v>1</v>
      </c>
      <c r="R975">
        <f>TablaDatos[[#This Row],[Aux2]]/10000000000000</f>
        <v>2279.0576054593098</v>
      </c>
      <c r="S975" s="1">
        <v>2.27905760545931E+16</v>
      </c>
      <c r="T975" s="7">
        <f>TablaDatos[[#This Row],[Aux3]]/100000000000000</f>
        <v>25.732000816643101</v>
      </c>
      <c r="U975" s="1">
        <v>2573200081664310</v>
      </c>
      <c r="V975">
        <v>184.3</v>
      </c>
      <c r="W975">
        <v>116.1</v>
      </c>
    </row>
    <row r="976" spans="1:23">
      <c r="A976">
        <v>2011</v>
      </c>
      <c r="B976">
        <v>60</v>
      </c>
      <c r="C976" t="s">
        <v>16</v>
      </c>
      <c r="D976" t="s">
        <v>73</v>
      </c>
      <c r="E976" t="s">
        <v>19</v>
      </c>
      <c r="F976" t="s">
        <v>24</v>
      </c>
      <c r="G976" t="s">
        <v>28</v>
      </c>
      <c r="H976" s="3">
        <v>22191.119999999999</v>
      </c>
      <c r="I976" t="s">
        <v>19</v>
      </c>
      <c r="J976" t="s">
        <v>22</v>
      </c>
      <c r="K9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32.545759279649097</v>
      </c>
      <c r="L976" s="6">
        <f>TablaDatos[[#This Row],[IMC_raw]]/1000000000000000</f>
        <v>3.2545759279649098</v>
      </c>
      <c r="M976" s="2">
        <v>3254575927964910</v>
      </c>
      <c r="N9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6" s="13">
        <f t="shared" si="15"/>
        <v>975</v>
      </c>
      <c r="P976" s="2" t="str">
        <f>IF(TablaDatos[[#This Row],[Diabetes]]=0,"No","Si")</f>
        <v>No</v>
      </c>
      <c r="Q976">
        <v>0</v>
      </c>
      <c r="R976">
        <f>TablaDatos[[#This Row],[Aux2]]/10000000000000</f>
        <v>2231.62670949519</v>
      </c>
      <c r="S976" s="1">
        <v>2.23162670949519E+16</v>
      </c>
      <c r="T976" s="7">
        <f>TablaDatos[[#This Row],[Aux3]]/100000000000000</f>
        <v>234.71037386416</v>
      </c>
      <c r="U976" s="1">
        <v>2.3471037386416E+16</v>
      </c>
      <c r="V976">
        <v>162.19999999999999</v>
      </c>
      <c r="W976">
        <v>102.8</v>
      </c>
    </row>
    <row r="977" spans="1:23">
      <c r="A977">
        <v>2011</v>
      </c>
      <c r="B977">
        <v>60</v>
      </c>
      <c r="C977" t="s">
        <v>16</v>
      </c>
      <c r="D977" t="s">
        <v>42</v>
      </c>
      <c r="E977" t="s">
        <v>31</v>
      </c>
      <c r="F977" t="s">
        <v>24</v>
      </c>
      <c r="G977" t="s">
        <v>28</v>
      </c>
      <c r="H977" s="3">
        <v>10700.5</v>
      </c>
      <c r="I977" t="s">
        <v>21</v>
      </c>
      <c r="J977" t="s">
        <v>19</v>
      </c>
      <c r="K9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32.5441148568014</v>
      </c>
      <c r="L977" s="5">
        <f>TablaDatos[[#This Row],[IMC_raw]]/1000000000000000</f>
        <v>32.5441148568014</v>
      </c>
      <c r="M977" s="2">
        <v>3.25441148568014E+16</v>
      </c>
      <c r="N9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7" s="13">
        <f t="shared" si="15"/>
        <v>976</v>
      </c>
      <c r="P977" s="2" t="str">
        <f>IF(TablaDatos[[#This Row],[Diabetes]]=0,"No","Si")</f>
        <v>Si</v>
      </c>
      <c r="Q977">
        <v>1</v>
      </c>
      <c r="R977">
        <f>TablaDatos[[#This Row],[Aux2]]/10000000000000</f>
        <v>2601.1615144378102</v>
      </c>
      <c r="S977" s="1">
        <v>2.60116151443781E+16</v>
      </c>
      <c r="T977" s="7">
        <f>TablaDatos[[#This Row],[Aux3]]/100000000000000</f>
        <v>26.1016426734442</v>
      </c>
      <c r="U977" s="1">
        <v>2610164267344420</v>
      </c>
      <c r="V977">
        <v>176</v>
      </c>
      <c r="W977">
        <v>106.7</v>
      </c>
    </row>
    <row r="978" spans="1:23">
      <c r="A978">
        <v>2011</v>
      </c>
      <c r="B978">
        <v>62</v>
      </c>
      <c r="C978" t="s">
        <v>16</v>
      </c>
      <c r="D978" t="s">
        <v>34</v>
      </c>
      <c r="E978" t="s">
        <v>18</v>
      </c>
      <c r="F978" t="s">
        <v>24</v>
      </c>
      <c r="G978" t="s">
        <v>28</v>
      </c>
      <c r="H978" s="3">
        <v>19521.490000000002</v>
      </c>
      <c r="I978" t="s">
        <v>21</v>
      </c>
      <c r="J978" t="s">
        <v>22</v>
      </c>
      <c r="K9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32.491062263384798</v>
      </c>
      <c r="L978" s="6">
        <f>TablaDatos[[#This Row],[IMC_raw]]/1000000000000000</f>
        <v>3.2491062263384798</v>
      </c>
      <c r="M978" s="2">
        <v>3249106226338480</v>
      </c>
      <c r="N9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8" s="13">
        <f t="shared" si="15"/>
        <v>977</v>
      </c>
      <c r="P978" s="2" t="str">
        <f>IF(TablaDatos[[#This Row],[Diabetes]]=0,"No","Si")</f>
        <v>No</v>
      </c>
      <c r="Q978">
        <v>0</v>
      </c>
      <c r="R978">
        <f>TablaDatos[[#This Row],[Aux2]]/10000000000000</f>
        <v>2181.6596377620799</v>
      </c>
      <c r="S978" s="1">
        <v>2.18165963776208E+16</v>
      </c>
      <c r="T978" s="7">
        <f>TablaDatos[[#This Row],[Aux3]]/100000000000000</f>
        <v>243.335817865758</v>
      </c>
      <c r="U978" s="1">
        <v>2.43335817865758E+16</v>
      </c>
      <c r="V978">
        <v>154.30000000000001</v>
      </c>
      <c r="W978">
        <v>94.4</v>
      </c>
    </row>
    <row r="979" spans="1:23">
      <c r="A979">
        <v>2011</v>
      </c>
      <c r="B979">
        <v>69</v>
      </c>
      <c r="C979" t="s">
        <v>16</v>
      </c>
      <c r="D979" t="s">
        <v>30</v>
      </c>
      <c r="E979" t="s">
        <v>31</v>
      </c>
      <c r="F979" t="s">
        <v>19</v>
      </c>
      <c r="G979" t="s">
        <v>25</v>
      </c>
      <c r="H979" s="3">
        <v>11739.43</v>
      </c>
      <c r="I979" t="s">
        <v>21</v>
      </c>
      <c r="J979" t="s">
        <v>19</v>
      </c>
      <c r="K9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32.485767742739903</v>
      </c>
      <c r="L979" s="6">
        <f>TablaDatos[[#This Row],[IMC_raw]]/1000000000000000</f>
        <v>32.485767742739903</v>
      </c>
      <c r="M979" s="2">
        <v>3.24857677427399E+16</v>
      </c>
      <c r="N9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79" s="13">
        <f t="shared" si="15"/>
        <v>978</v>
      </c>
      <c r="P979" s="2" t="str">
        <f>IF(TablaDatos[[#This Row],[Diabetes]]=0,"No","Si")</f>
        <v>Si</v>
      </c>
      <c r="Q979">
        <v>1</v>
      </c>
      <c r="R979">
        <f>TablaDatos[[#This Row],[Aux2]]/10000000000000</f>
        <v>263.64442853294503</v>
      </c>
      <c r="S979" s="1">
        <v>2636444285329450</v>
      </c>
      <c r="T979" s="7">
        <f>TablaDatos[[#This Row],[Aux3]]/100000000000000</f>
        <v>2.5279040739726901</v>
      </c>
      <c r="U979" s="1">
        <v>252790407397269</v>
      </c>
      <c r="V979">
        <v>175.6</v>
      </c>
      <c r="W979">
        <v>101.9</v>
      </c>
    </row>
    <row r="980" spans="1:23">
      <c r="A980">
        <v>2011</v>
      </c>
      <c r="B980">
        <v>59</v>
      </c>
      <c r="C980" t="s">
        <v>16</v>
      </c>
      <c r="D980" t="s">
        <v>41</v>
      </c>
      <c r="E980" t="s">
        <v>19</v>
      </c>
      <c r="F980" t="s">
        <v>35</v>
      </c>
      <c r="G980" t="s">
        <v>28</v>
      </c>
      <c r="H980" s="3">
        <v>34993.54</v>
      </c>
      <c r="I980" t="s">
        <v>21</v>
      </c>
      <c r="J980" t="s">
        <v>18</v>
      </c>
      <c r="K9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32.408552017848201</v>
      </c>
      <c r="L980" s="5">
        <f>TablaDatos[[#This Row],[IMC_raw]]/100000000000000</f>
        <v>32.408552017848201</v>
      </c>
      <c r="M980" s="2">
        <v>3240855201784820</v>
      </c>
      <c r="N9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0" s="13">
        <f t="shared" si="15"/>
        <v>979</v>
      </c>
      <c r="P980" s="2" t="str">
        <f>IF(TablaDatos[[#This Row],[Diabetes]]=0,"No","Si")</f>
        <v>No</v>
      </c>
      <c r="Q980">
        <v>0</v>
      </c>
      <c r="R980">
        <f>TablaDatos[[#This Row],[Aux2]]/10000000000000</f>
        <v>194.012484492461</v>
      </c>
      <c r="S980" s="1">
        <v>1940124844924610</v>
      </c>
      <c r="T980" s="7">
        <f>TablaDatos[[#This Row],[Aux3]]/100000000000000</f>
        <v>209.234610377743</v>
      </c>
      <c r="U980" s="1">
        <v>2.09234610377743E+16</v>
      </c>
      <c r="V980">
        <v>162</v>
      </c>
      <c r="W980">
        <v>95.2</v>
      </c>
    </row>
    <row r="981" spans="1:23">
      <c r="A981">
        <v>2011</v>
      </c>
      <c r="B981">
        <v>62</v>
      </c>
      <c r="C981" t="s">
        <v>23</v>
      </c>
      <c r="D981" t="s">
        <v>17</v>
      </c>
      <c r="E981" t="s">
        <v>18</v>
      </c>
      <c r="F981" t="s">
        <v>19</v>
      </c>
      <c r="G981" t="s">
        <v>28</v>
      </c>
      <c r="H981" s="3">
        <v>19025.53</v>
      </c>
      <c r="I981" t="s">
        <v>19</v>
      </c>
      <c r="J981" t="s">
        <v>22</v>
      </c>
      <c r="K9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32.406603985430202</v>
      </c>
      <c r="L981" s="5">
        <f>TablaDatos[[#This Row],[IMC_raw]]/1000000000000000</f>
        <v>3.24066039854302</v>
      </c>
      <c r="M981" s="2">
        <v>3240660398543020</v>
      </c>
      <c r="N9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1" s="13">
        <f t="shared" si="15"/>
        <v>980</v>
      </c>
      <c r="P981" s="2" t="str">
        <f>IF(TablaDatos[[#This Row],[Diabetes]]=0,"No","Si")</f>
        <v>No</v>
      </c>
      <c r="Q981">
        <v>0</v>
      </c>
      <c r="R981">
        <f>TablaDatos[[#This Row],[Aux2]]/10000000000000</f>
        <v>2466.56190809999</v>
      </c>
      <c r="S981" s="1">
        <v>2.46656190809999E+16</v>
      </c>
      <c r="T981" s="7">
        <f>TablaDatos[[#This Row],[Aux3]]/100000000000000</f>
        <v>26.7564194617072</v>
      </c>
      <c r="U981" s="1">
        <v>2675641946170720</v>
      </c>
      <c r="V981">
        <v>159.19999999999999</v>
      </c>
      <c r="W981">
        <v>96.8</v>
      </c>
    </row>
    <row r="982" spans="1:23">
      <c r="A982">
        <v>2011</v>
      </c>
      <c r="B982">
        <v>49</v>
      </c>
      <c r="C982" t="s">
        <v>23</v>
      </c>
      <c r="D982" t="s">
        <v>43</v>
      </c>
      <c r="E982" t="s">
        <v>18</v>
      </c>
      <c r="F982" t="s">
        <v>35</v>
      </c>
      <c r="G982" t="s">
        <v>20</v>
      </c>
      <c r="H982" s="3">
        <v>18291.77</v>
      </c>
      <c r="I982" t="s">
        <v>19</v>
      </c>
      <c r="J982" t="s">
        <v>18</v>
      </c>
      <c r="K9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32.406520143393401</v>
      </c>
      <c r="L982" s="6">
        <f>TablaDatos[[#This Row],[IMC_raw]]/1000000000000000</f>
        <v>3.2406520143393398</v>
      </c>
      <c r="M982" s="2">
        <v>3240652014339340</v>
      </c>
      <c r="N9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2" s="13">
        <f t="shared" si="15"/>
        <v>981</v>
      </c>
      <c r="P982" s="2" t="str">
        <f>IF(TablaDatos[[#This Row],[Diabetes]]=0,"No","Si")</f>
        <v>No</v>
      </c>
      <c r="Q982">
        <v>0</v>
      </c>
      <c r="R982">
        <f>TablaDatos[[#This Row],[Aux2]]/10000000000000</f>
        <v>212.19960860798301</v>
      </c>
      <c r="S982" s="1">
        <v>2121996086079830</v>
      </c>
      <c r="T982" s="7">
        <f>TablaDatos[[#This Row],[Aux3]]/100000000000000</f>
        <v>215.83339018473799</v>
      </c>
      <c r="U982" s="1">
        <v>2.15833390184738E+16</v>
      </c>
      <c r="V982">
        <v>147.9</v>
      </c>
      <c r="W982">
        <v>97.1</v>
      </c>
    </row>
    <row r="983" spans="1:23">
      <c r="A983">
        <v>2011</v>
      </c>
      <c r="B983">
        <v>51</v>
      </c>
      <c r="C983" t="s">
        <v>23</v>
      </c>
      <c r="D983" t="s">
        <v>29</v>
      </c>
      <c r="E983" t="s">
        <v>18</v>
      </c>
      <c r="F983" t="s">
        <v>19</v>
      </c>
      <c r="G983" t="s">
        <v>20</v>
      </c>
      <c r="H983" s="3">
        <v>14279.17</v>
      </c>
      <c r="I983" t="s">
        <v>21</v>
      </c>
      <c r="J983" t="s">
        <v>18</v>
      </c>
      <c r="K9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32.387639210353797</v>
      </c>
      <c r="L983" s="6">
        <f>TablaDatos[[#This Row],[IMC_raw]]/1000000000000000</f>
        <v>32.387639210353797</v>
      </c>
      <c r="M983" s="2">
        <v>3.23876392103538E+16</v>
      </c>
      <c r="N9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3" s="13">
        <f t="shared" si="15"/>
        <v>982</v>
      </c>
      <c r="P983" s="2" t="str">
        <f>IF(TablaDatos[[#This Row],[Diabetes]]=0,"No","Si")</f>
        <v>No</v>
      </c>
      <c r="Q983">
        <v>0</v>
      </c>
      <c r="R983">
        <f>TablaDatos[[#This Row],[Aux2]]/10000000000000</f>
        <v>2277.4014648859002</v>
      </c>
      <c r="S983" s="1">
        <v>2.2774014648859E+16</v>
      </c>
      <c r="T983" s="7">
        <f>TablaDatos[[#This Row],[Aux3]]/100000000000000</f>
        <v>22.165049072684699</v>
      </c>
      <c r="U983" s="1">
        <v>2216504907268470</v>
      </c>
      <c r="V983">
        <v>146.30000000000001</v>
      </c>
      <c r="W983">
        <v>86.8</v>
      </c>
    </row>
    <row r="984" spans="1:23">
      <c r="A984">
        <v>2011</v>
      </c>
      <c r="B984">
        <v>58</v>
      </c>
      <c r="C984" t="s">
        <v>16</v>
      </c>
      <c r="D984" t="s">
        <v>37</v>
      </c>
      <c r="E984" t="s">
        <v>19</v>
      </c>
      <c r="F984" t="s">
        <v>35</v>
      </c>
      <c r="G984" t="s">
        <v>28</v>
      </c>
      <c r="H984" s="3">
        <v>21663.16</v>
      </c>
      <c r="I984" t="s">
        <v>18</v>
      </c>
      <c r="J984" t="s">
        <v>22</v>
      </c>
      <c r="K9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32.3635664705835</v>
      </c>
      <c r="L984" s="5">
        <f>TablaDatos[[#This Row],[IMC_raw]]/1000000000000000</f>
        <v>3.2363566470583498</v>
      </c>
      <c r="M984" s="2">
        <v>3236356647058350</v>
      </c>
      <c r="N9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4" s="13">
        <f t="shared" si="15"/>
        <v>983</v>
      </c>
      <c r="P984" s="2" t="str">
        <f>IF(TablaDatos[[#This Row],[Diabetes]]=0,"No","Si")</f>
        <v>No</v>
      </c>
      <c r="Q984">
        <v>0</v>
      </c>
      <c r="R984">
        <f>TablaDatos[[#This Row],[Aux2]]/10000000000000</f>
        <v>2173.20460074824</v>
      </c>
      <c r="S984" s="1">
        <v>2.17320460074824E+16</v>
      </c>
      <c r="T984" s="7">
        <f>TablaDatos[[#This Row],[Aux3]]/100000000000000</f>
        <v>21.305761415580399</v>
      </c>
      <c r="U984" s="1">
        <v>2130576141558040</v>
      </c>
      <c r="V984">
        <v>156.4</v>
      </c>
      <c r="W984">
        <v>94.5</v>
      </c>
    </row>
    <row r="985" spans="1:23">
      <c r="A985">
        <v>2011</v>
      </c>
      <c r="B985">
        <v>57</v>
      </c>
      <c r="C985" t="s">
        <v>23</v>
      </c>
      <c r="D985" t="s">
        <v>17</v>
      </c>
      <c r="E985" t="s">
        <v>18</v>
      </c>
      <c r="F985" t="s">
        <v>35</v>
      </c>
      <c r="G985" t="s">
        <v>28</v>
      </c>
      <c r="H985" s="3">
        <v>15553.48</v>
      </c>
      <c r="I985" t="s">
        <v>19</v>
      </c>
      <c r="J985" t="s">
        <v>18</v>
      </c>
      <c r="K9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32.360467057953301</v>
      </c>
      <c r="L985" s="5">
        <f>TablaDatos[[#This Row],[IMC_raw]]/1000000000000000</f>
        <v>3.2360467057953302</v>
      </c>
      <c r="M985" s="2">
        <v>3236046705795330</v>
      </c>
      <c r="N9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5" s="13">
        <f t="shared" si="15"/>
        <v>984</v>
      </c>
      <c r="P985" s="2" t="str">
        <f>IF(TablaDatos[[#This Row],[Diabetes]]=0,"No","Si")</f>
        <v>No</v>
      </c>
      <c r="Q985">
        <v>0</v>
      </c>
      <c r="R985">
        <f>TablaDatos[[#This Row],[Aux2]]/10000000000000</f>
        <v>212.92921964348099</v>
      </c>
      <c r="S985" s="1">
        <v>2129292196434810</v>
      </c>
      <c r="T985" s="7">
        <f>TablaDatos[[#This Row],[Aux3]]/100000000000000</f>
        <v>232.77481293055999</v>
      </c>
      <c r="U985" s="1">
        <v>2.3277481293056E+16</v>
      </c>
      <c r="V985">
        <v>154.6</v>
      </c>
      <c r="W985">
        <v>95.2</v>
      </c>
    </row>
    <row r="986" spans="1:23">
      <c r="A986">
        <v>2011</v>
      </c>
      <c r="B986">
        <v>64</v>
      </c>
      <c r="C986" t="s">
        <v>16</v>
      </c>
      <c r="D986" t="s">
        <v>73</v>
      </c>
      <c r="E986" t="s">
        <v>18</v>
      </c>
      <c r="F986" t="s">
        <v>24</v>
      </c>
      <c r="G986" t="s">
        <v>28</v>
      </c>
      <c r="H986" s="3">
        <v>28231.85</v>
      </c>
      <c r="I986" t="s">
        <v>21</v>
      </c>
      <c r="J986" t="s">
        <v>18</v>
      </c>
      <c r="K9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32.2860350227837</v>
      </c>
      <c r="L986" s="5">
        <f>TablaDatos[[#This Row],[IMC_raw]]/1000000000000000</f>
        <v>32.2860350227837</v>
      </c>
      <c r="M986" s="2">
        <v>3.22860350227837E+16</v>
      </c>
      <c r="N9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6" s="13">
        <f t="shared" si="15"/>
        <v>985</v>
      </c>
      <c r="P986" s="2" t="str">
        <f>IF(TablaDatos[[#This Row],[Diabetes]]=0,"No","Si")</f>
        <v>No</v>
      </c>
      <c r="Q986">
        <v>0</v>
      </c>
      <c r="R986">
        <f>TablaDatos[[#This Row],[Aux2]]/10000000000000</f>
        <v>19.6115306326497</v>
      </c>
      <c r="S986" s="1">
        <v>196115306326497</v>
      </c>
      <c r="T986" s="7">
        <f>TablaDatos[[#This Row],[Aux3]]/100000000000000</f>
        <v>2.3013812961167099</v>
      </c>
      <c r="U986" s="1">
        <v>230138129611671</v>
      </c>
      <c r="V986">
        <v>157.1</v>
      </c>
      <c r="W986">
        <v>102.1</v>
      </c>
    </row>
    <row r="987" spans="1:23">
      <c r="A987">
        <v>2011</v>
      </c>
      <c r="B987">
        <v>61</v>
      </c>
      <c r="C987" t="s">
        <v>23</v>
      </c>
      <c r="D987" t="s">
        <v>36</v>
      </c>
      <c r="E987" t="s">
        <v>19</v>
      </c>
      <c r="F987" t="s">
        <v>19</v>
      </c>
      <c r="G987" t="s">
        <v>28</v>
      </c>
      <c r="H987" s="3">
        <v>9472.4699999999993</v>
      </c>
      <c r="I987" t="s">
        <v>21</v>
      </c>
      <c r="J987" t="s">
        <v>19</v>
      </c>
      <c r="K9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32.2686350353273</v>
      </c>
      <c r="L987" s="5">
        <f>TablaDatos[[#This Row],[IMC_raw]]/1000000000000000</f>
        <v>3.22686350353273</v>
      </c>
      <c r="M987" s="2">
        <v>3226863503532730</v>
      </c>
      <c r="N9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7" s="13">
        <f t="shared" si="15"/>
        <v>986</v>
      </c>
      <c r="P987" s="2" t="str">
        <f>IF(TablaDatos[[#This Row],[Diabetes]]=0,"No","Si")</f>
        <v>No</v>
      </c>
      <c r="Q987">
        <v>0</v>
      </c>
      <c r="R987">
        <f>TablaDatos[[#This Row],[Aux2]]/10000000000000</f>
        <v>216.661109530018</v>
      </c>
      <c r="S987" s="1">
        <v>2166611095300180</v>
      </c>
      <c r="T987" s="7">
        <f>TablaDatos[[#This Row],[Aux3]]/100000000000000</f>
        <v>257.42471221389002</v>
      </c>
      <c r="U987" s="1">
        <v>2.5742471221389E+16</v>
      </c>
      <c r="V987">
        <v>169.6</v>
      </c>
      <c r="W987">
        <v>96.2</v>
      </c>
    </row>
    <row r="988" spans="1:23">
      <c r="A988">
        <v>2011</v>
      </c>
      <c r="B988">
        <v>60</v>
      </c>
      <c r="C988" t="s">
        <v>16</v>
      </c>
      <c r="D988" t="s">
        <v>74</v>
      </c>
      <c r="E988" t="s">
        <v>31</v>
      </c>
      <c r="F988" t="s">
        <v>19</v>
      </c>
      <c r="G988" t="s">
        <v>28</v>
      </c>
      <c r="H988" s="3">
        <v>13101.89</v>
      </c>
      <c r="I988" t="s">
        <v>21</v>
      </c>
      <c r="J988" t="s">
        <v>21</v>
      </c>
      <c r="K9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32.241220051066399</v>
      </c>
      <c r="L988" s="6">
        <f>TablaDatos[[#This Row],[IMC_raw]]/100000000000000</f>
        <v>32.241220051066399</v>
      </c>
      <c r="M988" s="2">
        <v>3224122005106640</v>
      </c>
      <c r="N9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8" s="13">
        <f t="shared" si="15"/>
        <v>987</v>
      </c>
      <c r="P988" s="2" t="str">
        <f>IF(TablaDatos[[#This Row],[Diabetes]]=0,"No","Si")</f>
        <v>Si</v>
      </c>
      <c r="Q988">
        <v>1</v>
      </c>
      <c r="R988">
        <f>TablaDatos[[#This Row],[Aux2]]/10000000000000</f>
        <v>2221.2615592335601</v>
      </c>
      <c r="S988" s="1">
        <v>2.22126155923356E+16</v>
      </c>
      <c r="T988" s="7">
        <f>TablaDatos[[#This Row],[Aux3]]/100000000000000</f>
        <v>27.917254849166799</v>
      </c>
      <c r="U988" s="1">
        <v>2791725484916680</v>
      </c>
      <c r="V988">
        <v>175.4</v>
      </c>
      <c r="W988">
        <v>98.3</v>
      </c>
    </row>
    <row r="989" spans="1:23">
      <c r="A989">
        <v>2011</v>
      </c>
      <c r="B989">
        <v>55</v>
      </c>
      <c r="C989" t="s">
        <v>23</v>
      </c>
      <c r="D989" t="s">
        <v>17</v>
      </c>
      <c r="E989" t="s">
        <v>19</v>
      </c>
      <c r="F989" t="s">
        <v>24</v>
      </c>
      <c r="G989" t="s">
        <v>28</v>
      </c>
      <c r="H989" s="3">
        <v>22757.24</v>
      </c>
      <c r="I989" t="s">
        <v>19</v>
      </c>
      <c r="J989" t="s">
        <v>18</v>
      </c>
      <c r="K9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32.233749749168197</v>
      </c>
      <c r="L989" s="6">
        <f>TablaDatos[[#This Row],[IMC_raw]]/1000000000000000</f>
        <v>32.233749749168197</v>
      </c>
      <c r="M989" s="2">
        <v>3.22337497491682E+16</v>
      </c>
      <c r="N9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89" s="13">
        <f t="shared" si="15"/>
        <v>988</v>
      </c>
      <c r="P989" s="2" t="str">
        <f>IF(TablaDatos[[#This Row],[Diabetes]]=0,"No","Si")</f>
        <v>No</v>
      </c>
      <c r="Q989">
        <v>0</v>
      </c>
      <c r="R989">
        <f>TablaDatos[[#This Row],[Aux2]]/10000000000000</f>
        <v>250.53480305352599</v>
      </c>
      <c r="S989" s="1">
        <v>2505348030535260</v>
      </c>
      <c r="T989" s="7">
        <f>TablaDatos[[#This Row],[Aux3]]/100000000000000</f>
        <v>27.0381825312109</v>
      </c>
      <c r="U989" s="1">
        <v>2703818253121090</v>
      </c>
      <c r="V989">
        <v>161.4</v>
      </c>
      <c r="W989">
        <v>99.6</v>
      </c>
    </row>
    <row r="990" spans="1:23">
      <c r="A990">
        <v>2011</v>
      </c>
      <c r="B990">
        <v>50</v>
      </c>
      <c r="C990" t="s">
        <v>16</v>
      </c>
      <c r="D990" t="s">
        <v>73</v>
      </c>
      <c r="E990" t="s">
        <v>21</v>
      </c>
      <c r="F990" t="s">
        <v>19</v>
      </c>
      <c r="G990" t="s">
        <v>20</v>
      </c>
      <c r="H990" s="3">
        <v>34410.29</v>
      </c>
      <c r="I990" t="s">
        <v>19</v>
      </c>
      <c r="J990" t="s">
        <v>22</v>
      </c>
      <c r="K9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32.223957123701801</v>
      </c>
      <c r="L990" s="6">
        <f>TablaDatos[[#This Row],[IMC_raw]]/1000000000000000</f>
        <v>3.2223957123701799</v>
      </c>
      <c r="M990" s="2">
        <v>3222395712370180</v>
      </c>
      <c r="N9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0" s="13">
        <f t="shared" si="15"/>
        <v>989</v>
      </c>
      <c r="P990" s="2" t="str">
        <f>IF(TablaDatos[[#This Row],[Diabetes]]=0,"No","Si")</f>
        <v>No</v>
      </c>
      <c r="Q990">
        <v>0</v>
      </c>
      <c r="R990">
        <f>TablaDatos[[#This Row],[Aux2]]/10000000000000</f>
        <v>2150.7026127271702</v>
      </c>
      <c r="S990" s="1">
        <v>2.15070261272717E+16</v>
      </c>
      <c r="T990" s="7">
        <f>TablaDatos[[#This Row],[Aux3]]/100000000000000</f>
        <v>224.61005530688999</v>
      </c>
      <c r="U990" s="1">
        <v>2.2461005530689E+16</v>
      </c>
      <c r="V990">
        <v>152.30000000000001</v>
      </c>
      <c r="W990">
        <v>93.7</v>
      </c>
    </row>
    <row r="991" spans="1:23">
      <c r="A991">
        <v>2011</v>
      </c>
      <c r="B991">
        <v>49</v>
      </c>
      <c r="C991" t="s">
        <v>23</v>
      </c>
      <c r="D991" t="s">
        <v>42</v>
      </c>
      <c r="E991" t="s">
        <v>18</v>
      </c>
      <c r="F991" t="s">
        <v>24</v>
      </c>
      <c r="G991" t="s">
        <v>20</v>
      </c>
      <c r="H991" s="3">
        <v>13585.84</v>
      </c>
      <c r="I991" t="s">
        <v>19</v>
      </c>
      <c r="J991" t="s">
        <v>22</v>
      </c>
      <c r="K9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32.221174158896602</v>
      </c>
      <c r="L991" s="5">
        <f>TablaDatos[[#This Row],[IMC_raw]]/1000000000000000</f>
        <v>3.2221174158896599</v>
      </c>
      <c r="M991" s="2">
        <v>3222117415889660</v>
      </c>
      <c r="N9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1" s="13">
        <f t="shared" si="15"/>
        <v>990</v>
      </c>
      <c r="P991" s="2" t="str">
        <f>IF(TablaDatos[[#This Row],[Diabetes]]=0,"No","Si")</f>
        <v>No</v>
      </c>
      <c r="Q991">
        <v>0</v>
      </c>
      <c r="R991">
        <f>TablaDatos[[#This Row],[Aux2]]/10000000000000</f>
        <v>2241.2953541495199</v>
      </c>
      <c r="S991" s="1">
        <v>2.24129535414952E+16</v>
      </c>
      <c r="T991" s="7">
        <f>TablaDatos[[#This Row],[Aux3]]/100000000000000</f>
        <v>237.79128665141599</v>
      </c>
      <c r="U991" s="1">
        <v>2.37791286651416E+16</v>
      </c>
      <c r="V991">
        <v>151.69999999999999</v>
      </c>
      <c r="W991">
        <v>85.4</v>
      </c>
    </row>
    <row r="992" spans="1:23">
      <c r="A992">
        <v>2011</v>
      </c>
      <c r="B992">
        <v>61</v>
      </c>
      <c r="C992" t="s">
        <v>16</v>
      </c>
      <c r="D992" t="s">
        <v>29</v>
      </c>
      <c r="E992" t="s">
        <v>21</v>
      </c>
      <c r="F992" t="s">
        <v>24</v>
      </c>
      <c r="G992" t="s">
        <v>28</v>
      </c>
      <c r="H992" s="3">
        <v>7700.54</v>
      </c>
      <c r="I992" t="s">
        <v>21</v>
      </c>
      <c r="J992" t="s">
        <v>18</v>
      </c>
      <c r="K9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32.1904653444047</v>
      </c>
      <c r="L992" s="6">
        <f>TablaDatos[[#This Row],[IMC_raw]]/1000000000000000</f>
        <v>0.32190465344404701</v>
      </c>
      <c r="M992" s="2">
        <v>321904653444047</v>
      </c>
      <c r="N9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2" s="13">
        <f t="shared" si="15"/>
        <v>991</v>
      </c>
      <c r="P992" s="2" t="str">
        <f>IF(TablaDatos[[#This Row],[Diabetes]]=0,"No","Si")</f>
        <v>Si</v>
      </c>
      <c r="Q992">
        <v>1</v>
      </c>
      <c r="R992">
        <f>TablaDatos[[#This Row],[Aux2]]/10000000000000</f>
        <v>224.873169789001</v>
      </c>
      <c r="S992" s="1">
        <v>2248731697890010</v>
      </c>
      <c r="T992" s="7">
        <f>TablaDatos[[#This Row],[Aux3]]/100000000000000</f>
        <v>23.032517944228399</v>
      </c>
      <c r="U992" s="1">
        <v>2303251794422840</v>
      </c>
      <c r="V992">
        <v>166</v>
      </c>
      <c r="W992">
        <v>97.6</v>
      </c>
    </row>
    <row r="993" spans="1:23">
      <c r="A993">
        <v>2011</v>
      </c>
      <c r="B993">
        <v>56</v>
      </c>
      <c r="C993" t="s">
        <v>23</v>
      </c>
      <c r="D993" t="s">
        <v>17</v>
      </c>
      <c r="E993" t="s">
        <v>21</v>
      </c>
      <c r="F993" t="s">
        <v>24</v>
      </c>
      <c r="G993" t="s">
        <v>28</v>
      </c>
      <c r="H993" s="3">
        <v>20095.46</v>
      </c>
      <c r="I993" t="s">
        <v>21</v>
      </c>
      <c r="J993" t="s">
        <v>19</v>
      </c>
      <c r="K9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32.075901934847899</v>
      </c>
      <c r="L993" s="5">
        <f>TablaDatos[[#This Row],[IMC_raw]]/100000000000000</f>
        <v>32.075901934847899</v>
      </c>
      <c r="M993" s="2">
        <v>3207590193484790</v>
      </c>
      <c r="N9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3" s="13">
        <f t="shared" si="15"/>
        <v>992</v>
      </c>
      <c r="P993" s="2" t="str">
        <f>IF(TablaDatos[[#This Row],[Diabetes]]=0,"No","Si")</f>
        <v>No</v>
      </c>
      <c r="Q993">
        <v>0</v>
      </c>
      <c r="R993">
        <f>TablaDatos[[#This Row],[Aux2]]/10000000000000</f>
        <v>1859.24941062367</v>
      </c>
      <c r="S993" s="1">
        <v>1.85924941062367E+16</v>
      </c>
      <c r="T993" s="7">
        <f>TablaDatos[[#This Row],[Aux3]]/100000000000000</f>
        <v>21.7881293771785</v>
      </c>
      <c r="U993" s="1">
        <v>2178812937717850</v>
      </c>
      <c r="V993">
        <v>167.8</v>
      </c>
      <c r="W993">
        <v>95.9</v>
      </c>
    </row>
    <row r="994" spans="1:23">
      <c r="A994">
        <v>2011</v>
      </c>
      <c r="B994">
        <v>45</v>
      </c>
      <c r="C994" t="s">
        <v>23</v>
      </c>
      <c r="D994" t="s">
        <v>71</v>
      </c>
      <c r="E994" t="s">
        <v>21</v>
      </c>
      <c r="F994" t="s">
        <v>19</v>
      </c>
      <c r="G994" t="s">
        <v>20</v>
      </c>
      <c r="H994" s="3">
        <v>15318.1</v>
      </c>
      <c r="I994" t="s">
        <v>19</v>
      </c>
      <c r="J994" t="s">
        <v>22</v>
      </c>
      <c r="K9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32.069205465346101</v>
      </c>
      <c r="L994" s="6">
        <f>TablaDatos[[#This Row],[IMC_raw]]/1000000000000000</f>
        <v>0.32069205465346101</v>
      </c>
      <c r="M994" s="2">
        <v>320692054653461</v>
      </c>
      <c r="N9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4" s="13">
        <f t="shared" si="15"/>
        <v>993</v>
      </c>
      <c r="P994" s="2" t="str">
        <f>IF(TablaDatos[[#This Row],[Diabetes]]=0,"No","Si")</f>
        <v>No</v>
      </c>
      <c r="Q994">
        <v>0</v>
      </c>
      <c r="R994">
        <f>TablaDatos[[#This Row],[Aux2]]/10000000000000</f>
        <v>1973.99667423699</v>
      </c>
      <c r="S994" s="1">
        <v>1.97399667423699E+16</v>
      </c>
      <c r="T994" s="7">
        <f>TablaDatos[[#This Row],[Aux3]]/100000000000000</f>
        <v>216.928696593642</v>
      </c>
      <c r="U994" s="1">
        <v>2.16928696593642E+16</v>
      </c>
      <c r="V994">
        <v>144.9</v>
      </c>
      <c r="W994">
        <v>93.5</v>
      </c>
    </row>
    <row r="995" spans="1:23">
      <c r="A995">
        <v>2011</v>
      </c>
      <c r="B995">
        <v>63</v>
      </c>
      <c r="C995" t="s">
        <v>23</v>
      </c>
      <c r="D995" t="s">
        <v>27</v>
      </c>
      <c r="E995" t="s">
        <v>19</v>
      </c>
      <c r="F995" t="s">
        <v>19</v>
      </c>
      <c r="G995" t="s">
        <v>28</v>
      </c>
      <c r="H995" s="3">
        <v>15724.09</v>
      </c>
      <c r="I995" t="s">
        <v>19</v>
      </c>
      <c r="J995" t="s">
        <v>22</v>
      </c>
      <c r="K9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32.065685958862503</v>
      </c>
      <c r="L995" s="6">
        <f>TablaDatos[[#This Row],[IMC_raw]]/1000000000000000</f>
        <v>3.20656859588625</v>
      </c>
      <c r="M995" s="2">
        <v>3206568595886250</v>
      </c>
      <c r="N9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5" s="13">
        <f t="shared" si="15"/>
        <v>994</v>
      </c>
      <c r="P995" s="2" t="str">
        <f>IF(TablaDatos[[#This Row],[Diabetes]]=0,"No","Si")</f>
        <v>Si</v>
      </c>
      <c r="Q995">
        <v>1</v>
      </c>
      <c r="R995">
        <f>TablaDatos[[#This Row],[Aux2]]/10000000000000</f>
        <v>2135.9714429307901</v>
      </c>
      <c r="S995" s="1">
        <v>2.13597144293079E+16</v>
      </c>
      <c r="T995" s="7">
        <f>TablaDatos[[#This Row],[Aux3]]/100000000000000</f>
        <v>267.59463135576902</v>
      </c>
      <c r="U995" s="1">
        <v>2.67594631355769E+16</v>
      </c>
      <c r="V995">
        <v>165</v>
      </c>
      <c r="W995">
        <v>100.1</v>
      </c>
    </row>
    <row r="996" spans="1:23">
      <c r="A996">
        <v>2011</v>
      </c>
      <c r="B996">
        <v>68</v>
      </c>
      <c r="C996" t="s">
        <v>16</v>
      </c>
      <c r="D996" t="s">
        <v>29</v>
      </c>
      <c r="E996" t="s">
        <v>21</v>
      </c>
      <c r="F996" t="s">
        <v>19</v>
      </c>
      <c r="G996" t="s">
        <v>25</v>
      </c>
      <c r="H996" s="3">
        <v>9848.65</v>
      </c>
      <c r="I996" t="s">
        <v>21</v>
      </c>
      <c r="J996" t="s">
        <v>18</v>
      </c>
      <c r="K9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32.052857247674602</v>
      </c>
      <c r="L996" s="6">
        <f>TablaDatos[[#This Row],[IMC_raw]]/1000000000000000</f>
        <v>3.2052857247674602</v>
      </c>
      <c r="M996" s="2">
        <v>3205285724767460</v>
      </c>
      <c r="N9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6" s="13">
        <f t="shared" si="15"/>
        <v>995</v>
      </c>
      <c r="P996" s="2" t="str">
        <f>IF(TablaDatos[[#This Row],[Diabetes]]=0,"No","Si")</f>
        <v>No</v>
      </c>
      <c r="Q996">
        <v>0</v>
      </c>
      <c r="R996">
        <f>TablaDatos[[#This Row],[Aux2]]/10000000000000</f>
        <v>222.11335131486999</v>
      </c>
      <c r="S996" s="1">
        <v>2221133513148700</v>
      </c>
      <c r="T996" s="7">
        <f>TablaDatos[[#This Row],[Aux3]]/100000000000000</f>
        <v>23.7857289766843</v>
      </c>
      <c r="U996" s="1">
        <v>2378572897668430</v>
      </c>
      <c r="V996">
        <v>171.5</v>
      </c>
      <c r="W996">
        <v>99.3</v>
      </c>
    </row>
    <row r="997" spans="1:23">
      <c r="A997">
        <v>2011</v>
      </c>
      <c r="B997">
        <v>66</v>
      </c>
      <c r="C997" t="s">
        <v>23</v>
      </c>
      <c r="D997" t="s">
        <v>17</v>
      </c>
      <c r="E997" t="s">
        <v>21</v>
      </c>
      <c r="F997" t="s">
        <v>24</v>
      </c>
      <c r="G997" t="s">
        <v>25</v>
      </c>
      <c r="H997" s="3">
        <v>15950.56</v>
      </c>
      <c r="I997" t="s">
        <v>21</v>
      </c>
      <c r="J997" t="s">
        <v>19</v>
      </c>
      <c r="K9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32.022488269238401</v>
      </c>
      <c r="L997" s="5">
        <f>TablaDatos[[#This Row],[IMC_raw]]/1000000000000000</f>
        <v>32.022488269238401</v>
      </c>
      <c r="M997" s="2">
        <v>3.20224882692384E+16</v>
      </c>
      <c r="N9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7" s="13">
        <f t="shared" si="15"/>
        <v>996</v>
      </c>
      <c r="P997" s="2" t="str">
        <f>IF(TablaDatos[[#This Row],[Diabetes]]=0,"No","Si")</f>
        <v>Si</v>
      </c>
      <c r="Q997">
        <v>1</v>
      </c>
      <c r="R997">
        <f>TablaDatos[[#This Row],[Aux2]]/10000000000000</f>
        <v>257.17382961465597</v>
      </c>
      <c r="S997" s="1">
        <v>2571738296146560</v>
      </c>
      <c r="T997" s="7">
        <f>TablaDatos[[#This Row],[Aux3]]/100000000000000</f>
        <v>3.0000000000000001E-12</v>
      </c>
      <c r="U997">
        <v>300</v>
      </c>
      <c r="V997">
        <v>160.6</v>
      </c>
      <c r="W997">
        <v>98.5</v>
      </c>
    </row>
    <row r="998" spans="1:23">
      <c r="A998">
        <v>2011</v>
      </c>
      <c r="B998">
        <v>47</v>
      </c>
      <c r="C998" t="s">
        <v>16</v>
      </c>
      <c r="D998" t="s">
        <v>26</v>
      </c>
      <c r="E998" t="s">
        <v>18</v>
      </c>
      <c r="F998" t="s">
        <v>35</v>
      </c>
      <c r="G998" t="s">
        <v>20</v>
      </c>
      <c r="H998" s="3">
        <v>19713.13</v>
      </c>
      <c r="I998" t="s">
        <v>19</v>
      </c>
      <c r="J998" t="s">
        <v>19</v>
      </c>
      <c r="K9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32.021599941953298</v>
      </c>
      <c r="L998" s="5">
        <f>TablaDatos[[#This Row],[IMC_raw]]/1000000000000000</f>
        <v>3.20215999419533</v>
      </c>
      <c r="M998" s="2">
        <v>3202159994195330</v>
      </c>
      <c r="N9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8" s="13">
        <f t="shared" si="15"/>
        <v>997</v>
      </c>
      <c r="P998" s="2" t="str">
        <f>IF(TablaDatos[[#This Row],[Diabetes]]=0,"No","Si")</f>
        <v>No</v>
      </c>
      <c r="Q998">
        <v>0</v>
      </c>
      <c r="R998">
        <f>TablaDatos[[#This Row],[Aux2]]/10000000000000</f>
        <v>1914.4131174352499</v>
      </c>
      <c r="S998" s="1">
        <v>1.91441311743525E+16</v>
      </c>
      <c r="T998" s="7">
        <f>TablaDatos[[#This Row],[Aux3]]/100000000000000</f>
        <v>224.20043099191901</v>
      </c>
      <c r="U998" s="1">
        <v>2.24200430991919E+16</v>
      </c>
      <c r="V998">
        <v>154.5</v>
      </c>
      <c r="W998">
        <v>92.7</v>
      </c>
    </row>
    <row r="999" spans="1:23">
      <c r="A999">
        <v>2011</v>
      </c>
      <c r="B999">
        <v>65</v>
      </c>
      <c r="C999" t="s">
        <v>16</v>
      </c>
      <c r="D999" t="s">
        <v>38</v>
      </c>
      <c r="E999" t="s">
        <v>31</v>
      </c>
      <c r="F999" t="s">
        <v>24</v>
      </c>
      <c r="G999" t="s">
        <v>25</v>
      </c>
      <c r="H999" s="3">
        <v>16641.7</v>
      </c>
      <c r="I999" t="s">
        <v>21</v>
      </c>
      <c r="J999" t="s">
        <v>21</v>
      </c>
      <c r="K9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31.9912113977594</v>
      </c>
      <c r="L999" s="6">
        <f>TablaDatos[[#This Row],[IMC_raw]]/1000000000000000</f>
        <v>31.9912113977594</v>
      </c>
      <c r="M999" s="2">
        <v>3.19912113977594E+16</v>
      </c>
      <c r="N9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999" s="13">
        <f t="shared" si="15"/>
        <v>998</v>
      </c>
      <c r="P999" s="2" t="str">
        <f>IF(TablaDatos[[#This Row],[Diabetes]]=0,"No","Si")</f>
        <v>No</v>
      </c>
      <c r="Q999">
        <v>0</v>
      </c>
      <c r="R999">
        <f>TablaDatos[[#This Row],[Aux2]]/10000000000000</f>
        <v>2379.0059849142299</v>
      </c>
      <c r="S999" s="1">
        <v>2.37900598491423E+16</v>
      </c>
      <c r="T999" s="7">
        <f>TablaDatos[[#This Row],[Aux3]]/100000000000000</f>
        <v>25.924052769887101</v>
      </c>
      <c r="U999" s="1">
        <v>2592405276988710</v>
      </c>
      <c r="V999">
        <v>170.5</v>
      </c>
      <c r="W999">
        <v>101.6</v>
      </c>
    </row>
    <row r="1000" spans="1:23">
      <c r="A1000">
        <v>2011</v>
      </c>
      <c r="B1000">
        <v>51</v>
      </c>
      <c r="C1000" t="s">
        <v>16</v>
      </c>
      <c r="D1000" t="s">
        <v>27</v>
      </c>
      <c r="E1000" t="s">
        <v>18</v>
      </c>
      <c r="F1000" t="s">
        <v>24</v>
      </c>
      <c r="G1000" t="s">
        <v>20</v>
      </c>
      <c r="H1000" s="3">
        <v>13936.37</v>
      </c>
      <c r="I1000" t="s">
        <v>19</v>
      </c>
      <c r="J1000" t="s">
        <v>18</v>
      </c>
      <c r="K10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31.989816462535298</v>
      </c>
      <c r="L1000" s="5">
        <f>TablaDatos[[#This Row],[IMC_raw]]/1000000000000000</f>
        <v>31.989816462535298</v>
      </c>
      <c r="M1000" s="2">
        <v>3.19898164625353E+16</v>
      </c>
      <c r="N10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0" s="13">
        <f t="shared" si="15"/>
        <v>999</v>
      </c>
      <c r="P1000" s="2" t="str">
        <f>IF(TablaDatos[[#This Row],[Diabetes]]=0,"No","Si")</f>
        <v>No</v>
      </c>
      <c r="Q1000">
        <v>0</v>
      </c>
      <c r="R1000">
        <f>TablaDatos[[#This Row],[Aux2]]/10000000000000</f>
        <v>2055.8580024981302</v>
      </c>
      <c r="S1000" s="1">
        <v>2.05585800249813E+16</v>
      </c>
      <c r="T1000" s="7">
        <f>TablaDatos[[#This Row],[Aux3]]/100000000000000</f>
        <v>2.2470448775200702</v>
      </c>
      <c r="U1000" s="1">
        <v>224704487752007</v>
      </c>
      <c r="V1000">
        <v>144.80000000000001</v>
      </c>
      <c r="W1000">
        <v>96.6</v>
      </c>
    </row>
    <row r="1001" spans="1:23">
      <c r="A1001">
        <v>2011</v>
      </c>
      <c r="B1001">
        <v>63</v>
      </c>
      <c r="C1001" t="s">
        <v>23</v>
      </c>
      <c r="D1001" t="s">
        <v>42</v>
      </c>
      <c r="E1001" t="s">
        <v>18</v>
      </c>
      <c r="F1001" t="s">
        <v>19</v>
      </c>
      <c r="G1001" t="s">
        <v>28</v>
      </c>
      <c r="H1001" s="3">
        <v>17982.099999999999</v>
      </c>
      <c r="I1001" t="s">
        <v>21</v>
      </c>
      <c r="J1001" t="s">
        <v>18</v>
      </c>
      <c r="K10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31.984536106651699</v>
      </c>
      <c r="L1001" s="6">
        <f>TablaDatos[[#This Row],[IMC_raw]]/1000000000000000</f>
        <v>31.984536106651699</v>
      </c>
      <c r="M1001" s="2">
        <v>3.19845361066517E+16</v>
      </c>
      <c r="N10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1" s="13">
        <f t="shared" si="15"/>
        <v>1000</v>
      </c>
      <c r="P1001" s="2" t="str">
        <f>IF(TablaDatos[[#This Row],[Diabetes]]=0,"No","Si")</f>
        <v>No</v>
      </c>
      <c r="Q1001">
        <v>0</v>
      </c>
      <c r="R1001">
        <f>TablaDatos[[#This Row],[Aux2]]/10000000000000</f>
        <v>215.48820857433299</v>
      </c>
      <c r="S1001" s="1">
        <v>2154882085743330</v>
      </c>
      <c r="T1001" s="7">
        <f>TablaDatos[[#This Row],[Aux3]]/100000000000000</f>
        <v>243.724523203242</v>
      </c>
      <c r="U1001" s="1">
        <v>2.43724523203242E+16</v>
      </c>
      <c r="V1001">
        <v>160</v>
      </c>
      <c r="W1001">
        <v>97.4</v>
      </c>
    </row>
    <row r="1002" spans="1:23">
      <c r="A1002">
        <v>2011</v>
      </c>
      <c r="B1002">
        <v>68</v>
      </c>
      <c r="C1002" t="s">
        <v>23</v>
      </c>
      <c r="D1002" t="s">
        <v>72</v>
      </c>
      <c r="E1002" t="s">
        <v>21</v>
      </c>
      <c r="F1002" t="s">
        <v>24</v>
      </c>
      <c r="G1002" t="s">
        <v>25</v>
      </c>
      <c r="H1002" s="3">
        <v>20664.62</v>
      </c>
      <c r="I1002" t="s">
        <v>21</v>
      </c>
      <c r="J1002" t="s">
        <v>18</v>
      </c>
      <c r="K10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31.9538547265599</v>
      </c>
      <c r="L1002" s="5">
        <f>TablaDatos[[#This Row],[IMC_raw]]/1000000000000000</f>
        <v>31.9538547265599</v>
      </c>
      <c r="M1002" s="2">
        <v>3.19538547265599E+16</v>
      </c>
      <c r="N10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2" s="13">
        <f t="shared" si="15"/>
        <v>1001</v>
      </c>
      <c r="P1002" s="2" t="str">
        <f>IF(TablaDatos[[#This Row],[Diabetes]]=0,"No","Si")</f>
        <v>Si</v>
      </c>
      <c r="Q1002">
        <v>1</v>
      </c>
      <c r="R1002">
        <f>TablaDatos[[#This Row],[Aux2]]/10000000000000</f>
        <v>2397.2678339571398</v>
      </c>
      <c r="S1002" s="1">
        <v>2.39726783395714E+16</v>
      </c>
      <c r="T1002" s="7">
        <f>TablaDatos[[#This Row],[Aux3]]/100000000000000</f>
        <v>26.767824923208</v>
      </c>
      <c r="U1002" s="1">
        <v>2676782492320800</v>
      </c>
      <c r="V1002">
        <v>157.69999999999999</v>
      </c>
      <c r="W1002">
        <v>98.6</v>
      </c>
    </row>
    <row r="1003" spans="1:23">
      <c r="A1003">
        <v>2011</v>
      </c>
      <c r="B1003">
        <v>60</v>
      </c>
      <c r="C1003" t="s">
        <v>16</v>
      </c>
      <c r="D1003" t="s">
        <v>72</v>
      </c>
      <c r="E1003" t="s">
        <v>18</v>
      </c>
      <c r="F1003" t="s">
        <v>19</v>
      </c>
      <c r="G1003" t="s">
        <v>28</v>
      </c>
      <c r="H1003" s="3">
        <v>28785.119999999999</v>
      </c>
      <c r="I1003" t="s">
        <v>19</v>
      </c>
      <c r="J1003" t="s">
        <v>22</v>
      </c>
      <c r="K10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31.919220950786499</v>
      </c>
      <c r="L1003" s="6">
        <f>TablaDatos[[#This Row],[IMC_raw]]/1000000000000000</f>
        <v>31.919220950786499</v>
      </c>
      <c r="M1003" s="2">
        <v>3.19192209507865E+16</v>
      </c>
      <c r="N10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3" s="13">
        <f t="shared" si="15"/>
        <v>1002</v>
      </c>
      <c r="P1003" s="2" t="str">
        <f>IF(TablaDatos[[#This Row],[Diabetes]]=0,"No","Si")</f>
        <v>No</v>
      </c>
      <c r="Q1003">
        <v>0</v>
      </c>
      <c r="R1003">
        <f>TablaDatos[[#This Row],[Aux2]]/10000000000000</f>
        <v>2205.5893587389601</v>
      </c>
      <c r="S1003" s="1">
        <v>2.20558935873896E+16</v>
      </c>
      <c r="T1003" s="7">
        <f>TablaDatos[[#This Row],[Aux3]]/100000000000000</f>
        <v>247.46062785443101</v>
      </c>
      <c r="U1003" s="1">
        <v>2.47460627854431E+16</v>
      </c>
      <c r="V1003">
        <v>153.1</v>
      </c>
      <c r="W1003">
        <v>98.6</v>
      </c>
    </row>
    <row r="1004" spans="1:23">
      <c r="A1004">
        <v>2011</v>
      </c>
      <c r="B1004">
        <v>51</v>
      </c>
      <c r="C1004" t="s">
        <v>16</v>
      </c>
      <c r="D1004" t="s">
        <v>29</v>
      </c>
      <c r="E1004" t="s">
        <v>18</v>
      </c>
      <c r="F1004" t="s">
        <v>19</v>
      </c>
      <c r="G1004" t="s">
        <v>20</v>
      </c>
      <c r="H1004" s="3">
        <v>17770.939999999999</v>
      </c>
      <c r="I1004" t="s">
        <v>19</v>
      </c>
      <c r="J1004" t="s">
        <v>18</v>
      </c>
      <c r="K10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31.909001712648699</v>
      </c>
      <c r="L1004" s="6">
        <f>TablaDatos[[#This Row],[IMC_raw]]/100000000000000</f>
        <v>31.909001712648699</v>
      </c>
      <c r="M1004" s="2">
        <v>3190900171264870</v>
      </c>
      <c r="N10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4" s="13">
        <f t="shared" si="15"/>
        <v>1003</v>
      </c>
      <c r="P1004" s="2" t="str">
        <f>IF(TablaDatos[[#This Row],[Diabetes]]=0,"No","Si")</f>
        <v>No</v>
      </c>
      <c r="Q1004">
        <v>0</v>
      </c>
      <c r="R1004">
        <f>TablaDatos[[#This Row],[Aux2]]/10000000000000</f>
        <v>2028.2400849971</v>
      </c>
      <c r="S1004" s="1">
        <v>2.0282400849971E+16</v>
      </c>
      <c r="T1004" s="7">
        <f>TablaDatos[[#This Row],[Aux3]]/100000000000000</f>
        <v>229.45465008493599</v>
      </c>
      <c r="U1004" s="1">
        <v>2.29454650084936E+16</v>
      </c>
      <c r="V1004">
        <v>144.69999999999999</v>
      </c>
      <c r="W1004">
        <v>90.8</v>
      </c>
    </row>
    <row r="1005" spans="1:23">
      <c r="A1005">
        <v>2011</v>
      </c>
      <c r="B1005">
        <v>50</v>
      </c>
      <c r="C1005" t="s">
        <v>23</v>
      </c>
      <c r="D1005" t="s">
        <v>42</v>
      </c>
      <c r="E1005" t="s">
        <v>21</v>
      </c>
      <c r="F1005" t="s">
        <v>24</v>
      </c>
      <c r="G1005" t="s">
        <v>20</v>
      </c>
      <c r="H1005" s="3">
        <v>23824.34</v>
      </c>
      <c r="I1005" t="s">
        <v>21</v>
      </c>
      <c r="J1005" t="s">
        <v>18</v>
      </c>
      <c r="K10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31.8980850879801</v>
      </c>
      <c r="L1005" s="5">
        <f>TablaDatos[[#This Row],[IMC_raw]]/1000000000000000</f>
        <v>31.8980850879801</v>
      </c>
      <c r="M1005" s="2">
        <v>3.18980850879801E+16</v>
      </c>
      <c r="N10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5" s="13">
        <f t="shared" si="15"/>
        <v>1004</v>
      </c>
      <c r="P1005" s="2" t="str">
        <f>IF(TablaDatos[[#This Row],[Diabetes]]=0,"No","Si")</f>
        <v>No</v>
      </c>
      <c r="Q1005">
        <v>0</v>
      </c>
      <c r="R1005">
        <f>TablaDatos[[#This Row],[Aux2]]/10000000000000</f>
        <v>2610.7183693679499</v>
      </c>
      <c r="S1005" s="1">
        <v>2.61071836936795E+16</v>
      </c>
      <c r="T1005" s="7">
        <f>TablaDatos[[#This Row],[Aux3]]/100000000000000</f>
        <v>263.80907236096198</v>
      </c>
      <c r="U1005" s="1">
        <v>2.63809072360962E+16</v>
      </c>
      <c r="V1005">
        <v>163.19999999999999</v>
      </c>
      <c r="W1005">
        <v>90.6</v>
      </c>
    </row>
    <row r="1006" spans="1:23">
      <c r="A1006">
        <v>2011</v>
      </c>
      <c r="B1006">
        <v>60</v>
      </c>
      <c r="C1006" t="s">
        <v>23</v>
      </c>
      <c r="D1006" t="s">
        <v>72</v>
      </c>
      <c r="E1006" t="s">
        <v>19</v>
      </c>
      <c r="F1006" t="s">
        <v>24</v>
      </c>
      <c r="G1006" t="s">
        <v>28</v>
      </c>
      <c r="H1006" s="3">
        <v>13641.51</v>
      </c>
      <c r="I1006" t="s">
        <v>21</v>
      </c>
      <c r="J1006" t="s">
        <v>22</v>
      </c>
      <c r="K10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31.882396901288502</v>
      </c>
      <c r="L1006" s="5">
        <f>TablaDatos[[#This Row],[IMC_raw]]/1000000000000000</f>
        <v>31.882396901288502</v>
      </c>
      <c r="M1006" s="2">
        <v>3.18823969012885E+16</v>
      </c>
      <c r="N10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6" s="13">
        <f t="shared" si="15"/>
        <v>1005</v>
      </c>
      <c r="P1006" s="2" t="str">
        <f>IF(TablaDatos[[#This Row],[Diabetes]]=0,"No","Si")</f>
        <v>No</v>
      </c>
      <c r="Q1006">
        <v>0</v>
      </c>
      <c r="R1006">
        <f>TablaDatos[[#This Row],[Aux2]]/10000000000000</f>
        <v>2116.1069032012401</v>
      </c>
      <c r="S1006" s="1">
        <v>2.11610690320124E+16</v>
      </c>
      <c r="T1006" s="7">
        <f>TablaDatos[[#This Row],[Aux3]]/100000000000000</f>
        <v>235.03735807332501</v>
      </c>
      <c r="U1006" s="1">
        <v>2.35037358073325E+16</v>
      </c>
      <c r="V1006">
        <v>158.5</v>
      </c>
      <c r="W1006">
        <v>101.8</v>
      </c>
    </row>
    <row r="1007" spans="1:23">
      <c r="A1007">
        <v>2011</v>
      </c>
      <c r="B1007">
        <v>63</v>
      </c>
      <c r="C1007" t="s">
        <v>23</v>
      </c>
      <c r="D1007" t="s">
        <v>73</v>
      </c>
      <c r="E1007" t="s">
        <v>19</v>
      </c>
      <c r="F1007" t="s">
        <v>19</v>
      </c>
      <c r="G1007" t="s">
        <v>28</v>
      </c>
      <c r="H1007" s="3">
        <v>24494.959999999999</v>
      </c>
      <c r="I1007" t="s">
        <v>19</v>
      </c>
      <c r="J1007" t="s">
        <v>18</v>
      </c>
      <c r="K10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31.818243126542399</v>
      </c>
      <c r="L1007" s="5">
        <f>TablaDatos[[#This Row],[IMC_raw]]/1000000000000000</f>
        <v>31.818243126542399</v>
      </c>
      <c r="M1007" s="2">
        <v>3.18182431265424E+16</v>
      </c>
      <c r="N10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7" s="13">
        <f t="shared" si="15"/>
        <v>1006</v>
      </c>
      <c r="P1007" s="2" t="str">
        <f>IF(TablaDatos[[#This Row],[Diabetes]]=0,"No","Si")</f>
        <v>No</v>
      </c>
      <c r="Q1007">
        <v>0</v>
      </c>
      <c r="R1007">
        <f>TablaDatos[[#This Row],[Aux2]]/10000000000000</f>
        <v>216.17812052711699</v>
      </c>
      <c r="S1007" s="1">
        <v>2161781205271170</v>
      </c>
      <c r="T1007" s="7">
        <f>TablaDatos[[#This Row],[Aux3]]/100000000000000</f>
        <v>224.818115373187</v>
      </c>
      <c r="U1007" s="1">
        <v>2.24818115373187E+16</v>
      </c>
      <c r="V1007">
        <v>155.30000000000001</v>
      </c>
      <c r="W1007">
        <v>95.2</v>
      </c>
    </row>
    <row r="1008" spans="1:23">
      <c r="A1008">
        <v>2011</v>
      </c>
      <c r="B1008">
        <v>62</v>
      </c>
      <c r="C1008" t="s">
        <v>23</v>
      </c>
      <c r="D1008" t="s">
        <v>26</v>
      </c>
      <c r="E1008" t="s">
        <v>21</v>
      </c>
      <c r="F1008" t="s">
        <v>35</v>
      </c>
      <c r="G1008" t="s">
        <v>28</v>
      </c>
      <c r="H1008" s="3">
        <v>12287.86</v>
      </c>
      <c r="I1008" t="s">
        <v>19</v>
      </c>
      <c r="J1008" t="s">
        <v>22</v>
      </c>
      <c r="K10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31.793791749753701</v>
      </c>
      <c r="L1008" s="6">
        <f>TablaDatos[[#This Row],[IMC_raw]]/1000000000000000</f>
        <v>31.793791749753701</v>
      </c>
      <c r="M1008" s="2">
        <v>3.17937917497537E+16</v>
      </c>
      <c r="N10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8" s="13">
        <f t="shared" si="15"/>
        <v>1007</v>
      </c>
      <c r="P1008" s="2" t="str">
        <f>IF(TablaDatos[[#This Row],[Diabetes]]=0,"No","Si")</f>
        <v>No</v>
      </c>
      <c r="Q1008">
        <v>0</v>
      </c>
      <c r="R1008">
        <f>TablaDatos[[#This Row],[Aux2]]/10000000000000</f>
        <v>162.41936551983</v>
      </c>
      <c r="S1008" s="1">
        <v>1624193655198300</v>
      </c>
      <c r="T1008" s="7">
        <f>TablaDatos[[#This Row],[Aux3]]/100000000000000</f>
        <v>22.3468551795841</v>
      </c>
      <c r="U1008" s="1">
        <v>2234685517958410</v>
      </c>
      <c r="V1008">
        <v>154.1</v>
      </c>
      <c r="W1008">
        <v>94.4</v>
      </c>
    </row>
    <row r="1009" spans="1:23">
      <c r="A1009">
        <v>2011</v>
      </c>
      <c r="B1009">
        <v>65</v>
      </c>
      <c r="C1009" t="s">
        <v>23</v>
      </c>
      <c r="D1009" t="s">
        <v>42</v>
      </c>
      <c r="E1009" t="s">
        <v>21</v>
      </c>
      <c r="F1009" t="s">
        <v>24</v>
      </c>
      <c r="G1009" t="s">
        <v>25</v>
      </c>
      <c r="H1009" s="3">
        <v>11181.22</v>
      </c>
      <c r="I1009" t="s">
        <v>19</v>
      </c>
      <c r="J1009" t="s">
        <v>22</v>
      </c>
      <c r="K10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31.788198566190101</v>
      </c>
      <c r="L1009" s="5">
        <f>TablaDatos[[#This Row],[IMC_raw]]/1000000000000000</f>
        <v>31.788198566190101</v>
      </c>
      <c r="M1009" s="2">
        <v>3.17881985661901E+16</v>
      </c>
      <c r="N10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09" s="13">
        <f t="shared" si="15"/>
        <v>1008</v>
      </c>
      <c r="P1009" s="2" t="str">
        <f>IF(TablaDatos[[#This Row],[Diabetes]]=0,"No","Si")</f>
        <v>Si</v>
      </c>
      <c r="Q1009">
        <v>1</v>
      </c>
      <c r="R1009">
        <f>TablaDatos[[#This Row],[Aux2]]/10000000000000</f>
        <v>2174.7114967318598</v>
      </c>
      <c r="S1009" s="1">
        <v>2.17471149673186E+16</v>
      </c>
      <c r="T1009" s="7">
        <f>TablaDatos[[#This Row],[Aux3]]/100000000000000</f>
        <v>250.277232884434</v>
      </c>
      <c r="U1009" s="1">
        <v>2.50277232884434E+16</v>
      </c>
      <c r="V1009">
        <v>164</v>
      </c>
      <c r="W1009">
        <v>97</v>
      </c>
    </row>
    <row r="1010" spans="1:23">
      <c r="A1010">
        <v>2011</v>
      </c>
      <c r="B1010">
        <v>62</v>
      </c>
      <c r="C1010" t="s">
        <v>16</v>
      </c>
      <c r="D1010" t="s">
        <v>29</v>
      </c>
      <c r="E1010" t="s">
        <v>21</v>
      </c>
      <c r="F1010" t="s">
        <v>24</v>
      </c>
      <c r="G1010" t="s">
        <v>28</v>
      </c>
      <c r="H1010" s="3">
        <v>13331.57</v>
      </c>
      <c r="I1010" t="s">
        <v>21</v>
      </c>
      <c r="J1010" t="s">
        <v>18</v>
      </c>
      <c r="K10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31.7881313390026</v>
      </c>
      <c r="L1010" s="5">
        <f>TablaDatos[[#This Row],[IMC_raw]]/1000000000000000</f>
        <v>3.1788131339002601</v>
      </c>
      <c r="M1010" s="2">
        <v>3178813133900260</v>
      </c>
      <c r="N10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0" s="13">
        <f t="shared" si="15"/>
        <v>1009</v>
      </c>
      <c r="P1010" s="2" t="str">
        <f>IF(TablaDatos[[#This Row],[Diabetes]]=0,"No","Si")</f>
        <v>No</v>
      </c>
      <c r="Q1010">
        <v>0</v>
      </c>
      <c r="R1010">
        <f>TablaDatos[[#This Row],[Aux2]]/10000000000000</f>
        <v>2391.7700673251902</v>
      </c>
      <c r="S1010" s="1">
        <v>2.39177006732519E+16</v>
      </c>
      <c r="T1010" s="7">
        <f>TablaDatos[[#This Row],[Aux3]]/100000000000000</f>
        <v>27.738999111142199</v>
      </c>
      <c r="U1010" s="1">
        <v>2773899911114220</v>
      </c>
      <c r="V1010">
        <v>158.9</v>
      </c>
      <c r="W1010">
        <v>100.7</v>
      </c>
    </row>
    <row r="1011" spans="1:23">
      <c r="A1011">
        <v>2011</v>
      </c>
      <c r="B1011">
        <v>50</v>
      </c>
      <c r="C1011" t="s">
        <v>23</v>
      </c>
      <c r="D1011" t="s">
        <v>34</v>
      </c>
      <c r="E1011" t="s">
        <v>31</v>
      </c>
      <c r="F1011" t="s">
        <v>24</v>
      </c>
      <c r="G1011" t="s">
        <v>20</v>
      </c>
      <c r="H1011" s="3">
        <v>18314.73</v>
      </c>
      <c r="I1011" t="s">
        <v>21</v>
      </c>
      <c r="J1011" t="s">
        <v>21</v>
      </c>
      <c r="K10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31.782082165610198</v>
      </c>
      <c r="L1011" s="5">
        <f>TablaDatos[[#This Row],[IMC_raw]]/1000000000000000</f>
        <v>3.1782082165610199</v>
      </c>
      <c r="M1011" s="2">
        <v>3178208216561020</v>
      </c>
      <c r="N10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1" s="13">
        <f t="shared" si="15"/>
        <v>1010</v>
      </c>
      <c r="P1011" s="2" t="str">
        <f>IF(TablaDatos[[#This Row],[Diabetes]]=0,"No","Si")</f>
        <v>Si</v>
      </c>
      <c r="Q1011">
        <v>1</v>
      </c>
      <c r="R1011">
        <f>TablaDatos[[#This Row],[Aux2]]/10000000000000</f>
        <v>2677.8334784428998</v>
      </c>
      <c r="S1011" s="1">
        <v>2.6778334784429E+16</v>
      </c>
      <c r="T1011" s="7">
        <f>TablaDatos[[#This Row],[Aux3]]/100000000000000</f>
        <v>3.0000000000000001E-12</v>
      </c>
      <c r="U1011">
        <v>300</v>
      </c>
      <c r="V1011">
        <v>158.19999999999999</v>
      </c>
      <c r="W1011">
        <v>96.6</v>
      </c>
    </row>
    <row r="1012" spans="1:23">
      <c r="A1012">
        <v>2011</v>
      </c>
      <c r="B1012">
        <v>61</v>
      </c>
      <c r="C1012" t="s">
        <v>16</v>
      </c>
      <c r="D1012" t="s">
        <v>17</v>
      </c>
      <c r="E1012" t="s">
        <v>31</v>
      </c>
      <c r="F1012" t="s">
        <v>24</v>
      </c>
      <c r="G1012" t="s">
        <v>28</v>
      </c>
      <c r="H1012" s="3">
        <v>29121.18</v>
      </c>
      <c r="I1012" t="s">
        <v>21</v>
      </c>
      <c r="J1012" t="s">
        <v>21</v>
      </c>
      <c r="K10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31.751825191104501</v>
      </c>
      <c r="L1012" s="6">
        <f>TablaDatos[[#This Row],[IMC_raw]]/1000000000000000</f>
        <v>31.751825191104501</v>
      </c>
      <c r="M1012" s="2">
        <v>3.17518251911045E+16</v>
      </c>
      <c r="N10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2" s="13">
        <f t="shared" si="15"/>
        <v>1011</v>
      </c>
      <c r="P1012" s="2" t="str">
        <f>IF(TablaDatos[[#This Row],[Diabetes]]=0,"No","Si")</f>
        <v>No</v>
      </c>
      <c r="Q1012">
        <v>0</v>
      </c>
      <c r="R1012">
        <f>TablaDatos[[#This Row],[Aux2]]/10000000000000</f>
        <v>2327.62456873765</v>
      </c>
      <c r="S1012" s="1">
        <v>2.32762456873765E+16</v>
      </c>
      <c r="T1012" s="7">
        <f>TablaDatos[[#This Row],[Aux3]]/100000000000000</f>
        <v>252.791218866636</v>
      </c>
      <c r="U1012" s="1">
        <v>2.52791218866636E+16</v>
      </c>
      <c r="V1012">
        <v>165.3</v>
      </c>
      <c r="W1012">
        <v>100.7</v>
      </c>
    </row>
    <row r="1013" spans="1:23">
      <c r="A1013">
        <v>2011</v>
      </c>
      <c r="B1013">
        <v>63</v>
      </c>
      <c r="C1013" t="s">
        <v>16</v>
      </c>
      <c r="D1013" t="s">
        <v>73</v>
      </c>
      <c r="E1013" t="s">
        <v>21</v>
      </c>
      <c r="F1013" t="s">
        <v>35</v>
      </c>
      <c r="G1013" t="s">
        <v>28</v>
      </c>
      <c r="H1013" s="3">
        <v>29316.46</v>
      </c>
      <c r="I1013" t="s">
        <v>19</v>
      </c>
      <c r="J1013" t="s">
        <v>19</v>
      </c>
      <c r="K10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31.748903534212801</v>
      </c>
      <c r="L1013" s="6">
        <f>TablaDatos[[#This Row],[IMC_raw]]/1000000000000000</f>
        <v>0.31748903534212802</v>
      </c>
      <c r="M1013" s="2">
        <v>317489035342128</v>
      </c>
      <c r="N10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3" s="13">
        <f t="shared" si="15"/>
        <v>1012</v>
      </c>
      <c r="P1013" s="2" t="str">
        <f>IF(TablaDatos[[#This Row],[Diabetes]]=0,"No","Si")</f>
        <v>Si</v>
      </c>
      <c r="Q1013">
        <v>1</v>
      </c>
      <c r="R1013">
        <f>TablaDatos[[#This Row],[Aux2]]/10000000000000</f>
        <v>235.90315198312601</v>
      </c>
      <c r="S1013" s="1">
        <v>2359031519831260</v>
      </c>
      <c r="T1013" s="7">
        <f>TablaDatos[[#This Row],[Aux3]]/100000000000000</f>
        <v>255.522806569696</v>
      </c>
      <c r="U1013" s="1">
        <v>2.55522806569696E+16</v>
      </c>
      <c r="V1013">
        <v>165.3</v>
      </c>
      <c r="W1013">
        <v>98.2</v>
      </c>
    </row>
    <row r="1014" spans="1:23">
      <c r="A1014">
        <v>2011</v>
      </c>
      <c r="B1014">
        <v>65</v>
      </c>
      <c r="C1014" t="s">
        <v>23</v>
      </c>
      <c r="D1014" t="s">
        <v>42</v>
      </c>
      <c r="E1014" t="s">
        <v>21</v>
      </c>
      <c r="F1014" t="s">
        <v>19</v>
      </c>
      <c r="G1014" t="s">
        <v>25</v>
      </c>
      <c r="H1014" s="3">
        <v>14511.95</v>
      </c>
      <c r="I1014" t="s">
        <v>21</v>
      </c>
      <c r="J1014" t="s">
        <v>18</v>
      </c>
      <c r="K10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31.7480382356195</v>
      </c>
      <c r="L1014" s="5">
        <f>TablaDatos[[#This Row],[IMC_raw]]/1000000000000000</f>
        <v>31.7480382356195</v>
      </c>
      <c r="M1014" s="2">
        <v>3.17480382356195E+16</v>
      </c>
      <c r="N10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4" s="13">
        <f t="shared" si="15"/>
        <v>1013</v>
      </c>
      <c r="P1014" s="2" t="str">
        <f>IF(TablaDatos[[#This Row],[Diabetes]]=0,"No","Si")</f>
        <v>No</v>
      </c>
      <c r="Q1014">
        <v>0</v>
      </c>
      <c r="R1014">
        <f>TablaDatos[[#This Row],[Aux2]]/10000000000000</f>
        <v>2233.7616585583801</v>
      </c>
      <c r="S1014" s="1">
        <v>2.23376165855838E+16</v>
      </c>
      <c r="T1014" s="7">
        <f>TablaDatos[[#This Row],[Aux3]]/100000000000000</f>
        <v>227.328228370331</v>
      </c>
      <c r="U1014" s="1">
        <v>2.27328228370331E+16</v>
      </c>
      <c r="V1014">
        <v>156.19999999999999</v>
      </c>
      <c r="W1014">
        <v>95.6</v>
      </c>
    </row>
    <row r="1015" spans="1:23">
      <c r="A1015">
        <v>2011</v>
      </c>
      <c r="B1015">
        <v>55</v>
      </c>
      <c r="C1015" t="s">
        <v>16</v>
      </c>
      <c r="D1015" t="s">
        <v>71</v>
      </c>
      <c r="E1015" t="s">
        <v>19</v>
      </c>
      <c r="F1015" t="s">
        <v>35</v>
      </c>
      <c r="G1015" t="s">
        <v>28</v>
      </c>
      <c r="H1015" s="3">
        <v>21533.52</v>
      </c>
      <c r="I1015" t="s">
        <v>21</v>
      </c>
      <c r="J1015" t="s">
        <v>19</v>
      </c>
      <c r="K10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31.741075662128001</v>
      </c>
      <c r="L1015" s="6">
        <f>TablaDatos[[#This Row],[IMC_raw]]/1000000000000000</f>
        <v>31.741075662128001</v>
      </c>
      <c r="M1015" s="2">
        <v>3.1741075662128E+16</v>
      </c>
      <c r="N10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5" s="13">
        <f t="shared" si="15"/>
        <v>1014</v>
      </c>
      <c r="P1015" s="2" t="str">
        <f>IF(TablaDatos[[#This Row],[Diabetes]]=0,"No","Si")</f>
        <v>No</v>
      </c>
      <c r="Q1015">
        <v>0</v>
      </c>
      <c r="R1015">
        <f>TablaDatos[[#This Row],[Aux2]]/10000000000000</f>
        <v>2047.1918244450901</v>
      </c>
      <c r="S1015" s="1">
        <v>2.04719182444509E+16</v>
      </c>
      <c r="T1015" s="7">
        <f>TablaDatos[[#This Row],[Aux3]]/100000000000000</f>
        <v>205.137242039965</v>
      </c>
      <c r="U1015" s="1">
        <v>2.05137242039965E+16</v>
      </c>
      <c r="V1015">
        <v>161.80000000000001</v>
      </c>
      <c r="W1015">
        <v>100.4</v>
      </c>
    </row>
    <row r="1016" spans="1:23">
      <c r="A1016">
        <v>2011</v>
      </c>
      <c r="B1016">
        <v>59</v>
      </c>
      <c r="C1016" t="s">
        <v>23</v>
      </c>
      <c r="D1016" t="s">
        <v>29</v>
      </c>
      <c r="E1016" t="s">
        <v>31</v>
      </c>
      <c r="F1016" t="s">
        <v>19</v>
      </c>
      <c r="G1016" t="s">
        <v>28</v>
      </c>
      <c r="H1016" s="3">
        <v>8442.4500000000007</v>
      </c>
      <c r="I1016" t="s">
        <v>21</v>
      </c>
      <c r="J1016" t="s">
        <v>18</v>
      </c>
      <c r="K10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31.732457088209099</v>
      </c>
      <c r="L1016" s="6">
        <f>TablaDatos[[#This Row],[IMC_raw]]/1000000000000000</f>
        <v>31.732457088209099</v>
      </c>
      <c r="M1016" s="2">
        <v>3.17324570882091E+16</v>
      </c>
      <c r="N10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6" s="13">
        <f t="shared" si="15"/>
        <v>1015</v>
      </c>
      <c r="P1016" s="2" t="str">
        <f>IF(TablaDatos[[#This Row],[Diabetes]]=0,"No","Si")</f>
        <v>Si</v>
      </c>
      <c r="Q1016">
        <v>1</v>
      </c>
      <c r="R1016">
        <f>TablaDatos[[#This Row],[Aux2]]/10000000000000</f>
        <v>2291.0625350950399</v>
      </c>
      <c r="S1016" s="1">
        <v>2.29106253509504E+16</v>
      </c>
      <c r="T1016" s="7">
        <f>TablaDatos[[#This Row],[Aux3]]/100000000000000</f>
        <v>247.529557252069</v>
      </c>
      <c r="U1016" s="1">
        <v>2.47529557252069E+16</v>
      </c>
      <c r="V1016">
        <v>170.1</v>
      </c>
      <c r="W1016">
        <v>102.2</v>
      </c>
    </row>
    <row r="1017" spans="1:23">
      <c r="A1017">
        <v>2011</v>
      </c>
      <c r="B1017">
        <v>55</v>
      </c>
      <c r="C1017" t="s">
        <v>16</v>
      </c>
      <c r="D1017" t="s">
        <v>26</v>
      </c>
      <c r="E1017" t="s">
        <v>21</v>
      </c>
      <c r="F1017" t="s">
        <v>24</v>
      </c>
      <c r="G1017" t="s">
        <v>28</v>
      </c>
      <c r="H1017" s="3">
        <v>21334.17</v>
      </c>
      <c r="I1017" t="s">
        <v>19</v>
      </c>
      <c r="J1017" t="s">
        <v>18</v>
      </c>
      <c r="K10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31.7179179277374</v>
      </c>
      <c r="L1017" s="5">
        <f>TablaDatos[[#This Row],[IMC_raw]]/1000000000000000</f>
        <v>31.7179179277374</v>
      </c>
      <c r="M1017" s="2">
        <v>3.17179179277374E+16</v>
      </c>
      <c r="N10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7" s="13">
        <f t="shared" si="15"/>
        <v>1016</v>
      </c>
      <c r="P1017" s="2" t="str">
        <f>IF(TablaDatos[[#This Row],[Diabetes]]=0,"No","Si")</f>
        <v>No</v>
      </c>
      <c r="Q1017">
        <v>0</v>
      </c>
      <c r="R1017">
        <f>TablaDatos[[#This Row],[Aux2]]/10000000000000</f>
        <v>2255.98048093429</v>
      </c>
      <c r="S1017" s="1">
        <v>2.25598048093429E+16</v>
      </c>
      <c r="T1017" s="7">
        <f>TablaDatos[[#This Row],[Aux3]]/100000000000000</f>
        <v>279.27084442234298</v>
      </c>
      <c r="U1017" s="1">
        <v>2.79270844422343E+16</v>
      </c>
      <c r="V1017">
        <v>164</v>
      </c>
      <c r="W1017">
        <v>99.1</v>
      </c>
    </row>
    <row r="1018" spans="1:23">
      <c r="A1018">
        <v>2011</v>
      </c>
      <c r="B1018">
        <v>39</v>
      </c>
      <c r="C1018" t="s">
        <v>16</v>
      </c>
      <c r="D1018" t="s">
        <v>17</v>
      </c>
      <c r="E1018" t="s">
        <v>18</v>
      </c>
      <c r="F1018" t="s">
        <v>19</v>
      </c>
      <c r="G1018" t="s">
        <v>39</v>
      </c>
      <c r="H1018" s="3">
        <v>38822.78</v>
      </c>
      <c r="I1018" t="s">
        <v>21</v>
      </c>
      <c r="J1018" t="s">
        <v>19</v>
      </c>
      <c r="K10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31.681353725633802</v>
      </c>
      <c r="L1018" s="5">
        <f>TablaDatos[[#This Row],[IMC_raw]]/1000000000000000</f>
        <v>31.681353725633802</v>
      </c>
      <c r="M1018" s="2">
        <v>3.16813537256338E+16</v>
      </c>
      <c r="N10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8" s="13">
        <f t="shared" si="15"/>
        <v>1017</v>
      </c>
      <c r="P1018" s="2" t="str">
        <f>IF(TablaDatos[[#This Row],[Diabetes]]=0,"No","Si")</f>
        <v>No</v>
      </c>
      <c r="Q1018">
        <v>0</v>
      </c>
      <c r="R1018">
        <f>TablaDatos[[#This Row],[Aux2]]/10000000000000</f>
        <v>248.045522694189</v>
      </c>
      <c r="S1018" s="1">
        <v>2480455226941890</v>
      </c>
      <c r="T1018" s="7">
        <f>TablaDatos[[#This Row],[Aux3]]/100000000000000</f>
        <v>278.26023367699202</v>
      </c>
      <c r="U1018" s="1">
        <v>2.78260233676992E+16</v>
      </c>
      <c r="V1018">
        <v>157.9</v>
      </c>
      <c r="W1018">
        <v>88.6</v>
      </c>
    </row>
    <row r="1019" spans="1:23">
      <c r="A1019">
        <v>2011</v>
      </c>
      <c r="B1019">
        <v>57</v>
      </c>
      <c r="C1019" t="s">
        <v>23</v>
      </c>
      <c r="D1019" t="s">
        <v>72</v>
      </c>
      <c r="E1019" t="s">
        <v>18</v>
      </c>
      <c r="F1019" t="s">
        <v>24</v>
      </c>
      <c r="G1019" t="s">
        <v>28</v>
      </c>
      <c r="H1019" s="3">
        <v>15767.59</v>
      </c>
      <c r="I1019" t="s">
        <v>21</v>
      </c>
      <c r="J1019" t="s">
        <v>22</v>
      </c>
      <c r="K10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31.660031860283802</v>
      </c>
      <c r="L1019" s="5">
        <f>TablaDatos[[#This Row],[IMC_raw]]/1000000000000000</f>
        <v>31.660031860283802</v>
      </c>
      <c r="M1019" s="2">
        <v>3.16600318602838E+16</v>
      </c>
      <c r="N10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19" s="13">
        <f t="shared" si="15"/>
        <v>1018</v>
      </c>
      <c r="P1019" s="2" t="str">
        <f>IF(TablaDatos[[#This Row],[Diabetes]]=0,"No","Si")</f>
        <v>No</v>
      </c>
      <c r="Q1019">
        <v>0</v>
      </c>
      <c r="R1019">
        <f>TablaDatos[[#This Row],[Aux2]]/10000000000000</f>
        <v>2104.7664554537</v>
      </c>
      <c r="S1019" s="1">
        <v>2.1047664554537E+16</v>
      </c>
      <c r="T1019" s="7">
        <f>TablaDatos[[#This Row],[Aux3]]/100000000000000</f>
        <v>20.751342513408499</v>
      </c>
      <c r="U1019" s="1">
        <v>2075134251340850</v>
      </c>
      <c r="V1019">
        <v>159.19999999999999</v>
      </c>
      <c r="W1019">
        <v>95.6</v>
      </c>
    </row>
    <row r="1020" spans="1:23">
      <c r="A1020">
        <v>2011</v>
      </c>
      <c r="B1020">
        <v>59</v>
      </c>
      <c r="C1020" t="s">
        <v>16</v>
      </c>
      <c r="D1020" t="s">
        <v>42</v>
      </c>
      <c r="E1020" t="s">
        <v>18</v>
      </c>
      <c r="F1020" t="s">
        <v>35</v>
      </c>
      <c r="G1020" t="s">
        <v>28</v>
      </c>
      <c r="H1020" s="3">
        <v>24905.52</v>
      </c>
      <c r="I1020" t="s">
        <v>18</v>
      </c>
      <c r="J1020" t="s">
        <v>22</v>
      </c>
      <c r="K10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31.6566369987654</v>
      </c>
      <c r="L1020" s="5">
        <f>TablaDatos[[#This Row],[IMC_raw]]/1000000000000000</f>
        <v>31.6566369987654</v>
      </c>
      <c r="M1020" s="2">
        <v>3.16566369987654E+16</v>
      </c>
      <c r="N10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0" s="13">
        <f t="shared" si="15"/>
        <v>1019</v>
      </c>
      <c r="P1020" s="2" t="str">
        <f>IF(TablaDatos[[#This Row],[Diabetes]]=0,"No","Si")</f>
        <v>No</v>
      </c>
      <c r="Q1020">
        <v>0</v>
      </c>
      <c r="R1020">
        <f>TablaDatos[[#This Row],[Aux2]]/10000000000000</f>
        <v>1982.16843637433</v>
      </c>
      <c r="S1020" s="1">
        <v>1.98216843637433E+16</v>
      </c>
      <c r="T1020" s="7">
        <f>TablaDatos[[#This Row],[Aux3]]/100000000000000</f>
        <v>198.30537305390499</v>
      </c>
      <c r="U1020" s="1">
        <v>1.98305373053905E+16</v>
      </c>
      <c r="V1020">
        <v>151.6</v>
      </c>
      <c r="W1020">
        <v>90.1</v>
      </c>
    </row>
    <row r="1021" spans="1:23">
      <c r="A1021">
        <v>2011</v>
      </c>
      <c r="B1021">
        <v>65</v>
      </c>
      <c r="C1021" t="s">
        <v>16</v>
      </c>
      <c r="D1021" t="s">
        <v>73</v>
      </c>
      <c r="E1021" t="s">
        <v>31</v>
      </c>
      <c r="F1021" t="s">
        <v>24</v>
      </c>
      <c r="G1021" t="s">
        <v>25</v>
      </c>
      <c r="H1021" s="3">
        <v>23901.7</v>
      </c>
      <c r="I1021" t="s">
        <v>21</v>
      </c>
      <c r="J1021" t="s">
        <v>19</v>
      </c>
      <c r="K10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31.6533396992638</v>
      </c>
      <c r="L1021" s="5">
        <f>TablaDatos[[#This Row],[IMC_raw]]/1000000000000000</f>
        <v>31.6533396992638</v>
      </c>
      <c r="M1021" s="2">
        <v>3.16533396992638E+16</v>
      </c>
      <c r="N10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1" s="13">
        <f t="shared" si="15"/>
        <v>1020</v>
      </c>
      <c r="P1021" s="2" t="str">
        <f>IF(TablaDatos[[#This Row],[Diabetes]]=0,"No","Si")</f>
        <v>Si</v>
      </c>
      <c r="Q1021">
        <v>1</v>
      </c>
      <c r="R1021">
        <f>TablaDatos[[#This Row],[Aux2]]/10000000000000</f>
        <v>2433.8036149642599</v>
      </c>
      <c r="S1021" s="1">
        <v>2.43380361496426E+16</v>
      </c>
      <c r="T1021" s="7">
        <f>TablaDatos[[#This Row],[Aux3]]/100000000000000</f>
        <v>235.707382889869</v>
      </c>
      <c r="U1021" s="1">
        <v>2.35707382889869E+16</v>
      </c>
      <c r="V1021">
        <v>174.6</v>
      </c>
      <c r="W1021">
        <v>106.3</v>
      </c>
    </row>
    <row r="1022" spans="1:23">
      <c r="A1022">
        <v>2011</v>
      </c>
      <c r="B1022">
        <v>49</v>
      </c>
      <c r="C1022" t="s">
        <v>23</v>
      </c>
      <c r="D1022" t="s">
        <v>72</v>
      </c>
      <c r="E1022" t="s">
        <v>18</v>
      </c>
      <c r="F1022" t="s">
        <v>19</v>
      </c>
      <c r="G1022" t="s">
        <v>20</v>
      </c>
      <c r="H1022" s="3">
        <v>26098.65</v>
      </c>
      <c r="I1022" t="s">
        <v>21</v>
      </c>
      <c r="J1022" t="s">
        <v>19</v>
      </c>
      <c r="K10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31.651462591816699</v>
      </c>
      <c r="L1022" s="6">
        <f>TablaDatos[[#This Row],[IMC_raw]]/1000000000000000</f>
        <v>31.651462591816699</v>
      </c>
      <c r="M1022" s="2">
        <v>3.16514625918167E+16</v>
      </c>
      <c r="N10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2" s="13">
        <f t="shared" si="15"/>
        <v>1021</v>
      </c>
      <c r="P1022" s="2" t="str">
        <f>IF(TablaDatos[[#This Row],[Diabetes]]=0,"No","Si")</f>
        <v>No</v>
      </c>
      <c r="Q1022">
        <v>0</v>
      </c>
      <c r="R1022">
        <f>TablaDatos[[#This Row],[Aux2]]/10000000000000</f>
        <v>218.444756727206</v>
      </c>
      <c r="S1022" s="1">
        <v>2184447567272060</v>
      </c>
      <c r="T1022" s="7">
        <f>TablaDatos[[#This Row],[Aux3]]/100000000000000</f>
        <v>19.948176270571398</v>
      </c>
      <c r="U1022" s="1">
        <v>1994817627057140</v>
      </c>
      <c r="V1022">
        <v>138.9</v>
      </c>
      <c r="W1022">
        <v>90.6</v>
      </c>
    </row>
    <row r="1023" spans="1:23">
      <c r="A1023">
        <v>2011</v>
      </c>
      <c r="B1023">
        <v>66</v>
      </c>
      <c r="C1023" t="s">
        <v>16</v>
      </c>
      <c r="D1023" t="s">
        <v>72</v>
      </c>
      <c r="E1023" t="s">
        <v>21</v>
      </c>
      <c r="F1023" t="s">
        <v>19</v>
      </c>
      <c r="G1023" t="s">
        <v>25</v>
      </c>
      <c r="H1023" s="3">
        <v>18514.330000000002</v>
      </c>
      <c r="I1023" t="s">
        <v>19</v>
      </c>
      <c r="J1023" t="s">
        <v>18</v>
      </c>
      <c r="K10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31.640189314231002</v>
      </c>
      <c r="L1023" s="6">
        <f>TablaDatos[[#This Row],[IMC_raw]]/1000000000000000</f>
        <v>31.640189314231002</v>
      </c>
      <c r="M1023" s="2">
        <v>3.1640189314231E+16</v>
      </c>
      <c r="N10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3" s="13">
        <f t="shared" si="15"/>
        <v>1022</v>
      </c>
      <c r="P1023" s="2" t="str">
        <f>IF(TablaDatos[[#This Row],[Diabetes]]=0,"No","Si")</f>
        <v>No</v>
      </c>
      <c r="Q1023">
        <v>0</v>
      </c>
      <c r="R1023">
        <f>TablaDatos[[#This Row],[Aux2]]/10000000000000</f>
        <v>207.89074244609799</v>
      </c>
      <c r="S1023" s="1">
        <v>2078907424460980</v>
      </c>
      <c r="T1023" s="7">
        <f>TablaDatos[[#This Row],[Aux3]]/100000000000000</f>
        <v>183.91700480847001</v>
      </c>
      <c r="U1023" s="1">
        <v>1.8391700480847E+16</v>
      </c>
      <c r="V1023">
        <v>155.19999999999999</v>
      </c>
      <c r="W1023">
        <v>98.8</v>
      </c>
    </row>
    <row r="1024" spans="1:23">
      <c r="A1024">
        <v>2011</v>
      </c>
      <c r="B1024">
        <v>66</v>
      </c>
      <c r="C1024" t="s">
        <v>23</v>
      </c>
      <c r="D1024" t="s">
        <v>30</v>
      </c>
      <c r="E1024" t="s">
        <v>19</v>
      </c>
      <c r="F1024" t="s">
        <v>24</v>
      </c>
      <c r="G1024" t="s">
        <v>25</v>
      </c>
      <c r="H1024" s="3">
        <v>11033.64</v>
      </c>
      <c r="I1024" t="s">
        <v>21</v>
      </c>
      <c r="J1024" t="s">
        <v>22</v>
      </c>
      <c r="K10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31.625065641224303</v>
      </c>
      <c r="L1024" s="6">
        <f>TablaDatos[[#This Row],[IMC_raw]]/1000000000000000</f>
        <v>3.1625065641224301</v>
      </c>
      <c r="M1024" s="2">
        <v>3162506564122430</v>
      </c>
      <c r="N10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4" s="13">
        <f t="shared" si="15"/>
        <v>1023</v>
      </c>
      <c r="P1024" s="2" t="str">
        <f>IF(TablaDatos[[#This Row],[Diabetes]]=0,"No","Si")</f>
        <v>Si</v>
      </c>
      <c r="Q1024">
        <v>1</v>
      </c>
      <c r="R1024">
        <f>TablaDatos[[#This Row],[Aux2]]/10000000000000</f>
        <v>2166.0996196625301</v>
      </c>
      <c r="S1024" s="1">
        <v>2.16609961966253E+16</v>
      </c>
      <c r="T1024" s="7">
        <f>TablaDatos[[#This Row],[Aux3]]/100000000000000</f>
        <v>241.19564261930199</v>
      </c>
      <c r="U1024" s="1">
        <v>2.41195642619302E+16</v>
      </c>
      <c r="V1024">
        <v>160.4</v>
      </c>
      <c r="W1024">
        <v>101.6</v>
      </c>
    </row>
    <row r="1025" spans="1:23">
      <c r="A1025">
        <v>2011</v>
      </c>
      <c r="B1025">
        <v>56</v>
      </c>
      <c r="C1025" t="s">
        <v>23</v>
      </c>
      <c r="D1025" t="s">
        <v>72</v>
      </c>
      <c r="E1025" t="s">
        <v>18</v>
      </c>
      <c r="F1025" t="s">
        <v>24</v>
      </c>
      <c r="G1025" t="s">
        <v>28</v>
      </c>
      <c r="H1025" s="3">
        <v>11981.32</v>
      </c>
      <c r="I1025" t="s">
        <v>21</v>
      </c>
      <c r="J1025" t="s">
        <v>19</v>
      </c>
      <c r="K10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31.6215678730366</v>
      </c>
      <c r="L1025" s="6">
        <f>TablaDatos[[#This Row],[IMC_raw]]/100000000000000</f>
        <v>31.6215678730366</v>
      </c>
      <c r="M1025" s="2">
        <v>3162156787303660</v>
      </c>
      <c r="N10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5" s="13">
        <f t="shared" si="15"/>
        <v>1024</v>
      </c>
      <c r="P1025" s="2" t="str">
        <f>IF(TablaDatos[[#This Row],[Diabetes]]=0,"No","Si")</f>
        <v>No</v>
      </c>
      <c r="Q1025">
        <v>0</v>
      </c>
      <c r="R1025">
        <f>TablaDatos[[#This Row],[Aux2]]/10000000000000</f>
        <v>222.332749653984</v>
      </c>
      <c r="S1025" s="1">
        <v>2223327496539840</v>
      </c>
      <c r="T1025" s="7">
        <f>TablaDatos[[#This Row],[Aux3]]/100000000000000</f>
        <v>260.28335230331902</v>
      </c>
      <c r="U1025" s="1">
        <v>2.60283352303319E+16</v>
      </c>
      <c r="V1025">
        <v>155.69999999999999</v>
      </c>
      <c r="W1025">
        <v>103</v>
      </c>
    </row>
    <row r="1026" spans="1:23">
      <c r="A1026">
        <v>2011</v>
      </c>
      <c r="B1026">
        <v>58</v>
      </c>
      <c r="C1026" t="s">
        <v>16</v>
      </c>
      <c r="D1026" t="s">
        <v>29</v>
      </c>
      <c r="E1026" t="s">
        <v>21</v>
      </c>
      <c r="F1026" t="s">
        <v>19</v>
      </c>
      <c r="G1026" t="s">
        <v>28</v>
      </c>
      <c r="H1026" s="3">
        <v>12159.5</v>
      </c>
      <c r="I1026" t="s">
        <v>21</v>
      </c>
      <c r="J1026" t="s">
        <v>18</v>
      </c>
      <c r="K10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31.5966039470688</v>
      </c>
      <c r="L1026" s="6">
        <f>TablaDatos[[#This Row],[IMC_raw]]/1000000000000000</f>
        <v>31.5966039470688</v>
      </c>
      <c r="M1026" s="2">
        <v>3.15966039470688E+16</v>
      </c>
      <c r="N10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6" s="13">
        <f t="shared" ref="O1026:O1089" si="16">O1025+1</f>
        <v>1025</v>
      </c>
      <c r="P1026" s="2" t="str">
        <f>IF(TablaDatos[[#This Row],[Diabetes]]=0,"No","Si")</f>
        <v>No</v>
      </c>
      <c r="Q1026">
        <v>0</v>
      </c>
      <c r="R1026">
        <f>TablaDatos[[#This Row],[Aux2]]/10000000000000</f>
        <v>2180.24590045371</v>
      </c>
      <c r="S1026" s="1">
        <v>2.18024590045371E+16</v>
      </c>
      <c r="T1026" s="7">
        <f>TablaDatos[[#This Row],[Aux3]]/100000000000000</f>
        <v>27.0742054581975</v>
      </c>
      <c r="U1026" s="1">
        <v>2707420545819750</v>
      </c>
      <c r="V1026">
        <v>170.5</v>
      </c>
      <c r="W1026">
        <v>104</v>
      </c>
    </row>
    <row r="1027" spans="1:23">
      <c r="A1027">
        <v>2011</v>
      </c>
      <c r="B1027">
        <v>63</v>
      </c>
      <c r="C1027" t="s">
        <v>23</v>
      </c>
      <c r="D1027" t="s">
        <v>72</v>
      </c>
      <c r="E1027" t="s">
        <v>19</v>
      </c>
      <c r="F1027" t="s">
        <v>35</v>
      </c>
      <c r="G1027" t="s">
        <v>28</v>
      </c>
      <c r="H1027" s="3">
        <v>16554.93</v>
      </c>
      <c r="I1027" t="s">
        <v>21</v>
      </c>
      <c r="J1027" t="s">
        <v>19</v>
      </c>
      <c r="K10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31.531010875752798</v>
      </c>
      <c r="L1027" s="6">
        <f>TablaDatos[[#This Row],[IMC_raw]]/1000000000000000</f>
        <v>31.531010875752798</v>
      </c>
      <c r="M1027" s="2">
        <v>3.15310108757528E+16</v>
      </c>
      <c r="N10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7" s="13">
        <f t="shared" si="16"/>
        <v>1026</v>
      </c>
      <c r="P1027" s="2" t="str">
        <f>IF(TablaDatos[[#This Row],[Diabetes]]=0,"No","Si")</f>
        <v>No</v>
      </c>
      <c r="Q1027">
        <v>0</v>
      </c>
      <c r="R1027">
        <f>TablaDatos[[#This Row],[Aux2]]/10000000000000</f>
        <v>1876.5384166030201</v>
      </c>
      <c r="S1027" s="1">
        <v>1.87653841660302E+16</v>
      </c>
      <c r="T1027" s="7">
        <f>TablaDatos[[#This Row],[Aux3]]/100000000000000</f>
        <v>215.55027137057999</v>
      </c>
      <c r="U1027" s="1">
        <v>2.1555027137058E+16</v>
      </c>
      <c r="V1027">
        <v>163.19999999999999</v>
      </c>
      <c r="W1027">
        <v>93.6</v>
      </c>
    </row>
    <row r="1028" spans="1:23">
      <c r="A1028">
        <v>2011</v>
      </c>
      <c r="B1028">
        <v>53</v>
      </c>
      <c r="C1028" t="s">
        <v>16</v>
      </c>
      <c r="D1028" t="s">
        <v>17</v>
      </c>
      <c r="E1028" t="s">
        <v>18</v>
      </c>
      <c r="F1028" t="s">
        <v>35</v>
      </c>
      <c r="G1028" t="s">
        <v>20</v>
      </c>
      <c r="H1028" s="3">
        <v>26929.73</v>
      </c>
      <c r="I1028" t="s">
        <v>19</v>
      </c>
      <c r="J1028" t="s">
        <v>22</v>
      </c>
      <c r="K10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31.525490085780099</v>
      </c>
      <c r="L1028" s="6">
        <f>TablaDatos[[#This Row],[IMC_raw]]/1000000000000000</f>
        <v>31.525490085780099</v>
      </c>
      <c r="M1028" s="2">
        <v>3.15254900857801E+16</v>
      </c>
      <c r="N10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8" s="13">
        <f t="shared" si="16"/>
        <v>1027</v>
      </c>
      <c r="P1028" s="2" t="str">
        <f>IF(TablaDatos[[#This Row],[Diabetes]]=0,"No","Si")</f>
        <v>No</v>
      </c>
      <c r="Q1028">
        <v>0</v>
      </c>
      <c r="R1028">
        <f>TablaDatos[[#This Row],[Aux2]]/10000000000000</f>
        <v>1910.9471187420299</v>
      </c>
      <c r="S1028" s="1">
        <v>1.91094711874203E+16</v>
      </c>
      <c r="T1028" s="7">
        <f>TablaDatos[[#This Row],[Aux3]]/100000000000000</f>
        <v>163.864391157363</v>
      </c>
      <c r="U1028" s="1">
        <v>1.63864391157363E+16</v>
      </c>
      <c r="V1028">
        <v>147.6</v>
      </c>
      <c r="W1028">
        <v>82.1</v>
      </c>
    </row>
    <row r="1029" spans="1:23">
      <c r="A1029">
        <v>2011</v>
      </c>
      <c r="B1029">
        <v>69</v>
      </c>
      <c r="C1029" t="s">
        <v>16</v>
      </c>
      <c r="D1029" t="s">
        <v>72</v>
      </c>
      <c r="E1029" t="s">
        <v>21</v>
      </c>
      <c r="F1029" t="s">
        <v>24</v>
      </c>
      <c r="G1029" t="s">
        <v>25</v>
      </c>
      <c r="H1029" s="3">
        <v>15589.2</v>
      </c>
      <c r="I1029" t="s">
        <v>19</v>
      </c>
      <c r="J1029" t="s">
        <v>18</v>
      </c>
      <c r="K10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31.5213540895191</v>
      </c>
      <c r="L1029" s="5">
        <f>TablaDatos[[#This Row],[IMC_raw]]/1000000000000000</f>
        <v>3.15213540895191</v>
      </c>
      <c r="M1029" s="2">
        <v>3152135408951910</v>
      </c>
      <c r="N10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29" s="13">
        <f t="shared" si="16"/>
        <v>1028</v>
      </c>
      <c r="P1029" s="2" t="str">
        <f>IF(TablaDatos[[#This Row],[Diabetes]]=0,"No","Si")</f>
        <v>Si</v>
      </c>
      <c r="Q1029">
        <v>1</v>
      </c>
      <c r="R1029">
        <f>TablaDatos[[#This Row],[Aux2]]/10000000000000</f>
        <v>2590.1538204629901</v>
      </c>
      <c r="S1029" s="1">
        <v>2.59015382046299E+16</v>
      </c>
      <c r="T1029" s="7">
        <f>TablaDatos[[#This Row],[Aux3]]/100000000000000</f>
        <v>251.11928295918699</v>
      </c>
      <c r="U1029" s="1">
        <v>2.51119282959187E+16</v>
      </c>
      <c r="V1029">
        <v>166.2</v>
      </c>
      <c r="W1029">
        <v>104.6</v>
      </c>
    </row>
    <row r="1030" spans="1:23">
      <c r="A1030">
        <v>2011</v>
      </c>
      <c r="B1030">
        <v>54</v>
      </c>
      <c r="C1030" t="s">
        <v>16</v>
      </c>
      <c r="D1030" t="s">
        <v>17</v>
      </c>
      <c r="E1030" t="s">
        <v>31</v>
      </c>
      <c r="F1030" t="s">
        <v>35</v>
      </c>
      <c r="G1030" t="s">
        <v>20</v>
      </c>
      <c r="H1030" s="3">
        <v>22553.69</v>
      </c>
      <c r="I1030" t="s">
        <v>21</v>
      </c>
      <c r="J1030" t="s">
        <v>19</v>
      </c>
      <c r="K10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31.510557566777202</v>
      </c>
      <c r="L1030" s="6">
        <f>TablaDatos[[#This Row],[IMC_raw]]/1000000000000000</f>
        <v>31.510557566777202</v>
      </c>
      <c r="M1030" s="2">
        <v>3.15105575667772E+16</v>
      </c>
      <c r="N10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0" s="13">
        <f t="shared" si="16"/>
        <v>1029</v>
      </c>
      <c r="P1030" s="2" t="str">
        <f>IF(TablaDatos[[#This Row],[Diabetes]]=0,"No","Si")</f>
        <v>No</v>
      </c>
      <c r="Q1030">
        <v>0</v>
      </c>
      <c r="R1030">
        <f>TablaDatos[[#This Row],[Aux2]]/10000000000000</f>
        <v>2147.8918341610201</v>
      </c>
      <c r="S1030" s="1">
        <v>2.14789183416102E+16</v>
      </c>
      <c r="T1030" s="7">
        <f>TablaDatos[[#This Row],[Aux3]]/100000000000000</f>
        <v>229.51471150028399</v>
      </c>
      <c r="U1030" s="1">
        <v>2.29514711500284E+16</v>
      </c>
      <c r="V1030">
        <v>155.69999999999999</v>
      </c>
      <c r="W1030">
        <v>94.8</v>
      </c>
    </row>
    <row r="1031" spans="1:23">
      <c r="A1031">
        <v>2011</v>
      </c>
      <c r="B1031">
        <v>48</v>
      </c>
      <c r="C1031" t="s">
        <v>23</v>
      </c>
      <c r="D1031" t="s">
        <v>17</v>
      </c>
      <c r="E1031" t="s">
        <v>18</v>
      </c>
      <c r="F1031" t="s">
        <v>35</v>
      </c>
      <c r="G1031" t="s">
        <v>20</v>
      </c>
      <c r="H1031" s="3">
        <v>24419.3</v>
      </c>
      <c r="I1031" t="s">
        <v>19</v>
      </c>
      <c r="J1031" t="s">
        <v>18</v>
      </c>
      <c r="K10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31.500807697173499</v>
      </c>
      <c r="L1031" s="5">
        <f>TablaDatos[[#This Row],[IMC_raw]]/1000000000000000</f>
        <v>31.500807697173499</v>
      </c>
      <c r="M1031" s="2">
        <v>3.15008076971735E+16</v>
      </c>
      <c r="N10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1" s="13">
        <f t="shared" si="16"/>
        <v>1030</v>
      </c>
      <c r="P1031" s="2" t="str">
        <f>IF(TablaDatos[[#This Row],[Diabetes]]=0,"No","Si")</f>
        <v>No</v>
      </c>
      <c r="Q1031">
        <v>0</v>
      </c>
      <c r="R1031">
        <f>TablaDatos[[#This Row],[Aux2]]/10000000000000</f>
        <v>1970.8443946907</v>
      </c>
      <c r="S1031" s="1">
        <v>1.9708443946907E+16</v>
      </c>
      <c r="T1031" s="7">
        <f>TablaDatos[[#This Row],[Aux3]]/100000000000000</f>
        <v>210.49854563192699</v>
      </c>
      <c r="U1031" s="1">
        <v>2.10498545631927E+16</v>
      </c>
      <c r="V1031">
        <v>142</v>
      </c>
      <c r="W1031">
        <v>94.4</v>
      </c>
    </row>
    <row r="1032" spans="1:23">
      <c r="A1032">
        <v>2011</v>
      </c>
      <c r="B1032">
        <v>49</v>
      </c>
      <c r="C1032" t="s">
        <v>23</v>
      </c>
      <c r="D1032" t="s">
        <v>73</v>
      </c>
      <c r="E1032" t="s">
        <v>18</v>
      </c>
      <c r="F1032" t="s">
        <v>35</v>
      </c>
      <c r="G1032" t="s">
        <v>20</v>
      </c>
      <c r="H1032" s="3">
        <v>36597.129999999997</v>
      </c>
      <c r="I1032" t="s">
        <v>19</v>
      </c>
      <c r="J1032" t="s">
        <v>19</v>
      </c>
      <c r="K10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31.492529915721398</v>
      </c>
      <c r="L1032" s="5">
        <f>TablaDatos[[#This Row],[IMC_raw]]/1000000000000000</f>
        <v>31.492529915721398</v>
      </c>
      <c r="M1032" s="2">
        <v>3.14925299157214E+16</v>
      </c>
      <c r="N10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2" s="13">
        <f t="shared" si="16"/>
        <v>1031</v>
      </c>
      <c r="P1032" s="2" t="str">
        <f>IF(TablaDatos[[#This Row],[Diabetes]]=0,"No","Si")</f>
        <v>No</v>
      </c>
      <c r="Q1032">
        <v>0</v>
      </c>
      <c r="R1032">
        <f>TablaDatos[[#This Row],[Aux2]]/10000000000000</f>
        <v>2130.22933635753</v>
      </c>
      <c r="S1032" s="1">
        <v>2.13022933635753E+16</v>
      </c>
      <c r="T1032" s="7">
        <f>TablaDatos[[#This Row],[Aux3]]/100000000000000</f>
        <v>257.90225523652998</v>
      </c>
      <c r="U1032" s="1">
        <v>2.5790225523653E+16</v>
      </c>
      <c r="V1032">
        <v>144.4</v>
      </c>
      <c r="W1032">
        <v>88.9</v>
      </c>
    </row>
    <row r="1033" spans="1:23">
      <c r="A1033">
        <v>2011</v>
      </c>
      <c r="B1033">
        <v>61</v>
      </c>
      <c r="C1033" t="s">
        <v>16</v>
      </c>
      <c r="D1033" t="s">
        <v>72</v>
      </c>
      <c r="E1033" t="s">
        <v>31</v>
      </c>
      <c r="F1033" t="s">
        <v>19</v>
      </c>
      <c r="G1033" t="s">
        <v>28</v>
      </c>
      <c r="H1033" s="3">
        <v>12035.14</v>
      </c>
      <c r="I1033" t="s">
        <v>19</v>
      </c>
      <c r="J1033" t="s">
        <v>22</v>
      </c>
      <c r="K10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31.4797142477276</v>
      </c>
      <c r="L1033" s="5">
        <f>TablaDatos[[#This Row],[IMC_raw]]/1000000000000000</f>
        <v>31.4797142477276</v>
      </c>
      <c r="M1033" s="2">
        <v>3.14797142477276E+16</v>
      </c>
      <c r="N10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3" s="13">
        <f t="shared" si="16"/>
        <v>1032</v>
      </c>
      <c r="P1033" s="2" t="str">
        <f>IF(TablaDatos[[#This Row],[Diabetes]]=0,"No","Si")</f>
        <v>No</v>
      </c>
      <c r="Q1033">
        <v>0</v>
      </c>
      <c r="R1033">
        <f>TablaDatos[[#This Row],[Aux2]]/10000000000000</f>
        <v>2157.07478125438</v>
      </c>
      <c r="S1033" s="1">
        <v>2.15707478125438E+16</v>
      </c>
      <c r="T1033" s="7">
        <f>TablaDatos[[#This Row],[Aux3]]/100000000000000</f>
        <v>242.87915683811599</v>
      </c>
      <c r="U1033" s="1">
        <v>2.42879156838116E+16</v>
      </c>
      <c r="V1033">
        <v>164</v>
      </c>
      <c r="W1033">
        <v>99.3</v>
      </c>
    </row>
    <row r="1034" spans="1:23">
      <c r="A1034">
        <v>2011</v>
      </c>
      <c r="B1034">
        <v>59</v>
      </c>
      <c r="C1034" t="s">
        <v>23</v>
      </c>
      <c r="D1034" t="s">
        <v>73</v>
      </c>
      <c r="E1034" t="s">
        <v>18</v>
      </c>
      <c r="F1034" t="s">
        <v>19</v>
      </c>
      <c r="G1034" t="s">
        <v>28</v>
      </c>
      <c r="H1034" s="3">
        <v>31794.95</v>
      </c>
      <c r="I1034" t="s">
        <v>18</v>
      </c>
      <c r="J1034" t="s">
        <v>22</v>
      </c>
      <c r="K10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31.4789326574695</v>
      </c>
      <c r="L1034" s="6">
        <f>TablaDatos[[#This Row],[IMC_raw]]/1000000000000000</f>
        <v>3.1478932657469501</v>
      </c>
      <c r="M1034" s="2">
        <v>3147893265746950</v>
      </c>
      <c r="N10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4" s="13">
        <f t="shared" si="16"/>
        <v>1033</v>
      </c>
      <c r="P1034" s="2" t="str">
        <f>IF(TablaDatos[[#This Row],[Diabetes]]=0,"No","Si")</f>
        <v>No</v>
      </c>
      <c r="Q1034">
        <v>0</v>
      </c>
      <c r="R1034">
        <f>TablaDatos[[#This Row],[Aux2]]/10000000000000</f>
        <v>1829.8152705198399</v>
      </c>
      <c r="S1034" s="1">
        <v>1.82981527051984E+16</v>
      </c>
      <c r="T1034" s="7">
        <f>TablaDatos[[#This Row],[Aux3]]/100000000000000</f>
        <v>195.68141453589899</v>
      </c>
      <c r="U1034" s="1">
        <v>1.95681414535899E+16</v>
      </c>
      <c r="V1034">
        <v>151.5</v>
      </c>
      <c r="W1034">
        <v>92.9</v>
      </c>
    </row>
    <row r="1035" spans="1:23">
      <c r="A1035">
        <v>2011</v>
      </c>
      <c r="B1035">
        <v>54</v>
      </c>
      <c r="C1035" t="s">
        <v>16</v>
      </c>
      <c r="D1035" t="s">
        <v>38</v>
      </c>
      <c r="E1035" t="s">
        <v>18</v>
      </c>
      <c r="F1035" t="s">
        <v>35</v>
      </c>
      <c r="G1035" t="s">
        <v>20</v>
      </c>
      <c r="H1035" s="3">
        <v>15223.47</v>
      </c>
      <c r="I1035" t="s">
        <v>18</v>
      </c>
      <c r="J1035" t="s">
        <v>18</v>
      </c>
      <c r="K10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31.434073337390998</v>
      </c>
      <c r="L1035" s="5">
        <f>TablaDatos[[#This Row],[IMC_raw]]/1000000000000000</f>
        <v>31.434073337390998</v>
      </c>
      <c r="M1035" s="2">
        <v>3.1434073337391E+16</v>
      </c>
      <c r="N10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5" s="13">
        <f t="shared" si="16"/>
        <v>1034</v>
      </c>
      <c r="P1035" s="2" t="str">
        <f>IF(TablaDatos[[#This Row],[Diabetes]]=0,"No","Si")</f>
        <v>No</v>
      </c>
      <c r="Q1035">
        <v>0</v>
      </c>
      <c r="R1035">
        <f>TablaDatos[[#This Row],[Aux2]]/10000000000000</f>
        <v>2158.3798067776202</v>
      </c>
      <c r="S1035" s="1">
        <v>2.15837980677762E+16</v>
      </c>
      <c r="T1035" s="7">
        <f>TablaDatos[[#This Row],[Aux3]]/100000000000000</f>
        <v>200.98736016853499</v>
      </c>
      <c r="U1035" s="1">
        <v>2.00987360168535E+16</v>
      </c>
      <c r="V1035">
        <v>153.19999999999999</v>
      </c>
      <c r="W1035">
        <v>84.2</v>
      </c>
    </row>
    <row r="1036" spans="1:23">
      <c r="A1036">
        <v>2011</v>
      </c>
      <c r="B1036">
        <v>47</v>
      </c>
      <c r="C1036" t="s">
        <v>16</v>
      </c>
      <c r="D1036" t="s">
        <v>42</v>
      </c>
      <c r="E1036" t="s">
        <v>18</v>
      </c>
      <c r="F1036" t="s">
        <v>40</v>
      </c>
      <c r="G1036" t="s">
        <v>20</v>
      </c>
      <c r="H1036" s="3">
        <v>33845.129999999997</v>
      </c>
      <c r="I1036" t="s">
        <v>19</v>
      </c>
      <c r="J1036" t="s">
        <v>18</v>
      </c>
      <c r="K10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31.398380033217801</v>
      </c>
      <c r="L1036" s="5">
        <f>TablaDatos[[#This Row],[IMC_raw]]/1000000000000000</f>
        <v>31.398380033217801</v>
      </c>
      <c r="M1036" s="2">
        <v>3.13983800332178E+16</v>
      </c>
      <c r="N10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6" s="13">
        <f t="shared" si="16"/>
        <v>1035</v>
      </c>
      <c r="P1036" s="2" t="str">
        <f>IF(TablaDatos[[#This Row],[Diabetes]]=0,"No","Si")</f>
        <v>No</v>
      </c>
      <c r="Q1036">
        <v>0</v>
      </c>
      <c r="R1036">
        <f>TablaDatos[[#This Row],[Aux2]]/10000000000000</f>
        <v>1873.72506571492</v>
      </c>
      <c r="S1036" s="1">
        <v>1.87372506571492E+16</v>
      </c>
      <c r="T1036" s="7">
        <f>TablaDatos[[#This Row],[Aux3]]/100000000000000</f>
        <v>22.837823957367799</v>
      </c>
      <c r="U1036" s="1">
        <v>2283782395736780</v>
      </c>
      <c r="V1036">
        <v>151.69999999999999</v>
      </c>
      <c r="W1036">
        <v>94.2</v>
      </c>
    </row>
    <row r="1037" spans="1:23">
      <c r="A1037">
        <v>2011</v>
      </c>
      <c r="B1037">
        <v>54</v>
      </c>
      <c r="C1037" t="s">
        <v>23</v>
      </c>
      <c r="D1037" t="s">
        <v>72</v>
      </c>
      <c r="E1037" t="s">
        <v>18</v>
      </c>
      <c r="F1037" t="s">
        <v>24</v>
      </c>
      <c r="G1037" t="s">
        <v>20</v>
      </c>
      <c r="H1037" s="3">
        <v>16937.13</v>
      </c>
      <c r="I1037" t="s">
        <v>19</v>
      </c>
      <c r="J1037" t="s">
        <v>22</v>
      </c>
      <c r="K10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31.398109665818001</v>
      </c>
      <c r="L1037" s="5">
        <f>TablaDatos[[#This Row],[IMC_raw]]/1000000000000000</f>
        <v>31.398109665818001</v>
      </c>
      <c r="M1037" s="2">
        <v>3.1398109665818E+16</v>
      </c>
      <c r="N10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7" s="13">
        <f t="shared" si="16"/>
        <v>1036</v>
      </c>
      <c r="P1037" s="2" t="str">
        <f>IF(TablaDatos[[#This Row],[Diabetes]]=0,"No","Si")</f>
        <v>No</v>
      </c>
      <c r="Q1037">
        <v>0</v>
      </c>
      <c r="R1037">
        <f>TablaDatos[[#This Row],[Aux2]]/10000000000000</f>
        <v>2321.1533091697902</v>
      </c>
      <c r="S1037" s="1">
        <v>2.32115330916979E+16</v>
      </c>
      <c r="T1037" s="7">
        <f>TablaDatos[[#This Row],[Aux3]]/100000000000000</f>
        <v>27.622037746934598</v>
      </c>
      <c r="U1037" s="1">
        <v>2762203774693460</v>
      </c>
      <c r="V1037">
        <v>149.5</v>
      </c>
      <c r="W1037">
        <v>88.1</v>
      </c>
    </row>
    <row r="1038" spans="1:23">
      <c r="A1038">
        <v>2011</v>
      </c>
      <c r="B1038">
        <v>53</v>
      </c>
      <c r="C1038" t="s">
        <v>23</v>
      </c>
      <c r="D1038" t="s">
        <v>29</v>
      </c>
      <c r="E1038" t="s">
        <v>18</v>
      </c>
      <c r="F1038" t="s">
        <v>19</v>
      </c>
      <c r="G1038" t="s">
        <v>20</v>
      </c>
      <c r="H1038" s="3">
        <v>16258.97</v>
      </c>
      <c r="I1038" t="s">
        <v>19</v>
      </c>
      <c r="J1038" t="s">
        <v>18</v>
      </c>
      <c r="K10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31.389541362221102</v>
      </c>
      <c r="L1038" s="6">
        <f>TablaDatos[[#This Row],[IMC_raw]]/1000000000000000</f>
        <v>3.1389541362221101</v>
      </c>
      <c r="M1038" s="2">
        <v>3138954136222110</v>
      </c>
      <c r="N10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8" s="13">
        <f t="shared" si="16"/>
        <v>1037</v>
      </c>
      <c r="P1038" s="2" t="str">
        <f>IF(TablaDatos[[#This Row],[Diabetes]]=0,"No","Si")</f>
        <v>No</v>
      </c>
      <c r="Q1038">
        <v>0</v>
      </c>
      <c r="R1038">
        <f>TablaDatos[[#This Row],[Aux2]]/10000000000000</f>
        <v>2213.5497897937698</v>
      </c>
      <c r="S1038" s="1">
        <v>2.21354978979377E+16</v>
      </c>
      <c r="T1038" s="7">
        <f>TablaDatos[[#This Row],[Aux3]]/100000000000000</f>
        <v>223.86824861621301</v>
      </c>
      <c r="U1038" s="1">
        <v>2.23868248616213E+16</v>
      </c>
      <c r="V1038">
        <v>145.5</v>
      </c>
      <c r="W1038">
        <v>88.8</v>
      </c>
    </row>
    <row r="1039" spans="1:23">
      <c r="A1039">
        <v>2011</v>
      </c>
      <c r="B1039">
        <v>54</v>
      </c>
      <c r="C1039" t="s">
        <v>16</v>
      </c>
      <c r="D1039" t="s">
        <v>36</v>
      </c>
      <c r="E1039" t="s">
        <v>21</v>
      </c>
      <c r="F1039" t="s">
        <v>19</v>
      </c>
      <c r="G1039" t="s">
        <v>20</v>
      </c>
      <c r="H1039" s="3">
        <v>16219.34</v>
      </c>
      <c r="I1039" t="s">
        <v>21</v>
      </c>
      <c r="J1039" t="s">
        <v>21</v>
      </c>
      <c r="K10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31.378138124801399</v>
      </c>
      <c r="L1039" s="6">
        <f>TablaDatos[[#This Row],[IMC_raw]]/1000000000000000</f>
        <v>3.13781381248014</v>
      </c>
      <c r="M1039" s="2">
        <v>3137813812480140</v>
      </c>
      <c r="N10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39" s="13">
        <f t="shared" si="16"/>
        <v>1038</v>
      </c>
      <c r="P1039" s="2" t="str">
        <f>IF(TablaDatos[[#This Row],[Diabetes]]=0,"No","Si")</f>
        <v>No</v>
      </c>
      <c r="Q1039">
        <v>0</v>
      </c>
      <c r="R1039">
        <f>TablaDatos[[#This Row],[Aux2]]/10000000000000</f>
        <v>2031.47233032383</v>
      </c>
      <c r="S1039" s="1">
        <v>2.03147233032383E+16</v>
      </c>
      <c r="T1039" s="7">
        <f>TablaDatos[[#This Row],[Aux3]]/100000000000000</f>
        <v>228.18504265319299</v>
      </c>
      <c r="U1039" s="1">
        <v>2.28185042653193E+16</v>
      </c>
      <c r="V1039">
        <v>155.69999999999999</v>
      </c>
      <c r="W1039">
        <v>99.3</v>
      </c>
    </row>
    <row r="1040" spans="1:23">
      <c r="A1040">
        <v>2011</v>
      </c>
      <c r="B1040">
        <v>62</v>
      </c>
      <c r="C1040" t="s">
        <v>23</v>
      </c>
      <c r="D1040" t="s">
        <v>34</v>
      </c>
      <c r="E1040" t="s">
        <v>18</v>
      </c>
      <c r="F1040" t="s">
        <v>35</v>
      </c>
      <c r="G1040" t="s">
        <v>28</v>
      </c>
      <c r="H1040" s="3">
        <v>25545.19</v>
      </c>
      <c r="I1040" t="s">
        <v>19</v>
      </c>
      <c r="J1040" t="s">
        <v>18</v>
      </c>
      <c r="K10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31.377738484899197</v>
      </c>
      <c r="L1040" s="5">
        <f>TablaDatos[[#This Row],[IMC_raw]]/1000000000000000</f>
        <v>3.1377738484899198</v>
      </c>
      <c r="M1040" s="2">
        <v>3137773848489920</v>
      </c>
      <c r="N10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0" s="13">
        <f t="shared" si="16"/>
        <v>1039</v>
      </c>
      <c r="P1040" s="2" t="str">
        <f>IF(TablaDatos[[#This Row],[Diabetes]]=0,"No","Si")</f>
        <v>No</v>
      </c>
      <c r="Q1040">
        <v>0</v>
      </c>
      <c r="R1040">
        <f>TablaDatos[[#This Row],[Aux2]]/10000000000000</f>
        <v>202.404837176493</v>
      </c>
      <c r="S1040" s="1">
        <v>2024048371764930</v>
      </c>
      <c r="T1040" s="7">
        <f>TablaDatos[[#This Row],[Aux3]]/100000000000000</f>
        <v>226.07609185744599</v>
      </c>
      <c r="U1040" s="1">
        <v>2.26076091857446E+16</v>
      </c>
      <c r="V1040">
        <v>148.4</v>
      </c>
      <c r="W1040">
        <v>92.4</v>
      </c>
    </row>
    <row r="1041" spans="1:23">
      <c r="A1041">
        <v>2011</v>
      </c>
      <c r="B1041">
        <v>65</v>
      </c>
      <c r="C1041" t="s">
        <v>16</v>
      </c>
      <c r="D1041" t="s">
        <v>17</v>
      </c>
      <c r="E1041" t="s">
        <v>31</v>
      </c>
      <c r="F1041" t="s">
        <v>24</v>
      </c>
      <c r="G1041" t="s">
        <v>25</v>
      </c>
      <c r="H1041" s="3">
        <v>16133.94</v>
      </c>
      <c r="I1041" t="s">
        <v>21</v>
      </c>
      <c r="J1041" t="s">
        <v>18</v>
      </c>
      <c r="K10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31.3609433564101</v>
      </c>
      <c r="L1041" s="5">
        <f>TablaDatos[[#This Row],[IMC_raw]]/1000000000000000</f>
        <v>31.3609433564101</v>
      </c>
      <c r="M1041" s="2">
        <v>3.13609433564101E+16</v>
      </c>
      <c r="N10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1" s="13">
        <f t="shared" si="16"/>
        <v>1040</v>
      </c>
      <c r="P1041" s="2" t="str">
        <f>IF(TablaDatos[[#This Row],[Diabetes]]=0,"No","Si")</f>
        <v>Si</v>
      </c>
      <c r="Q1041">
        <v>1</v>
      </c>
      <c r="R1041">
        <f>TablaDatos[[#This Row],[Aux2]]/10000000000000</f>
        <v>2469.2802650097501</v>
      </c>
      <c r="S1041" s="1">
        <v>2.46928026500975E+16</v>
      </c>
      <c r="T1041" s="7">
        <f>TablaDatos[[#This Row],[Aux3]]/100000000000000</f>
        <v>25.8641316256614</v>
      </c>
      <c r="U1041" s="1">
        <v>2586413162566140</v>
      </c>
      <c r="V1041">
        <v>168.7</v>
      </c>
      <c r="W1041">
        <v>98.9</v>
      </c>
    </row>
    <row r="1042" spans="1:23">
      <c r="A1042">
        <v>2011</v>
      </c>
      <c r="B1042">
        <v>52</v>
      </c>
      <c r="C1042" t="s">
        <v>23</v>
      </c>
      <c r="D1042" t="s">
        <v>17</v>
      </c>
      <c r="E1042" t="s">
        <v>19</v>
      </c>
      <c r="F1042" t="s">
        <v>19</v>
      </c>
      <c r="G1042" t="s">
        <v>20</v>
      </c>
      <c r="H1042" s="3">
        <v>15905.15</v>
      </c>
      <c r="I1042" t="s">
        <v>19</v>
      </c>
      <c r="J1042" t="s">
        <v>19</v>
      </c>
      <c r="K10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31.2819421738497</v>
      </c>
      <c r="L1042" s="6">
        <f>TablaDatos[[#This Row],[IMC_raw]]/1000000000000000</f>
        <v>31.2819421738497</v>
      </c>
      <c r="M1042" s="2">
        <v>3.12819421738497E+16</v>
      </c>
      <c r="N10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2" s="13">
        <f t="shared" si="16"/>
        <v>1041</v>
      </c>
      <c r="P1042" s="2" t="str">
        <f>IF(TablaDatos[[#This Row],[Diabetes]]=0,"No","Si")</f>
        <v>No</v>
      </c>
      <c r="Q1042">
        <v>0</v>
      </c>
      <c r="R1042">
        <f>TablaDatos[[#This Row],[Aux2]]/10000000000000</f>
        <v>2041.9170057731001</v>
      </c>
      <c r="S1042" s="1">
        <v>2.0419170057731E+16</v>
      </c>
      <c r="T1042" s="7">
        <f>TablaDatos[[#This Row],[Aux3]]/100000000000000</f>
        <v>231.95502454509</v>
      </c>
      <c r="U1042" s="1">
        <v>2.3195502454509E+16</v>
      </c>
      <c r="V1042">
        <v>150</v>
      </c>
      <c r="W1042">
        <v>90.5</v>
      </c>
    </row>
    <row r="1043" spans="1:23">
      <c r="A1043">
        <v>2011</v>
      </c>
      <c r="B1043">
        <v>57</v>
      </c>
      <c r="C1043" t="s">
        <v>23</v>
      </c>
      <c r="D1043" t="s">
        <v>30</v>
      </c>
      <c r="E1043" t="s">
        <v>18</v>
      </c>
      <c r="F1043" t="s">
        <v>24</v>
      </c>
      <c r="G1043" t="s">
        <v>28</v>
      </c>
      <c r="H1043" s="3">
        <v>22793.08</v>
      </c>
      <c r="I1043" t="s">
        <v>21</v>
      </c>
      <c r="J1043" t="s">
        <v>22</v>
      </c>
      <c r="K10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31.268321062257399</v>
      </c>
      <c r="L1043" s="5">
        <f>TablaDatos[[#This Row],[IMC_raw]]/1000000000000000</f>
        <v>31.268321062257399</v>
      </c>
      <c r="M1043" s="2">
        <v>3.12683210622574E+16</v>
      </c>
      <c r="N10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3" s="13">
        <f t="shared" si="16"/>
        <v>1042</v>
      </c>
      <c r="P1043" s="2" t="str">
        <f>IF(TablaDatos[[#This Row],[Diabetes]]=0,"No","Si")</f>
        <v>No</v>
      </c>
      <c r="Q1043">
        <v>0</v>
      </c>
      <c r="R1043">
        <f>TablaDatos[[#This Row],[Aux2]]/10000000000000</f>
        <v>2301.7455951380002</v>
      </c>
      <c r="S1043" s="1">
        <v>2.301745595138E+16</v>
      </c>
      <c r="T1043" s="7">
        <f>TablaDatos[[#This Row],[Aux3]]/100000000000000</f>
        <v>213.61384501501001</v>
      </c>
      <c r="U1043" s="1">
        <v>2.1361384501501E+16</v>
      </c>
      <c r="V1043">
        <v>154.6</v>
      </c>
      <c r="W1043">
        <v>92</v>
      </c>
    </row>
    <row r="1044" spans="1:23">
      <c r="A1044">
        <v>2011</v>
      </c>
      <c r="B1044">
        <v>60</v>
      </c>
      <c r="C1044" t="s">
        <v>23</v>
      </c>
      <c r="D1044" t="s">
        <v>29</v>
      </c>
      <c r="E1044" t="s">
        <v>18</v>
      </c>
      <c r="F1044" t="s">
        <v>24</v>
      </c>
      <c r="G1044" t="s">
        <v>28</v>
      </c>
      <c r="H1044" s="3">
        <v>13141.39</v>
      </c>
      <c r="I1044" t="s">
        <v>19</v>
      </c>
      <c r="J1044" t="s">
        <v>18</v>
      </c>
      <c r="K10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31.266768000649499</v>
      </c>
      <c r="L1044" s="6">
        <f>TablaDatos[[#This Row],[IMC_raw]]/1000000000000000</f>
        <v>31.266768000649499</v>
      </c>
      <c r="M1044" s="2">
        <v>3.12667680006495E+16</v>
      </c>
      <c r="N10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4" s="13">
        <f t="shared" si="16"/>
        <v>1043</v>
      </c>
      <c r="P1044" s="2" t="str">
        <f>IF(TablaDatos[[#This Row],[Diabetes]]=0,"No","Si")</f>
        <v>Si</v>
      </c>
      <c r="Q1044">
        <v>1</v>
      </c>
      <c r="R1044">
        <f>TablaDatos[[#This Row],[Aux2]]/10000000000000</f>
        <v>2236.37409823285</v>
      </c>
      <c r="S1044" s="1">
        <v>2.23637409823285E+16</v>
      </c>
      <c r="T1044" s="7">
        <f>TablaDatos[[#This Row],[Aux3]]/100000000000000</f>
        <v>260.68601683222101</v>
      </c>
      <c r="U1044" s="1">
        <v>2.60686016832221E+16</v>
      </c>
      <c r="V1044">
        <v>152.5</v>
      </c>
      <c r="W1044">
        <v>99.5</v>
      </c>
    </row>
    <row r="1045" spans="1:23">
      <c r="A1045">
        <v>2011</v>
      </c>
      <c r="B1045">
        <v>46</v>
      </c>
      <c r="C1045" t="s">
        <v>23</v>
      </c>
      <c r="D1045" t="s">
        <v>72</v>
      </c>
      <c r="E1045" t="s">
        <v>21</v>
      </c>
      <c r="F1045" t="s">
        <v>24</v>
      </c>
      <c r="G1045" t="s">
        <v>20</v>
      </c>
      <c r="H1045" s="3">
        <v>23469.84</v>
      </c>
      <c r="I1045" t="s">
        <v>19</v>
      </c>
      <c r="J1045" t="s">
        <v>19</v>
      </c>
      <c r="K10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31.2407573925626</v>
      </c>
      <c r="L1045" s="5">
        <f>TablaDatos[[#This Row],[IMC_raw]]/1000000000000000</f>
        <v>3.1240757392562601</v>
      </c>
      <c r="M1045" s="2">
        <v>3124075739256260</v>
      </c>
      <c r="N10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5" s="13">
        <f t="shared" si="16"/>
        <v>1044</v>
      </c>
      <c r="P1045" s="2" t="str">
        <f>IF(TablaDatos[[#This Row],[Diabetes]]=0,"No","Si")</f>
        <v>No</v>
      </c>
      <c r="Q1045">
        <v>0</v>
      </c>
      <c r="R1045">
        <f>TablaDatos[[#This Row],[Aux2]]/10000000000000</f>
        <v>2130.7561242095599</v>
      </c>
      <c r="S1045" s="1">
        <v>2.13075612420956E+16</v>
      </c>
      <c r="T1045" s="7">
        <f>TablaDatos[[#This Row],[Aux3]]/100000000000000</f>
        <v>251.59606006751599</v>
      </c>
      <c r="U1045" s="1">
        <v>2.51596060067516E+16</v>
      </c>
      <c r="V1045">
        <v>154.69999999999999</v>
      </c>
      <c r="W1045">
        <v>93.5</v>
      </c>
    </row>
    <row r="1046" spans="1:23">
      <c r="A1046">
        <v>2011</v>
      </c>
      <c r="B1046">
        <v>57</v>
      </c>
      <c r="C1046" t="s">
        <v>16</v>
      </c>
      <c r="D1046" t="s">
        <v>30</v>
      </c>
      <c r="E1046" t="s">
        <v>21</v>
      </c>
      <c r="F1046" t="s">
        <v>19</v>
      </c>
      <c r="G1046" t="s">
        <v>28</v>
      </c>
      <c r="H1046" s="3">
        <v>33752.5</v>
      </c>
      <c r="I1046" t="s">
        <v>21</v>
      </c>
      <c r="J1046" t="s">
        <v>18</v>
      </c>
      <c r="K10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31.221010324631997</v>
      </c>
      <c r="L1046" s="5">
        <f>TablaDatos[[#This Row],[IMC_raw]]/1000000000000000</f>
        <v>3.1221010324631999</v>
      </c>
      <c r="M1046" s="2">
        <v>3122101032463200</v>
      </c>
      <c r="N10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6" s="13">
        <f t="shared" si="16"/>
        <v>1045</v>
      </c>
      <c r="P1046" s="2" t="str">
        <f>IF(TablaDatos[[#This Row],[Diabetes]]=0,"No","Si")</f>
        <v>No</v>
      </c>
      <c r="Q1046">
        <v>0</v>
      </c>
      <c r="R1046">
        <f>TablaDatos[[#This Row],[Aux2]]/10000000000000</f>
        <v>216.847525222255</v>
      </c>
      <c r="S1046" s="1">
        <v>2168475252222550</v>
      </c>
      <c r="T1046" s="7">
        <f>TablaDatos[[#This Row],[Aux3]]/100000000000000</f>
        <v>262.35158577790702</v>
      </c>
      <c r="U1046" s="1">
        <v>2.62351585777907E+16</v>
      </c>
      <c r="V1046">
        <v>164.8</v>
      </c>
      <c r="W1046">
        <v>99.7</v>
      </c>
    </row>
    <row r="1047" spans="1:23">
      <c r="A1047">
        <v>2011</v>
      </c>
      <c r="B1047">
        <v>66</v>
      </c>
      <c r="C1047" t="s">
        <v>23</v>
      </c>
      <c r="D1047" t="s">
        <v>17</v>
      </c>
      <c r="E1047" t="s">
        <v>21</v>
      </c>
      <c r="F1047" t="s">
        <v>19</v>
      </c>
      <c r="G1047" t="s">
        <v>25</v>
      </c>
      <c r="H1047" s="3">
        <v>18611.009999999998</v>
      </c>
      <c r="I1047" t="s">
        <v>21</v>
      </c>
      <c r="J1047" t="s">
        <v>22</v>
      </c>
      <c r="K10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31.174221997985502</v>
      </c>
      <c r="L1047" s="5">
        <f>TablaDatos[[#This Row],[IMC_raw]]/1000000000000000</f>
        <v>31.174221997985502</v>
      </c>
      <c r="M1047" s="2">
        <v>3.11742219979855E+16</v>
      </c>
      <c r="N10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7" s="13">
        <f t="shared" si="16"/>
        <v>1046</v>
      </c>
      <c r="P1047" s="2" t="str">
        <f>IF(TablaDatos[[#This Row],[Diabetes]]=0,"No","Si")</f>
        <v>No</v>
      </c>
      <c r="Q1047">
        <v>0</v>
      </c>
      <c r="R1047">
        <f>TablaDatos[[#This Row],[Aux2]]/10000000000000</f>
        <v>2062.00264559783</v>
      </c>
      <c r="S1047" s="1">
        <v>2.06200264559783E+16</v>
      </c>
      <c r="T1047" s="7">
        <f>TablaDatos[[#This Row],[Aux3]]/100000000000000</f>
        <v>235.30200059179401</v>
      </c>
      <c r="U1047" s="1">
        <v>2.35302000591794E+16</v>
      </c>
      <c r="V1047">
        <v>157.1</v>
      </c>
      <c r="W1047">
        <v>97.1</v>
      </c>
    </row>
    <row r="1048" spans="1:23">
      <c r="A1048">
        <v>2011</v>
      </c>
      <c r="B1048">
        <v>45</v>
      </c>
      <c r="C1048" t="s">
        <v>16</v>
      </c>
      <c r="D1048" t="s">
        <v>29</v>
      </c>
      <c r="E1048" t="s">
        <v>18</v>
      </c>
      <c r="F1048" t="s">
        <v>35</v>
      </c>
      <c r="G1048" t="s">
        <v>20</v>
      </c>
      <c r="H1048" s="3">
        <v>20373.34</v>
      </c>
      <c r="I1048" t="s">
        <v>19</v>
      </c>
      <c r="J1048" t="s">
        <v>18</v>
      </c>
      <c r="K10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31.173124516970198</v>
      </c>
      <c r="L1048" s="6">
        <f>TablaDatos[[#This Row],[IMC_raw]]/1000000000000000</f>
        <v>3.1173124516970199</v>
      </c>
      <c r="M1048" s="2">
        <v>3117312451697020</v>
      </c>
      <c r="N10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8" s="13">
        <f t="shared" si="16"/>
        <v>1047</v>
      </c>
      <c r="P1048" s="2" t="str">
        <f>IF(TablaDatos[[#This Row],[Diabetes]]=0,"No","Si")</f>
        <v>No</v>
      </c>
      <c r="Q1048">
        <v>0</v>
      </c>
      <c r="R1048">
        <f>TablaDatos[[#This Row],[Aux2]]/10000000000000</f>
        <v>1683.0033236347099</v>
      </c>
      <c r="S1048" s="1">
        <v>1.68300332363471E+16</v>
      </c>
      <c r="T1048" s="7">
        <f>TablaDatos[[#This Row],[Aux3]]/100000000000000</f>
        <v>231.14561468036999</v>
      </c>
      <c r="U1048" s="1">
        <v>2.3114561468037E+16</v>
      </c>
      <c r="V1048">
        <v>149.5</v>
      </c>
      <c r="W1048">
        <v>85.1</v>
      </c>
    </row>
    <row r="1049" spans="1:23">
      <c r="A1049">
        <v>2011</v>
      </c>
      <c r="B1049">
        <v>48</v>
      </c>
      <c r="C1049" t="s">
        <v>16</v>
      </c>
      <c r="D1049" t="s">
        <v>30</v>
      </c>
      <c r="E1049" t="s">
        <v>31</v>
      </c>
      <c r="F1049" t="s">
        <v>24</v>
      </c>
      <c r="G1049" t="s">
        <v>20</v>
      </c>
      <c r="H1049" s="3">
        <v>19992.82</v>
      </c>
      <c r="I1049" t="s">
        <v>21</v>
      </c>
      <c r="J1049" t="s">
        <v>18</v>
      </c>
      <c r="K10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31.1617706538999</v>
      </c>
      <c r="L1049" s="6">
        <f>TablaDatos[[#This Row],[IMC_raw]]/1000000000000000</f>
        <v>3.1161770653899898</v>
      </c>
      <c r="M1049" s="2">
        <v>3116177065389990</v>
      </c>
      <c r="N10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49" s="13">
        <f t="shared" si="16"/>
        <v>1048</v>
      </c>
      <c r="P1049" s="2" t="str">
        <f>IF(TablaDatos[[#This Row],[Diabetes]]=0,"No","Si")</f>
        <v>No</v>
      </c>
      <c r="Q1049">
        <v>0</v>
      </c>
      <c r="R1049">
        <f>TablaDatos[[#This Row],[Aux2]]/10000000000000</f>
        <v>1848.38436816852</v>
      </c>
      <c r="S1049" s="1">
        <v>1.84838436816852E+16</v>
      </c>
      <c r="T1049" s="7">
        <f>TablaDatos[[#This Row],[Aux3]]/100000000000000</f>
        <v>226.47449908502901</v>
      </c>
      <c r="U1049" s="1">
        <v>2.26474499085029E+16</v>
      </c>
      <c r="V1049">
        <v>156.30000000000001</v>
      </c>
      <c r="W1049">
        <v>94.6</v>
      </c>
    </row>
    <row r="1050" spans="1:23">
      <c r="A1050">
        <v>2011</v>
      </c>
      <c r="B1050">
        <v>53</v>
      </c>
      <c r="C1050" t="s">
        <v>23</v>
      </c>
      <c r="D1050" t="s">
        <v>17</v>
      </c>
      <c r="E1050" t="s">
        <v>18</v>
      </c>
      <c r="F1050" t="s">
        <v>24</v>
      </c>
      <c r="G1050" t="s">
        <v>20</v>
      </c>
      <c r="H1050" s="3">
        <v>36663.129999999997</v>
      </c>
      <c r="I1050" t="s">
        <v>19</v>
      </c>
      <c r="J1050" t="s">
        <v>22</v>
      </c>
      <c r="K10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31.151222074136399</v>
      </c>
      <c r="L1050" s="5">
        <f>TablaDatos[[#This Row],[IMC_raw]]/1000000000000000</f>
        <v>31.151222074136399</v>
      </c>
      <c r="M1050" s="2">
        <v>3.11512220741364E+16</v>
      </c>
      <c r="N10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0" s="13">
        <f t="shared" si="16"/>
        <v>1049</v>
      </c>
      <c r="P1050" s="2" t="str">
        <f>IF(TablaDatos[[#This Row],[Diabetes]]=0,"No","Si")</f>
        <v>No</v>
      </c>
      <c r="Q1050">
        <v>0</v>
      </c>
      <c r="R1050">
        <f>TablaDatos[[#This Row],[Aux2]]/10000000000000</f>
        <v>0.21143730855760001</v>
      </c>
      <c r="S1050" s="1">
        <v>2114373085576</v>
      </c>
      <c r="T1050" s="7">
        <f>TablaDatos[[#This Row],[Aux3]]/100000000000000</f>
        <v>235.78184557627401</v>
      </c>
      <c r="U1050" s="1">
        <v>2.35781845576274E+16</v>
      </c>
      <c r="V1050">
        <v>140.9</v>
      </c>
      <c r="W1050">
        <v>92.1</v>
      </c>
    </row>
    <row r="1051" spans="1:23">
      <c r="A1051">
        <v>2011</v>
      </c>
      <c r="B1051">
        <v>41</v>
      </c>
      <c r="C1051" t="s">
        <v>23</v>
      </c>
      <c r="D1051" t="s">
        <v>73</v>
      </c>
      <c r="E1051" t="s">
        <v>18</v>
      </c>
      <c r="F1051" t="s">
        <v>35</v>
      </c>
      <c r="G1051" t="s">
        <v>39</v>
      </c>
      <c r="H1051" s="3">
        <v>55390.3</v>
      </c>
      <c r="I1051" t="s">
        <v>18</v>
      </c>
      <c r="J1051" t="s">
        <v>18</v>
      </c>
      <c r="K10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31.138756449088302</v>
      </c>
      <c r="L1051" s="5">
        <f>TablaDatos[[#This Row],[IMC_raw]]/1000000000000000</f>
        <v>3.1138756449088301</v>
      </c>
      <c r="M1051" s="2">
        <v>3113875644908830</v>
      </c>
      <c r="N10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1" s="13">
        <f t="shared" si="16"/>
        <v>1050</v>
      </c>
      <c r="P1051" s="2" t="str">
        <f>IF(TablaDatos[[#This Row],[Diabetes]]=0,"No","Si")</f>
        <v>No</v>
      </c>
      <c r="Q1051">
        <v>0</v>
      </c>
      <c r="R1051">
        <f>TablaDatos[[#This Row],[Aux2]]/10000000000000</f>
        <v>2128.77132857579</v>
      </c>
      <c r="S1051" s="1">
        <v>2.12877132857579E+16</v>
      </c>
      <c r="T1051" s="7">
        <f>TablaDatos[[#This Row],[Aux3]]/100000000000000</f>
        <v>241.41355320004899</v>
      </c>
      <c r="U1051" s="1">
        <v>2.41413553200049E+16</v>
      </c>
      <c r="V1051">
        <v>140.9</v>
      </c>
      <c r="W1051">
        <v>90.9</v>
      </c>
    </row>
    <row r="1052" spans="1:23">
      <c r="A1052">
        <v>2011</v>
      </c>
      <c r="B1052">
        <v>47</v>
      </c>
      <c r="C1052" t="s">
        <v>16</v>
      </c>
      <c r="D1052" t="s">
        <v>42</v>
      </c>
      <c r="E1052" t="s">
        <v>18</v>
      </c>
      <c r="F1052" t="s">
        <v>19</v>
      </c>
      <c r="G1052" t="s">
        <v>20</v>
      </c>
      <c r="H1052" s="3">
        <v>43860.17</v>
      </c>
      <c r="I1052" t="s">
        <v>18</v>
      </c>
      <c r="J1052" t="s">
        <v>18</v>
      </c>
      <c r="K10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31.1242837264282</v>
      </c>
      <c r="L1052" s="5">
        <f>TablaDatos[[#This Row],[IMC_raw]]/1000000000000000</f>
        <v>31.1242837264282</v>
      </c>
      <c r="M1052" s="2">
        <v>3.11242837264282E+16</v>
      </c>
      <c r="N10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2" s="13">
        <f t="shared" si="16"/>
        <v>1051</v>
      </c>
      <c r="P1052" s="2" t="str">
        <f>IF(TablaDatos[[#This Row],[Diabetes]]=0,"No","Si")</f>
        <v>No</v>
      </c>
      <c r="Q1052">
        <v>0</v>
      </c>
      <c r="R1052">
        <f>TablaDatos[[#This Row],[Aux2]]/10000000000000</f>
        <v>2340.8984117738901</v>
      </c>
      <c r="S1052" s="1">
        <v>2.34089841177389E+16</v>
      </c>
      <c r="T1052" s="7">
        <f>TablaDatos[[#This Row],[Aux3]]/100000000000000</f>
        <v>249.63305444901701</v>
      </c>
      <c r="U1052" s="1">
        <v>2.49633054449017E+16</v>
      </c>
      <c r="V1052">
        <v>142.6</v>
      </c>
      <c r="W1052">
        <v>90.7</v>
      </c>
    </row>
    <row r="1053" spans="1:23">
      <c r="A1053">
        <v>2011</v>
      </c>
      <c r="B1053">
        <v>51</v>
      </c>
      <c r="C1053" t="s">
        <v>16</v>
      </c>
      <c r="D1053" t="s">
        <v>17</v>
      </c>
      <c r="E1053" t="s">
        <v>19</v>
      </c>
      <c r="F1053" t="s">
        <v>19</v>
      </c>
      <c r="G1053" t="s">
        <v>20</v>
      </c>
      <c r="H1053" s="3">
        <v>17720.330000000002</v>
      </c>
      <c r="I1053" t="s">
        <v>19</v>
      </c>
      <c r="J1053" t="s">
        <v>22</v>
      </c>
      <c r="K10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31.1241930791277</v>
      </c>
      <c r="L1053" s="5">
        <f>TablaDatos[[#This Row],[IMC_raw]]/100000000000000</f>
        <v>31.1241930791277</v>
      </c>
      <c r="M1053" s="2">
        <v>3112419307912770</v>
      </c>
      <c r="N10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3" s="13">
        <f t="shared" si="16"/>
        <v>1052</v>
      </c>
      <c r="P1053" s="2" t="str">
        <f>IF(TablaDatos[[#This Row],[Diabetes]]=0,"No","Si")</f>
        <v>No</v>
      </c>
      <c r="Q1053">
        <v>0</v>
      </c>
      <c r="R1053">
        <f>TablaDatos[[#This Row],[Aux2]]/10000000000000</f>
        <v>1995.5017740522701</v>
      </c>
      <c r="S1053" s="1">
        <v>1.99550177405227E+16</v>
      </c>
      <c r="T1053" s="7">
        <f>TablaDatos[[#This Row],[Aux3]]/100000000000000</f>
        <v>199.300579795819</v>
      </c>
      <c r="U1053" s="1">
        <v>1.99300579795819E+16</v>
      </c>
      <c r="V1053">
        <v>143.4</v>
      </c>
      <c r="W1053">
        <v>87.8</v>
      </c>
    </row>
    <row r="1054" spans="1:23">
      <c r="A1054">
        <v>2011</v>
      </c>
      <c r="B1054">
        <v>54</v>
      </c>
      <c r="C1054" t="s">
        <v>16</v>
      </c>
      <c r="D1054" t="s">
        <v>29</v>
      </c>
      <c r="E1054" t="s">
        <v>18</v>
      </c>
      <c r="F1054" t="s">
        <v>19</v>
      </c>
      <c r="G1054" t="s">
        <v>20</v>
      </c>
      <c r="H1054" s="3">
        <v>18398.400000000001</v>
      </c>
      <c r="I1054" t="s">
        <v>19</v>
      </c>
      <c r="J1054" t="s">
        <v>18</v>
      </c>
      <c r="K10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31.1113362759442</v>
      </c>
      <c r="L1054" s="5">
        <f>TablaDatos[[#This Row],[IMC_raw]]/1000000000000000</f>
        <v>3.1111336275944201</v>
      </c>
      <c r="M1054" s="2">
        <v>3111133627594420</v>
      </c>
      <c r="N10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4" s="13">
        <f t="shared" si="16"/>
        <v>1053</v>
      </c>
      <c r="P1054" s="2" t="str">
        <f>IF(TablaDatos[[#This Row],[Diabetes]]=0,"No","Si")</f>
        <v>No</v>
      </c>
      <c r="Q1054">
        <v>0</v>
      </c>
      <c r="R1054">
        <f>TablaDatos[[#This Row],[Aux2]]/10000000000000</f>
        <v>1908.0809512363601</v>
      </c>
      <c r="S1054" s="1">
        <v>1.90808095123636E+16</v>
      </c>
      <c r="T1054" s="7">
        <f>TablaDatos[[#This Row],[Aux3]]/100000000000000</f>
        <v>185.993284388386</v>
      </c>
      <c r="U1054" s="1">
        <v>1.85993284388386E+16</v>
      </c>
      <c r="V1054">
        <v>148.6</v>
      </c>
      <c r="W1054">
        <v>95.9</v>
      </c>
    </row>
    <row r="1055" spans="1:23">
      <c r="A1055">
        <v>2011</v>
      </c>
      <c r="B1055">
        <v>57</v>
      </c>
      <c r="C1055" t="s">
        <v>23</v>
      </c>
      <c r="D1055" t="s">
        <v>29</v>
      </c>
      <c r="E1055" t="s">
        <v>18</v>
      </c>
      <c r="F1055" t="s">
        <v>24</v>
      </c>
      <c r="G1055" t="s">
        <v>28</v>
      </c>
      <c r="H1055" s="3">
        <v>9535.36</v>
      </c>
      <c r="I1055" t="s">
        <v>21</v>
      </c>
      <c r="J1055" t="s">
        <v>18</v>
      </c>
      <c r="K10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31.0132908844631</v>
      </c>
      <c r="L1055" s="6">
        <f>TablaDatos[[#This Row],[IMC_raw]]/1000000000000000</f>
        <v>31.0132908844631</v>
      </c>
      <c r="M1055" s="2">
        <v>3.10132908844631E+16</v>
      </c>
      <c r="N10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5" s="13">
        <f t="shared" si="16"/>
        <v>1054</v>
      </c>
      <c r="P1055" s="2" t="str">
        <f>IF(TablaDatos[[#This Row],[Diabetes]]=0,"No","Si")</f>
        <v>Si</v>
      </c>
      <c r="Q1055">
        <v>1</v>
      </c>
      <c r="R1055">
        <f>TablaDatos[[#This Row],[Aux2]]/10000000000000</f>
        <v>2299.5480418914099</v>
      </c>
      <c r="S1055" s="1">
        <v>2.29954804189141E+16</v>
      </c>
      <c r="T1055" s="7">
        <f>TablaDatos[[#This Row],[Aux3]]/100000000000000</f>
        <v>28.959566169110001</v>
      </c>
      <c r="U1055" s="1">
        <v>2895956616911000</v>
      </c>
      <c r="V1055">
        <v>162.5</v>
      </c>
      <c r="W1055">
        <v>97.8</v>
      </c>
    </row>
    <row r="1056" spans="1:23">
      <c r="A1056">
        <v>2011</v>
      </c>
      <c r="B1056">
        <v>50</v>
      </c>
      <c r="C1056" t="s">
        <v>16</v>
      </c>
      <c r="D1056" t="s">
        <v>36</v>
      </c>
      <c r="E1056" t="s">
        <v>18</v>
      </c>
      <c r="F1056" t="s">
        <v>19</v>
      </c>
      <c r="G1056" t="s">
        <v>20</v>
      </c>
      <c r="H1056" s="3">
        <v>12976.05</v>
      </c>
      <c r="I1056" t="s">
        <v>19</v>
      </c>
      <c r="J1056" t="s">
        <v>19</v>
      </c>
      <c r="K10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30.999948471561702</v>
      </c>
      <c r="L1056" s="5">
        <f>TablaDatos[[#This Row],[IMC_raw]]/1000000000000000</f>
        <v>30.999948471561702</v>
      </c>
      <c r="M1056" s="2">
        <v>3.09999484715617E+16</v>
      </c>
      <c r="N10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6" s="13">
        <f t="shared" si="16"/>
        <v>1055</v>
      </c>
      <c r="P1056" s="2" t="str">
        <f>IF(TablaDatos[[#This Row],[Diabetes]]=0,"No","Si")</f>
        <v>No</v>
      </c>
      <c r="Q1056">
        <v>0</v>
      </c>
      <c r="R1056">
        <f>TablaDatos[[#This Row],[Aux2]]/10000000000000</f>
        <v>2230.5296326022199</v>
      </c>
      <c r="S1056" s="1">
        <v>2.23052963260222E+16</v>
      </c>
      <c r="T1056" s="7">
        <f>TablaDatos[[#This Row],[Aux3]]/100000000000000</f>
        <v>246.01228674783101</v>
      </c>
      <c r="U1056" s="1">
        <v>2.46012286747831E+16</v>
      </c>
      <c r="V1056">
        <v>151.30000000000001</v>
      </c>
      <c r="W1056">
        <v>93.3</v>
      </c>
    </row>
    <row r="1057" spans="1:23">
      <c r="A1057">
        <v>2011</v>
      </c>
      <c r="B1057">
        <v>63</v>
      </c>
      <c r="C1057" t="s">
        <v>23</v>
      </c>
      <c r="D1057" t="s">
        <v>30</v>
      </c>
      <c r="E1057" t="s">
        <v>21</v>
      </c>
      <c r="F1057" t="s">
        <v>19</v>
      </c>
      <c r="G1057" t="s">
        <v>28</v>
      </c>
      <c r="H1057" s="3">
        <v>16082.7</v>
      </c>
      <c r="I1057" t="s">
        <v>21</v>
      </c>
      <c r="J1057" t="s">
        <v>18</v>
      </c>
      <c r="K10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30.986988273299197</v>
      </c>
      <c r="L1057" s="5">
        <f>TablaDatos[[#This Row],[IMC_raw]]/1000000000000000</f>
        <v>3.0986988273299199</v>
      </c>
      <c r="M1057" s="2">
        <v>3098698827329920</v>
      </c>
      <c r="N10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7" s="13">
        <f t="shared" si="16"/>
        <v>1056</v>
      </c>
      <c r="P1057" s="2" t="str">
        <f>IF(TablaDatos[[#This Row],[Diabetes]]=0,"No","Si")</f>
        <v>Si</v>
      </c>
      <c r="Q1057">
        <v>1</v>
      </c>
      <c r="R1057">
        <f>TablaDatos[[#This Row],[Aux2]]/10000000000000</f>
        <v>2374.9886569211299</v>
      </c>
      <c r="S1057" s="1">
        <v>2.37498865692113E+16</v>
      </c>
      <c r="T1057" s="7">
        <f>TablaDatos[[#This Row],[Aux3]]/100000000000000</f>
        <v>2.6062583259675498</v>
      </c>
      <c r="U1057" s="1">
        <v>260625832596755</v>
      </c>
      <c r="V1057">
        <v>163.80000000000001</v>
      </c>
      <c r="W1057">
        <v>97.4</v>
      </c>
    </row>
    <row r="1058" spans="1:23">
      <c r="A1058">
        <v>2011</v>
      </c>
      <c r="B1058">
        <v>69</v>
      </c>
      <c r="C1058" t="s">
        <v>16</v>
      </c>
      <c r="D1058" t="s">
        <v>17</v>
      </c>
      <c r="E1058" t="s">
        <v>31</v>
      </c>
      <c r="F1058" t="s">
        <v>24</v>
      </c>
      <c r="G1058" t="s">
        <v>25</v>
      </c>
      <c r="H1058" s="3">
        <v>17582.22</v>
      </c>
      <c r="I1058" t="s">
        <v>21</v>
      </c>
      <c r="J1058" t="s">
        <v>18</v>
      </c>
      <c r="K10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30.979990996949098</v>
      </c>
      <c r="L1058" s="5">
        <f>TablaDatos[[#This Row],[IMC_raw]]/1000000000000000</f>
        <v>30.979990996949098</v>
      </c>
      <c r="M1058" s="2">
        <v>3.09799909969491E+16</v>
      </c>
      <c r="N10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8" s="13">
        <f t="shared" si="16"/>
        <v>1057</v>
      </c>
      <c r="P1058" s="2" t="str">
        <f>IF(TablaDatos[[#This Row],[Diabetes]]=0,"No","Si")</f>
        <v>Si</v>
      </c>
      <c r="Q1058">
        <v>1</v>
      </c>
      <c r="R1058">
        <f>TablaDatos[[#This Row],[Aux2]]/10000000000000</f>
        <v>2318.04785422542</v>
      </c>
      <c r="S1058" s="1">
        <v>2.31804785422542E+16</v>
      </c>
      <c r="T1058" s="7">
        <f>TablaDatos[[#This Row],[Aux3]]/100000000000000</f>
        <v>295.98473272811901</v>
      </c>
      <c r="U1058" s="1">
        <v>2.95984732728119E+16</v>
      </c>
      <c r="V1058">
        <v>172.6</v>
      </c>
      <c r="W1058">
        <v>101.5</v>
      </c>
    </row>
    <row r="1059" spans="1:23">
      <c r="A1059">
        <v>2011</v>
      </c>
      <c r="B1059">
        <v>42</v>
      </c>
      <c r="C1059" t="s">
        <v>16</v>
      </c>
      <c r="D1059" t="s">
        <v>26</v>
      </c>
      <c r="E1059" t="s">
        <v>18</v>
      </c>
      <c r="F1059" t="s">
        <v>35</v>
      </c>
      <c r="G1059" t="s">
        <v>39</v>
      </c>
      <c r="H1059" s="3">
        <v>31294.59</v>
      </c>
      <c r="I1059" t="s">
        <v>19</v>
      </c>
      <c r="J1059" t="s">
        <v>18</v>
      </c>
      <c r="K10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30.9790360279274</v>
      </c>
      <c r="L1059" s="5">
        <f>TablaDatos[[#This Row],[IMC_raw]]/1000000000000000</f>
        <v>30.9790360279274</v>
      </c>
      <c r="M1059" s="2">
        <v>3.09790360279274E+16</v>
      </c>
      <c r="N10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59" s="13">
        <f t="shared" si="16"/>
        <v>1058</v>
      </c>
      <c r="P1059" s="2" t="str">
        <f>IF(TablaDatos[[#This Row],[Diabetes]]=0,"No","Si")</f>
        <v>No</v>
      </c>
      <c r="Q1059">
        <v>0</v>
      </c>
      <c r="R1059">
        <f>TablaDatos[[#This Row],[Aux2]]/10000000000000</f>
        <v>2323.4398073930802</v>
      </c>
      <c r="S1059" s="1">
        <v>2.32343980739308E+16</v>
      </c>
      <c r="T1059" s="7">
        <f>TablaDatos[[#This Row],[Aux3]]/100000000000000</f>
        <v>234.30923146136601</v>
      </c>
      <c r="U1059" s="1">
        <v>2.34309231461366E+16</v>
      </c>
      <c r="V1059">
        <v>155.4</v>
      </c>
      <c r="W1059">
        <v>91.5</v>
      </c>
    </row>
    <row r="1060" spans="1:23">
      <c r="A1060">
        <v>2011</v>
      </c>
      <c r="B1060">
        <v>60</v>
      </c>
      <c r="C1060" t="s">
        <v>16</v>
      </c>
      <c r="D1060" t="s">
        <v>72</v>
      </c>
      <c r="E1060" t="s">
        <v>18</v>
      </c>
      <c r="F1060" t="s">
        <v>24</v>
      </c>
      <c r="G1060" t="s">
        <v>28</v>
      </c>
      <c r="H1060" s="3">
        <v>12888.02</v>
      </c>
      <c r="I1060" t="s">
        <v>19</v>
      </c>
      <c r="J1060" t="s">
        <v>22</v>
      </c>
      <c r="K10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30.969834936611399</v>
      </c>
      <c r="L1060" s="6">
        <f>TablaDatos[[#This Row],[IMC_raw]]/1000000000000000</f>
        <v>3.0969834936611398</v>
      </c>
      <c r="M1060" s="2">
        <v>3096983493661140</v>
      </c>
      <c r="N10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0" s="13">
        <f t="shared" si="16"/>
        <v>1059</v>
      </c>
      <c r="P1060" s="2" t="str">
        <f>IF(TablaDatos[[#This Row],[Diabetes]]=0,"No","Si")</f>
        <v>No</v>
      </c>
      <c r="Q1060">
        <v>0</v>
      </c>
      <c r="R1060">
        <f>TablaDatos[[#This Row],[Aux2]]/10000000000000</f>
        <v>219.95695582200099</v>
      </c>
      <c r="S1060" s="1">
        <v>2199569558220010</v>
      </c>
      <c r="T1060" s="7">
        <f>TablaDatos[[#This Row],[Aux3]]/100000000000000</f>
        <v>234.69552395026199</v>
      </c>
      <c r="U1060" s="1">
        <v>2.34695523950262E+16</v>
      </c>
      <c r="V1060">
        <v>156.5</v>
      </c>
      <c r="W1060">
        <v>96.3</v>
      </c>
    </row>
    <row r="1061" spans="1:23">
      <c r="A1061">
        <v>2011</v>
      </c>
      <c r="B1061">
        <v>73</v>
      </c>
      <c r="C1061" t="s">
        <v>23</v>
      </c>
      <c r="D1061" t="s">
        <v>36</v>
      </c>
      <c r="E1061" t="s">
        <v>21</v>
      </c>
      <c r="F1061" t="s">
        <v>24</v>
      </c>
      <c r="G1061" t="s">
        <v>25</v>
      </c>
      <c r="H1061" s="3">
        <v>17181.990000000002</v>
      </c>
      <c r="I1061" t="s">
        <v>19</v>
      </c>
      <c r="J1061" t="s">
        <v>22</v>
      </c>
      <c r="K10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30.964779239126901</v>
      </c>
      <c r="L1061" s="6">
        <f>TablaDatos[[#This Row],[IMC_raw]]/1000000000000000</f>
        <v>30.964779239126901</v>
      </c>
      <c r="M1061" s="2">
        <v>3.09647792391269E+16</v>
      </c>
      <c r="N10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1" s="13">
        <f t="shared" si="16"/>
        <v>1060</v>
      </c>
      <c r="P1061" s="2" t="str">
        <f>IF(TablaDatos[[#This Row],[Diabetes]]=0,"No","Si")</f>
        <v>No</v>
      </c>
      <c r="Q1061">
        <v>0</v>
      </c>
      <c r="R1061">
        <f>TablaDatos[[#This Row],[Aux2]]/10000000000000</f>
        <v>2063.8250365396302</v>
      </c>
      <c r="S1061" s="1">
        <v>2.06382503653963E+16</v>
      </c>
      <c r="T1061" s="7">
        <f>TablaDatos[[#This Row],[Aux3]]/100000000000000</f>
        <v>219.60043079526301</v>
      </c>
      <c r="U1061" s="1">
        <v>2.19600430795263E+16</v>
      </c>
      <c r="V1061">
        <v>165.7</v>
      </c>
      <c r="W1061">
        <v>105.7</v>
      </c>
    </row>
    <row r="1062" spans="1:23">
      <c r="A1062">
        <v>2011</v>
      </c>
      <c r="B1062">
        <v>58</v>
      </c>
      <c r="C1062" t="s">
        <v>23</v>
      </c>
      <c r="D1062" t="s">
        <v>17</v>
      </c>
      <c r="E1062" t="s">
        <v>19</v>
      </c>
      <c r="F1062" t="s">
        <v>35</v>
      </c>
      <c r="G1062" t="s">
        <v>28</v>
      </c>
      <c r="H1062" s="3">
        <v>26817.9</v>
      </c>
      <c r="I1062" t="s">
        <v>21</v>
      </c>
      <c r="J1062" t="s">
        <v>21</v>
      </c>
      <c r="K10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30.952479582788797</v>
      </c>
      <c r="L1062" s="6">
        <f>TablaDatos[[#This Row],[IMC_raw]]/1000000000000000</f>
        <v>3.0952479582788799</v>
      </c>
      <c r="M1062" s="2">
        <v>3095247958278880</v>
      </c>
      <c r="N10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2" s="13">
        <f t="shared" si="16"/>
        <v>1061</v>
      </c>
      <c r="P1062" s="2" t="str">
        <f>IF(TablaDatos[[#This Row],[Diabetes]]=0,"No","Si")</f>
        <v>No</v>
      </c>
      <c r="Q1062">
        <v>0</v>
      </c>
      <c r="R1062">
        <f>TablaDatos[[#This Row],[Aux2]]/10000000000000</f>
        <v>2296.48571551239</v>
      </c>
      <c r="S1062" s="1">
        <v>2.29648571551239E+16</v>
      </c>
      <c r="T1062" s="7">
        <f>TablaDatos[[#This Row],[Aux3]]/100000000000000</f>
        <v>235.64426045632499</v>
      </c>
      <c r="U1062" s="1">
        <v>2.35644260456325E+16</v>
      </c>
      <c r="V1062">
        <v>161.69999999999999</v>
      </c>
      <c r="W1062">
        <v>93</v>
      </c>
    </row>
    <row r="1063" spans="1:23">
      <c r="A1063">
        <v>2011</v>
      </c>
      <c r="B1063">
        <v>59</v>
      </c>
      <c r="C1063" t="s">
        <v>16</v>
      </c>
      <c r="D1063" t="s">
        <v>29</v>
      </c>
      <c r="E1063" t="s">
        <v>21</v>
      </c>
      <c r="F1063" t="s">
        <v>24</v>
      </c>
      <c r="G1063" t="s">
        <v>28</v>
      </c>
      <c r="H1063" s="3">
        <v>22194.57</v>
      </c>
      <c r="I1063" t="s">
        <v>19</v>
      </c>
      <c r="J1063" t="s">
        <v>22</v>
      </c>
      <c r="K10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30.938651417381202</v>
      </c>
      <c r="L1063" s="5">
        <f>TablaDatos[[#This Row],[IMC_raw]]/1000000000000000</f>
        <v>3.09386514173812</v>
      </c>
      <c r="M1063" s="2">
        <v>3093865141738120</v>
      </c>
      <c r="N10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3" s="13">
        <f t="shared" si="16"/>
        <v>1062</v>
      </c>
      <c r="P1063" s="2" t="str">
        <f>IF(TablaDatos[[#This Row],[Diabetes]]=0,"No","Si")</f>
        <v>No</v>
      </c>
      <c r="Q1063">
        <v>0</v>
      </c>
      <c r="R1063">
        <f>TablaDatos[[#This Row],[Aux2]]/10000000000000</f>
        <v>2267.87903207814</v>
      </c>
      <c r="S1063" s="1">
        <v>2.26787903207814E+16</v>
      </c>
      <c r="T1063" s="7">
        <f>TablaDatos[[#This Row],[Aux3]]/100000000000000</f>
        <v>214.16511885358599</v>
      </c>
      <c r="U1063" s="1">
        <v>2.14165118853586E+16</v>
      </c>
      <c r="V1063">
        <v>159.1</v>
      </c>
      <c r="W1063">
        <v>100.5</v>
      </c>
    </row>
    <row r="1064" spans="1:23">
      <c r="A1064">
        <v>2011</v>
      </c>
      <c r="B1064">
        <v>55</v>
      </c>
      <c r="C1064" t="s">
        <v>23</v>
      </c>
      <c r="D1064" t="s">
        <v>72</v>
      </c>
      <c r="E1064" t="s">
        <v>21</v>
      </c>
      <c r="F1064" t="s">
        <v>19</v>
      </c>
      <c r="G1064" t="s">
        <v>28</v>
      </c>
      <c r="H1064" s="3">
        <v>9776.16</v>
      </c>
      <c r="I1064" t="s">
        <v>21</v>
      </c>
      <c r="J1064" t="s">
        <v>19</v>
      </c>
      <c r="K10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30.922576008866901</v>
      </c>
      <c r="L1064" s="5">
        <f>TablaDatos[[#This Row],[IMC_raw]]/1000000000000000</f>
        <v>30.922576008866901</v>
      </c>
      <c r="M1064" s="2">
        <v>3.09225760088669E+16</v>
      </c>
      <c r="N10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4" s="13">
        <f t="shared" si="16"/>
        <v>1063</v>
      </c>
      <c r="P1064" s="2" t="str">
        <f>IF(TablaDatos[[#This Row],[Diabetes]]=0,"No","Si")</f>
        <v>Si</v>
      </c>
      <c r="Q1064">
        <v>1</v>
      </c>
      <c r="R1064">
        <f>TablaDatos[[#This Row],[Aux2]]/10000000000000</f>
        <v>2219.4345498725602</v>
      </c>
      <c r="S1064" s="1">
        <v>2.21943454987256E+16</v>
      </c>
      <c r="T1064" s="7">
        <f>TablaDatos[[#This Row],[Aux3]]/100000000000000</f>
        <v>231.30121693437599</v>
      </c>
      <c r="U1064" s="1">
        <v>2.31301216934376E+16</v>
      </c>
      <c r="V1064">
        <v>165.3</v>
      </c>
      <c r="W1064">
        <v>101.8</v>
      </c>
    </row>
    <row r="1065" spans="1:23">
      <c r="A1065">
        <v>2011</v>
      </c>
      <c r="B1065">
        <v>60</v>
      </c>
      <c r="C1065" t="s">
        <v>23</v>
      </c>
      <c r="D1065" t="s">
        <v>29</v>
      </c>
      <c r="E1065" t="s">
        <v>18</v>
      </c>
      <c r="F1065" t="s">
        <v>19</v>
      </c>
      <c r="G1065" t="s">
        <v>28</v>
      </c>
      <c r="H1065" s="3">
        <v>16834.86</v>
      </c>
      <c r="I1065" t="s">
        <v>19</v>
      </c>
      <c r="J1065" t="s">
        <v>18</v>
      </c>
      <c r="K10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30.891008393030802</v>
      </c>
      <c r="L1065" s="6">
        <f>TablaDatos[[#This Row],[IMC_raw]]/1000000000000000</f>
        <v>3.0891008393030801</v>
      </c>
      <c r="M1065" s="2">
        <v>3089100839303080</v>
      </c>
      <c r="N10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5" s="13">
        <f t="shared" si="16"/>
        <v>1064</v>
      </c>
      <c r="P1065" s="2" t="str">
        <f>IF(TablaDatos[[#This Row],[Diabetes]]=0,"No","Si")</f>
        <v>No</v>
      </c>
      <c r="Q1065">
        <v>0</v>
      </c>
      <c r="R1065">
        <f>TablaDatos[[#This Row],[Aux2]]/10000000000000</f>
        <v>2086.5013191693502</v>
      </c>
      <c r="S1065" s="1">
        <v>2.08650131916935E+16</v>
      </c>
      <c r="T1065" s="7">
        <f>TablaDatos[[#This Row],[Aux3]]/100000000000000</f>
        <v>28.402591286134498</v>
      </c>
      <c r="U1065" s="1">
        <v>2840259128613450</v>
      </c>
      <c r="V1065">
        <v>150.80000000000001</v>
      </c>
      <c r="W1065">
        <v>97.3</v>
      </c>
    </row>
    <row r="1066" spans="1:23">
      <c r="A1066">
        <v>2011</v>
      </c>
      <c r="B1066">
        <v>63</v>
      </c>
      <c r="C1066" t="s">
        <v>23</v>
      </c>
      <c r="D1066" t="s">
        <v>17</v>
      </c>
      <c r="E1066" t="s">
        <v>18</v>
      </c>
      <c r="F1066" t="s">
        <v>19</v>
      </c>
      <c r="G1066" t="s">
        <v>28</v>
      </c>
      <c r="H1066" s="3">
        <v>23253.53</v>
      </c>
      <c r="I1066" t="s">
        <v>21</v>
      </c>
      <c r="J1066" t="s">
        <v>22</v>
      </c>
      <c r="K10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30.885058043977399</v>
      </c>
      <c r="L1066" s="5">
        <f>TablaDatos[[#This Row],[IMC_raw]]/1000000000000000</f>
        <v>30.885058043977399</v>
      </c>
      <c r="M1066" s="2">
        <v>3.08850580439774E+16</v>
      </c>
      <c r="N10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6" s="13">
        <f t="shared" si="16"/>
        <v>1065</v>
      </c>
      <c r="P1066" s="2" t="str">
        <f>IF(TablaDatos[[#This Row],[Diabetes]]=0,"No","Si")</f>
        <v>No</v>
      </c>
      <c r="Q1066">
        <v>0</v>
      </c>
      <c r="R1066">
        <f>TablaDatos[[#This Row],[Aux2]]/10000000000000</f>
        <v>2104.4811566417802</v>
      </c>
      <c r="S1066" s="1">
        <v>2.10448115664178E+16</v>
      </c>
      <c r="T1066" s="7">
        <f>TablaDatos[[#This Row],[Aux3]]/100000000000000</f>
        <v>222.11280502457001</v>
      </c>
      <c r="U1066" s="1">
        <v>2.2211280502457E+16</v>
      </c>
      <c r="V1066">
        <v>157.6</v>
      </c>
      <c r="W1066">
        <v>98.1</v>
      </c>
    </row>
    <row r="1067" spans="1:23">
      <c r="A1067">
        <v>2011</v>
      </c>
      <c r="B1067">
        <v>58</v>
      </c>
      <c r="C1067" t="s">
        <v>16</v>
      </c>
      <c r="D1067" t="s">
        <v>73</v>
      </c>
      <c r="E1067" t="s">
        <v>18</v>
      </c>
      <c r="F1067" t="s">
        <v>19</v>
      </c>
      <c r="G1067" t="s">
        <v>28</v>
      </c>
      <c r="H1067" s="3">
        <v>33332.78</v>
      </c>
      <c r="I1067" t="s">
        <v>19</v>
      </c>
      <c r="J1067" t="s">
        <v>18</v>
      </c>
      <c r="K10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30.873711887791103</v>
      </c>
      <c r="L1067" s="5">
        <f>TablaDatos[[#This Row],[IMC_raw]]/1000000000000000</f>
        <v>3.0873711887791102</v>
      </c>
      <c r="M1067" s="2">
        <v>3087371188779110</v>
      </c>
      <c r="N10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7" s="13">
        <f t="shared" si="16"/>
        <v>1066</v>
      </c>
      <c r="P1067" s="2" t="str">
        <f>IF(TablaDatos[[#This Row],[Diabetes]]=0,"No","Si")</f>
        <v>No</v>
      </c>
      <c r="Q1067">
        <v>0</v>
      </c>
      <c r="R1067">
        <f>TablaDatos[[#This Row],[Aux2]]/10000000000000</f>
        <v>1900.52477745994</v>
      </c>
      <c r="S1067" s="1">
        <v>1.90052477745994E+16</v>
      </c>
      <c r="T1067" s="7">
        <f>TablaDatos[[#This Row],[Aux3]]/100000000000000</f>
        <v>230.28292288462799</v>
      </c>
      <c r="U1067" s="1">
        <v>2.30282922884628E+16</v>
      </c>
      <c r="V1067">
        <v>164.4</v>
      </c>
      <c r="W1067">
        <v>94</v>
      </c>
    </row>
    <row r="1068" spans="1:23">
      <c r="A1068">
        <v>2011</v>
      </c>
      <c r="B1068">
        <v>55</v>
      </c>
      <c r="C1068" t="s">
        <v>23</v>
      </c>
      <c r="D1068" t="s">
        <v>72</v>
      </c>
      <c r="E1068" t="s">
        <v>18</v>
      </c>
      <c r="F1068" t="s">
        <v>24</v>
      </c>
      <c r="G1068" t="s">
        <v>28</v>
      </c>
      <c r="H1068" s="3">
        <v>30450.12</v>
      </c>
      <c r="I1068" t="s">
        <v>19</v>
      </c>
      <c r="J1068" t="s">
        <v>22</v>
      </c>
      <c r="K10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30.831102363734601</v>
      </c>
      <c r="L1068" s="6">
        <f>TablaDatos[[#This Row],[IMC_raw]]/1000000000000000</f>
        <v>30.831102363734601</v>
      </c>
      <c r="M1068" s="2">
        <v>3.08311023637346E+16</v>
      </c>
      <c r="N10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8" s="13">
        <f t="shared" si="16"/>
        <v>1067</v>
      </c>
      <c r="P1068" s="2" t="str">
        <f>IF(TablaDatos[[#This Row],[Diabetes]]=0,"No","Si")</f>
        <v>No</v>
      </c>
      <c r="Q1068">
        <v>0</v>
      </c>
      <c r="R1068">
        <f>TablaDatos[[#This Row],[Aux2]]/10000000000000</f>
        <v>2025.85806587548</v>
      </c>
      <c r="S1068" s="1">
        <v>2.02585806587548E+16</v>
      </c>
      <c r="T1068" s="7">
        <f>TablaDatos[[#This Row],[Aux3]]/100000000000000</f>
        <v>212.42249630153799</v>
      </c>
      <c r="U1068" s="1">
        <v>2.12422496301538E+16</v>
      </c>
      <c r="V1068">
        <v>148.30000000000001</v>
      </c>
      <c r="W1068">
        <v>94.1</v>
      </c>
    </row>
    <row r="1069" spans="1:23">
      <c r="A1069">
        <v>2011</v>
      </c>
      <c r="B1069">
        <v>56</v>
      </c>
      <c r="C1069" t="s">
        <v>23</v>
      </c>
      <c r="D1069" t="s">
        <v>71</v>
      </c>
      <c r="E1069" t="s">
        <v>18</v>
      </c>
      <c r="F1069" t="s">
        <v>40</v>
      </c>
      <c r="G1069" t="s">
        <v>28</v>
      </c>
      <c r="H1069" s="3">
        <v>34914.44</v>
      </c>
      <c r="I1069" t="s">
        <v>19</v>
      </c>
      <c r="J1069" t="s">
        <v>19</v>
      </c>
      <c r="K10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30.820325150728699</v>
      </c>
      <c r="L1069" s="6">
        <f>TablaDatos[[#This Row],[IMC_raw]]/100000000000000</f>
        <v>30.820325150728699</v>
      </c>
      <c r="M1069" s="2">
        <v>3082032515072870</v>
      </c>
      <c r="N10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69" s="13">
        <f t="shared" si="16"/>
        <v>1068</v>
      </c>
      <c r="P1069" s="2" t="str">
        <f>IF(TablaDatos[[#This Row],[Diabetes]]=0,"No","Si")</f>
        <v>No</v>
      </c>
      <c r="Q1069">
        <v>0</v>
      </c>
      <c r="R1069">
        <f>TablaDatos[[#This Row],[Aux2]]/10000000000000</f>
        <v>205.505670036575</v>
      </c>
      <c r="S1069" s="1">
        <v>2055056700365750</v>
      </c>
      <c r="T1069" s="7">
        <f>TablaDatos[[#This Row],[Aux3]]/100000000000000</f>
        <v>175.304598968216</v>
      </c>
      <c r="U1069" s="1">
        <v>1.75304598968216E+16</v>
      </c>
      <c r="V1069">
        <v>157.19999999999999</v>
      </c>
      <c r="W1069">
        <v>94.7</v>
      </c>
    </row>
    <row r="1070" spans="1:23">
      <c r="A1070">
        <v>2011</v>
      </c>
      <c r="B1070">
        <v>55</v>
      </c>
      <c r="C1070" t="s">
        <v>16</v>
      </c>
      <c r="D1070" t="s">
        <v>36</v>
      </c>
      <c r="E1070" t="s">
        <v>21</v>
      </c>
      <c r="F1070" t="s">
        <v>24</v>
      </c>
      <c r="G1070" t="s">
        <v>28</v>
      </c>
      <c r="H1070" s="3">
        <v>17322.87</v>
      </c>
      <c r="I1070" t="s">
        <v>21</v>
      </c>
      <c r="J1070" t="s">
        <v>19</v>
      </c>
      <c r="K10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30.808475053630598</v>
      </c>
      <c r="L1070" s="5">
        <f>TablaDatos[[#This Row],[IMC_raw]]/1000000000000000</f>
        <v>30.808475053630598</v>
      </c>
      <c r="M1070" s="2">
        <v>3.08084750536306E+16</v>
      </c>
      <c r="N10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0" s="13">
        <f t="shared" si="16"/>
        <v>1069</v>
      </c>
      <c r="P1070" s="2" t="str">
        <f>IF(TablaDatos[[#This Row],[Diabetes]]=0,"No","Si")</f>
        <v>Si</v>
      </c>
      <c r="Q1070">
        <v>1</v>
      </c>
      <c r="R1070">
        <f>TablaDatos[[#This Row],[Aux2]]/10000000000000</f>
        <v>2212.7812628665802</v>
      </c>
      <c r="S1070" s="1">
        <v>2.21278126286658E+16</v>
      </c>
      <c r="T1070" s="7">
        <f>TablaDatos[[#This Row],[Aux3]]/100000000000000</f>
        <v>260.81668058593601</v>
      </c>
      <c r="U1070" s="1">
        <v>2.60816680585936E+16</v>
      </c>
      <c r="V1070">
        <v>167.3</v>
      </c>
      <c r="W1070">
        <v>109.6</v>
      </c>
    </row>
    <row r="1071" spans="1:23">
      <c r="A1071">
        <v>2011</v>
      </c>
      <c r="B1071">
        <v>57</v>
      </c>
      <c r="C1071" t="s">
        <v>16</v>
      </c>
      <c r="D1071" t="s">
        <v>38</v>
      </c>
      <c r="E1071" t="s">
        <v>31</v>
      </c>
      <c r="F1071" t="s">
        <v>35</v>
      </c>
      <c r="G1071" t="s">
        <v>28</v>
      </c>
      <c r="H1071" s="3">
        <v>14850.59</v>
      </c>
      <c r="I1071" t="s">
        <v>19</v>
      </c>
      <c r="J1071" t="s">
        <v>18</v>
      </c>
      <c r="K1071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30.759953747018002</v>
      </c>
      <c r="L1071" s="6">
        <f>TablaDatos[[#This Row],[IMC_raw]]/1000000000000000</f>
        <v>3.0759953747017999E-2</v>
      </c>
      <c r="M1071" s="2">
        <v>30759953747018</v>
      </c>
      <c r="N10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1" s="13">
        <f t="shared" si="16"/>
        <v>1070</v>
      </c>
      <c r="P1071" s="2" t="str">
        <f>IF(TablaDatos[[#This Row],[Diabetes]]=0,"No","Si")</f>
        <v>No</v>
      </c>
      <c r="Q1071">
        <v>0</v>
      </c>
      <c r="R1071">
        <f>TablaDatos[[#This Row],[Aux2]]/10000000000000</f>
        <v>181.96300411844001</v>
      </c>
      <c r="S1071" s="1">
        <v>1819630041184400</v>
      </c>
      <c r="T1071" s="7">
        <f>TablaDatos[[#This Row],[Aux3]]/100000000000000</f>
        <v>229.636424055183</v>
      </c>
      <c r="U1071" s="1">
        <v>2.29636424055183E+16</v>
      </c>
      <c r="V1071">
        <v>171.5</v>
      </c>
      <c r="W1071">
        <v>99</v>
      </c>
    </row>
    <row r="1072" spans="1:23">
      <c r="A1072">
        <v>2011</v>
      </c>
      <c r="B1072">
        <v>43</v>
      </c>
      <c r="C1072" t="s">
        <v>16</v>
      </c>
      <c r="D1072" t="s">
        <v>29</v>
      </c>
      <c r="E1072" t="s">
        <v>19</v>
      </c>
      <c r="F1072" t="s">
        <v>19</v>
      </c>
      <c r="G1072" t="s">
        <v>39</v>
      </c>
      <c r="H1072" s="3">
        <v>17888.45</v>
      </c>
      <c r="I1072" t="s">
        <v>19</v>
      </c>
      <c r="J1072" t="s">
        <v>18</v>
      </c>
      <c r="K10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30.7378424401942</v>
      </c>
      <c r="L1072" s="6">
        <f>TablaDatos[[#This Row],[IMC_raw]]/1000000000000000</f>
        <v>30.7378424401942</v>
      </c>
      <c r="M1072" s="2">
        <v>3.07378424401942E+16</v>
      </c>
      <c r="N10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2" s="13">
        <f t="shared" si="16"/>
        <v>1071</v>
      </c>
      <c r="P1072" s="2" t="str">
        <f>IF(TablaDatos[[#This Row],[Diabetes]]=0,"No","Si")</f>
        <v>Si</v>
      </c>
      <c r="Q1072">
        <v>1</v>
      </c>
      <c r="R1072">
        <f>TablaDatos[[#This Row],[Aux2]]/10000000000000</f>
        <v>2318.9013615623298</v>
      </c>
      <c r="S1072" s="1">
        <v>2.31890136156233E+16</v>
      </c>
      <c r="T1072" s="7">
        <f>TablaDatos[[#This Row],[Aux3]]/100000000000000</f>
        <v>213.89146980490401</v>
      </c>
      <c r="U1072" s="1">
        <v>2.13891469804904E+16</v>
      </c>
      <c r="V1072">
        <v>161.9</v>
      </c>
      <c r="W1072">
        <v>95.5</v>
      </c>
    </row>
    <row r="1073" spans="1:23">
      <c r="A1073">
        <v>2011</v>
      </c>
      <c r="B1073">
        <v>62</v>
      </c>
      <c r="C1073" t="s">
        <v>23</v>
      </c>
      <c r="D1073" t="s">
        <v>29</v>
      </c>
      <c r="E1073" t="s">
        <v>18</v>
      </c>
      <c r="F1073" t="s">
        <v>24</v>
      </c>
      <c r="G1073" t="s">
        <v>28</v>
      </c>
      <c r="H1073" s="3">
        <v>9887.4599999999991</v>
      </c>
      <c r="I1073" t="s">
        <v>19</v>
      </c>
      <c r="J1073" t="s">
        <v>22</v>
      </c>
      <c r="K10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30.718447963208</v>
      </c>
      <c r="L1073" s="6">
        <f>TablaDatos[[#This Row],[IMC_raw]]/1000000000000000</f>
        <v>30.718447963208</v>
      </c>
      <c r="M1073" s="2">
        <v>3.0718447963208E+16</v>
      </c>
      <c r="N10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3" s="13">
        <f t="shared" si="16"/>
        <v>1072</v>
      </c>
      <c r="P1073" s="2" t="str">
        <f>IF(TablaDatos[[#This Row],[Diabetes]]=0,"No","Si")</f>
        <v>No</v>
      </c>
      <c r="Q1073">
        <v>0</v>
      </c>
      <c r="R1073">
        <f>TablaDatos[[#This Row],[Aux2]]/10000000000000</f>
        <v>2441.9129941088399</v>
      </c>
      <c r="S1073" s="1">
        <v>2.44191299410884E+16</v>
      </c>
      <c r="T1073" s="7">
        <f>TablaDatos[[#This Row],[Aux3]]/100000000000000</f>
        <v>244.550374649064</v>
      </c>
      <c r="U1073" s="1">
        <v>2.44550374649064E+16</v>
      </c>
      <c r="V1073">
        <v>158.5</v>
      </c>
      <c r="W1073">
        <v>98.6</v>
      </c>
    </row>
    <row r="1074" spans="1:23">
      <c r="A1074">
        <v>2011</v>
      </c>
      <c r="B1074">
        <v>58</v>
      </c>
      <c r="C1074" t="s">
        <v>16</v>
      </c>
      <c r="D1074" t="s">
        <v>26</v>
      </c>
      <c r="E1074" t="s">
        <v>19</v>
      </c>
      <c r="F1074" t="s">
        <v>19</v>
      </c>
      <c r="G1074" t="s">
        <v>28</v>
      </c>
      <c r="H1074" s="3">
        <v>29595.05</v>
      </c>
      <c r="I1074" t="s">
        <v>21</v>
      </c>
      <c r="J1074" t="s">
        <v>22</v>
      </c>
      <c r="K10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30.700363779280401</v>
      </c>
      <c r="L1074" s="6">
        <f>TablaDatos[[#This Row],[IMC_raw]]/1000000000000000</f>
        <v>30.700363779280401</v>
      </c>
      <c r="M1074" s="2">
        <v>3.07003637792804E+16</v>
      </c>
      <c r="N10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4" s="13">
        <f t="shared" si="16"/>
        <v>1073</v>
      </c>
      <c r="P1074" s="2" t="str">
        <f>IF(TablaDatos[[#This Row],[Diabetes]]=0,"No","Si")</f>
        <v>No</v>
      </c>
      <c r="Q1074">
        <v>0</v>
      </c>
      <c r="R1074">
        <f>TablaDatos[[#This Row],[Aux2]]/10000000000000</f>
        <v>2043.89366706599</v>
      </c>
      <c r="S1074" s="1">
        <v>2.04389366706599E+16</v>
      </c>
      <c r="T1074" s="7">
        <f>TablaDatos[[#This Row],[Aux3]]/100000000000000</f>
        <v>238.78722840500001</v>
      </c>
      <c r="U1074" s="1">
        <v>2.38787228405E+16</v>
      </c>
      <c r="V1074">
        <v>154.5</v>
      </c>
      <c r="W1074">
        <v>96.6</v>
      </c>
    </row>
    <row r="1075" spans="1:23">
      <c r="A1075">
        <v>2011</v>
      </c>
      <c r="B1075">
        <v>56</v>
      </c>
      <c r="C1075" t="s">
        <v>16</v>
      </c>
      <c r="D1075" t="s">
        <v>30</v>
      </c>
      <c r="E1075" t="s">
        <v>19</v>
      </c>
      <c r="F1075" t="s">
        <v>19</v>
      </c>
      <c r="G1075" t="s">
        <v>28</v>
      </c>
      <c r="H1075" s="3">
        <v>11850.25</v>
      </c>
      <c r="I1075" t="s">
        <v>19</v>
      </c>
      <c r="J1075" t="s">
        <v>18</v>
      </c>
      <c r="K10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30.6803813201801</v>
      </c>
      <c r="L1075" s="5">
        <f>TablaDatos[[#This Row],[IMC_raw]]/1000000000000000</f>
        <v>3.0680381320180099</v>
      </c>
      <c r="M1075" s="2">
        <v>3068038132018010</v>
      </c>
      <c r="N10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5" s="13">
        <f t="shared" si="16"/>
        <v>1074</v>
      </c>
      <c r="P1075" s="2" t="str">
        <f>IF(TablaDatos[[#This Row],[Diabetes]]=0,"No","Si")</f>
        <v>Si</v>
      </c>
      <c r="Q1075">
        <v>1</v>
      </c>
      <c r="R1075">
        <f>TablaDatos[[#This Row],[Aux2]]/10000000000000</f>
        <v>250.027851831612</v>
      </c>
      <c r="S1075" s="1">
        <v>2500278518316120</v>
      </c>
      <c r="T1075" s="7">
        <f>TablaDatos[[#This Row],[Aux3]]/100000000000000</f>
        <v>25.7431861032759</v>
      </c>
      <c r="U1075" s="1">
        <v>2574318610327590</v>
      </c>
      <c r="V1075">
        <v>172.2</v>
      </c>
      <c r="W1075">
        <v>99.4</v>
      </c>
    </row>
    <row r="1076" spans="1:23">
      <c r="A1076">
        <v>2011</v>
      </c>
      <c r="B1076">
        <v>57</v>
      </c>
      <c r="C1076" t="s">
        <v>23</v>
      </c>
      <c r="D1076" t="s">
        <v>37</v>
      </c>
      <c r="E1076" t="s">
        <v>18</v>
      </c>
      <c r="F1076" t="s">
        <v>24</v>
      </c>
      <c r="G1076" t="s">
        <v>28</v>
      </c>
      <c r="H1076" s="3">
        <v>13174.82</v>
      </c>
      <c r="I1076" t="s">
        <v>21</v>
      </c>
      <c r="J1076" t="s">
        <v>18</v>
      </c>
      <c r="K10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30.675808074577802</v>
      </c>
      <c r="L1076" s="5">
        <f>TablaDatos[[#This Row],[IMC_raw]]/1000000000000000</f>
        <v>30.675808074577802</v>
      </c>
      <c r="M1076" s="2">
        <v>3.06758080745778E+16</v>
      </c>
      <c r="N10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6" s="13">
        <f t="shared" si="16"/>
        <v>1075</v>
      </c>
      <c r="P1076" s="2" t="str">
        <f>IF(TablaDatos[[#This Row],[Diabetes]]=0,"No","Si")</f>
        <v>No</v>
      </c>
      <c r="Q1076">
        <v>0</v>
      </c>
      <c r="R1076">
        <f>TablaDatos[[#This Row],[Aux2]]/10000000000000</f>
        <v>2152.5034365912102</v>
      </c>
      <c r="S1076" s="1">
        <v>2.15250343659121E+16</v>
      </c>
      <c r="T1076" s="7">
        <f>TablaDatos[[#This Row],[Aux3]]/100000000000000</f>
        <v>27.811427028111801</v>
      </c>
      <c r="U1076" s="1">
        <v>2781142702811180</v>
      </c>
      <c r="V1076">
        <v>152.80000000000001</v>
      </c>
      <c r="W1076">
        <v>97.5</v>
      </c>
    </row>
    <row r="1077" spans="1:23">
      <c r="A1077">
        <v>2011</v>
      </c>
      <c r="B1077">
        <v>53</v>
      </c>
      <c r="C1077" t="s">
        <v>16</v>
      </c>
      <c r="D1077" t="s">
        <v>37</v>
      </c>
      <c r="E1077" t="s">
        <v>18</v>
      </c>
      <c r="F1077" t="s">
        <v>24</v>
      </c>
      <c r="G1077" t="s">
        <v>20</v>
      </c>
      <c r="H1077" s="3">
        <v>13818.03</v>
      </c>
      <c r="I1077" t="s">
        <v>19</v>
      </c>
      <c r="J1077" t="s">
        <v>22</v>
      </c>
      <c r="K10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30.671971210842202</v>
      </c>
      <c r="L1077" s="6">
        <f>TablaDatos[[#This Row],[IMC_raw]]/1000000000000000</f>
        <v>30.671971210842202</v>
      </c>
      <c r="M1077" s="2">
        <v>3.06719712108422E+16</v>
      </c>
      <c r="N10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7" s="13">
        <f t="shared" si="16"/>
        <v>1076</v>
      </c>
      <c r="P1077" s="2" t="str">
        <f>IF(TablaDatos[[#This Row],[Diabetes]]=0,"No","Si")</f>
        <v>Si</v>
      </c>
      <c r="Q1077">
        <v>1</v>
      </c>
      <c r="R1077">
        <f>TablaDatos[[#This Row],[Aux2]]/10000000000000</f>
        <v>198.607226709956</v>
      </c>
      <c r="S1077" s="1">
        <v>1986072267099560</v>
      </c>
      <c r="T1077" s="7">
        <f>TablaDatos[[#This Row],[Aux3]]/100000000000000</f>
        <v>25.959562607681001</v>
      </c>
      <c r="U1077" s="1">
        <v>2595956260768100</v>
      </c>
      <c r="V1077">
        <v>147.9</v>
      </c>
      <c r="W1077">
        <v>92.3</v>
      </c>
    </row>
    <row r="1078" spans="1:23">
      <c r="A1078">
        <v>2011</v>
      </c>
      <c r="B1078">
        <v>60</v>
      </c>
      <c r="C1078" t="s">
        <v>23</v>
      </c>
      <c r="D1078" t="s">
        <v>27</v>
      </c>
      <c r="E1078" t="s">
        <v>19</v>
      </c>
      <c r="F1078" t="s">
        <v>35</v>
      </c>
      <c r="G1078" t="s">
        <v>28</v>
      </c>
      <c r="H1078" s="3">
        <v>15732.96</v>
      </c>
      <c r="I1078" t="s">
        <v>21</v>
      </c>
      <c r="J1078" t="s">
        <v>19</v>
      </c>
      <c r="K10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30.668735942922002</v>
      </c>
      <c r="L1078" s="5">
        <f>TablaDatos[[#This Row],[IMC_raw]]/1000000000000000</f>
        <v>3.0668735942922001</v>
      </c>
      <c r="M1078" s="2">
        <v>3066873594292200</v>
      </c>
      <c r="N10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8" s="13">
        <f t="shared" si="16"/>
        <v>1077</v>
      </c>
      <c r="P1078" s="2" t="str">
        <f>IF(TablaDatos[[#This Row],[Diabetes]]=0,"No","Si")</f>
        <v>No</v>
      </c>
      <c r="Q1078">
        <v>0</v>
      </c>
      <c r="R1078">
        <f>TablaDatos[[#This Row],[Aux2]]/10000000000000</f>
        <v>2017.0649981526001</v>
      </c>
      <c r="S1078" s="1">
        <v>2.0170649981526E+16</v>
      </c>
      <c r="T1078" s="7">
        <f>TablaDatos[[#This Row],[Aux3]]/100000000000000</f>
        <v>244.273786620583</v>
      </c>
      <c r="U1078" s="1">
        <v>2.44273786620583E+16</v>
      </c>
      <c r="V1078">
        <v>158.30000000000001</v>
      </c>
      <c r="W1078">
        <v>101.9</v>
      </c>
    </row>
    <row r="1079" spans="1:23">
      <c r="A1079">
        <v>2011</v>
      </c>
      <c r="B1079">
        <v>48</v>
      </c>
      <c r="C1079" t="s">
        <v>16</v>
      </c>
      <c r="D1079" t="s">
        <v>73</v>
      </c>
      <c r="E1079" t="s">
        <v>18</v>
      </c>
      <c r="F1079" t="s">
        <v>24</v>
      </c>
      <c r="G1079" t="s">
        <v>20</v>
      </c>
      <c r="H1079" s="3">
        <v>22634.21</v>
      </c>
      <c r="I1079" t="s">
        <v>21</v>
      </c>
      <c r="J1079" t="s">
        <v>21</v>
      </c>
      <c r="K10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30.655193653834299</v>
      </c>
      <c r="L1079" s="5">
        <f>TablaDatos[[#This Row],[IMC_raw]]/1000000000000000</f>
        <v>0.30655193653834301</v>
      </c>
      <c r="M1079" s="2">
        <v>306551936538343</v>
      </c>
      <c r="N10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79" s="13">
        <f t="shared" si="16"/>
        <v>1078</v>
      </c>
      <c r="P1079" s="2" t="str">
        <f>IF(TablaDatos[[#This Row],[Diabetes]]=0,"No","Si")</f>
        <v>No</v>
      </c>
      <c r="Q1079">
        <v>0</v>
      </c>
      <c r="R1079">
        <f>TablaDatos[[#This Row],[Aux2]]/10000000000000</f>
        <v>2297.5916598326498</v>
      </c>
      <c r="S1079" s="1">
        <v>2.29759165983265E+16</v>
      </c>
      <c r="T1079" s="7">
        <f>TablaDatos[[#This Row],[Aux3]]/100000000000000</f>
        <v>276.11677594692998</v>
      </c>
      <c r="U1079" s="1">
        <v>2.7611677594693E+16</v>
      </c>
      <c r="V1079">
        <v>145.19999999999999</v>
      </c>
      <c r="W1079">
        <v>93.9</v>
      </c>
    </row>
    <row r="1080" spans="1:23">
      <c r="A1080">
        <v>2011</v>
      </c>
      <c r="B1080">
        <v>72</v>
      </c>
      <c r="C1080" t="s">
        <v>16</v>
      </c>
      <c r="D1080" t="s">
        <v>17</v>
      </c>
      <c r="E1080" t="s">
        <v>21</v>
      </c>
      <c r="F1080" t="s">
        <v>24</v>
      </c>
      <c r="G1080" t="s">
        <v>25</v>
      </c>
      <c r="H1080" s="3">
        <v>13905.49</v>
      </c>
      <c r="I1080" t="s">
        <v>19</v>
      </c>
      <c r="J1080" t="s">
        <v>22</v>
      </c>
      <c r="K10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30.653850000360901</v>
      </c>
      <c r="L1080" s="6">
        <f>TablaDatos[[#This Row],[IMC_raw]]/1000000000000000</f>
        <v>30.653850000360901</v>
      </c>
      <c r="M1080" s="2">
        <v>3.06538500003609E+16</v>
      </c>
      <c r="N10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0" s="13">
        <f t="shared" si="16"/>
        <v>1079</v>
      </c>
      <c r="P1080" s="2" t="str">
        <f>IF(TablaDatos[[#This Row],[Diabetes]]=0,"No","Si")</f>
        <v>Si</v>
      </c>
      <c r="Q1080">
        <v>1</v>
      </c>
      <c r="R1080">
        <f>TablaDatos[[#This Row],[Aux2]]/10000000000000</f>
        <v>2320.8248944966899</v>
      </c>
      <c r="S1080" s="1">
        <v>2.32082489449669E+16</v>
      </c>
      <c r="T1080" s="7">
        <f>TablaDatos[[#This Row],[Aux3]]/100000000000000</f>
        <v>26.304019778148898</v>
      </c>
      <c r="U1080" s="1">
        <v>2630401977814890</v>
      </c>
      <c r="V1080">
        <v>171.8</v>
      </c>
      <c r="W1080">
        <v>106.8</v>
      </c>
    </row>
    <row r="1081" spans="1:23">
      <c r="A1081">
        <v>2011</v>
      </c>
      <c r="B1081">
        <v>55</v>
      </c>
      <c r="C1081" t="s">
        <v>16</v>
      </c>
      <c r="D1081" t="s">
        <v>30</v>
      </c>
      <c r="E1081" t="s">
        <v>21</v>
      </c>
      <c r="F1081" t="s">
        <v>24</v>
      </c>
      <c r="G1081" t="s">
        <v>28</v>
      </c>
      <c r="H1081" s="3">
        <v>24898.09</v>
      </c>
      <c r="I1081" t="s">
        <v>21</v>
      </c>
      <c r="J1081" t="s">
        <v>19</v>
      </c>
      <c r="K10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30.621082713155999</v>
      </c>
      <c r="L1081" s="5">
        <f>TablaDatos[[#This Row],[IMC_raw]]/1000000000000000</f>
        <v>30.621082713155999</v>
      </c>
      <c r="M1081" s="2">
        <v>3.0621082713156E+16</v>
      </c>
      <c r="N10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1" s="13">
        <f t="shared" si="16"/>
        <v>1080</v>
      </c>
      <c r="P1081" s="2" t="str">
        <f>IF(TablaDatos[[#This Row],[Diabetes]]=0,"No","Si")</f>
        <v>No</v>
      </c>
      <c r="Q1081">
        <v>0</v>
      </c>
      <c r="R1081">
        <f>TablaDatos[[#This Row],[Aux2]]/10000000000000</f>
        <v>2332.0822498437201</v>
      </c>
      <c r="S1081" s="1">
        <v>2.33208224984372E+16</v>
      </c>
      <c r="T1081" s="7">
        <f>TablaDatos[[#This Row],[Aux3]]/100000000000000</f>
        <v>271.58774870059199</v>
      </c>
      <c r="U1081" s="1">
        <v>2.71587748700592E+16</v>
      </c>
      <c r="V1081">
        <v>168.7</v>
      </c>
      <c r="W1081">
        <v>105.1</v>
      </c>
    </row>
    <row r="1082" spans="1:23">
      <c r="A1082">
        <v>2011</v>
      </c>
      <c r="B1082">
        <v>57</v>
      </c>
      <c r="C1082" t="s">
        <v>16</v>
      </c>
      <c r="D1082" t="s">
        <v>34</v>
      </c>
      <c r="E1082" t="s">
        <v>19</v>
      </c>
      <c r="F1082" t="s">
        <v>24</v>
      </c>
      <c r="G1082" t="s">
        <v>28</v>
      </c>
      <c r="H1082" s="3">
        <v>33774.79</v>
      </c>
      <c r="I1082" t="s">
        <v>21</v>
      </c>
      <c r="J1082" t="s">
        <v>18</v>
      </c>
      <c r="K10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30.597541294501301</v>
      </c>
      <c r="L1082" s="6">
        <f>TablaDatos[[#This Row],[IMC_raw]]/1000000000000000</f>
        <v>30.597541294501301</v>
      </c>
      <c r="M1082" s="2">
        <v>3.05975412945013E+16</v>
      </c>
      <c r="N10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2" s="13">
        <f t="shared" si="16"/>
        <v>1081</v>
      </c>
      <c r="P1082" s="2" t="str">
        <f>IF(TablaDatos[[#This Row],[Diabetes]]=0,"No","Si")</f>
        <v>No</v>
      </c>
      <c r="Q1082">
        <v>0</v>
      </c>
      <c r="R1082">
        <f>TablaDatos[[#This Row],[Aux2]]/10000000000000</f>
        <v>2143.9821963693198</v>
      </c>
      <c r="S1082" s="1">
        <v>2.14398219636932E+16</v>
      </c>
      <c r="T1082" s="7">
        <f>TablaDatos[[#This Row],[Aux3]]/100000000000000</f>
        <v>204.39776496866401</v>
      </c>
      <c r="U1082" s="1">
        <v>2.04397764968664E+16</v>
      </c>
      <c r="V1082">
        <v>159.9</v>
      </c>
      <c r="W1082">
        <v>96.4</v>
      </c>
    </row>
    <row r="1083" spans="1:23">
      <c r="A1083">
        <v>2011</v>
      </c>
      <c r="B1083">
        <v>65</v>
      </c>
      <c r="C1083" t="s">
        <v>16</v>
      </c>
      <c r="D1083" t="s">
        <v>17</v>
      </c>
      <c r="E1083" t="s">
        <v>18</v>
      </c>
      <c r="F1083" t="s">
        <v>24</v>
      </c>
      <c r="G1083" t="s">
        <v>25</v>
      </c>
      <c r="H1083" s="3">
        <v>19126.89</v>
      </c>
      <c r="I1083" t="s">
        <v>19</v>
      </c>
      <c r="J1083" t="s">
        <v>22</v>
      </c>
      <c r="K10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30.591081933163402</v>
      </c>
      <c r="L1083" s="5">
        <f>TablaDatos[[#This Row],[IMC_raw]]/1000000000000000</f>
        <v>30.591081933163402</v>
      </c>
      <c r="M1083" s="2">
        <v>3.05910819331634E+16</v>
      </c>
      <c r="N10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3" s="13">
        <f t="shared" si="16"/>
        <v>1082</v>
      </c>
      <c r="P1083" s="2" t="str">
        <f>IF(TablaDatos[[#This Row],[Diabetes]]=0,"No","Si")</f>
        <v>No</v>
      </c>
      <c r="Q1083">
        <v>0</v>
      </c>
      <c r="R1083">
        <f>TablaDatos[[#This Row],[Aux2]]/10000000000000</f>
        <v>216.89670287847301</v>
      </c>
      <c r="S1083" s="1">
        <v>2168967028784730</v>
      </c>
      <c r="T1083" s="7">
        <f>TablaDatos[[#This Row],[Aux3]]/100000000000000</f>
        <v>208.98495833603701</v>
      </c>
      <c r="U1083" s="1">
        <v>2.08984958336037E+16</v>
      </c>
      <c r="V1083">
        <v>149.80000000000001</v>
      </c>
      <c r="W1083">
        <v>98.4</v>
      </c>
    </row>
    <row r="1084" spans="1:23">
      <c r="A1084">
        <v>2011</v>
      </c>
      <c r="B1084">
        <v>66</v>
      </c>
      <c r="C1084" t="s">
        <v>16</v>
      </c>
      <c r="D1084" t="s">
        <v>73</v>
      </c>
      <c r="E1084" t="s">
        <v>18</v>
      </c>
      <c r="F1084" t="s">
        <v>19</v>
      </c>
      <c r="G1084" t="s">
        <v>25</v>
      </c>
      <c r="H1084" s="3">
        <v>45133.13</v>
      </c>
      <c r="I1084" t="s">
        <v>19</v>
      </c>
      <c r="J1084" t="s">
        <v>22</v>
      </c>
      <c r="K10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30.582388926099402</v>
      </c>
      <c r="L1084" s="5">
        <f>TablaDatos[[#This Row],[IMC_raw]]/1000000000000000</f>
        <v>30.582388926099402</v>
      </c>
      <c r="M1084" s="2">
        <v>3.05823889260994E+16</v>
      </c>
      <c r="N10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4" s="13">
        <f t="shared" si="16"/>
        <v>1083</v>
      </c>
      <c r="P1084" s="2" t="str">
        <f>IF(TablaDatos[[#This Row],[Diabetes]]=0,"No","Si")</f>
        <v>No</v>
      </c>
      <c r="Q1084">
        <v>0</v>
      </c>
      <c r="R1084">
        <f>TablaDatos[[#This Row],[Aux2]]/10000000000000</f>
        <v>186.366633451761</v>
      </c>
      <c r="S1084" s="1">
        <v>1863666334517610</v>
      </c>
      <c r="T1084" s="7">
        <f>TablaDatos[[#This Row],[Aux3]]/100000000000000</f>
        <v>210.778939848026</v>
      </c>
      <c r="U1084" s="1">
        <v>2.10778939848026E+16</v>
      </c>
      <c r="V1084">
        <v>151</v>
      </c>
      <c r="W1084">
        <v>90.8</v>
      </c>
    </row>
    <row r="1085" spans="1:23">
      <c r="A1085">
        <v>2011</v>
      </c>
      <c r="B1085">
        <v>72</v>
      </c>
      <c r="C1085" t="s">
        <v>16</v>
      </c>
      <c r="D1085" t="s">
        <v>73</v>
      </c>
      <c r="E1085" t="s">
        <v>21</v>
      </c>
      <c r="F1085" t="s">
        <v>19</v>
      </c>
      <c r="G1085" t="s">
        <v>25</v>
      </c>
      <c r="H1085" s="3">
        <v>23535.4</v>
      </c>
      <c r="I1085" t="s">
        <v>19</v>
      </c>
      <c r="J1085" t="s">
        <v>22</v>
      </c>
      <c r="K10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30.5745968891483</v>
      </c>
      <c r="L1085" s="6">
        <f>TablaDatos[[#This Row],[IMC_raw]]/1000000000000000</f>
        <v>30.5745968891483</v>
      </c>
      <c r="M1085" s="2">
        <v>3.05745968891483E+16</v>
      </c>
      <c r="N10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5" s="13">
        <f t="shared" si="16"/>
        <v>1084</v>
      </c>
      <c r="P1085" s="2" t="str">
        <f>IF(TablaDatos[[#This Row],[Diabetes]]=0,"No","Si")</f>
        <v>No</v>
      </c>
      <c r="Q1085">
        <v>0</v>
      </c>
      <c r="R1085">
        <f>TablaDatos[[#This Row],[Aux2]]/10000000000000</f>
        <v>245.99987366123199</v>
      </c>
      <c r="S1085" s="1">
        <v>2459998736612320</v>
      </c>
      <c r="T1085" s="7">
        <f>TablaDatos[[#This Row],[Aux3]]/100000000000000</f>
        <v>253.327821386636</v>
      </c>
      <c r="U1085" s="1">
        <v>2.53327821386636E+16</v>
      </c>
      <c r="V1085">
        <v>171.9</v>
      </c>
      <c r="W1085">
        <v>103.8</v>
      </c>
    </row>
    <row r="1086" spans="1:23">
      <c r="A1086">
        <v>2011</v>
      </c>
      <c r="B1086">
        <v>66</v>
      </c>
      <c r="C1086" t="s">
        <v>16</v>
      </c>
      <c r="D1086" t="s">
        <v>42</v>
      </c>
      <c r="E1086" t="s">
        <v>21</v>
      </c>
      <c r="F1086" t="s">
        <v>19</v>
      </c>
      <c r="G1086" t="s">
        <v>25</v>
      </c>
      <c r="H1086" s="3">
        <v>11390.57</v>
      </c>
      <c r="I1086" t="s">
        <v>18</v>
      </c>
      <c r="J1086" t="s">
        <v>22</v>
      </c>
      <c r="K10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30.5726392745018</v>
      </c>
      <c r="L1086" s="5">
        <f>TablaDatos[[#This Row],[IMC_raw]]/1000000000000000</f>
        <v>3.0572639274501801</v>
      </c>
      <c r="M1086" s="2">
        <v>3057263927450180</v>
      </c>
      <c r="N10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6" s="13">
        <f t="shared" si="16"/>
        <v>1085</v>
      </c>
      <c r="P1086" s="2" t="str">
        <f>IF(TablaDatos[[#This Row],[Diabetes]]=0,"No","Si")</f>
        <v>Si</v>
      </c>
      <c r="Q1086">
        <v>1</v>
      </c>
      <c r="R1086">
        <f>TablaDatos[[#This Row],[Aux2]]/10000000000000</f>
        <v>2327.1470176068201</v>
      </c>
      <c r="S1086" s="1">
        <v>2.32714701760682E+16</v>
      </c>
      <c r="T1086" s="7">
        <f>TablaDatos[[#This Row],[Aux3]]/100000000000000</f>
        <v>229.77191888315099</v>
      </c>
      <c r="U1086" s="1">
        <v>2.29771918883151E+16</v>
      </c>
      <c r="V1086">
        <v>167.2</v>
      </c>
      <c r="W1086">
        <v>97.7</v>
      </c>
    </row>
    <row r="1087" spans="1:23">
      <c r="A1087">
        <v>2011</v>
      </c>
      <c r="B1087">
        <v>58</v>
      </c>
      <c r="C1087" t="s">
        <v>23</v>
      </c>
      <c r="D1087" t="s">
        <v>29</v>
      </c>
      <c r="E1087" t="s">
        <v>18</v>
      </c>
      <c r="F1087" t="s">
        <v>19</v>
      </c>
      <c r="G1087" t="s">
        <v>28</v>
      </c>
      <c r="H1087" s="3">
        <v>15726.53</v>
      </c>
      <c r="I1087" t="s">
        <v>19</v>
      </c>
      <c r="J1087" t="s">
        <v>18</v>
      </c>
      <c r="K10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30.568487525860199</v>
      </c>
      <c r="L1087" s="5">
        <f>TablaDatos[[#This Row],[IMC_raw]]/1000000000000000</f>
        <v>30.568487525860199</v>
      </c>
      <c r="M1087" s="2">
        <v>3.05684875258602E+16</v>
      </c>
      <c r="N10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7" s="13">
        <f t="shared" si="16"/>
        <v>1086</v>
      </c>
      <c r="P1087" s="2" t="str">
        <f>IF(TablaDatos[[#This Row],[Diabetes]]=0,"No","Si")</f>
        <v>No</v>
      </c>
      <c r="Q1087">
        <v>0</v>
      </c>
      <c r="R1087">
        <f>TablaDatos[[#This Row],[Aux2]]/10000000000000</f>
        <v>2031.3527074840799</v>
      </c>
      <c r="S1087" s="1">
        <v>2.03135270748408E+16</v>
      </c>
      <c r="T1087" s="7">
        <f>TablaDatos[[#This Row],[Aux3]]/100000000000000</f>
        <v>227.278708149246</v>
      </c>
      <c r="U1087" s="1">
        <v>2.27278708149246E+16</v>
      </c>
      <c r="V1087">
        <v>160.9</v>
      </c>
      <c r="W1087">
        <v>93.5</v>
      </c>
    </row>
    <row r="1088" spans="1:23">
      <c r="A1088">
        <v>2011</v>
      </c>
      <c r="B1088">
        <v>54</v>
      </c>
      <c r="C1088" t="s">
        <v>16</v>
      </c>
      <c r="D1088" t="s">
        <v>29</v>
      </c>
      <c r="E1088" t="s">
        <v>18</v>
      </c>
      <c r="F1088" t="s">
        <v>40</v>
      </c>
      <c r="G1088" t="s">
        <v>20</v>
      </c>
      <c r="H1088" s="3">
        <v>23616.2</v>
      </c>
      <c r="I1088" t="s">
        <v>19</v>
      </c>
      <c r="J1088" t="s">
        <v>18</v>
      </c>
      <c r="K10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30.539682477169599</v>
      </c>
      <c r="L1088" s="5">
        <f>TablaDatos[[#This Row],[IMC_raw]]/1000000000000000</f>
        <v>30.539682477169599</v>
      </c>
      <c r="M1088" s="2">
        <v>3.05396824771696E+16</v>
      </c>
      <c r="N10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8" s="13">
        <f t="shared" si="16"/>
        <v>1087</v>
      </c>
      <c r="P1088" s="2" t="str">
        <f>IF(TablaDatos[[#This Row],[Diabetes]]=0,"No","Si")</f>
        <v>No</v>
      </c>
      <c r="Q1088">
        <v>0</v>
      </c>
      <c r="R1088">
        <f>TablaDatos[[#This Row],[Aux2]]/10000000000000</f>
        <v>2321.4789196325301</v>
      </c>
      <c r="S1088" s="1">
        <v>2.32147891963253E+16</v>
      </c>
      <c r="T1088" s="7">
        <f>TablaDatos[[#This Row],[Aux3]]/100000000000000</f>
        <v>244.89337864369401</v>
      </c>
      <c r="U1088" s="1">
        <v>2.44893378643694E+16</v>
      </c>
      <c r="V1088">
        <v>149.4</v>
      </c>
      <c r="W1088">
        <v>96.2</v>
      </c>
    </row>
    <row r="1089" spans="1:23">
      <c r="A1089">
        <v>2011</v>
      </c>
      <c r="B1089">
        <v>56</v>
      </c>
      <c r="C1089" t="s">
        <v>23</v>
      </c>
      <c r="D1089" t="s">
        <v>29</v>
      </c>
      <c r="E1089" t="s">
        <v>18</v>
      </c>
      <c r="F1089" t="s">
        <v>19</v>
      </c>
      <c r="G1089" t="s">
        <v>28</v>
      </c>
      <c r="H1089" s="3">
        <v>10774.44</v>
      </c>
      <c r="I1089" t="s">
        <v>21</v>
      </c>
      <c r="J1089" t="s">
        <v>19</v>
      </c>
      <c r="K10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30.538689710561201</v>
      </c>
      <c r="L1089" s="5">
        <f>TablaDatos[[#This Row],[IMC_raw]]/1000000000000000</f>
        <v>30.538689710561201</v>
      </c>
      <c r="M1089" s="2">
        <v>3.05386897105612E+16</v>
      </c>
      <c r="N10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89" s="13">
        <f t="shared" si="16"/>
        <v>1088</v>
      </c>
      <c r="P1089" s="2" t="str">
        <f>IF(TablaDatos[[#This Row],[Diabetes]]=0,"No","Si")</f>
        <v>No</v>
      </c>
      <c r="Q1089">
        <v>0</v>
      </c>
      <c r="R1089">
        <f>TablaDatos[[#This Row],[Aux2]]/10000000000000</f>
        <v>2331.35446061638</v>
      </c>
      <c r="S1089" s="1">
        <v>2.33135446061638E+16</v>
      </c>
      <c r="T1089" s="7">
        <f>TablaDatos[[#This Row],[Aux3]]/100000000000000</f>
        <v>245.10830264960899</v>
      </c>
      <c r="U1089" s="1">
        <v>2.45108302649609E+16</v>
      </c>
      <c r="V1089">
        <v>156.80000000000001</v>
      </c>
      <c r="W1089">
        <v>97.2</v>
      </c>
    </row>
    <row r="1090" spans="1:23">
      <c r="A1090">
        <v>2011</v>
      </c>
      <c r="B1090">
        <v>49</v>
      </c>
      <c r="C1090" t="s">
        <v>23</v>
      </c>
      <c r="D1090" t="s">
        <v>71</v>
      </c>
      <c r="E1090" t="s">
        <v>21</v>
      </c>
      <c r="F1090" t="s">
        <v>35</v>
      </c>
      <c r="G1090" t="s">
        <v>20</v>
      </c>
      <c r="H1090" s="3">
        <v>20213.36</v>
      </c>
      <c r="I1090" t="s">
        <v>21</v>
      </c>
      <c r="J1090" t="s">
        <v>21</v>
      </c>
      <c r="K10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30.535907997948399</v>
      </c>
      <c r="L1090" s="6">
        <f>TablaDatos[[#This Row],[IMC_raw]]/1000000000000000</f>
        <v>30.535907997948399</v>
      </c>
      <c r="M1090" s="2">
        <v>3.05359079979484E+16</v>
      </c>
      <c r="N10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0" s="13">
        <f t="shared" ref="O1090:O1153" si="17">O1089+1</f>
        <v>1089</v>
      </c>
      <c r="P1090" s="2" t="str">
        <f>IF(TablaDatos[[#This Row],[Diabetes]]=0,"No","Si")</f>
        <v>No</v>
      </c>
      <c r="Q1090">
        <v>0</v>
      </c>
      <c r="R1090">
        <f>TablaDatos[[#This Row],[Aux2]]/10000000000000</f>
        <v>2033.0542713821701</v>
      </c>
      <c r="S1090" s="1">
        <v>2.03305427138217E+16</v>
      </c>
      <c r="T1090" s="7">
        <f>TablaDatos[[#This Row],[Aux3]]/100000000000000</f>
        <v>240.11705767555401</v>
      </c>
      <c r="U1090" s="1">
        <v>2.40117057675554E+16</v>
      </c>
      <c r="V1090">
        <v>152</v>
      </c>
      <c r="W1090">
        <v>95.1</v>
      </c>
    </row>
    <row r="1091" spans="1:23">
      <c r="A1091">
        <v>2011</v>
      </c>
      <c r="B1091">
        <v>58</v>
      </c>
      <c r="C1091" t="s">
        <v>16</v>
      </c>
      <c r="D1091" t="s">
        <v>73</v>
      </c>
      <c r="E1091" t="s">
        <v>21</v>
      </c>
      <c r="F1091" t="s">
        <v>19</v>
      </c>
      <c r="G1091" t="s">
        <v>28</v>
      </c>
      <c r="H1091" s="3">
        <v>21883.15</v>
      </c>
      <c r="I1091" t="s">
        <v>19</v>
      </c>
      <c r="J1091" t="s">
        <v>18</v>
      </c>
      <c r="K10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30.497383368087799</v>
      </c>
      <c r="L1091" s="5">
        <f>TablaDatos[[#This Row],[IMC_raw]]/1000000000000000</f>
        <v>30.497383368087799</v>
      </c>
      <c r="M1091" s="2">
        <v>3.04973833680878E+16</v>
      </c>
      <c r="N10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1" s="13">
        <f t="shared" si="17"/>
        <v>1090</v>
      </c>
      <c r="P1091" s="2" t="str">
        <f>IF(TablaDatos[[#This Row],[Diabetes]]=0,"No","Si")</f>
        <v>No</v>
      </c>
      <c r="Q1091">
        <v>0</v>
      </c>
      <c r="R1091">
        <f>TablaDatos[[#This Row],[Aux2]]/10000000000000</f>
        <v>2193.4798796836799</v>
      </c>
      <c r="S1091" s="1">
        <v>2.19347987968368E+16</v>
      </c>
      <c r="T1091" s="7">
        <f>TablaDatos[[#This Row],[Aux3]]/100000000000000</f>
        <v>256.49031501209902</v>
      </c>
      <c r="U1091" s="1">
        <v>2.56490315012099E+16</v>
      </c>
      <c r="V1091">
        <v>164.2</v>
      </c>
      <c r="W1091">
        <v>98.6</v>
      </c>
    </row>
    <row r="1092" spans="1:23">
      <c r="A1092">
        <v>2011</v>
      </c>
      <c r="B1092">
        <v>51</v>
      </c>
      <c r="C1092" t="s">
        <v>23</v>
      </c>
      <c r="D1092" t="s">
        <v>73</v>
      </c>
      <c r="E1092" t="s">
        <v>18</v>
      </c>
      <c r="F1092" t="s">
        <v>40</v>
      </c>
      <c r="G1092" t="s">
        <v>20</v>
      </c>
      <c r="H1092" s="3">
        <v>58653.3</v>
      </c>
      <c r="I1092" t="s">
        <v>19</v>
      </c>
      <c r="J1092" t="s">
        <v>18</v>
      </c>
      <c r="K10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30.480748393900299</v>
      </c>
      <c r="L1092" s="6">
        <f>TablaDatos[[#This Row],[IMC_raw]]/1000000000000000</f>
        <v>0.30480748393900298</v>
      </c>
      <c r="M1092" s="2">
        <v>304807483939003</v>
      </c>
      <c r="N10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2" s="13">
        <f t="shared" si="17"/>
        <v>1091</v>
      </c>
      <c r="P1092" s="2" t="str">
        <f>IF(TablaDatos[[#This Row],[Diabetes]]=0,"No","Si")</f>
        <v>No</v>
      </c>
      <c r="Q1092">
        <v>0</v>
      </c>
      <c r="R1092">
        <f>TablaDatos[[#This Row],[Aux2]]/10000000000000</f>
        <v>1690.9016868138799</v>
      </c>
      <c r="S1092" s="1">
        <v>1.69090168681388E+16</v>
      </c>
      <c r="T1092" s="7">
        <f>TablaDatos[[#This Row],[Aux3]]/100000000000000</f>
        <v>205.79422924878301</v>
      </c>
      <c r="U1092" s="1">
        <v>2.05794229248783E+16</v>
      </c>
      <c r="V1092">
        <v>139.19999999999999</v>
      </c>
      <c r="W1092">
        <v>87.9</v>
      </c>
    </row>
    <row r="1093" spans="1:23">
      <c r="A1093">
        <v>2011</v>
      </c>
      <c r="B1093">
        <v>59</v>
      </c>
      <c r="C1093" t="s">
        <v>16</v>
      </c>
      <c r="D1093" t="s">
        <v>74</v>
      </c>
      <c r="E1093" t="s">
        <v>18</v>
      </c>
      <c r="F1093" t="s">
        <v>19</v>
      </c>
      <c r="G1093" t="s">
        <v>28</v>
      </c>
      <c r="H1093" s="3">
        <v>25340.85</v>
      </c>
      <c r="I1093" t="s">
        <v>19</v>
      </c>
      <c r="J1093" t="s">
        <v>18</v>
      </c>
      <c r="K10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30.479658824155397</v>
      </c>
      <c r="L1093" s="6">
        <f>TablaDatos[[#This Row],[IMC_raw]]/1000000000000000</f>
        <v>3.0479658824155398</v>
      </c>
      <c r="M1093" s="2">
        <v>3047965882415540</v>
      </c>
      <c r="N10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3" s="13">
        <f t="shared" si="17"/>
        <v>1092</v>
      </c>
      <c r="P1093" s="2" t="str">
        <f>IF(TablaDatos[[#This Row],[Diabetes]]=0,"No","Si")</f>
        <v>No</v>
      </c>
      <c r="Q1093">
        <v>0</v>
      </c>
      <c r="R1093">
        <f>TablaDatos[[#This Row],[Aux2]]/10000000000000</f>
        <v>2137.7649992162001</v>
      </c>
      <c r="S1093" s="1">
        <v>2.1377649992162E+16</v>
      </c>
      <c r="T1093" s="7">
        <f>TablaDatos[[#This Row],[Aux3]]/100000000000000</f>
        <v>24.5127955160585</v>
      </c>
      <c r="U1093" s="1">
        <v>2451279551605850</v>
      </c>
      <c r="V1093">
        <v>153.69999999999999</v>
      </c>
      <c r="W1093">
        <v>90.6</v>
      </c>
    </row>
    <row r="1094" spans="1:23">
      <c r="A1094">
        <v>2011</v>
      </c>
      <c r="B1094">
        <v>50</v>
      </c>
      <c r="C1094" t="s">
        <v>16</v>
      </c>
      <c r="D1094" t="s">
        <v>26</v>
      </c>
      <c r="E1094" t="s">
        <v>18</v>
      </c>
      <c r="F1094" t="s">
        <v>24</v>
      </c>
      <c r="G1094" t="s">
        <v>20</v>
      </c>
      <c r="H1094" s="3">
        <v>25076.05</v>
      </c>
      <c r="I1094" t="s">
        <v>19</v>
      </c>
      <c r="J1094" t="s">
        <v>22</v>
      </c>
      <c r="K10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30.475678316058598</v>
      </c>
      <c r="L1094" s="5">
        <f>TablaDatos[[#This Row],[IMC_raw]]/1000000000000000</f>
        <v>30.475678316058598</v>
      </c>
      <c r="M1094" s="2">
        <v>3.04756783160586E+16</v>
      </c>
      <c r="N10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4" s="13">
        <f t="shared" si="17"/>
        <v>1093</v>
      </c>
      <c r="P1094" s="2" t="str">
        <f>IF(TablaDatos[[#This Row],[Diabetes]]=0,"No","Si")</f>
        <v>No</v>
      </c>
      <c r="Q1094">
        <v>0</v>
      </c>
      <c r="R1094">
        <f>TablaDatos[[#This Row],[Aux2]]/10000000000000</f>
        <v>188.82021294169601</v>
      </c>
      <c r="S1094" s="1">
        <v>1888202129416960</v>
      </c>
      <c r="T1094" s="7">
        <f>TablaDatos[[#This Row],[Aux3]]/100000000000000</f>
        <v>214.73060868566299</v>
      </c>
      <c r="U1094" s="1">
        <v>2.14730608685663E+16</v>
      </c>
      <c r="V1094">
        <v>155.4</v>
      </c>
      <c r="W1094">
        <v>91.2</v>
      </c>
    </row>
    <row r="1095" spans="1:23">
      <c r="A1095">
        <v>2011</v>
      </c>
      <c r="B1095">
        <v>58</v>
      </c>
      <c r="C1095" t="s">
        <v>16</v>
      </c>
      <c r="D1095" t="s">
        <v>72</v>
      </c>
      <c r="E1095" t="s">
        <v>21</v>
      </c>
      <c r="F1095" t="s">
        <v>35</v>
      </c>
      <c r="G1095" t="s">
        <v>28</v>
      </c>
      <c r="H1095" s="3">
        <v>14765.5</v>
      </c>
      <c r="I1095" t="s">
        <v>19</v>
      </c>
      <c r="J1095" t="s">
        <v>19</v>
      </c>
      <c r="K10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30.447925836744702</v>
      </c>
      <c r="L1095" s="6">
        <f>TablaDatos[[#This Row],[IMC_raw]]/1000000000000000</f>
        <v>30.447925836744702</v>
      </c>
      <c r="M1095" s="2">
        <v>3.04479258367447E+16</v>
      </c>
      <c r="N10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5" s="13">
        <f t="shared" si="17"/>
        <v>1094</v>
      </c>
      <c r="P1095" s="2" t="str">
        <f>IF(TablaDatos[[#This Row],[Diabetes]]=0,"No","Si")</f>
        <v>No</v>
      </c>
      <c r="Q1095">
        <v>0</v>
      </c>
      <c r="R1095">
        <f>TablaDatos[[#This Row],[Aux2]]/10000000000000</f>
        <v>2285.6667855921801</v>
      </c>
      <c r="S1095" s="1">
        <v>2.28566678559218E+16</v>
      </c>
      <c r="T1095" s="7">
        <f>TablaDatos[[#This Row],[Aux3]]/100000000000000</f>
        <v>24.4868562726619</v>
      </c>
      <c r="U1095" s="1">
        <v>2448685627266190</v>
      </c>
      <c r="V1095">
        <v>158.69999999999999</v>
      </c>
      <c r="W1095">
        <v>100.4</v>
      </c>
    </row>
    <row r="1096" spans="1:23">
      <c r="A1096">
        <v>2011</v>
      </c>
      <c r="B1096">
        <v>63</v>
      </c>
      <c r="C1096" t="s">
        <v>16</v>
      </c>
      <c r="D1096" t="s">
        <v>37</v>
      </c>
      <c r="E1096" t="s">
        <v>21</v>
      </c>
      <c r="F1096" t="s">
        <v>19</v>
      </c>
      <c r="G1096" t="s">
        <v>28</v>
      </c>
      <c r="H1096" s="3">
        <v>9757.2800000000007</v>
      </c>
      <c r="I1096" t="s">
        <v>21</v>
      </c>
      <c r="J1096" t="s">
        <v>19</v>
      </c>
      <c r="K10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30.427187440882001</v>
      </c>
      <c r="L1096" s="5">
        <f>TablaDatos[[#This Row],[IMC_raw]]/1000000000000000</f>
        <v>30.427187440882001</v>
      </c>
      <c r="M1096" s="2">
        <v>3.0427187440882E+16</v>
      </c>
      <c r="N10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6" s="13">
        <f t="shared" si="17"/>
        <v>1095</v>
      </c>
      <c r="P1096" s="2" t="str">
        <f>IF(TablaDatos[[#This Row],[Diabetes]]=0,"No","Si")</f>
        <v>No</v>
      </c>
      <c r="Q1096">
        <v>0</v>
      </c>
      <c r="R1096">
        <f>TablaDatos[[#This Row],[Aux2]]/10000000000000</f>
        <v>1987.4563888352</v>
      </c>
      <c r="S1096" s="1">
        <v>1.9874563888352E+16</v>
      </c>
      <c r="T1096" s="7">
        <f>TablaDatos[[#This Row],[Aux3]]/100000000000000</f>
        <v>218.666626557233</v>
      </c>
      <c r="U1096" s="1">
        <v>2.18666626557233E+16</v>
      </c>
      <c r="V1096">
        <v>164.4</v>
      </c>
      <c r="W1096">
        <v>98.7</v>
      </c>
    </row>
    <row r="1097" spans="1:23">
      <c r="A1097">
        <v>2011</v>
      </c>
      <c r="B1097">
        <v>58</v>
      </c>
      <c r="C1097" t="s">
        <v>23</v>
      </c>
      <c r="D1097" t="s">
        <v>37</v>
      </c>
      <c r="E1097" t="s">
        <v>19</v>
      </c>
      <c r="F1097" t="s">
        <v>19</v>
      </c>
      <c r="G1097" t="s">
        <v>28</v>
      </c>
      <c r="H1097" s="3">
        <v>24114.51</v>
      </c>
      <c r="I1097" t="s">
        <v>19</v>
      </c>
      <c r="J1097" t="s">
        <v>18</v>
      </c>
      <c r="K10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30.4224623346112</v>
      </c>
      <c r="L1097" s="6">
        <f>TablaDatos[[#This Row],[IMC_raw]]/100000000000000</f>
        <v>30.4224623346112</v>
      </c>
      <c r="M1097" s="2">
        <v>3042246233461120</v>
      </c>
      <c r="N10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7" s="13">
        <f t="shared" si="17"/>
        <v>1096</v>
      </c>
      <c r="P1097" s="2" t="str">
        <f>IF(TablaDatos[[#This Row],[Diabetes]]=0,"No","Si")</f>
        <v>No</v>
      </c>
      <c r="Q1097">
        <v>0</v>
      </c>
      <c r="R1097">
        <f>TablaDatos[[#This Row],[Aux2]]/10000000000000</f>
        <v>2173.8137384207398</v>
      </c>
      <c r="S1097" s="1">
        <v>2.17381373842074E+16</v>
      </c>
      <c r="T1097" s="7">
        <f>TablaDatos[[#This Row],[Aux3]]/100000000000000</f>
        <v>239.37207321286601</v>
      </c>
      <c r="U1097" s="1">
        <v>2.39372073212866E+16</v>
      </c>
      <c r="V1097">
        <v>165.5</v>
      </c>
      <c r="W1097">
        <v>95</v>
      </c>
    </row>
    <row r="1098" spans="1:23">
      <c r="A1098">
        <v>2011</v>
      </c>
      <c r="B1098">
        <v>61</v>
      </c>
      <c r="C1098" t="s">
        <v>23</v>
      </c>
      <c r="D1098" t="s">
        <v>30</v>
      </c>
      <c r="E1098" t="s">
        <v>18</v>
      </c>
      <c r="F1098" t="s">
        <v>19</v>
      </c>
      <c r="G1098" t="s">
        <v>28</v>
      </c>
      <c r="H1098" s="3">
        <v>13228.32</v>
      </c>
      <c r="I1098" t="s">
        <v>19</v>
      </c>
      <c r="J1098" t="s">
        <v>22</v>
      </c>
      <c r="K10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30.416194000846399</v>
      </c>
      <c r="L1098" s="5">
        <f>TablaDatos[[#This Row],[IMC_raw]]/1000000000000000</f>
        <v>3.0416194000846399</v>
      </c>
      <c r="M1098" s="2">
        <v>3041619400084640</v>
      </c>
      <c r="N10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8" s="13">
        <f t="shared" si="17"/>
        <v>1097</v>
      </c>
      <c r="P1098" s="2" t="str">
        <f>IF(TablaDatos[[#This Row],[Diabetes]]=0,"No","Si")</f>
        <v>No</v>
      </c>
      <c r="Q1098">
        <v>0</v>
      </c>
      <c r="R1098">
        <f>TablaDatos[[#This Row],[Aux2]]/10000000000000</f>
        <v>2070.1838142020201</v>
      </c>
      <c r="S1098" s="1">
        <v>2.07018381420202E+16</v>
      </c>
      <c r="T1098" s="7">
        <f>TablaDatos[[#This Row],[Aux3]]/100000000000000</f>
        <v>227.76254673595599</v>
      </c>
      <c r="U1098" s="1">
        <v>2.27762546735956E+16</v>
      </c>
      <c r="V1098">
        <v>157.80000000000001</v>
      </c>
      <c r="W1098">
        <v>93.6</v>
      </c>
    </row>
    <row r="1099" spans="1:23">
      <c r="A1099">
        <v>2011</v>
      </c>
      <c r="B1099">
        <v>57</v>
      </c>
      <c r="C1099" t="s">
        <v>23</v>
      </c>
      <c r="D1099" t="s">
        <v>30</v>
      </c>
      <c r="E1099" t="s">
        <v>19</v>
      </c>
      <c r="F1099" t="s">
        <v>19</v>
      </c>
      <c r="G1099" t="s">
        <v>28</v>
      </c>
      <c r="H1099" s="3">
        <v>14716.59</v>
      </c>
      <c r="I1099" t="s">
        <v>21</v>
      </c>
      <c r="J1099" t="s">
        <v>18</v>
      </c>
      <c r="K10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30.3912210599727</v>
      </c>
      <c r="L1099" s="5">
        <f>TablaDatos[[#This Row],[IMC_raw]]/1000000000000000</f>
        <v>30.3912210599727</v>
      </c>
      <c r="M1099" s="2">
        <v>3.03912210599727E+16</v>
      </c>
      <c r="N10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099" s="13">
        <f t="shared" si="17"/>
        <v>1098</v>
      </c>
      <c r="P1099" s="2" t="str">
        <f>IF(TablaDatos[[#This Row],[Diabetes]]=0,"No","Si")</f>
        <v>No</v>
      </c>
      <c r="Q1099">
        <v>0</v>
      </c>
      <c r="R1099">
        <f>TablaDatos[[#This Row],[Aux2]]/10000000000000</f>
        <v>2385.1874120431899</v>
      </c>
      <c r="S1099" s="1">
        <v>2.38518741204319E+16</v>
      </c>
      <c r="T1099" s="7">
        <f>TablaDatos[[#This Row],[Aux3]]/100000000000000</f>
        <v>26.994175690203601</v>
      </c>
      <c r="U1099" s="1">
        <v>2699417569020360</v>
      </c>
      <c r="V1099">
        <v>160.69999999999999</v>
      </c>
      <c r="W1099">
        <v>101.2</v>
      </c>
    </row>
    <row r="1100" spans="1:23">
      <c r="A1100">
        <v>2011</v>
      </c>
      <c r="B1100">
        <v>70</v>
      </c>
      <c r="C1100" t="s">
        <v>23</v>
      </c>
      <c r="D1100" t="s">
        <v>26</v>
      </c>
      <c r="E1100" t="s">
        <v>19</v>
      </c>
      <c r="F1100" t="s">
        <v>19</v>
      </c>
      <c r="G1100" t="s">
        <v>25</v>
      </c>
      <c r="H1100" s="3">
        <v>21318.49</v>
      </c>
      <c r="I1100" t="s">
        <v>19</v>
      </c>
      <c r="J1100" t="s">
        <v>22</v>
      </c>
      <c r="K11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30.3882762016712</v>
      </c>
      <c r="L1100" s="5">
        <f>TablaDatos[[#This Row],[IMC_raw]]/1000000000000000</f>
        <v>30.3882762016712</v>
      </c>
      <c r="M1100" s="2">
        <v>3.03882762016712E+16</v>
      </c>
      <c r="N11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0" s="13">
        <f t="shared" si="17"/>
        <v>1099</v>
      </c>
      <c r="P1100" s="2" t="str">
        <f>IF(TablaDatos[[#This Row],[Diabetes]]=0,"No","Si")</f>
        <v>No</v>
      </c>
      <c r="Q1100">
        <v>0</v>
      </c>
      <c r="R1100">
        <f>TablaDatos[[#This Row],[Aux2]]/10000000000000</f>
        <v>2338.6874129673301</v>
      </c>
      <c r="S1100" s="1">
        <v>2.33868741296733E+16</v>
      </c>
      <c r="T1100" s="7">
        <f>TablaDatos[[#This Row],[Aux3]]/100000000000000</f>
        <v>222.328532271249</v>
      </c>
      <c r="U1100" s="1">
        <v>2.22328532271249E+16</v>
      </c>
      <c r="V1100">
        <v>171</v>
      </c>
      <c r="W1100">
        <v>95.5</v>
      </c>
    </row>
    <row r="1101" spans="1:23">
      <c r="A1101">
        <v>2011</v>
      </c>
      <c r="B1101">
        <v>53</v>
      </c>
      <c r="C1101" t="s">
        <v>23</v>
      </c>
      <c r="D1101" t="s">
        <v>26</v>
      </c>
      <c r="E1101" t="s">
        <v>18</v>
      </c>
      <c r="F1101" t="s">
        <v>35</v>
      </c>
      <c r="G1101" t="s">
        <v>20</v>
      </c>
      <c r="H1101" s="3">
        <v>27154.61</v>
      </c>
      <c r="I1101" t="s">
        <v>21</v>
      </c>
      <c r="J1101" t="s">
        <v>21</v>
      </c>
      <c r="K11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30.380882480425001</v>
      </c>
      <c r="L1101" s="5">
        <f>TablaDatos[[#This Row],[IMC_raw]]/1000000000000000</f>
        <v>3.0380882480425</v>
      </c>
      <c r="M1101" s="2">
        <v>3038088248042500</v>
      </c>
      <c r="N11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1" s="13">
        <f t="shared" si="17"/>
        <v>1100</v>
      </c>
      <c r="P1101" s="2" t="str">
        <f>IF(TablaDatos[[#This Row],[Diabetes]]=0,"No","Si")</f>
        <v>No</v>
      </c>
      <c r="Q1101">
        <v>0</v>
      </c>
      <c r="R1101">
        <f>TablaDatos[[#This Row],[Aux2]]/10000000000000</f>
        <v>2366.9626900040698</v>
      </c>
      <c r="S1101" s="1">
        <v>2.36696269000407E+16</v>
      </c>
      <c r="T1101" s="7">
        <f>TablaDatos[[#This Row],[Aux3]]/100000000000000</f>
        <v>23.185566868013399</v>
      </c>
      <c r="U1101" s="1">
        <v>2318556686801340</v>
      </c>
      <c r="V1101">
        <v>147.30000000000001</v>
      </c>
      <c r="W1101">
        <v>93.8</v>
      </c>
    </row>
    <row r="1102" spans="1:23">
      <c r="A1102">
        <v>2011</v>
      </c>
      <c r="B1102">
        <v>50</v>
      </c>
      <c r="C1102" t="s">
        <v>16</v>
      </c>
      <c r="D1102" t="s">
        <v>17</v>
      </c>
      <c r="E1102" t="s">
        <v>18</v>
      </c>
      <c r="F1102" t="s">
        <v>35</v>
      </c>
      <c r="G1102" t="s">
        <v>20</v>
      </c>
      <c r="H1102" s="3">
        <v>28092.09</v>
      </c>
      <c r="I1102" t="s">
        <v>19</v>
      </c>
      <c r="J1102" t="s">
        <v>18</v>
      </c>
      <c r="K11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30.377046472400799</v>
      </c>
      <c r="L1102" s="6">
        <f>TablaDatos[[#This Row],[IMC_raw]]/1000000000000000</f>
        <v>30.377046472400799</v>
      </c>
      <c r="M1102" s="2">
        <v>3.03770464724008E+16</v>
      </c>
      <c r="N11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2" s="13">
        <f t="shared" si="17"/>
        <v>1101</v>
      </c>
      <c r="P1102" s="2" t="str">
        <f>IF(TablaDatos[[#This Row],[Diabetes]]=0,"No","Si")</f>
        <v>No</v>
      </c>
      <c r="Q1102">
        <v>0</v>
      </c>
      <c r="R1102">
        <f>TablaDatos[[#This Row],[Aux2]]/10000000000000</f>
        <v>2124.13187907561</v>
      </c>
      <c r="S1102" s="1">
        <v>2.12413187907561E+16</v>
      </c>
      <c r="T1102" s="7">
        <f>TablaDatos[[#This Row],[Aux3]]/100000000000000</f>
        <v>263.37062115339302</v>
      </c>
      <c r="U1102" s="1">
        <v>2.63370621153393E+16</v>
      </c>
      <c r="V1102">
        <v>150.69999999999999</v>
      </c>
      <c r="W1102">
        <v>89.4</v>
      </c>
    </row>
    <row r="1103" spans="1:23">
      <c r="A1103">
        <v>2011</v>
      </c>
      <c r="B1103">
        <v>60</v>
      </c>
      <c r="C1103" t="s">
        <v>23</v>
      </c>
      <c r="D1103" t="s">
        <v>73</v>
      </c>
      <c r="E1103" t="s">
        <v>19</v>
      </c>
      <c r="F1103" t="s">
        <v>19</v>
      </c>
      <c r="G1103" t="s">
        <v>28</v>
      </c>
      <c r="H1103" s="3">
        <v>18822.18</v>
      </c>
      <c r="I1103" t="s">
        <v>19</v>
      </c>
      <c r="J1103" t="s">
        <v>22</v>
      </c>
      <c r="K11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30.363120375396399</v>
      </c>
      <c r="L1103" s="5">
        <f>TablaDatos[[#This Row],[IMC_raw]]/1000000000000000</f>
        <v>30.363120375396399</v>
      </c>
      <c r="M1103" s="2">
        <v>3.03631203753964E+16</v>
      </c>
      <c r="N11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3" s="13">
        <f t="shared" si="17"/>
        <v>1102</v>
      </c>
      <c r="P1103" s="2" t="str">
        <f>IF(TablaDatos[[#This Row],[Diabetes]]=0,"No","Si")</f>
        <v>No</v>
      </c>
      <c r="Q1103">
        <v>0</v>
      </c>
      <c r="R1103">
        <f>TablaDatos[[#This Row],[Aux2]]/10000000000000</f>
        <v>1860.87729458841</v>
      </c>
      <c r="S1103" s="1">
        <v>1.86087729458841E+16</v>
      </c>
      <c r="T1103" s="7">
        <f>TablaDatos[[#This Row],[Aux3]]/100000000000000</f>
        <v>242.53874839602901</v>
      </c>
      <c r="U1103" s="1">
        <v>2.42538748396029E+16</v>
      </c>
      <c r="V1103">
        <v>148.69999999999999</v>
      </c>
      <c r="W1103">
        <v>94.2</v>
      </c>
    </row>
    <row r="1104" spans="1:23">
      <c r="A1104">
        <v>2011</v>
      </c>
      <c r="B1104">
        <v>69</v>
      </c>
      <c r="C1104" t="s">
        <v>16</v>
      </c>
      <c r="D1104" t="s">
        <v>29</v>
      </c>
      <c r="E1104" t="s">
        <v>21</v>
      </c>
      <c r="F1104" t="s">
        <v>24</v>
      </c>
      <c r="G1104" t="s">
        <v>25</v>
      </c>
      <c r="H1104" s="3">
        <v>22424.63</v>
      </c>
      <c r="I1104" t="s">
        <v>21</v>
      </c>
      <c r="J1104" t="s">
        <v>18</v>
      </c>
      <c r="K11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30.3394360423442</v>
      </c>
      <c r="L1104" s="5">
        <f>TablaDatos[[#This Row],[IMC_raw]]/1000000000000000</f>
        <v>30.3394360423442</v>
      </c>
      <c r="M1104" s="2">
        <v>3.03394360423442E+16</v>
      </c>
      <c r="N11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4" s="13">
        <f t="shared" si="17"/>
        <v>1103</v>
      </c>
      <c r="P1104" s="2" t="str">
        <f>IF(TablaDatos[[#This Row],[Diabetes]]=0,"No","Si")</f>
        <v>No</v>
      </c>
      <c r="Q1104">
        <v>0</v>
      </c>
      <c r="R1104">
        <f>TablaDatos[[#This Row],[Aux2]]/10000000000000</f>
        <v>2419.2206055250199</v>
      </c>
      <c r="S1104" s="1">
        <v>2.41922060552502E+16</v>
      </c>
      <c r="T1104" s="7">
        <f>TablaDatos[[#This Row],[Aux3]]/100000000000000</f>
        <v>287.50826055764298</v>
      </c>
      <c r="U1104" s="1">
        <v>2.87508260557643E+16</v>
      </c>
      <c r="V1104">
        <v>167.6</v>
      </c>
      <c r="W1104">
        <v>105.4</v>
      </c>
    </row>
    <row r="1105" spans="1:23">
      <c r="A1105">
        <v>2011</v>
      </c>
      <c r="B1105">
        <v>62</v>
      </c>
      <c r="C1105" t="s">
        <v>23</v>
      </c>
      <c r="D1105" t="s">
        <v>37</v>
      </c>
      <c r="E1105" t="s">
        <v>18</v>
      </c>
      <c r="F1105" t="s">
        <v>24</v>
      </c>
      <c r="G1105" t="s">
        <v>28</v>
      </c>
      <c r="H1105" s="3">
        <v>9765.0400000000009</v>
      </c>
      <c r="I1105" t="s">
        <v>19</v>
      </c>
      <c r="J1105" t="s">
        <v>22</v>
      </c>
      <c r="K11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30.3228044903429</v>
      </c>
      <c r="L1105" s="6">
        <f>TablaDatos[[#This Row],[IMC_raw]]/1000000000000000</f>
        <v>30.3228044903429</v>
      </c>
      <c r="M1105" s="2">
        <v>3.03228044903429E+16</v>
      </c>
      <c r="N11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5" s="13">
        <f t="shared" si="17"/>
        <v>1104</v>
      </c>
      <c r="P1105" s="2" t="str">
        <f>IF(TablaDatos[[#This Row],[Diabetes]]=0,"No","Si")</f>
        <v>No</v>
      </c>
      <c r="Q1105">
        <v>0</v>
      </c>
      <c r="R1105">
        <f>TablaDatos[[#This Row],[Aux2]]/10000000000000</f>
        <v>1917.3046482951099</v>
      </c>
      <c r="S1105" s="1">
        <v>1.91730464829511E+16</v>
      </c>
      <c r="T1105" s="7">
        <f>TablaDatos[[#This Row],[Aux3]]/100000000000000</f>
        <v>20.858526538228499</v>
      </c>
      <c r="U1105" s="1">
        <v>2085852653822850</v>
      </c>
      <c r="V1105">
        <v>143.30000000000001</v>
      </c>
      <c r="W1105">
        <v>90.4</v>
      </c>
    </row>
    <row r="1106" spans="1:23">
      <c r="A1106">
        <v>2011</v>
      </c>
      <c r="B1106">
        <v>64</v>
      </c>
      <c r="C1106" t="s">
        <v>23</v>
      </c>
      <c r="D1106" t="s">
        <v>26</v>
      </c>
      <c r="E1106" t="s">
        <v>18</v>
      </c>
      <c r="F1106" t="s">
        <v>19</v>
      </c>
      <c r="G1106" t="s">
        <v>28</v>
      </c>
      <c r="H1106" s="3">
        <v>15416.6</v>
      </c>
      <c r="I1106" t="s">
        <v>21</v>
      </c>
      <c r="J1106" t="s">
        <v>22</v>
      </c>
      <c r="K11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30.304481126229799</v>
      </c>
      <c r="L1106" s="6">
        <f>TablaDatos[[#This Row],[IMC_raw]]/1000000000000000</f>
        <v>30.304481126229799</v>
      </c>
      <c r="M1106" s="2">
        <v>3.03044811262298E+16</v>
      </c>
      <c r="N11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6" s="13">
        <f t="shared" si="17"/>
        <v>1105</v>
      </c>
      <c r="P1106" s="2" t="str">
        <f>IF(TablaDatos[[#This Row],[Diabetes]]=0,"No","Si")</f>
        <v>No</v>
      </c>
      <c r="Q1106">
        <v>0</v>
      </c>
      <c r="R1106">
        <f>TablaDatos[[#This Row],[Aux2]]/10000000000000</f>
        <v>2084.7506329828102</v>
      </c>
      <c r="S1106" s="1">
        <v>2.08475063298281E+16</v>
      </c>
      <c r="T1106" s="7">
        <f>TablaDatos[[#This Row],[Aux3]]/100000000000000</f>
        <v>20.068647199512</v>
      </c>
      <c r="U1106" s="1">
        <v>2006864719951200</v>
      </c>
      <c r="V1106">
        <v>158.5</v>
      </c>
      <c r="W1106">
        <v>92.4</v>
      </c>
    </row>
    <row r="1107" spans="1:23">
      <c r="A1107">
        <v>2011</v>
      </c>
      <c r="B1107">
        <v>51</v>
      </c>
      <c r="C1107" t="s">
        <v>23</v>
      </c>
      <c r="D1107" t="s">
        <v>17</v>
      </c>
      <c r="E1107" t="s">
        <v>19</v>
      </c>
      <c r="F1107" t="s">
        <v>19</v>
      </c>
      <c r="G1107" t="s">
        <v>20</v>
      </c>
      <c r="H1107" s="3">
        <v>27473.439999999999</v>
      </c>
      <c r="I1107" t="s">
        <v>21</v>
      </c>
      <c r="J1107" t="s">
        <v>18</v>
      </c>
      <c r="K11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30.260572490850901</v>
      </c>
      <c r="L1107" s="5">
        <f>TablaDatos[[#This Row],[IMC_raw]]/1000000000000000</f>
        <v>30.260572490850901</v>
      </c>
      <c r="M1107" s="2">
        <v>3.02605724908509E+16</v>
      </c>
      <c r="N11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7" s="13">
        <f t="shared" si="17"/>
        <v>1106</v>
      </c>
      <c r="P1107" s="2" t="str">
        <f>IF(TablaDatos[[#This Row],[Diabetes]]=0,"No","Si")</f>
        <v>No</v>
      </c>
      <c r="Q1107">
        <v>0</v>
      </c>
      <c r="R1107">
        <f>TablaDatos[[#This Row],[Aux2]]/10000000000000</f>
        <v>1893.0447053668499</v>
      </c>
      <c r="S1107" s="1">
        <v>1.89304470536685E+16</v>
      </c>
      <c r="T1107" s="7">
        <f>TablaDatos[[#This Row],[Aux3]]/100000000000000</f>
        <v>208.55811016399201</v>
      </c>
      <c r="U1107" s="1">
        <v>2.08558110163992E+16</v>
      </c>
      <c r="V1107">
        <v>140.9</v>
      </c>
      <c r="W1107">
        <v>90.7</v>
      </c>
    </row>
    <row r="1108" spans="1:23">
      <c r="A1108">
        <v>2011</v>
      </c>
      <c r="B1108">
        <v>61</v>
      </c>
      <c r="C1108" t="s">
        <v>23</v>
      </c>
      <c r="D1108" t="s">
        <v>29</v>
      </c>
      <c r="E1108" t="s">
        <v>21</v>
      </c>
      <c r="F1108" t="s">
        <v>24</v>
      </c>
      <c r="G1108" t="s">
        <v>28</v>
      </c>
      <c r="H1108" s="3">
        <v>11672.57</v>
      </c>
      <c r="I1108" t="s">
        <v>19</v>
      </c>
      <c r="J1108" t="s">
        <v>22</v>
      </c>
      <c r="K11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30.2491672303752</v>
      </c>
      <c r="L1108" s="6">
        <f>TablaDatos[[#This Row],[IMC_raw]]/1000000000000000</f>
        <v>0.30249167230375201</v>
      </c>
      <c r="M1108" s="2">
        <v>302491672303752</v>
      </c>
      <c r="N11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8" s="13">
        <f t="shared" si="17"/>
        <v>1107</v>
      </c>
      <c r="P1108" s="2" t="str">
        <f>IF(TablaDatos[[#This Row],[Diabetes]]=0,"No","Si")</f>
        <v>Si</v>
      </c>
      <c r="Q1108">
        <v>1</v>
      </c>
      <c r="R1108">
        <f>TablaDatos[[#This Row],[Aux2]]/10000000000000</f>
        <v>2408.23582814459</v>
      </c>
      <c r="S1108" s="1">
        <v>2.40823582814459E+16</v>
      </c>
      <c r="T1108" s="7">
        <f>TablaDatos[[#This Row],[Aux3]]/100000000000000</f>
        <v>25.3155745341206</v>
      </c>
      <c r="U1108" s="1">
        <v>2531557453412060</v>
      </c>
      <c r="V1108">
        <v>156.9</v>
      </c>
      <c r="W1108">
        <v>98.3</v>
      </c>
    </row>
    <row r="1109" spans="1:23">
      <c r="A1109">
        <v>2011</v>
      </c>
      <c r="B1109">
        <v>59</v>
      </c>
      <c r="C1109" t="s">
        <v>23</v>
      </c>
      <c r="D1109" t="s">
        <v>29</v>
      </c>
      <c r="E1109" t="s">
        <v>18</v>
      </c>
      <c r="F1109" t="s">
        <v>24</v>
      </c>
      <c r="G1109" t="s">
        <v>28</v>
      </c>
      <c r="H1109" s="3">
        <v>10404.93</v>
      </c>
      <c r="I1109" t="s">
        <v>19</v>
      </c>
      <c r="J1109" t="s">
        <v>22</v>
      </c>
      <c r="K11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30.242128483969701</v>
      </c>
      <c r="L1109" s="6">
        <f>TablaDatos[[#This Row],[IMC_raw]]/1000000000000000</f>
        <v>30.242128483969701</v>
      </c>
      <c r="M1109" s="2">
        <v>3.02421284839697E+16</v>
      </c>
      <c r="N11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09" s="13">
        <f t="shared" si="17"/>
        <v>1108</v>
      </c>
      <c r="P1109" s="2" t="str">
        <f>IF(TablaDatos[[#This Row],[Diabetes]]=0,"No","Si")</f>
        <v>No</v>
      </c>
      <c r="Q1109">
        <v>0</v>
      </c>
      <c r="R1109">
        <f>TablaDatos[[#This Row],[Aux2]]/10000000000000</f>
        <v>210.41273567241601</v>
      </c>
      <c r="S1109" s="1">
        <v>2104127356724160</v>
      </c>
      <c r="T1109" s="7">
        <f>TablaDatos[[#This Row],[Aux3]]/100000000000000</f>
        <v>233.02031319533501</v>
      </c>
      <c r="U1109" s="1">
        <v>2.33020313195335E+16</v>
      </c>
      <c r="V1109">
        <v>152.1</v>
      </c>
      <c r="W1109">
        <v>91.5</v>
      </c>
    </row>
    <row r="1110" spans="1:23">
      <c r="A1110">
        <v>2011</v>
      </c>
      <c r="B1110">
        <v>53</v>
      </c>
      <c r="C1110" t="s">
        <v>16</v>
      </c>
      <c r="D1110" t="s">
        <v>17</v>
      </c>
      <c r="E1110" t="s">
        <v>18</v>
      </c>
      <c r="F1110" t="s">
        <v>35</v>
      </c>
      <c r="G1110" t="s">
        <v>20</v>
      </c>
      <c r="H1110" s="3">
        <v>48959.37</v>
      </c>
      <c r="I1110" t="s">
        <v>19</v>
      </c>
      <c r="J1110" t="s">
        <v>19</v>
      </c>
      <c r="K11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30.233490160176402</v>
      </c>
      <c r="L1110" s="6">
        <f>TablaDatos[[#This Row],[IMC_raw]]/1000000000000000</f>
        <v>30.233490160176402</v>
      </c>
      <c r="M1110" s="2">
        <v>3.02334901601764E+16</v>
      </c>
      <c r="N11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0" s="13">
        <f t="shared" si="17"/>
        <v>1109</v>
      </c>
      <c r="P1110" s="2" t="str">
        <f>IF(TablaDatos[[#This Row],[Diabetes]]=0,"No","Si")</f>
        <v>No</v>
      </c>
      <c r="Q1110">
        <v>0</v>
      </c>
      <c r="R1110">
        <f>TablaDatos[[#This Row],[Aux2]]/10000000000000</f>
        <v>2093.27394041344</v>
      </c>
      <c r="S1110" s="1">
        <v>2.09327394041344E+16</v>
      </c>
      <c r="T1110" s="7">
        <f>TablaDatos[[#This Row],[Aux3]]/100000000000000</f>
        <v>28.5135706237348</v>
      </c>
      <c r="U1110" s="1">
        <v>2851357062373480</v>
      </c>
      <c r="V1110">
        <v>152.6</v>
      </c>
      <c r="W1110">
        <v>95.1</v>
      </c>
    </row>
    <row r="1111" spans="1:23">
      <c r="A1111">
        <v>2011</v>
      </c>
      <c r="B1111">
        <v>49</v>
      </c>
      <c r="C1111" t="s">
        <v>16</v>
      </c>
      <c r="D1111" t="s">
        <v>29</v>
      </c>
      <c r="E1111" t="s">
        <v>18</v>
      </c>
      <c r="F1111" t="s">
        <v>24</v>
      </c>
      <c r="G1111" t="s">
        <v>20</v>
      </c>
      <c r="H1111" s="3">
        <v>21358.720000000001</v>
      </c>
      <c r="I1111" t="s">
        <v>21</v>
      </c>
      <c r="J1111" t="s">
        <v>18</v>
      </c>
      <c r="K11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30.215658209055999</v>
      </c>
      <c r="L1111" s="5">
        <f>TablaDatos[[#This Row],[IMC_raw]]/1000000000000000</f>
        <v>30.215658209055999</v>
      </c>
      <c r="M1111" s="2">
        <v>3.0215658209056E+16</v>
      </c>
      <c r="N11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1" s="13">
        <f t="shared" si="17"/>
        <v>1110</v>
      </c>
      <c r="P1111" s="2" t="str">
        <f>IF(TablaDatos[[#This Row],[Diabetes]]=0,"No","Si")</f>
        <v>No</v>
      </c>
      <c r="Q1111">
        <v>0</v>
      </c>
      <c r="R1111">
        <f>TablaDatos[[#This Row],[Aux2]]/10000000000000</f>
        <v>2345.8162888996699</v>
      </c>
      <c r="S1111" s="1">
        <v>2.34581628889967E+16</v>
      </c>
      <c r="T1111" s="7">
        <f>TablaDatos[[#This Row],[Aux3]]/100000000000000</f>
        <v>235.13247120357201</v>
      </c>
      <c r="U1111" s="1">
        <v>2.35132471203572E+16</v>
      </c>
      <c r="V1111">
        <v>155.80000000000001</v>
      </c>
      <c r="W1111">
        <v>92.8</v>
      </c>
    </row>
    <row r="1112" spans="1:23">
      <c r="A1112">
        <v>2011</v>
      </c>
      <c r="B1112">
        <v>64</v>
      </c>
      <c r="C1112" t="s">
        <v>23</v>
      </c>
      <c r="D1112" t="s">
        <v>29</v>
      </c>
      <c r="E1112" t="s">
        <v>19</v>
      </c>
      <c r="F1112" t="s">
        <v>24</v>
      </c>
      <c r="G1112" t="s">
        <v>28</v>
      </c>
      <c r="H1112" s="3">
        <v>15115.35</v>
      </c>
      <c r="I1112" t="s">
        <v>19</v>
      </c>
      <c r="J1112" t="s">
        <v>22</v>
      </c>
      <c r="K11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30.191736070699001</v>
      </c>
      <c r="L1112" s="5">
        <f>TablaDatos[[#This Row],[IMC_raw]]/1000000000000000</f>
        <v>30.191736070699001</v>
      </c>
      <c r="M1112" s="2">
        <v>3.0191736070699E+16</v>
      </c>
      <c r="N11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2" s="13">
        <f t="shared" si="17"/>
        <v>1111</v>
      </c>
      <c r="P1112" s="2" t="str">
        <f>IF(TablaDatos[[#This Row],[Diabetes]]=0,"No","Si")</f>
        <v>Si</v>
      </c>
      <c r="Q1112">
        <v>1</v>
      </c>
      <c r="R1112">
        <f>TablaDatos[[#This Row],[Aux2]]/10000000000000</f>
        <v>235.827573622757</v>
      </c>
      <c r="S1112" s="1">
        <v>2358275736227570</v>
      </c>
      <c r="T1112" s="7">
        <f>TablaDatos[[#This Row],[Aux3]]/100000000000000</f>
        <v>212.01189320498801</v>
      </c>
      <c r="U1112" s="1">
        <v>2.12011893204988E+16</v>
      </c>
      <c r="V1112">
        <v>159.69999999999999</v>
      </c>
      <c r="W1112">
        <v>98.7</v>
      </c>
    </row>
    <row r="1113" spans="1:23">
      <c r="A1113">
        <v>2011</v>
      </c>
      <c r="B1113">
        <v>57</v>
      </c>
      <c r="C1113" t="s">
        <v>23</v>
      </c>
      <c r="D1113" t="s">
        <v>74</v>
      </c>
      <c r="E1113" t="s">
        <v>21</v>
      </c>
      <c r="F1113" t="s">
        <v>24</v>
      </c>
      <c r="G1113" t="s">
        <v>28</v>
      </c>
      <c r="H1113" s="3">
        <v>11640.07</v>
      </c>
      <c r="I1113" t="s">
        <v>21</v>
      </c>
      <c r="J1113" t="s">
        <v>22</v>
      </c>
      <c r="K11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30.160709414543401</v>
      </c>
      <c r="L1113" s="6">
        <f>TablaDatos[[#This Row],[IMC_raw]]/1000000000000000</f>
        <v>30.160709414543401</v>
      </c>
      <c r="M1113" s="2">
        <v>3.01607094145434E+16</v>
      </c>
      <c r="N11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3" s="13">
        <f t="shared" si="17"/>
        <v>1112</v>
      </c>
      <c r="P1113" s="2" t="str">
        <f>IF(TablaDatos[[#This Row],[Diabetes]]=0,"No","Si")</f>
        <v>Si</v>
      </c>
      <c r="Q1113">
        <v>1</v>
      </c>
      <c r="R1113">
        <f>TablaDatos[[#This Row],[Aux2]]/10000000000000</f>
        <v>2220.7147701867898</v>
      </c>
      <c r="S1113" s="1">
        <v>2.22071477018679E+16</v>
      </c>
      <c r="T1113" s="7">
        <f>TablaDatos[[#This Row],[Aux3]]/100000000000000</f>
        <v>22.421017956215099</v>
      </c>
      <c r="U1113" s="1">
        <v>2242101795621510</v>
      </c>
      <c r="V1113">
        <v>153.4</v>
      </c>
      <c r="W1113">
        <v>97.8</v>
      </c>
    </row>
    <row r="1114" spans="1:23">
      <c r="A1114">
        <v>2011</v>
      </c>
      <c r="B1114">
        <v>64</v>
      </c>
      <c r="C1114" t="s">
        <v>16</v>
      </c>
      <c r="D1114" t="s">
        <v>17</v>
      </c>
      <c r="E1114" t="s">
        <v>18</v>
      </c>
      <c r="F1114" t="s">
        <v>35</v>
      </c>
      <c r="G1114" t="s">
        <v>28</v>
      </c>
      <c r="H1114" s="3">
        <v>21747.45</v>
      </c>
      <c r="I1114" t="s">
        <v>21</v>
      </c>
      <c r="J1114" t="s">
        <v>18</v>
      </c>
      <c r="K11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30.127632960767301</v>
      </c>
      <c r="L1114" s="6">
        <f>TablaDatos[[#This Row],[IMC_raw]]/1000000000000000</f>
        <v>3.0127632960767299</v>
      </c>
      <c r="M1114" s="2">
        <v>3012763296076730</v>
      </c>
      <c r="N11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4" s="13">
        <f t="shared" si="17"/>
        <v>1113</v>
      </c>
      <c r="P1114" s="2" t="str">
        <f>IF(TablaDatos[[#This Row],[Diabetes]]=0,"No","Si")</f>
        <v>Si</v>
      </c>
      <c r="Q1114">
        <v>1</v>
      </c>
      <c r="R1114">
        <f>TablaDatos[[#This Row],[Aux2]]/10000000000000</f>
        <v>2374.0263127645699</v>
      </c>
      <c r="S1114" s="1">
        <v>2.37402631276457E+16</v>
      </c>
      <c r="T1114" s="7">
        <f>TablaDatos[[#This Row],[Aux3]]/100000000000000</f>
        <v>220.469803337971</v>
      </c>
      <c r="U1114" s="1">
        <v>2.20469803337971E+16</v>
      </c>
      <c r="V1114">
        <v>163.80000000000001</v>
      </c>
      <c r="W1114">
        <v>100.1</v>
      </c>
    </row>
    <row r="1115" spans="1:23">
      <c r="A1115">
        <v>2011</v>
      </c>
      <c r="B1115">
        <v>65</v>
      </c>
      <c r="C1115" t="s">
        <v>16</v>
      </c>
      <c r="D1115" t="s">
        <v>17</v>
      </c>
      <c r="E1115" t="s">
        <v>21</v>
      </c>
      <c r="F1115" t="s">
        <v>40</v>
      </c>
      <c r="G1115" t="s">
        <v>25</v>
      </c>
      <c r="H1115" s="3">
        <v>19459.61</v>
      </c>
      <c r="I1115" t="s">
        <v>21</v>
      </c>
      <c r="J1115" t="s">
        <v>19</v>
      </c>
      <c r="K11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30.121471147886201</v>
      </c>
      <c r="L1115" s="6">
        <f>TablaDatos[[#This Row],[IMC_raw]]/1000000000000000</f>
        <v>3.0121471147886201</v>
      </c>
      <c r="M1115" s="2">
        <v>3012147114788620</v>
      </c>
      <c r="N11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5" s="13">
        <f t="shared" si="17"/>
        <v>1114</v>
      </c>
      <c r="P1115" s="2" t="str">
        <f>IF(TablaDatos[[#This Row],[Diabetes]]=0,"No","Si")</f>
        <v>No</v>
      </c>
      <c r="Q1115">
        <v>0</v>
      </c>
      <c r="R1115">
        <f>TablaDatos[[#This Row],[Aux2]]/10000000000000</f>
        <v>2048.64553808147</v>
      </c>
      <c r="S1115" s="1">
        <v>2.04864553808147E+16</v>
      </c>
      <c r="T1115" s="7">
        <f>TablaDatos[[#This Row],[Aux3]]/100000000000000</f>
        <v>219.93689530383801</v>
      </c>
      <c r="U1115" s="1">
        <v>2.19936895303838E+16</v>
      </c>
      <c r="V1115">
        <v>166.8</v>
      </c>
      <c r="W1115">
        <v>97.9</v>
      </c>
    </row>
    <row r="1116" spans="1:23">
      <c r="A1116">
        <v>2011</v>
      </c>
      <c r="B1116">
        <v>54</v>
      </c>
      <c r="C1116" t="s">
        <v>16</v>
      </c>
      <c r="D1116" t="s">
        <v>42</v>
      </c>
      <c r="E1116" t="s">
        <v>21</v>
      </c>
      <c r="F1116" t="s">
        <v>24</v>
      </c>
      <c r="G1116" t="s">
        <v>20</v>
      </c>
      <c r="H1116" s="3">
        <v>11005.19</v>
      </c>
      <c r="I1116" t="s">
        <v>19</v>
      </c>
      <c r="J1116" t="s">
        <v>18</v>
      </c>
      <c r="K11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30.1156797640561</v>
      </c>
      <c r="L1116" s="5">
        <f>TablaDatos[[#This Row],[IMC_raw]]/1000000000000000</f>
        <v>30.1156797640561</v>
      </c>
      <c r="M1116" s="2">
        <v>3.01156797640561E+16</v>
      </c>
      <c r="N11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6" s="13">
        <f t="shared" si="17"/>
        <v>1115</v>
      </c>
      <c r="P1116" s="2" t="str">
        <f>IF(TablaDatos[[#This Row],[Diabetes]]=0,"No","Si")</f>
        <v>No</v>
      </c>
      <c r="Q1116">
        <v>0</v>
      </c>
      <c r="R1116">
        <f>TablaDatos[[#This Row],[Aux2]]/10000000000000</f>
        <v>2245.64185061544</v>
      </c>
      <c r="S1116" s="1">
        <v>2.24564185061544E+16</v>
      </c>
      <c r="T1116" s="7">
        <f>TablaDatos[[#This Row],[Aux3]]/100000000000000</f>
        <v>240.18341892721</v>
      </c>
      <c r="U1116" s="1">
        <v>2.4018341892721E+16</v>
      </c>
      <c r="V1116">
        <v>153.1</v>
      </c>
      <c r="W1116">
        <v>97.8</v>
      </c>
    </row>
    <row r="1117" spans="1:23">
      <c r="A1117">
        <v>2011</v>
      </c>
      <c r="B1117">
        <v>68</v>
      </c>
      <c r="C1117" t="s">
        <v>23</v>
      </c>
      <c r="D1117" t="s">
        <v>17</v>
      </c>
      <c r="E1117" t="s">
        <v>18</v>
      </c>
      <c r="F1117" t="s">
        <v>24</v>
      </c>
      <c r="G1117" t="s">
        <v>25</v>
      </c>
      <c r="H1117" s="3">
        <v>21929.05</v>
      </c>
      <c r="I1117" t="s">
        <v>19</v>
      </c>
      <c r="J1117" t="s">
        <v>18</v>
      </c>
      <c r="K11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30.106923145579898</v>
      </c>
      <c r="L1117" s="6">
        <f>TablaDatos[[#This Row],[IMC_raw]]/1000000000000000</f>
        <v>3.01069231455799</v>
      </c>
      <c r="M1117" s="2">
        <v>3010692314557990</v>
      </c>
      <c r="N11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7" s="13">
        <f t="shared" si="17"/>
        <v>1116</v>
      </c>
      <c r="P1117" s="2" t="str">
        <f>IF(TablaDatos[[#This Row],[Diabetes]]=0,"No","Si")</f>
        <v>No</v>
      </c>
      <c r="Q1117">
        <v>0</v>
      </c>
      <c r="R1117">
        <f>TablaDatos[[#This Row],[Aux2]]/10000000000000</f>
        <v>219.958427258325</v>
      </c>
      <c r="S1117" s="1">
        <v>2199584272583250</v>
      </c>
      <c r="T1117" s="7">
        <f>TablaDatos[[#This Row],[Aux3]]/100000000000000</f>
        <v>243.91469600832701</v>
      </c>
      <c r="U1117" s="1">
        <v>2.43914696008327E+16</v>
      </c>
      <c r="V1117">
        <v>153.4</v>
      </c>
      <c r="W1117">
        <v>96.1</v>
      </c>
    </row>
    <row r="1118" spans="1:23">
      <c r="A1118">
        <v>2011</v>
      </c>
      <c r="B1118">
        <v>67</v>
      </c>
      <c r="C1118" t="s">
        <v>23</v>
      </c>
      <c r="D1118" t="s">
        <v>37</v>
      </c>
      <c r="E1118" t="s">
        <v>31</v>
      </c>
      <c r="F1118" t="s">
        <v>24</v>
      </c>
      <c r="G1118" t="s">
        <v>25</v>
      </c>
      <c r="H1118" s="3">
        <v>11858.71</v>
      </c>
      <c r="I1118" t="s">
        <v>21</v>
      </c>
      <c r="J1118" t="s">
        <v>18</v>
      </c>
      <c r="K11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30.1005838829767</v>
      </c>
      <c r="L1118" s="5">
        <f>TablaDatos[[#This Row],[IMC_raw]]/1000000000000000</f>
        <v>3.0100583882976699</v>
      </c>
      <c r="M1118" s="2">
        <v>3010058388297670</v>
      </c>
      <c r="N11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8" s="13">
        <f t="shared" si="17"/>
        <v>1117</v>
      </c>
      <c r="P1118" s="2" t="str">
        <f>IF(TablaDatos[[#This Row],[Diabetes]]=0,"No","Si")</f>
        <v>Si</v>
      </c>
      <c r="Q1118">
        <v>1</v>
      </c>
      <c r="R1118">
        <f>TablaDatos[[#This Row],[Aux2]]/10000000000000</f>
        <v>2399.54215108381</v>
      </c>
      <c r="S1118" s="1">
        <v>2.39954215108381E+16</v>
      </c>
      <c r="T1118" s="7">
        <f>TablaDatos[[#This Row],[Aux3]]/100000000000000</f>
        <v>2.58294688845797</v>
      </c>
      <c r="U1118" s="1">
        <v>258294688845797</v>
      </c>
      <c r="V1118">
        <v>173.3</v>
      </c>
      <c r="W1118">
        <v>99.1</v>
      </c>
    </row>
    <row r="1119" spans="1:23">
      <c r="A1119">
        <v>2011</v>
      </c>
      <c r="B1119">
        <v>59</v>
      </c>
      <c r="C1119" t="s">
        <v>16</v>
      </c>
      <c r="D1119" t="s">
        <v>29</v>
      </c>
      <c r="E1119" t="s">
        <v>18</v>
      </c>
      <c r="F1119" t="s">
        <v>19</v>
      </c>
      <c r="G1119" t="s">
        <v>28</v>
      </c>
      <c r="H1119" s="3">
        <v>50814.55</v>
      </c>
      <c r="I1119" t="s">
        <v>19</v>
      </c>
      <c r="J1119" t="s">
        <v>18</v>
      </c>
      <c r="K11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30.099930242677903</v>
      </c>
      <c r="L1119" s="5">
        <f>TablaDatos[[#This Row],[IMC_raw]]/1000000000000000</f>
        <v>0.30099930242677903</v>
      </c>
      <c r="M1119" s="2">
        <v>300999302426779</v>
      </c>
      <c r="N11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19" s="13">
        <f t="shared" si="17"/>
        <v>1118</v>
      </c>
      <c r="P1119" s="2" t="str">
        <f>IF(TablaDatos[[#This Row],[Diabetes]]=0,"No","Si")</f>
        <v>No</v>
      </c>
      <c r="Q1119">
        <v>0</v>
      </c>
      <c r="R1119">
        <f>TablaDatos[[#This Row],[Aux2]]/10000000000000</f>
        <v>1894.1409173162599</v>
      </c>
      <c r="S1119" s="1">
        <v>1.89414091731626E+16</v>
      </c>
      <c r="T1119" s="7">
        <f>TablaDatos[[#This Row],[Aux3]]/100000000000000</f>
        <v>227.92430495800599</v>
      </c>
      <c r="U1119" s="1">
        <v>2.27924304958006E+16</v>
      </c>
      <c r="V1119">
        <v>166.1</v>
      </c>
      <c r="W1119">
        <v>91</v>
      </c>
    </row>
    <row r="1120" spans="1:23">
      <c r="A1120">
        <v>2011</v>
      </c>
      <c r="B1120">
        <v>64</v>
      </c>
      <c r="C1120" t="s">
        <v>23</v>
      </c>
      <c r="D1120" t="s">
        <v>32</v>
      </c>
      <c r="E1120" t="s">
        <v>18</v>
      </c>
      <c r="F1120" t="s">
        <v>19</v>
      </c>
      <c r="G1120" t="s">
        <v>28</v>
      </c>
      <c r="H1120" s="3">
        <v>19330.88</v>
      </c>
      <c r="I1120" t="s">
        <v>19</v>
      </c>
      <c r="J1120" t="s">
        <v>22</v>
      </c>
      <c r="K11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30.086256922773199</v>
      </c>
      <c r="L1120" s="5">
        <f>TablaDatos[[#This Row],[IMC_raw]]/1000000000000000</f>
        <v>30.086256922773199</v>
      </c>
      <c r="M1120" s="2">
        <v>3.00862569227732E+16</v>
      </c>
      <c r="N11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0" s="13">
        <f t="shared" si="17"/>
        <v>1119</v>
      </c>
      <c r="P1120" s="2" t="str">
        <f>IF(TablaDatos[[#This Row],[Diabetes]]=0,"No","Si")</f>
        <v>No</v>
      </c>
      <c r="Q1120">
        <v>0</v>
      </c>
      <c r="R1120">
        <f>TablaDatos[[#This Row],[Aux2]]/10000000000000</f>
        <v>204.685085030528</v>
      </c>
      <c r="S1120" s="1">
        <v>2046850850305280</v>
      </c>
      <c r="T1120" s="7">
        <f>TablaDatos[[#This Row],[Aux3]]/100000000000000</f>
        <v>285.14217961376397</v>
      </c>
      <c r="U1120" s="1">
        <v>2.85142179613764E+16</v>
      </c>
      <c r="V1120">
        <v>155.6</v>
      </c>
      <c r="W1120">
        <v>97.5</v>
      </c>
    </row>
    <row r="1121" spans="1:23">
      <c r="A1121">
        <v>2011</v>
      </c>
      <c r="B1121">
        <v>67</v>
      </c>
      <c r="C1121" t="s">
        <v>23</v>
      </c>
      <c r="D1121" t="s">
        <v>74</v>
      </c>
      <c r="E1121" t="s">
        <v>18</v>
      </c>
      <c r="F1121" t="s">
        <v>19</v>
      </c>
      <c r="G1121" t="s">
        <v>25</v>
      </c>
      <c r="H1121" s="3">
        <v>12303.69</v>
      </c>
      <c r="I1121" t="s">
        <v>21</v>
      </c>
      <c r="J1121" t="s">
        <v>18</v>
      </c>
      <c r="K11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30.064442716016799</v>
      </c>
      <c r="L1121" s="5">
        <f>TablaDatos[[#This Row],[IMC_raw]]/1000000000000000</f>
        <v>3.0064442716016799</v>
      </c>
      <c r="M1121" s="2">
        <v>3006444271601680</v>
      </c>
      <c r="N11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1" s="13">
        <f t="shared" si="17"/>
        <v>1120</v>
      </c>
      <c r="P1121" s="2" t="str">
        <f>IF(TablaDatos[[#This Row],[Diabetes]]=0,"No","Si")</f>
        <v>No</v>
      </c>
      <c r="Q1121">
        <v>0</v>
      </c>
      <c r="R1121">
        <f>TablaDatos[[#This Row],[Aux2]]/10000000000000</f>
        <v>184.025798557233</v>
      </c>
      <c r="S1121" s="1">
        <v>1840257985572330</v>
      </c>
      <c r="T1121" s="7">
        <f>TablaDatos[[#This Row],[Aux3]]/100000000000000</f>
        <v>237.32411202916799</v>
      </c>
      <c r="U1121" s="1">
        <v>2.37324112029168E+16</v>
      </c>
      <c r="V1121">
        <v>156.80000000000001</v>
      </c>
      <c r="W1121">
        <v>95.3</v>
      </c>
    </row>
    <row r="1122" spans="1:23">
      <c r="A1122">
        <v>2011</v>
      </c>
      <c r="B1122">
        <v>54</v>
      </c>
      <c r="C1122" t="s">
        <v>16</v>
      </c>
      <c r="D1122" t="s">
        <v>29</v>
      </c>
      <c r="E1122" t="s">
        <v>19</v>
      </c>
      <c r="F1122" t="s">
        <v>40</v>
      </c>
      <c r="G1122" t="s">
        <v>20</v>
      </c>
      <c r="H1122" s="3">
        <v>24689.48</v>
      </c>
      <c r="I1122" t="s">
        <v>19</v>
      </c>
      <c r="J1122" t="s">
        <v>21</v>
      </c>
      <c r="K11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30.058572240545899</v>
      </c>
      <c r="L1122" s="5">
        <f>TablaDatos[[#This Row],[IMC_raw]]/1000000000000000</f>
        <v>30.058572240545899</v>
      </c>
      <c r="M1122" s="2">
        <v>3.00585722405459E+16</v>
      </c>
      <c r="N11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2" s="13">
        <f t="shared" si="17"/>
        <v>1121</v>
      </c>
      <c r="P1122" s="2" t="str">
        <f>IF(TablaDatos[[#This Row],[Diabetes]]=0,"No","Si")</f>
        <v>No</v>
      </c>
      <c r="Q1122">
        <v>0</v>
      </c>
      <c r="R1122">
        <f>TablaDatos[[#This Row],[Aux2]]/10000000000000</f>
        <v>1924.6315030199501</v>
      </c>
      <c r="S1122" s="1">
        <v>1.92463150301995E+16</v>
      </c>
      <c r="T1122" s="7">
        <f>TablaDatos[[#This Row],[Aux3]]/100000000000000</f>
        <v>240.88651177524099</v>
      </c>
      <c r="U1122" s="1">
        <v>2.40886511775241E+16</v>
      </c>
      <c r="V1122">
        <v>151.6</v>
      </c>
      <c r="W1122">
        <v>92.9</v>
      </c>
    </row>
    <row r="1123" spans="1:23">
      <c r="A1123">
        <v>2011</v>
      </c>
      <c r="B1123">
        <v>53</v>
      </c>
      <c r="C1123" t="s">
        <v>16</v>
      </c>
      <c r="D1123" t="s">
        <v>72</v>
      </c>
      <c r="E1123" t="s">
        <v>18</v>
      </c>
      <c r="F1123" t="s">
        <v>19</v>
      </c>
      <c r="G1123" t="s">
        <v>20</v>
      </c>
      <c r="H1123" s="3">
        <v>19688.96</v>
      </c>
      <c r="I1123" t="s">
        <v>21</v>
      </c>
      <c r="J1123" t="s">
        <v>22</v>
      </c>
      <c r="K11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30.0559281481478</v>
      </c>
      <c r="L1123" s="5">
        <f>TablaDatos[[#This Row],[IMC_raw]]/1000000000000000</f>
        <v>30.0559281481478</v>
      </c>
      <c r="M1123" s="2">
        <v>3.00559281481478E+16</v>
      </c>
      <c r="N11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3" s="13">
        <f t="shared" si="17"/>
        <v>1122</v>
      </c>
      <c r="P1123" s="2" t="str">
        <f>IF(TablaDatos[[#This Row],[Diabetes]]=0,"No","Si")</f>
        <v>No</v>
      </c>
      <c r="Q1123">
        <v>0</v>
      </c>
      <c r="R1123">
        <f>TablaDatos[[#This Row],[Aux2]]/10000000000000</f>
        <v>2031.7436559256701</v>
      </c>
      <c r="S1123" s="1">
        <v>2.03174365592567E+16</v>
      </c>
      <c r="T1123" s="7">
        <f>TablaDatos[[#This Row],[Aux3]]/100000000000000</f>
        <v>227.951101955046</v>
      </c>
      <c r="U1123" s="1">
        <v>2.27951101955046E+16</v>
      </c>
      <c r="V1123">
        <v>148.30000000000001</v>
      </c>
      <c r="W1123">
        <v>91.7</v>
      </c>
    </row>
    <row r="1124" spans="1:23">
      <c r="A1124">
        <v>2011</v>
      </c>
      <c r="B1124">
        <v>66</v>
      </c>
      <c r="C1124" t="s">
        <v>23</v>
      </c>
      <c r="D1124" t="s">
        <v>72</v>
      </c>
      <c r="E1124" t="s">
        <v>21</v>
      </c>
      <c r="F1124" t="s">
        <v>24</v>
      </c>
      <c r="G1124" t="s">
        <v>25</v>
      </c>
      <c r="H1124" s="3">
        <v>14714.59</v>
      </c>
      <c r="I1124" t="s">
        <v>21</v>
      </c>
      <c r="J1124" t="s">
        <v>18</v>
      </c>
      <c r="K11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30.032268614890899</v>
      </c>
      <c r="L1124" s="6">
        <f>TablaDatos[[#This Row],[IMC_raw]]/1000000000000000</f>
        <v>30.032268614890899</v>
      </c>
      <c r="M1124" s="2">
        <v>3.00322686148909E+16</v>
      </c>
      <c r="N11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4" s="13">
        <f t="shared" si="17"/>
        <v>1123</v>
      </c>
      <c r="P1124" s="2" t="str">
        <f>IF(TablaDatos[[#This Row],[Diabetes]]=0,"No","Si")</f>
        <v>No</v>
      </c>
      <c r="Q1124">
        <v>0</v>
      </c>
      <c r="R1124">
        <f>TablaDatos[[#This Row],[Aux2]]/10000000000000</f>
        <v>205.460924604485</v>
      </c>
      <c r="S1124" s="1">
        <v>2054609246044850</v>
      </c>
      <c r="T1124" s="7">
        <f>TablaDatos[[#This Row],[Aux3]]/100000000000000</f>
        <v>220.04203195055601</v>
      </c>
      <c r="U1124" s="1">
        <v>2.20042031950556E+16</v>
      </c>
      <c r="V1124">
        <v>160.6</v>
      </c>
      <c r="W1124">
        <v>92.4</v>
      </c>
    </row>
    <row r="1125" spans="1:23">
      <c r="A1125">
        <v>2011</v>
      </c>
      <c r="B1125">
        <v>60</v>
      </c>
      <c r="C1125" t="s">
        <v>16</v>
      </c>
      <c r="D1125" t="s">
        <v>73</v>
      </c>
      <c r="E1125" t="s">
        <v>18</v>
      </c>
      <c r="F1125" t="s">
        <v>24</v>
      </c>
      <c r="G1125" t="s">
        <v>28</v>
      </c>
      <c r="H1125" s="3">
        <v>28239.9</v>
      </c>
      <c r="I1125" t="s">
        <v>21</v>
      </c>
      <c r="J1125" t="s">
        <v>18</v>
      </c>
      <c r="K11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30.026712601701799</v>
      </c>
      <c r="L1125" s="5">
        <f>TablaDatos[[#This Row],[IMC_raw]]/1000000000000000</f>
        <v>30.026712601701799</v>
      </c>
      <c r="M1125" s="2">
        <v>3.00267126017018E+16</v>
      </c>
      <c r="N11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5" s="13">
        <f t="shared" si="17"/>
        <v>1124</v>
      </c>
      <c r="P1125" s="2" t="str">
        <f>IF(TablaDatos[[#This Row],[Diabetes]]=0,"No","Si")</f>
        <v>No</v>
      </c>
      <c r="Q1125">
        <v>0</v>
      </c>
      <c r="R1125">
        <f>TablaDatos[[#This Row],[Aux2]]/10000000000000</f>
        <v>193.275729986664</v>
      </c>
      <c r="S1125" s="1">
        <v>1932757299866640</v>
      </c>
      <c r="T1125" s="7">
        <f>TablaDatos[[#This Row],[Aux3]]/100000000000000</f>
        <v>25.800382194051199</v>
      </c>
      <c r="U1125" s="1">
        <v>2580038219405120</v>
      </c>
      <c r="V1125">
        <v>154.69999999999999</v>
      </c>
      <c r="W1125">
        <v>94.3</v>
      </c>
    </row>
    <row r="1126" spans="1:23">
      <c r="A1126">
        <v>2011</v>
      </c>
      <c r="B1126">
        <v>57</v>
      </c>
      <c r="C1126" t="s">
        <v>23</v>
      </c>
      <c r="D1126" t="s">
        <v>72</v>
      </c>
      <c r="E1126" t="s">
        <v>21</v>
      </c>
      <c r="F1126" t="s">
        <v>24</v>
      </c>
      <c r="G1126" t="s">
        <v>28</v>
      </c>
      <c r="H1126" s="3">
        <v>17257.48</v>
      </c>
      <c r="I1126" t="s">
        <v>21</v>
      </c>
      <c r="J1126" t="s">
        <v>19</v>
      </c>
      <c r="K11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30.004799408076899</v>
      </c>
      <c r="L1126" s="5">
        <f>TablaDatos[[#This Row],[IMC_raw]]/1000000000000000</f>
        <v>30.004799408076899</v>
      </c>
      <c r="M1126" s="2">
        <v>3.00047994080769E+16</v>
      </c>
      <c r="N11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6" s="13">
        <f t="shared" si="17"/>
        <v>1125</v>
      </c>
      <c r="P1126" s="2" t="str">
        <f>IF(TablaDatos[[#This Row],[Diabetes]]=0,"No","Si")</f>
        <v>No</v>
      </c>
      <c r="Q1126">
        <v>0</v>
      </c>
      <c r="R1126">
        <f>TablaDatos[[#This Row],[Aux2]]/10000000000000</f>
        <v>2002.1684569746899</v>
      </c>
      <c r="S1126" s="1">
        <v>2.00216845697469E+16</v>
      </c>
      <c r="T1126" s="7">
        <f>TablaDatos[[#This Row],[Aux3]]/100000000000000</f>
        <v>251.576044006768</v>
      </c>
      <c r="U1126" s="1">
        <v>2.51576044006768E+16</v>
      </c>
      <c r="V1126">
        <v>153.9</v>
      </c>
      <c r="W1126">
        <v>100.2</v>
      </c>
    </row>
    <row r="1127" spans="1:23">
      <c r="A1127">
        <v>2012</v>
      </c>
      <c r="B1127">
        <v>59</v>
      </c>
      <c r="C1127" t="s">
        <v>16</v>
      </c>
      <c r="D1127" t="s">
        <v>34</v>
      </c>
      <c r="E1127" t="s">
        <v>21</v>
      </c>
      <c r="F1127" t="s">
        <v>19</v>
      </c>
      <c r="G1127" t="s">
        <v>28</v>
      </c>
      <c r="H1127" s="3">
        <v>15506.87</v>
      </c>
      <c r="I1127" t="s">
        <v>21</v>
      </c>
      <c r="J1127" t="s">
        <v>18</v>
      </c>
      <c r="K11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34.997063375876202</v>
      </c>
      <c r="L1127" s="6">
        <f>TablaDatos[[#This Row],[IMC_raw]]/1000000000000000</f>
        <v>34.997063375876202</v>
      </c>
      <c r="M1127" s="2">
        <v>3.49970633758762E+16</v>
      </c>
      <c r="N11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7" s="13">
        <f t="shared" si="17"/>
        <v>1126</v>
      </c>
      <c r="P1127" s="2" t="str">
        <f>IF(TablaDatos[[#This Row],[Diabetes]]=0,"No","Si")</f>
        <v>No</v>
      </c>
      <c r="Q1127">
        <v>0</v>
      </c>
      <c r="R1127">
        <f>TablaDatos[[#This Row],[Aux2]]/10000000000000</f>
        <v>202.922700007407</v>
      </c>
      <c r="S1127" s="1">
        <v>2029227000074070</v>
      </c>
      <c r="T1127" s="7">
        <f>TablaDatos[[#This Row],[Aux3]]/100000000000000</f>
        <v>28.343663725338299</v>
      </c>
      <c r="U1127" s="1">
        <v>2834366372533830</v>
      </c>
      <c r="V1127">
        <v>166.5</v>
      </c>
      <c r="W1127">
        <v>96.8</v>
      </c>
    </row>
    <row r="1128" spans="1:23">
      <c r="A1128">
        <v>2012</v>
      </c>
      <c r="B1128">
        <v>58</v>
      </c>
      <c r="C1128" t="s">
        <v>16</v>
      </c>
      <c r="D1128" t="s">
        <v>17</v>
      </c>
      <c r="E1128" t="s">
        <v>31</v>
      </c>
      <c r="F1128" t="s">
        <v>19</v>
      </c>
      <c r="G1128" t="s">
        <v>28</v>
      </c>
      <c r="H1128" s="3">
        <v>19378.66</v>
      </c>
      <c r="I1128" t="s">
        <v>21</v>
      </c>
      <c r="J1128" t="s">
        <v>21</v>
      </c>
      <c r="K11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34.995883877860699</v>
      </c>
      <c r="L1128" s="5">
        <f>TablaDatos[[#This Row],[IMC_raw]]/1000000000000000</f>
        <v>0.34995883877860701</v>
      </c>
      <c r="M1128" s="2">
        <v>349958838778607</v>
      </c>
      <c r="N11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8" s="13">
        <f t="shared" si="17"/>
        <v>1127</v>
      </c>
      <c r="P1128" s="2" t="str">
        <f>IF(TablaDatos[[#This Row],[Diabetes]]=0,"No","Si")</f>
        <v>Si</v>
      </c>
      <c r="Q1128">
        <v>1</v>
      </c>
      <c r="R1128">
        <f>TablaDatos[[#This Row],[Aux2]]/10000000000000</f>
        <v>2318.9079134989001</v>
      </c>
      <c r="S1128" s="1">
        <v>2.3189079134989E+16</v>
      </c>
      <c r="T1128" s="7">
        <f>TablaDatos[[#This Row],[Aux3]]/100000000000000</f>
        <v>294.59627187964799</v>
      </c>
      <c r="U1128" s="1">
        <v>2.94596271879648E+16</v>
      </c>
      <c r="V1128">
        <v>178.7</v>
      </c>
      <c r="W1128">
        <v>105.8</v>
      </c>
    </row>
    <row r="1129" spans="1:23">
      <c r="A1129">
        <v>2012</v>
      </c>
      <c r="B1129">
        <v>47</v>
      </c>
      <c r="C1129" t="s">
        <v>16</v>
      </c>
      <c r="D1129" t="s">
        <v>17</v>
      </c>
      <c r="E1129" t="s">
        <v>18</v>
      </c>
      <c r="F1129" t="s">
        <v>35</v>
      </c>
      <c r="G1129" t="s">
        <v>20</v>
      </c>
      <c r="H1129" s="3">
        <v>40688.35</v>
      </c>
      <c r="I1129" t="s">
        <v>21</v>
      </c>
      <c r="J1129" t="s">
        <v>21</v>
      </c>
      <c r="K11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34.977670231382298</v>
      </c>
      <c r="L1129" s="6">
        <f>TablaDatos[[#This Row],[IMC_raw]]/1000000000000000</f>
        <v>3.4977670231382301</v>
      </c>
      <c r="M1129" s="2">
        <v>3497767023138230</v>
      </c>
      <c r="N11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29" s="13">
        <f t="shared" si="17"/>
        <v>1128</v>
      </c>
      <c r="P1129" s="2" t="str">
        <f>IF(TablaDatos[[#This Row],[Diabetes]]=0,"No","Si")</f>
        <v>No</v>
      </c>
      <c r="Q1129">
        <v>0</v>
      </c>
      <c r="R1129">
        <f>TablaDatos[[#This Row],[Aux2]]/10000000000000</f>
        <v>2235.5930096572702</v>
      </c>
      <c r="S1129" s="1">
        <v>2.23559300965727E+16</v>
      </c>
      <c r="T1129" s="7">
        <f>TablaDatos[[#This Row],[Aux3]]/100000000000000</f>
        <v>254.49388060632401</v>
      </c>
      <c r="U1129" s="1">
        <v>2.54493880606324E+16</v>
      </c>
      <c r="V1129">
        <v>159.80000000000001</v>
      </c>
      <c r="W1129">
        <v>94.4</v>
      </c>
    </row>
    <row r="1130" spans="1:23">
      <c r="A1130">
        <v>2012</v>
      </c>
      <c r="B1130">
        <v>60</v>
      </c>
      <c r="C1130" t="s">
        <v>23</v>
      </c>
      <c r="D1130" t="s">
        <v>29</v>
      </c>
      <c r="E1130" t="s">
        <v>21</v>
      </c>
      <c r="F1130" t="s">
        <v>24</v>
      </c>
      <c r="G1130" t="s">
        <v>28</v>
      </c>
      <c r="H1130" s="3">
        <v>10446.48</v>
      </c>
      <c r="I1130" t="s">
        <v>21</v>
      </c>
      <c r="J1130" t="s">
        <v>19</v>
      </c>
      <c r="K11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34.967384709280097</v>
      </c>
      <c r="L1130" s="6">
        <f>TablaDatos[[#This Row],[IMC_raw]]/1000000000000000</f>
        <v>34.967384709280097</v>
      </c>
      <c r="M1130" s="2">
        <v>3.49673847092801E+16</v>
      </c>
      <c r="N11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0" s="13">
        <f t="shared" si="17"/>
        <v>1129</v>
      </c>
      <c r="P1130" s="2" t="str">
        <f>IF(TablaDatos[[#This Row],[Diabetes]]=0,"No","Si")</f>
        <v>Si</v>
      </c>
      <c r="Q1130">
        <v>1</v>
      </c>
      <c r="R1130">
        <f>TablaDatos[[#This Row],[Aux2]]/10000000000000</f>
        <v>254.879563205837</v>
      </c>
      <c r="S1130" s="1">
        <v>2548795632058370</v>
      </c>
      <c r="T1130" s="7">
        <f>TablaDatos[[#This Row],[Aux3]]/100000000000000</f>
        <v>28.752094165119399</v>
      </c>
      <c r="U1130" s="1">
        <v>2875209416511940</v>
      </c>
      <c r="V1130">
        <v>181.9</v>
      </c>
      <c r="W1130">
        <v>100.3</v>
      </c>
    </row>
    <row r="1131" spans="1:23">
      <c r="A1131">
        <v>2012</v>
      </c>
      <c r="B1131">
        <v>60</v>
      </c>
      <c r="C1131" t="s">
        <v>16</v>
      </c>
      <c r="D1131" t="s">
        <v>74</v>
      </c>
      <c r="E1131" t="s">
        <v>21</v>
      </c>
      <c r="F1131" t="s">
        <v>19</v>
      </c>
      <c r="G1131" t="s">
        <v>28</v>
      </c>
      <c r="H1131" s="3">
        <v>15284.74</v>
      </c>
      <c r="I1131" t="s">
        <v>19</v>
      </c>
      <c r="J1131" t="s">
        <v>18</v>
      </c>
      <c r="K11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34.966561423856902</v>
      </c>
      <c r="L1131" s="5">
        <f>TablaDatos[[#This Row],[IMC_raw]]/1000000000000000</f>
        <v>3.4966561423856901</v>
      </c>
      <c r="M1131" s="2">
        <v>3496656142385690</v>
      </c>
      <c r="N11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1" s="13">
        <f t="shared" si="17"/>
        <v>1130</v>
      </c>
      <c r="P1131" s="2" t="str">
        <f>IF(TablaDatos[[#This Row],[Diabetes]]=0,"No","Si")</f>
        <v>No</v>
      </c>
      <c r="Q1131">
        <v>0</v>
      </c>
      <c r="R1131">
        <f>TablaDatos[[#This Row],[Aux2]]/10000000000000</f>
        <v>1828.0003057986</v>
      </c>
      <c r="S1131" s="1">
        <v>1.8280003057986E+16</v>
      </c>
      <c r="T1131" s="7">
        <f>TablaDatos[[#This Row],[Aux3]]/100000000000000</f>
        <v>221.25566498920901</v>
      </c>
      <c r="U1131" s="1">
        <v>2.21255664989209E+16</v>
      </c>
      <c r="V1131">
        <v>154.30000000000001</v>
      </c>
      <c r="W1131">
        <v>101.1</v>
      </c>
    </row>
    <row r="1132" spans="1:23">
      <c r="A1132">
        <v>2012</v>
      </c>
      <c r="B1132">
        <v>65</v>
      </c>
      <c r="C1132" t="s">
        <v>16</v>
      </c>
      <c r="D1132" t="s">
        <v>29</v>
      </c>
      <c r="E1132" t="s">
        <v>31</v>
      </c>
      <c r="F1132" t="s">
        <v>24</v>
      </c>
      <c r="G1132" t="s">
        <v>25</v>
      </c>
      <c r="H1132" s="3">
        <v>18366.439999999999</v>
      </c>
      <c r="I1132" t="s">
        <v>21</v>
      </c>
      <c r="J1132" t="s">
        <v>22</v>
      </c>
      <c r="K11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34.956447944911801</v>
      </c>
      <c r="L1132" s="5">
        <f>TablaDatos[[#This Row],[IMC_raw]]/100000000000000</f>
        <v>34.956447944911801</v>
      </c>
      <c r="M1132" s="2">
        <v>3495644794491180</v>
      </c>
      <c r="N11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2" s="13">
        <f t="shared" si="17"/>
        <v>1131</v>
      </c>
      <c r="P1132" s="2" t="str">
        <f>IF(TablaDatos[[#This Row],[Diabetes]]=0,"No","Si")</f>
        <v>No</v>
      </c>
      <c r="Q1132">
        <v>0</v>
      </c>
      <c r="R1132">
        <f>TablaDatos[[#This Row],[Aux2]]/10000000000000</f>
        <v>2541.51862571636</v>
      </c>
      <c r="S1132" s="1">
        <v>2.54151862571636E+16</v>
      </c>
      <c r="T1132" s="7">
        <f>TablaDatos[[#This Row],[Aux3]]/100000000000000</f>
        <v>3.0000000000000001E-12</v>
      </c>
      <c r="U1132">
        <v>300</v>
      </c>
      <c r="V1132">
        <v>172.2</v>
      </c>
      <c r="W1132">
        <v>108.9</v>
      </c>
    </row>
    <row r="1133" spans="1:23">
      <c r="A1133">
        <v>2012</v>
      </c>
      <c r="B1133">
        <v>61</v>
      </c>
      <c r="C1133" t="s">
        <v>16</v>
      </c>
      <c r="D1133" t="s">
        <v>42</v>
      </c>
      <c r="E1133" t="s">
        <v>21</v>
      </c>
      <c r="F1133" t="s">
        <v>19</v>
      </c>
      <c r="G1133" t="s">
        <v>28</v>
      </c>
      <c r="H1133" s="3">
        <v>21643.56</v>
      </c>
      <c r="I1133" t="s">
        <v>21</v>
      </c>
      <c r="J1133" t="s">
        <v>18</v>
      </c>
      <c r="K11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34.898166207088003</v>
      </c>
      <c r="L1133" s="5">
        <f>TablaDatos[[#This Row],[IMC_raw]]/1000000000000000</f>
        <v>3.4898166207088002</v>
      </c>
      <c r="M1133" s="2">
        <v>3489816620708800</v>
      </c>
      <c r="N11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3" s="13">
        <f t="shared" si="17"/>
        <v>1132</v>
      </c>
      <c r="P1133" s="2" t="str">
        <f>IF(TablaDatos[[#This Row],[Diabetes]]=0,"No","Si")</f>
        <v>Si</v>
      </c>
      <c r="Q1133">
        <v>1</v>
      </c>
      <c r="R1133">
        <f>TablaDatos[[#This Row],[Aux2]]/10000000000000</f>
        <v>2519.6351244981502</v>
      </c>
      <c r="S1133" s="1">
        <v>2.51963512449815E+16</v>
      </c>
      <c r="T1133" s="7">
        <f>TablaDatos[[#This Row],[Aux3]]/100000000000000</f>
        <v>26.236972902918499</v>
      </c>
      <c r="U1133" s="1">
        <v>2623697290291850</v>
      </c>
      <c r="V1133">
        <v>170.6</v>
      </c>
      <c r="W1133">
        <v>106.5</v>
      </c>
    </row>
    <row r="1134" spans="1:23">
      <c r="A1134">
        <v>2012</v>
      </c>
      <c r="B1134">
        <v>64</v>
      </c>
      <c r="C1134" t="s">
        <v>23</v>
      </c>
      <c r="D1134" t="s">
        <v>72</v>
      </c>
      <c r="E1134" t="s">
        <v>31</v>
      </c>
      <c r="F1134" t="s">
        <v>24</v>
      </c>
      <c r="G1134" t="s">
        <v>28</v>
      </c>
      <c r="H1134" s="3">
        <v>7012.92</v>
      </c>
      <c r="I1134" t="s">
        <v>21</v>
      </c>
      <c r="J1134" t="s">
        <v>19</v>
      </c>
      <c r="K11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34.871517225379904</v>
      </c>
      <c r="L1134" s="5">
        <f>TablaDatos[[#This Row],[IMC_raw]]/1000000000000000</f>
        <v>3.4871517225379902</v>
      </c>
      <c r="M1134" s="2">
        <v>3487151722537990</v>
      </c>
      <c r="N11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4" s="13">
        <f t="shared" si="17"/>
        <v>1133</v>
      </c>
      <c r="P1134" s="2" t="str">
        <f>IF(TablaDatos[[#This Row],[Diabetes]]=0,"No","Si")</f>
        <v>Si</v>
      </c>
      <c r="Q1134">
        <v>1</v>
      </c>
      <c r="R1134">
        <f>TablaDatos[[#This Row],[Aux2]]/10000000000000</f>
        <v>2177.9843632181201</v>
      </c>
      <c r="S1134" s="1">
        <v>2.17798436321812E+16</v>
      </c>
      <c r="T1134" s="7">
        <f>TablaDatos[[#This Row],[Aux3]]/100000000000000</f>
        <v>24.425794995437801</v>
      </c>
      <c r="U1134" s="1">
        <v>2442579499543780</v>
      </c>
      <c r="V1134">
        <v>169.6</v>
      </c>
      <c r="W1134">
        <v>102</v>
      </c>
    </row>
    <row r="1135" spans="1:23">
      <c r="A1135">
        <v>2012</v>
      </c>
      <c r="B1135">
        <v>55</v>
      </c>
      <c r="C1135" t="s">
        <v>23</v>
      </c>
      <c r="D1135" t="s">
        <v>29</v>
      </c>
      <c r="E1135" t="s">
        <v>18</v>
      </c>
      <c r="F1135" t="s">
        <v>19</v>
      </c>
      <c r="G1135" t="s">
        <v>28</v>
      </c>
      <c r="H1135" s="3">
        <v>11727.4</v>
      </c>
      <c r="I1135" t="s">
        <v>21</v>
      </c>
      <c r="J1135" t="s">
        <v>18</v>
      </c>
      <c r="K11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34.838013363485103</v>
      </c>
      <c r="L1135" s="6">
        <f>TablaDatos[[#This Row],[IMC_raw]]/1000000000000000</f>
        <v>34.838013363485103</v>
      </c>
      <c r="M1135" s="2">
        <v>3.48380133634851E+16</v>
      </c>
      <c r="N11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5" s="13">
        <f t="shared" si="17"/>
        <v>1134</v>
      </c>
      <c r="P1135" s="2" t="str">
        <f>IF(TablaDatos[[#This Row],[Diabetes]]=0,"No","Si")</f>
        <v>No</v>
      </c>
      <c r="Q1135">
        <v>0</v>
      </c>
      <c r="R1135">
        <f>TablaDatos[[#This Row],[Aux2]]/10000000000000</f>
        <v>2260.92253315466</v>
      </c>
      <c r="S1135" s="1">
        <v>2.26092253315466E+16</v>
      </c>
      <c r="T1135" s="7">
        <f>TablaDatos[[#This Row],[Aux3]]/100000000000000</f>
        <v>252.314676852969</v>
      </c>
      <c r="U1135" s="1">
        <v>2.52314676852969E+16</v>
      </c>
      <c r="V1135">
        <v>158</v>
      </c>
      <c r="W1135">
        <v>96.7</v>
      </c>
    </row>
    <row r="1136" spans="1:23">
      <c r="A1136">
        <v>2012</v>
      </c>
      <c r="B1136">
        <v>51</v>
      </c>
      <c r="C1136" t="s">
        <v>23</v>
      </c>
      <c r="D1136" t="s">
        <v>74</v>
      </c>
      <c r="E1136" t="s">
        <v>19</v>
      </c>
      <c r="F1136" t="s">
        <v>24</v>
      </c>
      <c r="G1136" t="s">
        <v>20</v>
      </c>
      <c r="H1136" s="3">
        <v>22183.13</v>
      </c>
      <c r="I1136" t="s">
        <v>21</v>
      </c>
      <c r="J1136" t="s">
        <v>19</v>
      </c>
      <c r="K11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34.834539340325001</v>
      </c>
      <c r="L1136" s="6">
        <f>TablaDatos[[#This Row],[IMC_raw]]/100000000000000</f>
        <v>34.834539340325001</v>
      </c>
      <c r="M1136" s="2">
        <v>3483453934032500</v>
      </c>
      <c r="N11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6" s="13">
        <f t="shared" si="17"/>
        <v>1135</v>
      </c>
      <c r="P1136" s="2" t="str">
        <f>IF(TablaDatos[[#This Row],[Diabetes]]=0,"No","Si")</f>
        <v>No</v>
      </c>
      <c r="Q1136">
        <v>0</v>
      </c>
      <c r="R1136">
        <f>TablaDatos[[#This Row],[Aux2]]/10000000000000</f>
        <v>213.574733828609</v>
      </c>
      <c r="S1136" s="1">
        <v>2135747338286090</v>
      </c>
      <c r="T1136" s="7">
        <f>TablaDatos[[#This Row],[Aux3]]/100000000000000</f>
        <v>227.17979647732599</v>
      </c>
      <c r="U1136" s="1">
        <v>2.27179796477326E+16</v>
      </c>
      <c r="V1136">
        <v>148.30000000000001</v>
      </c>
      <c r="W1136">
        <v>94.4</v>
      </c>
    </row>
    <row r="1137" spans="1:23">
      <c r="A1137">
        <v>2012</v>
      </c>
      <c r="B1137">
        <v>60</v>
      </c>
      <c r="C1137" t="s">
        <v>23</v>
      </c>
      <c r="D1137" t="s">
        <v>44</v>
      </c>
      <c r="E1137" t="s">
        <v>21</v>
      </c>
      <c r="F1137" t="s">
        <v>19</v>
      </c>
      <c r="G1137" t="s">
        <v>28</v>
      </c>
      <c r="H1137" s="3">
        <v>16030.78</v>
      </c>
      <c r="I1137" t="s">
        <v>21</v>
      </c>
      <c r="J1137" t="s">
        <v>18</v>
      </c>
      <c r="K11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34.799769779684098</v>
      </c>
      <c r="L1137" s="5">
        <f>TablaDatos[[#This Row],[IMC_raw]]/1000000000000000</f>
        <v>3.47997697796841</v>
      </c>
      <c r="M1137" s="2">
        <v>3479976977968410</v>
      </c>
      <c r="N11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7" s="13">
        <f t="shared" si="17"/>
        <v>1136</v>
      </c>
      <c r="P1137" s="2" t="str">
        <f>IF(TablaDatos[[#This Row],[Diabetes]]=0,"No","Si")</f>
        <v>No</v>
      </c>
      <c r="Q1137">
        <v>0</v>
      </c>
      <c r="R1137">
        <f>TablaDatos[[#This Row],[Aux2]]/10000000000000</f>
        <v>2099.2123544293299</v>
      </c>
      <c r="S1137" s="1">
        <v>2.09921235442933E+16</v>
      </c>
      <c r="T1137" s="7">
        <f>TablaDatos[[#This Row],[Aux3]]/100000000000000</f>
        <v>23.8330677172438</v>
      </c>
      <c r="U1137" s="1">
        <v>2383306771724380</v>
      </c>
      <c r="V1137">
        <v>162</v>
      </c>
      <c r="W1137">
        <v>99.3</v>
      </c>
    </row>
    <row r="1138" spans="1:23">
      <c r="A1138">
        <v>2012</v>
      </c>
      <c r="B1138">
        <v>56</v>
      </c>
      <c r="C1138" t="s">
        <v>23</v>
      </c>
      <c r="D1138" t="s">
        <v>17</v>
      </c>
      <c r="E1138" t="s">
        <v>18</v>
      </c>
      <c r="F1138" t="s">
        <v>19</v>
      </c>
      <c r="G1138" t="s">
        <v>28</v>
      </c>
      <c r="H1138" s="3">
        <v>31896.33</v>
      </c>
      <c r="I1138" t="s">
        <v>21</v>
      </c>
      <c r="J1138" t="s">
        <v>19</v>
      </c>
      <c r="K11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34.770105369785298</v>
      </c>
      <c r="L1138" s="5">
        <f>TablaDatos[[#This Row],[IMC_raw]]/1000000000000000</f>
        <v>34.770105369785298</v>
      </c>
      <c r="M1138" s="2">
        <v>3.47701053697853E+16</v>
      </c>
      <c r="N11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8" s="13">
        <f t="shared" si="17"/>
        <v>1137</v>
      </c>
      <c r="P1138" s="2" t="str">
        <f>IF(TablaDatos[[#This Row],[Diabetes]]=0,"No","Si")</f>
        <v>No</v>
      </c>
      <c r="Q1138">
        <v>0</v>
      </c>
      <c r="R1138">
        <f>TablaDatos[[#This Row],[Aux2]]/10000000000000</f>
        <v>2186.5969831412699</v>
      </c>
      <c r="S1138" s="1">
        <v>2.18659698314127E+16</v>
      </c>
      <c r="T1138" s="7">
        <f>TablaDatos[[#This Row],[Aux3]]/100000000000000</f>
        <v>214.14432678023499</v>
      </c>
      <c r="U1138" s="1">
        <v>2.14144326780235E+16</v>
      </c>
      <c r="V1138">
        <v>158.19999999999999</v>
      </c>
      <c r="W1138">
        <v>95.3</v>
      </c>
    </row>
    <row r="1139" spans="1:23">
      <c r="A1139">
        <v>2012</v>
      </c>
      <c r="B1139">
        <v>49</v>
      </c>
      <c r="C1139" t="s">
        <v>23</v>
      </c>
      <c r="D1139" t="s">
        <v>42</v>
      </c>
      <c r="E1139" t="s">
        <v>18</v>
      </c>
      <c r="F1139" t="s">
        <v>19</v>
      </c>
      <c r="G1139" t="s">
        <v>20</v>
      </c>
      <c r="H1139" s="3">
        <v>24225.51</v>
      </c>
      <c r="I1139" t="s">
        <v>21</v>
      </c>
      <c r="J1139" t="s">
        <v>18</v>
      </c>
      <c r="K11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34.751699366940699</v>
      </c>
      <c r="L1139" s="6">
        <f>TablaDatos[[#This Row],[IMC_raw]]/1000000000000000</f>
        <v>3.47516993669407</v>
      </c>
      <c r="M1139" s="2">
        <v>3475169936694070</v>
      </c>
      <c r="N11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39" s="13">
        <f t="shared" si="17"/>
        <v>1138</v>
      </c>
      <c r="P1139" s="2" t="str">
        <f>IF(TablaDatos[[#This Row],[Diabetes]]=0,"No","Si")</f>
        <v>No</v>
      </c>
      <c r="Q1139">
        <v>0</v>
      </c>
      <c r="R1139">
        <f>TablaDatos[[#This Row],[Aux2]]/10000000000000</f>
        <v>238.56136636576099</v>
      </c>
      <c r="S1139" s="1">
        <v>2385613663657610</v>
      </c>
      <c r="T1139" s="7">
        <f>TablaDatos[[#This Row],[Aux3]]/100000000000000</f>
        <v>261.40835544114799</v>
      </c>
      <c r="U1139" s="1">
        <v>2.61408355441148E+16</v>
      </c>
      <c r="V1139">
        <v>151</v>
      </c>
      <c r="W1139">
        <v>97.3</v>
      </c>
    </row>
    <row r="1140" spans="1:23">
      <c r="A1140">
        <v>2012</v>
      </c>
      <c r="B1140">
        <v>52</v>
      </c>
      <c r="C1140" t="s">
        <v>16</v>
      </c>
      <c r="D1140" t="s">
        <v>42</v>
      </c>
      <c r="E1140" t="s">
        <v>18</v>
      </c>
      <c r="F1140" t="s">
        <v>24</v>
      </c>
      <c r="G1140" t="s">
        <v>20</v>
      </c>
      <c r="H1140" s="3">
        <v>13882.13</v>
      </c>
      <c r="I1140" t="s">
        <v>21</v>
      </c>
      <c r="J1140" t="s">
        <v>19</v>
      </c>
      <c r="K11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34.6930769792747</v>
      </c>
      <c r="L1140" s="6">
        <f>TablaDatos[[#This Row],[IMC_raw]]/1000000000000000</f>
        <v>3.4693076979274702</v>
      </c>
      <c r="M1140" s="2">
        <v>3469307697927470</v>
      </c>
      <c r="N11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0" s="13">
        <f t="shared" si="17"/>
        <v>1139</v>
      </c>
      <c r="P1140" s="2" t="str">
        <f>IF(TablaDatos[[#This Row],[Diabetes]]=0,"No","Si")</f>
        <v>Si</v>
      </c>
      <c r="Q1140">
        <v>1</v>
      </c>
      <c r="R1140">
        <f>TablaDatos[[#This Row],[Aux2]]/10000000000000</f>
        <v>210.34208574661901</v>
      </c>
      <c r="S1140" s="1">
        <v>2103420857466190</v>
      </c>
      <c r="T1140" s="7">
        <f>TablaDatos[[#This Row],[Aux3]]/100000000000000</f>
        <v>280.502503357671</v>
      </c>
      <c r="U1140" s="1">
        <v>2.80502503357671E+16</v>
      </c>
      <c r="V1140">
        <v>154.80000000000001</v>
      </c>
      <c r="W1140">
        <v>97.9</v>
      </c>
    </row>
    <row r="1141" spans="1:23">
      <c r="A1141">
        <v>2012</v>
      </c>
      <c r="B1141">
        <v>68</v>
      </c>
      <c r="C1141" t="s">
        <v>23</v>
      </c>
      <c r="D1141" t="s">
        <v>73</v>
      </c>
      <c r="E1141" t="s">
        <v>21</v>
      </c>
      <c r="F1141" t="s">
        <v>24</v>
      </c>
      <c r="G1141" t="s">
        <v>25</v>
      </c>
      <c r="H1141" s="3">
        <v>19899.38</v>
      </c>
      <c r="I1141" t="s">
        <v>21</v>
      </c>
      <c r="J1141" t="s">
        <v>18</v>
      </c>
      <c r="K11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34.675233711728701</v>
      </c>
      <c r="L1141" s="6">
        <f>TablaDatos[[#This Row],[IMC_raw]]/1000000000000000</f>
        <v>3.4675233711728701</v>
      </c>
      <c r="M1141" s="2">
        <v>3467523371172870</v>
      </c>
      <c r="N11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1" s="13">
        <f t="shared" si="17"/>
        <v>1140</v>
      </c>
      <c r="P1141" s="2" t="str">
        <f>IF(TablaDatos[[#This Row],[Diabetes]]=0,"No","Si")</f>
        <v>Si</v>
      </c>
      <c r="Q1141">
        <v>1</v>
      </c>
      <c r="R1141">
        <f>TablaDatos[[#This Row],[Aux2]]/10000000000000</f>
        <v>2495.7148986153802</v>
      </c>
      <c r="S1141" s="1">
        <v>2.49571489861538E+16</v>
      </c>
      <c r="T1141" s="7">
        <f>TablaDatos[[#This Row],[Aux3]]/100000000000000</f>
        <v>26.715316432568098</v>
      </c>
      <c r="U1141" s="1">
        <v>2671531643256810</v>
      </c>
      <c r="V1141">
        <v>178.2</v>
      </c>
      <c r="W1141">
        <v>103.8</v>
      </c>
    </row>
    <row r="1142" spans="1:23">
      <c r="A1142">
        <v>2012</v>
      </c>
      <c r="B1142">
        <v>64</v>
      </c>
      <c r="C1142" t="s">
        <v>23</v>
      </c>
      <c r="D1142" t="s">
        <v>72</v>
      </c>
      <c r="E1142" t="s">
        <v>18</v>
      </c>
      <c r="F1142" t="s">
        <v>24</v>
      </c>
      <c r="G1142" t="s">
        <v>28</v>
      </c>
      <c r="H1142" s="3">
        <v>15312.12</v>
      </c>
      <c r="I1142" t="s">
        <v>21</v>
      </c>
      <c r="J1142" t="s">
        <v>18</v>
      </c>
      <c r="K11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34.667678864401097</v>
      </c>
      <c r="L1142" s="5">
        <f>TablaDatos[[#This Row],[IMC_raw]]/1000000000000000</f>
        <v>34.667678864401097</v>
      </c>
      <c r="M1142" s="2">
        <v>3.46676788644011E+16</v>
      </c>
      <c r="N11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2" s="13">
        <f t="shared" si="17"/>
        <v>1141</v>
      </c>
      <c r="P1142" s="2" t="str">
        <f>IF(TablaDatos[[#This Row],[Diabetes]]=0,"No","Si")</f>
        <v>Si</v>
      </c>
      <c r="Q1142">
        <v>1</v>
      </c>
      <c r="R1142">
        <f>TablaDatos[[#This Row],[Aux2]]/10000000000000</f>
        <v>237.419330644789</v>
      </c>
      <c r="S1142" s="1">
        <v>2374193306447890</v>
      </c>
      <c r="T1142" s="7">
        <f>TablaDatos[[#This Row],[Aux3]]/100000000000000</f>
        <v>280.45784944873401</v>
      </c>
      <c r="U1142" s="1">
        <v>2.80457849448734E+16</v>
      </c>
      <c r="V1142">
        <v>168.8</v>
      </c>
      <c r="W1142">
        <v>99.2</v>
      </c>
    </row>
    <row r="1143" spans="1:23">
      <c r="A1143">
        <v>2012</v>
      </c>
      <c r="B1143">
        <v>57</v>
      </c>
      <c r="C1143" t="s">
        <v>23</v>
      </c>
      <c r="D1143" t="s">
        <v>38</v>
      </c>
      <c r="E1143" t="s">
        <v>31</v>
      </c>
      <c r="F1143" t="s">
        <v>24</v>
      </c>
      <c r="G1143" t="s">
        <v>28</v>
      </c>
      <c r="H1143" s="3">
        <v>16759.77</v>
      </c>
      <c r="I1143" t="s">
        <v>21</v>
      </c>
      <c r="J1143" t="s">
        <v>19</v>
      </c>
      <c r="K11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34.632689897212998</v>
      </c>
      <c r="L1143" s="5">
        <f>TablaDatos[[#This Row],[IMC_raw]]/1000000000000000</f>
        <v>3.4632689897212998</v>
      </c>
      <c r="M1143" s="2">
        <v>3463268989721300</v>
      </c>
      <c r="N11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3" s="13">
        <f t="shared" si="17"/>
        <v>1142</v>
      </c>
      <c r="P1143" s="2" t="str">
        <f>IF(TablaDatos[[#This Row],[Diabetes]]=0,"No","Si")</f>
        <v>Si</v>
      </c>
      <c r="Q1143">
        <v>1</v>
      </c>
      <c r="R1143">
        <f>TablaDatos[[#This Row],[Aux2]]/10000000000000</f>
        <v>2681.1308561164201</v>
      </c>
      <c r="S1143" s="1">
        <v>2.68113085611642E+16</v>
      </c>
      <c r="T1143" s="7">
        <f>TablaDatos[[#This Row],[Aux3]]/100000000000000</f>
        <v>28.6622376949393</v>
      </c>
      <c r="U1143" s="1">
        <v>2866223769493930</v>
      </c>
      <c r="V1143">
        <v>172.9</v>
      </c>
      <c r="W1143">
        <v>106.1</v>
      </c>
    </row>
    <row r="1144" spans="1:23">
      <c r="A1144">
        <v>2012</v>
      </c>
      <c r="B1144">
        <v>62</v>
      </c>
      <c r="C1144" t="s">
        <v>23</v>
      </c>
      <c r="D1144" t="s">
        <v>37</v>
      </c>
      <c r="E1144" t="s">
        <v>18</v>
      </c>
      <c r="F1144" t="s">
        <v>24</v>
      </c>
      <c r="G1144" t="s">
        <v>28</v>
      </c>
      <c r="H1144" s="3">
        <v>7365.73</v>
      </c>
      <c r="I1144" t="s">
        <v>19</v>
      </c>
      <c r="J1144" t="s">
        <v>22</v>
      </c>
      <c r="K11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34.620154916812602</v>
      </c>
      <c r="L1144" s="6">
        <f>TablaDatos[[#This Row],[IMC_raw]]/100000000000000</f>
        <v>34.620154916812602</v>
      </c>
      <c r="M1144" s="2">
        <v>3462015491681260</v>
      </c>
      <c r="N11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4" s="13">
        <f t="shared" si="17"/>
        <v>1143</v>
      </c>
      <c r="P1144" s="2" t="str">
        <f>IF(TablaDatos[[#This Row],[Diabetes]]=0,"No","Si")</f>
        <v>No</v>
      </c>
      <c r="Q1144">
        <v>0</v>
      </c>
      <c r="R1144">
        <f>TablaDatos[[#This Row],[Aux2]]/10000000000000</f>
        <v>215.245196242269</v>
      </c>
      <c r="S1144" s="1">
        <v>2152451962422690</v>
      </c>
      <c r="T1144" s="7">
        <f>TablaDatos[[#This Row],[Aux3]]/100000000000000</f>
        <v>238.86931980305701</v>
      </c>
      <c r="U1144" s="1">
        <v>2.38869319803057E+16</v>
      </c>
      <c r="V1144">
        <v>155.69999999999999</v>
      </c>
      <c r="W1144">
        <v>96.6</v>
      </c>
    </row>
    <row r="1145" spans="1:23">
      <c r="A1145">
        <v>2012</v>
      </c>
      <c r="B1145">
        <v>54</v>
      </c>
      <c r="C1145" t="s">
        <v>23</v>
      </c>
      <c r="D1145" t="s">
        <v>73</v>
      </c>
      <c r="E1145" t="s">
        <v>18</v>
      </c>
      <c r="F1145" t="s">
        <v>19</v>
      </c>
      <c r="G1145" t="s">
        <v>20</v>
      </c>
      <c r="H1145" s="3">
        <v>29324.41</v>
      </c>
      <c r="I1145" t="s">
        <v>19</v>
      </c>
      <c r="J1145" t="s">
        <v>22</v>
      </c>
      <c r="K11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34.611590286943098</v>
      </c>
      <c r="L1145" s="5">
        <f>TablaDatos[[#This Row],[IMC_raw]]/1000000000000000</f>
        <v>3.4611590286943099</v>
      </c>
      <c r="M1145" s="2">
        <v>3461159028694310</v>
      </c>
      <c r="N11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5" s="13">
        <f t="shared" si="17"/>
        <v>1144</v>
      </c>
      <c r="P1145" s="2" t="str">
        <f>IF(TablaDatos[[#This Row],[Diabetes]]=0,"No","Si")</f>
        <v>No</v>
      </c>
      <c r="Q1145">
        <v>0</v>
      </c>
      <c r="R1145">
        <f>TablaDatos[[#This Row],[Aux2]]/10000000000000</f>
        <v>2285.8319548684999</v>
      </c>
      <c r="S1145" s="1">
        <v>2.2858319548685E+16</v>
      </c>
      <c r="T1145" s="7">
        <f>TablaDatos[[#This Row],[Aux3]]/100000000000000</f>
        <v>20.925687545922699</v>
      </c>
      <c r="U1145" s="1">
        <v>2092568754592270</v>
      </c>
      <c r="V1145">
        <v>157.9</v>
      </c>
      <c r="W1145">
        <v>90.7</v>
      </c>
    </row>
    <row r="1146" spans="1:23">
      <c r="A1146">
        <v>2012</v>
      </c>
      <c r="B1146">
        <v>67</v>
      </c>
      <c r="C1146" t="s">
        <v>23</v>
      </c>
      <c r="D1146" t="s">
        <v>73</v>
      </c>
      <c r="E1146" t="s">
        <v>19</v>
      </c>
      <c r="F1146" t="s">
        <v>24</v>
      </c>
      <c r="G1146" t="s">
        <v>25</v>
      </c>
      <c r="H1146" s="3">
        <v>21471.29</v>
      </c>
      <c r="I1146" t="s">
        <v>19</v>
      </c>
      <c r="J1146" t="s">
        <v>22</v>
      </c>
      <c r="K11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34.604174701099502</v>
      </c>
      <c r="L1146" s="5">
        <f>TablaDatos[[#This Row],[IMC_raw]]/1000000000000000</f>
        <v>3.4604174701099502</v>
      </c>
      <c r="M1146" s="2">
        <v>3460417470109950</v>
      </c>
      <c r="N11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6" s="13">
        <f t="shared" si="17"/>
        <v>1145</v>
      </c>
      <c r="P1146" s="2" t="str">
        <f>IF(TablaDatos[[#This Row],[Diabetes]]=0,"No","Si")</f>
        <v>Si</v>
      </c>
      <c r="Q1146">
        <v>1</v>
      </c>
      <c r="R1146">
        <f>TablaDatos[[#This Row],[Aux2]]/10000000000000</f>
        <v>2246.3326247033801</v>
      </c>
      <c r="S1146" s="1">
        <v>2.24633262470338E+16</v>
      </c>
      <c r="T1146" s="7">
        <f>TablaDatos[[#This Row],[Aux3]]/100000000000000</f>
        <v>250.47012926041899</v>
      </c>
      <c r="U1146" s="1">
        <v>2.50470129260419E+16</v>
      </c>
      <c r="V1146">
        <v>166.4</v>
      </c>
      <c r="W1146">
        <v>96.6</v>
      </c>
    </row>
    <row r="1147" spans="1:23">
      <c r="A1147">
        <v>2012</v>
      </c>
      <c r="B1147">
        <v>60</v>
      </c>
      <c r="C1147" t="s">
        <v>23</v>
      </c>
      <c r="D1147" t="s">
        <v>71</v>
      </c>
      <c r="E1147" t="s">
        <v>18</v>
      </c>
      <c r="F1147" t="s">
        <v>19</v>
      </c>
      <c r="G1147" t="s">
        <v>28</v>
      </c>
      <c r="H1147" s="3">
        <v>22587.64</v>
      </c>
      <c r="I1147" t="s">
        <v>19</v>
      </c>
      <c r="J1147" t="s">
        <v>22</v>
      </c>
      <c r="K11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34.595053201768401</v>
      </c>
      <c r="L1147" s="6">
        <f>TablaDatos[[#This Row],[IMC_raw]]/1000000000000000</f>
        <v>3.4595053201768402</v>
      </c>
      <c r="M1147" s="2">
        <v>3459505320176840</v>
      </c>
      <c r="N11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7" s="13">
        <f t="shared" si="17"/>
        <v>1146</v>
      </c>
      <c r="P1147" s="2" t="str">
        <f>IF(TablaDatos[[#This Row],[Diabetes]]=0,"No","Si")</f>
        <v>No</v>
      </c>
      <c r="Q1147">
        <v>0</v>
      </c>
      <c r="R1147">
        <f>TablaDatos[[#This Row],[Aux2]]/10000000000000</f>
        <v>2059.1880353085999</v>
      </c>
      <c r="S1147" s="1">
        <v>2.0591880353086E+16</v>
      </c>
      <c r="T1147" s="7">
        <f>TablaDatos[[#This Row],[Aux3]]/100000000000000</f>
        <v>224.73641708379</v>
      </c>
      <c r="U1147" s="1">
        <v>2.2473641708379E+16</v>
      </c>
      <c r="V1147">
        <v>158</v>
      </c>
      <c r="W1147">
        <v>99.2</v>
      </c>
    </row>
    <row r="1148" spans="1:23">
      <c r="A1148">
        <v>2012</v>
      </c>
      <c r="B1148">
        <v>63</v>
      </c>
      <c r="C1148" t="s">
        <v>16</v>
      </c>
      <c r="D1148" t="s">
        <v>30</v>
      </c>
      <c r="E1148" t="s">
        <v>31</v>
      </c>
      <c r="F1148" t="s">
        <v>19</v>
      </c>
      <c r="G1148" t="s">
        <v>28</v>
      </c>
      <c r="H1148" s="3">
        <v>22166.93</v>
      </c>
      <c r="I1148" t="s">
        <v>19</v>
      </c>
      <c r="J1148" t="s">
        <v>22</v>
      </c>
      <c r="K11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34.573825236766297</v>
      </c>
      <c r="L1148" s="6">
        <f>TablaDatos[[#This Row],[IMC_raw]]/1000000000000000</f>
        <v>34.573825236766297</v>
      </c>
      <c r="M1148" s="2">
        <v>3.45738252367663E+16</v>
      </c>
      <c r="N11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8" s="13">
        <f t="shared" si="17"/>
        <v>1147</v>
      </c>
      <c r="P1148" s="2" t="str">
        <f>IF(TablaDatos[[#This Row],[Diabetes]]=0,"No","Si")</f>
        <v>Si</v>
      </c>
      <c r="Q1148">
        <v>1</v>
      </c>
      <c r="R1148">
        <f>TablaDatos[[#This Row],[Aux2]]/10000000000000</f>
        <v>235.001977472524</v>
      </c>
      <c r="S1148" s="1">
        <v>2350019774725240</v>
      </c>
      <c r="T1148" s="7">
        <f>TablaDatos[[#This Row],[Aux3]]/100000000000000</f>
        <v>277.31590526298203</v>
      </c>
      <c r="U1148" s="1">
        <v>2.77315905262982E+16</v>
      </c>
      <c r="V1148">
        <v>168</v>
      </c>
      <c r="W1148">
        <v>103.5</v>
      </c>
    </row>
    <row r="1149" spans="1:23">
      <c r="A1149">
        <v>2012</v>
      </c>
      <c r="B1149">
        <v>55</v>
      </c>
      <c r="C1149" t="s">
        <v>16</v>
      </c>
      <c r="D1149" t="s">
        <v>72</v>
      </c>
      <c r="E1149" t="s">
        <v>31</v>
      </c>
      <c r="F1149" t="s">
        <v>24</v>
      </c>
      <c r="G1149" t="s">
        <v>28</v>
      </c>
      <c r="H1149" s="3">
        <v>15213.96</v>
      </c>
      <c r="I1149" t="s">
        <v>21</v>
      </c>
      <c r="J1149" t="s">
        <v>19</v>
      </c>
      <c r="K11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34.571261295514603</v>
      </c>
      <c r="L1149" s="5">
        <f>TablaDatos[[#This Row],[IMC_raw]]/1000000000000000</f>
        <v>3.4571261295514599</v>
      </c>
      <c r="M1149" s="2">
        <v>3457126129551460</v>
      </c>
      <c r="N11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49" s="13">
        <f t="shared" si="17"/>
        <v>1148</v>
      </c>
      <c r="P1149" s="2" t="str">
        <f>IF(TablaDatos[[#This Row],[Diabetes]]=0,"No","Si")</f>
        <v>Si</v>
      </c>
      <c r="Q1149">
        <v>1</v>
      </c>
      <c r="R1149">
        <f>TablaDatos[[#This Row],[Aux2]]/10000000000000</f>
        <v>2124.7959507231899</v>
      </c>
      <c r="S1149" s="1">
        <v>2.12479595072319E+16</v>
      </c>
      <c r="T1149" s="7">
        <f>TablaDatos[[#This Row],[Aux3]]/100000000000000</f>
        <v>291.09702368867102</v>
      </c>
      <c r="U1149" s="1">
        <v>2.91097023688671E+16</v>
      </c>
      <c r="V1149">
        <v>175.8</v>
      </c>
      <c r="W1149">
        <v>102.5</v>
      </c>
    </row>
    <row r="1150" spans="1:23">
      <c r="A1150">
        <v>2012</v>
      </c>
      <c r="B1150">
        <v>61</v>
      </c>
      <c r="C1150" t="s">
        <v>23</v>
      </c>
      <c r="D1150" t="s">
        <v>29</v>
      </c>
      <c r="E1150" t="s">
        <v>18</v>
      </c>
      <c r="F1150" t="s">
        <v>19</v>
      </c>
      <c r="G1150" t="s">
        <v>28</v>
      </c>
      <c r="H1150" s="3">
        <v>6622.87</v>
      </c>
      <c r="I1150" t="s">
        <v>19</v>
      </c>
      <c r="J1150" t="s">
        <v>18</v>
      </c>
      <c r="K11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34.544561990697503</v>
      </c>
      <c r="L1150" s="6">
        <f>TablaDatos[[#This Row],[IMC_raw]]/1000000000000000</f>
        <v>3.45445619906975</v>
      </c>
      <c r="M1150" s="2">
        <v>3454456199069750</v>
      </c>
      <c r="N11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0" s="13">
        <f t="shared" si="17"/>
        <v>1149</v>
      </c>
      <c r="P1150" s="2" t="str">
        <f>IF(TablaDatos[[#This Row],[Diabetes]]=0,"No","Si")</f>
        <v>No</v>
      </c>
      <c r="Q1150">
        <v>0</v>
      </c>
      <c r="R1150">
        <f>TablaDatos[[#This Row],[Aux2]]/10000000000000</f>
        <v>2181.3859178187599</v>
      </c>
      <c r="S1150" s="1">
        <v>2.18138591781876E+16</v>
      </c>
      <c r="T1150" s="7">
        <f>TablaDatos[[#This Row],[Aux3]]/100000000000000</f>
        <v>281.89033289708402</v>
      </c>
      <c r="U1150" s="1">
        <v>2.81890332897084E+16</v>
      </c>
      <c r="V1150">
        <v>159.69999999999999</v>
      </c>
      <c r="W1150">
        <v>93.1</v>
      </c>
    </row>
    <row r="1151" spans="1:23">
      <c r="A1151">
        <v>2012</v>
      </c>
      <c r="B1151">
        <v>58</v>
      </c>
      <c r="C1151" t="s">
        <v>16</v>
      </c>
      <c r="D1151" t="s">
        <v>29</v>
      </c>
      <c r="E1151" t="s">
        <v>21</v>
      </c>
      <c r="F1151" t="s">
        <v>19</v>
      </c>
      <c r="G1151" t="s">
        <v>28</v>
      </c>
      <c r="H1151" s="3">
        <v>16079.24</v>
      </c>
      <c r="I1151" t="s">
        <v>21</v>
      </c>
      <c r="J1151" t="s">
        <v>18</v>
      </c>
      <c r="K11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34.525408824844803</v>
      </c>
      <c r="L1151" s="6">
        <f>TablaDatos[[#This Row],[IMC_raw]]/1000000000000000</f>
        <v>3.4525408824844801</v>
      </c>
      <c r="M1151" s="2">
        <v>3452540882484480</v>
      </c>
      <c r="N11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1" s="13">
        <f t="shared" si="17"/>
        <v>1150</v>
      </c>
      <c r="P1151" s="2" t="str">
        <f>IF(TablaDatos[[#This Row],[Diabetes]]=0,"No","Si")</f>
        <v>Si</v>
      </c>
      <c r="Q1151">
        <v>1</v>
      </c>
      <c r="R1151">
        <f>TablaDatos[[#This Row],[Aux2]]/10000000000000</f>
        <v>2362.6424322726498</v>
      </c>
      <c r="S1151" s="1">
        <v>2.36264243227265E+16</v>
      </c>
      <c r="T1151" s="7">
        <f>TablaDatos[[#This Row],[Aux3]]/100000000000000</f>
        <v>25.458177065545499</v>
      </c>
      <c r="U1151" s="1">
        <v>2545817706554550</v>
      </c>
      <c r="V1151">
        <v>173.8</v>
      </c>
      <c r="W1151">
        <v>104</v>
      </c>
    </row>
    <row r="1152" spans="1:23">
      <c r="A1152">
        <v>2012</v>
      </c>
      <c r="B1152">
        <v>64</v>
      </c>
      <c r="C1152" t="s">
        <v>16</v>
      </c>
      <c r="D1152" t="s">
        <v>29</v>
      </c>
      <c r="E1152" t="s">
        <v>19</v>
      </c>
      <c r="F1152" t="s">
        <v>24</v>
      </c>
      <c r="G1152" t="s">
        <v>28</v>
      </c>
      <c r="H1152" s="3">
        <v>20813.099999999999</v>
      </c>
      <c r="I1152" t="s">
        <v>19</v>
      </c>
      <c r="J1152" t="s">
        <v>18</v>
      </c>
      <c r="K11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34.5188463548077</v>
      </c>
      <c r="L1152" s="6">
        <f>TablaDatos[[#This Row],[IMC_raw]]/1000000000000000</f>
        <v>34.5188463548077</v>
      </c>
      <c r="M1152" s="2">
        <v>3.45188463548077E+16</v>
      </c>
      <c r="N11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2" s="13">
        <f t="shared" si="17"/>
        <v>1151</v>
      </c>
      <c r="P1152" s="2" t="str">
        <f>IF(TablaDatos[[#This Row],[Diabetes]]=0,"No","Si")</f>
        <v>No</v>
      </c>
      <c r="Q1152">
        <v>0</v>
      </c>
      <c r="R1152">
        <f>TablaDatos[[#This Row],[Aux2]]/10000000000000</f>
        <v>228.62452344859599</v>
      </c>
      <c r="S1152" s="1">
        <v>2286245234485960</v>
      </c>
      <c r="T1152" s="7">
        <f>TablaDatos[[#This Row],[Aux3]]/100000000000000</f>
        <v>23.9891438025717</v>
      </c>
      <c r="U1152" s="1">
        <v>2398914380257170</v>
      </c>
      <c r="V1152">
        <v>168.4</v>
      </c>
      <c r="W1152">
        <v>98.2</v>
      </c>
    </row>
    <row r="1153" spans="1:23">
      <c r="A1153">
        <v>2012</v>
      </c>
      <c r="B1153">
        <v>58</v>
      </c>
      <c r="C1153" t="s">
        <v>16</v>
      </c>
      <c r="D1153" t="s">
        <v>73</v>
      </c>
      <c r="E1153" t="s">
        <v>18</v>
      </c>
      <c r="F1153" t="s">
        <v>24</v>
      </c>
      <c r="G1153" t="s">
        <v>28</v>
      </c>
      <c r="H1153" s="3">
        <v>30642.77</v>
      </c>
      <c r="I1153" t="s">
        <v>19</v>
      </c>
      <c r="J1153" t="s">
        <v>22</v>
      </c>
      <c r="K11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34.511610051127697</v>
      </c>
      <c r="L1153" s="6">
        <f>TablaDatos[[#This Row],[IMC_raw]]/1000000000000000</f>
        <v>34.511610051127697</v>
      </c>
      <c r="M1153" s="2">
        <v>3.45116100511277E+16</v>
      </c>
      <c r="N11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3" s="13">
        <f t="shared" si="17"/>
        <v>1152</v>
      </c>
      <c r="P1153" s="2" t="str">
        <f>IF(TablaDatos[[#This Row],[Diabetes]]=0,"No","Si")</f>
        <v>No</v>
      </c>
      <c r="Q1153">
        <v>0</v>
      </c>
      <c r="R1153">
        <f>TablaDatos[[#This Row],[Aux2]]/10000000000000</f>
        <v>215.67680835707401</v>
      </c>
      <c r="S1153" s="1">
        <v>2156768083570740</v>
      </c>
      <c r="T1153" s="7">
        <f>TablaDatos[[#This Row],[Aux3]]/100000000000000</f>
        <v>23.8495347484909</v>
      </c>
      <c r="U1153" s="1">
        <v>2384953474849090</v>
      </c>
      <c r="V1153">
        <v>162.30000000000001</v>
      </c>
      <c r="W1153">
        <v>96.5</v>
      </c>
    </row>
    <row r="1154" spans="1:23">
      <c r="A1154">
        <v>2012</v>
      </c>
      <c r="B1154">
        <v>53</v>
      </c>
      <c r="C1154" t="s">
        <v>23</v>
      </c>
      <c r="D1154" t="s">
        <v>38</v>
      </c>
      <c r="E1154" t="s">
        <v>18</v>
      </c>
      <c r="F1154" t="s">
        <v>24</v>
      </c>
      <c r="G1154" t="s">
        <v>20</v>
      </c>
      <c r="H1154" s="3">
        <v>17328.759999999998</v>
      </c>
      <c r="I1154" t="s">
        <v>21</v>
      </c>
      <c r="J1154" t="s">
        <v>22</v>
      </c>
      <c r="K11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34.477702842147103</v>
      </c>
      <c r="L1154" s="6">
        <f>TablaDatos[[#This Row],[IMC_raw]]/100000000000000</f>
        <v>34.477702842147103</v>
      </c>
      <c r="M1154" s="2">
        <v>3447770284214710</v>
      </c>
      <c r="N11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4" s="13">
        <f t="shared" ref="O1154:O1217" si="18">O1153+1</f>
        <v>1153</v>
      </c>
      <c r="P1154" s="2" t="str">
        <f>IF(TablaDatos[[#This Row],[Diabetes]]=0,"No","Si")</f>
        <v>No</v>
      </c>
      <c r="Q1154">
        <v>0</v>
      </c>
      <c r="R1154">
        <f>TablaDatos[[#This Row],[Aux2]]/10000000000000</f>
        <v>1928.64245709137</v>
      </c>
      <c r="S1154" s="1">
        <v>1.92864245709137E+16</v>
      </c>
      <c r="T1154" s="7">
        <f>TablaDatos[[#This Row],[Aux3]]/100000000000000</f>
        <v>245.152806038189</v>
      </c>
      <c r="U1154" s="1">
        <v>2.45152806038189E+16</v>
      </c>
      <c r="V1154">
        <v>147.69999999999999</v>
      </c>
      <c r="W1154">
        <v>86.8</v>
      </c>
    </row>
    <row r="1155" spans="1:23">
      <c r="A1155">
        <v>2012</v>
      </c>
      <c r="B1155">
        <v>59</v>
      </c>
      <c r="C1155" t="s">
        <v>23</v>
      </c>
      <c r="D1155" t="s">
        <v>29</v>
      </c>
      <c r="E1155" t="s">
        <v>19</v>
      </c>
      <c r="F1155" t="s">
        <v>19</v>
      </c>
      <c r="G1155" t="s">
        <v>28</v>
      </c>
      <c r="H1155" s="3">
        <v>19708.29</v>
      </c>
      <c r="I1155" t="s">
        <v>21</v>
      </c>
      <c r="J1155" t="s">
        <v>19</v>
      </c>
      <c r="K11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34.417905336674501</v>
      </c>
      <c r="L1155" s="6">
        <f>TablaDatos[[#This Row],[IMC_raw]]/1000000000000000</f>
        <v>34.417905336674501</v>
      </c>
      <c r="M1155" s="2">
        <v>3.44179053366745E+16</v>
      </c>
      <c r="N11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5" s="13">
        <f t="shared" si="18"/>
        <v>1154</v>
      </c>
      <c r="P1155" s="2" t="str">
        <f>IF(TablaDatos[[#This Row],[Diabetes]]=0,"No","Si")</f>
        <v>Si</v>
      </c>
      <c r="Q1155">
        <v>1</v>
      </c>
      <c r="R1155">
        <f>TablaDatos[[#This Row],[Aux2]]/10000000000000</f>
        <v>2491.5826997375998</v>
      </c>
      <c r="S1155" s="1">
        <v>2.4915826997376E+16</v>
      </c>
      <c r="T1155" s="7">
        <f>TablaDatos[[#This Row],[Aux3]]/100000000000000</f>
        <v>2.6988745319684502</v>
      </c>
      <c r="U1155" s="1">
        <v>269887453196845</v>
      </c>
      <c r="V1155">
        <v>157.69999999999999</v>
      </c>
      <c r="W1155">
        <v>104.1</v>
      </c>
    </row>
    <row r="1156" spans="1:23">
      <c r="A1156">
        <v>2012</v>
      </c>
      <c r="B1156">
        <v>68</v>
      </c>
      <c r="C1156" t="s">
        <v>16</v>
      </c>
      <c r="D1156" t="s">
        <v>17</v>
      </c>
      <c r="E1156" t="s">
        <v>21</v>
      </c>
      <c r="F1156" t="s">
        <v>24</v>
      </c>
      <c r="G1156" t="s">
        <v>25</v>
      </c>
      <c r="H1156" s="3">
        <v>17659.75</v>
      </c>
      <c r="I1156" t="s">
        <v>21</v>
      </c>
      <c r="J1156" t="s">
        <v>22</v>
      </c>
      <c r="K11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34.4079787479183</v>
      </c>
      <c r="L1156" s="6">
        <f>TablaDatos[[#This Row],[IMC_raw]]/1000000000000000</f>
        <v>3.44079787479183</v>
      </c>
      <c r="M1156" s="2">
        <v>3440797874791830</v>
      </c>
      <c r="N11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6" s="13">
        <f t="shared" si="18"/>
        <v>1155</v>
      </c>
      <c r="P1156" s="2" t="str">
        <f>IF(TablaDatos[[#This Row],[Diabetes]]=0,"No","Si")</f>
        <v>Si</v>
      </c>
      <c r="Q1156">
        <v>1</v>
      </c>
      <c r="R1156">
        <f>TablaDatos[[#This Row],[Aux2]]/10000000000000</f>
        <v>235.13098684266899</v>
      </c>
      <c r="S1156" s="1">
        <v>2351309868426690</v>
      </c>
      <c r="T1156" s="7">
        <f>TablaDatos[[#This Row],[Aux3]]/100000000000000</f>
        <v>26.474629735311002</v>
      </c>
      <c r="U1156" s="1">
        <v>2647462973531100</v>
      </c>
      <c r="V1156">
        <v>170.4</v>
      </c>
      <c r="W1156">
        <v>112</v>
      </c>
    </row>
    <row r="1157" spans="1:23">
      <c r="A1157">
        <v>2012</v>
      </c>
      <c r="B1157">
        <v>54</v>
      </c>
      <c r="C1157" t="s">
        <v>23</v>
      </c>
      <c r="D1157" t="s">
        <v>17</v>
      </c>
      <c r="E1157" t="s">
        <v>18</v>
      </c>
      <c r="F1157" t="s">
        <v>19</v>
      </c>
      <c r="G1157" t="s">
        <v>20</v>
      </c>
      <c r="H1157" s="3">
        <v>41659.03</v>
      </c>
      <c r="I1157" t="s">
        <v>19</v>
      </c>
      <c r="J1157" t="s">
        <v>22</v>
      </c>
      <c r="K11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34.379707202675597</v>
      </c>
      <c r="L1157" s="5">
        <f>TablaDatos[[#This Row],[IMC_raw]]/1000000000000000</f>
        <v>34.379707202675597</v>
      </c>
      <c r="M1157" s="2">
        <v>3.43797072026756E+16</v>
      </c>
      <c r="N11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7" s="13">
        <f t="shared" si="18"/>
        <v>1156</v>
      </c>
      <c r="P1157" s="2" t="str">
        <f>IF(TablaDatos[[#This Row],[Diabetes]]=0,"No","Si")</f>
        <v>No</v>
      </c>
      <c r="Q1157">
        <v>0</v>
      </c>
      <c r="R1157">
        <f>TablaDatos[[#This Row],[Aux2]]/10000000000000</f>
        <v>2044.1278998202299</v>
      </c>
      <c r="S1157" s="1">
        <v>2.04412789982023E+16</v>
      </c>
      <c r="T1157" s="7">
        <f>TablaDatos[[#This Row],[Aux3]]/100000000000000</f>
        <v>200.22631482995499</v>
      </c>
      <c r="U1157" s="1">
        <v>2.00226314829955E+16</v>
      </c>
      <c r="V1157">
        <v>142.69999999999999</v>
      </c>
      <c r="W1157">
        <v>85.4</v>
      </c>
    </row>
    <row r="1158" spans="1:23">
      <c r="A1158">
        <v>2012</v>
      </c>
      <c r="B1158">
        <v>68</v>
      </c>
      <c r="C1158" t="s">
        <v>23</v>
      </c>
      <c r="D1158" t="s">
        <v>29</v>
      </c>
      <c r="E1158" t="s">
        <v>18</v>
      </c>
      <c r="F1158" t="s">
        <v>19</v>
      </c>
      <c r="G1158" t="s">
        <v>25</v>
      </c>
      <c r="H1158" s="3">
        <v>18722.919999999998</v>
      </c>
      <c r="I1158" t="s">
        <v>19</v>
      </c>
      <c r="J1158" t="s">
        <v>22</v>
      </c>
      <c r="K11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34.360875208308798</v>
      </c>
      <c r="L1158" s="5">
        <f>TablaDatos[[#This Row],[IMC_raw]]/1000000000000000</f>
        <v>3.4360875208308799</v>
      </c>
      <c r="M1158" s="2">
        <v>3436087520830880</v>
      </c>
      <c r="N11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8" s="13">
        <f t="shared" si="18"/>
        <v>1157</v>
      </c>
      <c r="P1158" s="2" t="str">
        <f>IF(TablaDatos[[#This Row],[Diabetes]]=0,"No","Si")</f>
        <v>No</v>
      </c>
      <c r="Q1158">
        <v>0</v>
      </c>
      <c r="R1158">
        <f>TablaDatos[[#This Row],[Aux2]]/10000000000000</f>
        <v>226.94643767725699</v>
      </c>
      <c r="S1158" s="1">
        <v>2269464376772570</v>
      </c>
      <c r="T1158" s="7">
        <f>TablaDatos[[#This Row],[Aux3]]/100000000000000</f>
        <v>268.17544394556597</v>
      </c>
      <c r="U1158" s="1">
        <v>2.68175443945566E+16</v>
      </c>
      <c r="V1158">
        <v>149.69999999999999</v>
      </c>
      <c r="W1158">
        <v>93.2</v>
      </c>
    </row>
    <row r="1159" spans="1:23">
      <c r="A1159">
        <v>2012</v>
      </c>
      <c r="B1159">
        <v>55</v>
      </c>
      <c r="C1159" t="s">
        <v>16</v>
      </c>
      <c r="D1159" t="s">
        <v>29</v>
      </c>
      <c r="E1159" t="s">
        <v>31</v>
      </c>
      <c r="F1159" t="s">
        <v>24</v>
      </c>
      <c r="G1159" t="s">
        <v>28</v>
      </c>
      <c r="H1159" s="3">
        <v>9820.01</v>
      </c>
      <c r="I1159" t="s">
        <v>21</v>
      </c>
      <c r="J1159" t="s">
        <v>21</v>
      </c>
      <c r="K11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34.315670766174897</v>
      </c>
      <c r="L1159" s="6">
        <f>TablaDatos[[#This Row],[IMC_raw]]/1000000000000000</f>
        <v>3.4315670766174899</v>
      </c>
      <c r="M1159" s="2">
        <v>3431567076617490</v>
      </c>
      <c r="N11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59" s="13">
        <f t="shared" si="18"/>
        <v>1158</v>
      </c>
      <c r="P1159" s="2" t="str">
        <f>IF(TablaDatos[[#This Row],[Diabetes]]=0,"No","Si")</f>
        <v>Si</v>
      </c>
      <c r="Q1159">
        <v>1</v>
      </c>
      <c r="R1159">
        <f>TablaDatos[[#This Row],[Aux2]]/10000000000000</f>
        <v>248.24210369993699</v>
      </c>
      <c r="S1159" s="1">
        <v>2482421036999370</v>
      </c>
      <c r="T1159" s="7">
        <f>TablaDatos[[#This Row],[Aux3]]/100000000000000</f>
        <v>283.377416066975</v>
      </c>
      <c r="U1159" s="1">
        <v>2.83377416066975E+16</v>
      </c>
      <c r="V1159">
        <v>172.7</v>
      </c>
      <c r="W1159">
        <v>105.3</v>
      </c>
    </row>
    <row r="1160" spans="1:23">
      <c r="A1160">
        <v>2012</v>
      </c>
      <c r="B1160">
        <v>58</v>
      </c>
      <c r="C1160" t="s">
        <v>16</v>
      </c>
      <c r="D1160" t="s">
        <v>72</v>
      </c>
      <c r="E1160" t="s">
        <v>21</v>
      </c>
      <c r="F1160" t="s">
        <v>19</v>
      </c>
      <c r="G1160" t="s">
        <v>28</v>
      </c>
      <c r="H1160" s="3">
        <v>20685.41</v>
      </c>
      <c r="I1160" t="s">
        <v>19</v>
      </c>
      <c r="J1160" t="s">
        <v>22</v>
      </c>
      <c r="K11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34.270500262433401</v>
      </c>
      <c r="L1160" s="5">
        <f>TablaDatos[[#This Row],[IMC_raw]]/1000000000000000</f>
        <v>3.4270500262433399</v>
      </c>
      <c r="M1160" s="2">
        <v>3427050026243340</v>
      </c>
      <c r="N11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0" s="13">
        <f t="shared" si="18"/>
        <v>1159</v>
      </c>
      <c r="P1160" s="2" t="str">
        <f>IF(TablaDatos[[#This Row],[Diabetes]]=0,"No","Si")</f>
        <v>No</v>
      </c>
      <c r="Q1160">
        <v>0</v>
      </c>
      <c r="R1160">
        <f>TablaDatos[[#This Row],[Aux2]]/10000000000000</f>
        <v>188.916962533289</v>
      </c>
      <c r="S1160" s="1">
        <v>1889169625332890</v>
      </c>
      <c r="T1160" s="7">
        <f>TablaDatos[[#This Row],[Aux3]]/100000000000000</f>
        <v>195.84676852681801</v>
      </c>
      <c r="U1160" s="1">
        <v>1.95846768526818E+16</v>
      </c>
      <c r="V1160">
        <v>161</v>
      </c>
      <c r="W1160">
        <v>97.3</v>
      </c>
    </row>
    <row r="1161" spans="1:23">
      <c r="A1161">
        <v>2012</v>
      </c>
      <c r="B1161">
        <v>73</v>
      </c>
      <c r="C1161" t="s">
        <v>16</v>
      </c>
      <c r="D1161" t="s">
        <v>33</v>
      </c>
      <c r="E1161" t="s">
        <v>31</v>
      </c>
      <c r="F1161" t="s">
        <v>24</v>
      </c>
      <c r="G1161" t="s">
        <v>25</v>
      </c>
      <c r="H1161" s="3">
        <v>12137.92</v>
      </c>
      <c r="I1161" t="s">
        <v>21</v>
      </c>
      <c r="J1161" t="s">
        <v>18</v>
      </c>
      <c r="K11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34.251440623163496</v>
      </c>
      <c r="L1161" s="6">
        <f>TablaDatos[[#This Row],[IMC_raw]]/1000000000000000</f>
        <v>3.4251440623163498</v>
      </c>
      <c r="M1161" s="2">
        <v>3425144062316350</v>
      </c>
      <c r="N11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1" s="13">
        <f t="shared" si="18"/>
        <v>1160</v>
      </c>
      <c r="P1161" s="2" t="str">
        <f>IF(TablaDatos[[#This Row],[Diabetes]]=0,"No","Si")</f>
        <v>No</v>
      </c>
      <c r="Q1161">
        <v>0</v>
      </c>
      <c r="R1161">
        <f>TablaDatos[[#This Row],[Aux2]]/10000000000000</f>
        <v>257.84776267993499</v>
      </c>
      <c r="S1161" s="1">
        <v>2578477626799350</v>
      </c>
      <c r="T1161" s="7">
        <f>TablaDatos[[#This Row],[Aux3]]/100000000000000</f>
        <v>25.915877342314801</v>
      </c>
      <c r="U1161" s="1">
        <v>2591587734231480</v>
      </c>
      <c r="V1161">
        <v>186.8</v>
      </c>
      <c r="W1161">
        <v>105.5</v>
      </c>
    </row>
    <row r="1162" spans="1:23">
      <c r="A1162">
        <v>2012</v>
      </c>
      <c r="B1162">
        <v>62</v>
      </c>
      <c r="C1162" t="s">
        <v>23</v>
      </c>
      <c r="D1162" t="s">
        <v>74</v>
      </c>
      <c r="E1162" t="s">
        <v>19</v>
      </c>
      <c r="F1162" t="s">
        <v>35</v>
      </c>
      <c r="G1162" t="s">
        <v>28</v>
      </c>
      <c r="H1162" s="3">
        <v>28001.98</v>
      </c>
      <c r="I1162" t="s">
        <v>19</v>
      </c>
      <c r="J1162" t="s">
        <v>18</v>
      </c>
      <c r="K11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34.236475991105003</v>
      </c>
      <c r="L1162" s="6">
        <f>TablaDatos[[#This Row],[IMC_raw]]/1000000000000000</f>
        <v>34.236475991105003</v>
      </c>
      <c r="M1162" s="2">
        <v>3.4236475991105E+16</v>
      </c>
      <c r="N11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2" s="13">
        <f t="shared" si="18"/>
        <v>1161</v>
      </c>
      <c r="P1162" s="2" t="str">
        <f>IF(TablaDatos[[#This Row],[Diabetes]]=0,"No","Si")</f>
        <v>No</v>
      </c>
      <c r="Q1162">
        <v>0</v>
      </c>
      <c r="R1162">
        <f>TablaDatos[[#This Row],[Aux2]]/10000000000000</f>
        <v>204.999722319581</v>
      </c>
      <c r="S1162" s="1">
        <v>2049997223195810</v>
      </c>
      <c r="T1162" s="7">
        <f>TablaDatos[[#This Row],[Aux3]]/100000000000000</f>
        <v>248.20830117714101</v>
      </c>
      <c r="U1162" s="1">
        <v>2.48208301177141E+16</v>
      </c>
      <c r="V1162">
        <v>152.80000000000001</v>
      </c>
      <c r="W1162">
        <v>103.7</v>
      </c>
    </row>
    <row r="1163" spans="1:23">
      <c r="A1163">
        <v>2012</v>
      </c>
      <c r="B1163">
        <v>66</v>
      </c>
      <c r="C1163" t="s">
        <v>16</v>
      </c>
      <c r="D1163" t="s">
        <v>72</v>
      </c>
      <c r="E1163" t="s">
        <v>21</v>
      </c>
      <c r="F1163" t="s">
        <v>19</v>
      </c>
      <c r="G1163" t="s">
        <v>25</v>
      </c>
      <c r="H1163" s="3">
        <v>19031.46</v>
      </c>
      <c r="I1163" t="s">
        <v>21</v>
      </c>
      <c r="J1163" t="s">
        <v>22</v>
      </c>
      <c r="K11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34.231596506907294</v>
      </c>
      <c r="L1163" s="6">
        <f>TablaDatos[[#This Row],[IMC_raw]]/1000000000000000</f>
        <v>3.4231596506907298</v>
      </c>
      <c r="M1163" s="2">
        <v>3423159650690730</v>
      </c>
      <c r="N11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3" s="13">
        <f t="shared" si="18"/>
        <v>1162</v>
      </c>
      <c r="P1163" s="2" t="str">
        <f>IF(TablaDatos[[#This Row],[Diabetes]]=0,"No","Si")</f>
        <v>Si</v>
      </c>
      <c r="Q1163">
        <v>1</v>
      </c>
      <c r="R1163">
        <f>TablaDatos[[#This Row],[Aux2]]/10000000000000</f>
        <v>2197.7025438732098</v>
      </c>
      <c r="S1163" s="1">
        <v>2.19770254387321E+16</v>
      </c>
      <c r="T1163" s="7">
        <f>TablaDatos[[#This Row],[Aux3]]/100000000000000</f>
        <v>26.012785923569901</v>
      </c>
      <c r="U1163" s="1">
        <v>2601278592356990</v>
      </c>
      <c r="V1163">
        <v>173.4</v>
      </c>
      <c r="W1163">
        <v>104.7</v>
      </c>
    </row>
    <row r="1164" spans="1:23">
      <c r="A1164">
        <v>2012</v>
      </c>
      <c r="B1164">
        <v>68</v>
      </c>
      <c r="C1164" t="s">
        <v>16</v>
      </c>
      <c r="D1164" t="s">
        <v>29</v>
      </c>
      <c r="E1164" t="s">
        <v>21</v>
      </c>
      <c r="F1164" t="s">
        <v>24</v>
      </c>
      <c r="G1164" t="s">
        <v>25</v>
      </c>
      <c r="H1164" s="3">
        <v>15333.92</v>
      </c>
      <c r="I1164" t="s">
        <v>21</v>
      </c>
      <c r="J1164" t="s">
        <v>21</v>
      </c>
      <c r="K11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34.2305361090933</v>
      </c>
      <c r="L1164" s="5">
        <f>TablaDatos[[#This Row],[IMC_raw]]/1000000000000000</f>
        <v>3.4230536109093301</v>
      </c>
      <c r="M1164" s="2">
        <v>3423053610909330</v>
      </c>
      <c r="N11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4" s="13">
        <f t="shared" si="18"/>
        <v>1163</v>
      </c>
      <c r="P1164" s="2" t="str">
        <f>IF(TablaDatos[[#This Row],[Diabetes]]=0,"No","Si")</f>
        <v>No</v>
      </c>
      <c r="Q1164">
        <v>0</v>
      </c>
      <c r="R1164">
        <f>TablaDatos[[#This Row],[Aux2]]/10000000000000</f>
        <v>2212.2349652019102</v>
      </c>
      <c r="S1164" s="1">
        <v>2.21223496520191E+16</v>
      </c>
      <c r="T1164" s="7">
        <f>TablaDatos[[#This Row],[Aux3]]/100000000000000</f>
        <v>26.444776830506299</v>
      </c>
      <c r="U1164" s="1">
        <v>2644477683050630</v>
      </c>
      <c r="V1164">
        <v>165</v>
      </c>
      <c r="W1164">
        <v>104</v>
      </c>
    </row>
    <row r="1165" spans="1:23">
      <c r="A1165">
        <v>2012</v>
      </c>
      <c r="B1165">
        <v>74</v>
      </c>
      <c r="C1165" t="s">
        <v>23</v>
      </c>
      <c r="D1165" t="s">
        <v>71</v>
      </c>
      <c r="E1165" t="s">
        <v>21</v>
      </c>
      <c r="F1165" t="s">
        <v>24</v>
      </c>
      <c r="G1165" t="s">
        <v>25</v>
      </c>
      <c r="H1165" s="3">
        <v>13679.69</v>
      </c>
      <c r="I1165" t="s">
        <v>21</v>
      </c>
      <c r="J1165" t="s">
        <v>22</v>
      </c>
      <c r="K11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34.2059096133979</v>
      </c>
      <c r="L1165" s="5">
        <f>TablaDatos[[#This Row],[IMC_raw]]/1000000000000000</f>
        <v>3.4205909613397898</v>
      </c>
      <c r="M1165" s="2">
        <v>3420590961339790</v>
      </c>
      <c r="N11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5" s="13">
        <f t="shared" si="18"/>
        <v>1164</v>
      </c>
      <c r="P1165" s="2" t="str">
        <f>IF(TablaDatos[[#This Row],[Diabetes]]=0,"No","Si")</f>
        <v>No</v>
      </c>
      <c r="Q1165">
        <v>0</v>
      </c>
      <c r="R1165">
        <f>TablaDatos[[#This Row],[Aux2]]/10000000000000</f>
        <v>2357.7374821333801</v>
      </c>
      <c r="S1165" s="1">
        <v>2.35773748213338E+16</v>
      </c>
      <c r="T1165" s="7">
        <f>TablaDatos[[#This Row],[Aux3]]/100000000000000</f>
        <v>228.77026044829199</v>
      </c>
      <c r="U1165" s="1">
        <v>2.28770260448292E+16</v>
      </c>
      <c r="V1165">
        <v>170.7</v>
      </c>
      <c r="W1165">
        <v>102</v>
      </c>
    </row>
    <row r="1166" spans="1:23">
      <c r="A1166">
        <v>2012</v>
      </c>
      <c r="B1166">
        <v>58</v>
      </c>
      <c r="C1166" t="s">
        <v>16</v>
      </c>
      <c r="D1166" t="s">
        <v>17</v>
      </c>
      <c r="E1166" t="s">
        <v>18</v>
      </c>
      <c r="F1166" t="s">
        <v>35</v>
      </c>
      <c r="G1166" t="s">
        <v>28</v>
      </c>
      <c r="H1166" s="3">
        <v>37461.769999999997</v>
      </c>
      <c r="I1166" t="s">
        <v>19</v>
      </c>
      <c r="J1166" t="s">
        <v>22</v>
      </c>
      <c r="K11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34.1827899746933</v>
      </c>
      <c r="L1166" s="6">
        <f>TablaDatos[[#This Row],[IMC_raw]]/1000000000000000</f>
        <v>3.4182789974693302</v>
      </c>
      <c r="M1166" s="2">
        <v>3418278997469330</v>
      </c>
      <c r="N11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6" s="13">
        <f t="shared" si="18"/>
        <v>1165</v>
      </c>
      <c r="P1166" s="2" t="str">
        <f>IF(TablaDatos[[#This Row],[Diabetes]]=0,"No","Si")</f>
        <v>No</v>
      </c>
      <c r="Q1166">
        <v>0</v>
      </c>
      <c r="R1166">
        <f>TablaDatos[[#This Row],[Aux2]]/10000000000000</f>
        <v>2124.06614401549</v>
      </c>
      <c r="S1166" s="1">
        <v>2.12406614401549E+16</v>
      </c>
      <c r="T1166" s="7">
        <f>TablaDatos[[#This Row],[Aux3]]/100000000000000</f>
        <v>246.23812426855</v>
      </c>
      <c r="U1166" s="1">
        <v>2.4623812426855E+16</v>
      </c>
      <c r="V1166">
        <v>164.4</v>
      </c>
      <c r="W1166">
        <v>100.3</v>
      </c>
    </row>
    <row r="1167" spans="1:23">
      <c r="A1167">
        <v>2012</v>
      </c>
      <c r="B1167">
        <v>49</v>
      </c>
      <c r="C1167" t="s">
        <v>23</v>
      </c>
      <c r="D1167" t="s">
        <v>73</v>
      </c>
      <c r="E1167" t="s">
        <v>21</v>
      </c>
      <c r="F1167" t="s">
        <v>24</v>
      </c>
      <c r="G1167" t="s">
        <v>20</v>
      </c>
      <c r="H1167" s="3">
        <v>39599.25</v>
      </c>
      <c r="I1167" t="s">
        <v>21</v>
      </c>
      <c r="J1167" t="s">
        <v>19</v>
      </c>
      <c r="K11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34.155300060012301</v>
      </c>
      <c r="L1167" s="6">
        <f>TablaDatos[[#This Row],[IMC_raw]]/1000000000000000</f>
        <v>3.4155300060012301</v>
      </c>
      <c r="M1167" s="2">
        <v>3415530006001230</v>
      </c>
      <c r="N11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7" s="13">
        <f t="shared" si="18"/>
        <v>1166</v>
      </c>
      <c r="P1167" s="2" t="str">
        <f>IF(TablaDatos[[#This Row],[Diabetes]]=0,"No","Si")</f>
        <v>No</v>
      </c>
      <c r="Q1167">
        <v>0</v>
      </c>
      <c r="R1167">
        <f>TablaDatos[[#This Row],[Aux2]]/10000000000000</f>
        <v>2164.2083843704299</v>
      </c>
      <c r="S1167" s="1">
        <v>2.16420838437043E+16</v>
      </c>
      <c r="T1167" s="7">
        <f>TablaDatos[[#This Row],[Aux3]]/100000000000000</f>
        <v>27.479800869915</v>
      </c>
      <c r="U1167" s="1">
        <v>2747980086991500</v>
      </c>
      <c r="V1167">
        <v>161</v>
      </c>
      <c r="W1167">
        <v>90</v>
      </c>
    </row>
    <row r="1168" spans="1:23">
      <c r="A1168">
        <v>2012</v>
      </c>
      <c r="B1168">
        <v>47</v>
      </c>
      <c r="C1168" t="s">
        <v>16</v>
      </c>
      <c r="D1168" t="s">
        <v>17</v>
      </c>
      <c r="E1168" t="s">
        <v>19</v>
      </c>
      <c r="F1168" t="s">
        <v>35</v>
      </c>
      <c r="G1168" t="s">
        <v>20</v>
      </c>
      <c r="H1168" s="3">
        <v>28627</v>
      </c>
      <c r="I1168" t="s">
        <v>21</v>
      </c>
      <c r="J1168" t="s">
        <v>21</v>
      </c>
      <c r="K11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34.134280952819701</v>
      </c>
      <c r="L1168" s="6">
        <f>TablaDatos[[#This Row],[IMC_raw]]/1000000000000000</f>
        <v>34.134280952819701</v>
      </c>
      <c r="M1168" s="2">
        <v>3.41342809528197E+16</v>
      </c>
      <c r="N11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8" s="13">
        <f t="shared" si="18"/>
        <v>1167</v>
      </c>
      <c r="P1168" s="2" t="str">
        <f>IF(TablaDatos[[#This Row],[Diabetes]]=0,"No","Si")</f>
        <v>No</v>
      </c>
      <c r="Q1168">
        <v>0</v>
      </c>
      <c r="R1168">
        <f>TablaDatos[[#This Row],[Aux2]]/10000000000000</f>
        <v>17.931394515049899</v>
      </c>
      <c r="S1168" s="1">
        <v>179313945150499</v>
      </c>
      <c r="T1168" s="7">
        <f>TablaDatos[[#This Row],[Aux3]]/100000000000000</f>
        <v>243.03144146567999</v>
      </c>
      <c r="U1168" s="1">
        <v>2.4303144146568E+16</v>
      </c>
      <c r="V1168">
        <v>152</v>
      </c>
      <c r="W1168">
        <v>95.3</v>
      </c>
    </row>
    <row r="1169" spans="1:23">
      <c r="A1169">
        <v>2012</v>
      </c>
      <c r="B1169">
        <v>63</v>
      </c>
      <c r="C1169" t="s">
        <v>23</v>
      </c>
      <c r="D1169" t="s">
        <v>30</v>
      </c>
      <c r="E1169" t="s">
        <v>19</v>
      </c>
      <c r="F1169" t="s">
        <v>24</v>
      </c>
      <c r="G1169" t="s">
        <v>28</v>
      </c>
      <c r="H1169" s="3">
        <v>13714.24</v>
      </c>
      <c r="I1169" t="s">
        <v>21</v>
      </c>
      <c r="J1169" t="s">
        <v>19</v>
      </c>
      <c r="K11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34.130658018277195</v>
      </c>
      <c r="L1169" s="5">
        <f>TablaDatos[[#This Row],[IMC_raw]]/1000000000000000</f>
        <v>3.4130658018277198</v>
      </c>
      <c r="M1169" s="2">
        <v>3413065801827720</v>
      </c>
      <c r="N11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69" s="13">
        <f t="shared" si="18"/>
        <v>1168</v>
      </c>
      <c r="P1169" s="2" t="str">
        <f>IF(TablaDatos[[#This Row],[Diabetes]]=0,"No","Si")</f>
        <v>Si</v>
      </c>
      <c r="Q1169">
        <v>1</v>
      </c>
      <c r="R1169">
        <f>TablaDatos[[#This Row],[Aux2]]/10000000000000</f>
        <v>2490.32658094825</v>
      </c>
      <c r="S1169" s="1">
        <v>2.49032658094825E+16</v>
      </c>
      <c r="T1169" s="7">
        <f>TablaDatos[[#This Row],[Aux3]]/100000000000000</f>
        <v>24.637144649691901</v>
      </c>
      <c r="U1169" s="1">
        <v>2463714464969190</v>
      </c>
      <c r="V1169">
        <v>173.7</v>
      </c>
      <c r="W1169">
        <v>104.5</v>
      </c>
    </row>
    <row r="1170" spans="1:23">
      <c r="A1170">
        <v>2012</v>
      </c>
      <c r="B1170">
        <v>62</v>
      </c>
      <c r="C1170" t="s">
        <v>23</v>
      </c>
      <c r="D1170" t="s">
        <v>73</v>
      </c>
      <c r="E1170" t="s">
        <v>21</v>
      </c>
      <c r="F1170" t="s">
        <v>24</v>
      </c>
      <c r="G1170" t="s">
        <v>28</v>
      </c>
      <c r="H1170" s="3">
        <v>28542.07</v>
      </c>
      <c r="I1170" t="s">
        <v>19</v>
      </c>
      <c r="J1170" t="s">
        <v>22</v>
      </c>
      <c r="K11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34.126665378600201</v>
      </c>
      <c r="L1170" s="5">
        <f>TablaDatos[[#This Row],[IMC_raw]]/1000000000000000</f>
        <v>34.126665378600201</v>
      </c>
      <c r="M1170" s="2">
        <v>3.41266653786002E+16</v>
      </c>
      <c r="N11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0" s="13">
        <f t="shared" si="18"/>
        <v>1169</v>
      </c>
      <c r="P1170" s="2" t="str">
        <f>IF(TablaDatos[[#This Row],[Diabetes]]=0,"No","Si")</f>
        <v>No</v>
      </c>
      <c r="Q1170">
        <v>0</v>
      </c>
      <c r="R1170">
        <f>TablaDatos[[#This Row],[Aux2]]/10000000000000</f>
        <v>2112.0602837168899</v>
      </c>
      <c r="S1170" s="1">
        <v>2.11206028371689E+16</v>
      </c>
      <c r="T1170" s="7">
        <f>TablaDatos[[#This Row],[Aux3]]/100000000000000</f>
        <v>196.38427480419</v>
      </c>
      <c r="U1170" s="1">
        <v>1.9638427480419E+16</v>
      </c>
      <c r="V1170">
        <v>159.9</v>
      </c>
      <c r="W1170">
        <v>93.4</v>
      </c>
    </row>
    <row r="1171" spans="1:23">
      <c r="A1171">
        <v>2012</v>
      </c>
      <c r="B1171">
        <v>69</v>
      </c>
      <c r="C1171" t="s">
        <v>23</v>
      </c>
      <c r="D1171" t="s">
        <v>42</v>
      </c>
      <c r="E1171" t="s">
        <v>21</v>
      </c>
      <c r="F1171" t="s">
        <v>19</v>
      </c>
      <c r="G1171" t="s">
        <v>25</v>
      </c>
      <c r="H1171" s="3">
        <v>17951.12</v>
      </c>
      <c r="I1171" t="s">
        <v>21</v>
      </c>
      <c r="J1171" t="s">
        <v>18</v>
      </c>
      <c r="K11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34.1165180806682</v>
      </c>
      <c r="L1171" s="5">
        <f>TablaDatos[[#This Row],[IMC_raw]]/1000000000000000</f>
        <v>3.4116518080668201</v>
      </c>
      <c r="M1171" s="2">
        <v>3411651808066820</v>
      </c>
      <c r="N11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1" s="13">
        <f t="shared" si="18"/>
        <v>1170</v>
      </c>
      <c r="P1171" s="2" t="str">
        <f>IF(TablaDatos[[#This Row],[Diabetes]]=0,"No","Si")</f>
        <v>Si</v>
      </c>
      <c r="Q1171">
        <v>1</v>
      </c>
      <c r="R1171">
        <f>TablaDatos[[#This Row],[Aux2]]/10000000000000</f>
        <v>2241.8531919428501</v>
      </c>
      <c r="S1171" s="1">
        <v>2.24185319194285E+16</v>
      </c>
      <c r="T1171" s="7">
        <f>TablaDatos[[#This Row],[Aux3]]/100000000000000</f>
        <v>283.80059927502703</v>
      </c>
      <c r="U1171" s="1">
        <v>2.83800599275027E+16</v>
      </c>
      <c r="V1171">
        <v>166.3</v>
      </c>
      <c r="W1171">
        <v>97.9</v>
      </c>
    </row>
    <row r="1172" spans="1:23">
      <c r="A1172">
        <v>2012</v>
      </c>
      <c r="B1172">
        <v>53</v>
      </c>
      <c r="C1172" t="s">
        <v>16</v>
      </c>
      <c r="D1172" t="s">
        <v>17</v>
      </c>
      <c r="E1172" t="s">
        <v>21</v>
      </c>
      <c r="F1172" t="s">
        <v>35</v>
      </c>
      <c r="G1172" t="s">
        <v>20</v>
      </c>
      <c r="H1172" s="3">
        <v>30957.5</v>
      </c>
      <c r="I1172" t="s">
        <v>21</v>
      </c>
      <c r="J1172" t="s">
        <v>21</v>
      </c>
      <c r="K11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34.0981233631911</v>
      </c>
      <c r="L1172" s="5">
        <f>TablaDatos[[#This Row],[IMC_raw]]/1000000000000000</f>
        <v>3.40981233631911</v>
      </c>
      <c r="M1172" s="2">
        <v>3409812336319110</v>
      </c>
      <c r="N11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2" s="13">
        <f t="shared" si="18"/>
        <v>1171</v>
      </c>
      <c r="P1172" s="2" t="str">
        <f>IF(TablaDatos[[#This Row],[Diabetes]]=0,"No","Si")</f>
        <v>No</v>
      </c>
      <c r="Q1172">
        <v>0</v>
      </c>
      <c r="R1172">
        <f>TablaDatos[[#This Row],[Aux2]]/10000000000000</f>
        <v>2080.0367768941501</v>
      </c>
      <c r="S1172" s="1">
        <v>2.08003677689415E+16</v>
      </c>
      <c r="T1172" s="7">
        <f>TablaDatos[[#This Row],[Aux3]]/100000000000000</f>
        <v>25.823201818170599</v>
      </c>
      <c r="U1172" s="1">
        <v>2582320181817060</v>
      </c>
      <c r="V1172">
        <v>165.4</v>
      </c>
      <c r="W1172">
        <v>102.3</v>
      </c>
    </row>
    <row r="1173" spans="1:23">
      <c r="A1173">
        <v>2012</v>
      </c>
      <c r="B1173">
        <v>58</v>
      </c>
      <c r="C1173" t="s">
        <v>23</v>
      </c>
      <c r="D1173" t="s">
        <v>17</v>
      </c>
      <c r="E1173" t="s">
        <v>21</v>
      </c>
      <c r="F1173" t="s">
        <v>24</v>
      </c>
      <c r="G1173" t="s">
        <v>28</v>
      </c>
      <c r="H1173" s="3">
        <v>24952.98</v>
      </c>
      <c r="I1173" t="s">
        <v>19</v>
      </c>
      <c r="J1173" t="s">
        <v>18</v>
      </c>
      <c r="K11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34.0650416126728</v>
      </c>
      <c r="L1173" s="6">
        <f>TablaDatos[[#This Row],[IMC_raw]]/1000000000000000</f>
        <v>3.40650416126728</v>
      </c>
      <c r="M1173" s="2">
        <v>3406504161267280</v>
      </c>
      <c r="N11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3" s="13">
        <f t="shared" si="18"/>
        <v>1172</v>
      </c>
      <c r="P1173" s="2" t="str">
        <f>IF(TablaDatos[[#This Row],[Diabetes]]=0,"No","Si")</f>
        <v>No</v>
      </c>
      <c r="Q1173">
        <v>0</v>
      </c>
      <c r="R1173">
        <f>TablaDatos[[#This Row],[Aux2]]/10000000000000</f>
        <v>2225.78171997258</v>
      </c>
      <c r="S1173" s="1">
        <v>2.22578171997258E+16</v>
      </c>
      <c r="T1173" s="7">
        <f>TablaDatos[[#This Row],[Aux3]]/100000000000000</f>
        <v>232.74766808343301</v>
      </c>
      <c r="U1173" s="1">
        <v>2.32747668083433E+16</v>
      </c>
      <c r="V1173">
        <v>157.19999999999999</v>
      </c>
      <c r="W1173">
        <v>96.6</v>
      </c>
    </row>
    <row r="1174" spans="1:23">
      <c r="A1174">
        <v>2012</v>
      </c>
      <c r="B1174">
        <v>61</v>
      </c>
      <c r="C1174" t="s">
        <v>23</v>
      </c>
      <c r="D1174" t="s">
        <v>72</v>
      </c>
      <c r="E1174" t="s">
        <v>21</v>
      </c>
      <c r="F1174" t="s">
        <v>19</v>
      </c>
      <c r="G1174" t="s">
        <v>28</v>
      </c>
      <c r="H1174" s="3">
        <v>18580.27</v>
      </c>
      <c r="I1174" t="s">
        <v>19</v>
      </c>
      <c r="J1174" t="s">
        <v>18</v>
      </c>
      <c r="K11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34.044260808211597</v>
      </c>
      <c r="L1174" s="6">
        <f>TablaDatos[[#This Row],[IMC_raw]]/1000000000000000</f>
        <v>34.044260808211597</v>
      </c>
      <c r="M1174" s="2">
        <v>3.40442608082116E+16</v>
      </c>
      <c r="N11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4" s="13">
        <f t="shared" si="18"/>
        <v>1173</v>
      </c>
      <c r="P1174" s="2" t="str">
        <f>IF(TablaDatos[[#This Row],[Diabetes]]=0,"No","Si")</f>
        <v>No</v>
      </c>
      <c r="Q1174">
        <v>0</v>
      </c>
      <c r="R1174">
        <f>TablaDatos[[#This Row],[Aux2]]/10000000000000</f>
        <v>2470.3829273484298</v>
      </c>
      <c r="S1174" s="1">
        <v>2.47038292734843E+16</v>
      </c>
      <c r="T1174" s="7">
        <f>TablaDatos[[#This Row],[Aux3]]/100000000000000</f>
        <v>249.06132082471501</v>
      </c>
      <c r="U1174" s="1">
        <v>2.49061320824715E+16</v>
      </c>
      <c r="V1174">
        <v>165.8</v>
      </c>
      <c r="W1174">
        <v>102.8</v>
      </c>
    </row>
    <row r="1175" spans="1:23">
      <c r="A1175">
        <v>2012</v>
      </c>
      <c r="B1175">
        <v>64</v>
      </c>
      <c r="C1175" t="s">
        <v>16</v>
      </c>
      <c r="D1175" t="s">
        <v>37</v>
      </c>
      <c r="E1175" t="s">
        <v>31</v>
      </c>
      <c r="F1175" t="s">
        <v>24</v>
      </c>
      <c r="G1175" t="s">
        <v>28</v>
      </c>
      <c r="H1175" s="3">
        <v>10003.64</v>
      </c>
      <c r="I1175" t="s">
        <v>21</v>
      </c>
      <c r="J1175" t="s">
        <v>18</v>
      </c>
      <c r="K11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34.040449006905405</v>
      </c>
      <c r="L1175" s="6">
        <f>TablaDatos[[#This Row],[IMC_raw]]/1000000000000000</f>
        <v>3.4040449006905402</v>
      </c>
      <c r="M1175" s="2">
        <v>3404044900690540</v>
      </c>
      <c r="N11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5" s="13">
        <f t="shared" si="18"/>
        <v>1174</v>
      </c>
      <c r="P1175" s="2" t="str">
        <f>IF(TablaDatos[[#This Row],[Diabetes]]=0,"No","Si")</f>
        <v>Si</v>
      </c>
      <c r="Q1175">
        <v>1</v>
      </c>
      <c r="R1175">
        <f>TablaDatos[[#This Row],[Aux2]]/10000000000000</f>
        <v>2137.6541310367002</v>
      </c>
      <c r="S1175" s="1">
        <v>2.1376541310367E+16</v>
      </c>
      <c r="T1175" s="7">
        <f>TablaDatos[[#This Row],[Aux3]]/100000000000000</f>
        <v>243.127237421167</v>
      </c>
      <c r="U1175" s="1">
        <v>2.43127237421167E+16</v>
      </c>
      <c r="V1175">
        <v>169.3</v>
      </c>
      <c r="W1175">
        <v>103.2</v>
      </c>
    </row>
    <row r="1176" spans="1:23">
      <c r="A1176">
        <v>2012</v>
      </c>
      <c r="B1176">
        <v>42</v>
      </c>
      <c r="C1176" t="s">
        <v>23</v>
      </c>
      <c r="D1176" t="s">
        <v>72</v>
      </c>
      <c r="E1176" t="s">
        <v>18</v>
      </c>
      <c r="F1176" t="s">
        <v>24</v>
      </c>
      <c r="G1176" t="s">
        <v>39</v>
      </c>
      <c r="H1176" s="3">
        <v>14120.61</v>
      </c>
      <c r="I1176" t="s">
        <v>21</v>
      </c>
      <c r="J1176" t="s">
        <v>19</v>
      </c>
      <c r="K11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34.037258029059601</v>
      </c>
      <c r="L1176" s="5">
        <f>TablaDatos[[#This Row],[IMC_raw]]/1000000000000000</f>
        <v>3.4037258029059601</v>
      </c>
      <c r="M1176" s="2">
        <v>3403725802905960</v>
      </c>
      <c r="N11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6" s="13">
        <f t="shared" si="18"/>
        <v>1175</v>
      </c>
      <c r="P1176" s="2" t="str">
        <f>IF(TablaDatos[[#This Row],[Diabetes]]=0,"No","Si")</f>
        <v>No</v>
      </c>
      <c r="Q1176">
        <v>0</v>
      </c>
      <c r="R1176">
        <f>TablaDatos[[#This Row],[Aux2]]/10000000000000</f>
        <v>245.74059027420299</v>
      </c>
      <c r="S1176" s="1">
        <v>2457405902742030</v>
      </c>
      <c r="T1176" s="7">
        <f>TablaDatos[[#This Row],[Aux3]]/100000000000000</f>
        <v>27.004278413803199</v>
      </c>
      <c r="U1176" s="1">
        <v>2700427841380320</v>
      </c>
      <c r="V1176">
        <v>158.30000000000001</v>
      </c>
      <c r="W1176">
        <v>96.4</v>
      </c>
    </row>
    <row r="1177" spans="1:23">
      <c r="A1177">
        <v>2012</v>
      </c>
      <c r="B1177">
        <v>66</v>
      </c>
      <c r="C1177" t="s">
        <v>23</v>
      </c>
      <c r="D1177" t="s">
        <v>33</v>
      </c>
      <c r="E1177" t="s">
        <v>21</v>
      </c>
      <c r="F1177" t="s">
        <v>19</v>
      </c>
      <c r="G1177" t="s">
        <v>25</v>
      </c>
      <c r="H1177" s="3">
        <v>24053.279999999999</v>
      </c>
      <c r="I1177" t="s">
        <v>21</v>
      </c>
      <c r="J1177" t="s">
        <v>18</v>
      </c>
      <c r="K11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34.018226345876101</v>
      </c>
      <c r="L1177" s="5">
        <f>TablaDatos[[#This Row],[IMC_raw]]/10000000000000</f>
        <v>34.018226345876101</v>
      </c>
      <c r="M1177" s="2">
        <v>340182263458761</v>
      </c>
      <c r="N11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7" s="13">
        <f t="shared" si="18"/>
        <v>1176</v>
      </c>
      <c r="P1177" s="2" t="str">
        <f>IF(TablaDatos[[#This Row],[Diabetes]]=0,"No","Si")</f>
        <v>Si</v>
      </c>
      <c r="Q1177">
        <v>1</v>
      </c>
      <c r="R1177">
        <f>TablaDatos[[#This Row],[Aux2]]/10000000000000</f>
        <v>23.994444475970099</v>
      </c>
      <c r="S1177" s="1">
        <v>239944444759701</v>
      </c>
      <c r="T1177" s="7">
        <f>TablaDatos[[#This Row],[Aux3]]/100000000000000</f>
        <v>247.82059413867901</v>
      </c>
      <c r="U1177" s="1">
        <v>2.47820594138679E+16</v>
      </c>
      <c r="V1177">
        <v>163.19999999999999</v>
      </c>
      <c r="W1177">
        <v>103.2</v>
      </c>
    </row>
    <row r="1178" spans="1:23">
      <c r="A1178">
        <v>2012</v>
      </c>
      <c r="B1178">
        <v>70</v>
      </c>
      <c r="C1178" t="s">
        <v>16</v>
      </c>
      <c r="D1178" t="s">
        <v>29</v>
      </c>
      <c r="E1178" t="s">
        <v>21</v>
      </c>
      <c r="F1178" t="s">
        <v>24</v>
      </c>
      <c r="G1178" t="s">
        <v>25</v>
      </c>
      <c r="H1178" s="3">
        <v>7944.38</v>
      </c>
      <c r="I1178" t="s">
        <v>19</v>
      </c>
      <c r="J1178" t="s">
        <v>22</v>
      </c>
      <c r="K11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34.018226345876101</v>
      </c>
      <c r="L1178" s="6">
        <f>TablaDatos[[#This Row],[IMC_raw]]/10000000000000</f>
        <v>34.018226345876101</v>
      </c>
      <c r="M1178" s="2">
        <v>340182263458761</v>
      </c>
      <c r="N11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8" s="13">
        <f t="shared" si="18"/>
        <v>1177</v>
      </c>
      <c r="P1178" s="2" t="str">
        <f>IF(TablaDatos[[#This Row],[Diabetes]]=0,"No","Si")</f>
        <v>Si</v>
      </c>
      <c r="Q1178">
        <v>1</v>
      </c>
      <c r="R1178">
        <f>TablaDatos[[#This Row],[Aux2]]/10000000000000</f>
        <v>2642.2100883384801</v>
      </c>
      <c r="S1178" s="1">
        <v>2.64221008833848E+16</v>
      </c>
      <c r="T1178" s="7">
        <f>TablaDatos[[#This Row],[Aux3]]/100000000000000</f>
        <v>2.8219059362704502</v>
      </c>
      <c r="U1178" s="1">
        <v>282190593627045</v>
      </c>
      <c r="V1178">
        <v>189.6</v>
      </c>
      <c r="W1178">
        <v>114.7</v>
      </c>
    </row>
    <row r="1179" spans="1:23">
      <c r="A1179">
        <v>2012</v>
      </c>
      <c r="B1179">
        <v>66</v>
      </c>
      <c r="C1179" t="s">
        <v>23</v>
      </c>
      <c r="D1179" t="s">
        <v>36</v>
      </c>
      <c r="E1179" t="s">
        <v>21</v>
      </c>
      <c r="F1179" t="s">
        <v>24</v>
      </c>
      <c r="G1179" t="s">
        <v>25</v>
      </c>
      <c r="H1179" s="3">
        <v>11663.66</v>
      </c>
      <c r="I1179" t="s">
        <v>21</v>
      </c>
      <c r="J1179" t="s">
        <v>18</v>
      </c>
      <c r="K11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33.994647410974103</v>
      </c>
      <c r="L1179" s="6">
        <f>TablaDatos[[#This Row],[IMC_raw]]/1000000000000000</f>
        <v>3.3994647410974101</v>
      </c>
      <c r="M1179" s="2">
        <v>3399464741097410</v>
      </c>
      <c r="N11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79" s="13">
        <f t="shared" si="18"/>
        <v>1178</v>
      </c>
      <c r="P1179" s="2" t="str">
        <f>IF(TablaDatos[[#This Row],[Diabetes]]=0,"No","Si")</f>
        <v>Si</v>
      </c>
      <c r="Q1179">
        <v>1</v>
      </c>
      <c r="R1179">
        <f>TablaDatos[[#This Row],[Aux2]]/10000000000000</f>
        <v>2471.9223151123201</v>
      </c>
      <c r="S1179" s="1">
        <v>2.47192231511232E+16</v>
      </c>
      <c r="T1179" s="7">
        <f>TablaDatos[[#This Row],[Aux3]]/100000000000000</f>
        <v>288.21173406325101</v>
      </c>
      <c r="U1179" s="1">
        <v>2.88211734063251E+16</v>
      </c>
      <c r="V1179">
        <v>164.7</v>
      </c>
      <c r="W1179">
        <v>108.3</v>
      </c>
    </row>
    <row r="1180" spans="1:23">
      <c r="A1180">
        <v>2012</v>
      </c>
      <c r="B1180">
        <v>57</v>
      </c>
      <c r="C1180" t="s">
        <v>16</v>
      </c>
      <c r="D1180" t="s">
        <v>34</v>
      </c>
      <c r="E1180" t="s">
        <v>21</v>
      </c>
      <c r="F1180" t="s">
        <v>24</v>
      </c>
      <c r="G1180" t="s">
        <v>28</v>
      </c>
      <c r="H1180" s="3">
        <v>16490.25</v>
      </c>
      <c r="I1180" t="s">
        <v>21</v>
      </c>
      <c r="J1180" t="s">
        <v>19</v>
      </c>
      <c r="K11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33.971203460514005</v>
      </c>
      <c r="L1180" s="6">
        <f>TablaDatos[[#This Row],[IMC_raw]]/1000000000000000</f>
        <v>3.3971203460514001</v>
      </c>
      <c r="M1180" s="2">
        <v>3397120346051400</v>
      </c>
      <c r="N11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0" s="13">
        <f t="shared" si="18"/>
        <v>1179</v>
      </c>
      <c r="P1180" s="2" t="str">
        <f>IF(TablaDatos[[#This Row],[Diabetes]]=0,"No","Si")</f>
        <v>Si</v>
      </c>
      <c r="Q1180">
        <v>1</v>
      </c>
      <c r="R1180">
        <f>TablaDatos[[#This Row],[Aux2]]/10000000000000</f>
        <v>2233.1455577643801</v>
      </c>
      <c r="S1180" s="1">
        <v>2.23314555776438E+16</v>
      </c>
      <c r="T1180" s="7">
        <f>TablaDatos[[#This Row],[Aux3]]/100000000000000</f>
        <v>27.2045181910654</v>
      </c>
      <c r="U1180" s="1">
        <v>2720451819106540</v>
      </c>
      <c r="V1180">
        <v>167.6</v>
      </c>
      <c r="W1180">
        <v>108.8</v>
      </c>
    </row>
    <row r="1181" spans="1:23">
      <c r="A1181">
        <v>2012</v>
      </c>
      <c r="B1181">
        <v>53</v>
      </c>
      <c r="C1181" t="s">
        <v>16</v>
      </c>
      <c r="D1181" t="s">
        <v>27</v>
      </c>
      <c r="E1181" t="s">
        <v>31</v>
      </c>
      <c r="F1181" t="s">
        <v>24</v>
      </c>
      <c r="G1181" t="s">
        <v>20</v>
      </c>
      <c r="H1181" s="3">
        <v>22165.75</v>
      </c>
      <c r="I1181" t="s">
        <v>19</v>
      </c>
      <c r="J1181" t="s">
        <v>18</v>
      </c>
      <c r="K11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33.911428785046901</v>
      </c>
      <c r="L1181" s="5">
        <f>TablaDatos[[#This Row],[IMC_raw]]/1000000000000000</f>
        <v>3.3911428785046902</v>
      </c>
      <c r="M1181" s="2">
        <v>3391142878504690</v>
      </c>
      <c r="N11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1" s="13">
        <f t="shared" si="18"/>
        <v>1180</v>
      </c>
      <c r="P1181" s="2" t="str">
        <f>IF(TablaDatos[[#This Row],[Diabetes]]=0,"No","Si")</f>
        <v>Si</v>
      </c>
      <c r="Q1181">
        <v>1</v>
      </c>
      <c r="R1181">
        <f>TablaDatos[[#This Row],[Aux2]]/10000000000000</f>
        <v>2358.5728296536799</v>
      </c>
      <c r="S1181" s="1">
        <v>2.35857282965368E+16</v>
      </c>
      <c r="T1181" s="7">
        <f>TablaDatos[[#This Row],[Aux3]]/100000000000000</f>
        <v>262.29229801055197</v>
      </c>
      <c r="U1181" s="1">
        <v>2.62292298010552E+16</v>
      </c>
      <c r="V1181">
        <v>167.8</v>
      </c>
      <c r="W1181">
        <v>93.4</v>
      </c>
    </row>
    <row r="1182" spans="1:23">
      <c r="A1182">
        <v>2012</v>
      </c>
      <c r="B1182">
        <v>53</v>
      </c>
      <c r="C1182" t="s">
        <v>23</v>
      </c>
      <c r="D1182" t="s">
        <v>36</v>
      </c>
      <c r="E1182" t="s">
        <v>19</v>
      </c>
      <c r="F1182" t="s">
        <v>19</v>
      </c>
      <c r="G1182" t="s">
        <v>20</v>
      </c>
      <c r="H1182" s="3">
        <v>21959.89</v>
      </c>
      <c r="I1182" t="s">
        <v>19</v>
      </c>
      <c r="J1182" t="s">
        <v>22</v>
      </c>
      <c r="K11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33.910092056322497</v>
      </c>
      <c r="L1182" s="6">
        <f>TablaDatos[[#This Row],[IMC_raw]]/1000000000000000</f>
        <v>33.910092056322497</v>
      </c>
      <c r="M1182" s="2">
        <v>3.39100920563225E+16</v>
      </c>
      <c r="N11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2" s="13">
        <f t="shared" si="18"/>
        <v>1181</v>
      </c>
      <c r="P1182" s="2" t="str">
        <f>IF(TablaDatos[[#This Row],[Diabetes]]=0,"No","Si")</f>
        <v>No</v>
      </c>
      <c r="Q1182">
        <v>0</v>
      </c>
      <c r="R1182">
        <f>TablaDatos[[#This Row],[Aux2]]/10000000000000</f>
        <v>2027.0136228659401</v>
      </c>
      <c r="S1182" s="1">
        <v>2.02701362286594E+16</v>
      </c>
      <c r="T1182" s="7">
        <f>TablaDatos[[#This Row],[Aux3]]/100000000000000</f>
        <v>198.20975455038101</v>
      </c>
      <c r="U1182" s="1">
        <v>1.98209754550381E+16</v>
      </c>
      <c r="V1182">
        <v>137.80000000000001</v>
      </c>
      <c r="W1182">
        <v>86.3</v>
      </c>
    </row>
    <row r="1183" spans="1:23">
      <c r="A1183">
        <v>2012</v>
      </c>
      <c r="B1183">
        <v>61</v>
      </c>
      <c r="C1183" t="s">
        <v>16</v>
      </c>
      <c r="D1183" t="s">
        <v>17</v>
      </c>
      <c r="E1183" t="s">
        <v>21</v>
      </c>
      <c r="F1183" t="s">
        <v>24</v>
      </c>
      <c r="G1183" t="s">
        <v>28</v>
      </c>
      <c r="H1183" s="3">
        <v>21310.26</v>
      </c>
      <c r="I1183" t="s">
        <v>19</v>
      </c>
      <c r="J1183" t="s">
        <v>22</v>
      </c>
      <c r="K11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33.887433761839901</v>
      </c>
      <c r="L1183" s="6">
        <f>TablaDatos[[#This Row],[IMC_raw]]/100000000000000</f>
        <v>33.887433761839901</v>
      </c>
      <c r="M1183" s="2">
        <v>3388743376183990</v>
      </c>
      <c r="N11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3" s="13">
        <f t="shared" si="18"/>
        <v>1182</v>
      </c>
      <c r="P1183" s="2" t="str">
        <f>IF(TablaDatos[[#This Row],[Diabetes]]=0,"No","Si")</f>
        <v>Si</v>
      </c>
      <c r="Q1183">
        <v>1</v>
      </c>
      <c r="R1183">
        <f>TablaDatos[[#This Row],[Aux2]]/10000000000000</f>
        <v>229.95230527808599</v>
      </c>
      <c r="S1183" s="1">
        <v>2299523052780860</v>
      </c>
      <c r="T1183" s="7">
        <f>TablaDatos[[#This Row],[Aux3]]/100000000000000</f>
        <v>247.46559280509001</v>
      </c>
      <c r="U1183" s="1">
        <v>2.4746559280509E+16</v>
      </c>
      <c r="V1183">
        <v>172.5</v>
      </c>
      <c r="W1183">
        <v>104.5</v>
      </c>
    </row>
    <row r="1184" spans="1:23">
      <c r="A1184">
        <v>2012</v>
      </c>
      <c r="B1184">
        <v>64</v>
      </c>
      <c r="C1184" t="s">
        <v>23</v>
      </c>
      <c r="D1184" t="s">
        <v>38</v>
      </c>
      <c r="E1184" t="s">
        <v>21</v>
      </c>
      <c r="F1184" t="s">
        <v>24</v>
      </c>
      <c r="G1184" t="s">
        <v>28</v>
      </c>
      <c r="H1184" s="3">
        <v>10395.31</v>
      </c>
      <c r="I1184" t="s">
        <v>21</v>
      </c>
      <c r="J1184" t="s">
        <v>18</v>
      </c>
      <c r="K11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33.8725628656358</v>
      </c>
      <c r="L1184" s="6">
        <f>TablaDatos[[#This Row],[IMC_raw]]/1000000000000000</f>
        <v>33.8725628656358</v>
      </c>
      <c r="M1184" s="2">
        <v>3.38725628656358E+16</v>
      </c>
      <c r="N11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4" s="13">
        <f t="shared" si="18"/>
        <v>1183</v>
      </c>
      <c r="P1184" s="2" t="str">
        <f>IF(TablaDatos[[#This Row],[Diabetes]]=0,"No","Si")</f>
        <v>Si</v>
      </c>
      <c r="Q1184">
        <v>1</v>
      </c>
      <c r="R1184">
        <f>TablaDatos[[#This Row],[Aux2]]/10000000000000</f>
        <v>2447.58735838947</v>
      </c>
      <c r="S1184" s="1">
        <v>2.44758735838947E+16</v>
      </c>
      <c r="T1184" s="7">
        <f>TablaDatos[[#This Row],[Aux3]]/100000000000000</f>
        <v>283.95028104119802</v>
      </c>
      <c r="U1184" s="1">
        <v>2.83950281041198E+16</v>
      </c>
      <c r="V1184">
        <v>168.9</v>
      </c>
      <c r="W1184">
        <v>104.2</v>
      </c>
    </row>
    <row r="1185" spans="1:23">
      <c r="A1185">
        <v>2012</v>
      </c>
      <c r="B1185">
        <v>64</v>
      </c>
      <c r="C1185" t="s">
        <v>16</v>
      </c>
      <c r="D1185" t="s">
        <v>29</v>
      </c>
      <c r="E1185" t="s">
        <v>19</v>
      </c>
      <c r="F1185" t="s">
        <v>19</v>
      </c>
      <c r="G1185" t="s">
        <v>28</v>
      </c>
      <c r="H1185" s="3">
        <v>9577</v>
      </c>
      <c r="I1185" t="s">
        <v>21</v>
      </c>
      <c r="J1185" t="s">
        <v>21</v>
      </c>
      <c r="K11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33.859822318299997</v>
      </c>
      <c r="L1185" s="6">
        <f>TablaDatos[[#This Row],[IMC_raw]]/100000000000000</f>
        <v>33.859822318299997</v>
      </c>
      <c r="M1185" s="2">
        <v>3385982231830000</v>
      </c>
      <c r="N11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5" s="13">
        <f t="shared" si="18"/>
        <v>1184</v>
      </c>
      <c r="P1185" s="2" t="str">
        <f>IF(TablaDatos[[#This Row],[Diabetes]]=0,"No","Si")</f>
        <v>Si</v>
      </c>
      <c r="Q1185">
        <v>1</v>
      </c>
      <c r="R1185">
        <f>TablaDatos[[#This Row],[Aux2]]/10000000000000</f>
        <v>2222.1718754773301</v>
      </c>
      <c r="S1185" s="1">
        <v>2.22217187547733E+16</v>
      </c>
      <c r="T1185" s="7">
        <f>TablaDatos[[#This Row],[Aux3]]/100000000000000</f>
        <v>27.376644291811999</v>
      </c>
      <c r="U1185" s="1">
        <v>2737664429181200</v>
      </c>
      <c r="V1185">
        <v>173.5</v>
      </c>
      <c r="W1185">
        <v>99.1</v>
      </c>
    </row>
    <row r="1186" spans="1:23">
      <c r="A1186">
        <v>2012</v>
      </c>
      <c r="B1186">
        <v>56</v>
      </c>
      <c r="C1186" t="s">
        <v>23</v>
      </c>
      <c r="D1186" t="s">
        <v>34</v>
      </c>
      <c r="E1186" t="s">
        <v>18</v>
      </c>
      <c r="F1186" t="s">
        <v>19</v>
      </c>
      <c r="G1186" t="s">
        <v>28</v>
      </c>
      <c r="H1186" s="3">
        <v>19492.36</v>
      </c>
      <c r="I1186" t="s">
        <v>19</v>
      </c>
      <c r="J1186" t="s">
        <v>18</v>
      </c>
      <c r="K11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33.856259116085504</v>
      </c>
      <c r="L1186" s="5">
        <f>TablaDatos[[#This Row],[IMC_raw]]/1000000000000000</f>
        <v>33.856259116085504</v>
      </c>
      <c r="M1186" s="2">
        <v>3.38562591160855E+16</v>
      </c>
      <c r="N11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6" s="13">
        <f t="shared" si="18"/>
        <v>1185</v>
      </c>
      <c r="P1186" s="2" t="str">
        <f>IF(TablaDatos[[#This Row],[Diabetes]]=0,"No","Si")</f>
        <v>No</v>
      </c>
      <c r="Q1186">
        <v>0</v>
      </c>
      <c r="R1186">
        <f>TablaDatos[[#This Row],[Aux2]]/10000000000000</f>
        <v>2262.7879887044701</v>
      </c>
      <c r="S1186" s="1">
        <v>2.26278798870447E+16</v>
      </c>
      <c r="T1186" s="7">
        <f>TablaDatos[[#This Row],[Aux3]]/100000000000000</f>
        <v>260.49832003144201</v>
      </c>
      <c r="U1186" s="1">
        <v>2.60498320031442E+16</v>
      </c>
      <c r="V1186">
        <v>162.30000000000001</v>
      </c>
      <c r="W1186">
        <v>96.9</v>
      </c>
    </row>
    <row r="1187" spans="1:23">
      <c r="A1187">
        <v>2012</v>
      </c>
      <c r="B1187">
        <v>53</v>
      </c>
      <c r="C1187" t="s">
        <v>23</v>
      </c>
      <c r="D1187" t="s">
        <v>71</v>
      </c>
      <c r="E1187" t="s">
        <v>19</v>
      </c>
      <c r="F1187" t="s">
        <v>35</v>
      </c>
      <c r="G1187" t="s">
        <v>20</v>
      </c>
      <c r="H1187" s="3">
        <v>29726.47</v>
      </c>
      <c r="I1187" t="s">
        <v>19</v>
      </c>
      <c r="J1187" t="s">
        <v>19</v>
      </c>
      <c r="K11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33.825751782633098</v>
      </c>
      <c r="L1187" s="6">
        <f>TablaDatos[[#This Row],[IMC_raw]]/100000000000000</f>
        <v>33.825751782633098</v>
      </c>
      <c r="M1187" s="2">
        <v>3382575178263310</v>
      </c>
      <c r="N11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7" s="13">
        <f t="shared" si="18"/>
        <v>1186</v>
      </c>
      <c r="P1187" s="2" t="str">
        <f>IF(TablaDatos[[#This Row],[Diabetes]]=0,"No","Si")</f>
        <v>No</v>
      </c>
      <c r="Q1187">
        <v>0</v>
      </c>
      <c r="R1187">
        <f>TablaDatos[[#This Row],[Aux2]]/10000000000000</f>
        <v>2136.9822949510799</v>
      </c>
      <c r="S1187" s="1">
        <v>2.13698229495108E+16</v>
      </c>
      <c r="T1187" s="7">
        <f>TablaDatos[[#This Row],[Aux3]]/100000000000000</f>
        <v>248.012186726799</v>
      </c>
      <c r="U1187" s="1">
        <v>2.48012186726799E+16</v>
      </c>
      <c r="V1187">
        <v>146.4</v>
      </c>
      <c r="W1187">
        <v>87.7</v>
      </c>
    </row>
    <row r="1188" spans="1:23">
      <c r="A1188">
        <v>2012</v>
      </c>
      <c r="B1188">
        <v>55</v>
      </c>
      <c r="C1188" t="s">
        <v>16</v>
      </c>
      <c r="D1188" t="s">
        <v>42</v>
      </c>
      <c r="E1188" t="s">
        <v>19</v>
      </c>
      <c r="F1188" t="s">
        <v>24</v>
      </c>
      <c r="G1188" t="s">
        <v>28</v>
      </c>
      <c r="H1188" s="3">
        <v>11308.96</v>
      </c>
      <c r="I1188" t="s">
        <v>19</v>
      </c>
      <c r="J1188" t="s">
        <v>18</v>
      </c>
      <c r="K11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33.822664663386298</v>
      </c>
      <c r="L1188" s="6">
        <f>TablaDatos[[#This Row],[IMC_raw]]/1000000000000000</f>
        <v>3.3822664663386299</v>
      </c>
      <c r="M1188" s="2">
        <v>3382266466338630</v>
      </c>
      <c r="N11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8" s="13">
        <f t="shared" si="18"/>
        <v>1187</v>
      </c>
      <c r="P1188" s="2" t="str">
        <f>IF(TablaDatos[[#This Row],[Diabetes]]=0,"No","Si")</f>
        <v>Si</v>
      </c>
      <c r="Q1188">
        <v>1</v>
      </c>
      <c r="R1188">
        <f>TablaDatos[[#This Row],[Aux2]]/10000000000000</f>
        <v>247.784341787778</v>
      </c>
      <c r="S1188" s="1">
        <v>2477843417877780</v>
      </c>
      <c r="T1188" s="7">
        <f>TablaDatos[[#This Row],[Aux3]]/100000000000000</f>
        <v>28.4763834910522</v>
      </c>
      <c r="U1188" s="1">
        <v>2847638349105220</v>
      </c>
      <c r="V1188">
        <v>166.4</v>
      </c>
      <c r="W1188">
        <v>98.9</v>
      </c>
    </row>
    <row r="1189" spans="1:23">
      <c r="A1189">
        <v>2012</v>
      </c>
      <c r="B1189">
        <v>68</v>
      </c>
      <c r="C1189" t="s">
        <v>16</v>
      </c>
      <c r="D1189" t="s">
        <v>29</v>
      </c>
      <c r="E1189" t="s">
        <v>19</v>
      </c>
      <c r="F1189" t="s">
        <v>19</v>
      </c>
      <c r="G1189" t="s">
        <v>25</v>
      </c>
      <c r="H1189" s="3">
        <v>10990.04</v>
      </c>
      <c r="I1189" t="s">
        <v>19</v>
      </c>
      <c r="J1189" t="s">
        <v>22</v>
      </c>
      <c r="K11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33.8016305522154</v>
      </c>
      <c r="L1189" s="5">
        <f>TablaDatos[[#This Row],[IMC_raw]]/1000000000000000</f>
        <v>3.3801630552215398</v>
      </c>
      <c r="M1189" s="2">
        <v>3380163055221540</v>
      </c>
      <c r="N11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89" s="13">
        <f t="shared" si="18"/>
        <v>1188</v>
      </c>
      <c r="P1189" s="2" t="str">
        <f>IF(TablaDatos[[#This Row],[Diabetes]]=0,"No","Si")</f>
        <v>No</v>
      </c>
      <c r="Q1189">
        <v>0</v>
      </c>
      <c r="R1189">
        <f>TablaDatos[[#This Row],[Aux2]]/10000000000000</f>
        <v>2107.9103470129899</v>
      </c>
      <c r="S1189" s="1">
        <v>2.10791034701299E+16</v>
      </c>
      <c r="T1189" s="7">
        <f>TablaDatos[[#This Row],[Aux3]]/100000000000000</f>
        <v>209.84181215676301</v>
      </c>
      <c r="U1189" s="1">
        <v>2.09841812156763E+16</v>
      </c>
      <c r="V1189">
        <v>162.69999999999999</v>
      </c>
      <c r="W1189">
        <v>99.3</v>
      </c>
    </row>
    <row r="1190" spans="1:23">
      <c r="A1190">
        <v>2012</v>
      </c>
      <c r="B1190">
        <v>63</v>
      </c>
      <c r="C1190" t="s">
        <v>16</v>
      </c>
      <c r="D1190" t="s">
        <v>72</v>
      </c>
      <c r="E1190" t="s">
        <v>31</v>
      </c>
      <c r="F1190" t="s">
        <v>19</v>
      </c>
      <c r="G1190" t="s">
        <v>28</v>
      </c>
      <c r="H1190" s="3">
        <v>23298.37</v>
      </c>
      <c r="I1190" t="s">
        <v>19</v>
      </c>
      <c r="J1190" t="s">
        <v>22</v>
      </c>
      <c r="K11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33.781456824116702</v>
      </c>
      <c r="L1190" s="5">
        <f>TablaDatos[[#This Row],[IMC_raw]]/1000000000000000</f>
        <v>33.781456824116702</v>
      </c>
      <c r="M1190" s="2">
        <v>3.37814568241167E+16</v>
      </c>
      <c r="N11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0" s="13">
        <f t="shared" si="18"/>
        <v>1189</v>
      </c>
      <c r="P1190" s="2" t="str">
        <f>IF(TablaDatos[[#This Row],[Diabetes]]=0,"No","Si")</f>
        <v>Si</v>
      </c>
      <c r="Q1190">
        <v>1</v>
      </c>
      <c r="R1190">
        <f>TablaDatos[[#This Row],[Aux2]]/10000000000000</f>
        <v>2066.8652821284199</v>
      </c>
      <c r="S1190" s="1">
        <v>2.06686528212842E+16</v>
      </c>
      <c r="T1190" s="7">
        <f>TablaDatos[[#This Row],[Aux3]]/100000000000000</f>
        <v>230.41960760347999</v>
      </c>
      <c r="U1190" s="1">
        <v>2.3041960760348E+16</v>
      </c>
      <c r="V1190">
        <v>170.9</v>
      </c>
      <c r="W1190">
        <v>107.6</v>
      </c>
    </row>
    <row r="1191" spans="1:23">
      <c r="A1191">
        <v>2012</v>
      </c>
      <c r="B1191">
        <v>64</v>
      </c>
      <c r="C1191" t="s">
        <v>23</v>
      </c>
      <c r="D1191" t="s">
        <v>71</v>
      </c>
      <c r="E1191" t="s">
        <v>21</v>
      </c>
      <c r="F1191" t="s">
        <v>24</v>
      </c>
      <c r="G1191" t="s">
        <v>28</v>
      </c>
      <c r="H1191" s="3">
        <v>17128.689999999999</v>
      </c>
      <c r="I1191" t="s">
        <v>21</v>
      </c>
      <c r="J1191" t="s">
        <v>19</v>
      </c>
      <c r="K11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33.757678281901804</v>
      </c>
      <c r="L1191" s="5">
        <f>TablaDatos[[#This Row],[IMC_raw]]/1000000000000000</f>
        <v>33.757678281901804</v>
      </c>
      <c r="M1191" s="2">
        <v>3.37576782819018E+16</v>
      </c>
      <c r="N11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1" s="13">
        <f t="shared" si="18"/>
        <v>1190</v>
      </c>
      <c r="P1191" s="2" t="str">
        <f>IF(TablaDatos[[#This Row],[Diabetes]]=0,"No","Si")</f>
        <v>Si</v>
      </c>
      <c r="Q1191">
        <v>1</v>
      </c>
      <c r="R1191">
        <f>TablaDatos[[#This Row],[Aux2]]/10000000000000</f>
        <v>2645.8195215770802</v>
      </c>
      <c r="S1191" s="1">
        <v>2.64581952157708E+16</v>
      </c>
      <c r="T1191" s="7">
        <f>TablaDatos[[#This Row],[Aux3]]/100000000000000</f>
        <v>3.0000000000000001E-12</v>
      </c>
      <c r="U1191">
        <v>300</v>
      </c>
      <c r="V1191">
        <v>171</v>
      </c>
      <c r="W1191">
        <v>105.9</v>
      </c>
    </row>
    <row r="1192" spans="1:23">
      <c r="A1192">
        <v>2012</v>
      </c>
      <c r="B1192">
        <v>59</v>
      </c>
      <c r="C1192" t="s">
        <v>16</v>
      </c>
      <c r="D1192" t="s">
        <v>29</v>
      </c>
      <c r="E1192" t="s">
        <v>21</v>
      </c>
      <c r="F1192" t="s">
        <v>19</v>
      </c>
      <c r="G1192" t="s">
        <v>28</v>
      </c>
      <c r="H1192" s="3">
        <v>13651.64</v>
      </c>
      <c r="I1192" t="s">
        <v>19</v>
      </c>
      <c r="J1192" t="s">
        <v>18</v>
      </c>
      <c r="K11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33.731839948125298</v>
      </c>
      <c r="L1192" s="5">
        <f>TablaDatos[[#This Row],[IMC_raw]]/1000000000000000</f>
        <v>3.3731839948125302</v>
      </c>
      <c r="M1192" s="2">
        <v>3373183994812530</v>
      </c>
      <c r="N11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2" s="13">
        <f t="shared" si="18"/>
        <v>1191</v>
      </c>
      <c r="P1192" s="2" t="str">
        <f>IF(TablaDatos[[#This Row],[Diabetes]]=0,"No","Si")</f>
        <v>Si</v>
      </c>
      <c r="Q1192">
        <v>1</v>
      </c>
      <c r="R1192">
        <f>TablaDatos[[#This Row],[Aux2]]/10000000000000</f>
        <v>241.65049027521701</v>
      </c>
      <c r="S1192" s="1">
        <v>2416504902752170</v>
      </c>
      <c r="T1192" s="7">
        <f>TablaDatos[[#This Row],[Aux3]]/100000000000000</f>
        <v>251.92701697176901</v>
      </c>
      <c r="U1192" s="1">
        <v>2.51927016971769E+16</v>
      </c>
      <c r="V1192">
        <v>171.9</v>
      </c>
      <c r="W1192">
        <v>100.8</v>
      </c>
    </row>
    <row r="1193" spans="1:23">
      <c r="A1193">
        <v>2012</v>
      </c>
      <c r="B1193">
        <v>59</v>
      </c>
      <c r="C1193" t="s">
        <v>16</v>
      </c>
      <c r="D1193" t="s">
        <v>73</v>
      </c>
      <c r="E1193" t="s">
        <v>21</v>
      </c>
      <c r="F1193" t="s">
        <v>24</v>
      </c>
      <c r="G1193" t="s">
        <v>28</v>
      </c>
      <c r="H1193" s="3">
        <v>14171.68</v>
      </c>
      <c r="I1193" t="s">
        <v>21</v>
      </c>
      <c r="J1193" t="s">
        <v>22</v>
      </c>
      <c r="K11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33.730037844092898</v>
      </c>
      <c r="L1193" s="6">
        <f>TablaDatos[[#This Row],[IMC_raw]]/1000000000000000</f>
        <v>33.730037844092898</v>
      </c>
      <c r="M1193" s="2">
        <v>3.37300378440929E+16</v>
      </c>
      <c r="N11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3" s="13">
        <f t="shared" si="18"/>
        <v>1192</v>
      </c>
      <c r="P1193" s="2" t="str">
        <f>IF(TablaDatos[[#This Row],[Diabetes]]=0,"No","Si")</f>
        <v>Si</v>
      </c>
      <c r="Q1193">
        <v>1</v>
      </c>
      <c r="R1193">
        <f>TablaDatos[[#This Row],[Aux2]]/10000000000000</f>
        <v>2044.3238727390401</v>
      </c>
      <c r="S1193" s="1">
        <v>2.04432387273904E+16</v>
      </c>
      <c r="T1193" s="7">
        <f>TablaDatos[[#This Row],[Aux3]]/100000000000000</f>
        <v>239.91712921573099</v>
      </c>
      <c r="U1193" s="1">
        <v>2.39917129215731E+16</v>
      </c>
      <c r="V1193">
        <v>163.5</v>
      </c>
      <c r="W1193">
        <v>100.3</v>
      </c>
    </row>
    <row r="1194" spans="1:23">
      <c r="A1194">
        <v>2012</v>
      </c>
      <c r="B1194">
        <v>62</v>
      </c>
      <c r="C1194" t="s">
        <v>23</v>
      </c>
      <c r="D1194" t="s">
        <v>42</v>
      </c>
      <c r="E1194" t="s">
        <v>21</v>
      </c>
      <c r="F1194" t="s">
        <v>19</v>
      </c>
      <c r="G1194" t="s">
        <v>28</v>
      </c>
      <c r="H1194" s="3">
        <v>11088.63</v>
      </c>
      <c r="I1194" t="s">
        <v>19</v>
      </c>
      <c r="J1194" t="s">
        <v>22</v>
      </c>
      <c r="K11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33.722397282146098</v>
      </c>
      <c r="L1194" s="5">
        <f>TablaDatos[[#This Row],[IMC_raw]]/1000000000000000</f>
        <v>3.3722397282146099</v>
      </c>
      <c r="M1194" s="2">
        <v>3372239728214610</v>
      </c>
      <c r="N11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4" s="13">
        <f t="shared" si="18"/>
        <v>1193</v>
      </c>
      <c r="P1194" s="2" t="str">
        <f>IF(TablaDatos[[#This Row],[Diabetes]]=0,"No","Si")</f>
        <v>No</v>
      </c>
      <c r="Q1194">
        <v>0</v>
      </c>
      <c r="R1194">
        <f>TablaDatos[[#This Row],[Aux2]]/10000000000000</f>
        <v>2124.2960615860102</v>
      </c>
      <c r="S1194" s="1">
        <v>2.12429606158601E+16</v>
      </c>
      <c r="T1194" s="7">
        <f>TablaDatos[[#This Row],[Aux3]]/100000000000000</f>
        <v>253.272949452598</v>
      </c>
      <c r="U1194" s="1">
        <v>2.53272949452598E+16</v>
      </c>
      <c r="V1194">
        <v>164.7</v>
      </c>
      <c r="W1194">
        <v>98.6</v>
      </c>
    </row>
    <row r="1195" spans="1:23">
      <c r="A1195">
        <v>2012</v>
      </c>
      <c r="B1195">
        <v>60</v>
      </c>
      <c r="C1195" t="s">
        <v>16</v>
      </c>
      <c r="D1195" t="s">
        <v>29</v>
      </c>
      <c r="E1195" t="s">
        <v>21</v>
      </c>
      <c r="F1195" t="s">
        <v>19</v>
      </c>
      <c r="G1195" t="s">
        <v>28</v>
      </c>
      <c r="H1195" s="3">
        <v>10379.61</v>
      </c>
      <c r="I1195" t="s">
        <v>19</v>
      </c>
      <c r="J1195" t="s">
        <v>19</v>
      </c>
      <c r="K11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33.691745232085296</v>
      </c>
      <c r="L1195" s="6">
        <f>TablaDatos[[#This Row],[IMC_raw]]/1000000000000000</f>
        <v>3.3691745232085299</v>
      </c>
      <c r="M1195" s="2">
        <v>3369174523208530</v>
      </c>
      <c r="N11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5" s="13">
        <f t="shared" si="18"/>
        <v>1194</v>
      </c>
      <c r="P1195" s="2" t="str">
        <f>IF(TablaDatos[[#This Row],[Diabetes]]=0,"No","Si")</f>
        <v>Si</v>
      </c>
      <c r="Q1195">
        <v>1</v>
      </c>
      <c r="R1195">
        <f>TablaDatos[[#This Row],[Aux2]]/10000000000000</f>
        <v>226.067769164233</v>
      </c>
      <c r="S1195" s="1">
        <v>2260677691642330</v>
      </c>
      <c r="T1195" s="7">
        <f>TablaDatos[[#This Row],[Aux3]]/100000000000000</f>
        <v>26.251152787871</v>
      </c>
      <c r="U1195" s="1">
        <v>2625115278787100</v>
      </c>
      <c r="V1195">
        <v>172.9</v>
      </c>
      <c r="W1195">
        <v>101.4</v>
      </c>
    </row>
    <row r="1196" spans="1:23">
      <c r="A1196">
        <v>2012</v>
      </c>
      <c r="B1196">
        <v>61</v>
      </c>
      <c r="C1196" t="s">
        <v>16</v>
      </c>
      <c r="D1196" t="s">
        <v>17</v>
      </c>
      <c r="E1196" t="s">
        <v>18</v>
      </c>
      <c r="F1196" t="s">
        <v>24</v>
      </c>
      <c r="G1196" t="s">
        <v>28</v>
      </c>
      <c r="H1196" s="3">
        <v>28319.87</v>
      </c>
      <c r="I1196" t="s">
        <v>21</v>
      </c>
      <c r="J1196" t="s">
        <v>22</v>
      </c>
      <c r="K11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33.691447803057002</v>
      </c>
      <c r="L1196" s="6">
        <f>TablaDatos[[#This Row],[IMC_raw]]/1000000000000000</f>
        <v>3.3691447803057</v>
      </c>
      <c r="M1196" s="2">
        <v>3369144780305700</v>
      </c>
      <c r="N11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6" s="13">
        <f t="shared" si="18"/>
        <v>1195</v>
      </c>
      <c r="P1196" s="2" t="str">
        <f>IF(TablaDatos[[#This Row],[Diabetes]]=0,"No","Si")</f>
        <v>No</v>
      </c>
      <c r="Q1196">
        <v>0</v>
      </c>
      <c r="R1196">
        <f>TablaDatos[[#This Row],[Aux2]]/10000000000000</f>
        <v>207.08853503566201</v>
      </c>
      <c r="S1196" s="1">
        <v>2070885350356620</v>
      </c>
      <c r="T1196" s="7">
        <f>TablaDatos[[#This Row],[Aux3]]/100000000000000</f>
        <v>23.1406733259387</v>
      </c>
      <c r="U1196" s="1">
        <v>2314067332593870</v>
      </c>
      <c r="V1196">
        <v>155.69999999999999</v>
      </c>
      <c r="W1196">
        <v>98.7</v>
      </c>
    </row>
    <row r="1197" spans="1:23">
      <c r="A1197">
        <v>2012</v>
      </c>
      <c r="B1197">
        <v>72</v>
      </c>
      <c r="C1197" t="s">
        <v>23</v>
      </c>
      <c r="D1197" t="s">
        <v>73</v>
      </c>
      <c r="E1197" t="s">
        <v>21</v>
      </c>
      <c r="F1197" t="s">
        <v>19</v>
      </c>
      <c r="G1197" t="s">
        <v>25</v>
      </c>
      <c r="H1197" s="3">
        <v>25312.53</v>
      </c>
      <c r="I1197" t="s">
        <v>21</v>
      </c>
      <c r="J1197" t="s">
        <v>18</v>
      </c>
      <c r="K11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33.685139153679501</v>
      </c>
      <c r="L1197" s="6">
        <f>TablaDatos[[#This Row],[IMC_raw]]/100000000000000</f>
        <v>33.685139153679501</v>
      </c>
      <c r="M1197" s="2">
        <v>3368513915367950</v>
      </c>
      <c r="N11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7" s="13">
        <f t="shared" si="18"/>
        <v>1196</v>
      </c>
      <c r="P1197" s="2" t="str">
        <f>IF(TablaDatos[[#This Row],[Diabetes]]=0,"No","Si")</f>
        <v>Si</v>
      </c>
      <c r="Q1197">
        <v>1</v>
      </c>
      <c r="R1197">
        <f>TablaDatos[[#This Row],[Aux2]]/10000000000000</f>
        <v>221.958901140732</v>
      </c>
      <c r="S1197" s="1">
        <v>2219589011407320</v>
      </c>
      <c r="T1197" s="7">
        <f>TablaDatos[[#This Row],[Aux3]]/100000000000000</f>
        <v>242.93879746929801</v>
      </c>
      <c r="U1197" s="1">
        <v>2.42938797469298E+16</v>
      </c>
      <c r="V1197">
        <v>183.6</v>
      </c>
      <c r="W1197">
        <v>105.8</v>
      </c>
    </row>
    <row r="1198" spans="1:23">
      <c r="A1198">
        <v>2012</v>
      </c>
      <c r="B1198">
        <v>51</v>
      </c>
      <c r="C1198" t="s">
        <v>16</v>
      </c>
      <c r="D1198" t="s">
        <v>29</v>
      </c>
      <c r="E1198" t="s">
        <v>18</v>
      </c>
      <c r="F1198" t="s">
        <v>19</v>
      </c>
      <c r="G1198" t="s">
        <v>20</v>
      </c>
      <c r="H1198" s="3">
        <v>18349.5</v>
      </c>
      <c r="I1198" t="s">
        <v>21</v>
      </c>
      <c r="J1198" t="s">
        <v>19</v>
      </c>
      <c r="K11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33.665133053625603</v>
      </c>
      <c r="L1198" s="6">
        <f>TablaDatos[[#This Row],[IMC_raw]]/1000000000000000</f>
        <v>33.665133053625603</v>
      </c>
      <c r="M1198" s="2">
        <v>3.36651330536256E+16</v>
      </c>
      <c r="N11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8" s="13">
        <f t="shared" si="18"/>
        <v>1197</v>
      </c>
      <c r="P1198" s="2" t="str">
        <f>IF(TablaDatos[[#This Row],[Diabetes]]=0,"No","Si")</f>
        <v>No</v>
      </c>
      <c r="Q1198">
        <v>0</v>
      </c>
      <c r="R1198">
        <f>TablaDatos[[#This Row],[Aux2]]/10000000000000</f>
        <v>2134.6609710596199</v>
      </c>
      <c r="S1198" s="1">
        <v>2.13466097105962E+16</v>
      </c>
      <c r="T1198" s="7">
        <f>TablaDatos[[#This Row],[Aux3]]/100000000000000</f>
        <v>2.73833413621476</v>
      </c>
      <c r="U1198" s="1">
        <v>273833413621476</v>
      </c>
      <c r="V1198">
        <v>153.30000000000001</v>
      </c>
      <c r="W1198">
        <v>89.5</v>
      </c>
    </row>
    <row r="1199" spans="1:23">
      <c r="A1199">
        <v>2012</v>
      </c>
      <c r="B1199">
        <v>49</v>
      </c>
      <c r="C1199" t="s">
        <v>23</v>
      </c>
      <c r="D1199" t="s">
        <v>42</v>
      </c>
      <c r="E1199" t="s">
        <v>21</v>
      </c>
      <c r="F1199" t="s">
        <v>19</v>
      </c>
      <c r="G1199" t="s">
        <v>20</v>
      </c>
      <c r="H1199" s="3">
        <v>16824</v>
      </c>
      <c r="I1199" t="s">
        <v>21</v>
      </c>
      <c r="J1199" t="s">
        <v>19</v>
      </c>
      <c r="K11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33.646764638911002</v>
      </c>
      <c r="L1199" s="6">
        <f>TablaDatos[[#This Row],[IMC_raw]]/1000000000000000</f>
        <v>3.3646764638911</v>
      </c>
      <c r="M1199" s="2">
        <v>3364676463891100</v>
      </c>
      <c r="N11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199" s="13">
        <f t="shared" si="18"/>
        <v>1198</v>
      </c>
      <c r="P1199" s="2" t="str">
        <f>IF(TablaDatos[[#This Row],[Diabetes]]=0,"No","Si")</f>
        <v>Si</v>
      </c>
      <c r="Q1199">
        <v>1</v>
      </c>
      <c r="R1199">
        <f>TablaDatos[[#This Row],[Aux2]]/10000000000000</f>
        <v>2488.0086718586799</v>
      </c>
      <c r="S1199" s="1">
        <v>2.48800867185868E+16</v>
      </c>
      <c r="T1199" s="7">
        <f>TablaDatos[[#This Row],[Aux3]]/100000000000000</f>
        <v>23.890017215574598</v>
      </c>
      <c r="U1199" s="1">
        <v>2389001721557460</v>
      </c>
      <c r="V1199">
        <v>154.4</v>
      </c>
      <c r="W1199">
        <v>94.3</v>
      </c>
    </row>
    <row r="1200" spans="1:23">
      <c r="A1200">
        <v>2012</v>
      </c>
      <c r="B1200">
        <v>56</v>
      </c>
      <c r="C1200" t="s">
        <v>16</v>
      </c>
      <c r="D1200" t="s">
        <v>30</v>
      </c>
      <c r="E1200" t="s">
        <v>31</v>
      </c>
      <c r="F1200" t="s">
        <v>24</v>
      </c>
      <c r="G1200" t="s">
        <v>28</v>
      </c>
      <c r="H1200" s="3">
        <v>24385.919999999998</v>
      </c>
      <c r="I1200" t="s">
        <v>21</v>
      </c>
      <c r="J1200" t="s">
        <v>19</v>
      </c>
      <c r="K12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33.624024985505898</v>
      </c>
      <c r="L1200" s="6">
        <f>TablaDatos[[#This Row],[IMC_raw]]/1000000000000000</f>
        <v>3.36240249855059</v>
      </c>
      <c r="M1200" s="2">
        <v>3362402498550590</v>
      </c>
      <c r="N12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0" s="13">
        <f t="shared" si="18"/>
        <v>1199</v>
      </c>
      <c r="P1200" s="2" t="str">
        <f>IF(TablaDatos[[#This Row],[Diabetes]]=0,"No","Si")</f>
        <v>Si</v>
      </c>
      <c r="Q1200">
        <v>1</v>
      </c>
      <c r="R1200">
        <f>TablaDatos[[#This Row],[Aux2]]/10000000000000</f>
        <v>222.33373995161801</v>
      </c>
      <c r="S1200" s="1">
        <v>2223337399516180</v>
      </c>
      <c r="T1200" s="7">
        <f>TablaDatos[[#This Row],[Aux3]]/100000000000000</f>
        <v>26.9902780970172</v>
      </c>
      <c r="U1200" s="1">
        <v>2699027809701720</v>
      </c>
      <c r="V1200">
        <v>172.7</v>
      </c>
      <c r="W1200">
        <v>107.3</v>
      </c>
    </row>
    <row r="1201" spans="1:23">
      <c r="A1201">
        <v>2012</v>
      </c>
      <c r="B1201">
        <v>52</v>
      </c>
      <c r="C1201" t="s">
        <v>16</v>
      </c>
      <c r="D1201" t="s">
        <v>72</v>
      </c>
      <c r="E1201" t="s">
        <v>19</v>
      </c>
      <c r="F1201" t="s">
        <v>19</v>
      </c>
      <c r="G1201" t="s">
        <v>20</v>
      </c>
      <c r="H1201" s="3">
        <v>23047.82</v>
      </c>
      <c r="I1201" t="s">
        <v>19</v>
      </c>
      <c r="J1201" t="s">
        <v>18</v>
      </c>
      <c r="K12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33.613000616320399</v>
      </c>
      <c r="L1201" s="6">
        <f>TablaDatos[[#This Row],[IMC_raw]]/1000000000000000</f>
        <v>3.3613000616320399</v>
      </c>
      <c r="M1201" s="2">
        <v>3361300061632040</v>
      </c>
      <c r="N12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1" s="13">
        <f t="shared" si="18"/>
        <v>1200</v>
      </c>
      <c r="P1201" s="2" t="str">
        <f>IF(TablaDatos[[#This Row],[Diabetes]]=0,"No","Si")</f>
        <v>No</v>
      </c>
      <c r="Q1201">
        <v>0</v>
      </c>
      <c r="R1201">
        <f>TablaDatos[[#This Row],[Aux2]]/10000000000000</f>
        <v>1974.3303714918</v>
      </c>
      <c r="S1201" s="1">
        <v>1.9743303714918E+16</v>
      </c>
      <c r="T1201" s="7">
        <f>TablaDatos[[#This Row],[Aux3]]/100000000000000</f>
        <v>229.83612448940301</v>
      </c>
      <c r="U1201" s="1">
        <v>2.29836124489403E+16</v>
      </c>
      <c r="V1201">
        <v>154</v>
      </c>
      <c r="W1201">
        <v>91.5</v>
      </c>
    </row>
    <row r="1202" spans="1:23">
      <c r="A1202">
        <v>2012</v>
      </c>
      <c r="B1202">
        <v>51</v>
      </c>
      <c r="C1202" t="s">
        <v>23</v>
      </c>
      <c r="D1202" t="s">
        <v>29</v>
      </c>
      <c r="E1202" t="s">
        <v>18</v>
      </c>
      <c r="F1202" t="s">
        <v>19</v>
      </c>
      <c r="G1202" t="s">
        <v>20</v>
      </c>
      <c r="H1202" s="3">
        <v>14479.25</v>
      </c>
      <c r="I1202" t="s">
        <v>19</v>
      </c>
      <c r="J1202" t="s">
        <v>22</v>
      </c>
      <c r="K12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33.612526139786702</v>
      </c>
      <c r="L1202" s="5">
        <f>TablaDatos[[#This Row],[IMC_raw]]/1000000000000000</f>
        <v>3.36125261397867</v>
      </c>
      <c r="M1202" s="2">
        <v>3361252613978670</v>
      </c>
      <c r="N12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2" s="13">
        <f t="shared" si="18"/>
        <v>1201</v>
      </c>
      <c r="P1202" s="2" t="str">
        <f>IF(TablaDatos[[#This Row],[Diabetes]]=0,"No","Si")</f>
        <v>Si</v>
      </c>
      <c r="Q1202">
        <v>1</v>
      </c>
      <c r="R1202">
        <f>TablaDatos[[#This Row],[Aux2]]/10000000000000</f>
        <v>2297.8856028548598</v>
      </c>
      <c r="S1202" s="1">
        <v>2.29788560285486E+16</v>
      </c>
      <c r="T1202" s="7">
        <f>TablaDatos[[#This Row],[Aux3]]/100000000000000</f>
        <v>248.84469635193599</v>
      </c>
      <c r="U1202" s="1">
        <v>2.48844696351936E+16</v>
      </c>
      <c r="V1202">
        <v>139.80000000000001</v>
      </c>
      <c r="W1202">
        <v>92.6</v>
      </c>
    </row>
    <row r="1203" spans="1:23">
      <c r="A1203">
        <v>2012</v>
      </c>
      <c r="B1203">
        <v>56</v>
      </c>
      <c r="C1203" t="s">
        <v>16</v>
      </c>
      <c r="D1203" t="s">
        <v>72</v>
      </c>
      <c r="E1203" t="s">
        <v>21</v>
      </c>
      <c r="F1203" t="s">
        <v>24</v>
      </c>
      <c r="G1203" t="s">
        <v>28</v>
      </c>
      <c r="H1203" s="3">
        <v>16946.490000000002</v>
      </c>
      <c r="I1203" t="s">
        <v>21</v>
      </c>
      <c r="J1203" t="s">
        <v>19</v>
      </c>
      <c r="K12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33.606127880117299</v>
      </c>
      <c r="L1203" s="6">
        <f>TablaDatos[[#This Row],[IMC_raw]]/1000000000000000</f>
        <v>33.606127880117299</v>
      </c>
      <c r="M1203" s="2">
        <v>3.36061278801173E+16</v>
      </c>
      <c r="N12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3" s="13">
        <f t="shared" si="18"/>
        <v>1202</v>
      </c>
      <c r="P1203" s="2" t="str">
        <f>IF(TablaDatos[[#This Row],[Diabetes]]=0,"No","Si")</f>
        <v>No</v>
      </c>
      <c r="Q1203">
        <v>0</v>
      </c>
      <c r="R1203">
        <f>TablaDatos[[#This Row],[Aux2]]/10000000000000</f>
        <v>2303.2430197550898</v>
      </c>
      <c r="S1203" s="1">
        <v>2.30324301975509E+16</v>
      </c>
      <c r="T1203" s="7">
        <f>TablaDatos[[#This Row],[Aux3]]/100000000000000</f>
        <v>27.305416255892499</v>
      </c>
      <c r="U1203" s="1">
        <v>2730541625589250</v>
      </c>
      <c r="V1203">
        <v>168.3</v>
      </c>
      <c r="W1203">
        <v>102.9</v>
      </c>
    </row>
    <row r="1204" spans="1:23">
      <c r="A1204">
        <v>2012</v>
      </c>
      <c r="B1204">
        <v>71</v>
      </c>
      <c r="C1204" t="s">
        <v>16</v>
      </c>
      <c r="D1204" t="s">
        <v>17</v>
      </c>
      <c r="E1204" t="s">
        <v>19</v>
      </c>
      <c r="F1204" t="s">
        <v>24</v>
      </c>
      <c r="G1204" t="s">
        <v>25</v>
      </c>
      <c r="H1204" s="3">
        <v>15473.69</v>
      </c>
      <c r="I1204" t="s">
        <v>21</v>
      </c>
      <c r="J1204" t="s">
        <v>18</v>
      </c>
      <c r="K12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33.562973591550396</v>
      </c>
      <c r="L1204" s="5">
        <f>TablaDatos[[#This Row],[IMC_raw]]/1000000000000000</f>
        <v>0.33562973591550399</v>
      </c>
      <c r="M1204" s="2">
        <v>335629735915504</v>
      </c>
      <c r="N12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4" s="13">
        <f t="shared" si="18"/>
        <v>1203</v>
      </c>
      <c r="P1204" s="2" t="str">
        <f>IF(TablaDatos[[#This Row],[Diabetes]]=0,"No","Si")</f>
        <v>No</v>
      </c>
      <c r="Q1204">
        <v>0</v>
      </c>
      <c r="R1204">
        <f>TablaDatos[[#This Row],[Aux2]]/10000000000000</f>
        <v>26.429296396248802</v>
      </c>
      <c r="S1204" s="1">
        <v>264292963962488</v>
      </c>
      <c r="T1204" s="7">
        <f>TablaDatos[[#This Row],[Aux3]]/100000000000000</f>
        <v>2.9878351039900001E-3</v>
      </c>
      <c r="U1204" s="1">
        <v>298783510399</v>
      </c>
      <c r="V1204">
        <v>177.2</v>
      </c>
      <c r="W1204">
        <v>109.9</v>
      </c>
    </row>
    <row r="1205" spans="1:23">
      <c r="A1205">
        <v>2012</v>
      </c>
      <c r="B1205">
        <v>65</v>
      </c>
      <c r="C1205" t="s">
        <v>16</v>
      </c>
      <c r="D1205" t="s">
        <v>74</v>
      </c>
      <c r="E1205" t="s">
        <v>21</v>
      </c>
      <c r="F1205" t="s">
        <v>24</v>
      </c>
      <c r="G1205" t="s">
        <v>25</v>
      </c>
      <c r="H1205" s="3">
        <v>23423.52</v>
      </c>
      <c r="I1205" t="s">
        <v>19</v>
      </c>
      <c r="J1205" t="s">
        <v>22</v>
      </c>
      <c r="K12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33.557843534940204</v>
      </c>
      <c r="L1205" s="6">
        <f>TablaDatos[[#This Row],[IMC_raw]]/1000000000000000</f>
        <v>3.3557843534940202</v>
      </c>
      <c r="M1205" s="2">
        <v>3355784353494020</v>
      </c>
      <c r="N12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5" s="13">
        <f t="shared" si="18"/>
        <v>1204</v>
      </c>
      <c r="P1205" s="2" t="str">
        <f>IF(TablaDatos[[#This Row],[Diabetes]]=0,"No","Si")</f>
        <v>Si</v>
      </c>
      <c r="Q1205">
        <v>1</v>
      </c>
      <c r="R1205">
        <f>TablaDatos[[#This Row],[Aux2]]/10000000000000</f>
        <v>2417.3048651970098</v>
      </c>
      <c r="S1205" s="1">
        <v>2.41730486519701E+16</v>
      </c>
      <c r="T1205" s="7">
        <f>TablaDatos[[#This Row],[Aux3]]/100000000000000</f>
        <v>28.0715990449999</v>
      </c>
      <c r="U1205" s="1">
        <v>2807159904499990</v>
      </c>
      <c r="V1205">
        <v>170.2</v>
      </c>
      <c r="W1205">
        <v>99.9</v>
      </c>
    </row>
    <row r="1206" spans="1:23">
      <c r="A1206">
        <v>2012</v>
      </c>
      <c r="B1206">
        <v>50</v>
      </c>
      <c r="C1206" t="s">
        <v>23</v>
      </c>
      <c r="D1206" t="s">
        <v>73</v>
      </c>
      <c r="E1206" t="s">
        <v>19</v>
      </c>
      <c r="F1206" t="s">
        <v>24</v>
      </c>
      <c r="G1206" t="s">
        <v>20</v>
      </c>
      <c r="H1206" s="3">
        <v>32657.5</v>
      </c>
      <c r="I1206" t="s">
        <v>19</v>
      </c>
      <c r="J1206" t="s">
        <v>18</v>
      </c>
      <c r="K12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33.507581801568399</v>
      </c>
      <c r="L1206" s="6">
        <f>TablaDatos[[#This Row],[IMC_raw]]/1000000000000000</f>
        <v>3.35075818015684</v>
      </c>
      <c r="M1206" s="2">
        <v>3350758180156840</v>
      </c>
      <c r="N12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6" s="13">
        <f t="shared" si="18"/>
        <v>1205</v>
      </c>
      <c r="P1206" s="2" t="str">
        <f>IF(TablaDatos[[#This Row],[Diabetes]]=0,"No","Si")</f>
        <v>No</v>
      </c>
      <c r="Q1206">
        <v>0</v>
      </c>
      <c r="R1206">
        <f>TablaDatos[[#This Row],[Aux2]]/10000000000000</f>
        <v>2361.2114775540399</v>
      </c>
      <c r="S1206" s="1">
        <v>2.36121147755404E+16</v>
      </c>
      <c r="T1206" s="7">
        <f>TablaDatos[[#This Row],[Aux3]]/100000000000000</f>
        <v>254.791011743187</v>
      </c>
      <c r="U1206" s="1">
        <v>2.54791011743187E+16</v>
      </c>
      <c r="V1206">
        <v>142.80000000000001</v>
      </c>
      <c r="W1206">
        <v>91.3</v>
      </c>
    </row>
    <row r="1207" spans="1:23">
      <c r="A1207">
        <v>2012</v>
      </c>
      <c r="B1207">
        <v>54</v>
      </c>
      <c r="C1207" t="s">
        <v>16</v>
      </c>
      <c r="D1207" t="s">
        <v>30</v>
      </c>
      <c r="E1207" t="s">
        <v>18</v>
      </c>
      <c r="F1207" t="s">
        <v>35</v>
      </c>
      <c r="G1207" t="s">
        <v>20</v>
      </c>
      <c r="H1207" s="3">
        <v>19740.68</v>
      </c>
      <c r="I1207" t="s">
        <v>21</v>
      </c>
      <c r="J1207" t="s">
        <v>18</v>
      </c>
      <c r="K12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33.504786647919204</v>
      </c>
      <c r="L1207" s="5">
        <f>TablaDatos[[#This Row],[IMC_raw]]/1000000000000000</f>
        <v>3.35047866479192</v>
      </c>
      <c r="M1207" s="2">
        <v>3350478664791920</v>
      </c>
      <c r="N12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7" s="13">
        <f t="shared" si="18"/>
        <v>1206</v>
      </c>
      <c r="P1207" s="2" t="str">
        <f>IF(TablaDatos[[#This Row],[Diabetes]]=0,"No","Si")</f>
        <v>No</v>
      </c>
      <c r="Q1207">
        <v>0</v>
      </c>
      <c r="R1207">
        <f>TablaDatos[[#This Row],[Aux2]]/10000000000000</f>
        <v>18.215208766842501</v>
      </c>
      <c r="S1207" s="1">
        <v>182152087668425</v>
      </c>
      <c r="T1207" s="7">
        <f>TablaDatos[[#This Row],[Aux3]]/100000000000000</f>
        <v>223.07010320203199</v>
      </c>
      <c r="U1207" s="1">
        <v>2.23070103202032E+16</v>
      </c>
      <c r="V1207">
        <v>142.4</v>
      </c>
      <c r="W1207">
        <v>92</v>
      </c>
    </row>
    <row r="1208" spans="1:23">
      <c r="A1208">
        <v>2012</v>
      </c>
      <c r="B1208">
        <v>55</v>
      </c>
      <c r="C1208" t="s">
        <v>23</v>
      </c>
      <c r="D1208" t="s">
        <v>17</v>
      </c>
      <c r="E1208" t="s">
        <v>18</v>
      </c>
      <c r="F1208" t="s">
        <v>19</v>
      </c>
      <c r="G1208" t="s">
        <v>28</v>
      </c>
      <c r="H1208" s="3">
        <v>20219.82</v>
      </c>
      <c r="I1208" t="s">
        <v>21</v>
      </c>
      <c r="J1208" t="s">
        <v>18</v>
      </c>
      <c r="K12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33.503135578203199</v>
      </c>
      <c r="L1208" s="5">
        <f>TablaDatos[[#This Row],[IMC_raw]]/1000000000000000</f>
        <v>33.503135578203199</v>
      </c>
      <c r="M1208" s="2">
        <v>3.35031355782032E+16</v>
      </c>
      <c r="N12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8" s="13">
        <f t="shared" si="18"/>
        <v>1207</v>
      </c>
      <c r="P1208" s="2" t="str">
        <f>IF(TablaDatos[[#This Row],[Diabetes]]=0,"No","Si")</f>
        <v>No</v>
      </c>
      <c r="Q1208">
        <v>0</v>
      </c>
      <c r="R1208">
        <f>TablaDatos[[#This Row],[Aux2]]/10000000000000</f>
        <v>2200.9564338995501</v>
      </c>
      <c r="S1208" s="1">
        <v>2.20095643389955E+16</v>
      </c>
      <c r="T1208" s="7">
        <f>TablaDatos[[#This Row],[Aux3]]/100000000000000</f>
        <v>24.0052706109655</v>
      </c>
      <c r="U1208" s="1">
        <v>2400527061096550</v>
      </c>
      <c r="V1208">
        <v>161.6</v>
      </c>
      <c r="W1208">
        <v>95.1</v>
      </c>
    </row>
    <row r="1209" spans="1:23">
      <c r="A1209">
        <v>2012</v>
      </c>
      <c r="B1209">
        <v>59</v>
      </c>
      <c r="C1209" t="s">
        <v>16</v>
      </c>
      <c r="D1209" t="s">
        <v>29</v>
      </c>
      <c r="E1209" t="s">
        <v>18</v>
      </c>
      <c r="F1209" t="s">
        <v>40</v>
      </c>
      <c r="G1209" t="s">
        <v>28</v>
      </c>
      <c r="H1209" s="3">
        <v>23046.97</v>
      </c>
      <c r="I1209" t="s">
        <v>19</v>
      </c>
      <c r="J1209" t="s">
        <v>22</v>
      </c>
      <c r="K12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33.494236345899303</v>
      </c>
      <c r="L1209" s="6">
        <f>TablaDatos[[#This Row],[IMC_raw]]/1000000000000000</f>
        <v>33.494236345899303</v>
      </c>
      <c r="M1209" s="2">
        <v>3.34942363458993E+16</v>
      </c>
      <c r="N12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09" s="13">
        <f t="shared" si="18"/>
        <v>1208</v>
      </c>
      <c r="P1209" s="2" t="str">
        <f>IF(TablaDatos[[#This Row],[Diabetes]]=0,"No","Si")</f>
        <v>No</v>
      </c>
      <c r="Q1209">
        <v>0</v>
      </c>
      <c r="R1209">
        <f>TablaDatos[[#This Row],[Aux2]]/10000000000000</f>
        <v>202.83930186014399</v>
      </c>
      <c r="S1209" s="1">
        <v>2028393018601440</v>
      </c>
      <c r="T1209" s="7">
        <f>TablaDatos[[#This Row],[Aux3]]/100000000000000</f>
        <v>20.128969894118999</v>
      </c>
      <c r="U1209" s="1">
        <v>2012896989411900</v>
      </c>
      <c r="V1209">
        <v>156.6</v>
      </c>
      <c r="W1209">
        <v>98.3</v>
      </c>
    </row>
    <row r="1210" spans="1:23">
      <c r="A1210">
        <v>2012</v>
      </c>
      <c r="B1210">
        <v>66</v>
      </c>
      <c r="C1210" t="s">
        <v>23</v>
      </c>
      <c r="D1210" t="s">
        <v>72</v>
      </c>
      <c r="E1210" t="s">
        <v>19</v>
      </c>
      <c r="F1210" t="s">
        <v>24</v>
      </c>
      <c r="G1210" t="s">
        <v>25</v>
      </c>
      <c r="H1210" s="3">
        <v>18439.5</v>
      </c>
      <c r="I1210" t="s">
        <v>21</v>
      </c>
      <c r="J1210" t="s">
        <v>18</v>
      </c>
      <c r="K12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33.488121585895499</v>
      </c>
      <c r="L1210" s="6">
        <f>TablaDatos[[#This Row],[IMC_raw]]/1000000000000000</f>
        <v>3.3488121585895501</v>
      </c>
      <c r="M1210" s="2">
        <v>3348812158589550</v>
      </c>
      <c r="N12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0" s="13">
        <f t="shared" si="18"/>
        <v>1209</v>
      </c>
      <c r="P1210" s="2" t="str">
        <f>IF(TablaDatos[[#This Row],[Diabetes]]=0,"No","Si")</f>
        <v>No</v>
      </c>
      <c r="Q1210">
        <v>0</v>
      </c>
      <c r="R1210">
        <f>TablaDatos[[#This Row],[Aux2]]/10000000000000</f>
        <v>234.88190618912699</v>
      </c>
      <c r="S1210" s="1">
        <v>2348819061891270</v>
      </c>
      <c r="T1210" s="7">
        <f>TablaDatos[[#This Row],[Aux3]]/100000000000000</f>
        <v>254.067377071095</v>
      </c>
      <c r="U1210" s="1">
        <v>2.54067377071095E+16</v>
      </c>
      <c r="V1210">
        <v>166.2</v>
      </c>
      <c r="W1210">
        <v>103.5</v>
      </c>
    </row>
    <row r="1211" spans="1:23">
      <c r="A1211">
        <v>2012</v>
      </c>
      <c r="B1211">
        <v>56</v>
      </c>
      <c r="C1211" t="s">
        <v>16</v>
      </c>
      <c r="D1211" t="s">
        <v>74</v>
      </c>
      <c r="E1211" t="s">
        <v>18</v>
      </c>
      <c r="F1211" t="s">
        <v>40</v>
      </c>
      <c r="G1211" t="s">
        <v>28</v>
      </c>
      <c r="H1211" s="3">
        <v>21933.66</v>
      </c>
      <c r="I1211" t="s">
        <v>19</v>
      </c>
      <c r="J1211" t="s">
        <v>18</v>
      </c>
      <c r="K12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33.486217590599196</v>
      </c>
      <c r="L1211" s="6">
        <f>TablaDatos[[#This Row],[IMC_raw]]/1000000000000000</f>
        <v>3.3486217590599199</v>
      </c>
      <c r="M1211" s="2">
        <v>3348621759059920</v>
      </c>
      <c r="N12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1" s="13">
        <f t="shared" si="18"/>
        <v>1210</v>
      </c>
      <c r="P1211" s="2" t="str">
        <f>IF(TablaDatos[[#This Row],[Diabetes]]=0,"No","Si")</f>
        <v>No</v>
      </c>
      <c r="Q1211">
        <v>0</v>
      </c>
      <c r="R1211">
        <f>TablaDatos[[#This Row],[Aux2]]/10000000000000</f>
        <v>1802.7973650870199</v>
      </c>
      <c r="S1211" s="1">
        <v>1.80279736508702E+16</v>
      </c>
      <c r="T1211" s="7">
        <f>TablaDatos[[#This Row],[Aux3]]/100000000000000</f>
        <v>19.8120775530199</v>
      </c>
      <c r="U1211" s="1">
        <v>1981207755301990</v>
      </c>
      <c r="V1211">
        <v>150.1</v>
      </c>
      <c r="W1211">
        <v>95.6</v>
      </c>
    </row>
    <row r="1212" spans="1:23">
      <c r="A1212">
        <v>2012</v>
      </c>
      <c r="B1212">
        <v>58</v>
      </c>
      <c r="C1212" t="s">
        <v>23</v>
      </c>
      <c r="D1212" t="s">
        <v>17</v>
      </c>
      <c r="E1212" t="s">
        <v>21</v>
      </c>
      <c r="F1212" t="s">
        <v>24</v>
      </c>
      <c r="G1212" t="s">
        <v>28</v>
      </c>
      <c r="H1212" s="3">
        <v>11811.26</v>
      </c>
      <c r="I1212" t="s">
        <v>21</v>
      </c>
      <c r="J1212" t="s">
        <v>19</v>
      </c>
      <c r="K12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33.4799802701395</v>
      </c>
      <c r="L1212" s="6">
        <f>TablaDatos[[#This Row],[IMC_raw]]/1000000000000000</f>
        <v>3.3479980270139502</v>
      </c>
      <c r="M1212" s="2">
        <v>3347998027013950</v>
      </c>
      <c r="N12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2" s="13">
        <f t="shared" si="18"/>
        <v>1211</v>
      </c>
      <c r="P1212" s="2" t="str">
        <f>IF(TablaDatos[[#This Row],[Diabetes]]=0,"No","Si")</f>
        <v>No</v>
      </c>
      <c r="Q1212">
        <v>0</v>
      </c>
      <c r="R1212">
        <f>TablaDatos[[#This Row],[Aux2]]/10000000000000</f>
        <v>2394.43284091037</v>
      </c>
      <c r="S1212" s="1">
        <v>2.39443284091037E+16</v>
      </c>
      <c r="T1212" s="7">
        <f>TablaDatos[[#This Row],[Aux3]]/100000000000000</f>
        <v>274.36038792648998</v>
      </c>
      <c r="U1212" s="1">
        <v>2.7436038792649E+16</v>
      </c>
      <c r="V1212">
        <v>166.8</v>
      </c>
      <c r="W1212">
        <v>96.1</v>
      </c>
    </row>
    <row r="1213" spans="1:23">
      <c r="A1213">
        <v>2012</v>
      </c>
      <c r="B1213">
        <v>70</v>
      </c>
      <c r="C1213" t="s">
        <v>16</v>
      </c>
      <c r="D1213" t="s">
        <v>17</v>
      </c>
      <c r="E1213" t="s">
        <v>31</v>
      </c>
      <c r="F1213" t="s">
        <v>24</v>
      </c>
      <c r="G1213" t="s">
        <v>25</v>
      </c>
      <c r="H1213" s="3">
        <v>18053.73</v>
      </c>
      <c r="I1213" t="s">
        <v>21</v>
      </c>
      <c r="J1213" t="s">
        <v>22</v>
      </c>
      <c r="K12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33.476524665238202</v>
      </c>
      <c r="L1213" s="6">
        <f>TablaDatos[[#This Row],[IMC_raw]]/1000000000000000</f>
        <v>3.3476524665238201</v>
      </c>
      <c r="M1213" s="2">
        <v>3347652466523820</v>
      </c>
      <c r="N12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3" s="13">
        <f t="shared" si="18"/>
        <v>1212</v>
      </c>
      <c r="P1213" s="2" t="str">
        <f>IF(TablaDatos[[#This Row],[Diabetes]]=0,"No","Si")</f>
        <v>No</v>
      </c>
      <c r="Q1213">
        <v>0</v>
      </c>
      <c r="R1213">
        <f>TablaDatos[[#This Row],[Aux2]]/10000000000000</f>
        <v>19.4657648610041</v>
      </c>
      <c r="S1213" s="1">
        <v>194657648610041</v>
      </c>
      <c r="T1213" s="7">
        <f>TablaDatos[[#This Row],[Aux3]]/100000000000000</f>
        <v>267.27270542864602</v>
      </c>
      <c r="U1213" s="1">
        <v>2.67272705428646E+16</v>
      </c>
      <c r="V1213">
        <v>177</v>
      </c>
      <c r="W1213">
        <v>102.7</v>
      </c>
    </row>
    <row r="1214" spans="1:23">
      <c r="A1214">
        <v>2012</v>
      </c>
      <c r="B1214">
        <v>63</v>
      </c>
      <c r="C1214" t="s">
        <v>16</v>
      </c>
      <c r="D1214" t="s">
        <v>36</v>
      </c>
      <c r="E1214" t="s">
        <v>19</v>
      </c>
      <c r="F1214" t="s">
        <v>35</v>
      </c>
      <c r="G1214" t="s">
        <v>28</v>
      </c>
      <c r="H1214" s="3">
        <v>23454.06</v>
      </c>
      <c r="I1214" t="s">
        <v>21</v>
      </c>
      <c r="J1214" t="s">
        <v>21</v>
      </c>
      <c r="K12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33.459515154265098</v>
      </c>
      <c r="L1214" s="5">
        <f>TablaDatos[[#This Row],[IMC_raw]]/1000000000000000</f>
        <v>3.3459515154265098</v>
      </c>
      <c r="M1214" s="2">
        <v>3345951515426510</v>
      </c>
      <c r="N12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4" s="13">
        <f t="shared" si="18"/>
        <v>1213</v>
      </c>
      <c r="P1214" s="2" t="str">
        <f>IF(TablaDatos[[#This Row],[Diabetes]]=0,"No","Si")</f>
        <v>Si</v>
      </c>
      <c r="Q1214">
        <v>1</v>
      </c>
      <c r="R1214">
        <f>TablaDatos[[#This Row],[Aux2]]/10000000000000</f>
        <v>2416.9066555280601</v>
      </c>
      <c r="S1214" s="1">
        <v>2.41690665552806E+16</v>
      </c>
      <c r="T1214" s="7">
        <f>TablaDatos[[#This Row],[Aux3]]/100000000000000</f>
        <v>240.90119458023901</v>
      </c>
      <c r="U1214" s="1">
        <v>2.40901194580239E+16</v>
      </c>
      <c r="V1214">
        <v>164.8</v>
      </c>
      <c r="W1214">
        <v>108</v>
      </c>
    </row>
    <row r="1215" spans="1:23">
      <c r="A1215">
        <v>2012</v>
      </c>
      <c r="B1215">
        <v>62</v>
      </c>
      <c r="C1215" t="s">
        <v>16</v>
      </c>
      <c r="D1215" t="s">
        <v>44</v>
      </c>
      <c r="E1215" t="s">
        <v>18</v>
      </c>
      <c r="F1215" t="s">
        <v>19</v>
      </c>
      <c r="G1215" t="s">
        <v>28</v>
      </c>
      <c r="H1215" s="3">
        <v>11192.62</v>
      </c>
      <c r="I1215" t="s">
        <v>19</v>
      </c>
      <c r="J1215" t="s">
        <v>18</v>
      </c>
      <c r="K12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33.452679554583696</v>
      </c>
      <c r="L1215" s="5">
        <f>TablaDatos[[#This Row],[IMC_raw]]/1000000000000000</f>
        <v>3.34526795545837</v>
      </c>
      <c r="M1215" s="2">
        <v>3345267955458370</v>
      </c>
      <c r="N12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5" s="13">
        <f t="shared" si="18"/>
        <v>1214</v>
      </c>
      <c r="P1215" s="2" t="str">
        <f>IF(TablaDatos[[#This Row],[Diabetes]]=0,"No","Si")</f>
        <v>No</v>
      </c>
      <c r="Q1215">
        <v>0</v>
      </c>
      <c r="R1215">
        <f>TablaDatos[[#This Row],[Aux2]]/10000000000000</f>
        <v>22.7198146207887</v>
      </c>
      <c r="S1215" s="1">
        <v>227198146207887</v>
      </c>
      <c r="T1215" s="7">
        <f>TablaDatos[[#This Row],[Aux3]]/100000000000000</f>
        <v>202.17042823329399</v>
      </c>
      <c r="U1215" s="1">
        <v>2.02170428233294E+16</v>
      </c>
      <c r="V1215">
        <v>156.6</v>
      </c>
      <c r="W1215">
        <v>95.8</v>
      </c>
    </row>
    <row r="1216" spans="1:23">
      <c r="A1216">
        <v>2012</v>
      </c>
      <c r="B1216">
        <v>58</v>
      </c>
      <c r="C1216" t="s">
        <v>16</v>
      </c>
      <c r="D1216" t="s">
        <v>26</v>
      </c>
      <c r="E1216" t="s">
        <v>21</v>
      </c>
      <c r="F1216" t="s">
        <v>24</v>
      </c>
      <c r="G1216" t="s">
        <v>28</v>
      </c>
      <c r="H1216" s="3">
        <v>25074.51</v>
      </c>
      <c r="I1216" t="s">
        <v>21</v>
      </c>
      <c r="J1216" t="s">
        <v>18</v>
      </c>
      <c r="K12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33.446297232745302</v>
      </c>
      <c r="L1216" s="5">
        <f>TablaDatos[[#This Row],[IMC_raw]]/1000000000000000</f>
        <v>3.3446297232745299</v>
      </c>
      <c r="M1216" s="2">
        <v>3344629723274530</v>
      </c>
      <c r="N12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6" s="13">
        <f t="shared" si="18"/>
        <v>1215</v>
      </c>
      <c r="P1216" s="2" t="str">
        <f>IF(TablaDatos[[#This Row],[Diabetes]]=0,"No","Si")</f>
        <v>No</v>
      </c>
      <c r="Q1216">
        <v>0</v>
      </c>
      <c r="R1216">
        <f>TablaDatos[[#This Row],[Aux2]]/10000000000000</f>
        <v>2270.6425173554599</v>
      </c>
      <c r="S1216" s="1">
        <v>2.27064251735546E+16</v>
      </c>
      <c r="T1216" s="7">
        <f>TablaDatos[[#This Row],[Aux3]]/100000000000000</f>
        <v>230.00401966267401</v>
      </c>
      <c r="U1216" s="1">
        <v>2.30004019662674E+16</v>
      </c>
      <c r="V1216">
        <v>170.2</v>
      </c>
      <c r="W1216">
        <v>104</v>
      </c>
    </row>
    <row r="1217" spans="1:23">
      <c r="A1217">
        <v>2012</v>
      </c>
      <c r="B1217">
        <v>58</v>
      </c>
      <c r="C1217" t="s">
        <v>16</v>
      </c>
      <c r="D1217" t="s">
        <v>17</v>
      </c>
      <c r="E1217" t="s">
        <v>31</v>
      </c>
      <c r="F1217" t="s">
        <v>24</v>
      </c>
      <c r="G1217" t="s">
        <v>28</v>
      </c>
      <c r="H1217" s="3">
        <v>24100.7</v>
      </c>
      <c r="I1217" t="s">
        <v>21</v>
      </c>
      <c r="J1217" t="s">
        <v>19</v>
      </c>
      <c r="K12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33.443837008039402</v>
      </c>
      <c r="L1217" s="5">
        <f>TablaDatos[[#This Row],[IMC_raw]]/1000000000000000</f>
        <v>33.443837008039402</v>
      </c>
      <c r="M1217" s="2">
        <v>3.34438370080394E+16</v>
      </c>
      <c r="N12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7" s="13">
        <f t="shared" si="18"/>
        <v>1216</v>
      </c>
      <c r="P1217" s="2" t="str">
        <f>IF(TablaDatos[[#This Row],[Diabetes]]=0,"No","Si")</f>
        <v>Si</v>
      </c>
      <c r="Q1217">
        <v>1</v>
      </c>
      <c r="R1217">
        <f>TablaDatos[[#This Row],[Aux2]]/10000000000000</f>
        <v>2227.2664981589101</v>
      </c>
      <c r="S1217" s="1">
        <v>2.22726649815891E+16</v>
      </c>
      <c r="T1217" s="7">
        <f>TablaDatos[[#This Row],[Aux3]]/100000000000000</f>
        <v>242.59895587879299</v>
      </c>
      <c r="U1217" s="1">
        <v>2.42598955878793E+16</v>
      </c>
      <c r="V1217">
        <v>176.2</v>
      </c>
      <c r="W1217">
        <v>107.5</v>
      </c>
    </row>
    <row r="1218" spans="1:23">
      <c r="A1218">
        <v>2012</v>
      </c>
      <c r="B1218">
        <v>59</v>
      </c>
      <c r="C1218" t="s">
        <v>23</v>
      </c>
      <c r="D1218" t="s">
        <v>34</v>
      </c>
      <c r="E1218" t="s">
        <v>18</v>
      </c>
      <c r="F1218" t="s">
        <v>24</v>
      </c>
      <c r="G1218" t="s">
        <v>28</v>
      </c>
      <c r="H1218" s="3">
        <v>17252.03</v>
      </c>
      <c r="I1218" t="s">
        <v>19</v>
      </c>
      <c r="J1218" t="s">
        <v>22</v>
      </c>
      <c r="K12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33.377165463294702</v>
      </c>
      <c r="L1218" s="6">
        <f>TablaDatos[[#This Row],[IMC_raw]]/1000000000000000</f>
        <v>3.33771654632947</v>
      </c>
      <c r="M1218" s="2">
        <v>3337716546329470</v>
      </c>
      <c r="N12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8" s="13">
        <f t="shared" ref="O1218:O1281" si="19">O1217+1</f>
        <v>1217</v>
      </c>
      <c r="P1218" s="2" t="str">
        <f>IF(TablaDatos[[#This Row],[Diabetes]]=0,"No","Si")</f>
        <v>No</v>
      </c>
      <c r="Q1218">
        <v>0</v>
      </c>
      <c r="R1218">
        <f>TablaDatos[[#This Row],[Aux2]]/10000000000000</f>
        <v>2280.99234140108</v>
      </c>
      <c r="S1218" s="1">
        <v>2.28099234140108E+16</v>
      </c>
      <c r="T1218" s="7">
        <f>TablaDatos[[#This Row],[Aux3]]/100000000000000</f>
        <v>254.56666529896901</v>
      </c>
      <c r="U1218" s="1">
        <v>2.54566665298969E+16</v>
      </c>
      <c r="V1218">
        <v>158.30000000000001</v>
      </c>
      <c r="W1218">
        <v>99.8</v>
      </c>
    </row>
    <row r="1219" spans="1:23">
      <c r="A1219">
        <v>2012</v>
      </c>
      <c r="B1219">
        <v>64</v>
      </c>
      <c r="C1219" t="s">
        <v>16</v>
      </c>
      <c r="D1219" t="s">
        <v>29</v>
      </c>
      <c r="E1219" t="s">
        <v>21</v>
      </c>
      <c r="F1219" t="s">
        <v>19</v>
      </c>
      <c r="G1219" t="s">
        <v>28</v>
      </c>
      <c r="H1219" s="3">
        <v>31913.65</v>
      </c>
      <c r="I1219" t="s">
        <v>21</v>
      </c>
      <c r="J1219" t="s">
        <v>18</v>
      </c>
      <c r="K12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33.354865300754298</v>
      </c>
      <c r="L1219" s="5">
        <f>TablaDatos[[#This Row],[IMC_raw]]/1000000000000000</f>
        <v>33.354865300754298</v>
      </c>
      <c r="M1219" s="2">
        <v>3.33548653007543E+16</v>
      </c>
      <c r="N12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19" s="13">
        <f t="shared" si="19"/>
        <v>1218</v>
      </c>
      <c r="P1219" s="2" t="str">
        <f>IF(TablaDatos[[#This Row],[Diabetes]]=0,"No","Si")</f>
        <v>No</v>
      </c>
      <c r="Q1219">
        <v>0</v>
      </c>
      <c r="R1219">
        <f>TablaDatos[[#This Row],[Aux2]]/10000000000000</f>
        <v>220.08135183956099</v>
      </c>
      <c r="S1219" s="1">
        <v>2200813518395610</v>
      </c>
      <c r="T1219" s="7">
        <f>TablaDatos[[#This Row],[Aux3]]/100000000000000</f>
        <v>246.97025682258399</v>
      </c>
      <c r="U1219" s="1">
        <v>2.46970256822584E+16</v>
      </c>
      <c r="V1219">
        <v>163.6</v>
      </c>
      <c r="W1219">
        <v>103.5</v>
      </c>
    </row>
    <row r="1220" spans="1:23">
      <c r="A1220">
        <v>2012</v>
      </c>
      <c r="B1220">
        <v>63</v>
      </c>
      <c r="C1220" t="s">
        <v>23</v>
      </c>
      <c r="D1220" t="s">
        <v>36</v>
      </c>
      <c r="E1220" t="s">
        <v>19</v>
      </c>
      <c r="F1220" t="s">
        <v>24</v>
      </c>
      <c r="G1220" t="s">
        <v>28</v>
      </c>
      <c r="H1220" s="3">
        <v>22193.37</v>
      </c>
      <c r="I1220" t="s">
        <v>19</v>
      </c>
      <c r="J1220" t="s">
        <v>18</v>
      </c>
      <c r="K12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33.344411634214396</v>
      </c>
      <c r="L1220" s="6">
        <f>TablaDatos[[#This Row],[IMC_raw]]/1000000000000000</f>
        <v>3.3344411634214399</v>
      </c>
      <c r="M1220" s="2">
        <v>3334441163421440</v>
      </c>
      <c r="N12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0" s="13">
        <f t="shared" si="19"/>
        <v>1219</v>
      </c>
      <c r="P1220" s="2" t="str">
        <f>IF(TablaDatos[[#This Row],[Diabetes]]=0,"No","Si")</f>
        <v>No</v>
      </c>
      <c r="Q1220">
        <v>0</v>
      </c>
      <c r="R1220">
        <f>TablaDatos[[#This Row],[Aux2]]/10000000000000</f>
        <v>2247.8604186940902</v>
      </c>
      <c r="S1220" s="1">
        <v>2.24786041869409E+16</v>
      </c>
      <c r="T1220" s="7">
        <f>TablaDatos[[#This Row],[Aux3]]/100000000000000</f>
        <v>247.49369784689401</v>
      </c>
      <c r="U1220" s="1">
        <v>2.47493697846894E+16</v>
      </c>
      <c r="V1220">
        <v>164.4</v>
      </c>
      <c r="W1220">
        <v>89.5</v>
      </c>
    </row>
    <row r="1221" spans="1:23">
      <c r="A1221">
        <v>2012</v>
      </c>
      <c r="B1221">
        <v>65</v>
      </c>
      <c r="C1221" t="s">
        <v>23</v>
      </c>
      <c r="D1221" t="s">
        <v>73</v>
      </c>
      <c r="E1221" t="s">
        <v>21</v>
      </c>
      <c r="F1221" t="s">
        <v>19</v>
      </c>
      <c r="G1221" t="s">
        <v>25</v>
      </c>
      <c r="H1221" s="3">
        <v>17012.73</v>
      </c>
      <c r="I1221" t="s">
        <v>21</v>
      </c>
      <c r="J1221" t="s">
        <v>19</v>
      </c>
      <c r="K12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33.343983621628801</v>
      </c>
      <c r="L1221" s="5">
        <f>TablaDatos[[#This Row],[IMC_raw]]/1000000000000000</f>
        <v>33.343983621628801</v>
      </c>
      <c r="M1221" s="2">
        <v>3.33439836216288E+16</v>
      </c>
      <c r="N12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1" s="13">
        <f t="shared" si="19"/>
        <v>1220</v>
      </c>
      <c r="P1221" s="2" t="str">
        <f>IF(TablaDatos[[#This Row],[Diabetes]]=0,"No","Si")</f>
        <v>Si</v>
      </c>
      <c r="Q1221">
        <v>1</v>
      </c>
      <c r="R1221">
        <f>TablaDatos[[#This Row],[Aux2]]/10000000000000</f>
        <v>258.89743227394899</v>
      </c>
      <c r="S1221" s="1">
        <v>2588974322739490</v>
      </c>
      <c r="T1221" s="7">
        <f>TablaDatos[[#This Row],[Aux3]]/100000000000000</f>
        <v>25.644273545134102</v>
      </c>
      <c r="U1221" s="1">
        <v>2564427354513410</v>
      </c>
      <c r="V1221">
        <v>168.6</v>
      </c>
      <c r="W1221">
        <v>107.9</v>
      </c>
    </row>
    <row r="1222" spans="1:23">
      <c r="A1222">
        <v>2012</v>
      </c>
      <c r="B1222">
        <v>55</v>
      </c>
      <c r="C1222" t="s">
        <v>16</v>
      </c>
      <c r="D1222" t="s">
        <v>34</v>
      </c>
      <c r="E1222" t="s">
        <v>19</v>
      </c>
      <c r="F1222" t="s">
        <v>24</v>
      </c>
      <c r="G1222" t="s">
        <v>28</v>
      </c>
      <c r="H1222" s="3">
        <v>29610.92</v>
      </c>
      <c r="I1222" t="s">
        <v>21</v>
      </c>
      <c r="J1222" t="s">
        <v>19</v>
      </c>
      <c r="K12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33.336057632906403</v>
      </c>
      <c r="L1222" s="6">
        <f>TablaDatos[[#This Row],[IMC_raw]]/1000000000000000</f>
        <v>3.33360576329064</v>
      </c>
      <c r="M1222" s="2">
        <v>3333605763290640</v>
      </c>
      <c r="N12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2" s="13">
        <f t="shared" si="19"/>
        <v>1221</v>
      </c>
      <c r="P1222" s="2" t="str">
        <f>IF(TablaDatos[[#This Row],[Diabetes]]=0,"No","Si")</f>
        <v>No</v>
      </c>
      <c r="Q1222">
        <v>0</v>
      </c>
      <c r="R1222">
        <f>TablaDatos[[#This Row],[Aux2]]/10000000000000</f>
        <v>21.972469296765802</v>
      </c>
      <c r="S1222" s="1">
        <v>219724692967658</v>
      </c>
      <c r="T1222" s="7">
        <f>TablaDatos[[#This Row],[Aux3]]/100000000000000</f>
        <v>285.72640538891602</v>
      </c>
      <c r="U1222" s="1">
        <v>2.85726405388916E+16</v>
      </c>
      <c r="V1222">
        <v>156.5</v>
      </c>
      <c r="W1222">
        <v>96.3</v>
      </c>
    </row>
    <row r="1223" spans="1:23">
      <c r="A1223">
        <v>2012</v>
      </c>
      <c r="B1223">
        <v>52</v>
      </c>
      <c r="C1223" t="s">
        <v>23</v>
      </c>
      <c r="D1223" t="s">
        <v>72</v>
      </c>
      <c r="E1223" t="s">
        <v>18</v>
      </c>
      <c r="F1223" t="s">
        <v>19</v>
      </c>
      <c r="G1223" t="s">
        <v>20</v>
      </c>
      <c r="H1223" s="3">
        <v>31370.18</v>
      </c>
      <c r="I1223" t="s">
        <v>19</v>
      </c>
      <c r="J1223" t="s">
        <v>18</v>
      </c>
      <c r="K12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33.308155373562698</v>
      </c>
      <c r="L1223" s="5">
        <f>TablaDatos[[#This Row],[IMC_raw]]/1000000000000000</f>
        <v>3.33081553735627</v>
      </c>
      <c r="M1223" s="2">
        <v>3330815537356270</v>
      </c>
      <c r="N12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3" s="13">
        <f t="shared" si="19"/>
        <v>1222</v>
      </c>
      <c r="P1223" s="2" t="str">
        <f>IF(TablaDatos[[#This Row],[Diabetes]]=0,"No","Si")</f>
        <v>No</v>
      </c>
      <c r="Q1223">
        <v>0</v>
      </c>
      <c r="R1223">
        <f>TablaDatos[[#This Row],[Aux2]]/10000000000000</f>
        <v>195.843266598821</v>
      </c>
      <c r="S1223" s="1">
        <v>1958432665988210</v>
      </c>
      <c r="T1223" s="7">
        <f>TablaDatos[[#This Row],[Aux3]]/100000000000000</f>
        <v>274.86410145844798</v>
      </c>
      <c r="U1223" s="1">
        <v>2.74864101458448E+16</v>
      </c>
      <c r="V1223">
        <v>152.5</v>
      </c>
      <c r="W1223">
        <v>87.5</v>
      </c>
    </row>
    <row r="1224" spans="1:23">
      <c r="A1224">
        <v>2012</v>
      </c>
      <c r="B1224">
        <v>67</v>
      </c>
      <c r="C1224" t="s">
        <v>16</v>
      </c>
      <c r="D1224" t="s">
        <v>26</v>
      </c>
      <c r="E1224" t="s">
        <v>19</v>
      </c>
      <c r="F1224" t="s">
        <v>40</v>
      </c>
      <c r="G1224" t="s">
        <v>25</v>
      </c>
      <c r="H1224" s="3">
        <v>27336.880000000001</v>
      </c>
      <c r="I1224" t="s">
        <v>19</v>
      </c>
      <c r="J1224" t="s">
        <v>18</v>
      </c>
      <c r="K12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33.273399587928296</v>
      </c>
      <c r="L1224" s="6">
        <f>TablaDatos[[#This Row],[IMC_raw]]/1000000000000000</f>
        <v>3.3273399587928298</v>
      </c>
      <c r="M1224" s="2">
        <v>3327339958792830</v>
      </c>
      <c r="N12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4" s="13">
        <f t="shared" si="19"/>
        <v>1223</v>
      </c>
      <c r="P1224" s="2" t="str">
        <f>IF(TablaDatos[[#This Row],[Diabetes]]=0,"No","Si")</f>
        <v>No</v>
      </c>
      <c r="Q1224">
        <v>0</v>
      </c>
      <c r="R1224">
        <f>TablaDatos[[#This Row],[Aux2]]/10000000000000</f>
        <v>2150.8575519328101</v>
      </c>
      <c r="S1224" s="1">
        <v>2.15085755193281E+16</v>
      </c>
      <c r="T1224" s="7">
        <f>TablaDatos[[#This Row],[Aux3]]/100000000000000</f>
        <v>229.84802851884501</v>
      </c>
      <c r="U1224" s="1">
        <v>2.29848028518845E+16</v>
      </c>
      <c r="V1224">
        <v>158.9</v>
      </c>
      <c r="W1224">
        <v>95.9</v>
      </c>
    </row>
    <row r="1225" spans="1:23">
      <c r="A1225">
        <v>2012</v>
      </c>
      <c r="B1225">
        <v>62</v>
      </c>
      <c r="C1225" t="s">
        <v>23</v>
      </c>
      <c r="D1225" t="s">
        <v>17</v>
      </c>
      <c r="E1225" t="s">
        <v>18</v>
      </c>
      <c r="F1225" t="s">
        <v>19</v>
      </c>
      <c r="G1225" t="s">
        <v>28</v>
      </c>
      <c r="H1225" s="3">
        <v>23681.18</v>
      </c>
      <c r="I1225" t="s">
        <v>19</v>
      </c>
      <c r="J1225" t="s">
        <v>22</v>
      </c>
      <c r="K12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33.264223665127901</v>
      </c>
      <c r="L1225" s="5">
        <f>TablaDatos[[#This Row],[IMC_raw]]/1000000000000000</f>
        <v>3.3264223665127899</v>
      </c>
      <c r="M1225" s="2">
        <v>3326422366512790</v>
      </c>
      <c r="N12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5" s="13">
        <f t="shared" si="19"/>
        <v>1224</v>
      </c>
      <c r="P1225" s="2" t="str">
        <f>IF(TablaDatos[[#This Row],[Diabetes]]=0,"No","Si")</f>
        <v>No</v>
      </c>
      <c r="Q1225">
        <v>0</v>
      </c>
      <c r="R1225">
        <f>TablaDatos[[#This Row],[Aux2]]/10000000000000</f>
        <v>2011.82438307742</v>
      </c>
      <c r="S1225" s="1">
        <v>2.01182438307742E+16</v>
      </c>
      <c r="T1225" s="7">
        <f>TablaDatos[[#This Row],[Aux3]]/100000000000000</f>
        <v>230.343690821688</v>
      </c>
      <c r="U1225" s="1">
        <v>2.30343690821688E+16</v>
      </c>
      <c r="V1225">
        <v>144.80000000000001</v>
      </c>
      <c r="W1225">
        <v>94.3</v>
      </c>
    </row>
    <row r="1226" spans="1:23">
      <c r="A1226">
        <v>2012</v>
      </c>
      <c r="B1226">
        <v>55</v>
      </c>
      <c r="C1226" t="s">
        <v>16</v>
      </c>
      <c r="D1226" t="s">
        <v>37</v>
      </c>
      <c r="E1226" t="s">
        <v>31</v>
      </c>
      <c r="F1226" t="s">
        <v>24</v>
      </c>
      <c r="G1226" t="s">
        <v>28</v>
      </c>
      <c r="H1226" s="3">
        <v>9054.3799999999992</v>
      </c>
      <c r="I1226" t="s">
        <v>21</v>
      </c>
      <c r="J1226" t="s">
        <v>18</v>
      </c>
      <c r="K12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33.258410996620903</v>
      </c>
      <c r="L1226" s="5">
        <f>TablaDatos[[#This Row],[IMC_raw]]/1000000000000000</f>
        <v>33.258410996620903</v>
      </c>
      <c r="M1226" s="2">
        <v>3.32584109966209E+16</v>
      </c>
      <c r="N12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6" s="13">
        <f t="shared" si="19"/>
        <v>1225</v>
      </c>
      <c r="P1226" s="2" t="str">
        <f>IF(TablaDatos[[#This Row],[Diabetes]]=0,"No","Si")</f>
        <v>Si</v>
      </c>
      <c r="Q1226">
        <v>1</v>
      </c>
      <c r="R1226">
        <f>TablaDatos[[#This Row],[Aux2]]/10000000000000</f>
        <v>2387.4586377901801</v>
      </c>
      <c r="S1226" s="1">
        <v>2.38745863779018E+16</v>
      </c>
      <c r="T1226" s="7">
        <f>TablaDatos[[#This Row],[Aux3]]/100000000000000</f>
        <v>2.6595321768177702</v>
      </c>
      <c r="U1226" s="1">
        <v>265953217681777</v>
      </c>
      <c r="V1226">
        <v>170.3</v>
      </c>
      <c r="W1226">
        <v>102.3</v>
      </c>
    </row>
    <row r="1227" spans="1:23">
      <c r="A1227">
        <v>2012</v>
      </c>
      <c r="B1227">
        <v>64</v>
      </c>
      <c r="C1227" t="s">
        <v>23</v>
      </c>
      <c r="D1227" t="s">
        <v>72</v>
      </c>
      <c r="E1227" t="s">
        <v>18</v>
      </c>
      <c r="F1227" t="s">
        <v>24</v>
      </c>
      <c r="G1227" t="s">
        <v>28</v>
      </c>
      <c r="H1227" s="3">
        <v>19921.45</v>
      </c>
      <c r="I1227" t="s">
        <v>21</v>
      </c>
      <c r="J1227" t="s">
        <v>22</v>
      </c>
      <c r="K12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33.243941107305503</v>
      </c>
      <c r="L1227" s="5">
        <f>TablaDatos[[#This Row],[IMC_raw]]/1000000000000000</f>
        <v>0.33243941107305502</v>
      </c>
      <c r="M1227" s="2">
        <v>332439411073055</v>
      </c>
      <c r="N12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7" s="13">
        <f t="shared" si="19"/>
        <v>1226</v>
      </c>
      <c r="P1227" s="2" t="str">
        <f>IF(TablaDatos[[#This Row],[Diabetes]]=0,"No","Si")</f>
        <v>No</v>
      </c>
      <c r="Q1227">
        <v>0</v>
      </c>
      <c r="R1227">
        <f>TablaDatos[[#This Row],[Aux2]]/10000000000000</f>
        <v>2153.0715596119799</v>
      </c>
      <c r="S1227" s="1">
        <v>2.15307155961198E+16</v>
      </c>
      <c r="T1227" s="7">
        <f>TablaDatos[[#This Row],[Aux3]]/100000000000000</f>
        <v>203.63883489122901</v>
      </c>
      <c r="U1227" s="1">
        <v>2.03638834891229E+16</v>
      </c>
      <c r="V1227">
        <v>165.3</v>
      </c>
      <c r="W1227">
        <v>96.3</v>
      </c>
    </row>
    <row r="1228" spans="1:23">
      <c r="A1228">
        <v>2012</v>
      </c>
      <c r="B1228">
        <v>65</v>
      </c>
      <c r="C1228" t="s">
        <v>16</v>
      </c>
      <c r="D1228" t="s">
        <v>73</v>
      </c>
      <c r="E1228" t="s">
        <v>21</v>
      </c>
      <c r="F1228" t="s">
        <v>19</v>
      </c>
      <c r="G1228" t="s">
        <v>25</v>
      </c>
      <c r="H1228" s="3">
        <v>19943.61</v>
      </c>
      <c r="I1228" t="s">
        <v>21</v>
      </c>
      <c r="J1228" t="s">
        <v>18</v>
      </c>
      <c r="K12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33.2417792015125</v>
      </c>
      <c r="L1228" s="6">
        <f>TablaDatos[[#This Row],[IMC_raw]]/1000000000000000</f>
        <v>33.2417792015125</v>
      </c>
      <c r="M1228" s="2">
        <v>3.32417792015125E+16</v>
      </c>
      <c r="N12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8" s="13">
        <f t="shared" si="19"/>
        <v>1227</v>
      </c>
      <c r="P1228" s="2" t="str">
        <f>IF(TablaDatos[[#This Row],[Diabetes]]=0,"No","Si")</f>
        <v>Si</v>
      </c>
      <c r="Q1228">
        <v>1</v>
      </c>
      <c r="R1228">
        <f>TablaDatos[[#This Row],[Aux2]]/10000000000000</f>
        <v>2415.9182945720199</v>
      </c>
      <c r="S1228" s="1">
        <v>2.41591829457202E+16</v>
      </c>
      <c r="T1228" s="7">
        <f>TablaDatos[[#This Row],[Aux3]]/100000000000000</f>
        <v>26.477702545316301</v>
      </c>
      <c r="U1228" s="1">
        <v>2647770254531630</v>
      </c>
      <c r="V1228">
        <v>174.6</v>
      </c>
      <c r="W1228">
        <v>107.3</v>
      </c>
    </row>
    <row r="1229" spans="1:23">
      <c r="A1229">
        <v>2012</v>
      </c>
      <c r="B1229">
        <v>56</v>
      </c>
      <c r="C1229" t="s">
        <v>16</v>
      </c>
      <c r="D1229" t="s">
        <v>17</v>
      </c>
      <c r="E1229" t="s">
        <v>18</v>
      </c>
      <c r="F1229" t="s">
        <v>35</v>
      </c>
      <c r="G1229" t="s">
        <v>28</v>
      </c>
      <c r="H1229" s="3">
        <v>42877.120000000003</v>
      </c>
      <c r="I1229" t="s">
        <v>19</v>
      </c>
      <c r="J1229" t="s">
        <v>18</v>
      </c>
      <c r="K12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33.236311372487499</v>
      </c>
      <c r="L1229" s="5">
        <f>TablaDatos[[#This Row],[IMC_raw]]/1000000000000000</f>
        <v>3.3236311372487499</v>
      </c>
      <c r="M1229" s="2">
        <v>3323631137248750</v>
      </c>
      <c r="N12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29" s="13">
        <f t="shared" si="19"/>
        <v>1228</v>
      </c>
      <c r="P1229" s="2" t="str">
        <f>IF(TablaDatos[[#This Row],[Diabetes]]=0,"No","Si")</f>
        <v>No</v>
      </c>
      <c r="Q1229">
        <v>0</v>
      </c>
      <c r="R1229">
        <f>TablaDatos[[#This Row],[Aux2]]/10000000000000</f>
        <v>1964.93724512067</v>
      </c>
      <c r="S1229" s="1">
        <v>1.96493724512067E+16</v>
      </c>
      <c r="T1229" s="7">
        <f>TablaDatos[[#This Row],[Aux3]]/100000000000000</f>
        <v>238.26331429583101</v>
      </c>
      <c r="U1229" s="1">
        <v>2.38263314295831E+16</v>
      </c>
      <c r="V1229">
        <v>157.30000000000001</v>
      </c>
      <c r="W1229">
        <v>93.7</v>
      </c>
    </row>
    <row r="1230" spans="1:23">
      <c r="A1230">
        <v>2012</v>
      </c>
      <c r="B1230">
        <v>57</v>
      </c>
      <c r="C1230" t="s">
        <v>16</v>
      </c>
      <c r="D1230" t="s">
        <v>33</v>
      </c>
      <c r="E1230" t="s">
        <v>21</v>
      </c>
      <c r="F1230" t="s">
        <v>35</v>
      </c>
      <c r="G1230" t="s">
        <v>28</v>
      </c>
      <c r="H1230" s="3">
        <v>46131.59</v>
      </c>
      <c r="I1230" t="s">
        <v>19</v>
      </c>
      <c r="J1230" t="s">
        <v>21</v>
      </c>
      <c r="K12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33.231979586097097</v>
      </c>
      <c r="L1230" s="6">
        <f>TablaDatos[[#This Row],[IMC_raw]]/1000000000000000</f>
        <v>3.3231979586097098</v>
      </c>
      <c r="M1230" s="2">
        <v>3323197958609710</v>
      </c>
      <c r="N12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0" s="13">
        <f t="shared" si="19"/>
        <v>1229</v>
      </c>
      <c r="P1230" s="2" t="str">
        <f>IF(TablaDatos[[#This Row],[Diabetes]]=0,"No","Si")</f>
        <v>No</v>
      </c>
      <c r="Q1230">
        <v>0</v>
      </c>
      <c r="R1230">
        <f>TablaDatos[[#This Row],[Aux2]]/10000000000000</f>
        <v>2095.6287814494799</v>
      </c>
      <c r="S1230" s="1">
        <v>2.09562878144948E+16</v>
      </c>
      <c r="T1230" s="7">
        <f>TablaDatos[[#This Row],[Aux3]]/100000000000000</f>
        <v>246.07182120413401</v>
      </c>
      <c r="U1230" s="1">
        <v>2.46071821204134E+16</v>
      </c>
      <c r="V1230">
        <v>162.30000000000001</v>
      </c>
      <c r="W1230">
        <v>99</v>
      </c>
    </row>
    <row r="1231" spans="1:23">
      <c r="A1231">
        <v>2012</v>
      </c>
      <c r="B1231">
        <v>58</v>
      </c>
      <c r="C1231" t="s">
        <v>23</v>
      </c>
      <c r="D1231" t="s">
        <v>29</v>
      </c>
      <c r="E1231" t="s">
        <v>21</v>
      </c>
      <c r="F1231" t="s">
        <v>19</v>
      </c>
      <c r="G1231" t="s">
        <v>28</v>
      </c>
      <c r="H1231" s="3">
        <v>12309.69</v>
      </c>
      <c r="I1231" t="s">
        <v>21</v>
      </c>
      <c r="J1231" t="s">
        <v>18</v>
      </c>
      <c r="K12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33.226910135442601</v>
      </c>
      <c r="L1231" s="5">
        <f>TablaDatos[[#This Row],[IMC_raw]]/1000000000000000</f>
        <v>33.226910135442601</v>
      </c>
      <c r="M1231" s="2">
        <v>3.32269101354426E+16</v>
      </c>
      <c r="N12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1" s="13">
        <f t="shared" si="19"/>
        <v>1230</v>
      </c>
      <c r="P1231" s="2" t="str">
        <f>IF(TablaDatos[[#This Row],[Diabetes]]=0,"No","Si")</f>
        <v>Si</v>
      </c>
      <c r="Q1231">
        <v>1</v>
      </c>
      <c r="R1231">
        <f>TablaDatos[[#This Row],[Aux2]]/10000000000000</f>
        <v>2156.63442429612</v>
      </c>
      <c r="S1231" s="1">
        <v>2.15663442429612E+16</v>
      </c>
      <c r="T1231" s="7">
        <f>TablaDatos[[#This Row],[Aux3]]/100000000000000</f>
        <v>26.5335973613204</v>
      </c>
      <c r="U1231" s="1">
        <v>2653359736132040</v>
      </c>
      <c r="V1231">
        <v>169.2</v>
      </c>
      <c r="W1231">
        <v>101.4</v>
      </c>
    </row>
    <row r="1232" spans="1:23">
      <c r="A1232">
        <v>2012</v>
      </c>
      <c r="B1232">
        <v>57</v>
      </c>
      <c r="C1232" t="s">
        <v>23</v>
      </c>
      <c r="D1232" t="s">
        <v>26</v>
      </c>
      <c r="E1232" t="s">
        <v>18</v>
      </c>
      <c r="F1232" t="s">
        <v>19</v>
      </c>
      <c r="G1232" t="s">
        <v>28</v>
      </c>
      <c r="H1232" s="3">
        <v>36046.800000000003</v>
      </c>
      <c r="I1232" t="s">
        <v>21</v>
      </c>
      <c r="J1232" t="s">
        <v>18</v>
      </c>
      <c r="K12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33.213031534764198</v>
      </c>
      <c r="L1232" s="5">
        <f>TablaDatos[[#This Row],[IMC_raw]]/1000000000000000</f>
        <v>3.3213031534764199</v>
      </c>
      <c r="M1232" s="2">
        <v>3321303153476420</v>
      </c>
      <c r="N12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2" s="13">
        <f t="shared" si="19"/>
        <v>1231</v>
      </c>
      <c r="P1232" s="2" t="str">
        <f>IF(TablaDatos[[#This Row],[Diabetes]]=0,"No","Si")</f>
        <v>No</v>
      </c>
      <c r="Q1232">
        <v>0</v>
      </c>
      <c r="R1232">
        <f>TablaDatos[[#This Row],[Aux2]]/10000000000000</f>
        <v>2240.5543202271501</v>
      </c>
      <c r="S1232" s="1">
        <v>2.24055432022715E+16</v>
      </c>
      <c r="T1232" s="7">
        <f>TablaDatos[[#This Row],[Aux3]]/100000000000000</f>
        <v>24.279845222117199</v>
      </c>
      <c r="U1232" s="1">
        <v>2427984522211720</v>
      </c>
      <c r="V1232">
        <v>160.1</v>
      </c>
      <c r="W1232">
        <v>100.8</v>
      </c>
    </row>
    <row r="1233" spans="1:23">
      <c r="A1233">
        <v>2012</v>
      </c>
      <c r="B1233">
        <v>73</v>
      </c>
      <c r="C1233" t="s">
        <v>16</v>
      </c>
      <c r="D1233" t="s">
        <v>29</v>
      </c>
      <c r="E1233" t="s">
        <v>31</v>
      </c>
      <c r="F1233" t="s">
        <v>24</v>
      </c>
      <c r="G1233" t="s">
        <v>25</v>
      </c>
      <c r="H1233" s="3">
        <v>15461.86</v>
      </c>
      <c r="I1233" t="s">
        <v>19</v>
      </c>
      <c r="J1233" t="s">
        <v>22</v>
      </c>
      <c r="K12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33.198909085893099</v>
      </c>
      <c r="L1233" s="5">
        <f>TablaDatos[[#This Row],[IMC_raw]]/1000000000000000</f>
        <v>3.31989090858931</v>
      </c>
      <c r="M1233" s="2">
        <v>3319890908589310</v>
      </c>
      <c r="N12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3" s="13">
        <f t="shared" si="19"/>
        <v>1232</v>
      </c>
      <c r="P1233" s="2" t="str">
        <f>IF(TablaDatos[[#This Row],[Diabetes]]=0,"No","Si")</f>
        <v>Si</v>
      </c>
      <c r="Q1233">
        <v>1</v>
      </c>
      <c r="R1233">
        <f>TablaDatos[[#This Row],[Aux2]]/10000000000000</f>
        <v>249.800088041056</v>
      </c>
      <c r="S1233" s="1">
        <v>2498000880410560</v>
      </c>
      <c r="T1233" s="7">
        <f>TablaDatos[[#This Row],[Aux3]]/100000000000000</f>
        <v>27.0550470551422</v>
      </c>
      <c r="U1233" s="1">
        <v>2705504705514220</v>
      </c>
      <c r="V1233">
        <v>182.7</v>
      </c>
      <c r="W1233">
        <v>107.5</v>
      </c>
    </row>
    <row r="1234" spans="1:23">
      <c r="A1234">
        <v>2012</v>
      </c>
      <c r="B1234">
        <v>49</v>
      </c>
      <c r="C1234" t="s">
        <v>16</v>
      </c>
      <c r="D1234" t="s">
        <v>29</v>
      </c>
      <c r="E1234" t="s">
        <v>18</v>
      </c>
      <c r="F1234" t="s">
        <v>24</v>
      </c>
      <c r="G1234" t="s">
        <v>20</v>
      </c>
      <c r="H1234" s="3">
        <v>10997.11</v>
      </c>
      <c r="I1234" t="s">
        <v>19</v>
      </c>
      <c r="J1234" t="s">
        <v>18</v>
      </c>
      <c r="K12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33.1986904073581</v>
      </c>
      <c r="L1234" s="6">
        <f>TablaDatos[[#This Row],[IMC_raw]]/1000000000000000</f>
        <v>3.31986904073581</v>
      </c>
      <c r="M1234" s="2">
        <v>3319869040735810</v>
      </c>
      <c r="N12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4" s="13">
        <f t="shared" si="19"/>
        <v>1233</v>
      </c>
      <c r="P1234" s="2" t="str">
        <f>IF(TablaDatos[[#This Row],[Diabetes]]=0,"No","Si")</f>
        <v>No</v>
      </c>
      <c r="Q1234">
        <v>0</v>
      </c>
      <c r="R1234">
        <f>TablaDatos[[#This Row],[Aux2]]/10000000000000</f>
        <v>1938.00443556347</v>
      </c>
      <c r="S1234" s="1">
        <v>1.93800443556347E+16</v>
      </c>
      <c r="T1234" s="7">
        <f>TablaDatos[[#This Row],[Aux3]]/100000000000000</f>
        <v>255.84682657782301</v>
      </c>
      <c r="U1234" s="1">
        <v>2.55846826577823E+16</v>
      </c>
      <c r="V1234">
        <v>146.5</v>
      </c>
      <c r="W1234">
        <v>94.5</v>
      </c>
    </row>
    <row r="1235" spans="1:23">
      <c r="A1235">
        <v>2012</v>
      </c>
      <c r="B1235">
        <v>54</v>
      </c>
      <c r="C1235" t="s">
        <v>23</v>
      </c>
      <c r="D1235" t="s">
        <v>72</v>
      </c>
      <c r="E1235" t="s">
        <v>18</v>
      </c>
      <c r="F1235" t="s">
        <v>24</v>
      </c>
      <c r="G1235" t="s">
        <v>20</v>
      </c>
      <c r="H1235" s="3">
        <v>22461.75</v>
      </c>
      <c r="I1235" t="s">
        <v>19</v>
      </c>
      <c r="J1235" t="s">
        <v>18</v>
      </c>
      <c r="K12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33.193851479046202</v>
      </c>
      <c r="L1235" s="6">
        <f>TablaDatos[[#This Row],[IMC_raw]]/1000000000000000</f>
        <v>33.193851479046202</v>
      </c>
      <c r="M1235" s="2">
        <v>3.31938514790462E+16</v>
      </c>
      <c r="N12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5" s="13">
        <f t="shared" si="19"/>
        <v>1234</v>
      </c>
      <c r="P1235" s="2" t="str">
        <f>IF(TablaDatos[[#This Row],[Diabetes]]=0,"No","Si")</f>
        <v>No</v>
      </c>
      <c r="Q1235">
        <v>0</v>
      </c>
      <c r="R1235">
        <f>TablaDatos[[#This Row],[Aux2]]/10000000000000</f>
        <v>229.34307926180901</v>
      </c>
      <c r="S1235" s="1">
        <v>2293430792618090</v>
      </c>
      <c r="T1235" s="7">
        <f>TablaDatos[[#This Row],[Aux3]]/100000000000000</f>
        <v>227.01572374268</v>
      </c>
      <c r="U1235" s="1">
        <v>2.2701572374268E+16</v>
      </c>
      <c r="V1235">
        <v>145.69999999999999</v>
      </c>
      <c r="W1235">
        <v>93.5</v>
      </c>
    </row>
    <row r="1236" spans="1:23">
      <c r="A1236">
        <v>2012</v>
      </c>
      <c r="B1236">
        <v>55</v>
      </c>
      <c r="C1236" t="s">
        <v>23</v>
      </c>
      <c r="D1236" t="s">
        <v>42</v>
      </c>
      <c r="E1236" t="s">
        <v>19</v>
      </c>
      <c r="F1236" t="s">
        <v>19</v>
      </c>
      <c r="G1236" t="s">
        <v>28</v>
      </c>
      <c r="H1236" s="3">
        <v>28566.27</v>
      </c>
      <c r="I1236" t="s">
        <v>19</v>
      </c>
      <c r="J1236" t="s">
        <v>19</v>
      </c>
      <c r="K12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33.183059692312</v>
      </c>
      <c r="L1236" s="5">
        <f>TablaDatos[[#This Row],[IMC_raw]]/1000000000000000</f>
        <v>33.183059692312</v>
      </c>
      <c r="M1236" s="2">
        <v>3.3183059692312E+16</v>
      </c>
      <c r="N12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6" s="13">
        <f t="shared" si="19"/>
        <v>1235</v>
      </c>
      <c r="P1236" s="2" t="str">
        <f>IF(TablaDatos[[#This Row],[Diabetes]]=0,"No","Si")</f>
        <v>No</v>
      </c>
      <c r="Q1236">
        <v>0</v>
      </c>
      <c r="R1236">
        <f>TablaDatos[[#This Row],[Aux2]]/10000000000000</f>
        <v>2354.6036096029902</v>
      </c>
      <c r="S1236" s="1">
        <v>2.35460360960299E+16</v>
      </c>
      <c r="T1236" s="7">
        <f>TablaDatos[[#This Row],[Aux3]]/100000000000000</f>
        <v>3.0000000000000001E-12</v>
      </c>
      <c r="U1236">
        <v>300</v>
      </c>
      <c r="V1236">
        <v>162.19999999999999</v>
      </c>
      <c r="W1236">
        <v>96.1</v>
      </c>
    </row>
    <row r="1237" spans="1:23">
      <c r="A1237">
        <v>2012</v>
      </c>
      <c r="B1237">
        <v>58</v>
      </c>
      <c r="C1237" t="s">
        <v>16</v>
      </c>
      <c r="D1237" t="s">
        <v>17</v>
      </c>
      <c r="E1237" t="s">
        <v>21</v>
      </c>
      <c r="F1237" t="s">
        <v>24</v>
      </c>
      <c r="G1237" t="s">
        <v>28</v>
      </c>
      <c r="H1237" s="3">
        <v>18428.34</v>
      </c>
      <c r="I1237" t="s">
        <v>21</v>
      </c>
      <c r="J1237" t="s">
        <v>18</v>
      </c>
      <c r="K12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33.1792455047337</v>
      </c>
      <c r="L1237" s="6">
        <f>TablaDatos[[#This Row],[IMC_raw]]/1000000000000000</f>
        <v>33.1792455047337</v>
      </c>
      <c r="M1237" s="2">
        <v>3.31792455047337E+16</v>
      </c>
      <c r="N12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7" s="13">
        <f t="shared" si="19"/>
        <v>1236</v>
      </c>
      <c r="P1237" s="2" t="str">
        <f>IF(TablaDatos[[#This Row],[Diabetes]]=0,"No","Si")</f>
        <v>Si</v>
      </c>
      <c r="Q1237">
        <v>1</v>
      </c>
      <c r="R1237">
        <f>TablaDatos[[#This Row],[Aux2]]/10000000000000</f>
        <v>249.455317171632</v>
      </c>
      <c r="S1237" s="1">
        <v>2494553171716320</v>
      </c>
      <c r="T1237" s="7">
        <f>TablaDatos[[#This Row],[Aux3]]/100000000000000</f>
        <v>268.31617303722498</v>
      </c>
      <c r="U1237" s="1">
        <v>2.68316173037225E+16</v>
      </c>
      <c r="V1237">
        <v>179.2</v>
      </c>
      <c r="W1237">
        <v>103.4</v>
      </c>
    </row>
    <row r="1238" spans="1:23">
      <c r="A1238">
        <v>2012</v>
      </c>
      <c r="B1238">
        <v>68</v>
      </c>
      <c r="C1238" t="s">
        <v>23</v>
      </c>
      <c r="D1238" t="s">
        <v>74</v>
      </c>
      <c r="E1238" t="s">
        <v>21</v>
      </c>
      <c r="F1238" t="s">
        <v>24</v>
      </c>
      <c r="G1238" t="s">
        <v>25</v>
      </c>
      <c r="H1238" s="3">
        <v>8089.67</v>
      </c>
      <c r="I1238" t="s">
        <v>21</v>
      </c>
      <c r="J1238" t="s">
        <v>18</v>
      </c>
      <c r="K12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33.172302525954599</v>
      </c>
      <c r="L1238" s="5">
        <f>TablaDatos[[#This Row],[IMC_raw]]/1000000000000000</f>
        <v>33.172302525954599</v>
      </c>
      <c r="M1238" s="2">
        <v>3.31723025259546E+16</v>
      </c>
      <c r="N12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8" s="13">
        <f t="shared" si="19"/>
        <v>1237</v>
      </c>
      <c r="P1238" s="2" t="str">
        <f>IF(TablaDatos[[#This Row],[Diabetes]]=0,"No","Si")</f>
        <v>Si</v>
      </c>
      <c r="Q1238">
        <v>1</v>
      </c>
      <c r="R1238">
        <f>TablaDatos[[#This Row],[Aux2]]/10000000000000</f>
        <v>226.158486509287</v>
      </c>
      <c r="S1238" s="1">
        <v>2261584865092870</v>
      </c>
      <c r="T1238" s="7">
        <f>TablaDatos[[#This Row],[Aux3]]/100000000000000</f>
        <v>271.54175700857598</v>
      </c>
      <c r="U1238" s="1">
        <v>2.71541757008576E+16</v>
      </c>
      <c r="V1238">
        <v>168.1</v>
      </c>
      <c r="W1238">
        <v>99.4</v>
      </c>
    </row>
    <row r="1239" spans="1:23">
      <c r="A1239">
        <v>2012</v>
      </c>
      <c r="B1239">
        <v>54</v>
      </c>
      <c r="C1239" t="s">
        <v>23</v>
      </c>
      <c r="D1239" t="s">
        <v>73</v>
      </c>
      <c r="E1239" t="s">
        <v>18</v>
      </c>
      <c r="F1239" t="s">
        <v>19</v>
      </c>
      <c r="G1239" t="s">
        <v>20</v>
      </c>
      <c r="H1239" s="3">
        <v>20868.580000000002</v>
      </c>
      <c r="I1239" t="s">
        <v>19</v>
      </c>
      <c r="J1239" t="s">
        <v>22</v>
      </c>
      <c r="K12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33.172298840946503</v>
      </c>
      <c r="L1239" s="5">
        <f>TablaDatos[[#This Row],[IMC_raw]]/1000000000000000</f>
        <v>3.3172298840946501</v>
      </c>
      <c r="M1239" s="2">
        <v>3317229884094650</v>
      </c>
      <c r="N12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39" s="13">
        <f t="shared" si="19"/>
        <v>1238</v>
      </c>
      <c r="P1239" s="2" t="str">
        <f>IF(TablaDatos[[#This Row],[Diabetes]]=0,"No","Si")</f>
        <v>No</v>
      </c>
      <c r="Q1239">
        <v>0</v>
      </c>
      <c r="R1239">
        <f>TablaDatos[[#This Row],[Aux2]]/10000000000000</f>
        <v>211.63701435716399</v>
      </c>
      <c r="S1239" s="1">
        <v>2116370143571640</v>
      </c>
      <c r="T1239" s="7">
        <f>TablaDatos[[#This Row],[Aux3]]/100000000000000</f>
        <v>21.229542236793598</v>
      </c>
      <c r="U1239" s="1">
        <v>2122954223679360</v>
      </c>
      <c r="V1239">
        <v>143.30000000000001</v>
      </c>
      <c r="W1239">
        <v>87.5</v>
      </c>
    </row>
    <row r="1240" spans="1:23">
      <c r="A1240">
        <v>2012</v>
      </c>
      <c r="B1240">
        <v>55</v>
      </c>
      <c r="C1240" t="s">
        <v>23</v>
      </c>
      <c r="D1240" t="s">
        <v>71</v>
      </c>
      <c r="E1240" t="s">
        <v>18</v>
      </c>
      <c r="F1240" t="s">
        <v>19</v>
      </c>
      <c r="G1240" t="s">
        <v>28</v>
      </c>
      <c r="H1240" s="3">
        <v>21245.85</v>
      </c>
      <c r="I1240" t="s">
        <v>21</v>
      </c>
      <c r="J1240" t="s">
        <v>22</v>
      </c>
      <c r="K12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33.165793478656298</v>
      </c>
      <c r="L1240" s="6">
        <f>TablaDatos[[#This Row],[IMC_raw]]/1000000000000000</f>
        <v>33.165793478656298</v>
      </c>
      <c r="M1240" s="2">
        <v>3.31657934786563E+16</v>
      </c>
      <c r="N12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0" s="13">
        <f t="shared" si="19"/>
        <v>1239</v>
      </c>
      <c r="P1240" s="2" t="str">
        <f>IF(TablaDatos[[#This Row],[Diabetes]]=0,"No","Si")</f>
        <v>No</v>
      </c>
      <c r="Q1240">
        <v>0</v>
      </c>
      <c r="R1240">
        <f>TablaDatos[[#This Row],[Aux2]]/10000000000000</f>
        <v>2318.13018146371</v>
      </c>
      <c r="S1240" s="1">
        <v>2.31813018146371E+16</v>
      </c>
      <c r="T1240" s="7">
        <f>TablaDatos[[#This Row],[Aux3]]/100000000000000</f>
        <v>242.433425966996</v>
      </c>
      <c r="U1240" s="1">
        <v>2.42433425966996E+16</v>
      </c>
      <c r="V1240">
        <v>163.19999999999999</v>
      </c>
      <c r="W1240">
        <v>97.9</v>
      </c>
    </row>
    <row r="1241" spans="1:23">
      <c r="A1241">
        <v>2012</v>
      </c>
      <c r="B1241">
        <v>66</v>
      </c>
      <c r="C1241" t="s">
        <v>16</v>
      </c>
      <c r="D1241" t="s">
        <v>73</v>
      </c>
      <c r="E1241" t="s">
        <v>19</v>
      </c>
      <c r="F1241" t="s">
        <v>24</v>
      </c>
      <c r="G1241" t="s">
        <v>25</v>
      </c>
      <c r="H1241" s="3">
        <v>29693.25</v>
      </c>
      <c r="I1241" t="s">
        <v>21</v>
      </c>
      <c r="J1241" t="s">
        <v>22</v>
      </c>
      <c r="K12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33.098149376601199</v>
      </c>
      <c r="L1241" s="6">
        <f>TablaDatos[[#This Row],[IMC_raw]]/1000000000000000</f>
        <v>3.30981493766012</v>
      </c>
      <c r="M1241" s="2">
        <v>3309814937660120</v>
      </c>
      <c r="N12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1" s="13">
        <f t="shared" si="19"/>
        <v>1240</v>
      </c>
      <c r="P1241" s="2" t="str">
        <f>IF(TablaDatos[[#This Row],[Diabetes]]=0,"No","Si")</f>
        <v>Si</v>
      </c>
      <c r="Q1241">
        <v>1</v>
      </c>
      <c r="R1241">
        <f>TablaDatos[[#This Row],[Aux2]]/10000000000000</f>
        <v>2523.6388959760802</v>
      </c>
      <c r="S1241" s="1">
        <v>2.52363889597608E+16</v>
      </c>
      <c r="T1241" s="7">
        <f>TablaDatos[[#This Row],[Aux3]]/100000000000000</f>
        <v>26.416348542766301</v>
      </c>
      <c r="U1241" s="1">
        <v>2641634854276630</v>
      </c>
      <c r="V1241">
        <v>166.7</v>
      </c>
      <c r="W1241">
        <v>100.4</v>
      </c>
    </row>
    <row r="1242" spans="1:23">
      <c r="A1242">
        <v>2012</v>
      </c>
      <c r="B1242">
        <v>55</v>
      </c>
      <c r="C1242" t="s">
        <v>16</v>
      </c>
      <c r="D1242" t="s">
        <v>73</v>
      </c>
      <c r="E1242" t="s">
        <v>21</v>
      </c>
      <c r="F1242" t="s">
        <v>19</v>
      </c>
      <c r="G1242" t="s">
        <v>28</v>
      </c>
      <c r="H1242" s="3">
        <v>32375.85</v>
      </c>
      <c r="I1242" t="s">
        <v>21</v>
      </c>
      <c r="J1242" t="s">
        <v>21</v>
      </c>
      <c r="K12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33.0615713337762</v>
      </c>
      <c r="L1242" s="6">
        <f>TablaDatos[[#This Row],[IMC_raw]]/1000000000000000</f>
        <v>33.0615713337762</v>
      </c>
      <c r="M1242" s="2">
        <v>3.30615713337762E+16</v>
      </c>
      <c r="N12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2" s="13">
        <f t="shared" si="19"/>
        <v>1241</v>
      </c>
      <c r="P1242" s="2" t="str">
        <f>IF(TablaDatos[[#This Row],[Diabetes]]=0,"No","Si")</f>
        <v>No</v>
      </c>
      <c r="Q1242">
        <v>0</v>
      </c>
      <c r="R1242">
        <f>TablaDatos[[#This Row],[Aux2]]/10000000000000</f>
        <v>230.39280466666099</v>
      </c>
      <c r="S1242" s="1">
        <v>2303928046666610</v>
      </c>
      <c r="T1242" s="7">
        <f>TablaDatos[[#This Row],[Aux3]]/100000000000000</f>
        <v>26.1774827979153</v>
      </c>
      <c r="U1242" s="1">
        <v>2617748279791530</v>
      </c>
      <c r="V1242">
        <v>166.3</v>
      </c>
      <c r="W1242">
        <v>97.6</v>
      </c>
    </row>
    <row r="1243" spans="1:23">
      <c r="A1243">
        <v>2012</v>
      </c>
      <c r="B1243">
        <v>55</v>
      </c>
      <c r="C1243" t="s">
        <v>16</v>
      </c>
      <c r="D1243" t="s">
        <v>29</v>
      </c>
      <c r="E1243" t="s">
        <v>21</v>
      </c>
      <c r="F1243" t="s">
        <v>35</v>
      </c>
      <c r="G1243" t="s">
        <v>28</v>
      </c>
      <c r="H1243" s="3">
        <v>16466.93</v>
      </c>
      <c r="I1243" t="s">
        <v>19</v>
      </c>
      <c r="J1243" t="s">
        <v>18</v>
      </c>
      <c r="K12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33.039418885257604</v>
      </c>
      <c r="L1243" s="6">
        <f>TablaDatos[[#This Row],[IMC_raw]]/1000000000000000</f>
        <v>3.3039418885257601</v>
      </c>
      <c r="M1243" s="2">
        <v>3303941888525760</v>
      </c>
      <c r="N12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3" s="13">
        <f t="shared" si="19"/>
        <v>1242</v>
      </c>
      <c r="P1243" s="2" t="str">
        <f>IF(TablaDatos[[#This Row],[Diabetes]]=0,"No","Si")</f>
        <v>No</v>
      </c>
      <c r="Q1243">
        <v>0</v>
      </c>
      <c r="R1243">
        <f>TablaDatos[[#This Row],[Aux2]]/10000000000000</f>
        <v>235.98083405021001</v>
      </c>
      <c r="S1243" s="1">
        <v>2359808340502100</v>
      </c>
      <c r="T1243" s="7">
        <f>TablaDatos[[#This Row],[Aux3]]/100000000000000</f>
        <v>245.47161644150501</v>
      </c>
      <c r="U1243" s="1">
        <v>2.45471616441505E+16</v>
      </c>
      <c r="V1243">
        <v>169.6</v>
      </c>
      <c r="W1243">
        <v>99.4</v>
      </c>
    </row>
    <row r="1244" spans="1:23">
      <c r="A1244">
        <v>2012</v>
      </c>
      <c r="B1244">
        <v>66</v>
      </c>
      <c r="C1244" t="s">
        <v>16</v>
      </c>
      <c r="D1244" t="s">
        <v>30</v>
      </c>
      <c r="E1244" t="s">
        <v>21</v>
      </c>
      <c r="F1244" t="s">
        <v>24</v>
      </c>
      <c r="G1244" t="s">
        <v>25</v>
      </c>
      <c r="H1244" s="3">
        <v>12990.63</v>
      </c>
      <c r="I1244" t="s">
        <v>21</v>
      </c>
      <c r="J1244" t="s">
        <v>18</v>
      </c>
      <c r="K12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33.037240486611701</v>
      </c>
      <c r="L1244" s="5">
        <f>TablaDatos[[#This Row],[IMC_raw]]/1000000000000000</f>
        <v>3.3037240486611701</v>
      </c>
      <c r="M1244" s="2">
        <v>3303724048661170</v>
      </c>
      <c r="N12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4" s="13">
        <f t="shared" si="19"/>
        <v>1243</v>
      </c>
      <c r="P1244" s="2" t="str">
        <f>IF(TablaDatos[[#This Row],[Diabetes]]=0,"No","Si")</f>
        <v>No</v>
      </c>
      <c r="Q1244">
        <v>0</v>
      </c>
      <c r="R1244">
        <f>TablaDatos[[#This Row],[Aux2]]/10000000000000</f>
        <v>2229.4219585065798</v>
      </c>
      <c r="S1244" s="1">
        <v>2.22942195850658E+16</v>
      </c>
      <c r="T1244" s="7">
        <f>TablaDatos[[#This Row],[Aux3]]/100000000000000</f>
        <v>223.872069619511</v>
      </c>
      <c r="U1244" s="1">
        <v>2.23872069619511E+16</v>
      </c>
      <c r="V1244">
        <v>170.3</v>
      </c>
      <c r="W1244">
        <v>100.3</v>
      </c>
    </row>
    <row r="1245" spans="1:23">
      <c r="A1245">
        <v>2012</v>
      </c>
      <c r="B1245">
        <v>56</v>
      </c>
      <c r="C1245" t="s">
        <v>16</v>
      </c>
      <c r="D1245" t="s">
        <v>73</v>
      </c>
      <c r="E1245" t="s">
        <v>21</v>
      </c>
      <c r="F1245" t="s">
        <v>19</v>
      </c>
      <c r="G1245" t="s">
        <v>28</v>
      </c>
      <c r="H1245" s="3">
        <v>18868.099999999999</v>
      </c>
      <c r="I1245" t="s">
        <v>21</v>
      </c>
      <c r="J1245" t="s">
        <v>18</v>
      </c>
      <c r="K12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33.032955118994799</v>
      </c>
      <c r="L1245" s="6">
        <f>TablaDatos[[#This Row],[IMC_raw]]/1000000000000000</f>
        <v>33.032955118994799</v>
      </c>
      <c r="M1245" s="2">
        <v>3.30329551189948E+16</v>
      </c>
      <c r="N12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5" s="13">
        <f t="shared" si="19"/>
        <v>1244</v>
      </c>
      <c r="P1245" s="2" t="str">
        <f>IF(TablaDatos[[#This Row],[Diabetes]]=0,"No","Si")</f>
        <v>No</v>
      </c>
      <c r="Q1245">
        <v>0</v>
      </c>
      <c r="R1245">
        <f>TablaDatos[[#This Row],[Aux2]]/10000000000000</f>
        <v>2171.9044238747601</v>
      </c>
      <c r="S1245" s="1">
        <v>2.17190442387476E+16</v>
      </c>
      <c r="T1245" s="7">
        <f>TablaDatos[[#This Row],[Aux3]]/100000000000000</f>
        <v>227.188501363131</v>
      </c>
      <c r="U1245" s="1">
        <v>2.27188501363131E+16</v>
      </c>
      <c r="V1245">
        <v>157.80000000000001</v>
      </c>
      <c r="W1245">
        <v>106</v>
      </c>
    </row>
    <row r="1246" spans="1:23">
      <c r="A1246">
        <v>2012</v>
      </c>
      <c r="B1246">
        <v>54</v>
      </c>
      <c r="C1246" t="s">
        <v>23</v>
      </c>
      <c r="D1246" t="s">
        <v>29</v>
      </c>
      <c r="E1246" t="s">
        <v>18</v>
      </c>
      <c r="F1246" t="s">
        <v>24</v>
      </c>
      <c r="G1246" t="s">
        <v>20</v>
      </c>
      <c r="H1246" s="3">
        <v>16355.19</v>
      </c>
      <c r="I1246" t="s">
        <v>21</v>
      </c>
      <c r="J1246" t="s">
        <v>22</v>
      </c>
      <c r="K12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33.026591159590502</v>
      </c>
      <c r="L1246" s="6">
        <f>TablaDatos[[#This Row],[IMC_raw]]/1000000000000000</f>
        <v>3.3026591159590502</v>
      </c>
      <c r="M1246" s="2">
        <v>3302659115959050</v>
      </c>
      <c r="N12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6" s="13">
        <f t="shared" si="19"/>
        <v>1245</v>
      </c>
      <c r="P1246" s="2" t="str">
        <f>IF(TablaDatos[[#This Row],[Diabetes]]=0,"No","Si")</f>
        <v>No</v>
      </c>
      <c r="Q1246">
        <v>0</v>
      </c>
      <c r="R1246">
        <f>TablaDatos[[#This Row],[Aux2]]/10000000000000</f>
        <v>214.72476824740801</v>
      </c>
      <c r="S1246" s="1">
        <v>2147247682474080</v>
      </c>
      <c r="T1246" s="7">
        <f>TablaDatos[[#This Row],[Aux3]]/100000000000000</f>
        <v>26.296146562721301</v>
      </c>
      <c r="U1246" s="1">
        <v>2629614656272130</v>
      </c>
      <c r="V1246">
        <v>152.4</v>
      </c>
      <c r="W1246">
        <v>88.2</v>
      </c>
    </row>
    <row r="1247" spans="1:23">
      <c r="A1247">
        <v>2012</v>
      </c>
      <c r="B1247">
        <v>56</v>
      </c>
      <c r="C1247" t="s">
        <v>16</v>
      </c>
      <c r="D1247" t="s">
        <v>30</v>
      </c>
      <c r="E1247" t="s">
        <v>21</v>
      </c>
      <c r="F1247" t="s">
        <v>19</v>
      </c>
      <c r="G1247" t="s">
        <v>28</v>
      </c>
      <c r="H1247" s="3">
        <v>15332.49</v>
      </c>
      <c r="I1247" t="s">
        <v>21</v>
      </c>
      <c r="J1247" t="s">
        <v>19</v>
      </c>
      <c r="K12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33.025738753728596</v>
      </c>
      <c r="L1247" s="5">
        <f>TablaDatos[[#This Row],[IMC_raw]]/1000000000000000</f>
        <v>33.025738753728596</v>
      </c>
      <c r="M1247" s="2">
        <v>3.30257387537286E+16</v>
      </c>
      <c r="N12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7" s="13">
        <f t="shared" si="19"/>
        <v>1246</v>
      </c>
      <c r="P1247" s="2" t="str">
        <f>IF(TablaDatos[[#This Row],[Diabetes]]=0,"No","Si")</f>
        <v>No</v>
      </c>
      <c r="Q1247">
        <v>0</v>
      </c>
      <c r="R1247">
        <f>TablaDatos[[#This Row],[Aux2]]/10000000000000</f>
        <v>23.154880232937501</v>
      </c>
      <c r="S1247" s="1">
        <v>231548802329375</v>
      </c>
      <c r="T1247" s="7">
        <f>TablaDatos[[#This Row],[Aux3]]/100000000000000</f>
        <v>275.56161474390399</v>
      </c>
      <c r="U1247" s="1">
        <v>2.75561614743904E+16</v>
      </c>
      <c r="V1247">
        <v>161.6</v>
      </c>
      <c r="W1247">
        <v>106.8</v>
      </c>
    </row>
    <row r="1248" spans="1:23">
      <c r="A1248">
        <v>2012</v>
      </c>
      <c r="B1248">
        <v>69</v>
      </c>
      <c r="C1248" t="s">
        <v>16</v>
      </c>
      <c r="D1248" t="s">
        <v>30</v>
      </c>
      <c r="E1248" t="s">
        <v>21</v>
      </c>
      <c r="F1248" t="s">
        <v>24</v>
      </c>
      <c r="G1248" t="s">
        <v>25</v>
      </c>
      <c r="H1248" s="3">
        <v>16892.490000000002</v>
      </c>
      <c r="I1248" t="s">
        <v>21</v>
      </c>
      <c r="J1248" t="s">
        <v>19</v>
      </c>
      <c r="K12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33.0243464117763</v>
      </c>
      <c r="L1248" s="5">
        <f>TablaDatos[[#This Row],[IMC_raw]]/1000000000000000</f>
        <v>3.30243464117763</v>
      </c>
      <c r="M1248" s="2">
        <v>3302434641177630</v>
      </c>
      <c r="N12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8" s="13">
        <f t="shared" si="19"/>
        <v>1247</v>
      </c>
      <c r="P1248" s="2" t="str">
        <f>IF(TablaDatos[[#This Row],[Diabetes]]=0,"No","Si")</f>
        <v>Si</v>
      </c>
      <c r="Q1248">
        <v>1</v>
      </c>
      <c r="R1248">
        <f>TablaDatos[[#This Row],[Aux2]]/10000000000000</f>
        <v>2496.43876294439</v>
      </c>
      <c r="S1248" s="1">
        <v>2.49643876294439E+16</v>
      </c>
      <c r="T1248" s="7">
        <f>TablaDatos[[#This Row],[Aux3]]/100000000000000</f>
        <v>27.844447672375701</v>
      </c>
      <c r="U1248" s="1">
        <v>2784444767237570</v>
      </c>
      <c r="V1248">
        <v>177</v>
      </c>
      <c r="W1248">
        <v>105</v>
      </c>
    </row>
    <row r="1249" spans="1:23">
      <c r="A1249">
        <v>2012</v>
      </c>
      <c r="B1249">
        <v>64</v>
      </c>
      <c r="C1249" t="s">
        <v>16</v>
      </c>
      <c r="D1249" t="s">
        <v>34</v>
      </c>
      <c r="E1249" t="s">
        <v>21</v>
      </c>
      <c r="F1249" t="s">
        <v>24</v>
      </c>
      <c r="G1249" t="s">
        <v>28</v>
      </c>
      <c r="H1249" s="3">
        <v>10466.450000000001</v>
      </c>
      <c r="I1249" t="s">
        <v>21</v>
      </c>
      <c r="J1249" t="s">
        <v>22</v>
      </c>
      <c r="K12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33.000129548236202</v>
      </c>
      <c r="L1249" s="5">
        <f>TablaDatos[[#This Row],[IMC_raw]]/1000000000000000</f>
        <v>3.3000129548236199</v>
      </c>
      <c r="M1249" s="2">
        <v>3300012954823620</v>
      </c>
      <c r="N12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49" s="13">
        <f t="shared" si="19"/>
        <v>1248</v>
      </c>
      <c r="P1249" s="2" t="str">
        <f>IF(TablaDatos[[#This Row],[Diabetes]]=0,"No","Si")</f>
        <v>Si</v>
      </c>
      <c r="Q1249">
        <v>1</v>
      </c>
      <c r="R1249">
        <f>TablaDatos[[#This Row],[Aux2]]/10000000000000</f>
        <v>232.78891472113099</v>
      </c>
      <c r="S1249" s="1">
        <v>2327889147211310</v>
      </c>
      <c r="T1249" s="7">
        <f>TablaDatos[[#This Row],[Aux3]]/100000000000000</f>
        <v>264.17305835789898</v>
      </c>
      <c r="U1249" s="1">
        <v>2.64173058357899E+16</v>
      </c>
      <c r="V1249">
        <v>171.6</v>
      </c>
      <c r="W1249">
        <v>106.5</v>
      </c>
    </row>
    <row r="1250" spans="1:23">
      <c r="A1250">
        <v>2012</v>
      </c>
      <c r="B1250">
        <v>58</v>
      </c>
      <c r="C1250" t="s">
        <v>16</v>
      </c>
      <c r="D1250" t="s">
        <v>73</v>
      </c>
      <c r="E1250" t="s">
        <v>21</v>
      </c>
      <c r="F1250" t="s">
        <v>19</v>
      </c>
      <c r="G1250" t="s">
        <v>28</v>
      </c>
      <c r="H1250" s="3">
        <v>22481.89</v>
      </c>
      <c r="I1250" t="s">
        <v>21</v>
      </c>
      <c r="J1250" t="s">
        <v>19</v>
      </c>
      <c r="K12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32.9985870448212</v>
      </c>
      <c r="L1250" s="5">
        <f>TablaDatos[[#This Row],[IMC_raw]]/1000000000000000</f>
        <v>3.2998587044821202</v>
      </c>
      <c r="M1250" s="2">
        <v>3299858704482120</v>
      </c>
      <c r="N12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0" s="13">
        <f t="shared" si="19"/>
        <v>1249</v>
      </c>
      <c r="P1250" s="2" t="str">
        <f>IF(TablaDatos[[#This Row],[Diabetes]]=0,"No","Si")</f>
        <v>No</v>
      </c>
      <c r="Q1250">
        <v>0</v>
      </c>
      <c r="R1250">
        <f>TablaDatos[[#This Row],[Aux2]]/10000000000000</f>
        <v>2412.3533840628302</v>
      </c>
      <c r="S1250" s="1">
        <v>2.41235338406283E+16</v>
      </c>
      <c r="T1250" s="7">
        <f>TablaDatos[[#This Row],[Aux3]]/100000000000000</f>
        <v>29.132646592001802</v>
      </c>
      <c r="U1250" s="1">
        <v>2913264659200180</v>
      </c>
      <c r="V1250">
        <v>166.1</v>
      </c>
      <c r="W1250">
        <v>103.2</v>
      </c>
    </row>
    <row r="1251" spans="1:23">
      <c r="A1251">
        <v>2012</v>
      </c>
      <c r="B1251">
        <v>64</v>
      </c>
      <c r="C1251" t="s">
        <v>23</v>
      </c>
      <c r="D1251" t="s">
        <v>73</v>
      </c>
      <c r="E1251" t="s">
        <v>18</v>
      </c>
      <c r="F1251" t="s">
        <v>19</v>
      </c>
      <c r="G1251" t="s">
        <v>28</v>
      </c>
      <c r="H1251" s="3">
        <v>15079.63</v>
      </c>
      <c r="I1251" t="s">
        <v>21</v>
      </c>
      <c r="J1251" t="s">
        <v>18</v>
      </c>
      <c r="K12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32.987724600867303</v>
      </c>
      <c r="L1251" s="5">
        <f>TablaDatos[[#This Row],[IMC_raw]]/1000000000000000</f>
        <v>3.2987724600867301</v>
      </c>
      <c r="M1251" s="2">
        <v>3298772460086730</v>
      </c>
      <c r="N12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1" s="13">
        <f t="shared" si="19"/>
        <v>1250</v>
      </c>
      <c r="P1251" s="2" t="str">
        <f>IF(TablaDatos[[#This Row],[Diabetes]]=0,"No","Si")</f>
        <v>No</v>
      </c>
      <c r="Q1251">
        <v>0</v>
      </c>
      <c r="R1251">
        <f>TablaDatos[[#This Row],[Aux2]]/10000000000000</f>
        <v>215.11707700885501</v>
      </c>
      <c r="S1251" s="1">
        <v>2151170770088550</v>
      </c>
      <c r="T1251" s="7">
        <f>TablaDatos[[#This Row],[Aux3]]/100000000000000</f>
        <v>245.71489068915</v>
      </c>
      <c r="U1251" s="1">
        <v>2.4571489068915E+16</v>
      </c>
      <c r="V1251">
        <v>160.19999999999999</v>
      </c>
      <c r="W1251">
        <v>95.2</v>
      </c>
    </row>
    <row r="1252" spans="1:23">
      <c r="A1252">
        <v>2012</v>
      </c>
      <c r="B1252">
        <v>57</v>
      </c>
      <c r="C1252" t="s">
        <v>23</v>
      </c>
      <c r="D1252" t="s">
        <v>17</v>
      </c>
      <c r="E1252" t="s">
        <v>18</v>
      </c>
      <c r="F1252" t="s">
        <v>19</v>
      </c>
      <c r="G1252" t="s">
        <v>28</v>
      </c>
      <c r="H1252" s="3">
        <v>35726.69</v>
      </c>
      <c r="I1252" t="s">
        <v>21</v>
      </c>
      <c r="J1252" t="s">
        <v>18</v>
      </c>
      <c r="K12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32.975088838390498</v>
      </c>
      <c r="L1252" s="5">
        <f>TablaDatos[[#This Row],[IMC_raw]]/1000000000000000</f>
        <v>0.32975088838390498</v>
      </c>
      <c r="M1252" s="2">
        <v>329750888383905</v>
      </c>
      <c r="N12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2" s="13">
        <f t="shared" si="19"/>
        <v>1251</v>
      </c>
      <c r="P1252" s="2" t="str">
        <f>IF(TablaDatos[[#This Row],[Diabetes]]=0,"No","Si")</f>
        <v>No</v>
      </c>
      <c r="Q1252">
        <v>0</v>
      </c>
      <c r="R1252">
        <f>TablaDatos[[#This Row],[Aux2]]/10000000000000</f>
        <v>2285.95157125489</v>
      </c>
      <c r="S1252" s="1">
        <v>2.28595157125489E+16</v>
      </c>
      <c r="T1252" s="7">
        <f>TablaDatos[[#This Row],[Aux3]]/100000000000000</f>
        <v>24.197381596366402</v>
      </c>
      <c r="U1252" s="1">
        <v>2419738159636640</v>
      </c>
      <c r="V1252">
        <v>155.30000000000001</v>
      </c>
      <c r="W1252">
        <v>96.9</v>
      </c>
    </row>
    <row r="1253" spans="1:23">
      <c r="A1253">
        <v>2012</v>
      </c>
      <c r="B1253">
        <v>68</v>
      </c>
      <c r="C1253" t="s">
        <v>23</v>
      </c>
      <c r="D1253" t="s">
        <v>26</v>
      </c>
      <c r="E1253" t="s">
        <v>21</v>
      </c>
      <c r="F1253" t="s">
        <v>24</v>
      </c>
      <c r="G1253" t="s">
        <v>25</v>
      </c>
      <c r="H1253" s="3">
        <v>15886.96</v>
      </c>
      <c r="I1253" t="s">
        <v>21</v>
      </c>
      <c r="J1253" t="s">
        <v>18</v>
      </c>
      <c r="K12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32.951447258237302</v>
      </c>
      <c r="L1253" s="6">
        <f>TablaDatos[[#This Row],[IMC_raw]]/1000000000000000</f>
        <v>3.2951447258237301</v>
      </c>
      <c r="M1253" s="2">
        <v>3295144725823730</v>
      </c>
      <c r="N12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3" s="13">
        <f t="shared" si="19"/>
        <v>1252</v>
      </c>
      <c r="P1253" s="2" t="str">
        <f>IF(TablaDatos[[#This Row],[Diabetes]]=0,"No","Si")</f>
        <v>Si</v>
      </c>
      <c r="Q1253">
        <v>1</v>
      </c>
      <c r="R1253">
        <f>TablaDatos[[#This Row],[Aux2]]/10000000000000</f>
        <v>245.17661264281901</v>
      </c>
      <c r="S1253" s="1">
        <v>2451766126428190</v>
      </c>
      <c r="T1253" s="7">
        <f>TablaDatos[[#This Row],[Aux3]]/100000000000000</f>
        <v>25.619409377384201</v>
      </c>
      <c r="U1253" s="1">
        <v>2561940937738420</v>
      </c>
      <c r="V1253">
        <v>174</v>
      </c>
      <c r="W1253">
        <v>98.9</v>
      </c>
    </row>
    <row r="1254" spans="1:23">
      <c r="A1254">
        <v>2012</v>
      </c>
      <c r="B1254">
        <v>64</v>
      </c>
      <c r="C1254" t="s">
        <v>16</v>
      </c>
      <c r="D1254" t="s">
        <v>72</v>
      </c>
      <c r="E1254" t="s">
        <v>18</v>
      </c>
      <c r="F1254" t="s">
        <v>19</v>
      </c>
      <c r="G1254" t="s">
        <v>28</v>
      </c>
      <c r="H1254" s="3">
        <v>28786.02</v>
      </c>
      <c r="I1254" t="s">
        <v>19</v>
      </c>
      <c r="J1254" t="s">
        <v>22</v>
      </c>
      <c r="K12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32.947002091505396</v>
      </c>
      <c r="L1254" s="5">
        <f>TablaDatos[[#This Row],[IMC_raw]]/1000000000000000</f>
        <v>32.947002091505396</v>
      </c>
      <c r="M1254" s="2">
        <v>3.29470020915054E+16</v>
      </c>
      <c r="N12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4" s="13">
        <f t="shared" si="19"/>
        <v>1253</v>
      </c>
      <c r="P1254" s="2" t="str">
        <f>IF(TablaDatos[[#This Row],[Diabetes]]=0,"No","Si")</f>
        <v>No</v>
      </c>
      <c r="Q1254">
        <v>0</v>
      </c>
      <c r="R1254">
        <f>TablaDatos[[#This Row],[Aux2]]/10000000000000</f>
        <v>1916.0614389381601</v>
      </c>
      <c r="S1254" s="1">
        <v>1.91606143893816E+16</v>
      </c>
      <c r="T1254" s="7">
        <f>TablaDatos[[#This Row],[Aux3]]/100000000000000</f>
        <v>21.607773622736101</v>
      </c>
      <c r="U1254" s="1">
        <v>2160777362273610</v>
      </c>
      <c r="V1254">
        <v>157.4</v>
      </c>
      <c r="W1254">
        <v>91.3</v>
      </c>
    </row>
    <row r="1255" spans="1:23">
      <c r="A1255">
        <v>2012</v>
      </c>
      <c r="B1255">
        <v>53</v>
      </c>
      <c r="C1255" t="s">
        <v>23</v>
      </c>
      <c r="D1255" t="s">
        <v>30</v>
      </c>
      <c r="E1255" t="s">
        <v>18</v>
      </c>
      <c r="F1255" t="s">
        <v>35</v>
      </c>
      <c r="G1255" t="s">
        <v>20</v>
      </c>
      <c r="H1255" s="3">
        <v>26778.84</v>
      </c>
      <c r="I1255" t="s">
        <v>19</v>
      </c>
      <c r="J1255" t="s">
        <v>18</v>
      </c>
      <c r="K12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32.910972005673003</v>
      </c>
      <c r="L1255" s="6">
        <f>TablaDatos[[#This Row],[IMC_raw]]/1000000000000000</f>
        <v>32.910972005673003</v>
      </c>
      <c r="M1255" s="2">
        <v>3.2910972005673E+16</v>
      </c>
      <c r="N12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5" s="13">
        <f t="shared" si="19"/>
        <v>1254</v>
      </c>
      <c r="P1255" s="2" t="str">
        <f>IF(TablaDatos[[#This Row],[Diabetes]]=0,"No","Si")</f>
        <v>No</v>
      </c>
      <c r="Q1255">
        <v>0</v>
      </c>
      <c r="R1255">
        <f>TablaDatos[[#This Row],[Aux2]]/10000000000000</f>
        <v>1831.47322617039</v>
      </c>
      <c r="S1255" s="1">
        <v>1.83147322617039E+16</v>
      </c>
      <c r="T1255" s="7">
        <f>TablaDatos[[#This Row],[Aux3]]/100000000000000</f>
        <v>19.943758506407299</v>
      </c>
      <c r="U1255" s="1">
        <v>1994375850640730</v>
      </c>
      <c r="V1255">
        <v>145.69999999999999</v>
      </c>
      <c r="W1255">
        <v>89</v>
      </c>
    </row>
    <row r="1256" spans="1:23">
      <c r="A1256">
        <v>2012</v>
      </c>
      <c r="B1256">
        <v>67</v>
      </c>
      <c r="C1256" t="s">
        <v>16</v>
      </c>
      <c r="D1256" t="s">
        <v>42</v>
      </c>
      <c r="E1256" t="s">
        <v>21</v>
      </c>
      <c r="F1256" t="s">
        <v>19</v>
      </c>
      <c r="G1256" t="s">
        <v>25</v>
      </c>
      <c r="H1256" s="3">
        <v>25592.13</v>
      </c>
      <c r="I1256" t="s">
        <v>21</v>
      </c>
      <c r="J1256" t="s">
        <v>18</v>
      </c>
      <c r="K12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32.892493712724502</v>
      </c>
      <c r="L1256" s="6">
        <f>TablaDatos[[#This Row],[IMC_raw]]/1000000000000000</f>
        <v>3.28924937127245</v>
      </c>
      <c r="M1256" s="2">
        <v>3289249371272450</v>
      </c>
      <c r="N12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6" s="13">
        <f t="shared" si="19"/>
        <v>1255</v>
      </c>
      <c r="P1256" s="2" t="str">
        <f>IF(TablaDatos[[#This Row],[Diabetes]]=0,"No","Si")</f>
        <v>Si</v>
      </c>
      <c r="Q1256">
        <v>1</v>
      </c>
      <c r="R1256">
        <f>TablaDatos[[#This Row],[Aux2]]/10000000000000</f>
        <v>2127.9174741522202</v>
      </c>
      <c r="S1256" s="1">
        <v>2.12791747415222E+16</v>
      </c>
      <c r="T1256" s="7">
        <f>TablaDatos[[#This Row],[Aux3]]/100000000000000</f>
        <v>23.352029586449898</v>
      </c>
      <c r="U1256" s="1">
        <v>2335202958644990</v>
      </c>
      <c r="V1256">
        <v>169</v>
      </c>
      <c r="W1256">
        <v>101.2</v>
      </c>
    </row>
    <row r="1257" spans="1:23">
      <c r="A1257">
        <v>2012</v>
      </c>
      <c r="B1257">
        <v>58</v>
      </c>
      <c r="C1257" t="s">
        <v>16</v>
      </c>
      <c r="D1257" t="s">
        <v>38</v>
      </c>
      <c r="E1257" t="s">
        <v>19</v>
      </c>
      <c r="F1257" t="s">
        <v>35</v>
      </c>
      <c r="G1257" t="s">
        <v>28</v>
      </c>
      <c r="H1257" s="3">
        <v>37847.379999999997</v>
      </c>
      <c r="I1257" t="s">
        <v>19</v>
      </c>
      <c r="J1257" t="s">
        <v>18</v>
      </c>
      <c r="K12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32.881883347157803</v>
      </c>
      <c r="L1257" s="5">
        <f>TablaDatos[[#This Row],[IMC_raw]]/100000000000000</f>
        <v>32.881883347157803</v>
      </c>
      <c r="M1257" s="2">
        <v>3288188334715780</v>
      </c>
      <c r="N12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7" s="13">
        <f t="shared" si="19"/>
        <v>1256</v>
      </c>
      <c r="P1257" s="2" t="str">
        <f>IF(TablaDatos[[#This Row],[Diabetes]]=0,"No","Si")</f>
        <v>No</v>
      </c>
      <c r="Q1257">
        <v>0</v>
      </c>
      <c r="R1257">
        <f>TablaDatos[[#This Row],[Aux2]]/10000000000000</f>
        <v>1999.19509285765</v>
      </c>
      <c r="S1257" s="1">
        <v>1.99919509285765E+16</v>
      </c>
      <c r="T1257" s="7">
        <f>TablaDatos[[#This Row],[Aux3]]/100000000000000</f>
        <v>25.887532059079099</v>
      </c>
      <c r="U1257" s="1">
        <v>2588753205907910</v>
      </c>
      <c r="V1257">
        <v>164.5</v>
      </c>
      <c r="W1257">
        <v>99.7</v>
      </c>
    </row>
    <row r="1258" spans="1:23">
      <c r="A1258">
        <v>2012</v>
      </c>
      <c r="B1258">
        <v>66</v>
      </c>
      <c r="C1258" t="s">
        <v>23</v>
      </c>
      <c r="D1258" t="s">
        <v>17</v>
      </c>
      <c r="E1258" t="s">
        <v>21</v>
      </c>
      <c r="F1258" t="s">
        <v>19</v>
      </c>
      <c r="G1258" t="s">
        <v>25</v>
      </c>
      <c r="H1258" s="3">
        <v>21460.32</v>
      </c>
      <c r="I1258" t="s">
        <v>19</v>
      </c>
      <c r="J1258" t="s">
        <v>18</v>
      </c>
      <c r="K12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32.872849217936903</v>
      </c>
      <c r="L1258" s="6">
        <f>TablaDatos[[#This Row],[IMC_raw]]/1000000000000000</f>
        <v>0.328728492179369</v>
      </c>
      <c r="M1258" s="2">
        <v>328728492179369</v>
      </c>
      <c r="N12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8" s="13">
        <f t="shared" si="19"/>
        <v>1257</v>
      </c>
      <c r="P1258" s="2" t="str">
        <f>IF(TablaDatos[[#This Row],[Diabetes]]=0,"No","Si")</f>
        <v>Si</v>
      </c>
      <c r="Q1258">
        <v>1</v>
      </c>
      <c r="R1258">
        <f>TablaDatos[[#This Row],[Aux2]]/10000000000000</f>
        <v>2085.44718992961</v>
      </c>
      <c r="S1258" s="1">
        <v>2.08544718992961E+16</v>
      </c>
      <c r="T1258" s="7">
        <f>TablaDatos[[#This Row],[Aux3]]/100000000000000</f>
        <v>29.901069879945801</v>
      </c>
      <c r="U1258" s="1">
        <v>2990106987994580</v>
      </c>
      <c r="V1258">
        <v>169.6</v>
      </c>
      <c r="W1258">
        <v>99</v>
      </c>
    </row>
    <row r="1259" spans="1:23">
      <c r="A1259">
        <v>2012</v>
      </c>
      <c r="B1259">
        <v>66</v>
      </c>
      <c r="C1259" t="s">
        <v>23</v>
      </c>
      <c r="D1259" t="s">
        <v>29</v>
      </c>
      <c r="E1259" t="s">
        <v>18</v>
      </c>
      <c r="F1259" t="s">
        <v>19</v>
      </c>
      <c r="G1259" t="s">
        <v>25</v>
      </c>
      <c r="H1259" s="3">
        <v>11564.34</v>
      </c>
      <c r="I1259" t="s">
        <v>19</v>
      </c>
      <c r="J1259" t="s">
        <v>22</v>
      </c>
      <c r="K12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32.861065799358201</v>
      </c>
      <c r="L1259" s="5">
        <f>TablaDatos[[#This Row],[IMC_raw]]/1000000000000000</f>
        <v>3.28610657993582</v>
      </c>
      <c r="M1259" s="2">
        <v>3286106579935820</v>
      </c>
      <c r="N12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59" s="13">
        <f t="shared" si="19"/>
        <v>1258</v>
      </c>
      <c r="P1259" s="2" t="str">
        <f>IF(TablaDatos[[#This Row],[Diabetes]]=0,"No","Si")</f>
        <v>No</v>
      </c>
      <c r="Q1259">
        <v>0</v>
      </c>
      <c r="R1259">
        <f>TablaDatos[[#This Row],[Aux2]]/10000000000000</f>
        <v>220.91594483115199</v>
      </c>
      <c r="S1259" s="1">
        <v>2209159448311520</v>
      </c>
      <c r="T1259" s="7">
        <f>TablaDatos[[#This Row],[Aux3]]/100000000000000</f>
        <v>230.87472377689201</v>
      </c>
      <c r="U1259" s="1">
        <v>2.30874723776892E+16</v>
      </c>
      <c r="V1259">
        <v>151.19999999999999</v>
      </c>
      <c r="W1259">
        <v>96.6</v>
      </c>
    </row>
    <row r="1260" spans="1:23">
      <c r="A1260">
        <v>2012</v>
      </c>
      <c r="B1260">
        <v>60</v>
      </c>
      <c r="C1260" t="s">
        <v>16</v>
      </c>
      <c r="D1260" t="s">
        <v>17</v>
      </c>
      <c r="E1260" t="s">
        <v>21</v>
      </c>
      <c r="F1260" t="s">
        <v>24</v>
      </c>
      <c r="G1260" t="s">
        <v>28</v>
      </c>
      <c r="H1260" s="3">
        <v>13867.68</v>
      </c>
      <c r="I1260" t="s">
        <v>21</v>
      </c>
      <c r="J1260" t="s">
        <v>18</v>
      </c>
      <c r="K12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32.824047344628397</v>
      </c>
      <c r="L1260" s="6">
        <f>TablaDatos[[#This Row],[IMC_raw]]/1000000000000000</f>
        <v>3.28240473446284</v>
      </c>
      <c r="M1260" s="2">
        <v>3282404734462840</v>
      </c>
      <c r="N12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0" s="13">
        <f t="shared" si="19"/>
        <v>1259</v>
      </c>
      <c r="P1260" s="2" t="str">
        <f>IF(TablaDatos[[#This Row],[Diabetes]]=0,"No","Si")</f>
        <v>Si</v>
      </c>
      <c r="Q1260">
        <v>1</v>
      </c>
      <c r="R1260">
        <f>TablaDatos[[#This Row],[Aux2]]/10000000000000</f>
        <v>2430.46997648979</v>
      </c>
      <c r="S1260" s="1">
        <v>2.43046997648979E+16</v>
      </c>
      <c r="T1260" s="7">
        <f>TablaDatos[[#This Row],[Aux3]]/100000000000000</f>
        <v>3.0000000000000001E-12</v>
      </c>
      <c r="U1260">
        <v>300</v>
      </c>
      <c r="V1260">
        <v>171.9</v>
      </c>
      <c r="W1260">
        <v>102.2</v>
      </c>
    </row>
    <row r="1261" spans="1:23">
      <c r="A1261">
        <v>2012</v>
      </c>
      <c r="B1261">
        <v>57</v>
      </c>
      <c r="C1261" t="s">
        <v>16</v>
      </c>
      <c r="D1261" t="s">
        <v>17</v>
      </c>
      <c r="E1261" t="s">
        <v>18</v>
      </c>
      <c r="F1261" t="s">
        <v>19</v>
      </c>
      <c r="G1261" t="s">
        <v>28</v>
      </c>
      <c r="H1261" s="3">
        <v>22721.84</v>
      </c>
      <c r="I1261" t="s">
        <v>21</v>
      </c>
      <c r="J1261" t="s">
        <v>18</v>
      </c>
      <c r="K12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32.797064724517597</v>
      </c>
      <c r="L1261" s="6">
        <f>TablaDatos[[#This Row],[IMC_raw]]/1000000000000000</f>
        <v>32.797064724517597</v>
      </c>
      <c r="M1261" s="2">
        <v>3.27970647245176E+16</v>
      </c>
      <c r="N12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1" s="13">
        <f t="shared" si="19"/>
        <v>1260</v>
      </c>
      <c r="P1261" s="2" t="str">
        <f>IF(TablaDatos[[#This Row],[Diabetes]]=0,"No","Si")</f>
        <v>No</v>
      </c>
      <c r="Q1261">
        <v>0</v>
      </c>
      <c r="R1261">
        <f>TablaDatos[[#This Row],[Aux2]]/10000000000000</f>
        <v>2373.2966642512201</v>
      </c>
      <c r="S1261" s="1">
        <v>2.37329666425122E+16</v>
      </c>
      <c r="T1261" s="7">
        <f>TablaDatos[[#This Row],[Aux3]]/100000000000000</f>
        <v>214.29908753959501</v>
      </c>
      <c r="U1261" s="1">
        <v>2.14299087539595E+16</v>
      </c>
      <c r="V1261">
        <v>166.8</v>
      </c>
      <c r="W1261">
        <v>98.8</v>
      </c>
    </row>
    <row r="1262" spans="1:23">
      <c r="A1262">
        <v>2012</v>
      </c>
      <c r="B1262">
        <v>61</v>
      </c>
      <c r="C1262" t="s">
        <v>23</v>
      </c>
      <c r="D1262" t="s">
        <v>34</v>
      </c>
      <c r="E1262" t="s">
        <v>21</v>
      </c>
      <c r="F1262" t="s">
        <v>24</v>
      </c>
      <c r="G1262" t="s">
        <v>28</v>
      </c>
      <c r="H1262" s="3">
        <v>15241.66</v>
      </c>
      <c r="I1262" t="s">
        <v>21</v>
      </c>
      <c r="J1262" t="s">
        <v>19</v>
      </c>
      <c r="K12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32.777937425271197</v>
      </c>
      <c r="L1262" s="5">
        <f>TablaDatos[[#This Row],[IMC_raw]]/1000000000000000</f>
        <v>32.777937425271197</v>
      </c>
      <c r="M1262" s="2">
        <v>3.27779374252712E+16</v>
      </c>
      <c r="N12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2" s="13">
        <f t="shared" si="19"/>
        <v>1261</v>
      </c>
      <c r="P1262" s="2" t="str">
        <f>IF(TablaDatos[[#This Row],[Diabetes]]=0,"No","Si")</f>
        <v>No</v>
      </c>
      <c r="Q1262">
        <v>0</v>
      </c>
      <c r="R1262">
        <f>TablaDatos[[#This Row],[Aux2]]/10000000000000</f>
        <v>2550.7279323644798</v>
      </c>
      <c r="S1262" s="1">
        <v>2.55072793236448E+16</v>
      </c>
      <c r="T1262" s="7">
        <f>TablaDatos[[#This Row],[Aux3]]/100000000000000</f>
        <v>26.990615104431001</v>
      </c>
      <c r="U1262" s="1">
        <v>2699061510443100</v>
      </c>
      <c r="V1262">
        <v>160.6</v>
      </c>
      <c r="W1262">
        <v>99.8</v>
      </c>
    </row>
    <row r="1263" spans="1:23">
      <c r="A1263">
        <v>2012</v>
      </c>
      <c r="B1263">
        <v>63</v>
      </c>
      <c r="C1263" t="s">
        <v>23</v>
      </c>
      <c r="D1263" t="s">
        <v>17</v>
      </c>
      <c r="E1263" t="s">
        <v>19</v>
      </c>
      <c r="F1263" t="s">
        <v>24</v>
      </c>
      <c r="G1263" t="s">
        <v>28</v>
      </c>
      <c r="H1263" s="3">
        <v>20199.009999999998</v>
      </c>
      <c r="I1263" t="s">
        <v>21</v>
      </c>
      <c r="J1263" t="s">
        <v>18</v>
      </c>
      <c r="K12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32.765693588822302</v>
      </c>
      <c r="L1263" s="5">
        <f>TablaDatos[[#This Row],[IMC_raw]]/1000000000000000</f>
        <v>32.765693588822302</v>
      </c>
      <c r="M1263" s="2">
        <v>3.27656935888223E+16</v>
      </c>
      <c r="N12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3" s="13">
        <f t="shared" si="19"/>
        <v>1262</v>
      </c>
      <c r="P1263" s="2" t="str">
        <f>IF(TablaDatos[[#This Row],[Diabetes]]=0,"No","Si")</f>
        <v>Si</v>
      </c>
      <c r="Q1263">
        <v>1</v>
      </c>
      <c r="R1263">
        <f>TablaDatos[[#This Row],[Aux2]]/10000000000000</f>
        <v>2170.9541885244698</v>
      </c>
      <c r="S1263" s="1">
        <v>2.17095418852447E+16</v>
      </c>
      <c r="T1263" s="7">
        <f>TablaDatos[[#This Row],[Aux3]]/100000000000000</f>
        <v>285.36705915950699</v>
      </c>
      <c r="U1263" s="1">
        <v>2.85367059159507E+16</v>
      </c>
      <c r="V1263">
        <v>173</v>
      </c>
      <c r="W1263">
        <v>100.3</v>
      </c>
    </row>
    <row r="1264" spans="1:23">
      <c r="A1264">
        <v>2012</v>
      </c>
      <c r="B1264">
        <v>71</v>
      </c>
      <c r="C1264" t="s">
        <v>23</v>
      </c>
      <c r="D1264" t="s">
        <v>29</v>
      </c>
      <c r="E1264" t="s">
        <v>18</v>
      </c>
      <c r="F1264" t="s">
        <v>19</v>
      </c>
      <c r="G1264" t="s">
        <v>25</v>
      </c>
      <c r="H1264" s="3">
        <v>9982.76</v>
      </c>
      <c r="I1264" t="s">
        <v>19</v>
      </c>
      <c r="J1264" t="s">
        <v>22</v>
      </c>
      <c r="K12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32.763400474713904</v>
      </c>
      <c r="L1264" s="6">
        <f>TablaDatos[[#This Row],[IMC_raw]]/1000000000000000</f>
        <v>3.2763400474713902</v>
      </c>
      <c r="M1264" s="2">
        <v>3276340047471390</v>
      </c>
      <c r="N12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4" s="13">
        <f t="shared" si="19"/>
        <v>1263</v>
      </c>
      <c r="P1264" s="2" t="str">
        <f>IF(TablaDatos[[#This Row],[Diabetes]]=0,"No","Si")</f>
        <v>No</v>
      </c>
      <c r="Q1264">
        <v>0</v>
      </c>
      <c r="R1264">
        <f>TablaDatos[[#This Row],[Aux2]]/10000000000000</f>
        <v>202.69436443801601</v>
      </c>
      <c r="S1264" s="1">
        <v>2026943644380160</v>
      </c>
      <c r="T1264" s="7">
        <f>TablaDatos[[#This Row],[Aux3]]/100000000000000</f>
        <v>253.25736629908101</v>
      </c>
      <c r="U1264" s="1">
        <v>2.53257366299081E+16</v>
      </c>
      <c r="V1264">
        <v>167.9</v>
      </c>
      <c r="W1264">
        <v>100.7</v>
      </c>
    </row>
    <row r="1265" spans="1:23">
      <c r="A1265">
        <v>2012</v>
      </c>
      <c r="B1265">
        <v>55</v>
      </c>
      <c r="C1265" t="s">
        <v>23</v>
      </c>
      <c r="D1265" t="s">
        <v>17</v>
      </c>
      <c r="E1265" t="s">
        <v>19</v>
      </c>
      <c r="F1265" t="s">
        <v>35</v>
      </c>
      <c r="G1265" t="s">
        <v>28</v>
      </c>
      <c r="H1265" s="3">
        <v>28641.91</v>
      </c>
      <c r="I1265" t="s">
        <v>19</v>
      </c>
      <c r="J1265" t="s">
        <v>18</v>
      </c>
      <c r="K12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32.759501368788897</v>
      </c>
      <c r="L1265" s="6">
        <f>TablaDatos[[#This Row],[IMC_raw]]/1000000000000000</f>
        <v>3.2759501368788899</v>
      </c>
      <c r="M1265" s="2">
        <v>3275950136878890</v>
      </c>
      <c r="N12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5" s="13">
        <f t="shared" si="19"/>
        <v>1264</v>
      </c>
      <c r="P1265" s="2" t="str">
        <f>IF(TablaDatos[[#This Row],[Diabetes]]=0,"No","Si")</f>
        <v>No</v>
      </c>
      <c r="Q1265">
        <v>0</v>
      </c>
      <c r="R1265">
        <f>TablaDatos[[#This Row],[Aux2]]/10000000000000</f>
        <v>2128.7060416992199</v>
      </c>
      <c r="S1265" s="1">
        <v>2.12870604169922E+16</v>
      </c>
      <c r="T1265" s="7">
        <f>TablaDatos[[#This Row],[Aux3]]/100000000000000</f>
        <v>235.099220361551</v>
      </c>
      <c r="U1265" s="1">
        <v>2.35099220361551E+16</v>
      </c>
      <c r="V1265">
        <v>166.3</v>
      </c>
      <c r="W1265">
        <v>98.3</v>
      </c>
    </row>
    <row r="1266" spans="1:23">
      <c r="A1266">
        <v>2012</v>
      </c>
      <c r="B1266">
        <v>63</v>
      </c>
      <c r="C1266" t="s">
        <v>16</v>
      </c>
      <c r="D1266" t="s">
        <v>73</v>
      </c>
      <c r="E1266" t="s">
        <v>19</v>
      </c>
      <c r="F1266" t="s">
        <v>19</v>
      </c>
      <c r="G1266" t="s">
        <v>28</v>
      </c>
      <c r="H1266" s="3">
        <v>23291.09</v>
      </c>
      <c r="I1266" t="s">
        <v>19</v>
      </c>
      <c r="J1266" t="s">
        <v>18</v>
      </c>
      <c r="K12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32.746596663064494</v>
      </c>
      <c r="L1266" s="5">
        <f>TablaDatos[[#This Row],[IMC_raw]]/1000000000000000</f>
        <v>3.2746596663064498</v>
      </c>
      <c r="M1266" s="2">
        <v>3274659666306450</v>
      </c>
      <c r="N12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6" s="13">
        <f t="shared" si="19"/>
        <v>1265</v>
      </c>
      <c r="P1266" s="2" t="str">
        <f>IF(TablaDatos[[#This Row],[Diabetes]]=0,"No","Si")</f>
        <v>No</v>
      </c>
      <c r="Q1266">
        <v>0</v>
      </c>
      <c r="R1266">
        <f>TablaDatos[[#This Row],[Aux2]]/10000000000000</f>
        <v>1953.4170929377101</v>
      </c>
      <c r="S1266" s="1">
        <v>1.95341709293771E+16</v>
      </c>
      <c r="T1266" s="7">
        <f>TablaDatos[[#This Row],[Aux3]]/100000000000000</f>
        <v>23.051677698612799</v>
      </c>
      <c r="U1266" s="1">
        <v>2305167769861280</v>
      </c>
      <c r="V1266">
        <v>159.19999999999999</v>
      </c>
      <c r="W1266">
        <v>99.8</v>
      </c>
    </row>
    <row r="1267" spans="1:23">
      <c r="A1267">
        <v>2012</v>
      </c>
      <c r="B1267">
        <v>66</v>
      </c>
      <c r="C1267" t="s">
        <v>23</v>
      </c>
      <c r="D1267" t="s">
        <v>17</v>
      </c>
      <c r="E1267" t="s">
        <v>21</v>
      </c>
      <c r="F1267" t="s">
        <v>24</v>
      </c>
      <c r="G1267" t="s">
        <v>25</v>
      </c>
      <c r="H1267" s="3">
        <v>16924.63</v>
      </c>
      <c r="I1267" t="s">
        <v>19</v>
      </c>
      <c r="J1267" t="s">
        <v>22</v>
      </c>
      <c r="K12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32.745667516973199</v>
      </c>
      <c r="L1267" s="6">
        <f>TablaDatos[[#This Row],[IMC_raw]]/1000000000000000</f>
        <v>3.27456675169732</v>
      </c>
      <c r="M1267" s="2">
        <v>3274566751697320</v>
      </c>
      <c r="N12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7" s="13">
        <f t="shared" si="19"/>
        <v>1266</v>
      </c>
      <c r="P1267" s="2" t="str">
        <f>IF(TablaDatos[[#This Row],[Diabetes]]=0,"No","Si")</f>
        <v>Si</v>
      </c>
      <c r="Q1267">
        <v>1</v>
      </c>
      <c r="R1267">
        <f>TablaDatos[[#This Row],[Aux2]]/10000000000000</f>
        <v>2115.2049041095202</v>
      </c>
      <c r="S1267" s="1">
        <v>2.11520490410952E+16</v>
      </c>
      <c r="T1267" s="7">
        <f>TablaDatos[[#This Row],[Aux3]]/100000000000000</f>
        <v>2.56604117646684</v>
      </c>
      <c r="U1267" s="1">
        <v>256604117646684</v>
      </c>
      <c r="V1267">
        <v>163.9</v>
      </c>
      <c r="W1267">
        <v>101.8</v>
      </c>
    </row>
    <row r="1268" spans="1:23">
      <c r="A1268">
        <v>2012</v>
      </c>
      <c r="B1268">
        <v>59</v>
      </c>
      <c r="C1268" t="s">
        <v>16</v>
      </c>
      <c r="D1268" t="s">
        <v>26</v>
      </c>
      <c r="E1268" t="s">
        <v>18</v>
      </c>
      <c r="F1268" t="s">
        <v>19</v>
      </c>
      <c r="G1268" t="s">
        <v>28</v>
      </c>
      <c r="H1268" s="3">
        <v>27889.51</v>
      </c>
      <c r="I1268" t="s">
        <v>19</v>
      </c>
      <c r="J1268" t="s">
        <v>22</v>
      </c>
      <c r="K12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32.735984708170598</v>
      </c>
      <c r="L1268" s="6">
        <f>TablaDatos[[#This Row],[IMC_raw]]/1000000000000000</f>
        <v>32.735984708170598</v>
      </c>
      <c r="M1268" s="2">
        <v>3.27359847081706E+16</v>
      </c>
      <c r="N12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8" s="13">
        <f t="shared" si="19"/>
        <v>1267</v>
      </c>
      <c r="P1268" s="2" t="str">
        <f>IF(TablaDatos[[#This Row],[Diabetes]]=0,"No","Si")</f>
        <v>No</v>
      </c>
      <c r="Q1268">
        <v>0</v>
      </c>
      <c r="R1268">
        <f>TablaDatos[[#This Row],[Aux2]]/10000000000000</f>
        <v>1.9431682603071001</v>
      </c>
      <c r="S1268" s="1">
        <v>19431682603071</v>
      </c>
      <c r="T1268" s="7">
        <f>TablaDatos[[#This Row],[Aux3]]/100000000000000</f>
        <v>212.28182514019801</v>
      </c>
      <c r="U1268" s="1">
        <v>2.12281825140198E+16</v>
      </c>
      <c r="V1268">
        <v>157.9</v>
      </c>
      <c r="W1268">
        <v>92.1</v>
      </c>
    </row>
    <row r="1269" spans="1:23">
      <c r="A1269">
        <v>2012</v>
      </c>
      <c r="B1269">
        <v>59</v>
      </c>
      <c r="C1269" t="s">
        <v>16</v>
      </c>
      <c r="D1269" t="s">
        <v>29</v>
      </c>
      <c r="E1269" t="s">
        <v>21</v>
      </c>
      <c r="F1269" t="s">
        <v>19</v>
      </c>
      <c r="G1269" t="s">
        <v>28</v>
      </c>
      <c r="H1269" s="3">
        <v>17010.349999999999</v>
      </c>
      <c r="I1269" t="s">
        <v>21</v>
      </c>
      <c r="J1269" t="s">
        <v>21</v>
      </c>
      <c r="K12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32.693748251760596</v>
      </c>
      <c r="L1269" s="6">
        <f>TablaDatos[[#This Row],[IMC_raw]]/1000000000000000</f>
        <v>3.2693748251760599</v>
      </c>
      <c r="M1269" s="2">
        <v>3269374825176060</v>
      </c>
      <c r="N12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69" s="13">
        <f t="shared" si="19"/>
        <v>1268</v>
      </c>
      <c r="P1269" s="2" t="str">
        <f>IF(TablaDatos[[#This Row],[Diabetes]]=0,"No","Si")</f>
        <v>Si</v>
      </c>
      <c r="Q1269">
        <v>1</v>
      </c>
      <c r="R1269">
        <f>TablaDatos[[#This Row],[Aux2]]/10000000000000</f>
        <v>2319.0380198543198</v>
      </c>
      <c r="S1269" s="1">
        <v>2.31903801985432E+16</v>
      </c>
      <c r="T1269" s="7">
        <f>TablaDatos[[#This Row],[Aux3]]/100000000000000</f>
        <v>27.218149965492199</v>
      </c>
      <c r="U1269" s="1">
        <v>2721814996549220</v>
      </c>
      <c r="V1269">
        <v>166.8</v>
      </c>
      <c r="W1269">
        <v>100.9</v>
      </c>
    </row>
    <row r="1270" spans="1:23">
      <c r="A1270">
        <v>2012</v>
      </c>
      <c r="B1270">
        <v>58</v>
      </c>
      <c r="C1270" t="s">
        <v>16</v>
      </c>
      <c r="D1270" t="s">
        <v>17</v>
      </c>
      <c r="E1270" t="s">
        <v>18</v>
      </c>
      <c r="F1270" t="s">
        <v>19</v>
      </c>
      <c r="G1270" t="s">
        <v>28</v>
      </c>
      <c r="H1270" s="3">
        <v>22012.12</v>
      </c>
      <c r="I1270" t="s">
        <v>19</v>
      </c>
      <c r="J1270" t="s">
        <v>22</v>
      </c>
      <c r="K12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32.693414134448503</v>
      </c>
      <c r="L1270" s="6">
        <f>TablaDatos[[#This Row],[IMC_raw]]/100000000000000</f>
        <v>32.693414134448503</v>
      </c>
      <c r="M1270" s="2">
        <v>3269341413444850</v>
      </c>
      <c r="N12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0" s="13">
        <f t="shared" si="19"/>
        <v>1269</v>
      </c>
      <c r="P1270" s="2" t="str">
        <f>IF(TablaDatos[[#This Row],[Diabetes]]=0,"No","Si")</f>
        <v>No</v>
      </c>
      <c r="Q1270">
        <v>0</v>
      </c>
      <c r="R1270">
        <f>TablaDatos[[#This Row],[Aux2]]/10000000000000</f>
        <v>2285.5697484164398</v>
      </c>
      <c r="S1270" s="1">
        <v>2.28556974841644E+16</v>
      </c>
      <c r="T1270" s="7">
        <f>TablaDatos[[#This Row],[Aux3]]/100000000000000</f>
        <v>25.152709821020899</v>
      </c>
      <c r="U1270" s="1">
        <v>2515270982102090</v>
      </c>
      <c r="V1270">
        <v>162.4</v>
      </c>
      <c r="W1270">
        <v>97.8</v>
      </c>
    </row>
    <row r="1271" spans="1:23">
      <c r="A1271">
        <v>2012</v>
      </c>
      <c r="B1271">
        <v>53</v>
      </c>
      <c r="C1271" t="s">
        <v>23</v>
      </c>
      <c r="D1271" t="s">
        <v>17</v>
      </c>
      <c r="E1271" t="s">
        <v>19</v>
      </c>
      <c r="F1271" t="s">
        <v>19</v>
      </c>
      <c r="G1271" t="s">
        <v>20</v>
      </c>
      <c r="H1271" s="3">
        <v>43017.07</v>
      </c>
      <c r="I1271" t="s">
        <v>21</v>
      </c>
      <c r="J1271" t="s">
        <v>19</v>
      </c>
      <c r="K12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32.667717145142397</v>
      </c>
      <c r="L1271" s="6">
        <f>TablaDatos[[#This Row],[IMC_raw]]/1000000000000000</f>
        <v>0.326677171451424</v>
      </c>
      <c r="M1271" s="2">
        <v>326677171451424</v>
      </c>
      <c r="N12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1" s="13">
        <f t="shared" si="19"/>
        <v>1270</v>
      </c>
      <c r="P1271" s="2" t="str">
        <f>IF(TablaDatos[[#This Row],[Diabetes]]=0,"No","Si")</f>
        <v>No</v>
      </c>
      <c r="Q1271">
        <v>0</v>
      </c>
      <c r="R1271">
        <f>TablaDatos[[#This Row],[Aux2]]/10000000000000</f>
        <v>208.825898663309</v>
      </c>
      <c r="S1271" s="1">
        <v>2088258986633090</v>
      </c>
      <c r="T1271" s="7">
        <f>TablaDatos[[#This Row],[Aux3]]/100000000000000</f>
        <v>237.599179217873</v>
      </c>
      <c r="U1271" s="1">
        <v>2.37599179217873E+16</v>
      </c>
      <c r="V1271">
        <v>149</v>
      </c>
      <c r="W1271">
        <v>90.2</v>
      </c>
    </row>
    <row r="1272" spans="1:23">
      <c r="A1272">
        <v>2012</v>
      </c>
      <c r="B1272">
        <v>61</v>
      </c>
      <c r="C1272" t="s">
        <v>16</v>
      </c>
      <c r="D1272" t="s">
        <v>72</v>
      </c>
      <c r="E1272" t="s">
        <v>31</v>
      </c>
      <c r="F1272" t="s">
        <v>24</v>
      </c>
      <c r="G1272" t="s">
        <v>28</v>
      </c>
      <c r="H1272" s="3">
        <v>16061.71</v>
      </c>
      <c r="I1272" t="s">
        <v>21</v>
      </c>
      <c r="J1272" t="s">
        <v>18</v>
      </c>
      <c r="K12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32.662583247702102</v>
      </c>
      <c r="L1272" s="6">
        <f>TablaDatos[[#This Row],[IMC_raw]]/1000000000000000</f>
        <v>32.662583247702102</v>
      </c>
      <c r="M1272" s="2">
        <v>3.26625832477021E+16</v>
      </c>
      <c r="N12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2" s="13">
        <f t="shared" si="19"/>
        <v>1271</v>
      </c>
      <c r="P1272" s="2" t="str">
        <f>IF(TablaDatos[[#This Row],[Diabetes]]=0,"No","Si")</f>
        <v>Si</v>
      </c>
      <c r="Q1272">
        <v>1</v>
      </c>
      <c r="R1272">
        <f>TablaDatos[[#This Row],[Aux2]]/10000000000000</f>
        <v>2436.8726332726101</v>
      </c>
      <c r="S1272" s="1">
        <v>2.43687263327261E+16</v>
      </c>
      <c r="T1272" s="7">
        <f>TablaDatos[[#This Row],[Aux3]]/100000000000000</f>
        <v>247.01016506574601</v>
      </c>
      <c r="U1272" s="1">
        <v>2.47010165065746E+16</v>
      </c>
      <c r="V1272">
        <v>173.4</v>
      </c>
      <c r="W1272">
        <v>105.6</v>
      </c>
    </row>
    <row r="1273" spans="1:23">
      <c r="A1273">
        <v>2012</v>
      </c>
      <c r="B1273">
        <v>57</v>
      </c>
      <c r="C1273" t="s">
        <v>23</v>
      </c>
      <c r="D1273" t="s">
        <v>17</v>
      </c>
      <c r="E1273" t="s">
        <v>19</v>
      </c>
      <c r="F1273" t="s">
        <v>24</v>
      </c>
      <c r="G1273" t="s">
        <v>28</v>
      </c>
      <c r="H1273" s="3">
        <v>27067.39</v>
      </c>
      <c r="I1273" t="s">
        <v>21</v>
      </c>
      <c r="J1273" t="s">
        <v>19</v>
      </c>
      <c r="K12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32.655962546832001</v>
      </c>
      <c r="L1273" s="5">
        <f>TablaDatos[[#This Row],[IMC_raw]]/1000000000000000</f>
        <v>3.2655962546831998</v>
      </c>
      <c r="M1273" s="2">
        <v>3265596254683200</v>
      </c>
      <c r="N12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3" s="13">
        <f t="shared" si="19"/>
        <v>1272</v>
      </c>
      <c r="P1273" s="2" t="str">
        <f>IF(TablaDatos[[#This Row],[Diabetes]]=0,"No","Si")</f>
        <v>No</v>
      </c>
      <c r="Q1273">
        <v>0</v>
      </c>
      <c r="R1273">
        <f>TablaDatos[[#This Row],[Aux2]]/10000000000000</f>
        <v>1968.8067069372401</v>
      </c>
      <c r="S1273" s="1">
        <v>1.96880670693724E+16</v>
      </c>
      <c r="T1273" s="7">
        <f>TablaDatos[[#This Row],[Aux3]]/100000000000000</f>
        <v>240.82640696816301</v>
      </c>
      <c r="U1273" s="1">
        <v>2.40826406968163E+16</v>
      </c>
      <c r="V1273">
        <v>168.1</v>
      </c>
      <c r="W1273">
        <v>92.5</v>
      </c>
    </row>
    <row r="1274" spans="1:23">
      <c r="A1274">
        <v>2012</v>
      </c>
      <c r="B1274">
        <v>58</v>
      </c>
      <c r="C1274" t="s">
        <v>16</v>
      </c>
      <c r="D1274" t="s">
        <v>29</v>
      </c>
      <c r="E1274" t="s">
        <v>18</v>
      </c>
      <c r="F1274" t="s">
        <v>24</v>
      </c>
      <c r="G1274" t="s">
        <v>28</v>
      </c>
      <c r="H1274" s="3">
        <v>18844.490000000002</v>
      </c>
      <c r="I1274" t="s">
        <v>21</v>
      </c>
      <c r="J1274" t="s">
        <v>22</v>
      </c>
      <c r="K12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32.652880531328002</v>
      </c>
      <c r="L1274" s="5">
        <f>TablaDatos[[#This Row],[IMC_raw]]/1000000000000000</f>
        <v>32.652880531328002</v>
      </c>
      <c r="M1274" s="2">
        <v>3.2652880531328E+16</v>
      </c>
      <c r="N12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4" s="13">
        <f t="shared" si="19"/>
        <v>1273</v>
      </c>
      <c r="P1274" s="2" t="str">
        <f>IF(TablaDatos[[#This Row],[Diabetes]]=0,"No","Si")</f>
        <v>No</v>
      </c>
      <c r="Q1274">
        <v>0</v>
      </c>
      <c r="R1274">
        <f>TablaDatos[[#This Row],[Aux2]]/10000000000000</f>
        <v>2225.5939089583799</v>
      </c>
      <c r="S1274" s="1">
        <v>2.22559390895838E+16</v>
      </c>
      <c r="T1274" s="7">
        <f>TablaDatos[[#This Row],[Aux3]]/100000000000000</f>
        <v>19.7870629277778</v>
      </c>
      <c r="U1274" s="1">
        <v>1978706292777780</v>
      </c>
      <c r="V1274">
        <v>150.9</v>
      </c>
      <c r="W1274">
        <v>100.5</v>
      </c>
    </row>
    <row r="1275" spans="1:23">
      <c r="A1275">
        <v>2012</v>
      </c>
      <c r="B1275">
        <v>53</v>
      </c>
      <c r="C1275" t="s">
        <v>23</v>
      </c>
      <c r="D1275" t="s">
        <v>26</v>
      </c>
      <c r="E1275" t="s">
        <v>18</v>
      </c>
      <c r="F1275" t="s">
        <v>19</v>
      </c>
      <c r="G1275" t="s">
        <v>20</v>
      </c>
      <c r="H1275" s="3">
        <v>32037.46</v>
      </c>
      <c r="I1275" t="s">
        <v>21</v>
      </c>
      <c r="J1275" t="s">
        <v>18</v>
      </c>
      <c r="K12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32.631550535619603</v>
      </c>
      <c r="L1275" s="6">
        <f>TablaDatos[[#This Row],[IMC_raw]]/1000000000000000</f>
        <v>3.26315505356196</v>
      </c>
      <c r="M1275" s="2">
        <v>3263155053561960</v>
      </c>
      <c r="N12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5" s="13">
        <f t="shared" si="19"/>
        <v>1274</v>
      </c>
      <c r="P1275" s="2" t="str">
        <f>IF(TablaDatos[[#This Row],[Diabetes]]=0,"No","Si")</f>
        <v>No</v>
      </c>
      <c r="Q1275">
        <v>0</v>
      </c>
      <c r="R1275">
        <f>TablaDatos[[#This Row],[Aux2]]/10000000000000</f>
        <v>196.67201531709901</v>
      </c>
      <c r="S1275" s="1">
        <v>1966720153170990</v>
      </c>
      <c r="T1275" s="7">
        <f>TablaDatos[[#This Row],[Aux3]]/100000000000000</f>
        <v>180.97916785690501</v>
      </c>
      <c r="U1275" s="1">
        <v>1.80979167856905E+16</v>
      </c>
      <c r="V1275">
        <v>146.6</v>
      </c>
      <c r="W1275">
        <v>89.1</v>
      </c>
    </row>
    <row r="1276" spans="1:23">
      <c r="A1276">
        <v>2012</v>
      </c>
      <c r="B1276">
        <v>72</v>
      </c>
      <c r="C1276" t="s">
        <v>23</v>
      </c>
      <c r="D1276" t="s">
        <v>29</v>
      </c>
      <c r="E1276" t="s">
        <v>19</v>
      </c>
      <c r="F1276" t="s">
        <v>24</v>
      </c>
      <c r="G1276" t="s">
        <v>25</v>
      </c>
      <c r="H1276" s="3">
        <v>16035.44</v>
      </c>
      <c r="I1276" t="s">
        <v>21</v>
      </c>
      <c r="J1276" t="s">
        <v>22</v>
      </c>
      <c r="K12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32.605628845912499</v>
      </c>
      <c r="L1276" s="5">
        <f>TablaDatos[[#This Row],[IMC_raw]]/1000000000000000</f>
        <v>32.605628845912499</v>
      </c>
      <c r="M1276" s="2">
        <v>3.26056288459125E+16</v>
      </c>
      <c r="N12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6" s="13">
        <f t="shared" si="19"/>
        <v>1275</v>
      </c>
      <c r="P1276" s="2" t="str">
        <f>IF(TablaDatos[[#This Row],[Diabetes]]=0,"No","Si")</f>
        <v>Si</v>
      </c>
      <c r="Q1276">
        <v>1</v>
      </c>
      <c r="R1276">
        <f>TablaDatos[[#This Row],[Aux2]]/10000000000000</f>
        <v>24.7328361823545</v>
      </c>
      <c r="S1276" s="1">
        <v>247328361823545</v>
      </c>
      <c r="T1276" s="7">
        <f>TablaDatos[[#This Row],[Aux3]]/100000000000000</f>
        <v>296.07899441353999</v>
      </c>
      <c r="U1276" s="1">
        <v>2.9607899441354E+16</v>
      </c>
      <c r="V1276">
        <v>172.9</v>
      </c>
      <c r="W1276">
        <v>105.8</v>
      </c>
    </row>
    <row r="1277" spans="1:23">
      <c r="A1277">
        <v>2012</v>
      </c>
      <c r="B1277">
        <v>64</v>
      </c>
      <c r="C1277" t="s">
        <v>23</v>
      </c>
      <c r="D1277" t="s">
        <v>74</v>
      </c>
      <c r="E1277" t="s">
        <v>21</v>
      </c>
      <c r="F1277" t="s">
        <v>24</v>
      </c>
      <c r="G1277" t="s">
        <v>28</v>
      </c>
      <c r="H1277" s="3">
        <v>11927.19</v>
      </c>
      <c r="I1277" t="s">
        <v>21</v>
      </c>
      <c r="J1277" t="s">
        <v>18</v>
      </c>
      <c r="K12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32.586882495545602</v>
      </c>
      <c r="L1277" s="5">
        <f>TablaDatos[[#This Row],[IMC_raw]]/1000000000000000</f>
        <v>3.2586882495545599</v>
      </c>
      <c r="M1277" s="2">
        <v>3258688249554560</v>
      </c>
      <c r="N12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7" s="13">
        <f t="shared" si="19"/>
        <v>1276</v>
      </c>
      <c r="P1277" s="2" t="str">
        <f>IF(TablaDatos[[#This Row],[Diabetes]]=0,"No","Si")</f>
        <v>Si</v>
      </c>
      <c r="Q1277">
        <v>1</v>
      </c>
      <c r="R1277">
        <f>TablaDatos[[#This Row],[Aux2]]/10000000000000</f>
        <v>2469.2377217202502</v>
      </c>
      <c r="S1277" s="1">
        <v>2.46923772172025E+16</v>
      </c>
      <c r="T1277" s="7">
        <f>TablaDatos[[#This Row],[Aux3]]/100000000000000</f>
        <v>28.815014333946401</v>
      </c>
      <c r="U1277" s="1">
        <v>2881501433394640</v>
      </c>
      <c r="V1277">
        <v>165.6</v>
      </c>
      <c r="W1277">
        <v>103.5</v>
      </c>
    </row>
    <row r="1278" spans="1:23">
      <c r="A1278">
        <v>2012</v>
      </c>
      <c r="B1278">
        <v>53</v>
      </c>
      <c r="C1278" t="s">
        <v>16</v>
      </c>
      <c r="D1278" t="s">
        <v>29</v>
      </c>
      <c r="E1278" t="s">
        <v>21</v>
      </c>
      <c r="F1278" t="s">
        <v>19</v>
      </c>
      <c r="G1278" t="s">
        <v>20</v>
      </c>
      <c r="H1278" s="3">
        <v>15296.02</v>
      </c>
      <c r="I1278" t="s">
        <v>21</v>
      </c>
      <c r="J1278" t="s">
        <v>18</v>
      </c>
      <c r="K12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32.566768269114398</v>
      </c>
      <c r="L1278" s="6">
        <f>TablaDatos[[#This Row],[IMC_raw]]/1000000000000000</f>
        <v>32.566768269114398</v>
      </c>
      <c r="M1278" s="2">
        <v>3.25667682691144E+16</v>
      </c>
      <c r="N12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8" s="13">
        <f t="shared" si="19"/>
        <v>1277</v>
      </c>
      <c r="P1278" s="2" t="str">
        <f>IF(TablaDatos[[#This Row],[Diabetes]]=0,"No","Si")</f>
        <v>Si</v>
      </c>
      <c r="Q1278">
        <v>1</v>
      </c>
      <c r="R1278">
        <f>TablaDatos[[#This Row],[Aux2]]/10000000000000</f>
        <v>2147.05059914208</v>
      </c>
      <c r="S1278" s="1">
        <v>2.14705059914208E+16</v>
      </c>
      <c r="T1278" s="7">
        <f>TablaDatos[[#This Row],[Aux3]]/100000000000000</f>
        <v>275.22032724680901</v>
      </c>
      <c r="U1278" s="1">
        <v>2.75220327246809E+16</v>
      </c>
      <c r="V1278">
        <v>169.4</v>
      </c>
      <c r="W1278">
        <v>91.2</v>
      </c>
    </row>
    <row r="1279" spans="1:23">
      <c r="A1279">
        <v>2012</v>
      </c>
      <c r="B1279">
        <v>60</v>
      </c>
      <c r="C1279" t="s">
        <v>23</v>
      </c>
      <c r="D1279" t="s">
        <v>72</v>
      </c>
      <c r="E1279" t="s">
        <v>19</v>
      </c>
      <c r="F1279" t="s">
        <v>19</v>
      </c>
      <c r="G1279" t="s">
        <v>28</v>
      </c>
      <c r="H1279" s="3">
        <v>10592.52</v>
      </c>
      <c r="I1279" t="s">
        <v>19</v>
      </c>
      <c r="J1279" t="s">
        <v>19</v>
      </c>
      <c r="K12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32.5661529429401</v>
      </c>
      <c r="L1279" s="6">
        <f>TablaDatos[[#This Row],[IMC_raw]]/1000000000000000</f>
        <v>0.32566152942940102</v>
      </c>
      <c r="M1279" s="2">
        <v>325661529429401</v>
      </c>
      <c r="N12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79" s="13">
        <f t="shared" si="19"/>
        <v>1278</v>
      </c>
      <c r="P1279" s="2" t="str">
        <f>IF(TablaDatos[[#This Row],[Diabetes]]=0,"No","Si")</f>
        <v>No</v>
      </c>
      <c r="Q1279">
        <v>0</v>
      </c>
      <c r="R1279">
        <f>TablaDatos[[#This Row],[Aux2]]/10000000000000</f>
        <v>2192.5804575421498</v>
      </c>
      <c r="S1279" s="1">
        <v>2.19258045754215E+16</v>
      </c>
      <c r="T1279" s="7">
        <f>TablaDatos[[#This Row],[Aux3]]/100000000000000</f>
        <v>25.922751006910701</v>
      </c>
      <c r="U1279" s="1">
        <v>2592275100691070</v>
      </c>
      <c r="V1279">
        <v>158.69999999999999</v>
      </c>
      <c r="W1279">
        <v>95.2</v>
      </c>
    </row>
    <row r="1280" spans="1:23">
      <c r="A1280">
        <v>2012</v>
      </c>
      <c r="B1280">
        <v>68</v>
      </c>
      <c r="C1280" t="s">
        <v>23</v>
      </c>
      <c r="D1280" t="s">
        <v>73</v>
      </c>
      <c r="E1280" t="s">
        <v>31</v>
      </c>
      <c r="F1280" t="s">
        <v>24</v>
      </c>
      <c r="G1280" t="s">
        <v>25</v>
      </c>
      <c r="H1280" s="3">
        <v>17742.46</v>
      </c>
      <c r="I1280" t="s">
        <v>21</v>
      </c>
      <c r="J1280" t="s">
        <v>19</v>
      </c>
      <c r="K12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32.565430539161497</v>
      </c>
      <c r="L1280" s="5">
        <f>TablaDatos[[#This Row],[IMC_raw]]/1000000000000000</f>
        <v>3.25654305391615</v>
      </c>
      <c r="M1280" s="2">
        <v>3256543053916150</v>
      </c>
      <c r="N12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0" s="13">
        <f t="shared" si="19"/>
        <v>1279</v>
      </c>
      <c r="P1280" s="2" t="str">
        <f>IF(TablaDatos[[#This Row],[Diabetes]]=0,"No","Si")</f>
        <v>Si</v>
      </c>
      <c r="Q1280">
        <v>1</v>
      </c>
      <c r="R1280">
        <f>TablaDatos[[#This Row],[Aux2]]/10000000000000</f>
        <v>237.10377357552599</v>
      </c>
      <c r="S1280" s="1">
        <v>2371037735755260</v>
      </c>
      <c r="T1280" s="7">
        <f>TablaDatos[[#This Row],[Aux3]]/100000000000000</f>
        <v>274.42673214431898</v>
      </c>
      <c r="U1280" s="1">
        <v>2.74426732144319E+16</v>
      </c>
      <c r="V1280">
        <v>167.9</v>
      </c>
      <c r="W1280">
        <v>99.4</v>
      </c>
    </row>
    <row r="1281" spans="1:23">
      <c r="A1281">
        <v>2012</v>
      </c>
      <c r="B1281">
        <v>65</v>
      </c>
      <c r="C1281" t="s">
        <v>16</v>
      </c>
      <c r="D1281" t="s">
        <v>30</v>
      </c>
      <c r="E1281" t="s">
        <v>31</v>
      </c>
      <c r="F1281" t="s">
        <v>24</v>
      </c>
      <c r="G1281" t="s">
        <v>25</v>
      </c>
      <c r="H1281" s="3">
        <v>25392.46</v>
      </c>
      <c r="I1281" t="s">
        <v>21</v>
      </c>
      <c r="J1281" t="s">
        <v>21</v>
      </c>
      <c r="K12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32.542337123461003</v>
      </c>
      <c r="L1281" s="6">
        <f>TablaDatos[[#This Row],[IMC_raw]]/1000000000000000</f>
        <v>3.2542337123461</v>
      </c>
      <c r="M1281" s="2">
        <v>3254233712346100</v>
      </c>
      <c r="N12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1" s="13">
        <f t="shared" si="19"/>
        <v>1280</v>
      </c>
      <c r="P1281" s="2" t="str">
        <f>IF(TablaDatos[[#This Row],[Diabetes]]=0,"No","Si")</f>
        <v>No</v>
      </c>
      <c r="Q1281">
        <v>0</v>
      </c>
      <c r="R1281">
        <f>TablaDatos[[#This Row],[Aux2]]/10000000000000</f>
        <v>2239.4481148006498</v>
      </c>
      <c r="S1281" s="1">
        <v>2.23944811480065E+16</v>
      </c>
      <c r="T1281" s="7">
        <f>TablaDatos[[#This Row],[Aux3]]/100000000000000</f>
        <v>231.926735737668</v>
      </c>
      <c r="U1281" s="1">
        <v>2.31926735737668E+16</v>
      </c>
      <c r="V1281">
        <v>181.4</v>
      </c>
      <c r="W1281">
        <v>102.5</v>
      </c>
    </row>
    <row r="1282" spans="1:23">
      <c r="A1282">
        <v>2012</v>
      </c>
      <c r="B1282">
        <v>71</v>
      </c>
      <c r="C1282" t="s">
        <v>16</v>
      </c>
      <c r="D1282" t="s">
        <v>29</v>
      </c>
      <c r="E1282" t="s">
        <v>21</v>
      </c>
      <c r="F1282" t="s">
        <v>19</v>
      </c>
      <c r="G1282" t="s">
        <v>25</v>
      </c>
      <c r="H1282" s="3">
        <v>17735.54</v>
      </c>
      <c r="I1282" t="s">
        <v>21</v>
      </c>
      <c r="J1282" t="s">
        <v>18</v>
      </c>
      <c r="K12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32.540282889622702</v>
      </c>
      <c r="L1282" s="5">
        <f>TablaDatos[[#This Row],[IMC_raw]]/1000000000000000</f>
        <v>3.25402828896227</v>
      </c>
      <c r="M1282" s="2">
        <v>3254028288962270</v>
      </c>
      <c r="N12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2" s="13">
        <f t="shared" ref="O1282:O1345" si="20">O1281+1</f>
        <v>1281</v>
      </c>
      <c r="P1282" s="2" t="str">
        <f>IF(TablaDatos[[#This Row],[Diabetes]]=0,"No","Si")</f>
        <v>No</v>
      </c>
      <c r="Q1282">
        <v>0</v>
      </c>
      <c r="R1282">
        <f>TablaDatos[[#This Row],[Aux2]]/10000000000000</f>
        <v>21.690532336556799</v>
      </c>
      <c r="S1282" s="1">
        <v>216905323365568</v>
      </c>
      <c r="T1282" s="7">
        <f>TablaDatos[[#This Row],[Aux3]]/100000000000000</f>
        <v>266.78181341153498</v>
      </c>
      <c r="U1282" s="1">
        <v>2.66781813411535E+16</v>
      </c>
      <c r="V1282">
        <v>168.2</v>
      </c>
      <c r="W1282">
        <v>103.5</v>
      </c>
    </row>
    <row r="1283" spans="1:23">
      <c r="A1283">
        <v>2012</v>
      </c>
      <c r="B1283">
        <v>55</v>
      </c>
      <c r="C1283" t="s">
        <v>23</v>
      </c>
      <c r="D1283" t="s">
        <v>73</v>
      </c>
      <c r="E1283" t="s">
        <v>18</v>
      </c>
      <c r="F1283" t="s">
        <v>24</v>
      </c>
      <c r="G1283" t="s">
        <v>28</v>
      </c>
      <c r="H1283" s="3">
        <v>28774.22</v>
      </c>
      <c r="I1283" t="s">
        <v>21</v>
      </c>
      <c r="J1283" t="s">
        <v>19</v>
      </c>
      <c r="K12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32.497691159981798</v>
      </c>
      <c r="L1283" s="6">
        <f>TablaDatos[[#This Row],[IMC_raw]]/1000000000000000</f>
        <v>3.2497691159981801</v>
      </c>
      <c r="M1283" s="2">
        <v>3249769115998180</v>
      </c>
      <c r="N12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3" s="13">
        <f t="shared" si="20"/>
        <v>1282</v>
      </c>
      <c r="P1283" s="2" t="str">
        <f>IF(TablaDatos[[#This Row],[Diabetes]]=0,"No","Si")</f>
        <v>No</v>
      </c>
      <c r="Q1283">
        <v>0</v>
      </c>
      <c r="R1283">
        <f>TablaDatos[[#This Row],[Aux2]]/10000000000000</f>
        <v>2354.1261723759999</v>
      </c>
      <c r="S1283" s="1">
        <v>2.354126172376E+16</v>
      </c>
      <c r="T1283" s="7">
        <f>TablaDatos[[#This Row],[Aux3]]/100000000000000</f>
        <v>275.08112899152599</v>
      </c>
      <c r="U1283" s="1">
        <v>2.75081128991526E+16</v>
      </c>
      <c r="V1283">
        <v>166.9</v>
      </c>
      <c r="W1283">
        <v>95.6</v>
      </c>
    </row>
    <row r="1284" spans="1:23">
      <c r="A1284">
        <v>2012</v>
      </c>
      <c r="B1284">
        <v>53</v>
      </c>
      <c r="C1284" t="s">
        <v>23</v>
      </c>
      <c r="D1284" t="s">
        <v>72</v>
      </c>
      <c r="E1284" t="s">
        <v>19</v>
      </c>
      <c r="F1284" t="s">
        <v>24</v>
      </c>
      <c r="G1284" t="s">
        <v>20</v>
      </c>
      <c r="H1284" s="3">
        <v>11904.71</v>
      </c>
      <c r="I1284" t="s">
        <v>21</v>
      </c>
      <c r="J1284" t="s">
        <v>18</v>
      </c>
      <c r="K12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32.491719571217097</v>
      </c>
      <c r="L1284" s="6">
        <f>TablaDatos[[#This Row],[IMC_raw]]/1000000000000000</f>
        <v>3.2491719571217099</v>
      </c>
      <c r="M1284" s="2">
        <v>3249171957121710</v>
      </c>
      <c r="N12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4" s="13">
        <f t="shared" si="20"/>
        <v>1283</v>
      </c>
      <c r="P1284" s="2" t="str">
        <f>IF(TablaDatos[[#This Row],[Diabetes]]=0,"No","Si")</f>
        <v>Si</v>
      </c>
      <c r="Q1284">
        <v>1</v>
      </c>
      <c r="R1284">
        <f>TablaDatos[[#This Row],[Aux2]]/10000000000000</f>
        <v>2207.6362962226299</v>
      </c>
      <c r="S1284" s="1">
        <v>2.20763629622263E+16</v>
      </c>
      <c r="T1284" s="7">
        <f>TablaDatos[[#This Row],[Aux3]]/100000000000000</f>
        <v>255.77000062477001</v>
      </c>
      <c r="U1284" s="1">
        <v>2.5577000062477E+16</v>
      </c>
      <c r="V1284">
        <v>150.9</v>
      </c>
      <c r="W1284">
        <v>92.1</v>
      </c>
    </row>
    <row r="1285" spans="1:23">
      <c r="A1285">
        <v>2012</v>
      </c>
      <c r="B1285">
        <v>61</v>
      </c>
      <c r="C1285" t="s">
        <v>16</v>
      </c>
      <c r="D1285" t="s">
        <v>30</v>
      </c>
      <c r="E1285" t="s">
        <v>18</v>
      </c>
      <c r="F1285" t="s">
        <v>24</v>
      </c>
      <c r="G1285" t="s">
        <v>28</v>
      </c>
      <c r="H1285" s="3">
        <v>15900.27</v>
      </c>
      <c r="I1285" t="s">
        <v>21</v>
      </c>
      <c r="J1285" t="s">
        <v>18</v>
      </c>
      <c r="K12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32.458891874568799</v>
      </c>
      <c r="L1285" s="5">
        <f>TablaDatos[[#This Row],[IMC_raw]]/1000000000000000</f>
        <v>32.458891874568799</v>
      </c>
      <c r="M1285" s="2">
        <v>3.24588918745688E+16</v>
      </c>
      <c r="N12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5" s="13">
        <f t="shared" si="20"/>
        <v>1284</v>
      </c>
      <c r="P1285" s="2" t="str">
        <f>IF(TablaDatos[[#This Row],[Diabetes]]=0,"No","Si")</f>
        <v>No</v>
      </c>
      <c r="Q1285">
        <v>0</v>
      </c>
      <c r="R1285">
        <f>TablaDatos[[#This Row],[Aux2]]/10000000000000</f>
        <v>247.94085589292001</v>
      </c>
      <c r="S1285" s="1">
        <v>2479408558929200</v>
      </c>
      <c r="T1285" s="7">
        <f>TablaDatos[[#This Row],[Aux3]]/100000000000000</f>
        <v>256.906930146479</v>
      </c>
      <c r="U1285" s="1">
        <v>2.56906930146479E+16</v>
      </c>
      <c r="V1285">
        <v>164.8</v>
      </c>
      <c r="W1285">
        <v>99.2</v>
      </c>
    </row>
    <row r="1286" spans="1:23">
      <c r="A1286">
        <v>2012</v>
      </c>
      <c r="B1286">
        <v>70</v>
      </c>
      <c r="C1286" t="s">
        <v>16</v>
      </c>
      <c r="D1286" t="s">
        <v>29</v>
      </c>
      <c r="E1286" t="s">
        <v>21</v>
      </c>
      <c r="F1286" t="s">
        <v>19</v>
      </c>
      <c r="G1286" t="s">
        <v>25</v>
      </c>
      <c r="H1286" s="3">
        <v>16478.71</v>
      </c>
      <c r="I1286" t="s">
        <v>19</v>
      </c>
      <c r="J1286" t="s">
        <v>22</v>
      </c>
      <c r="K12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32.453837860622897</v>
      </c>
      <c r="L1286" s="6">
        <f>TablaDatos[[#This Row],[IMC_raw]]/1000000000000000</f>
        <v>3.2453837860622898</v>
      </c>
      <c r="M1286" s="2">
        <v>3245383786062290</v>
      </c>
      <c r="N12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6" s="13">
        <f t="shared" si="20"/>
        <v>1285</v>
      </c>
      <c r="P1286" s="2" t="str">
        <f>IF(TablaDatos[[#This Row],[Diabetes]]=0,"No","Si")</f>
        <v>No</v>
      </c>
      <c r="Q1286">
        <v>0</v>
      </c>
      <c r="R1286">
        <f>TablaDatos[[#This Row],[Aux2]]/10000000000000</f>
        <v>214.78801054606501</v>
      </c>
      <c r="S1286" s="1">
        <v>2147880105460650</v>
      </c>
      <c r="T1286" s="7">
        <f>TablaDatos[[#This Row],[Aux3]]/100000000000000</f>
        <v>248.06071927526699</v>
      </c>
      <c r="U1286" s="1">
        <v>2.48060719275267E+16</v>
      </c>
      <c r="V1286">
        <v>172.6</v>
      </c>
      <c r="W1286">
        <v>103.4</v>
      </c>
    </row>
    <row r="1287" spans="1:23">
      <c r="A1287">
        <v>2012</v>
      </c>
      <c r="B1287">
        <v>49</v>
      </c>
      <c r="C1287" t="s">
        <v>16</v>
      </c>
      <c r="D1287" t="s">
        <v>38</v>
      </c>
      <c r="E1287" t="s">
        <v>18</v>
      </c>
      <c r="F1287" t="s">
        <v>19</v>
      </c>
      <c r="G1287" t="s">
        <v>20</v>
      </c>
      <c r="H1287" s="3">
        <v>29108.99</v>
      </c>
      <c r="I1287" t="s">
        <v>19</v>
      </c>
      <c r="J1287" t="s">
        <v>18</v>
      </c>
      <c r="K12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32.453626301290598</v>
      </c>
      <c r="L1287" s="5">
        <f>TablaDatos[[#This Row],[IMC_raw]]/1000000000000000</f>
        <v>3.2453626301290601</v>
      </c>
      <c r="M1287" s="2">
        <v>3245362630129060</v>
      </c>
      <c r="N12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7" s="13">
        <f t="shared" si="20"/>
        <v>1286</v>
      </c>
      <c r="P1287" s="2" t="str">
        <f>IF(TablaDatos[[#This Row],[Diabetes]]=0,"No","Si")</f>
        <v>No</v>
      </c>
      <c r="Q1287">
        <v>0</v>
      </c>
      <c r="R1287">
        <f>TablaDatos[[#This Row],[Aux2]]/10000000000000</f>
        <v>206.257934964898</v>
      </c>
      <c r="S1287" s="1">
        <v>2062579349648980</v>
      </c>
      <c r="T1287" s="7">
        <f>TablaDatos[[#This Row],[Aux3]]/100000000000000</f>
        <v>226.52100602324401</v>
      </c>
      <c r="U1287" s="1">
        <v>2.26521006023244E+16</v>
      </c>
      <c r="V1287">
        <v>150.5</v>
      </c>
      <c r="W1287">
        <v>89.9</v>
      </c>
    </row>
    <row r="1288" spans="1:23">
      <c r="A1288">
        <v>2012</v>
      </c>
      <c r="B1288">
        <v>62</v>
      </c>
      <c r="C1288" t="s">
        <v>16</v>
      </c>
      <c r="D1288" t="s">
        <v>29</v>
      </c>
      <c r="E1288" t="s">
        <v>19</v>
      </c>
      <c r="F1288" t="s">
        <v>24</v>
      </c>
      <c r="G1288" t="s">
        <v>28</v>
      </c>
      <c r="H1288" s="3">
        <v>9525.49</v>
      </c>
      <c r="I1288" t="s">
        <v>19</v>
      </c>
      <c r="J1288" t="s">
        <v>22</v>
      </c>
      <c r="K12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32.442856729045502</v>
      </c>
      <c r="L1288" s="6">
        <f>TablaDatos[[#This Row],[IMC_raw]]/100000000000000</f>
        <v>32.442856729045502</v>
      </c>
      <c r="M1288" s="2">
        <v>3244285672904550</v>
      </c>
      <c r="N12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8" s="13">
        <f t="shared" si="20"/>
        <v>1287</v>
      </c>
      <c r="P1288" s="2" t="str">
        <f>IF(TablaDatos[[#This Row],[Diabetes]]=0,"No","Si")</f>
        <v>No</v>
      </c>
      <c r="Q1288">
        <v>0</v>
      </c>
      <c r="R1288">
        <f>TablaDatos[[#This Row],[Aux2]]/10000000000000</f>
        <v>2152.6024469775898</v>
      </c>
      <c r="S1288" s="1">
        <v>2.15260244697759E+16</v>
      </c>
      <c r="T1288" s="7">
        <f>TablaDatos[[#This Row],[Aux3]]/100000000000000</f>
        <v>226.671152992309</v>
      </c>
      <c r="U1288" s="1">
        <v>2.26671152992309E+16</v>
      </c>
      <c r="V1288">
        <v>159.19999999999999</v>
      </c>
      <c r="W1288">
        <v>96.9</v>
      </c>
    </row>
    <row r="1289" spans="1:23">
      <c r="A1289">
        <v>2012</v>
      </c>
      <c r="B1289">
        <v>70</v>
      </c>
      <c r="C1289" t="s">
        <v>16</v>
      </c>
      <c r="D1289" t="s">
        <v>73</v>
      </c>
      <c r="E1289" t="s">
        <v>21</v>
      </c>
      <c r="F1289" t="s">
        <v>19</v>
      </c>
      <c r="G1289" t="s">
        <v>25</v>
      </c>
      <c r="H1289" s="3">
        <v>25174.53</v>
      </c>
      <c r="I1289" t="s">
        <v>19</v>
      </c>
      <c r="J1289" t="s">
        <v>18</v>
      </c>
      <c r="K12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32.4387683406188</v>
      </c>
      <c r="L1289" s="6">
        <f>TablaDatos[[#This Row],[IMC_raw]]/1000000000000000</f>
        <v>32.4387683406188</v>
      </c>
      <c r="M1289" s="2">
        <v>3.24387683406188E+16</v>
      </c>
      <c r="N12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89" s="13">
        <f t="shared" si="20"/>
        <v>1288</v>
      </c>
      <c r="P1289" s="2" t="str">
        <f>IF(TablaDatos[[#This Row],[Diabetes]]=0,"No","Si")</f>
        <v>No</v>
      </c>
      <c r="Q1289">
        <v>0</v>
      </c>
      <c r="R1289">
        <f>TablaDatos[[#This Row],[Aux2]]/10000000000000</f>
        <v>1948.67887233592</v>
      </c>
      <c r="S1289" s="1">
        <v>1.94867887233592E+16</v>
      </c>
      <c r="T1289" s="7">
        <f>TablaDatos[[#This Row],[Aux3]]/100000000000000</f>
        <v>227.850940049461</v>
      </c>
      <c r="U1289" s="1">
        <v>2.27850940049461E+16</v>
      </c>
      <c r="V1289">
        <v>177.8</v>
      </c>
      <c r="W1289">
        <v>100.9</v>
      </c>
    </row>
    <row r="1290" spans="1:23">
      <c r="A1290">
        <v>2012</v>
      </c>
      <c r="B1290">
        <v>55</v>
      </c>
      <c r="C1290" t="s">
        <v>23</v>
      </c>
      <c r="D1290" t="s">
        <v>73</v>
      </c>
      <c r="E1290" t="s">
        <v>21</v>
      </c>
      <c r="F1290" t="s">
        <v>24</v>
      </c>
      <c r="G1290" t="s">
        <v>28</v>
      </c>
      <c r="H1290" s="3">
        <v>15168.76</v>
      </c>
      <c r="I1290" t="s">
        <v>21</v>
      </c>
      <c r="J1290" t="s">
        <v>19</v>
      </c>
      <c r="K12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32.385049872336701</v>
      </c>
      <c r="L1290" s="5">
        <f>TablaDatos[[#This Row],[IMC_raw]]/1000000000000000</f>
        <v>3.2385049872336702</v>
      </c>
      <c r="M1290" s="2">
        <v>3238504987233670</v>
      </c>
      <c r="N12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0" s="13">
        <f t="shared" si="20"/>
        <v>1289</v>
      </c>
      <c r="P1290" s="2" t="str">
        <f>IF(TablaDatos[[#This Row],[Diabetes]]=0,"No","Si")</f>
        <v>Si</v>
      </c>
      <c r="Q1290">
        <v>1</v>
      </c>
      <c r="R1290">
        <f>TablaDatos[[#This Row],[Aux2]]/10000000000000</f>
        <v>2267.9854099430299</v>
      </c>
      <c r="S1290" s="1">
        <v>2.26798540994303E+16</v>
      </c>
      <c r="T1290" s="7">
        <f>TablaDatos[[#This Row],[Aux3]]/100000000000000</f>
        <v>258.20056819827499</v>
      </c>
      <c r="U1290" s="1">
        <v>2.58200568198275E+16</v>
      </c>
      <c r="V1290">
        <v>168.2</v>
      </c>
      <c r="W1290">
        <v>97.8</v>
      </c>
    </row>
    <row r="1291" spans="1:23">
      <c r="A1291">
        <v>2012</v>
      </c>
      <c r="B1291">
        <v>66</v>
      </c>
      <c r="C1291" t="s">
        <v>16</v>
      </c>
      <c r="D1291" t="s">
        <v>17</v>
      </c>
      <c r="E1291" t="s">
        <v>21</v>
      </c>
      <c r="F1291" t="s">
        <v>19</v>
      </c>
      <c r="G1291" t="s">
        <v>25</v>
      </c>
      <c r="H1291" s="3">
        <v>18817.72</v>
      </c>
      <c r="I1291" t="s">
        <v>19</v>
      </c>
      <c r="J1291" t="s">
        <v>18</v>
      </c>
      <c r="K12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32.320866986711501</v>
      </c>
      <c r="L1291" s="5">
        <f>TablaDatos[[#This Row],[IMC_raw]]/1000000000000000</f>
        <v>32.320866986711501</v>
      </c>
      <c r="M1291" s="2">
        <v>3.23208669867115E+16</v>
      </c>
      <c r="N12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1" s="13">
        <f t="shared" si="20"/>
        <v>1290</v>
      </c>
      <c r="P1291" s="2" t="str">
        <f>IF(TablaDatos[[#This Row],[Diabetes]]=0,"No","Si")</f>
        <v>No</v>
      </c>
      <c r="Q1291">
        <v>0</v>
      </c>
      <c r="R1291">
        <f>TablaDatos[[#This Row],[Aux2]]/10000000000000</f>
        <v>203.66833123427099</v>
      </c>
      <c r="S1291" s="1">
        <v>2036683312342710</v>
      </c>
      <c r="T1291" s="7">
        <f>TablaDatos[[#This Row],[Aux3]]/100000000000000</f>
        <v>260.26609128889697</v>
      </c>
      <c r="U1291" s="1">
        <v>2.60266091288897E+16</v>
      </c>
      <c r="V1291">
        <v>166.1</v>
      </c>
      <c r="W1291">
        <v>97.9</v>
      </c>
    </row>
    <row r="1292" spans="1:23">
      <c r="A1292">
        <v>2012</v>
      </c>
      <c r="B1292">
        <v>66</v>
      </c>
      <c r="C1292" t="s">
        <v>23</v>
      </c>
      <c r="D1292" t="s">
        <v>72</v>
      </c>
      <c r="E1292" t="s">
        <v>31</v>
      </c>
      <c r="F1292" t="s">
        <v>24</v>
      </c>
      <c r="G1292" t="s">
        <v>25</v>
      </c>
      <c r="H1292" s="3">
        <v>12319.75</v>
      </c>
      <c r="I1292" t="s">
        <v>21</v>
      </c>
      <c r="J1292" t="s">
        <v>19</v>
      </c>
      <c r="K12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32.316652963456598</v>
      </c>
      <c r="L1292" s="5">
        <f>TablaDatos[[#This Row],[IMC_raw]]/100000000000000</f>
        <v>32.316652963456598</v>
      </c>
      <c r="M1292" s="2">
        <v>3231665296345660</v>
      </c>
      <c r="N12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2" s="13">
        <f t="shared" si="20"/>
        <v>1291</v>
      </c>
      <c r="P1292" s="2" t="str">
        <f>IF(TablaDatos[[#This Row],[Diabetes]]=0,"No","Si")</f>
        <v>Si</v>
      </c>
      <c r="Q1292">
        <v>1</v>
      </c>
      <c r="R1292">
        <f>TablaDatos[[#This Row],[Aux2]]/10000000000000</f>
        <v>2177.50308768888</v>
      </c>
      <c r="S1292" s="1">
        <v>2.17750308768888E+16</v>
      </c>
      <c r="T1292" s="7">
        <f>TablaDatos[[#This Row],[Aux3]]/100000000000000</f>
        <v>3.0000000000000001E-12</v>
      </c>
      <c r="U1292">
        <v>300</v>
      </c>
      <c r="V1292">
        <v>171.6</v>
      </c>
      <c r="W1292">
        <v>103.2</v>
      </c>
    </row>
    <row r="1293" spans="1:23">
      <c r="A1293">
        <v>2012</v>
      </c>
      <c r="B1293">
        <v>62</v>
      </c>
      <c r="C1293" t="s">
        <v>23</v>
      </c>
      <c r="D1293" t="s">
        <v>29</v>
      </c>
      <c r="E1293" t="s">
        <v>18</v>
      </c>
      <c r="F1293" t="s">
        <v>19</v>
      </c>
      <c r="G1293" t="s">
        <v>28</v>
      </c>
      <c r="H1293" s="3">
        <v>12684.14</v>
      </c>
      <c r="I1293" t="s">
        <v>19</v>
      </c>
      <c r="J1293" t="s">
        <v>22</v>
      </c>
      <c r="K12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32.315860102396798</v>
      </c>
      <c r="L1293" s="6">
        <f>TablaDatos[[#This Row],[IMC_raw]]/1000000000000000</f>
        <v>3.2315860102396798</v>
      </c>
      <c r="M1293" s="2">
        <v>3231586010239680</v>
      </c>
      <c r="N12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3" s="13">
        <f t="shared" si="20"/>
        <v>1292</v>
      </c>
      <c r="P1293" s="2" t="str">
        <f>IF(TablaDatos[[#This Row],[Diabetes]]=0,"No","Si")</f>
        <v>No</v>
      </c>
      <c r="Q1293">
        <v>0</v>
      </c>
      <c r="R1293">
        <f>TablaDatos[[#This Row],[Aux2]]/10000000000000</f>
        <v>2430.6481824795401</v>
      </c>
      <c r="S1293" s="1">
        <v>2.43064818247954E+16</v>
      </c>
      <c r="T1293" s="7">
        <f>TablaDatos[[#This Row],[Aux3]]/100000000000000</f>
        <v>222.531810653886</v>
      </c>
      <c r="U1293" s="1">
        <v>2.22531810653886E+16</v>
      </c>
      <c r="V1293">
        <v>158.30000000000001</v>
      </c>
      <c r="W1293">
        <v>94.8</v>
      </c>
    </row>
    <row r="1294" spans="1:23">
      <c r="A1294">
        <v>2012</v>
      </c>
      <c r="B1294">
        <v>62</v>
      </c>
      <c r="C1294" t="s">
        <v>23</v>
      </c>
      <c r="D1294" t="s">
        <v>72</v>
      </c>
      <c r="E1294" t="s">
        <v>18</v>
      </c>
      <c r="F1294" t="s">
        <v>40</v>
      </c>
      <c r="G1294" t="s">
        <v>28</v>
      </c>
      <c r="H1294" s="3">
        <v>16395.22</v>
      </c>
      <c r="I1294" t="s">
        <v>19</v>
      </c>
      <c r="J1294" t="s">
        <v>22</v>
      </c>
      <c r="K12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32.314562190820197</v>
      </c>
      <c r="L1294" s="5">
        <f>TablaDatos[[#This Row],[IMC_raw]]/1000000000000000</f>
        <v>32.314562190820197</v>
      </c>
      <c r="M1294" s="2">
        <v>3.23145621908202E+16</v>
      </c>
      <c r="N12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4" s="13">
        <f t="shared" si="20"/>
        <v>1293</v>
      </c>
      <c r="P1294" s="2" t="str">
        <f>IF(TablaDatos[[#This Row],[Diabetes]]=0,"No","Si")</f>
        <v>No</v>
      </c>
      <c r="Q1294">
        <v>0</v>
      </c>
      <c r="R1294">
        <f>TablaDatos[[#This Row],[Aux2]]/10000000000000</f>
        <v>2171.8726189510198</v>
      </c>
      <c r="S1294" s="1">
        <v>2.17187261895102E+16</v>
      </c>
      <c r="T1294" s="7">
        <f>TablaDatos[[#This Row],[Aux3]]/100000000000000</f>
        <v>2.0854293370577301</v>
      </c>
      <c r="U1294" s="1">
        <v>208542933705773</v>
      </c>
      <c r="V1294">
        <v>150.4</v>
      </c>
      <c r="W1294">
        <v>92.5</v>
      </c>
    </row>
    <row r="1295" spans="1:23">
      <c r="A1295">
        <v>2012</v>
      </c>
      <c r="B1295">
        <v>68</v>
      </c>
      <c r="C1295" t="s">
        <v>16</v>
      </c>
      <c r="D1295" t="s">
        <v>17</v>
      </c>
      <c r="E1295" t="s">
        <v>31</v>
      </c>
      <c r="F1295" t="s">
        <v>24</v>
      </c>
      <c r="G1295" t="s">
        <v>25</v>
      </c>
      <c r="H1295" s="3">
        <v>14394.86</v>
      </c>
      <c r="I1295" t="s">
        <v>19</v>
      </c>
      <c r="J1295" t="s">
        <v>18</v>
      </c>
      <c r="K12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32.312503441074597</v>
      </c>
      <c r="L1295" s="5">
        <f>TablaDatos[[#This Row],[IMC_raw]]/1000000000000000</f>
        <v>3.23125034410746</v>
      </c>
      <c r="M1295" s="2">
        <v>3231250344107460</v>
      </c>
      <c r="N12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5" s="13">
        <f t="shared" si="20"/>
        <v>1294</v>
      </c>
      <c r="P1295" s="2" t="str">
        <f>IF(TablaDatos[[#This Row],[Diabetes]]=0,"No","Si")</f>
        <v>Si</v>
      </c>
      <c r="Q1295">
        <v>1</v>
      </c>
      <c r="R1295">
        <f>TablaDatos[[#This Row],[Aux2]]/10000000000000</f>
        <v>2430.4690064900601</v>
      </c>
      <c r="S1295" s="1">
        <v>2.43046900649006E+16</v>
      </c>
      <c r="T1295" s="7">
        <f>TablaDatos[[#This Row],[Aux3]]/100000000000000</f>
        <v>25.581367211967901</v>
      </c>
      <c r="U1295" s="1">
        <v>2558136721196790</v>
      </c>
      <c r="V1295">
        <v>162.6</v>
      </c>
      <c r="W1295">
        <v>105.1</v>
      </c>
    </row>
    <row r="1296" spans="1:23">
      <c r="A1296">
        <v>2012</v>
      </c>
      <c r="B1296">
        <v>71</v>
      </c>
      <c r="C1296" t="s">
        <v>23</v>
      </c>
      <c r="D1296" t="s">
        <v>42</v>
      </c>
      <c r="E1296" t="s">
        <v>19</v>
      </c>
      <c r="F1296" t="s">
        <v>19</v>
      </c>
      <c r="G1296" t="s">
        <v>25</v>
      </c>
      <c r="H1296" s="3">
        <v>13566.22</v>
      </c>
      <c r="I1296" t="s">
        <v>21</v>
      </c>
      <c r="J1296" t="s">
        <v>21</v>
      </c>
      <c r="K12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32.289900793317798</v>
      </c>
      <c r="L1296" s="6">
        <f>TablaDatos[[#This Row],[IMC_raw]]/1000000000000000</f>
        <v>3.2289900793317798</v>
      </c>
      <c r="M1296" s="2">
        <v>3228990079331780</v>
      </c>
      <c r="N12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6" s="13">
        <f t="shared" si="20"/>
        <v>1295</v>
      </c>
      <c r="P1296" s="2" t="str">
        <f>IF(TablaDatos[[#This Row],[Diabetes]]=0,"No","Si")</f>
        <v>Si</v>
      </c>
      <c r="Q1296">
        <v>1</v>
      </c>
      <c r="R1296">
        <f>TablaDatos[[#This Row],[Aux2]]/10000000000000</f>
        <v>240.40988815648001</v>
      </c>
      <c r="S1296" s="1">
        <v>2404098881564800</v>
      </c>
      <c r="T1296" s="7">
        <f>TablaDatos[[#This Row],[Aux3]]/100000000000000</f>
        <v>24.2526308436309</v>
      </c>
      <c r="U1296" s="1">
        <v>2425263084363090</v>
      </c>
      <c r="V1296">
        <v>181.1</v>
      </c>
      <c r="W1296">
        <v>112.4</v>
      </c>
    </row>
    <row r="1297" spans="1:23">
      <c r="A1297">
        <v>2012</v>
      </c>
      <c r="B1297">
        <v>58</v>
      </c>
      <c r="C1297" t="s">
        <v>16</v>
      </c>
      <c r="D1297" t="s">
        <v>29</v>
      </c>
      <c r="E1297" t="s">
        <v>18</v>
      </c>
      <c r="F1297" t="s">
        <v>19</v>
      </c>
      <c r="G1297" t="s">
        <v>28</v>
      </c>
      <c r="H1297" s="3">
        <v>14408.44</v>
      </c>
      <c r="I1297" t="s">
        <v>19</v>
      </c>
      <c r="J1297" t="s">
        <v>22</v>
      </c>
      <c r="K12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32.2837037668561</v>
      </c>
      <c r="L1297" s="6">
        <f>TablaDatos[[#This Row],[IMC_raw]]/1000000000000000</f>
        <v>3.2283703766856102</v>
      </c>
      <c r="M1297" s="2">
        <v>3228370376685610</v>
      </c>
      <c r="N12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7" s="13">
        <f t="shared" si="20"/>
        <v>1296</v>
      </c>
      <c r="P1297" s="2" t="str">
        <f>IF(TablaDatos[[#This Row],[Diabetes]]=0,"No","Si")</f>
        <v>No</v>
      </c>
      <c r="Q1297">
        <v>0</v>
      </c>
      <c r="R1297">
        <f>TablaDatos[[#This Row],[Aux2]]/10000000000000</f>
        <v>177.371249557938</v>
      </c>
      <c r="S1297" s="1">
        <v>1773712495579380</v>
      </c>
      <c r="T1297" s="7">
        <f>TablaDatos[[#This Row],[Aux3]]/100000000000000</f>
        <v>248.53901471779699</v>
      </c>
      <c r="U1297" s="1">
        <v>2.48539014717797E+16</v>
      </c>
      <c r="V1297">
        <v>160.80000000000001</v>
      </c>
      <c r="W1297">
        <v>101.6</v>
      </c>
    </row>
    <row r="1298" spans="1:23">
      <c r="A1298">
        <v>2012</v>
      </c>
      <c r="B1298">
        <v>62</v>
      </c>
      <c r="C1298" t="s">
        <v>16</v>
      </c>
      <c r="D1298" t="s">
        <v>73</v>
      </c>
      <c r="E1298" t="s">
        <v>19</v>
      </c>
      <c r="F1298" t="s">
        <v>24</v>
      </c>
      <c r="G1298" t="s">
        <v>28</v>
      </c>
      <c r="H1298" s="3">
        <v>16450.38</v>
      </c>
      <c r="I1298" t="s">
        <v>19</v>
      </c>
      <c r="J1298" t="s">
        <v>18</v>
      </c>
      <c r="K12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32.279280122210999</v>
      </c>
      <c r="L1298" s="6">
        <f>TablaDatos[[#This Row],[IMC_raw]]/1000000000000000</f>
        <v>3.2279280122211</v>
      </c>
      <c r="M1298" s="2">
        <v>3227928012221100</v>
      </c>
      <c r="N12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8" s="13">
        <f t="shared" si="20"/>
        <v>1297</v>
      </c>
      <c r="P1298" s="2" t="str">
        <f>IF(TablaDatos[[#This Row],[Diabetes]]=0,"No","Si")</f>
        <v>Si</v>
      </c>
      <c r="Q1298">
        <v>1</v>
      </c>
      <c r="R1298">
        <f>TablaDatos[[#This Row],[Aux2]]/10000000000000</f>
        <v>231.93175823978601</v>
      </c>
      <c r="S1298" s="1">
        <v>2319317582397860</v>
      </c>
      <c r="T1298" s="7">
        <f>TablaDatos[[#This Row],[Aux3]]/100000000000000</f>
        <v>242.500408721832</v>
      </c>
      <c r="U1298" s="1">
        <v>2.42500408721832E+16</v>
      </c>
      <c r="V1298">
        <v>173.7</v>
      </c>
      <c r="W1298">
        <v>97.2</v>
      </c>
    </row>
    <row r="1299" spans="1:23">
      <c r="A1299">
        <v>2012</v>
      </c>
      <c r="B1299">
        <v>54</v>
      </c>
      <c r="C1299" t="s">
        <v>16</v>
      </c>
      <c r="D1299" t="s">
        <v>29</v>
      </c>
      <c r="E1299" t="s">
        <v>21</v>
      </c>
      <c r="F1299" t="s">
        <v>19</v>
      </c>
      <c r="G1299" t="s">
        <v>20</v>
      </c>
      <c r="H1299" s="3">
        <v>17581.400000000001</v>
      </c>
      <c r="I1299" t="s">
        <v>21</v>
      </c>
      <c r="J1299" t="s">
        <v>19</v>
      </c>
      <c r="K12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32.274086224937598</v>
      </c>
      <c r="L1299" s="5">
        <f>TablaDatos[[#This Row],[IMC_raw]]/1000000000000000</f>
        <v>32.274086224937598</v>
      </c>
      <c r="M1299" s="2">
        <v>3.22740862249376E+16</v>
      </c>
      <c r="N12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299" s="13">
        <f t="shared" si="20"/>
        <v>1298</v>
      </c>
      <c r="P1299" s="2" t="str">
        <f>IF(TablaDatos[[#This Row],[Diabetes]]=0,"No","Si")</f>
        <v>No</v>
      </c>
      <c r="Q1299">
        <v>0</v>
      </c>
      <c r="R1299">
        <f>TablaDatos[[#This Row],[Aux2]]/10000000000000</f>
        <v>2189.3513846535002</v>
      </c>
      <c r="S1299" s="1">
        <v>2.1893513846535E+16</v>
      </c>
      <c r="T1299" s="7">
        <f>TablaDatos[[#This Row],[Aux3]]/100000000000000</f>
        <v>266.94781744442599</v>
      </c>
      <c r="U1299" s="1">
        <v>2.66947817444426E+16</v>
      </c>
      <c r="V1299">
        <v>164.1</v>
      </c>
      <c r="W1299">
        <v>99.2</v>
      </c>
    </row>
    <row r="1300" spans="1:23">
      <c r="A1300">
        <v>2012</v>
      </c>
      <c r="B1300">
        <v>54</v>
      </c>
      <c r="C1300" t="s">
        <v>23</v>
      </c>
      <c r="D1300" t="s">
        <v>42</v>
      </c>
      <c r="E1300" t="s">
        <v>18</v>
      </c>
      <c r="F1300" t="s">
        <v>19</v>
      </c>
      <c r="G1300" t="s">
        <v>20</v>
      </c>
      <c r="H1300" s="3">
        <v>20690.939999999999</v>
      </c>
      <c r="I1300" t="s">
        <v>19</v>
      </c>
      <c r="J1300" t="s">
        <v>18</v>
      </c>
      <c r="K13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32.248383184808603</v>
      </c>
      <c r="L1300" s="5">
        <f>TablaDatos[[#This Row],[IMC_raw]]/1000000000000000</f>
        <v>3.22483831848086</v>
      </c>
      <c r="M1300" s="2">
        <v>3224838318480860</v>
      </c>
      <c r="N13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0" s="13">
        <f t="shared" si="20"/>
        <v>1299</v>
      </c>
      <c r="P1300" s="2" t="str">
        <f>IF(TablaDatos[[#This Row],[Diabetes]]=0,"No","Si")</f>
        <v>Si</v>
      </c>
      <c r="Q1300">
        <v>1</v>
      </c>
      <c r="R1300">
        <f>TablaDatos[[#This Row],[Aux2]]/10000000000000</f>
        <v>248.40849522021199</v>
      </c>
      <c r="S1300" s="1">
        <v>2484084952202120</v>
      </c>
      <c r="T1300" s="7">
        <f>TablaDatos[[#This Row],[Aux3]]/100000000000000</f>
        <v>247.599393614745</v>
      </c>
      <c r="U1300" s="1">
        <v>2.47599393614745E+16</v>
      </c>
      <c r="V1300">
        <v>149.9</v>
      </c>
      <c r="W1300">
        <v>95.5</v>
      </c>
    </row>
    <row r="1301" spans="1:23">
      <c r="A1301">
        <v>2012</v>
      </c>
      <c r="B1301">
        <v>65</v>
      </c>
      <c r="C1301" t="s">
        <v>16</v>
      </c>
      <c r="D1301" t="s">
        <v>33</v>
      </c>
      <c r="E1301" t="s">
        <v>19</v>
      </c>
      <c r="F1301" t="s">
        <v>19</v>
      </c>
      <c r="G1301" t="s">
        <v>25</v>
      </c>
      <c r="H1301" s="3">
        <v>20158.52</v>
      </c>
      <c r="I1301" t="s">
        <v>21</v>
      </c>
      <c r="J1301" t="s">
        <v>18</v>
      </c>
      <c r="K13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32.246093497036995</v>
      </c>
      <c r="L1301" s="5">
        <f>TablaDatos[[#This Row],[IMC_raw]]/1000000000000000</f>
        <v>3.2246093497036998</v>
      </c>
      <c r="M1301" s="2">
        <v>3224609349703700</v>
      </c>
      <c r="N13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1" s="13">
        <f t="shared" si="20"/>
        <v>1300</v>
      </c>
      <c r="P1301" s="2" t="str">
        <f>IF(TablaDatos[[#This Row],[Diabetes]]=0,"No","Si")</f>
        <v>No</v>
      </c>
      <c r="Q1301">
        <v>0</v>
      </c>
      <c r="R1301">
        <f>TablaDatos[[#This Row],[Aux2]]/10000000000000</f>
        <v>2189.8053832576902</v>
      </c>
      <c r="S1301" s="1">
        <v>2.18980538325769E+16</v>
      </c>
      <c r="T1301" s="7">
        <f>TablaDatos[[#This Row],[Aux3]]/100000000000000</f>
        <v>262.10611814740798</v>
      </c>
      <c r="U1301" s="1">
        <v>2.62106118147408E+16</v>
      </c>
      <c r="V1301">
        <v>170.6</v>
      </c>
      <c r="W1301">
        <v>94.8</v>
      </c>
    </row>
    <row r="1302" spans="1:23">
      <c r="A1302">
        <v>2012</v>
      </c>
      <c r="B1302">
        <v>66</v>
      </c>
      <c r="C1302" t="s">
        <v>16</v>
      </c>
      <c r="D1302" t="s">
        <v>17</v>
      </c>
      <c r="E1302" t="s">
        <v>19</v>
      </c>
      <c r="F1302" t="s">
        <v>40</v>
      </c>
      <c r="G1302" t="s">
        <v>25</v>
      </c>
      <c r="H1302" s="3">
        <v>39684.379999999997</v>
      </c>
      <c r="I1302" t="s">
        <v>19</v>
      </c>
      <c r="J1302" t="s">
        <v>18</v>
      </c>
      <c r="K13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32.238048627220302</v>
      </c>
      <c r="L1302" s="5">
        <f>TablaDatos[[#This Row],[IMC_raw]]/1000000000000000</f>
        <v>3.2238048627220302</v>
      </c>
      <c r="M1302" s="2">
        <v>3223804862722030</v>
      </c>
      <c r="N13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2" s="13">
        <f t="shared" si="20"/>
        <v>1301</v>
      </c>
      <c r="P1302" s="2" t="str">
        <f>IF(TablaDatos[[#This Row],[Diabetes]]=0,"No","Si")</f>
        <v>No</v>
      </c>
      <c r="Q1302">
        <v>0</v>
      </c>
      <c r="R1302">
        <f>TablaDatos[[#This Row],[Aux2]]/10000000000000</f>
        <v>2193.4563838604699</v>
      </c>
      <c r="S1302" s="1">
        <v>2.19345638386047E+16</v>
      </c>
      <c r="T1302" s="7">
        <f>TablaDatos[[#This Row],[Aux3]]/100000000000000</f>
        <v>223.123956943596</v>
      </c>
      <c r="U1302" s="1">
        <v>2.23123956943596E+16</v>
      </c>
      <c r="V1302">
        <v>164.4</v>
      </c>
      <c r="W1302">
        <v>101.2</v>
      </c>
    </row>
    <row r="1303" spans="1:23">
      <c r="A1303">
        <v>2012</v>
      </c>
      <c r="B1303">
        <v>52</v>
      </c>
      <c r="C1303" t="s">
        <v>16</v>
      </c>
      <c r="D1303" t="s">
        <v>73</v>
      </c>
      <c r="E1303" t="s">
        <v>18</v>
      </c>
      <c r="F1303" t="s">
        <v>35</v>
      </c>
      <c r="G1303" t="s">
        <v>20</v>
      </c>
      <c r="H1303" s="3">
        <v>20700.580000000002</v>
      </c>
      <c r="I1303" t="s">
        <v>19</v>
      </c>
      <c r="J1303" t="s">
        <v>18</v>
      </c>
      <c r="K13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32.2232225125531</v>
      </c>
      <c r="L1303" s="6">
        <f>TablaDatos[[#This Row],[IMC_raw]]/1000000000000000</f>
        <v>3.22232225125531</v>
      </c>
      <c r="M1303" s="2">
        <v>3222322251255310</v>
      </c>
      <c r="N13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3" s="13">
        <f t="shared" si="20"/>
        <v>1302</v>
      </c>
      <c r="P1303" s="2" t="str">
        <f>IF(TablaDatos[[#This Row],[Diabetes]]=0,"No","Si")</f>
        <v>No</v>
      </c>
      <c r="Q1303">
        <v>0</v>
      </c>
      <c r="R1303">
        <f>TablaDatos[[#This Row],[Aux2]]/10000000000000</f>
        <v>201.037831018605</v>
      </c>
      <c r="S1303" s="1">
        <v>2010378310186050</v>
      </c>
      <c r="T1303" s="7">
        <f>TablaDatos[[#This Row],[Aux3]]/100000000000000</f>
        <v>210.16687661584899</v>
      </c>
      <c r="U1303" s="1">
        <v>2.10166876615849E+16</v>
      </c>
      <c r="V1303">
        <v>137.9</v>
      </c>
      <c r="W1303">
        <v>91.9</v>
      </c>
    </row>
    <row r="1304" spans="1:23">
      <c r="A1304">
        <v>2012</v>
      </c>
      <c r="B1304">
        <v>49</v>
      </c>
      <c r="C1304" t="s">
        <v>16</v>
      </c>
      <c r="D1304" t="s">
        <v>17</v>
      </c>
      <c r="E1304" t="s">
        <v>19</v>
      </c>
      <c r="F1304" t="s">
        <v>19</v>
      </c>
      <c r="G1304" t="s">
        <v>20</v>
      </c>
      <c r="H1304" s="3">
        <v>30075.08</v>
      </c>
      <c r="I1304" t="s">
        <v>21</v>
      </c>
      <c r="J1304" t="s">
        <v>21</v>
      </c>
      <c r="K13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32.211821625266602</v>
      </c>
      <c r="L1304" s="5">
        <f>TablaDatos[[#This Row],[IMC_raw]]/1000000000000000</f>
        <v>3.2211821625266599</v>
      </c>
      <c r="M1304" s="2">
        <v>3221182162526660</v>
      </c>
      <c r="N13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4" s="13">
        <f t="shared" si="20"/>
        <v>1303</v>
      </c>
      <c r="P1304" s="2" t="str">
        <f>IF(TablaDatos[[#This Row],[Diabetes]]=0,"No","Si")</f>
        <v>No</v>
      </c>
      <c r="Q1304">
        <v>0</v>
      </c>
      <c r="R1304">
        <f>TablaDatos[[#This Row],[Aux2]]/10000000000000</f>
        <v>2084.7695118665001</v>
      </c>
      <c r="S1304" s="1">
        <v>2.0847695118665E+16</v>
      </c>
      <c r="T1304" s="7">
        <f>TablaDatos[[#This Row],[Aux3]]/100000000000000</f>
        <v>223.53769507889101</v>
      </c>
      <c r="U1304" s="1">
        <v>2.23537695078891E+16</v>
      </c>
      <c r="V1304">
        <v>151</v>
      </c>
      <c r="W1304">
        <v>93.2</v>
      </c>
    </row>
    <row r="1305" spans="1:23">
      <c r="A1305">
        <v>2012</v>
      </c>
      <c r="B1305">
        <v>58</v>
      </c>
      <c r="C1305" t="s">
        <v>16</v>
      </c>
      <c r="D1305" t="s">
        <v>37</v>
      </c>
      <c r="E1305" t="s">
        <v>21</v>
      </c>
      <c r="F1305" t="s">
        <v>19</v>
      </c>
      <c r="G1305" t="s">
        <v>28</v>
      </c>
      <c r="H1305" s="3">
        <v>19754.88</v>
      </c>
      <c r="I1305" t="s">
        <v>21</v>
      </c>
      <c r="J1305" t="s">
        <v>18</v>
      </c>
      <c r="K13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32.206036639561098</v>
      </c>
      <c r="L1305" s="6">
        <f>TablaDatos[[#This Row],[IMC_raw]]/1000000000000000</f>
        <v>32.206036639561098</v>
      </c>
      <c r="M1305" s="2">
        <v>3.22060366395611E+16</v>
      </c>
      <c r="N13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5" s="13">
        <f t="shared" si="20"/>
        <v>1304</v>
      </c>
      <c r="P1305" s="2" t="str">
        <f>IF(TablaDatos[[#This Row],[Diabetes]]=0,"No","Si")</f>
        <v>No</v>
      </c>
      <c r="Q1305">
        <v>0</v>
      </c>
      <c r="R1305">
        <f>TablaDatos[[#This Row],[Aux2]]/10000000000000</f>
        <v>2079.3654587280198</v>
      </c>
      <c r="S1305" s="1">
        <v>2.07936545872802E+16</v>
      </c>
      <c r="T1305" s="7">
        <f>TablaDatos[[#This Row],[Aux3]]/100000000000000</f>
        <v>221.011885496047</v>
      </c>
      <c r="U1305" s="1">
        <v>2.21011885496047E+16</v>
      </c>
      <c r="V1305">
        <v>158</v>
      </c>
      <c r="W1305">
        <v>98.3</v>
      </c>
    </row>
    <row r="1306" spans="1:23">
      <c r="A1306">
        <v>2012</v>
      </c>
      <c r="B1306">
        <v>61</v>
      </c>
      <c r="C1306" t="s">
        <v>23</v>
      </c>
      <c r="D1306" t="s">
        <v>72</v>
      </c>
      <c r="E1306" t="s">
        <v>18</v>
      </c>
      <c r="F1306" t="s">
        <v>19</v>
      </c>
      <c r="G1306" t="s">
        <v>28</v>
      </c>
      <c r="H1306" s="3">
        <v>10853.2</v>
      </c>
      <c r="I1306" t="s">
        <v>21</v>
      </c>
      <c r="J1306" t="s">
        <v>22</v>
      </c>
      <c r="K13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32.178875680660802</v>
      </c>
      <c r="L1306" s="5">
        <f>TablaDatos[[#This Row],[IMC_raw]]/1000000000000000</f>
        <v>3.2178875680660801</v>
      </c>
      <c r="M1306" s="2">
        <v>3217887568066080</v>
      </c>
      <c r="N13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6" s="13">
        <f t="shared" si="20"/>
        <v>1305</v>
      </c>
      <c r="P1306" s="2" t="str">
        <f>IF(TablaDatos[[#This Row],[Diabetes]]=0,"No","Si")</f>
        <v>No</v>
      </c>
      <c r="Q1306">
        <v>0</v>
      </c>
      <c r="R1306">
        <f>TablaDatos[[#This Row],[Aux2]]/10000000000000</f>
        <v>2030.64797761103</v>
      </c>
      <c r="S1306" s="1">
        <v>2.03064797761103E+16</v>
      </c>
      <c r="T1306" s="7">
        <f>TablaDatos[[#This Row],[Aux3]]/100000000000000</f>
        <v>229.89040242323901</v>
      </c>
      <c r="U1306" s="1">
        <v>2.29890402423239E+16</v>
      </c>
      <c r="V1306">
        <v>158.1</v>
      </c>
      <c r="W1306">
        <v>94.4</v>
      </c>
    </row>
    <row r="1307" spans="1:23">
      <c r="A1307">
        <v>2012</v>
      </c>
      <c r="B1307">
        <v>57</v>
      </c>
      <c r="C1307" t="s">
        <v>16</v>
      </c>
      <c r="D1307" t="s">
        <v>42</v>
      </c>
      <c r="E1307" t="s">
        <v>18</v>
      </c>
      <c r="F1307" t="s">
        <v>19</v>
      </c>
      <c r="G1307" t="s">
        <v>28</v>
      </c>
      <c r="H1307" s="3">
        <v>17553.48</v>
      </c>
      <c r="I1307" t="s">
        <v>19</v>
      </c>
      <c r="J1307" t="s">
        <v>22</v>
      </c>
      <c r="K13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32.165939191546798</v>
      </c>
      <c r="L1307" s="6">
        <f>TablaDatos[[#This Row],[IMC_raw]]/1000000000000000</f>
        <v>3.21659391915468</v>
      </c>
      <c r="M1307" s="2">
        <v>3216593919154680</v>
      </c>
      <c r="N13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7" s="13">
        <f t="shared" si="20"/>
        <v>1306</v>
      </c>
      <c r="P1307" s="2" t="str">
        <f>IF(TablaDatos[[#This Row],[Diabetes]]=0,"No","Si")</f>
        <v>No</v>
      </c>
      <c r="Q1307">
        <v>0</v>
      </c>
      <c r="R1307">
        <f>TablaDatos[[#This Row],[Aux2]]/10000000000000</f>
        <v>2194.8078152029798</v>
      </c>
      <c r="S1307" s="1">
        <v>2.19480781520298E+16</v>
      </c>
      <c r="T1307" s="7">
        <f>TablaDatos[[#This Row],[Aux3]]/100000000000000</f>
        <v>206.89160619031401</v>
      </c>
      <c r="U1307" s="1">
        <v>2.06891606190314E+16</v>
      </c>
      <c r="V1307">
        <v>156</v>
      </c>
      <c r="W1307">
        <v>96.1</v>
      </c>
    </row>
    <row r="1308" spans="1:23">
      <c r="A1308">
        <v>2012</v>
      </c>
      <c r="B1308">
        <v>53</v>
      </c>
      <c r="C1308" t="s">
        <v>16</v>
      </c>
      <c r="D1308" t="s">
        <v>17</v>
      </c>
      <c r="E1308" t="s">
        <v>18</v>
      </c>
      <c r="F1308" t="s">
        <v>35</v>
      </c>
      <c r="G1308" t="s">
        <v>20</v>
      </c>
      <c r="H1308" s="3">
        <v>30392.46</v>
      </c>
      <c r="I1308" t="s">
        <v>18</v>
      </c>
      <c r="J1308" t="s">
        <v>22</v>
      </c>
      <c r="K13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32.162103270060399</v>
      </c>
      <c r="L1308" s="6">
        <f>TablaDatos[[#This Row],[IMC_raw]]/1000000000000000</f>
        <v>3.2162103270060398</v>
      </c>
      <c r="M1308" s="2">
        <v>3216210327006040</v>
      </c>
      <c r="N13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8" s="13">
        <f t="shared" si="20"/>
        <v>1307</v>
      </c>
      <c r="P1308" s="2" t="str">
        <f>IF(TablaDatos[[#This Row],[Diabetes]]=0,"No","Si")</f>
        <v>No</v>
      </c>
      <c r="Q1308">
        <v>0</v>
      </c>
      <c r="R1308">
        <f>TablaDatos[[#This Row],[Aux2]]/10000000000000</f>
        <v>1993.7583083284901</v>
      </c>
      <c r="S1308" s="1">
        <v>1.99375830832849E+16</v>
      </c>
      <c r="T1308" s="7">
        <f>TablaDatos[[#This Row],[Aux3]]/100000000000000</f>
        <v>184.620549257926</v>
      </c>
      <c r="U1308" s="1">
        <v>1.84620549257926E+16</v>
      </c>
      <c r="V1308">
        <v>146.69999999999999</v>
      </c>
      <c r="W1308">
        <v>90.1</v>
      </c>
    </row>
    <row r="1309" spans="1:23">
      <c r="A1309">
        <v>2012</v>
      </c>
      <c r="B1309">
        <v>55</v>
      </c>
      <c r="C1309" t="s">
        <v>16</v>
      </c>
      <c r="D1309" t="s">
        <v>72</v>
      </c>
      <c r="E1309" t="s">
        <v>18</v>
      </c>
      <c r="F1309" t="s">
        <v>24</v>
      </c>
      <c r="G1309" t="s">
        <v>28</v>
      </c>
      <c r="H1309" s="3">
        <v>14019.91</v>
      </c>
      <c r="I1309" t="s">
        <v>19</v>
      </c>
      <c r="J1309" t="s">
        <v>18</v>
      </c>
      <c r="K13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32.152649948175899</v>
      </c>
      <c r="L1309" s="6">
        <f>TablaDatos[[#This Row],[IMC_raw]]/1000000000000000</f>
        <v>32.152649948175899</v>
      </c>
      <c r="M1309" s="2">
        <v>3.21526499481759E+16</v>
      </c>
      <c r="N13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09" s="13">
        <f t="shared" si="20"/>
        <v>1308</v>
      </c>
      <c r="P1309" s="2" t="str">
        <f>IF(TablaDatos[[#This Row],[Diabetes]]=0,"No","Si")</f>
        <v>No</v>
      </c>
      <c r="Q1309">
        <v>0</v>
      </c>
      <c r="R1309">
        <f>TablaDatos[[#This Row],[Aux2]]/10000000000000</f>
        <v>2175.30778198604</v>
      </c>
      <c r="S1309" s="1">
        <v>2.17530778198604E+16</v>
      </c>
      <c r="T1309" s="7">
        <f>TablaDatos[[#This Row],[Aux3]]/100000000000000</f>
        <v>23.638123029693499</v>
      </c>
      <c r="U1309" s="1">
        <v>2363812302969350</v>
      </c>
      <c r="V1309">
        <v>159.80000000000001</v>
      </c>
      <c r="W1309">
        <v>97.7</v>
      </c>
    </row>
    <row r="1310" spans="1:23">
      <c r="A1310">
        <v>2012</v>
      </c>
      <c r="B1310">
        <v>44</v>
      </c>
      <c r="C1310" t="s">
        <v>23</v>
      </c>
      <c r="D1310" t="s">
        <v>73</v>
      </c>
      <c r="E1310" t="s">
        <v>18</v>
      </c>
      <c r="F1310" t="s">
        <v>19</v>
      </c>
      <c r="G1310" t="s">
        <v>39</v>
      </c>
      <c r="H1310" s="3">
        <v>18122.830000000002</v>
      </c>
      <c r="I1310" t="s">
        <v>19</v>
      </c>
      <c r="J1310" t="s">
        <v>22</v>
      </c>
      <c r="K13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32.150881553648802</v>
      </c>
      <c r="L1310" s="6">
        <f>TablaDatos[[#This Row],[IMC_raw]]/1000000000000000</f>
        <v>3.2150881553648798</v>
      </c>
      <c r="M1310" s="2">
        <v>3215088155364880</v>
      </c>
      <c r="N13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0" s="13">
        <f t="shared" si="20"/>
        <v>1309</v>
      </c>
      <c r="P1310" s="2" t="str">
        <f>IF(TablaDatos[[#This Row],[Diabetes]]=0,"No","Si")</f>
        <v>No</v>
      </c>
      <c r="Q1310">
        <v>0</v>
      </c>
      <c r="R1310">
        <f>TablaDatos[[#This Row],[Aux2]]/10000000000000</f>
        <v>2033.70447960769</v>
      </c>
      <c r="S1310" s="1">
        <v>2.03370447960769E+16</v>
      </c>
      <c r="T1310" s="7">
        <f>TablaDatos[[#This Row],[Aux3]]/100000000000000</f>
        <v>237.456464058856</v>
      </c>
      <c r="U1310" s="1">
        <v>2.37456464058856E+16</v>
      </c>
      <c r="V1310">
        <v>139.5</v>
      </c>
      <c r="W1310">
        <v>88.9</v>
      </c>
    </row>
    <row r="1311" spans="1:23">
      <c r="A1311">
        <v>2012</v>
      </c>
      <c r="B1311">
        <v>56</v>
      </c>
      <c r="C1311" t="s">
        <v>23</v>
      </c>
      <c r="D1311" t="s">
        <v>17</v>
      </c>
      <c r="E1311" t="s">
        <v>18</v>
      </c>
      <c r="F1311" t="s">
        <v>19</v>
      </c>
      <c r="G1311" t="s">
        <v>28</v>
      </c>
      <c r="H1311" s="3">
        <v>22670.04</v>
      </c>
      <c r="I1311" t="s">
        <v>21</v>
      </c>
      <c r="J1311" t="s">
        <v>18</v>
      </c>
      <c r="K13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32.136886790224303</v>
      </c>
      <c r="L1311" s="5">
        <f>TablaDatos[[#This Row],[IMC_raw]]/1000000000000000</f>
        <v>3.2136886790224302</v>
      </c>
      <c r="M1311" s="2">
        <v>3213688679022430</v>
      </c>
      <c r="N13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1" s="13">
        <f t="shared" si="20"/>
        <v>1310</v>
      </c>
      <c r="P1311" s="2" t="str">
        <f>IF(TablaDatos[[#This Row],[Diabetes]]=0,"No","Si")</f>
        <v>Si</v>
      </c>
      <c r="Q1311">
        <v>1</v>
      </c>
      <c r="R1311">
        <f>TablaDatos[[#This Row],[Aux2]]/10000000000000</f>
        <v>2168.3360522273501</v>
      </c>
      <c r="S1311" s="1">
        <v>2.16833605222735E+16</v>
      </c>
      <c r="T1311" s="7">
        <f>TablaDatos[[#This Row],[Aux3]]/100000000000000</f>
        <v>27.198773129784101</v>
      </c>
      <c r="U1311" s="1">
        <v>2719877312978410</v>
      </c>
      <c r="V1311">
        <v>158.1</v>
      </c>
      <c r="W1311">
        <v>101.4</v>
      </c>
    </row>
    <row r="1312" spans="1:23">
      <c r="A1312">
        <v>2012</v>
      </c>
      <c r="B1312">
        <v>52</v>
      </c>
      <c r="C1312" t="s">
        <v>16</v>
      </c>
      <c r="D1312" t="s">
        <v>37</v>
      </c>
      <c r="E1312" t="s">
        <v>21</v>
      </c>
      <c r="F1312" t="s">
        <v>19</v>
      </c>
      <c r="G1312" t="s">
        <v>20</v>
      </c>
      <c r="H1312" s="3">
        <v>26046.84</v>
      </c>
      <c r="I1312" t="s">
        <v>21</v>
      </c>
      <c r="J1312" t="s">
        <v>19</v>
      </c>
      <c r="K13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32.133647458048301</v>
      </c>
      <c r="L1312" s="5">
        <f>TablaDatos[[#This Row],[IMC_raw]]/1000000000000000</f>
        <v>3.2133647458048298</v>
      </c>
      <c r="M1312" s="2">
        <v>3213364745804830</v>
      </c>
      <c r="N13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2" s="13">
        <f t="shared" si="20"/>
        <v>1311</v>
      </c>
      <c r="P1312" s="2" t="str">
        <f>IF(TablaDatos[[#This Row],[Diabetes]]=0,"No","Si")</f>
        <v>No</v>
      </c>
      <c r="Q1312">
        <v>0</v>
      </c>
      <c r="R1312">
        <f>TablaDatos[[#This Row],[Aux2]]/10000000000000</f>
        <v>231.39586341760199</v>
      </c>
      <c r="S1312" s="1">
        <v>2313958634176020</v>
      </c>
      <c r="T1312" s="7">
        <f>TablaDatos[[#This Row],[Aux3]]/100000000000000</f>
        <v>23.9962829331253</v>
      </c>
      <c r="U1312" s="1">
        <v>2399628293312530</v>
      </c>
      <c r="V1312">
        <v>156.9</v>
      </c>
      <c r="W1312">
        <v>91.7</v>
      </c>
    </row>
    <row r="1313" spans="1:23">
      <c r="A1313">
        <v>2012</v>
      </c>
      <c r="B1313">
        <v>74</v>
      </c>
      <c r="C1313" t="s">
        <v>16</v>
      </c>
      <c r="D1313" t="s">
        <v>17</v>
      </c>
      <c r="E1313" t="s">
        <v>21</v>
      </c>
      <c r="F1313" t="s">
        <v>24</v>
      </c>
      <c r="G1313" t="s">
        <v>25</v>
      </c>
      <c r="H1313" s="3">
        <v>20495.900000000001</v>
      </c>
      <c r="I1313" t="s">
        <v>21</v>
      </c>
      <c r="J1313" t="s">
        <v>22</v>
      </c>
      <c r="K13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32.101587064847301</v>
      </c>
      <c r="L1313" s="6">
        <f>TablaDatos[[#This Row],[IMC_raw]]/1000000000000000</f>
        <v>3.2101587064847301</v>
      </c>
      <c r="M1313" s="2">
        <v>3210158706484730</v>
      </c>
      <c r="N13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3" s="13">
        <f t="shared" si="20"/>
        <v>1312</v>
      </c>
      <c r="P1313" s="2" t="str">
        <f>IF(TablaDatos[[#This Row],[Diabetes]]=0,"No","Si")</f>
        <v>No</v>
      </c>
      <c r="Q1313">
        <v>0</v>
      </c>
      <c r="R1313">
        <f>TablaDatos[[#This Row],[Aux2]]/10000000000000</f>
        <v>1952.3643372865899</v>
      </c>
      <c r="S1313" s="1">
        <v>1.95236433728659E+16</v>
      </c>
      <c r="T1313" s="7">
        <f>TablaDatos[[#This Row],[Aux3]]/100000000000000</f>
        <v>21.482697879378801</v>
      </c>
      <c r="U1313" s="1">
        <v>2148269787937880</v>
      </c>
      <c r="V1313">
        <v>169.1</v>
      </c>
      <c r="W1313">
        <v>100.7</v>
      </c>
    </row>
    <row r="1314" spans="1:23">
      <c r="A1314">
        <v>2012</v>
      </c>
      <c r="B1314">
        <v>64</v>
      </c>
      <c r="C1314" t="s">
        <v>16</v>
      </c>
      <c r="D1314" t="s">
        <v>26</v>
      </c>
      <c r="E1314" t="s">
        <v>19</v>
      </c>
      <c r="F1314" t="s">
        <v>35</v>
      </c>
      <c r="G1314" t="s">
        <v>28</v>
      </c>
      <c r="H1314" s="3">
        <v>52714.04</v>
      </c>
      <c r="I1314" t="s">
        <v>19</v>
      </c>
      <c r="J1314" t="s">
        <v>18</v>
      </c>
      <c r="K13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32.086583280598198</v>
      </c>
      <c r="L1314" s="5">
        <f>TablaDatos[[#This Row],[IMC_raw]]/1000000000000000</f>
        <v>3.20865832805982</v>
      </c>
      <c r="M1314" s="2">
        <v>3208658328059820</v>
      </c>
      <c r="N13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4" s="13">
        <f t="shared" si="20"/>
        <v>1313</v>
      </c>
      <c r="P1314" s="2" t="str">
        <f>IF(TablaDatos[[#This Row],[Diabetes]]=0,"No","Si")</f>
        <v>No</v>
      </c>
      <c r="Q1314">
        <v>0</v>
      </c>
      <c r="R1314">
        <f>TablaDatos[[#This Row],[Aux2]]/10000000000000</f>
        <v>2203.0020752538599</v>
      </c>
      <c r="S1314" s="1">
        <v>2.20300207525386E+16</v>
      </c>
      <c r="T1314" s="7">
        <f>TablaDatos[[#This Row],[Aux3]]/100000000000000</f>
        <v>243.11334734195299</v>
      </c>
      <c r="U1314" s="1">
        <v>2.43113347341953E+16</v>
      </c>
      <c r="V1314">
        <v>161.80000000000001</v>
      </c>
      <c r="W1314">
        <v>100.1</v>
      </c>
    </row>
    <row r="1315" spans="1:23">
      <c r="A1315">
        <v>2012</v>
      </c>
      <c r="B1315">
        <v>59</v>
      </c>
      <c r="C1315" t="s">
        <v>23</v>
      </c>
      <c r="D1315" t="s">
        <v>17</v>
      </c>
      <c r="E1315" t="s">
        <v>19</v>
      </c>
      <c r="F1315" t="s">
        <v>35</v>
      </c>
      <c r="G1315" t="s">
        <v>28</v>
      </c>
      <c r="H1315" s="3">
        <v>31997.81</v>
      </c>
      <c r="I1315" t="s">
        <v>21</v>
      </c>
      <c r="J1315" t="s">
        <v>18</v>
      </c>
      <c r="K13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32.082045116448796</v>
      </c>
      <c r="L1315" s="5">
        <f>TablaDatos[[#This Row],[IMC_raw]]/1000000000000000</f>
        <v>0.32082045116448799</v>
      </c>
      <c r="M1315" s="2">
        <v>320820451164488</v>
      </c>
      <c r="N13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5" s="13">
        <f t="shared" si="20"/>
        <v>1314</v>
      </c>
      <c r="P1315" s="2" t="str">
        <f>IF(TablaDatos[[#This Row],[Diabetes]]=0,"No","Si")</f>
        <v>No</v>
      </c>
      <c r="Q1315">
        <v>0</v>
      </c>
      <c r="R1315">
        <f>TablaDatos[[#This Row],[Aux2]]/10000000000000</f>
        <v>2297.79405906785</v>
      </c>
      <c r="S1315" s="1">
        <v>2.29779405906785E+16</v>
      </c>
      <c r="T1315" s="7">
        <f>TablaDatos[[#This Row],[Aux3]]/100000000000000</f>
        <v>20.152317605198199</v>
      </c>
      <c r="U1315" s="1">
        <v>2015231760519820</v>
      </c>
      <c r="V1315">
        <v>155.4</v>
      </c>
      <c r="W1315">
        <v>100.7</v>
      </c>
    </row>
    <row r="1316" spans="1:23">
      <c r="A1316">
        <v>2012</v>
      </c>
      <c r="B1316">
        <v>70</v>
      </c>
      <c r="C1316" t="s">
        <v>23</v>
      </c>
      <c r="D1316" t="s">
        <v>36</v>
      </c>
      <c r="E1316" t="s">
        <v>21</v>
      </c>
      <c r="F1316" t="s">
        <v>24</v>
      </c>
      <c r="G1316" t="s">
        <v>25</v>
      </c>
      <c r="H1316" s="3">
        <v>13667.3</v>
      </c>
      <c r="I1316" t="s">
        <v>21</v>
      </c>
      <c r="J1316" t="s">
        <v>19</v>
      </c>
      <c r="K13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32.0714922396945</v>
      </c>
      <c r="L1316" s="5">
        <f>TablaDatos[[#This Row],[IMC_raw]]/1000000000000000</f>
        <v>3.2071492239694499</v>
      </c>
      <c r="M1316" s="2">
        <v>3207149223969450</v>
      </c>
      <c r="N13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6" s="13">
        <f t="shared" si="20"/>
        <v>1315</v>
      </c>
      <c r="P1316" s="2" t="str">
        <f>IF(TablaDatos[[#This Row],[Diabetes]]=0,"No","Si")</f>
        <v>Si</v>
      </c>
      <c r="Q1316">
        <v>1</v>
      </c>
      <c r="R1316">
        <f>TablaDatos[[#This Row],[Aux2]]/10000000000000</f>
        <v>2393.0925467827701</v>
      </c>
      <c r="S1316" s="1">
        <v>2.39309254678277E+16</v>
      </c>
      <c r="T1316" s="7">
        <f>TablaDatos[[#This Row],[Aux3]]/100000000000000</f>
        <v>252.425941265049</v>
      </c>
      <c r="U1316" s="1">
        <v>2.52425941265049E+16</v>
      </c>
      <c r="V1316">
        <v>186.5</v>
      </c>
      <c r="W1316">
        <v>106.7</v>
      </c>
    </row>
    <row r="1317" spans="1:23">
      <c r="A1317">
        <v>2012</v>
      </c>
      <c r="B1317">
        <v>58</v>
      </c>
      <c r="C1317" t="s">
        <v>23</v>
      </c>
      <c r="D1317" t="s">
        <v>29</v>
      </c>
      <c r="E1317" t="s">
        <v>21</v>
      </c>
      <c r="F1317" t="s">
        <v>24</v>
      </c>
      <c r="G1317" t="s">
        <v>28</v>
      </c>
      <c r="H1317" s="3">
        <v>11082.43</v>
      </c>
      <c r="I1317" t="s">
        <v>21</v>
      </c>
      <c r="J1317" t="s">
        <v>19</v>
      </c>
      <c r="K13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32.062737925959304</v>
      </c>
      <c r="L1317" s="5">
        <f>TablaDatos[[#This Row],[IMC_raw]]/1000000000000000</f>
        <v>3.2062737925959301</v>
      </c>
      <c r="M1317" s="2">
        <v>3206273792595930</v>
      </c>
      <c r="N13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7" s="13">
        <f t="shared" si="20"/>
        <v>1316</v>
      </c>
      <c r="P1317" s="2" t="str">
        <f>IF(TablaDatos[[#This Row],[Diabetes]]=0,"No","Si")</f>
        <v>Si</v>
      </c>
      <c r="Q1317">
        <v>1</v>
      </c>
      <c r="R1317">
        <f>TablaDatos[[#This Row],[Aux2]]/10000000000000</f>
        <v>2543.9605635969001</v>
      </c>
      <c r="S1317" s="1">
        <v>2.5439605635969E+16</v>
      </c>
      <c r="T1317" s="7">
        <f>TablaDatos[[#This Row],[Aux3]]/100000000000000</f>
        <v>28.2690434528987</v>
      </c>
      <c r="U1317" s="1">
        <v>2826904345289870</v>
      </c>
      <c r="V1317">
        <v>164.3</v>
      </c>
      <c r="W1317">
        <v>95.1</v>
      </c>
    </row>
    <row r="1318" spans="1:23">
      <c r="A1318">
        <v>2012</v>
      </c>
      <c r="B1318">
        <v>66</v>
      </c>
      <c r="C1318" t="s">
        <v>16</v>
      </c>
      <c r="D1318" t="s">
        <v>26</v>
      </c>
      <c r="E1318" t="s">
        <v>21</v>
      </c>
      <c r="F1318" t="s">
        <v>19</v>
      </c>
      <c r="G1318" t="s">
        <v>25</v>
      </c>
      <c r="H1318" s="3">
        <v>33133.83</v>
      </c>
      <c r="I1318" t="s">
        <v>21</v>
      </c>
      <c r="J1318" t="s">
        <v>18</v>
      </c>
      <c r="K13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32.044592990671504</v>
      </c>
      <c r="L1318" s="6">
        <f>TablaDatos[[#This Row],[IMC_raw]]/1000000000000000</f>
        <v>3.2044592990671501</v>
      </c>
      <c r="M1318" s="2">
        <v>3204459299067150</v>
      </c>
      <c r="N13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8" s="13">
        <f t="shared" si="20"/>
        <v>1317</v>
      </c>
      <c r="P1318" s="2" t="str">
        <f>IF(TablaDatos[[#This Row],[Diabetes]]=0,"No","Si")</f>
        <v>No</v>
      </c>
      <c r="Q1318">
        <v>0</v>
      </c>
      <c r="R1318">
        <f>TablaDatos[[#This Row],[Aux2]]/10000000000000</f>
        <v>250.02869133628201</v>
      </c>
      <c r="S1318" s="1">
        <v>2500286913362820</v>
      </c>
      <c r="T1318" s="7">
        <f>TablaDatos[[#This Row],[Aux3]]/100000000000000</f>
        <v>250.425572081979</v>
      </c>
      <c r="U1318" s="1">
        <v>2.50425572081979E+16</v>
      </c>
      <c r="V1318">
        <v>165.6</v>
      </c>
      <c r="W1318">
        <v>101.2</v>
      </c>
    </row>
    <row r="1319" spans="1:23">
      <c r="A1319">
        <v>2012</v>
      </c>
      <c r="B1319">
        <v>60</v>
      </c>
      <c r="C1319" t="s">
        <v>23</v>
      </c>
      <c r="D1319" t="s">
        <v>17</v>
      </c>
      <c r="E1319" t="s">
        <v>19</v>
      </c>
      <c r="F1319" t="s">
        <v>19</v>
      </c>
      <c r="G1319" t="s">
        <v>28</v>
      </c>
      <c r="H1319" s="3">
        <v>27581.9</v>
      </c>
      <c r="I1319" t="s">
        <v>21</v>
      </c>
      <c r="J1319" t="s">
        <v>22</v>
      </c>
      <c r="K13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32.036098870029598</v>
      </c>
      <c r="L1319" s="6">
        <f>TablaDatos[[#This Row],[IMC_raw]]/1000000000000000</f>
        <v>32.036098870029598</v>
      </c>
      <c r="M1319" s="2">
        <v>3.20360988700296E+16</v>
      </c>
      <c r="N13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19" s="13">
        <f t="shared" si="20"/>
        <v>1318</v>
      </c>
      <c r="P1319" s="2" t="str">
        <f>IF(TablaDatos[[#This Row],[Diabetes]]=0,"No","Si")</f>
        <v>No</v>
      </c>
      <c r="Q1319">
        <v>0</v>
      </c>
      <c r="R1319">
        <f>TablaDatos[[#This Row],[Aux2]]/10000000000000</f>
        <v>1989.74260281173</v>
      </c>
      <c r="S1319" s="1">
        <v>1.98974260281173E+16</v>
      </c>
      <c r="T1319" s="7">
        <f>TablaDatos[[#This Row],[Aux3]]/100000000000000</f>
        <v>23.121194660722701</v>
      </c>
      <c r="U1319" s="1">
        <v>2312119466072270</v>
      </c>
      <c r="V1319">
        <v>164.7</v>
      </c>
      <c r="W1319">
        <v>96.3</v>
      </c>
    </row>
    <row r="1320" spans="1:23">
      <c r="A1320">
        <v>2012</v>
      </c>
      <c r="B1320">
        <v>71</v>
      </c>
      <c r="C1320" t="s">
        <v>23</v>
      </c>
      <c r="D1320" t="s">
        <v>30</v>
      </c>
      <c r="E1320" t="s">
        <v>21</v>
      </c>
      <c r="F1320" t="s">
        <v>24</v>
      </c>
      <c r="G1320" t="s">
        <v>25</v>
      </c>
      <c r="H1320" s="3">
        <v>13709.63</v>
      </c>
      <c r="I1320" t="s">
        <v>19</v>
      </c>
      <c r="J1320" t="s">
        <v>22</v>
      </c>
      <c r="K13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32.025421591059199</v>
      </c>
      <c r="L1320" s="5">
        <f>TablaDatos[[#This Row],[IMC_raw]]/1000000000000000</f>
        <v>0.320254215910592</v>
      </c>
      <c r="M1320" s="2">
        <v>320254215910592</v>
      </c>
      <c r="N13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0" s="13">
        <f t="shared" si="20"/>
        <v>1319</v>
      </c>
      <c r="P1320" s="2" t="str">
        <f>IF(TablaDatos[[#This Row],[Diabetes]]=0,"No","Si")</f>
        <v>No</v>
      </c>
      <c r="Q1320">
        <v>0</v>
      </c>
      <c r="R1320">
        <f>TablaDatos[[#This Row],[Aux2]]/10000000000000</f>
        <v>2222.2436991885002</v>
      </c>
      <c r="S1320" s="1">
        <v>2.2222436991885E+16</v>
      </c>
      <c r="T1320" s="7">
        <f>TablaDatos[[#This Row],[Aux3]]/100000000000000</f>
        <v>232.004324233223</v>
      </c>
      <c r="U1320" s="1">
        <v>2.32004324233223E+16</v>
      </c>
      <c r="V1320">
        <v>171.7</v>
      </c>
      <c r="W1320">
        <v>101.2</v>
      </c>
    </row>
    <row r="1321" spans="1:23">
      <c r="A1321">
        <v>2012</v>
      </c>
      <c r="B1321">
        <v>57</v>
      </c>
      <c r="C1321" t="s">
        <v>23</v>
      </c>
      <c r="D1321" t="s">
        <v>73</v>
      </c>
      <c r="E1321" t="s">
        <v>18</v>
      </c>
      <c r="F1321" t="s">
        <v>24</v>
      </c>
      <c r="G1321" t="s">
        <v>28</v>
      </c>
      <c r="H1321" s="3">
        <v>23946.41</v>
      </c>
      <c r="I1321" t="s">
        <v>21</v>
      </c>
      <c r="J1321" t="s">
        <v>22</v>
      </c>
      <c r="K13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32.009420052861898</v>
      </c>
      <c r="L1321" s="6">
        <f>TablaDatos[[#This Row],[IMC_raw]]/1000000000000000</f>
        <v>3.2009420052861901</v>
      </c>
      <c r="M1321" s="2">
        <v>3200942005286190</v>
      </c>
      <c r="N13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1" s="13">
        <f t="shared" si="20"/>
        <v>1320</v>
      </c>
      <c r="P1321" s="2" t="str">
        <f>IF(TablaDatos[[#This Row],[Diabetes]]=0,"No","Si")</f>
        <v>Si</v>
      </c>
      <c r="Q1321">
        <v>1</v>
      </c>
      <c r="R1321">
        <f>TablaDatos[[#This Row],[Aux2]]/10000000000000</f>
        <v>2314.92144669039</v>
      </c>
      <c r="S1321" s="1">
        <v>2.31492144669039E+16</v>
      </c>
      <c r="T1321" s="7">
        <f>TablaDatos[[#This Row],[Aux3]]/100000000000000</f>
        <v>262.32876254115303</v>
      </c>
      <c r="U1321" s="1">
        <v>2.62328762541153E+16</v>
      </c>
      <c r="V1321">
        <v>165.3</v>
      </c>
      <c r="W1321">
        <v>102.9</v>
      </c>
    </row>
    <row r="1322" spans="1:23">
      <c r="A1322">
        <v>2012</v>
      </c>
      <c r="B1322">
        <v>55</v>
      </c>
      <c r="C1322" t="s">
        <v>23</v>
      </c>
      <c r="D1322" t="s">
        <v>36</v>
      </c>
      <c r="E1322" t="s">
        <v>18</v>
      </c>
      <c r="F1322" t="s">
        <v>19</v>
      </c>
      <c r="G1322" t="s">
        <v>28</v>
      </c>
      <c r="H1322" s="3">
        <v>8746.39</v>
      </c>
      <c r="I1322" t="s">
        <v>21</v>
      </c>
      <c r="J1322" t="s">
        <v>18</v>
      </c>
      <c r="K13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32.006082029484901</v>
      </c>
      <c r="L1322" s="6">
        <f>TablaDatos[[#This Row],[IMC_raw]]/1000000000000000</f>
        <v>3.2006082029484899</v>
      </c>
      <c r="M1322" s="2">
        <v>3200608202948490</v>
      </c>
      <c r="N13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2" s="13">
        <f t="shared" si="20"/>
        <v>1321</v>
      </c>
      <c r="P1322" s="2" t="str">
        <f>IF(TablaDatos[[#This Row],[Diabetes]]=0,"No","Si")</f>
        <v>Si</v>
      </c>
      <c r="Q1322">
        <v>1</v>
      </c>
      <c r="R1322">
        <f>TablaDatos[[#This Row],[Aux2]]/10000000000000</f>
        <v>2088.8029014737699</v>
      </c>
      <c r="S1322" s="1">
        <v>2.08880290147377E+16</v>
      </c>
      <c r="T1322" s="7">
        <f>TablaDatos[[#This Row],[Aux3]]/100000000000000</f>
        <v>22.347543457584699</v>
      </c>
      <c r="U1322" s="1">
        <v>2234754345758470</v>
      </c>
      <c r="V1322">
        <v>155.1</v>
      </c>
      <c r="W1322">
        <v>99.3</v>
      </c>
    </row>
    <row r="1323" spans="1:23">
      <c r="A1323">
        <v>2012</v>
      </c>
      <c r="B1323">
        <v>69</v>
      </c>
      <c r="C1323" t="s">
        <v>23</v>
      </c>
      <c r="D1323" t="s">
        <v>29</v>
      </c>
      <c r="E1323" t="s">
        <v>19</v>
      </c>
      <c r="F1323" t="s">
        <v>24</v>
      </c>
      <c r="G1323" t="s">
        <v>25</v>
      </c>
      <c r="H1323" s="3">
        <v>14360.45</v>
      </c>
      <c r="I1323" t="s">
        <v>21</v>
      </c>
      <c r="J1323" t="s">
        <v>18</v>
      </c>
      <c r="K13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31.996017509524702</v>
      </c>
      <c r="L1323" s="6">
        <f>TablaDatos[[#This Row],[IMC_raw]]/1000000000000000</f>
        <v>31.996017509524702</v>
      </c>
      <c r="M1323" s="2">
        <v>3.19960175095247E+16</v>
      </c>
      <c r="N13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3" s="13">
        <f t="shared" si="20"/>
        <v>1322</v>
      </c>
      <c r="P1323" s="2" t="str">
        <f>IF(TablaDatos[[#This Row],[Diabetes]]=0,"No","Si")</f>
        <v>Si</v>
      </c>
      <c r="Q1323">
        <v>1</v>
      </c>
      <c r="R1323">
        <f>TablaDatos[[#This Row],[Aux2]]/10000000000000</f>
        <v>2290.0949581795498</v>
      </c>
      <c r="S1323" s="1">
        <v>2.29009495817955E+16</v>
      </c>
      <c r="T1323" s="7">
        <f>TablaDatos[[#This Row],[Aux3]]/100000000000000</f>
        <v>27.0527709224204</v>
      </c>
      <c r="U1323" s="1">
        <v>2705277092242040</v>
      </c>
      <c r="V1323">
        <v>168.6</v>
      </c>
      <c r="W1323">
        <v>93.5</v>
      </c>
    </row>
    <row r="1324" spans="1:23">
      <c r="A1324">
        <v>2012</v>
      </c>
      <c r="B1324">
        <v>71</v>
      </c>
      <c r="C1324" t="s">
        <v>23</v>
      </c>
      <c r="D1324" t="s">
        <v>72</v>
      </c>
      <c r="E1324" t="s">
        <v>19</v>
      </c>
      <c r="F1324" t="s">
        <v>24</v>
      </c>
      <c r="G1324" t="s">
        <v>25</v>
      </c>
      <c r="H1324" s="3">
        <v>15322.91</v>
      </c>
      <c r="I1324" t="s">
        <v>21</v>
      </c>
      <c r="J1324" t="s">
        <v>18</v>
      </c>
      <c r="K13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31.974584183705598</v>
      </c>
      <c r="L1324" s="5">
        <f>TablaDatos[[#This Row],[IMC_raw]]/1000000000000000</f>
        <v>31.974584183705598</v>
      </c>
      <c r="M1324" s="2">
        <v>3.19745841837056E+16</v>
      </c>
      <c r="N13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4" s="13">
        <f t="shared" si="20"/>
        <v>1323</v>
      </c>
      <c r="P1324" s="2" t="str">
        <f>IF(TablaDatos[[#This Row],[Diabetes]]=0,"No","Si")</f>
        <v>Si</v>
      </c>
      <c r="Q1324">
        <v>1</v>
      </c>
      <c r="R1324">
        <f>TablaDatos[[#This Row],[Aux2]]/10000000000000</f>
        <v>238.33729452989499</v>
      </c>
      <c r="S1324" s="1">
        <v>2383372945298950</v>
      </c>
      <c r="T1324" s="7">
        <f>TablaDatos[[#This Row],[Aux3]]/100000000000000</f>
        <v>2.7406378272938601</v>
      </c>
      <c r="U1324" s="1">
        <v>274063782729386</v>
      </c>
      <c r="V1324">
        <v>177.5</v>
      </c>
      <c r="W1324">
        <v>106.5</v>
      </c>
    </row>
    <row r="1325" spans="1:23">
      <c r="A1325">
        <v>2012</v>
      </c>
      <c r="B1325">
        <v>60</v>
      </c>
      <c r="C1325" t="s">
        <v>16</v>
      </c>
      <c r="D1325" t="s">
        <v>73</v>
      </c>
      <c r="E1325" t="s">
        <v>21</v>
      </c>
      <c r="F1325" t="s">
        <v>19</v>
      </c>
      <c r="G1325" t="s">
        <v>28</v>
      </c>
      <c r="H1325" s="3">
        <v>24916.57</v>
      </c>
      <c r="I1325" t="s">
        <v>21</v>
      </c>
      <c r="J1325" t="s">
        <v>18</v>
      </c>
      <c r="K13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31.972313785121599</v>
      </c>
      <c r="L1325" s="6">
        <f>TablaDatos[[#This Row],[IMC_raw]]/1000000000000000</f>
        <v>31.972313785121599</v>
      </c>
      <c r="M1325" s="2">
        <v>3.19723137851216E+16</v>
      </c>
      <c r="N13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5" s="13">
        <f t="shared" si="20"/>
        <v>1324</v>
      </c>
      <c r="P1325" s="2" t="str">
        <f>IF(TablaDatos[[#This Row],[Diabetes]]=0,"No","Si")</f>
        <v>Si</v>
      </c>
      <c r="Q1325">
        <v>1</v>
      </c>
      <c r="R1325">
        <f>TablaDatos[[#This Row],[Aux2]]/10000000000000</f>
        <v>258.17350539149601</v>
      </c>
      <c r="S1325" s="1">
        <v>2581735053914960</v>
      </c>
      <c r="T1325" s="7">
        <f>TablaDatos[[#This Row],[Aux3]]/100000000000000</f>
        <v>253.68064576438999</v>
      </c>
      <c r="U1325" s="1">
        <v>2.5368064576439E+16</v>
      </c>
      <c r="V1325">
        <v>169.8</v>
      </c>
      <c r="W1325">
        <v>105</v>
      </c>
    </row>
    <row r="1326" spans="1:23">
      <c r="A1326">
        <v>2012</v>
      </c>
      <c r="B1326">
        <v>61</v>
      </c>
      <c r="C1326" t="s">
        <v>23</v>
      </c>
      <c r="D1326" t="s">
        <v>17</v>
      </c>
      <c r="E1326" t="s">
        <v>18</v>
      </c>
      <c r="F1326" t="s">
        <v>19</v>
      </c>
      <c r="G1326" t="s">
        <v>28</v>
      </c>
      <c r="H1326" s="3">
        <v>14513.94</v>
      </c>
      <c r="I1326" t="s">
        <v>19</v>
      </c>
      <c r="J1326" t="s">
        <v>22</v>
      </c>
      <c r="K13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31.946975539209902</v>
      </c>
      <c r="L1326" s="6">
        <f>TablaDatos[[#This Row],[IMC_raw]]/1000000000000000</f>
        <v>31.946975539209902</v>
      </c>
      <c r="M1326" s="2">
        <v>3.19469755392099E+16</v>
      </c>
      <c r="N13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6" s="13">
        <f t="shared" si="20"/>
        <v>1325</v>
      </c>
      <c r="P1326" s="2" t="str">
        <f>IF(TablaDatos[[#This Row],[Diabetes]]=0,"No","Si")</f>
        <v>No</v>
      </c>
      <c r="Q1326">
        <v>0</v>
      </c>
      <c r="R1326">
        <f>TablaDatos[[#This Row],[Aux2]]/10000000000000</f>
        <v>2376.5192954448698</v>
      </c>
      <c r="S1326" s="1">
        <v>2.37651929544487E+16</v>
      </c>
      <c r="T1326" s="7">
        <f>TablaDatos[[#This Row],[Aux3]]/100000000000000</f>
        <v>196.53909574388101</v>
      </c>
      <c r="U1326" s="1">
        <v>1.96539095743881E+16</v>
      </c>
      <c r="V1326">
        <v>155.9</v>
      </c>
      <c r="W1326">
        <v>98</v>
      </c>
    </row>
    <row r="1327" spans="1:23">
      <c r="A1327">
        <v>2012</v>
      </c>
      <c r="B1327">
        <v>61</v>
      </c>
      <c r="C1327" t="s">
        <v>16</v>
      </c>
      <c r="D1327" t="s">
        <v>71</v>
      </c>
      <c r="E1327" t="s">
        <v>31</v>
      </c>
      <c r="F1327" t="s">
        <v>24</v>
      </c>
      <c r="G1327" t="s">
        <v>28</v>
      </c>
      <c r="H1327" s="3">
        <v>9702.2199999999993</v>
      </c>
      <c r="I1327" t="s">
        <v>19</v>
      </c>
      <c r="J1327" t="s">
        <v>18</v>
      </c>
      <c r="K13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31.9455226454856</v>
      </c>
      <c r="L1327" s="6">
        <f>TablaDatos[[#This Row],[IMC_raw]]/1000000000000000</f>
        <v>31.9455226454856</v>
      </c>
      <c r="M1327" s="2">
        <v>3.19455226454856E+16</v>
      </c>
      <c r="N13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7" s="13">
        <f t="shared" si="20"/>
        <v>1326</v>
      </c>
      <c r="P1327" s="2" t="str">
        <f>IF(TablaDatos[[#This Row],[Diabetes]]=0,"No","Si")</f>
        <v>No</v>
      </c>
      <c r="Q1327">
        <v>0</v>
      </c>
      <c r="R1327">
        <f>TablaDatos[[#This Row],[Aux2]]/10000000000000</f>
        <v>2117.03929303939</v>
      </c>
      <c r="S1327" s="1">
        <v>2.11703929303939E+16</v>
      </c>
      <c r="T1327" s="7">
        <f>TablaDatos[[#This Row],[Aux3]]/100000000000000</f>
        <v>240.21673317586601</v>
      </c>
      <c r="U1327" s="1">
        <v>2.40216733175866E+16</v>
      </c>
      <c r="V1327">
        <v>163.9</v>
      </c>
      <c r="W1327">
        <v>103.2</v>
      </c>
    </row>
    <row r="1328" spans="1:23">
      <c r="A1328">
        <v>2012</v>
      </c>
      <c r="B1328">
        <v>54</v>
      </c>
      <c r="C1328" t="s">
        <v>16</v>
      </c>
      <c r="D1328" t="s">
        <v>73</v>
      </c>
      <c r="E1328" t="s">
        <v>18</v>
      </c>
      <c r="F1328" t="s">
        <v>19</v>
      </c>
      <c r="G1328" t="s">
        <v>20</v>
      </c>
      <c r="H1328" s="3">
        <v>40819.58</v>
      </c>
      <c r="I1328" t="s">
        <v>19</v>
      </c>
      <c r="J1328" t="s">
        <v>18</v>
      </c>
      <c r="K13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31.907691271935498</v>
      </c>
      <c r="L1328" s="5">
        <f>TablaDatos[[#This Row],[IMC_raw]]/1000000000000000</f>
        <v>3.1907691271935499</v>
      </c>
      <c r="M1328" s="2">
        <v>3190769127193550</v>
      </c>
      <c r="N13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8" s="13">
        <f t="shared" si="20"/>
        <v>1327</v>
      </c>
      <c r="P1328" s="2" t="str">
        <f>IF(TablaDatos[[#This Row],[Diabetes]]=0,"No","Si")</f>
        <v>No</v>
      </c>
      <c r="Q1328">
        <v>0</v>
      </c>
      <c r="R1328">
        <f>TablaDatos[[#This Row],[Aux2]]/10000000000000</f>
        <v>1893.3016817714499</v>
      </c>
      <c r="S1328" s="1">
        <v>1.89330168177145E+16</v>
      </c>
      <c r="T1328" s="7">
        <f>TablaDatos[[#This Row],[Aux3]]/100000000000000</f>
        <v>215.66410615124801</v>
      </c>
      <c r="U1328" s="1">
        <v>2.15664106151248E+16</v>
      </c>
      <c r="V1328">
        <v>147.9</v>
      </c>
      <c r="W1328">
        <v>91.4</v>
      </c>
    </row>
    <row r="1329" spans="1:23">
      <c r="A1329">
        <v>2012</v>
      </c>
      <c r="B1329">
        <v>45</v>
      </c>
      <c r="C1329" t="s">
        <v>23</v>
      </c>
      <c r="D1329" t="s">
        <v>73</v>
      </c>
      <c r="E1329" t="s">
        <v>18</v>
      </c>
      <c r="F1329" t="s">
        <v>40</v>
      </c>
      <c r="G1329" t="s">
        <v>20</v>
      </c>
      <c r="H1329" s="3">
        <v>32001.29</v>
      </c>
      <c r="I1329" t="s">
        <v>21</v>
      </c>
      <c r="J1329" t="s">
        <v>19</v>
      </c>
      <c r="K13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31.870892559041899</v>
      </c>
      <c r="L1329" s="6">
        <f>TablaDatos[[#This Row],[IMC_raw]]/1000000000000000</f>
        <v>31.870892559041899</v>
      </c>
      <c r="M1329" s="2">
        <v>3.18708925590419E+16</v>
      </c>
      <c r="N13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29" s="13">
        <f t="shared" si="20"/>
        <v>1328</v>
      </c>
      <c r="P1329" s="2" t="str">
        <f>IF(TablaDatos[[#This Row],[Diabetes]]=0,"No","Si")</f>
        <v>No</v>
      </c>
      <c r="Q1329">
        <v>0</v>
      </c>
      <c r="R1329">
        <f>TablaDatos[[#This Row],[Aux2]]/10000000000000</f>
        <v>217.04447698701199</v>
      </c>
      <c r="S1329" s="1">
        <v>2170444769870120</v>
      </c>
      <c r="T1329" s="7">
        <f>TablaDatos[[#This Row],[Aux3]]/100000000000000</f>
        <v>241.79400550233299</v>
      </c>
      <c r="U1329" s="1">
        <v>2.41794005502333E+16</v>
      </c>
      <c r="V1329">
        <v>141.5</v>
      </c>
      <c r="W1329">
        <v>94.3</v>
      </c>
    </row>
    <row r="1330" spans="1:23">
      <c r="A1330">
        <v>2012</v>
      </c>
      <c r="B1330">
        <v>63</v>
      </c>
      <c r="C1330" t="s">
        <v>16</v>
      </c>
      <c r="D1330" t="s">
        <v>29</v>
      </c>
      <c r="E1330" t="s">
        <v>18</v>
      </c>
      <c r="F1330" t="s">
        <v>35</v>
      </c>
      <c r="G1330" t="s">
        <v>28</v>
      </c>
      <c r="H1330" s="3">
        <v>11662.54</v>
      </c>
      <c r="I1330" t="s">
        <v>19</v>
      </c>
      <c r="J1330" t="s">
        <v>22</v>
      </c>
      <c r="K13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31.8567514726711</v>
      </c>
      <c r="L1330" s="6">
        <f>TablaDatos[[#This Row],[IMC_raw]]/1000000000000000</f>
        <v>3.1856751472671099</v>
      </c>
      <c r="M1330" s="2">
        <v>3185675147267110</v>
      </c>
      <c r="N13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0" s="13">
        <f t="shared" si="20"/>
        <v>1329</v>
      </c>
      <c r="P1330" s="2" t="str">
        <f>IF(TablaDatos[[#This Row],[Diabetes]]=0,"No","Si")</f>
        <v>No</v>
      </c>
      <c r="Q1330">
        <v>0</v>
      </c>
      <c r="R1330">
        <f>TablaDatos[[#This Row],[Aux2]]/10000000000000</f>
        <v>2121.4605115437098</v>
      </c>
      <c r="S1330" s="1">
        <v>2.12146051154371E+16</v>
      </c>
      <c r="T1330" s="7">
        <f>TablaDatos[[#This Row],[Aux3]]/100000000000000</f>
        <v>229.317489731709</v>
      </c>
      <c r="U1330" s="1">
        <v>2.29317489731709E+16</v>
      </c>
      <c r="V1330">
        <v>161.4</v>
      </c>
      <c r="W1330">
        <v>95.3</v>
      </c>
    </row>
    <row r="1331" spans="1:23">
      <c r="A1331">
        <v>2012</v>
      </c>
      <c r="B1331">
        <v>65</v>
      </c>
      <c r="C1331" t="s">
        <v>16</v>
      </c>
      <c r="D1331" t="s">
        <v>72</v>
      </c>
      <c r="E1331" t="s">
        <v>21</v>
      </c>
      <c r="F1331" t="s">
        <v>19</v>
      </c>
      <c r="G1331" t="s">
        <v>25</v>
      </c>
      <c r="H1331" s="3">
        <v>15270.51</v>
      </c>
      <c r="I1331" t="s">
        <v>21</v>
      </c>
      <c r="J1331" t="s">
        <v>18</v>
      </c>
      <c r="K13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31.854877877401901</v>
      </c>
      <c r="L1331" s="5">
        <f>TablaDatos[[#This Row],[IMC_raw]]/1000000000000000</f>
        <v>31.854877877401901</v>
      </c>
      <c r="M1331" s="2">
        <v>3.18548778774019E+16</v>
      </c>
      <c r="N13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1" s="13">
        <f t="shared" si="20"/>
        <v>1330</v>
      </c>
      <c r="P1331" s="2" t="str">
        <f>IF(TablaDatos[[#This Row],[Diabetes]]=0,"No","Si")</f>
        <v>No</v>
      </c>
      <c r="Q1331">
        <v>0</v>
      </c>
      <c r="R1331">
        <f>TablaDatos[[#This Row],[Aux2]]/10000000000000</f>
        <v>2189.4890908222001</v>
      </c>
      <c r="S1331" s="1">
        <v>2.1894890908222E+16</v>
      </c>
      <c r="T1331" s="7">
        <f>TablaDatos[[#This Row],[Aux3]]/100000000000000</f>
        <v>21.9726982500978</v>
      </c>
      <c r="U1331" s="1">
        <v>2197269825009780</v>
      </c>
      <c r="V1331">
        <v>172.2</v>
      </c>
      <c r="W1331">
        <v>94.1</v>
      </c>
    </row>
    <row r="1332" spans="1:23">
      <c r="A1332">
        <v>2012</v>
      </c>
      <c r="B1332">
        <v>60</v>
      </c>
      <c r="C1332" t="s">
        <v>23</v>
      </c>
      <c r="D1332" t="s">
        <v>29</v>
      </c>
      <c r="E1332" t="s">
        <v>19</v>
      </c>
      <c r="F1332" t="s">
        <v>24</v>
      </c>
      <c r="G1332" t="s">
        <v>28</v>
      </c>
      <c r="H1332" s="3">
        <v>15278.48</v>
      </c>
      <c r="I1332" t="s">
        <v>19</v>
      </c>
      <c r="J1332" t="s">
        <v>22</v>
      </c>
      <c r="K13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31.827311946130902</v>
      </c>
      <c r="L1332" s="6">
        <f>TablaDatos[[#This Row],[IMC_raw]]/1000000000000000</f>
        <v>3.1827311946130901</v>
      </c>
      <c r="M1332" s="2">
        <v>3182731194613090</v>
      </c>
      <c r="N13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2" s="13">
        <f t="shared" si="20"/>
        <v>1331</v>
      </c>
      <c r="P1332" s="2" t="str">
        <f>IF(TablaDatos[[#This Row],[Diabetes]]=0,"No","Si")</f>
        <v>No</v>
      </c>
      <c r="Q1332">
        <v>0</v>
      </c>
      <c r="R1332">
        <f>TablaDatos[[#This Row],[Aux2]]/10000000000000</f>
        <v>2098.7673539550301</v>
      </c>
      <c r="S1332" s="1">
        <v>2.09876735395503E+16</v>
      </c>
      <c r="T1332" s="7">
        <f>TablaDatos[[#This Row],[Aux3]]/100000000000000</f>
        <v>22.193447833533799</v>
      </c>
      <c r="U1332" s="1">
        <v>2219344783353380</v>
      </c>
      <c r="V1332">
        <v>151.4</v>
      </c>
      <c r="W1332">
        <v>93.4</v>
      </c>
    </row>
    <row r="1333" spans="1:23">
      <c r="A1333">
        <v>2012</v>
      </c>
      <c r="B1333">
        <v>61</v>
      </c>
      <c r="C1333" t="s">
        <v>23</v>
      </c>
      <c r="D1333" t="s">
        <v>42</v>
      </c>
      <c r="E1333" t="s">
        <v>31</v>
      </c>
      <c r="F1333" t="s">
        <v>24</v>
      </c>
      <c r="G1333" t="s">
        <v>28</v>
      </c>
      <c r="H1333" s="3">
        <v>9535.8700000000008</v>
      </c>
      <c r="I1333" t="s">
        <v>21</v>
      </c>
      <c r="J1333" t="s">
        <v>18</v>
      </c>
      <c r="K13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31.8166677601189</v>
      </c>
      <c r="L1333" s="6">
        <f>TablaDatos[[#This Row],[IMC_raw]]/1000000000000000</f>
        <v>31.8166677601189</v>
      </c>
      <c r="M1333" s="2">
        <v>3.18166677601189E+16</v>
      </c>
      <c r="N13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3" s="13">
        <f t="shared" si="20"/>
        <v>1332</v>
      </c>
      <c r="P1333" s="2" t="str">
        <f>IF(TablaDatos[[#This Row],[Diabetes]]=0,"No","Si")</f>
        <v>No</v>
      </c>
      <c r="Q1333">
        <v>0</v>
      </c>
      <c r="R1333">
        <f>TablaDatos[[#This Row],[Aux2]]/10000000000000</f>
        <v>2057.77451992651</v>
      </c>
      <c r="S1333" s="1">
        <v>2.05777451992651E+16</v>
      </c>
      <c r="T1333" s="7">
        <f>TablaDatos[[#This Row],[Aux3]]/100000000000000</f>
        <v>247.024863188886</v>
      </c>
      <c r="U1333" s="1">
        <v>2.47024863188886E+16</v>
      </c>
      <c r="V1333">
        <v>165.3</v>
      </c>
      <c r="W1333">
        <v>99.2</v>
      </c>
    </row>
    <row r="1334" spans="1:23">
      <c r="A1334">
        <v>2012</v>
      </c>
      <c r="B1334">
        <v>45</v>
      </c>
      <c r="C1334" t="s">
        <v>16</v>
      </c>
      <c r="D1334" t="s">
        <v>17</v>
      </c>
      <c r="E1334" t="s">
        <v>18</v>
      </c>
      <c r="F1334" t="s">
        <v>19</v>
      </c>
      <c r="G1334" t="s">
        <v>20</v>
      </c>
      <c r="H1334" s="3">
        <v>34111.86</v>
      </c>
      <c r="I1334" t="s">
        <v>19</v>
      </c>
      <c r="J1334" t="s">
        <v>18</v>
      </c>
      <c r="K13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31.737801489620399</v>
      </c>
      <c r="L1334" s="6">
        <f>TablaDatos[[#This Row],[IMC_raw]]/1000000000000000</f>
        <v>31.737801489620399</v>
      </c>
      <c r="M1334" s="2">
        <v>3.17378014896204E+16</v>
      </c>
      <c r="N13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4" s="13">
        <f t="shared" si="20"/>
        <v>1333</v>
      </c>
      <c r="P1334" s="2" t="str">
        <f>IF(TablaDatos[[#This Row],[Diabetes]]=0,"No","Si")</f>
        <v>No</v>
      </c>
      <c r="Q1334">
        <v>0</v>
      </c>
      <c r="R1334">
        <f>TablaDatos[[#This Row],[Aux2]]/10000000000000</f>
        <v>216.42103296683601</v>
      </c>
      <c r="S1334" s="1">
        <v>2164210329668360</v>
      </c>
      <c r="T1334" s="7">
        <f>TablaDatos[[#This Row],[Aux3]]/100000000000000</f>
        <v>210.00057082210401</v>
      </c>
      <c r="U1334" s="1">
        <v>2.10000570822104E+16</v>
      </c>
      <c r="V1334">
        <v>147.19999999999999</v>
      </c>
      <c r="W1334">
        <v>91.7</v>
      </c>
    </row>
    <row r="1335" spans="1:23">
      <c r="A1335">
        <v>2012</v>
      </c>
      <c r="B1335">
        <v>62</v>
      </c>
      <c r="C1335" t="s">
        <v>23</v>
      </c>
      <c r="D1335" t="s">
        <v>73</v>
      </c>
      <c r="E1335" t="s">
        <v>18</v>
      </c>
      <c r="F1335" t="s">
        <v>19</v>
      </c>
      <c r="G1335" t="s">
        <v>28</v>
      </c>
      <c r="H1335" s="3">
        <v>21497.84</v>
      </c>
      <c r="I1335" t="s">
        <v>21</v>
      </c>
      <c r="J1335" t="s">
        <v>18</v>
      </c>
      <c r="K13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31.685547817332601</v>
      </c>
      <c r="L1335" s="6">
        <f>TablaDatos[[#This Row],[IMC_raw]]/1000000000000000</f>
        <v>31.685547817332601</v>
      </c>
      <c r="M1335" s="2">
        <v>3.16855478173326E+16</v>
      </c>
      <c r="N13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5" s="13">
        <f t="shared" si="20"/>
        <v>1334</v>
      </c>
      <c r="P1335" s="2" t="str">
        <f>IF(TablaDatos[[#This Row],[Diabetes]]=0,"No","Si")</f>
        <v>No</v>
      </c>
      <c r="Q1335">
        <v>0</v>
      </c>
      <c r="R1335">
        <f>TablaDatos[[#This Row],[Aux2]]/10000000000000</f>
        <v>2054.4310492619102</v>
      </c>
      <c r="S1335" s="1">
        <v>2.05443104926191E+16</v>
      </c>
      <c r="T1335" s="7">
        <f>TablaDatos[[#This Row],[Aux3]]/100000000000000</f>
        <v>258.464422183652</v>
      </c>
      <c r="U1335" s="1">
        <v>2.58464422183652E+16</v>
      </c>
      <c r="V1335">
        <v>156.4</v>
      </c>
      <c r="W1335">
        <v>97.8</v>
      </c>
    </row>
    <row r="1336" spans="1:23">
      <c r="A1336">
        <v>2012</v>
      </c>
      <c r="B1336">
        <v>58</v>
      </c>
      <c r="C1336" t="s">
        <v>23</v>
      </c>
      <c r="D1336" t="s">
        <v>34</v>
      </c>
      <c r="E1336" t="s">
        <v>19</v>
      </c>
      <c r="F1336" t="s">
        <v>19</v>
      </c>
      <c r="G1336" t="s">
        <v>28</v>
      </c>
      <c r="H1336" s="3">
        <v>22878.67</v>
      </c>
      <c r="I1336" t="s">
        <v>21</v>
      </c>
      <c r="J1336" t="s">
        <v>18</v>
      </c>
      <c r="K13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31.6781486053425</v>
      </c>
      <c r="L1336" s="5">
        <f>TablaDatos[[#This Row],[IMC_raw]]/1000000000000000</f>
        <v>31.6781486053425</v>
      </c>
      <c r="M1336" s="2">
        <v>3.16781486053425E+16</v>
      </c>
      <c r="N13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6" s="13">
        <f t="shared" si="20"/>
        <v>1335</v>
      </c>
      <c r="P1336" s="2" t="str">
        <f>IF(TablaDatos[[#This Row],[Diabetes]]=0,"No","Si")</f>
        <v>No</v>
      </c>
      <c r="Q1336">
        <v>0</v>
      </c>
      <c r="R1336">
        <f>TablaDatos[[#This Row],[Aux2]]/10000000000000</f>
        <v>2337.19270824873</v>
      </c>
      <c r="S1336" s="1">
        <v>2.33719270824873E+16</v>
      </c>
      <c r="T1336" s="7">
        <f>TablaDatos[[#This Row],[Aux3]]/100000000000000</f>
        <v>236.893582840216</v>
      </c>
      <c r="U1336" s="1">
        <v>2.36893582840216E+16</v>
      </c>
      <c r="V1336">
        <v>151</v>
      </c>
      <c r="W1336">
        <v>95.6</v>
      </c>
    </row>
    <row r="1337" spans="1:23">
      <c r="A1337">
        <v>2012</v>
      </c>
      <c r="B1337">
        <v>66</v>
      </c>
      <c r="C1337" t="s">
        <v>23</v>
      </c>
      <c r="D1337" t="s">
        <v>72</v>
      </c>
      <c r="E1337" t="s">
        <v>19</v>
      </c>
      <c r="F1337" t="s">
        <v>24</v>
      </c>
      <c r="G1337" t="s">
        <v>25</v>
      </c>
      <c r="H1337" s="3">
        <v>11616.7</v>
      </c>
      <c r="I1337" t="s">
        <v>21</v>
      </c>
      <c r="J1337" t="s">
        <v>18</v>
      </c>
      <c r="K13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31.6706605469907</v>
      </c>
      <c r="L1337" s="6">
        <f>TablaDatos[[#This Row],[IMC_raw]]/1000000000000000</f>
        <v>31.6706605469907</v>
      </c>
      <c r="M1337" s="2">
        <v>3.16706605469907E+16</v>
      </c>
      <c r="N13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7" s="13">
        <f t="shared" si="20"/>
        <v>1336</v>
      </c>
      <c r="P1337" s="2" t="str">
        <f>IF(TablaDatos[[#This Row],[Diabetes]]=0,"No","Si")</f>
        <v>Si</v>
      </c>
      <c r="Q1337">
        <v>1</v>
      </c>
      <c r="R1337">
        <f>TablaDatos[[#This Row],[Aux2]]/10000000000000</f>
        <v>229.704680841309</v>
      </c>
      <c r="S1337" s="1">
        <v>2297046808413090</v>
      </c>
      <c r="T1337" s="7">
        <f>TablaDatos[[#This Row],[Aux3]]/100000000000000</f>
        <v>24.877105101196499</v>
      </c>
      <c r="U1337" s="1">
        <v>2487710510119650</v>
      </c>
      <c r="V1337">
        <v>159.1</v>
      </c>
      <c r="W1337">
        <v>97.7</v>
      </c>
    </row>
    <row r="1338" spans="1:23">
      <c r="A1338">
        <v>2012</v>
      </c>
      <c r="B1338">
        <v>67</v>
      </c>
      <c r="C1338" t="s">
        <v>16</v>
      </c>
      <c r="D1338" t="s">
        <v>72</v>
      </c>
      <c r="E1338" t="s">
        <v>21</v>
      </c>
      <c r="F1338" t="s">
        <v>19</v>
      </c>
      <c r="G1338" t="s">
        <v>25</v>
      </c>
      <c r="H1338" s="3">
        <v>24263.7</v>
      </c>
      <c r="I1338" t="s">
        <v>19</v>
      </c>
      <c r="J1338" t="s">
        <v>21</v>
      </c>
      <c r="K13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31.652514312984199</v>
      </c>
      <c r="L1338" s="6">
        <f>TablaDatos[[#This Row],[IMC_raw]]/1000000000000000</f>
        <v>31.652514312984199</v>
      </c>
      <c r="M1338" s="2">
        <v>3.16525143129842E+16</v>
      </c>
      <c r="N13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8" s="13">
        <f t="shared" si="20"/>
        <v>1337</v>
      </c>
      <c r="P1338" s="2" t="str">
        <f>IF(TablaDatos[[#This Row],[Diabetes]]=0,"No","Si")</f>
        <v>No</v>
      </c>
      <c r="Q1338">
        <v>0</v>
      </c>
      <c r="R1338">
        <f>TablaDatos[[#This Row],[Aux2]]/10000000000000</f>
        <v>2240.3912186525699</v>
      </c>
      <c r="S1338" s="1">
        <v>2.24039121865257E+16</v>
      </c>
      <c r="T1338" s="7">
        <f>TablaDatos[[#This Row],[Aux3]]/100000000000000</f>
        <v>286.48955732021199</v>
      </c>
      <c r="U1338" s="1">
        <v>2.86489557320212E+16</v>
      </c>
      <c r="V1338">
        <v>176.2</v>
      </c>
      <c r="W1338">
        <v>96.9</v>
      </c>
    </row>
    <row r="1339" spans="1:23">
      <c r="A1339">
        <v>2012</v>
      </c>
      <c r="B1339">
        <v>60</v>
      </c>
      <c r="C1339" t="s">
        <v>23</v>
      </c>
      <c r="D1339" t="s">
        <v>73</v>
      </c>
      <c r="E1339" t="s">
        <v>19</v>
      </c>
      <c r="F1339" t="s">
        <v>24</v>
      </c>
      <c r="G1339" t="s">
        <v>28</v>
      </c>
      <c r="H1339" s="3">
        <v>11069.82</v>
      </c>
      <c r="I1339" t="s">
        <v>21</v>
      </c>
      <c r="J1339" t="s">
        <v>21</v>
      </c>
      <c r="K13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31.642464515571799</v>
      </c>
      <c r="L1339" s="6">
        <f>TablaDatos[[#This Row],[IMC_raw]]/1000000000000000</f>
        <v>31.642464515571799</v>
      </c>
      <c r="M1339" s="2">
        <v>3.16424645155718E+16</v>
      </c>
      <c r="N13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39" s="13">
        <f t="shared" si="20"/>
        <v>1338</v>
      </c>
      <c r="P1339" s="2" t="str">
        <f>IF(TablaDatos[[#This Row],[Diabetes]]=0,"No","Si")</f>
        <v>Si</v>
      </c>
      <c r="Q1339">
        <v>1</v>
      </c>
      <c r="R1339">
        <f>TablaDatos[[#This Row],[Aux2]]/10000000000000</f>
        <v>215.20258481400401</v>
      </c>
      <c r="S1339" s="1">
        <v>2152025848140040</v>
      </c>
      <c r="T1339" s="7">
        <f>TablaDatos[[#This Row],[Aux3]]/100000000000000</f>
        <v>27.6792753129372</v>
      </c>
      <c r="U1339" s="1">
        <v>2767927531293720</v>
      </c>
      <c r="V1339">
        <v>167.3</v>
      </c>
      <c r="W1339">
        <v>102.2</v>
      </c>
    </row>
    <row r="1340" spans="1:23">
      <c r="A1340">
        <v>2012</v>
      </c>
      <c r="B1340">
        <v>59</v>
      </c>
      <c r="C1340" t="s">
        <v>16</v>
      </c>
      <c r="D1340" t="s">
        <v>71</v>
      </c>
      <c r="E1340" t="s">
        <v>19</v>
      </c>
      <c r="F1340" t="s">
        <v>19</v>
      </c>
      <c r="G1340" t="s">
        <v>28</v>
      </c>
      <c r="H1340" s="3">
        <v>11917.17</v>
      </c>
      <c r="I1340" t="s">
        <v>21</v>
      </c>
      <c r="J1340" t="s">
        <v>18</v>
      </c>
      <c r="K13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31.589406542199601</v>
      </c>
      <c r="L1340" s="6">
        <f>TablaDatos[[#This Row],[IMC_raw]]/1000000000000000</f>
        <v>31.589406542199601</v>
      </c>
      <c r="M1340" s="2">
        <v>3.15894065421996E+16</v>
      </c>
      <c r="N13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0" s="13">
        <f t="shared" si="20"/>
        <v>1339</v>
      </c>
      <c r="P1340" s="2" t="str">
        <f>IF(TablaDatos[[#This Row],[Diabetes]]=0,"No","Si")</f>
        <v>Si</v>
      </c>
      <c r="Q1340">
        <v>1</v>
      </c>
      <c r="R1340">
        <f>TablaDatos[[#This Row],[Aux2]]/10000000000000</f>
        <v>250.447232630721</v>
      </c>
      <c r="S1340" s="1">
        <v>2504472326307210</v>
      </c>
      <c r="T1340" s="7">
        <f>TablaDatos[[#This Row],[Aux3]]/100000000000000</f>
        <v>26.142200962216101</v>
      </c>
      <c r="U1340" s="1">
        <v>2614220096221610</v>
      </c>
      <c r="V1340">
        <v>175.4</v>
      </c>
      <c r="W1340">
        <v>99.9</v>
      </c>
    </row>
    <row r="1341" spans="1:23">
      <c r="A1341">
        <v>2012</v>
      </c>
      <c r="B1341">
        <v>46</v>
      </c>
      <c r="C1341" t="s">
        <v>16</v>
      </c>
      <c r="D1341" t="s">
        <v>17</v>
      </c>
      <c r="E1341" t="s">
        <v>19</v>
      </c>
      <c r="F1341" t="s">
        <v>40</v>
      </c>
      <c r="G1341" t="s">
        <v>20</v>
      </c>
      <c r="H1341" s="3">
        <v>64802.83</v>
      </c>
      <c r="I1341" t="s">
        <v>18</v>
      </c>
      <c r="J1341" t="s">
        <v>19</v>
      </c>
      <c r="K13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31.5695521373035</v>
      </c>
      <c r="L1341" s="6">
        <f>TablaDatos[[#This Row],[IMC_raw]]/100000000000000</f>
        <v>31.5695521373035</v>
      </c>
      <c r="M1341" s="2">
        <v>3156955213730350</v>
      </c>
      <c r="N13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1" s="13">
        <f t="shared" si="20"/>
        <v>1340</v>
      </c>
      <c r="P1341" s="2" t="str">
        <f>IF(TablaDatos[[#This Row],[Diabetes]]=0,"No","Si")</f>
        <v>No</v>
      </c>
      <c r="Q1341">
        <v>0</v>
      </c>
      <c r="R1341">
        <f>TablaDatos[[#This Row],[Aux2]]/10000000000000</f>
        <v>1958.39735007083</v>
      </c>
      <c r="S1341" s="1">
        <v>1.95839735007083E+16</v>
      </c>
      <c r="T1341" s="7">
        <f>TablaDatos[[#This Row],[Aux3]]/100000000000000</f>
        <v>17.7943306687506</v>
      </c>
      <c r="U1341" s="1">
        <v>1779433066875060</v>
      </c>
      <c r="V1341">
        <v>150.6</v>
      </c>
      <c r="W1341">
        <v>91.8</v>
      </c>
    </row>
    <row r="1342" spans="1:23">
      <c r="A1342">
        <v>2012</v>
      </c>
      <c r="B1342">
        <v>62</v>
      </c>
      <c r="C1342" t="s">
        <v>16</v>
      </c>
      <c r="D1342" t="s">
        <v>29</v>
      </c>
      <c r="E1342" t="s">
        <v>18</v>
      </c>
      <c r="F1342" t="s">
        <v>35</v>
      </c>
      <c r="G1342" t="s">
        <v>28</v>
      </c>
      <c r="H1342" s="3">
        <v>21516.59</v>
      </c>
      <c r="I1342" t="s">
        <v>19</v>
      </c>
      <c r="J1342" t="s">
        <v>18</v>
      </c>
      <c r="K13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31.569176735388101</v>
      </c>
      <c r="L1342" s="6">
        <f>TablaDatos[[#This Row],[IMC_raw]]/1000000000000000</f>
        <v>31.569176735388101</v>
      </c>
      <c r="M1342" s="2">
        <v>3.15691767353881E+16</v>
      </c>
      <c r="N13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2" s="13">
        <f t="shared" si="20"/>
        <v>1341</v>
      </c>
      <c r="P1342" s="2" t="str">
        <f>IF(TablaDatos[[#This Row],[Diabetes]]=0,"No","Si")</f>
        <v>No</v>
      </c>
      <c r="Q1342">
        <v>0</v>
      </c>
      <c r="R1342">
        <f>TablaDatos[[#This Row],[Aux2]]/10000000000000</f>
        <v>2296.6868595589899</v>
      </c>
      <c r="S1342" s="1">
        <v>2.29668685955899E+16</v>
      </c>
      <c r="T1342" s="7">
        <f>TablaDatos[[#This Row],[Aux3]]/100000000000000</f>
        <v>239.77610977215201</v>
      </c>
      <c r="U1342" s="1">
        <v>2.39776109772152E+16</v>
      </c>
      <c r="V1342">
        <v>156.9</v>
      </c>
      <c r="W1342">
        <v>99.6</v>
      </c>
    </row>
    <row r="1343" spans="1:23">
      <c r="A1343">
        <v>2012</v>
      </c>
      <c r="B1343">
        <v>55</v>
      </c>
      <c r="C1343" t="s">
        <v>23</v>
      </c>
      <c r="D1343" t="s">
        <v>29</v>
      </c>
      <c r="E1343" t="s">
        <v>19</v>
      </c>
      <c r="F1343" t="s">
        <v>24</v>
      </c>
      <c r="G1343" t="s">
        <v>28</v>
      </c>
      <c r="H1343" s="3">
        <v>12905.83</v>
      </c>
      <c r="I1343" t="s">
        <v>19</v>
      </c>
      <c r="J1343" t="s">
        <v>22</v>
      </c>
      <c r="K13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31.515655137365897</v>
      </c>
      <c r="L1343" s="6">
        <f>TablaDatos[[#This Row],[IMC_raw]]/1000000000000000</f>
        <v>3.1515655137365899</v>
      </c>
      <c r="M1343" s="2">
        <v>3151565513736590</v>
      </c>
      <c r="N13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3" s="13">
        <f t="shared" si="20"/>
        <v>1342</v>
      </c>
      <c r="P1343" s="2" t="str">
        <f>IF(TablaDatos[[#This Row],[Diabetes]]=0,"No","Si")</f>
        <v>No</v>
      </c>
      <c r="Q1343">
        <v>0</v>
      </c>
      <c r="R1343">
        <f>TablaDatos[[#This Row],[Aux2]]/10000000000000</f>
        <v>2134.2452654276899</v>
      </c>
      <c r="S1343" s="1">
        <v>2.13424526542769E+16</v>
      </c>
      <c r="T1343" s="7">
        <f>TablaDatos[[#This Row],[Aux3]]/100000000000000</f>
        <v>205.99208101809401</v>
      </c>
      <c r="U1343" s="1">
        <v>2.05992081018094E+16</v>
      </c>
      <c r="V1343">
        <v>163.1</v>
      </c>
      <c r="W1343">
        <v>93.6</v>
      </c>
    </row>
    <row r="1344" spans="1:23">
      <c r="A1344">
        <v>2012</v>
      </c>
      <c r="B1344">
        <v>51</v>
      </c>
      <c r="C1344" t="s">
        <v>16</v>
      </c>
      <c r="D1344" t="s">
        <v>72</v>
      </c>
      <c r="E1344" t="s">
        <v>18</v>
      </c>
      <c r="F1344" t="s">
        <v>19</v>
      </c>
      <c r="G1344" t="s">
        <v>20</v>
      </c>
      <c r="H1344" s="3">
        <v>20018.05</v>
      </c>
      <c r="I1344" t="s">
        <v>18</v>
      </c>
      <c r="J1344" t="s">
        <v>18</v>
      </c>
      <c r="K13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31.514995523940499</v>
      </c>
      <c r="L1344" s="5">
        <f>TablaDatos[[#This Row],[IMC_raw]]/1000000000000000</f>
        <v>31.514995523940499</v>
      </c>
      <c r="M1344" s="2">
        <v>3.15149955239405E+16</v>
      </c>
      <c r="N13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4" s="13">
        <f t="shared" si="20"/>
        <v>1343</v>
      </c>
      <c r="P1344" s="2" t="str">
        <f>IF(TablaDatos[[#This Row],[Diabetes]]=0,"No","Si")</f>
        <v>No</v>
      </c>
      <c r="Q1344">
        <v>0</v>
      </c>
      <c r="R1344">
        <f>TablaDatos[[#This Row],[Aux2]]/10000000000000</f>
        <v>2110.8665198836502</v>
      </c>
      <c r="S1344" s="1">
        <v>2.11086651988365E+16</v>
      </c>
      <c r="T1344" s="7">
        <f>TablaDatos[[#This Row],[Aux3]]/100000000000000</f>
        <v>21.522793420697202</v>
      </c>
      <c r="U1344" s="1">
        <v>2152279342069720</v>
      </c>
      <c r="V1344">
        <v>133.80000000000001</v>
      </c>
      <c r="W1344">
        <v>92.8</v>
      </c>
    </row>
    <row r="1345" spans="1:23">
      <c r="A1345">
        <v>2012</v>
      </c>
      <c r="B1345">
        <v>54</v>
      </c>
      <c r="C1345" t="s">
        <v>23</v>
      </c>
      <c r="D1345" t="s">
        <v>29</v>
      </c>
      <c r="E1345" t="s">
        <v>18</v>
      </c>
      <c r="F1345" t="s">
        <v>19</v>
      </c>
      <c r="G1345" t="s">
        <v>20</v>
      </c>
      <c r="H1345" s="3">
        <v>11725.12</v>
      </c>
      <c r="I1345" t="s">
        <v>19</v>
      </c>
      <c r="J1345" t="s">
        <v>18</v>
      </c>
      <c r="K13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31.495178149136201</v>
      </c>
      <c r="L1345" s="5">
        <f>TablaDatos[[#This Row],[IMC_raw]]/1000000000000000</f>
        <v>31.495178149136201</v>
      </c>
      <c r="M1345" s="2">
        <v>3.14951781491362E+16</v>
      </c>
      <c r="N13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5" s="13">
        <f t="shared" si="20"/>
        <v>1344</v>
      </c>
      <c r="P1345" s="2" t="str">
        <f>IF(TablaDatos[[#This Row],[Diabetes]]=0,"No","Si")</f>
        <v>No</v>
      </c>
      <c r="Q1345">
        <v>0</v>
      </c>
      <c r="R1345">
        <f>TablaDatos[[#This Row],[Aux2]]/10000000000000</f>
        <v>2209.5393038017201</v>
      </c>
      <c r="S1345" s="1">
        <v>2.20953930380172E+16</v>
      </c>
      <c r="T1345" s="7">
        <f>TablaDatos[[#This Row],[Aux3]]/100000000000000</f>
        <v>221.879252371208</v>
      </c>
      <c r="U1345" s="1">
        <v>2.21879252371208E+16</v>
      </c>
      <c r="V1345">
        <v>139.9</v>
      </c>
      <c r="W1345">
        <v>87.5</v>
      </c>
    </row>
    <row r="1346" spans="1:23">
      <c r="A1346">
        <v>2012</v>
      </c>
      <c r="B1346">
        <v>68</v>
      </c>
      <c r="C1346" t="s">
        <v>23</v>
      </c>
      <c r="D1346" t="s">
        <v>34</v>
      </c>
      <c r="E1346" t="s">
        <v>18</v>
      </c>
      <c r="F1346" t="s">
        <v>24</v>
      </c>
      <c r="G1346" t="s">
        <v>25</v>
      </c>
      <c r="H1346" s="3">
        <v>7668.42</v>
      </c>
      <c r="I1346" t="s">
        <v>19</v>
      </c>
      <c r="J1346" t="s">
        <v>22</v>
      </c>
      <c r="K13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31.482317426225599</v>
      </c>
      <c r="L1346" s="6">
        <f>TablaDatos[[#This Row],[IMC_raw]]/1000000000000000</f>
        <v>3.1482317426225599</v>
      </c>
      <c r="M1346" s="2">
        <v>3148231742622560</v>
      </c>
      <c r="N13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6" s="13">
        <f t="shared" ref="O1346:O1409" si="21">O1345+1</f>
        <v>1345</v>
      </c>
      <c r="P1346" s="2" t="str">
        <f>IF(TablaDatos[[#This Row],[Diabetes]]=0,"No","Si")</f>
        <v>Si</v>
      </c>
      <c r="Q1346">
        <v>1</v>
      </c>
      <c r="R1346">
        <f>TablaDatos[[#This Row],[Aux2]]/10000000000000</f>
        <v>2270.5303262441098</v>
      </c>
      <c r="S1346" s="1">
        <v>2.27053032624411E+16</v>
      </c>
      <c r="T1346" s="7">
        <f>TablaDatos[[#This Row],[Aux3]]/100000000000000</f>
        <v>211.914881399287</v>
      </c>
      <c r="U1346" s="1">
        <v>2.11914881399287E+16</v>
      </c>
      <c r="V1346">
        <v>160.4</v>
      </c>
      <c r="W1346">
        <v>93.9</v>
      </c>
    </row>
    <row r="1347" spans="1:23">
      <c r="A1347">
        <v>2012</v>
      </c>
      <c r="B1347">
        <v>54</v>
      </c>
      <c r="C1347" t="s">
        <v>23</v>
      </c>
      <c r="D1347" t="s">
        <v>73</v>
      </c>
      <c r="E1347" t="s">
        <v>19</v>
      </c>
      <c r="F1347" t="s">
        <v>19</v>
      </c>
      <c r="G1347" t="s">
        <v>20</v>
      </c>
      <c r="H1347" s="3">
        <v>25800.34</v>
      </c>
      <c r="I1347" t="s">
        <v>21</v>
      </c>
      <c r="J1347" t="s">
        <v>18</v>
      </c>
      <c r="K13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31.481759940117001</v>
      </c>
      <c r="L1347" s="6">
        <f>TablaDatos[[#This Row],[IMC_raw]]/1000000000000000</f>
        <v>31.481759940117001</v>
      </c>
      <c r="M1347" s="2">
        <v>3.1481759940117E+16</v>
      </c>
      <c r="N13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7" s="13">
        <f t="shared" si="21"/>
        <v>1346</v>
      </c>
      <c r="P1347" s="2" t="str">
        <f>IF(TablaDatos[[#This Row],[Diabetes]]=0,"No","Si")</f>
        <v>Si</v>
      </c>
      <c r="Q1347">
        <v>1</v>
      </c>
      <c r="R1347">
        <f>TablaDatos[[#This Row],[Aux2]]/10000000000000</f>
        <v>237.11991709407201</v>
      </c>
      <c r="S1347" s="1">
        <v>2371199170940720</v>
      </c>
      <c r="T1347" s="7">
        <f>TablaDatos[[#This Row],[Aux3]]/100000000000000</f>
        <v>261.73162373331797</v>
      </c>
      <c r="U1347" s="1">
        <v>2.61731623733318E+16</v>
      </c>
      <c r="V1347">
        <v>151.19999999999999</v>
      </c>
      <c r="W1347">
        <v>90.7</v>
      </c>
    </row>
    <row r="1348" spans="1:23">
      <c r="A1348">
        <v>2012</v>
      </c>
      <c r="B1348">
        <v>58</v>
      </c>
      <c r="C1348" t="s">
        <v>23</v>
      </c>
      <c r="D1348" t="s">
        <v>29</v>
      </c>
      <c r="E1348" t="s">
        <v>31</v>
      </c>
      <c r="F1348" t="s">
        <v>24</v>
      </c>
      <c r="G1348" t="s">
        <v>28</v>
      </c>
      <c r="H1348" s="3">
        <v>13964.69</v>
      </c>
      <c r="I1348" t="s">
        <v>21</v>
      </c>
      <c r="J1348" t="s">
        <v>18</v>
      </c>
      <c r="K13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31.476444894626798</v>
      </c>
      <c r="L1348" s="6">
        <f>TablaDatos[[#This Row],[IMC_raw]]/1000000000000000</f>
        <v>31.476444894626798</v>
      </c>
      <c r="M1348" s="2">
        <v>3.14764448946268E+16</v>
      </c>
      <c r="N13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8" s="13">
        <f t="shared" si="21"/>
        <v>1347</v>
      </c>
      <c r="P1348" s="2" t="str">
        <f>IF(TablaDatos[[#This Row],[Diabetes]]=0,"No","Si")</f>
        <v>Si</v>
      </c>
      <c r="Q1348">
        <v>1</v>
      </c>
      <c r="R1348">
        <f>TablaDatos[[#This Row],[Aux2]]/10000000000000</f>
        <v>2181.3819027938398</v>
      </c>
      <c r="S1348" s="1">
        <v>2.18138190279384E+16</v>
      </c>
      <c r="T1348" s="7">
        <f>TablaDatos[[#This Row],[Aux3]]/100000000000000</f>
        <v>26.110232440239098</v>
      </c>
      <c r="U1348" s="1">
        <v>2611023244023910</v>
      </c>
      <c r="V1348">
        <v>171.2</v>
      </c>
      <c r="W1348">
        <v>102</v>
      </c>
    </row>
    <row r="1349" spans="1:23">
      <c r="A1349">
        <v>2012</v>
      </c>
      <c r="B1349">
        <v>66</v>
      </c>
      <c r="C1349" t="s">
        <v>16</v>
      </c>
      <c r="D1349" t="s">
        <v>73</v>
      </c>
      <c r="E1349" t="s">
        <v>21</v>
      </c>
      <c r="F1349" t="s">
        <v>35</v>
      </c>
      <c r="G1349" t="s">
        <v>25</v>
      </c>
      <c r="H1349" s="3">
        <v>13776.18</v>
      </c>
      <c r="I1349" t="s">
        <v>21</v>
      </c>
      <c r="J1349" t="s">
        <v>18</v>
      </c>
      <c r="K13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31.463290729188998</v>
      </c>
      <c r="L1349" s="6">
        <f>TablaDatos[[#This Row],[IMC_raw]]/1000000000000000</f>
        <v>3.1463290729189</v>
      </c>
      <c r="M1349" s="2">
        <v>3146329072918900</v>
      </c>
      <c r="N13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49" s="13">
        <f t="shared" si="21"/>
        <v>1348</v>
      </c>
      <c r="P1349" s="2" t="str">
        <f>IF(TablaDatos[[#This Row],[Diabetes]]=0,"No","Si")</f>
        <v>Si</v>
      </c>
      <c r="Q1349">
        <v>1</v>
      </c>
      <c r="R1349">
        <f>TablaDatos[[#This Row],[Aux2]]/10000000000000</f>
        <v>2146.9658749864002</v>
      </c>
      <c r="S1349" s="1">
        <v>2.1469658749864E+16</v>
      </c>
      <c r="T1349" s="7">
        <f>TablaDatos[[#This Row],[Aux3]]/100000000000000</f>
        <v>255.55343507640401</v>
      </c>
      <c r="U1349" s="1">
        <v>2.55553435076404E+16</v>
      </c>
      <c r="V1349">
        <v>163.19999999999999</v>
      </c>
      <c r="W1349">
        <v>104.6</v>
      </c>
    </row>
    <row r="1350" spans="1:23">
      <c r="A1350">
        <v>2012</v>
      </c>
      <c r="B1350">
        <v>61</v>
      </c>
      <c r="C1350" t="s">
        <v>23</v>
      </c>
      <c r="D1350" t="s">
        <v>26</v>
      </c>
      <c r="E1350" t="s">
        <v>18</v>
      </c>
      <c r="F1350" t="s">
        <v>24</v>
      </c>
      <c r="G1350" t="s">
        <v>28</v>
      </c>
      <c r="H1350" s="3">
        <v>19124.5</v>
      </c>
      <c r="I1350" t="s">
        <v>21</v>
      </c>
      <c r="J1350" t="s">
        <v>22</v>
      </c>
      <c r="K13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31.440360701363399</v>
      </c>
      <c r="L1350" s="6">
        <f>TablaDatos[[#This Row],[IMC_raw]]/1000000000000000</f>
        <v>31.440360701363399</v>
      </c>
      <c r="M1350" s="2">
        <v>3.14403607013634E+16</v>
      </c>
      <c r="N13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0" s="13">
        <f t="shared" si="21"/>
        <v>1349</v>
      </c>
      <c r="P1350" s="2" t="str">
        <f>IF(TablaDatos[[#This Row],[Diabetes]]=0,"No","Si")</f>
        <v>No</v>
      </c>
      <c r="Q1350">
        <v>0</v>
      </c>
      <c r="R1350">
        <f>TablaDatos[[#This Row],[Aux2]]/10000000000000</f>
        <v>233.23052547648999</v>
      </c>
      <c r="S1350" s="1">
        <v>2332305254764900</v>
      </c>
      <c r="T1350" s="7">
        <f>TablaDatos[[#This Row],[Aux3]]/100000000000000</f>
        <v>231.84581935327699</v>
      </c>
      <c r="U1350" s="1">
        <v>2.31845819353277E+16</v>
      </c>
      <c r="V1350">
        <v>147.6</v>
      </c>
      <c r="W1350">
        <v>93.6</v>
      </c>
    </row>
    <row r="1351" spans="1:23">
      <c r="A1351">
        <v>2012</v>
      </c>
      <c r="B1351">
        <v>67</v>
      </c>
      <c r="C1351" t="s">
        <v>23</v>
      </c>
      <c r="D1351" t="s">
        <v>29</v>
      </c>
      <c r="E1351" t="s">
        <v>21</v>
      </c>
      <c r="F1351" t="s">
        <v>24</v>
      </c>
      <c r="G1351" t="s">
        <v>25</v>
      </c>
      <c r="H1351" s="3">
        <v>12064.8</v>
      </c>
      <c r="I1351" t="s">
        <v>21</v>
      </c>
      <c r="J1351" t="s">
        <v>18</v>
      </c>
      <c r="K13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31.440335183338799</v>
      </c>
      <c r="L1351" s="6">
        <f>TablaDatos[[#This Row],[IMC_raw]]/1000000000000000</f>
        <v>31.440335183338799</v>
      </c>
      <c r="M1351" s="2">
        <v>3.14403351833388E+16</v>
      </c>
      <c r="N13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1" s="13">
        <f t="shared" si="21"/>
        <v>1350</v>
      </c>
      <c r="P1351" s="2" t="str">
        <f>IF(TablaDatos[[#This Row],[Diabetes]]=0,"No","Si")</f>
        <v>Si</v>
      </c>
      <c r="Q1351">
        <v>1</v>
      </c>
      <c r="R1351">
        <f>TablaDatos[[#This Row],[Aux2]]/10000000000000</f>
        <v>257.131702163488</v>
      </c>
      <c r="S1351" s="1">
        <v>2571317021634880</v>
      </c>
      <c r="T1351" s="7">
        <f>TablaDatos[[#This Row],[Aux3]]/100000000000000</f>
        <v>265.73002149450298</v>
      </c>
      <c r="U1351" s="1">
        <v>2.65730021494503E+16</v>
      </c>
      <c r="V1351">
        <v>165.8</v>
      </c>
      <c r="W1351">
        <v>104.6</v>
      </c>
    </row>
    <row r="1352" spans="1:23">
      <c r="A1352">
        <v>2012</v>
      </c>
      <c r="B1352">
        <v>50</v>
      </c>
      <c r="C1352" t="s">
        <v>16</v>
      </c>
      <c r="D1352" t="s">
        <v>17</v>
      </c>
      <c r="E1352" t="s">
        <v>18</v>
      </c>
      <c r="F1352" t="s">
        <v>19</v>
      </c>
      <c r="G1352" t="s">
        <v>20</v>
      </c>
      <c r="H1352" s="3">
        <v>27102.49</v>
      </c>
      <c r="I1352" t="s">
        <v>19</v>
      </c>
      <c r="J1352" t="s">
        <v>18</v>
      </c>
      <c r="K13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31.4372056218258</v>
      </c>
      <c r="L1352" s="5">
        <f>TablaDatos[[#This Row],[IMC_raw]]/1000000000000000</f>
        <v>31.4372056218258</v>
      </c>
      <c r="M1352" s="2">
        <v>3.14372056218258E+16</v>
      </c>
      <c r="N13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2" s="13">
        <f t="shared" si="21"/>
        <v>1351</v>
      </c>
      <c r="P1352" s="2" t="str">
        <f>IF(TablaDatos[[#This Row],[Diabetes]]=0,"No","Si")</f>
        <v>No</v>
      </c>
      <c r="Q1352">
        <v>0</v>
      </c>
      <c r="R1352">
        <f>TablaDatos[[#This Row],[Aux2]]/10000000000000</f>
        <v>1984.0591686970899</v>
      </c>
      <c r="S1352" s="1">
        <v>1.98405916869709E+16</v>
      </c>
      <c r="T1352" s="7">
        <f>TablaDatos[[#This Row],[Aux3]]/100000000000000</f>
        <v>236.89118393545499</v>
      </c>
      <c r="U1352" s="1">
        <v>2.36891183935455E+16</v>
      </c>
      <c r="V1352">
        <v>148.69999999999999</v>
      </c>
      <c r="W1352">
        <v>86.3</v>
      </c>
    </row>
    <row r="1353" spans="1:23">
      <c r="A1353">
        <v>2012</v>
      </c>
      <c r="B1353">
        <v>59</v>
      </c>
      <c r="C1353" t="s">
        <v>16</v>
      </c>
      <c r="D1353" t="s">
        <v>41</v>
      </c>
      <c r="E1353" t="s">
        <v>21</v>
      </c>
      <c r="F1353" t="s">
        <v>24</v>
      </c>
      <c r="G1353" t="s">
        <v>28</v>
      </c>
      <c r="H1353" s="3">
        <v>16068.51</v>
      </c>
      <c r="I1353" t="s">
        <v>21</v>
      </c>
      <c r="J1353" t="s">
        <v>18</v>
      </c>
      <c r="K13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31.424271944193798</v>
      </c>
      <c r="L1353" s="6">
        <f>TablaDatos[[#This Row],[IMC_raw]]/1000000000000000</f>
        <v>3.1424271944193798</v>
      </c>
      <c r="M1353" s="2">
        <v>3142427194419380</v>
      </c>
      <c r="N13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3" s="13">
        <f t="shared" si="21"/>
        <v>1352</v>
      </c>
      <c r="P1353" s="2" t="str">
        <f>IF(TablaDatos[[#This Row],[Diabetes]]=0,"No","Si")</f>
        <v>No</v>
      </c>
      <c r="Q1353">
        <v>0</v>
      </c>
      <c r="R1353">
        <f>TablaDatos[[#This Row],[Aux2]]/10000000000000</f>
        <v>2153.3885281468301</v>
      </c>
      <c r="S1353" s="1">
        <v>2.15338852814683E+16</v>
      </c>
      <c r="T1353" s="7">
        <f>TablaDatos[[#This Row],[Aux3]]/100000000000000</f>
        <v>236.27564203164101</v>
      </c>
      <c r="U1353" s="1">
        <v>2.36275642031641E+16</v>
      </c>
      <c r="V1353">
        <v>165.6</v>
      </c>
      <c r="W1353">
        <v>98.2</v>
      </c>
    </row>
    <row r="1354" spans="1:23">
      <c r="A1354">
        <v>2012</v>
      </c>
      <c r="B1354">
        <v>55</v>
      </c>
      <c r="C1354" t="s">
        <v>16</v>
      </c>
      <c r="D1354" t="s">
        <v>26</v>
      </c>
      <c r="E1354" t="s">
        <v>19</v>
      </c>
      <c r="F1354" t="s">
        <v>19</v>
      </c>
      <c r="G1354" t="s">
        <v>28</v>
      </c>
      <c r="H1354" s="3">
        <v>28352.01</v>
      </c>
      <c r="I1354" t="s">
        <v>21</v>
      </c>
      <c r="J1354" t="s">
        <v>22</v>
      </c>
      <c r="K13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31.423346822980001</v>
      </c>
      <c r="L1354" s="5">
        <f>TablaDatos[[#This Row],[IMC_raw]]/1000000000000000</f>
        <v>31.423346822980001</v>
      </c>
      <c r="M1354" s="2">
        <v>3.142334682298E+16</v>
      </c>
      <c r="N13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4" s="13">
        <f t="shared" si="21"/>
        <v>1353</v>
      </c>
      <c r="P1354" s="2" t="str">
        <f>IF(TablaDatos[[#This Row],[Diabetes]]=0,"No","Si")</f>
        <v>No</v>
      </c>
      <c r="Q1354">
        <v>0</v>
      </c>
      <c r="R1354">
        <f>TablaDatos[[#This Row],[Aux2]]/10000000000000</f>
        <v>2189.7341100797298</v>
      </c>
      <c r="S1354" s="1">
        <v>2.18973411007973E+16</v>
      </c>
      <c r="T1354" s="7">
        <f>TablaDatos[[#This Row],[Aux3]]/100000000000000</f>
        <v>21.8792825134962</v>
      </c>
      <c r="U1354" s="1">
        <v>2187928251349620</v>
      </c>
      <c r="V1354">
        <v>156.5</v>
      </c>
      <c r="W1354">
        <v>92.6</v>
      </c>
    </row>
    <row r="1355" spans="1:23">
      <c r="A1355">
        <v>2012</v>
      </c>
      <c r="B1355">
        <v>43</v>
      </c>
      <c r="C1355" t="s">
        <v>16</v>
      </c>
      <c r="D1355" t="s">
        <v>26</v>
      </c>
      <c r="E1355" t="s">
        <v>18</v>
      </c>
      <c r="F1355" t="s">
        <v>19</v>
      </c>
      <c r="G1355" t="s">
        <v>39</v>
      </c>
      <c r="H1355" s="3">
        <v>32250.93</v>
      </c>
      <c r="I1355" t="s">
        <v>19</v>
      </c>
      <c r="J1355" t="s">
        <v>22</v>
      </c>
      <c r="K13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31.422026850267201</v>
      </c>
      <c r="L1355" s="6">
        <f>TablaDatos[[#This Row],[IMC_raw]]/1000000000000000</f>
        <v>31.422026850267201</v>
      </c>
      <c r="M1355" s="2">
        <v>3.14220268502672E+16</v>
      </c>
      <c r="N13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5" s="13">
        <f t="shared" si="21"/>
        <v>1354</v>
      </c>
      <c r="P1355" s="2" t="str">
        <f>IF(TablaDatos[[#This Row],[Diabetes]]=0,"No","Si")</f>
        <v>No</v>
      </c>
      <c r="Q1355">
        <v>0</v>
      </c>
      <c r="R1355">
        <f>TablaDatos[[#This Row],[Aux2]]/10000000000000</f>
        <v>1999.06706494998</v>
      </c>
      <c r="S1355" s="1">
        <v>1.99906706494998E+16</v>
      </c>
      <c r="T1355" s="7">
        <f>TablaDatos[[#This Row],[Aux3]]/100000000000000</f>
        <v>217.89437965739799</v>
      </c>
      <c r="U1355" s="1">
        <v>2.17894379657398E+16</v>
      </c>
      <c r="V1355">
        <v>149.6</v>
      </c>
      <c r="W1355">
        <v>89.8</v>
      </c>
    </row>
    <row r="1356" spans="1:23">
      <c r="A1356">
        <v>2012</v>
      </c>
      <c r="B1356">
        <v>59</v>
      </c>
      <c r="C1356" t="s">
        <v>16</v>
      </c>
      <c r="D1356" t="s">
        <v>36</v>
      </c>
      <c r="E1356" t="s">
        <v>21</v>
      </c>
      <c r="F1356" t="s">
        <v>19</v>
      </c>
      <c r="G1356" t="s">
        <v>28</v>
      </c>
      <c r="H1356" s="3">
        <v>20728.29</v>
      </c>
      <c r="I1356" t="s">
        <v>19</v>
      </c>
      <c r="J1356" t="s">
        <v>18</v>
      </c>
      <c r="K13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31.419547242842</v>
      </c>
      <c r="L1356" s="6">
        <f>TablaDatos[[#This Row],[IMC_raw]]/1000000000000000</f>
        <v>31.419547242842</v>
      </c>
      <c r="M1356" s="2">
        <v>3.1419547242842E+16</v>
      </c>
      <c r="N13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6" s="13">
        <f t="shared" si="21"/>
        <v>1355</v>
      </c>
      <c r="P1356" s="2" t="str">
        <f>IF(TablaDatos[[#This Row],[Diabetes]]=0,"No","Si")</f>
        <v>No</v>
      </c>
      <c r="Q1356">
        <v>0</v>
      </c>
      <c r="R1356">
        <f>TablaDatos[[#This Row],[Aux2]]/10000000000000</f>
        <v>1874.3590653649901</v>
      </c>
      <c r="S1356" s="1">
        <v>1.87435906536499E+16</v>
      </c>
      <c r="T1356" s="7">
        <f>TablaDatos[[#This Row],[Aux3]]/100000000000000</f>
        <v>223.86277063623001</v>
      </c>
      <c r="U1356" s="1">
        <v>2.2386277063623E+16</v>
      </c>
      <c r="V1356">
        <v>162.30000000000001</v>
      </c>
      <c r="W1356">
        <v>94.4</v>
      </c>
    </row>
    <row r="1357" spans="1:23">
      <c r="A1357">
        <v>2012</v>
      </c>
      <c r="B1357">
        <v>59</v>
      </c>
      <c r="C1357" t="s">
        <v>16</v>
      </c>
      <c r="D1357" t="s">
        <v>73</v>
      </c>
      <c r="E1357" t="s">
        <v>19</v>
      </c>
      <c r="F1357" t="s">
        <v>24</v>
      </c>
      <c r="G1357" t="s">
        <v>28</v>
      </c>
      <c r="H1357" s="3">
        <v>28436.54</v>
      </c>
      <c r="I1357" t="s">
        <v>21</v>
      </c>
      <c r="J1357" t="s">
        <v>22</v>
      </c>
      <c r="K13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31.415276854914296</v>
      </c>
      <c r="L1357" s="5">
        <f>TablaDatos[[#This Row],[IMC_raw]]/1000000000000000</f>
        <v>3.1415276854914298</v>
      </c>
      <c r="M1357" s="2">
        <v>3141527685491430</v>
      </c>
      <c r="N13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7" s="13">
        <f t="shared" si="21"/>
        <v>1356</v>
      </c>
      <c r="P1357" s="2" t="str">
        <f>IF(TablaDatos[[#This Row],[Diabetes]]=0,"No","Si")</f>
        <v>No</v>
      </c>
      <c r="Q1357">
        <v>0</v>
      </c>
      <c r="R1357">
        <f>TablaDatos[[#This Row],[Aux2]]/10000000000000</f>
        <v>2070.07382858865</v>
      </c>
      <c r="S1357" s="1">
        <v>2.07007382858865E+16</v>
      </c>
      <c r="T1357" s="7">
        <f>TablaDatos[[#This Row],[Aux3]]/100000000000000</f>
        <v>25.7074035956404</v>
      </c>
      <c r="U1357" s="1">
        <v>2570740359564040</v>
      </c>
      <c r="V1357">
        <v>151.6</v>
      </c>
      <c r="W1357">
        <v>95.3</v>
      </c>
    </row>
    <row r="1358" spans="1:23">
      <c r="A1358">
        <v>2012</v>
      </c>
      <c r="B1358">
        <v>46</v>
      </c>
      <c r="C1358" t="s">
        <v>23</v>
      </c>
      <c r="D1358" t="s">
        <v>73</v>
      </c>
      <c r="E1358" t="s">
        <v>18</v>
      </c>
      <c r="F1358" t="s">
        <v>24</v>
      </c>
      <c r="G1358" t="s">
        <v>20</v>
      </c>
      <c r="H1358" s="3">
        <v>25248.79</v>
      </c>
      <c r="I1358" t="s">
        <v>21</v>
      </c>
      <c r="J1358" t="s">
        <v>19</v>
      </c>
      <c r="K13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31.4043882162043</v>
      </c>
      <c r="L1358" s="5">
        <f>TablaDatos[[#This Row],[IMC_raw]]/1000000000000000</f>
        <v>31.4043882162043</v>
      </c>
      <c r="M1358" s="2">
        <v>3.14043882162043E+16</v>
      </c>
      <c r="N13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8" s="13">
        <f t="shared" si="21"/>
        <v>1357</v>
      </c>
      <c r="P1358" s="2" t="str">
        <f>IF(TablaDatos[[#This Row],[Diabetes]]=0,"No","Si")</f>
        <v>No</v>
      </c>
      <c r="Q1358">
        <v>0</v>
      </c>
      <c r="R1358">
        <f>TablaDatos[[#This Row],[Aux2]]/10000000000000</f>
        <v>246.24061164782501</v>
      </c>
      <c r="S1358" s="1">
        <v>2462406116478250</v>
      </c>
      <c r="T1358" s="7">
        <f>TablaDatos[[#This Row],[Aux3]]/100000000000000</f>
        <v>25.995601545598799</v>
      </c>
      <c r="U1358" s="1">
        <v>2599560154559880</v>
      </c>
      <c r="V1358">
        <v>154.30000000000001</v>
      </c>
      <c r="W1358">
        <v>95.7</v>
      </c>
    </row>
    <row r="1359" spans="1:23">
      <c r="A1359">
        <v>2012</v>
      </c>
      <c r="B1359">
        <v>45</v>
      </c>
      <c r="C1359" t="s">
        <v>16</v>
      </c>
      <c r="D1359" t="s">
        <v>42</v>
      </c>
      <c r="E1359" t="s">
        <v>18</v>
      </c>
      <c r="F1359" t="s">
        <v>19</v>
      </c>
      <c r="G1359" t="s">
        <v>20</v>
      </c>
      <c r="H1359" s="3">
        <v>12453.89</v>
      </c>
      <c r="I1359" t="s">
        <v>21</v>
      </c>
      <c r="J1359" t="s">
        <v>21</v>
      </c>
      <c r="K13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31.403247059402101</v>
      </c>
      <c r="L1359" s="6">
        <f>TablaDatos[[#This Row],[IMC_raw]]/1000000000000000</f>
        <v>31.403247059402101</v>
      </c>
      <c r="M1359" s="2">
        <v>3.14032470594021E+16</v>
      </c>
      <c r="N13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59" s="13">
        <f t="shared" si="21"/>
        <v>1358</v>
      </c>
      <c r="P1359" s="2" t="str">
        <f>IF(TablaDatos[[#This Row],[Diabetes]]=0,"No","Si")</f>
        <v>No</v>
      </c>
      <c r="Q1359">
        <v>0</v>
      </c>
      <c r="R1359">
        <f>TablaDatos[[#This Row],[Aux2]]/10000000000000</f>
        <v>2399.3321118407798</v>
      </c>
      <c r="S1359" s="1">
        <v>2.39933211184078E+16</v>
      </c>
      <c r="T1359" s="7">
        <f>TablaDatos[[#This Row],[Aux3]]/100000000000000</f>
        <v>268.19315906222499</v>
      </c>
      <c r="U1359" s="1">
        <v>2.68193159062225E+16</v>
      </c>
      <c r="V1359">
        <v>155.5</v>
      </c>
      <c r="W1359">
        <v>94.1</v>
      </c>
    </row>
    <row r="1360" spans="1:23">
      <c r="A1360">
        <v>2012</v>
      </c>
      <c r="B1360">
        <v>60</v>
      </c>
      <c r="C1360" t="s">
        <v>16</v>
      </c>
      <c r="D1360" t="s">
        <v>42</v>
      </c>
      <c r="E1360" t="s">
        <v>21</v>
      </c>
      <c r="F1360" t="s">
        <v>35</v>
      </c>
      <c r="G1360" t="s">
        <v>28</v>
      </c>
      <c r="H1360" s="3">
        <v>27963.56</v>
      </c>
      <c r="I1360" t="s">
        <v>21</v>
      </c>
      <c r="J1360" t="s">
        <v>21</v>
      </c>
      <c r="K13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31.393225417096403</v>
      </c>
      <c r="L1360" s="6">
        <f>TablaDatos[[#This Row],[IMC_raw]]/1000000000000000</f>
        <v>3.1393225417096402</v>
      </c>
      <c r="M1360" s="2">
        <v>3139322541709640</v>
      </c>
      <c r="N13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0" s="13">
        <f t="shared" si="21"/>
        <v>1359</v>
      </c>
      <c r="P1360" s="2" t="str">
        <f>IF(TablaDatos[[#This Row],[Diabetes]]=0,"No","Si")</f>
        <v>No</v>
      </c>
      <c r="Q1360">
        <v>0</v>
      </c>
      <c r="R1360">
        <f>TablaDatos[[#This Row],[Aux2]]/10000000000000</f>
        <v>2143.9460392347601</v>
      </c>
      <c r="S1360" s="1">
        <v>2.14394603923476E+16</v>
      </c>
      <c r="T1360" s="7">
        <f>TablaDatos[[#This Row],[Aux3]]/100000000000000</f>
        <v>256.830012927479</v>
      </c>
      <c r="U1360" s="1">
        <v>2.56830012927479E+16</v>
      </c>
      <c r="V1360">
        <v>168.1</v>
      </c>
      <c r="W1360">
        <v>102.9</v>
      </c>
    </row>
    <row r="1361" spans="1:23">
      <c r="A1361">
        <v>2012</v>
      </c>
      <c r="B1361">
        <v>67</v>
      </c>
      <c r="C1361" t="s">
        <v>23</v>
      </c>
      <c r="D1361" t="s">
        <v>26</v>
      </c>
      <c r="E1361" t="s">
        <v>19</v>
      </c>
      <c r="F1361" t="s">
        <v>19</v>
      </c>
      <c r="G1361" t="s">
        <v>25</v>
      </c>
      <c r="H1361" s="3">
        <v>44995.33</v>
      </c>
      <c r="I1361" t="s">
        <v>21</v>
      </c>
      <c r="J1361" t="s">
        <v>22</v>
      </c>
      <c r="K13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31.381651261703901</v>
      </c>
      <c r="L1361" s="5">
        <f>TablaDatos[[#This Row],[IMC_raw]]/1000000000000000</f>
        <v>31.381651261703901</v>
      </c>
      <c r="M1361" s="2">
        <v>3.13816512617039E+16</v>
      </c>
      <c r="N13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1" s="13">
        <f t="shared" si="21"/>
        <v>1360</v>
      </c>
      <c r="P1361" s="2" t="str">
        <f>IF(TablaDatos[[#This Row],[Diabetes]]=0,"No","Si")</f>
        <v>No</v>
      </c>
      <c r="Q1361">
        <v>0</v>
      </c>
      <c r="R1361">
        <f>TablaDatos[[#This Row],[Aux2]]/10000000000000</f>
        <v>206.67253360483701</v>
      </c>
      <c r="S1361" s="1">
        <v>2066725336048370</v>
      </c>
      <c r="T1361" s="7">
        <f>TablaDatos[[#This Row],[Aux3]]/100000000000000</f>
        <v>25.7077711664564</v>
      </c>
      <c r="U1361" s="1">
        <v>2570777116645640</v>
      </c>
      <c r="V1361">
        <v>159.80000000000001</v>
      </c>
      <c r="W1361">
        <v>96.2</v>
      </c>
    </row>
    <row r="1362" spans="1:23">
      <c r="A1362">
        <v>2012</v>
      </c>
      <c r="B1362">
        <v>74</v>
      </c>
      <c r="C1362" t="s">
        <v>16</v>
      </c>
      <c r="D1362" t="s">
        <v>17</v>
      </c>
      <c r="E1362" t="s">
        <v>21</v>
      </c>
      <c r="F1362" t="s">
        <v>24</v>
      </c>
      <c r="G1362" t="s">
        <v>25</v>
      </c>
      <c r="H1362" s="3">
        <v>18208.189999999999</v>
      </c>
      <c r="I1362" t="s">
        <v>21</v>
      </c>
      <c r="J1362" t="s">
        <v>22</v>
      </c>
      <c r="K13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31.378118223825599</v>
      </c>
      <c r="L1362" s="6">
        <f>TablaDatos[[#This Row],[IMC_raw]]/1000000000000000</f>
        <v>3.13781182238256</v>
      </c>
      <c r="M1362" s="2">
        <v>3137811822382560</v>
      </c>
      <c r="N13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2" s="13">
        <f t="shared" si="21"/>
        <v>1361</v>
      </c>
      <c r="P1362" s="2" t="str">
        <f>IF(TablaDatos[[#This Row],[Diabetes]]=0,"No","Si")</f>
        <v>No</v>
      </c>
      <c r="Q1362">
        <v>0</v>
      </c>
      <c r="R1362">
        <f>TablaDatos[[#This Row],[Aux2]]/10000000000000</f>
        <v>2063.5951252013101</v>
      </c>
      <c r="S1362" s="1">
        <v>2.06359512520131E+16</v>
      </c>
      <c r="T1362" s="7">
        <f>TablaDatos[[#This Row],[Aux3]]/100000000000000</f>
        <v>261.84625651836899</v>
      </c>
      <c r="U1362" s="1">
        <v>2.61846256518369E+16</v>
      </c>
      <c r="V1362">
        <v>173.6</v>
      </c>
      <c r="W1362">
        <v>109.4</v>
      </c>
    </row>
    <row r="1363" spans="1:23">
      <c r="A1363">
        <v>2012</v>
      </c>
      <c r="B1363">
        <v>67</v>
      </c>
      <c r="C1363" t="s">
        <v>23</v>
      </c>
      <c r="D1363" t="s">
        <v>34</v>
      </c>
      <c r="E1363" t="s">
        <v>18</v>
      </c>
      <c r="F1363" t="s">
        <v>24</v>
      </c>
      <c r="G1363" t="s">
        <v>25</v>
      </c>
      <c r="H1363" s="3">
        <v>19524.64</v>
      </c>
      <c r="I1363" t="s">
        <v>19</v>
      </c>
      <c r="J1363" t="s">
        <v>22</v>
      </c>
      <c r="K13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31.367889448155299</v>
      </c>
      <c r="L1363" s="5">
        <f>TablaDatos[[#This Row],[IMC_raw]]/1000000000000000</f>
        <v>31.367889448155299</v>
      </c>
      <c r="M1363" s="2">
        <v>3.13678894481553E+16</v>
      </c>
      <c r="N13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3" s="13">
        <f t="shared" si="21"/>
        <v>1362</v>
      </c>
      <c r="P1363" s="2" t="str">
        <f>IF(TablaDatos[[#This Row],[Diabetes]]=0,"No","Si")</f>
        <v>No</v>
      </c>
      <c r="Q1363">
        <v>0</v>
      </c>
      <c r="R1363">
        <f>TablaDatos[[#This Row],[Aux2]]/10000000000000</f>
        <v>2139.53455600282</v>
      </c>
      <c r="S1363" s="1">
        <v>2.13953455600282E+16</v>
      </c>
      <c r="T1363" s="7">
        <f>TablaDatos[[#This Row],[Aux3]]/100000000000000</f>
        <v>21.570117145389101</v>
      </c>
      <c r="U1363" s="1">
        <v>2157011714538910</v>
      </c>
      <c r="V1363">
        <v>154.1</v>
      </c>
      <c r="W1363">
        <v>93.9</v>
      </c>
    </row>
    <row r="1364" spans="1:23">
      <c r="A1364">
        <v>2012</v>
      </c>
      <c r="B1364">
        <v>63</v>
      </c>
      <c r="C1364" t="s">
        <v>16</v>
      </c>
      <c r="D1364" t="s">
        <v>29</v>
      </c>
      <c r="E1364" t="s">
        <v>21</v>
      </c>
      <c r="F1364" t="s">
        <v>19</v>
      </c>
      <c r="G1364" t="s">
        <v>28</v>
      </c>
      <c r="H1364" s="3">
        <v>13545.57</v>
      </c>
      <c r="I1364" t="s">
        <v>21</v>
      </c>
      <c r="J1364" t="s">
        <v>19</v>
      </c>
      <c r="K13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31.3351361493716</v>
      </c>
      <c r="L1364" s="6">
        <f>TablaDatos[[#This Row],[IMC_raw]]/1000000000000000</f>
        <v>3.1335136149371601</v>
      </c>
      <c r="M1364" s="2">
        <v>3133513614937160</v>
      </c>
      <c r="N13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4" s="13">
        <f t="shared" si="21"/>
        <v>1363</v>
      </c>
      <c r="P1364" s="2" t="str">
        <f>IF(TablaDatos[[#This Row],[Diabetes]]=0,"No","Si")</f>
        <v>Si</v>
      </c>
      <c r="Q1364">
        <v>1</v>
      </c>
      <c r="R1364">
        <f>TablaDatos[[#This Row],[Aux2]]/10000000000000</f>
        <v>259.788196949135</v>
      </c>
      <c r="S1364" s="1">
        <v>2597881969491350</v>
      </c>
      <c r="T1364" s="7">
        <f>TablaDatos[[#This Row],[Aux3]]/100000000000000</f>
        <v>268.37172688778702</v>
      </c>
      <c r="U1364" s="1">
        <v>2.68371726887787E+16</v>
      </c>
      <c r="V1364">
        <v>175.8</v>
      </c>
      <c r="W1364">
        <v>108.5</v>
      </c>
    </row>
    <row r="1365" spans="1:23">
      <c r="A1365">
        <v>2012</v>
      </c>
      <c r="B1365">
        <v>54</v>
      </c>
      <c r="C1365" t="s">
        <v>23</v>
      </c>
      <c r="D1365" t="s">
        <v>42</v>
      </c>
      <c r="E1365" t="s">
        <v>18</v>
      </c>
      <c r="F1365" t="s">
        <v>19</v>
      </c>
      <c r="G1365" t="s">
        <v>20</v>
      </c>
      <c r="H1365" s="3">
        <v>13393.48</v>
      </c>
      <c r="I1365" t="s">
        <v>19</v>
      </c>
      <c r="J1365" t="s">
        <v>22</v>
      </c>
      <c r="K13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31.3257665779775</v>
      </c>
      <c r="L1365" s="6">
        <f>TablaDatos[[#This Row],[IMC_raw]]/1000000000000000</f>
        <v>31.3257665779775</v>
      </c>
      <c r="M1365" s="2">
        <v>3.13257665779775E+16</v>
      </c>
      <c r="N13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5" s="13">
        <f t="shared" si="21"/>
        <v>1364</v>
      </c>
      <c r="P1365" s="2" t="str">
        <f>IF(TablaDatos[[#This Row],[Diabetes]]=0,"No","Si")</f>
        <v>No</v>
      </c>
      <c r="Q1365">
        <v>0</v>
      </c>
      <c r="R1365">
        <f>TablaDatos[[#This Row],[Aux2]]/10000000000000</f>
        <v>197.28311316073601</v>
      </c>
      <c r="S1365" s="1">
        <v>1972831131607360</v>
      </c>
      <c r="T1365" s="7">
        <f>TablaDatos[[#This Row],[Aux3]]/100000000000000</f>
        <v>209.564752694031</v>
      </c>
      <c r="U1365" s="1">
        <v>2.09564752694031E+16</v>
      </c>
      <c r="V1365">
        <v>145</v>
      </c>
      <c r="W1365">
        <v>84.6</v>
      </c>
    </row>
    <row r="1366" spans="1:23">
      <c r="A1366">
        <v>2012</v>
      </c>
      <c r="B1366">
        <v>56</v>
      </c>
      <c r="C1366" t="s">
        <v>23</v>
      </c>
      <c r="D1366" t="s">
        <v>73</v>
      </c>
      <c r="E1366" t="s">
        <v>21</v>
      </c>
      <c r="F1366" t="s">
        <v>19</v>
      </c>
      <c r="G1366" t="s">
        <v>28</v>
      </c>
      <c r="H1366" s="3">
        <v>18777.05</v>
      </c>
      <c r="I1366" t="s">
        <v>21</v>
      </c>
      <c r="J1366" t="s">
        <v>19</v>
      </c>
      <c r="K13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31.302622908044398</v>
      </c>
      <c r="L1366" s="6">
        <f>TablaDatos[[#This Row],[IMC_raw]]/1000000000000000</f>
        <v>31.302622908044398</v>
      </c>
      <c r="M1366" s="2">
        <v>3.13026229080444E+16</v>
      </c>
      <c r="N13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6" s="13">
        <f t="shared" si="21"/>
        <v>1365</v>
      </c>
      <c r="P1366" s="2" t="str">
        <f>IF(TablaDatos[[#This Row],[Diabetes]]=0,"No","Si")</f>
        <v>Si</v>
      </c>
      <c r="Q1366">
        <v>1</v>
      </c>
      <c r="R1366">
        <f>TablaDatos[[#This Row],[Aux2]]/10000000000000</f>
        <v>2155.6873137306902</v>
      </c>
      <c r="S1366" s="1">
        <v>2.15568731373069E+16</v>
      </c>
      <c r="T1366" s="7">
        <f>TablaDatos[[#This Row],[Aux3]]/100000000000000</f>
        <v>230.93153495108399</v>
      </c>
      <c r="U1366" s="1">
        <v>2.30931534951084E+16</v>
      </c>
      <c r="V1366">
        <v>170.5</v>
      </c>
      <c r="W1366">
        <v>96.8</v>
      </c>
    </row>
    <row r="1367" spans="1:23">
      <c r="A1367">
        <v>2012</v>
      </c>
      <c r="B1367">
        <v>69</v>
      </c>
      <c r="C1367" t="s">
        <v>23</v>
      </c>
      <c r="D1367" t="s">
        <v>73</v>
      </c>
      <c r="E1367" t="s">
        <v>21</v>
      </c>
      <c r="F1367" t="s">
        <v>19</v>
      </c>
      <c r="G1367" t="s">
        <v>25</v>
      </c>
      <c r="H1367" s="3">
        <v>23721.57</v>
      </c>
      <c r="I1367" t="s">
        <v>21</v>
      </c>
      <c r="J1367" t="s">
        <v>19</v>
      </c>
      <c r="K13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31.231374752090503</v>
      </c>
      <c r="L1367" s="5">
        <f>TablaDatos[[#This Row],[IMC_raw]]/1000000000000000</f>
        <v>3.1231374752090502</v>
      </c>
      <c r="M1367" s="2">
        <v>3123137475209050</v>
      </c>
      <c r="N13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7" s="13">
        <f t="shared" si="21"/>
        <v>1366</v>
      </c>
      <c r="P1367" s="2" t="str">
        <f>IF(TablaDatos[[#This Row],[Diabetes]]=0,"No","Si")</f>
        <v>No</v>
      </c>
      <c r="Q1367">
        <v>0</v>
      </c>
      <c r="R1367">
        <f>TablaDatos[[#This Row],[Aux2]]/10000000000000</f>
        <v>2297.3341382515</v>
      </c>
      <c r="S1367" s="1">
        <v>2.2973341382515E+16</v>
      </c>
      <c r="T1367" s="7">
        <f>TablaDatos[[#This Row],[Aux3]]/100000000000000</f>
        <v>238.03096338029701</v>
      </c>
      <c r="U1367" s="1">
        <v>2.38030963380297E+16</v>
      </c>
      <c r="V1367">
        <v>160.5</v>
      </c>
      <c r="W1367">
        <v>96.8</v>
      </c>
    </row>
    <row r="1368" spans="1:23">
      <c r="A1368">
        <v>2012</v>
      </c>
      <c r="B1368">
        <v>66</v>
      </c>
      <c r="C1368" t="s">
        <v>16</v>
      </c>
      <c r="D1368" t="s">
        <v>17</v>
      </c>
      <c r="E1368" t="s">
        <v>19</v>
      </c>
      <c r="F1368" t="s">
        <v>40</v>
      </c>
      <c r="G1368" t="s">
        <v>25</v>
      </c>
      <c r="H1368" s="3">
        <v>26349.39</v>
      </c>
      <c r="I1368" t="s">
        <v>21</v>
      </c>
      <c r="J1368" t="s">
        <v>18</v>
      </c>
      <c r="K13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31.226144170975299</v>
      </c>
      <c r="L1368" s="5">
        <f>TablaDatos[[#This Row],[IMC_raw]]/1000000000000000</f>
        <v>31.226144170975299</v>
      </c>
      <c r="M1368" s="2">
        <v>3.12261441709753E+16</v>
      </c>
      <c r="N13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8" s="13">
        <f t="shared" si="21"/>
        <v>1367</v>
      </c>
      <c r="P1368" s="2" t="str">
        <f>IF(TablaDatos[[#This Row],[Diabetes]]=0,"No","Si")</f>
        <v>No</v>
      </c>
      <c r="Q1368">
        <v>0</v>
      </c>
      <c r="R1368">
        <f>TablaDatos[[#This Row],[Aux2]]/10000000000000</f>
        <v>2204.9632184594002</v>
      </c>
      <c r="S1368" s="1">
        <v>2.2049632184594E+16</v>
      </c>
      <c r="T1368" s="7">
        <f>TablaDatos[[#This Row],[Aux3]]/100000000000000</f>
        <v>213.49336593660999</v>
      </c>
      <c r="U1368" s="1">
        <v>2.1349336593661E+16</v>
      </c>
      <c r="V1368">
        <v>163.6</v>
      </c>
      <c r="W1368">
        <v>93.9</v>
      </c>
    </row>
    <row r="1369" spans="1:23">
      <c r="A1369">
        <v>2012</v>
      </c>
      <c r="B1369">
        <v>48</v>
      </c>
      <c r="C1369" t="s">
        <v>16</v>
      </c>
      <c r="D1369" t="s">
        <v>26</v>
      </c>
      <c r="E1369" t="s">
        <v>19</v>
      </c>
      <c r="F1369" t="s">
        <v>24</v>
      </c>
      <c r="G1369" t="s">
        <v>20</v>
      </c>
      <c r="H1369" s="3">
        <v>66121.61</v>
      </c>
      <c r="I1369" t="s">
        <v>19</v>
      </c>
      <c r="J1369" t="s">
        <v>19</v>
      </c>
      <c r="K13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31.211923958112703</v>
      </c>
      <c r="L1369" s="6">
        <f>TablaDatos[[#This Row],[IMC_raw]]/1000000000000000</f>
        <v>3.1211923958112702</v>
      </c>
      <c r="M1369" s="2">
        <v>3121192395811270</v>
      </c>
      <c r="N13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69" s="13">
        <f t="shared" si="21"/>
        <v>1368</v>
      </c>
      <c r="P1369" s="2" t="str">
        <f>IF(TablaDatos[[#This Row],[Diabetes]]=0,"No","Si")</f>
        <v>No</v>
      </c>
      <c r="Q1369">
        <v>0</v>
      </c>
      <c r="R1369">
        <f>TablaDatos[[#This Row],[Aux2]]/10000000000000</f>
        <v>263.907090486247</v>
      </c>
      <c r="S1369" s="1">
        <v>2639070904862470</v>
      </c>
      <c r="T1369" s="7">
        <f>TablaDatos[[#This Row],[Aux3]]/100000000000000</f>
        <v>23.875622992433399</v>
      </c>
      <c r="U1369" s="1">
        <v>2387562299243340</v>
      </c>
      <c r="V1369">
        <v>147.6</v>
      </c>
      <c r="W1369">
        <v>96.5</v>
      </c>
    </row>
    <row r="1370" spans="1:23">
      <c r="A1370">
        <v>2012</v>
      </c>
      <c r="B1370">
        <v>67</v>
      </c>
      <c r="C1370" t="s">
        <v>16</v>
      </c>
      <c r="D1370" t="s">
        <v>37</v>
      </c>
      <c r="E1370" t="s">
        <v>21</v>
      </c>
      <c r="F1370" t="s">
        <v>24</v>
      </c>
      <c r="G1370" t="s">
        <v>25</v>
      </c>
      <c r="H1370" s="3">
        <v>13979.7</v>
      </c>
      <c r="I1370" t="s">
        <v>21</v>
      </c>
      <c r="J1370" t="s">
        <v>18</v>
      </c>
      <c r="K13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31.188827111696501</v>
      </c>
      <c r="L1370" s="5">
        <f>TablaDatos[[#This Row],[IMC_raw]]/1000000000000000</f>
        <v>3.11888271116965</v>
      </c>
      <c r="M1370" s="2">
        <v>3118882711169650</v>
      </c>
      <c r="N13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0" s="13">
        <f t="shared" si="21"/>
        <v>1369</v>
      </c>
      <c r="P1370" s="2" t="str">
        <f>IF(TablaDatos[[#This Row],[Diabetes]]=0,"No","Si")</f>
        <v>Si</v>
      </c>
      <c r="Q1370">
        <v>1</v>
      </c>
      <c r="R1370">
        <f>TablaDatos[[#This Row],[Aux2]]/10000000000000</f>
        <v>223.367860565011</v>
      </c>
      <c r="S1370" s="1">
        <v>2233678605650110</v>
      </c>
      <c r="T1370" s="7">
        <f>TablaDatos[[#This Row],[Aux3]]/100000000000000</f>
        <v>26.4631955188623</v>
      </c>
      <c r="U1370" s="1">
        <v>2646319551886230</v>
      </c>
      <c r="V1370">
        <v>164.6</v>
      </c>
      <c r="W1370">
        <v>103.4</v>
      </c>
    </row>
    <row r="1371" spans="1:23">
      <c r="A1371">
        <v>2012</v>
      </c>
      <c r="B1371">
        <v>49</v>
      </c>
      <c r="C1371" t="s">
        <v>23</v>
      </c>
      <c r="D1371" t="s">
        <v>74</v>
      </c>
      <c r="E1371" t="s">
        <v>18</v>
      </c>
      <c r="F1371" t="s">
        <v>19</v>
      </c>
      <c r="G1371" t="s">
        <v>20</v>
      </c>
      <c r="H1371" s="3">
        <v>29454.44</v>
      </c>
      <c r="I1371" t="s">
        <v>19</v>
      </c>
      <c r="J1371" t="s">
        <v>18</v>
      </c>
      <c r="K13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31.1742889292473</v>
      </c>
      <c r="L1371" s="6">
        <f>TablaDatos[[#This Row],[IMC_raw]]/1000000000000000</f>
        <v>31.1742889292473</v>
      </c>
      <c r="M1371" s="2">
        <v>3.11742889292473E+16</v>
      </c>
      <c r="N13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1" s="13">
        <f t="shared" si="21"/>
        <v>1370</v>
      </c>
      <c r="P1371" s="2" t="str">
        <f>IF(TablaDatos[[#This Row],[Diabetes]]=0,"No","Si")</f>
        <v>No</v>
      </c>
      <c r="Q1371">
        <v>0</v>
      </c>
      <c r="R1371">
        <f>TablaDatos[[#This Row],[Aux2]]/10000000000000</f>
        <v>1866.5039709088801</v>
      </c>
      <c r="S1371" s="1">
        <v>1.86650397090888E+16</v>
      </c>
      <c r="T1371" s="7">
        <f>TablaDatos[[#This Row],[Aux3]]/100000000000000</f>
        <v>26.034240175398601</v>
      </c>
      <c r="U1371" s="1">
        <v>2603424017539860</v>
      </c>
      <c r="V1371">
        <v>150.69999999999999</v>
      </c>
      <c r="W1371">
        <v>87.5</v>
      </c>
    </row>
    <row r="1372" spans="1:23">
      <c r="A1372">
        <v>2012</v>
      </c>
      <c r="B1372">
        <v>61</v>
      </c>
      <c r="C1372" t="s">
        <v>16</v>
      </c>
      <c r="D1372" t="s">
        <v>29</v>
      </c>
      <c r="E1372" t="s">
        <v>21</v>
      </c>
      <c r="F1372" t="s">
        <v>24</v>
      </c>
      <c r="G1372" t="s">
        <v>28</v>
      </c>
      <c r="H1372" s="3">
        <v>11379.11</v>
      </c>
      <c r="I1372" t="s">
        <v>19</v>
      </c>
      <c r="J1372" t="s">
        <v>22</v>
      </c>
      <c r="K13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31.173717883440499</v>
      </c>
      <c r="L1372" s="6">
        <f>TablaDatos[[#This Row],[IMC_raw]]/1000000000000000</f>
        <v>31.173717883440499</v>
      </c>
      <c r="M1372" s="2">
        <v>3.11737178834405E+16</v>
      </c>
      <c r="N13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2" s="13">
        <f t="shared" si="21"/>
        <v>1371</v>
      </c>
      <c r="P1372" s="2" t="str">
        <f>IF(TablaDatos[[#This Row],[Diabetes]]=0,"No","Si")</f>
        <v>No</v>
      </c>
      <c r="Q1372">
        <v>0</v>
      </c>
      <c r="R1372">
        <f>TablaDatos[[#This Row],[Aux2]]/10000000000000</f>
        <v>1954.7933125316399</v>
      </c>
      <c r="S1372" s="1">
        <v>1.95479331253164E+16</v>
      </c>
      <c r="T1372" s="7">
        <f>TablaDatos[[#This Row],[Aux3]]/100000000000000</f>
        <v>224.41140446137501</v>
      </c>
      <c r="U1372" s="1">
        <v>2.24411404461375E+16</v>
      </c>
      <c r="V1372">
        <v>152.9</v>
      </c>
      <c r="W1372">
        <v>97.9</v>
      </c>
    </row>
    <row r="1373" spans="1:23">
      <c r="A1373">
        <v>2012</v>
      </c>
      <c r="B1373">
        <v>68</v>
      </c>
      <c r="C1373" t="s">
        <v>23</v>
      </c>
      <c r="D1373" t="s">
        <v>73</v>
      </c>
      <c r="E1373" t="s">
        <v>19</v>
      </c>
      <c r="F1373" t="s">
        <v>24</v>
      </c>
      <c r="G1373" t="s">
        <v>25</v>
      </c>
      <c r="H1373" s="3">
        <v>36104.959999999999</v>
      </c>
      <c r="I1373" t="s">
        <v>19</v>
      </c>
      <c r="J1373" t="s">
        <v>22</v>
      </c>
      <c r="K13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31.151757895557999</v>
      </c>
      <c r="L1373" s="5">
        <f>TablaDatos[[#This Row],[IMC_raw]]/1000000000000000</f>
        <v>31.151757895557999</v>
      </c>
      <c r="M1373" s="2">
        <v>3.1151757895558E+16</v>
      </c>
      <c r="N13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3" s="13">
        <f t="shared" si="21"/>
        <v>1372</v>
      </c>
      <c r="P1373" s="2" t="str">
        <f>IF(TablaDatos[[#This Row],[Diabetes]]=0,"No","Si")</f>
        <v>No</v>
      </c>
      <c r="Q1373">
        <v>0</v>
      </c>
      <c r="R1373">
        <f>TablaDatos[[#This Row],[Aux2]]/10000000000000</f>
        <v>2036.5894050378899</v>
      </c>
      <c r="S1373" s="1">
        <v>2.03658940503789E+16</v>
      </c>
      <c r="T1373" s="7">
        <f>TablaDatos[[#This Row],[Aux3]]/100000000000000</f>
        <v>24.8370108930661</v>
      </c>
      <c r="U1373" s="1">
        <v>2483701089306610</v>
      </c>
      <c r="V1373">
        <v>160.19999999999999</v>
      </c>
      <c r="W1373">
        <v>99.7</v>
      </c>
    </row>
    <row r="1374" spans="1:23">
      <c r="A1374">
        <v>2012</v>
      </c>
      <c r="B1374">
        <v>65</v>
      </c>
      <c r="C1374" t="s">
        <v>16</v>
      </c>
      <c r="D1374" t="s">
        <v>73</v>
      </c>
      <c r="E1374" t="s">
        <v>19</v>
      </c>
      <c r="F1374" t="s">
        <v>19</v>
      </c>
      <c r="G1374" t="s">
        <v>25</v>
      </c>
      <c r="H1374" s="3">
        <v>38653</v>
      </c>
      <c r="I1374" t="s">
        <v>19</v>
      </c>
      <c r="J1374" t="s">
        <v>18</v>
      </c>
      <c r="K13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31.146757242520501</v>
      </c>
      <c r="L1374" s="6">
        <f>TablaDatos[[#This Row],[IMC_raw]]/1000000000000000</f>
        <v>31.146757242520501</v>
      </c>
      <c r="M1374" s="2">
        <v>3.11467572425205E+16</v>
      </c>
      <c r="N13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4" s="13">
        <f t="shared" si="21"/>
        <v>1373</v>
      </c>
      <c r="P1374" s="2" t="str">
        <f>IF(TablaDatos[[#This Row],[Diabetes]]=0,"No","Si")</f>
        <v>Si</v>
      </c>
      <c r="Q1374">
        <v>1</v>
      </c>
      <c r="R1374">
        <f>TablaDatos[[#This Row],[Aux2]]/10000000000000</f>
        <v>2255.4749167065302</v>
      </c>
      <c r="S1374" s="1">
        <v>2.25547491670653E+16</v>
      </c>
      <c r="T1374" s="7">
        <f>TablaDatos[[#This Row],[Aux3]]/100000000000000</f>
        <v>2.40626049299911</v>
      </c>
      <c r="U1374" s="1">
        <v>240626049299911</v>
      </c>
      <c r="V1374">
        <v>165.7</v>
      </c>
      <c r="W1374">
        <v>93</v>
      </c>
    </row>
    <row r="1375" spans="1:23">
      <c r="A1375">
        <v>2012</v>
      </c>
      <c r="B1375">
        <v>54</v>
      </c>
      <c r="C1375" t="s">
        <v>23</v>
      </c>
      <c r="D1375" t="s">
        <v>34</v>
      </c>
      <c r="E1375" t="s">
        <v>18</v>
      </c>
      <c r="F1375" t="s">
        <v>19</v>
      </c>
      <c r="G1375" t="s">
        <v>20</v>
      </c>
      <c r="H1375" s="3">
        <v>20227.810000000001</v>
      </c>
      <c r="I1375" t="s">
        <v>21</v>
      </c>
      <c r="J1375" t="s">
        <v>18</v>
      </c>
      <c r="K13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31.123375972282702</v>
      </c>
      <c r="L1375" s="6">
        <f>TablaDatos[[#This Row],[IMC_raw]]/1000000000000000</f>
        <v>31.123375972282702</v>
      </c>
      <c r="M1375" s="2">
        <v>3.11233759722827E+16</v>
      </c>
      <c r="N13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5" s="13">
        <f t="shared" si="21"/>
        <v>1374</v>
      </c>
      <c r="P1375" s="2" t="str">
        <f>IF(TablaDatos[[#This Row],[Diabetes]]=0,"No","Si")</f>
        <v>No</v>
      </c>
      <c r="Q1375">
        <v>0</v>
      </c>
      <c r="R1375">
        <f>TablaDatos[[#This Row],[Aux2]]/10000000000000</f>
        <v>1806.56103897909</v>
      </c>
      <c r="S1375" s="1">
        <v>1.80656103897909E+16</v>
      </c>
      <c r="T1375" s="7">
        <f>TablaDatos[[#This Row],[Aux3]]/100000000000000</f>
        <v>228.616575190513</v>
      </c>
      <c r="U1375" s="1">
        <v>2.28616575190513E+16</v>
      </c>
      <c r="V1375">
        <v>137</v>
      </c>
      <c r="W1375">
        <v>86.1</v>
      </c>
    </row>
    <row r="1376" spans="1:23">
      <c r="A1376">
        <v>2012</v>
      </c>
      <c r="B1376">
        <v>66</v>
      </c>
      <c r="C1376" t="s">
        <v>23</v>
      </c>
      <c r="D1376" t="s">
        <v>42</v>
      </c>
      <c r="E1376" t="s">
        <v>19</v>
      </c>
      <c r="F1376" t="s">
        <v>19</v>
      </c>
      <c r="G1376" t="s">
        <v>25</v>
      </c>
      <c r="H1376" s="3">
        <v>22068.9</v>
      </c>
      <c r="I1376" t="s">
        <v>21</v>
      </c>
      <c r="J1376" t="s">
        <v>19</v>
      </c>
      <c r="K13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31.097324285563101</v>
      </c>
      <c r="L1376" s="5">
        <f>TablaDatos[[#This Row],[IMC_raw]]/1000000000000000</f>
        <v>3.1097324285563102</v>
      </c>
      <c r="M1376" s="2">
        <v>3109732428556310</v>
      </c>
      <c r="N13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6" s="13">
        <f t="shared" si="21"/>
        <v>1375</v>
      </c>
      <c r="P1376" s="2" t="str">
        <f>IF(TablaDatos[[#This Row],[Diabetes]]=0,"No","Si")</f>
        <v>No</v>
      </c>
      <c r="Q1376">
        <v>0</v>
      </c>
      <c r="R1376">
        <f>TablaDatos[[#This Row],[Aux2]]/10000000000000</f>
        <v>2363.9717847540301</v>
      </c>
      <c r="S1376" s="1">
        <v>2.36397178475403E+16</v>
      </c>
      <c r="T1376" s="7">
        <f>TablaDatos[[#This Row],[Aux3]]/100000000000000</f>
        <v>243.21167377736501</v>
      </c>
      <c r="U1376" s="1">
        <v>2.43211673777365E+16</v>
      </c>
      <c r="V1376">
        <v>158</v>
      </c>
      <c r="W1376">
        <v>95.8</v>
      </c>
    </row>
    <row r="1377" spans="1:23">
      <c r="A1377">
        <v>2012</v>
      </c>
      <c r="B1377">
        <v>66</v>
      </c>
      <c r="C1377" t="s">
        <v>23</v>
      </c>
      <c r="D1377" t="s">
        <v>73</v>
      </c>
      <c r="E1377" t="s">
        <v>18</v>
      </c>
      <c r="F1377" t="s">
        <v>19</v>
      </c>
      <c r="G1377" t="s">
        <v>25</v>
      </c>
      <c r="H1377" s="3">
        <v>25601.58</v>
      </c>
      <c r="I1377" t="s">
        <v>21</v>
      </c>
      <c r="J1377" t="s">
        <v>18</v>
      </c>
      <c r="K13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31.05171098484</v>
      </c>
      <c r="L1377" s="6">
        <f>TablaDatos[[#This Row],[IMC_raw]]/1000000000000000</f>
        <v>31.05171098484</v>
      </c>
      <c r="M1377" s="2">
        <v>3.105171098484E+16</v>
      </c>
      <c r="N13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7" s="13">
        <f t="shared" si="21"/>
        <v>1376</v>
      </c>
      <c r="P1377" s="2" t="str">
        <f>IF(TablaDatos[[#This Row],[Diabetes]]=0,"No","Si")</f>
        <v>No</v>
      </c>
      <c r="Q1377">
        <v>0</v>
      </c>
      <c r="R1377">
        <f>TablaDatos[[#This Row],[Aux2]]/10000000000000</f>
        <v>2339.5910444214701</v>
      </c>
      <c r="S1377" s="1">
        <v>2.33959104442147E+16</v>
      </c>
      <c r="T1377" s="7">
        <f>TablaDatos[[#This Row],[Aux3]]/100000000000000</f>
        <v>27.3169980345521</v>
      </c>
      <c r="U1377" s="1">
        <v>2731699803455210</v>
      </c>
      <c r="V1377">
        <v>158.1</v>
      </c>
      <c r="W1377">
        <v>94.9</v>
      </c>
    </row>
    <row r="1378" spans="1:23">
      <c r="A1378">
        <v>2012</v>
      </c>
      <c r="B1378">
        <v>56</v>
      </c>
      <c r="C1378" t="s">
        <v>16</v>
      </c>
      <c r="D1378" t="s">
        <v>29</v>
      </c>
      <c r="E1378" t="s">
        <v>21</v>
      </c>
      <c r="F1378" t="s">
        <v>24</v>
      </c>
      <c r="G1378" t="s">
        <v>28</v>
      </c>
      <c r="H1378" s="3">
        <v>14736.43</v>
      </c>
      <c r="I1378" t="s">
        <v>21</v>
      </c>
      <c r="J1378" t="s">
        <v>19</v>
      </c>
      <c r="K13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31.0447605108196</v>
      </c>
      <c r="L1378" s="5">
        <f>TablaDatos[[#This Row],[IMC_raw]]/1000000000000000</f>
        <v>31.0447605108196</v>
      </c>
      <c r="M1378" s="2">
        <v>3.10447605108196E+16</v>
      </c>
      <c r="N13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8" s="13">
        <f t="shared" si="21"/>
        <v>1377</v>
      </c>
      <c r="P1378" s="2" t="str">
        <f>IF(TablaDatos[[#This Row],[Diabetes]]=0,"No","Si")</f>
        <v>No</v>
      </c>
      <c r="Q1378">
        <v>0</v>
      </c>
      <c r="R1378">
        <f>TablaDatos[[#This Row],[Aux2]]/10000000000000</f>
        <v>256.09640649181</v>
      </c>
      <c r="S1378" s="1">
        <v>2560964064918100</v>
      </c>
      <c r="T1378" s="7">
        <f>TablaDatos[[#This Row],[Aux3]]/100000000000000</f>
        <v>25.047278577003802</v>
      </c>
      <c r="U1378" s="1">
        <v>2504727857700380</v>
      </c>
      <c r="V1378">
        <v>162.9</v>
      </c>
      <c r="W1378">
        <v>109.2</v>
      </c>
    </row>
    <row r="1379" spans="1:23">
      <c r="A1379">
        <v>2012</v>
      </c>
      <c r="B1379">
        <v>48</v>
      </c>
      <c r="C1379" t="s">
        <v>23</v>
      </c>
      <c r="D1379" t="s">
        <v>73</v>
      </c>
      <c r="E1379" t="s">
        <v>18</v>
      </c>
      <c r="F1379" t="s">
        <v>35</v>
      </c>
      <c r="G1379" t="s">
        <v>20</v>
      </c>
      <c r="H1379" s="3">
        <v>30515.64</v>
      </c>
      <c r="I1379" t="s">
        <v>19</v>
      </c>
      <c r="J1379" t="s">
        <v>19</v>
      </c>
      <c r="K13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31.021304635168001</v>
      </c>
      <c r="L1379" s="5">
        <f>TablaDatos[[#This Row],[IMC_raw]]/1000000000000000</f>
        <v>31.021304635168001</v>
      </c>
      <c r="M1379" s="2">
        <v>3.1021304635168E+16</v>
      </c>
      <c r="N13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79" s="13">
        <f t="shared" si="21"/>
        <v>1378</v>
      </c>
      <c r="P1379" s="2" t="str">
        <f>IF(TablaDatos[[#This Row],[Diabetes]]=0,"No","Si")</f>
        <v>No</v>
      </c>
      <c r="Q1379">
        <v>0</v>
      </c>
      <c r="R1379">
        <f>TablaDatos[[#This Row],[Aux2]]/10000000000000</f>
        <v>2238.1631878640901</v>
      </c>
      <c r="S1379" s="1">
        <v>2.23816318786409E+16</v>
      </c>
      <c r="T1379" s="7">
        <f>TablaDatos[[#This Row],[Aux3]]/100000000000000</f>
        <v>239.053665875566</v>
      </c>
      <c r="U1379" s="1">
        <v>2.39053665875566E+16</v>
      </c>
      <c r="V1379">
        <v>141.80000000000001</v>
      </c>
      <c r="W1379">
        <v>91.9</v>
      </c>
    </row>
    <row r="1380" spans="1:23">
      <c r="A1380">
        <v>2012</v>
      </c>
      <c r="B1380">
        <v>65</v>
      </c>
      <c r="C1380" t="s">
        <v>23</v>
      </c>
      <c r="D1380" t="s">
        <v>72</v>
      </c>
      <c r="E1380" t="s">
        <v>31</v>
      </c>
      <c r="F1380" t="s">
        <v>24</v>
      </c>
      <c r="G1380" t="s">
        <v>25</v>
      </c>
      <c r="H1380" s="3">
        <v>14512.61</v>
      </c>
      <c r="I1380" t="s">
        <v>21</v>
      </c>
      <c r="J1380" t="s">
        <v>18</v>
      </c>
      <c r="K13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31.019006386269702</v>
      </c>
      <c r="L1380" s="5">
        <f>TablaDatos[[#This Row],[IMC_raw]]/1000000000000000</f>
        <v>3.1019006386269701</v>
      </c>
      <c r="M1380" s="2">
        <v>3101900638626970</v>
      </c>
      <c r="N13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0" s="13">
        <f t="shared" si="21"/>
        <v>1379</v>
      </c>
      <c r="P1380" s="2" t="str">
        <f>IF(TablaDatos[[#This Row],[Diabetes]]=0,"No","Si")</f>
        <v>Si</v>
      </c>
      <c r="Q1380">
        <v>1</v>
      </c>
      <c r="R1380">
        <f>TablaDatos[[#This Row],[Aux2]]/10000000000000</f>
        <v>230.496054315376</v>
      </c>
      <c r="S1380" s="1">
        <v>2304960543153760</v>
      </c>
      <c r="T1380" s="7">
        <f>TablaDatos[[#This Row],[Aux3]]/100000000000000</f>
        <v>27.025561836204901</v>
      </c>
      <c r="U1380" s="1">
        <v>2702556183620490</v>
      </c>
      <c r="V1380">
        <v>170.4</v>
      </c>
      <c r="W1380">
        <v>99</v>
      </c>
    </row>
    <row r="1381" spans="1:23">
      <c r="A1381">
        <v>2012</v>
      </c>
      <c r="B1381">
        <v>64</v>
      </c>
      <c r="C1381" t="s">
        <v>23</v>
      </c>
      <c r="D1381" t="s">
        <v>17</v>
      </c>
      <c r="E1381" t="s">
        <v>18</v>
      </c>
      <c r="F1381" t="s">
        <v>24</v>
      </c>
      <c r="G1381" t="s">
        <v>28</v>
      </c>
      <c r="H1381" s="3">
        <v>20868.54</v>
      </c>
      <c r="I1381" t="s">
        <v>21</v>
      </c>
      <c r="J1381" t="s">
        <v>18</v>
      </c>
      <c r="K13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31.005695335699901</v>
      </c>
      <c r="L1381" s="5">
        <f>TablaDatos[[#This Row],[IMC_raw]]/1000000000000000</f>
        <v>3.1005695335699901</v>
      </c>
      <c r="M1381" s="2">
        <v>3100569533569990</v>
      </c>
      <c r="N13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1" s="13">
        <f t="shared" si="21"/>
        <v>1380</v>
      </c>
      <c r="P1381" s="2" t="str">
        <f>IF(TablaDatos[[#This Row],[Diabetes]]=0,"No","Si")</f>
        <v>No</v>
      </c>
      <c r="Q1381">
        <v>0</v>
      </c>
      <c r="R1381">
        <f>TablaDatos[[#This Row],[Aux2]]/10000000000000</f>
        <v>2063.1503543293502</v>
      </c>
      <c r="S1381" s="1">
        <v>2.06315035432935E+16</v>
      </c>
      <c r="T1381" s="7">
        <f>TablaDatos[[#This Row],[Aux3]]/100000000000000</f>
        <v>23.7441352207886</v>
      </c>
      <c r="U1381" s="1">
        <v>2374413522078860</v>
      </c>
      <c r="V1381">
        <v>152.19999999999999</v>
      </c>
      <c r="W1381">
        <v>90.4</v>
      </c>
    </row>
    <row r="1382" spans="1:23">
      <c r="A1382">
        <v>2012</v>
      </c>
      <c r="B1382">
        <v>44</v>
      </c>
      <c r="C1382" t="s">
        <v>16</v>
      </c>
      <c r="D1382" t="s">
        <v>27</v>
      </c>
      <c r="E1382" t="s">
        <v>18</v>
      </c>
      <c r="F1382" t="s">
        <v>35</v>
      </c>
      <c r="G1382" t="s">
        <v>39</v>
      </c>
      <c r="H1382" s="3">
        <v>32015.42</v>
      </c>
      <c r="I1382" t="s">
        <v>21</v>
      </c>
      <c r="J1382" t="s">
        <v>18</v>
      </c>
      <c r="K13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30.962427000606699</v>
      </c>
      <c r="L1382" s="6">
        <f>TablaDatos[[#This Row],[IMC_raw]]/1000000000000000</f>
        <v>30.962427000606699</v>
      </c>
      <c r="M1382" s="2">
        <v>3.09624270006067E+16</v>
      </c>
      <c r="N13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2" s="13">
        <f t="shared" si="21"/>
        <v>1381</v>
      </c>
      <c r="P1382" s="2" t="str">
        <f>IF(TablaDatos[[#This Row],[Diabetes]]=0,"No","Si")</f>
        <v>No</v>
      </c>
      <c r="Q1382">
        <v>0</v>
      </c>
      <c r="R1382">
        <f>TablaDatos[[#This Row],[Aux2]]/10000000000000</f>
        <v>2093.8186745084799</v>
      </c>
      <c r="S1382" s="1">
        <v>2.09381867450848E+16</v>
      </c>
      <c r="T1382" s="7">
        <f>TablaDatos[[#This Row],[Aux3]]/100000000000000</f>
        <v>251.94871279115401</v>
      </c>
      <c r="U1382" s="1">
        <v>2.51948712791154E+16</v>
      </c>
      <c r="V1382">
        <v>149.69999999999999</v>
      </c>
      <c r="W1382">
        <v>97.4</v>
      </c>
    </row>
    <row r="1383" spans="1:23">
      <c r="A1383">
        <v>2012</v>
      </c>
      <c r="B1383">
        <v>61</v>
      </c>
      <c r="C1383" t="s">
        <v>16</v>
      </c>
      <c r="D1383" t="s">
        <v>37</v>
      </c>
      <c r="E1383" t="s">
        <v>21</v>
      </c>
      <c r="F1383" t="s">
        <v>24</v>
      </c>
      <c r="G1383" t="s">
        <v>28</v>
      </c>
      <c r="H1383" s="3">
        <v>10062.049999999999</v>
      </c>
      <c r="I1383" t="s">
        <v>19</v>
      </c>
      <c r="J1383" t="s">
        <v>22</v>
      </c>
      <c r="K13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30.9588298712846</v>
      </c>
      <c r="L1383" s="5">
        <f>TablaDatos[[#This Row],[IMC_raw]]/1000000000000000</f>
        <v>30.9588298712846</v>
      </c>
      <c r="M1383" s="2">
        <v>3.09588298712846E+16</v>
      </c>
      <c r="N13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3" s="13">
        <f t="shared" si="21"/>
        <v>1382</v>
      </c>
      <c r="P1383" s="2" t="str">
        <f>IF(TablaDatos[[#This Row],[Diabetes]]=0,"No","Si")</f>
        <v>No</v>
      </c>
      <c r="Q1383">
        <v>0</v>
      </c>
      <c r="R1383">
        <f>TablaDatos[[#This Row],[Aux2]]/10000000000000</f>
        <v>2034.3415613018001</v>
      </c>
      <c r="S1383" s="1">
        <v>2.0343415613018E+16</v>
      </c>
      <c r="T1383" s="7">
        <f>TablaDatos[[#This Row],[Aux3]]/100000000000000</f>
        <v>223.42268270057599</v>
      </c>
      <c r="U1383" s="1">
        <v>2.23422682700576E+16</v>
      </c>
      <c r="V1383">
        <v>162.4</v>
      </c>
      <c r="W1383">
        <v>97.5</v>
      </c>
    </row>
    <row r="1384" spans="1:23">
      <c r="A1384">
        <v>2012</v>
      </c>
      <c r="B1384">
        <v>49</v>
      </c>
      <c r="C1384" t="s">
        <v>23</v>
      </c>
      <c r="D1384" t="s">
        <v>26</v>
      </c>
      <c r="E1384" t="s">
        <v>18</v>
      </c>
      <c r="F1384" t="s">
        <v>40</v>
      </c>
      <c r="G1384" t="s">
        <v>20</v>
      </c>
      <c r="H1384" s="3">
        <v>19465.79</v>
      </c>
      <c r="I1384" t="s">
        <v>19</v>
      </c>
      <c r="J1384" t="s">
        <v>21</v>
      </c>
      <c r="K13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30.930526491222203</v>
      </c>
      <c r="L1384" s="5">
        <f>TablaDatos[[#This Row],[IMC_raw]]/1000000000000000</f>
        <v>3.0930526491222201</v>
      </c>
      <c r="M1384" s="2">
        <v>3093052649122220</v>
      </c>
      <c r="N13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4" s="13">
        <f t="shared" si="21"/>
        <v>1383</v>
      </c>
      <c r="P1384" s="2" t="str">
        <f>IF(TablaDatos[[#This Row],[Diabetes]]=0,"No","Si")</f>
        <v>No</v>
      </c>
      <c r="Q1384">
        <v>0</v>
      </c>
      <c r="R1384">
        <f>TablaDatos[[#This Row],[Aux2]]/10000000000000</f>
        <v>1969.8900737685101</v>
      </c>
      <c r="S1384" s="1">
        <v>1.96989007376851E+16</v>
      </c>
      <c r="T1384" s="7">
        <f>TablaDatos[[#This Row],[Aux3]]/100000000000000</f>
        <v>227.80039768354001</v>
      </c>
      <c r="U1384" s="1">
        <v>2.2780039768354E+16</v>
      </c>
      <c r="V1384">
        <v>136.6</v>
      </c>
      <c r="W1384">
        <v>91.7</v>
      </c>
    </row>
    <row r="1385" spans="1:23">
      <c r="A1385">
        <v>2012</v>
      </c>
      <c r="B1385">
        <v>60</v>
      </c>
      <c r="C1385" t="s">
        <v>23</v>
      </c>
      <c r="D1385" t="s">
        <v>29</v>
      </c>
      <c r="E1385" t="s">
        <v>18</v>
      </c>
      <c r="F1385" t="s">
        <v>19</v>
      </c>
      <c r="G1385" t="s">
        <v>28</v>
      </c>
      <c r="H1385" s="3">
        <v>17474.41</v>
      </c>
      <c r="I1385" t="s">
        <v>19</v>
      </c>
      <c r="J1385" t="s">
        <v>22</v>
      </c>
      <c r="K13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30.897618423158601</v>
      </c>
      <c r="L1385" s="6">
        <f>TablaDatos[[#This Row],[IMC_raw]]/1000000000000000</f>
        <v>30.897618423158601</v>
      </c>
      <c r="M1385" s="2">
        <v>3.08976184231586E+16</v>
      </c>
      <c r="N13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5" s="13">
        <f t="shared" si="21"/>
        <v>1384</v>
      </c>
      <c r="P1385" s="2" t="str">
        <f>IF(TablaDatos[[#This Row],[Diabetes]]=0,"No","Si")</f>
        <v>No</v>
      </c>
      <c r="Q1385">
        <v>0</v>
      </c>
      <c r="R1385">
        <f>TablaDatos[[#This Row],[Aux2]]/10000000000000</f>
        <v>2116.1652408121399</v>
      </c>
      <c r="S1385" s="1">
        <v>2.11616524081214E+16</v>
      </c>
      <c r="T1385" s="7">
        <f>TablaDatos[[#This Row],[Aux3]]/100000000000000</f>
        <v>226.74503962716301</v>
      </c>
      <c r="U1385" s="1">
        <v>2.26745039627163E+16</v>
      </c>
      <c r="V1385">
        <v>158.69999999999999</v>
      </c>
      <c r="W1385">
        <v>92.4</v>
      </c>
    </row>
    <row r="1386" spans="1:23">
      <c r="A1386">
        <v>2012</v>
      </c>
      <c r="B1386">
        <v>66</v>
      </c>
      <c r="C1386" t="s">
        <v>16</v>
      </c>
      <c r="D1386" t="s">
        <v>17</v>
      </c>
      <c r="E1386" t="s">
        <v>19</v>
      </c>
      <c r="F1386" t="s">
        <v>24</v>
      </c>
      <c r="G1386" t="s">
        <v>25</v>
      </c>
      <c r="H1386" s="3">
        <v>33144.559999999998</v>
      </c>
      <c r="I1386" t="s">
        <v>21</v>
      </c>
      <c r="J1386" t="s">
        <v>22</v>
      </c>
      <c r="K13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30.8924574614223</v>
      </c>
      <c r="L1386" s="5">
        <f>TablaDatos[[#This Row],[IMC_raw]]/1000000000000000</f>
        <v>30.8924574614223</v>
      </c>
      <c r="M1386" s="2">
        <v>3.08924574614223E+16</v>
      </c>
      <c r="N13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6" s="13">
        <f t="shared" si="21"/>
        <v>1385</v>
      </c>
      <c r="P1386" s="2" t="str">
        <f>IF(TablaDatos[[#This Row],[Diabetes]]=0,"No","Si")</f>
        <v>No</v>
      </c>
      <c r="Q1386">
        <v>0</v>
      </c>
      <c r="R1386">
        <f>TablaDatos[[#This Row],[Aux2]]/10000000000000</f>
        <v>2256.5176968220799</v>
      </c>
      <c r="S1386" s="1">
        <v>2.25651769682208E+16</v>
      </c>
      <c r="T1386" s="7">
        <f>TablaDatos[[#This Row],[Aux3]]/100000000000000</f>
        <v>251.769352058609</v>
      </c>
      <c r="U1386" s="1">
        <v>2.51769352058609E+16</v>
      </c>
      <c r="V1386">
        <v>154.30000000000001</v>
      </c>
      <c r="W1386">
        <v>98.6</v>
      </c>
    </row>
    <row r="1387" spans="1:23">
      <c r="A1387">
        <v>2012</v>
      </c>
      <c r="B1387">
        <v>55</v>
      </c>
      <c r="C1387" t="s">
        <v>16</v>
      </c>
      <c r="D1387" t="s">
        <v>33</v>
      </c>
      <c r="E1387" t="s">
        <v>21</v>
      </c>
      <c r="F1387" t="s">
        <v>24</v>
      </c>
      <c r="G1387" t="s">
        <v>28</v>
      </c>
      <c r="H1387" s="3">
        <v>16292.15</v>
      </c>
      <c r="I1387" t="s">
        <v>19</v>
      </c>
      <c r="J1387" t="s">
        <v>22</v>
      </c>
      <c r="K13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30.846620856706501</v>
      </c>
      <c r="L1387" s="6">
        <f>TablaDatos[[#This Row],[IMC_raw]]/1000000000000000</f>
        <v>30.846620856706501</v>
      </c>
      <c r="M1387" s="2">
        <v>3.08466208567065E+16</v>
      </c>
      <c r="N13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7" s="13">
        <f t="shared" si="21"/>
        <v>1386</v>
      </c>
      <c r="P1387" s="2" t="str">
        <f>IF(TablaDatos[[#This Row],[Diabetes]]=0,"No","Si")</f>
        <v>Si</v>
      </c>
      <c r="Q1387">
        <v>1</v>
      </c>
      <c r="R1387">
        <f>TablaDatos[[#This Row],[Aux2]]/10000000000000</f>
        <v>2309.7432578880498</v>
      </c>
      <c r="S1387" s="1">
        <v>2.30974325788805E+16</v>
      </c>
      <c r="T1387" s="7">
        <f>TablaDatos[[#This Row],[Aux3]]/100000000000000</f>
        <v>235.016868478606</v>
      </c>
      <c r="U1387" s="1">
        <v>2.35016868478606E+16</v>
      </c>
      <c r="V1387">
        <v>166.2</v>
      </c>
      <c r="W1387">
        <v>98.4</v>
      </c>
    </row>
    <row r="1388" spans="1:23">
      <c r="A1388">
        <v>2012</v>
      </c>
      <c r="B1388">
        <v>56</v>
      </c>
      <c r="C1388" t="s">
        <v>23</v>
      </c>
      <c r="D1388" t="s">
        <v>17</v>
      </c>
      <c r="E1388" t="s">
        <v>19</v>
      </c>
      <c r="F1388" t="s">
        <v>24</v>
      </c>
      <c r="G1388" t="s">
        <v>28</v>
      </c>
      <c r="H1388" s="3">
        <v>28461.3</v>
      </c>
      <c r="I1388" t="s">
        <v>19</v>
      </c>
      <c r="J1388" t="s">
        <v>18</v>
      </c>
      <c r="K13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30.846599759331301</v>
      </c>
      <c r="L1388" s="6">
        <f>TablaDatos[[#This Row],[IMC_raw]]/1000000000000000</f>
        <v>30.846599759331301</v>
      </c>
      <c r="M1388" s="2">
        <v>3.08465997593313E+16</v>
      </c>
      <c r="N13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8" s="13">
        <f t="shared" si="21"/>
        <v>1387</v>
      </c>
      <c r="P1388" s="2" t="str">
        <f>IF(TablaDatos[[#This Row],[Diabetes]]=0,"No","Si")</f>
        <v>No</v>
      </c>
      <c r="Q1388">
        <v>0</v>
      </c>
      <c r="R1388">
        <f>TablaDatos[[#This Row],[Aux2]]/10000000000000</f>
        <v>2189.0971251549599</v>
      </c>
      <c r="S1388" s="1">
        <v>2.18909712515496E+16</v>
      </c>
      <c r="T1388" s="7">
        <f>TablaDatos[[#This Row],[Aux3]]/100000000000000</f>
        <v>240.72589414758099</v>
      </c>
      <c r="U1388" s="1">
        <v>2.40725894147581E+16</v>
      </c>
      <c r="V1388">
        <v>163.4</v>
      </c>
      <c r="W1388">
        <v>97.6</v>
      </c>
    </row>
    <row r="1389" spans="1:23">
      <c r="A1389">
        <v>2012</v>
      </c>
      <c r="B1389">
        <v>65</v>
      </c>
      <c r="C1389" t="s">
        <v>16</v>
      </c>
      <c r="D1389" t="s">
        <v>17</v>
      </c>
      <c r="E1389" t="s">
        <v>21</v>
      </c>
      <c r="F1389" t="s">
        <v>24</v>
      </c>
      <c r="G1389" t="s">
        <v>25</v>
      </c>
      <c r="H1389" s="3">
        <v>19654.240000000002</v>
      </c>
      <c r="I1389" t="s">
        <v>21</v>
      </c>
      <c r="J1389" t="s">
        <v>18</v>
      </c>
      <c r="K13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30.840039999633898</v>
      </c>
      <c r="L1389" s="5">
        <f>TablaDatos[[#This Row],[IMC_raw]]/1000000000000000</f>
        <v>30.840039999633898</v>
      </c>
      <c r="M1389" s="2">
        <v>3.08400399996339E+16</v>
      </c>
      <c r="N13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89" s="13">
        <f t="shared" si="21"/>
        <v>1388</v>
      </c>
      <c r="P1389" s="2" t="str">
        <f>IF(TablaDatos[[#This Row],[Diabetes]]=0,"No","Si")</f>
        <v>No</v>
      </c>
      <c r="Q1389">
        <v>0</v>
      </c>
      <c r="R1389">
        <f>TablaDatos[[#This Row],[Aux2]]/10000000000000</f>
        <v>257.49660261426402</v>
      </c>
      <c r="S1389" s="1">
        <v>2574966026142640</v>
      </c>
      <c r="T1389" s="7">
        <f>TablaDatos[[#This Row],[Aux3]]/100000000000000</f>
        <v>294.73155989000298</v>
      </c>
      <c r="U1389" s="1">
        <v>2.94731559890003E+16</v>
      </c>
      <c r="V1389">
        <v>170.3</v>
      </c>
      <c r="W1389">
        <v>105.3</v>
      </c>
    </row>
    <row r="1390" spans="1:23">
      <c r="A1390">
        <v>2012</v>
      </c>
      <c r="B1390">
        <v>64</v>
      </c>
      <c r="C1390" t="s">
        <v>16</v>
      </c>
      <c r="D1390" t="s">
        <v>73</v>
      </c>
      <c r="E1390" t="s">
        <v>21</v>
      </c>
      <c r="F1390" t="s">
        <v>24</v>
      </c>
      <c r="G1390" t="s">
        <v>28</v>
      </c>
      <c r="H1390" s="3">
        <v>20828.580000000002</v>
      </c>
      <c r="I1390" t="s">
        <v>21</v>
      </c>
      <c r="J1390" t="s">
        <v>18</v>
      </c>
      <c r="K13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30.827026651413799</v>
      </c>
      <c r="L1390" s="5">
        <f>TablaDatos[[#This Row],[IMC_raw]]/1000000000000000</f>
        <v>3.08270266514138</v>
      </c>
      <c r="M1390" s="2">
        <v>3082702665141380</v>
      </c>
      <c r="N13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0" s="13">
        <f t="shared" si="21"/>
        <v>1389</v>
      </c>
      <c r="P1390" s="2" t="str">
        <f>IF(TablaDatos[[#This Row],[Diabetes]]=0,"No","Si")</f>
        <v>Si</v>
      </c>
      <c r="Q1390">
        <v>1</v>
      </c>
      <c r="R1390">
        <f>TablaDatos[[#This Row],[Aux2]]/10000000000000</f>
        <v>2194.2798485346698</v>
      </c>
      <c r="S1390" s="1">
        <v>2.19427984853467E+16</v>
      </c>
      <c r="T1390" s="7">
        <f>TablaDatos[[#This Row],[Aux3]]/100000000000000</f>
        <v>28.856192082184201</v>
      </c>
      <c r="U1390" s="1">
        <v>2885619208218420</v>
      </c>
      <c r="V1390">
        <v>167.7</v>
      </c>
      <c r="W1390">
        <v>99.1</v>
      </c>
    </row>
    <row r="1391" spans="1:23">
      <c r="A1391">
        <v>2012</v>
      </c>
      <c r="B1391">
        <v>64</v>
      </c>
      <c r="C1391" t="s">
        <v>16</v>
      </c>
      <c r="D1391" t="s">
        <v>73</v>
      </c>
      <c r="E1391" t="s">
        <v>21</v>
      </c>
      <c r="F1391" t="s">
        <v>19</v>
      </c>
      <c r="G1391" t="s">
        <v>28</v>
      </c>
      <c r="H1391" s="3">
        <v>21835.02</v>
      </c>
      <c r="I1391" t="s">
        <v>21</v>
      </c>
      <c r="J1391" t="s">
        <v>19</v>
      </c>
      <c r="K13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30.8088653989691</v>
      </c>
      <c r="L1391" s="5">
        <f>TablaDatos[[#This Row],[IMC_raw]]/1000000000000000</f>
        <v>30.8088653989691</v>
      </c>
      <c r="M1391" s="2">
        <v>3.08088653989691E+16</v>
      </c>
      <c r="N13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1" s="13">
        <f t="shared" si="21"/>
        <v>1390</v>
      </c>
      <c r="P1391" s="2" t="str">
        <f>IF(TablaDatos[[#This Row],[Diabetes]]=0,"No","Si")</f>
        <v>No</v>
      </c>
      <c r="Q1391">
        <v>0</v>
      </c>
      <c r="R1391">
        <f>TablaDatos[[#This Row],[Aux2]]/10000000000000</f>
        <v>2209.8750320880299</v>
      </c>
      <c r="S1391" s="1">
        <v>2.20987503208803E+16</v>
      </c>
      <c r="T1391" s="7">
        <f>TablaDatos[[#This Row],[Aux3]]/100000000000000</f>
        <v>216.226628046668</v>
      </c>
      <c r="U1391" s="1">
        <v>2.16226628046668E+16</v>
      </c>
      <c r="V1391">
        <v>173.2</v>
      </c>
      <c r="W1391">
        <v>100</v>
      </c>
    </row>
    <row r="1392" spans="1:23">
      <c r="A1392">
        <v>2012</v>
      </c>
      <c r="B1392">
        <v>50</v>
      </c>
      <c r="C1392" t="s">
        <v>23</v>
      </c>
      <c r="D1392" t="s">
        <v>17</v>
      </c>
      <c r="E1392" t="s">
        <v>18</v>
      </c>
      <c r="F1392" t="s">
        <v>35</v>
      </c>
      <c r="G1392" t="s">
        <v>20</v>
      </c>
      <c r="H1392" s="3">
        <v>18714.89</v>
      </c>
      <c r="I1392" t="s">
        <v>21</v>
      </c>
      <c r="J1392" t="s">
        <v>19</v>
      </c>
      <c r="K13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30.808114008388298</v>
      </c>
      <c r="L1392" s="5">
        <f>TablaDatos[[#This Row],[IMC_raw]]/1000000000000000</f>
        <v>3.0808114008388299</v>
      </c>
      <c r="M1392" s="2">
        <v>3080811400838830</v>
      </c>
      <c r="N13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2" s="13">
        <f t="shared" si="21"/>
        <v>1391</v>
      </c>
      <c r="P1392" s="2" t="str">
        <f>IF(TablaDatos[[#This Row],[Diabetes]]=0,"No","Si")</f>
        <v>No</v>
      </c>
      <c r="Q1392">
        <v>0</v>
      </c>
      <c r="R1392">
        <f>TablaDatos[[#This Row],[Aux2]]/10000000000000</f>
        <v>198.82013906256799</v>
      </c>
      <c r="S1392" s="1">
        <v>1988201390625680</v>
      </c>
      <c r="T1392" s="7">
        <f>TablaDatos[[#This Row],[Aux3]]/100000000000000</f>
        <v>20.908361279106298</v>
      </c>
      <c r="U1392" s="1">
        <v>2090836127910630</v>
      </c>
      <c r="V1392">
        <v>147.30000000000001</v>
      </c>
      <c r="W1392">
        <v>88.1</v>
      </c>
    </row>
    <row r="1393" spans="1:23">
      <c r="A1393">
        <v>2012</v>
      </c>
      <c r="B1393">
        <v>47</v>
      </c>
      <c r="C1393" t="s">
        <v>23</v>
      </c>
      <c r="D1393" t="s">
        <v>72</v>
      </c>
      <c r="E1393" t="s">
        <v>18</v>
      </c>
      <c r="F1393" t="s">
        <v>35</v>
      </c>
      <c r="G1393" t="s">
        <v>20</v>
      </c>
      <c r="H1393" s="3">
        <v>32381.119999999999</v>
      </c>
      <c r="I1393" t="s">
        <v>21</v>
      </c>
      <c r="J1393" t="s">
        <v>18</v>
      </c>
      <c r="K13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30.806639819763298</v>
      </c>
      <c r="L1393" s="6">
        <f>TablaDatos[[#This Row],[IMC_raw]]/1000000000000000</f>
        <v>3.08066398197633</v>
      </c>
      <c r="M1393" s="2">
        <v>3080663981976330</v>
      </c>
      <c r="N13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3" s="13">
        <f t="shared" si="21"/>
        <v>1392</v>
      </c>
      <c r="P1393" s="2" t="str">
        <f>IF(TablaDatos[[#This Row],[Diabetes]]=0,"No","Si")</f>
        <v>No</v>
      </c>
      <c r="Q1393">
        <v>0</v>
      </c>
      <c r="R1393">
        <f>TablaDatos[[#This Row],[Aux2]]/10000000000000</f>
        <v>2157.0620269730498</v>
      </c>
      <c r="S1393" s="1">
        <v>2.15706202697305E+16</v>
      </c>
      <c r="T1393" s="7">
        <f>TablaDatos[[#This Row],[Aux3]]/100000000000000</f>
        <v>21.365610586349401</v>
      </c>
      <c r="U1393" s="1">
        <v>2136561058634940</v>
      </c>
      <c r="V1393">
        <v>146.1</v>
      </c>
      <c r="W1393">
        <v>91.7</v>
      </c>
    </row>
    <row r="1394" spans="1:23">
      <c r="A1394">
        <v>2012</v>
      </c>
      <c r="B1394">
        <v>62</v>
      </c>
      <c r="C1394" t="s">
        <v>16</v>
      </c>
      <c r="D1394" t="s">
        <v>73</v>
      </c>
      <c r="E1394" t="s">
        <v>18</v>
      </c>
      <c r="F1394" t="s">
        <v>24</v>
      </c>
      <c r="G1394" t="s">
        <v>28</v>
      </c>
      <c r="H1394" s="3">
        <v>14759.35</v>
      </c>
      <c r="I1394" t="s">
        <v>21</v>
      </c>
      <c r="J1394" t="s">
        <v>22</v>
      </c>
      <c r="K13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30.8008796394985</v>
      </c>
      <c r="L1394" s="5">
        <f>TablaDatos[[#This Row],[IMC_raw]]/1000000000000000</f>
        <v>3.08008796394985</v>
      </c>
      <c r="M1394" s="2">
        <v>3080087963949850</v>
      </c>
      <c r="N13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4" s="13">
        <f t="shared" si="21"/>
        <v>1393</v>
      </c>
      <c r="P1394" s="2" t="str">
        <f>IF(TablaDatos[[#This Row],[Diabetes]]=0,"No","Si")</f>
        <v>No</v>
      </c>
      <c r="Q1394">
        <v>0</v>
      </c>
      <c r="R1394">
        <f>TablaDatos[[#This Row],[Aux2]]/10000000000000</f>
        <v>2440.3192102121702</v>
      </c>
      <c r="S1394" s="1">
        <v>2.44031921021217E+16</v>
      </c>
      <c r="T1394" s="7">
        <f>TablaDatos[[#This Row],[Aux3]]/100000000000000</f>
        <v>25.020969516783602</v>
      </c>
      <c r="U1394" s="1">
        <v>2502096951678360</v>
      </c>
      <c r="V1394">
        <v>163.4</v>
      </c>
      <c r="W1394">
        <v>100.6</v>
      </c>
    </row>
    <row r="1395" spans="1:23">
      <c r="A1395">
        <v>2012</v>
      </c>
      <c r="B1395">
        <v>50</v>
      </c>
      <c r="C1395" t="s">
        <v>16</v>
      </c>
      <c r="D1395" t="s">
        <v>73</v>
      </c>
      <c r="E1395" t="s">
        <v>18</v>
      </c>
      <c r="F1395" t="s">
        <v>40</v>
      </c>
      <c r="G1395" t="s">
        <v>20</v>
      </c>
      <c r="H1395" s="3">
        <v>52208.99</v>
      </c>
      <c r="I1395" t="s">
        <v>18</v>
      </c>
      <c r="J1395" t="s">
        <v>19</v>
      </c>
      <c r="K13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30.793084941380101</v>
      </c>
      <c r="L1395" s="6">
        <f>TablaDatos[[#This Row],[IMC_raw]]/1000000000000000</f>
        <v>30.793084941380101</v>
      </c>
      <c r="M1395" s="2">
        <v>3.07930849413801E+16</v>
      </c>
      <c r="N13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5" s="13">
        <f t="shared" si="21"/>
        <v>1394</v>
      </c>
      <c r="P1395" s="2" t="str">
        <f>IF(TablaDatos[[#This Row],[Diabetes]]=0,"No","Si")</f>
        <v>No</v>
      </c>
      <c r="Q1395">
        <v>0</v>
      </c>
      <c r="R1395">
        <f>TablaDatos[[#This Row],[Aux2]]/10000000000000</f>
        <v>179.36353972998299</v>
      </c>
      <c r="S1395" s="1">
        <v>1793635397299830</v>
      </c>
      <c r="T1395" s="7">
        <f>TablaDatos[[#This Row],[Aux3]]/100000000000000</f>
        <v>214.50209787655299</v>
      </c>
      <c r="U1395" s="1">
        <v>2.14502097876553E+16</v>
      </c>
      <c r="V1395">
        <v>140.19999999999999</v>
      </c>
      <c r="W1395">
        <v>84.1</v>
      </c>
    </row>
    <row r="1396" spans="1:23">
      <c r="A1396">
        <v>2012</v>
      </c>
      <c r="B1396">
        <v>58</v>
      </c>
      <c r="C1396" t="s">
        <v>16</v>
      </c>
      <c r="D1396" t="s">
        <v>30</v>
      </c>
      <c r="E1396" t="s">
        <v>18</v>
      </c>
      <c r="F1396" t="s">
        <v>35</v>
      </c>
      <c r="G1396" t="s">
        <v>28</v>
      </c>
      <c r="H1396" s="3">
        <v>23219.200000000001</v>
      </c>
      <c r="I1396" t="s">
        <v>18</v>
      </c>
      <c r="J1396" t="s">
        <v>22</v>
      </c>
      <c r="K13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30.787183932772599</v>
      </c>
      <c r="L1396" s="6">
        <f>TablaDatos[[#This Row],[IMC_raw]]/1000000000000000</f>
        <v>30.787183932772599</v>
      </c>
      <c r="M1396" s="2">
        <v>3.07871839327726E+16</v>
      </c>
      <c r="N13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6" s="13">
        <f t="shared" si="21"/>
        <v>1395</v>
      </c>
      <c r="P1396" s="2" t="str">
        <f>IF(TablaDatos[[#This Row],[Diabetes]]=0,"No","Si")</f>
        <v>No</v>
      </c>
      <c r="Q1396">
        <v>0</v>
      </c>
      <c r="R1396">
        <f>TablaDatos[[#This Row],[Aux2]]/10000000000000</f>
        <v>2145.3156212231802</v>
      </c>
      <c r="S1396" s="1">
        <v>2.14531562122318E+16</v>
      </c>
      <c r="T1396" s="7">
        <f>TablaDatos[[#This Row],[Aux3]]/100000000000000</f>
        <v>22.579814680963</v>
      </c>
      <c r="U1396" s="1">
        <v>2257981468096300</v>
      </c>
      <c r="V1396">
        <v>164</v>
      </c>
      <c r="W1396">
        <v>98.3</v>
      </c>
    </row>
    <row r="1397" spans="1:23">
      <c r="A1397">
        <v>2012</v>
      </c>
      <c r="B1397">
        <v>61</v>
      </c>
      <c r="C1397" t="s">
        <v>16</v>
      </c>
      <c r="D1397" t="s">
        <v>17</v>
      </c>
      <c r="E1397" t="s">
        <v>21</v>
      </c>
      <c r="F1397" t="s">
        <v>19</v>
      </c>
      <c r="G1397" t="s">
        <v>28</v>
      </c>
      <c r="H1397" s="3">
        <v>16269.59</v>
      </c>
      <c r="I1397" t="s">
        <v>19</v>
      </c>
      <c r="J1397" t="s">
        <v>19</v>
      </c>
      <c r="K13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30.764391735297298</v>
      </c>
      <c r="L1397" s="5">
        <f>TablaDatos[[#This Row],[IMC_raw]]/1000000000000000</f>
        <v>30.764391735297298</v>
      </c>
      <c r="M1397" s="2">
        <v>3.07643917352973E+16</v>
      </c>
      <c r="N13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7" s="13">
        <f t="shared" si="21"/>
        <v>1396</v>
      </c>
      <c r="P1397" s="2" t="str">
        <f>IF(TablaDatos[[#This Row],[Diabetes]]=0,"No","Si")</f>
        <v>Si</v>
      </c>
      <c r="Q1397">
        <v>1</v>
      </c>
      <c r="R1397">
        <f>TablaDatos[[#This Row],[Aux2]]/10000000000000</f>
        <v>2169.6917165832301</v>
      </c>
      <c r="S1397" s="1">
        <v>2.16969171658323E+16</v>
      </c>
      <c r="T1397" s="7">
        <f>TablaDatos[[#This Row],[Aux3]]/100000000000000</f>
        <v>27.656176080277699</v>
      </c>
      <c r="U1397" s="1">
        <v>2765617608027770</v>
      </c>
      <c r="V1397">
        <v>174.8</v>
      </c>
      <c r="W1397">
        <v>101.4</v>
      </c>
    </row>
    <row r="1398" spans="1:23">
      <c r="A1398">
        <v>2012</v>
      </c>
      <c r="B1398">
        <v>65</v>
      </c>
      <c r="C1398" t="s">
        <v>23</v>
      </c>
      <c r="D1398" t="s">
        <v>17</v>
      </c>
      <c r="E1398" t="s">
        <v>18</v>
      </c>
      <c r="F1398" t="s">
        <v>19</v>
      </c>
      <c r="G1398" t="s">
        <v>25</v>
      </c>
      <c r="H1398" s="3">
        <v>19641.05</v>
      </c>
      <c r="I1398" t="s">
        <v>19</v>
      </c>
      <c r="J1398" t="s">
        <v>22</v>
      </c>
      <c r="K13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30.758507989589798</v>
      </c>
      <c r="L1398" s="6">
        <f>TablaDatos[[#This Row],[IMC_raw]]/1000000000000000</f>
        <v>30.758507989589798</v>
      </c>
      <c r="M1398" s="2">
        <v>3.07585079895898E+16</v>
      </c>
      <c r="N13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8" s="13">
        <f t="shared" si="21"/>
        <v>1397</v>
      </c>
      <c r="P1398" s="2" t="str">
        <f>IF(TablaDatos[[#This Row],[Diabetes]]=0,"No","Si")</f>
        <v>Si</v>
      </c>
      <c r="Q1398">
        <v>1</v>
      </c>
      <c r="R1398">
        <f>TablaDatos[[#This Row],[Aux2]]/10000000000000</f>
        <v>215.089855962504</v>
      </c>
      <c r="S1398" s="1">
        <v>2150898559625040</v>
      </c>
      <c r="T1398" s="7">
        <f>TablaDatos[[#This Row],[Aux3]]/100000000000000</f>
        <v>25.440361268409902</v>
      </c>
      <c r="U1398" s="1">
        <v>2544036126840990</v>
      </c>
      <c r="V1398">
        <v>164.2</v>
      </c>
      <c r="W1398">
        <v>92.1</v>
      </c>
    </row>
    <row r="1399" spans="1:23">
      <c r="A1399">
        <v>2012</v>
      </c>
      <c r="B1399">
        <v>55</v>
      </c>
      <c r="C1399" t="s">
        <v>23</v>
      </c>
      <c r="D1399" t="s">
        <v>73</v>
      </c>
      <c r="E1399" t="s">
        <v>21</v>
      </c>
      <c r="F1399" t="s">
        <v>24</v>
      </c>
      <c r="G1399" t="s">
        <v>28</v>
      </c>
      <c r="H1399" s="3">
        <v>23417.7</v>
      </c>
      <c r="I1399" t="s">
        <v>21</v>
      </c>
      <c r="J1399" t="s">
        <v>18</v>
      </c>
      <c r="K13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30.7584875118893</v>
      </c>
      <c r="L1399" s="5">
        <f>TablaDatos[[#This Row],[IMC_raw]]/1000000000000000</f>
        <v>30.7584875118893</v>
      </c>
      <c r="M1399" s="2">
        <v>3.07584875118893E+16</v>
      </c>
      <c r="N13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399" s="13">
        <f t="shared" si="21"/>
        <v>1398</v>
      </c>
      <c r="P1399" s="2" t="str">
        <f>IF(TablaDatos[[#This Row],[Diabetes]]=0,"No","Si")</f>
        <v>No</v>
      </c>
      <c r="Q1399">
        <v>0</v>
      </c>
      <c r="R1399">
        <f>TablaDatos[[#This Row],[Aux2]]/10000000000000</f>
        <v>226.11834805874099</v>
      </c>
      <c r="S1399" s="1">
        <v>2261183480587410</v>
      </c>
      <c r="T1399" s="7">
        <f>TablaDatos[[#This Row],[Aux3]]/100000000000000</f>
        <v>27.811339867832299</v>
      </c>
      <c r="U1399" s="1">
        <v>2781133986783230</v>
      </c>
      <c r="V1399">
        <v>171.5</v>
      </c>
      <c r="W1399">
        <v>95</v>
      </c>
    </row>
    <row r="1400" spans="1:23">
      <c r="A1400">
        <v>2012</v>
      </c>
      <c r="B1400">
        <v>65</v>
      </c>
      <c r="C1400" t="s">
        <v>23</v>
      </c>
      <c r="D1400" t="s">
        <v>29</v>
      </c>
      <c r="E1400" t="s">
        <v>21</v>
      </c>
      <c r="F1400" t="s">
        <v>24</v>
      </c>
      <c r="G1400" t="s">
        <v>25</v>
      </c>
      <c r="H1400" s="3">
        <v>7083.05</v>
      </c>
      <c r="I1400" t="s">
        <v>19</v>
      </c>
      <c r="J1400" t="s">
        <v>22</v>
      </c>
      <c r="K14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30.7164383706337</v>
      </c>
      <c r="L1400" s="5">
        <f>TablaDatos[[#This Row],[IMC_raw]]/1000000000000000</f>
        <v>30.7164383706337</v>
      </c>
      <c r="M1400" s="2">
        <v>3.07164383706337E+16</v>
      </c>
      <c r="N14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0" s="13">
        <f t="shared" si="21"/>
        <v>1399</v>
      </c>
      <c r="P1400" s="2" t="str">
        <f>IF(TablaDatos[[#This Row],[Diabetes]]=0,"No","Si")</f>
        <v>No</v>
      </c>
      <c r="Q1400">
        <v>0</v>
      </c>
      <c r="R1400">
        <f>TablaDatos[[#This Row],[Aux2]]/10000000000000</f>
        <v>2294.5182473026198</v>
      </c>
      <c r="S1400" s="1">
        <v>2.29451824730262E+16</v>
      </c>
      <c r="T1400" s="7">
        <f>TablaDatos[[#This Row],[Aux3]]/100000000000000</f>
        <v>26.557505006336001</v>
      </c>
      <c r="U1400" s="1">
        <v>2655750500633600</v>
      </c>
      <c r="V1400">
        <v>164.1</v>
      </c>
      <c r="W1400">
        <v>98.7</v>
      </c>
    </row>
    <row r="1401" spans="1:23">
      <c r="A1401">
        <v>2012</v>
      </c>
      <c r="B1401">
        <v>53</v>
      </c>
      <c r="C1401" t="s">
        <v>23</v>
      </c>
      <c r="D1401" t="s">
        <v>26</v>
      </c>
      <c r="E1401" t="s">
        <v>18</v>
      </c>
      <c r="F1401" t="s">
        <v>19</v>
      </c>
      <c r="G1401" t="s">
        <v>20</v>
      </c>
      <c r="H1401" s="3">
        <v>27621.05</v>
      </c>
      <c r="I1401" t="s">
        <v>19</v>
      </c>
      <c r="J1401" t="s">
        <v>18</v>
      </c>
      <c r="K14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30.688084497067898</v>
      </c>
      <c r="L1401" s="5">
        <f>TablaDatos[[#This Row],[IMC_raw]]/1000000000000000</f>
        <v>3.0688084497067898</v>
      </c>
      <c r="M1401" s="2">
        <v>3068808449706790</v>
      </c>
      <c r="N14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1" s="13">
        <f t="shared" si="21"/>
        <v>1400</v>
      </c>
      <c r="P1401" s="2" t="str">
        <f>IF(TablaDatos[[#This Row],[Diabetes]]=0,"No","Si")</f>
        <v>No</v>
      </c>
      <c r="Q1401">
        <v>0</v>
      </c>
      <c r="R1401">
        <f>TablaDatos[[#This Row],[Aux2]]/10000000000000</f>
        <v>18.417440852907401</v>
      </c>
      <c r="S1401" s="1">
        <v>184174408529074</v>
      </c>
      <c r="T1401" s="7">
        <f>TablaDatos[[#This Row],[Aux3]]/100000000000000</f>
        <v>215.89027899603201</v>
      </c>
      <c r="U1401" s="1">
        <v>2.15890278996032E+16</v>
      </c>
      <c r="V1401">
        <v>146.5</v>
      </c>
      <c r="W1401">
        <v>88.6</v>
      </c>
    </row>
    <row r="1402" spans="1:23">
      <c r="A1402">
        <v>2012</v>
      </c>
      <c r="B1402">
        <v>57</v>
      </c>
      <c r="C1402" t="s">
        <v>23</v>
      </c>
      <c r="D1402" t="s">
        <v>30</v>
      </c>
      <c r="E1402" t="s">
        <v>18</v>
      </c>
      <c r="F1402" t="s">
        <v>24</v>
      </c>
      <c r="G1402" t="s">
        <v>28</v>
      </c>
      <c r="H1402" s="3">
        <v>20339.7</v>
      </c>
      <c r="I1402" t="s">
        <v>21</v>
      </c>
      <c r="J1402" t="s">
        <v>18</v>
      </c>
      <c r="K14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30.664266115708898</v>
      </c>
      <c r="L1402" s="6">
        <f>TablaDatos[[#This Row],[IMC_raw]]/1000000000000000</f>
        <v>3.0664266115708898</v>
      </c>
      <c r="M1402" s="2">
        <v>3066426611570890</v>
      </c>
      <c r="N14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2" s="13">
        <f t="shared" si="21"/>
        <v>1401</v>
      </c>
      <c r="P1402" s="2" t="str">
        <f>IF(TablaDatos[[#This Row],[Diabetes]]=0,"No","Si")</f>
        <v>No</v>
      </c>
      <c r="Q1402">
        <v>0</v>
      </c>
      <c r="R1402">
        <f>TablaDatos[[#This Row],[Aux2]]/10000000000000</f>
        <v>2079.23844667196</v>
      </c>
      <c r="S1402" s="1">
        <v>2.07923844667196E+16</v>
      </c>
      <c r="T1402" s="7">
        <f>TablaDatos[[#This Row],[Aux3]]/100000000000000</f>
        <v>2.2465692007589402</v>
      </c>
      <c r="U1402" s="1">
        <v>224656920075894</v>
      </c>
      <c r="V1402">
        <v>151.9</v>
      </c>
      <c r="W1402">
        <v>91.7</v>
      </c>
    </row>
    <row r="1403" spans="1:23">
      <c r="A1403">
        <v>2012</v>
      </c>
      <c r="B1403">
        <v>60</v>
      </c>
      <c r="C1403" t="s">
        <v>23</v>
      </c>
      <c r="D1403" t="s">
        <v>72</v>
      </c>
      <c r="E1403" t="s">
        <v>18</v>
      </c>
      <c r="F1403" t="s">
        <v>35</v>
      </c>
      <c r="G1403" t="s">
        <v>28</v>
      </c>
      <c r="H1403" s="3">
        <v>16292.62</v>
      </c>
      <c r="I1403" t="s">
        <v>19</v>
      </c>
      <c r="J1403" t="s">
        <v>22</v>
      </c>
      <c r="K14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30.578072437284799</v>
      </c>
      <c r="L1403" s="6">
        <f>TablaDatos[[#This Row],[IMC_raw]]/1000000000000000</f>
        <v>3.05780724372848</v>
      </c>
      <c r="M1403" s="2">
        <v>3057807243728480</v>
      </c>
      <c r="N14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3" s="13">
        <f t="shared" si="21"/>
        <v>1402</v>
      </c>
      <c r="P1403" s="2" t="str">
        <f>IF(TablaDatos[[#This Row],[Diabetes]]=0,"No","Si")</f>
        <v>No</v>
      </c>
      <c r="Q1403">
        <v>0</v>
      </c>
      <c r="R1403">
        <f>TablaDatos[[#This Row],[Aux2]]/10000000000000</f>
        <v>2031.2670746266299</v>
      </c>
      <c r="S1403" s="1">
        <v>2.03126707462663E+16</v>
      </c>
      <c r="T1403" s="7">
        <f>TablaDatos[[#This Row],[Aux3]]/100000000000000</f>
        <v>272.81369901839298</v>
      </c>
      <c r="U1403" s="1">
        <v>2.72813699018393E+16</v>
      </c>
      <c r="V1403">
        <v>155.5</v>
      </c>
      <c r="W1403">
        <v>96.1</v>
      </c>
    </row>
    <row r="1404" spans="1:23">
      <c r="A1404">
        <v>2012</v>
      </c>
      <c r="B1404">
        <v>68</v>
      </c>
      <c r="C1404" t="s">
        <v>23</v>
      </c>
      <c r="D1404" t="s">
        <v>17</v>
      </c>
      <c r="E1404" t="s">
        <v>31</v>
      </c>
      <c r="F1404" t="s">
        <v>19</v>
      </c>
      <c r="G1404" t="s">
        <v>25</v>
      </c>
      <c r="H1404" s="3">
        <v>14057.82</v>
      </c>
      <c r="I1404" t="s">
        <v>21</v>
      </c>
      <c r="J1404" t="s">
        <v>21</v>
      </c>
      <c r="K14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30.566578829808101</v>
      </c>
      <c r="L1404" s="5">
        <f>TablaDatos[[#This Row],[IMC_raw]]/1000000000000000</f>
        <v>0.305665788298081</v>
      </c>
      <c r="M1404" s="2">
        <v>305665788298081</v>
      </c>
      <c r="N14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4" s="13">
        <f t="shared" si="21"/>
        <v>1403</v>
      </c>
      <c r="P1404" s="2" t="str">
        <f>IF(TablaDatos[[#This Row],[Diabetes]]=0,"No","Si")</f>
        <v>No</v>
      </c>
      <c r="Q1404">
        <v>0</v>
      </c>
      <c r="R1404">
        <f>TablaDatos[[#This Row],[Aux2]]/10000000000000</f>
        <v>2236.8956292173498</v>
      </c>
      <c r="S1404" s="1">
        <v>2.23689562921735E+16</v>
      </c>
      <c r="T1404" s="7">
        <f>TablaDatos[[#This Row],[Aux3]]/100000000000000</f>
        <v>265.20202754761402</v>
      </c>
      <c r="U1404" s="1">
        <v>2.65202027547614E+16</v>
      </c>
      <c r="V1404">
        <v>161.4</v>
      </c>
      <c r="W1404">
        <v>95.1</v>
      </c>
    </row>
    <row r="1405" spans="1:23">
      <c r="A1405">
        <v>2012</v>
      </c>
      <c r="B1405">
        <v>62</v>
      </c>
      <c r="C1405" t="s">
        <v>16</v>
      </c>
      <c r="D1405" t="s">
        <v>17</v>
      </c>
      <c r="E1405" t="s">
        <v>31</v>
      </c>
      <c r="F1405" t="s">
        <v>24</v>
      </c>
      <c r="G1405" t="s">
        <v>28</v>
      </c>
      <c r="H1405" s="3">
        <v>18543.560000000001</v>
      </c>
      <c r="I1405" t="s">
        <v>21</v>
      </c>
      <c r="J1405" t="s">
        <v>18</v>
      </c>
      <c r="K14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30.5385448932321</v>
      </c>
      <c r="L1405" s="5">
        <f>TablaDatos[[#This Row],[IMC_raw]]/1000000000000000</f>
        <v>3.0538544893232098</v>
      </c>
      <c r="M1405" s="2">
        <v>3053854489323210</v>
      </c>
      <c r="N14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5" s="13">
        <f t="shared" si="21"/>
        <v>1404</v>
      </c>
      <c r="P1405" s="2" t="str">
        <f>IF(TablaDatos[[#This Row],[Diabetes]]=0,"No","Si")</f>
        <v>Si</v>
      </c>
      <c r="Q1405">
        <v>1</v>
      </c>
      <c r="R1405">
        <f>TablaDatos[[#This Row],[Aux2]]/10000000000000</f>
        <v>226.28019237874301</v>
      </c>
      <c r="S1405" s="1">
        <v>2262801923787430</v>
      </c>
      <c r="T1405" s="7">
        <f>TablaDatos[[#This Row],[Aux3]]/100000000000000</f>
        <v>249.88074275263901</v>
      </c>
      <c r="U1405" s="1">
        <v>2.49880742752639E+16</v>
      </c>
      <c r="V1405">
        <v>176.7</v>
      </c>
      <c r="W1405">
        <v>99.6</v>
      </c>
    </row>
    <row r="1406" spans="1:23">
      <c r="A1406">
        <v>2012</v>
      </c>
      <c r="B1406">
        <v>48</v>
      </c>
      <c r="C1406" t="s">
        <v>23</v>
      </c>
      <c r="D1406" t="s">
        <v>29</v>
      </c>
      <c r="E1406" t="s">
        <v>18</v>
      </c>
      <c r="F1406" t="s">
        <v>19</v>
      </c>
      <c r="G1406" t="s">
        <v>20</v>
      </c>
      <c r="H1406" s="3">
        <v>14297.89</v>
      </c>
      <c r="I1406" t="s">
        <v>21</v>
      </c>
      <c r="J1406" t="s">
        <v>18</v>
      </c>
      <c r="K14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30.524429506415199</v>
      </c>
      <c r="L1406" s="5">
        <f>TablaDatos[[#This Row],[IMC_raw]]/1000000000000000</f>
        <v>30.524429506415199</v>
      </c>
      <c r="M1406" s="2">
        <v>3.05244295064152E+16</v>
      </c>
      <c r="N14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6" s="13">
        <f t="shared" si="21"/>
        <v>1405</v>
      </c>
      <c r="P1406" s="2" t="str">
        <f>IF(TablaDatos[[#This Row],[Diabetes]]=0,"No","Si")</f>
        <v>No</v>
      </c>
      <c r="Q1406">
        <v>0</v>
      </c>
      <c r="R1406">
        <f>TablaDatos[[#This Row],[Aux2]]/10000000000000</f>
        <v>198.18710078050401</v>
      </c>
      <c r="S1406" s="1">
        <v>1981871007805040</v>
      </c>
      <c r="T1406" s="7">
        <f>TablaDatos[[#This Row],[Aux3]]/100000000000000</f>
        <v>225.04452912950799</v>
      </c>
      <c r="U1406" s="1">
        <v>2.25044529129508E+16</v>
      </c>
      <c r="V1406">
        <v>145.4</v>
      </c>
      <c r="W1406">
        <v>84.3</v>
      </c>
    </row>
    <row r="1407" spans="1:23">
      <c r="A1407">
        <v>2012</v>
      </c>
      <c r="B1407">
        <v>59</v>
      </c>
      <c r="C1407" t="s">
        <v>16</v>
      </c>
      <c r="D1407" t="s">
        <v>30</v>
      </c>
      <c r="E1407" t="s">
        <v>18</v>
      </c>
      <c r="F1407" t="s">
        <v>19</v>
      </c>
      <c r="G1407" t="s">
        <v>28</v>
      </c>
      <c r="H1407" s="3">
        <v>27246.03</v>
      </c>
      <c r="I1407" t="s">
        <v>21</v>
      </c>
      <c r="J1407" t="s">
        <v>22</v>
      </c>
      <c r="K14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30.518620939059701</v>
      </c>
      <c r="L1407" s="5">
        <f>TablaDatos[[#This Row],[IMC_raw]]/1000000000000000</f>
        <v>30.518620939059701</v>
      </c>
      <c r="M1407" s="2">
        <v>3.05186209390597E+16</v>
      </c>
      <c r="N14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7" s="13">
        <f t="shared" si="21"/>
        <v>1406</v>
      </c>
      <c r="P1407" s="2" t="str">
        <f>IF(TablaDatos[[#This Row],[Diabetes]]=0,"No","Si")</f>
        <v>No</v>
      </c>
      <c r="Q1407">
        <v>0</v>
      </c>
      <c r="R1407">
        <f>TablaDatos[[#This Row],[Aux2]]/10000000000000</f>
        <v>2038.01833451074</v>
      </c>
      <c r="S1407" s="1">
        <v>2.03801833451074E+16</v>
      </c>
      <c r="T1407" s="7">
        <f>TablaDatos[[#This Row],[Aux3]]/100000000000000</f>
        <v>21.686772256224501</v>
      </c>
      <c r="U1407" s="1">
        <v>2168677225622450</v>
      </c>
      <c r="V1407">
        <v>162.5</v>
      </c>
      <c r="W1407">
        <v>92.8</v>
      </c>
    </row>
    <row r="1408" spans="1:23">
      <c r="A1408">
        <v>2012</v>
      </c>
      <c r="B1408">
        <v>58</v>
      </c>
      <c r="C1408" t="s">
        <v>23</v>
      </c>
      <c r="D1408" t="s">
        <v>30</v>
      </c>
      <c r="E1408" t="s">
        <v>18</v>
      </c>
      <c r="F1408" t="s">
        <v>19</v>
      </c>
      <c r="G1408" t="s">
        <v>28</v>
      </c>
      <c r="H1408" s="3">
        <v>12571</v>
      </c>
      <c r="I1408" t="s">
        <v>19</v>
      </c>
      <c r="J1408" t="s">
        <v>22</v>
      </c>
      <c r="K14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30.4879834329342</v>
      </c>
      <c r="L1408" s="5">
        <f>TablaDatos[[#This Row],[IMC_raw]]/1000000000000000</f>
        <v>30.4879834329342</v>
      </c>
      <c r="M1408" s="2">
        <v>3.04879834329342E+16</v>
      </c>
      <c r="N14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8" s="13">
        <f t="shared" si="21"/>
        <v>1407</v>
      </c>
      <c r="P1408" s="2" t="str">
        <f>IF(TablaDatos[[#This Row],[Diabetes]]=0,"No","Si")</f>
        <v>No</v>
      </c>
      <c r="Q1408">
        <v>0</v>
      </c>
      <c r="R1408">
        <f>TablaDatos[[#This Row],[Aux2]]/10000000000000</f>
        <v>1989.5576462831</v>
      </c>
      <c r="S1408" s="1">
        <v>1.9895576462831E+16</v>
      </c>
      <c r="T1408" s="7">
        <f>TablaDatos[[#This Row],[Aux3]]/100000000000000</f>
        <v>20.8495157180548</v>
      </c>
      <c r="U1408" s="1">
        <v>2084951571805480</v>
      </c>
      <c r="V1408">
        <v>143.9</v>
      </c>
      <c r="W1408">
        <v>93.6</v>
      </c>
    </row>
    <row r="1409" spans="1:23">
      <c r="A1409">
        <v>2012</v>
      </c>
      <c r="B1409">
        <v>64</v>
      </c>
      <c r="C1409" t="s">
        <v>23</v>
      </c>
      <c r="D1409" t="s">
        <v>17</v>
      </c>
      <c r="E1409" t="s">
        <v>18</v>
      </c>
      <c r="F1409" t="s">
        <v>40</v>
      </c>
      <c r="G1409" t="s">
        <v>28</v>
      </c>
      <c r="H1409" s="3">
        <v>18962</v>
      </c>
      <c r="I1409" t="s">
        <v>19</v>
      </c>
      <c r="J1409" t="s">
        <v>19</v>
      </c>
      <c r="K14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30.471138539310701</v>
      </c>
      <c r="L1409" s="6">
        <f>TablaDatos[[#This Row],[IMC_raw]]/1000000000000000</f>
        <v>0.30471138539310699</v>
      </c>
      <c r="M1409" s="2">
        <v>304711385393107</v>
      </c>
      <c r="N14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09" s="13">
        <f t="shared" si="21"/>
        <v>1408</v>
      </c>
      <c r="P1409" s="2" t="str">
        <f>IF(TablaDatos[[#This Row],[Diabetes]]=0,"No","Si")</f>
        <v>No</v>
      </c>
      <c r="Q1409">
        <v>0</v>
      </c>
      <c r="R1409">
        <f>TablaDatos[[#This Row],[Aux2]]/10000000000000</f>
        <v>1897.9512431808801</v>
      </c>
      <c r="S1409" s="1">
        <v>1.89795124318088E+16</v>
      </c>
      <c r="T1409" s="7">
        <f>TablaDatos[[#This Row],[Aux3]]/100000000000000</f>
        <v>226.45716324728599</v>
      </c>
      <c r="U1409" s="1">
        <v>2.26457163247286E+16</v>
      </c>
      <c r="V1409">
        <v>153.30000000000001</v>
      </c>
      <c r="W1409">
        <v>89.7</v>
      </c>
    </row>
    <row r="1410" spans="1:23">
      <c r="A1410">
        <v>2012</v>
      </c>
      <c r="B1410">
        <v>70</v>
      </c>
      <c r="C1410" t="s">
        <v>23</v>
      </c>
      <c r="D1410" t="s">
        <v>29</v>
      </c>
      <c r="E1410" t="s">
        <v>18</v>
      </c>
      <c r="F1410" t="s">
        <v>19</v>
      </c>
      <c r="G1410" t="s">
        <v>25</v>
      </c>
      <c r="H1410" s="3">
        <v>11176.23</v>
      </c>
      <c r="I1410" t="s">
        <v>21</v>
      </c>
      <c r="J1410" t="s">
        <v>22</v>
      </c>
      <c r="K14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30.470221262335201</v>
      </c>
      <c r="L1410" s="5">
        <f>TablaDatos[[#This Row],[IMC_raw]]/1000000000000000</f>
        <v>30.470221262335201</v>
      </c>
      <c r="M1410" s="2">
        <v>3.04702212623352E+16</v>
      </c>
      <c r="N14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0" s="13">
        <f t="shared" ref="O1410:O1473" si="22">O1409+1</f>
        <v>1409</v>
      </c>
      <c r="P1410" s="2" t="str">
        <f>IF(TablaDatos[[#This Row],[Diabetes]]=0,"No","Si")</f>
        <v>No</v>
      </c>
      <c r="Q1410">
        <v>0</v>
      </c>
      <c r="R1410">
        <f>TablaDatos[[#This Row],[Aux2]]/10000000000000</f>
        <v>1980.85056918848</v>
      </c>
      <c r="S1410" s="1">
        <v>1.98085056918848E+16</v>
      </c>
      <c r="T1410" s="7">
        <f>TablaDatos[[#This Row],[Aux3]]/100000000000000</f>
        <v>218.946958846429</v>
      </c>
      <c r="U1410" s="1">
        <v>2.18946958846429E+16</v>
      </c>
      <c r="V1410">
        <v>158</v>
      </c>
      <c r="W1410">
        <v>99.2</v>
      </c>
    </row>
    <row r="1411" spans="1:23">
      <c r="A1411">
        <v>2012</v>
      </c>
      <c r="B1411">
        <v>46</v>
      </c>
      <c r="C1411" t="s">
        <v>23</v>
      </c>
      <c r="D1411" t="s">
        <v>72</v>
      </c>
      <c r="E1411" t="s">
        <v>18</v>
      </c>
      <c r="F1411" t="s">
        <v>24</v>
      </c>
      <c r="G1411" t="s">
        <v>20</v>
      </c>
      <c r="H1411" s="3">
        <v>19793.88</v>
      </c>
      <c r="I1411" t="s">
        <v>21</v>
      </c>
      <c r="J1411" t="s">
        <v>19</v>
      </c>
      <c r="K14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30.436422873981499</v>
      </c>
      <c r="L1411" s="6">
        <f>TablaDatos[[#This Row],[IMC_raw]]/1000000000000000</f>
        <v>0.304364228739815</v>
      </c>
      <c r="M1411" s="2">
        <v>304364228739815</v>
      </c>
      <c r="N14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1" s="13">
        <f t="shared" si="22"/>
        <v>1410</v>
      </c>
      <c r="P1411" s="2" t="str">
        <f>IF(TablaDatos[[#This Row],[Diabetes]]=0,"No","Si")</f>
        <v>No</v>
      </c>
      <c r="Q1411">
        <v>0</v>
      </c>
      <c r="R1411">
        <f>TablaDatos[[#This Row],[Aux2]]/10000000000000</f>
        <v>2020.15290133849</v>
      </c>
      <c r="S1411" s="1">
        <v>2.02015290133849E+16</v>
      </c>
      <c r="T1411" s="7">
        <f>TablaDatos[[#This Row],[Aux3]]/100000000000000</f>
        <v>247.00603056244501</v>
      </c>
      <c r="U1411" s="1">
        <v>2.47006030562445E+16</v>
      </c>
      <c r="V1411">
        <v>143.6</v>
      </c>
      <c r="W1411">
        <v>91.5</v>
      </c>
    </row>
    <row r="1412" spans="1:23">
      <c r="A1412">
        <v>2012</v>
      </c>
      <c r="B1412">
        <v>50</v>
      </c>
      <c r="C1412" t="s">
        <v>16</v>
      </c>
      <c r="D1412" t="s">
        <v>29</v>
      </c>
      <c r="E1412" t="s">
        <v>18</v>
      </c>
      <c r="F1412" t="s">
        <v>19</v>
      </c>
      <c r="G1412" t="s">
        <v>20</v>
      </c>
      <c r="H1412" s="3">
        <v>23331.67</v>
      </c>
      <c r="I1412" t="s">
        <v>21</v>
      </c>
      <c r="J1412" t="s">
        <v>19</v>
      </c>
      <c r="K14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30.371055977221001</v>
      </c>
      <c r="L1412" s="5">
        <f>TablaDatos[[#This Row],[IMC_raw]]/1000000000000000</f>
        <v>30.371055977221001</v>
      </c>
      <c r="M1412" s="2">
        <v>3.0371055977221E+16</v>
      </c>
      <c r="N14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2" s="13">
        <f t="shared" si="22"/>
        <v>1411</v>
      </c>
      <c r="P1412" s="2" t="str">
        <f>IF(TablaDatos[[#This Row],[Diabetes]]=0,"No","Si")</f>
        <v>No</v>
      </c>
      <c r="Q1412">
        <v>0</v>
      </c>
      <c r="R1412">
        <f>TablaDatos[[#This Row],[Aux2]]/10000000000000</f>
        <v>190.54623597752101</v>
      </c>
      <c r="S1412" s="1">
        <v>1905462359775210</v>
      </c>
      <c r="T1412" s="7">
        <f>TablaDatos[[#This Row],[Aux3]]/100000000000000</f>
        <v>217.717119216426</v>
      </c>
      <c r="U1412" s="1">
        <v>2.17717119216426E+16</v>
      </c>
      <c r="V1412">
        <v>147.1</v>
      </c>
      <c r="W1412">
        <v>88.8</v>
      </c>
    </row>
    <row r="1413" spans="1:23">
      <c r="A1413">
        <v>2012</v>
      </c>
      <c r="B1413">
        <v>60</v>
      </c>
      <c r="C1413" t="s">
        <v>23</v>
      </c>
      <c r="D1413" t="s">
        <v>29</v>
      </c>
      <c r="E1413" t="s">
        <v>19</v>
      </c>
      <c r="F1413" t="s">
        <v>24</v>
      </c>
      <c r="G1413" t="s">
        <v>28</v>
      </c>
      <c r="H1413" s="3">
        <v>10552.05</v>
      </c>
      <c r="I1413" t="s">
        <v>21</v>
      </c>
      <c r="J1413" t="s">
        <v>18</v>
      </c>
      <c r="K14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30.333698630889302</v>
      </c>
      <c r="L1413" s="6">
        <f>TablaDatos[[#This Row],[IMC_raw]]/1000000000000000</f>
        <v>30.333698630889302</v>
      </c>
      <c r="M1413" s="2">
        <v>3.03336986308893E+16</v>
      </c>
      <c r="N14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3" s="13">
        <f t="shared" si="22"/>
        <v>1412</v>
      </c>
      <c r="P1413" s="2" t="str">
        <f>IF(TablaDatos[[#This Row],[Diabetes]]=0,"No","Si")</f>
        <v>No</v>
      </c>
      <c r="Q1413">
        <v>0</v>
      </c>
      <c r="R1413">
        <f>TablaDatos[[#This Row],[Aux2]]/10000000000000</f>
        <v>2101.51086946225</v>
      </c>
      <c r="S1413" s="1">
        <v>2.10151086946225E+16</v>
      </c>
      <c r="T1413" s="7">
        <f>TablaDatos[[#This Row],[Aux3]]/100000000000000</f>
        <v>271.05478717042803</v>
      </c>
      <c r="U1413" s="1">
        <v>2.71054787170428E+16</v>
      </c>
      <c r="V1413">
        <v>153.69999999999999</v>
      </c>
      <c r="W1413">
        <v>90.7</v>
      </c>
    </row>
    <row r="1414" spans="1:23">
      <c r="A1414">
        <v>2012</v>
      </c>
      <c r="B1414">
        <v>55</v>
      </c>
      <c r="C1414" t="s">
        <v>16</v>
      </c>
      <c r="D1414" t="s">
        <v>38</v>
      </c>
      <c r="E1414" t="s">
        <v>19</v>
      </c>
      <c r="F1414" t="s">
        <v>19</v>
      </c>
      <c r="G1414" t="s">
        <v>28</v>
      </c>
      <c r="H1414" s="3">
        <v>32534.2</v>
      </c>
      <c r="I1414" t="s">
        <v>21</v>
      </c>
      <c r="J1414" t="s">
        <v>19</v>
      </c>
      <c r="K14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30.323636002226898</v>
      </c>
      <c r="L1414" s="6">
        <f>TablaDatos[[#This Row],[IMC_raw]]/100000000000000</f>
        <v>30.323636002226898</v>
      </c>
      <c r="M1414" s="2">
        <v>3032363600222690</v>
      </c>
      <c r="N14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4" s="13">
        <f t="shared" si="22"/>
        <v>1413</v>
      </c>
      <c r="P1414" s="2" t="str">
        <f>IF(TablaDatos[[#This Row],[Diabetes]]=0,"No","Si")</f>
        <v>No</v>
      </c>
      <c r="Q1414">
        <v>0</v>
      </c>
      <c r="R1414">
        <f>TablaDatos[[#This Row],[Aux2]]/10000000000000</f>
        <v>2045.5306822862201</v>
      </c>
      <c r="S1414" s="1">
        <v>2.04553068228622E+16</v>
      </c>
      <c r="T1414" s="7">
        <f>TablaDatos[[#This Row],[Aux3]]/100000000000000</f>
        <v>238.536179197873</v>
      </c>
      <c r="U1414" s="1">
        <v>2.38536179197873E+16</v>
      </c>
      <c r="V1414">
        <v>153</v>
      </c>
      <c r="W1414">
        <v>101.7</v>
      </c>
    </row>
    <row r="1415" spans="1:23">
      <c r="A1415">
        <v>2012</v>
      </c>
      <c r="B1415">
        <v>50</v>
      </c>
      <c r="C1415" t="s">
        <v>16</v>
      </c>
      <c r="D1415" t="s">
        <v>26</v>
      </c>
      <c r="E1415" t="s">
        <v>18</v>
      </c>
      <c r="F1415" t="s">
        <v>40</v>
      </c>
      <c r="G1415" t="s">
        <v>20</v>
      </c>
      <c r="H1415" s="3">
        <v>19112.45</v>
      </c>
      <c r="I1415" t="s">
        <v>19</v>
      </c>
      <c r="J1415" t="s">
        <v>18</v>
      </c>
      <c r="K14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30.323164887472799</v>
      </c>
      <c r="L1415" s="6">
        <f>TablaDatos[[#This Row],[IMC_raw]]/100000000000000</f>
        <v>30.323164887472799</v>
      </c>
      <c r="M1415" s="2">
        <v>3032316488747280</v>
      </c>
      <c r="N14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5" s="13">
        <f t="shared" si="22"/>
        <v>1414</v>
      </c>
      <c r="P1415" s="2" t="str">
        <f>IF(TablaDatos[[#This Row],[Diabetes]]=0,"No","Si")</f>
        <v>No</v>
      </c>
      <c r="Q1415">
        <v>0</v>
      </c>
      <c r="R1415">
        <f>TablaDatos[[#This Row],[Aux2]]/10000000000000</f>
        <v>2123.5923429607501</v>
      </c>
      <c r="S1415" s="1">
        <v>2.12359234296075E+16</v>
      </c>
      <c r="T1415" s="7">
        <f>TablaDatos[[#This Row],[Aux3]]/100000000000000</f>
        <v>243.71011333309599</v>
      </c>
      <c r="U1415" s="1">
        <v>2.43710113333096E+16</v>
      </c>
      <c r="V1415">
        <v>141.80000000000001</v>
      </c>
      <c r="W1415">
        <v>89</v>
      </c>
    </row>
    <row r="1416" spans="1:23">
      <c r="A1416">
        <v>2012</v>
      </c>
      <c r="B1416">
        <v>69</v>
      </c>
      <c r="C1416" t="s">
        <v>23</v>
      </c>
      <c r="D1416" t="s">
        <v>30</v>
      </c>
      <c r="E1416" t="s">
        <v>21</v>
      </c>
      <c r="F1416" t="s">
        <v>24</v>
      </c>
      <c r="G1416" t="s">
        <v>25</v>
      </c>
      <c r="H1416" s="3">
        <v>12385.44</v>
      </c>
      <c r="I1416" t="s">
        <v>21</v>
      </c>
      <c r="J1416" t="s">
        <v>18</v>
      </c>
      <c r="K14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30.3135432017738</v>
      </c>
      <c r="L1416" s="6">
        <f>TablaDatos[[#This Row],[IMC_raw]]/1000000000000000</f>
        <v>0.30313543201773802</v>
      </c>
      <c r="M1416" s="2">
        <v>303135432017738</v>
      </c>
      <c r="N14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6" s="13">
        <f t="shared" si="22"/>
        <v>1415</v>
      </c>
      <c r="P1416" s="2" t="str">
        <f>IF(TablaDatos[[#This Row],[Diabetes]]=0,"No","Si")</f>
        <v>Si</v>
      </c>
      <c r="Q1416">
        <v>1</v>
      </c>
      <c r="R1416">
        <f>TablaDatos[[#This Row],[Aux2]]/10000000000000</f>
        <v>2217.3169140893401</v>
      </c>
      <c r="S1416" s="1">
        <v>2.21731691408934E+16</v>
      </c>
      <c r="T1416" s="7">
        <f>TablaDatos[[#This Row],[Aux3]]/100000000000000</f>
        <v>241.57924577974799</v>
      </c>
      <c r="U1416" s="1">
        <v>2.41579245779748E+16</v>
      </c>
      <c r="V1416">
        <v>163.1</v>
      </c>
      <c r="W1416">
        <v>98.9</v>
      </c>
    </row>
    <row r="1417" spans="1:23">
      <c r="A1417">
        <v>2012</v>
      </c>
      <c r="B1417">
        <v>59</v>
      </c>
      <c r="C1417" t="s">
        <v>23</v>
      </c>
      <c r="D1417" t="s">
        <v>74</v>
      </c>
      <c r="E1417" t="s">
        <v>19</v>
      </c>
      <c r="F1417" t="s">
        <v>19</v>
      </c>
      <c r="G1417" t="s">
        <v>28</v>
      </c>
      <c r="H1417" s="3">
        <v>19658.32</v>
      </c>
      <c r="I1417" t="s">
        <v>19</v>
      </c>
      <c r="J1417" t="s">
        <v>18</v>
      </c>
      <c r="K14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30.299541777993301</v>
      </c>
      <c r="L1417" s="5">
        <f>TablaDatos[[#This Row],[IMC_raw]]/1000000000000000</f>
        <v>30.299541777993301</v>
      </c>
      <c r="M1417" s="2">
        <v>3.02995417779933E+16</v>
      </c>
      <c r="N14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7" s="13">
        <f t="shared" si="22"/>
        <v>1416</v>
      </c>
      <c r="P1417" s="2" t="str">
        <f>IF(TablaDatos[[#This Row],[Diabetes]]=0,"No","Si")</f>
        <v>No</v>
      </c>
      <c r="Q1417">
        <v>0</v>
      </c>
      <c r="R1417">
        <f>TablaDatos[[#This Row],[Aux2]]/10000000000000</f>
        <v>202.22791889982901</v>
      </c>
      <c r="S1417" s="1">
        <v>2022279188998290</v>
      </c>
      <c r="T1417" s="7">
        <f>TablaDatos[[#This Row],[Aux3]]/100000000000000</f>
        <v>2.4035799426318101</v>
      </c>
      <c r="U1417" s="1">
        <v>240357994263181</v>
      </c>
      <c r="V1417">
        <v>159.9</v>
      </c>
      <c r="W1417">
        <v>93.4</v>
      </c>
    </row>
    <row r="1418" spans="1:23">
      <c r="A1418">
        <v>2012</v>
      </c>
      <c r="B1418">
        <v>51</v>
      </c>
      <c r="C1418" t="s">
        <v>16</v>
      </c>
      <c r="D1418" t="s">
        <v>36</v>
      </c>
      <c r="E1418" t="s">
        <v>18</v>
      </c>
      <c r="F1418" t="s">
        <v>19</v>
      </c>
      <c r="G1418" t="s">
        <v>20</v>
      </c>
      <c r="H1418" s="3">
        <v>22425.27</v>
      </c>
      <c r="I1418" t="s">
        <v>21</v>
      </c>
      <c r="J1418" t="s">
        <v>18</v>
      </c>
      <c r="K14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30.2903952769827</v>
      </c>
      <c r="L1418" s="6">
        <f>TablaDatos[[#This Row],[IMC_raw]]/1000000000000000</f>
        <v>30.2903952769827</v>
      </c>
      <c r="M1418" s="2">
        <v>3.02903952769827E+16</v>
      </c>
      <c r="N14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8" s="13">
        <f t="shared" si="22"/>
        <v>1417</v>
      </c>
      <c r="P1418" s="2" t="str">
        <f>IF(TablaDatos[[#This Row],[Diabetes]]=0,"No","Si")</f>
        <v>No</v>
      </c>
      <c r="Q1418">
        <v>0</v>
      </c>
      <c r="R1418">
        <f>TablaDatos[[#This Row],[Aux2]]/10000000000000</f>
        <v>1942.6918950536401</v>
      </c>
      <c r="S1418" s="1">
        <v>1.94269189505364E+16</v>
      </c>
      <c r="T1418" s="7">
        <f>TablaDatos[[#This Row],[Aux3]]/100000000000000</f>
        <v>229.92515191885099</v>
      </c>
      <c r="U1418" s="1">
        <v>2.29925151918851E+16</v>
      </c>
      <c r="V1418">
        <v>152.6</v>
      </c>
      <c r="W1418">
        <v>91.8</v>
      </c>
    </row>
    <row r="1419" spans="1:23">
      <c r="A1419">
        <v>2012</v>
      </c>
      <c r="B1419">
        <v>62</v>
      </c>
      <c r="C1419" t="s">
        <v>16</v>
      </c>
      <c r="D1419" t="s">
        <v>29</v>
      </c>
      <c r="E1419" t="s">
        <v>18</v>
      </c>
      <c r="F1419" t="s">
        <v>19</v>
      </c>
      <c r="G1419" t="s">
        <v>28</v>
      </c>
      <c r="H1419" s="3">
        <v>17819.55</v>
      </c>
      <c r="I1419" t="s">
        <v>21</v>
      </c>
      <c r="J1419" t="s">
        <v>22</v>
      </c>
      <c r="K14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30.289709838865299</v>
      </c>
      <c r="L1419" s="5">
        <f>TablaDatos[[#This Row],[IMC_raw]]/1000000000000000</f>
        <v>30.289709838865299</v>
      </c>
      <c r="M1419" s="2">
        <v>3.02897098388653E+16</v>
      </c>
      <c r="N14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19" s="13">
        <f t="shared" si="22"/>
        <v>1418</v>
      </c>
      <c r="P1419" s="2" t="str">
        <f>IF(TablaDatos[[#This Row],[Diabetes]]=0,"No","Si")</f>
        <v>No</v>
      </c>
      <c r="Q1419">
        <v>0</v>
      </c>
      <c r="R1419">
        <f>TablaDatos[[#This Row],[Aux2]]/10000000000000</f>
        <v>2067.1138324796302</v>
      </c>
      <c r="S1419" s="1">
        <v>2.06711383247963E+16</v>
      </c>
      <c r="T1419" s="7">
        <f>TablaDatos[[#This Row],[Aux3]]/100000000000000</f>
        <v>23.7644737112795</v>
      </c>
      <c r="U1419" s="1">
        <v>2376447371127950</v>
      </c>
      <c r="V1419">
        <v>155.9</v>
      </c>
      <c r="W1419">
        <v>97.8</v>
      </c>
    </row>
    <row r="1420" spans="1:23">
      <c r="A1420">
        <v>2012</v>
      </c>
      <c r="B1420">
        <v>54</v>
      </c>
      <c r="C1420" t="s">
        <v>23</v>
      </c>
      <c r="D1420" t="s">
        <v>26</v>
      </c>
      <c r="E1420" t="s">
        <v>19</v>
      </c>
      <c r="F1420" t="s">
        <v>19</v>
      </c>
      <c r="G1420" t="s">
        <v>20</v>
      </c>
      <c r="H1420" s="3">
        <v>26516.04</v>
      </c>
      <c r="I1420" t="s">
        <v>19</v>
      </c>
      <c r="J1420" t="s">
        <v>19</v>
      </c>
      <c r="K14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30.280273684100798</v>
      </c>
      <c r="L1420" s="6">
        <f>TablaDatos[[#This Row],[IMC_raw]]/1000000000000000</f>
        <v>30.280273684100798</v>
      </c>
      <c r="M1420" s="2">
        <v>3.02802736841008E+16</v>
      </c>
      <c r="N14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0" s="13">
        <f t="shared" si="22"/>
        <v>1419</v>
      </c>
      <c r="P1420" s="2" t="str">
        <f>IF(TablaDatos[[#This Row],[Diabetes]]=0,"No","Si")</f>
        <v>No</v>
      </c>
      <c r="Q1420">
        <v>0</v>
      </c>
      <c r="R1420">
        <f>TablaDatos[[#This Row],[Aux2]]/10000000000000</f>
        <v>2122.5464410995601</v>
      </c>
      <c r="S1420" s="1">
        <v>2.12254644109956E+16</v>
      </c>
      <c r="T1420" s="7">
        <f>TablaDatos[[#This Row],[Aux3]]/100000000000000</f>
        <v>247.64586609394499</v>
      </c>
      <c r="U1420" s="1">
        <v>2.47645866093945E+16</v>
      </c>
      <c r="V1420">
        <v>150.80000000000001</v>
      </c>
      <c r="W1420">
        <v>87.3</v>
      </c>
    </row>
    <row r="1421" spans="1:23">
      <c r="A1421">
        <v>2012</v>
      </c>
      <c r="B1421">
        <v>68</v>
      </c>
      <c r="C1421" t="s">
        <v>23</v>
      </c>
      <c r="D1421" t="s">
        <v>29</v>
      </c>
      <c r="E1421" t="s">
        <v>18</v>
      </c>
      <c r="F1421" t="s">
        <v>19</v>
      </c>
      <c r="G1421" t="s">
        <v>25</v>
      </c>
      <c r="H1421" s="3">
        <v>15278.58</v>
      </c>
      <c r="I1421" t="s">
        <v>19</v>
      </c>
      <c r="J1421" t="s">
        <v>22</v>
      </c>
      <c r="K14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30.278484724906299</v>
      </c>
      <c r="L1421" s="6">
        <f>TablaDatos[[#This Row],[IMC_raw]]/1000000000000000</f>
        <v>3.0278484724906298</v>
      </c>
      <c r="M1421" s="2">
        <v>3027848472490630</v>
      </c>
      <c r="N14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1" s="13">
        <f t="shared" si="22"/>
        <v>1420</v>
      </c>
      <c r="P1421" s="2" t="str">
        <f>IF(TablaDatos[[#This Row],[Diabetes]]=0,"No","Si")</f>
        <v>No</v>
      </c>
      <c r="Q1421">
        <v>0</v>
      </c>
      <c r="R1421">
        <f>TablaDatos[[#This Row],[Aux2]]/10000000000000</f>
        <v>1886.46215576543</v>
      </c>
      <c r="S1421" s="1">
        <v>1.88646215576543E+16</v>
      </c>
      <c r="T1421" s="7">
        <f>TablaDatos[[#This Row],[Aux3]]/100000000000000</f>
        <v>22.574006681128701</v>
      </c>
      <c r="U1421" s="1">
        <v>2257400668112870</v>
      </c>
      <c r="V1421">
        <v>157.69999999999999</v>
      </c>
      <c r="W1421">
        <v>92.2</v>
      </c>
    </row>
    <row r="1422" spans="1:23">
      <c r="A1422">
        <v>2012</v>
      </c>
      <c r="B1422">
        <v>60</v>
      </c>
      <c r="C1422" t="s">
        <v>16</v>
      </c>
      <c r="D1422" t="s">
        <v>30</v>
      </c>
      <c r="E1422" t="s">
        <v>18</v>
      </c>
      <c r="F1422" t="s">
        <v>19</v>
      </c>
      <c r="G1422" t="s">
        <v>28</v>
      </c>
      <c r="H1422" s="3">
        <v>16023.73</v>
      </c>
      <c r="I1422" t="s">
        <v>19</v>
      </c>
      <c r="J1422" t="s">
        <v>22</v>
      </c>
      <c r="K14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30.2756739153944</v>
      </c>
      <c r="L1422" s="5">
        <f>TablaDatos[[#This Row],[IMC_raw]]/1000000000000000</f>
        <v>30.2756739153944</v>
      </c>
      <c r="M1422" s="2">
        <v>3.02756739153944E+16</v>
      </c>
      <c r="N14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2" s="13">
        <f t="shared" si="22"/>
        <v>1421</v>
      </c>
      <c r="P1422" s="2" t="str">
        <f>IF(TablaDatos[[#This Row],[Diabetes]]=0,"No","Si")</f>
        <v>No</v>
      </c>
      <c r="Q1422">
        <v>0</v>
      </c>
      <c r="R1422">
        <f>TablaDatos[[#This Row],[Aux2]]/10000000000000</f>
        <v>2139.2987087709698</v>
      </c>
      <c r="S1422" s="1">
        <v>2.13929870877097E+16</v>
      </c>
      <c r="T1422" s="7">
        <f>TablaDatos[[#This Row],[Aux3]]/100000000000000</f>
        <v>21.7309914067664</v>
      </c>
      <c r="U1422" s="1">
        <v>2173099140676640</v>
      </c>
      <c r="V1422">
        <v>162</v>
      </c>
      <c r="W1422">
        <v>99.4</v>
      </c>
    </row>
    <row r="1423" spans="1:23">
      <c r="A1423">
        <v>2012</v>
      </c>
      <c r="B1423">
        <v>60</v>
      </c>
      <c r="C1423" t="s">
        <v>23</v>
      </c>
      <c r="D1423" t="s">
        <v>17</v>
      </c>
      <c r="E1423" t="s">
        <v>18</v>
      </c>
      <c r="F1423" t="s">
        <v>24</v>
      </c>
      <c r="G1423" t="s">
        <v>28</v>
      </c>
      <c r="H1423" s="3">
        <v>18260.8</v>
      </c>
      <c r="I1423" t="s">
        <v>19</v>
      </c>
      <c r="J1423" t="s">
        <v>22</v>
      </c>
      <c r="K14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30.249134133733602</v>
      </c>
      <c r="L1423" s="6">
        <f>TablaDatos[[#This Row],[IMC_raw]]/1000000000000000</f>
        <v>30.249134133733602</v>
      </c>
      <c r="M1423" s="2">
        <v>3.02491341337336E+16</v>
      </c>
      <c r="N14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3" s="13">
        <f t="shared" si="22"/>
        <v>1422</v>
      </c>
      <c r="P1423" s="2" t="str">
        <f>IF(TablaDatos[[#This Row],[Diabetes]]=0,"No","Si")</f>
        <v>No</v>
      </c>
      <c r="Q1423">
        <v>0</v>
      </c>
      <c r="R1423">
        <f>TablaDatos[[#This Row],[Aux2]]/10000000000000</f>
        <v>2043.0376604476201</v>
      </c>
      <c r="S1423" s="1">
        <v>2.04303766044762E+16</v>
      </c>
      <c r="T1423" s="7">
        <f>TablaDatos[[#This Row],[Aux3]]/100000000000000</f>
        <v>236.408484757997</v>
      </c>
      <c r="U1423" s="1">
        <v>2.36408484757997E+16</v>
      </c>
      <c r="V1423">
        <v>154.1</v>
      </c>
      <c r="W1423">
        <v>93.6</v>
      </c>
    </row>
    <row r="1424" spans="1:23">
      <c r="A1424">
        <v>2012</v>
      </c>
      <c r="B1424">
        <v>70</v>
      </c>
      <c r="C1424" t="s">
        <v>23</v>
      </c>
      <c r="D1424" t="s">
        <v>72</v>
      </c>
      <c r="E1424" t="s">
        <v>19</v>
      </c>
      <c r="F1424" t="s">
        <v>24</v>
      </c>
      <c r="G1424" t="s">
        <v>25</v>
      </c>
      <c r="H1424" s="3">
        <v>13474.7</v>
      </c>
      <c r="I1424" t="s">
        <v>21</v>
      </c>
      <c r="J1424" t="s">
        <v>22</v>
      </c>
      <c r="K14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30.239142835288298</v>
      </c>
      <c r="L1424" s="6">
        <f>TablaDatos[[#This Row],[IMC_raw]]/1000000000000000</f>
        <v>30.239142835288298</v>
      </c>
      <c r="M1424" s="2">
        <v>3.02391428352883E+16</v>
      </c>
      <c r="N14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4" s="13">
        <f t="shared" si="22"/>
        <v>1423</v>
      </c>
      <c r="P1424" s="2" t="str">
        <f>IF(TablaDatos[[#This Row],[Diabetes]]=0,"No","Si")</f>
        <v>No</v>
      </c>
      <c r="Q1424">
        <v>0</v>
      </c>
      <c r="R1424">
        <f>TablaDatos[[#This Row],[Aux2]]/10000000000000</f>
        <v>2266.02417750011</v>
      </c>
      <c r="S1424" s="1">
        <v>2.26602417750011E+16</v>
      </c>
      <c r="T1424" s="7">
        <f>TablaDatos[[#This Row],[Aux3]]/100000000000000</f>
        <v>241.071303542876</v>
      </c>
      <c r="U1424" s="1">
        <v>2.41071303542876E+16</v>
      </c>
      <c r="V1424">
        <v>167.5</v>
      </c>
      <c r="W1424">
        <v>97.4</v>
      </c>
    </row>
    <row r="1425" spans="1:23">
      <c r="A1425">
        <v>2012</v>
      </c>
      <c r="B1425">
        <v>55</v>
      </c>
      <c r="C1425" t="s">
        <v>16</v>
      </c>
      <c r="D1425" t="s">
        <v>73</v>
      </c>
      <c r="E1425" t="s">
        <v>18</v>
      </c>
      <c r="F1425" t="s">
        <v>35</v>
      </c>
      <c r="G1425" t="s">
        <v>28</v>
      </c>
      <c r="H1425" s="3">
        <v>54427.9</v>
      </c>
      <c r="I1425" t="s">
        <v>19</v>
      </c>
      <c r="J1425" t="s">
        <v>18</v>
      </c>
      <c r="K14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30.221181704347799</v>
      </c>
      <c r="L1425" s="6">
        <f>TablaDatos[[#This Row],[IMC_raw]]/1000000000000000</f>
        <v>30.221181704347799</v>
      </c>
      <c r="M1425" s="2">
        <v>3.02211817043478E+16</v>
      </c>
      <c r="N14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5" s="13">
        <f t="shared" si="22"/>
        <v>1424</v>
      </c>
      <c r="P1425" s="2" t="str">
        <f>IF(TablaDatos[[#This Row],[Diabetes]]=0,"No","Si")</f>
        <v>No</v>
      </c>
      <c r="Q1425">
        <v>0</v>
      </c>
      <c r="R1425">
        <f>TablaDatos[[#This Row],[Aux2]]/10000000000000</f>
        <v>1842.25739779481</v>
      </c>
      <c r="S1425" s="1">
        <v>1.84225739779481E+16</v>
      </c>
      <c r="T1425" s="7">
        <f>TablaDatos[[#This Row],[Aux3]]/100000000000000</f>
        <v>224.426658775178</v>
      </c>
      <c r="U1425" s="1">
        <v>2.24426658775178E+16</v>
      </c>
      <c r="V1425">
        <v>152.6</v>
      </c>
      <c r="W1425">
        <v>96.2</v>
      </c>
    </row>
    <row r="1426" spans="1:23">
      <c r="A1426">
        <v>2012</v>
      </c>
      <c r="B1426">
        <v>59</v>
      </c>
      <c r="C1426" t="s">
        <v>16</v>
      </c>
      <c r="D1426" t="s">
        <v>29</v>
      </c>
      <c r="E1426" t="s">
        <v>19</v>
      </c>
      <c r="F1426" t="s">
        <v>19</v>
      </c>
      <c r="G1426" t="s">
        <v>28</v>
      </c>
      <c r="H1426" s="3">
        <v>22157.99</v>
      </c>
      <c r="I1426" t="s">
        <v>19</v>
      </c>
      <c r="J1426" t="s">
        <v>22</v>
      </c>
      <c r="K14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30.1680008234352</v>
      </c>
      <c r="L1426" s="6">
        <f>TablaDatos[[#This Row],[IMC_raw]]/1000000000000000</f>
        <v>30.1680008234352</v>
      </c>
      <c r="M1426" s="2">
        <v>3.01680008234352E+16</v>
      </c>
      <c r="N14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6" s="13">
        <f t="shared" si="22"/>
        <v>1425</v>
      </c>
      <c r="P1426" s="2" t="str">
        <f>IF(TablaDatos[[#This Row],[Diabetes]]=0,"No","Si")</f>
        <v>No</v>
      </c>
      <c r="Q1426">
        <v>0</v>
      </c>
      <c r="R1426">
        <f>TablaDatos[[#This Row],[Aux2]]/10000000000000</f>
        <v>2074.03577330804</v>
      </c>
      <c r="S1426" s="1">
        <v>2.07403577330804E+16</v>
      </c>
      <c r="T1426" s="7">
        <f>TablaDatos[[#This Row],[Aux3]]/100000000000000</f>
        <v>245.124682043885</v>
      </c>
      <c r="U1426" s="1">
        <v>2.45124682043885E+16</v>
      </c>
      <c r="V1426">
        <v>157.9</v>
      </c>
      <c r="W1426">
        <v>101.2</v>
      </c>
    </row>
    <row r="1427" spans="1:23">
      <c r="A1427">
        <v>2012</v>
      </c>
      <c r="B1427">
        <v>61</v>
      </c>
      <c r="C1427" t="s">
        <v>16</v>
      </c>
      <c r="D1427" t="s">
        <v>17</v>
      </c>
      <c r="E1427" t="s">
        <v>31</v>
      </c>
      <c r="F1427" t="s">
        <v>24</v>
      </c>
      <c r="G1427" t="s">
        <v>28</v>
      </c>
      <c r="H1427" s="3">
        <v>25523.62</v>
      </c>
      <c r="I1427" t="s">
        <v>21</v>
      </c>
      <c r="J1427" t="s">
        <v>18</v>
      </c>
      <c r="K14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30.142454267178401</v>
      </c>
      <c r="L1427" s="5">
        <f>TablaDatos[[#This Row],[IMC_raw]]/1000000000000000</f>
        <v>30.142454267178401</v>
      </c>
      <c r="M1427" s="2">
        <v>3.01424542671784E+16</v>
      </c>
      <c r="N14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7" s="13">
        <f t="shared" si="22"/>
        <v>1426</v>
      </c>
      <c r="P1427" s="2" t="str">
        <f>IF(TablaDatos[[#This Row],[Diabetes]]=0,"No","Si")</f>
        <v>No</v>
      </c>
      <c r="Q1427">
        <v>0</v>
      </c>
      <c r="R1427">
        <f>TablaDatos[[#This Row],[Aux2]]/10000000000000</f>
        <v>2263.10974536715</v>
      </c>
      <c r="S1427" s="1">
        <v>2.26310974536715E+16</v>
      </c>
      <c r="T1427" s="7">
        <f>TablaDatos[[#This Row],[Aux3]]/100000000000000</f>
        <v>245.85235942902699</v>
      </c>
      <c r="U1427" s="1">
        <v>2.45852359429027E+16</v>
      </c>
      <c r="V1427">
        <v>169.7</v>
      </c>
      <c r="W1427">
        <v>101.8</v>
      </c>
    </row>
    <row r="1428" spans="1:23">
      <c r="A1428">
        <v>2012</v>
      </c>
      <c r="B1428">
        <v>62</v>
      </c>
      <c r="C1428" t="s">
        <v>23</v>
      </c>
      <c r="D1428" t="s">
        <v>73</v>
      </c>
      <c r="E1428" t="s">
        <v>19</v>
      </c>
      <c r="F1428" t="s">
        <v>19</v>
      </c>
      <c r="G1428" t="s">
        <v>28</v>
      </c>
      <c r="H1428" s="3">
        <v>17836.060000000001</v>
      </c>
      <c r="I1428" t="s">
        <v>21</v>
      </c>
      <c r="J1428" t="s">
        <v>18</v>
      </c>
      <c r="K14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30.140377874742601</v>
      </c>
      <c r="L1428" s="6">
        <f>TablaDatos[[#This Row],[IMC_raw]]/100000000000000</f>
        <v>30.140377874742601</v>
      </c>
      <c r="M1428" s="2">
        <v>3014037787474260</v>
      </c>
      <c r="N14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8" s="13">
        <f t="shared" si="22"/>
        <v>1427</v>
      </c>
      <c r="P1428" s="2" t="str">
        <f>IF(TablaDatos[[#This Row],[Diabetes]]=0,"No","Si")</f>
        <v>No</v>
      </c>
      <c r="Q1428">
        <v>0</v>
      </c>
      <c r="R1428">
        <f>TablaDatos[[#This Row],[Aux2]]/10000000000000</f>
        <v>231.63912681554001</v>
      </c>
      <c r="S1428" s="1">
        <v>2316391268155400</v>
      </c>
      <c r="T1428" s="7">
        <f>TablaDatos[[#This Row],[Aux3]]/100000000000000</f>
        <v>212.51157979031899</v>
      </c>
      <c r="U1428" s="1">
        <v>2.12511579790319E+16</v>
      </c>
      <c r="V1428">
        <v>157.9</v>
      </c>
      <c r="W1428">
        <v>96.5</v>
      </c>
    </row>
    <row r="1429" spans="1:23">
      <c r="A1429">
        <v>2012</v>
      </c>
      <c r="B1429">
        <v>60</v>
      </c>
      <c r="C1429" t="s">
        <v>16</v>
      </c>
      <c r="D1429" t="s">
        <v>29</v>
      </c>
      <c r="E1429" t="s">
        <v>21</v>
      </c>
      <c r="F1429" t="s">
        <v>24</v>
      </c>
      <c r="G1429" t="s">
        <v>28</v>
      </c>
      <c r="H1429" s="3">
        <v>13881.31</v>
      </c>
      <c r="I1429" t="s">
        <v>21</v>
      </c>
      <c r="J1429" t="s">
        <v>18</v>
      </c>
      <c r="K14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30.137718823935199</v>
      </c>
      <c r="L1429" s="5">
        <f>TablaDatos[[#This Row],[IMC_raw]]/1000000000000000</f>
        <v>30.137718823935199</v>
      </c>
      <c r="M1429" s="2">
        <v>3.01377188239352E+16</v>
      </c>
      <c r="N14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29" s="13">
        <f t="shared" si="22"/>
        <v>1428</v>
      </c>
      <c r="P1429" s="2" t="str">
        <f>IF(TablaDatos[[#This Row],[Diabetes]]=0,"No","Si")</f>
        <v>Si</v>
      </c>
      <c r="Q1429">
        <v>1</v>
      </c>
      <c r="R1429">
        <f>TablaDatos[[#This Row],[Aux2]]/10000000000000</f>
        <v>2622.0525522467501</v>
      </c>
      <c r="S1429" s="1">
        <v>2.62205255224675E+16</v>
      </c>
      <c r="T1429" s="7">
        <f>TablaDatos[[#This Row],[Aux3]]/100000000000000</f>
        <v>249.63465137982399</v>
      </c>
      <c r="U1429" s="1">
        <v>2.49634651379824E+16</v>
      </c>
      <c r="V1429">
        <v>175.4</v>
      </c>
      <c r="W1429">
        <v>99.5</v>
      </c>
    </row>
    <row r="1430" spans="1:23">
      <c r="A1430">
        <v>2012</v>
      </c>
      <c r="B1430">
        <v>54</v>
      </c>
      <c r="C1430" t="s">
        <v>16</v>
      </c>
      <c r="D1430" t="s">
        <v>72</v>
      </c>
      <c r="E1430" t="s">
        <v>18</v>
      </c>
      <c r="F1430" t="s">
        <v>35</v>
      </c>
      <c r="G1430" t="s">
        <v>20</v>
      </c>
      <c r="H1430" s="3">
        <v>31856.44</v>
      </c>
      <c r="I1430" t="s">
        <v>19</v>
      </c>
      <c r="J1430" t="s">
        <v>18</v>
      </c>
      <c r="K14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30.137220575607198</v>
      </c>
      <c r="L1430" s="6">
        <f>TablaDatos[[#This Row],[IMC_raw]]/100000000000000</f>
        <v>30.137220575607198</v>
      </c>
      <c r="M1430" s="2">
        <v>3013722057560720</v>
      </c>
      <c r="N14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0" s="13">
        <f t="shared" si="22"/>
        <v>1429</v>
      </c>
      <c r="P1430" s="2" t="str">
        <f>IF(TablaDatos[[#This Row],[Diabetes]]=0,"No","Si")</f>
        <v>No</v>
      </c>
      <c r="Q1430">
        <v>0</v>
      </c>
      <c r="R1430">
        <f>TablaDatos[[#This Row],[Aux2]]/10000000000000</f>
        <v>2313.93388005632</v>
      </c>
      <c r="S1430" s="1">
        <v>2.31393388005632E+16</v>
      </c>
      <c r="T1430" s="7">
        <f>TablaDatos[[#This Row],[Aux3]]/100000000000000</f>
        <v>23.846246694265599</v>
      </c>
      <c r="U1430" s="1">
        <v>2384624669426560</v>
      </c>
      <c r="V1430">
        <v>146.80000000000001</v>
      </c>
      <c r="W1430">
        <v>94.3</v>
      </c>
    </row>
    <row r="1431" spans="1:23">
      <c r="A1431">
        <v>2012</v>
      </c>
      <c r="B1431">
        <v>73</v>
      </c>
      <c r="C1431" t="s">
        <v>23</v>
      </c>
      <c r="D1431" t="s">
        <v>29</v>
      </c>
      <c r="E1431" t="s">
        <v>21</v>
      </c>
      <c r="F1431" t="s">
        <v>24</v>
      </c>
      <c r="G1431" t="s">
        <v>25</v>
      </c>
      <c r="H1431" s="3">
        <v>14391.3</v>
      </c>
      <c r="I1431" t="s">
        <v>19</v>
      </c>
      <c r="J1431" t="s">
        <v>22</v>
      </c>
      <c r="K14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30.127058877667999</v>
      </c>
      <c r="L1431" s="5">
        <f>TablaDatos[[#This Row],[IMC_raw]]/1000000000000000</f>
        <v>30.127058877667999</v>
      </c>
      <c r="M1431" s="2">
        <v>3.0127058877668E+16</v>
      </c>
      <c r="N14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1" s="13">
        <f t="shared" si="22"/>
        <v>1430</v>
      </c>
      <c r="P1431" s="2" t="str">
        <f>IF(TablaDatos[[#This Row],[Diabetes]]=0,"No","Si")</f>
        <v>No</v>
      </c>
      <c r="Q1431">
        <v>0</v>
      </c>
      <c r="R1431">
        <f>TablaDatos[[#This Row],[Aux2]]/10000000000000</f>
        <v>2006.8737485183599</v>
      </c>
      <c r="S1431" s="1">
        <v>2.00687374851836E+16</v>
      </c>
      <c r="T1431" s="7">
        <f>TablaDatos[[#This Row],[Aux3]]/100000000000000</f>
        <v>2.3895525719609099</v>
      </c>
      <c r="U1431" s="1">
        <v>238955257196091</v>
      </c>
      <c r="V1431">
        <v>167.4</v>
      </c>
      <c r="W1431">
        <v>102.8</v>
      </c>
    </row>
    <row r="1432" spans="1:23">
      <c r="A1432">
        <v>2012</v>
      </c>
      <c r="B1432">
        <v>58</v>
      </c>
      <c r="C1432" t="s">
        <v>23</v>
      </c>
      <c r="D1432" t="s">
        <v>73</v>
      </c>
      <c r="E1432" t="s">
        <v>18</v>
      </c>
      <c r="F1432" t="s">
        <v>35</v>
      </c>
      <c r="G1432" t="s">
        <v>28</v>
      </c>
      <c r="H1432" s="3">
        <v>29502.61</v>
      </c>
      <c r="I1432" t="s">
        <v>21</v>
      </c>
      <c r="J1432" t="s">
        <v>19</v>
      </c>
      <c r="K14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30.078618493658698</v>
      </c>
      <c r="L1432" s="5">
        <f>TablaDatos[[#This Row],[IMC_raw]]/1000000000000000</f>
        <v>30.078618493658698</v>
      </c>
      <c r="M1432" s="2">
        <v>3.00786184936587E+16</v>
      </c>
      <c r="N14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2" s="13">
        <f t="shared" si="22"/>
        <v>1431</v>
      </c>
      <c r="P1432" s="2" t="str">
        <f>IF(TablaDatos[[#This Row],[Diabetes]]=0,"No","Si")</f>
        <v>No</v>
      </c>
      <c r="Q1432">
        <v>0</v>
      </c>
      <c r="R1432">
        <f>TablaDatos[[#This Row],[Aux2]]/10000000000000</f>
        <v>2014.4583532538099</v>
      </c>
      <c r="S1432" s="1">
        <v>2.01445835325381E+16</v>
      </c>
      <c r="T1432" s="7">
        <f>TablaDatos[[#This Row],[Aux3]]/100000000000000</f>
        <v>237.746088894162</v>
      </c>
      <c r="U1432" s="1">
        <v>2.37746088894162E+16</v>
      </c>
      <c r="V1432">
        <v>160.19999999999999</v>
      </c>
      <c r="W1432">
        <v>92.6</v>
      </c>
    </row>
    <row r="1433" spans="1:23">
      <c r="A1433">
        <v>2012</v>
      </c>
      <c r="B1433">
        <v>66</v>
      </c>
      <c r="C1433" t="s">
        <v>23</v>
      </c>
      <c r="D1433" t="s">
        <v>17</v>
      </c>
      <c r="E1433" t="s">
        <v>31</v>
      </c>
      <c r="F1433" t="s">
        <v>24</v>
      </c>
      <c r="G1433" t="s">
        <v>25</v>
      </c>
      <c r="H1433" s="3">
        <v>8198</v>
      </c>
      <c r="I1433" t="s">
        <v>19</v>
      </c>
      <c r="J1433" t="s">
        <v>22</v>
      </c>
      <c r="K14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30.0705107912103</v>
      </c>
      <c r="L1433" s="6">
        <f>TablaDatos[[#This Row],[IMC_raw]]/1000000000000000</f>
        <v>30.0705107912103</v>
      </c>
      <c r="M1433" s="2">
        <v>3.00705107912103E+16</v>
      </c>
      <c r="N14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3" s="13">
        <f t="shared" si="22"/>
        <v>1432</v>
      </c>
      <c r="P1433" s="2" t="str">
        <f>IF(TablaDatos[[#This Row],[Diabetes]]=0,"No","Si")</f>
        <v>Si</v>
      </c>
      <c r="Q1433">
        <v>1</v>
      </c>
      <c r="R1433">
        <f>TablaDatos[[#This Row],[Aux2]]/10000000000000</f>
        <v>2251.9940459262002</v>
      </c>
      <c r="S1433" s="1">
        <v>2.2519940459262E+16</v>
      </c>
      <c r="T1433" s="7">
        <f>TablaDatos[[#This Row],[Aux3]]/100000000000000</f>
        <v>255.29556218254399</v>
      </c>
      <c r="U1433" s="1">
        <v>2.55295562182544E+16</v>
      </c>
      <c r="V1433">
        <v>163.30000000000001</v>
      </c>
      <c r="W1433">
        <v>100</v>
      </c>
    </row>
    <row r="1434" spans="1:23">
      <c r="A1434">
        <v>2012</v>
      </c>
      <c r="B1434">
        <v>61</v>
      </c>
      <c r="C1434" t="s">
        <v>16</v>
      </c>
      <c r="D1434" t="s">
        <v>73</v>
      </c>
      <c r="E1434" t="s">
        <v>21</v>
      </c>
      <c r="F1434" t="s">
        <v>35</v>
      </c>
      <c r="G1434" t="s">
        <v>28</v>
      </c>
      <c r="H1434" s="3">
        <v>29524.91</v>
      </c>
      <c r="I1434" t="s">
        <v>19</v>
      </c>
      <c r="J1434" t="s">
        <v>22</v>
      </c>
      <c r="K14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30.0346575134601</v>
      </c>
      <c r="L1434" s="5">
        <f>TablaDatos[[#This Row],[IMC_raw]]/1000000000000000</f>
        <v>30.0346575134601</v>
      </c>
      <c r="M1434" s="2">
        <v>3.00346575134601E+16</v>
      </c>
      <c r="N14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4" s="13">
        <f t="shared" si="22"/>
        <v>1433</v>
      </c>
      <c r="P1434" s="2" t="str">
        <f>IF(TablaDatos[[#This Row],[Diabetes]]=0,"No","Si")</f>
        <v>No</v>
      </c>
      <c r="Q1434">
        <v>0</v>
      </c>
      <c r="R1434">
        <f>TablaDatos[[#This Row],[Aux2]]/10000000000000</f>
        <v>1839.3996857777199</v>
      </c>
      <c r="S1434" s="1">
        <v>1.83939968577772E+16</v>
      </c>
      <c r="T1434" s="7">
        <f>TablaDatos[[#This Row],[Aux3]]/100000000000000</f>
        <v>22.296073923736</v>
      </c>
      <c r="U1434" s="1">
        <v>2229607392373600</v>
      </c>
      <c r="V1434">
        <v>161.19999999999999</v>
      </c>
      <c r="W1434">
        <v>97</v>
      </c>
    </row>
    <row r="1435" spans="1:23">
      <c r="A1435">
        <v>2012</v>
      </c>
      <c r="B1435">
        <v>66</v>
      </c>
      <c r="C1435" t="s">
        <v>23</v>
      </c>
      <c r="D1435" t="s">
        <v>29</v>
      </c>
      <c r="E1435" t="s">
        <v>21</v>
      </c>
      <c r="F1435" t="s">
        <v>24</v>
      </c>
      <c r="G1435" t="s">
        <v>25</v>
      </c>
      <c r="H1435" s="3">
        <v>16591.11</v>
      </c>
      <c r="I1435" t="s">
        <v>21</v>
      </c>
      <c r="J1435" t="s">
        <v>19</v>
      </c>
      <c r="K14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30.029177468419903</v>
      </c>
      <c r="L1435" s="5">
        <f>TablaDatos[[#This Row],[IMC_raw]]/1000000000000000</f>
        <v>3.0029177468419901</v>
      </c>
      <c r="M1435" s="2">
        <v>3002917746841990</v>
      </c>
      <c r="N14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5" s="13">
        <f t="shared" si="22"/>
        <v>1434</v>
      </c>
      <c r="P1435" s="2" t="str">
        <f>IF(TablaDatos[[#This Row],[Diabetes]]=0,"No","Si")</f>
        <v>No</v>
      </c>
      <c r="Q1435">
        <v>0</v>
      </c>
      <c r="R1435">
        <f>TablaDatos[[#This Row],[Aux2]]/10000000000000</f>
        <v>2394.8541467372402</v>
      </c>
      <c r="S1435" s="1">
        <v>2.39485414673724E+16</v>
      </c>
      <c r="T1435" s="7">
        <f>TablaDatos[[#This Row],[Aux3]]/100000000000000</f>
        <v>24.736336563476399</v>
      </c>
      <c r="U1435" s="1">
        <v>2473633656347640</v>
      </c>
      <c r="V1435">
        <v>165.2</v>
      </c>
      <c r="W1435">
        <v>96.6</v>
      </c>
    </row>
    <row r="1436" spans="1:23">
      <c r="A1436">
        <v>2012</v>
      </c>
      <c r="B1436">
        <v>60</v>
      </c>
      <c r="C1436" t="s">
        <v>23</v>
      </c>
      <c r="D1436" t="s">
        <v>72</v>
      </c>
      <c r="E1436" t="s">
        <v>18</v>
      </c>
      <c r="F1436" t="s">
        <v>19</v>
      </c>
      <c r="G1436" t="s">
        <v>28</v>
      </c>
      <c r="H1436" s="3">
        <v>15378.76</v>
      </c>
      <c r="I1436" t="s">
        <v>19</v>
      </c>
      <c r="J1436" t="s">
        <v>22</v>
      </c>
      <c r="K14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30.022441042400999</v>
      </c>
      <c r="L1436" s="5">
        <f>TablaDatos[[#This Row],[IMC_raw]]/1000000000000000</f>
        <v>30.022441042400999</v>
      </c>
      <c r="M1436" s="2">
        <v>3.0022441042401E+16</v>
      </c>
      <c r="N14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6" s="13">
        <f t="shared" si="22"/>
        <v>1435</v>
      </c>
      <c r="P1436" s="2" t="str">
        <f>IF(TablaDatos[[#This Row],[Diabetes]]=0,"No","Si")</f>
        <v>No</v>
      </c>
      <c r="Q1436">
        <v>0</v>
      </c>
      <c r="R1436">
        <f>TablaDatos[[#This Row],[Aux2]]/10000000000000</f>
        <v>21.1099460333322</v>
      </c>
      <c r="S1436" s="1">
        <v>211099460333322</v>
      </c>
      <c r="T1436" s="7">
        <f>TablaDatos[[#This Row],[Aux3]]/100000000000000</f>
        <v>221.08262340588999</v>
      </c>
      <c r="U1436" s="1">
        <v>2.2108262340589E+16</v>
      </c>
      <c r="V1436">
        <v>146.9</v>
      </c>
      <c r="W1436">
        <v>93.4</v>
      </c>
    </row>
    <row r="1437" spans="1:23">
      <c r="A1437">
        <v>2012</v>
      </c>
      <c r="B1437">
        <v>55</v>
      </c>
      <c r="C1437" t="s">
        <v>16</v>
      </c>
      <c r="D1437" t="s">
        <v>32</v>
      </c>
      <c r="E1437" t="s">
        <v>31</v>
      </c>
      <c r="F1437" t="s">
        <v>24</v>
      </c>
      <c r="G1437" t="s">
        <v>28</v>
      </c>
      <c r="H1437" s="3">
        <v>17069.560000000001</v>
      </c>
      <c r="I1437" t="s">
        <v>21</v>
      </c>
      <c r="J1437" t="s">
        <v>19</v>
      </c>
      <c r="K14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30.020176539572098</v>
      </c>
      <c r="L1437" s="6">
        <f>TablaDatos[[#This Row],[IMC_raw]]/100000000000000</f>
        <v>30.020176539572098</v>
      </c>
      <c r="M1437" s="2">
        <v>3002017653957210</v>
      </c>
      <c r="N14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7" s="13">
        <f t="shared" si="22"/>
        <v>1436</v>
      </c>
      <c r="P1437" s="2" t="str">
        <f>IF(TablaDatos[[#This Row],[Diabetes]]=0,"No","Si")</f>
        <v>No</v>
      </c>
      <c r="Q1437">
        <v>0</v>
      </c>
      <c r="R1437">
        <f>TablaDatos[[#This Row],[Aux2]]/10000000000000</f>
        <v>1992.63245661426</v>
      </c>
      <c r="S1437" s="1">
        <v>1.99263245661426E+16</v>
      </c>
      <c r="T1437" s="7">
        <f>TablaDatos[[#This Row],[Aux3]]/100000000000000</f>
        <v>207.983190565212</v>
      </c>
      <c r="U1437" s="1">
        <v>2.07983190565212E+16</v>
      </c>
      <c r="V1437">
        <v>166.6</v>
      </c>
      <c r="W1437">
        <v>97.9</v>
      </c>
    </row>
    <row r="1438" spans="1:23">
      <c r="A1438">
        <v>2012</v>
      </c>
      <c r="B1438">
        <v>54</v>
      </c>
      <c r="C1438" t="s">
        <v>23</v>
      </c>
      <c r="D1438" t="s">
        <v>72</v>
      </c>
      <c r="E1438" t="s">
        <v>18</v>
      </c>
      <c r="F1438" t="s">
        <v>35</v>
      </c>
      <c r="G1438" t="s">
        <v>20</v>
      </c>
      <c r="H1438" s="3">
        <v>25441.83</v>
      </c>
      <c r="I1438" t="s">
        <v>19</v>
      </c>
      <c r="J1438" t="s">
        <v>19</v>
      </c>
      <c r="K14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30.0178324944205</v>
      </c>
      <c r="L1438" s="5">
        <f>TablaDatos[[#This Row],[IMC_raw]]/1000000000000000</f>
        <v>30.0178324944205</v>
      </c>
      <c r="M1438" s="2">
        <v>3.00178324944205E+16</v>
      </c>
      <c r="N14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8" s="13">
        <f t="shared" si="22"/>
        <v>1437</v>
      </c>
      <c r="P1438" s="2" t="str">
        <f>IF(TablaDatos[[#This Row],[Diabetes]]=0,"No","Si")</f>
        <v>No</v>
      </c>
      <c r="Q1438">
        <v>0</v>
      </c>
      <c r="R1438">
        <f>TablaDatos[[#This Row],[Aux2]]/10000000000000</f>
        <v>1888.6262140383301</v>
      </c>
      <c r="S1438" s="1">
        <v>1.88862621403833E+16</v>
      </c>
      <c r="T1438" s="7">
        <f>TablaDatos[[#This Row],[Aux3]]/100000000000000</f>
        <v>181.077995211836</v>
      </c>
      <c r="U1438" s="1">
        <v>1.81077995211836E+16</v>
      </c>
      <c r="V1438">
        <v>142.1</v>
      </c>
      <c r="W1438">
        <v>85.6</v>
      </c>
    </row>
    <row r="1439" spans="1:23">
      <c r="A1439">
        <v>2012</v>
      </c>
      <c r="B1439">
        <v>47</v>
      </c>
      <c r="C1439" t="s">
        <v>16</v>
      </c>
      <c r="D1439" t="s">
        <v>38</v>
      </c>
      <c r="E1439" t="s">
        <v>19</v>
      </c>
      <c r="F1439" t="s">
        <v>35</v>
      </c>
      <c r="G1439" t="s">
        <v>20</v>
      </c>
      <c r="H1439" s="3">
        <v>53424.51</v>
      </c>
      <c r="I1439" t="s">
        <v>19</v>
      </c>
      <c r="J1439" t="s">
        <v>21</v>
      </c>
      <c r="K14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30.014966738595401</v>
      </c>
      <c r="L1439" s="5">
        <f>TablaDatos[[#This Row],[IMC_raw]]/1000000000000000</f>
        <v>30.014966738595401</v>
      </c>
      <c r="M1439" s="2">
        <v>3.00149667385954E+16</v>
      </c>
      <c r="N14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39" s="13">
        <f t="shared" si="22"/>
        <v>1438</v>
      </c>
      <c r="P1439" s="2" t="str">
        <f>IF(TablaDatos[[#This Row],[Diabetes]]=0,"No","Si")</f>
        <v>No</v>
      </c>
      <c r="Q1439">
        <v>0</v>
      </c>
      <c r="R1439">
        <f>TablaDatos[[#This Row],[Aux2]]/10000000000000</f>
        <v>2067.63056561951</v>
      </c>
      <c r="S1439" s="1">
        <v>2.06763056561951E+16</v>
      </c>
      <c r="T1439" s="7">
        <f>TablaDatos[[#This Row],[Aux3]]/100000000000000</f>
        <v>227.57417298693201</v>
      </c>
      <c r="U1439" s="1">
        <v>2.27574172986932E+16</v>
      </c>
      <c r="V1439">
        <v>147.9</v>
      </c>
      <c r="W1439">
        <v>85.9</v>
      </c>
    </row>
    <row r="1440" spans="1:23">
      <c r="A1440">
        <v>2012</v>
      </c>
      <c r="B1440">
        <v>55</v>
      </c>
      <c r="C1440" t="s">
        <v>16</v>
      </c>
      <c r="D1440" t="s">
        <v>17</v>
      </c>
      <c r="E1440" t="s">
        <v>19</v>
      </c>
      <c r="F1440" t="s">
        <v>19</v>
      </c>
      <c r="G1440" t="s">
        <v>28</v>
      </c>
      <c r="H1440" s="3">
        <v>52485.93</v>
      </c>
      <c r="I1440" t="s">
        <v>19</v>
      </c>
      <c r="J1440" t="s">
        <v>19</v>
      </c>
      <c r="K14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30.013715372532701</v>
      </c>
      <c r="L1440" s="6">
        <f>TablaDatos[[#This Row],[IMC_raw]]/1000000000000000</f>
        <v>0.30013715372532701</v>
      </c>
      <c r="M1440" s="2">
        <v>300137153725327</v>
      </c>
      <c r="N14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0" s="13">
        <f t="shared" si="22"/>
        <v>1439</v>
      </c>
      <c r="P1440" s="2" t="str">
        <f>IF(TablaDatos[[#This Row],[Diabetes]]=0,"No","Si")</f>
        <v>Si</v>
      </c>
      <c r="Q1440">
        <v>1</v>
      </c>
      <c r="R1440">
        <f>TablaDatos[[#This Row],[Aux2]]/10000000000000</f>
        <v>2346.70908611611</v>
      </c>
      <c r="S1440" s="1">
        <v>2.34670908611611E+16</v>
      </c>
      <c r="T1440" s="7">
        <f>TablaDatos[[#This Row],[Aux3]]/100000000000000</f>
        <v>266.33028316144402</v>
      </c>
      <c r="U1440" s="1">
        <v>2.66330283161444E+16</v>
      </c>
      <c r="V1440">
        <v>163.4</v>
      </c>
      <c r="W1440">
        <v>98.2</v>
      </c>
    </row>
    <row r="1441" spans="1:23">
      <c r="A1441">
        <v>2012</v>
      </c>
      <c r="B1441">
        <v>68</v>
      </c>
      <c r="C1441" t="s">
        <v>16</v>
      </c>
      <c r="D1441" t="s">
        <v>38</v>
      </c>
      <c r="E1441" t="s">
        <v>31</v>
      </c>
      <c r="F1441" t="s">
        <v>19</v>
      </c>
      <c r="G1441" t="s">
        <v>25</v>
      </c>
      <c r="H1441" s="3">
        <v>19879.02</v>
      </c>
      <c r="I1441" t="s">
        <v>19</v>
      </c>
      <c r="J1441" t="s">
        <v>19</v>
      </c>
      <c r="K14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30.012115918153299</v>
      </c>
      <c r="L1441" s="5">
        <f>TablaDatos[[#This Row],[IMC_raw]]/100000000000000</f>
        <v>30.012115918153299</v>
      </c>
      <c r="M1441" s="2">
        <v>3001211591815330</v>
      </c>
      <c r="N14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1" s="13">
        <f t="shared" si="22"/>
        <v>1440</v>
      </c>
      <c r="P1441" s="2" t="str">
        <f>IF(TablaDatos[[#This Row],[Diabetes]]=0,"No","Si")</f>
        <v>No</v>
      </c>
      <c r="Q1441">
        <v>0</v>
      </c>
      <c r="R1441">
        <f>TablaDatos[[#This Row],[Aux2]]/10000000000000</f>
        <v>2210.9774789964199</v>
      </c>
      <c r="S1441" s="1">
        <v>2.21097747899642E+16</v>
      </c>
      <c r="T1441" s="7">
        <f>TablaDatos[[#This Row],[Aux3]]/100000000000000</f>
        <v>218.945678682367</v>
      </c>
      <c r="U1441" s="1">
        <v>2.18945678682367E+16</v>
      </c>
      <c r="V1441">
        <v>163.80000000000001</v>
      </c>
      <c r="W1441">
        <v>102.3</v>
      </c>
    </row>
    <row r="1442" spans="1:23">
      <c r="A1442">
        <v>2013</v>
      </c>
      <c r="B1442">
        <v>48</v>
      </c>
      <c r="C1442" t="s">
        <v>16</v>
      </c>
      <c r="D1442" t="s">
        <v>34</v>
      </c>
      <c r="E1442" t="s">
        <v>18</v>
      </c>
      <c r="F1442" t="s">
        <v>35</v>
      </c>
      <c r="G1442" t="s">
        <v>20</v>
      </c>
      <c r="H1442" s="3">
        <v>17249.93</v>
      </c>
      <c r="I1442" t="s">
        <v>21</v>
      </c>
      <c r="J1442" t="s">
        <v>19</v>
      </c>
      <c r="K14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34.997430526877096</v>
      </c>
      <c r="L1442" s="5">
        <f>TablaDatos[[#This Row],[IMC_raw]]/1000000000000000</f>
        <v>0.34997430526877099</v>
      </c>
      <c r="M1442" s="2">
        <v>349974305268771</v>
      </c>
      <c r="N14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2" s="13">
        <f t="shared" si="22"/>
        <v>1441</v>
      </c>
      <c r="P1442" s="2" t="str">
        <f>IF(TablaDatos[[#This Row],[Diabetes]]=0,"No","Si")</f>
        <v>No</v>
      </c>
      <c r="Q1442">
        <v>0</v>
      </c>
      <c r="R1442">
        <f>TablaDatos[[#This Row],[Aux2]]/10000000000000</f>
        <v>221.732970846314</v>
      </c>
      <c r="S1442" s="1">
        <v>2217329708463140</v>
      </c>
      <c r="T1442" s="7">
        <f>TablaDatos[[#This Row],[Aux3]]/100000000000000</f>
        <v>220.895305024066</v>
      </c>
      <c r="U1442" s="1">
        <v>2.20895305024066E+16</v>
      </c>
      <c r="V1442">
        <v>153</v>
      </c>
      <c r="W1442">
        <v>97</v>
      </c>
    </row>
    <row r="1443" spans="1:23">
      <c r="A1443">
        <v>2013</v>
      </c>
      <c r="B1443">
        <v>59</v>
      </c>
      <c r="C1443" t="s">
        <v>23</v>
      </c>
      <c r="D1443" t="s">
        <v>29</v>
      </c>
      <c r="E1443" t="s">
        <v>21</v>
      </c>
      <c r="F1443" t="s">
        <v>24</v>
      </c>
      <c r="G1443" t="s">
        <v>28</v>
      </c>
      <c r="H1443" s="3">
        <v>8485.9699999999993</v>
      </c>
      <c r="I1443" t="s">
        <v>19</v>
      </c>
      <c r="J1443" t="s">
        <v>18</v>
      </c>
      <c r="K14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34.993586638884999</v>
      </c>
      <c r="L1443" s="6">
        <f>TablaDatos[[#This Row],[IMC_raw]]/1000000000000000</f>
        <v>34.993586638884999</v>
      </c>
      <c r="M1443" s="2">
        <v>3.4993586638885E+16</v>
      </c>
      <c r="N14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3" s="13">
        <f t="shared" si="22"/>
        <v>1442</v>
      </c>
      <c r="P1443" s="2" t="str">
        <f>IF(TablaDatos[[#This Row],[Diabetes]]=0,"No","Si")</f>
        <v>Si</v>
      </c>
      <c r="Q1443">
        <v>1</v>
      </c>
      <c r="R1443">
        <f>TablaDatos[[#This Row],[Aux2]]/10000000000000</f>
        <v>2119.3638892404201</v>
      </c>
      <c r="S1443" s="1">
        <v>2.11936388924042E+16</v>
      </c>
      <c r="T1443" s="7">
        <f>TablaDatos[[#This Row],[Aux3]]/100000000000000</f>
        <v>281.62163311874099</v>
      </c>
      <c r="U1443" s="1">
        <v>2.81621633118741E+16</v>
      </c>
      <c r="V1443">
        <v>172.3</v>
      </c>
      <c r="W1443">
        <v>99.3</v>
      </c>
    </row>
    <row r="1444" spans="1:23">
      <c r="A1444">
        <v>2013</v>
      </c>
      <c r="B1444">
        <v>58</v>
      </c>
      <c r="C1444" t="s">
        <v>23</v>
      </c>
      <c r="D1444" t="s">
        <v>27</v>
      </c>
      <c r="E1444" t="s">
        <v>18</v>
      </c>
      <c r="F1444" t="s">
        <v>24</v>
      </c>
      <c r="G1444" t="s">
        <v>28</v>
      </c>
      <c r="H1444" s="3">
        <v>15175.95</v>
      </c>
      <c r="I1444" t="s">
        <v>21</v>
      </c>
      <c r="J1444" t="s">
        <v>18</v>
      </c>
      <c r="K14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34.985459944315501</v>
      </c>
      <c r="L1444" s="5">
        <f>TablaDatos[[#This Row],[IMC_raw]]/1000000000000000</f>
        <v>0.349854599443155</v>
      </c>
      <c r="M1444" s="2">
        <v>349854599443155</v>
      </c>
      <c r="N14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4" s="13">
        <f t="shared" si="22"/>
        <v>1443</v>
      </c>
      <c r="P1444" s="2" t="str">
        <f>IF(TablaDatos[[#This Row],[Diabetes]]=0,"No","Si")</f>
        <v>Si</v>
      </c>
      <c r="Q1444">
        <v>1</v>
      </c>
      <c r="R1444">
        <f>TablaDatos[[#This Row],[Aux2]]/10000000000000</f>
        <v>213.974331792237</v>
      </c>
      <c r="S1444" s="1">
        <v>2139743317922370</v>
      </c>
      <c r="T1444" s="7">
        <f>TablaDatos[[#This Row],[Aux3]]/100000000000000</f>
        <v>256.98198951431402</v>
      </c>
      <c r="U1444" s="1">
        <v>2.56981989514314E+16</v>
      </c>
      <c r="V1444">
        <v>162.80000000000001</v>
      </c>
      <c r="W1444">
        <v>93.2</v>
      </c>
    </row>
    <row r="1445" spans="1:23">
      <c r="A1445">
        <v>2013</v>
      </c>
      <c r="B1445">
        <v>70</v>
      </c>
      <c r="C1445" t="s">
        <v>16</v>
      </c>
      <c r="D1445" t="s">
        <v>36</v>
      </c>
      <c r="E1445" t="s">
        <v>21</v>
      </c>
      <c r="F1445" t="s">
        <v>24</v>
      </c>
      <c r="G1445" t="s">
        <v>25</v>
      </c>
      <c r="H1445" s="3">
        <v>15824.75</v>
      </c>
      <c r="I1445" t="s">
        <v>21</v>
      </c>
      <c r="J1445" t="s">
        <v>18</v>
      </c>
      <c r="K14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34.955884271682997</v>
      </c>
      <c r="L1445" s="6">
        <f>TablaDatos[[#This Row],[IMC_raw]]/1000000000000000</f>
        <v>3.4955884271683</v>
      </c>
      <c r="M1445" s="2">
        <v>3495588427168300</v>
      </c>
      <c r="N14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5" s="13">
        <f t="shared" si="22"/>
        <v>1444</v>
      </c>
      <c r="P1445" s="2" t="str">
        <f>IF(TablaDatos[[#This Row],[Diabetes]]=0,"No","Si")</f>
        <v>Si</v>
      </c>
      <c r="Q1445">
        <v>1</v>
      </c>
      <c r="R1445">
        <f>TablaDatos[[#This Row],[Aux2]]/10000000000000</f>
        <v>2332.3563014075698</v>
      </c>
      <c r="S1445" s="1">
        <v>2.33235630140757E+16</v>
      </c>
      <c r="T1445" s="7">
        <f>TablaDatos[[#This Row],[Aux3]]/100000000000000</f>
        <v>26.625987961742201</v>
      </c>
      <c r="U1445" s="1">
        <v>2662598796174220</v>
      </c>
      <c r="V1445">
        <v>183</v>
      </c>
      <c r="W1445">
        <v>112.5</v>
      </c>
    </row>
    <row r="1446" spans="1:23">
      <c r="A1446">
        <v>2013</v>
      </c>
      <c r="B1446">
        <v>60</v>
      </c>
      <c r="C1446" t="s">
        <v>23</v>
      </c>
      <c r="D1446" t="s">
        <v>30</v>
      </c>
      <c r="E1446" t="s">
        <v>31</v>
      </c>
      <c r="F1446" t="s">
        <v>24</v>
      </c>
      <c r="G1446" t="s">
        <v>28</v>
      </c>
      <c r="H1446" s="3">
        <v>11029.76</v>
      </c>
      <c r="I1446" t="s">
        <v>21</v>
      </c>
      <c r="J1446" t="s">
        <v>19</v>
      </c>
      <c r="K14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34.9261333532287</v>
      </c>
      <c r="L1446" s="6">
        <f>TablaDatos[[#This Row],[IMC_raw]]/1000000000000000</f>
        <v>3.4926133353228699</v>
      </c>
      <c r="M1446" s="2">
        <v>3492613335322870</v>
      </c>
      <c r="N14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6" s="13">
        <f t="shared" si="22"/>
        <v>1445</v>
      </c>
      <c r="P1446" s="2" t="str">
        <f>IF(TablaDatos[[#This Row],[Diabetes]]=0,"No","Si")</f>
        <v>Si</v>
      </c>
      <c r="Q1446">
        <v>1</v>
      </c>
      <c r="R1446">
        <f>TablaDatos[[#This Row],[Aux2]]/10000000000000</f>
        <v>2409.6900418078199</v>
      </c>
      <c r="S1446" s="1">
        <v>2.40969004180782E+16</v>
      </c>
      <c r="T1446" s="7">
        <f>TablaDatos[[#This Row],[Aux3]]/100000000000000</f>
        <v>258.35926008482602</v>
      </c>
      <c r="U1446" s="1">
        <v>2.58359260084826E+16</v>
      </c>
      <c r="V1446">
        <v>168.4</v>
      </c>
      <c r="W1446">
        <v>103.9</v>
      </c>
    </row>
    <row r="1447" spans="1:23">
      <c r="A1447">
        <v>2013</v>
      </c>
      <c r="B1447">
        <v>59</v>
      </c>
      <c r="C1447" t="s">
        <v>16</v>
      </c>
      <c r="D1447" t="s">
        <v>26</v>
      </c>
      <c r="E1447" t="s">
        <v>19</v>
      </c>
      <c r="F1447" t="s">
        <v>40</v>
      </c>
      <c r="G1447" t="s">
        <v>28</v>
      </c>
      <c r="H1447" s="3">
        <v>25931.29</v>
      </c>
      <c r="I1447" t="s">
        <v>21</v>
      </c>
      <c r="J1447" t="s">
        <v>18</v>
      </c>
      <c r="K14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34.917854441157402</v>
      </c>
      <c r="L1447" s="5">
        <f>TablaDatos[[#This Row],[IMC_raw]]/1000000000000000</f>
        <v>34.917854441157402</v>
      </c>
      <c r="M1447" s="2">
        <v>3.49178544411574E+16</v>
      </c>
      <c r="N14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7" s="13">
        <f t="shared" si="22"/>
        <v>1446</v>
      </c>
      <c r="P1447" s="2" t="str">
        <f>IF(TablaDatos[[#This Row],[Diabetes]]=0,"No","Si")</f>
        <v>No</v>
      </c>
      <c r="Q1447">
        <v>0</v>
      </c>
      <c r="R1447">
        <f>TablaDatos[[#This Row],[Aux2]]/10000000000000</f>
        <v>228.23977380961199</v>
      </c>
      <c r="S1447" s="1">
        <v>2282397738096120</v>
      </c>
      <c r="T1447" s="7">
        <f>TablaDatos[[#This Row],[Aux3]]/100000000000000</f>
        <v>21.802650238962698</v>
      </c>
      <c r="U1447" s="1">
        <v>2180265023896270</v>
      </c>
      <c r="V1447">
        <v>155</v>
      </c>
      <c r="W1447">
        <v>106.9</v>
      </c>
    </row>
    <row r="1448" spans="1:23">
      <c r="A1448">
        <v>2013</v>
      </c>
      <c r="B1448">
        <v>61</v>
      </c>
      <c r="C1448" t="s">
        <v>23</v>
      </c>
      <c r="D1448" t="s">
        <v>42</v>
      </c>
      <c r="E1448" t="s">
        <v>18</v>
      </c>
      <c r="F1448" t="s">
        <v>24</v>
      </c>
      <c r="G1448" t="s">
        <v>28</v>
      </c>
      <c r="H1448" s="3">
        <v>10531.5</v>
      </c>
      <c r="I1448" t="s">
        <v>19</v>
      </c>
      <c r="J1448" t="s">
        <v>22</v>
      </c>
      <c r="K14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34.905846715184097</v>
      </c>
      <c r="L1448" s="6">
        <f>TablaDatos[[#This Row],[IMC_raw]]/1000000000000000</f>
        <v>34.905846715184097</v>
      </c>
      <c r="M1448" s="2">
        <v>3.49058467151841E+16</v>
      </c>
      <c r="N14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8" s="13">
        <f t="shared" si="22"/>
        <v>1447</v>
      </c>
      <c r="P1448" s="2" t="str">
        <f>IF(TablaDatos[[#This Row],[Diabetes]]=0,"No","Si")</f>
        <v>Si</v>
      </c>
      <c r="Q1448">
        <v>1</v>
      </c>
      <c r="R1448">
        <f>TablaDatos[[#This Row],[Aux2]]/10000000000000</f>
        <v>2419.6489014817298</v>
      </c>
      <c r="S1448" s="1">
        <v>2.41964890148173E+16</v>
      </c>
      <c r="T1448" s="7">
        <f>TablaDatos[[#This Row],[Aux3]]/100000000000000</f>
        <v>281.09039043245701</v>
      </c>
      <c r="U1448" s="1">
        <v>2.81090390432457E+16</v>
      </c>
      <c r="V1448">
        <v>165.2</v>
      </c>
      <c r="W1448">
        <v>97.8</v>
      </c>
    </row>
    <row r="1449" spans="1:23">
      <c r="A1449">
        <v>2013</v>
      </c>
      <c r="B1449">
        <v>65</v>
      </c>
      <c r="C1449" t="s">
        <v>23</v>
      </c>
      <c r="D1449" t="s">
        <v>71</v>
      </c>
      <c r="E1449" t="s">
        <v>21</v>
      </c>
      <c r="F1449" t="s">
        <v>24</v>
      </c>
      <c r="G1449" t="s">
        <v>25</v>
      </c>
      <c r="H1449" s="3">
        <v>11128.14</v>
      </c>
      <c r="I1449" t="s">
        <v>19</v>
      </c>
      <c r="J1449" t="s">
        <v>18</v>
      </c>
      <c r="K14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34.904919076492703</v>
      </c>
      <c r="L1449" s="6">
        <f>TablaDatos[[#This Row],[IMC_raw]]/1000000000000000</f>
        <v>34.904919076492703</v>
      </c>
      <c r="M1449" s="2">
        <v>3.49049190764927E+16</v>
      </c>
      <c r="N14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49" s="13">
        <f t="shared" si="22"/>
        <v>1448</v>
      </c>
      <c r="P1449" s="2" t="str">
        <f>IF(TablaDatos[[#This Row],[Diabetes]]=0,"No","Si")</f>
        <v>No</v>
      </c>
      <c r="Q1449">
        <v>0</v>
      </c>
      <c r="R1449">
        <f>TablaDatos[[#This Row],[Aux2]]/10000000000000</f>
        <v>2108.35723620013</v>
      </c>
      <c r="S1449" s="1">
        <v>2.10835723620013E+16</v>
      </c>
      <c r="T1449" s="7">
        <f>TablaDatos[[#This Row],[Aux3]]/100000000000000</f>
        <v>216.29056760437999</v>
      </c>
      <c r="U1449" s="1">
        <v>2.1629056760438E+16</v>
      </c>
      <c r="V1449">
        <v>162.69999999999999</v>
      </c>
      <c r="W1449">
        <v>100.5</v>
      </c>
    </row>
    <row r="1450" spans="1:23">
      <c r="A1450">
        <v>2013</v>
      </c>
      <c r="B1450">
        <v>53</v>
      </c>
      <c r="C1450" t="s">
        <v>16</v>
      </c>
      <c r="D1450" t="s">
        <v>26</v>
      </c>
      <c r="E1450" t="s">
        <v>19</v>
      </c>
      <c r="F1450" t="s">
        <v>40</v>
      </c>
      <c r="G1450" t="s">
        <v>20</v>
      </c>
      <c r="H1450" s="3">
        <v>17717.89</v>
      </c>
      <c r="I1450" t="s">
        <v>21</v>
      </c>
      <c r="J1450" t="s">
        <v>21</v>
      </c>
      <c r="K14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34.8653912731993</v>
      </c>
      <c r="L1450" s="5">
        <f>TablaDatos[[#This Row],[IMC_raw]]/1000000000000000</f>
        <v>3.4865391273199302</v>
      </c>
      <c r="M1450" s="2">
        <v>3486539127319930</v>
      </c>
      <c r="N14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0" s="13">
        <f t="shared" si="22"/>
        <v>1449</v>
      </c>
      <c r="P1450" s="2" t="str">
        <f>IF(TablaDatos[[#This Row],[Diabetes]]=0,"No","Si")</f>
        <v>No</v>
      </c>
      <c r="Q1450">
        <v>0</v>
      </c>
      <c r="R1450">
        <f>TablaDatos[[#This Row],[Aux2]]/10000000000000</f>
        <v>208.11715869630601</v>
      </c>
      <c r="S1450" s="1">
        <v>2081171586963060</v>
      </c>
      <c r="T1450" s="7">
        <f>TablaDatos[[#This Row],[Aux3]]/100000000000000</f>
        <v>23.511388620402499</v>
      </c>
      <c r="U1450" s="1">
        <v>2351138862040250</v>
      </c>
      <c r="V1450">
        <v>155.6</v>
      </c>
      <c r="W1450">
        <v>96.1</v>
      </c>
    </row>
    <row r="1451" spans="1:23">
      <c r="A1451">
        <v>2013</v>
      </c>
      <c r="B1451">
        <v>61</v>
      </c>
      <c r="C1451" t="s">
        <v>23</v>
      </c>
      <c r="D1451" t="s">
        <v>38</v>
      </c>
      <c r="E1451" t="s">
        <v>18</v>
      </c>
      <c r="F1451" t="s">
        <v>35</v>
      </c>
      <c r="G1451" t="s">
        <v>28</v>
      </c>
      <c r="H1451" s="3">
        <v>23255.83</v>
      </c>
      <c r="I1451" t="s">
        <v>19</v>
      </c>
      <c r="J1451" t="s">
        <v>19</v>
      </c>
      <c r="K14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34.864866526765695</v>
      </c>
      <c r="L1451" s="5">
        <f>TablaDatos[[#This Row],[IMC_raw]]/1000000000000000</f>
        <v>3.4864866526765699</v>
      </c>
      <c r="M1451" s="2">
        <v>3486486652676570</v>
      </c>
      <c r="N14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1" s="13">
        <f t="shared" si="22"/>
        <v>1450</v>
      </c>
      <c r="P1451" s="2" t="str">
        <f>IF(TablaDatos[[#This Row],[Diabetes]]=0,"No","Si")</f>
        <v>Si</v>
      </c>
      <c r="Q1451">
        <v>1</v>
      </c>
      <c r="R1451">
        <f>TablaDatos[[#This Row],[Aux2]]/10000000000000</f>
        <v>2359.7560553415901</v>
      </c>
      <c r="S1451" s="1">
        <v>2.35975605534159E+16</v>
      </c>
      <c r="T1451" s="7">
        <f>TablaDatos[[#This Row],[Aux3]]/100000000000000</f>
        <v>236.09344622595799</v>
      </c>
      <c r="U1451" s="1">
        <v>2.36093446225958E+16</v>
      </c>
      <c r="V1451">
        <v>170.9</v>
      </c>
      <c r="W1451">
        <v>101</v>
      </c>
    </row>
    <row r="1452" spans="1:23">
      <c r="A1452">
        <v>2013</v>
      </c>
      <c r="B1452">
        <v>57</v>
      </c>
      <c r="C1452" t="s">
        <v>23</v>
      </c>
      <c r="D1452" t="s">
        <v>17</v>
      </c>
      <c r="E1452" t="s">
        <v>18</v>
      </c>
      <c r="F1452" t="s">
        <v>35</v>
      </c>
      <c r="G1452" t="s">
        <v>28</v>
      </c>
      <c r="H1452" s="3">
        <v>20624.439999999999</v>
      </c>
      <c r="I1452" t="s">
        <v>21</v>
      </c>
      <c r="J1452" t="s">
        <v>18</v>
      </c>
      <c r="K14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34.844684455418999</v>
      </c>
      <c r="L1452" s="5">
        <f>TablaDatos[[#This Row],[IMC_raw]]/1000000000000000</f>
        <v>3.4844684455418999</v>
      </c>
      <c r="M1452" s="2">
        <v>3484468445541900</v>
      </c>
      <c r="N14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2" s="13">
        <f t="shared" si="22"/>
        <v>1451</v>
      </c>
      <c r="P1452" s="2" t="str">
        <f>IF(TablaDatos[[#This Row],[Diabetes]]=0,"No","Si")</f>
        <v>No</v>
      </c>
      <c r="Q1452">
        <v>0</v>
      </c>
      <c r="R1452">
        <f>TablaDatos[[#This Row],[Aux2]]/10000000000000</f>
        <v>2335.9105215791601</v>
      </c>
      <c r="S1452" s="1">
        <v>2.33591052157916E+16</v>
      </c>
      <c r="T1452" s="7">
        <f>TablaDatos[[#This Row],[Aux3]]/100000000000000</f>
        <v>26.128573484934901</v>
      </c>
      <c r="U1452" s="1">
        <v>2612857348493490</v>
      </c>
      <c r="V1452">
        <v>168.5</v>
      </c>
      <c r="W1452">
        <v>99.6</v>
      </c>
    </row>
    <row r="1453" spans="1:23">
      <c r="A1453">
        <v>2013</v>
      </c>
      <c r="B1453">
        <v>56</v>
      </c>
      <c r="C1453" t="s">
        <v>16</v>
      </c>
      <c r="D1453" t="s">
        <v>73</v>
      </c>
      <c r="E1453" t="s">
        <v>21</v>
      </c>
      <c r="F1453" t="s">
        <v>19</v>
      </c>
      <c r="G1453" t="s">
        <v>28</v>
      </c>
      <c r="H1453" s="3">
        <v>32357</v>
      </c>
      <c r="I1453" t="s">
        <v>21</v>
      </c>
      <c r="J1453" t="s">
        <v>21</v>
      </c>
      <c r="K14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34.843596585483503</v>
      </c>
      <c r="L1453" s="6">
        <f>TablaDatos[[#This Row],[IMC_raw]]/1000000000000000</f>
        <v>3.4843596585483501</v>
      </c>
      <c r="M1453" s="2">
        <v>3484359658548350</v>
      </c>
      <c r="N14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3" s="13">
        <f t="shared" si="22"/>
        <v>1452</v>
      </c>
      <c r="P1453" s="2" t="str">
        <f>IF(TablaDatos[[#This Row],[Diabetes]]=0,"No","Si")</f>
        <v>No</v>
      </c>
      <c r="Q1453">
        <v>0</v>
      </c>
      <c r="R1453">
        <f>TablaDatos[[#This Row],[Aux2]]/10000000000000</f>
        <v>2275.70837633561</v>
      </c>
      <c r="S1453" s="1">
        <v>2.27570837633561E+16</v>
      </c>
      <c r="T1453" s="7">
        <f>TablaDatos[[#This Row],[Aux3]]/100000000000000</f>
        <v>265.72695170660501</v>
      </c>
      <c r="U1453" s="1">
        <v>2.65726951706605E+16</v>
      </c>
      <c r="V1453">
        <v>167.4</v>
      </c>
      <c r="W1453">
        <v>98.7</v>
      </c>
    </row>
    <row r="1454" spans="1:23">
      <c r="A1454">
        <v>2013</v>
      </c>
      <c r="B1454">
        <v>57</v>
      </c>
      <c r="C1454" t="s">
        <v>16</v>
      </c>
      <c r="D1454" t="s">
        <v>29</v>
      </c>
      <c r="E1454" t="s">
        <v>18</v>
      </c>
      <c r="F1454" t="s">
        <v>19</v>
      </c>
      <c r="G1454" t="s">
        <v>28</v>
      </c>
      <c r="H1454" s="3">
        <v>15304.38</v>
      </c>
      <c r="I1454" t="s">
        <v>21</v>
      </c>
      <c r="J1454" t="s">
        <v>22</v>
      </c>
      <c r="K14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34.829847186360801</v>
      </c>
      <c r="L1454" s="6">
        <f>TablaDatos[[#This Row],[IMC_raw]]/1000000000000000</f>
        <v>3.4829847186360801</v>
      </c>
      <c r="M1454" s="2">
        <v>3482984718636080</v>
      </c>
      <c r="N14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4" s="13">
        <f t="shared" si="22"/>
        <v>1453</v>
      </c>
      <c r="P1454" s="2" t="str">
        <f>IF(TablaDatos[[#This Row],[Diabetes]]=0,"No","Si")</f>
        <v>No</v>
      </c>
      <c r="Q1454">
        <v>0</v>
      </c>
      <c r="R1454">
        <f>TablaDatos[[#This Row],[Aux2]]/10000000000000</f>
        <v>200.633500643031</v>
      </c>
      <c r="S1454" s="1">
        <v>2006335006430310</v>
      </c>
      <c r="T1454" s="7">
        <f>TablaDatos[[#This Row],[Aux3]]/100000000000000</f>
        <v>246.06770247819401</v>
      </c>
      <c r="U1454" s="1">
        <v>2.46067702478194E+16</v>
      </c>
      <c r="V1454">
        <v>160.1</v>
      </c>
      <c r="W1454">
        <v>98.8</v>
      </c>
    </row>
    <row r="1455" spans="1:23">
      <c r="A1455">
        <v>2013</v>
      </c>
      <c r="B1455">
        <v>52</v>
      </c>
      <c r="C1455" t="s">
        <v>23</v>
      </c>
      <c r="D1455" t="s">
        <v>73</v>
      </c>
      <c r="E1455" t="s">
        <v>18</v>
      </c>
      <c r="F1455" t="s">
        <v>24</v>
      </c>
      <c r="G1455" t="s">
        <v>20</v>
      </c>
      <c r="H1455" s="3">
        <v>23464.6</v>
      </c>
      <c r="I1455" t="s">
        <v>19</v>
      </c>
      <c r="J1455" t="s">
        <v>22</v>
      </c>
      <c r="K14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34.829139444791899</v>
      </c>
      <c r="L1455" s="5">
        <f>TablaDatos[[#This Row],[IMC_raw]]/1000000000000000</f>
        <v>3.4829139444791899</v>
      </c>
      <c r="M1455" s="2">
        <v>3482913944479190</v>
      </c>
      <c r="N14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5" s="13">
        <f t="shared" si="22"/>
        <v>1454</v>
      </c>
      <c r="P1455" s="2" t="str">
        <f>IF(TablaDatos[[#This Row],[Diabetes]]=0,"No","Si")</f>
        <v>No</v>
      </c>
      <c r="Q1455">
        <v>0</v>
      </c>
      <c r="R1455">
        <f>TablaDatos[[#This Row],[Aux2]]/10000000000000</f>
        <v>205.101507679402</v>
      </c>
      <c r="S1455" s="1">
        <v>2051015076794020</v>
      </c>
      <c r="T1455" s="7">
        <f>TablaDatos[[#This Row],[Aux3]]/100000000000000</f>
        <v>277.04278936443097</v>
      </c>
      <c r="U1455" s="1">
        <v>2.77042789364431E+16</v>
      </c>
      <c r="V1455">
        <v>144.4</v>
      </c>
      <c r="W1455">
        <v>93.4</v>
      </c>
    </row>
    <row r="1456" spans="1:23">
      <c r="A1456">
        <v>2013</v>
      </c>
      <c r="B1456">
        <v>54</v>
      </c>
      <c r="C1456" t="s">
        <v>23</v>
      </c>
      <c r="D1456" t="s">
        <v>73</v>
      </c>
      <c r="E1456" t="s">
        <v>18</v>
      </c>
      <c r="F1456" t="s">
        <v>24</v>
      </c>
      <c r="G1456" t="s">
        <v>20</v>
      </c>
      <c r="H1456" s="3">
        <v>23196.28</v>
      </c>
      <c r="I1456" t="s">
        <v>21</v>
      </c>
      <c r="J1456" t="s">
        <v>18</v>
      </c>
      <c r="K14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34.823493628099705</v>
      </c>
      <c r="L1456" s="6">
        <f>TablaDatos[[#This Row],[IMC_raw]]/1000000000000000</f>
        <v>3.4823493628099702</v>
      </c>
      <c r="M1456" s="2">
        <v>3482349362809970</v>
      </c>
      <c r="N14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6" s="13">
        <f t="shared" si="22"/>
        <v>1455</v>
      </c>
      <c r="P1456" s="2" t="str">
        <f>IF(TablaDatos[[#This Row],[Diabetes]]=0,"No","Si")</f>
        <v>Si</v>
      </c>
      <c r="Q1456">
        <v>1</v>
      </c>
      <c r="R1456">
        <f>TablaDatos[[#This Row],[Aux2]]/10000000000000</f>
        <v>2339.6336535945102</v>
      </c>
      <c r="S1456" s="1">
        <v>2.33963365359451E+16</v>
      </c>
      <c r="T1456" s="7">
        <f>TablaDatos[[#This Row],[Aux3]]/100000000000000</f>
        <v>3.0000000000000001E-12</v>
      </c>
      <c r="U1456">
        <v>300</v>
      </c>
      <c r="V1456">
        <v>154.19999999999999</v>
      </c>
      <c r="W1456">
        <v>94</v>
      </c>
    </row>
    <row r="1457" spans="1:23">
      <c r="A1457">
        <v>2013</v>
      </c>
      <c r="B1457">
        <v>54</v>
      </c>
      <c r="C1457" t="s">
        <v>23</v>
      </c>
      <c r="D1457" t="s">
        <v>17</v>
      </c>
      <c r="E1457" t="s">
        <v>18</v>
      </c>
      <c r="F1457" t="s">
        <v>24</v>
      </c>
      <c r="G1457" t="s">
        <v>20</v>
      </c>
      <c r="H1457" s="3">
        <v>24761.15</v>
      </c>
      <c r="I1457" t="s">
        <v>21</v>
      </c>
      <c r="J1457" t="s">
        <v>19</v>
      </c>
      <c r="K14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34.785968293855596</v>
      </c>
      <c r="L1457" s="6">
        <f>TablaDatos[[#This Row],[IMC_raw]]/1000000000000000</f>
        <v>3.4785968293855598</v>
      </c>
      <c r="M1457" s="2">
        <v>3478596829385560</v>
      </c>
      <c r="N14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7" s="13">
        <f t="shared" si="22"/>
        <v>1456</v>
      </c>
      <c r="P1457" s="2" t="str">
        <f>IF(TablaDatos[[#This Row],[Diabetes]]=0,"No","Si")</f>
        <v>No</v>
      </c>
      <c r="Q1457">
        <v>0</v>
      </c>
      <c r="R1457">
        <f>TablaDatos[[#This Row],[Aux2]]/10000000000000</f>
        <v>2290.34521260884</v>
      </c>
      <c r="S1457" s="1">
        <v>2.29034521260884E+16</v>
      </c>
      <c r="T1457" s="7">
        <f>TablaDatos[[#This Row],[Aux3]]/100000000000000</f>
        <v>2.3929861583878398</v>
      </c>
      <c r="U1457" s="1">
        <v>239298615838784</v>
      </c>
      <c r="V1457">
        <v>153.80000000000001</v>
      </c>
      <c r="W1457">
        <v>92.8</v>
      </c>
    </row>
    <row r="1458" spans="1:23">
      <c r="A1458">
        <v>2013</v>
      </c>
      <c r="B1458">
        <v>59</v>
      </c>
      <c r="C1458" t="s">
        <v>23</v>
      </c>
      <c r="D1458" t="s">
        <v>17</v>
      </c>
      <c r="E1458" t="s">
        <v>18</v>
      </c>
      <c r="F1458" t="s">
        <v>40</v>
      </c>
      <c r="G1458" t="s">
        <v>28</v>
      </c>
      <c r="H1458" s="3">
        <v>19475.07</v>
      </c>
      <c r="I1458" t="s">
        <v>19</v>
      </c>
      <c r="J1458" t="s">
        <v>18</v>
      </c>
      <c r="K14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34.767342593996901</v>
      </c>
      <c r="L1458" s="6">
        <f>TablaDatos[[#This Row],[IMC_raw]]/1000000000000000</f>
        <v>3.4767342593996902</v>
      </c>
      <c r="M1458" s="2">
        <v>3476734259399690</v>
      </c>
      <c r="N14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8" s="13">
        <f t="shared" si="22"/>
        <v>1457</v>
      </c>
      <c r="P1458" s="2" t="str">
        <f>IF(TablaDatos[[#This Row],[Diabetes]]=0,"No","Si")</f>
        <v>No</v>
      </c>
      <c r="Q1458">
        <v>0</v>
      </c>
      <c r="R1458">
        <f>TablaDatos[[#This Row],[Aux2]]/10000000000000</f>
        <v>2184.8313500168601</v>
      </c>
      <c r="S1458" s="1">
        <v>2.18483135001686E+16</v>
      </c>
      <c r="T1458" s="7">
        <f>TablaDatos[[#This Row],[Aux3]]/100000000000000</f>
        <v>213.14388682376901</v>
      </c>
      <c r="U1458" s="1">
        <v>2.13143886823769E+16</v>
      </c>
      <c r="V1458">
        <v>149.4</v>
      </c>
      <c r="W1458">
        <v>95.2</v>
      </c>
    </row>
    <row r="1459" spans="1:23">
      <c r="A1459">
        <v>2013</v>
      </c>
      <c r="B1459">
        <v>56</v>
      </c>
      <c r="C1459" t="s">
        <v>16</v>
      </c>
      <c r="D1459" t="s">
        <v>36</v>
      </c>
      <c r="E1459" t="s">
        <v>19</v>
      </c>
      <c r="F1459" t="s">
        <v>24</v>
      </c>
      <c r="G1459" t="s">
        <v>28</v>
      </c>
      <c r="H1459" s="3">
        <v>13416.87</v>
      </c>
      <c r="I1459" t="s">
        <v>19</v>
      </c>
      <c r="J1459" t="s">
        <v>18</v>
      </c>
      <c r="K14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34.750158618439301</v>
      </c>
      <c r="L1459" s="6">
        <f>TablaDatos[[#This Row],[IMC_raw]]/1000000000000000</f>
        <v>3.47501586184393</v>
      </c>
      <c r="M1459" s="2">
        <v>3475015861843930</v>
      </c>
      <c r="N14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59" s="13">
        <f t="shared" si="22"/>
        <v>1458</v>
      </c>
      <c r="P1459" s="2" t="str">
        <f>IF(TablaDatos[[#This Row],[Diabetes]]=0,"No","Si")</f>
        <v>No</v>
      </c>
      <c r="Q1459">
        <v>0</v>
      </c>
      <c r="R1459">
        <f>TablaDatos[[#This Row],[Aux2]]/10000000000000</f>
        <v>22.2445068230932</v>
      </c>
      <c r="S1459" s="1">
        <v>222445068230932</v>
      </c>
      <c r="T1459" s="7">
        <f>TablaDatos[[#This Row],[Aux3]]/100000000000000</f>
        <v>222.34679210932799</v>
      </c>
      <c r="U1459" s="1">
        <v>2.22346792109328E+16</v>
      </c>
      <c r="V1459">
        <v>173.1</v>
      </c>
      <c r="W1459">
        <v>102.4</v>
      </c>
    </row>
    <row r="1460" spans="1:23">
      <c r="A1460">
        <v>2013</v>
      </c>
      <c r="B1460">
        <v>59</v>
      </c>
      <c r="C1460" t="s">
        <v>16</v>
      </c>
      <c r="D1460" t="s">
        <v>38</v>
      </c>
      <c r="E1460" t="s">
        <v>19</v>
      </c>
      <c r="F1460" t="s">
        <v>19</v>
      </c>
      <c r="G1460" t="s">
        <v>28</v>
      </c>
      <c r="H1460" s="3">
        <v>33156.22</v>
      </c>
      <c r="I1460" t="s">
        <v>19</v>
      </c>
      <c r="J1460" t="s">
        <v>18</v>
      </c>
      <c r="K14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34.737608035582298</v>
      </c>
      <c r="L1460" s="5">
        <f>TablaDatos[[#This Row],[IMC_raw]]/1000000000000000</f>
        <v>3.4737608035582301</v>
      </c>
      <c r="M1460" s="2">
        <v>3473760803558230</v>
      </c>
      <c r="N14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0" s="13">
        <f t="shared" si="22"/>
        <v>1459</v>
      </c>
      <c r="P1460" s="2" t="str">
        <f>IF(TablaDatos[[#This Row],[Diabetes]]=0,"No","Si")</f>
        <v>No</v>
      </c>
      <c r="Q1460">
        <v>0</v>
      </c>
      <c r="R1460">
        <f>TablaDatos[[#This Row],[Aux2]]/10000000000000</f>
        <v>2155.4504995697098</v>
      </c>
      <c r="S1460" s="1">
        <v>2.15545049956971E+16</v>
      </c>
      <c r="T1460" s="7">
        <f>TablaDatos[[#This Row],[Aux3]]/100000000000000</f>
        <v>207.327525310608</v>
      </c>
      <c r="U1460" s="1">
        <v>2.07327525310608E+16</v>
      </c>
      <c r="V1460">
        <v>156.6</v>
      </c>
      <c r="W1460">
        <v>98.4</v>
      </c>
    </row>
    <row r="1461" spans="1:23">
      <c r="A1461">
        <v>2013</v>
      </c>
      <c r="B1461">
        <v>69</v>
      </c>
      <c r="C1461" t="s">
        <v>16</v>
      </c>
      <c r="D1461" t="s">
        <v>73</v>
      </c>
      <c r="E1461" t="s">
        <v>21</v>
      </c>
      <c r="F1461" t="s">
        <v>19</v>
      </c>
      <c r="G1461" t="s">
        <v>25</v>
      </c>
      <c r="H1461" s="3">
        <v>24192.639999999999</v>
      </c>
      <c r="I1461" t="s">
        <v>21</v>
      </c>
      <c r="J1461" t="s">
        <v>18</v>
      </c>
      <c r="K14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34.7282747501907</v>
      </c>
      <c r="L1461" s="5">
        <f>TablaDatos[[#This Row],[IMC_raw]]/1000000000000000</f>
        <v>3.47282747501907</v>
      </c>
      <c r="M1461" s="2">
        <v>3472827475019070</v>
      </c>
      <c r="N14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1" s="13">
        <f t="shared" si="22"/>
        <v>1460</v>
      </c>
      <c r="P1461" s="2" t="str">
        <f>IF(TablaDatos[[#This Row],[Diabetes]]=0,"No","Si")</f>
        <v>No</v>
      </c>
      <c r="Q1461">
        <v>0</v>
      </c>
      <c r="R1461">
        <f>TablaDatos[[#This Row],[Aux2]]/10000000000000</f>
        <v>2243.2090674227202</v>
      </c>
      <c r="S1461" s="1">
        <v>2.24320906742272E+16</v>
      </c>
      <c r="T1461" s="7">
        <f>TablaDatos[[#This Row],[Aux3]]/100000000000000</f>
        <v>242.544968279464</v>
      </c>
      <c r="U1461" s="1">
        <v>2.42544968279464E+16</v>
      </c>
      <c r="V1461">
        <v>165.5</v>
      </c>
      <c r="W1461">
        <v>99.2</v>
      </c>
    </row>
    <row r="1462" spans="1:23">
      <c r="A1462">
        <v>2013</v>
      </c>
      <c r="B1462">
        <v>54</v>
      </c>
      <c r="C1462" t="s">
        <v>23</v>
      </c>
      <c r="D1462" t="s">
        <v>34</v>
      </c>
      <c r="E1462" t="s">
        <v>18</v>
      </c>
      <c r="F1462" t="s">
        <v>35</v>
      </c>
      <c r="G1462" t="s">
        <v>20</v>
      </c>
      <c r="H1462" s="3">
        <v>32382.65</v>
      </c>
      <c r="I1462" t="s">
        <v>19</v>
      </c>
      <c r="J1462" t="s">
        <v>18</v>
      </c>
      <c r="K14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34.672932519174402</v>
      </c>
      <c r="L1462" s="5">
        <f>TablaDatos[[#This Row],[IMC_raw]]/1000000000000000</f>
        <v>34.672932519174402</v>
      </c>
      <c r="M1462" s="2">
        <v>3.46729325191744E+16</v>
      </c>
      <c r="N14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2" s="13">
        <f t="shared" si="22"/>
        <v>1461</v>
      </c>
      <c r="P1462" s="2" t="str">
        <f>IF(TablaDatos[[#This Row],[Diabetes]]=0,"No","Si")</f>
        <v>No</v>
      </c>
      <c r="Q1462">
        <v>0</v>
      </c>
      <c r="R1462">
        <f>TablaDatos[[#This Row],[Aux2]]/10000000000000</f>
        <v>2153.2459109379802</v>
      </c>
      <c r="S1462" s="1">
        <v>2.15324591093798E+16</v>
      </c>
      <c r="T1462" s="7">
        <f>TablaDatos[[#This Row],[Aux3]]/100000000000000</f>
        <v>220.53548547623501</v>
      </c>
      <c r="U1462" s="1">
        <v>2.20535485476235E+16</v>
      </c>
      <c r="V1462">
        <v>149.4</v>
      </c>
      <c r="W1462">
        <v>93.2</v>
      </c>
    </row>
    <row r="1463" spans="1:23">
      <c r="A1463">
        <v>2013</v>
      </c>
      <c r="B1463">
        <v>64</v>
      </c>
      <c r="C1463" t="s">
        <v>23</v>
      </c>
      <c r="D1463" t="s">
        <v>36</v>
      </c>
      <c r="E1463" t="s">
        <v>18</v>
      </c>
      <c r="F1463" t="s">
        <v>19</v>
      </c>
      <c r="G1463" t="s">
        <v>28</v>
      </c>
      <c r="H1463" s="3">
        <v>8986.25</v>
      </c>
      <c r="I1463" t="s">
        <v>19</v>
      </c>
      <c r="J1463" t="s">
        <v>22</v>
      </c>
      <c r="K14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34.670445063539603</v>
      </c>
      <c r="L1463" s="5">
        <f>TablaDatos[[#This Row],[IMC_raw]]/1000000000000000</f>
        <v>34.670445063539603</v>
      </c>
      <c r="M1463" s="2">
        <v>3.46704450635396E+16</v>
      </c>
      <c r="N14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3" s="13">
        <f t="shared" si="22"/>
        <v>1462</v>
      </c>
      <c r="P1463" s="2" t="str">
        <f>IF(TablaDatos[[#This Row],[Diabetes]]=0,"No","Si")</f>
        <v>Si</v>
      </c>
      <c r="Q1463">
        <v>1</v>
      </c>
      <c r="R1463">
        <f>TablaDatos[[#This Row],[Aux2]]/10000000000000</f>
        <v>2086.7117840371202</v>
      </c>
      <c r="S1463" s="1">
        <v>2.08671178403712E+16</v>
      </c>
      <c r="T1463" s="7">
        <f>TablaDatos[[#This Row],[Aux3]]/100000000000000</f>
        <v>24.3388954020242</v>
      </c>
      <c r="U1463" s="1">
        <v>2433889540202420</v>
      </c>
      <c r="V1463">
        <v>160.80000000000001</v>
      </c>
      <c r="W1463">
        <v>95.7</v>
      </c>
    </row>
    <row r="1464" spans="1:23">
      <c r="A1464">
        <v>2013</v>
      </c>
      <c r="B1464">
        <v>58</v>
      </c>
      <c r="C1464" t="s">
        <v>16</v>
      </c>
      <c r="D1464" t="s">
        <v>26</v>
      </c>
      <c r="E1464" t="s">
        <v>18</v>
      </c>
      <c r="F1464" t="s">
        <v>35</v>
      </c>
      <c r="G1464" t="s">
        <v>28</v>
      </c>
      <c r="H1464" s="3">
        <v>38338.050000000003</v>
      </c>
      <c r="I1464" t="s">
        <v>19</v>
      </c>
      <c r="J1464" t="s">
        <v>22</v>
      </c>
      <c r="K14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34.654738333463399</v>
      </c>
      <c r="L1464" s="5">
        <f>TablaDatos[[#This Row],[IMC_raw]]/1000000000000000</f>
        <v>3.4654738333463402</v>
      </c>
      <c r="M1464" s="2">
        <v>3465473833346340</v>
      </c>
      <c r="N14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4" s="13">
        <f t="shared" si="22"/>
        <v>1463</v>
      </c>
      <c r="P1464" s="2" t="str">
        <f>IF(TablaDatos[[#This Row],[Diabetes]]=0,"No","Si")</f>
        <v>No</v>
      </c>
      <c r="Q1464">
        <v>0</v>
      </c>
      <c r="R1464">
        <f>TablaDatos[[#This Row],[Aux2]]/10000000000000</f>
        <v>206.57635026480199</v>
      </c>
      <c r="S1464" s="1">
        <v>2065763502648020</v>
      </c>
      <c r="T1464" s="7">
        <f>TablaDatos[[#This Row],[Aux3]]/100000000000000</f>
        <v>224.05044748561201</v>
      </c>
      <c r="U1464" s="1">
        <v>2.24050447485612E+16</v>
      </c>
      <c r="V1464">
        <v>161.5</v>
      </c>
      <c r="W1464">
        <v>95.1</v>
      </c>
    </row>
    <row r="1465" spans="1:23">
      <c r="A1465">
        <v>2013</v>
      </c>
      <c r="B1465">
        <v>65</v>
      </c>
      <c r="C1465" t="s">
        <v>23</v>
      </c>
      <c r="D1465" t="s">
        <v>72</v>
      </c>
      <c r="E1465" t="s">
        <v>21</v>
      </c>
      <c r="F1465" t="s">
        <v>24</v>
      </c>
      <c r="G1465" t="s">
        <v>25</v>
      </c>
      <c r="H1465" s="3">
        <v>13160.23</v>
      </c>
      <c r="I1465" t="s">
        <v>21</v>
      </c>
      <c r="J1465" t="s">
        <v>18</v>
      </c>
      <c r="K14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34.650615488577401</v>
      </c>
      <c r="L1465" s="5">
        <f>TablaDatos[[#This Row],[IMC_raw]]/1000000000000000</f>
        <v>0.34650615488577402</v>
      </c>
      <c r="M1465" s="2">
        <v>346506154885774</v>
      </c>
      <c r="N14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5" s="13">
        <f t="shared" si="22"/>
        <v>1464</v>
      </c>
      <c r="P1465" s="2" t="str">
        <f>IF(TablaDatos[[#This Row],[Diabetes]]=0,"No","Si")</f>
        <v>No</v>
      </c>
      <c r="Q1465">
        <v>0</v>
      </c>
      <c r="R1465">
        <f>TablaDatos[[#This Row],[Aux2]]/10000000000000</f>
        <v>2334.8986326834402</v>
      </c>
      <c r="S1465" s="1">
        <v>2.33489863268344E+16</v>
      </c>
      <c r="T1465" s="7">
        <f>TablaDatos[[#This Row],[Aux3]]/100000000000000</f>
        <v>26.396835364160701</v>
      </c>
      <c r="U1465" s="1">
        <v>2639683536416070</v>
      </c>
      <c r="V1465">
        <v>174.7</v>
      </c>
      <c r="W1465">
        <v>99.7</v>
      </c>
    </row>
    <row r="1466" spans="1:23">
      <c r="A1466">
        <v>2013</v>
      </c>
      <c r="B1466">
        <v>52</v>
      </c>
      <c r="C1466" t="s">
        <v>16</v>
      </c>
      <c r="D1466" t="s">
        <v>72</v>
      </c>
      <c r="E1466" t="s">
        <v>19</v>
      </c>
      <c r="F1466" t="s">
        <v>24</v>
      </c>
      <c r="G1466" t="s">
        <v>20</v>
      </c>
      <c r="H1466" s="3">
        <v>25577.03</v>
      </c>
      <c r="I1466" t="s">
        <v>19</v>
      </c>
      <c r="J1466" t="s">
        <v>18</v>
      </c>
      <c r="K14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34.647895876859501</v>
      </c>
      <c r="L1466" s="6">
        <f>TablaDatos[[#This Row],[IMC_raw]]/1000000000000000</f>
        <v>34.647895876859501</v>
      </c>
      <c r="M1466" s="2">
        <v>3.46478958768595E+16</v>
      </c>
      <c r="N14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6" s="13">
        <f t="shared" si="22"/>
        <v>1465</v>
      </c>
      <c r="P1466" s="2" t="str">
        <f>IF(TablaDatos[[#This Row],[Diabetes]]=0,"No","Si")</f>
        <v>Si</v>
      </c>
      <c r="Q1466">
        <v>1</v>
      </c>
      <c r="R1466">
        <f>TablaDatos[[#This Row],[Aux2]]/10000000000000</f>
        <v>2352.6985958770701</v>
      </c>
      <c r="S1466" s="1">
        <v>2.35269859587707E+16</v>
      </c>
      <c r="T1466" s="7">
        <f>TablaDatos[[#This Row],[Aux3]]/100000000000000</f>
        <v>266.82746729917301</v>
      </c>
      <c r="U1466" s="1">
        <v>2.66827467299173E+16</v>
      </c>
      <c r="V1466">
        <v>166.9</v>
      </c>
      <c r="W1466">
        <v>100.4</v>
      </c>
    </row>
    <row r="1467" spans="1:23">
      <c r="A1467">
        <v>2013</v>
      </c>
      <c r="B1467">
        <v>65</v>
      </c>
      <c r="C1467" t="s">
        <v>23</v>
      </c>
      <c r="D1467" t="s">
        <v>72</v>
      </c>
      <c r="E1467" t="s">
        <v>21</v>
      </c>
      <c r="F1467" t="s">
        <v>24</v>
      </c>
      <c r="G1467" t="s">
        <v>25</v>
      </c>
      <c r="H1467" s="3">
        <v>18741.38</v>
      </c>
      <c r="I1467" t="s">
        <v>21</v>
      </c>
      <c r="J1467" t="s">
        <v>18</v>
      </c>
      <c r="K14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34.627682020820401</v>
      </c>
      <c r="L1467" s="5">
        <f>TablaDatos[[#This Row],[IMC_raw]]/1000000000000000</f>
        <v>3.4627682020820401</v>
      </c>
      <c r="M1467" s="2">
        <v>3462768202082040</v>
      </c>
      <c r="N14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7" s="13">
        <f t="shared" si="22"/>
        <v>1466</v>
      </c>
      <c r="P1467" s="2" t="str">
        <f>IF(TablaDatos[[#This Row],[Diabetes]]=0,"No","Si")</f>
        <v>No</v>
      </c>
      <c r="Q1467">
        <v>0</v>
      </c>
      <c r="R1467">
        <f>TablaDatos[[#This Row],[Aux2]]/10000000000000</f>
        <v>2198.5006462182801</v>
      </c>
      <c r="S1467" s="1">
        <v>2.19850064621828E+16</v>
      </c>
      <c r="T1467" s="7">
        <f>TablaDatos[[#This Row],[Aux3]]/100000000000000</f>
        <v>25.5168778752405</v>
      </c>
      <c r="U1467" s="1">
        <v>2551687787524050</v>
      </c>
      <c r="V1467">
        <v>166.1</v>
      </c>
      <c r="W1467">
        <v>97.4</v>
      </c>
    </row>
    <row r="1468" spans="1:23">
      <c r="A1468">
        <v>2013</v>
      </c>
      <c r="B1468">
        <v>54</v>
      </c>
      <c r="C1468" t="s">
        <v>23</v>
      </c>
      <c r="D1468" t="s">
        <v>29</v>
      </c>
      <c r="E1468" t="s">
        <v>19</v>
      </c>
      <c r="F1468" t="s">
        <v>19</v>
      </c>
      <c r="G1468" t="s">
        <v>20</v>
      </c>
      <c r="H1468" s="3">
        <v>14180.48</v>
      </c>
      <c r="I1468" t="s">
        <v>21</v>
      </c>
      <c r="J1468" t="s">
        <v>18</v>
      </c>
      <c r="K14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34.607915315061803</v>
      </c>
      <c r="L1468" s="5">
        <f>TablaDatos[[#This Row],[IMC_raw]]/1000000000000000</f>
        <v>34.607915315061803</v>
      </c>
      <c r="M1468" s="2">
        <v>3.46079153150618E+16</v>
      </c>
      <c r="N14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8" s="13">
        <f t="shared" si="22"/>
        <v>1467</v>
      </c>
      <c r="P1468" s="2" t="str">
        <f>IF(TablaDatos[[#This Row],[Diabetes]]=0,"No","Si")</f>
        <v>Si</v>
      </c>
      <c r="Q1468">
        <v>1</v>
      </c>
      <c r="R1468">
        <f>TablaDatos[[#This Row],[Aux2]]/10000000000000</f>
        <v>2324.0266027118</v>
      </c>
      <c r="S1468" s="1">
        <v>2.3240266027118E+16</v>
      </c>
      <c r="T1468" s="7">
        <f>TablaDatos[[#This Row],[Aux3]]/100000000000000</f>
        <v>279.223647277336</v>
      </c>
      <c r="U1468" s="1">
        <v>2.79223647277336E+16</v>
      </c>
      <c r="V1468">
        <v>154</v>
      </c>
      <c r="W1468">
        <v>95.6</v>
      </c>
    </row>
    <row r="1469" spans="1:23">
      <c r="A1469">
        <v>2013</v>
      </c>
      <c r="B1469">
        <v>73</v>
      </c>
      <c r="C1469" t="s">
        <v>23</v>
      </c>
      <c r="D1469" t="s">
        <v>36</v>
      </c>
      <c r="E1469" t="s">
        <v>31</v>
      </c>
      <c r="F1469" t="s">
        <v>24</v>
      </c>
      <c r="G1469" t="s">
        <v>25</v>
      </c>
      <c r="H1469" s="3">
        <v>7469.44</v>
      </c>
      <c r="I1469" t="s">
        <v>21</v>
      </c>
      <c r="J1469" t="s">
        <v>18</v>
      </c>
      <c r="K14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34.6026309331167</v>
      </c>
      <c r="L1469" s="5">
        <f>TablaDatos[[#This Row],[IMC_raw]]/1000000000000000</f>
        <v>0.34602630933116701</v>
      </c>
      <c r="M1469" s="2">
        <v>346026309331167</v>
      </c>
      <c r="N14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69" s="13">
        <f t="shared" si="22"/>
        <v>1468</v>
      </c>
      <c r="P1469" s="2" t="str">
        <f>IF(TablaDatos[[#This Row],[Diabetes]]=0,"No","Si")</f>
        <v>Si</v>
      </c>
      <c r="Q1469">
        <v>1</v>
      </c>
      <c r="R1469">
        <f>TablaDatos[[#This Row],[Aux2]]/10000000000000</f>
        <v>267.55384232311701</v>
      </c>
      <c r="S1469" s="1">
        <v>2675538423231170</v>
      </c>
      <c r="T1469" s="7">
        <f>TablaDatos[[#This Row],[Aux3]]/100000000000000</f>
        <v>3.0000000000000001E-12</v>
      </c>
      <c r="U1469">
        <v>300</v>
      </c>
      <c r="V1469">
        <v>178.8</v>
      </c>
      <c r="W1469">
        <v>108.1</v>
      </c>
    </row>
    <row r="1470" spans="1:23">
      <c r="A1470">
        <v>2013</v>
      </c>
      <c r="B1470">
        <v>63</v>
      </c>
      <c r="C1470" t="s">
        <v>23</v>
      </c>
      <c r="D1470" t="s">
        <v>73</v>
      </c>
      <c r="E1470" t="s">
        <v>18</v>
      </c>
      <c r="F1470" t="s">
        <v>24</v>
      </c>
      <c r="G1470" t="s">
        <v>28</v>
      </c>
      <c r="H1470" s="3">
        <v>22196.63</v>
      </c>
      <c r="I1470" t="s">
        <v>19</v>
      </c>
      <c r="J1470" t="s">
        <v>22</v>
      </c>
      <c r="K14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34.5625150153692</v>
      </c>
      <c r="L1470" s="5">
        <f>TablaDatos[[#This Row],[IMC_raw]]/1000000000000000</f>
        <v>3.45625150153692</v>
      </c>
      <c r="M1470" s="2">
        <v>3456251501536920</v>
      </c>
      <c r="N14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0" s="13">
        <f t="shared" si="22"/>
        <v>1469</v>
      </c>
      <c r="P1470" s="2" t="str">
        <f>IF(TablaDatos[[#This Row],[Diabetes]]=0,"No","Si")</f>
        <v>No</v>
      </c>
      <c r="Q1470">
        <v>0</v>
      </c>
      <c r="R1470">
        <f>TablaDatos[[#This Row],[Aux2]]/10000000000000</f>
        <v>2231.9251964024402</v>
      </c>
      <c r="S1470" s="1">
        <v>2.23192519640244E+16</v>
      </c>
      <c r="T1470" s="7">
        <f>TablaDatos[[#This Row],[Aux3]]/100000000000000</f>
        <v>28.787104946697401</v>
      </c>
      <c r="U1470" s="1">
        <v>2878710494669740</v>
      </c>
      <c r="V1470">
        <v>156.30000000000001</v>
      </c>
      <c r="W1470">
        <v>90.2</v>
      </c>
    </row>
    <row r="1471" spans="1:23">
      <c r="A1471">
        <v>2013</v>
      </c>
      <c r="B1471">
        <v>62</v>
      </c>
      <c r="C1471" t="s">
        <v>23</v>
      </c>
      <c r="D1471" t="s">
        <v>17</v>
      </c>
      <c r="E1471" t="s">
        <v>19</v>
      </c>
      <c r="F1471" t="s">
        <v>19</v>
      </c>
      <c r="G1471" t="s">
        <v>28</v>
      </c>
      <c r="H1471" s="3">
        <v>17280.689999999999</v>
      </c>
      <c r="I1471" t="s">
        <v>19</v>
      </c>
      <c r="J1471" t="s">
        <v>22</v>
      </c>
      <c r="K14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34.548457174156802</v>
      </c>
      <c r="L1471" s="5">
        <f>TablaDatos[[#This Row],[IMC_raw]]/1000000000000000</f>
        <v>3.4548457174156799</v>
      </c>
      <c r="M1471" s="2">
        <v>3454845717415680</v>
      </c>
      <c r="N14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1" s="13">
        <f t="shared" si="22"/>
        <v>1470</v>
      </c>
      <c r="P1471" s="2" t="str">
        <f>IF(TablaDatos[[#This Row],[Diabetes]]=0,"No","Si")</f>
        <v>No</v>
      </c>
      <c r="Q1471">
        <v>0</v>
      </c>
      <c r="R1471">
        <f>TablaDatos[[#This Row],[Aux2]]/10000000000000</f>
        <v>199.85976946525599</v>
      </c>
      <c r="S1471" s="1">
        <v>1998597694652560</v>
      </c>
      <c r="T1471" s="7">
        <f>TablaDatos[[#This Row],[Aux3]]/100000000000000</f>
        <v>242.91292985840701</v>
      </c>
      <c r="U1471" s="1">
        <v>2.42912929858407E+16</v>
      </c>
      <c r="V1471">
        <v>157.80000000000001</v>
      </c>
      <c r="W1471">
        <v>96.7</v>
      </c>
    </row>
    <row r="1472" spans="1:23">
      <c r="A1472">
        <v>2013</v>
      </c>
      <c r="B1472">
        <v>65</v>
      </c>
      <c r="C1472" t="s">
        <v>16</v>
      </c>
      <c r="D1472" t="s">
        <v>41</v>
      </c>
      <c r="E1472" t="s">
        <v>18</v>
      </c>
      <c r="F1472" t="s">
        <v>19</v>
      </c>
      <c r="G1472" t="s">
        <v>25</v>
      </c>
      <c r="H1472" s="3">
        <v>16250.08</v>
      </c>
      <c r="I1472" t="s">
        <v>19</v>
      </c>
      <c r="J1472" t="s">
        <v>22</v>
      </c>
      <c r="K14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34.516466167728602</v>
      </c>
      <c r="L1472" s="5">
        <f>TablaDatos[[#This Row],[IMC_raw]]/1000000000000000</f>
        <v>34.516466167728602</v>
      </c>
      <c r="M1472" s="2">
        <v>3.45164661677286E+16</v>
      </c>
      <c r="N14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2" s="13">
        <f t="shared" si="22"/>
        <v>1471</v>
      </c>
      <c r="P1472" s="2" t="str">
        <f>IF(TablaDatos[[#This Row],[Diabetes]]=0,"No","Si")</f>
        <v>No</v>
      </c>
      <c r="Q1472">
        <v>0</v>
      </c>
      <c r="R1472">
        <f>TablaDatos[[#This Row],[Aux2]]/10000000000000</f>
        <v>23.322315709802201</v>
      </c>
      <c r="S1472" s="1">
        <v>233223157098022</v>
      </c>
      <c r="T1472" s="7">
        <f>TablaDatos[[#This Row],[Aux3]]/100000000000000</f>
        <v>215.11410688466901</v>
      </c>
      <c r="U1472" s="1">
        <v>2.15114106884669E+16</v>
      </c>
      <c r="V1472">
        <v>168.4</v>
      </c>
      <c r="W1472">
        <v>98.5</v>
      </c>
    </row>
    <row r="1473" spans="1:23">
      <c r="A1473">
        <v>2013</v>
      </c>
      <c r="B1473">
        <v>51</v>
      </c>
      <c r="C1473" t="s">
        <v>16</v>
      </c>
      <c r="D1473" t="s">
        <v>30</v>
      </c>
      <c r="E1473" t="s">
        <v>18</v>
      </c>
      <c r="F1473" t="s">
        <v>35</v>
      </c>
      <c r="G1473" t="s">
        <v>20</v>
      </c>
      <c r="H1473" s="3">
        <v>15271.46</v>
      </c>
      <c r="I1473" t="s">
        <v>21</v>
      </c>
      <c r="J1473" t="s">
        <v>21</v>
      </c>
      <c r="K14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34.507957924578896</v>
      </c>
      <c r="L1473" s="6">
        <f>TablaDatos[[#This Row],[IMC_raw]]/1000000000000000</f>
        <v>3.4507957924578898</v>
      </c>
      <c r="M1473" s="2">
        <v>3450795792457890</v>
      </c>
      <c r="N14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3" s="13">
        <f t="shared" si="22"/>
        <v>1472</v>
      </c>
      <c r="P1473" s="2" t="str">
        <f>IF(TablaDatos[[#This Row],[Diabetes]]=0,"No","Si")</f>
        <v>No</v>
      </c>
      <c r="Q1473">
        <v>0</v>
      </c>
      <c r="R1473">
        <f>TablaDatos[[#This Row],[Aux2]]/10000000000000</f>
        <v>234.33555051222999</v>
      </c>
      <c r="S1473" s="1">
        <v>2343355505122300</v>
      </c>
      <c r="T1473" s="7">
        <f>TablaDatos[[#This Row],[Aux3]]/100000000000000</f>
        <v>269.77657741691002</v>
      </c>
      <c r="U1473" s="1">
        <v>2.6977657741691E+16</v>
      </c>
      <c r="V1473">
        <v>153.5</v>
      </c>
      <c r="W1473">
        <v>97.2</v>
      </c>
    </row>
    <row r="1474" spans="1:23">
      <c r="A1474">
        <v>2013</v>
      </c>
      <c r="B1474">
        <v>60</v>
      </c>
      <c r="C1474" t="s">
        <v>16</v>
      </c>
      <c r="D1474" t="s">
        <v>29</v>
      </c>
      <c r="E1474" t="s">
        <v>21</v>
      </c>
      <c r="F1474" t="s">
        <v>24</v>
      </c>
      <c r="G1474" t="s">
        <v>28</v>
      </c>
      <c r="H1474" s="3">
        <v>14855.82</v>
      </c>
      <c r="I1474" t="s">
        <v>21</v>
      </c>
      <c r="J1474" t="s">
        <v>19</v>
      </c>
      <c r="K14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34.502807327395701</v>
      </c>
      <c r="L1474" s="6">
        <f>TablaDatos[[#This Row],[IMC_raw]]/1000000000000000</f>
        <v>3.4502807327395701</v>
      </c>
      <c r="M1474" s="2">
        <v>3450280732739570</v>
      </c>
      <c r="N14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4" s="13">
        <f t="shared" ref="O1474:O1537" si="23">O1473+1</f>
        <v>1473</v>
      </c>
      <c r="P1474" s="2" t="str">
        <f>IF(TablaDatos[[#This Row],[Diabetes]]=0,"No","Si")</f>
        <v>Si</v>
      </c>
      <c r="Q1474">
        <v>1</v>
      </c>
      <c r="R1474">
        <f>TablaDatos[[#This Row],[Aux2]]/10000000000000</f>
        <v>2445.2266241502098</v>
      </c>
      <c r="S1474" s="1">
        <v>2.44522662415021E+16</v>
      </c>
      <c r="T1474" s="7">
        <f>TablaDatos[[#This Row],[Aux3]]/100000000000000</f>
        <v>265.768405401297</v>
      </c>
      <c r="U1474" s="1">
        <v>2.65768405401297E+16</v>
      </c>
      <c r="V1474">
        <v>171.7</v>
      </c>
      <c r="W1474">
        <v>103</v>
      </c>
    </row>
    <row r="1475" spans="1:23">
      <c r="A1475">
        <v>2013</v>
      </c>
      <c r="B1475">
        <v>63</v>
      </c>
      <c r="C1475" t="s">
        <v>16</v>
      </c>
      <c r="D1475" t="s">
        <v>34</v>
      </c>
      <c r="E1475" t="s">
        <v>21</v>
      </c>
      <c r="F1475" t="s">
        <v>19</v>
      </c>
      <c r="G1475" t="s">
        <v>28</v>
      </c>
      <c r="H1475" s="3">
        <v>22041.5</v>
      </c>
      <c r="I1475" t="s">
        <v>21</v>
      </c>
      <c r="J1475" t="s">
        <v>19</v>
      </c>
      <c r="K14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34.4983933376121</v>
      </c>
      <c r="L1475" s="5">
        <f>TablaDatos[[#This Row],[IMC_raw]]/1000000000000000</f>
        <v>3.4498393337612101</v>
      </c>
      <c r="M1475" s="2">
        <v>3449839333761210</v>
      </c>
      <c r="N14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5" s="13">
        <f t="shared" si="23"/>
        <v>1474</v>
      </c>
      <c r="P1475" s="2" t="str">
        <f>IF(TablaDatos[[#This Row],[Diabetes]]=0,"No","Si")</f>
        <v>No</v>
      </c>
      <c r="Q1475">
        <v>0</v>
      </c>
      <c r="R1475">
        <f>TablaDatos[[#This Row],[Aux2]]/10000000000000</f>
        <v>2151.0068996437499</v>
      </c>
      <c r="S1475" s="1">
        <v>2.15100689964375E+16</v>
      </c>
      <c r="T1475" s="7">
        <f>TablaDatos[[#This Row],[Aux3]]/100000000000000</f>
        <v>232.208103208907</v>
      </c>
      <c r="U1475" s="1">
        <v>2.32208103208907E+16</v>
      </c>
      <c r="V1475">
        <v>154.1</v>
      </c>
      <c r="W1475">
        <v>108.8</v>
      </c>
    </row>
    <row r="1476" spans="1:23">
      <c r="A1476">
        <v>2013</v>
      </c>
      <c r="B1476">
        <v>66</v>
      </c>
      <c r="C1476" t="s">
        <v>23</v>
      </c>
      <c r="D1476" t="s">
        <v>29</v>
      </c>
      <c r="E1476" t="s">
        <v>18</v>
      </c>
      <c r="F1476" t="s">
        <v>24</v>
      </c>
      <c r="G1476" t="s">
        <v>25</v>
      </c>
      <c r="H1476" s="3">
        <v>16790.89</v>
      </c>
      <c r="I1476" t="s">
        <v>21</v>
      </c>
      <c r="J1476" t="s">
        <v>22</v>
      </c>
      <c r="K14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34.4981802266621</v>
      </c>
      <c r="L1476" s="5">
        <f>TablaDatos[[#This Row],[IMC_raw]]/1000000000000000</f>
        <v>34.4981802266621</v>
      </c>
      <c r="M1476" s="2">
        <v>3.44981802266621E+16</v>
      </c>
      <c r="N14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6" s="13">
        <f t="shared" si="23"/>
        <v>1475</v>
      </c>
      <c r="P1476" s="2" t="str">
        <f>IF(TablaDatos[[#This Row],[Diabetes]]=0,"No","Si")</f>
        <v>Si</v>
      </c>
      <c r="Q1476">
        <v>1</v>
      </c>
      <c r="R1476">
        <f>TablaDatos[[#This Row],[Aux2]]/10000000000000</f>
        <v>2250.5678090762599</v>
      </c>
      <c r="S1476" s="1">
        <v>2.25056780907626E+16</v>
      </c>
      <c r="T1476" s="7">
        <f>TablaDatos[[#This Row],[Aux3]]/100000000000000</f>
        <v>229.60857746844999</v>
      </c>
      <c r="U1476" s="1">
        <v>2.2960857746845E+16</v>
      </c>
      <c r="V1476">
        <v>155.5</v>
      </c>
      <c r="W1476">
        <v>99.3</v>
      </c>
    </row>
    <row r="1477" spans="1:23">
      <c r="A1477">
        <v>2013</v>
      </c>
      <c r="B1477">
        <v>50</v>
      </c>
      <c r="C1477" t="s">
        <v>23</v>
      </c>
      <c r="D1477" t="s">
        <v>37</v>
      </c>
      <c r="E1477" t="s">
        <v>18</v>
      </c>
      <c r="F1477" t="s">
        <v>24</v>
      </c>
      <c r="G1477" t="s">
        <v>20</v>
      </c>
      <c r="H1477" s="3">
        <v>24952.53</v>
      </c>
      <c r="I1477" t="s">
        <v>21</v>
      </c>
      <c r="J1477" t="s">
        <v>22</v>
      </c>
      <c r="K14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34.494368238924203</v>
      </c>
      <c r="L1477" s="6">
        <f>TablaDatos[[#This Row],[IMC_raw]]/1000000000000000</f>
        <v>3.44943682389242</v>
      </c>
      <c r="M1477" s="2">
        <v>3449436823892420</v>
      </c>
      <c r="N14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7" s="13">
        <f t="shared" si="23"/>
        <v>1476</v>
      </c>
      <c r="P1477" s="2" t="str">
        <f>IF(TablaDatos[[#This Row],[Diabetes]]=0,"No","Si")</f>
        <v>No</v>
      </c>
      <c r="Q1477">
        <v>0</v>
      </c>
      <c r="R1477">
        <f>TablaDatos[[#This Row],[Aux2]]/10000000000000</f>
        <v>191.53969558449299</v>
      </c>
      <c r="S1477" s="1">
        <v>1915396955844930</v>
      </c>
      <c r="T1477" s="7">
        <f>TablaDatos[[#This Row],[Aux3]]/100000000000000</f>
        <v>24.1050816830065</v>
      </c>
      <c r="U1477" s="1">
        <v>2410508168300650</v>
      </c>
      <c r="V1477">
        <v>153.4</v>
      </c>
      <c r="W1477">
        <v>90.5</v>
      </c>
    </row>
    <row r="1478" spans="1:23">
      <c r="A1478">
        <v>2013</v>
      </c>
      <c r="B1478">
        <v>53</v>
      </c>
      <c r="C1478" t="s">
        <v>16</v>
      </c>
      <c r="D1478" t="s">
        <v>36</v>
      </c>
      <c r="E1478" t="s">
        <v>18</v>
      </c>
      <c r="F1478" t="s">
        <v>35</v>
      </c>
      <c r="G1478" t="s">
        <v>20</v>
      </c>
      <c r="H1478" s="3">
        <v>25387.57</v>
      </c>
      <c r="I1478" t="s">
        <v>19</v>
      </c>
      <c r="J1478" t="s">
        <v>18</v>
      </c>
      <c r="K14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34.489412903649601</v>
      </c>
      <c r="L1478" s="6">
        <f>TablaDatos[[#This Row],[IMC_raw]]/100000000000000</f>
        <v>34.489412903649601</v>
      </c>
      <c r="M1478" s="2">
        <v>3448941290364960</v>
      </c>
      <c r="N14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8" s="13">
        <f t="shared" si="23"/>
        <v>1477</v>
      </c>
      <c r="P1478" s="2" t="str">
        <f>IF(TablaDatos[[#This Row],[Diabetes]]=0,"No","Si")</f>
        <v>No</v>
      </c>
      <c r="Q1478">
        <v>0</v>
      </c>
      <c r="R1478">
        <f>TablaDatos[[#This Row],[Aux2]]/10000000000000</f>
        <v>1995.0899626837399</v>
      </c>
      <c r="S1478" s="1">
        <v>1.99508996268374E+16</v>
      </c>
      <c r="T1478" s="7">
        <f>TablaDatos[[#This Row],[Aux3]]/100000000000000</f>
        <v>224.86372917072899</v>
      </c>
      <c r="U1478" s="1">
        <v>2.24863729170729E+16</v>
      </c>
      <c r="V1478">
        <v>144.80000000000001</v>
      </c>
      <c r="W1478">
        <v>90.9</v>
      </c>
    </row>
    <row r="1479" spans="1:23">
      <c r="A1479">
        <v>2013</v>
      </c>
      <c r="B1479">
        <v>47</v>
      </c>
      <c r="C1479" t="s">
        <v>23</v>
      </c>
      <c r="D1479" t="s">
        <v>72</v>
      </c>
      <c r="E1479" t="s">
        <v>18</v>
      </c>
      <c r="F1479" t="s">
        <v>35</v>
      </c>
      <c r="G1479" t="s">
        <v>20</v>
      </c>
      <c r="H1479" s="3">
        <v>16891.46</v>
      </c>
      <c r="I1479" t="s">
        <v>19</v>
      </c>
      <c r="J1479" t="s">
        <v>22</v>
      </c>
      <c r="K14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34.4667797068848</v>
      </c>
      <c r="L1479" s="6">
        <f>TablaDatos[[#This Row],[IMC_raw]]/1000000000000000</f>
        <v>34.4667797068848</v>
      </c>
      <c r="M1479" s="2">
        <v>3.44667797068848E+16</v>
      </c>
      <c r="N14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79" s="13">
        <f t="shared" si="23"/>
        <v>1478</v>
      </c>
      <c r="P1479" s="2" t="str">
        <f>IF(TablaDatos[[#This Row],[Diabetes]]=0,"No","Si")</f>
        <v>No</v>
      </c>
      <c r="Q1479">
        <v>0</v>
      </c>
      <c r="R1479">
        <f>TablaDatos[[#This Row],[Aux2]]/10000000000000</f>
        <v>1959.1834403558701</v>
      </c>
      <c r="S1479" s="1">
        <v>1.95918344035587E+16</v>
      </c>
      <c r="T1479" s="7">
        <f>TablaDatos[[#This Row],[Aux3]]/100000000000000</f>
        <v>204.32919922343399</v>
      </c>
      <c r="U1479" s="1">
        <v>2.04329199223434E+16</v>
      </c>
      <c r="V1479">
        <v>142.4</v>
      </c>
      <c r="W1479">
        <v>85.6</v>
      </c>
    </row>
    <row r="1480" spans="1:23">
      <c r="A1480">
        <v>2013</v>
      </c>
      <c r="B1480">
        <v>63</v>
      </c>
      <c r="C1480" t="s">
        <v>23</v>
      </c>
      <c r="D1480" t="s">
        <v>72</v>
      </c>
      <c r="E1480" t="s">
        <v>19</v>
      </c>
      <c r="F1480" t="s">
        <v>24</v>
      </c>
      <c r="G1480" t="s">
        <v>28</v>
      </c>
      <c r="H1480" s="3">
        <v>15823.8</v>
      </c>
      <c r="I1480" t="s">
        <v>19</v>
      </c>
      <c r="J1480" t="s">
        <v>18</v>
      </c>
      <c r="K14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34.465898009746596</v>
      </c>
      <c r="L1480" s="6">
        <f>TablaDatos[[#This Row],[IMC_raw]]/1000000000000000</f>
        <v>3.4465898009746598</v>
      </c>
      <c r="M1480" s="2">
        <v>3446589800974660</v>
      </c>
      <c r="N14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0" s="13">
        <f t="shared" si="23"/>
        <v>1479</v>
      </c>
      <c r="P1480" s="2" t="str">
        <f>IF(TablaDatos[[#This Row],[Diabetes]]=0,"No","Si")</f>
        <v>Si</v>
      </c>
      <c r="Q1480">
        <v>1</v>
      </c>
      <c r="R1480">
        <f>TablaDatos[[#This Row],[Aux2]]/10000000000000</f>
        <v>262.210235395871</v>
      </c>
      <c r="S1480" s="1">
        <v>2622102353958710</v>
      </c>
      <c r="T1480" s="7">
        <f>TablaDatos[[#This Row],[Aux3]]/100000000000000</f>
        <v>271.47881976412901</v>
      </c>
      <c r="U1480" s="1">
        <v>2.71478819764129E+16</v>
      </c>
      <c r="V1480">
        <v>179.4</v>
      </c>
      <c r="W1480">
        <v>98.2</v>
      </c>
    </row>
    <row r="1481" spans="1:23">
      <c r="A1481">
        <v>2013</v>
      </c>
      <c r="B1481">
        <v>56</v>
      </c>
      <c r="C1481" t="s">
        <v>23</v>
      </c>
      <c r="D1481" t="s">
        <v>36</v>
      </c>
      <c r="E1481" t="s">
        <v>21</v>
      </c>
      <c r="F1481" t="s">
        <v>24</v>
      </c>
      <c r="G1481" t="s">
        <v>28</v>
      </c>
      <c r="H1481" s="3">
        <v>10558.4</v>
      </c>
      <c r="I1481" t="s">
        <v>21</v>
      </c>
      <c r="J1481" t="s">
        <v>18</v>
      </c>
      <c r="K14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34.394451138679997</v>
      </c>
      <c r="L1481" s="5">
        <f>TablaDatos[[#This Row],[IMC_raw]]/1000000000000000</f>
        <v>34.394451138679997</v>
      </c>
      <c r="M1481" s="2">
        <v>3.439445113868E+16</v>
      </c>
      <c r="N14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1" s="13">
        <f t="shared" si="23"/>
        <v>1480</v>
      </c>
      <c r="P1481" s="2" t="str">
        <f>IF(TablaDatos[[#This Row],[Diabetes]]=0,"No","Si")</f>
        <v>No</v>
      </c>
      <c r="Q1481">
        <v>0</v>
      </c>
      <c r="R1481">
        <f>TablaDatos[[#This Row],[Aux2]]/10000000000000</f>
        <v>2059.30565788084</v>
      </c>
      <c r="S1481" s="1">
        <v>2.05930565788084E+16</v>
      </c>
      <c r="T1481" s="7">
        <f>TablaDatos[[#This Row],[Aux3]]/100000000000000</f>
        <v>252.22846456356999</v>
      </c>
      <c r="U1481" s="1">
        <v>2.5222846456357E+16</v>
      </c>
      <c r="V1481">
        <v>165.6</v>
      </c>
      <c r="W1481">
        <v>99.3</v>
      </c>
    </row>
    <row r="1482" spans="1:23">
      <c r="A1482">
        <v>2013</v>
      </c>
      <c r="B1482">
        <v>64</v>
      </c>
      <c r="C1482" t="s">
        <v>16</v>
      </c>
      <c r="D1482" t="s">
        <v>73</v>
      </c>
      <c r="E1482" t="s">
        <v>18</v>
      </c>
      <c r="F1482" t="s">
        <v>35</v>
      </c>
      <c r="G1482" t="s">
        <v>28</v>
      </c>
      <c r="H1482" s="3">
        <v>30333.11</v>
      </c>
      <c r="I1482" t="s">
        <v>19</v>
      </c>
      <c r="J1482" t="s">
        <v>18</v>
      </c>
      <c r="K14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34.389038565587001</v>
      </c>
      <c r="L1482" s="5">
        <f>TablaDatos[[#This Row],[IMC_raw]]/1000000000000000</f>
        <v>3.4389038565586998</v>
      </c>
      <c r="M1482" s="2">
        <v>3438903856558700</v>
      </c>
      <c r="N14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2" s="13">
        <f t="shared" si="23"/>
        <v>1481</v>
      </c>
      <c r="P1482" s="2" t="str">
        <f>IF(TablaDatos[[#This Row],[Diabetes]]=0,"No","Si")</f>
        <v>No</v>
      </c>
      <c r="Q1482">
        <v>0</v>
      </c>
      <c r="R1482">
        <f>TablaDatos[[#This Row],[Aux2]]/10000000000000</f>
        <v>2065.08259186226</v>
      </c>
      <c r="S1482" s="1">
        <v>2.06508259186226E+16</v>
      </c>
      <c r="T1482" s="7">
        <f>TablaDatos[[#This Row],[Aux3]]/100000000000000</f>
        <v>193.67894953889601</v>
      </c>
      <c r="U1482" s="1">
        <v>1.93678949538896E+16</v>
      </c>
      <c r="V1482">
        <v>156.6</v>
      </c>
      <c r="W1482">
        <v>97.2</v>
      </c>
    </row>
    <row r="1483" spans="1:23">
      <c r="A1483">
        <v>2013</v>
      </c>
      <c r="B1483">
        <v>57</v>
      </c>
      <c r="C1483" t="s">
        <v>16</v>
      </c>
      <c r="D1483" t="s">
        <v>73</v>
      </c>
      <c r="E1483" t="s">
        <v>18</v>
      </c>
      <c r="F1483" t="s">
        <v>19</v>
      </c>
      <c r="G1483" t="s">
        <v>28</v>
      </c>
      <c r="H1483" s="3">
        <v>21185.05</v>
      </c>
      <c r="I1483" t="s">
        <v>21</v>
      </c>
      <c r="J1483" t="s">
        <v>18</v>
      </c>
      <c r="K14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34.387771962630495</v>
      </c>
      <c r="L1483" s="5">
        <f>TablaDatos[[#This Row],[IMC_raw]]/1000000000000000</f>
        <v>3.4387771962630498</v>
      </c>
      <c r="M1483" s="2">
        <v>3438777196263050</v>
      </c>
      <c r="N14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3" s="13">
        <f t="shared" si="23"/>
        <v>1482</v>
      </c>
      <c r="P1483" s="2" t="str">
        <f>IF(TablaDatos[[#This Row],[Diabetes]]=0,"No","Si")</f>
        <v>No</v>
      </c>
      <c r="Q1483">
        <v>0</v>
      </c>
      <c r="R1483">
        <f>TablaDatos[[#This Row],[Aux2]]/10000000000000</f>
        <v>21.906950503732901</v>
      </c>
      <c r="S1483" s="1">
        <v>219069505037329</v>
      </c>
      <c r="T1483" s="7">
        <f>TablaDatos[[#This Row],[Aux3]]/100000000000000</f>
        <v>257.82305637621897</v>
      </c>
      <c r="U1483" s="1">
        <v>2.57823056376219E+16</v>
      </c>
      <c r="V1483">
        <v>166.4</v>
      </c>
      <c r="W1483">
        <v>97.8</v>
      </c>
    </row>
    <row r="1484" spans="1:23">
      <c r="A1484">
        <v>2013</v>
      </c>
      <c r="B1484">
        <v>59</v>
      </c>
      <c r="C1484" t="s">
        <v>23</v>
      </c>
      <c r="D1484" t="s">
        <v>73</v>
      </c>
      <c r="E1484" t="s">
        <v>18</v>
      </c>
      <c r="F1484" t="s">
        <v>40</v>
      </c>
      <c r="G1484" t="s">
        <v>28</v>
      </c>
      <c r="H1484" s="3">
        <v>33861.449999999997</v>
      </c>
      <c r="I1484" t="s">
        <v>19</v>
      </c>
      <c r="J1484" t="s">
        <v>18</v>
      </c>
      <c r="K14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34.378840829322101</v>
      </c>
      <c r="L1484" s="5">
        <f>TablaDatos[[#This Row],[IMC_raw]]/1000000000000000</f>
        <v>3.4378840829322099</v>
      </c>
      <c r="M1484" s="2">
        <v>3437884082932210</v>
      </c>
      <c r="N14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4" s="13">
        <f t="shared" si="23"/>
        <v>1483</v>
      </c>
      <c r="P1484" s="2" t="str">
        <f>IF(TablaDatos[[#This Row],[Diabetes]]=0,"No","Si")</f>
        <v>No</v>
      </c>
      <c r="Q1484">
        <v>0</v>
      </c>
      <c r="R1484">
        <f>TablaDatos[[#This Row],[Aux2]]/10000000000000</f>
        <v>2076.3146727956801</v>
      </c>
      <c r="S1484" s="1">
        <v>2.07631467279568E+16</v>
      </c>
      <c r="T1484" s="7">
        <f>TablaDatos[[#This Row],[Aux3]]/100000000000000</f>
        <v>178.19767934487399</v>
      </c>
      <c r="U1484" s="1">
        <v>1.78197679344874E+16</v>
      </c>
      <c r="V1484">
        <v>165.6</v>
      </c>
      <c r="W1484">
        <v>92.5</v>
      </c>
    </row>
    <row r="1485" spans="1:23">
      <c r="A1485">
        <v>2013</v>
      </c>
      <c r="B1485">
        <v>63</v>
      </c>
      <c r="C1485" t="s">
        <v>16</v>
      </c>
      <c r="D1485" t="s">
        <v>29</v>
      </c>
      <c r="E1485" t="s">
        <v>21</v>
      </c>
      <c r="F1485" t="s">
        <v>24</v>
      </c>
      <c r="G1485" t="s">
        <v>28</v>
      </c>
      <c r="H1485" s="3">
        <v>11899.38</v>
      </c>
      <c r="I1485" t="s">
        <v>21</v>
      </c>
      <c r="J1485" t="s">
        <v>18</v>
      </c>
      <c r="K14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34.3633424945263</v>
      </c>
      <c r="L1485" s="6">
        <f>TablaDatos[[#This Row],[IMC_raw]]/1000000000000000</f>
        <v>34.3633424945263</v>
      </c>
      <c r="M1485" s="2">
        <v>3.43633424945263E+16</v>
      </c>
      <c r="N14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5" s="13">
        <f t="shared" si="23"/>
        <v>1484</v>
      </c>
      <c r="P1485" s="2" t="str">
        <f>IF(TablaDatos[[#This Row],[Diabetes]]=0,"No","Si")</f>
        <v>Si</v>
      </c>
      <c r="Q1485">
        <v>1</v>
      </c>
      <c r="R1485">
        <f>TablaDatos[[#This Row],[Aux2]]/10000000000000</f>
        <v>2472.2530979636499</v>
      </c>
      <c r="S1485" s="1">
        <v>2.47225309796365E+16</v>
      </c>
      <c r="T1485" s="7">
        <f>TablaDatos[[#This Row],[Aux3]]/100000000000000</f>
        <v>296.75188215881701</v>
      </c>
      <c r="U1485" s="1">
        <v>2.96751882158817E+16</v>
      </c>
      <c r="V1485">
        <v>173.6</v>
      </c>
      <c r="W1485">
        <v>109.4</v>
      </c>
    </row>
    <row r="1486" spans="1:23">
      <c r="A1486">
        <v>2013</v>
      </c>
      <c r="B1486">
        <v>68</v>
      </c>
      <c r="C1486" t="s">
        <v>23</v>
      </c>
      <c r="D1486" t="s">
        <v>17</v>
      </c>
      <c r="E1486" t="s">
        <v>21</v>
      </c>
      <c r="F1486" t="s">
        <v>35</v>
      </c>
      <c r="G1486" t="s">
        <v>25</v>
      </c>
      <c r="H1486" s="3">
        <v>14745.4</v>
      </c>
      <c r="I1486" t="s">
        <v>21</v>
      </c>
      <c r="J1486" t="s">
        <v>19</v>
      </c>
      <c r="K14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34.359551724059997</v>
      </c>
      <c r="L1486" s="6">
        <f>TablaDatos[[#This Row],[IMC_raw]]/1000000000000000</f>
        <v>34.359551724059997</v>
      </c>
      <c r="M1486" s="2">
        <v>3.435955172406E+16</v>
      </c>
      <c r="N14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6" s="13">
        <f t="shared" si="23"/>
        <v>1485</v>
      </c>
      <c r="P1486" s="2" t="str">
        <f>IF(TablaDatos[[#This Row],[Diabetes]]=0,"No","Si")</f>
        <v>No</v>
      </c>
      <c r="Q1486">
        <v>0</v>
      </c>
      <c r="R1486">
        <f>TablaDatos[[#This Row],[Aux2]]/10000000000000</f>
        <v>220.22746713283399</v>
      </c>
      <c r="S1486" s="1">
        <v>2202274671328340</v>
      </c>
      <c r="T1486" s="7">
        <f>TablaDatos[[#This Row],[Aux3]]/100000000000000</f>
        <v>273.33512604124701</v>
      </c>
      <c r="U1486" s="1">
        <v>2.73335126041247E+16</v>
      </c>
      <c r="V1486">
        <v>167.5</v>
      </c>
      <c r="W1486">
        <v>102.7</v>
      </c>
    </row>
    <row r="1487" spans="1:23">
      <c r="A1487">
        <v>2013</v>
      </c>
      <c r="B1487">
        <v>67</v>
      </c>
      <c r="C1487" t="s">
        <v>23</v>
      </c>
      <c r="D1487" t="s">
        <v>37</v>
      </c>
      <c r="E1487" t="s">
        <v>31</v>
      </c>
      <c r="F1487" t="s">
        <v>24</v>
      </c>
      <c r="G1487" t="s">
        <v>25</v>
      </c>
      <c r="H1487" s="3">
        <v>9383.94</v>
      </c>
      <c r="I1487" t="s">
        <v>21</v>
      </c>
      <c r="J1487" t="s">
        <v>22</v>
      </c>
      <c r="K14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34.349346488239597</v>
      </c>
      <c r="L1487" s="6">
        <f>TablaDatos[[#This Row],[IMC_raw]]/1000000000000000</f>
        <v>34.349346488239597</v>
      </c>
      <c r="M1487" s="2">
        <v>3.43493464882396E+16</v>
      </c>
      <c r="N14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7" s="13">
        <f t="shared" si="23"/>
        <v>1486</v>
      </c>
      <c r="P1487" s="2" t="str">
        <f>IF(TablaDatos[[#This Row],[Diabetes]]=0,"No","Si")</f>
        <v>No</v>
      </c>
      <c r="Q1487">
        <v>0</v>
      </c>
      <c r="R1487">
        <f>TablaDatos[[#This Row],[Aux2]]/10000000000000</f>
        <v>1937.54187642132</v>
      </c>
      <c r="S1487" s="1">
        <v>1.93754187642132E+16</v>
      </c>
      <c r="T1487" s="7">
        <f>TablaDatos[[#This Row],[Aux3]]/100000000000000</f>
        <v>231.654980221535</v>
      </c>
      <c r="U1487" s="1">
        <v>2.31654980221535E+16</v>
      </c>
      <c r="V1487">
        <v>156</v>
      </c>
      <c r="W1487">
        <v>102.6</v>
      </c>
    </row>
    <row r="1488" spans="1:23">
      <c r="A1488">
        <v>2013</v>
      </c>
      <c r="B1488">
        <v>63</v>
      </c>
      <c r="C1488" t="s">
        <v>16</v>
      </c>
      <c r="D1488" t="s">
        <v>29</v>
      </c>
      <c r="E1488" t="s">
        <v>21</v>
      </c>
      <c r="F1488" t="s">
        <v>19</v>
      </c>
      <c r="G1488" t="s">
        <v>28</v>
      </c>
      <c r="H1488" s="3">
        <v>15654.85</v>
      </c>
      <c r="I1488" t="s">
        <v>19</v>
      </c>
      <c r="J1488" t="s">
        <v>22</v>
      </c>
      <c r="K14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34.348293652243903</v>
      </c>
      <c r="L1488" s="6">
        <f>TablaDatos[[#This Row],[IMC_raw]]/100000000000000</f>
        <v>34.348293652243903</v>
      </c>
      <c r="M1488" s="2">
        <v>3434829365224390</v>
      </c>
      <c r="N14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8" s="13">
        <f t="shared" si="23"/>
        <v>1487</v>
      </c>
      <c r="P1488" s="2" t="str">
        <f>IF(TablaDatos[[#This Row],[Diabetes]]=0,"No","Si")</f>
        <v>No</v>
      </c>
      <c r="Q1488">
        <v>0</v>
      </c>
      <c r="R1488">
        <f>TablaDatos[[#This Row],[Aux2]]/10000000000000</f>
        <v>2130.4402130936001</v>
      </c>
      <c r="S1488" s="1">
        <v>2.1304402130936E+16</v>
      </c>
      <c r="T1488" s="7">
        <f>TablaDatos[[#This Row],[Aux3]]/100000000000000</f>
        <v>223.78891485389201</v>
      </c>
      <c r="U1488" s="1">
        <v>2.23788914853892E+16</v>
      </c>
      <c r="V1488">
        <v>166.4</v>
      </c>
      <c r="W1488">
        <v>98.8</v>
      </c>
    </row>
    <row r="1489" spans="1:23">
      <c r="A1489">
        <v>2013</v>
      </c>
      <c r="B1489">
        <v>53</v>
      </c>
      <c r="C1489" t="s">
        <v>23</v>
      </c>
      <c r="D1489" t="s">
        <v>29</v>
      </c>
      <c r="E1489" t="s">
        <v>18</v>
      </c>
      <c r="F1489" t="s">
        <v>24</v>
      </c>
      <c r="G1489" t="s">
        <v>20</v>
      </c>
      <c r="H1489" s="3">
        <v>19563.849999999999</v>
      </c>
      <c r="I1489" t="s">
        <v>19</v>
      </c>
      <c r="J1489" t="s">
        <v>18</v>
      </c>
      <c r="K14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34.309092463071103</v>
      </c>
      <c r="L1489" s="6">
        <f>TablaDatos[[#This Row],[IMC_raw]]/1000000000000000</f>
        <v>3.43090924630711</v>
      </c>
      <c r="M1489" s="2">
        <v>3430909246307110</v>
      </c>
      <c r="N14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89" s="13">
        <f t="shared" si="23"/>
        <v>1488</v>
      </c>
      <c r="P1489" s="2" t="str">
        <f>IF(TablaDatos[[#This Row],[Diabetes]]=0,"No","Si")</f>
        <v>No</v>
      </c>
      <c r="Q1489">
        <v>0</v>
      </c>
      <c r="R1489">
        <f>TablaDatos[[#This Row],[Aux2]]/10000000000000</f>
        <v>2105.02998549323</v>
      </c>
      <c r="S1489" s="1">
        <v>2.10502998549323E+16</v>
      </c>
      <c r="T1489" s="7">
        <f>TablaDatos[[#This Row],[Aux3]]/100000000000000</f>
        <v>2.52074655827384</v>
      </c>
      <c r="U1489" s="1">
        <v>252074655827384</v>
      </c>
      <c r="V1489">
        <v>153</v>
      </c>
      <c r="W1489">
        <v>91.3</v>
      </c>
    </row>
    <row r="1490" spans="1:23">
      <c r="A1490">
        <v>2013</v>
      </c>
      <c r="B1490">
        <v>55</v>
      </c>
      <c r="C1490" t="s">
        <v>23</v>
      </c>
      <c r="D1490" t="s">
        <v>17</v>
      </c>
      <c r="E1490" t="s">
        <v>19</v>
      </c>
      <c r="F1490" t="s">
        <v>19</v>
      </c>
      <c r="G1490" t="s">
        <v>28</v>
      </c>
      <c r="H1490" s="3">
        <v>37381.160000000003</v>
      </c>
      <c r="I1490" t="s">
        <v>19</v>
      </c>
      <c r="J1490" t="s">
        <v>18</v>
      </c>
      <c r="K14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34.3062625615798</v>
      </c>
      <c r="L1490" s="6">
        <f>TablaDatos[[#This Row],[IMC_raw]]/1000000000000000</f>
        <v>3.4306262561579799</v>
      </c>
      <c r="M1490" s="2">
        <v>3430626256157980</v>
      </c>
      <c r="N14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0" s="13">
        <f t="shared" si="23"/>
        <v>1489</v>
      </c>
      <c r="P1490" s="2" t="str">
        <f>IF(TablaDatos[[#This Row],[Diabetes]]=0,"No","Si")</f>
        <v>No</v>
      </c>
      <c r="Q1490">
        <v>0</v>
      </c>
      <c r="R1490">
        <f>TablaDatos[[#This Row],[Aux2]]/10000000000000</f>
        <v>2025.34742545416</v>
      </c>
      <c r="S1490" s="1">
        <v>2.02534742545416E+16</v>
      </c>
      <c r="T1490" s="7">
        <f>TablaDatos[[#This Row],[Aux3]]/100000000000000</f>
        <v>2.0579602136072301</v>
      </c>
      <c r="U1490" s="1">
        <v>205796021360723</v>
      </c>
      <c r="V1490">
        <v>156.80000000000001</v>
      </c>
      <c r="W1490">
        <v>100.1</v>
      </c>
    </row>
    <row r="1491" spans="1:23">
      <c r="A1491">
        <v>2013</v>
      </c>
      <c r="B1491">
        <v>64</v>
      </c>
      <c r="C1491" t="s">
        <v>16</v>
      </c>
      <c r="D1491" t="s">
        <v>29</v>
      </c>
      <c r="E1491" t="s">
        <v>21</v>
      </c>
      <c r="F1491" t="s">
        <v>19</v>
      </c>
      <c r="G1491" t="s">
        <v>28</v>
      </c>
      <c r="H1491" s="3">
        <v>10252.41</v>
      </c>
      <c r="I1491" t="s">
        <v>19</v>
      </c>
      <c r="J1491" t="s">
        <v>18</v>
      </c>
      <c r="K14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34.295481902108001</v>
      </c>
      <c r="L1491" s="5">
        <f>TablaDatos[[#This Row],[IMC_raw]]/1000000000000000</f>
        <v>34.295481902108001</v>
      </c>
      <c r="M1491" s="2">
        <v>3.4295481902108E+16</v>
      </c>
      <c r="N14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1" s="13">
        <f t="shared" si="23"/>
        <v>1490</v>
      </c>
      <c r="P1491" s="2" t="str">
        <f>IF(TablaDatos[[#This Row],[Diabetes]]=0,"No","Si")</f>
        <v>Si</v>
      </c>
      <c r="Q1491">
        <v>1</v>
      </c>
      <c r="R1491">
        <f>TablaDatos[[#This Row],[Aux2]]/10000000000000</f>
        <v>198.622660605091</v>
      </c>
      <c r="S1491" s="1">
        <v>1986226606050910</v>
      </c>
      <c r="T1491" s="7">
        <f>TablaDatos[[#This Row],[Aux3]]/100000000000000</f>
        <v>26.6470476504842</v>
      </c>
      <c r="U1491" s="1">
        <v>2664704765048420</v>
      </c>
      <c r="V1491">
        <v>169.4</v>
      </c>
      <c r="W1491">
        <v>98.1</v>
      </c>
    </row>
    <row r="1492" spans="1:23">
      <c r="A1492">
        <v>2013</v>
      </c>
      <c r="B1492">
        <v>65</v>
      </c>
      <c r="C1492" t="s">
        <v>23</v>
      </c>
      <c r="D1492" t="s">
        <v>34</v>
      </c>
      <c r="E1492" t="s">
        <v>18</v>
      </c>
      <c r="F1492" t="s">
        <v>24</v>
      </c>
      <c r="G1492" t="s">
        <v>25</v>
      </c>
      <c r="H1492" s="3">
        <v>11216.59</v>
      </c>
      <c r="I1492" t="s">
        <v>19</v>
      </c>
      <c r="J1492" t="s">
        <v>22</v>
      </c>
      <c r="K14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34.2751462083409</v>
      </c>
      <c r="L1492" s="5">
        <f>TablaDatos[[#This Row],[IMC_raw]]/1000000000000000</f>
        <v>3.4275146208340899</v>
      </c>
      <c r="M1492" s="2">
        <v>3427514620834090</v>
      </c>
      <c r="N14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2" s="13">
        <f t="shared" si="23"/>
        <v>1491</v>
      </c>
      <c r="P1492" s="2" t="str">
        <f>IF(TablaDatos[[#This Row],[Diabetes]]=0,"No","Si")</f>
        <v>No</v>
      </c>
      <c r="Q1492">
        <v>0</v>
      </c>
      <c r="R1492">
        <f>TablaDatos[[#This Row],[Aux2]]/10000000000000</f>
        <v>2096.6024216210299</v>
      </c>
      <c r="S1492" s="1">
        <v>2.09660242162103E+16</v>
      </c>
      <c r="T1492" s="7">
        <f>TablaDatos[[#This Row],[Aux3]]/100000000000000</f>
        <v>25.140907460049601</v>
      </c>
      <c r="U1492" s="1">
        <v>2514090746004960</v>
      </c>
      <c r="V1492">
        <v>157</v>
      </c>
      <c r="W1492">
        <v>98.4</v>
      </c>
    </row>
    <row r="1493" spans="1:23">
      <c r="A1493">
        <v>2013</v>
      </c>
      <c r="B1493">
        <v>69</v>
      </c>
      <c r="C1493" t="s">
        <v>23</v>
      </c>
      <c r="D1493" t="s">
        <v>74</v>
      </c>
      <c r="E1493" t="s">
        <v>21</v>
      </c>
      <c r="F1493" t="s">
        <v>19</v>
      </c>
      <c r="G1493" t="s">
        <v>25</v>
      </c>
      <c r="H1493" s="3">
        <v>11409.78</v>
      </c>
      <c r="I1493" t="s">
        <v>19</v>
      </c>
      <c r="J1493" t="s">
        <v>18</v>
      </c>
      <c r="K14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34.252268187568099</v>
      </c>
      <c r="L1493" s="5">
        <f>TablaDatos[[#This Row],[IMC_raw]]/1000000000000000</f>
        <v>3.4252268187568098</v>
      </c>
      <c r="M1493" s="2">
        <v>3425226818756810</v>
      </c>
      <c r="N14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3" s="13">
        <f t="shared" si="23"/>
        <v>1492</v>
      </c>
      <c r="P1493" s="2" t="str">
        <f>IF(TablaDatos[[#This Row],[Diabetes]]=0,"No","Si")</f>
        <v>No</v>
      </c>
      <c r="Q1493">
        <v>0</v>
      </c>
      <c r="R1493">
        <f>TablaDatos[[#This Row],[Aux2]]/10000000000000</f>
        <v>2250.0340777945398</v>
      </c>
      <c r="S1493" s="1">
        <v>2.25003407779454E+16</v>
      </c>
      <c r="T1493" s="7">
        <f>TablaDatos[[#This Row],[Aux3]]/100000000000000</f>
        <v>244.93283229478999</v>
      </c>
      <c r="U1493" s="1">
        <v>2.4493283229479E+16</v>
      </c>
      <c r="V1493">
        <v>162.80000000000001</v>
      </c>
      <c r="W1493">
        <v>98.4</v>
      </c>
    </row>
    <row r="1494" spans="1:23">
      <c r="A1494">
        <v>2013</v>
      </c>
      <c r="B1494">
        <v>52</v>
      </c>
      <c r="C1494" t="s">
        <v>23</v>
      </c>
      <c r="D1494" t="s">
        <v>29</v>
      </c>
      <c r="E1494" t="s">
        <v>18</v>
      </c>
      <c r="F1494" t="s">
        <v>24</v>
      </c>
      <c r="G1494" t="s">
        <v>20</v>
      </c>
      <c r="H1494" s="3">
        <v>16162.3</v>
      </c>
      <c r="I1494" t="s">
        <v>19</v>
      </c>
      <c r="J1494" t="s">
        <v>22</v>
      </c>
      <c r="K14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34.241619239267102</v>
      </c>
      <c r="L1494" s="5">
        <f>TablaDatos[[#This Row],[IMC_raw]]/1000000000000000</f>
        <v>34.241619239267102</v>
      </c>
      <c r="M1494" s="2">
        <v>3.42416192392671E+16</v>
      </c>
      <c r="N14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4" s="13">
        <f t="shared" si="23"/>
        <v>1493</v>
      </c>
      <c r="P1494" s="2" t="str">
        <f>IF(TablaDatos[[#This Row],[Diabetes]]=0,"No","Si")</f>
        <v>No</v>
      </c>
      <c r="Q1494">
        <v>0</v>
      </c>
      <c r="R1494">
        <f>TablaDatos[[#This Row],[Aux2]]/10000000000000</f>
        <v>1843.91169303674</v>
      </c>
      <c r="S1494" s="1">
        <v>1.84391169303674E+16</v>
      </c>
      <c r="T1494" s="7">
        <f>TablaDatos[[#This Row],[Aux3]]/100000000000000</f>
        <v>236.10442939511699</v>
      </c>
      <c r="U1494" s="1">
        <v>2.36104429395117E+16</v>
      </c>
      <c r="V1494">
        <v>143.80000000000001</v>
      </c>
      <c r="W1494">
        <v>95.3</v>
      </c>
    </row>
    <row r="1495" spans="1:23">
      <c r="A1495">
        <v>2013</v>
      </c>
      <c r="B1495">
        <v>51</v>
      </c>
      <c r="C1495" t="s">
        <v>16</v>
      </c>
      <c r="D1495" t="s">
        <v>32</v>
      </c>
      <c r="E1495" t="s">
        <v>19</v>
      </c>
      <c r="F1495" t="s">
        <v>35</v>
      </c>
      <c r="G1495" t="s">
        <v>20</v>
      </c>
      <c r="H1495" s="3">
        <v>40503.449999999997</v>
      </c>
      <c r="I1495" t="s">
        <v>19</v>
      </c>
      <c r="J1495" t="s">
        <v>18</v>
      </c>
      <c r="K14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34.215687292324297</v>
      </c>
      <c r="L1495" s="5">
        <f>TablaDatos[[#This Row],[IMC_raw]]/1000000000000000</f>
        <v>34.215687292324297</v>
      </c>
      <c r="M1495" s="2">
        <v>3.42156872923243E+16</v>
      </c>
      <c r="N14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5" s="13">
        <f t="shared" si="23"/>
        <v>1494</v>
      </c>
      <c r="P1495" s="2" t="str">
        <f>IF(TablaDatos[[#This Row],[Diabetes]]=0,"No","Si")</f>
        <v>No</v>
      </c>
      <c r="Q1495">
        <v>0</v>
      </c>
      <c r="R1495">
        <f>TablaDatos[[#This Row],[Aux2]]/10000000000000</f>
        <v>2041.0789154126201</v>
      </c>
      <c r="S1495" s="1">
        <v>2.04107891541262E+16</v>
      </c>
      <c r="T1495" s="7">
        <f>TablaDatos[[#This Row],[Aux3]]/100000000000000</f>
        <v>209.56767673790799</v>
      </c>
      <c r="U1495" s="1">
        <v>2.09567676737908E+16</v>
      </c>
      <c r="V1495">
        <v>156.4</v>
      </c>
      <c r="W1495">
        <v>92.6</v>
      </c>
    </row>
    <row r="1496" spans="1:23">
      <c r="A1496">
        <v>2013</v>
      </c>
      <c r="B1496">
        <v>57</v>
      </c>
      <c r="C1496" t="s">
        <v>16</v>
      </c>
      <c r="D1496" t="s">
        <v>29</v>
      </c>
      <c r="E1496" t="s">
        <v>21</v>
      </c>
      <c r="F1496" t="s">
        <v>24</v>
      </c>
      <c r="G1496" t="s">
        <v>28</v>
      </c>
      <c r="H1496" s="3">
        <v>9659.4500000000007</v>
      </c>
      <c r="I1496" t="s">
        <v>19</v>
      </c>
      <c r="J1496" t="s">
        <v>22</v>
      </c>
      <c r="K14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34.202923919346802</v>
      </c>
      <c r="L1496" s="6">
        <f>TablaDatos[[#This Row],[IMC_raw]]/1000000000000000</f>
        <v>3.4202923919346802</v>
      </c>
      <c r="M1496" s="2">
        <v>3420292391934680</v>
      </c>
      <c r="N14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6" s="13">
        <f t="shared" si="23"/>
        <v>1495</v>
      </c>
      <c r="P1496" s="2" t="str">
        <f>IF(TablaDatos[[#This Row],[Diabetes]]=0,"No","Si")</f>
        <v>Si</v>
      </c>
      <c r="Q1496">
        <v>1</v>
      </c>
      <c r="R1496">
        <f>TablaDatos[[#This Row],[Aux2]]/10000000000000</f>
        <v>212.092338870796</v>
      </c>
      <c r="S1496" s="1">
        <v>2120923388707960</v>
      </c>
      <c r="T1496" s="7">
        <f>TablaDatos[[#This Row],[Aux3]]/100000000000000</f>
        <v>280.46250117726601</v>
      </c>
      <c r="U1496" s="1">
        <v>2.80462501177266E+16</v>
      </c>
      <c r="V1496">
        <v>167.5</v>
      </c>
      <c r="W1496">
        <v>103.3</v>
      </c>
    </row>
    <row r="1497" spans="1:23">
      <c r="A1497">
        <v>2013</v>
      </c>
      <c r="B1497">
        <v>63</v>
      </c>
      <c r="C1497" t="s">
        <v>23</v>
      </c>
      <c r="D1497" t="s">
        <v>34</v>
      </c>
      <c r="E1497" t="s">
        <v>21</v>
      </c>
      <c r="F1497" t="s">
        <v>24</v>
      </c>
      <c r="G1497" t="s">
        <v>28</v>
      </c>
      <c r="H1497" s="3">
        <v>12911.94</v>
      </c>
      <c r="I1497" t="s">
        <v>21</v>
      </c>
      <c r="J1497" t="s">
        <v>18</v>
      </c>
      <c r="K14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34.169703126394403</v>
      </c>
      <c r="L1497" s="5">
        <f>TablaDatos[[#This Row],[IMC_raw]]/1000000000000000</f>
        <v>34.169703126394403</v>
      </c>
      <c r="M1497" s="2">
        <v>3.41697031263944E+16</v>
      </c>
      <c r="N14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7" s="13">
        <f t="shared" si="23"/>
        <v>1496</v>
      </c>
      <c r="P1497" s="2" t="str">
        <f>IF(TablaDatos[[#This Row],[Diabetes]]=0,"No","Si")</f>
        <v>No</v>
      </c>
      <c r="Q1497">
        <v>0</v>
      </c>
      <c r="R1497">
        <f>TablaDatos[[#This Row],[Aux2]]/10000000000000</f>
        <v>2218.40431914701</v>
      </c>
      <c r="S1497" s="1">
        <v>2.21840431914701E+16</v>
      </c>
      <c r="T1497" s="7">
        <f>TablaDatos[[#This Row],[Aux3]]/100000000000000</f>
        <v>0.28300001574735001</v>
      </c>
      <c r="U1497" s="1">
        <v>28300001574735</v>
      </c>
      <c r="V1497">
        <v>170.6</v>
      </c>
      <c r="W1497">
        <v>104</v>
      </c>
    </row>
    <row r="1498" spans="1:23">
      <c r="A1498">
        <v>2013</v>
      </c>
      <c r="B1498">
        <v>52</v>
      </c>
      <c r="C1498" t="s">
        <v>16</v>
      </c>
      <c r="D1498" t="s">
        <v>30</v>
      </c>
      <c r="E1498" t="s">
        <v>18</v>
      </c>
      <c r="F1498" t="s">
        <v>35</v>
      </c>
      <c r="G1498" t="s">
        <v>20</v>
      </c>
      <c r="H1498" s="3">
        <v>21668.23</v>
      </c>
      <c r="I1498" t="s">
        <v>19</v>
      </c>
      <c r="J1498" t="s">
        <v>18</v>
      </c>
      <c r="K14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34.166055939190699</v>
      </c>
      <c r="L1498" s="6">
        <f>TablaDatos[[#This Row],[IMC_raw]]/1000000000000000</f>
        <v>3.41660559391907</v>
      </c>
      <c r="M1498" s="2">
        <v>3416605593919070</v>
      </c>
      <c r="N14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8" s="13">
        <f t="shared" si="23"/>
        <v>1497</v>
      </c>
      <c r="P1498" s="2" t="str">
        <f>IF(TablaDatos[[#This Row],[Diabetes]]=0,"No","Si")</f>
        <v>Si</v>
      </c>
      <c r="Q1498">
        <v>1</v>
      </c>
      <c r="R1498">
        <f>TablaDatos[[#This Row],[Aux2]]/10000000000000</f>
        <v>2544.2664440023</v>
      </c>
      <c r="S1498" s="1">
        <v>2.5442664440023E+16</v>
      </c>
      <c r="T1498" s="7">
        <f>TablaDatos[[#This Row],[Aux3]]/100000000000000</f>
        <v>239.788206773626</v>
      </c>
      <c r="U1498" s="1">
        <v>2.39788206773626E+16</v>
      </c>
      <c r="V1498">
        <v>158.80000000000001</v>
      </c>
      <c r="W1498">
        <v>91.9</v>
      </c>
    </row>
    <row r="1499" spans="1:23">
      <c r="A1499">
        <v>2013</v>
      </c>
      <c r="B1499">
        <v>61</v>
      </c>
      <c r="C1499" t="s">
        <v>23</v>
      </c>
      <c r="D1499" t="s">
        <v>73</v>
      </c>
      <c r="E1499" t="s">
        <v>18</v>
      </c>
      <c r="F1499" t="s">
        <v>24</v>
      </c>
      <c r="G1499" t="s">
        <v>28</v>
      </c>
      <c r="H1499" s="3">
        <v>32028.84</v>
      </c>
      <c r="I1499" t="s">
        <v>19</v>
      </c>
      <c r="J1499" t="s">
        <v>22</v>
      </c>
      <c r="K14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34.165063387219796</v>
      </c>
      <c r="L1499" s="6">
        <f>TablaDatos[[#This Row],[IMC_raw]]/1000000000000000</f>
        <v>3.4165063387219798</v>
      </c>
      <c r="M1499" s="2">
        <v>3416506338721980</v>
      </c>
      <c r="N14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499" s="13">
        <f t="shared" si="23"/>
        <v>1498</v>
      </c>
      <c r="P1499" s="2" t="str">
        <f>IF(TablaDatos[[#This Row],[Diabetes]]=0,"No","Si")</f>
        <v>No</v>
      </c>
      <c r="Q1499">
        <v>0</v>
      </c>
      <c r="R1499">
        <f>TablaDatos[[#This Row],[Aux2]]/10000000000000</f>
        <v>198.951003071169</v>
      </c>
      <c r="S1499" s="1">
        <v>1989510030711690</v>
      </c>
      <c r="T1499" s="7">
        <f>TablaDatos[[#This Row],[Aux3]]/100000000000000</f>
        <v>24.925640177041299</v>
      </c>
      <c r="U1499" s="1">
        <v>2492564017704130</v>
      </c>
      <c r="V1499">
        <v>153.5</v>
      </c>
      <c r="W1499">
        <v>95.4</v>
      </c>
    </row>
    <row r="1500" spans="1:23">
      <c r="A1500">
        <v>2013</v>
      </c>
      <c r="B1500">
        <v>68</v>
      </c>
      <c r="C1500" t="s">
        <v>16</v>
      </c>
      <c r="D1500" t="s">
        <v>29</v>
      </c>
      <c r="E1500" t="s">
        <v>18</v>
      </c>
      <c r="F1500" t="s">
        <v>19</v>
      </c>
      <c r="G1500" t="s">
        <v>25</v>
      </c>
      <c r="H1500" s="3">
        <v>26227.63</v>
      </c>
      <c r="I1500" t="s">
        <v>19</v>
      </c>
      <c r="J1500" t="s">
        <v>22</v>
      </c>
      <c r="K15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34.1511403643226</v>
      </c>
      <c r="L1500" s="5">
        <f>TablaDatos[[#This Row],[IMC_raw]]/1000000000000000</f>
        <v>34.1511403643226</v>
      </c>
      <c r="M1500" s="2">
        <v>3.41511403643226E+16</v>
      </c>
      <c r="N15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0" s="13">
        <f t="shared" si="23"/>
        <v>1499</v>
      </c>
      <c r="P1500" s="2" t="str">
        <f>IF(TablaDatos[[#This Row],[Diabetes]]=0,"No","Si")</f>
        <v>No</v>
      </c>
      <c r="Q1500">
        <v>0</v>
      </c>
      <c r="R1500">
        <f>TablaDatos[[#This Row],[Aux2]]/10000000000000</f>
        <v>217.19784090785501</v>
      </c>
      <c r="S1500" s="1">
        <v>2171978409078550</v>
      </c>
      <c r="T1500" s="7">
        <f>TablaDatos[[#This Row],[Aux3]]/100000000000000</f>
        <v>25.309536760012499</v>
      </c>
      <c r="U1500" s="1">
        <v>2530953676001250</v>
      </c>
      <c r="V1500">
        <v>154.30000000000001</v>
      </c>
      <c r="W1500">
        <v>95.1</v>
      </c>
    </row>
    <row r="1501" spans="1:23">
      <c r="A1501">
        <v>2013</v>
      </c>
      <c r="B1501">
        <v>57</v>
      </c>
      <c r="C1501" t="s">
        <v>23</v>
      </c>
      <c r="D1501" t="s">
        <v>34</v>
      </c>
      <c r="E1501" t="s">
        <v>21</v>
      </c>
      <c r="F1501" t="s">
        <v>24</v>
      </c>
      <c r="G1501" t="s">
        <v>28</v>
      </c>
      <c r="H1501" s="3">
        <v>17228.759999999998</v>
      </c>
      <c r="I1501" t="s">
        <v>21</v>
      </c>
      <c r="J1501" t="s">
        <v>19</v>
      </c>
      <c r="K15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34.144407921844206</v>
      </c>
      <c r="L1501" s="6">
        <f>TablaDatos[[#This Row],[IMC_raw]]/1000000000000000</f>
        <v>3.4144407921844202</v>
      </c>
      <c r="M1501" s="2">
        <v>3414440792184420</v>
      </c>
      <c r="N15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1" s="13">
        <f t="shared" si="23"/>
        <v>1500</v>
      </c>
      <c r="P1501" s="2" t="str">
        <f>IF(TablaDatos[[#This Row],[Diabetes]]=0,"No","Si")</f>
        <v>No</v>
      </c>
      <c r="Q1501">
        <v>0</v>
      </c>
      <c r="R1501">
        <f>TablaDatos[[#This Row],[Aux2]]/10000000000000</f>
        <v>225.35606703981099</v>
      </c>
      <c r="S1501" s="1">
        <v>2253560670398110</v>
      </c>
      <c r="T1501" s="7">
        <f>TablaDatos[[#This Row],[Aux3]]/100000000000000</f>
        <v>27.168939443544499</v>
      </c>
      <c r="U1501" s="1">
        <v>2716893944354450</v>
      </c>
      <c r="V1501">
        <v>159.6</v>
      </c>
      <c r="W1501">
        <v>102</v>
      </c>
    </row>
    <row r="1502" spans="1:23">
      <c r="A1502">
        <v>2013</v>
      </c>
      <c r="B1502">
        <v>54</v>
      </c>
      <c r="C1502" t="s">
        <v>16</v>
      </c>
      <c r="D1502" t="s">
        <v>73</v>
      </c>
      <c r="E1502" t="s">
        <v>18</v>
      </c>
      <c r="F1502" t="s">
        <v>19</v>
      </c>
      <c r="G1502" t="s">
        <v>20</v>
      </c>
      <c r="H1502" s="3">
        <v>30550.62</v>
      </c>
      <c r="I1502" t="s">
        <v>19</v>
      </c>
      <c r="J1502" t="s">
        <v>18</v>
      </c>
      <c r="K15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34.120409512835799</v>
      </c>
      <c r="L1502" s="5">
        <f>TablaDatos[[#This Row],[IMC_raw]]/1000000000000000</f>
        <v>34.120409512835799</v>
      </c>
      <c r="M1502" s="2">
        <v>3.41204095128358E+16</v>
      </c>
      <c r="N15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2" s="13">
        <f t="shared" si="23"/>
        <v>1501</v>
      </c>
      <c r="P1502" s="2" t="str">
        <f>IF(TablaDatos[[#This Row],[Diabetes]]=0,"No","Si")</f>
        <v>No</v>
      </c>
      <c r="Q1502">
        <v>0</v>
      </c>
      <c r="R1502">
        <f>TablaDatos[[#This Row],[Aux2]]/10000000000000</f>
        <v>1873.4053096346399</v>
      </c>
      <c r="S1502" s="1">
        <v>1.87340530963464E+16</v>
      </c>
      <c r="T1502" s="7">
        <f>TablaDatos[[#This Row],[Aux3]]/100000000000000</f>
        <v>232.748980456765</v>
      </c>
      <c r="U1502" s="1">
        <v>2.32748980456765E+16</v>
      </c>
      <c r="V1502">
        <v>155.9</v>
      </c>
      <c r="W1502">
        <v>95.3</v>
      </c>
    </row>
    <row r="1503" spans="1:23">
      <c r="A1503">
        <v>2013</v>
      </c>
      <c r="B1503">
        <v>49</v>
      </c>
      <c r="C1503" t="s">
        <v>16</v>
      </c>
      <c r="D1503" t="s">
        <v>42</v>
      </c>
      <c r="E1503" t="s">
        <v>18</v>
      </c>
      <c r="F1503" t="s">
        <v>19</v>
      </c>
      <c r="G1503" t="s">
        <v>20</v>
      </c>
      <c r="H1503" s="3">
        <v>14024.82</v>
      </c>
      <c r="I1503" t="s">
        <v>19</v>
      </c>
      <c r="J1503" t="s">
        <v>22</v>
      </c>
      <c r="K15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34.105202654082099</v>
      </c>
      <c r="L1503" s="6">
        <f>TablaDatos[[#This Row],[IMC_raw]]/1000000000000000</f>
        <v>3.4105202654082101</v>
      </c>
      <c r="M1503" s="2">
        <v>3410520265408210</v>
      </c>
      <c r="N15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3" s="13">
        <f t="shared" si="23"/>
        <v>1502</v>
      </c>
      <c r="P1503" s="2" t="str">
        <f>IF(TablaDatos[[#This Row],[Diabetes]]=0,"No","Si")</f>
        <v>No</v>
      </c>
      <c r="Q1503">
        <v>0</v>
      </c>
      <c r="R1503">
        <f>TablaDatos[[#This Row],[Aux2]]/10000000000000</f>
        <v>187.21122185595101</v>
      </c>
      <c r="S1503" s="1">
        <v>1872112218559510</v>
      </c>
      <c r="T1503" s="7">
        <f>TablaDatos[[#This Row],[Aux3]]/100000000000000</f>
        <v>209.687898907511</v>
      </c>
      <c r="U1503" s="1">
        <v>2.09687898907511E+16</v>
      </c>
      <c r="V1503">
        <v>152.69999999999999</v>
      </c>
      <c r="W1503">
        <v>88.3</v>
      </c>
    </row>
    <row r="1504" spans="1:23">
      <c r="A1504">
        <v>2013</v>
      </c>
      <c r="B1504">
        <v>52</v>
      </c>
      <c r="C1504" t="s">
        <v>16</v>
      </c>
      <c r="D1504" t="s">
        <v>30</v>
      </c>
      <c r="E1504" t="s">
        <v>21</v>
      </c>
      <c r="F1504" t="s">
        <v>35</v>
      </c>
      <c r="G1504" t="s">
        <v>20</v>
      </c>
      <c r="H1504" s="3">
        <v>23073.65</v>
      </c>
      <c r="I1504" t="s">
        <v>19</v>
      </c>
      <c r="J1504" t="s">
        <v>19</v>
      </c>
      <c r="K15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34.086231811899196</v>
      </c>
      <c r="L1504" s="6">
        <f>TablaDatos[[#This Row],[IMC_raw]]/1000000000000000</f>
        <v>34.086231811899196</v>
      </c>
      <c r="M1504" s="2">
        <v>3.40862318118992E+16</v>
      </c>
      <c r="N15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4" s="13">
        <f t="shared" si="23"/>
        <v>1503</v>
      </c>
      <c r="P1504" s="2" t="str">
        <f>IF(TablaDatos[[#This Row],[Diabetes]]=0,"No","Si")</f>
        <v>No</v>
      </c>
      <c r="Q1504">
        <v>0</v>
      </c>
      <c r="R1504">
        <f>TablaDatos[[#This Row],[Aux2]]/10000000000000</f>
        <v>2093.4361545832799</v>
      </c>
      <c r="S1504" s="1">
        <v>2.09343615458328E+16</v>
      </c>
      <c r="T1504" s="7">
        <f>TablaDatos[[#This Row],[Aux3]]/100000000000000</f>
        <v>232.12095453688499</v>
      </c>
      <c r="U1504" s="1">
        <v>2.32120954536885E+16</v>
      </c>
      <c r="V1504">
        <v>154.19999999999999</v>
      </c>
      <c r="W1504">
        <v>96.1</v>
      </c>
    </row>
    <row r="1505" spans="1:23">
      <c r="A1505">
        <v>2013</v>
      </c>
      <c r="B1505">
        <v>56</v>
      </c>
      <c r="C1505" t="s">
        <v>23</v>
      </c>
      <c r="D1505" t="s">
        <v>36</v>
      </c>
      <c r="E1505" t="s">
        <v>21</v>
      </c>
      <c r="F1505" t="s">
        <v>24</v>
      </c>
      <c r="G1505" t="s">
        <v>28</v>
      </c>
      <c r="H1505" s="3">
        <v>22284.26</v>
      </c>
      <c r="I1505" t="s">
        <v>19</v>
      </c>
      <c r="J1505" t="s">
        <v>18</v>
      </c>
      <c r="K15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34.0778175456417</v>
      </c>
      <c r="L1505" s="6">
        <f>TablaDatos[[#This Row],[IMC_raw]]/1000000000000000</f>
        <v>3.4077817545641702</v>
      </c>
      <c r="M1505" s="2">
        <v>3407781754564170</v>
      </c>
      <c r="N15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5" s="13">
        <f t="shared" si="23"/>
        <v>1504</v>
      </c>
      <c r="P1505" s="2" t="str">
        <f>IF(TablaDatos[[#This Row],[Diabetes]]=0,"No","Si")</f>
        <v>No</v>
      </c>
      <c r="Q1505">
        <v>0</v>
      </c>
      <c r="R1505">
        <f>TablaDatos[[#This Row],[Aux2]]/10000000000000</f>
        <v>2116.4072657055599</v>
      </c>
      <c r="S1505" s="1">
        <v>2.11640726570556E+16</v>
      </c>
      <c r="T1505" s="7">
        <f>TablaDatos[[#This Row],[Aux3]]/100000000000000</f>
        <v>256.771438928046</v>
      </c>
      <c r="U1505" s="1">
        <v>2.56771438928046E+16</v>
      </c>
      <c r="V1505">
        <v>161.19999999999999</v>
      </c>
      <c r="W1505">
        <v>95.9</v>
      </c>
    </row>
    <row r="1506" spans="1:23">
      <c r="A1506">
        <v>2013</v>
      </c>
      <c r="B1506">
        <v>55</v>
      </c>
      <c r="C1506" t="s">
        <v>23</v>
      </c>
      <c r="D1506" t="s">
        <v>33</v>
      </c>
      <c r="E1506" t="s">
        <v>19</v>
      </c>
      <c r="F1506" t="s">
        <v>35</v>
      </c>
      <c r="G1506" t="s">
        <v>28</v>
      </c>
      <c r="H1506" s="3">
        <v>21836.79</v>
      </c>
      <c r="I1506" t="s">
        <v>19</v>
      </c>
      <c r="J1506" t="s">
        <v>18</v>
      </c>
      <c r="K15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34.073290641418801</v>
      </c>
      <c r="L1506" s="5">
        <f>TablaDatos[[#This Row],[IMC_raw]]/1000000000000000</f>
        <v>3.4073290641418801</v>
      </c>
      <c r="M1506" s="2">
        <v>3407329064141880</v>
      </c>
      <c r="N15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6" s="13">
        <f t="shared" si="23"/>
        <v>1505</v>
      </c>
      <c r="P1506" s="2" t="str">
        <f>IF(TablaDatos[[#This Row],[Diabetes]]=0,"No","Si")</f>
        <v>Si</v>
      </c>
      <c r="Q1506">
        <v>1</v>
      </c>
      <c r="R1506">
        <f>TablaDatos[[#This Row],[Aux2]]/10000000000000</f>
        <v>206.87725214984701</v>
      </c>
      <c r="S1506" s="1">
        <v>2068772521498470</v>
      </c>
      <c r="T1506" s="7">
        <f>TablaDatos[[#This Row],[Aux3]]/100000000000000</f>
        <v>27.991249761515402</v>
      </c>
      <c r="U1506" s="1">
        <v>2799124976151540</v>
      </c>
      <c r="V1506">
        <v>166.7</v>
      </c>
      <c r="W1506">
        <v>100</v>
      </c>
    </row>
    <row r="1507" spans="1:23">
      <c r="A1507">
        <v>2013</v>
      </c>
      <c r="B1507">
        <v>50</v>
      </c>
      <c r="C1507" t="s">
        <v>23</v>
      </c>
      <c r="D1507" t="s">
        <v>17</v>
      </c>
      <c r="E1507" t="s">
        <v>18</v>
      </c>
      <c r="F1507" t="s">
        <v>19</v>
      </c>
      <c r="G1507" t="s">
        <v>20</v>
      </c>
      <c r="H1507" s="3">
        <v>27998.95</v>
      </c>
      <c r="I1507" t="s">
        <v>21</v>
      </c>
      <c r="J1507" t="s">
        <v>21</v>
      </c>
      <c r="K15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34.052312895996202</v>
      </c>
      <c r="L1507" s="5">
        <f>TablaDatos[[#This Row],[IMC_raw]]/1000000000000000</f>
        <v>34.052312895996202</v>
      </c>
      <c r="M1507" s="2">
        <v>3.40523128959962E+16</v>
      </c>
      <c r="N15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7" s="13">
        <f t="shared" si="23"/>
        <v>1506</v>
      </c>
      <c r="P1507" s="2" t="str">
        <f>IF(TablaDatos[[#This Row],[Diabetes]]=0,"No","Si")</f>
        <v>No</v>
      </c>
      <c r="Q1507">
        <v>0</v>
      </c>
      <c r="R1507">
        <f>TablaDatos[[#This Row],[Aux2]]/10000000000000</f>
        <v>205.21526706452701</v>
      </c>
      <c r="S1507" s="1">
        <v>2052152670645270</v>
      </c>
      <c r="T1507" s="7">
        <f>TablaDatos[[#This Row],[Aux3]]/100000000000000</f>
        <v>268.26479700238502</v>
      </c>
      <c r="U1507" s="1">
        <v>2.68264797002385E+16</v>
      </c>
      <c r="V1507">
        <v>142.19999999999999</v>
      </c>
      <c r="W1507">
        <v>94.2</v>
      </c>
    </row>
    <row r="1508" spans="1:23">
      <c r="A1508">
        <v>2013</v>
      </c>
      <c r="B1508">
        <v>54</v>
      </c>
      <c r="C1508" t="s">
        <v>23</v>
      </c>
      <c r="D1508" t="s">
        <v>26</v>
      </c>
      <c r="E1508" t="s">
        <v>18</v>
      </c>
      <c r="F1508" t="s">
        <v>40</v>
      </c>
      <c r="G1508" t="s">
        <v>20</v>
      </c>
      <c r="H1508" s="3">
        <v>38947.21</v>
      </c>
      <c r="I1508" t="s">
        <v>19</v>
      </c>
      <c r="J1508" t="s">
        <v>18</v>
      </c>
      <c r="K15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34.0476662294421</v>
      </c>
      <c r="L1508" s="5">
        <f>TablaDatos[[#This Row],[IMC_raw]]/1000000000000000</f>
        <v>3.40476662294421</v>
      </c>
      <c r="M1508" s="2">
        <v>3404766622944210</v>
      </c>
      <c r="N15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8" s="13">
        <f t="shared" si="23"/>
        <v>1507</v>
      </c>
      <c r="P1508" s="2" t="str">
        <f>IF(TablaDatos[[#This Row],[Diabetes]]=0,"No","Si")</f>
        <v>No</v>
      </c>
      <c r="Q1508">
        <v>0</v>
      </c>
      <c r="R1508">
        <f>TablaDatos[[#This Row],[Aux2]]/10000000000000</f>
        <v>215.841901456031</v>
      </c>
      <c r="S1508" s="1">
        <v>2158419014560310</v>
      </c>
      <c r="T1508" s="7">
        <f>TablaDatos[[#This Row],[Aux3]]/100000000000000</f>
        <v>244.90055867896299</v>
      </c>
      <c r="U1508" s="1">
        <v>2.44900558678963E+16</v>
      </c>
      <c r="V1508">
        <v>153.30000000000001</v>
      </c>
      <c r="W1508">
        <v>91.1</v>
      </c>
    </row>
    <row r="1509" spans="1:23">
      <c r="A1509">
        <v>2013</v>
      </c>
      <c r="B1509">
        <v>56</v>
      </c>
      <c r="C1509" t="s">
        <v>23</v>
      </c>
      <c r="D1509" t="s">
        <v>42</v>
      </c>
      <c r="E1509" t="s">
        <v>18</v>
      </c>
      <c r="F1509" t="s">
        <v>24</v>
      </c>
      <c r="G1509" t="s">
        <v>28</v>
      </c>
      <c r="H1509" s="3">
        <v>12653.8</v>
      </c>
      <c r="I1509" t="s">
        <v>19</v>
      </c>
      <c r="J1509" t="s">
        <v>22</v>
      </c>
      <c r="K15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34.041778793809499</v>
      </c>
      <c r="L1509" s="6">
        <f>TablaDatos[[#This Row],[IMC_raw]]/100000000000000</f>
        <v>34.041778793809499</v>
      </c>
      <c r="M1509" s="2">
        <v>3404177879380950</v>
      </c>
      <c r="N15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09" s="13">
        <f t="shared" si="23"/>
        <v>1508</v>
      </c>
      <c r="P1509" s="2" t="str">
        <f>IF(TablaDatos[[#This Row],[Diabetes]]=0,"No","Si")</f>
        <v>No</v>
      </c>
      <c r="Q1509">
        <v>0</v>
      </c>
      <c r="R1509">
        <f>TablaDatos[[#This Row],[Aux2]]/10000000000000</f>
        <v>228.82406609700101</v>
      </c>
      <c r="S1509" s="1">
        <v>2288240660970010</v>
      </c>
      <c r="T1509" s="7">
        <f>TablaDatos[[#This Row],[Aux3]]/100000000000000</f>
        <v>283.20748844518698</v>
      </c>
      <c r="U1509" s="1">
        <v>2.83207488445187E+16</v>
      </c>
      <c r="V1509">
        <v>151.5</v>
      </c>
      <c r="W1509">
        <v>95</v>
      </c>
    </row>
    <row r="1510" spans="1:23">
      <c r="A1510">
        <v>2013</v>
      </c>
      <c r="B1510">
        <v>58</v>
      </c>
      <c r="C1510" t="s">
        <v>16</v>
      </c>
      <c r="D1510" t="s">
        <v>38</v>
      </c>
      <c r="E1510" t="s">
        <v>21</v>
      </c>
      <c r="F1510" t="s">
        <v>24</v>
      </c>
      <c r="G1510" t="s">
        <v>28</v>
      </c>
      <c r="H1510" s="3">
        <v>18720.259999999998</v>
      </c>
      <c r="I1510" t="s">
        <v>21</v>
      </c>
      <c r="J1510" t="s">
        <v>18</v>
      </c>
      <c r="K15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34.040638683025705</v>
      </c>
      <c r="L1510" s="5">
        <f>TablaDatos[[#This Row],[IMC_raw]]/1000000000000000</f>
        <v>3.4040638683025701</v>
      </c>
      <c r="M1510" s="2">
        <v>3404063868302570</v>
      </c>
      <c r="N15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0" s="13">
        <f t="shared" si="23"/>
        <v>1509</v>
      </c>
      <c r="P1510" s="2" t="str">
        <f>IF(TablaDatos[[#This Row],[Diabetes]]=0,"No","Si")</f>
        <v>Si</v>
      </c>
      <c r="Q1510">
        <v>1</v>
      </c>
      <c r="R1510">
        <f>TablaDatos[[#This Row],[Aux2]]/10000000000000</f>
        <v>2418.55709849306</v>
      </c>
      <c r="S1510" s="1">
        <v>2.41855709849306E+16</v>
      </c>
      <c r="T1510" s="7">
        <f>TablaDatos[[#This Row],[Aux3]]/100000000000000</f>
        <v>268.26226274748802</v>
      </c>
      <c r="U1510" s="1">
        <v>2.68262262747488E+16</v>
      </c>
      <c r="V1510">
        <v>181.6</v>
      </c>
      <c r="W1510">
        <v>104.9</v>
      </c>
    </row>
    <row r="1511" spans="1:23">
      <c r="A1511">
        <v>2013</v>
      </c>
      <c r="B1511">
        <v>59</v>
      </c>
      <c r="C1511" t="s">
        <v>23</v>
      </c>
      <c r="D1511" t="s">
        <v>29</v>
      </c>
      <c r="E1511" t="s">
        <v>19</v>
      </c>
      <c r="F1511" t="s">
        <v>24</v>
      </c>
      <c r="G1511" t="s">
        <v>28</v>
      </c>
      <c r="H1511" s="3">
        <v>11936.68</v>
      </c>
      <c r="I1511" t="s">
        <v>21</v>
      </c>
      <c r="J1511" t="s">
        <v>22</v>
      </c>
      <c r="K15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34.035815669543098</v>
      </c>
      <c r="L1511" s="6">
        <f>TablaDatos[[#This Row],[IMC_raw]]/1000000000000000</f>
        <v>0.34035815669543101</v>
      </c>
      <c r="M1511" s="2">
        <v>340358156695431</v>
      </c>
      <c r="N15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1" s="13">
        <f t="shared" si="23"/>
        <v>1510</v>
      </c>
      <c r="P1511" s="2" t="str">
        <f>IF(TablaDatos[[#This Row],[Diabetes]]=0,"No","Si")</f>
        <v>Si</v>
      </c>
      <c r="Q1511">
        <v>1</v>
      </c>
      <c r="R1511">
        <f>TablaDatos[[#This Row],[Aux2]]/10000000000000</f>
        <v>2237.1176679713199</v>
      </c>
      <c r="S1511" s="1">
        <v>2.23711766797132E+16</v>
      </c>
      <c r="T1511" s="7">
        <f>TablaDatos[[#This Row],[Aux3]]/100000000000000</f>
        <v>237.75357394306801</v>
      </c>
      <c r="U1511" s="1">
        <v>2.37753573943068E+16</v>
      </c>
      <c r="V1511">
        <v>171.6</v>
      </c>
      <c r="W1511">
        <v>101.8</v>
      </c>
    </row>
    <row r="1512" spans="1:23">
      <c r="A1512">
        <v>2013</v>
      </c>
      <c r="B1512">
        <v>58</v>
      </c>
      <c r="C1512" t="s">
        <v>16</v>
      </c>
      <c r="D1512" t="s">
        <v>29</v>
      </c>
      <c r="E1512" t="s">
        <v>18</v>
      </c>
      <c r="F1512" t="s">
        <v>24</v>
      </c>
      <c r="G1512" t="s">
        <v>28</v>
      </c>
      <c r="H1512" s="3">
        <v>17215.240000000002</v>
      </c>
      <c r="I1512" t="s">
        <v>19</v>
      </c>
      <c r="J1512" t="s">
        <v>22</v>
      </c>
      <c r="K15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34.034261414329201</v>
      </c>
      <c r="L1512" s="5">
        <f>TablaDatos[[#This Row],[IMC_raw]]/1000000000000000</f>
        <v>34.034261414329201</v>
      </c>
      <c r="M1512" s="2">
        <v>3.40342614143292E+16</v>
      </c>
      <c r="N15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2" s="13">
        <f t="shared" si="23"/>
        <v>1511</v>
      </c>
      <c r="P1512" s="2" t="str">
        <f>IF(TablaDatos[[#This Row],[Diabetes]]=0,"No","Si")</f>
        <v>Si</v>
      </c>
      <c r="Q1512">
        <v>1</v>
      </c>
      <c r="R1512">
        <f>TablaDatos[[#This Row],[Aux2]]/10000000000000</f>
        <v>2273.1172144375601</v>
      </c>
      <c r="S1512" s="1">
        <v>2.27311721443756E+16</v>
      </c>
      <c r="T1512" s="7">
        <f>TablaDatos[[#This Row],[Aux3]]/100000000000000</f>
        <v>247.22582345924499</v>
      </c>
      <c r="U1512" s="1">
        <v>2.47225823459245E+16</v>
      </c>
      <c r="V1512">
        <v>153.30000000000001</v>
      </c>
      <c r="W1512">
        <v>99.3</v>
      </c>
    </row>
    <row r="1513" spans="1:23">
      <c r="A1513">
        <v>2013</v>
      </c>
      <c r="B1513">
        <v>59</v>
      </c>
      <c r="C1513" t="s">
        <v>23</v>
      </c>
      <c r="D1513" t="s">
        <v>42</v>
      </c>
      <c r="E1513" t="s">
        <v>19</v>
      </c>
      <c r="F1513" t="s">
        <v>19</v>
      </c>
      <c r="G1513" t="s">
        <v>28</v>
      </c>
      <c r="H1513" s="3">
        <v>11448.91</v>
      </c>
      <c r="I1513" t="s">
        <v>21</v>
      </c>
      <c r="J1513" t="s">
        <v>18</v>
      </c>
      <c r="K15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34.004968381585101</v>
      </c>
      <c r="L1513" s="6">
        <f>TablaDatos[[#This Row],[IMC_raw]]/1000000000000000</f>
        <v>3.4004968381585101</v>
      </c>
      <c r="M1513" s="2">
        <v>3400496838158510</v>
      </c>
      <c r="N15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3" s="13">
        <f t="shared" si="23"/>
        <v>1512</v>
      </c>
      <c r="P1513" s="2" t="str">
        <f>IF(TablaDatos[[#This Row],[Diabetes]]=0,"No","Si")</f>
        <v>No</v>
      </c>
      <c r="Q1513">
        <v>0</v>
      </c>
      <c r="R1513">
        <f>TablaDatos[[#This Row],[Aux2]]/10000000000000</f>
        <v>2060.4684763600299</v>
      </c>
      <c r="S1513" s="1">
        <v>2.06046847636003E+16</v>
      </c>
      <c r="T1513" s="7">
        <f>TablaDatos[[#This Row],[Aux3]]/100000000000000</f>
        <v>25.065869883579001</v>
      </c>
      <c r="U1513" s="1">
        <v>2506586988357900</v>
      </c>
      <c r="V1513">
        <v>163.80000000000001</v>
      </c>
      <c r="W1513">
        <v>99.4</v>
      </c>
    </row>
    <row r="1514" spans="1:23">
      <c r="A1514">
        <v>2013</v>
      </c>
      <c r="B1514">
        <v>56</v>
      </c>
      <c r="C1514" t="s">
        <v>16</v>
      </c>
      <c r="D1514" t="s">
        <v>27</v>
      </c>
      <c r="E1514" t="s">
        <v>21</v>
      </c>
      <c r="F1514" t="s">
        <v>24</v>
      </c>
      <c r="G1514" t="s">
        <v>28</v>
      </c>
      <c r="H1514" s="3">
        <v>16857.400000000001</v>
      </c>
      <c r="I1514" t="s">
        <v>21</v>
      </c>
      <c r="J1514" t="s">
        <v>18</v>
      </c>
      <c r="K15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33.932820552065003</v>
      </c>
      <c r="L1514" s="5">
        <f>TablaDatos[[#This Row],[IMC_raw]]/1000000000000000</f>
        <v>33.932820552065003</v>
      </c>
      <c r="M1514" s="2">
        <v>3.3932820552065E+16</v>
      </c>
      <c r="N15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4" s="13">
        <f t="shared" si="23"/>
        <v>1513</v>
      </c>
      <c r="P1514" s="2" t="str">
        <f>IF(TablaDatos[[#This Row],[Diabetes]]=0,"No","Si")</f>
        <v>Si</v>
      </c>
      <c r="Q1514">
        <v>1</v>
      </c>
      <c r="R1514">
        <f>TablaDatos[[#This Row],[Aux2]]/10000000000000</f>
        <v>2371.0126449239201</v>
      </c>
      <c r="S1514" s="1">
        <v>2.37101264492392E+16</v>
      </c>
      <c r="T1514" s="7">
        <f>TablaDatos[[#This Row],[Aux3]]/100000000000000</f>
        <v>27.517153776491099</v>
      </c>
      <c r="U1514" s="1">
        <v>2751715377649110</v>
      </c>
      <c r="V1514">
        <v>171.7</v>
      </c>
      <c r="W1514">
        <v>99.3</v>
      </c>
    </row>
    <row r="1515" spans="1:23">
      <c r="A1515">
        <v>2013</v>
      </c>
      <c r="B1515">
        <v>53</v>
      </c>
      <c r="C1515" t="s">
        <v>16</v>
      </c>
      <c r="D1515" t="s">
        <v>73</v>
      </c>
      <c r="E1515" t="s">
        <v>18</v>
      </c>
      <c r="F1515" t="s">
        <v>35</v>
      </c>
      <c r="G1515" t="s">
        <v>20</v>
      </c>
      <c r="H1515" s="3">
        <v>36916.76</v>
      </c>
      <c r="I1515" t="s">
        <v>19</v>
      </c>
      <c r="J1515" t="s">
        <v>18</v>
      </c>
      <c r="K15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33.892336682308901</v>
      </c>
      <c r="L1515" s="6">
        <f>TablaDatos[[#This Row],[IMC_raw]]/1000000000000000</f>
        <v>33.892336682308901</v>
      </c>
      <c r="M1515" s="2">
        <v>3.38923366823089E+16</v>
      </c>
      <c r="N15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5" s="13">
        <f t="shared" si="23"/>
        <v>1514</v>
      </c>
      <c r="P1515" s="2" t="str">
        <f>IF(TablaDatos[[#This Row],[Diabetes]]=0,"No","Si")</f>
        <v>No</v>
      </c>
      <c r="Q1515">
        <v>0</v>
      </c>
      <c r="R1515">
        <f>TablaDatos[[#This Row],[Aux2]]/10000000000000</f>
        <v>191.49598562061101</v>
      </c>
      <c r="S1515" s="1">
        <v>1914959856206110</v>
      </c>
      <c r="T1515" s="7">
        <f>TablaDatos[[#This Row],[Aux3]]/100000000000000</f>
        <v>2.30436592322744</v>
      </c>
      <c r="U1515" s="1">
        <v>230436592322744</v>
      </c>
      <c r="V1515">
        <v>151.1</v>
      </c>
      <c r="W1515">
        <v>94.7</v>
      </c>
    </row>
    <row r="1516" spans="1:23">
      <c r="A1516">
        <v>2013</v>
      </c>
      <c r="B1516">
        <v>48</v>
      </c>
      <c r="C1516" t="s">
        <v>16</v>
      </c>
      <c r="D1516" t="s">
        <v>71</v>
      </c>
      <c r="E1516" t="s">
        <v>18</v>
      </c>
      <c r="F1516" t="s">
        <v>19</v>
      </c>
      <c r="G1516" t="s">
        <v>20</v>
      </c>
      <c r="H1516" s="3">
        <v>24122.46</v>
      </c>
      <c r="I1516" t="s">
        <v>19</v>
      </c>
      <c r="J1516" t="s">
        <v>18</v>
      </c>
      <c r="K15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33.889365582753499</v>
      </c>
      <c r="L1516" s="5">
        <f>TablaDatos[[#This Row],[IMC_raw]]/1000000000000000</f>
        <v>33.889365582753499</v>
      </c>
      <c r="M1516" s="2">
        <v>3.38893655827535E+16</v>
      </c>
      <c r="N15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6" s="13">
        <f t="shared" si="23"/>
        <v>1515</v>
      </c>
      <c r="P1516" s="2" t="str">
        <f>IF(TablaDatos[[#This Row],[Diabetes]]=0,"No","Si")</f>
        <v>No</v>
      </c>
      <c r="Q1516">
        <v>0</v>
      </c>
      <c r="R1516">
        <f>TablaDatos[[#This Row],[Aux2]]/10000000000000</f>
        <v>2137.8153451931298</v>
      </c>
      <c r="S1516" s="1">
        <v>2.13781534519313E+16</v>
      </c>
      <c r="T1516" s="7">
        <f>TablaDatos[[#This Row],[Aux3]]/100000000000000</f>
        <v>26.727879412162299</v>
      </c>
      <c r="U1516" s="1">
        <v>2672787941216230</v>
      </c>
      <c r="V1516">
        <v>140.9</v>
      </c>
      <c r="W1516">
        <v>92</v>
      </c>
    </row>
    <row r="1517" spans="1:23">
      <c r="A1517">
        <v>2013</v>
      </c>
      <c r="B1517">
        <v>60</v>
      </c>
      <c r="C1517" t="s">
        <v>23</v>
      </c>
      <c r="D1517" t="s">
        <v>29</v>
      </c>
      <c r="E1517" t="s">
        <v>21</v>
      </c>
      <c r="F1517" t="s">
        <v>19</v>
      </c>
      <c r="G1517" t="s">
        <v>28</v>
      </c>
      <c r="H1517" s="3">
        <v>10513.3</v>
      </c>
      <c r="I1517" t="s">
        <v>21</v>
      </c>
      <c r="J1517" t="s">
        <v>19</v>
      </c>
      <c r="K15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33.880684071647501</v>
      </c>
      <c r="L1517" s="6">
        <f>TablaDatos[[#This Row],[IMC_raw]]/1000000000000000</f>
        <v>3.38806840716475</v>
      </c>
      <c r="M1517" s="2">
        <v>3388068407164750</v>
      </c>
      <c r="N15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7" s="13">
        <f t="shared" si="23"/>
        <v>1516</v>
      </c>
      <c r="P1517" s="2" t="str">
        <f>IF(TablaDatos[[#This Row],[Diabetes]]=0,"No","Si")</f>
        <v>Si</v>
      </c>
      <c r="Q1517">
        <v>1</v>
      </c>
      <c r="R1517">
        <f>TablaDatos[[#This Row],[Aux2]]/10000000000000</f>
        <v>208.15079012402899</v>
      </c>
      <c r="S1517" s="1">
        <v>2081507901240290</v>
      </c>
      <c r="T1517" s="7">
        <f>TablaDatos[[#This Row],[Aux3]]/100000000000000</f>
        <v>243.11953036721599</v>
      </c>
      <c r="U1517" s="1">
        <v>2.43119530367216E+16</v>
      </c>
      <c r="V1517">
        <v>176.3</v>
      </c>
      <c r="W1517">
        <v>101.8</v>
      </c>
    </row>
    <row r="1518" spans="1:23">
      <c r="A1518">
        <v>2013</v>
      </c>
      <c r="B1518">
        <v>54</v>
      </c>
      <c r="C1518" t="s">
        <v>23</v>
      </c>
      <c r="D1518" t="s">
        <v>17</v>
      </c>
      <c r="E1518" t="s">
        <v>18</v>
      </c>
      <c r="F1518" t="s">
        <v>35</v>
      </c>
      <c r="G1518" t="s">
        <v>20</v>
      </c>
      <c r="H1518" s="3">
        <v>36841.629999999997</v>
      </c>
      <c r="I1518" t="s">
        <v>19</v>
      </c>
      <c r="J1518" t="s">
        <v>19</v>
      </c>
      <c r="K15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33.872115063304001</v>
      </c>
      <c r="L1518" s="5">
        <f>TablaDatos[[#This Row],[IMC_raw]]/1000000000000000</f>
        <v>3.3872115063304</v>
      </c>
      <c r="M1518" s="2">
        <v>3387211506330400</v>
      </c>
      <c r="N15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8" s="13">
        <f t="shared" si="23"/>
        <v>1517</v>
      </c>
      <c r="P1518" s="2" t="str">
        <f>IF(TablaDatos[[#This Row],[Diabetes]]=0,"No","Si")</f>
        <v>No</v>
      </c>
      <c r="Q1518">
        <v>0</v>
      </c>
      <c r="R1518">
        <f>TablaDatos[[#This Row],[Aux2]]/10000000000000</f>
        <v>2135.9067024716201</v>
      </c>
      <c r="S1518" s="1">
        <v>2.13590670247162E+16</v>
      </c>
      <c r="T1518" s="7">
        <f>TablaDatos[[#This Row],[Aux3]]/100000000000000</f>
        <v>222.81573096882801</v>
      </c>
      <c r="U1518" s="1">
        <v>2.22815730968828E+16</v>
      </c>
      <c r="V1518">
        <v>147.19999999999999</v>
      </c>
      <c r="W1518">
        <v>90.7</v>
      </c>
    </row>
    <row r="1519" spans="1:23">
      <c r="A1519">
        <v>2013</v>
      </c>
      <c r="B1519">
        <v>58</v>
      </c>
      <c r="C1519" t="s">
        <v>23</v>
      </c>
      <c r="D1519" t="s">
        <v>42</v>
      </c>
      <c r="E1519" t="s">
        <v>21</v>
      </c>
      <c r="F1519" t="s">
        <v>35</v>
      </c>
      <c r="G1519" t="s">
        <v>28</v>
      </c>
      <c r="H1519" s="3">
        <v>17939.740000000002</v>
      </c>
      <c r="I1519" t="s">
        <v>21</v>
      </c>
      <c r="J1519" t="s">
        <v>18</v>
      </c>
      <c r="K15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33.767183822441503</v>
      </c>
      <c r="L1519" s="6">
        <f>TablaDatos[[#This Row],[IMC_raw]]/1000000000000000</f>
        <v>3.37671838224415</v>
      </c>
      <c r="M1519" s="2">
        <v>3376718382244150</v>
      </c>
      <c r="N15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19" s="13">
        <f t="shared" si="23"/>
        <v>1518</v>
      </c>
      <c r="P1519" s="2" t="str">
        <f>IF(TablaDatos[[#This Row],[Diabetes]]=0,"No","Si")</f>
        <v>No</v>
      </c>
      <c r="Q1519">
        <v>0</v>
      </c>
      <c r="R1519">
        <f>TablaDatos[[#This Row],[Aux2]]/10000000000000</f>
        <v>2048.5433407237001</v>
      </c>
      <c r="S1519" s="1">
        <v>2.0485433407237E+16</v>
      </c>
      <c r="T1519" s="7">
        <f>TablaDatos[[#This Row],[Aux3]]/100000000000000</f>
        <v>24.415976637366398</v>
      </c>
      <c r="U1519" s="1">
        <v>2441597663736640</v>
      </c>
      <c r="V1519">
        <v>158.6</v>
      </c>
      <c r="W1519">
        <v>100</v>
      </c>
    </row>
    <row r="1520" spans="1:23">
      <c r="A1520">
        <v>2013</v>
      </c>
      <c r="B1520">
        <v>55</v>
      </c>
      <c r="C1520" t="s">
        <v>16</v>
      </c>
      <c r="D1520" t="s">
        <v>17</v>
      </c>
      <c r="E1520" t="s">
        <v>21</v>
      </c>
      <c r="F1520" t="s">
        <v>40</v>
      </c>
      <c r="G1520" t="s">
        <v>28</v>
      </c>
      <c r="H1520" s="3">
        <v>24121.66</v>
      </c>
      <c r="I1520" t="s">
        <v>19</v>
      </c>
      <c r="J1520" t="s">
        <v>18</v>
      </c>
      <c r="K15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33.7330886931395</v>
      </c>
      <c r="L1520" s="6">
        <f>TablaDatos[[#This Row],[IMC_raw]]/1000000000000000</f>
        <v>33.7330886931395</v>
      </c>
      <c r="M1520" s="2">
        <v>3.37330886931395E+16</v>
      </c>
      <c r="N15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0" s="13">
        <f t="shared" si="23"/>
        <v>1519</v>
      </c>
      <c r="P1520" s="2" t="str">
        <f>IF(TablaDatos[[#This Row],[Diabetes]]=0,"No","Si")</f>
        <v>No</v>
      </c>
      <c r="Q1520">
        <v>0</v>
      </c>
      <c r="R1520">
        <f>TablaDatos[[#This Row],[Aux2]]/10000000000000</f>
        <v>187.46511192363801</v>
      </c>
      <c r="S1520" s="1">
        <v>1874651119236380</v>
      </c>
      <c r="T1520" s="7">
        <f>TablaDatos[[#This Row],[Aux3]]/100000000000000</f>
        <v>232.64651272379001</v>
      </c>
      <c r="U1520" s="1">
        <v>2.3264651272379E+16</v>
      </c>
      <c r="V1520">
        <v>166.7</v>
      </c>
      <c r="W1520">
        <v>98.2</v>
      </c>
    </row>
    <row r="1521" spans="1:23">
      <c r="A1521">
        <v>2013</v>
      </c>
      <c r="B1521">
        <v>67</v>
      </c>
      <c r="C1521" t="s">
        <v>16</v>
      </c>
      <c r="D1521" t="s">
        <v>17</v>
      </c>
      <c r="E1521" t="s">
        <v>21</v>
      </c>
      <c r="F1521" t="s">
        <v>19</v>
      </c>
      <c r="G1521" t="s">
        <v>25</v>
      </c>
      <c r="H1521" s="3">
        <v>33341.050000000003</v>
      </c>
      <c r="I1521" t="s">
        <v>21</v>
      </c>
      <c r="J1521" t="s">
        <v>22</v>
      </c>
      <c r="K15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33.720369075288403</v>
      </c>
      <c r="L1521" s="5">
        <f>TablaDatos[[#This Row],[IMC_raw]]/1000000000000000</f>
        <v>3.3720369075288401</v>
      </c>
      <c r="M1521" s="2">
        <v>3372036907528840</v>
      </c>
      <c r="N15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1" s="13">
        <f t="shared" si="23"/>
        <v>1520</v>
      </c>
      <c r="P1521" s="2" t="str">
        <f>IF(TablaDatos[[#This Row],[Diabetes]]=0,"No","Si")</f>
        <v>No</v>
      </c>
      <c r="Q1521">
        <v>0</v>
      </c>
      <c r="R1521">
        <f>TablaDatos[[#This Row],[Aux2]]/10000000000000</f>
        <v>1968.8970502208399</v>
      </c>
      <c r="S1521" s="1">
        <v>1.96889705022084E+16</v>
      </c>
      <c r="T1521" s="7">
        <f>TablaDatos[[#This Row],[Aux3]]/100000000000000</f>
        <v>247.69840797485199</v>
      </c>
      <c r="U1521" s="1">
        <v>2.47698407974852E+16</v>
      </c>
      <c r="V1521">
        <v>167.1</v>
      </c>
      <c r="W1521">
        <v>102.4</v>
      </c>
    </row>
    <row r="1522" spans="1:23">
      <c r="A1522">
        <v>2013</v>
      </c>
      <c r="B1522">
        <v>59</v>
      </c>
      <c r="C1522" t="s">
        <v>16</v>
      </c>
      <c r="D1522" t="s">
        <v>17</v>
      </c>
      <c r="E1522" t="s">
        <v>18</v>
      </c>
      <c r="F1522" t="s">
        <v>24</v>
      </c>
      <c r="G1522" t="s">
        <v>28</v>
      </c>
      <c r="H1522" s="3">
        <v>26858.07</v>
      </c>
      <c r="I1522" t="s">
        <v>19</v>
      </c>
      <c r="J1522" t="s">
        <v>22</v>
      </c>
      <c r="K15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33.636417134400403</v>
      </c>
      <c r="L1522" s="6">
        <f>TablaDatos[[#This Row],[IMC_raw]]/1000000000000000</f>
        <v>33.636417134400403</v>
      </c>
      <c r="M1522" s="2">
        <v>3.36364171344004E+16</v>
      </c>
      <c r="N15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2" s="13">
        <f t="shared" si="23"/>
        <v>1521</v>
      </c>
      <c r="P1522" s="2" t="str">
        <f>IF(TablaDatos[[#This Row],[Diabetes]]=0,"No","Si")</f>
        <v>No</v>
      </c>
      <c r="Q1522">
        <v>0</v>
      </c>
      <c r="R1522">
        <f>TablaDatos[[#This Row],[Aux2]]/10000000000000</f>
        <v>221.062253828579</v>
      </c>
      <c r="S1522" s="1">
        <v>2210622538285790</v>
      </c>
      <c r="T1522" s="7">
        <f>TablaDatos[[#This Row],[Aux3]]/100000000000000</f>
        <v>229.33158107921199</v>
      </c>
      <c r="U1522" s="1">
        <v>2.29331581079212E+16</v>
      </c>
      <c r="V1522">
        <v>155.5</v>
      </c>
      <c r="W1522">
        <v>102</v>
      </c>
    </row>
    <row r="1523" spans="1:23">
      <c r="A1523">
        <v>2013</v>
      </c>
      <c r="B1523">
        <v>61</v>
      </c>
      <c r="C1523" t="s">
        <v>16</v>
      </c>
      <c r="D1523" t="s">
        <v>26</v>
      </c>
      <c r="E1523" t="s">
        <v>31</v>
      </c>
      <c r="F1523" t="s">
        <v>24</v>
      </c>
      <c r="G1523" t="s">
        <v>28</v>
      </c>
      <c r="H1523" s="3">
        <v>10540.02</v>
      </c>
      <c r="I1523" t="s">
        <v>21</v>
      </c>
      <c r="J1523" t="s">
        <v>18</v>
      </c>
      <c r="K15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33.635812100404301</v>
      </c>
      <c r="L1523" s="6">
        <f>TablaDatos[[#This Row],[IMC_raw]]/1000000000000000</f>
        <v>3.3635812100404299</v>
      </c>
      <c r="M1523" s="2">
        <v>3363581210040430</v>
      </c>
      <c r="N15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3" s="13">
        <f t="shared" si="23"/>
        <v>1522</v>
      </c>
      <c r="P1523" s="2" t="str">
        <f>IF(TablaDatos[[#This Row],[Diabetes]]=0,"No","Si")</f>
        <v>Si</v>
      </c>
      <c r="Q1523">
        <v>1</v>
      </c>
      <c r="R1523">
        <f>TablaDatos[[#This Row],[Aux2]]/10000000000000</f>
        <v>2514.1811828561799</v>
      </c>
      <c r="S1523" s="1">
        <v>2.51418118285618E+16</v>
      </c>
      <c r="T1523" s="7">
        <f>TablaDatos[[#This Row],[Aux3]]/100000000000000</f>
        <v>264.23293415223401</v>
      </c>
      <c r="U1523" s="1">
        <v>2.64232934152234E+16</v>
      </c>
      <c r="V1523">
        <v>171.6</v>
      </c>
      <c r="W1523">
        <v>112.8</v>
      </c>
    </row>
    <row r="1524" spans="1:23">
      <c r="A1524">
        <v>2013</v>
      </c>
      <c r="B1524">
        <v>62</v>
      </c>
      <c r="C1524" t="s">
        <v>23</v>
      </c>
      <c r="D1524" t="s">
        <v>73</v>
      </c>
      <c r="E1524" t="s">
        <v>19</v>
      </c>
      <c r="F1524" t="s">
        <v>24</v>
      </c>
      <c r="G1524" t="s">
        <v>28</v>
      </c>
      <c r="H1524" s="3">
        <v>21298.5</v>
      </c>
      <c r="I1524" t="s">
        <v>21</v>
      </c>
      <c r="J1524" t="s">
        <v>18</v>
      </c>
      <c r="K15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33.626723095135404</v>
      </c>
      <c r="L1524" s="6">
        <f>TablaDatos[[#This Row],[IMC_raw]]/1000000000000000</f>
        <v>3.36267230951354</v>
      </c>
      <c r="M1524" s="2">
        <v>3362672309513540</v>
      </c>
      <c r="N15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4" s="13">
        <f t="shared" si="23"/>
        <v>1523</v>
      </c>
      <c r="P1524" s="2" t="str">
        <f>IF(TablaDatos[[#This Row],[Diabetes]]=0,"No","Si")</f>
        <v>Si</v>
      </c>
      <c r="Q1524">
        <v>1</v>
      </c>
      <c r="R1524">
        <f>TablaDatos[[#This Row],[Aux2]]/10000000000000</f>
        <v>2235.51445727086</v>
      </c>
      <c r="S1524" s="1">
        <v>2.23551445727086E+16</v>
      </c>
      <c r="T1524" s="7">
        <f>TablaDatos[[#This Row],[Aux3]]/100000000000000</f>
        <v>24.668072291940401</v>
      </c>
      <c r="U1524" s="1">
        <v>2466807229194040</v>
      </c>
      <c r="V1524">
        <v>166.6</v>
      </c>
      <c r="W1524">
        <v>100.2</v>
      </c>
    </row>
    <row r="1525" spans="1:23">
      <c r="A1525">
        <v>2013</v>
      </c>
      <c r="B1525">
        <v>59</v>
      </c>
      <c r="C1525" t="s">
        <v>23</v>
      </c>
      <c r="D1525" t="s">
        <v>30</v>
      </c>
      <c r="E1525" t="s">
        <v>21</v>
      </c>
      <c r="F1525" t="s">
        <v>24</v>
      </c>
      <c r="G1525" t="s">
        <v>28</v>
      </c>
      <c r="H1525" s="3">
        <v>14632.61</v>
      </c>
      <c r="I1525" t="s">
        <v>21</v>
      </c>
      <c r="J1525" t="s">
        <v>18</v>
      </c>
      <c r="K15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33.615838297068898</v>
      </c>
      <c r="L1525" s="5">
        <f>TablaDatos[[#This Row],[IMC_raw]]/1000000000000000</f>
        <v>3.3615838297068898</v>
      </c>
      <c r="M1525" s="2">
        <v>3361583829706890</v>
      </c>
      <c r="N15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5" s="13">
        <f t="shared" si="23"/>
        <v>1524</v>
      </c>
      <c r="P1525" s="2" t="str">
        <f>IF(TablaDatos[[#This Row],[Diabetes]]=0,"No","Si")</f>
        <v>Si</v>
      </c>
      <c r="Q1525">
        <v>1</v>
      </c>
      <c r="R1525">
        <f>TablaDatos[[#This Row],[Aux2]]/10000000000000</f>
        <v>2184.6387684565502</v>
      </c>
      <c r="S1525" s="1">
        <v>2.18463876845655E+16</v>
      </c>
      <c r="T1525" s="7">
        <f>TablaDatos[[#This Row],[Aux3]]/100000000000000</f>
        <v>253.414077693823</v>
      </c>
      <c r="U1525" s="1">
        <v>2.53414077693823E+16</v>
      </c>
      <c r="V1525">
        <v>153.4</v>
      </c>
      <c r="W1525">
        <v>102.8</v>
      </c>
    </row>
    <row r="1526" spans="1:23">
      <c r="A1526">
        <v>2013</v>
      </c>
      <c r="B1526">
        <v>50</v>
      </c>
      <c r="C1526" t="s">
        <v>16</v>
      </c>
      <c r="D1526" t="s">
        <v>30</v>
      </c>
      <c r="E1526" t="s">
        <v>18</v>
      </c>
      <c r="F1526" t="s">
        <v>19</v>
      </c>
      <c r="G1526" t="s">
        <v>20</v>
      </c>
      <c r="H1526" s="3">
        <v>27365.63</v>
      </c>
      <c r="I1526" t="s">
        <v>19</v>
      </c>
      <c r="J1526" t="s">
        <v>18</v>
      </c>
      <c r="K15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33.593955818353599</v>
      </c>
      <c r="L1526" s="5">
        <f>TablaDatos[[#This Row],[IMC_raw]]/1000000000000000</f>
        <v>3.35939558183536</v>
      </c>
      <c r="M1526" s="2">
        <v>3359395581835360</v>
      </c>
      <c r="N15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6" s="13">
        <f t="shared" si="23"/>
        <v>1525</v>
      </c>
      <c r="P1526" s="2" t="str">
        <f>IF(TablaDatos[[#This Row],[Diabetes]]=0,"No","Si")</f>
        <v>No</v>
      </c>
      <c r="Q1526">
        <v>0</v>
      </c>
      <c r="R1526">
        <f>TablaDatos[[#This Row],[Aux2]]/10000000000000</f>
        <v>1985.5805488746</v>
      </c>
      <c r="S1526" s="1">
        <v>1.9855805488746E+16</v>
      </c>
      <c r="T1526" s="7">
        <f>TablaDatos[[#This Row],[Aux3]]/100000000000000</f>
        <v>25.3200189075759</v>
      </c>
      <c r="U1526" s="1">
        <v>2532001890757590</v>
      </c>
      <c r="V1526">
        <v>152.5</v>
      </c>
      <c r="W1526">
        <v>93.9</v>
      </c>
    </row>
    <row r="1527" spans="1:23">
      <c r="A1527">
        <v>2013</v>
      </c>
      <c r="B1527">
        <v>56</v>
      </c>
      <c r="C1527" t="s">
        <v>16</v>
      </c>
      <c r="D1527" t="s">
        <v>17</v>
      </c>
      <c r="E1527" t="s">
        <v>21</v>
      </c>
      <c r="F1527" t="s">
        <v>24</v>
      </c>
      <c r="G1527" t="s">
        <v>28</v>
      </c>
      <c r="H1527" s="3">
        <v>22548.560000000001</v>
      </c>
      <c r="I1527" t="s">
        <v>21</v>
      </c>
      <c r="J1527" t="s">
        <v>19</v>
      </c>
      <c r="K15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33.590279237045102</v>
      </c>
      <c r="L1527" s="6">
        <f>TablaDatos[[#This Row],[IMC_raw]]/1000000000000000</f>
        <v>33.590279237045102</v>
      </c>
      <c r="M1527" s="2">
        <v>3.35902792370451E+16</v>
      </c>
      <c r="N15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7" s="13">
        <f t="shared" si="23"/>
        <v>1526</v>
      </c>
      <c r="P1527" s="2" t="str">
        <f>IF(TablaDatos[[#This Row],[Diabetes]]=0,"No","Si")</f>
        <v>No</v>
      </c>
      <c r="Q1527">
        <v>0</v>
      </c>
      <c r="R1527">
        <f>TablaDatos[[#This Row],[Aux2]]/10000000000000</f>
        <v>211.90961636136001</v>
      </c>
      <c r="S1527" s="1">
        <v>2119096163613600</v>
      </c>
      <c r="T1527" s="7">
        <f>TablaDatos[[#This Row],[Aux3]]/100000000000000</f>
        <v>24.844768452211799</v>
      </c>
      <c r="U1527" s="1">
        <v>2484476845221180</v>
      </c>
      <c r="V1527">
        <v>168</v>
      </c>
      <c r="W1527">
        <v>101.6</v>
      </c>
    </row>
    <row r="1528" spans="1:23">
      <c r="A1528">
        <v>2013</v>
      </c>
      <c r="B1528">
        <v>44</v>
      </c>
      <c r="C1528" t="s">
        <v>16</v>
      </c>
      <c r="D1528" t="s">
        <v>30</v>
      </c>
      <c r="E1528" t="s">
        <v>18</v>
      </c>
      <c r="F1528" t="s">
        <v>19</v>
      </c>
      <c r="G1528" t="s">
        <v>39</v>
      </c>
      <c r="H1528" s="3">
        <v>27760.19</v>
      </c>
      <c r="I1528" t="s">
        <v>21</v>
      </c>
      <c r="J1528" t="s">
        <v>18</v>
      </c>
      <c r="K15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33.5846733550312</v>
      </c>
      <c r="L1528" s="6">
        <f>TablaDatos[[#This Row],[IMC_raw]]/1000000000000000</f>
        <v>33.5846733550312</v>
      </c>
      <c r="M1528" s="2">
        <v>3.35846733550312E+16</v>
      </c>
      <c r="N15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8" s="13">
        <f t="shared" si="23"/>
        <v>1527</v>
      </c>
      <c r="P1528" s="2" t="str">
        <f>IF(TablaDatos[[#This Row],[Diabetes]]=0,"No","Si")</f>
        <v>No</v>
      </c>
      <c r="Q1528">
        <v>0</v>
      </c>
      <c r="R1528">
        <f>TablaDatos[[#This Row],[Aux2]]/10000000000000</f>
        <v>2430.6279532614699</v>
      </c>
      <c r="S1528" s="1">
        <v>2.43062795326147E+16</v>
      </c>
      <c r="T1528" s="7">
        <f>TablaDatos[[#This Row],[Aux3]]/100000000000000</f>
        <v>230.69784018029799</v>
      </c>
      <c r="U1528" s="1">
        <v>2.30697840180298E+16</v>
      </c>
      <c r="V1528">
        <v>158</v>
      </c>
      <c r="W1528">
        <v>94.7</v>
      </c>
    </row>
    <row r="1529" spans="1:23">
      <c r="A1529">
        <v>2013</v>
      </c>
      <c r="B1529">
        <v>61</v>
      </c>
      <c r="C1529" t="s">
        <v>23</v>
      </c>
      <c r="D1529" t="s">
        <v>17</v>
      </c>
      <c r="E1529" t="s">
        <v>21</v>
      </c>
      <c r="F1529" t="s">
        <v>40</v>
      </c>
      <c r="G1529" t="s">
        <v>28</v>
      </c>
      <c r="H1529" s="3">
        <v>12417.36</v>
      </c>
      <c r="I1529" t="s">
        <v>19</v>
      </c>
      <c r="J1529" t="s">
        <v>18</v>
      </c>
      <c r="K15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33.583426529431001</v>
      </c>
      <c r="L1529" s="5">
        <f>TablaDatos[[#This Row],[IMC_raw]]/1000000000000000</f>
        <v>33.583426529431001</v>
      </c>
      <c r="M1529" s="2">
        <v>3.3583426529431E+16</v>
      </c>
      <c r="N15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29" s="13">
        <f t="shared" si="23"/>
        <v>1528</v>
      </c>
      <c r="P1529" s="2" t="str">
        <f>IF(TablaDatos[[#This Row],[Diabetes]]=0,"No","Si")</f>
        <v>No</v>
      </c>
      <c r="Q1529">
        <v>0</v>
      </c>
      <c r="R1529">
        <f>TablaDatos[[#This Row],[Aux2]]/10000000000000</f>
        <v>2213.2856495255901</v>
      </c>
      <c r="S1529" s="1">
        <v>2.21328564952559E+16</v>
      </c>
      <c r="T1529" s="7">
        <f>TablaDatos[[#This Row],[Aux3]]/100000000000000</f>
        <v>214.09213869529199</v>
      </c>
      <c r="U1529" s="1">
        <v>2.14092138695292E+16</v>
      </c>
      <c r="V1529">
        <v>164.9</v>
      </c>
      <c r="W1529">
        <v>99</v>
      </c>
    </row>
    <row r="1530" spans="1:23">
      <c r="A1530">
        <v>2013</v>
      </c>
      <c r="B1530">
        <v>62</v>
      </c>
      <c r="C1530" t="s">
        <v>23</v>
      </c>
      <c r="D1530" t="s">
        <v>72</v>
      </c>
      <c r="E1530" t="s">
        <v>18</v>
      </c>
      <c r="F1530" t="s">
        <v>24</v>
      </c>
      <c r="G1530" t="s">
        <v>28</v>
      </c>
      <c r="H1530" s="3">
        <v>20170.61</v>
      </c>
      <c r="I1530" t="s">
        <v>19</v>
      </c>
      <c r="J1530" t="s">
        <v>22</v>
      </c>
      <c r="K15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33.573861364444404</v>
      </c>
      <c r="L1530" s="6">
        <f>TablaDatos[[#This Row],[IMC_raw]]/1000000000000000</f>
        <v>3.3573861364444402</v>
      </c>
      <c r="M1530" s="2">
        <v>3357386136444440</v>
      </c>
      <c r="N15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0" s="13">
        <f t="shared" si="23"/>
        <v>1529</v>
      </c>
      <c r="P1530" s="2" t="str">
        <f>IF(TablaDatos[[#This Row],[Diabetes]]=0,"No","Si")</f>
        <v>No</v>
      </c>
      <c r="Q1530">
        <v>0</v>
      </c>
      <c r="R1530">
        <f>TablaDatos[[#This Row],[Aux2]]/10000000000000</f>
        <v>202.68264891350799</v>
      </c>
      <c r="S1530" s="1">
        <v>2026826489135080</v>
      </c>
      <c r="T1530" s="7">
        <f>TablaDatos[[#This Row],[Aux3]]/100000000000000</f>
        <v>238.767523153919</v>
      </c>
      <c r="U1530" s="1">
        <v>2.38767523153919E+16</v>
      </c>
      <c r="V1530">
        <v>169.6</v>
      </c>
      <c r="W1530">
        <v>97.3</v>
      </c>
    </row>
    <row r="1531" spans="1:23">
      <c r="A1531">
        <v>2013</v>
      </c>
      <c r="B1531">
        <v>65</v>
      </c>
      <c r="C1531" t="s">
        <v>16</v>
      </c>
      <c r="D1531" t="s">
        <v>42</v>
      </c>
      <c r="E1531" t="s">
        <v>18</v>
      </c>
      <c r="F1531" t="s">
        <v>24</v>
      </c>
      <c r="G1531" t="s">
        <v>25</v>
      </c>
      <c r="H1531" s="3">
        <v>15744.92</v>
      </c>
      <c r="I1531" t="s">
        <v>19</v>
      </c>
      <c r="J1531" t="s">
        <v>22</v>
      </c>
      <c r="K15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33.540701449276099</v>
      </c>
      <c r="L1531" s="6">
        <f>TablaDatos[[#This Row],[IMC_raw]]/1000000000000000</f>
        <v>33.540701449276099</v>
      </c>
      <c r="M1531" s="2">
        <v>3.35407014492761E+16</v>
      </c>
      <c r="N15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1" s="13">
        <f t="shared" si="23"/>
        <v>1530</v>
      </c>
      <c r="P1531" s="2" t="str">
        <f>IF(TablaDatos[[#This Row],[Diabetes]]=0,"No","Si")</f>
        <v>No</v>
      </c>
      <c r="Q1531">
        <v>0</v>
      </c>
      <c r="R1531">
        <f>TablaDatos[[#This Row],[Aux2]]/10000000000000</f>
        <v>2055.3051216354802</v>
      </c>
      <c r="S1531" s="1">
        <v>2.05530512163548E+16</v>
      </c>
      <c r="T1531" s="7">
        <f>TablaDatos[[#This Row],[Aux3]]/100000000000000</f>
        <v>26.290838251002601</v>
      </c>
      <c r="U1531" s="1">
        <v>2629083825100260</v>
      </c>
      <c r="V1531">
        <v>161.69999999999999</v>
      </c>
      <c r="W1531">
        <v>100.5</v>
      </c>
    </row>
    <row r="1532" spans="1:23">
      <c r="A1532">
        <v>2013</v>
      </c>
      <c r="B1532">
        <v>55</v>
      </c>
      <c r="C1532" t="s">
        <v>23</v>
      </c>
      <c r="D1532" t="s">
        <v>73</v>
      </c>
      <c r="E1532" t="s">
        <v>21</v>
      </c>
      <c r="F1532" t="s">
        <v>24</v>
      </c>
      <c r="G1532" t="s">
        <v>28</v>
      </c>
      <c r="H1532" s="3">
        <v>30316.7</v>
      </c>
      <c r="I1532" t="s">
        <v>21</v>
      </c>
      <c r="J1532" t="s">
        <v>18</v>
      </c>
      <c r="K15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33.536833385435997</v>
      </c>
      <c r="L1532" s="5">
        <f>TablaDatos[[#This Row],[IMC_raw]]/1000000000000000</f>
        <v>3.3536833385436</v>
      </c>
      <c r="M1532" s="2">
        <v>3353683338543600</v>
      </c>
      <c r="N15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2" s="13">
        <f t="shared" si="23"/>
        <v>1531</v>
      </c>
      <c r="P1532" s="2" t="str">
        <f>IF(TablaDatos[[#This Row],[Diabetes]]=0,"No","Si")</f>
        <v>No</v>
      </c>
      <c r="Q1532">
        <v>0</v>
      </c>
      <c r="R1532">
        <f>TablaDatos[[#This Row],[Aux2]]/10000000000000</f>
        <v>2240.3532817662999</v>
      </c>
      <c r="S1532" s="1">
        <v>2.2403532817663E+16</v>
      </c>
      <c r="T1532" s="7">
        <f>TablaDatos[[#This Row],[Aux3]]/100000000000000</f>
        <v>253.99547771603901</v>
      </c>
      <c r="U1532" s="1">
        <v>2.53995477716039E+16</v>
      </c>
      <c r="V1532">
        <v>166.2</v>
      </c>
      <c r="W1532">
        <v>99.5</v>
      </c>
    </row>
    <row r="1533" spans="1:23">
      <c r="A1533">
        <v>2013</v>
      </c>
      <c r="B1533">
        <v>59</v>
      </c>
      <c r="C1533" t="s">
        <v>23</v>
      </c>
      <c r="D1533" t="s">
        <v>73</v>
      </c>
      <c r="E1533" t="s">
        <v>19</v>
      </c>
      <c r="F1533" t="s">
        <v>24</v>
      </c>
      <c r="G1533" t="s">
        <v>28</v>
      </c>
      <c r="H1533" s="3">
        <v>31101.23</v>
      </c>
      <c r="I1533" t="s">
        <v>21</v>
      </c>
      <c r="J1533" t="s">
        <v>22</v>
      </c>
      <c r="K15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33.510864681789698</v>
      </c>
      <c r="L1533" s="6">
        <f>TablaDatos[[#This Row],[IMC_raw]]/1000000000000000</f>
        <v>33.510864681789698</v>
      </c>
      <c r="M1533" s="2">
        <v>3.35108646817897E+16</v>
      </c>
      <c r="N15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3" s="13">
        <f t="shared" si="23"/>
        <v>1532</v>
      </c>
      <c r="P1533" s="2" t="str">
        <f>IF(TablaDatos[[#This Row],[Diabetes]]=0,"No","Si")</f>
        <v>No</v>
      </c>
      <c r="Q1533">
        <v>0</v>
      </c>
      <c r="R1533">
        <f>TablaDatos[[#This Row],[Aux2]]/10000000000000</f>
        <v>181.15312456566701</v>
      </c>
      <c r="S1533" s="1">
        <v>1811531245656670</v>
      </c>
      <c r="T1533" s="7">
        <f>TablaDatos[[#This Row],[Aux3]]/100000000000000</f>
        <v>224.912443385915</v>
      </c>
      <c r="U1533" s="1">
        <v>2.24912443385915E+16</v>
      </c>
      <c r="V1533">
        <v>155.69999999999999</v>
      </c>
      <c r="W1533">
        <v>91.3</v>
      </c>
    </row>
    <row r="1534" spans="1:23">
      <c r="A1534">
        <v>2013</v>
      </c>
      <c r="B1534">
        <v>58</v>
      </c>
      <c r="C1534" t="s">
        <v>16</v>
      </c>
      <c r="D1534" t="s">
        <v>29</v>
      </c>
      <c r="E1534" t="s">
        <v>31</v>
      </c>
      <c r="F1534" t="s">
        <v>19</v>
      </c>
      <c r="G1534" t="s">
        <v>28</v>
      </c>
      <c r="H1534" s="3">
        <v>16471.650000000001</v>
      </c>
      <c r="I1534" t="s">
        <v>21</v>
      </c>
      <c r="J1534" t="s">
        <v>21</v>
      </c>
      <c r="K15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33.502371710800304</v>
      </c>
      <c r="L1534" s="6">
        <f>TablaDatos[[#This Row],[IMC_raw]]/1000000000000000</f>
        <v>3.3502371710800301</v>
      </c>
      <c r="M1534" s="2">
        <v>3350237171080030</v>
      </c>
      <c r="N15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4" s="13">
        <f t="shared" si="23"/>
        <v>1533</v>
      </c>
      <c r="P1534" s="2" t="str">
        <f>IF(TablaDatos[[#This Row],[Diabetes]]=0,"No","Si")</f>
        <v>No</v>
      </c>
      <c r="Q1534">
        <v>0</v>
      </c>
      <c r="R1534">
        <f>TablaDatos[[#This Row],[Aux2]]/10000000000000</f>
        <v>2413.9189691080201</v>
      </c>
      <c r="S1534" s="1">
        <v>2.41391896910802E+16</v>
      </c>
      <c r="T1534" s="7">
        <f>TablaDatos[[#This Row],[Aux3]]/100000000000000</f>
        <v>26.294009334202901</v>
      </c>
      <c r="U1534" s="1">
        <v>2629400933420290</v>
      </c>
      <c r="V1534">
        <v>179.2</v>
      </c>
      <c r="W1534">
        <v>101.5</v>
      </c>
    </row>
    <row r="1535" spans="1:23">
      <c r="A1535">
        <v>2013</v>
      </c>
      <c r="B1535">
        <v>52</v>
      </c>
      <c r="C1535" t="s">
        <v>23</v>
      </c>
      <c r="D1535" t="s">
        <v>17</v>
      </c>
      <c r="E1535" t="s">
        <v>18</v>
      </c>
      <c r="F1535" t="s">
        <v>24</v>
      </c>
      <c r="G1535" t="s">
        <v>20</v>
      </c>
      <c r="H1535" s="3">
        <v>9524.77</v>
      </c>
      <c r="I1535" t="s">
        <v>21</v>
      </c>
      <c r="J1535" t="s">
        <v>18</v>
      </c>
      <c r="K15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33.501035118884197</v>
      </c>
      <c r="L1535" s="6">
        <f>TablaDatos[[#This Row],[IMC_raw]]/1000000000000000</f>
        <v>33.501035118884197</v>
      </c>
      <c r="M1535" s="2">
        <v>3.35010351188842E+16</v>
      </c>
      <c r="N15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5" s="13">
        <f t="shared" si="23"/>
        <v>1534</v>
      </c>
      <c r="P1535" s="2" t="str">
        <f>IF(TablaDatos[[#This Row],[Diabetes]]=0,"No","Si")</f>
        <v>Si</v>
      </c>
      <c r="Q1535">
        <v>1</v>
      </c>
      <c r="R1535">
        <f>TablaDatos[[#This Row],[Aux2]]/10000000000000</f>
        <v>219.732319405971</v>
      </c>
      <c r="S1535" s="1">
        <v>2197323194059710</v>
      </c>
      <c r="T1535" s="7">
        <f>TablaDatos[[#This Row],[Aux3]]/100000000000000</f>
        <v>2.6492870239366302</v>
      </c>
      <c r="U1535" s="1">
        <v>264928702393663</v>
      </c>
      <c r="V1535">
        <v>152.69999999999999</v>
      </c>
      <c r="W1535">
        <v>91.2</v>
      </c>
    </row>
    <row r="1536" spans="1:23">
      <c r="A1536">
        <v>2013</v>
      </c>
      <c r="B1536">
        <v>65</v>
      </c>
      <c r="C1536" t="s">
        <v>23</v>
      </c>
      <c r="D1536" t="s">
        <v>73</v>
      </c>
      <c r="E1536" t="s">
        <v>31</v>
      </c>
      <c r="F1536" t="s">
        <v>24</v>
      </c>
      <c r="G1536" t="s">
        <v>25</v>
      </c>
      <c r="H1536" s="3">
        <v>13785.29</v>
      </c>
      <c r="I1536" t="s">
        <v>21</v>
      </c>
      <c r="J1536" t="s">
        <v>19</v>
      </c>
      <c r="K15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33.430248967098599</v>
      </c>
      <c r="L1536" s="6">
        <f>TablaDatos[[#This Row],[IMC_raw]]/1000000000000000</f>
        <v>3.3430248967098599</v>
      </c>
      <c r="M1536" s="2">
        <v>3343024896709860</v>
      </c>
      <c r="N15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6" s="13">
        <f t="shared" si="23"/>
        <v>1535</v>
      </c>
      <c r="P1536" s="2" t="str">
        <f>IF(TablaDatos[[#This Row],[Diabetes]]=0,"No","Si")</f>
        <v>No</v>
      </c>
      <c r="Q1536">
        <v>0</v>
      </c>
      <c r="R1536">
        <f>TablaDatos[[#This Row],[Aux2]]/10000000000000</f>
        <v>220.958502332894</v>
      </c>
      <c r="S1536" s="1">
        <v>2209585023328940</v>
      </c>
      <c r="T1536" s="7">
        <f>TablaDatos[[#This Row],[Aux3]]/100000000000000</f>
        <v>25.2337751764675</v>
      </c>
      <c r="U1536" s="1">
        <v>2523377517646750</v>
      </c>
      <c r="V1536">
        <v>169.5</v>
      </c>
      <c r="W1536">
        <v>101.1</v>
      </c>
    </row>
    <row r="1537" spans="1:23">
      <c r="A1537">
        <v>2013</v>
      </c>
      <c r="B1537">
        <v>55</v>
      </c>
      <c r="C1537" t="s">
        <v>23</v>
      </c>
      <c r="D1537" t="s">
        <v>42</v>
      </c>
      <c r="E1537" t="s">
        <v>18</v>
      </c>
      <c r="F1537" t="s">
        <v>24</v>
      </c>
      <c r="G1537" t="s">
        <v>28</v>
      </c>
      <c r="H1537" s="3">
        <v>23652.21</v>
      </c>
      <c r="I1537" t="s">
        <v>21</v>
      </c>
      <c r="J1537" t="s">
        <v>19</v>
      </c>
      <c r="K15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33.426988767149801</v>
      </c>
      <c r="L1537" s="6">
        <f>TablaDatos[[#This Row],[IMC_raw]]/1000000000000000</f>
        <v>0.33426988767149801</v>
      </c>
      <c r="M1537" s="2">
        <v>334269887671498</v>
      </c>
      <c r="N15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7" s="13">
        <f t="shared" si="23"/>
        <v>1536</v>
      </c>
      <c r="P1537" s="2" t="str">
        <f>IF(TablaDatos[[#This Row],[Diabetes]]=0,"No","Si")</f>
        <v>No</v>
      </c>
      <c r="Q1537">
        <v>0</v>
      </c>
      <c r="R1537">
        <f>TablaDatos[[#This Row],[Aux2]]/10000000000000</f>
        <v>2336.85675090106</v>
      </c>
      <c r="S1537" s="1">
        <v>2.33685675090106E+16</v>
      </c>
      <c r="T1537" s="7">
        <f>TablaDatos[[#This Row],[Aux3]]/100000000000000</f>
        <v>25.599706603687</v>
      </c>
      <c r="U1537" s="1">
        <v>2559970660368700</v>
      </c>
      <c r="V1537">
        <v>159.5</v>
      </c>
      <c r="W1537">
        <v>100.1</v>
      </c>
    </row>
    <row r="1538" spans="1:23">
      <c r="A1538">
        <v>2013</v>
      </c>
      <c r="B1538">
        <v>59</v>
      </c>
      <c r="C1538" t="s">
        <v>16</v>
      </c>
      <c r="D1538" t="s">
        <v>32</v>
      </c>
      <c r="E1538" t="s">
        <v>21</v>
      </c>
      <c r="F1538" t="s">
        <v>24</v>
      </c>
      <c r="G1538" t="s">
        <v>28</v>
      </c>
      <c r="H1538" s="3">
        <v>29510.1</v>
      </c>
      <c r="I1538" t="s">
        <v>21</v>
      </c>
      <c r="J1538" t="s">
        <v>21</v>
      </c>
      <c r="K15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33.425074127316904</v>
      </c>
      <c r="L1538" s="5">
        <f>TablaDatos[[#This Row],[IMC_raw]]/1000000000000000</f>
        <v>3.3425074127316901</v>
      </c>
      <c r="M1538" s="2">
        <v>3342507412731690</v>
      </c>
      <c r="N15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8" s="13">
        <f t="shared" ref="O1538:O1601" si="24">O1537+1</f>
        <v>1537</v>
      </c>
      <c r="P1538" s="2" t="str">
        <f>IF(TablaDatos[[#This Row],[Diabetes]]=0,"No","Si")</f>
        <v>No</v>
      </c>
      <c r="Q1538">
        <v>0</v>
      </c>
      <c r="R1538">
        <f>TablaDatos[[#This Row],[Aux2]]/10000000000000</f>
        <v>2080.94120778863</v>
      </c>
      <c r="S1538" s="1">
        <v>2.08094120778863E+16</v>
      </c>
      <c r="T1538" s="7">
        <f>TablaDatos[[#This Row],[Aux3]]/100000000000000</f>
        <v>258.07160863662398</v>
      </c>
      <c r="U1538" s="1">
        <v>2.58071608636624E+16</v>
      </c>
      <c r="V1538">
        <v>170.1</v>
      </c>
      <c r="W1538">
        <v>100.9</v>
      </c>
    </row>
    <row r="1539" spans="1:23">
      <c r="A1539">
        <v>2013</v>
      </c>
      <c r="B1539">
        <v>49</v>
      </c>
      <c r="C1539" t="s">
        <v>23</v>
      </c>
      <c r="D1539" t="s">
        <v>29</v>
      </c>
      <c r="E1539" t="s">
        <v>18</v>
      </c>
      <c r="F1539" t="s">
        <v>19</v>
      </c>
      <c r="G1539" t="s">
        <v>20</v>
      </c>
      <c r="H1539" s="3">
        <v>15248.57</v>
      </c>
      <c r="I1539" t="s">
        <v>21</v>
      </c>
      <c r="J1539" t="s">
        <v>18</v>
      </c>
      <c r="K15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33.414766443248396</v>
      </c>
      <c r="L1539" s="5">
        <f>TablaDatos[[#This Row],[IMC_raw]]/1000000000000000</f>
        <v>3.3414766443248398</v>
      </c>
      <c r="M1539" s="2">
        <v>3341476644324840</v>
      </c>
      <c r="N15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39" s="13">
        <f t="shared" si="24"/>
        <v>1538</v>
      </c>
      <c r="P1539" s="2" t="str">
        <f>IF(TablaDatos[[#This Row],[Diabetes]]=0,"No","Si")</f>
        <v>No</v>
      </c>
      <c r="Q1539">
        <v>0</v>
      </c>
      <c r="R1539">
        <f>TablaDatos[[#This Row],[Aux2]]/10000000000000</f>
        <v>1962.32724250243</v>
      </c>
      <c r="S1539" s="1">
        <v>1.96232724250243E+16</v>
      </c>
      <c r="T1539" s="7">
        <f>TablaDatos[[#This Row],[Aux3]]/100000000000000</f>
        <v>228.40850573835701</v>
      </c>
      <c r="U1539" s="1">
        <v>2.28408505738357E+16</v>
      </c>
      <c r="V1539">
        <v>145.6</v>
      </c>
      <c r="W1539">
        <v>94.2</v>
      </c>
    </row>
    <row r="1540" spans="1:23">
      <c r="A1540">
        <v>2013</v>
      </c>
      <c r="B1540">
        <v>52</v>
      </c>
      <c r="C1540" t="s">
        <v>23</v>
      </c>
      <c r="D1540" t="s">
        <v>17</v>
      </c>
      <c r="E1540" t="s">
        <v>18</v>
      </c>
      <c r="F1540" t="s">
        <v>24</v>
      </c>
      <c r="G1540" t="s">
        <v>20</v>
      </c>
      <c r="H1540" s="3">
        <v>28087.24</v>
      </c>
      <c r="I1540" t="s">
        <v>19</v>
      </c>
      <c r="J1540" t="s">
        <v>22</v>
      </c>
      <c r="K15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33.406071639757897</v>
      </c>
      <c r="L1540" s="5">
        <f>TablaDatos[[#This Row],[IMC_raw]]/1000000000000000</f>
        <v>33.406071639757897</v>
      </c>
      <c r="M1540" s="2">
        <v>3.34060716397579E+16</v>
      </c>
      <c r="N15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0" s="13">
        <f t="shared" si="24"/>
        <v>1539</v>
      </c>
      <c r="P1540" s="2" t="str">
        <f>IF(TablaDatos[[#This Row],[Diabetes]]=0,"No","Si")</f>
        <v>No</v>
      </c>
      <c r="Q1540">
        <v>0</v>
      </c>
      <c r="R1540">
        <f>TablaDatos[[#This Row],[Aux2]]/10000000000000</f>
        <v>2154.3931059814299</v>
      </c>
      <c r="S1540" s="1">
        <v>2.15439310598143E+16</v>
      </c>
      <c r="T1540" s="7">
        <f>TablaDatos[[#This Row],[Aux3]]/100000000000000</f>
        <v>211.48912794271101</v>
      </c>
      <c r="U1540" s="1">
        <v>2.11489127942711E+16</v>
      </c>
      <c r="V1540">
        <v>140.9</v>
      </c>
      <c r="W1540">
        <v>90.9</v>
      </c>
    </row>
    <row r="1541" spans="1:23">
      <c r="A1541">
        <v>2013</v>
      </c>
      <c r="B1541">
        <v>62</v>
      </c>
      <c r="C1541" t="s">
        <v>23</v>
      </c>
      <c r="D1541" t="s">
        <v>30</v>
      </c>
      <c r="E1541" t="s">
        <v>19</v>
      </c>
      <c r="F1541" t="s">
        <v>40</v>
      </c>
      <c r="G1541" t="s">
        <v>28</v>
      </c>
      <c r="H1541" s="3">
        <v>18230.509999999998</v>
      </c>
      <c r="I1541" t="s">
        <v>19</v>
      </c>
      <c r="J1541" t="s">
        <v>18</v>
      </c>
      <c r="K15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33.395793015990499</v>
      </c>
      <c r="L1541" s="5">
        <f>TablaDatos[[#This Row],[IMC_raw]]/1000000000000000</f>
        <v>33.395793015990499</v>
      </c>
      <c r="M1541" s="2">
        <v>3.33957930159905E+16</v>
      </c>
      <c r="N15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1" s="13">
        <f t="shared" si="24"/>
        <v>1540</v>
      </c>
      <c r="P1541" s="2" t="str">
        <f>IF(TablaDatos[[#This Row],[Diabetes]]=0,"No","Si")</f>
        <v>No</v>
      </c>
      <c r="Q1541">
        <v>0</v>
      </c>
      <c r="R1541">
        <f>TablaDatos[[#This Row],[Aux2]]/10000000000000</f>
        <v>204.50018020153101</v>
      </c>
      <c r="S1541" s="1">
        <v>2045001802015310</v>
      </c>
      <c r="T1541" s="7">
        <f>TablaDatos[[#This Row],[Aux3]]/100000000000000</f>
        <v>206.58886684327501</v>
      </c>
      <c r="U1541" s="1">
        <v>2.06588866843275E+16</v>
      </c>
      <c r="V1541">
        <v>156</v>
      </c>
      <c r="W1541">
        <v>95.1</v>
      </c>
    </row>
    <row r="1542" spans="1:23">
      <c r="A1542">
        <v>2013</v>
      </c>
      <c r="B1542">
        <v>59</v>
      </c>
      <c r="C1542" t="s">
        <v>23</v>
      </c>
      <c r="D1542" t="s">
        <v>72</v>
      </c>
      <c r="E1542" t="s">
        <v>19</v>
      </c>
      <c r="F1542" t="s">
        <v>24</v>
      </c>
      <c r="G1542" t="s">
        <v>28</v>
      </c>
      <c r="H1542" s="3">
        <v>19253.849999999999</v>
      </c>
      <c r="I1542" t="s">
        <v>21</v>
      </c>
      <c r="J1542" t="s">
        <v>18</v>
      </c>
      <c r="K15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33.366201315554598</v>
      </c>
      <c r="L1542" s="5">
        <f>TablaDatos[[#This Row],[IMC_raw]]/1000000000000000</f>
        <v>3.3366201315554598</v>
      </c>
      <c r="M1542" s="2">
        <v>3336620131555460</v>
      </c>
      <c r="N15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2" s="13">
        <f t="shared" si="24"/>
        <v>1541</v>
      </c>
      <c r="P1542" s="2" t="str">
        <f>IF(TablaDatos[[#This Row],[Diabetes]]=0,"No","Si")</f>
        <v>No</v>
      </c>
      <c r="Q1542">
        <v>0</v>
      </c>
      <c r="R1542">
        <f>TablaDatos[[#This Row],[Aux2]]/10000000000000</f>
        <v>2142.4729058920202</v>
      </c>
      <c r="S1542" s="1">
        <v>2.14247290589202E+16</v>
      </c>
      <c r="T1542" s="7">
        <f>TablaDatos[[#This Row],[Aux3]]/100000000000000</f>
        <v>22.375007201850298</v>
      </c>
      <c r="U1542" s="1">
        <v>2237500720185030</v>
      </c>
      <c r="V1542">
        <v>162.69999999999999</v>
      </c>
      <c r="W1542">
        <v>102.7</v>
      </c>
    </row>
    <row r="1543" spans="1:23">
      <c r="A1543">
        <v>2013</v>
      </c>
      <c r="B1543">
        <v>61</v>
      </c>
      <c r="C1543" t="s">
        <v>16</v>
      </c>
      <c r="D1543" t="s">
        <v>29</v>
      </c>
      <c r="E1543" t="s">
        <v>31</v>
      </c>
      <c r="F1543" t="s">
        <v>24</v>
      </c>
      <c r="G1543" t="s">
        <v>28</v>
      </c>
      <c r="H1543" s="3">
        <v>18608.919999999998</v>
      </c>
      <c r="I1543" t="s">
        <v>21</v>
      </c>
      <c r="J1543" t="s">
        <v>19</v>
      </c>
      <c r="K15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33.365321708917001</v>
      </c>
      <c r="L1543" s="6">
        <f>TablaDatos[[#This Row],[IMC_raw]]/1000000000000000</f>
        <v>3.3365321708917</v>
      </c>
      <c r="M1543" s="2">
        <v>3336532170891700</v>
      </c>
      <c r="N15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3" s="13">
        <f t="shared" si="24"/>
        <v>1542</v>
      </c>
      <c r="P1543" s="2" t="str">
        <f>IF(TablaDatos[[#This Row],[Diabetes]]=0,"No","Si")</f>
        <v>Si</v>
      </c>
      <c r="Q1543">
        <v>1</v>
      </c>
      <c r="R1543">
        <f>TablaDatos[[#This Row],[Aux2]]/10000000000000</f>
        <v>231.538832718702</v>
      </c>
      <c r="S1543" s="1">
        <v>2315388327187020</v>
      </c>
      <c r="T1543" s="7">
        <f>TablaDatos[[#This Row],[Aux3]]/100000000000000</f>
        <v>27.233429462432099</v>
      </c>
      <c r="U1543" s="1">
        <v>2723342946243210</v>
      </c>
      <c r="V1543">
        <v>172.8</v>
      </c>
      <c r="W1543">
        <v>113.5</v>
      </c>
    </row>
    <row r="1544" spans="1:23">
      <c r="A1544">
        <v>2013</v>
      </c>
      <c r="B1544">
        <v>58</v>
      </c>
      <c r="C1544" t="s">
        <v>16</v>
      </c>
      <c r="D1544" t="s">
        <v>74</v>
      </c>
      <c r="E1544" t="s">
        <v>21</v>
      </c>
      <c r="F1544" t="s">
        <v>24</v>
      </c>
      <c r="G1544" t="s">
        <v>28</v>
      </c>
      <c r="H1544" s="3">
        <v>22517.26</v>
      </c>
      <c r="I1544" t="s">
        <v>21</v>
      </c>
      <c r="J1544" t="s">
        <v>18</v>
      </c>
      <c r="K15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33.353734581557802</v>
      </c>
      <c r="L1544" s="5">
        <f>TablaDatos[[#This Row],[IMC_raw]]/1000000000000000</f>
        <v>3.3353734581557801</v>
      </c>
      <c r="M1544" s="2">
        <v>3335373458155780</v>
      </c>
      <c r="N15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4" s="13">
        <f t="shared" si="24"/>
        <v>1543</v>
      </c>
      <c r="P1544" s="2" t="str">
        <f>IF(TablaDatos[[#This Row],[Diabetes]]=0,"No","Si")</f>
        <v>Si</v>
      </c>
      <c r="Q1544">
        <v>1</v>
      </c>
      <c r="R1544">
        <f>TablaDatos[[#This Row],[Aux2]]/10000000000000</f>
        <v>218.673765085215</v>
      </c>
      <c r="S1544" s="1">
        <v>2186737650852150</v>
      </c>
      <c r="T1544" s="7">
        <f>TablaDatos[[#This Row],[Aux3]]/100000000000000</f>
        <v>25.681257937347802</v>
      </c>
      <c r="U1544" s="1">
        <v>2568125793734780</v>
      </c>
      <c r="V1544">
        <v>171.2</v>
      </c>
      <c r="W1544">
        <v>103.8</v>
      </c>
    </row>
    <row r="1545" spans="1:23">
      <c r="A1545">
        <v>2013</v>
      </c>
      <c r="B1545">
        <v>57</v>
      </c>
      <c r="C1545" t="s">
        <v>23</v>
      </c>
      <c r="D1545" t="s">
        <v>17</v>
      </c>
      <c r="E1545" t="s">
        <v>21</v>
      </c>
      <c r="F1545" t="s">
        <v>24</v>
      </c>
      <c r="G1545" t="s">
        <v>28</v>
      </c>
      <c r="H1545" s="3">
        <v>31890.080000000002</v>
      </c>
      <c r="I1545" t="s">
        <v>19</v>
      </c>
      <c r="J1545" t="s">
        <v>18</v>
      </c>
      <c r="K15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33.347250761327501</v>
      </c>
      <c r="L1545" s="6">
        <f>TablaDatos[[#This Row],[IMC_raw]]/1000000000000000</f>
        <v>0.33347250761327502</v>
      </c>
      <c r="M1545" s="2">
        <v>333472507613275</v>
      </c>
      <c r="N15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5" s="13">
        <f t="shared" si="24"/>
        <v>1544</v>
      </c>
      <c r="P1545" s="2" t="str">
        <f>IF(TablaDatos[[#This Row],[Diabetes]]=0,"No","Si")</f>
        <v>No</v>
      </c>
      <c r="Q1545">
        <v>0</v>
      </c>
      <c r="R1545">
        <f>TablaDatos[[#This Row],[Aux2]]/10000000000000</f>
        <v>2303.6557747797901</v>
      </c>
      <c r="S1545" s="1">
        <v>2.30365577477979E+16</v>
      </c>
      <c r="T1545" s="7">
        <f>TablaDatos[[#This Row],[Aux3]]/100000000000000</f>
        <v>254.95897979430299</v>
      </c>
      <c r="U1545" s="1">
        <v>2.54958979794303E+16</v>
      </c>
      <c r="V1545">
        <v>161.5</v>
      </c>
      <c r="W1545">
        <v>97.4</v>
      </c>
    </row>
    <row r="1546" spans="1:23">
      <c r="A1546">
        <v>2013</v>
      </c>
      <c r="B1546">
        <v>65</v>
      </c>
      <c r="C1546" t="s">
        <v>16</v>
      </c>
      <c r="D1546" t="s">
        <v>42</v>
      </c>
      <c r="E1546" t="s">
        <v>18</v>
      </c>
      <c r="F1546" t="s">
        <v>19</v>
      </c>
      <c r="G1546" t="s">
        <v>25</v>
      </c>
      <c r="H1546" s="3">
        <v>19095.13</v>
      </c>
      <c r="I1546" t="s">
        <v>19</v>
      </c>
      <c r="J1546" t="s">
        <v>18</v>
      </c>
      <c r="K15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33.329406726670399</v>
      </c>
      <c r="L1546" s="6">
        <f>TablaDatos[[#This Row],[IMC_raw]]/1000000000000000</f>
        <v>33.329406726670399</v>
      </c>
      <c r="M1546" s="2">
        <v>3.33294067266704E+16</v>
      </c>
      <c r="N15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6" s="13">
        <f t="shared" si="24"/>
        <v>1545</v>
      </c>
      <c r="P1546" s="2" t="str">
        <f>IF(TablaDatos[[#This Row],[Diabetes]]=0,"No","Si")</f>
        <v>No</v>
      </c>
      <c r="Q1546">
        <v>0</v>
      </c>
      <c r="R1546">
        <f>TablaDatos[[#This Row],[Aux2]]/10000000000000</f>
        <v>1898.7847260752701</v>
      </c>
      <c r="S1546" s="1">
        <v>1.89878472607527E+16</v>
      </c>
      <c r="T1546" s="7">
        <f>TablaDatos[[#This Row],[Aux3]]/100000000000000</f>
        <v>201.23281106243601</v>
      </c>
      <c r="U1546" s="1">
        <v>2.01232811062436E+16</v>
      </c>
      <c r="V1546">
        <v>155.80000000000001</v>
      </c>
      <c r="W1546">
        <v>91.9</v>
      </c>
    </row>
    <row r="1547" spans="1:23">
      <c r="A1547">
        <v>2013</v>
      </c>
      <c r="B1547">
        <v>65</v>
      </c>
      <c r="C1547" t="s">
        <v>16</v>
      </c>
      <c r="D1547" t="s">
        <v>27</v>
      </c>
      <c r="E1547" t="s">
        <v>21</v>
      </c>
      <c r="F1547" t="s">
        <v>24</v>
      </c>
      <c r="G1547" t="s">
        <v>25</v>
      </c>
      <c r="H1547" s="3">
        <v>11992.12</v>
      </c>
      <c r="I1547" t="s">
        <v>19</v>
      </c>
      <c r="J1547" t="s">
        <v>18</v>
      </c>
      <c r="K15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33.311441290389403</v>
      </c>
      <c r="L1547" s="5">
        <f>TablaDatos[[#This Row],[IMC_raw]]/1000000000000000</f>
        <v>3.3311441290389401</v>
      </c>
      <c r="M1547" s="2">
        <v>3331144129038940</v>
      </c>
      <c r="N15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7" s="13">
        <f t="shared" si="24"/>
        <v>1546</v>
      </c>
      <c r="P1547" s="2" t="str">
        <f>IF(TablaDatos[[#This Row],[Diabetes]]=0,"No","Si")</f>
        <v>Si</v>
      </c>
      <c r="Q1547">
        <v>1</v>
      </c>
      <c r="R1547">
        <f>TablaDatos[[#This Row],[Aux2]]/10000000000000</f>
        <v>1952.73378782904</v>
      </c>
      <c r="S1547" s="1">
        <v>1.95273378782904E+16</v>
      </c>
      <c r="T1547" s="7">
        <f>TablaDatos[[#This Row],[Aux3]]/100000000000000</f>
        <v>266.44835169278701</v>
      </c>
      <c r="U1547" s="1">
        <v>2.66448351692787E+16</v>
      </c>
      <c r="V1547">
        <v>160.69999999999999</v>
      </c>
      <c r="W1547">
        <v>99</v>
      </c>
    </row>
    <row r="1548" spans="1:23">
      <c r="A1548">
        <v>2013</v>
      </c>
      <c r="B1548">
        <v>55</v>
      </c>
      <c r="C1548" t="s">
        <v>16</v>
      </c>
      <c r="D1548" t="s">
        <v>41</v>
      </c>
      <c r="E1548" t="s">
        <v>31</v>
      </c>
      <c r="F1548" t="s">
        <v>24</v>
      </c>
      <c r="G1548" t="s">
        <v>28</v>
      </c>
      <c r="H1548" s="3">
        <v>11920.25</v>
      </c>
      <c r="I1548" t="s">
        <v>21</v>
      </c>
      <c r="J1548" t="s">
        <v>19</v>
      </c>
      <c r="K15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33.295139248613395</v>
      </c>
      <c r="L1548" s="5">
        <f>TablaDatos[[#This Row],[IMC_raw]]/1000000000000000</f>
        <v>3.3295139248613399</v>
      </c>
      <c r="M1548" s="2">
        <v>3329513924861340</v>
      </c>
      <c r="N15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8" s="13">
        <f t="shared" si="24"/>
        <v>1547</v>
      </c>
      <c r="P1548" s="2" t="str">
        <f>IF(TablaDatos[[#This Row],[Diabetes]]=0,"No","Si")</f>
        <v>No</v>
      </c>
      <c r="Q1548">
        <v>0</v>
      </c>
      <c r="R1548">
        <f>TablaDatos[[#This Row],[Aux2]]/10000000000000</f>
        <v>2242.2138816257698</v>
      </c>
      <c r="S1548" s="1">
        <v>2.24221388162577E+16</v>
      </c>
      <c r="T1548" s="7">
        <f>TablaDatos[[#This Row],[Aux3]]/100000000000000</f>
        <v>25.0250048666692</v>
      </c>
      <c r="U1548" s="1">
        <v>2502500486666920</v>
      </c>
      <c r="V1548">
        <v>166.5</v>
      </c>
      <c r="W1548">
        <v>100.5</v>
      </c>
    </row>
    <row r="1549" spans="1:23">
      <c r="A1549">
        <v>2013</v>
      </c>
      <c r="B1549">
        <v>58</v>
      </c>
      <c r="C1549" t="s">
        <v>16</v>
      </c>
      <c r="D1549" t="s">
        <v>29</v>
      </c>
      <c r="E1549" t="s">
        <v>21</v>
      </c>
      <c r="F1549" t="s">
        <v>19</v>
      </c>
      <c r="G1549" t="s">
        <v>28</v>
      </c>
      <c r="H1549" s="3">
        <v>9925.9599999999991</v>
      </c>
      <c r="I1549" t="s">
        <v>19</v>
      </c>
      <c r="J1549" t="s">
        <v>22</v>
      </c>
      <c r="K15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33.135607878543297</v>
      </c>
      <c r="L1549" s="6">
        <f>TablaDatos[[#This Row],[IMC_raw]]/100000000000000</f>
        <v>33.135607878543297</v>
      </c>
      <c r="M1549" s="2">
        <v>3313560787854330</v>
      </c>
      <c r="N15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49" s="13">
        <f t="shared" si="24"/>
        <v>1548</v>
      </c>
      <c r="P1549" s="2" t="str">
        <f>IF(TablaDatos[[#This Row],[Diabetes]]=0,"No","Si")</f>
        <v>Si</v>
      </c>
      <c r="Q1549">
        <v>1</v>
      </c>
      <c r="R1549">
        <f>TablaDatos[[#This Row],[Aux2]]/10000000000000</f>
        <v>2256.5295185608902</v>
      </c>
      <c r="S1549" s="1">
        <v>2.25652951856089E+16</v>
      </c>
      <c r="T1549" s="7">
        <f>TablaDatos[[#This Row],[Aux3]]/100000000000000</f>
        <v>283.94067246081102</v>
      </c>
      <c r="U1549" s="1">
        <v>2.83940672460811E+16</v>
      </c>
      <c r="V1549">
        <v>169.5</v>
      </c>
      <c r="W1549">
        <v>105.1</v>
      </c>
    </row>
    <row r="1550" spans="1:23">
      <c r="A1550">
        <v>2013</v>
      </c>
      <c r="B1550">
        <v>67</v>
      </c>
      <c r="C1550" t="s">
        <v>23</v>
      </c>
      <c r="D1550" t="s">
        <v>73</v>
      </c>
      <c r="E1550" t="s">
        <v>19</v>
      </c>
      <c r="F1550" t="s">
        <v>19</v>
      </c>
      <c r="G1550" t="s">
        <v>25</v>
      </c>
      <c r="H1550" s="3">
        <v>33724.29</v>
      </c>
      <c r="I1550" t="s">
        <v>21</v>
      </c>
      <c r="J1550" t="s">
        <v>21</v>
      </c>
      <c r="K15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33.127616572755095</v>
      </c>
      <c r="L1550" s="5">
        <f>TablaDatos[[#This Row],[IMC_raw]]/1000000000000000</f>
        <v>0.33127616572755098</v>
      </c>
      <c r="M1550" s="2">
        <v>331276165727551</v>
      </c>
      <c r="N15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0" s="13">
        <f t="shared" si="24"/>
        <v>1549</v>
      </c>
      <c r="P1550" s="2" t="str">
        <f>IF(TablaDatos[[#This Row],[Diabetes]]=0,"No","Si")</f>
        <v>No</v>
      </c>
      <c r="Q1550">
        <v>0</v>
      </c>
      <c r="R1550">
        <f>TablaDatos[[#This Row],[Aux2]]/10000000000000</f>
        <v>2213.9740809128698</v>
      </c>
      <c r="S1550" s="1">
        <v>2.21397408091287E+16</v>
      </c>
      <c r="T1550" s="7">
        <f>TablaDatos[[#This Row],[Aux3]]/100000000000000</f>
        <v>215.26202326095</v>
      </c>
      <c r="U1550" s="1">
        <v>2.1526202326095E+16</v>
      </c>
      <c r="V1550">
        <v>166.4</v>
      </c>
      <c r="W1550">
        <v>99.6</v>
      </c>
    </row>
    <row r="1551" spans="1:23">
      <c r="A1551">
        <v>2013</v>
      </c>
      <c r="B1551">
        <v>57</v>
      </c>
      <c r="C1551" t="s">
        <v>16</v>
      </c>
      <c r="D1551" t="s">
        <v>72</v>
      </c>
      <c r="E1551" t="s">
        <v>21</v>
      </c>
      <c r="F1551" t="s">
        <v>19</v>
      </c>
      <c r="G1551" t="s">
        <v>28</v>
      </c>
      <c r="H1551" s="3">
        <v>19885.669999999998</v>
      </c>
      <c r="I1551" t="s">
        <v>19</v>
      </c>
      <c r="J1551" t="s">
        <v>21</v>
      </c>
      <c r="K15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33.118429732816601</v>
      </c>
      <c r="L1551" s="6">
        <f>TablaDatos[[#This Row],[IMC_raw]]/1000000000000000</f>
        <v>3.3118429732816601</v>
      </c>
      <c r="M1551" s="2">
        <v>3311842973281660</v>
      </c>
      <c r="N15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1" s="13">
        <f t="shared" si="24"/>
        <v>1550</v>
      </c>
      <c r="P1551" s="2" t="str">
        <f>IF(TablaDatos[[#This Row],[Diabetes]]=0,"No","Si")</f>
        <v>Si</v>
      </c>
      <c r="Q1551">
        <v>1</v>
      </c>
      <c r="R1551">
        <f>TablaDatos[[#This Row],[Aux2]]/10000000000000</f>
        <v>241.402029790109</v>
      </c>
      <c r="S1551" s="1">
        <v>2414020297901090</v>
      </c>
      <c r="T1551" s="7">
        <f>TablaDatos[[#This Row],[Aux3]]/100000000000000</f>
        <v>29.803709710553999</v>
      </c>
      <c r="U1551" s="1">
        <v>2980370971055400</v>
      </c>
      <c r="V1551">
        <v>180.5</v>
      </c>
      <c r="W1551">
        <v>99.1</v>
      </c>
    </row>
    <row r="1552" spans="1:23">
      <c r="A1552">
        <v>2013</v>
      </c>
      <c r="B1552">
        <v>55</v>
      </c>
      <c r="C1552" t="s">
        <v>16</v>
      </c>
      <c r="D1552" t="s">
        <v>71</v>
      </c>
      <c r="E1552" t="s">
        <v>19</v>
      </c>
      <c r="F1552" t="s">
        <v>24</v>
      </c>
      <c r="G1552" t="s">
        <v>28</v>
      </c>
      <c r="H1552" s="3">
        <v>14385.31</v>
      </c>
      <c r="I1552" t="s">
        <v>19</v>
      </c>
      <c r="J1552" t="s">
        <v>18</v>
      </c>
      <c r="K15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33.072527830357501</v>
      </c>
      <c r="L1552" s="6">
        <f>TablaDatos[[#This Row],[IMC_raw]]/1000000000000000</f>
        <v>0.33072527830357501</v>
      </c>
      <c r="M1552" s="2">
        <v>330725278303575</v>
      </c>
      <c r="N15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2" s="13">
        <f t="shared" si="24"/>
        <v>1551</v>
      </c>
      <c r="P1552" s="2" t="str">
        <f>IF(TablaDatos[[#This Row],[Diabetes]]=0,"No","Si")</f>
        <v>No</v>
      </c>
      <c r="Q1552">
        <v>0</v>
      </c>
      <c r="R1552">
        <f>TablaDatos[[#This Row],[Aux2]]/10000000000000</f>
        <v>2017.35434277533</v>
      </c>
      <c r="S1552" s="1">
        <v>2.01735434277533E+16</v>
      </c>
      <c r="T1552" s="7">
        <f>TablaDatos[[#This Row],[Aux3]]/100000000000000</f>
        <v>221.52468715337301</v>
      </c>
      <c r="U1552" s="1">
        <v>2.21524687153373E+16</v>
      </c>
      <c r="V1552">
        <v>169.9</v>
      </c>
      <c r="W1552">
        <v>104.1</v>
      </c>
    </row>
    <row r="1553" spans="1:23">
      <c r="A1553">
        <v>2013</v>
      </c>
      <c r="B1553">
        <v>63</v>
      </c>
      <c r="C1553" t="s">
        <v>16</v>
      </c>
      <c r="D1553" t="s">
        <v>26</v>
      </c>
      <c r="E1553" t="s">
        <v>18</v>
      </c>
      <c r="F1553" t="s">
        <v>19</v>
      </c>
      <c r="G1553" t="s">
        <v>28</v>
      </c>
      <c r="H1553" s="3">
        <v>24758.47</v>
      </c>
      <c r="I1553" t="s">
        <v>19</v>
      </c>
      <c r="J1553" t="s">
        <v>18</v>
      </c>
      <c r="K15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33.067178487796298</v>
      </c>
      <c r="L1553" s="5">
        <f>TablaDatos[[#This Row],[IMC_raw]]/100000000000000</f>
        <v>33.067178487796298</v>
      </c>
      <c r="M1553" s="2">
        <v>3306717848779630</v>
      </c>
      <c r="N15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3" s="13">
        <f t="shared" si="24"/>
        <v>1552</v>
      </c>
      <c r="P1553" s="2" t="str">
        <f>IF(TablaDatos[[#This Row],[Diabetes]]=0,"No","Si")</f>
        <v>No</v>
      </c>
      <c r="Q1553">
        <v>0</v>
      </c>
      <c r="R1553">
        <f>TablaDatos[[#This Row],[Aux2]]/10000000000000</f>
        <v>219.40317292008899</v>
      </c>
      <c r="S1553" s="1">
        <v>2194031729200890</v>
      </c>
      <c r="T1553" s="7">
        <f>TablaDatos[[#This Row],[Aux3]]/100000000000000</f>
        <v>205.52990233473801</v>
      </c>
      <c r="U1553" s="1">
        <v>2.05529902334738E+16</v>
      </c>
      <c r="V1553">
        <v>160.1</v>
      </c>
      <c r="W1553">
        <v>99.2</v>
      </c>
    </row>
    <row r="1554" spans="1:23">
      <c r="A1554">
        <v>2013</v>
      </c>
      <c r="B1554">
        <v>50</v>
      </c>
      <c r="C1554" t="s">
        <v>16</v>
      </c>
      <c r="D1554" t="s">
        <v>29</v>
      </c>
      <c r="E1554" t="s">
        <v>31</v>
      </c>
      <c r="F1554" t="s">
        <v>24</v>
      </c>
      <c r="G1554" t="s">
        <v>20</v>
      </c>
      <c r="H1554" s="3">
        <v>14581.68</v>
      </c>
      <c r="I1554" t="s">
        <v>19</v>
      </c>
      <c r="J1554" t="s">
        <v>18</v>
      </c>
      <c r="K15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33.039804520029897</v>
      </c>
      <c r="L1554" s="5">
        <f>TablaDatos[[#This Row],[IMC_raw]]/1000000000000000</f>
        <v>3.3039804520029898</v>
      </c>
      <c r="M1554" s="2">
        <v>3303980452002990</v>
      </c>
      <c r="N15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4" s="13">
        <f t="shared" si="24"/>
        <v>1553</v>
      </c>
      <c r="P1554" s="2" t="str">
        <f>IF(TablaDatos[[#This Row],[Diabetes]]=0,"No","Si")</f>
        <v>Si</v>
      </c>
      <c r="Q1554">
        <v>1</v>
      </c>
      <c r="R1554">
        <f>TablaDatos[[#This Row],[Aux2]]/10000000000000</f>
        <v>2011.2395892665199</v>
      </c>
      <c r="S1554" s="1">
        <v>2.01123958926652E+16</v>
      </c>
      <c r="T1554" s="7">
        <f>TablaDatos[[#This Row],[Aux3]]/100000000000000</f>
        <v>25.845936240764502</v>
      </c>
      <c r="U1554" s="1">
        <v>2584593624076450</v>
      </c>
      <c r="V1554">
        <v>156.30000000000001</v>
      </c>
      <c r="W1554">
        <v>100.7</v>
      </c>
    </row>
    <row r="1555" spans="1:23">
      <c r="A1555">
        <v>2013</v>
      </c>
      <c r="B1555">
        <v>52</v>
      </c>
      <c r="C1555" t="s">
        <v>23</v>
      </c>
      <c r="D1555" t="s">
        <v>72</v>
      </c>
      <c r="E1555" t="s">
        <v>18</v>
      </c>
      <c r="F1555" t="s">
        <v>35</v>
      </c>
      <c r="G1555" t="s">
        <v>20</v>
      </c>
      <c r="H1555" s="3">
        <v>35173.17</v>
      </c>
      <c r="I1555" t="s">
        <v>21</v>
      </c>
      <c r="J1555" t="s">
        <v>21</v>
      </c>
      <c r="K15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33.039512149234199</v>
      </c>
      <c r="L1555" s="5">
        <f>TablaDatos[[#This Row],[IMC_raw]]/1000000000000000</f>
        <v>3.30395121492342</v>
      </c>
      <c r="M1555" s="2">
        <v>3303951214923420</v>
      </c>
      <c r="N15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5" s="13">
        <f t="shared" si="24"/>
        <v>1554</v>
      </c>
      <c r="P1555" s="2" t="str">
        <f>IF(TablaDatos[[#This Row],[Diabetes]]=0,"No","Si")</f>
        <v>No</v>
      </c>
      <c r="Q1555">
        <v>0</v>
      </c>
      <c r="R1555">
        <f>TablaDatos[[#This Row],[Aux2]]/10000000000000</f>
        <v>222.18152598002499</v>
      </c>
      <c r="S1555" s="1">
        <v>2221815259800250</v>
      </c>
      <c r="T1555" s="7">
        <f>TablaDatos[[#This Row],[Aux3]]/100000000000000</f>
        <v>235.598332351902</v>
      </c>
      <c r="U1555" s="1">
        <v>2.35598332351902E+16</v>
      </c>
      <c r="V1555">
        <v>151.80000000000001</v>
      </c>
      <c r="W1555">
        <v>94.2</v>
      </c>
    </row>
    <row r="1556" spans="1:23">
      <c r="A1556">
        <v>2013</v>
      </c>
      <c r="B1556">
        <v>55</v>
      </c>
      <c r="C1556" t="s">
        <v>16</v>
      </c>
      <c r="D1556" t="s">
        <v>72</v>
      </c>
      <c r="E1556" t="s">
        <v>31</v>
      </c>
      <c r="F1556" t="s">
        <v>24</v>
      </c>
      <c r="G1556" t="s">
        <v>28</v>
      </c>
      <c r="H1556" s="3">
        <v>18331.46</v>
      </c>
      <c r="I1556" t="s">
        <v>19</v>
      </c>
      <c r="J1556" t="s">
        <v>18</v>
      </c>
      <c r="K15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33.034854718667205</v>
      </c>
      <c r="L1556" s="6">
        <f>TablaDatos[[#This Row],[IMC_raw]]/1000000000000000</f>
        <v>3.3034854718667201</v>
      </c>
      <c r="M1556" s="2">
        <v>3303485471866720</v>
      </c>
      <c r="N15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6" s="13">
        <f t="shared" si="24"/>
        <v>1555</v>
      </c>
      <c r="P1556" s="2" t="str">
        <f>IF(TablaDatos[[#This Row],[Diabetes]]=0,"No","Si")</f>
        <v>No</v>
      </c>
      <c r="Q1556">
        <v>0</v>
      </c>
      <c r="R1556">
        <f>TablaDatos[[#This Row],[Aux2]]/10000000000000</f>
        <v>182.895094868938</v>
      </c>
      <c r="S1556" s="1">
        <v>1828950948689380</v>
      </c>
      <c r="T1556" s="7">
        <f>TablaDatos[[#This Row],[Aux3]]/100000000000000</f>
        <v>210.02148454341699</v>
      </c>
      <c r="U1556" s="1">
        <v>2.10021484543417E+16</v>
      </c>
      <c r="V1556">
        <v>167.7</v>
      </c>
      <c r="W1556">
        <v>98</v>
      </c>
    </row>
    <row r="1557" spans="1:23">
      <c r="A1557">
        <v>2013</v>
      </c>
      <c r="B1557">
        <v>49</v>
      </c>
      <c r="C1557" t="s">
        <v>16</v>
      </c>
      <c r="D1557" t="s">
        <v>29</v>
      </c>
      <c r="E1557" t="s">
        <v>18</v>
      </c>
      <c r="F1557" t="s">
        <v>19</v>
      </c>
      <c r="G1557" t="s">
        <v>20</v>
      </c>
      <c r="H1557" s="3">
        <v>20762.61</v>
      </c>
      <c r="I1557" t="s">
        <v>21</v>
      </c>
      <c r="J1557" t="s">
        <v>19</v>
      </c>
      <c r="K15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32.987966494915199</v>
      </c>
      <c r="L1557" s="6">
        <f>TablaDatos[[#This Row],[IMC_raw]]/1000000000000000</f>
        <v>3.29879664949152</v>
      </c>
      <c r="M1557" s="2">
        <v>3298796649491520</v>
      </c>
      <c r="N15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7" s="13">
        <f t="shared" si="24"/>
        <v>1556</v>
      </c>
      <c r="P1557" s="2" t="str">
        <f>IF(TablaDatos[[#This Row],[Diabetes]]=0,"No","Si")</f>
        <v>No</v>
      </c>
      <c r="Q1557">
        <v>0</v>
      </c>
      <c r="R1557">
        <f>TablaDatos[[#This Row],[Aux2]]/10000000000000</f>
        <v>1878.30519195125</v>
      </c>
      <c r="S1557" s="1">
        <v>1.87830519195125E+16</v>
      </c>
      <c r="T1557" s="7">
        <f>TablaDatos[[#This Row],[Aux3]]/100000000000000</f>
        <v>226.12951104549199</v>
      </c>
      <c r="U1557" s="1">
        <v>2.26129511045492E+16</v>
      </c>
      <c r="V1557">
        <v>151.1</v>
      </c>
      <c r="W1557">
        <v>94.8</v>
      </c>
    </row>
    <row r="1558" spans="1:23">
      <c r="A1558">
        <v>2013</v>
      </c>
      <c r="B1558">
        <v>61</v>
      </c>
      <c r="C1558" t="s">
        <v>23</v>
      </c>
      <c r="D1558" t="s">
        <v>29</v>
      </c>
      <c r="E1558" t="s">
        <v>19</v>
      </c>
      <c r="F1558" t="s">
        <v>19</v>
      </c>
      <c r="G1558" t="s">
        <v>28</v>
      </c>
      <c r="H1558" s="3">
        <v>8940.09</v>
      </c>
      <c r="I1558" t="s">
        <v>21</v>
      </c>
      <c r="J1558" t="s">
        <v>18</v>
      </c>
      <c r="K15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32.984715197191598</v>
      </c>
      <c r="L1558" s="6">
        <f>TablaDatos[[#This Row],[IMC_raw]]/1000000000000000</f>
        <v>32.984715197191598</v>
      </c>
      <c r="M1558" s="2">
        <v>3.29847151971916E+16</v>
      </c>
      <c r="N15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8" s="13">
        <f t="shared" si="24"/>
        <v>1557</v>
      </c>
      <c r="P1558" s="2" t="str">
        <f>IF(TablaDatos[[#This Row],[Diabetes]]=0,"No","Si")</f>
        <v>Si</v>
      </c>
      <c r="Q1558">
        <v>1</v>
      </c>
      <c r="R1558">
        <f>TablaDatos[[#This Row],[Aux2]]/10000000000000</f>
        <v>2150.46487063309</v>
      </c>
      <c r="S1558" s="1">
        <v>2.15046487063309E+16</v>
      </c>
      <c r="T1558" s="7">
        <f>TablaDatos[[#This Row],[Aux3]]/100000000000000</f>
        <v>28.100842162312301</v>
      </c>
      <c r="U1558" s="1">
        <v>2810084216231230</v>
      </c>
      <c r="V1558">
        <v>160.6</v>
      </c>
      <c r="W1558">
        <v>99.1</v>
      </c>
    </row>
    <row r="1559" spans="1:23">
      <c r="A1559">
        <v>2013</v>
      </c>
      <c r="B1559">
        <v>58</v>
      </c>
      <c r="C1559" t="s">
        <v>23</v>
      </c>
      <c r="D1559" t="s">
        <v>72</v>
      </c>
      <c r="E1559" t="s">
        <v>18</v>
      </c>
      <c r="F1559" t="s">
        <v>19</v>
      </c>
      <c r="G1559" t="s">
        <v>28</v>
      </c>
      <c r="H1559" s="3">
        <v>28247.08</v>
      </c>
      <c r="I1559" t="s">
        <v>19</v>
      </c>
      <c r="J1559" t="s">
        <v>21</v>
      </c>
      <c r="K15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32.976992037839999</v>
      </c>
      <c r="L1559" s="6">
        <f>TablaDatos[[#This Row],[IMC_raw]]/1000000000000000</f>
        <v>32.976992037839999</v>
      </c>
      <c r="M1559" s="2">
        <v>3.297699203784E+16</v>
      </c>
      <c r="N15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59" s="13">
        <f t="shared" si="24"/>
        <v>1558</v>
      </c>
      <c r="P1559" s="2" t="str">
        <f>IF(TablaDatos[[#This Row],[Diabetes]]=0,"No","Si")</f>
        <v>No</v>
      </c>
      <c r="Q1559">
        <v>0</v>
      </c>
      <c r="R1559">
        <f>TablaDatos[[#This Row],[Aux2]]/10000000000000</f>
        <v>211.90336274139599</v>
      </c>
      <c r="S1559" s="1">
        <v>2119033627413960</v>
      </c>
      <c r="T1559" s="7">
        <f>TablaDatos[[#This Row],[Aux3]]/100000000000000</f>
        <v>27.024981811469999</v>
      </c>
      <c r="U1559" s="1">
        <v>2702498181147000</v>
      </c>
      <c r="V1559">
        <v>165.7</v>
      </c>
      <c r="W1559">
        <v>98.6</v>
      </c>
    </row>
    <row r="1560" spans="1:23">
      <c r="A1560">
        <v>2013</v>
      </c>
      <c r="B1560">
        <v>69</v>
      </c>
      <c r="C1560" t="s">
        <v>16</v>
      </c>
      <c r="D1560" t="s">
        <v>29</v>
      </c>
      <c r="E1560" t="s">
        <v>21</v>
      </c>
      <c r="F1560" t="s">
        <v>24</v>
      </c>
      <c r="G1560" t="s">
        <v>25</v>
      </c>
      <c r="H1560" s="3">
        <v>10746.16</v>
      </c>
      <c r="I1560" t="s">
        <v>19</v>
      </c>
      <c r="J1560" t="s">
        <v>22</v>
      </c>
      <c r="K15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32.9748087516315</v>
      </c>
      <c r="L1560" s="6">
        <f>TablaDatos[[#This Row],[IMC_raw]]/1000000000000000</f>
        <v>32.9748087516315</v>
      </c>
      <c r="M1560" s="2">
        <v>3.29748087516315E+16</v>
      </c>
      <c r="N15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0" s="13">
        <f t="shared" si="24"/>
        <v>1559</v>
      </c>
      <c r="P1560" s="2" t="str">
        <f>IF(TablaDatos[[#This Row],[Diabetes]]=0,"No","Si")</f>
        <v>No</v>
      </c>
      <c r="Q1560">
        <v>0</v>
      </c>
      <c r="R1560">
        <f>TablaDatos[[#This Row],[Aux2]]/10000000000000</f>
        <v>2477.0554963847298</v>
      </c>
      <c r="S1560" s="1">
        <v>2.47705549638473E+16</v>
      </c>
      <c r="T1560" s="7">
        <f>TablaDatos[[#This Row],[Aux3]]/100000000000000</f>
        <v>255.03927770003099</v>
      </c>
      <c r="U1560" s="1">
        <v>2.55039277700031E+16</v>
      </c>
      <c r="V1560">
        <v>162.4</v>
      </c>
      <c r="W1560">
        <v>99.2</v>
      </c>
    </row>
    <row r="1561" spans="1:23">
      <c r="A1561">
        <v>2013</v>
      </c>
      <c r="B1561">
        <v>60</v>
      </c>
      <c r="C1561" t="s">
        <v>23</v>
      </c>
      <c r="D1561" t="s">
        <v>73</v>
      </c>
      <c r="E1561" t="s">
        <v>21</v>
      </c>
      <c r="F1561" t="s">
        <v>24</v>
      </c>
      <c r="G1561" t="s">
        <v>28</v>
      </c>
      <c r="H1561" s="3">
        <v>23388.34</v>
      </c>
      <c r="I1561" t="s">
        <v>19</v>
      </c>
      <c r="J1561" t="s">
        <v>22</v>
      </c>
      <c r="K15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32.953888337380796</v>
      </c>
      <c r="L1561" s="5">
        <f>TablaDatos[[#This Row],[IMC_raw]]/1000000000000000</f>
        <v>3.2953888337380799</v>
      </c>
      <c r="M1561" s="2">
        <v>3295388833738080</v>
      </c>
      <c r="N15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1" s="13">
        <f t="shared" si="24"/>
        <v>1560</v>
      </c>
      <c r="P1561" s="2" t="str">
        <f>IF(TablaDatos[[#This Row],[Diabetes]]=0,"No","Si")</f>
        <v>No</v>
      </c>
      <c r="Q1561">
        <v>0</v>
      </c>
      <c r="R1561">
        <f>TablaDatos[[#This Row],[Aux2]]/10000000000000</f>
        <v>2273.6397260328399</v>
      </c>
      <c r="S1561" s="1">
        <v>2.27363972603284E+16</v>
      </c>
      <c r="T1561" s="7">
        <f>TablaDatos[[#This Row],[Aux3]]/100000000000000</f>
        <v>2.4824138315741902</v>
      </c>
      <c r="U1561" s="1">
        <v>248241383157419</v>
      </c>
      <c r="V1561">
        <v>162.19999999999999</v>
      </c>
      <c r="W1561">
        <v>103.6</v>
      </c>
    </row>
    <row r="1562" spans="1:23">
      <c r="A1562">
        <v>2013</v>
      </c>
      <c r="B1562">
        <v>49</v>
      </c>
      <c r="C1562" t="s">
        <v>23</v>
      </c>
      <c r="D1562" t="s">
        <v>30</v>
      </c>
      <c r="E1562" t="s">
        <v>18</v>
      </c>
      <c r="F1562" t="s">
        <v>24</v>
      </c>
      <c r="G1562" t="s">
        <v>20</v>
      </c>
      <c r="H1562" s="3">
        <v>13893.2</v>
      </c>
      <c r="I1562" t="s">
        <v>21</v>
      </c>
      <c r="J1562" t="s">
        <v>18</v>
      </c>
      <c r="K15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32.946629209829197</v>
      </c>
      <c r="L1562" s="6">
        <f>TablaDatos[[#This Row],[IMC_raw]]/1000000000000000</f>
        <v>3.2946629209829199</v>
      </c>
      <c r="M1562" s="2">
        <v>3294662920982920</v>
      </c>
      <c r="N15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2" s="13">
        <f t="shared" si="24"/>
        <v>1561</v>
      </c>
      <c r="P1562" s="2" t="str">
        <f>IF(TablaDatos[[#This Row],[Diabetes]]=0,"No","Si")</f>
        <v>No</v>
      </c>
      <c r="Q1562">
        <v>0</v>
      </c>
      <c r="R1562">
        <f>TablaDatos[[#This Row],[Aux2]]/10000000000000</f>
        <v>2133.6380563981702</v>
      </c>
      <c r="S1562" s="1">
        <v>2.13363805639817E+16</v>
      </c>
      <c r="T1562" s="7">
        <f>TablaDatos[[#This Row],[Aux3]]/100000000000000</f>
        <v>225.465559858657</v>
      </c>
      <c r="U1562" s="1">
        <v>2.25465559858657E+16</v>
      </c>
      <c r="V1562">
        <v>144.5</v>
      </c>
      <c r="W1562">
        <v>90.4</v>
      </c>
    </row>
    <row r="1563" spans="1:23">
      <c r="A1563">
        <v>2013</v>
      </c>
      <c r="B1563">
        <v>60</v>
      </c>
      <c r="C1563" t="s">
        <v>23</v>
      </c>
      <c r="D1563" t="s">
        <v>17</v>
      </c>
      <c r="E1563" t="s">
        <v>18</v>
      </c>
      <c r="F1563" t="s">
        <v>19</v>
      </c>
      <c r="G1563" t="s">
        <v>28</v>
      </c>
      <c r="H1563" s="3">
        <v>14585.48</v>
      </c>
      <c r="I1563" t="s">
        <v>19</v>
      </c>
      <c r="J1563" t="s">
        <v>22</v>
      </c>
      <c r="K15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32.936428928385205</v>
      </c>
      <c r="L1563" s="5">
        <f>TablaDatos[[#This Row],[IMC_raw]]/1000000000000000</f>
        <v>3.2936428928385202</v>
      </c>
      <c r="M1563" s="2">
        <v>3293642892838520</v>
      </c>
      <c r="N15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3" s="13">
        <f t="shared" si="24"/>
        <v>1562</v>
      </c>
      <c r="P1563" s="2" t="str">
        <f>IF(TablaDatos[[#This Row],[Diabetes]]=0,"No","Si")</f>
        <v>No</v>
      </c>
      <c r="Q1563">
        <v>0</v>
      </c>
      <c r="R1563">
        <f>TablaDatos[[#This Row],[Aux2]]/10000000000000</f>
        <v>1794.3845261018901</v>
      </c>
      <c r="S1563" s="1">
        <v>1.79438452610189E+16</v>
      </c>
      <c r="T1563" s="7">
        <f>TablaDatos[[#This Row],[Aux3]]/100000000000000</f>
        <v>234.22724808718701</v>
      </c>
      <c r="U1563" s="1">
        <v>2.34227248087187E+16</v>
      </c>
      <c r="V1563">
        <v>147.4</v>
      </c>
      <c r="W1563">
        <v>92.2</v>
      </c>
    </row>
    <row r="1564" spans="1:23">
      <c r="A1564">
        <v>2013</v>
      </c>
      <c r="B1564">
        <v>60</v>
      </c>
      <c r="C1564" t="s">
        <v>16</v>
      </c>
      <c r="D1564" t="s">
        <v>71</v>
      </c>
      <c r="E1564" t="s">
        <v>21</v>
      </c>
      <c r="F1564" t="s">
        <v>19</v>
      </c>
      <c r="G1564" t="s">
        <v>28</v>
      </c>
      <c r="H1564" s="3">
        <v>16971.34</v>
      </c>
      <c r="I1564" t="s">
        <v>21</v>
      </c>
      <c r="J1564" t="s">
        <v>18</v>
      </c>
      <c r="K15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32.910984365699697</v>
      </c>
      <c r="L1564" s="5">
        <f>TablaDatos[[#This Row],[IMC_raw]]/1000000000000000</f>
        <v>3.2910984365699698</v>
      </c>
      <c r="M1564" s="2">
        <v>3291098436569970</v>
      </c>
      <c r="N15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4" s="13">
        <f t="shared" si="24"/>
        <v>1563</v>
      </c>
      <c r="P1564" s="2" t="str">
        <f>IF(TablaDatos[[#This Row],[Diabetes]]=0,"No","Si")</f>
        <v>No</v>
      </c>
      <c r="Q1564">
        <v>0</v>
      </c>
      <c r="R1564">
        <f>TablaDatos[[#This Row],[Aux2]]/10000000000000</f>
        <v>2233.6732606658502</v>
      </c>
      <c r="S1564" s="1">
        <v>2.23367326066585E+16</v>
      </c>
      <c r="T1564" s="7">
        <f>TablaDatos[[#This Row],[Aux3]]/100000000000000</f>
        <v>226.44531195345601</v>
      </c>
      <c r="U1564" s="1">
        <v>2.26445311953456E+16</v>
      </c>
      <c r="V1564">
        <v>167.3</v>
      </c>
      <c r="W1564">
        <v>100.5</v>
      </c>
    </row>
    <row r="1565" spans="1:23">
      <c r="A1565">
        <v>2013</v>
      </c>
      <c r="B1565">
        <v>59</v>
      </c>
      <c r="C1565" t="s">
        <v>23</v>
      </c>
      <c r="D1565" t="s">
        <v>17</v>
      </c>
      <c r="E1565" t="s">
        <v>19</v>
      </c>
      <c r="F1565" t="s">
        <v>24</v>
      </c>
      <c r="G1565" t="s">
        <v>28</v>
      </c>
      <c r="H1565" s="3">
        <v>24299.79</v>
      </c>
      <c r="I1565" t="s">
        <v>21</v>
      </c>
      <c r="J1565" t="s">
        <v>22</v>
      </c>
      <c r="K15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32.893992329646501</v>
      </c>
      <c r="L1565" s="6">
        <f>TablaDatos[[#This Row],[IMC_raw]]/100000000000000</f>
        <v>32.893992329646501</v>
      </c>
      <c r="M1565" s="2">
        <v>3289399232964650</v>
      </c>
      <c r="N15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5" s="13">
        <f t="shared" si="24"/>
        <v>1564</v>
      </c>
      <c r="P1565" s="2" t="str">
        <f>IF(TablaDatos[[#This Row],[Diabetes]]=0,"No","Si")</f>
        <v>Si</v>
      </c>
      <c r="Q1565">
        <v>1</v>
      </c>
      <c r="R1565">
        <f>TablaDatos[[#This Row],[Aux2]]/10000000000000</f>
        <v>2000.30996350996</v>
      </c>
      <c r="S1565" s="1">
        <v>2.00030996350996E+16</v>
      </c>
      <c r="T1565" s="7">
        <f>TablaDatos[[#This Row],[Aux3]]/100000000000000</f>
        <v>284.23457349612301</v>
      </c>
      <c r="U1565" s="1">
        <v>2.84234573496123E+16</v>
      </c>
      <c r="V1565">
        <v>164</v>
      </c>
      <c r="W1565">
        <v>92.3</v>
      </c>
    </row>
    <row r="1566" spans="1:23">
      <c r="A1566">
        <v>2013</v>
      </c>
      <c r="B1566">
        <v>59</v>
      </c>
      <c r="C1566" t="s">
        <v>23</v>
      </c>
      <c r="D1566" t="s">
        <v>73</v>
      </c>
      <c r="E1566" t="s">
        <v>18</v>
      </c>
      <c r="F1566" t="s">
        <v>19</v>
      </c>
      <c r="G1566" t="s">
        <v>28</v>
      </c>
      <c r="H1566" s="3">
        <v>24990.44</v>
      </c>
      <c r="I1566" t="s">
        <v>19</v>
      </c>
      <c r="J1566" t="s">
        <v>22</v>
      </c>
      <c r="K15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32.886797909992701</v>
      </c>
      <c r="L1566" s="5">
        <f>TablaDatos[[#This Row],[IMC_raw]]/1000000000000000</f>
        <v>32.886797909992701</v>
      </c>
      <c r="M1566" s="2">
        <v>3.28867979099927E+16</v>
      </c>
      <c r="N15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6" s="13">
        <f t="shared" si="24"/>
        <v>1565</v>
      </c>
      <c r="P1566" s="2" t="str">
        <f>IF(TablaDatos[[#This Row],[Diabetes]]=0,"No","Si")</f>
        <v>No</v>
      </c>
      <c r="Q1566">
        <v>0</v>
      </c>
      <c r="R1566">
        <f>TablaDatos[[#This Row],[Aux2]]/10000000000000</f>
        <v>2324.2348783519601</v>
      </c>
      <c r="S1566" s="1">
        <v>2.32423487835196E+16</v>
      </c>
      <c r="T1566" s="7">
        <f>TablaDatos[[#This Row],[Aux3]]/100000000000000</f>
        <v>216.741507289033</v>
      </c>
      <c r="U1566" s="1">
        <v>2.16741507289033E+16</v>
      </c>
      <c r="V1566">
        <v>148.69999999999999</v>
      </c>
      <c r="W1566">
        <v>96.5</v>
      </c>
    </row>
    <row r="1567" spans="1:23">
      <c r="A1567">
        <v>2013</v>
      </c>
      <c r="B1567">
        <v>55</v>
      </c>
      <c r="C1567" t="s">
        <v>16</v>
      </c>
      <c r="D1567" t="s">
        <v>73</v>
      </c>
      <c r="E1567" t="s">
        <v>31</v>
      </c>
      <c r="F1567" t="s">
        <v>24</v>
      </c>
      <c r="G1567" t="s">
        <v>28</v>
      </c>
      <c r="H1567" s="3">
        <v>19026</v>
      </c>
      <c r="I1567" t="s">
        <v>19</v>
      </c>
      <c r="J1567" t="s">
        <v>18</v>
      </c>
      <c r="K15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32.863217401956</v>
      </c>
      <c r="L1567" s="6">
        <f>TablaDatos[[#This Row],[IMC_raw]]/1000000000000000</f>
        <v>32.863217401956</v>
      </c>
      <c r="M1567" s="2">
        <v>3.2863217401956E+16</v>
      </c>
      <c r="N15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7" s="13">
        <f t="shared" si="24"/>
        <v>1566</v>
      </c>
      <c r="P1567" s="2" t="str">
        <f>IF(TablaDatos[[#This Row],[Diabetes]]=0,"No","Si")</f>
        <v>No</v>
      </c>
      <c r="Q1567">
        <v>0</v>
      </c>
      <c r="R1567">
        <f>TablaDatos[[#This Row],[Aux2]]/10000000000000</f>
        <v>247.90610389000301</v>
      </c>
      <c r="S1567" s="1">
        <v>2479061038900030</v>
      </c>
      <c r="T1567" s="7">
        <f>TablaDatos[[#This Row],[Aux3]]/100000000000000</f>
        <v>225.494713607591</v>
      </c>
      <c r="U1567" s="1">
        <v>2.25494713607591E+16</v>
      </c>
      <c r="V1567">
        <v>169.8</v>
      </c>
      <c r="W1567">
        <v>102.1</v>
      </c>
    </row>
    <row r="1568" spans="1:23">
      <c r="A1568">
        <v>2013</v>
      </c>
      <c r="B1568">
        <v>46</v>
      </c>
      <c r="C1568" t="s">
        <v>16</v>
      </c>
      <c r="D1568" t="s">
        <v>73</v>
      </c>
      <c r="E1568" t="s">
        <v>21</v>
      </c>
      <c r="F1568" t="s">
        <v>35</v>
      </c>
      <c r="G1568" t="s">
        <v>20</v>
      </c>
      <c r="H1568" s="3">
        <v>28584.13</v>
      </c>
      <c r="I1568" t="s">
        <v>21</v>
      </c>
      <c r="J1568" t="s">
        <v>21</v>
      </c>
      <c r="K15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32.853613318928097</v>
      </c>
      <c r="L1568" s="6">
        <f>TablaDatos[[#This Row],[IMC_raw]]/100000000000000</f>
        <v>32.853613318928097</v>
      </c>
      <c r="M1568" s="2">
        <v>3285361331892810</v>
      </c>
      <c r="N15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8" s="13">
        <f t="shared" si="24"/>
        <v>1567</v>
      </c>
      <c r="P1568" s="2" t="str">
        <f>IF(TablaDatos[[#This Row],[Diabetes]]=0,"No","Si")</f>
        <v>No</v>
      </c>
      <c r="Q1568">
        <v>0</v>
      </c>
      <c r="R1568">
        <f>TablaDatos[[#This Row],[Aux2]]/10000000000000</f>
        <v>2000.3586144046401</v>
      </c>
      <c r="S1568" s="1">
        <v>2.00035861440464E+16</v>
      </c>
      <c r="T1568" s="7">
        <f>TablaDatos[[#This Row],[Aux3]]/100000000000000</f>
        <v>20.104643344815099</v>
      </c>
      <c r="U1568" s="1">
        <v>2010464334481510</v>
      </c>
      <c r="V1568">
        <v>148.1</v>
      </c>
      <c r="W1568">
        <v>96.3</v>
      </c>
    </row>
    <row r="1569" spans="1:23">
      <c r="A1569">
        <v>2013</v>
      </c>
      <c r="B1569">
        <v>50</v>
      </c>
      <c r="C1569" t="s">
        <v>16</v>
      </c>
      <c r="D1569" t="s">
        <v>72</v>
      </c>
      <c r="E1569" t="s">
        <v>18</v>
      </c>
      <c r="F1569" t="s">
        <v>35</v>
      </c>
      <c r="G1569" t="s">
        <v>20</v>
      </c>
      <c r="H1569" s="3">
        <v>19041.39</v>
      </c>
      <c r="I1569" t="s">
        <v>19</v>
      </c>
      <c r="J1569" t="s">
        <v>19</v>
      </c>
      <c r="K15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32.822566520328699</v>
      </c>
      <c r="L1569" s="5">
        <f>TablaDatos[[#This Row],[IMC_raw]]/1000000000000000</f>
        <v>3.2822566520328702</v>
      </c>
      <c r="M1569" s="2">
        <v>3282256652032870</v>
      </c>
      <c r="N15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69" s="13">
        <f t="shared" si="24"/>
        <v>1568</v>
      </c>
      <c r="P1569" s="2" t="str">
        <f>IF(TablaDatos[[#This Row],[Diabetes]]=0,"No","Si")</f>
        <v>No</v>
      </c>
      <c r="Q1569">
        <v>0</v>
      </c>
      <c r="R1569">
        <f>TablaDatos[[#This Row],[Aux2]]/10000000000000</f>
        <v>2180.2108116060099</v>
      </c>
      <c r="S1569" s="1">
        <v>2.18021081160601E+16</v>
      </c>
      <c r="T1569" s="7">
        <f>TablaDatos[[#This Row],[Aux3]]/100000000000000</f>
        <v>240.533191164995</v>
      </c>
      <c r="U1569" s="1">
        <v>2.40533191164995E+16</v>
      </c>
      <c r="V1569">
        <v>146.9</v>
      </c>
      <c r="W1569">
        <v>97.3</v>
      </c>
    </row>
    <row r="1570" spans="1:23">
      <c r="A1570">
        <v>2013</v>
      </c>
      <c r="B1570">
        <v>60</v>
      </c>
      <c r="C1570" t="s">
        <v>16</v>
      </c>
      <c r="D1570" t="s">
        <v>36</v>
      </c>
      <c r="E1570" t="s">
        <v>19</v>
      </c>
      <c r="F1570" t="s">
        <v>35</v>
      </c>
      <c r="G1570" t="s">
        <v>28</v>
      </c>
      <c r="H1570" s="3">
        <v>20191.12</v>
      </c>
      <c r="I1570" t="s">
        <v>21</v>
      </c>
      <c r="J1570" t="s">
        <v>19</v>
      </c>
      <c r="K15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32.816698681684798</v>
      </c>
      <c r="L1570" s="6">
        <f>TablaDatos[[#This Row],[IMC_raw]]/1000000000000000</f>
        <v>3.2816698681684802</v>
      </c>
      <c r="M1570" s="2">
        <v>3281669868168480</v>
      </c>
      <c r="N15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0" s="13">
        <f t="shared" si="24"/>
        <v>1569</v>
      </c>
      <c r="P1570" s="2" t="str">
        <f>IF(TablaDatos[[#This Row],[Diabetes]]=0,"No","Si")</f>
        <v>No</v>
      </c>
      <c r="Q1570">
        <v>0</v>
      </c>
      <c r="R1570">
        <f>TablaDatos[[#This Row],[Aux2]]/10000000000000</f>
        <v>196.13043549004499</v>
      </c>
      <c r="S1570" s="1">
        <v>1961304354900450</v>
      </c>
      <c r="T1570" s="7">
        <f>TablaDatos[[#This Row],[Aux3]]/100000000000000</f>
        <v>22.811160662048099</v>
      </c>
      <c r="U1570" s="1">
        <v>2281116066204810</v>
      </c>
      <c r="V1570">
        <v>159.1</v>
      </c>
      <c r="W1570">
        <v>96.8</v>
      </c>
    </row>
    <row r="1571" spans="1:23">
      <c r="A1571">
        <v>2013</v>
      </c>
      <c r="B1571">
        <v>57</v>
      </c>
      <c r="C1571" t="s">
        <v>23</v>
      </c>
      <c r="D1571" t="s">
        <v>73</v>
      </c>
      <c r="E1571" t="s">
        <v>18</v>
      </c>
      <c r="F1571" t="s">
        <v>24</v>
      </c>
      <c r="G1571" t="s">
        <v>28</v>
      </c>
      <c r="H1571" s="3">
        <v>18893.68</v>
      </c>
      <c r="I1571" t="s">
        <v>21</v>
      </c>
      <c r="J1571" t="s">
        <v>18</v>
      </c>
      <c r="K15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32.760992139089304</v>
      </c>
      <c r="L1571" s="5">
        <f>TablaDatos[[#This Row],[IMC_raw]]/1000000000000000</f>
        <v>32.760992139089304</v>
      </c>
      <c r="M1571" s="2">
        <v>3.27609921390893E+16</v>
      </c>
      <c r="N15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1" s="13">
        <f t="shared" si="24"/>
        <v>1570</v>
      </c>
      <c r="P1571" s="2" t="str">
        <f>IF(TablaDatos[[#This Row],[Diabetes]]=0,"No","Si")</f>
        <v>No</v>
      </c>
      <c r="Q1571">
        <v>0</v>
      </c>
      <c r="R1571">
        <f>TablaDatos[[#This Row],[Aux2]]/10000000000000</f>
        <v>228.34437300702299</v>
      </c>
      <c r="S1571" s="1">
        <v>2283443730070230</v>
      </c>
      <c r="T1571" s="7">
        <f>TablaDatos[[#This Row],[Aux3]]/100000000000000</f>
        <v>28.324416214327499</v>
      </c>
      <c r="U1571" s="1">
        <v>2832441621432750</v>
      </c>
      <c r="V1571">
        <v>158</v>
      </c>
      <c r="W1571">
        <v>96.8</v>
      </c>
    </row>
    <row r="1572" spans="1:23">
      <c r="A1572">
        <v>2013</v>
      </c>
      <c r="B1572">
        <v>68</v>
      </c>
      <c r="C1572" t="s">
        <v>23</v>
      </c>
      <c r="D1572" t="s">
        <v>38</v>
      </c>
      <c r="E1572" t="s">
        <v>31</v>
      </c>
      <c r="F1572" t="s">
        <v>24</v>
      </c>
      <c r="G1572" t="s">
        <v>25</v>
      </c>
      <c r="H1572" s="3">
        <v>15725.89</v>
      </c>
      <c r="I1572" t="s">
        <v>19</v>
      </c>
      <c r="J1572" t="s">
        <v>18</v>
      </c>
      <c r="K15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32.727765150960202</v>
      </c>
      <c r="L1572" s="5">
        <f>TablaDatos[[#This Row],[IMC_raw]]/1000000000000000</f>
        <v>3.27277651509602</v>
      </c>
      <c r="M1572" s="2">
        <v>3272776515096020</v>
      </c>
      <c r="N15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2" s="13">
        <f t="shared" si="24"/>
        <v>1571</v>
      </c>
      <c r="P1572" s="2" t="str">
        <f>IF(TablaDatos[[#This Row],[Diabetes]]=0,"No","Si")</f>
        <v>Si</v>
      </c>
      <c r="Q1572">
        <v>1</v>
      </c>
      <c r="R1572">
        <f>TablaDatos[[#This Row],[Aux2]]/10000000000000</f>
        <v>220.190185852539</v>
      </c>
      <c r="S1572" s="1">
        <v>2201901858525390</v>
      </c>
      <c r="T1572" s="7">
        <f>TablaDatos[[#This Row],[Aux3]]/100000000000000</f>
        <v>254.476444850588</v>
      </c>
      <c r="U1572" s="1">
        <v>2.54476444850588E+16</v>
      </c>
      <c r="V1572">
        <v>171.7</v>
      </c>
      <c r="W1572">
        <v>100.1</v>
      </c>
    </row>
    <row r="1573" spans="1:23">
      <c r="A1573">
        <v>2013</v>
      </c>
      <c r="B1573">
        <v>55</v>
      </c>
      <c r="C1573" t="s">
        <v>23</v>
      </c>
      <c r="D1573" t="s">
        <v>72</v>
      </c>
      <c r="E1573" t="s">
        <v>18</v>
      </c>
      <c r="F1573" t="s">
        <v>40</v>
      </c>
      <c r="G1573" t="s">
        <v>28</v>
      </c>
      <c r="H1573" s="3">
        <v>14437.21</v>
      </c>
      <c r="I1573" t="s">
        <v>19</v>
      </c>
      <c r="J1573" t="s">
        <v>18</v>
      </c>
      <c r="K15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32.726923759559199</v>
      </c>
      <c r="L1573" s="6">
        <f>TablaDatos[[#This Row],[IMC_raw]]/1000000000000000</f>
        <v>3.2726923759559199</v>
      </c>
      <c r="M1573" s="2">
        <v>3272692375955920</v>
      </c>
      <c r="N15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3" s="13">
        <f t="shared" si="24"/>
        <v>1572</v>
      </c>
      <c r="P1573" s="2" t="str">
        <f>IF(TablaDatos[[#This Row],[Diabetes]]=0,"No","Si")</f>
        <v>No</v>
      </c>
      <c r="Q1573">
        <v>0</v>
      </c>
      <c r="R1573">
        <f>TablaDatos[[#This Row],[Aux2]]/10000000000000</f>
        <v>1928.4652092987801</v>
      </c>
      <c r="S1573" s="1">
        <v>1.92846520929878E+16</v>
      </c>
      <c r="T1573" s="7">
        <f>TablaDatos[[#This Row],[Aux3]]/100000000000000</f>
        <v>16.1919167406657</v>
      </c>
      <c r="U1573" s="1">
        <v>1619191674066570</v>
      </c>
      <c r="V1573">
        <v>159.19999999999999</v>
      </c>
      <c r="W1573">
        <v>96.2</v>
      </c>
    </row>
    <row r="1574" spans="1:23">
      <c r="A1574">
        <v>2013</v>
      </c>
      <c r="B1574">
        <v>65</v>
      </c>
      <c r="C1574" t="s">
        <v>23</v>
      </c>
      <c r="D1574" t="s">
        <v>17</v>
      </c>
      <c r="E1574" t="s">
        <v>19</v>
      </c>
      <c r="F1574" t="s">
        <v>24</v>
      </c>
      <c r="G1574" t="s">
        <v>25</v>
      </c>
      <c r="H1574" s="3">
        <v>29100.66</v>
      </c>
      <c r="I1574" t="s">
        <v>19</v>
      </c>
      <c r="J1574" t="s">
        <v>18</v>
      </c>
      <c r="K15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32.703837186302799</v>
      </c>
      <c r="L1574" s="6">
        <f>TablaDatos[[#This Row],[IMC_raw]]/1000000000000000</f>
        <v>3.27038371863028</v>
      </c>
      <c r="M1574" s="2">
        <v>3270383718630280</v>
      </c>
      <c r="N15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4" s="13">
        <f t="shared" si="24"/>
        <v>1573</v>
      </c>
      <c r="P1574" s="2" t="str">
        <f>IF(TablaDatos[[#This Row],[Diabetes]]=0,"No","Si")</f>
        <v>No</v>
      </c>
      <c r="Q1574">
        <v>0</v>
      </c>
      <c r="R1574">
        <f>TablaDatos[[#This Row],[Aux2]]/10000000000000</f>
        <v>2289.4798266920998</v>
      </c>
      <c r="S1574" s="1">
        <v>2.2894798266921E+16</v>
      </c>
      <c r="T1574" s="7">
        <f>TablaDatos[[#This Row],[Aux3]]/100000000000000</f>
        <v>236.35094586810001</v>
      </c>
      <c r="U1574" s="1">
        <v>2.363509458681E+16</v>
      </c>
      <c r="V1574">
        <v>159.1</v>
      </c>
      <c r="W1574">
        <v>98</v>
      </c>
    </row>
    <row r="1575" spans="1:23">
      <c r="A1575">
        <v>2013</v>
      </c>
      <c r="B1575">
        <v>60</v>
      </c>
      <c r="C1575" t="s">
        <v>16</v>
      </c>
      <c r="D1575" t="s">
        <v>74</v>
      </c>
      <c r="E1575" t="s">
        <v>21</v>
      </c>
      <c r="F1575" t="s">
        <v>19</v>
      </c>
      <c r="G1575" t="s">
        <v>28</v>
      </c>
      <c r="H1575" s="3">
        <v>18534.3</v>
      </c>
      <c r="I1575" t="s">
        <v>19</v>
      </c>
      <c r="J1575" t="s">
        <v>18</v>
      </c>
      <c r="K15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32.686802610245095</v>
      </c>
      <c r="L1575" s="5">
        <f>TablaDatos[[#This Row],[IMC_raw]]/1000000000000000</f>
        <v>3.2686802610245098</v>
      </c>
      <c r="M1575" s="2">
        <v>3268680261024510</v>
      </c>
      <c r="N15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5" s="13">
        <f t="shared" si="24"/>
        <v>1574</v>
      </c>
      <c r="P1575" s="2" t="str">
        <f>IF(TablaDatos[[#This Row],[Diabetes]]=0,"No","Si")</f>
        <v>No</v>
      </c>
      <c r="Q1575">
        <v>0</v>
      </c>
      <c r="R1575">
        <f>TablaDatos[[#This Row],[Aux2]]/10000000000000</f>
        <v>2194.4175105740001</v>
      </c>
      <c r="S1575" s="1">
        <v>2.194417510574E+16</v>
      </c>
      <c r="T1575" s="7">
        <f>TablaDatos[[#This Row],[Aux3]]/100000000000000</f>
        <v>23.714004327566901</v>
      </c>
      <c r="U1575" s="1">
        <v>2371400432756690</v>
      </c>
      <c r="V1575">
        <v>173.3</v>
      </c>
      <c r="W1575">
        <v>98.2</v>
      </c>
    </row>
    <row r="1576" spans="1:23">
      <c r="A1576">
        <v>2013</v>
      </c>
      <c r="B1576">
        <v>62</v>
      </c>
      <c r="C1576" t="s">
        <v>23</v>
      </c>
      <c r="D1576" t="s">
        <v>34</v>
      </c>
      <c r="E1576" t="s">
        <v>18</v>
      </c>
      <c r="F1576" t="s">
        <v>35</v>
      </c>
      <c r="G1576" t="s">
        <v>28</v>
      </c>
      <c r="H1576" s="3">
        <v>44965.31</v>
      </c>
      <c r="I1576" t="s">
        <v>21</v>
      </c>
      <c r="J1576" t="s">
        <v>18</v>
      </c>
      <c r="K15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32.684839148030903</v>
      </c>
      <c r="L1576" s="5">
        <f>TablaDatos[[#This Row],[IMC_raw]]/1000000000000000</f>
        <v>32.684839148030903</v>
      </c>
      <c r="M1576" s="2">
        <v>3.26848391480309E+16</v>
      </c>
      <c r="N15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6" s="13">
        <f t="shared" si="24"/>
        <v>1575</v>
      </c>
      <c r="P1576" s="2" t="str">
        <f>IF(TablaDatos[[#This Row],[Diabetes]]=0,"No","Si")</f>
        <v>No</v>
      </c>
      <c r="Q1576">
        <v>0</v>
      </c>
      <c r="R1576">
        <f>TablaDatos[[#This Row],[Aux2]]/10000000000000</f>
        <v>2100.6745717379499</v>
      </c>
      <c r="S1576" s="1">
        <v>2.10067457173795E+16</v>
      </c>
      <c r="T1576" s="7">
        <f>TablaDatos[[#This Row],[Aux3]]/100000000000000</f>
        <v>222.15196485685701</v>
      </c>
      <c r="U1576" s="1">
        <v>2.22151964856857E+16</v>
      </c>
      <c r="V1576">
        <v>163.30000000000001</v>
      </c>
      <c r="W1576">
        <v>90.4</v>
      </c>
    </row>
    <row r="1577" spans="1:23">
      <c r="A1577">
        <v>2013</v>
      </c>
      <c r="B1577">
        <v>70</v>
      </c>
      <c r="C1577" t="s">
        <v>16</v>
      </c>
      <c r="D1577" t="s">
        <v>41</v>
      </c>
      <c r="E1577" t="s">
        <v>21</v>
      </c>
      <c r="F1577" t="s">
        <v>35</v>
      </c>
      <c r="G1577" t="s">
        <v>25</v>
      </c>
      <c r="H1577" s="3">
        <v>17434.59</v>
      </c>
      <c r="I1577" t="s">
        <v>18</v>
      </c>
      <c r="J1577" t="s">
        <v>22</v>
      </c>
      <c r="K15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32.682609840898799</v>
      </c>
      <c r="L1577" s="6">
        <f>TablaDatos[[#This Row],[IMC_raw]]/1000000000000000</f>
        <v>32.682609840898799</v>
      </c>
      <c r="M1577" s="2">
        <v>3.26826098408988E+16</v>
      </c>
      <c r="N15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7" s="13">
        <f t="shared" si="24"/>
        <v>1576</v>
      </c>
      <c r="P1577" s="2" t="str">
        <f>IF(TablaDatos[[#This Row],[Diabetes]]=0,"No","Si")</f>
        <v>No</v>
      </c>
      <c r="Q1577">
        <v>0</v>
      </c>
      <c r="R1577">
        <f>TablaDatos[[#This Row],[Aux2]]/10000000000000</f>
        <v>204.047208264869</v>
      </c>
      <c r="S1577" s="1">
        <v>2040472082648690</v>
      </c>
      <c r="T1577" s="7">
        <f>TablaDatos[[#This Row],[Aux3]]/100000000000000</f>
        <v>21.100939088179501</v>
      </c>
      <c r="U1577" s="1">
        <v>2110093908817950</v>
      </c>
      <c r="V1577">
        <v>174.6</v>
      </c>
      <c r="W1577">
        <v>107.6</v>
      </c>
    </row>
    <row r="1578" spans="1:23">
      <c r="A1578">
        <v>2013</v>
      </c>
      <c r="B1578">
        <v>59</v>
      </c>
      <c r="C1578" t="s">
        <v>16</v>
      </c>
      <c r="D1578" t="s">
        <v>42</v>
      </c>
      <c r="E1578" t="s">
        <v>21</v>
      </c>
      <c r="F1578" t="s">
        <v>19</v>
      </c>
      <c r="G1578" t="s">
        <v>28</v>
      </c>
      <c r="H1578" s="3">
        <v>19449.95</v>
      </c>
      <c r="I1578" t="s">
        <v>21</v>
      </c>
      <c r="J1578" t="s">
        <v>19</v>
      </c>
      <c r="K15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32.682134649531399</v>
      </c>
      <c r="L1578" s="5">
        <f>TablaDatos[[#This Row],[IMC_raw]]/1000000000000000</f>
        <v>3.2682134649531398</v>
      </c>
      <c r="M1578" s="2">
        <v>3268213464953140</v>
      </c>
      <c r="N15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8" s="13">
        <f t="shared" si="24"/>
        <v>1577</v>
      </c>
      <c r="P1578" s="2" t="str">
        <f>IF(TablaDatos[[#This Row],[Diabetes]]=0,"No","Si")</f>
        <v>No</v>
      </c>
      <c r="Q1578">
        <v>0</v>
      </c>
      <c r="R1578">
        <f>TablaDatos[[#This Row],[Aux2]]/10000000000000</f>
        <v>228.634651269187</v>
      </c>
      <c r="S1578" s="1">
        <v>2286346512691870</v>
      </c>
      <c r="T1578" s="7">
        <f>TablaDatos[[#This Row],[Aux3]]/100000000000000</f>
        <v>254.06894165305499</v>
      </c>
      <c r="U1578" s="1">
        <v>2.54068941653055E+16</v>
      </c>
      <c r="V1578">
        <v>168</v>
      </c>
      <c r="W1578">
        <v>99.4</v>
      </c>
    </row>
    <row r="1579" spans="1:23">
      <c r="A1579">
        <v>2013</v>
      </c>
      <c r="B1579">
        <v>65</v>
      </c>
      <c r="C1579" t="s">
        <v>23</v>
      </c>
      <c r="D1579" t="s">
        <v>73</v>
      </c>
      <c r="E1579" t="s">
        <v>21</v>
      </c>
      <c r="F1579" t="s">
        <v>24</v>
      </c>
      <c r="G1579" t="s">
        <v>25</v>
      </c>
      <c r="H1579" s="3">
        <v>21407.87</v>
      </c>
      <c r="I1579" t="s">
        <v>21</v>
      </c>
      <c r="J1579" t="s">
        <v>22</v>
      </c>
      <c r="K15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32.666217609969998</v>
      </c>
      <c r="L1579" s="5">
        <f>TablaDatos[[#This Row],[IMC_raw]]/1000000000000000</f>
        <v>3.2666217609969999</v>
      </c>
      <c r="M1579" s="2">
        <v>3266621760997000</v>
      </c>
      <c r="N15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79" s="13">
        <f t="shared" si="24"/>
        <v>1578</v>
      </c>
      <c r="P1579" s="2" t="str">
        <f>IF(TablaDatos[[#This Row],[Diabetes]]=0,"No","Si")</f>
        <v>Si</v>
      </c>
      <c r="Q1579">
        <v>1</v>
      </c>
      <c r="R1579">
        <f>TablaDatos[[#This Row],[Aux2]]/10000000000000</f>
        <v>2078.5210550757001</v>
      </c>
      <c r="S1579" s="1">
        <v>2.0785210550757E+16</v>
      </c>
      <c r="T1579" s="7">
        <f>TablaDatos[[#This Row],[Aux3]]/100000000000000</f>
        <v>27.325625944375702</v>
      </c>
      <c r="U1579" s="1">
        <v>2732562594437570</v>
      </c>
      <c r="V1579">
        <v>168.4</v>
      </c>
      <c r="W1579">
        <v>100.6</v>
      </c>
    </row>
    <row r="1580" spans="1:23">
      <c r="A1580">
        <v>2013</v>
      </c>
      <c r="B1580">
        <v>67</v>
      </c>
      <c r="C1580" t="s">
        <v>16</v>
      </c>
      <c r="D1580" t="s">
        <v>27</v>
      </c>
      <c r="E1580" t="s">
        <v>31</v>
      </c>
      <c r="F1580" t="s">
        <v>19</v>
      </c>
      <c r="G1580" t="s">
        <v>25</v>
      </c>
      <c r="H1580" s="3">
        <v>9466.14</v>
      </c>
      <c r="I1580" t="s">
        <v>21</v>
      </c>
      <c r="J1580" t="s">
        <v>19</v>
      </c>
      <c r="K15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32.655226782584798</v>
      </c>
      <c r="L1580" s="5">
        <f>TablaDatos[[#This Row],[IMC_raw]]/1000000000000000</f>
        <v>3.2655226782584799</v>
      </c>
      <c r="M1580" s="2">
        <v>3265522678258480</v>
      </c>
      <c r="N15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0" s="13">
        <f t="shared" si="24"/>
        <v>1579</v>
      </c>
      <c r="P1580" s="2" t="str">
        <f>IF(TablaDatos[[#This Row],[Diabetes]]=0,"No","Si")</f>
        <v>Si</v>
      </c>
      <c r="Q1580">
        <v>1</v>
      </c>
      <c r="R1580">
        <f>TablaDatos[[#This Row],[Aux2]]/10000000000000</f>
        <v>2447.4497111463602</v>
      </c>
      <c r="S1580" s="1">
        <v>2.44744971114636E+16</v>
      </c>
      <c r="T1580" s="7">
        <f>TablaDatos[[#This Row],[Aux3]]/100000000000000</f>
        <v>270.74808018277798</v>
      </c>
      <c r="U1580" s="1">
        <v>2.70748080182778E+16</v>
      </c>
      <c r="V1580">
        <v>174.4</v>
      </c>
      <c r="W1580">
        <v>104</v>
      </c>
    </row>
    <row r="1581" spans="1:23">
      <c r="A1581">
        <v>2013</v>
      </c>
      <c r="B1581">
        <v>63</v>
      </c>
      <c r="C1581" t="s">
        <v>23</v>
      </c>
      <c r="D1581" t="s">
        <v>27</v>
      </c>
      <c r="E1581" t="s">
        <v>18</v>
      </c>
      <c r="F1581" t="s">
        <v>19</v>
      </c>
      <c r="G1581" t="s">
        <v>28</v>
      </c>
      <c r="H1581" s="3">
        <v>19518.849999999999</v>
      </c>
      <c r="I1581" t="s">
        <v>19</v>
      </c>
      <c r="J1581" t="s">
        <v>18</v>
      </c>
      <c r="K15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32.615002163096101</v>
      </c>
      <c r="L1581" s="6">
        <f>TablaDatos[[#This Row],[IMC_raw]]/1000000000000000</f>
        <v>32.615002163096101</v>
      </c>
      <c r="M1581" s="2">
        <v>3.26150021630961E+16</v>
      </c>
      <c r="N15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1" s="13">
        <f t="shared" si="24"/>
        <v>1580</v>
      </c>
      <c r="P1581" s="2" t="str">
        <f>IF(TablaDatos[[#This Row],[Diabetes]]=0,"No","Si")</f>
        <v>No</v>
      </c>
      <c r="Q1581">
        <v>0</v>
      </c>
      <c r="R1581">
        <f>TablaDatos[[#This Row],[Aux2]]/10000000000000</f>
        <v>216.03147308816</v>
      </c>
      <c r="S1581" s="1">
        <v>2160314730881600</v>
      </c>
      <c r="T1581" s="7">
        <f>TablaDatos[[#This Row],[Aux3]]/100000000000000</f>
        <v>240.68244727317401</v>
      </c>
      <c r="U1581" s="1">
        <v>2.40682447273174E+16</v>
      </c>
      <c r="V1581">
        <v>154.19999999999999</v>
      </c>
      <c r="W1581">
        <v>92.6</v>
      </c>
    </row>
    <row r="1582" spans="1:23">
      <c r="A1582">
        <v>2013</v>
      </c>
      <c r="B1582">
        <v>55</v>
      </c>
      <c r="C1582" t="s">
        <v>16</v>
      </c>
      <c r="D1582" t="s">
        <v>29</v>
      </c>
      <c r="E1582" t="s">
        <v>21</v>
      </c>
      <c r="F1582" t="s">
        <v>24</v>
      </c>
      <c r="G1582" t="s">
        <v>28</v>
      </c>
      <c r="H1582" s="3">
        <v>13354</v>
      </c>
      <c r="I1582" t="s">
        <v>19</v>
      </c>
      <c r="J1582" t="s">
        <v>18</v>
      </c>
      <c r="K15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32.601403723817398</v>
      </c>
      <c r="L1582" s="6">
        <f>TablaDatos[[#This Row],[IMC_raw]]/1000000000000000</f>
        <v>3.2601403723817399</v>
      </c>
      <c r="M1582" s="2">
        <v>3260140372381740</v>
      </c>
      <c r="N15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2" s="13">
        <f t="shared" si="24"/>
        <v>1581</v>
      </c>
      <c r="P1582" s="2" t="str">
        <f>IF(TablaDatos[[#This Row],[Diabetes]]=0,"No","Si")</f>
        <v>Si</v>
      </c>
      <c r="Q1582">
        <v>1</v>
      </c>
      <c r="R1582">
        <f>TablaDatos[[#This Row],[Aux2]]/10000000000000</f>
        <v>251.90890939362001</v>
      </c>
      <c r="S1582" s="1">
        <v>2519089093936200</v>
      </c>
      <c r="T1582" s="7">
        <f>TablaDatos[[#This Row],[Aux3]]/100000000000000</f>
        <v>251.98452271941201</v>
      </c>
      <c r="U1582" s="1">
        <v>2.51984522719412E+16</v>
      </c>
      <c r="V1582">
        <v>165.7</v>
      </c>
      <c r="W1582">
        <v>97.6</v>
      </c>
    </row>
    <row r="1583" spans="1:23">
      <c r="A1583">
        <v>2013</v>
      </c>
      <c r="B1583">
        <v>55</v>
      </c>
      <c r="C1583" t="s">
        <v>23</v>
      </c>
      <c r="D1583" t="s">
        <v>72</v>
      </c>
      <c r="E1583" t="s">
        <v>19</v>
      </c>
      <c r="F1583" t="s">
        <v>24</v>
      </c>
      <c r="G1583" t="s">
        <v>28</v>
      </c>
      <c r="H1583" s="3">
        <v>13892.8</v>
      </c>
      <c r="I1583" t="s">
        <v>19</v>
      </c>
      <c r="J1583" t="s">
        <v>22</v>
      </c>
      <c r="K15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32.581106248243898</v>
      </c>
      <c r="L1583" s="6">
        <f>TablaDatos[[#This Row],[IMC_raw]]/1000000000000000</f>
        <v>32.581106248243898</v>
      </c>
      <c r="M1583" s="2">
        <v>3.25811062482439E+16</v>
      </c>
      <c r="N15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3" s="13">
        <f t="shared" si="24"/>
        <v>1582</v>
      </c>
      <c r="P1583" s="2" t="str">
        <f>IF(TablaDatos[[#This Row],[Diabetes]]=0,"No","Si")</f>
        <v>No</v>
      </c>
      <c r="Q1583">
        <v>0</v>
      </c>
      <c r="R1583">
        <f>TablaDatos[[#This Row],[Aux2]]/10000000000000</f>
        <v>213.56638395239301</v>
      </c>
      <c r="S1583" s="1">
        <v>2135663839523930</v>
      </c>
      <c r="T1583" s="7">
        <f>TablaDatos[[#This Row],[Aux3]]/100000000000000</f>
        <v>234.170978975743</v>
      </c>
      <c r="U1583" s="1">
        <v>2.34170978975743E+16</v>
      </c>
      <c r="V1583">
        <v>157.5</v>
      </c>
      <c r="W1583">
        <v>95.7</v>
      </c>
    </row>
    <row r="1584" spans="1:23">
      <c r="A1584">
        <v>2013</v>
      </c>
      <c r="B1584">
        <v>53</v>
      </c>
      <c r="C1584" t="s">
        <v>16</v>
      </c>
      <c r="D1584" t="s">
        <v>26</v>
      </c>
      <c r="E1584" t="s">
        <v>19</v>
      </c>
      <c r="F1584" t="s">
        <v>40</v>
      </c>
      <c r="G1584" t="s">
        <v>20</v>
      </c>
      <c r="H1584" s="3">
        <v>74524.06</v>
      </c>
      <c r="I1584" t="s">
        <v>18</v>
      </c>
      <c r="J1584" t="s">
        <v>21</v>
      </c>
      <c r="K15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32.550361863998695</v>
      </c>
      <c r="L1584" s="5">
        <f>TablaDatos[[#This Row],[IMC_raw]]/1000000000000000</f>
        <v>3.2550361863998698</v>
      </c>
      <c r="M1584" s="2">
        <v>3255036186399870</v>
      </c>
      <c r="N15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4" s="13">
        <f t="shared" si="24"/>
        <v>1583</v>
      </c>
      <c r="P1584" s="2" t="str">
        <f>IF(TablaDatos[[#This Row],[Diabetes]]=0,"No","Si")</f>
        <v>No</v>
      </c>
      <c r="Q1584">
        <v>0</v>
      </c>
      <c r="R1584">
        <f>TablaDatos[[#This Row],[Aux2]]/10000000000000</f>
        <v>1919.0387274556299</v>
      </c>
      <c r="S1584" s="1">
        <v>1.91903872745563E+16</v>
      </c>
      <c r="T1584" s="7">
        <f>TablaDatos[[#This Row],[Aux3]]/100000000000000</f>
        <v>19.4439230108106</v>
      </c>
      <c r="U1584" s="1">
        <v>1944392301081060</v>
      </c>
      <c r="V1584">
        <v>150.80000000000001</v>
      </c>
      <c r="W1584">
        <v>88.6</v>
      </c>
    </row>
    <row r="1585" spans="1:23">
      <c r="A1585">
        <v>2013</v>
      </c>
      <c r="B1585">
        <v>60</v>
      </c>
      <c r="C1585" t="s">
        <v>16</v>
      </c>
      <c r="D1585" t="s">
        <v>17</v>
      </c>
      <c r="E1585" t="s">
        <v>18</v>
      </c>
      <c r="F1585" t="s">
        <v>19</v>
      </c>
      <c r="G1585" t="s">
        <v>28</v>
      </c>
      <c r="H1585" s="3">
        <v>19605.13</v>
      </c>
      <c r="I1585" t="s">
        <v>21</v>
      </c>
      <c r="J1585" t="s">
        <v>22</v>
      </c>
      <c r="K15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32.535092855266996</v>
      </c>
      <c r="L1585" s="5">
        <f>TablaDatos[[#This Row],[IMC_raw]]/1000000000000000</f>
        <v>3.2535092855266998</v>
      </c>
      <c r="M1585" s="2">
        <v>3253509285526700</v>
      </c>
      <c r="N15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5" s="13">
        <f t="shared" si="24"/>
        <v>1584</v>
      </c>
      <c r="P1585" s="2" t="str">
        <f>IF(TablaDatos[[#This Row],[Diabetes]]=0,"No","Si")</f>
        <v>No</v>
      </c>
      <c r="Q1585">
        <v>0</v>
      </c>
      <c r="R1585">
        <f>TablaDatos[[#This Row],[Aux2]]/10000000000000</f>
        <v>205.98446701144999</v>
      </c>
      <c r="S1585" s="1">
        <v>2059844670114500</v>
      </c>
      <c r="T1585" s="7">
        <f>TablaDatos[[#This Row],[Aux3]]/100000000000000</f>
        <v>241.47187568354801</v>
      </c>
      <c r="U1585" s="1">
        <v>2.41471875683548E+16</v>
      </c>
      <c r="V1585">
        <v>156.69999999999999</v>
      </c>
      <c r="W1585">
        <v>97.8</v>
      </c>
    </row>
    <row r="1586" spans="1:23">
      <c r="A1586">
        <v>2013</v>
      </c>
      <c r="B1586">
        <v>58</v>
      </c>
      <c r="C1586" t="s">
        <v>23</v>
      </c>
      <c r="D1586" t="s">
        <v>17</v>
      </c>
      <c r="E1586" t="s">
        <v>21</v>
      </c>
      <c r="F1586" t="s">
        <v>19</v>
      </c>
      <c r="G1586" t="s">
        <v>28</v>
      </c>
      <c r="H1586" s="3">
        <v>23834.57</v>
      </c>
      <c r="I1586" t="s">
        <v>19</v>
      </c>
      <c r="J1586" t="s">
        <v>22</v>
      </c>
      <c r="K15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32.519486187216302</v>
      </c>
      <c r="L1586" s="5">
        <f>TablaDatos[[#This Row],[IMC_raw]]/1000000000000000</f>
        <v>32.519486187216302</v>
      </c>
      <c r="M1586" s="2">
        <v>3.25194861872163E+16</v>
      </c>
      <c r="N15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6" s="13">
        <f t="shared" si="24"/>
        <v>1585</v>
      </c>
      <c r="P1586" s="2" t="str">
        <f>IF(TablaDatos[[#This Row],[Diabetes]]=0,"No","Si")</f>
        <v>No</v>
      </c>
      <c r="Q1586">
        <v>0</v>
      </c>
      <c r="R1586">
        <f>TablaDatos[[#This Row],[Aux2]]/10000000000000</f>
        <v>2373.8794725672801</v>
      </c>
      <c r="S1586" s="1">
        <v>2.37387947256728E+16</v>
      </c>
      <c r="T1586" s="7">
        <f>TablaDatos[[#This Row],[Aux3]]/100000000000000</f>
        <v>233.867793763664</v>
      </c>
      <c r="U1586" s="1">
        <v>2.33867793763664E+16</v>
      </c>
      <c r="V1586">
        <v>151.1</v>
      </c>
      <c r="W1586">
        <v>94.7</v>
      </c>
    </row>
    <row r="1587" spans="1:23">
      <c r="A1587">
        <v>2013</v>
      </c>
      <c r="B1587">
        <v>64</v>
      </c>
      <c r="C1587" t="s">
        <v>16</v>
      </c>
      <c r="D1587" t="s">
        <v>26</v>
      </c>
      <c r="E1587" t="s">
        <v>21</v>
      </c>
      <c r="F1587" t="s">
        <v>24</v>
      </c>
      <c r="G1587" t="s">
        <v>28</v>
      </c>
      <c r="H1587" s="3">
        <v>24958.93</v>
      </c>
      <c r="I1587" t="s">
        <v>21</v>
      </c>
      <c r="J1587" t="s">
        <v>18</v>
      </c>
      <c r="K15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32.518452194857701</v>
      </c>
      <c r="L1587" s="5">
        <f>TablaDatos[[#This Row],[IMC_raw]]/1000000000000000</f>
        <v>0.325184521948577</v>
      </c>
      <c r="M1587" s="2">
        <v>325184521948577</v>
      </c>
      <c r="N15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7" s="13">
        <f t="shared" si="24"/>
        <v>1586</v>
      </c>
      <c r="P1587" s="2" t="str">
        <f>IF(TablaDatos[[#This Row],[Diabetes]]=0,"No","Si")</f>
        <v>No</v>
      </c>
      <c r="Q1587">
        <v>0</v>
      </c>
      <c r="R1587">
        <f>TablaDatos[[#This Row],[Aux2]]/10000000000000</f>
        <v>2094.4944181303999</v>
      </c>
      <c r="S1587" s="1">
        <v>2.0944944181304E+16</v>
      </c>
      <c r="T1587" s="7">
        <f>TablaDatos[[#This Row],[Aux3]]/100000000000000</f>
        <v>25.8169678176905</v>
      </c>
      <c r="U1587" s="1">
        <v>2581696781769050</v>
      </c>
      <c r="V1587">
        <v>167</v>
      </c>
      <c r="W1587">
        <v>98.6</v>
      </c>
    </row>
    <row r="1588" spans="1:23">
      <c r="A1588">
        <v>2013</v>
      </c>
      <c r="B1588">
        <v>53</v>
      </c>
      <c r="C1588" t="s">
        <v>16</v>
      </c>
      <c r="D1588" t="s">
        <v>42</v>
      </c>
      <c r="E1588" t="s">
        <v>18</v>
      </c>
      <c r="F1588" t="s">
        <v>35</v>
      </c>
      <c r="G1588" t="s">
        <v>20</v>
      </c>
      <c r="H1588" s="3">
        <v>30820.83</v>
      </c>
      <c r="I1588" t="s">
        <v>19</v>
      </c>
      <c r="J1588" t="s">
        <v>21</v>
      </c>
      <c r="K15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32.517197047367297</v>
      </c>
      <c r="L1588" s="6">
        <f>TablaDatos[[#This Row],[IMC_raw]]/1000000000000000</f>
        <v>32.517197047367297</v>
      </c>
      <c r="M1588" s="2">
        <v>3.25171970473673E+16</v>
      </c>
      <c r="N15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8" s="13">
        <f t="shared" si="24"/>
        <v>1587</v>
      </c>
      <c r="P1588" s="2" t="str">
        <f>IF(TablaDatos[[#This Row],[Diabetes]]=0,"No","Si")</f>
        <v>No</v>
      </c>
      <c r="Q1588">
        <v>0</v>
      </c>
      <c r="R1588">
        <f>TablaDatos[[#This Row],[Aux2]]/10000000000000</f>
        <v>2286.6057581202699</v>
      </c>
      <c r="S1588" s="1">
        <v>2.28660575812027E+16</v>
      </c>
      <c r="T1588" s="7">
        <f>TablaDatos[[#This Row],[Aux3]]/100000000000000</f>
        <v>238.90090857008599</v>
      </c>
      <c r="U1588" s="1">
        <v>2.38900908570086E+16</v>
      </c>
      <c r="V1588">
        <v>149.6</v>
      </c>
      <c r="W1588">
        <v>93.3</v>
      </c>
    </row>
    <row r="1589" spans="1:23">
      <c r="A1589">
        <v>2013</v>
      </c>
      <c r="B1589">
        <v>53</v>
      </c>
      <c r="C1589" t="s">
        <v>16</v>
      </c>
      <c r="D1589" t="s">
        <v>33</v>
      </c>
      <c r="E1589" t="s">
        <v>19</v>
      </c>
      <c r="F1589" t="s">
        <v>19</v>
      </c>
      <c r="G1589" t="s">
        <v>20</v>
      </c>
      <c r="H1589" s="3">
        <v>23217.64</v>
      </c>
      <c r="I1589" t="s">
        <v>21</v>
      </c>
      <c r="J1589" t="s">
        <v>18</v>
      </c>
      <c r="K15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32.515358084833103</v>
      </c>
      <c r="L1589" s="5">
        <f>TablaDatos[[#This Row],[IMC_raw]]/1000000000000000</f>
        <v>32.515358084833103</v>
      </c>
      <c r="M1589" s="2">
        <v>3.25153580848331E+16</v>
      </c>
      <c r="N15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89" s="13">
        <f t="shared" si="24"/>
        <v>1588</v>
      </c>
      <c r="P1589" s="2" t="str">
        <f>IF(TablaDatos[[#This Row],[Diabetes]]=0,"No","Si")</f>
        <v>No</v>
      </c>
      <c r="Q1589">
        <v>0</v>
      </c>
      <c r="R1589">
        <f>TablaDatos[[#This Row],[Aux2]]/10000000000000</f>
        <v>2006.52263103107</v>
      </c>
      <c r="S1589" s="1">
        <v>2.00652263103107E+16</v>
      </c>
      <c r="T1589" s="7">
        <f>TablaDatos[[#This Row],[Aux3]]/100000000000000</f>
        <v>227.66664688090299</v>
      </c>
      <c r="U1589" s="1">
        <v>2.27666646880903E+16</v>
      </c>
      <c r="V1589">
        <v>133.1</v>
      </c>
      <c r="W1589">
        <v>89.6</v>
      </c>
    </row>
    <row r="1590" spans="1:23">
      <c r="A1590">
        <v>2013</v>
      </c>
      <c r="B1590">
        <v>67</v>
      </c>
      <c r="C1590" t="s">
        <v>23</v>
      </c>
      <c r="D1590" t="s">
        <v>42</v>
      </c>
      <c r="E1590" t="s">
        <v>21</v>
      </c>
      <c r="F1590" t="s">
        <v>19</v>
      </c>
      <c r="G1590" t="s">
        <v>25</v>
      </c>
      <c r="H1590" s="3">
        <v>11978.72</v>
      </c>
      <c r="I1590" t="s">
        <v>21</v>
      </c>
      <c r="J1590" t="s">
        <v>18</v>
      </c>
      <c r="K15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32.503673210113703</v>
      </c>
      <c r="L1590" s="5">
        <f>TablaDatos[[#This Row],[IMC_raw]]/1000000000000000</f>
        <v>32.503673210113703</v>
      </c>
      <c r="M1590" s="2">
        <v>3.25036732101137E+16</v>
      </c>
      <c r="N15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0" s="13">
        <f t="shared" si="24"/>
        <v>1589</v>
      </c>
      <c r="P1590" s="2" t="str">
        <f>IF(TablaDatos[[#This Row],[Diabetes]]=0,"No","Si")</f>
        <v>No</v>
      </c>
      <c r="Q1590">
        <v>0</v>
      </c>
      <c r="R1590">
        <f>TablaDatos[[#This Row],[Aux2]]/10000000000000</f>
        <v>258.74473424693599</v>
      </c>
      <c r="S1590" s="1">
        <v>2587447342469360</v>
      </c>
      <c r="T1590" s="7">
        <f>TablaDatos[[#This Row],[Aux3]]/100000000000000</f>
        <v>28.4880301319258</v>
      </c>
      <c r="U1590" s="1">
        <v>2848803013192580</v>
      </c>
      <c r="V1590">
        <v>168.1</v>
      </c>
      <c r="W1590">
        <v>102.6</v>
      </c>
    </row>
    <row r="1591" spans="1:23">
      <c r="A1591">
        <v>2013</v>
      </c>
      <c r="B1591">
        <v>65</v>
      </c>
      <c r="C1591" t="s">
        <v>23</v>
      </c>
      <c r="D1591" t="s">
        <v>26</v>
      </c>
      <c r="E1591" t="s">
        <v>21</v>
      </c>
      <c r="F1591" t="s">
        <v>24</v>
      </c>
      <c r="G1591" t="s">
        <v>25</v>
      </c>
      <c r="H1591" s="3">
        <v>18148.29</v>
      </c>
      <c r="I1591" t="s">
        <v>21</v>
      </c>
      <c r="J1591" t="s">
        <v>22</v>
      </c>
      <c r="K15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32.500555630538997</v>
      </c>
      <c r="L1591" s="6">
        <f>TablaDatos[[#This Row],[IMC_raw]]/1000000000000000</f>
        <v>3.2500555630539001</v>
      </c>
      <c r="M1591" s="2">
        <v>3250055563053900</v>
      </c>
      <c r="N15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1" s="13">
        <f t="shared" si="24"/>
        <v>1590</v>
      </c>
      <c r="P1591" s="2" t="str">
        <f>IF(TablaDatos[[#This Row],[Diabetes]]=0,"No","Si")</f>
        <v>No</v>
      </c>
      <c r="Q1591">
        <v>0</v>
      </c>
      <c r="R1591">
        <f>TablaDatos[[#This Row],[Aux2]]/10000000000000</f>
        <v>2284.01273916023</v>
      </c>
      <c r="S1591" s="1">
        <v>2.28401273916023E+16</v>
      </c>
      <c r="T1591" s="7">
        <f>TablaDatos[[#This Row],[Aux3]]/100000000000000</f>
        <v>208.30914116755201</v>
      </c>
      <c r="U1591" s="1">
        <v>2.08309141167552E+16</v>
      </c>
      <c r="V1591">
        <v>159.30000000000001</v>
      </c>
      <c r="W1591">
        <v>97.4</v>
      </c>
    </row>
    <row r="1592" spans="1:23">
      <c r="A1592">
        <v>2013</v>
      </c>
      <c r="B1592">
        <v>62</v>
      </c>
      <c r="C1592" t="s">
        <v>23</v>
      </c>
      <c r="D1592" t="s">
        <v>17</v>
      </c>
      <c r="E1592" t="s">
        <v>18</v>
      </c>
      <c r="F1592" t="s">
        <v>24</v>
      </c>
      <c r="G1592" t="s">
        <v>28</v>
      </c>
      <c r="H1592" s="3">
        <v>31807.01</v>
      </c>
      <c r="I1592" t="s">
        <v>21</v>
      </c>
      <c r="J1592" t="s">
        <v>18</v>
      </c>
      <c r="K15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32.493532584830497</v>
      </c>
      <c r="L1592" s="5">
        <f>TablaDatos[[#This Row],[IMC_raw]]/1000000000000000</f>
        <v>3.2493532584830498</v>
      </c>
      <c r="M1592" s="2">
        <v>3249353258483050</v>
      </c>
      <c r="N15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2" s="13">
        <f t="shared" si="24"/>
        <v>1591</v>
      </c>
      <c r="P1592" s="2" t="str">
        <f>IF(TablaDatos[[#This Row],[Diabetes]]=0,"No","Si")</f>
        <v>No</v>
      </c>
      <c r="Q1592">
        <v>0</v>
      </c>
      <c r="R1592">
        <f>TablaDatos[[#This Row],[Aux2]]/10000000000000</f>
        <v>2337.77145349893</v>
      </c>
      <c r="S1592" s="1">
        <v>2.33777145349893E+16</v>
      </c>
      <c r="T1592" s="7">
        <f>TablaDatos[[#This Row],[Aux3]]/100000000000000</f>
        <v>277.17634213864102</v>
      </c>
      <c r="U1592" s="1">
        <v>2.77176342138641E+16</v>
      </c>
      <c r="V1592">
        <v>161</v>
      </c>
      <c r="W1592">
        <v>97.1</v>
      </c>
    </row>
    <row r="1593" spans="1:23">
      <c r="A1593">
        <v>2013</v>
      </c>
      <c r="B1593">
        <v>56</v>
      </c>
      <c r="C1593" t="s">
        <v>16</v>
      </c>
      <c r="D1593" t="s">
        <v>29</v>
      </c>
      <c r="E1593" t="s">
        <v>18</v>
      </c>
      <c r="F1593" t="s">
        <v>24</v>
      </c>
      <c r="G1593" t="s">
        <v>28</v>
      </c>
      <c r="H1593" s="3">
        <v>12649.85</v>
      </c>
      <c r="I1593" t="s">
        <v>19</v>
      </c>
      <c r="J1593" t="s">
        <v>22</v>
      </c>
      <c r="K15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32.487169447713399</v>
      </c>
      <c r="L1593" s="6">
        <f>TablaDatos[[#This Row],[IMC_raw]]/1000000000000000</f>
        <v>3.2487169447713402</v>
      </c>
      <c r="M1593" s="2">
        <v>3248716944771340</v>
      </c>
      <c r="N15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3" s="13">
        <f t="shared" si="24"/>
        <v>1592</v>
      </c>
      <c r="P1593" s="2" t="str">
        <f>IF(TablaDatos[[#This Row],[Diabetes]]=0,"No","Si")</f>
        <v>No</v>
      </c>
      <c r="Q1593">
        <v>0</v>
      </c>
      <c r="R1593">
        <f>TablaDatos[[#This Row],[Aux2]]/10000000000000</f>
        <v>206.270520708058</v>
      </c>
      <c r="S1593" s="1">
        <v>2062705207080580</v>
      </c>
      <c r="T1593" s="7">
        <f>TablaDatos[[#This Row],[Aux3]]/100000000000000</f>
        <v>2.46087985432231</v>
      </c>
      <c r="U1593" s="1">
        <v>246087985432231</v>
      </c>
      <c r="V1593">
        <v>163.69999999999999</v>
      </c>
      <c r="W1593">
        <v>96.5</v>
      </c>
    </row>
    <row r="1594" spans="1:23">
      <c r="A1594">
        <v>2013</v>
      </c>
      <c r="B1594">
        <v>57</v>
      </c>
      <c r="C1594" t="s">
        <v>23</v>
      </c>
      <c r="D1594" t="s">
        <v>17</v>
      </c>
      <c r="E1594" t="s">
        <v>18</v>
      </c>
      <c r="F1594" t="s">
        <v>40</v>
      </c>
      <c r="G1594" t="s">
        <v>28</v>
      </c>
      <c r="H1594" s="3">
        <v>31131.17</v>
      </c>
      <c r="I1594" t="s">
        <v>18</v>
      </c>
      <c r="J1594" t="s">
        <v>18</v>
      </c>
      <c r="K15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32.458219123352599</v>
      </c>
      <c r="L1594" s="5">
        <f>TablaDatos[[#This Row],[IMC_raw]]/1000000000000000</f>
        <v>3.2458219123352601</v>
      </c>
      <c r="M1594" s="2">
        <v>3245821912335260</v>
      </c>
      <c r="N15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4" s="13">
        <f t="shared" si="24"/>
        <v>1593</v>
      </c>
      <c r="P1594" s="2" t="str">
        <f>IF(TablaDatos[[#This Row],[Diabetes]]=0,"No","Si")</f>
        <v>No</v>
      </c>
      <c r="Q1594">
        <v>0</v>
      </c>
      <c r="R1594">
        <f>TablaDatos[[#This Row],[Aux2]]/10000000000000</f>
        <v>1912.3240526135801</v>
      </c>
      <c r="S1594" s="1">
        <v>1.91232405261358E+16</v>
      </c>
      <c r="T1594" s="7">
        <f>TablaDatos[[#This Row],[Aux3]]/100000000000000</f>
        <v>211.84098510926401</v>
      </c>
      <c r="U1594" s="1">
        <v>2.11840985109264E+16</v>
      </c>
      <c r="V1594">
        <v>158.9</v>
      </c>
      <c r="W1594">
        <v>89.6</v>
      </c>
    </row>
    <row r="1595" spans="1:23">
      <c r="A1595">
        <v>2013</v>
      </c>
      <c r="B1595">
        <v>73</v>
      </c>
      <c r="C1595" t="s">
        <v>23</v>
      </c>
      <c r="D1595" t="s">
        <v>17</v>
      </c>
      <c r="E1595" t="s">
        <v>19</v>
      </c>
      <c r="F1595" t="s">
        <v>19</v>
      </c>
      <c r="G1595" t="s">
        <v>25</v>
      </c>
      <c r="H1595" s="3">
        <v>33893.089999999997</v>
      </c>
      <c r="I1595" t="s">
        <v>19</v>
      </c>
      <c r="J1595" t="s">
        <v>18</v>
      </c>
      <c r="K15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32.442002212968902</v>
      </c>
      <c r="L1595" s="6">
        <f>TablaDatos[[#This Row],[IMC_raw]]/100000000000000</f>
        <v>32.442002212968902</v>
      </c>
      <c r="M1595" s="2">
        <v>3244200221296890</v>
      </c>
      <c r="N15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5" s="13">
        <f t="shared" si="24"/>
        <v>1594</v>
      </c>
      <c r="P1595" s="2" t="str">
        <f>IF(TablaDatos[[#This Row],[Diabetes]]=0,"No","Si")</f>
        <v>No</v>
      </c>
      <c r="Q1595">
        <v>0</v>
      </c>
      <c r="R1595">
        <f>TablaDatos[[#This Row],[Aux2]]/10000000000000</f>
        <v>2394.7044818376398</v>
      </c>
      <c r="S1595" s="1">
        <v>2.39470448183764E+16</v>
      </c>
      <c r="T1595" s="7">
        <f>TablaDatos[[#This Row],[Aux3]]/100000000000000</f>
        <v>261.34940844376598</v>
      </c>
      <c r="U1595" s="1">
        <v>2.61349408443766E+16</v>
      </c>
      <c r="V1595">
        <v>171.8</v>
      </c>
      <c r="W1595">
        <v>106.2</v>
      </c>
    </row>
    <row r="1596" spans="1:23">
      <c r="A1596">
        <v>2013</v>
      </c>
      <c r="B1596">
        <v>54</v>
      </c>
      <c r="C1596" t="s">
        <v>23</v>
      </c>
      <c r="D1596" t="s">
        <v>17</v>
      </c>
      <c r="E1596" t="s">
        <v>18</v>
      </c>
      <c r="F1596" t="s">
        <v>24</v>
      </c>
      <c r="G1596" t="s">
        <v>20</v>
      </c>
      <c r="H1596" s="3">
        <v>48575.76</v>
      </c>
      <c r="I1596" t="s">
        <v>19</v>
      </c>
      <c r="J1596" t="s">
        <v>22</v>
      </c>
      <c r="K15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32.433154743276603</v>
      </c>
      <c r="L1596" s="5">
        <f>TablaDatos[[#This Row],[IMC_raw]]/1000000000000000</f>
        <v>3.2433154743276602</v>
      </c>
      <c r="M1596" s="2">
        <v>3243315474327660</v>
      </c>
      <c r="N15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6" s="13">
        <f t="shared" si="24"/>
        <v>1595</v>
      </c>
      <c r="P1596" s="2" t="str">
        <f>IF(TablaDatos[[#This Row],[Diabetes]]=0,"No","Si")</f>
        <v>No</v>
      </c>
      <c r="Q1596">
        <v>0</v>
      </c>
      <c r="R1596">
        <f>TablaDatos[[#This Row],[Aux2]]/10000000000000</f>
        <v>2013.51481135683</v>
      </c>
      <c r="S1596" s="1">
        <v>2.01351481135683E+16</v>
      </c>
      <c r="T1596" s="7">
        <f>TablaDatos[[#This Row],[Aux3]]/100000000000000</f>
        <v>225.42100889976899</v>
      </c>
      <c r="U1596" s="1">
        <v>2.25421008899769E+16</v>
      </c>
      <c r="V1596">
        <v>142.9</v>
      </c>
      <c r="W1596">
        <v>92.4</v>
      </c>
    </row>
    <row r="1597" spans="1:23">
      <c r="A1597">
        <v>2013</v>
      </c>
      <c r="B1597">
        <v>52</v>
      </c>
      <c r="C1597" t="s">
        <v>23</v>
      </c>
      <c r="D1597" t="s">
        <v>36</v>
      </c>
      <c r="E1597" t="s">
        <v>18</v>
      </c>
      <c r="F1597" t="s">
        <v>19</v>
      </c>
      <c r="G1597" t="s">
        <v>20</v>
      </c>
      <c r="H1597" s="3">
        <v>9567.2000000000007</v>
      </c>
      <c r="I1597" t="s">
        <v>19</v>
      </c>
      <c r="J1597" t="s">
        <v>18</v>
      </c>
      <c r="K15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32.424853974496699</v>
      </c>
      <c r="L1597" s="5">
        <f>TablaDatos[[#This Row],[IMC_raw]]/100000000000000</f>
        <v>32.424853974496699</v>
      </c>
      <c r="M1597" s="2">
        <v>3242485397449670</v>
      </c>
      <c r="N15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7" s="13">
        <f t="shared" si="24"/>
        <v>1596</v>
      </c>
      <c r="P1597" s="2" t="str">
        <f>IF(TablaDatos[[#This Row],[Diabetes]]=0,"No","Si")</f>
        <v>No</v>
      </c>
      <c r="Q1597">
        <v>0</v>
      </c>
      <c r="R1597">
        <f>TablaDatos[[#This Row],[Aux2]]/10000000000000</f>
        <v>2268.6608135960801</v>
      </c>
      <c r="S1597" s="1">
        <v>2.26866081359608E+16</v>
      </c>
      <c r="T1597" s="7">
        <f>TablaDatos[[#This Row],[Aux3]]/100000000000000</f>
        <v>243.37408866725599</v>
      </c>
      <c r="U1597" s="1">
        <v>2.43374088667256E+16</v>
      </c>
      <c r="V1597">
        <v>146.1</v>
      </c>
      <c r="W1597">
        <v>89.2</v>
      </c>
    </row>
    <row r="1598" spans="1:23">
      <c r="A1598">
        <v>2013</v>
      </c>
      <c r="B1598">
        <v>45</v>
      </c>
      <c r="C1598" t="s">
        <v>23</v>
      </c>
      <c r="D1598" t="s">
        <v>41</v>
      </c>
      <c r="E1598" t="s">
        <v>18</v>
      </c>
      <c r="F1598" t="s">
        <v>19</v>
      </c>
      <c r="G1598" t="s">
        <v>20</v>
      </c>
      <c r="H1598" s="3">
        <v>18647.2</v>
      </c>
      <c r="I1598" t="s">
        <v>19</v>
      </c>
      <c r="J1598" t="s">
        <v>22</v>
      </c>
      <c r="K15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32.421664879402201</v>
      </c>
      <c r="L1598" s="6">
        <f>TablaDatos[[#This Row],[IMC_raw]]/1000000000000000</f>
        <v>32.421664879402201</v>
      </c>
      <c r="M1598" s="2">
        <v>3.24216648794022E+16</v>
      </c>
      <c r="N15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8" s="13">
        <f t="shared" si="24"/>
        <v>1597</v>
      </c>
      <c r="P1598" s="2" t="str">
        <f>IF(TablaDatos[[#This Row],[Diabetes]]=0,"No","Si")</f>
        <v>No</v>
      </c>
      <c r="Q1598">
        <v>0</v>
      </c>
      <c r="R1598">
        <f>TablaDatos[[#This Row],[Aux2]]/10000000000000</f>
        <v>217.903982898903</v>
      </c>
      <c r="S1598" s="1">
        <v>2179039828989030</v>
      </c>
      <c r="T1598" s="7">
        <f>TablaDatos[[#This Row],[Aux3]]/100000000000000</f>
        <v>23.7487456500224</v>
      </c>
      <c r="U1598" s="1">
        <v>2374874565002240</v>
      </c>
      <c r="V1598">
        <v>147.1</v>
      </c>
      <c r="W1598">
        <v>90.7</v>
      </c>
    </row>
    <row r="1599" spans="1:23">
      <c r="A1599">
        <v>2013</v>
      </c>
      <c r="B1599">
        <v>59</v>
      </c>
      <c r="C1599" t="s">
        <v>16</v>
      </c>
      <c r="D1599" t="s">
        <v>17</v>
      </c>
      <c r="E1599" t="s">
        <v>19</v>
      </c>
      <c r="F1599" t="s">
        <v>24</v>
      </c>
      <c r="G1599" t="s">
        <v>28</v>
      </c>
      <c r="H1599" s="3">
        <v>31711.97</v>
      </c>
      <c r="I1599" t="s">
        <v>21</v>
      </c>
      <c r="J1599" t="s">
        <v>18</v>
      </c>
      <c r="K15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32.410109384799298</v>
      </c>
      <c r="L1599" s="6">
        <f>TablaDatos[[#This Row],[IMC_raw]]/1000000000000000</f>
        <v>3.2410109384799299</v>
      </c>
      <c r="M1599" s="2">
        <v>3241010938479930</v>
      </c>
      <c r="N15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599" s="13">
        <f t="shared" si="24"/>
        <v>1598</v>
      </c>
      <c r="P1599" s="2" t="str">
        <f>IF(TablaDatos[[#This Row],[Diabetes]]=0,"No","Si")</f>
        <v>Si</v>
      </c>
      <c r="Q1599">
        <v>1</v>
      </c>
      <c r="R1599">
        <f>TablaDatos[[#This Row],[Aux2]]/10000000000000</f>
        <v>244.278004751705</v>
      </c>
      <c r="S1599" s="1">
        <v>2442780047517050</v>
      </c>
      <c r="T1599" s="7">
        <f>TablaDatos[[#This Row],[Aux3]]/100000000000000</f>
        <v>26.5467427128632</v>
      </c>
      <c r="U1599" s="1">
        <v>2654674271286320</v>
      </c>
      <c r="V1599">
        <v>176.5</v>
      </c>
      <c r="W1599">
        <v>103</v>
      </c>
    </row>
    <row r="1600" spans="1:23">
      <c r="A1600">
        <v>2013</v>
      </c>
      <c r="B1600">
        <v>66</v>
      </c>
      <c r="C1600" t="s">
        <v>16</v>
      </c>
      <c r="D1600" t="s">
        <v>42</v>
      </c>
      <c r="E1600" t="s">
        <v>21</v>
      </c>
      <c r="F1600" t="s">
        <v>19</v>
      </c>
      <c r="G1600" t="s">
        <v>25</v>
      </c>
      <c r="H1600" s="3">
        <v>8428.19</v>
      </c>
      <c r="I1600" t="s">
        <v>19</v>
      </c>
      <c r="J1600" t="s">
        <v>22</v>
      </c>
      <c r="K16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32.409837704656603</v>
      </c>
      <c r="L1600" s="5">
        <f>TablaDatos[[#This Row],[IMC_raw]]/1000000000000000</f>
        <v>32.409837704656603</v>
      </c>
      <c r="M1600" s="2">
        <v>3.24098377046566E+16</v>
      </c>
      <c r="N16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0" s="13">
        <f t="shared" si="24"/>
        <v>1599</v>
      </c>
      <c r="P1600" s="2" t="str">
        <f>IF(TablaDatos[[#This Row],[Diabetes]]=0,"No","Si")</f>
        <v>No</v>
      </c>
      <c r="Q1600">
        <v>0</v>
      </c>
      <c r="R1600">
        <f>TablaDatos[[#This Row],[Aux2]]/10000000000000</f>
        <v>190.18137962609799</v>
      </c>
      <c r="S1600" s="1">
        <v>1901813796260980</v>
      </c>
      <c r="T1600" s="7">
        <f>TablaDatos[[#This Row],[Aux3]]/100000000000000</f>
        <v>216.154422122342</v>
      </c>
      <c r="U1600" s="1">
        <v>2.16154422122342E+16</v>
      </c>
      <c r="V1600">
        <v>159.80000000000001</v>
      </c>
      <c r="W1600">
        <v>99.1</v>
      </c>
    </row>
    <row r="1601" spans="1:23">
      <c r="A1601">
        <v>2013</v>
      </c>
      <c r="B1601">
        <v>63</v>
      </c>
      <c r="C1601" t="s">
        <v>23</v>
      </c>
      <c r="D1601" t="s">
        <v>29</v>
      </c>
      <c r="E1601" t="s">
        <v>18</v>
      </c>
      <c r="F1601" t="s">
        <v>24</v>
      </c>
      <c r="G1601" t="s">
        <v>28</v>
      </c>
      <c r="H1601" s="3">
        <v>11282.24</v>
      </c>
      <c r="I1601" t="s">
        <v>21</v>
      </c>
      <c r="J1601" t="s">
        <v>22</v>
      </c>
      <c r="K16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32.386602208774697</v>
      </c>
      <c r="L1601" s="5">
        <f>TablaDatos[[#This Row],[IMC_raw]]/1000000000000000</f>
        <v>32.386602208774697</v>
      </c>
      <c r="M1601" s="2">
        <v>3.23866022087747E+16</v>
      </c>
      <c r="N16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1" s="13">
        <f t="shared" si="24"/>
        <v>1600</v>
      </c>
      <c r="P1601" s="2" t="str">
        <f>IF(TablaDatos[[#This Row],[Diabetes]]=0,"No","Si")</f>
        <v>No</v>
      </c>
      <c r="Q1601">
        <v>0</v>
      </c>
      <c r="R1601">
        <f>TablaDatos[[#This Row],[Aux2]]/10000000000000</f>
        <v>233.80517163317401</v>
      </c>
      <c r="S1601" s="1">
        <v>2338051716331740</v>
      </c>
      <c r="T1601" s="7">
        <f>TablaDatos[[#This Row],[Aux3]]/100000000000000</f>
        <v>252.20666178288599</v>
      </c>
      <c r="U1601" s="1">
        <v>2.52206661782886E+16</v>
      </c>
      <c r="V1601">
        <v>153.5</v>
      </c>
      <c r="W1601">
        <v>100.3</v>
      </c>
    </row>
    <row r="1602" spans="1:23">
      <c r="A1602">
        <v>2013</v>
      </c>
      <c r="B1602">
        <v>56</v>
      </c>
      <c r="C1602" t="s">
        <v>23</v>
      </c>
      <c r="D1602" t="s">
        <v>37</v>
      </c>
      <c r="E1602" t="s">
        <v>21</v>
      </c>
      <c r="F1602" t="s">
        <v>19</v>
      </c>
      <c r="G1602" t="s">
        <v>28</v>
      </c>
      <c r="H1602" s="3">
        <v>12948.98</v>
      </c>
      <c r="I1602" t="s">
        <v>21</v>
      </c>
      <c r="J1602" t="s">
        <v>21</v>
      </c>
      <c r="K16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32.364150203667002</v>
      </c>
      <c r="L1602" s="5">
        <f>TablaDatos[[#This Row],[IMC_raw]]/100000000000000</f>
        <v>32.364150203667002</v>
      </c>
      <c r="M1602" s="2">
        <v>3236415020366700</v>
      </c>
      <c r="N16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2" s="13">
        <f t="shared" ref="O1602:O1665" si="25">O1601+1</f>
        <v>1601</v>
      </c>
      <c r="P1602" s="2" t="str">
        <f>IF(TablaDatos[[#This Row],[Diabetes]]=0,"No","Si")</f>
        <v>Si</v>
      </c>
      <c r="Q1602">
        <v>1</v>
      </c>
      <c r="R1602">
        <f>TablaDatos[[#This Row],[Aux2]]/10000000000000</f>
        <v>2543.5421284029799</v>
      </c>
      <c r="S1602" s="1">
        <v>2.54354212840298E+16</v>
      </c>
      <c r="T1602" s="7">
        <f>TablaDatos[[#This Row],[Aux3]]/100000000000000</f>
        <v>29.755285255605202</v>
      </c>
      <c r="U1602" s="1">
        <v>2975528525560520</v>
      </c>
      <c r="V1602">
        <v>175.3</v>
      </c>
      <c r="W1602">
        <v>103.1</v>
      </c>
    </row>
    <row r="1603" spans="1:23">
      <c r="A1603">
        <v>2013</v>
      </c>
      <c r="B1603">
        <v>54</v>
      </c>
      <c r="C1603" t="s">
        <v>23</v>
      </c>
      <c r="D1603" t="s">
        <v>30</v>
      </c>
      <c r="E1603" t="s">
        <v>18</v>
      </c>
      <c r="F1603" t="s">
        <v>35</v>
      </c>
      <c r="G1603" t="s">
        <v>20</v>
      </c>
      <c r="H1603" s="3">
        <v>29294.080000000002</v>
      </c>
      <c r="I1603" t="s">
        <v>19</v>
      </c>
      <c r="J1603" t="s">
        <v>22</v>
      </c>
      <c r="K16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32.362556406775397</v>
      </c>
      <c r="L1603" s="6">
        <f>TablaDatos[[#This Row],[IMC_raw]]/1000000000000000</f>
        <v>3.2362556406775398</v>
      </c>
      <c r="M1603" s="2">
        <v>3236255640677540</v>
      </c>
      <c r="N16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3" s="13">
        <f t="shared" si="25"/>
        <v>1602</v>
      </c>
      <c r="P1603" s="2" t="str">
        <f>IF(TablaDatos[[#This Row],[Diabetes]]=0,"No","Si")</f>
        <v>No</v>
      </c>
      <c r="Q1603">
        <v>0</v>
      </c>
      <c r="R1603">
        <f>TablaDatos[[#This Row],[Aux2]]/10000000000000</f>
        <v>2079.3776673144398</v>
      </c>
      <c r="S1603" s="1">
        <v>2.07937766731444E+16</v>
      </c>
      <c r="T1603" s="7">
        <f>TablaDatos[[#This Row],[Aux3]]/100000000000000</f>
        <v>18.907357411636202</v>
      </c>
      <c r="U1603" s="1">
        <v>1890735741163620</v>
      </c>
      <c r="V1603">
        <v>141.19999999999999</v>
      </c>
      <c r="W1603">
        <v>84.9</v>
      </c>
    </row>
    <row r="1604" spans="1:23">
      <c r="A1604">
        <v>2013</v>
      </c>
      <c r="B1604">
        <v>70</v>
      </c>
      <c r="C1604" t="s">
        <v>16</v>
      </c>
      <c r="D1604" t="s">
        <v>29</v>
      </c>
      <c r="E1604" t="s">
        <v>21</v>
      </c>
      <c r="F1604" t="s">
        <v>24</v>
      </c>
      <c r="G1604" t="s">
        <v>25</v>
      </c>
      <c r="H1604" s="3">
        <v>9710.24</v>
      </c>
      <c r="I1604" t="s">
        <v>21</v>
      </c>
      <c r="J1604" t="s">
        <v>22</v>
      </c>
      <c r="K16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32.355066484941801</v>
      </c>
      <c r="L1604" s="5">
        <f>TablaDatos[[#This Row],[IMC_raw]]/1000000000000000</f>
        <v>3.2355066484941801</v>
      </c>
      <c r="M1604" s="2">
        <v>3235506648494180</v>
      </c>
      <c r="N16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4" s="13">
        <f t="shared" si="25"/>
        <v>1603</v>
      </c>
      <c r="P1604" s="2" t="str">
        <f>IF(TablaDatos[[#This Row],[Diabetes]]=0,"No","Si")</f>
        <v>No</v>
      </c>
      <c r="Q1604">
        <v>0</v>
      </c>
      <c r="R1604">
        <f>TablaDatos[[#This Row],[Aux2]]/10000000000000</f>
        <v>2109.6703064253502</v>
      </c>
      <c r="S1604" s="1">
        <v>2.10967030642535E+16</v>
      </c>
      <c r="T1604" s="7">
        <f>TablaDatos[[#This Row],[Aux3]]/100000000000000</f>
        <v>286.18890274772298</v>
      </c>
      <c r="U1604" s="1">
        <v>2.86188902747723E+16</v>
      </c>
      <c r="V1604">
        <v>172.6</v>
      </c>
      <c r="W1604">
        <v>109.8</v>
      </c>
    </row>
    <row r="1605" spans="1:23">
      <c r="A1605">
        <v>2013</v>
      </c>
      <c r="B1605">
        <v>54</v>
      </c>
      <c r="C1605" t="s">
        <v>16</v>
      </c>
      <c r="D1605" t="s">
        <v>29</v>
      </c>
      <c r="E1605" t="s">
        <v>18</v>
      </c>
      <c r="F1605" t="s">
        <v>35</v>
      </c>
      <c r="G1605" t="s">
        <v>20</v>
      </c>
      <c r="H1605" s="3">
        <v>17396.990000000002</v>
      </c>
      <c r="I1605" t="s">
        <v>19</v>
      </c>
      <c r="J1605" t="s">
        <v>22</v>
      </c>
      <c r="K16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32.348711059613301</v>
      </c>
      <c r="L1605" s="6">
        <f>TablaDatos[[#This Row],[IMC_raw]]/1000000000000000</f>
        <v>3.23487110596133</v>
      </c>
      <c r="M1605" s="2">
        <v>3234871105961330</v>
      </c>
      <c r="N16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5" s="13">
        <f t="shared" si="25"/>
        <v>1604</v>
      </c>
      <c r="P1605" s="2" t="str">
        <f>IF(TablaDatos[[#This Row],[Diabetes]]=0,"No","Si")</f>
        <v>No</v>
      </c>
      <c r="Q1605">
        <v>0</v>
      </c>
      <c r="R1605">
        <f>TablaDatos[[#This Row],[Aux2]]/10000000000000</f>
        <v>213.01013268236801</v>
      </c>
      <c r="S1605" s="1">
        <v>2130101326823680</v>
      </c>
      <c r="T1605" s="7">
        <f>TablaDatos[[#This Row],[Aux3]]/100000000000000</f>
        <v>21.986449478117098</v>
      </c>
      <c r="U1605" s="1">
        <v>2198644947811710</v>
      </c>
      <c r="V1605">
        <v>151.69999999999999</v>
      </c>
      <c r="W1605">
        <v>87.4</v>
      </c>
    </row>
    <row r="1606" spans="1:23">
      <c r="A1606">
        <v>2013</v>
      </c>
      <c r="B1606">
        <v>66</v>
      </c>
      <c r="C1606" t="s">
        <v>16</v>
      </c>
      <c r="D1606" t="s">
        <v>42</v>
      </c>
      <c r="E1606" t="s">
        <v>18</v>
      </c>
      <c r="F1606" t="s">
        <v>19</v>
      </c>
      <c r="G1606" t="s">
        <v>25</v>
      </c>
      <c r="H1606" s="3">
        <v>20403.490000000002</v>
      </c>
      <c r="I1606" t="s">
        <v>19</v>
      </c>
      <c r="J1606" t="s">
        <v>18</v>
      </c>
      <c r="K16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32.3382861196649</v>
      </c>
      <c r="L1606" s="6">
        <f>TablaDatos[[#This Row],[IMC_raw]]/1000000000000000</f>
        <v>0.323382861196649</v>
      </c>
      <c r="M1606" s="2">
        <v>323382861196649</v>
      </c>
      <c r="N16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6" s="13">
        <f t="shared" si="25"/>
        <v>1605</v>
      </c>
      <c r="P1606" s="2" t="str">
        <f>IF(TablaDatos[[#This Row],[Diabetes]]=0,"No","Si")</f>
        <v>Si</v>
      </c>
      <c r="Q1606">
        <v>1</v>
      </c>
      <c r="R1606">
        <f>TablaDatos[[#This Row],[Aux2]]/10000000000000</f>
        <v>1979.25871817948</v>
      </c>
      <c r="S1606" s="1">
        <v>1.97925871817948E+16</v>
      </c>
      <c r="T1606" s="7">
        <f>TablaDatos[[#This Row],[Aux3]]/100000000000000</f>
        <v>25.645678453185599</v>
      </c>
      <c r="U1606" s="1">
        <v>2564567845318560</v>
      </c>
      <c r="V1606">
        <v>160.30000000000001</v>
      </c>
      <c r="W1606">
        <v>92.5</v>
      </c>
    </row>
    <row r="1607" spans="1:23">
      <c r="A1607">
        <v>2013</v>
      </c>
      <c r="B1607">
        <v>59</v>
      </c>
      <c r="C1607" t="s">
        <v>16</v>
      </c>
      <c r="D1607" t="s">
        <v>29</v>
      </c>
      <c r="E1607" t="s">
        <v>18</v>
      </c>
      <c r="F1607" t="s">
        <v>19</v>
      </c>
      <c r="G1607" t="s">
        <v>28</v>
      </c>
      <c r="H1607" s="3">
        <v>19102.349999999999</v>
      </c>
      <c r="I1607" t="s">
        <v>21</v>
      </c>
      <c r="J1607" t="s">
        <v>22</v>
      </c>
      <c r="K16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32.327306066676798</v>
      </c>
      <c r="L1607" s="6">
        <f>TablaDatos[[#This Row],[IMC_raw]]/1000000000000000</f>
        <v>32.327306066676798</v>
      </c>
      <c r="M1607" s="2">
        <v>3.23273060666768E+16</v>
      </c>
      <c r="N16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7" s="13">
        <f t="shared" si="25"/>
        <v>1606</v>
      </c>
      <c r="P1607" s="2" t="str">
        <f>IF(TablaDatos[[#This Row],[Diabetes]]=0,"No","Si")</f>
        <v>No</v>
      </c>
      <c r="Q1607">
        <v>0</v>
      </c>
      <c r="R1607">
        <f>TablaDatos[[#This Row],[Aux2]]/10000000000000</f>
        <v>214.23587288114999</v>
      </c>
      <c r="S1607" s="1">
        <v>2142358728811500</v>
      </c>
      <c r="T1607" s="7">
        <f>TablaDatos[[#This Row],[Aux3]]/100000000000000</f>
        <v>220.205610072159</v>
      </c>
      <c r="U1607" s="1">
        <v>2.20205610072159E+16</v>
      </c>
      <c r="V1607">
        <v>164.4</v>
      </c>
      <c r="W1607">
        <v>94.9</v>
      </c>
    </row>
    <row r="1608" spans="1:23">
      <c r="A1608">
        <v>2013</v>
      </c>
      <c r="B1608">
        <v>57</v>
      </c>
      <c r="C1608" t="s">
        <v>16</v>
      </c>
      <c r="D1608" t="s">
        <v>27</v>
      </c>
      <c r="E1608" t="s">
        <v>21</v>
      </c>
      <c r="F1608" t="s">
        <v>19</v>
      </c>
      <c r="G1608" t="s">
        <v>28</v>
      </c>
      <c r="H1608" s="3">
        <v>36557.040000000001</v>
      </c>
      <c r="I1608" t="s">
        <v>21</v>
      </c>
      <c r="J1608" t="s">
        <v>19</v>
      </c>
      <c r="K16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32.301930083553501</v>
      </c>
      <c r="L1608" s="5">
        <f>TablaDatos[[#This Row],[IMC_raw]]/1000000000000000</f>
        <v>3.2301930083553501</v>
      </c>
      <c r="M1608" s="2">
        <v>3230193008355350</v>
      </c>
      <c r="N16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8" s="13">
        <f t="shared" si="25"/>
        <v>1607</v>
      </c>
      <c r="P1608" s="2" t="str">
        <f>IF(TablaDatos[[#This Row],[Diabetes]]=0,"No","Si")</f>
        <v>No</v>
      </c>
      <c r="Q1608">
        <v>0</v>
      </c>
      <c r="R1608">
        <f>TablaDatos[[#This Row],[Aux2]]/10000000000000</f>
        <v>2131.0420168084702</v>
      </c>
      <c r="S1608" s="1">
        <v>2.13104201680847E+16</v>
      </c>
      <c r="T1608" s="7">
        <f>TablaDatos[[#This Row],[Aux3]]/100000000000000</f>
        <v>244.38973186077101</v>
      </c>
      <c r="U1608" s="1">
        <v>2.44389731860771E+16</v>
      </c>
      <c r="V1608">
        <v>165</v>
      </c>
      <c r="W1608">
        <v>103.1</v>
      </c>
    </row>
    <row r="1609" spans="1:23">
      <c r="A1609">
        <v>2013</v>
      </c>
      <c r="B1609">
        <v>57</v>
      </c>
      <c r="C1609" t="s">
        <v>23</v>
      </c>
      <c r="D1609" t="s">
        <v>29</v>
      </c>
      <c r="E1609" t="s">
        <v>18</v>
      </c>
      <c r="F1609" t="s">
        <v>19</v>
      </c>
      <c r="G1609" t="s">
        <v>28</v>
      </c>
      <c r="H1609" s="3">
        <v>15621.32</v>
      </c>
      <c r="I1609" t="s">
        <v>19</v>
      </c>
      <c r="J1609" t="s">
        <v>22</v>
      </c>
      <c r="K16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32.301787016582402</v>
      </c>
      <c r="L1609" s="5">
        <f>TablaDatos[[#This Row],[IMC_raw]]/1000000000000000</f>
        <v>3.2301787016582399</v>
      </c>
      <c r="M1609" s="2">
        <v>3230178701658240</v>
      </c>
      <c r="N16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09" s="13">
        <f t="shared" si="25"/>
        <v>1608</v>
      </c>
      <c r="P1609" s="2" t="str">
        <f>IF(TablaDatos[[#This Row],[Diabetes]]=0,"No","Si")</f>
        <v>No</v>
      </c>
      <c r="Q1609">
        <v>0</v>
      </c>
      <c r="R1609">
        <f>TablaDatos[[#This Row],[Aux2]]/10000000000000</f>
        <v>199.521062859484</v>
      </c>
      <c r="S1609" s="1">
        <v>1995210628594840</v>
      </c>
      <c r="T1609" s="7">
        <f>TablaDatos[[#This Row],[Aux3]]/100000000000000</f>
        <v>23.3818048510349</v>
      </c>
      <c r="U1609" s="1">
        <v>2338180485103490</v>
      </c>
      <c r="V1609">
        <v>151.30000000000001</v>
      </c>
      <c r="W1609">
        <v>95.8</v>
      </c>
    </row>
    <row r="1610" spans="1:23">
      <c r="A1610">
        <v>2013</v>
      </c>
      <c r="B1610">
        <v>53</v>
      </c>
      <c r="C1610" t="s">
        <v>23</v>
      </c>
      <c r="D1610" t="s">
        <v>72</v>
      </c>
      <c r="E1610" t="s">
        <v>18</v>
      </c>
      <c r="F1610" t="s">
        <v>19</v>
      </c>
      <c r="G1610" t="s">
        <v>20</v>
      </c>
      <c r="H1610" s="3">
        <v>16285.07</v>
      </c>
      <c r="I1610" t="s">
        <v>19</v>
      </c>
      <c r="J1610" t="s">
        <v>22</v>
      </c>
      <c r="K16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32.2892210839169</v>
      </c>
      <c r="L1610" s="6">
        <f>TablaDatos[[#This Row],[IMC_raw]]/1000000000000000</f>
        <v>3.2289221083916901</v>
      </c>
      <c r="M1610" s="2">
        <v>3228922108391690</v>
      </c>
      <c r="N16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0" s="13">
        <f t="shared" si="25"/>
        <v>1609</v>
      </c>
      <c r="P1610" s="2" t="str">
        <f>IF(TablaDatos[[#This Row],[Diabetes]]=0,"No","Si")</f>
        <v>No</v>
      </c>
      <c r="Q1610">
        <v>0</v>
      </c>
      <c r="R1610">
        <f>TablaDatos[[#This Row],[Aux2]]/10000000000000</f>
        <v>2018.55742163695</v>
      </c>
      <c r="S1610" s="1">
        <v>2.01855742163695E+16</v>
      </c>
      <c r="T1610" s="7">
        <f>TablaDatos[[#This Row],[Aux3]]/100000000000000</f>
        <v>260.36494634143497</v>
      </c>
      <c r="U1610" s="1">
        <v>2.60364946341435E+16</v>
      </c>
      <c r="V1610">
        <v>142.30000000000001</v>
      </c>
      <c r="W1610">
        <v>95</v>
      </c>
    </row>
    <row r="1611" spans="1:23">
      <c r="A1611">
        <v>2013</v>
      </c>
      <c r="B1611">
        <v>60</v>
      </c>
      <c r="C1611" t="s">
        <v>23</v>
      </c>
      <c r="D1611" t="s">
        <v>36</v>
      </c>
      <c r="E1611" t="s">
        <v>18</v>
      </c>
      <c r="F1611" t="s">
        <v>24</v>
      </c>
      <c r="G1611" t="s">
        <v>28</v>
      </c>
      <c r="H1611" s="3">
        <v>12901.93</v>
      </c>
      <c r="I1611" t="s">
        <v>21</v>
      </c>
      <c r="J1611" t="s">
        <v>18</v>
      </c>
      <c r="K16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32.279728702214101</v>
      </c>
      <c r="L1611" s="6">
        <f>TablaDatos[[#This Row],[IMC_raw]]/1000000000000000</f>
        <v>3.2279728702214099</v>
      </c>
      <c r="M1611" s="2">
        <v>3227972870221410</v>
      </c>
      <c r="N16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1" s="13">
        <f t="shared" si="25"/>
        <v>1610</v>
      </c>
      <c r="P1611" s="2" t="str">
        <f>IF(TablaDatos[[#This Row],[Diabetes]]=0,"No","Si")</f>
        <v>No</v>
      </c>
      <c r="Q1611">
        <v>0</v>
      </c>
      <c r="R1611">
        <f>TablaDatos[[#This Row],[Aux2]]/10000000000000</f>
        <v>226.01939722642999</v>
      </c>
      <c r="S1611" s="1">
        <v>2260193972264300</v>
      </c>
      <c r="T1611" s="7">
        <f>TablaDatos[[#This Row],[Aux3]]/100000000000000</f>
        <v>224.998334168247</v>
      </c>
      <c r="U1611" s="1">
        <v>2.24998334168247E+16</v>
      </c>
      <c r="V1611">
        <v>150.6</v>
      </c>
      <c r="W1611">
        <v>91.9</v>
      </c>
    </row>
    <row r="1612" spans="1:23">
      <c r="A1612">
        <v>2013</v>
      </c>
      <c r="B1612">
        <v>55</v>
      </c>
      <c r="C1612" t="s">
        <v>23</v>
      </c>
      <c r="D1612" t="s">
        <v>17</v>
      </c>
      <c r="E1612" t="s">
        <v>18</v>
      </c>
      <c r="F1612" t="s">
        <v>19</v>
      </c>
      <c r="G1612" t="s">
        <v>28</v>
      </c>
      <c r="H1612" s="3">
        <v>18711.5</v>
      </c>
      <c r="I1612" t="s">
        <v>19</v>
      </c>
      <c r="J1612" t="s">
        <v>22</v>
      </c>
      <c r="K16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32.254694272096899</v>
      </c>
      <c r="L1612" s="5">
        <f>TablaDatos[[#This Row],[IMC_raw]]/1000000000000000</f>
        <v>3.2254694272096902</v>
      </c>
      <c r="M1612" s="2">
        <v>3225469427209690</v>
      </c>
      <c r="N16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2" s="13">
        <f t="shared" si="25"/>
        <v>1611</v>
      </c>
      <c r="P1612" s="2" t="str">
        <f>IF(TablaDatos[[#This Row],[Diabetes]]=0,"No","Si")</f>
        <v>No</v>
      </c>
      <c r="Q1612">
        <v>0</v>
      </c>
      <c r="R1612">
        <f>TablaDatos[[#This Row],[Aux2]]/10000000000000</f>
        <v>1815.24203373914</v>
      </c>
      <c r="S1612" s="1">
        <v>1.81524203373914E+16</v>
      </c>
      <c r="T1612" s="7">
        <f>TablaDatos[[#This Row],[Aux3]]/100000000000000</f>
        <v>21.144486296117201</v>
      </c>
      <c r="U1612" s="1">
        <v>2114448629611720</v>
      </c>
      <c r="V1612">
        <v>154.30000000000001</v>
      </c>
      <c r="W1612">
        <v>90.6</v>
      </c>
    </row>
    <row r="1613" spans="1:23">
      <c r="A1613">
        <v>2013</v>
      </c>
      <c r="B1613">
        <v>60</v>
      </c>
      <c r="C1613" t="s">
        <v>23</v>
      </c>
      <c r="D1613" t="s">
        <v>73</v>
      </c>
      <c r="E1613" t="s">
        <v>18</v>
      </c>
      <c r="F1613" t="s">
        <v>19</v>
      </c>
      <c r="G1613" t="s">
        <v>28</v>
      </c>
      <c r="H1613" s="3">
        <v>60014.29</v>
      </c>
      <c r="I1613" t="s">
        <v>18</v>
      </c>
      <c r="J1613" t="s">
        <v>22</v>
      </c>
      <c r="K16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32.254083969862101</v>
      </c>
      <c r="L1613" s="6">
        <f>TablaDatos[[#This Row],[IMC_raw]]/1000000000000000</f>
        <v>32.254083969862101</v>
      </c>
      <c r="M1613" s="2">
        <v>3.22540839698621E+16</v>
      </c>
      <c r="N16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3" s="13">
        <f t="shared" si="25"/>
        <v>1612</v>
      </c>
      <c r="P1613" s="2" t="str">
        <f>IF(TablaDatos[[#This Row],[Diabetes]]=0,"No","Si")</f>
        <v>No</v>
      </c>
      <c r="Q1613">
        <v>0</v>
      </c>
      <c r="R1613">
        <f>TablaDatos[[#This Row],[Aux2]]/10000000000000</f>
        <v>2099.0779044635501</v>
      </c>
      <c r="S1613" s="1">
        <v>2.09907790446355E+16</v>
      </c>
      <c r="T1613" s="7">
        <f>TablaDatos[[#This Row],[Aux3]]/100000000000000</f>
        <v>244.208181107549</v>
      </c>
      <c r="U1613" s="1">
        <v>2.44208181107549E+16</v>
      </c>
      <c r="V1613">
        <v>155.1</v>
      </c>
      <c r="W1613">
        <v>92.9</v>
      </c>
    </row>
    <row r="1614" spans="1:23">
      <c r="A1614">
        <v>2013</v>
      </c>
      <c r="B1614">
        <v>61</v>
      </c>
      <c r="C1614" t="s">
        <v>16</v>
      </c>
      <c r="D1614" t="s">
        <v>72</v>
      </c>
      <c r="E1614" t="s">
        <v>18</v>
      </c>
      <c r="F1614" t="s">
        <v>24</v>
      </c>
      <c r="G1614" t="s">
        <v>28</v>
      </c>
      <c r="H1614" s="3">
        <v>7144.13</v>
      </c>
      <c r="I1614" t="s">
        <v>21</v>
      </c>
      <c r="J1614" t="s">
        <v>22</v>
      </c>
      <c r="K16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32.243492952847397</v>
      </c>
      <c r="L1614" s="6">
        <f>TablaDatos[[#This Row],[IMC_raw]]/1000000000000000</f>
        <v>3.2243492952847399</v>
      </c>
      <c r="M1614" s="2">
        <v>3224349295284740</v>
      </c>
      <c r="N16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4" s="13">
        <f t="shared" si="25"/>
        <v>1613</v>
      </c>
      <c r="P1614" s="2" t="str">
        <f>IF(TablaDatos[[#This Row],[Diabetes]]=0,"No","Si")</f>
        <v>Si</v>
      </c>
      <c r="Q1614">
        <v>1</v>
      </c>
      <c r="R1614">
        <f>TablaDatos[[#This Row],[Aux2]]/10000000000000</f>
        <v>2420.5312301334402</v>
      </c>
      <c r="S1614" s="1">
        <v>2.42053123013344E+16</v>
      </c>
      <c r="T1614" s="7">
        <f>TablaDatos[[#This Row],[Aux3]]/100000000000000</f>
        <v>25.807162646152999</v>
      </c>
      <c r="U1614" s="1">
        <v>2580716264615300</v>
      </c>
      <c r="V1614">
        <v>170.1</v>
      </c>
      <c r="W1614">
        <v>102.6</v>
      </c>
    </row>
    <row r="1615" spans="1:23">
      <c r="A1615">
        <v>2013</v>
      </c>
      <c r="B1615">
        <v>57</v>
      </c>
      <c r="C1615" t="s">
        <v>23</v>
      </c>
      <c r="D1615" t="s">
        <v>74</v>
      </c>
      <c r="E1615" t="s">
        <v>21</v>
      </c>
      <c r="F1615" t="s">
        <v>24</v>
      </c>
      <c r="G1615" t="s">
        <v>28</v>
      </c>
      <c r="H1615" s="3">
        <v>9976.2900000000009</v>
      </c>
      <c r="I1615" t="s">
        <v>21</v>
      </c>
      <c r="J1615" t="s">
        <v>19</v>
      </c>
      <c r="K16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32.235630131360502</v>
      </c>
      <c r="L1615" s="5">
        <f>TablaDatos[[#This Row],[IMC_raw]]/1000000000000000</f>
        <v>3.22356301313605</v>
      </c>
      <c r="M1615" s="2">
        <v>3223563013136050</v>
      </c>
      <c r="N16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5" s="13">
        <f t="shared" si="25"/>
        <v>1614</v>
      </c>
      <c r="P1615" s="2" t="str">
        <f>IF(TablaDatos[[#This Row],[Diabetes]]=0,"No","Si")</f>
        <v>No</v>
      </c>
      <c r="Q1615">
        <v>0</v>
      </c>
      <c r="R1615">
        <f>TablaDatos[[#This Row],[Aux2]]/10000000000000</f>
        <v>2225.49767548198</v>
      </c>
      <c r="S1615" s="1">
        <v>2.22549767548198E+16</v>
      </c>
      <c r="T1615" s="7">
        <f>TablaDatos[[#This Row],[Aux3]]/100000000000000</f>
        <v>276.630296526655</v>
      </c>
      <c r="U1615" s="1">
        <v>2.76630296526655E+16</v>
      </c>
      <c r="V1615">
        <v>158.80000000000001</v>
      </c>
      <c r="W1615">
        <v>93.2</v>
      </c>
    </row>
    <row r="1616" spans="1:23">
      <c r="A1616">
        <v>2013</v>
      </c>
      <c r="B1616">
        <v>59</v>
      </c>
      <c r="C1616" t="s">
        <v>23</v>
      </c>
      <c r="D1616" t="s">
        <v>29</v>
      </c>
      <c r="E1616" t="s">
        <v>21</v>
      </c>
      <c r="F1616" t="s">
        <v>24</v>
      </c>
      <c r="G1616" t="s">
        <v>28</v>
      </c>
      <c r="H1616" s="3">
        <v>9980.52</v>
      </c>
      <c r="I1616" t="s">
        <v>21</v>
      </c>
      <c r="J1616" t="s">
        <v>22</v>
      </c>
      <c r="K16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32.229010511708303</v>
      </c>
      <c r="L1616" s="6">
        <f>TablaDatos[[#This Row],[IMC_raw]]/100000000000000</f>
        <v>32.229010511708303</v>
      </c>
      <c r="M1616" s="2">
        <v>3222901051170830</v>
      </c>
      <c r="N16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6" s="13">
        <f t="shared" si="25"/>
        <v>1615</v>
      </c>
      <c r="P1616" s="2" t="str">
        <f>IF(TablaDatos[[#This Row],[Diabetes]]=0,"No","Si")</f>
        <v>Si</v>
      </c>
      <c r="Q1616">
        <v>1</v>
      </c>
      <c r="R1616">
        <f>TablaDatos[[#This Row],[Aux2]]/10000000000000</f>
        <v>2199.7736359007999</v>
      </c>
      <c r="S1616" s="1">
        <v>2.1997736359008E+16</v>
      </c>
      <c r="T1616" s="7">
        <f>TablaDatos[[#This Row],[Aux3]]/100000000000000</f>
        <v>221.635143973163</v>
      </c>
      <c r="U1616" s="1">
        <v>2.21635143973163E+16</v>
      </c>
      <c r="V1616">
        <v>166</v>
      </c>
      <c r="W1616">
        <v>100.9</v>
      </c>
    </row>
    <row r="1617" spans="1:23">
      <c r="A1617">
        <v>2013</v>
      </c>
      <c r="B1617">
        <v>51</v>
      </c>
      <c r="C1617" t="s">
        <v>16</v>
      </c>
      <c r="D1617" t="s">
        <v>30</v>
      </c>
      <c r="E1617" t="s">
        <v>18</v>
      </c>
      <c r="F1617" t="s">
        <v>35</v>
      </c>
      <c r="G1617" t="s">
        <v>20</v>
      </c>
      <c r="H1617" s="3">
        <v>20076.72</v>
      </c>
      <c r="I1617" t="s">
        <v>21</v>
      </c>
      <c r="J1617" t="s">
        <v>21</v>
      </c>
      <c r="K16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32.212073398918797</v>
      </c>
      <c r="L1617" s="6">
        <f>TablaDatos[[#This Row],[IMC_raw]]/1000000000000000</f>
        <v>32.212073398918797</v>
      </c>
      <c r="M1617" s="2">
        <v>3.22120733989188E+16</v>
      </c>
      <c r="N16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7" s="13">
        <f t="shared" si="25"/>
        <v>1616</v>
      </c>
      <c r="P1617" s="2" t="str">
        <f>IF(TablaDatos[[#This Row],[Diabetes]]=0,"No","Si")</f>
        <v>No</v>
      </c>
      <c r="Q1617">
        <v>0</v>
      </c>
      <c r="R1617">
        <f>TablaDatos[[#This Row],[Aux2]]/10000000000000</f>
        <v>2231.2268649313801</v>
      </c>
      <c r="S1617" s="1">
        <v>2.23122686493138E+16</v>
      </c>
      <c r="T1617" s="7">
        <f>TablaDatos[[#This Row],[Aux3]]/100000000000000</f>
        <v>212.00878601842399</v>
      </c>
      <c r="U1617" s="1">
        <v>2.12008786018424E+16</v>
      </c>
      <c r="V1617">
        <v>153.30000000000001</v>
      </c>
      <c r="W1617">
        <v>95.6</v>
      </c>
    </row>
    <row r="1618" spans="1:23">
      <c r="A1618">
        <v>2013</v>
      </c>
      <c r="B1618">
        <v>73</v>
      </c>
      <c r="C1618" t="s">
        <v>16</v>
      </c>
      <c r="D1618" t="s">
        <v>30</v>
      </c>
      <c r="E1618" t="s">
        <v>31</v>
      </c>
      <c r="F1618" t="s">
        <v>24</v>
      </c>
      <c r="G1618" t="s">
        <v>25</v>
      </c>
      <c r="H1618" s="3">
        <v>11392.63</v>
      </c>
      <c r="I1618" t="s">
        <v>19</v>
      </c>
      <c r="J1618" t="s">
        <v>18</v>
      </c>
      <c r="K16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32.194254477391603</v>
      </c>
      <c r="L1618" s="6">
        <f>TablaDatos[[#This Row],[IMC_raw]]/1000000000000000</f>
        <v>32.194254477391603</v>
      </c>
      <c r="M1618" s="2">
        <v>3.21942544773916E+16</v>
      </c>
      <c r="N16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8" s="13">
        <f t="shared" si="25"/>
        <v>1617</v>
      </c>
      <c r="P1618" s="2" t="str">
        <f>IF(TablaDatos[[#This Row],[Diabetes]]=0,"No","Si")</f>
        <v>No</v>
      </c>
      <c r="Q1618">
        <v>0</v>
      </c>
      <c r="R1618">
        <f>TablaDatos[[#This Row],[Aux2]]/10000000000000</f>
        <v>240.79346678483</v>
      </c>
      <c r="S1618" s="1">
        <v>2407934667848300</v>
      </c>
      <c r="T1618" s="7">
        <f>TablaDatos[[#This Row],[Aux3]]/100000000000000</f>
        <v>257.59563357399702</v>
      </c>
      <c r="U1618" s="1">
        <v>2.57595633573997E+16</v>
      </c>
      <c r="V1618">
        <v>174.7</v>
      </c>
      <c r="W1618">
        <v>105.7</v>
      </c>
    </row>
    <row r="1619" spans="1:23">
      <c r="A1619">
        <v>2013</v>
      </c>
      <c r="B1619">
        <v>56</v>
      </c>
      <c r="C1619" t="s">
        <v>16</v>
      </c>
      <c r="D1619" t="s">
        <v>37</v>
      </c>
      <c r="E1619" t="s">
        <v>31</v>
      </c>
      <c r="F1619" t="s">
        <v>19</v>
      </c>
      <c r="G1619" t="s">
        <v>28</v>
      </c>
      <c r="H1619" s="3">
        <v>7607.97</v>
      </c>
      <c r="I1619" t="s">
        <v>21</v>
      </c>
      <c r="J1619" t="s">
        <v>21</v>
      </c>
      <c r="K16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32.1753312199533</v>
      </c>
      <c r="L1619" s="6">
        <f>TablaDatos[[#This Row],[IMC_raw]]/100000000000000</f>
        <v>32.1753312199533</v>
      </c>
      <c r="M1619" s="2">
        <v>3217533121995330</v>
      </c>
      <c r="N16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19" s="13">
        <f t="shared" si="25"/>
        <v>1618</v>
      </c>
      <c r="P1619" s="2" t="str">
        <f>IF(TablaDatos[[#This Row],[Diabetes]]=0,"No","Si")</f>
        <v>Si</v>
      </c>
      <c r="Q1619">
        <v>1</v>
      </c>
      <c r="R1619">
        <f>TablaDatos[[#This Row],[Aux2]]/10000000000000</f>
        <v>226.65488022177101</v>
      </c>
      <c r="S1619" s="1">
        <v>2266548802217710</v>
      </c>
      <c r="T1619" s="7">
        <f>TablaDatos[[#This Row],[Aux3]]/100000000000000</f>
        <v>285.73395058103802</v>
      </c>
      <c r="U1619" s="1">
        <v>2.85733950581038E+16</v>
      </c>
      <c r="V1619">
        <v>174.2</v>
      </c>
      <c r="W1619">
        <v>106.2</v>
      </c>
    </row>
    <row r="1620" spans="1:23">
      <c r="A1620">
        <v>2013</v>
      </c>
      <c r="B1620">
        <v>63</v>
      </c>
      <c r="C1620" t="s">
        <v>23</v>
      </c>
      <c r="D1620" t="s">
        <v>72</v>
      </c>
      <c r="E1620" t="s">
        <v>18</v>
      </c>
      <c r="F1620" t="s">
        <v>24</v>
      </c>
      <c r="G1620" t="s">
        <v>28</v>
      </c>
      <c r="H1620" s="3">
        <v>17246.88</v>
      </c>
      <c r="I1620" t="s">
        <v>19</v>
      </c>
      <c r="J1620" t="s">
        <v>22</v>
      </c>
      <c r="K16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32.089929857054102</v>
      </c>
      <c r="L1620" s="5">
        <f>TablaDatos[[#This Row],[IMC_raw]]/1000000000000000</f>
        <v>3.20899298570541</v>
      </c>
      <c r="M1620" s="2">
        <v>3208992985705410</v>
      </c>
      <c r="N16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0" s="13">
        <f t="shared" si="25"/>
        <v>1619</v>
      </c>
      <c r="P1620" s="2" t="str">
        <f>IF(TablaDatos[[#This Row],[Diabetes]]=0,"No","Si")</f>
        <v>No</v>
      </c>
      <c r="Q1620">
        <v>0</v>
      </c>
      <c r="R1620">
        <f>TablaDatos[[#This Row],[Aux2]]/10000000000000</f>
        <v>217.082977235763</v>
      </c>
      <c r="S1620" s="1">
        <v>2170829772357630</v>
      </c>
      <c r="T1620" s="7">
        <f>TablaDatos[[#This Row],[Aux3]]/100000000000000</f>
        <v>24.1973744547854</v>
      </c>
      <c r="U1620" s="1">
        <v>2419737445478540</v>
      </c>
      <c r="V1620">
        <v>153.30000000000001</v>
      </c>
      <c r="W1620">
        <v>99.6</v>
      </c>
    </row>
    <row r="1621" spans="1:23">
      <c r="A1621">
        <v>2013</v>
      </c>
      <c r="B1621">
        <v>56</v>
      </c>
      <c r="C1621" t="s">
        <v>16</v>
      </c>
      <c r="D1621" t="s">
        <v>73</v>
      </c>
      <c r="E1621" t="s">
        <v>19</v>
      </c>
      <c r="F1621" t="s">
        <v>24</v>
      </c>
      <c r="G1621" t="s">
        <v>28</v>
      </c>
      <c r="H1621" s="3">
        <v>48968.02</v>
      </c>
      <c r="I1621" t="s">
        <v>21</v>
      </c>
      <c r="J1621" t="s">
        <v>19</v>
      </c>
      <c r="K16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32.067865550572101</v>
      </c>
      <c r="L1621" s="6">
        <f>TablaDatos[[#This Row],[IMC_raw]]/1000000000000000</f>
        <v>3.2067865550572101</v>
      </c>
      <c r="M1621" s="2">
        <v>3206786555057210</v>
      </c>
      <c r="N16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1" s="13">
        <f t="shared" si="25"/>
        <v>1620</v>
      </c>
      <c r="P1621" s="2" t="str">
        <f>IF(TablaDatos[[#This Row],[Diabetes]]=0,"No","Si")</f>
        <v>No</v>
      </c>
      <c r="Q1621">
        <v>0</v>
      </c>
      <c r="R1621">
        <f>TablaDatos[[#This Row],[Aux2]]/10000000000000</f>
        <v>2168.3021343095202</v>
      </c>
      <c r="S1621" s="1">
        <v>2.16830213430952E+16</v>
      </c>
      <c r="T1621" s="7">
        <f>TablaDatos[[#This Row],[Aux3]]/100000000000000</f>
        <v>25.130075476487999</v>
      </c>
      <c r="U1621" s="1">
        <v>2513007547648800</v>
      </c>
      <c r="V1621">
        <v>166.1</v>
      </c>
      <c r="W1621">
        <v>99.2</v>
      </c>
    </row>
    <row r="1622" spans="1:23">
      <c r="A1622">
        <v>2013</v>
      </c>
      <c r="B1622">
        <v>60</v>
      </c>
      <c r="C1622" t="s">
        <v>23</v>
      </c>
      <c r="D1622" t="s">
        <v>73</v>
      </c>
      <c r="E1622" t="s">
        <v>19</v>
      </c>
      <c r="F1622" t="s">
        <v>19</v>
      </c>
      <c r="G1622" t="s">
        <v>28</v>
      </c>
      <c r="H1622" s="3">
        <v>29716.76</v>
      </c>
      <c r="I1622" t="s">
        <v>21</v>
      </c>
      <c r="J1622" t="s">
        <v>18</v>
      </c>
      <c r="K16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31.996074601267601</v>
      </c>
      <c r="L1622" s="5">
        <f>TablaDatos[[#This Row],[IMC_raw]]/1000000000000000</f>
        <v>3.1996074601267601</v>
      </c>
      <c r="M1622" s="2">
        <v>3199607460126760</v>
      </c>
      <c r="N16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2" s="13">
        <f t="shared" si="25"/>
        <v>1621</v>
      </c>
      <c r="P1622" s="2" t="str">
        <f>IF(TablaDatos[[#This Row],[Diabetes]]=0,"No","Si")</f>
        <v>No</v>
      </c>
      <c r="Q1622">
        <v>0</v>
      </c>
      <c r="R1622">
        <f>TablaDatos[[#This Row],[Aux2]]/10000000000000</f>
        <v>2342.6009438896899</v>
      </c>
      <c r="S1622" s="1">
        <v>2.34260094388969E+16</v>
      </c>
      <c r="T1622" s="7">
        <f>TablaDatos[[#This Row],[Aux3]]/100000000000000</f>
        <v>26.182522862527701</v>
      </c>
      <c r="U1622" s="1">
        <v>2618252286252770</v>
      </c>
      <c r="V1622">
        <v>159.4</v>
      </c>
      <c r="W1622">
        <v>98.7</v>
      </c>
    </row>
    <row r="1623" spans="1:23">
      <c r="A1623">
        <v>2013</v>
      </c>
      <c r="B1623">
        <v>59</v>
      </c>
      <c r="C1623" t="s">
        <v>16</v>
      </c>
      <c r="D1623" t="s">
        <v>42</v>
      </c>
      <c r="E1623" t="s">
        <v>31</v>
      </c>
      <c r="F1623" t="s">
        <v>24</v>
      </c>
      <c r="G1623" t="s">
        <v>28</v>
      </c>
      <c r="H1623" s="3">
        <v>15789.65</v>
      </c>
      <c r="I1623" t="s">
        <v>21</v>
      </c>
      <c r="J1623" t="s">
        <v>18</v>
      </c>
      <c r="K16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31.982913990899</v>
      </c>
      <c r="L1623" s="5">
        <f>TablaDatos[[#This Row],[IMC_raw]]/1000000000000000</f>
        <v>31.982913990899</v>
      </c>
      <c r="M1623" s="2">
        <v>3.1982913990899E+16</v>
      </c>
      <c r="N16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3" s="13">
        <f t="shared" si="25"/>
        <v>1622</v>
      </c>
      <c r="P1623" s="2" t="str">
        <f>IF(TablaDatos[[#This Row],[Diabetes]]=0,"No","Si")</f>
        <v>Si</v>
      </c>
      <c r="Q1623">
        <v>1</v>
      </c>
      <c r="R1623">
        <f>TablaDatos[[#This Row],[Aux2]]/10000000000000</f>
        <v>2380.7418488000899</v>
      </c>
      <c r="S1623" s="1">
        <v>2.38074184880009E+16</v>
      </c>
      <c r="T1623" s="7">
        <f>TablaDatos[[#This Row],[Aux3]]/100000000000000</f>
        <v>285.14692114180099</v>
      </c>
      <c r="U1623" s="1">
        <v>2.85146921141801E+16</v>
      </c>
      <c r="V1623">
        <v>173.6</v>
      </c>
      <c r="W1623">
        <v>103.6</v>
      </c>
    </row>
    <row r="1624" spans="1:23">
      <c r="A1624">
        <v>2013</v>
      </c>
      <c r="B1624">
        <v>65</v>
      </c>
      <c r="C1624" t="s">
        <v>23</v>
      </c>
      <c r="D1624" t="s">
        <v>17</v>
      </c>
      <c r="E1624" t="s">
        <v>31</v>
      </c>
      <c r="F1624" t="s">
        <v>24</v>
      </c>
      <c r="G1624" t="s">
        <v>25</v>
      </c>
      <c r="H1624" s="3">
        <v>31293.9</v>
      </c>
      <c r="I1624" t="s">
        <v>21</v>
      </c>
      <c r="J1624" t="s">
        <v>18</v>
      </c>
      <c r="K16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31.978732092506203</v>
      </c>
      <c r="L1624" s="5">
        <f>TablaDatos[[#This Row],[IMC_raw]]/1000000000000000</f>
        <v>0.31978732092506201</v>
      </c>
      <c r="M1624" s="2">
        <v>319787320925062</v>
      </c>
      <c r="N16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4" s="13">
        <f t="shared" si="25"/>
        <v>1623</v>
      </c>
      <c r="P1624" s="2" t="str">
        <f>IF(TablaDatos[[#This Row],[Diabetes]]=0,"No","Si")</f>
        <v>Si</v>
      </c>
      <c r="Q1624">
        <v>1</v>
      </c>
      <c r="R1624">
        <f>TablaDatos[[#This Row],[Aux2]]/10000000000000</f>
        <v>260.999118711687</v>
      </c>
      <c r="S1624" s="1">
        <v>2609991187116870</v>
      </c>
      <c r="T1624" s="7">
        <f>TablaDatos[[#This Row],[Aux3]]/100000000000000</f>
        <v>3.0000000000000001E-12</v>
      </c>
      <c r="U1624">
        <v>300</v>
      </c>
      <c r="V1624">
        <v>174.7</v>
      </c>
      <c r="W1624">
        <v>100.6</v>
      </c>
    </row>
    <row r="1625" spans="1:23">
      <c r="A1625">
        <v>2013</v>
      </c>
      <c r="B1625">
        <v>65</v>
      </c>
      <c r="C1625" t="s">
        <v>23</v>
      </c>
      <c r="D1625" t="s">
        <v>26</v>
      </c>
      <c r="E1625" t="s">
        <v>21</v>
      </c>
      <c r="F1625" t="s">
        <v>24</v>
      </c>
      <c r="G1625" t="s">
        <v>25</v>
      </c>
      <c r="H1625" s="3">
        <v>14518.19</v>
      </c>
      <c r="I1625" t="s">
        <v>21</v>
      </c>
      <c r="J1625" t="s">
        <v>22</v>
      </c>
      <c r="K16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31.963568532208502</v>
      </c>
      <c r="L1625" s="6">
        <f>TablaDatos[[#This Row],[IMC_raw]]/1000000000000000</f>
        <v>31.963568532208502</v>
      </c>
      <c r="M1625" s="2">
        <v>3.19635685322085E+16</v>
      </c>
      <c r="N16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5" s="13">
        <f t="shared" si="25"/>
        <v>1624</v>
      </c>
      <c r="P1625" s="2" t="str">
        <f>IF(TablaDatos[[#This Row],[Diabetes]]=0,"No","Si")</f>
        <v>No</v>
      </c>
      <c r="Q1625">
        <v>0</v>
      </c>
      <c r="R1625">
        <f>TablaDatos[[#This Row],[Aux2]]/10000000000000</f>
        <v>2158.1553040865401</v>
      </c>
      <c r="S1625" s="1">
        <v>2.15815530408654E+16</v>
      </c>
      <c r="T1625" s="7">
        <f>TablaDatos[[#This Row],[Aux3]]/100000000000000</f>
        <v>246.089215977425</v>
      </c>
      <c r="U1625" s="1">
        <v>2.46089215977425E+16</v>
      </c>
      <c r="V1625">
        <v>162.80000000000001</v>
      </c>
      <c r="W1625">
        <v>97.5</v>
      </c>
    </row>
    <row r="1626" spans="1:23">
      <c r="A1626">
        <v>2013</v>
      </c>
      <c r="B1626">
        <v>68</v>
      </c>
      <c r="C1626" t="s">
        <v>23</v>
      </c>
      <c r="D1626" t="s">
        <v>27</v>
      </c>
      <c r="E1626" t="s">
        <v>31</v>
      </c>
      <c r="F1626" t="s">
        <v>19</v>
      </c>
      <c r="G1626" t="s">
        <v>25</v>
      </c>
      <c r="H1626" s="3">
        <v>13775.92</v>
      </c>
      <c r="I1626" t="s">
        <v>21</v>
      </c>
      <c r="J1626" t="s">
        <v>19</v>
      </c>
      <c r="K16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31.9380897796403</v>
      </c>
      <c r="L1626" s="5">
        <f>TablaDatos[[#This Row],[IMC_raw]]/1000000000000000</f>
        <v>31.9380897796403</v>
      </c>
      <c r="M1626" s="2">
        <v>3.19380897796403E+16</v>
      </c>
      <c r="N16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6" s="13">
        <f t="shared" si="25"/>
        <v>1625</v>
      </c>
      <c r="P1626" s="2" t="str">
        <f>IF(TablaDatos[[#This Row],[Diabetes]]=0,"No","Si")</f>
        <v>No</v>
      </c>
      <c r="Q1626">
        <v>0</v>
      </c>
      <c r="R1626">
        <f>TablaDatos[[#This Row],[Aux2]]/10000000000000</f>
        <v>2384.9971996853301</v>
      </c>
      <c r="S1626" s="1">
        <v>2.38499719968533E+16</v>
      </c>
      <c r="T1626" s="7">
        <f>TablaDatos[[#This Row],[Aux3]]/100000000000000</f>
        <v>241.30061163091599</v>
      </c>
      <c r="U1626" s="1">
        <v>2.41300611630916E+16</v>
      </c>
      <c r="V1626">
        <v>161.4</v>
      </c>
      <c r="W1626">
        <v>99</v>
      </c>
    </row>
    <row r="1627" spans="1:23">
      <c r="A1627">
        <v>2013</v>
      </c>
      <c r="B1627">
        <v>49</v>
      </c>
      <c r="C1627" t="s">
        <v>23</v>
      </c>
      <c r="D1627" t="s">
        <v>33</v>
      </c>
      <c r="E1627" t="s">
        <v>18</v>
      </c>
      <c r="F1627" t="s">
        <v>35</v>
      </c>
      <c r="G1627" t="s">
        <v>20</v>
      </c>
      <c r="H1627" s="3">
        <v>47474.74</v>
      </c>
      <c r="I1627" t="s">
        <v>19</v>
      </c>
      <c r="J1627" t="s">
        <v>18</v>
      </c>
      <c r="K16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31.931436822291001</v>
      </c>
      <c r="L1627" s="5">
        <f>TablaDatos[[#This Row],[IMC_raw]]/1000000000000000</f>
        <v>31.931436822291001</v>
      </c>
      <c r="M1627" s="2">
        <v>3.1931436822291E+16</v>
      </c>
      <c r="N16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7" s="13">
        <f t="shared" si="25"/>
        <v>1626</v>
      </c>
      <c r="P1627" s="2" t="str">
        <f>IF(TablaDatos[[#This Row],[Diabetes]]=0,"No","Si")</f>
        <v>No</v>
      </c>
      <c r="Q1627">
        <v>0</v>
      </c>
      <c r="R1627">
        <f>TablaDatos[[#This Row],[Aux2]]/10000000000000</f>
        <v>19.032056032795399</v>
      </c>
      <c r="S1627" s="1">
        <v>190320560327954</v>
      </c>
      <c r="T1627" s="7">
        <f>TablaDatos[[#This Row],[Aux3]]/100000000000000</f>
        <v>237.27910656502701</v>
      </c>
      <c r="U1627" s="1">
        <v>2.37279106565027E+16</v>
      </c>
      <c r="V1627">
        <v>145.69999999999999</v>
      </c>
      <c r="W1627">
        <v>89.5</v>
      </c>
    </row>
    <row r="1628" spans="1:23">
      <c r="A1628">
        <v>2013</v>
      </c>
      <c r="B1628">
        <v>48</v>
      </c>
      <c r="C1628" t="s">
        <v>23</v>
      </c>
      <c r="D1628" t="s">
        <v>37</v>
      </c>
      <c r="E1628" t="s">
        <v>18</v>
      </c>
      <c r="F1628" t="s">
        <v>19</v>
      </c>
      <c r="G1628" t="s">
        <v>20</v>
      </c>
      <c r="H1628" s="3">
        <v>8470.0499999999993</v>
      </c>
      <c r="I1628" t="s">
        <v>21</v>
      </c>
      <c r="J1628" t="s">
        <v>18</v>
      </c>
      <c r="K16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31.8942425414415</v>
      </c>
      <c r="L1628" s="5">
        <f>TablaDatos[[#This Row],[IMC_raw]]/1000000000000000</f>
        <v>31.8942425414415</v>
      </c>
      <c r="M1628" s="2">
        <v>3.18942425414415E+16</v>
      </c>
      <c r="N16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8" s="13">
        <f t="shared" si="25"/>
        <v>1627</v>
      </c>
      <c r="P1628" s="2" t="str">
        <f>IF(TablaDatos[[#This Row],[Diabetes]]=0,"No","Si")</f>
        <v>Si</v>
      </c>
      <c r="Q1628">
        <v>1</v>
      </c>
      <c r="R1628">
        <f>TablaDatos[[#This Row],[Aux2]]/10000000000000</f>
        <v>2103.4968288944101</v>
      </c>
      <c r="S1628" s="1">
        <v>2.10349682889441E+16</v>
      </c>
      <c r="T1628" s="7">
        <f>TablaDatos[[#This Row],[Aux3]]/100000000000000</f>
        <v>235.092989100267</v>
      </c>
      <c r="U1628" s="1">
        <v>2.35092989100267E+16</v>
      </c>
      <c r="V1628">
        <v>152</v>
      </c>
      <c r="W1628">
        <v>89.6</v>
      </c>
    </row>
    <row r="1629" spans="1:23">
      <c r="A1629">
        <v>2013</v>
      </c>
      <c r="B1629">
        <v>62</v>
      </c>
      <c r="C1629" t="s">
        <v>23</v>
      </c>
      <c r="D1629" t="s">
        <v>34</v>
      </c>
      <c r="E1629" t="s">
        <v>31</v>
      </c>
      <c r="F1629" t="s">
        <v>24</v>
      </c>
      <c r="G1629" t="s">
        <v>28</v>
      </c>
      <c r="H1629" s="3">
        <v>14152.06</v>
      </c>
      <c r="I1629" t="s">
        <v>21</v>
      </c>
      <c r="J1629" t="s">
        <v>19</v>
      </c>
      <c r="K16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31.889394337361502</v>
      </c>
      <c r="L1629" s="5">
        <f>TablaDatos[[#This Row],[IMC_raw]]/1000000000000000</f>
        <v>31.889394337361502</v>
      </c>
      <c r="M1629" s="2">
        <v>3.18893943373615E+16</v>
      </c>
      <c r="N16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29" s="13">
        <f t="shared" si="25"/>
        <v>1628</v>
      </c>
      <c r="P1629" s="2" t="str">
        <f>IF(TablaDatos[[#This Row],[Diabetes]]=0,"No","Si")</f>
        <v>Si</v>
      </c>
      <c r="Q1629">
        <v>1</v>
      </c>
      <c r="R1629">
        <f>TablaDatos[[#This Row],[Aux2]]/10000000000000</f>
        <v>2434.1592047671102</v>
      </c>
      <c r="S1629" s="1">
        <v>2.43415920476711E+16</v>
      </c>
      <c r="T1629" s="7">
        <f>TablaDatos[[#This Row],[Aux3]]/100000000000000</f>
        <v>279.91343808371897</v>
      </c>
      <c r="U1629" s="1">
        <v>2.79913438083719E+16</v>
      </c>
      <c r="V1629">
        <v>165.8</v>
      </c>
      <c r="W1629">
        <v>105.6</v>
      </c>
    </row>
    <row r="1630" spans="1:23">
      <c r="A1630">
        <v>2013</v>
      </c>
      <c r="B1630">
        <v>52</v>
      </c>
      <c r="C1630" t="s">
        <v>23</v>
      </c>
      <c r="D1630" t="s">
        <v>73</v>
      </c>
      <c r="E1630" t="s">
        <v>21</v>
      </c>
      <c r="F1630" t="s">
        <v>24</v>
      </c>
      <c r="G1630" t="s">
        <v>20</v>
      </c>
      <c r="H1630" s="3">
        <v>44250.19</v>
      </c>
      <c r="I1630" t="s">
        <v>21</v>
      </c>
      <c r="J1630" t="s">
        <v>18</v>
      </c>
      <c r="K16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31.865500781555799</v>
      </c>
      <c r="L1630" s="6">
        <f>TablaDatos[[#This Row],[IMC_raw]]/1000000000000000</f>
        <v>31.865500781555799</v>
      </c>
      <c r="M1630" s="2">
        <v>3.18655007815558E+16</v>
      </c>
      <c r="N16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0" s="13">
        <f t="shared" si="25"/>
        <v>1629</v>
      </c>
      <c r="P1630" s="2" t="str">
        <f>IF(TablaDatos[[#This Row],[Diabetes]]=0,"No","Si")</f>
        <v>No</v>
      </c>
      <c r="Q1630">
        <v>0</v>
      </c>
      <c r="R1630">
        <f>TablaDatos[[#This Row],[Aux2]]/10000000000000</f>
        <v>2193.6844042490202</v>
      </c>
      <c r="S1630" s="1">
        <v>2.19368440424902E+16</v>
      </c>
      <c r="T1630" s="7">
        <f>TablaDatos[[#This Row],[Aux3]]/100000000000000</f>
        <v>239.740186693607</v>
      </c>
      <c r="U1630" s="1">
        <v>2.39740186693607E+16</v>
      </c>
      <c r="V1630">
        <v>147.19999999999999</v>
      </c>
      <c r="W1630">
        <v>88.1</v>
      </c>
    </row>
    <row r="1631" spans="1:23">
      <c r="A1631">
        <v>2013</v>
      </c>
      <c r="B1631">
        <v>59</v>
      </c>
      <c r="C1631" t="s">
        <v>23</v>
      </c>
      <c r="D1631" t="s">
        <v>29</v>
      </c>
      <c r="E1631" t="s">
        <v>18</v>
      </c>
      <c r="F1631" t="s">
        <v>35</v>
      </c>
      <c r="G1631" t="s">
        <v>28</v>
      </c>
      <c r="H1631" s="3">
        <v>9322.49</v>
      </c>
      <c r="I1631" t="s">
        <v>18</v>
      </c>
      <c r="J1631" t="s">
        <v>22</v>
      </c>
      <c r="K16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31.860986396996598</v>
      </c>
      <c r="L1631" s="6">
        <f>TablaDatos[[#This Row],[IMC_raw]]/1000000000000000</f>
        <v>3.1860986396996598</v>
      </c>
      <c r="M1631" s="2">
        <v>3186098639699660</v>
      </c>
      <c r="N16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1" s="13">
        <f t="shared" si="25"/>
        <v>1630</v>
      </c>
      <c r="P1631" s="2" t="str">
        <f>IF(TablaDatos[[#This Row],[Diabetes]]=0,"No","Si")</f>
        <v>No</v>
      </c>
      <c r="Q1631">
        <v>0</v>
      </c>
      <c r="R1631">
        <f>TablaDatos[[#This Row],[Aux2]]/10000000000000</f>
        <v>194.17351448123401</v>
      </c>
      <c r="S1631" s="1">
        <v>1941735144812340</v>
      </c>
      <c r="T1631" s="7">
        <f>TablaDatos[[#This Row],[Aux3]]/100000000000000</f>
        <v>203.03362779014799</v>
      </c>
      <c r="U1631" s="1">
        <v>2.03033627790148E+16</v>
      </c>
      <c r="V1631">
        <v>157.30000000000001</v>
      </c>
      <c r="W1631">
        <v>86.3</v>
      </c>
    </row>
    <row r="1632" spans="1:23">
      <c r="A1632">
        <v>2013</v>
      </c>
      <c r="B1632">
        <v>45</v>
      </c>
      <c r="C1632" t="s">
        <v>23</v>
      </c>
      <c r="D1632" t="s">
        <v>72</v>
      </c>
      <c r="E1632" t="s">
        <v>18</v>
      </c>
      <c r="F1632" t="s">
        <v>19</v>
      </c>
      <c r="G1632" t="s">
        <v>20</v>
      </c>
      <c r="H1632" s="3">
        <v>21680.32</v>
      </c>
      <c r="I1632" t="s">
        <v>21</v>
      </c>
      <c r="J1632" t="s">
        <v>18</v>
      </c>
      <c r="K16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31.824811388270099</v>
      </c>
      <c r="L1632" s="5">
        <f>TablaDatos[[#This Row],[IMC_raw]]/1000000000000000</f>
        <v>31.824811388270099</v>
      </c>
      <c r="M1632" s="2">
        <v>3.18248113882701E+16</v>
      </c>
      <c r="N16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2" s="13">
        <f t="shared" si="25"/>
        <v>1631</v>
      </c>
      <c r="P1632" s="2" t="str">
        <f>IF(TablaDatos[[#This Row],[Diabetes]]=0,"No","Si")</f>
        <v>No</v>
      </c>
      <c r="Q1632">
        <v>0</v>
      </c>
      <c r="R1632">
        <f>TablaDatos[[#This Row],[Aux2]]/10000000000000</f>
        <v>2198.44462904075</v>
      </c>
      <c r="S1632" s="1">
        <v>2.19844462904075E+16</v>
      </c>
      <c r="T1632" s="7">
        <f>TablaDatos[[#This Row],[Aux3]]/100000000000000</f>
        <v>259.34957104332699</v>
      </c>
      <c r="U1632" s="1">
        <v>2.59349571043327E+16</v>
      </c>
      <c r="V1632">
        <v>150.4</v>
      </c>
      <c r="W1632">
        <v>93.3</v>
      </c>
    </row>
    <row r="1633" spans="1:23">
      <c r="A1633">
        <v>2013</v>
      </c>
      <c r="B1633">
        <v>56</v>
      </c>
      <c r="C1633" t="s">
        <v>16</v>
      </c>
      <c r="D1633" t="s">
        <v>17</v>
      </c>
      <c r="E1633" t="s">
        <v>18</v>
      </c>
      <c r="F1633" t="s">
        <v>19</v>
      </c>
      <c r="G1633" t="s">
        <v>28</v>
      </c>
      <c r="H1633" s="3">
        <v>27414.86</v>
      </c>
      <c r="I1633" t="s">
        <v>21</v>
      </c>
      <c r="J1633" t="s">
        <v>18</v>
      </c>
      <c r="K16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31.797720751673602</v>
      </c>
      <c r="L1633" s="5">
        <f>TablaDatos[[#This Row],[IMC_raw]]/1000000000000000</f>
        <v>31.797720751673602</v>
      </c>
      <c r="M1633" s="2">
        <v>3.17977207516736E+16</v>
      </c>
      <c r="N16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3" s="13">
        <f t="shared" si="25"/>
        <v>1632</v>
      </c>
      <c r="P1633" s="2" t="str">
        <f>IF(TablaDatos[[#This Row],[Diabetes]]=0,"No","Si")</f>
        <v>No</v>
      </c>
      <c r="Q1633">
        <v>0</v>
      </c>
      <c r="R1633">
        <f>TablaDatos[[#This Row],[Aux2]]/10000000000000</f>
        <v>235.937989290654</v>
      </c>
      <c r="S1633" s="1">
        <v>2359379892906540</v>
      </c>
      <c r="T1633" s="7">
        <f>TablaDatos[[#This Row],[Aux3]]/100000000000000</f>
        <v>258.43535504194301</v>
      </c>
      <c r="U1633" s="1">
        <v>2.58435355041943E+16</v>
      </c>
      <c r="V1633">
        <v>164.1</v>
      </c>
      <c r="W1633">
        <v>99</v>
      </c>
    </row>
    <row r="1634" spans="1:23">
      <c r="A1634">
        <v>2013</v>
      </c>
      <c r="B1634">
        <v>53</v>
      </c>
      <c r="C1634" t="s">
        <v>16</v>
      </c>
      <c r="D1634" t="s">
        <v>38</v>
      </c>
      <c r="E1634" t="s">
        <v>18</v>
      </c>
      <c r="F1634" t="s">
        <v>24</v>
      </c>
      <c r="G1634" t="s">
        <v>20</v>
      </c>
      <c r="H1634" s="3">
        <v>32224.65</v>
      </c>
      <c r="I1634" t="s">
        <v>19</v>
      </c>
      <c r="J1634" t="s">
        <v>18</v>
      </c>
      <c r="K16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31.7921916805787</v>
      </c>
      <c r="L1634" s="6">
        <f>TablaDatos[[#This Row],[IMC_raw]]/1000000000000000</f>
        <v>31.7921916805787</v>
      </c>
      <c r="M1634" s="2">
        <v>3.17921916805787E+16</v>
      </c>
      <c r="N16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4" s="13">
        <f t="shared" si="25"/>
        <v>1633</v>
      </c>
      <c r="P1634" s="2" t="str">
        <f>IF(TablaDatos[[#This Row],[Diabetes]]=0,"No","Si")</f>
        <v>Si</v>
      </c>
      <c r="Q1634">
        <v>1</v>
      </c>
      <c r="R1634">
        <f>TablaDatos[[#This Row],[Aux2]]/10000000000000</f>
        <v>2426.7523149837002</v>
      </c>
      <c r="S1634" s="1">
        <v>2.4267523149837E+16</v>
      </c>
      <c r="T1634" s="7">
        <f>TablaDatos[[#This Row],[Aux3]]/100000000000000</f>
        <v>240.61536520620299</v>
      </c>
      <c r="U1634" s="1">
        <v>2.40615365206203E+16</v>
      </c>
      <c r="V1634">
        <v>145.4</v>
      </c>
      <c r="W1634">
        <v>97.5</v>
      </c>
    </row>
    <row r="1635" spans="1:23">
      <c r="A1635">
        <v>2013</v>
      </c>
      <c r="B1635">
        <v>57</v>
      </c>
      <c r="C1635" t="s">
        <v>23</v>
      </c>
      <c r="D1635" t="s">
        <v>41</v>
      </c>
      <c r="E1635" t="s">
        <v>18</v>
      </c>
      <c r="F1635" t="s">
        <v>40</v>
      </c>
      <c r="G1635" t="s">
        <v>28</v>
      </c>
      <c r="H1635" s="3">
        <v>12023.2</v>
      </c>
      <c r="I1635" t="s">
        <v>19</v>
      </c>
      <c r="J1635" t="s">
        <v>18</v>
      </c>
      <c r="K16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31.746986455922599</v>
      </c>
      <c r="L1635" s="5">
        <f>TablaDatos[[#This Row],[IMC_raw]]/1000000000000000</f>
        <v>31.746986455922599</v>
      </c>
      <c r="M1635" s="2">
        <v>3.17469864559226E+16</v>
      </c>
      <c r="N16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5" s="13">
        <f t="shared" si="25"/>
        <v>1634</v>
      </c>
      <c r="P1635" s="2" t="str">
        <f>IF(TablaDatos[[#This Row],[Diabetes]]=0,"No","Si")</f>
        <v>No</v>
      </c>
      <c r="Q1635">
        <v>0</v>
      </c>
      <c r="R1635">
        <f>TablaDatos[[#This Row],[Aux2]]/10000000000000</f>
        <v>2120.8524887900098</v>
      </c>
      <c r="S1635" s="1">
        <v>2.12085248879001E+16</v>
      </c>
      <c r="T1635" s="7">
        <f>TablaDatos[[#This Row],[Aux3]]/100000000000000</f>
        <v>229.46884918791099</v>
      </c>
      <c r="U1635" s="1">
        <v>2.29468849187911E+16</v>
      </c>
      <c r="V1635">
        <v>160.19999999999999</v>
      </c>
      <c r="W1635">
        <v>96.3</v>
      </c>
    </row>
    <row r="1636" spans="1:23">
      <c r="A1636">
        <v>2013</v>
      </c>
      <c r="B1636">
        <v>63</v>
      </c>
      <c r="C1636" t="s">
        <v>23</v>
      </c>
      <c r="D1636" t="s">
        <v>72</v>
      </c>
      <c r="E1636" t="s">
        <v>18</v>
      </c>
      <c r="F1636" t="s">
        <v>35</v>
      </c>
      <c r="G1636" t="s">
        <v>28</v>
      </c>
      <c r="H1636" s="3">
        <v>13195.64</v>
      </c>
      <c r="I1636" t="s">
        <v>19</v>
      </c>
      <c r="J1636" t="s">
        <v>22</v>
      </c>
      <c r="K16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31.7157677618472</v>
      </c>
      <c r="L1636" s="5">
        <f>TablaDatos[[#This Row],[IMC_raw]]/1000000000000000</f>
        <v>31.7157677618472</v>
      </c>
      <c r="M1636" s="2">
        <v>3.17157677618472E+16</v>
      </c>
      <c r="N16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6" s="13">
        <f t="shared" si="25"/>
        <v>1635</v>
      </c>
      <c r="P1636" s="2" t="str">
        <f>IF(TablaDatos[[#This Row],[Diabetes]]=0,"No","Si")</f>
        <v>No</v>
      </c>
      <c r="Q1636">
        <v>0</v>
      </c>
      <c r="R1636">
        <f>TablaDatos[[#This Row],[Aux2]]/10000000000000</f>
        <v>2163.0861428436501</v>
      </c>
      <c r="S1636" s="1">
        <v>2.16308614284365E+16</v>
      </c>
      <c r="T1636" s="7">
        <f>TablaDatos[[#This Row],[Aux3]]/100000000000000</f>
        <v>250.68802016050699</v>
      </c>
      <c r="U1636" s="1">
        <v>2.50688020160507E+16</v>
      </c>
      <c r="V1636">
        <v>160.1</v>
      </c>
      <c r="W1636">
        <v>93.7</v>
      </c>
    </row>
    <row r="1637" spans="1:23">
      <c r="A1637">
        <v>2013</v>
      </c>
      <c r="B1637">
        <v>60</v>
      </c>
      <c r="C1637" t="s">
        <v>23</v>
      </c>
      <c r="D1637" t="s">
        <v>74</v>
      </c>
      <c r="E1637" t="s">
        <v>18</v>
      </c>
      <c r="F1637" t="s">
        <v>19</v>
      </c>
      <c r="G1637" t="s">
        <v>28</v>
      </c>
      <c r="H1637" s="3">
        <v>15956.1</v>
      </c>
      <c r="I1637" t="s">
        <v>21</v>
      </c>
      <c r="J1637" t="s">
        <v>18</v>
      </c>
      <c r="K16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31.699328797254001</v>
      </c>
      <c r="L1637" s="6">
        <f>TablaDatos[[#This Row],[IMC_raw]]/1000000000000000</f>
        <v>31.699328797254001</v>
      </c>
      <c r="M1637" s="2">
        <v>3.1699328797254E+16</v>
      </c>
      <c r="N16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7" s="13">
        <f t="shared" si="25"/>
        <v>1636</v>
      </c>
      <c r="P1637" s="2" t="str">
        <f>IF(TablaDatos[[#This Row],[Diabetes]]=0,"No","Si")</f>
        <v>No</v>
      </c>
      <c r="Q1637">
        <v>0</v>
      </c>
      <c r="R1637">
        <f>TablaDatos[[#This Row],[Aux2]]/10000000000000</f>
        <v>201.25673917114199</v>
      </c>
      <c r="S1637" s="1">
        <v>2012567391711420</v>
      </c>
      <c r="T1637" s="7">
        <f>TablaDatos[[#This Row],[Aux3]]/100000000000000</f>
        <v>226.56004298921499</v>
      </c>
      <c r="U1637" s="1">
        <v>2.26560042989215E+16</v>
      </c>
      <c r="V1637">
        <v>154.19999999999999</v>
      </c>
      <c r="W1637">
        <v>94.5</v>
      </c>
    </row>
    <row r="1638" spans="1:23">
      <c r="A1638">
        <v>2013</v>
      </c>
      <c r="B1638">
        <v>63</v>
      </c>
      <c r="C1638" t="s">
        <v>16</v>
      </c>
      <c r="D1638" t="s">
        <v>30</v>
      </c>
      <c r="E1638" t="s">
        <v>18</v>
      </c>
      <c r="F1638" t="s">
        <v>24</v>
      </c>
      <c r="G1638" t="s">
        <v>28</v>
      </c>
      <c r="H1638" s="3">
        <v>16070.58</v>
      </c>
      <c r="I1638" t="s">
        <v>19</v>
      </c>
      <c r="J1638" t="s">
        <v>22</v>
      </c>
      <c r="K16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31.677960360897099</v>
      </c>
      <c r="L1638" s="5">
        <f>TablaDatos[[#This Row],[IMC_raw]]/1000000000000000</f>
        <v>31.677960360897099</v>
      </c>
      <c r="M1638" s="2">
        <v>3.16779603608971E+16</v>
      </c>
      <c r="N16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8" s="13">
        <f t="shared" si="25"/>
        <v>1637</v>
      </c>
      <c r="P1638" s="2" t="str">
        <f>IF(TablaDatos[[#This Row],[Diabetes]]=0,"No","Si")</f>
        <v>No</v>
      </c>
      <c r="Q1638">
        <v>0</v>
      </c>
      <c r="R1638">
        <f>TablaDatos[[#This Row],[Aux2]]/10000000000000</f>
        <v>2247.4704865260401</v>
      </c>
      <c r="S1638" s="1">
        <v>2.24747048652604E+16</v>
      </c>
      <c r="T1638" s="7">
        <f>TablaDatos[[#This Row],[Aux3]]/100000000000000</f>
        <v>23.654053293486498</v>
      </c>
      <c r="U1638" s="1">
        <v>2365405329348650</v>
      </c>
      <c r="V1638">
        <v>152.80000000000001</v>
      </c>
      <c r="W1638">
        <v>98.4</v>
      </c>
    </row>
    <row r="1639" spans="1:23">
      <c r="A1639">
        <v>2013</v>
      </c>
      <c r="B1639">
        <v>50</v>
      </c>
      <c r="C1639" t="s">
        <v>23</v>
      </c>
      <c r="D1639" t="s">
        <v>30</v>
      </c>
      <c r="E1639" t="s">
        <v>18</v>
      </c>
      <c r="F1639" t="s">
        <v>19</v>
      </c>
      <c r="G1639" t="s">
        <v>20</v>
      </c>
      <c r="H1639" s="3">
        <v>30921.15</v>
      </c>
      <c r="I1639" t="s">
        <v>19</v>
      </c>
      <c r="J1639" t="s">
        <v>18</v>
      </c>
      <c r="K16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31.666859033249104</v>
      </c>
      <c r="L1639" s="6">
        <f>TablaDatos[[#This Row],[IMC_raw]]/1000000000000000</f>
        <v>3.1666859033249102</v>
      </c>
      <c r="M1639" s="2">
        <v>3166685903324910</v>
      </c>
      <c r="N16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39" s="13">
        <f t="shared" si="25"/>
        <v>1638</v>
      </c>
      <c r="P1639" s="2" t="str">
        <f>IF(TablaDatos[[#This Row],[Diabetes]]=0,"No","Si")</f>
        <v>No</v>
      </c>
      <c r="Q1639">
        <v>0</v>
      </c>
      <c r="R1639">
        <f>TablaDatos[[#This Row],[Aux2]]/10000000000000</f>
        <v>2261.9397860929598</v>
      </c>
      <c r="S1639" s="1">
        <v>2.26193978609296E+16</v>
      </c>
      <c r="T1639" s="7">
        <f>TablaDatos[[#This Row],[Aux3]]/100000000000000</f>
        <v>23.357800662942601</v>
      </c>
      <c r="U1639" s="1">
        <v>2335780066294260</v>
      </c>
      <c r="V1639">
        <v>141.5</v>
      </c>
      <c r="W1639">
        <v>94.8</v>
      </c>
    </row>
    <row r="1640" spans="1:23">
      <c r="A1640">
        <v>2013</v>
      </c>
      <c r="B1640">
        <v>60</v>
      </c>
      <c r="C1640" t="s">
        <v>16</v>
      </c>
      <c r="D1640" t="s">
        <v>17</v>
      </c>
      <c r="E1640" t="s">
        <v>18</v>
      </c>
      <c r="F1640" t="s">
        <v>35</v>
      </c>
      <c r="G1640" t="s">
        <v>28</v>
      </c>
      <c r="H1640" s="3">
        <v>18409.55</v>
      </c>
      <c r="I1640" t="s">
        <v>19</v>
      </c>
      <c r="J1640" t="s">
        <v>22</v>
      </c>
      <c r="K16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31.661451516496701</v>
      </c>
      <c r="L1640" s="6">
        <f>TablaDatos[[#This Row],[IMC_raw]]/1000000000000000</f>
        <v>31.661451516496701</v>
      </c>
      <c r="M1640" s="2">
        <v>3.16614515164967E+16</v>
      </c>
      <c r="N16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0" s="13">
        <f t="shared" si="25"/>
        <v>1639</v>
      </c>
      <c r="P1640" s="2" t="str">
        <f>IF(TablaDatos[[#This Row],[Diabetes]]=0,"No","Si")</f>
        <v>No</v>
      </c>
      <c r="Q1640">
        <v>0</v>
      </c>
      <c r="R1640">
        <f>TablaDatos[[#This Row],[Aux2]]/10000000000000</f>
        <v>204.123612771414</v>
      </c>
      <c r="S1640" s="1">
        <v>2041236127714140</v>
      </c>
      <c r="T1640" s="7">
        <f>TablaDatos[[#This Row],[Aux3]]/100000000000000</f>
        <v>203.23374773063301</v>
      </c>
      <c r="U1640" s="1">
        <v>2.03233747730633E+16</v>
      </c>
      <c r="V1640">
        <v>157.80000000000001</v>
      </c>
      <c r="W1640">
        <v>96.3</v>
      </c>
    </row>
    <row r="1641" spans="1:23">
      <c r="A1641">
        <v>2013</v>
      </c>
      <c r="B1641">
        <v>51</v>
      </c>
      <c r="C1641" t="s">
        <v>23</v>
      </c>
      <c r="D1641" t="s">
        <v>74</v>
      </c>
      <c r="E1641" t="s">
        <v>18</v>
      </c>
      <c r="F1641" t="s">
        <v>19</v>
      </c>
      <c r="G1641" t="s">
        <v>20</v>
      </c>
      <c r="H1641" s="3">
        <v>23619.05</v>
      </c>
      <c r="I1641" t="s">
        <v>21</v>
      </c>
      <c r="J1641" t="s">
        <v>18</v>
      </c>
      <c r="K16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31.654953056801396</v>
      </c>
      <c r="L1641" s="5">
        <f>TablaDatos[[#This Row],[IMC_raw]]/1000000000000000</f>
        <v>3.1654953056801398</v>
      </c>
      <c r="M1641" s="2">
        <v>3165495305680140</v>
      </c>
      <c r="N16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1" s="13">
        <f t="shared" si="25"/>
        <v>1640</v>
      </c>
      <c r="P1641" s="2" t="str">
        <f>IF(TablaDatos[[#This Row],[Diabetes]]=0,"No","Si")</f>
        <v>No</v>
      </c>
      <c r="Q1641">
        <v>0</v>
      </c>
      <c r="R1641">
        <f>TablaDatos[[#This Row],[Aux2]]/10000000000000</f>
        <v>1954.1358145699301</v>
      </c>
      <c r="S1641" s="1">
        <v>1.95413581456993E+16</v>
      </c>
      <c r="T1641" s="7">
        <f>TablaDatos[[#This Row],[Aux3]]/100000000000000</f>
        <v>242.45837708082101</v>
      </c>
      <c r="U1641" s="1">
        <v>2.42458377080821E+16</v>
      </c>
      <c r="V1641">
        <v>149</v>
      </c>
      <c r="W1641">
        <v>90.9</v>
      </c>
    </row>
    <row r="1642" spans="1:23">
      <c r="A1642">
        <v>2013</v>
      </c>
      <c r="B1642">
        <v>63</v>
      </c>
      <c r="C1642" t="s">
        <v>16</v>
      </c>
      <c r="D1642" t="s">
        <v>44</v>
      </c>
      <c r="E1642" t="s">
        <v>18</v>
      </c>
      <c r="F1642" t="s">
        <v>19</v>
      </c>
      <c r="G1642" t="s">
        <v>28</v>
      </c>
      <c r="H1642" s="3">
        <v>13478.94</v>
      </c>
      <c r="I1642" t="s">
        <v>19</v>
      </c>
      <c r="J1642" t="s">
        <v>22</v>
      </c>
      <c r="K16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31.6544627218187</v>
      </c>
      <c r="L1642" s="6">
        <f>TablaDatos[[#This Row],[IMC_raw]]/100000000000000</f>
        <v>31.6544627218187</v>
      </c>
      <c r="M1642" s="2">
        <v>3165446272181870</v>
      </c>
      <c r="N16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2" s="13">
        <f t="shared" si="25"/>
        <v>1641</v>
      </c>
      <c r="P1642" s="2" t="str">
        <f>IF(TablaDatos[[#This Row],[Diabetes]]=0,"No","Si")</f>
        <v>Si</v>
      </c>
      <c r="Q1642">
        <v>1</v>
      </c>
      <c r="R1642">
        <f>TablaDatos[[#This Row],[Aux2]]/10000000000000</f>
        <v>1979.7193755378601</v>
      </c>
      <c r="S1642" s="1">
        <v>1.97971937553786E+16</v>
      </c>
      <c r="T1642" s="7">
        <f>TablaDatos[[#This Row],[Aux3]]/100000000000000</f>
        <v>275.47936998114602</v>
      </c>
      <c r="U1642" s="1">
        <v>2.75479369981146E+16</v>
      </c>
      <c r="V1642">
        <v>158.19999999999999</v>
      </c>
      <c r="W1642">
        <v>98.2</v>
      </c>
    </row>
    <row r="1643" spans="1:23">
      <c r="A1643">
        <v>2013</v>
      </c>
      <c r="B1643">
        <v>71</v>
      </c>
      <c r="C1643" t="s">
        <v>16</v>
      </c>
      <c r="D1643" t="s">
        <v>29</v>
      </c>
      <c r="E1643" t="s">
        <v>21</v>
      </c>
      <c r="F1643" t="s">
        <v>24</v>
      </c>
      <c r="G1643" t="s">
        <v>25</v>
      </c>
      <c r="H1643" s="3">
        <v>15384</v>
      </c>
      <c r="I1643" t="s">
        <v>19</v>
      </c>
      <c r="J1643" t="s">
        <v>22</v>
      </c>
      <c r="K16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31.649820814747599</v>
      </c>
      <c r="L1643" s="6">
        <f>TablaDatos[[#This Row],[IMC_raw]]/100000000000000</f>
        <v>31.649820814747599</v>
      </c>
      <c r="M1643" s="2">
        <v>3164982081474760</v>
      </c>
      <c r="N16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3" s="13">
        <f t="shared" si="25"/>
        <v>1642</v>
      </c>
      <c r="P1643" s="2" t="str">
        <f>IF(TablaDatos[[#This Row],[Diabetes]]=0,"No","Si")</f>
        <v>No</v>
      </c>
      <c r="Q1643">
        <v>0</v>
      </c>
      <c r="R1643">
        <f>TablaDatos[[#This Row],[Aux2]]/10000000000000</f>
        <v>211.602812861909</v>
      </c>
      <c r="S1643" s="1">
        <v>2116028128619090</v>
      </c>
      <c r="T1643" s="7">
        <f>TablaDatos[[#This Row],[Aux3]]/100000000000000</f>
        <v>26.090214625756399</v>
      </c>
      <c r="U1643" s="1">
        <v>2609021462575640</v>
      </c>
      <c r="V1643">
        <v>171.5</v>
      </c>
      <c r="W1643">
        <v>100.4</v>
      </c>
    </row>
    <row r="1644" spans="1:23">
      <c r="A1644">
        <v>2013</v>
      </c>
      <c r="B1644">
        <v>71</v>
      </c>
      <c r="C1644" t="s">
        <v>23</v>
      </c>
      <c r="D1644" t="s">
        <v>29</v>
      </c>
      <c r="E1644" t="s">
        <v>19</v>
      </c>
      <c r="F1644" t="s">
        <v>19</v>
      </c>
      <c r="G1644" t="s">
        <v>25</v>
      </c>
      <c r="H1644" s="3">
        <v>6230.98</v>
      </c>
      <c r="I1644" t="s">
        <v>19</v>
      </c>
      <c r="J1644" t="s">
        <v>22</v>
      </c>
      <c r="K16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31.6391988998136</v>
      </c>
      <c r="L1644" s="5">
        <f>TablaDatos[[#This Row],[IMC_raw]]/1000000000000000</f>
        <v>31.6391988998136</v>
      </c>
      <c r="M1644" s="2">
        <v>3.16391988998136E+16</v>
      </c>
      <c r="N16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4" s="13">
        <f t="shared" si="25"/>
        <v>1643</v>
      </c>
      <c r="P1644" s="2" t="str">
        <f>IF(TablaDatos[[#This Row],[Diabetes]]=0,"No","Si")</f>
        <v>No</v>
      </c>
      <c r="Q1644">
        <v>0</v>
      </c>
      <c r="R1644">
        <f>TablaDatos[[#This Row],[Aux2]]/10000000000000</f>
        <v>1950.30967022149</v>
      </c>
      <c r="S1644" s="1">
        <v>1.95030967022149E+16</v>
      </c>
      <c r="T1644" s="7">
        <f>TablaDatos[[#This Row],[Aux3]]/100000000000000</f>
        <v>237.55875645635999</v>
      </c>
      <c r="U1644" s="1">
        <v>2.3755875645636E+16</v>
      </c>
      <c r="V1644">
        <v>161.1</v>
      </c>
      <c r="W1644">
        <v>97.4</v>
      </c>
    </row>
    <row r="1645" spans="1:23">
      <c r="A1645">
        <v>2013</v>
      </c>
      <c r="B1645">
        <v>57</v>
      </c>
      <c r="C1645" t="s">
        <v>16</v>
      </c>
      <c r="D1645" t="s">
        <v>34</v>
      </c>
      <c r="E1645" t="s">
        <v>19</v>
      </c>
      <c r="F1645" t="s">
        <v>35</v>
      </c>
      <c r="G1645" t="s">
        <v>28</v>
      </c>
      <c r="H1645" s="3">
        <v>31206.74</v>
      </c>
      <c r="I1645" t="s">
        <v>19</v>
      </c>
      <c r="J1645" t="s">
        <v>19</v>
      </c>
      <c r="K16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31.635858799918399</v>
      </c>
      <c r="L1645" s="5">
        <f>TablaDatos[[#This Row],[IMC_raw]]/1000000000000000</f>
        <v>31.635858799918399</v>
      </c>
      <c r="M1645" s="2">
        <v>3.16358587999184E+16</v>
      </c>
      <c r="N16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5" s="13">
        <f t="shared" si="25"/>
        <v>1644</v>
      </c>
      <c r="P1645" s="2" t="str">
        <f>IF(TablaDatos[[#This Row],[Diabetes]]=0,"No","Si")</f>
        <v>No</v>
      </c>
      <c r="Q1645">
        <v>0</v>
      </c>
      <c r="R1645">
        <f>TablaDatos[[#This Row],[Aux2]]/10000000000000</f>
        <v>2037.35095375382</v>
      </c>
      <c r="S1645" s="1">
        <v>2.03735095375382E+16</v>
      </c>
      <c r="T1645" s="7">
        <f>TablaDatos[[#This Row],[Aux3]]/100000000000000</f>
        <v>222.153343200667</v>
      </c>
      <c r="U1645" s="1">
        <v>2.22153343200667E+16</v>
      </c>
      <c r="V1645">
        <v>161.5</v>
      </c>
      <c r="W1645">
        <v>102.2</v>
      </c>
    </row>
    <row r="1646" spans="1:23">
      <c r="A1646">
        <v>2013</v>
      </c>
      <c r="B1646">
        <v>53</v>
      </c>
      <c r="C1646" t="s">
        <v>23</v>
      </c>
      <c r="D1646" t="s">
        <v>17</v>
      </c>
      <c r="E1646" t="s">
        <v>18</v>
      </c>
      <c r="F1646" t="s">
        <v>19</v>
      </c>
      <c r="G1646" t="s">
        <v>20</v>
      </c>
      <c r="H1646" s="3">
        <v>27589.08</v>
      </c>
      <c r="I1646" t="s">
        <v>21</v>
      </c>
      <c r="J1646" t="s">
        <v>19</v>
      </c>
      <c r="K16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31.5877746442861</v>
      </c>
      <c r="L1646" s="6">
        <f>TablaDatos[[#This Row],[IMC_raw]]/1000000000000000</f>
        <v>31.5877746442861</v>
      </c>
      <c r="M1646" s="2">
        <v>3.15877746442861E+16</v>
      </c>
      <c r="N16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6" s="13">
        <f t="shared" si="25"/>
        <v>1645</v>
      </c>
      <c r="P1646" s="2" t="str">
        <f>IF(TablaDatos[[#This Row],[Diabetes]]=0,"No","Si")</f>
        <v>No</v>
      </c>
      <c r="Q1646">
        <v>0</v>
      </c>
      <c r="R1646">
        <f>TablaDatos[[#This Row],[Aux2]]/10000000000000</f>
        <v>2226.9119987753602</v>
      </c>
      <c r="S1646" s="1">
        <v>2.22691199877536E+16</v>
      </c>
      <c r="T1646" s="7">
        <f>TablaDatos[[#This Row],[Aux3]]/100000000000000</f>
        <v>221.52516858379599</v>
      </c>
      <c r="U1646" s="1">
        <v>2.21525168583796E+16</v>
      </c>
      <c r="V1646">
        <v>153.30000000000001</v>
      </c>
      <c r="W1646">
        <v>93.2</v>
      </c>
    </row>
    <row r="1647" spans="1:23">
      <c r="A1647">
        <v>2013</v>
      </c>
      <c r="B1647">
        <v>55</v>
      </c>
      <c r="C1647" t="s">
        <v>16</v>
      </c>
      <c r="D1647" t="s">
        <v>72</v>
      </c>
      <c r="E1647" t="s">
        <v>18</v>
      </c>
      <c r="F1647" t="s">
        <v>24</v>
      </c>
      <c r="G1647" t="s">
        <v>28</v>
      </c>
      <c r="H1647" s="3">
        <v>20708.29</v>
      </c>
      <c r="I1647" t="s">
        <v>19</v>
      </c>
      <c r="J1647" t="s">
        <v>18</v>
      </c>
      <c r="K16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31.5782995679238</v>
      </c>
      <c r="L1647" s="5">
        <f>TablaDatos[[#This Row],[IMC_raw]]/1000000000000000</f>
        <v>3.15782995679238</v>
      </c>
      <c r="M1647" s="2">
        <v>3157829956792380</v>
      </c>
      <c r="N16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7" s="13">
        <f t="shared" si="25"/>
        <v>1646</v>
      </c>
      <c r="P1647" s="2" t="str">
        <f>IF(TablaDatos[[#This Row],[Diabetes]]=0,"No","Si")</f>
        <v>Si</v>
      </c>
      <c r="Q1647">
        <v>1</v>
      </c>
      <c r="R1647">
        <f>TablaDatos[[#This Row],[Aux2]]/10000000000000</f>
        <v>1973.6309868365499</v>
      </c>
      <c r="S1647" s="1">
        <v>1.97363098683655E+16</v>
      </c>
      <c r="T1647" s="7">
        <f>TablaDatos[[#This Row],[Aux3]]/100000000000000</f>
        <v>245.07568799604101</v>
      </c>
      <c r="U1647" s="1">
        <v>2.45075687996041E+16</v>
      </c>
      <c r="V1647">
        <v>165.6</v>
      </c>
      <c r="W1647">
        <v>105.9</v>
      </c>
    </row>
    <row r="1648" spans="1:23">
      <c r="A1648">
        <v>2013</v>
      </c>
      <c r="B1648">
        <v>63</v>
      </c>
      <c r="C1648" t="s">
        <v>23</v>
      </c>
      <c r="D1648" t="s">
        <v>29</v>
      </c>
      <c r="E1648" t="s">
        <v>18</v>
      </c>
      <c r="F1648" t="s">
        <v>24</v>
      </c>
      <c r="G1648" t="s">
        <v>28</v>
      </c>
      <c r="H1648" s="3">
        <v>13211.09</v>
      </c>
      <c r="I1648" t="s">
        <v>21</v>
      </c>
      <c r="J1648" t="s">
        <v>22</v>
      </c>
      <c r="K16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31.539267175063802</v>
      </c>
      <c r="L1648" s="5">
        <f>TablaDatos[[#This Row],[IMC_raw]]/1000000000000000</f>
        <v>0.31539267175063801</v>
      </c>
      <c r="M1648" s="2">
        <v>315392671750638</v>
      </c>
      <c r="N16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8" s="13">
        <f t="shared" si="25"/>
        <v>1647</v>
      </c>
      <c r="P1648" s="2" t="str">
        <f>IF(TablaDatos[[#This Row],[Diabetes]]=0,"No","Si")</f>
        <v>No</v>
      </c>
      <c r="Q1648">
        <v>0</v>
      </c>
      <c r="R1648">
        <f>TablaDatos[[#This Row],[Aux2]]/10000000000000</f>
        <v>2249.9982707424201</v>
      </c>
      <c r="S1648" s="1">
        <v>2.24999827074242E+16</v>
      </c>
      <c r="T1648" s="7">
        <f>TablaDatos[[#This Row],[Aux3]]/100000000000000</f>
        <v>28.189754722747701</v>
      </c>
      <c r="U1648" s="1">
        <v>2818975472274770</v>
      </c>
      <c r="V1648">
        <v>149.6</v>
      </c>
      <c r="W1648">
        <v>94.3</v>
      </c>
    </row>
    <row r="1649" spans="1:23">
      <c r="A1649">
        <v>2013</v>
      </c>
      <c r="B1649">
        <v>55</v>
      </c>
      <c r="C1649" t="s">
        <v>23</v>
      </c>
      <c r="D1649" t="s">
        <v>42</v>
      </c>
      <c r="E1649" t="s">
        <v>19</v>
      </c>
      <c r="F1649" t="s">
        <v>24</v>
      </c>
      <c r="G1649" t="s">
        <v>28</v>
      </c>
      <c r="H1649" s="3">
        <v>27270.83</v>
      </c>
      <c r="I1649" t="s">
        <v>21</v>
      </c>
      <c r="J1649" t="s">
        <v>19</v>
      </c>
      <c r="K16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31.5273428485682</v>
      </c>
      <c r="L1649" s="5">
        <f>TablaDatos[[#This Row],[IMC_raw]]/1000000000000000</f>
        <v>31.5273428485682</v>
      </c>
      <c r="M1649" s="2">
        <v>3.15273428485682E+16</v>
      </c>
      <c r="N16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49" s="13">
        <f t="shared" si="25"/>
        <v>1648</v>
      </c>
      <c r="P1649" s="2" t="str">
        <f>IF(TablaDatos[[#This Row],[Diabetes]]=0,"No","Si")</f>
        <v>No</v>
      </c>
      <c r="Q1649">
        <v>0</v>
      </c>
      <c r="R1649">
        <f>TablaDatos[[#This Row],[Aux2]]/10000000000000</f>
        <v>2056.6387412735398</v>
      </c>
      <c r="S1649" s="1">
        <v>2.05663874127354E+16</v>
      </c>
      <c r="T1649" s="7">
        <f>TablaDatos[[#This Row],[Aux3]]/100000000000000</f>
        <v>28.503354925438099</v>
      </c>
      <c r="U1649" s="1">
        <v>2850335492543810</v>
      </c>
      <c r="V1649">
        <v>154.19999999999999</v>
      </c>
      <c r="W1649">
        <v>96</v>
      </c>
    </row>
    <row r="1650" spans="1:23">
      <c r="A1650">
        <v>2013</v>
      </c>
      <c r="B1650">
        <v>64</v>
      </c>
      <c r="C1650" t="s">
        <v>23</v>
      </c>
      <c r="D1650" t="s">
        <v>29</v>
      </c>
      <c r="E1650" t="s">
        <v>31</v>
      </c>
      <c r="F1650" t="s">
        <v>19</v>
      </c>
      <c r="G1650" t="s">
        <v>28</v>
      </c>
      <c r="H1650" s="3">
        <v>12650.47</v>
      </c>
      <c r="I1650" t="s">
        <v>21</v>
      </c>
      <c r="J1650" t="s">
        <v>18</v>
      </c>
      <c r="K16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31.5057842980255</v>
      </c>
      <c r="L1650" s="5">
        <f>TablaDatos[[#This Row],[IMC_raw]]/1000000000000000</f>
        <v>31.5057842980255</v>
      </c>
      <c r="M1650" s="2">
        <v>3.15057842980255E+16</v>
      </c>
      <c r="N16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0" s="13">
        <f t="shared" si="25"/>
        <v>1649</v>
      </c>
      <c r="P1650" s="2" t="str">
        <f>IF(TablaDatos[[#This Row],[Diabetes]]=0,"No","Si")</f>
        <v>Si</v>
      </c>
      <c r="Q1650">
        <v>1</v>
      </c>
      <c r="R1650">
        <f>TablaDatos[[#This Row],[Aux2]]/10000000000000</f>
        <v>260.08512922001501</v>
      </c>
      <c r="S1650" s="1">
        <v>2600851292200150</v>
      </c>
      <c r="T1650" s="7">
        <f>TablaDatos[[#This Row],[Aux3]]/100000000000000</f>
        <v>28.980001344905201</v>
      </c>
      <c r="U1650" s="1">
        <v>2898000134490520</v>
      </c>
      <c r="V1650">
        <v>164.5</v>
      </c>
      <c r="W1650">
        <v>99.2</v>
      </c>
    </row>
    <row r="1651" spans="1:23">
      <c r="A1651">
        <v>2013</v>
      </c>
      <c r="B1651">
        <v>54</v>
      </c>
      <c r="C1651" t="s">
        <v>16</v>
      </c>
      <c r="D1651" t="s">
        <v>72</v>
      </c>
      <c r="E1651" t="s">
        <v>18</v>
      </c>
      <c r="F1651" t="s">
        <v>19</v>
      </c>
      <c r="G1651" t="s">
        <v>20</v>
      </c>
      <c r="H1651" s="3">
        <v>36330.629999999997</v>
      </c>
      <c r="I1651" t="s">
        <v>19</v>
      </c>
      <c r="J1651" t="s">
        <v>18</v>
      </c>
      <c r="K16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31.493622529400799</v>
      </c>
      <c r="L1651" s="5">
        <f>TablaDatos[[#This Row],[IMC_raw]]/1000000000000000</f>
        <v>31.493622529400799</v>
      </c>
      <c r="M1651" s="2">
        <v>3.14936225294008E+16</v>
      </c>
      <c r="N16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1" s="13">
        <f t="shared" si="25"/>
        <v>1650</v>
      </c>
      <c r="P1651" s="2" t="str">
        <f>IF(TablaDatos[[#This Row],[Diabetes]]=0,"No","Si")</f>
        <v>No</v>
      </c>
      <c r="Q1651">
        <v>0</v>
      </c>
      <c r="R1651">
        <f>TablaDatos[[#This Row],[Aux2]]/10000000000000</f>
        <v>2076.9448570845998</v>
      </c>
      <c r="S1651" s="1">
        <v>2.0769448570846E+16</v>
      </c>
      <c r="T1651" s="7">
        <f>TablaDatos[[#This Row],[Aux3]]/100000000000000</f>
        <v>222.688999736488</v>
      </c>
      <c r="U1651" s="1">
        <v>2.22688999736488E+16</v>
      </c>
      <c r="V1651">
        <v>138.69999999999999</v>
      </c>
      <c r="W1651">
        <v>93.9</v>
      </c>
    </row>
    <row r="1652" spans="1:23">
      <c r="A1652">
        <v>2013</v>
      </c>
      <c r="B1652">
        <v>69</v>
      </c>
      <c r="C1652" t="s">
        <v>23</v>
      </c>
      <c r="D1652" t="s">
        <v>72</v>
      </c>
      <c r="E1652" t="s">
        <v>21</v>
      </c>
      <c r="F1652" t="s">
        <v>24</v>
      </c>
      <c r="G1652" t="s">
        <v>25</v>
      </c>
      <c r="H1652" s="3">
        <v>9078.36</v>
      </c>
      <c r="I1652" t="s">
        <v>21</v>
      </c>
      <c r="J1652" t="s">
        <v>22</v>
      </c>
      <c r="K16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31.489195223287801</v>
      </c>
      <c r="L1652" s="5">
        <f>TablaDatos[[#This Row],[IMC_raw]]/1000000000000000</f>
        <v>31.489195223287801</v>
      </c>
      <c r="M1652" s="2">
        <v>3.14891952232878E+16</v>
      </c>
      <c r="N16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2" s="13">
        <f t="shared" si="25"/>
        <v>1651</v>
      </c>
      <c r="P1652" s="2" t="str">
        <f>IF(TablaDatos[[#This Row],[Diabetes]]=0,"No","Si")</f>
        <v>No</v>
      </c>
      <c r="Q1652">
        <v>0</v>
      </c>
      <c r="R1652">
        <f>TablaDatos[[#This Row],[Aux2]]/10000000000000</f>
        <v>229.130759783976</v>
      </c>
      <c r="S1652" s="1">
        <v>2291307597839760</v>
      </c>
      <c r="T1652" s="7">
        <f>TablaDatos[[#This Row],[Aux3]]/100000000000000</f>
        <v>240.167450880166</v>
      </c>
      <c r="U1652" s="1">
        <v>2.40167450880166E+16</v>
      </c>
      <c r="V1652">
        <v>156.5</v>
      </c>
      <c r="W1652">
        <v>100.6</v>
      </c>
    </row>
    <row r="1653" spans="1:23">
      <c r="A1653">
        <v>2013</v>
      </c>
      <c r="B1653">
        <v>53</v>
      </c>
      <c r="C1653" t="s">
        <v>16</v>
      </c>
      <c r="D1653" t="s">
        <v>72</v>
      </c>
      <c r="E1653" t="s">
        <v>18</v>
      </c>
      <c r="F1653" t="s">
        <v>35</v>
      </c>
      <c r="G1653" t="s">
        <v>20</v>
      </c>
      <c r="H1653" s="3">
        <v>36221.839999999997</v>
      </c>
      <c r="I1653" t="s">
        <v>19</v>
      </c>
      <c r="J1653" t="s">
        <v>18</v>
      </c>
      <c r="K16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31.468802989139803</v>
      </c>
      <c r="L1653" s="5">
        <f>TablaDatos[[#This Row],[IMC_raw]]/1000000000000000</f>
        <v>3.1468802989139801</v>
      </c>
      <c r="M1653" s="2">
        <v>3146880298913980</v>
      </c>
      <c r="N16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3" s="13">
        <f t="shared" si="25"/>
        <v>1652</v>
      </c>
      <c r="P1653" s="2" t="str">
        <f>IF(TablaDatos[[#This Row],[Diabetes]]=0,"No","Si")</f>
        <v>No</v>
      </c>
      <c r="Q1653">
        <v>0</v>
      </c>
      <c r="R1653">
        <f>TablaDatos[[#This Row],[Aux2]]/10000000000000</f>
        <v>207.20441078079401</v>
      </c>
      <c r="S1653" s="1">
        <v>2072044107807940</v>
      </c>
      <c r="T1653" s="7">
        <f>TablaDatos[[#This Row],[Aux3]]/100000000000000</f>
        <v>23.074059035008901</v>
      </c>
      <c r="U1653" s="1">
        <v>2307405903500890</v>
      </c>
      <c r="V1653">
        <v>150.5</v>
      </c>
      <c r="W1653">
        <v>85.3</v>
      </c>
    </row>
    <row r="1654" spans="1:23">
      <c r="A1654">
        <v>2013</v>
      </c>
      <c r="B1654">
        <v>50</v>
      </c>
      <c r="C1654" t="s">
        <v>23</v>
      </c>
      <c r="D1654" t="s">
        <v>27</v>
      </c>
      <c r="E1654" t="s">
        <v>19</v>
      </c>
      <c r="F1654" t="s">
        <v>19</v>
      </c>
      <c r="G1654" t="s">
        <v>20</v>
      </c>
      <c r="H1654" s="3">
        <v>14112.57</v>
      </c>
      <c r="I1654" t="s">
        <v>21</v>
      </c>
      <c r="J1654" t="s">
        <v>21</v>
      </c>
      <c r="K16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31.448632983367698</v>
      </c>
      <c r="L1654" s="5">
        <f>TablaDatos[[#This Row],[IMC_raw]]/1000000000000000</f>
        <v>31.448632983367698</v>
      </c>
      <c r="M1654" s="2">
        <v>3.14486329833677E+16</v>
      </c>
      <c r="N16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4" s="13">
        <f t="shared" si="25"/>
        <v>1653</v>
      </c>
      <c r="P1654" s="2" t="str">
        <f>IF(TablaDatos[[#This Row],[Diabetes]]=0,"No","Si")</f>
        <v>No</v>
      </c>
      <c r="Q1654">
        <v>0</v>
      </c>
      <c r="R1654">
        <f>TablaDatos[[#This Row],[Aux2]]/10000000000000</f>
        <v>199.800586898197</v>
      </c>
      <c r="S1654" s="1">
        <v>1998005868981970</v>
      </c>
      <c r="T1654" s="7">
        <f>TablaDatos[[#This Row],[Aux3]]/100000000000000</f>
        <v>237.983502474153</v>
      </c>
      <c r="U1654" s="1">
        <v>2.37983502474153E+16</v>
      </c>
      <c r="V1654">
        <v>142.1</v>
      </c>
      <c r="W1654">
        <v>89.5</v>
      </c>
    </row>
    <row r="1655" spans="1:23">
      <c r="A1655">
        <v>2013</v>
      </c>
      <c r="B1655">
        <v>56</v>
      </c>
      <c r="C1655" t="s">
        <v>23</v>
      </c>
      <c r="D1655" t="s">
        <v>72</v>
      </c>
      <c r="E1655" t="s">
        <v>21</v>
      </c>
      <c r="F1655" t="s">
        <v>24</v>
      </c>
      <c r="G1655" t="s">
        <v>28</v>
      </c>
      <c r="H1655" s="3">
        <v>20818.849999999999</v>
      </c>
      <c r="I1655" t="s">
        <v>21</v>
      </c>
      <c r="J1655" t="s">
        <v>19</v>
      </c>
      <c r="K16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31.4134950094762</v>
      </c>
      <c r="L1655" s="5">
        <f>TablaDatos[[#This Row],[IMC_raw]]/1000000000000000</f>
        <v>31.4134950094762</v>
      </c>
      <c r="M1655" s="2">
        <v>3.14134950094762E+16</v>
      </c>
      <c r="N16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5" s="13">
        <f t="shared" si="25"/>
        <v>1654</v>
      </c>
      <c r="P1655" s="2" t="str">
        <f>IF(TablaDatos[[#This Row],[Diabetes]]=0,"No","Si")</f>
        <v>No</v>
      </c>
      <c r="Q1655">
        <v>0</v>
      </c>
      <c r="R1655">
        <f>TablaDatos[[#This Row],[Aux2]]/10000000000000</f>
        <v>2291.7854824610199</v>
      </c>
      <c r="S1655" s="1">
        <v>2.29178548246102E+16</v>
      </c>
      <c r="T1655" s="7">
        <f>TablaDatos[[#This Row],[Aux3]]/100000000000000</f>
        <v>26.697275777737801</v>
      </c>
      <c r="U1655" s="1">
        <v>2669727577773780</v>
      </c>
      <c r="V1655">
        <v>157.30000000000001</v>
      </c>
      <c r="W1655">
        <v>101.6</v>
      </c>
    </row>
    <row r="1656" spans="1:23">
      <c r="A1656">
        <v>2013</v>
      </c>
      <c r="B1656">
        <v>67</v>
      </c>
      <c r="C1656" t="s">
        <v>23</v>
      </c>
      <c r="D1656" t="s">
        <v>73</v>
      </c>
      <c r="E1656" t="s">
        <v>18</v>
      </c>
      <c r="F1656" t="s">
        <v>40</v>
      </c>
      <c r="G1656" t="s">
        <v>25</v>
      </c>
      <c r="H1656" s="3">
        <v>18827.45</v>
      </c>
      <c r="I1656" t="s">
        <v>18</v>
      </c>
      <c r="J1656" t="s">
        <v>22</v>
      </c>
      <c r="K16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31.396810822085001</v>
      </c>
      <c r="L1656" s="5">
        <f>TablaDatos[[#This Row],[IMC_raw]]/1000000000000000</f>
        <v>31.396810822085001</v>
      </c>
      <c r="M1656" s="2">
        <v>3.1396810822085E+16</v>
      </c>
      <c r="N16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6" s="13">
        <f t="shared" si="25"/>
        <v>1655</v>
      </c>
      <c r="P1656" s="2" t="str">
        <f>IF(TablaDatos[[#This Row],[Diabetes]]=0,"No","Si")</f>
        <v>No</v>
      </c>
      <c r="Q1656">
        <v>0</v>
      </c>
      <c r="R1656">
        <f>TablaDatos[[#This Row],[Aux2]]/10000000000000</f>
        <v>191.434066199309</v>
      </c>
      <c r="S1656" s="1">
        <v>1914340661993090</v>
      </c>
      <c r="T1656" s="7">
        <f>TablaDatos[[#This Row],[Aux3]]/100000000000000</f>
        <v>191.29790348406999</v>
      </c>
      <c r="U1656" s="1">
        <v>1.9129790348407E+16</v>
      </c>
      <c r="V1656">
        <v>153.6</v>
      </c>
      <c r="W1656">
        <v>94.7</v>
      </c>
    </row>
    <row r="1657" spans="1:23">
      <c r="A1657">
        <v>2013</v>
      </c>
      <c r="B1657">
        <v>59</v>
      </c>
      <c r="C1657" t="s">
        <v>16</v>
      </c>
      <c r="D1657" t="s">
        <v>72</v>
      </c>
      <c r="E1657" t="s">
        <v>18</v>
      </c>
      <c r="F1657" t="s">
        <v>19</v>
      </c>
      <c r="G1657" t="s">
        <v>28</v>
      </c>
      <c r="H1657" s="3">
        <v>32941.300000000003</v>
      </c>
      <c r="I1657" t="s">
        <v>19</v>
      </c>
      <c r="J1657" t="s">
        <v>22</v>
      </c>
      <c r="K16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31.347816361063</v>
      </c>
      <c r="L1657" s="6">
        <f>TablaDatos[[#This Row],[IMC_raw]]/1000000000000000</f>
        <v>3.1347816361062999</v>
      </c>
      <c r="M1657" s="2">
        <v>3134781636106300</v>
      </c>
      <c r="N16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7" s="13">
        <f t="shared" si="25"/>
        <v>1656</v>
      </c>
      <c r="P1657" s="2" t="str">
        <f>IF(TablaDatos[[#This Row],[Diabetes]]=0,"No","Si")</f>
        <v>No</v>
      </c>
      <c r="Q1657">
        <v>0</v>
      </c>
      <c r="R1657">
        <f>TablaDatos[[#This Row],[Aux2]]/10000000000000</f>
        <v>2089.7542244626502</v>
      </c>
      <c r="S1657" s="1">
        <v>2.08975422446265E+16</v>
      </c>
      <c r="T1657" s="7">
        <f>TablaDatos[[#This Row],[Aux3]]/100000000000000</f>
        <v>226.27577766168099</v>
      </c>
      <c r="U1657" s="1">
        <v>2.26275777661681E+16</v>
      </c>
      <c r="V1657">
        <v>157</v>
      </c>
      <c r="W1657">
        <v>98.1</v>
      </c>
    </row>
    <row r="1658" spans="1:23">
      <c r="A1658">
        <v>2013</v>
      </c>
      <c r="B1658">
        <v>60</v>
      </c>
      <c r="C1658" t="s">
        <v>16</v>
      </c>
      <c r="D1658" t="s">
        <v>17</v>
      </c>
      <c r="E1658" t="s">
        <v>18</v>
      </c>
      <c r="F1658" t="s">
        <v>35</v>
      </c>
      <c r="G1658" t="s">
        <v>28</v>
      </c>
      <c r="H1658" s="3">
        <v>32687.93</v>
      </c>
      <c r="I1658" t="s">
        <v>19</v>
      </c>
      <c r="J1658" t="s">
        <v>22</v>
      </c>
      <c r="K16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31.317375823108701</v>
      </c>
      <c r="L1658" s="5">
        <f>TablaDatos[[#This Row],[IMC_raw]]/1000000000000000</f>
        <v>31.317375823108701</v>
      </c>
      <c r="M1658" s="2">
        <v>3.13173758231087E+16</v>
      </c>
      <c r="N16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8" s="13">
        <f t="shared" si="25"/>
        <v>1657</v>
      </c>
      <c r="P1658" s="2" t="str">
        <f>IF(TablaDatos[[#This Row],[Diabetes]]=0,"No","Si")</f>
        <v>No</v>
      </c>
      <c r="Q1658">
        <v>0</v>
      </c>
      <c r="R1658">
        <f>TablaDatos[[#This Row],[Aux2]]/10000000000000</f>
        <v>191.70870787867</v>
      </c>
      <c r="S1658" s="1">
        <v>1917087078786700</v>
      </c>
      <c r="T1658" s="7">
        <f>TablaDatos[[#This Row],[Aux3]]/100000000000000</f>
        <v>17.651857009209898</v>
      </c>
      <c r="U1658" s="1">
        <v>1765185700920990</v>
      </c>
      <c r="V1658">
        <v>153.9</v>
      </c>
      <c r="W1658">
        <v>101.7</v>
      </c>
    </row>
    <row r="1659" spans="1:23">
      <c r="A1659">
        <v>2013</v>
      </c>
      <c r="B1659">
        <v>64</v>
      </c>
      <c r="C1659" t="s">
        <v>23</v>
      </c>
      <c r="D1659" t="s">
        <v>30</v>
      </c>
      <c r="E1659" t="s">
        <v>18</v>
      </c>
      <c r="F1659" t="s">
        <v>19</v>
      </c>
      <c r="G1659" t="s">
        <v>28</v>
      </c>
      <c r="H1659" s="3">
        <v>15454.02</v>
      </c>
      <c r="I1659" t="s">
        <v>19</v>
      </c>
      <c r="J1659" t="s">
        <v>22</v>
      </c>
      <c r="K16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31.313597860717099</v>
      </c>
      <c r="L1659" s="6">
        <f>TablaDatos[[#This Row],[IMC_raw]]/1000000000000000</f>
        <v>31.313597860717099</v>
      </c>
      <c r="M1659" s="2">
        <v>3.13135978607171E+16</v>
      </c>
      <c r="N16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59" s="13">
        <f t="shared" si="25"/>
        <v>1658</v>
      </c>
      <c r="P1659" s="2" t="str">
        <f>IF(TablaDatos[[#This Row],[Diabetes]]=0,"No","Si")</f>
        <v>No</v>
      </c>
      <c r="Q1659">
        <v>0</v>
      </c>
      <c r="R1659">
        <f>TablaDatos[[#This Row],[Aux2]]/10000000000000</f>
        <v>188.46129460926599</v>
      </c>
      <c r="S1659" s="1">
        <v>1884612946092660</v>
      </c>
      <c r="T1659" s="7">
        <f>TablaDatos[[#This Row],[Aux3]]/100000000000000</f>
        <v>24.075313863539598</v>
      </c>
      <c r="U1659" s="1">
        <v>2407531386353960</v>
      </c>
      <c r="V1659">
        <v>149.69999999999999</v>
      </c>
      <c r="W1659">
        <v>90.4</v>
      </c>
    </row>
    <row r="1660" spans="1:23">
      <c r="A1660">
        <v>2013</v>
      </c>
      <c r="B1660">
        <v>72</v>
      </c>
      <c r="C1660" t="s">
        <v>23</v>
      </c>
      <c r="D1660" t="s">
        <v>73</v>
      </c>
      <c r="E1660" t="s">
        <v>19</v>
      </c>
      <c r="F1660" t="s">
        <v>24</v>
      </c>
      <c r="G1660" t="s">
        <v>25</v>
      </c>
      <c r="H1660" s="3">
        <v>33760.74</v>
      </c>
      <c r="I1660" t="s">
        <v>21</v>
      </c>
      <c r="J1660" t="s">
        <v>18</v>
      </c>
      <c r="K16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31.312343344959501</v>
      </c>
      <c r="L1660" s="5">
        <f>TablaDatos[[#This Row],[IMC_raw]]/1000000000000000</f>
        <v>3.1312343344959501</v>
      </c>
      <c r="M1660" s="2">
        <v>3131234334495950</v>
      </c>
      <c r="N16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0" s="13">
        <f t="shared" si="25"/>
        <v>1659</v>
      </c>
      <c r="P1660" s="2" t="str">
        <f>IF(TablaDatos[[#This Row],[Diabetes]]=0,"No","Si")</f>
        <v>No</v>
      </c>
      <c r="Q1660">
        <v>0</v>
      </c>
      <c r="R1660">
        <f>TablaDatos[[#This Row],[Aux2]]/10000000000000</f>
        <v>2466.9467837976099</v>
      </c>
      <c r="S1660" s="1">
        <v>2.46694678379761E+16</v>
      </c>
      <c r="T1660" s="7">
        <f>TablaDatos[[#This Row],[Aux3]]/100000000000000</f>
        <v>238.96344818674899</v>
      </c>
      <c r="U1660" s="1">
        <v>2.38963448186749E+16</v>
      </c>
      <c r="V1660">
        <v>167</v>
      </c>
      <c r="W1660">
        <v>102.2</v>
      </c>
    </row>
    <row r="1661" spans="1:23">
      <c r="A1661">
        <v>2013</v>
      </c>
      <c r="B1661">
        <v>45</v>
      </c>
      <c r="C1661" t="s">
        <v>23</v>
      </c>
      <c r="D1661" t="s">
        <v>37</v>
      </c>
      <c r="E1661" t="s">
        <v>18</v>
      </c>
      <c r="F1661" t="s">
        <v>19</v>
      </c>
      <c r="G1661" t="s">
        <v>20</v>
      </c>
      <c r="H1661" s="3">
        <v>18012.72</v>
      </c>
      <c r="I1661" t="s">
        <v>19</v>
      </c>
      <c r="J1661" t="s">
        <v>19</v>
      </c>
      <c r="K16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31.306746008425598</v>
      </c>
      <c r="L1661" s="6">
        <f>TablaDatos[[#This Row],[IMC_raw]]/1000000000000000</f>
        <v>31.306746008425598</v>
      </c>
      <c r="M1661" s="2">
        <v>3.13067460084256E+16</v>
      </c>
      <c r="N16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1" s="13">
        <f t="shared" si="25"/>
        <v>1660</v>
      </c>
      <c r="P1661" s="2" t="str">
        <f>IF(TablaDatos[[#This Row],[Diabetes]]=0,"No","Si")</f>
        <v>No</v>
      </c>
      <c r="Q1661">
        <v>0</v>
      </c>
      <c r="R1661">
        <f>TablaDatos[[#This Row],[Aux2]]/10000000000000</f>
        <v>2055.6000754277202</v>
      </c>
      <c r="S1661" s="1">
        <v>2.05560007542772E+16</v>
      </c>
      <c r="T1661" s="7">
        <f>TablaDatos[[#This Row],[Aux3]]/100000000000000</f>
        <v>22.647208185953598</v>
      </c>
      <c r="U1661" s="1">
        <v>2264720818595360</v>
      </c>
      <c r="V1661">
        <v>142.80000000000001</v>
      </c>
      <c r="W1661">
        <v>92.4</v>
      </c>
    </row>
    <row r="1662" spans="1:23">
      <c r="A1662">
        <v>2013</v>
      </c>
      <c r="B1662">
        <v>66</v>
      </c>
      <c r="C1662" t="s">
        <v>23</v>
      </c>
      <c r="D1662" t="s">
        <v>34</v>
      </c>
      <c r="E1662" t="s">
        <v>19</v>
      </c>
      <c r="F1662" t="s">
        <v>24</v>
      </c>
      <c r="G1662" t="s">
        <v>25</v>
      </c>
      <c r="H1662" s="3">
        <v>15855.11</v>
      </c>
      <c r="I1662" t="s">
        <v>21</v>
      </c>
      <c r="J1662" t="s">
        <v>18</v>
      </c>
      <c r="K16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31.281035467063496</v>
      </c>
      <c r="L1662" s="5">
        <f>TablaDatos[[#This Row],[IMC_raw]]/1000000000000000</f>
        <v>3.1281035467063498</v>
      </c>
      <c r="M1662" s="2">
        <v>3128103546706350</v>
      </c>
      <c r="N16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2" s="13">
        <f t="shared" si="25"/>
        <v>1661</v>
      </c>
      <c r="P1662" s="2" t="str">
        <f>IF(TablaDatos[[#This Row],[Diabetes]]=0,"No","Si")</f>
        <v>No</v>
      </c>
      <c r="Q1662">
        <v>0</v>
      </c>
      <c r="R1662">
        <f>TablaDatos[[#This Row],[Aux2]]/10000000000000</f>
        <v>2303.0058604751798</v>
      </c>
      <c r="S1662" s="1">
        <v>2.30300586047518E+16</v>
      </c>
      <c r="T1662" s="7">
        <f>TablaDatos[[#This Row],[Aux3]]/100000000000000</f>
        <v>25.563107127125502</v>
      </c>
      <c r="U1662" s="1">
        <v>2556310712712550</v>
      </c>
      <c r="V1662">
        <v>157.1</v>
      </c>
      <c r="W1662">
        <v>100.2</v>
      </c>
    </row>
    <row r="1663" spans="1:23">
      <c r="A1663">
        <v>2013</v>
      </c>
      <c r="B1663">
        <v>50</v>
      </c>
      <c r="C1663" t="s">
        <v>23</v>
      </c>
      <c r="D1663" t="s">
        <v>73</v>
      </c>
      <c r="E1663" t="s">
        <v>18</v>
      </c>
      <c r="F1663" t="s">
        <v>19</v>
      </c>
      <c r="G1663" t="s">
        <v>20</v>
      </c>
      <c r="H1663" s="3">
        <v>29729.64</v>
      </c>
      <c r="I1663" t="s">
        <v>19</v>
      </c>
      <c r="J1663" t="s">
        <v>18</v>
      </c>
      <c r="K16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31.2523631267103</v>
      </c>
      <c r="L1663" s="6">
        <f>TablaDatos[[#This Row],[IMC_raw]]/1000000000000000</f>
        <v>31.2523631267103</v>
      </c>
      <c r="M1663" s="2">
        <v>3.12523631267103E+16</v>
      </c>
      <c r="N16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3" s="13">
        <f t="shared" si="25"/>
        <v>1662</v>
      </c>
      <c r="P1663" s="2" t="str">
        <f>IF(TablaDatos[[#This Row],[Diabetes]]=0,"No","Si")</f>
        <v>No</v>
      </c>
      <c r="Q1663">
        <v>0</v>
      </c>
      <c r="R1663">
        <f>TablaDatos[[#This Row],[Aux2]]/10000000000000</f>
        <v>1768.7718383045301</v>
      </c>
      <c r="S1663" s="1">
        <v>1.76877183830453E+16</v>
      </c>
      <c r="T1663" s="7">
        <f>TablaDatos[[#This Row],[Aux3]]/100000000000000</f>
        <v>206.94524969450899</v>
      </c>
      <c r="U1663" s="1">
        <v>2.06945249694509E+16</v>
      </c>
      <c r="V1663">
        <v>141.69999999999999</v>
      </c>
      <c r="W1663">
        <v>89.1</v>
      </c>
    </row>
    <row r="1664" spans="1:23">
      <c r="A1664">
        <v>2013</v>
      </c>
      <c r="B1664">
        <v>54</v>
      </c>
      <c r="C1664" t="s">
        <v>23</v>
      </c>
      <c r="D1664" t="s">
        <v>17</v>
      </c>
      <c r="E1664" t="s">
        <v>18</v>
      </c>
      <c r="F1664" t="s">
        <v>35</v>
      </c>
      <c r="G1664" t="s">
        <v>20</v>
      </c>
      <c r="H1664" s="3">
        <v>23923.040000000001</v>
      </c>
      <c r="I1664" t="s">
        <v>19</v>
      </c>
      <c r="J1664" t="s">
        <v>22</v>
      </c>
      <c r="K16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31.2030968311125</v>
      </c>
      <c r="L1664" s="5">
        <f>TablaDatos[[#This Row],[IMC_raw]]/1000000000000000</f>
        <v>31.2030968311125</v>
      </c>
      <c r="M1664" s="2">
        <v>3.12030968311125E+16</v>
      </c>
      <c r="N16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4" s="13">
        <f t="shared" si="25"/>
        <v>1663</v>
      </c>
      <c r="P1664" s="2" t="str">
        <f>IF(TablaDatos[[#This Row],[Diabetes]]=0,"No","Si")</f>
        <v>No</v>
      </c>
      <c r="Q1664">
        <v>0</v>
      </c>
      <c r="R1664">
        <f>TablaDatos[[#This Row],[Aux2]]/10000000000000</f>
        <v>201.11128834430099</v>
      </c>
      <c r="S1664" s="1">
        <v>2011112883443010</v>
      </c>
      <c r="T1664" s="7">
        <f>TablaDatos[[#This Row],[Aux3]]/100000000000000</f>
        <v>19.6066319852033</v>
      </c>
      <c r="U1664" s="1">
        <v>1960663198520330</v>
      </c>
      <c r="V1664">
        <v>149.19999999999999</v>
      </c>
      <c r="W1664">
        <v>83.6</v>
      </c>
    </row>
    <row r="1665" spans="1:23">
      <c r="A1665">
        <v>2013</v>
      </c>
      <c r="B1665">
        <v>54</v>
      </c>
      <c r="C1665" t="s">
        <v>16</v>
      </c>
      <c r="D1665" t="s">
        <v>74</v>
      </c>
      <c r="E1665" t="s">
        <v>18</v>
      </c>
      <c r="F1665" t="s">
        <v>35</v>
      </c>
      <c r="G1665" t="s">
        <v>20</v>
      </c>
      <c r="H1665" s="3">
        <v>13736.71</v>
      </c>
      <c r="I1665" t="s">
        <v>19</v>
      </c>
      <c r="J1665" t="s">
        <v>18</v>
      </c>
      <c r="K16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31.125119957909099</v>
      </c>
      <c r="L1665" s="5">
        <f>TablaDatos[[#This Row],[IMC_raw]]/100000000000000</f>
        <v>31.125119957909099</v>
      </c>
      <c r="M1665" s="2">
        <v>3112511995790910</v>
      </c>
      <c r="N16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5" s="13">
        <f t="shared" si="25"/>
        <v>1664</v>
      </c>
      <c r="P1665" s="2" t="str">
        <f>IF(TablaDatos[[#This Row],[Diabetes]]=0,"No","Si")</f>
        <v>No</v>
      </c>
      <c r="Q1665">
        <v>0</v>
      </c>
      <c r="R1665">
        <f>TablaDatos[[#This Row],[Aux2]]/10000000000000</f>
        <v>1989.3927277503401</v>
      </c>
      <c r="S1665" s="1">
        <v>1.98939272775034E+16</v>
      </c>
      <c r="T1665" s="7">
        <f>TablaDatos[[#This Row],[Aux3]]/100000000000000</f>
        <v>20.288257043377101</v>
      </c>
      <c r="U1665" s="1">
        <v>2028825704337710</v>
      </c>
      <c r="V1665">
        <v>140</v>
      </c>
      <c r="W1665">
        <v>82.3</v>
      </c>
    </row>
    <row r="1666" spans="1:23">
      <c r="A1666">
        <v>2013</v>
      </c>
      <c r="B1666">
        <v>54</v>
      </c>
      <c r="C1666" t="s">
        <v>23</v>
      </c>
      <c r="D1666" t="s">
        <v>29</v>
      </c>
      <c r="E1666" t="s">
        <v>18</v>
      </c>
      <c r="F1666" t="s">
        <v>24</v>
      </c>
      <c r="G1666" t="s">
        <v>20</v>
      </c>
      <c r="H1666" s="3">
        <v>9009.5300000000007</v>
      </c>
      <c r="I1666" t="s">
        <v>19</v>
      </c>
      <c r="J1666" t="s">
        <v>22</v>
      </c>
      <c r="K16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31.1018678963101</v>
      </c>
      <c r="L1666" s="6">
        <f>TablaDatos[[#This Row],[IMC_raw]]/1000000000000000</f>
        <v>31.1018678963101</v>
      </c>
      <c r="M1666" s="2">
        <v>3.11018678963101E+16</v>
      </c>
      <c r="N16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6" s="13">
        <f t="shared" ref="O1666:O1729" si="26">O1665+1</f>
        <v>1665</v>
      </c>
      <c r="P1666" s="2" t="str">
        <f>IF(TablaDatos[[#This Row],[Diabetes]]=0,"No","Si")</f>
        <v>No</v>
      </c>
      <c r="Q1666">
        <v>0</v>
      </c>
      <c r="R1666">
        <f>TablaDatos[[#This Row],[Aux2]]/10000000000000</f>
        <v>24.3612488869054</v>
      </c>
      <c r="S1666" s="1">
        <v>243612488869054</v>
      </c>
      <c r="T1666" s="7">
        <f>TablaDatos[[#This Row],[Aux3]]/100000000000000</f>
        <v>230.74978334800599</v>
      </c>
      <c r="U1666" s="1">
        <v>2.30749783348006E+16</v>
      </c>
      <c r="V1666">
        <v>145.30000000000001</v>
      </c>
      <c r="W1666">
        <v>92</v>
      </c>
    </row>
    <row r="1667" spans="1:23">
      <c r="A1667">
        <v>2013</v>
      </c>
      <c r="B1667">
        <v>54</v>
      </c>
      <c r="C1667" t="s">
        <v>23</v>
      </c>
      <c r="D1667" t="s">
        <v>29</v>
      </c>
      <c r="E1667" t="s">
        <v>19</v>
      </c>
      <c r="F1667" t="s">
        <v>19</v>
      </c>
      <c r="G1667" t="s">
        <v>20</v>
      </c>
      <c r="H1667" s="3">
        <v>24105.25</v>
      </c>
      <c r="I1667" t="s">
        <v>21</v>
      </c>
      <c r="J1667" t="s">
        <v>19</v>
      </c>
      <c r="K16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31.0800975494627</v>
      </c>
      <c r="L1667" s="5">
        <f>TablaDatos[[#This Row],[IMC_raw]]/1000000000000000</f>
        <v>31.0800975494627</v>
      </c>
      <c r="M1667" s="2">
        <v>3.10800975494627E+16</v>
      </c>
      <c r="N16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7" s="13">
        <f t="shared" si="26"/>
        <v>1666</v>
      </c>
      <c r="P1667" s="2" t="str">
        <f>IF(TablaDatos[[#This Row],[Diabetes]]=0,"No","Si")</f>
        <v>No</v>
      </c>
      <c r="Q1667">
        <v>0</v>
      </c>
      <c r="R1667">
        <f>TablaDatos[[#This Row],[Aux2]]/10000000000000</f>
        <v>2006.3195595647201</v>
      </c>
      <c r="S1667" s="1">
        <v>2.00631955956472E+16</v>
      </c>
      <c r="T1667" s="7">
        <f>TablaDatos[[#This Row],[Aux3]]/100000000000000</f>
        <v>29.632779422086401</v>
      </c>
      <c r="U1667" s="1">
        <v>2963277942208640</v>
      </c>
      <c r="V1667">
        <v>148.1</v>
      </c>
      <c r="W1667">
        <v>89.1</v>
      </c>
    </row>
    <row r="1668" spans="1:23">
      <c r="A1668">
        <v>2013</v>
      </c>
      <c r="B1668">
        <v>60</v>
      </c>
      <c r="C1668" t="s">
        <v>23</v>
      </c>
      <c r="D1668" t="s">
        <v>17</v>
      </c>
      <c r="E1668" t="s">
        <v>18</v>
      </c>
      <c r="F1668" t="s">
        <v>35</v>
      </c>
      <c r="G1668" t="s">
        <v>28</v>
      </c>
      <c r="H1668" s="3">
        <v>21552.97</v>
      </c>
      <c r="I1668" t="s">
        <v>19</v>
      </c>
      <c r="J1668" t="s">
        <v>18</v>
      </c>
      <c r="K16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31.074821769689201</v>
      </c>
      <c r="L1668" s="5">
        <f>TablaDatos[[#This Row],[IMC_raw]]/1000000000000000</f>
        <v>31.074821769689201</v>
      </c>
      <c r="M1668" s="2">
        <v>3.10748217696892E+16</v>
      </c>
      <c r="N16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8" s="13">
        <f t="shared" si="26"/>
        <v>1667</v>
      </c>
      <c r="P1668" s="2" t="str">
        <f>IF(TablaDatos[[#This Row],[Diabetes]]=0,"No","Si")</f>
        <v>No</v>
      </c>
      <c r="Q1668">
        <v>0</v>
      </c>
      <c r="R1668">
        <f>TablaDatos[[#This Row],[Aux2]]/10000000000000</f>
        <v>2165.9299131644302</v>
      </c>
      <c r="S1668" s="1">
        <v>2.16592991316443E+16</v>
      </c>
      <c r="T1668" s="7">
        <f>TablaDatos[[#This Row],[Aux3]]/100000000000000</f>
        <v>229.05300037163499</v>
      </c>
      <c r="U1668" s="1">
        <v>2.29053000371635E+16</v>
      </c>
      <c r="V1668">
        <v>150.9</v>
      </c>
      <c r="W1668">
        <v>98.2</v>
      </c>
    </row>
    <row r="1669" spans="1:23">
      <c r="A1669">
        <v>2013</v>
      </c>
      <c r="B1669">
        <v>55</v>
      </c>
      <c r="C1669" t="s">
        <v>16</v>
      </c>
      <c r="D1669" t="s">
        <v>42</v>
      </c>
      <c r="E1669" t="s">
        <v>19</v>
      </c>
      <c r="F1669" t="s">
        <v>40</v>
      </c>
      <c r="G1669" t="s">
        <v>28</v>
      </c>
      <c r="H1669" s="3">
        <v>21211.85</v>
      </c>
      <c r="I1669" t="s">
        <v>18</v>
      </c>
      <c r="J1669" t="s">
        <v>18</v>
      </c>
      <c r="K16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31.070507581951802</v>
      </c>
      <c r="L1669" s="6">
        <f>TablaDatos[[#This Row],[IMC_raw]]/1000000000000000</f>
        <v>31.070507581951802</v>
      </c>
      <c r="M1669" s="2">
        <v>3.10705075819518E+16</v>
      </c>
      <c r="N16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69" s="13">
        <f t="shared" si="26"/>
        <v>1668</v>
      </c>
      <c r="P1669" s="2" t="str">
        <f>IF(TablaDatos[[#This Row],[Diabetes]]=0,"No","Si")</f>
        <v>No</v>
      </c>
      <c r="Q1669">
        <v>0</v>
      </c>
      <c r="R1669">
        <f>TablaDatos[[#This Row],[Aux2]]/10000000000000</f>
        <v>202.779094490906</v>
      </c>
      <c r="S1669" s="1">
        <v>2027790944909060</v>
      </c>
      <c r="T1669" s="7">
        <f>TablaDatos[[#This Row],[Aux3]]/100000000000000</f>
        <v>173.16912610188999</v>
      </c>
      <c r="U1669" s="1">
        <v>1.7316912610189E+16</v>
      </c>
      <c r="V1669">
        <v>147.19999999999999</v>
      </c>
      <c r="W1669">
        <v>94.1</v>
      </c>
    </row>
    <row r="1670" spans="1:23">
      <c r="A1670">
        <v>2013</v>
      </c>
      <c r="B1670">
        <v>60</v>
      </c>
      <c r="C1670" t="s">
        <v>16</v>
      </c>
      <c r="D1670" t="s">
        <v>29</v>
      </c>
      <c r="E1670" t="s">
        <v>21</v>
      </c>
      <c r="F1670" t="s">
        <v>19</v>
      </c>
      <c r="G1670" t="s">
        <v>28</v>
      </c>
      <c r="H1670" s="3">
        <v>14986.98</v>
      </c>
      <c r="I1670" t="s">
        <v>21</v>
      </c>
      <c r="J1670" t="s">
        <v>19</v>
      </c>
      <c r="K16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31.067884107565099</v>
      </c>
      <c r="L1670" s="5">
        <f>TablaDatos[[#This Row],[IMC_raw]]/1000000000000000</f>
        <v>31.067884107565099</v>
      </c>
      <c r="M1670" s="2">
        <v>3.10678841075651E+16</v>
      </c>
      <c r="N16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0" s="13">
        <f t="shared" si="26"/>
        <v>1669</v>
      </c>
      <c r="P1670" s="2" t="str">
        <f>IF(TablaDatos[[#This Row],[Diabetes]]=0,"No","Si")</f>
        <v>Si</v>
      </c>
      <c r="Q1670">
        <v>1</v>
      </c>
      <c r="R1670">
        <f>TablaDatos[[#This Row],[Aux2]]/10000000000000</f>
        <v>235.95630833310099</v>
      </c>
      <c r="S1670" s="1">
        <v>2359563083331010</v>
      </c>
      <c r="T1670" s="7">
        <f>TablaDatos[[#This Row],[Aux3]]/100000000000000</f>
        <v>274.53964036221902</v>
      </c>
      <c r="U1670" s="1">
        <v>2.74539640362219E+16</v>
      </c>
      <c r="V1670">
        <v>175.2</v>
      </c>
      <c r="W1670">
        <v>103.3</v>
      </c>
    </row>
    <row r="1671" spans="1:23">
      <c r="A1671">
        <v>2013</v>
      </c>
      <c r="B1671">
        <v>49</v>
      </c>
      <c r="C1671" t="s">
        <v>23</v>
      </c>
      <c r="D1671" t="s">
        <v>29</v>
      </c>
      <c r="E1671" t="s">
        <v>18</v>
      </c>
      <c r="F1671" t="s">
        <v>19</v>
      </c>
      <c r="G1671" t="s">
        <v>20</v>
      </c>
      <c r="H1671" s="3">
        <v>16099.09</v>
      </c>
      <c r="I1671" t="s">
        <v>19</v>
      </c>
      <c r="J1671" t="s">
        <v>22</v>
      </c>
      <c r="K16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31.049919843426501</v>
      </c>
      <c r="L1671" s="6">
        <f>TablaDatos[[#This Row],[IMC_raw]]/1000000000000000</f>
        <v>31.049919843426501</v>
      </c>
      <c r="M1671" s="2">
        <v>3.10499198434265E+16</v>
      </c>
      <c r="N16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1" s="13">
        <f t="shared" si="26"/>
        <v>1670</v>
      </c>
      <c r="P1671" s="2" t="str">
        <f>IF(TablaDatos[[#This Row],[Diabetes]]=0,"No","Si")</f>
        <v>No</v>
      </c>
      <c r="Q1671">
        <v>0</v>
      </c>
      <c r="R1671">
        <f>TablaDatos[[#This Row],[Aux2]]/10000000000000</f>
        <v>1877.0858936444999</v>
      </c>
      <c r="S1671" s="1">
        <v>1.8770858936445E+16</v>
      </c>
      <c r="T1671" s="7">
        <f>TablaDatos[[#This Row],[Aux3]]/100000000000000</f>
        <v>23.631244492307701</v>
      </c>
      <c r="U1671" s="1">
        <v>2363124449230770</v>
      </c>
      <c r="V1671">
        <v>135.5</v>
      </c>
      <c r="W1671">
        <v>90</v>
      </c>
    </row>
    <row r="1672" spans="1:23">
      <c r="A1672">
        <v>2013</v>
      </c>
      <c r="B1672">
        <v>63</v>
      </c>
      <c r="C1672" t="s">
        <v>16</v>
      </c>
      <c r="D1672" t="s">
        <v>17</v>
      </c>
      <c r="E1672" t="s">
        <v>18</v>
      </c>
      <c r="F1672" t="s">
        <v>24</v>
      </c>
      <c r="G1672" t="s">
        <v>28</v>
      </c>
      <c r="H1672" s="3">
        <v>25989.98</v>
      </c>
      <c r="I1672" t="s">
        <v>19</v>
      </c>
      <c r="J1672" t="s">
        <v>22</v>
      </c>
      <c r="K16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31.0287534730878</v>
      </c>
      <c r="L1672" s="5">
        <f>TablaDatos[[#This Row],[IMC_raw]]/1000000000000000</f>
        <v>3.10287534730878</v>
      </c>
      <c r="M1672" s="2">
        <v>3102875347308780</v>
      </c>
      <c r="N16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2" s="13">
        <f t="shared" si="26"/>
        <v>1671</v>
      </c>
      <c r="P1672" s="2" t="str">
        <f>IF(TablaDatos[[#This Row],[Diabetes]]=0,"No","Si")</f>
        <v>No</v>
      </c>
      <c r="Q1672">
        <v>0</v>
      </c>
      <c r="R1672">
        <f>TablaDatos[[#This Row],[Aux2]]/10000000000000</f>
        <v>2076.9373070400402</v>
      </c>
      <c r="S1672" s="1">
        <v>2.07693730704004E+16</v>
      </c>
      <c r="T1672" s="7">
        <f>TablaDatos[[#This Row],[Aux3]]/100000000000000</f>
        <v>23.5380864946077</v>
      </c>
      <c r="U1672" s="1">
        <v>2353808649460770</v>
      </c>
      <c r="V1672">
        <v>158.1</v>
      </c>
      <c r="W1672">
        <v>92.5</v>
      </c>
    </row>
    <row r="1673" spans="1:23">
      <c r="A1673">
        <v>2013</v>
      </c>
      <c r="B1673">
        <v>55</v>
      </c>
      <c r="C1673" t="s">
        <v>16</v>
      </c>
      <c r="D1673" t="s">
        <v>33</v>
      </c>
      <c r="E1673" t="s">
        <v>18</v>
      </c>
      <c r="F1673" t="s">
        <v>35</v>
      </c>
      <c r="G1673" t="s">
        <v>28</v>
      </c>
      <c r="H1673" s="3">
        <v>23944.18</v>
      </c>
      <c r="I1673" t="s">
        <v>19</v>
      </c>
      <c r="J1673" t="s">
        <v>19</v>
      </c>
      <c r="K16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31.001946175584401</v>
      </c>
      <c r="L1673" s="5">
        <f>TablaDatos[[#This Row],[IMC_raw]]/1000000000000000</f>
        <v>3.1001946175584401</v>
      </c>
      <c r="M1673" s="2">
        <v>3100194617558440</v>
      </c>
      <c r="N16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3" s="13">
        <f t="shared" si="26"/>
        <v>1672</v>
      </c>
      <c r="P1673" s="2" t="str">
        <f>IF(TablaDatos[[#This Row],[Diabetes]]=0,"No","Si")</f>
        <v>No</v>
      </c>
      <c r="Q1673">
        <v>0</v>
      </c>
      <c r="R1673">
        <f>TablaDatos[[#This Row],[Aux2]]/10000000000000</f>
        <v>204.84593443056599</v>
      </c>
      <c r="S1673" s="1">
        <v>2048459344305660</v>
      </c>
      <c r="T1673" s="7">
        <f>TablaDatos[[#This Row],[Aux3]]/100000000000000</f>
        <v>22.025656823735201</v>
      </c>
      <c r="U1673" s="1">
        <v>2202565682373520</v>
      </c>
      <c r="V1673">
        <v>162.4</v>
      </c>
      <c r="W1673">
        <v>96.1</v>
      </c>
    </row>
    <row r="1674" spans="1:23">
      <c r="A1674">
        <v>2013</v>
      </c>
      <c r="B1674">
        <v>58</v>
      </c>
      <c r="C1674" t="s">
        <v>16</v>
      </c>
      <c r="D1674" t="s">
        <v>29</v>
      </c>
      <c r="E1674" t="s">
        <v>21</v>
      </c>
      <c r="F1674" t="s">
        <v>19</v>
      </c>
      <c r="G1674" t="s">
        <v>28</v>
      </c>
      <c r="H1674" s="3">
        <v>12781.66</v>
      </c>
      <c r="I1674" t="s">
        <v>19</v>
      </c>
      <c r="J1674" t="s">
        <v>22</v>
      </c>
      <c r="K16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30.999126978814001</v>
      </c>
      <c r="L1674" s="5">
        <f>TablaDatos[[#This Row],[IMC_raw]]/1000000000000000</f>
        <v>30.999126978814001</v>
      </c>
      <c r="M1674" s="2">
        <v>3.0999126978814E+16</v>
      </c>
      <c r="N16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4" s="13">
        <f t="shared" si="26"/>
        <v>1673</v>
      </c>
      <c r="P1674" s="2" t="str">
        <f>IF(TablaDatos[[#This Row],[Diabetes]]=0,"No","Si")</f>
        <v>No</v>
      </c>
      <c r="Q1674">
        <v>0</v>
      </c>
      <c r="R1674">
        <f>TablaDatos[[#This Row],[Aux2]]/10000000000000</f>
        <v>1978.1398331564001</v>
      </c>
      <c r="S1674" s="1">
        <v>1.9781398331564E+16</v>
      </c>
      <c r="T1674" s="7">
        <f>TablaDatos[[#This Row],[Aux3]]/100000000000000</f>
        <v>224.22375369244</v>
      </c>
      <c r="U1674" s="1">
        <v>2.2422375369244E+16</v>
      </c>
      <c r="V1674">
        <v>158.69999999999999</v>
      </c>
      <c r="W1674">
        <v>94.3</v>
      </c>
    </row>
    <row r="1675" spans="1:23">
      <c r="A1675">
        <v>2013</v>
      </c>
      <c r="B1675">
        <v>74</v>
      </c>
      <c r="C1675" t="s">
        <v>23</v>
      </c>
      <c r="D1675" t="s">
        <v>17</v>
      </c>
      <c r="E1675" t="s">
        <v>21</v>
      </c>
      <c r="F1675" t="s">
        <v>24</v>
      </c>
      <c r="G1675" t="s">
        <v>25</v>
      </c>
      <c r="H1675" s="3">
        <v>19050.14</v>
      </c>
      <c r="I1675" t="s">
        <v>19</v>
      </c>
      <c r="J1675" t="s">
        <v>22</v>
      </c>
      <c r="K16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30.997132630623799</v>
      </c>
      <c r="L1675" s="5">
        <f>TablaDatos[[#This Row],[IMC_raw]]/1000000000000000</f>
        <v>30.997132630623799</v>
      </c>
      <c r="M1675" s="2">
        <v>3.09971326306238E+16</v>
      </c>
      <c r="N16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5" s="13">
        <f t="shared" si="26"/>
        <v>1674</v>
      </c>
      <c r="P1675" s="2" t="str">
        <f>IF(TablaDatos[[#This Row],[Diabetes]]=0,"No","Si")</f>
        <v>No</v>
      </c>
      <c r="Q1675">
        <v>0</v>
      </c>
      <c r="R1675">
        <f>TablaDatos[[#This Row],[Aux2]]/10000000000000</f>
        <v>2463.9707704359898</v>
      </c>
      <c r="S1675" s="1">
        <v>2.46397077043599E+16</v>
      </c>
      <c r="T1675" s="7">
        <f>TablaDatos[[#This Row],[Aux3]]/100000000000000</f>
        <v>250.65322245108999</v>
      </c>
      <c r="U1675" s="1">
        <v>2.5065322245109E+16</v>
      </c>
      <c r="V1675">
        <v>159.80000000000001</v>
      </c>
      <c r="W1675">
        <v>100.4</v>
      </c>
    </row>
    <row r="1676" spans="1:23">
      <c r="A1676">
        <v>2013</v>
      </c>
      <c r="B1676">
        <v>50</v>
      </c>
      <c r="C1676" t="s">
        <v>23</v>
      </c>
      <c r="D1676" t="s">
        <v>36</v>
      </c>
      <c r="E1676" t="s">
        <v>18</v>
      </c>
      <c r="F1676" t="s">
        <v>24</v>
      </c>
      <c r="G1676" t="s">
        <v>20</v>
      </c>
      <c r="H1676" s="3">
        <v>14243.3</v>
      </c>
      <c r="I1676" t="s">
        <v>21</v>
      </c>
      <c r="J1676" t="s">
        <v>18</v>
      </c>
      <c r="K16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30.974442630348097</v>
      </c>
      <c r="L1676" s="5">
        <f>TablaDatos[[#This Row],[IMC_raw]]/1000000000000000</f>
        <v>3.0974442630348098</v>
      </c>
      <c r="M1676" s="2">
        <v>3097444263034810</v>
      </c>
      <c r="N16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6" s="13">
        <f t="shared" si="26"/>
        <v>1675</v>
      </c>
      <c r="P1676" s="2" t="str">
        <f>IF(TablaDatos[[#This Row],[Diabetes]]=0,"No","Si")</f>
        <v>No</v>
      </c>
      <c r="Q1676">
        <v>0</v>
      </c>
      <c r="R1676">
        <f>TablaDatos[[#This Row],[Aux2]]/10000000000000</f>
        <v>2415.2959871656299</v>
      </c>
      <c r="S1676" s="1">
        <v>2.41529598716563E+16</v>
      </c>
      <c r="T1676" s="7">
        <f>TablaDatos[[#This Row],[Aux3]]/100000000000000</f>
        <v>273.02719511514198</v>
      </c>
      <c r="U1676" s="1">
        <v>2.73027195115142E+16</v>
      </c>
      <c r="V1676">
        <v>154</v>
      </c>
      <c r="W1676">
        <v>92.7</v>
      </c>
    </row>
    <row r="1677" spans="1:23">
      <c r="A1677">
        <v>2013</v>
      </c>
      <c r="B1677">
        <v>62</v>
      </c>
      <c r="C1677" t="s">
        <v>23</v>
      </c>
      <c r="D1677" t="s">
        <v>34</v>
      </c>
      <c r="E1677" t="s">
        <v>18</v>
      </c>
      <c r="F1677" t="s">
        <v>24</v>
      </c>
      <c r="G1677" t="s">
        <v>28</v>
      </c>
      <c r="H1677" s="3">
        <v>18382.12</v>
      </c>
      <c r="I1677" t="s">
        <v>19</v>
      </c>
      <c r="J1677" t="s">
        <v>22</v>
      </c>
      <c r="K16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30.964873102285399</v>
      </c>
      <c r="L1677" s="5">
        <f>TablaDatos[[#This Row],[IMC_raw]]/1000000000000000</f>
        <v>30.964873102285399</v>
      </c>
      <c r="M1677" s="2">
        <v>3.09648731022854E+16</v>
      </c>
      <c r="N16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7" s="13">
        <f t="shared" si="26"/>
        <v>1676</v>
      </c>
      <c r="P1677" s="2" t="str">
        <f>IF(TablaDatos[[#This Row],[Diabetes]]=0,"No","Si")</f>
        <v>No</v>
      </c>
      <c r="Q1677">
        <v>0</v>
      </c>
      <c r="R1677">
        <f>TablaDatos[[#This Row],[Aux2]]/10000000000000</f>
        <v>1881.4129126314399</v>
      </c>
      <c r="S1677" s="1">
        <v>1.88141291263144E+16</v>
      </c>
      <c r="T1677" s="7">
        <f>TablaDatos[[#This Row],[Aux3]]/100000000000000</f>
        <v>21.587694660455899</v>
      </c>
      <c r="U1677" s="1">
        <v>2158769466045590</v>
      </c>
      <c r="V1677">
        <v>155.5</v>
      </c>
      <c r="W1677">
        <v>91.8</v>
      </c>
    </row>
    <row r="1678" spans="1:23">
      <c r="A1678">
        <v>2013</v>
      </c>
      <c r="B1678">
        <v>54</v>
      </c>
      <c r="C1678" t="s">
        <v>23</v>
      </c>
      <c r="D1678" t="s">
        <v>29</v>
      </c>
      <c r="E1678" t="s">
        <v>21</v>
      </c>
      <c r="F1678" t="s">
        <v>24</v>
      </c>
      <c r="G1678" t="s">
        <v>20</v>
      </c>
      <c r="H1678" s="3">
        <v>6749.39</v>
      </c>
      <c r="I1678" t="s">
        <v>21</v>
      </c>
      <c r="J1678" t="s">
        <v>18</v>
      </c>
      <c r="K16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30.951503588242598</v>
      </c>
      <c r="L1678" s="6">
        <f>TablaDatos[[#This Row],[IMC_raw]]/1000000000000000</f>
        <v>30.951503588242598</v>
      </c>
      <c r="M1678" s="2">
        <v>3.09515035882426E+16</v>
      </c>
      <c r="N16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8" s="13">
        <f t="shared" si="26"/>
        <v>1677</v>
      </c>
      <c r="P1678" s="2" t="str">
        <f>IF(TablaDatos[[#This Row],[Diabetes]]=0,"No","Si")</f>
        <v>Si</v>
      </c>
      <c r="Q1678">
        <v>1</v>
      </c>
      <c r="R1678">
        <f>TablaDatos[[#This Row],[Aux2]]/10000000000000</f>
        <v>2369.1491669653601</v>
      </c>
      <c r="S1678" s="1">
        <v>2.36914916696536E+16</v>
      </c>
      <c r="T1678" s="7">
        <f>TablaDatos[[#This Row],[Aux3]]/100000000000000</f>
        <v>25.104021184306099</v>
      </c>
      <c r="U1678" s="1">
        <v>2510402118430610</v>
      </c>
      <c r="V1678">
        <v>145.19999999999999</v>
      </c>
      <c r="W1678">
        <v>93.6</v>
      </c>
    </row>
    <row r="1679" spans="1:23">
      <c r="A1679">
        <v>2013</v>
      </c>
      <c r="B1679">
        <v>60</v>
      </c>
      <c r="C1679" t="s">
        <v>16</v>
      </c>
      <c r="D1679" t="s">
        <v>38</v>
      </c>
      <c r="E1679" t="s">
        <v>31</v>
      </c>
      <c r="F1679" t="s">
        <v>19</v>
      </c>
      <c r="G1679" t="s">
        <v>28</v>
      </c>
      <c r="H1679" s="3">
        <v>15490.02</v>
      </c>
      <c r="I1679" t="s">
        <v>21</v>
      </c>
      <c r="J1679" t="s">
        <v>21</v>
      </c>
      <c r="K16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30.9498202391825</v>
      </c>
      <c r="L1679" s="6">
        <f>TablaDatos[[#This Row],[IMC_raw]]/1000000000000000</f>
        <v>30.9498202391825</v>
      </c>
      <c r="M1679" s="2">
        <v>3.09498202391825E+16</v>
      </c>
      <c r="N16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79" s="13">
        <f t="shared" si="26"/>
        <v>1678</v>
      </c>
      <c r="P1679" s="2" t="str">
        <f>IF(TablaDatos[[#This Row],[Diabetes]]=0,"No","Si")</f>
        <v>No</v>
      </c>
      <c r="Q1679">
        <v>0</v>
      </c>
      <c r="R1679">
        <f>TablaDatos[[#This Row],[Aux2]]/10000000000000</f>
        <v>216.16298396971899</v>
      </c>
      <c r="S1679" s="1">
        <v>2161629839697190</v>
      </c>
      <c r="T1679" s="7">
        <f>TablaDatos[[#This Row],[Aux3]]/100000000000000</f>
        <v>242.482220538809</v>
      </c>
      <c r="U1679" s="1">
        <v>2.42482220538809E+16</v>
      </c>
      <c r="V1679">
        <v>159.9</v>
      </c>
      <c r="W1679">
        <v>98.9</v>
      </c>
    </row>
    <row r="1680" spans="1:23">
      <c r="A1680">
        <v>2013</v>
      </c>
      <c r="B1680">
        <v>66</v>
      </c>
      <c r="C1680" t="s">
        <v>23</v>
      </c>
      <c r="D1680" t="s">
        <v>73</v>
      </c>
      <c r="E1680" t="s">
        <v>19</v>
      </c>
      <c r="F1680" t="s">
        <v>19</v>
      </c>
      <c r="G1680" t="s">
        <v>25</v>
      </c>
      <c r="H1680" s="3">
        <v>19131.02</v>
      </c>
      <c r="I1680" t="s">
        <v>21</v>
      </c>
      <c r="J1680" t="s">
        <v>18</v>
      </c>
      <c r="K16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30.918372484619699</v>
      </c>
      <c r="L1680" s="5">
        <f>TablaDatos[[#This Row],[IMC_raw]]/1000000000000000</f>
        <v>30.918372484619699</v>
      </c>
      <c r="M1680" s="2">
        <v>3.09183724846197E+16</v>
      </c>
      <c r="N16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0" s="13">
        <f t="shared" si="26"/>
        <v>1679</v>
      </c>
      <c r="P1680" s="2" t="str">
        <f>IF(TablaDatos[[#This Row],[Diabetes]]=0,"No","Si")</f>
        <v>No</v>
      </c>
      <c r="Q1680">
        <v>0</v>
      </c>
      <c r="R1680">
        <f>TablaDatos[[#This Row],[Aux2]]/10000000000000</f>
        <v>2220.57845063377</v>
      </c>
      <c r="S1680" s="1">
        <v>2.22057845063377E+16</v>
      </c>
      <c r="T1680" s="7">
        <f>TablaDatos[[#This Row],[Aux3]]/100000000000000</f>
        <v>22.402725840600599</v>
      </c>
      <c r="U1680" s="1">
        <v>2240272584060060</v>
      </c>
      <c r="V1680">
        <v>162.6</v>
      </c>
      <c r="W1680">
        <v>99.8</v>
      </c>
    </row>
    <row r="1681" spans="1:23">
      <c r="A1681">
        <v>2013</v>
      </c>
      <c r="B1681">
        <v>60</v>
      </c>
      <c r="C1681" t="s">
        <v>23</v>
      </c>
      <c r="D1681" t="s">
        <v>29</v>
      </c>
      <c r="E1681" t="s">
        <v>18</v>
      </c>
      <c r="F1681" t="s">
        <v>24</v>
      </c>
      <c r="G1681" t="s">
        <v>28</v>
      </c>
      <c r="H1681" s="3">
        <v>21938.49</v>
      </c>
      <c r="I1681" t="s">
        <v>19</v>
      </c>
      <c r="J1681" t="s">
        <v>22</v>
      </c>
      <c r="K16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30.911452990605902</v>
      </c>
      <c r="L1681" s="5">
        <f>TablaDatos[[#This Row],[IMC_raw]]/1000000000000000</f>
        <v>3.0911452990605901</v>
      </c>
      <c r="M1681" s="2">
        <v>3091145299060590</v>
      </c>
      <c r="N16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1" s="13">
        <f t="shared" si="26"/>
        <v>1680</v>
      </c>
      <c r="P1681" s="2" t="str">
        <f>IF(TablaDatos[[#This Row],[Diabetes]]=0,"No","Si")</f>
        <v>No</v>
      </c>
      <c r="Q1681">
        <v>0</v>
      </c>
      <c r="R1681">
        <f>TablaDatos[[#This Row],[Aux2]]/10000000000000</f>
        <v>2180.9774384044799</v>
      </c>
      <c r="S1681" s="1">
        <v>2.18097743840448E+16</v>
      </c>
      <c r="T1681" s="7">
        <f>TablaDatos[[#This Row],[Aux3]]/100000000000000</f>
        <v>25.460179660201501</v>
      </c>
      <c r="U1681" s="1">
        <v>2546017966020150</v>
      </c>
      <c r="V1681">
        <v>154</v>
      </c>
      <c r="W1681">
        <v>100.7</v>
      </c>
    </row>
    <row r="1682" spans="1:23">
      <c r="A1682">
        <v>2013</v>
      </c>
      <c r="B1682">
        <v>63</v>
      </c>
      <c r="C1682" t="s">
        <v>23</v>
      </c>
      <c r="D1682" t="s">
        <v>34</v>
      </c>
      <c r="E1682" t="s">
        <v>18</v>
      </c>
      <c r="F1682" t="s">
        <v>24</v>
      </c>
      <c r="G1682" t="s">
        <v>28</v>
      </c>
      <c r="H1682" s="3">
        <v>14262.1</v>
      </c>
      <c r="I1682" t="s">
        <v>19</v>
      </c>
      <c r="J1682" t="s">
        <v>22</v>
      </c>
      <c r="K16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30.8924910214471</v>
      </c>
      <c r="L1682" s="5">
        <f>TablaDatos[[#This Row],[IMC_raw]]/1000000000000000</f>
        <v>3.0892491021447102</v>
      </c>
      <c r="M1682" s="2">
        <v>3089249102144710</v>
      </c>
      <c r="N16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2" s="13">
        <f t="shared" si="26"/>
        <v>1681</v>
      </c>
      <c r="P1682" s="2" t="str">
        <f>IF(TablaDatos[[#This Row],[Diabetes]]=0,"No","Si")</f>
        <v>No</v>
      </c>
      <c r="Q1682">
        <v>0</v>
      </c>
      <c r="R1682">
        <f>TablaDatos[[#This Row],[Aux2]]/10000000000000</f>
        <v>2126.1133834422299</v>
      </c>
      <c r="S1682" s="1">
        <v>2.12611338344223E+16</v>
      </c>
      <c r="T1682" s="7">
        <f>TablaDatos[[#This Row],[Aux3]]/100000000000000</f>
        <v>229.39212276588199</v>
      </c>
      <c r="U1682" s="1">
        <v>2.29392122765882E+16</v>
      </c>
      <c r="V1682">
        <v>146.6</v>
      </c>
      <c r="W1682">
        <v>90.3</v>
      </c>
    </row>
    <row r="1683" spans="1:23">
      <c r="A1683">
        <v>2013</v>
      </c>
      <c r="B1683">
        <v>63</v>
      </c>
      <c r="C1683" t="s">
        <v>16</v>
      </c>
      <c r="D1683" t="s">
        <v>73</v>
      </c>
      <c r="E1683" t="s">
        <v>19</v>
      </c>
      <c r="F1683" t="s">
        <v>19</v>
      </c>
      <c r="G1683" t="s">
        <v>28</v>
      </c>
      <c r="H1683" s="3">
        <v>32599.49</v>
      </c>
      <c r="I1683" t="s">
        <v>21</v>
      </c>
      <c r="J1683" t="s">
        <v>18</v>
      </c>
      <c r="K16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30.884617687534099</v>
      </c>
      <c r="L1683" s="5">
        <f>TablaDatos[[#This Row],[IMC_raw]]/1000000000000000</f>
        <v>30.884617687534099</v>
      </c>
      <c r="M1683" s="2">
        <v>3.08846176875341E+16</v>
      </c>
      <c r="N16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3" s="13">
        <f t="shared" si="26"/>
        <v>1682</v>
      </c>
      <c r="P1683" s="2" t="str">
        <f>IF(TablaDatos[[#This Row],[Diabetes]]=0,"No","Si")</f>
        <v>No</v>
      </c>
      <c r="Q1683">
        <v>0</v>
      </c>
      <c r="R1683">
        <f>TablaDatos[[#This Row],[Aux2]]/10000000000000</f>
        <v>2174.2377534428801</v>
      </c>
      <c r="S1683" s="1">
        <v>2.17423775344288E+16</v>
      </c>
      <c r="T1683" s="7">
        <f>TablaDatos[[#This Row],[Aux3]]/100000000000000</f>
        <v>222.81733684124299</v>
      </c>
      <c r="U1683" s="1">
        <v>2.22817336841243E+16</v>
      </c>
      <c r="V1683">
        <v>161.9</v>
      </c>
      <c r="W1683">
        <v>99.1</v>
      </c>
    </row>
    <row r="1684" spans="1:23">
      <c r="A1684">
        <v>2013</v>
      </c>
      <c r="B1684">
        <v>64</v>
      </c>
      <c r="C1684" t="s">
        <v>23</v>
      </c>
      <c r="D1684" t="s">
        <v>73</v>
      </c>
      <c r="E1684" t="s">
        <v>18</v>
      </c>
      <c r="F1684" t="s">
        <v>24</v>
      </c>
      <c r="G1684" t="s">
        <v>28</v>
      </c>
      <c r="H1684" s="3">
        <v>35433.269999999997</v>
      </c>
      <c r="I1684" t="s">
        <v>21</v>
      </c>
      <c r="J1684" t="s">
        <v>22</v>
      </c>
      <c r="K16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30.877944836632302</v>
      </c>
      <c r="L1684" s="5">
        <f>TablaDatos[[#This Row],[IMC_raw]]/1000000000000000</f>
        <v>3.0877944836632301</v>
      </c>
      <c r="M1684" s="2">
        <v>3087794483663230</v>
      </c>
      <c r="N16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4" s="13">
        <f t="shared" si="26"/>
        <v>1683</v>
      </c>
      <c r="P1684" s="2" t="str">
        <f>IF(TablaDatos[[#This Row],[Diabetes]]=0,"No","Si")</f>
        <v>No</v>
      </c>
      <c r="Q1684">
        <v>0</v>
      </c>
      <c r="R1684">
        <f>TablaDatos[[#This Row],[Aux2]]/10000000000000</f>
        <v>2280.1877946407999</v>
      </c>
      <c r="S1684" s="1">
        <v>2.2801877946408E+16</v>
      </c>
      <c r="T1684" s="7">
        <f>TablaDatos[[#This Row],[Aux3]]/100000000000000</f>
        <v>223.55289673313999</v>
      </c>
      <c r="U1684" s="1">
        <v>2.2355289673314E+16</v>
      </c>
      <c r="V1684">
        <v>158.69999999999999</v>
      </c>
      <c r="W1684">
        <v>96.1</v>
      </c>
    </row>
    <row r="1685" spans="1:23">
      <c r="A1685">
        <v>2013</v>
      </c>
      <c r="B1685">
        <v>63</v>
      </c>
      <c r="C1685" t="s">
        <v>23</v>
      </c>
      <c r="D1685" t="s">
        <v>34</v>
      </c>
      <c r="E1685" t="s">
        <v>18</v>
      </c>
      <c r="F1685" t="s">
        <v>19</v>
      </c>
      <c r="G1685" t="s">
        <v>28</v>
      </c>
      <c r="H1685" s="3">
        <v>17751.89</v>
      </c>
      <c r="I1685" t="s">
        <v>21</v>
      </c>
      <c r="J1685" t="s">
        <v>22</v>
      </c>
      <c r="K16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30.864853574405</v>
      </c>
      <c r="L1685" s="5">
        <f>TablaDatos[[#This Row],[IMC_raw]]/1000000000000000</f>
        <v>3.0864853574405</v>
      </c>
      <c r="M1685" s="2">
        <v>3086485357440500</v>
      </c>
      <c r="N16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5" s="13">
        <f t="shared" si="26"/>
        <v>1684</v>
      </c>
      <c r="P1685" s="2" t="str">
        <f>IF(TablaDatos[[#This Row],[Diabetes]]=0,"No","Si")</f>
        <v>No</v>
      </c>
      <c r="Q1685">
        <v>0</v>
      </c>
      <c r="R1685">
        <f>TablaDatos[[#This Row],[Aux2]]/10000000000000</f>
        <v>2364.8077820192898</v>
      </c>
      <c r="S1685" s="1">
        <v>2.36480778201929E+16</v>
      </c>
      <c r="T1685" s="7">
        <f>TablaDatos[[#This Row],[Aux3]]/100000000000000</f>
        <v>25.885445348675901</v>
      </c>
      <c r="U1685" s="1">
        <v>2588544534867590</v>
      </c>
      <c r="V1685">
        <v>157.1</v>
      </c>
      <c r="W1685">
        <v>93</v>
      </c>
    </row>
    <row r="1686" spans="1:23">
      <c r="A1686">
        <v>2013</v>
      </c>
      <c r="B1686">
        <v>63</v>
      </c>
      <c r="C1686" t="s">
        <v>16</v>
      </c>
      <c r="D1686" t="s">
        <v>42</v>
      </c>
      <c r="E1686" t="s">
        <v>19</v>
      </c>
      <c r="F1686" t="s">
        <v>35</v>
      </c>
      <c r="G1686" t="s">
        <v>28</v>
      </c>
      <c r="H1686" s="3">
        <v>21730.45</v>
      </c>
      <c r="I1686" t="s">
        <v>19</v>
      </c>
      <c r="J1686" t="s">
        <v>18</v>
      </c>
      <c r="K16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30.843644412070098</v>
      </c>
      <c r="L1686" s="6">
        <f>TablaDatos[[#This Row],[IMC_raw]]/1000000000000000</f>
        <v>30.843644412070098</v>
      </c>
      <c r="M1686" s="2">
        <v>3.08436444120701E+16</v>
      </c>
      <c r="N16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6" s="13">
        <f t="shared" si="26"/>
        <v>1685</v>
      </c>
      <c r="P1686" s="2" t="str">
        <f>IF(TablaDatos[[#This Row],[Diabetes]]=0,"No","Si")</f>
        <v>No</v>
      </c>
      <c r="Q1686">
        <v>0</v>
      </c>
      <c r="R1686">
        <f>TablaDatos[[#This Row],[Aux2]]/10000000000000</f>
        <v>2068.8606477845901</v>
      </c>
      <c r="S1686" s="1">
        <v>2.06886064778459E+16</v>
      </c>
      <c r="T1686" s="7">
        <f>TablaDatos[[#This Row],[Aux3]]/100000000000000</f>
        <v>232.06855072555001</v>
      </c>
      <c r="U1686" s="1">
        <v>2.3206855072555E+16</v>
      </c>
      <c r="V1686">
        <v>172.7</v>
      </c>
      <c r="W1686">
        <v>99.9</v>
      </c>
    </row>
    <row r="1687" spans="1:23">
      <c r="A1687">
        <v>2013</v>
      </c>
      <c r="B1687">
        <v>66</v>
      </c>
      <c r="C1687" t="s">
        <v>23</v>
      </c>
      <c r="D1687" t="s">
        <v>29</v>
      </c>
      <c r="E1687" t="s">
        <v>18</v>
      </c>
      <c r="F1687" t="s">
        <v>19</v>
      </c>
      <c r="G1687" t="s">
        <v>25</v>
      </c>
      <c r="H1687" s="3">
        <v>13923.51</v>
      </c>
      <c r="I1687" t="s">
        <v>21</v>
      </c>
      <c r="J1687" t="s">
        <v>18</v>
      </c>
      <c r="K16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30.8097179789624</v>
      </c>
      <c r="L1687" s="5">
        <f>TablaDatos[[#This Row],[IMC_raw]]/1000000000000000</f>
        <v>30.8097179789624</v>
      </c>
      <c r="M1687" s="2">
        <v>3.08097179789624E+16</v>
      </c>
      <c r="N16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7" s="13">
        <f t="shared" si="26"/>
        <v>1686</v>
      </c>
      <c r="P1687" s="2" t="str">
        <f>IF(TablaDatos[[#This Row],[Diabetes]]=0,"No","Si")</f>
        <v>No</v>
      </c>
      <c r="Q1687">
        <v>0</v>
      </c>
      <c r="R1687">
        <f>TablaDatos[[#This Row],[Aux2]]/10000000000000</f>
        <v>2214.7020597451301</v>
      </c>
      <c r="S1687" s="1">
        <v>2.21470205974513E+16</v>
      </c>
      <c r="T1687" s="7">
        <f>TablaDatos[[#This Row],[Aux3]]/100000000000000</f>
        <v>248.69971883199401</v>
      </c>
      <c r="U1687" s="1">
        <v>2.48699718831994E+16</v>
      </c>
      <c r="V1687">
        <v>154.80000000000001</v>
      </c>
      <c r="W1687">
        <v>97</v>
      </c>
    </row>
    <row r="1688" spans="1:23">
      <c r="A1688">
        <v>2013</v>
      </c>
      <c r="B1688">
        <v>51</v>
      </c>
      <c r="C1688" t="s">
        <v>23</v>
      </c>
      <c r="D1688" t="s">
        <v>17</v>
      </c>
      <c r="E1688" t="s">
        <v>18</v>
      </c>
      <c r="F1688" t="s">
        <v>24</v>
      </c>
      <c r="G1688" t="s">
        <v>20</v>
      </c>
      <c r="H1688" s="3">
        <v>20340.88</v>
      </c>
      <c r="I1688" t="s">
        <v>19</v>
      </c>
      <c r="J1688" t="s">
        <v>22</v>
      </c>
      <c r="K16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30.790990380175099</v>
      </c>
      <c r="L1688" s="5">
        <f>TablaDatos[[#This Row],[IMC_raw]]/1000000000000000</f>
        <v>30.790990380175099</v>
      </c>
      <c r="M1688" s="2">
        <v>3.07909903801751E+16</v>
      </c>
      <c r="N16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8" s="13">
        <f t="shared" si="26"/>
        <v>1687</v>
      </c>
      <c r="P1688" s="2" t="str">
        <f>IF(TablaDatos[[#This Row],[Diabetes]]=0,"No","Si")</f>
        <v>No</v>
      </c>
      <c r="Q1688">
        <v>0</v>
      </c>
      <c r="R1688">
        <f>TablaDatos[[#This Row],[Aux2]]/10000000000000</f>
        <v>2296.1364908432101</v>
      </c>
      <c r="S1688" s="1">
        <v>2.29613649084321E+16</v>
      </c>
      <c r="T1688" s="7">
        <f>TablaDatos[[#This Row],[Aux3]]/100000000000000</f>
        <v>242.61247684979901</v>
      </c>
      <c r="U1688" s="1">
        <v>2.42612476849799E+16</v>
      </c>
      <c r="V1688">
        <v>144.9</v>
      </c>
      <c r="W1688">
        <v>91.4</v>
      </c>
    </row>
    <row r="1689" spans="1:23">
      <c r="A1689">
        <v>2013</v>
      </c>
      <c r="B1689">
        <v>57</v>
      </c>
      <c r="C1689" t="s">
        <v>16</v>
      </c>
      <c r="D1689" t="s">
        <v>42</v>
      </c>
      <c r="E1689" t="s">
        <v>18</v>
      </c>
      <c r="F1689" t="s">
        <v>19</v>
      </c>
      <c r="G1689" t="s">
        <v>28</v>
      </c>
      <c r="H1689" s="3">
        <v>19605.09</v>
      </c>
      <c r="I1689" t="s">
        <v>21</v>
      </c>
      <c r="J1689" t="s">
        <v>21</v>
      </c>
      <c r="K16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30.788257112611397</v>
      </c>
      <c r="L1689" s="6">
        <f>TablaDatos[[#This Row],[IMC_raw]]/1000000000000000</f>
        <v>3.0788257112611399</v>
      </c>
      <c r="M1689" s="2">
        <v>3078825711261140</v>
      </c>
      <c r="N16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89" s="13">
        <f t="shared" si="26"/>
        <v>1688</v>
      </c>
      <c r="P1689" s="2" t="str">
        <f>IF(TablaDatos[[#This Row],[Diabetes]]=0,"No","Si")</f>
        <v>No</v>
      </c>
      <c r="Q1689">
        <v>0</v>
      </c>
      <c r="R1689">
        <f>TablaDatos[[#This Row],[Aux2]]/10000000000000</f>
        <v>204.109020056818</v>
      </c>
      <c r="S1689" s="1">
        <v>2041090200568180</v>
      </c>
      <c r="T1689" s="7">
        <f>TablaDatos[[#This Row],[Aux3]]/100000000000000</f>
        <v>25.536090322822499</v>
      </c>
      <c r="U1689" s="1">
        <v>2553609032282250</v>
      </c>
      <c r="V1689">
        <v>164.9</v>
      </c>
      <c r="W1689">
        <v>97.5</v>
      </c>
    </row>
    <row r="1690" spans="1:23">
      <c r="A1690">
        <v>2013</v>
      </c>
      <c r="B1690">
        <v>61</v>
      </c>
      <c r="C1690" t="s">
        <v>23</v>
      </c>
      <c r="D1690" t="s">
        <v>74</v>
      </c>
      <c r="E1690" t="s">
        <v>18</v>
      </c>
      <c r="F1690" t="s">
        <v>19</v>
      </c>
      <c r="G1690" t="s">
        <v>28</v>
      </c>
      <c r="H1690" s="3">
        <v>27473.08</v>
      </c>
      <c r="I1690" t="s">
        <v>19</v>
      </c>
      <c r="J1690" t="s">
        <v>18</v>
      </c>
      <c r="K16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30.777792248691199</v>
      </c>
      <c r="L1690" s="6">
        <f>TablaDatos[[#This Row],[IMC_raw]]/1000000000000000</f>
        <v>3.0777792248691198</v>
      </c>
      <c r="M1690" s="2">
        <v>3077779224869120</v>
      </c>
      <c r="N16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0" s="13">
        <f t="shared" si="26"/>
        <v>1689</v>
      </c>
      <c r="P1690" s="2" t="str">
        <f>IF(TablaDatos[[#This Row],[Diabetes]]=0,"No","Si")</f>
        <v>No</v>
      </c>
      <c r="Q1690">
        <v>0</v>
      </c>
      <c r="R1690">
        <f>TablaDatos[[#This Row],[Aux2]]/10000000000000</f>
        <v>1780.8791766863401</v>
      </c>
      <c r="S1690" s="1">
        <v>1.78087917668634E+16</v>
      </c>
      <c r="T1690" s="7">
        <f>TablaDatos[[#This Row],[Aux3]]/100000000000000</f>
        <v>21.576805416413801</v>
      </c>
      <c r="U1690" s="1">
        <v>2157680541641380</v>
      </c>
      <c r="V1690">
        <v>152.30000000000001</v>
      </c>
      <c r="W1690">
        <v>86.4</v>
      </c>
    </row>
    <row r="1691" spans="1:23">
      <c r="A1691">
        <v>2013</v>
      </c>
      <c r="B1691">
        <v>44</v>
      </c>
      <c r="C1691" t="s">
        <v>16</v>
      </c>
      <c r="D1691" t="s">
        <v>29</v>
      </c>
      <c r="E1691" t="s">
        <v>21</v>
      </c>
      <c r="F1691" t="s">
        <v>35</v>
      </c>
      <c r="G1691" t="s">
        <v>39</v>
      </c>
      <c r="H1691" s="3">
        <v>13553.8</v>
      </c>
      <c r="I1691" t="s">
        <v>19</v>
      </c>
      <c r="J1691" t="s">
        <v>21</v>
      </c>
      <c r="K16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30.754677043048702</v>
      </c>
      <c r="L1691" s="6">
        <f>TablaDatos[[#This Row],[IMC_raw]]/1000000000000000</f>
        <v>30.754677043048702</v>
      </c>
      <c r="M1691" s="2">
        <v>3.07546770430487E+16</v>
      </c>
      <c r="N16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1" s="13">
        <f t="shared" si="26"/>
        <v>1690</v>
      </c>
      <c r="P1691" s="2" t="str">
        <f>IF(TablaDatos[[#This Row],[Diabetes]]=0,"No","Si")</f>
        <v>No</v>
      </c>
      <c r="Q1691">
        <v>0</v>
      </c>
      <c r="R1691">
        <f>TablaDatos[[#This Row],[Aux2]]/10000000000000</f>
        <v>202.12287156188</v>
      </c>
      <c r="S1691" s="1">
        <v>2021228715618800</v>
      </c>
      <c r="T1691" s="7">
        <f>TablaDatos[[#This Row],[Aux3]]/100000000000000</f>
        <v>20.1468006473693</v>
      </c>
      <c r="U1691" s="1">
        <v>2014680064736930</v>
      </c>
      <c r="V1691">
        <v>144.5</v>
      </c>
      <c r="W1691">
        <v>94</v>
      </c>
    </row>
    <row r="1692" spans="1:23">
      <c r="A1692">
        <v>2013</v>
      </c>
      <c r="B1692">
        <v>62</v>
      </c>
      <c r="C1692" t="s">
        <v>16</v>
      </c>
      <c r="D1692" t="s">
        <v>73</v>
      </c>
      <c r="E1692" t="s">
        <v>18</v>
      </c>
      <c r="F1692" t="s">
        <v>19</v>
      </c>
      <c r="G1692" t="s">
        <v>28</v>
      </c>
      <c r="H1692" s="3">
        <v>21753.5</v>
      </c>
      <c r="I1692" t="s">
        <v>19</v>
      </c>
      <c r="J1692" t="s">
        <v>22</v>
      </c>
      <c r="K16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30.714637974799501</v>
      </c>
      <c r="L1692" s="5">
        <f>TablaDatos[[#This Row],[IMC_raw]]/1000000000000000</f>
        <v>30.714637974799501</v>
      </c>
      <c r="M1692" s="2">
        <v>3.07146379747995E+16</v>
      </c>
      <c r="N16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2" s="13">
        <f t="shared" si="26"/>
        <v>1691</v>
      </c>
      <c r="P1692" s="2" t="str">
        <f>IF(TablaDatos[[#This Row],[Diabetes]]=0,"No","Si")</f>
        <v>No</v>
      </c>
      <c r="Q1692">
        <v>0</v>
      </c>
      <c r="R1692">
        <f>TablaDatos[[#This Row],[Aux2]]/10000000000000</f>
        <v>1984.21500610515</v>
      </c>
      <c r="S1692" s="1">
        <v>1.98421500610515E+16</v>
      </c>
      <c r="T1692" s="7">
        <f>TablaDatos[[#This Row],[Aux3]]/100000000000000</f>
        <v>209.64552105609101</v>
      </c>
      <c r="U1692" s="1">
        <v>2.09645521056091E+16</v>
      </c>
      <c r="V1692">
        <v>153.30000000000001</v>
      </c>
      <c r="W1692">
        <v>97.9</v>
      </c>
    </row>
    <row r="1693" spans="1:23">
      <c r="A1693">
        <v>2013</v>
      </c>
      <c r="B1693">
        <v>55</v>
      </c>
      <c r="C1693" t="s">
        <v>16</v>
      </c>
      <c r="D1693" t="s">
        <v>72</v>
      </c>
      <c r="E1693" t="s">
        <v>18</v>
      </c>
      <c r="F1693" t="s">
        <v>24</v>
      </c>
      <c r="G1693" t="s">
        <v>28</v>
      </c>
      <c r="H1693" s="3">
        <v>28816.36</v>
      </c>
      <c r="I1693" t="s">
        <v>19</v>
      </c>
      <c r="J1693" t="s">
        <v>22</v>
      </c>
      <c r="K16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30.705452808684001</v>
      </c>
      <c r="L1693" s="5">
        <f>TablaDatos[[#This Row],[IMC_raw]]/1000000000000000</f>
        <v>3.0705452808684002</v>
      </c>
      <c r="M1693" s="2">
        <v>3070545280868400</v>
      </c>
      <c r="N16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3" s="13">
        <f t="shared" si="26"/>
        <v>1692</v>
      </c>
      <c r="P1693" s="2" t="str">
        <f>IF(TablaDatos[[#This Row],[Diabetes]]=0,"No","Si")</f>
        <v>Si</v>
      </c>
      <c r="Q1693">
        <v>1</v>
      </c>
      <c r="R1693">
        <f>TablaDatos[[#This Row],[Aux2]]/10000000000000</f>
        <v>212.06145691024901</v>
      </c>
      <c r="S1693" s="1">
        <v>2120614569102490</v>
      </c>
      <c r="T1693" s="7">
        <f>TablaDatos[[#This Row],[Aux3]]/100000000000000</f>
        <v>28.4539290337141</v>
      </c>
      <c r="U1693" s="1">
        <v>2845392903371410</v>
      </c>
      <c r="V1693">
        <v>162.4</v>
      </c>
      <c r="W1693">
        <v>96.1</v>
      </c>
    </row>
    <row r="1694" spans="1:23">
      <c r="A1694">
        <v>2013</v>
      </c>
      <c r="B1694">
        <v>62</v>
      </c>
      <c r="C1694" t="s">
        <v>16</v>
      </c>
      <c r="D1694" t="s">
        <v>17</v>
      </c>
      <c r="E1694" t="s">
        <v>18</v>
      </c>
      <c r="F1694" t="s">
        <v>19</v>
      </c>
      <c r="G1694" t="s">
        <v>28</v>
      </c>
      <c r="H1694" s="3">
        <v>14538.91</v>
      </c>
      <c r="I1694" t="s">
        <v>21</v>
      </c>
      <c r="J1694" t="s">
        <v>18</v>
      </c>
      <c r="K16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30.6933677537771</v>
      </c>
      <c r="L1694" s="6">
        <f>TablaDatos[[#This Row],[IMC_raw]]/1000000000000000</f>
        <v>3.0693367753777099</v>
      </c>
      <c r="M1694" s="2">
        <v>3069336775377710</v>
      </c>
      <c r="N16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4" s="13">
        <f t="shared" si="26"/>
        <v>1693</v>
      </c>
      <c r="P1694" s="2" t="str">
        <f>IF(TablaDatos[[#This Row],[Diabetes]]=0,"No","Si")</f>
        <v>No</v>
      </c>
      <c r="Q1694">
        <v>0</v>
      </c>
      <c r="R1694">
        <f>TablaDatos[[#This Row],[Aux2]]/10000000000000</f>
        <v>2450.6895297289002</v>
      </c>
      <c r="S1694" s="1">
        <v>2.4506895297289E+16</v>
      </c>
      <c r="T1694" s="7">
        <f>TablaDatos[[#This Row],[Aux3]]/100000000000000</f>
        <v>233.80741239032699</v>
      </c>
      <c r="U1694" s="1">
        <v>2.33807412390327E+16</v>
      </c>
      <c r="V1694">
        <v>160.6</v>
      </c>
      <c r="W1694">
        <v>100.5</v>
      </c>
    </row>
    <row r="1695" spans="1:23">
      <c r="A1695">
        <v>2013</v>
      </c>
      <c r="B1695">
        <v>53</v>
      </c>
      <c r="C1695" t="s">
        <v>23</v>
      </c>
      <c r="D1695" t="s">
        <v>36</v>
      </c>
      <c r="E1695" t="s">
        <v>18</v>
      </c>
      <c r="F1695" t="s">
        <v>35</v>
      </c>
      <c r="G1695" t="s">
        <v>20</v>
      </c>
      <c r="H1695" s="3">
        <v>26497.75</v>
      </c>
      <c r="I1695" t="s">
        <v>19</v>
      </c>
      <c r="J1695" t="s">
        <v>19</v>
      </c>
      <c r="K16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30.679494643717401</v>
      </c>
      <c r="L1695" s="6">
        <f>TablaDatos[[#This Row],[IMC_raw]]/1000000000000000</f>
        <v>3.0679494643717402</v>
      </c>
      <c r="M1695" s="2">
        <v>3067949464371740</v>
      </c>
      <c r="N16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5" s="13">
        <f t="shared" si="26"/>
        <v>1694</v>
      </c>
      <c r="P1695" s="2" t="str">
        <f>IF(TablaDatos[[#This Row],[Diabetes]]=0,"No","Si")</f>
        <v>No</v>
      </c>
      <c r="Q1695">
        <v>0</v>
      </c>
      <c r="R1695">
        <f>TablaDatos[[#This Row],[Aux2]]/10000000000000</f>
        <v>2239.7451144794099</v>
      </c>
      <c r="S1695" s="1">
        <v>2.23974511447941E+16</v>
      </c>
      <c r="T1695" s="7">
        <f>TablaDatos[[#This Row],[Aux3]]/100000000000000</f>
        <v>23.7232115897366</v>
      </c>
      <c r="U1695" s="1">
        <v>2372321158973660</v>
      </c>
      <c r="V1695">
        <v>145</v>
      </c>
      <c r="W1695">
        <v>91.6</v>
      </c>
    </row>
    <row r="1696" spans="1:23">
      <c r="A1696">
        <v>2013</v>
      </c>
      <c r="B1696">
        <v>47</v>
      </c>
      <c r="C1696" t="s">
        <v>23</v>
      </c>
      <c r="D1696" t="s">
        <v>34</v>
      </c>
      <c r="E1696" t="s">
        <v>31</v>
      </c>
      <c r="F1696" t="s">
        <v>35</v>
      </c>
      <c r="G1696" t="s">
        <v>20</v>
      </c>
      <c r="H1696" s="3">
        <v>12044.15</v>
      </c>
      <c r="I1696" t="s">
        <v>21</v>
      </c>
      <c r="J1696" t="s">
        <v>21</v>
      </c>
      <c r="K16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30.6635946037457</v>
      </c>
      <c r="L1696" s="6">
        <f>TablaDatos[[#This Row],[IMC_raw]]/100000000000000</f>
        <v>30.6635946037457</v>
      </c>
      <c r="M1696" s="2">
        <v>3066359460374570</v>
      </c>
      <c r="N16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6" s="13">
        <f t="shared" si="26"/>
        <v>1695</v>
      </c>
      <c r="P1696" s="2" t="str">
        <f>IF(TablaDatos[[#This Row],[Diabetes]]=0,"No","Si")</f>
        <v>No</v>
      </c>
      <c r="Q1696">
        <v>0</v>
      </c>
      <c r="R1696">
        <f>TablaDatos[[#This Row],[Aux2]]/10000000000000</f>
        <v>2112.0808836555002</v>
      </c>
      <c r="S1696" s="1">
        <v>2.1120808836555E+16</v>
      </c>
      <c r="T1696" s="7">
        <f>TablaDatos[[#This Row],[Aux3]]/100000000000000</f>
        <v>216.66454176528799</v>
      </c>
      <c r="U1696" s="1">
        <v>2.16664541765288E+16</v>
      </c>
      <c r="V1696">
        <v>151.4</v>
      </c>
      <c r="W1696">
        <v>93.4</v>
      </c>
    </row>
    <row r="1697" spans="1:23">
      <c r="A1697">
        <v>2013</v>
      </c>
      <c r="B1697">
        <v>54</v>
      </c>
      <c r="C1697" t="s">
        <v>23</v>
      </c>
      <c r="D1697" t="s">
        <v>38</v>
      </c>
      <c r="E1697" t="s">
        <v>18</v>
      </c>
      <c r="F1697" t="s">
        <v>19</v>
      </c>
      <c r="G1697" t="s">
        <v>20</v>
      </c>
      <c r="H1697" s="3">
        <v>27455.25</v>
      </c>
      <c r="I1697" t="s">
        <v>19</v>
      </c>
      <c r="J1697" t="s">
        <v>18</v>
      </c>
      <c r="K16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30.662520756632098</v>
      </c>
      <c r="L1697" s="6">
        <f>TablaDatos[[#This Row],[IMC_raw]]/1000000000000000</f>
        <v>3.0662520756632099</v>
      </c>
      <c r="M1697" s="2">
        <v>3066252075663210</v>
      </c>
      <c r="N16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7" s="13">
        <f t="shared" si="26"/>
        <v>1696</v>
      </c>
      <c r="P1697" s="2" t="str">
        <f>IF(TablaDatos[[#This Row],[Diabetes]]=0,"No","Si")</f>
        <v>No</v>
      </c>
      <c r="Q1697">
        <v>0</v>
      </c>
      <c r="R1697">
        <f>TablaDatos[[#This Row],[Aux2]]/10000000000000</f>
        <v>1812.73373436511</v>
      </c>
      <c r="S1697" s="1">
        <v>1.81273373436511E+16</v>
      </c>
      <c r="T1697" s="7">
        <f>TablaDatos[[#This Row],[Aux3]]/100000000000000</f>
        <v>196.81915137092</v>
      </c>
      <c r="U1697" s="1">
        <v>1.9681915137092E+16</v>
      </c>
      <c r="V1697">
        <v>137.4</v>
      </c>
      <c r="W1697">
        <v>88.4</v>
      </c>
    </row>
    <row r="1698" spans="1:23">
      <c r="A1698">
        <v>2013</v>
      </c>
      <c r="B1698">
        <v>52</v>
      </c>
      <c r="C1698" t="s">
        <v>23</v>
      </c>
      <c r="D1698" t="s">
        <v>74</v>
      </c>
      <c r="E1698" t="s">
        <v>18</v>
      </c>
      <c r="F1698" t="s">
        <v>19</v>
      </c>
      <c r="G1698" t="s">
        <v>20</v>
      </c>
      <c r="H1698" s="3">
        <v>17961.54</v>
      </c>
      <c r="I1698" t="s">
        <v>21</v>
      </c>
      <c r="J1698" t="s">
        <v>18</v>
      </c>
      <c r="K16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30.661726993607001</v>
      </c>
      <c r="L1698" s="6">
        <f>TablaDatos[[#This Row],[IMC_raw]]/1000000000000000</f>
        <v>30.661726993607001</v>
      </c>
      <c r="M1698" s="2">
        <v>3.0661726993607E+16</v>
      </c>
      <c r="N16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8" s="13">
        <f t="shared" si="26"/>
        <v>1697</v>
      </c>
      <c r="P1698" s="2" t="str">
        <f>IF(TablaDatos[[#This Row],[Diabetes]]=0,"No","Si")</f>
        <v>No</v>
      </c>
      <c r="Q1698">
        <v>0</v>
      </c>
      <c r="R1698">
        <f>TablaDatos[[#This Row],[Aux2]]/10000000000000</f>
        <v>2007.0569396936801</v>
      </c>
      <c r="S1698" s="1">
        <v>2.00705693969368E+16</v>
      </c>
      <c r="T1698" s="7">
        <f>TablaDatos[[#This Row],[Aux3]]/100000000000000</f>
        <v>227.11766283029201</v>
      </c>
      <c r="U1698" s="1">
        <v>2.27117662830292E+16</v>
      </c>
      <c r="V1698">
        <v>144.1</v>
      </c>
      <c r="W1698">
        <v>90.3</v>
      </c>
    </row>
    <row r="1699" spans="1:23">
      <c r="A1699">
        <v>2013</v>
      </c>
      <c r="B1699">
        <v>54</v>
      </c>
      <c r="C1699" t="s">
        <v>23</v>
      </c>
      <c r="D1699" t="s">
        <v>17</v>
      </c>
      <c r="E1699" t="s">
        <v>31</v>
      </c>
      <c r="F1699" t="s">
        <v>24</v>
      </c>
      <c r="G1699" t="s">
        <v>20</v>
      </c>
      <c r="H1699" s="3">
        <v>18472.259999999998</v>
      </c>
      <c r="I1699" t="s">
        <v>21</v>
      </c>
      <c r="J1699" t="s">
        <v>19</v>
      </c>
      <c r="K16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30.6432471179982</v>
      </c>
      <c r="L1699" s="6">
        <f>TablaDatos[[#This Row],[IMC_raw]]/1000000000000000</f>
        <v>30.6432471179982</v>
      </c>
      <c r="M1699" s="2">
        <v>3.06432471179982E+16</v>
      </c>
      <c r="N16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699" s="13">
        <f t="shared" si="26"/>
        <v>1698</v>
      </c>
      <c r="P1699" s="2" t="str">
        <f>IF(TablaDatos[[#This Row],[Diabetes]]=0,"No","Si")</f>
        <v>Si</v>
      </c>
      <c r="Q1699">
        <v>1</v>
      </c>
      <c r="R1699">
        <f>TablaDatos[[#This Row],[Aux2]]/10000000000000</f>
        <v>208.02971683659499</v>
      </c>
      <c r="S1699" s="1">
        <v>2080297168365950</v>
      </c>
      <c r="T1699" s="7">
        <f>TablaDatos[[#This Row],[Aux3]]/100000000000000</f>
        <v>253.30433879297701</v>
      </c>
      <c r="U1699" s="1">
        <v>2.53304338792977E+16</v>
      </c>
      <c r="V1699">
        <v>152.6</v>
      </c>
      <c r="W1699">
        <v>92.2</v>
      </c>
    </row>
    <row r="1700" spans="1:23">
      <c r="A1700">
        <v>2013</v>
      </c>
      <c r="B1700">
        <v>58</v>
      </c>
      <c r="C1700" t="s">
        <v>23</v>
      </c>
      <c r="D1700" t="s">
        <v>30</v>
      </c>
      <c r="E1700" t="s">
        <v>18</v>
      </c>
      <c r="F1700" t="s">
        <v>24</v>
      </c>
      <c r="G1700" t="s">
        <v>28</v>
      </c>
      <c r="H1700" s="3">
        <v>15312.4</v>
      </c>
      <c r="I1700" t="s">
        <v>21</v>
      </c>
      <c r="J1700" t="s">
        <v>22</v>
      </c>
      <c r="K17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30.632792769672601</v>
      </c>
      <c r="L1700" s="5">
        <f>TablaDatos[[#This Row],[IMC_raw]]/1000000000000000</f>
        <v>30.632792769672601</v>
      </c>
      <c r="M1700" s="2">
        <v>3.06327927696726E+16</v>
      </c>
      <c r="N17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0" s="13">
        <f t="shared" si="26"/>
        <v>1699</v>
      </c>
      <c r="P1700" s="2" t="str">
        <f>IF(TablaDatos[[#This Row],[Diabetes]]=0,"No","Si")</f>
        <v>No</v>
      </c>
      <c r="Q1700">
        <v>0</v>
      </c>
      <c r="R1700">
        <f>TablaDatos[[#This Row],[Aux2]]/10000000000000</f>
        <v>2029.0247171506701</v>
      </c>
      <c r="S1700" s="1">
        <v>2.02902471715067E+16</v>
      </c>
      <c r="T1700" s="7">
        <f>TablaDatos[[#This Row],[Aux3]]/100000000000000</f>
        <v>24.071176052835</v>
      </c>
      <c r="U1700" s="1">
        <v>2407117605283500</v>
      </c>
      <c r="V1700">
        <v>152.30000000000001</v>
      </c>
      <c r="W1700">
        <v>90.1</v>
      </c>
    </row>
    <row r="1701" spans="1:23">
      <c r="A1701">
        <v>2013</v>
      </c>
      <c r="B1701">
        <v>60</v>
      </c>
      <c r="C1701" t="s">
        <v>23</v>
      </c>
      <c r="D1701" t="s">
        <v>73</v>
      </c>
      <c r="E1701" t="s">
        <v>18</v>
      </c>
      <c r="F1701" t="s">
        <v>24</v>
      </c>
      <c r="G1701" t="s">
        <v>28</v>
      </c>
      <c r="H1701" s="3">
        <v>24513.89</v>
      </c>
      <c r="I1701" t="s">
        <v>19</v>
      </c>
      <c r="J1701" t="s">
        <v>19</v>
      </c>
      <c r="K17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30.623677925929801</v>
      </c>
      <c r="L1701" s="5">
        <f>TablaDatos[[#This Row],[IMC_raw]]/1000000000000000</f>
        <v>30.623677925929801</v>
      </c>
      <c r="M1701" s="2">
        <v>3.06236779259298E+16</v>
      </c>
      <c r="N17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1" s="13">
        <f t="shared" si="26"/>
        <v>1700</v>
      </c>
      <c r="P1701" s="2" t="str">
        <f>IF(TablaDatos[[#This Row],[Diabetes]]=0,"No","Si")</f>
        <v>No</v>
      </c>
      <c r="Q1701">
        <v>0</v>
      </c>
      <c r="R1701">
        <f>TablaDatos[[#This Row],[Aux2]]/10000000000000</f>
        <v>2084.2072395356199</v>
      </c>
      <c r="S1701" s="1">
        <v>2.08420723953562E+16</v>
      </c>
      <c r="T1701" s="7">
        <f>TablaDatos[[#This Row],[Aux3]]/100000000000000</f>
        <v>26.009142149058501</v>
      </c>
      <c r="U1701" s="1">
        <v>2600914214905850</v>
      </c>
      <c r="V1701">
        <v>151</v>
      </c>
      <c r="W1701">
        <v>97.2</v>
      </c>
    </row>
    <row r="1702" spans="1:23">
      <c r="A1702">
        <v>2013</v>
      </c>
      <c r="B1702">
        <v>43</v>
      </c>
      <c r="C1702" t="s">
        <v>16</v>
      </c>
      <c r="D1702" t="s">
        <v>42</v>
      </c>
      <c r="E1702" t="s">
        <v>19</v>
      </c>
      <c r="F1702" t="s">
        <v>19</v>
      </c>
      <c r="G1702" t="s">
        <v>39</v>
      </c>
      <c r="H1702" s="3">
        <v>17440.48</v>
      </c>
      <c r="I1702" t="s">
        <v>21</v>
      </c>
      <c r="J1702" t="s">
        <v>19</v>
      </c>
      <c r="K17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30.610802008708401</v>
      </c>
      <c r="L1702" s="5">
        <f>TablaDatos[[#This Row],[IMC_raw]]/1000000000000000</f>
        <v>3.06108020087084</v>
      </c>
      <c r="M1702" s="2">
        <v>3061080200870840</v>
      </c>
      <c r="N17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2" s="13">
        <f t="shared" si="26"/>
        <v>1701</v>
      </c>
      <c r="P1702" s="2" t="str">
        <f>IF(TablaDatos[[#This Row],[Diabetes]]=0,"No","Si")</f>
        <v>No</v>
      </c>
      <c r="Q1702">
        <v>0</v>
      </c>
      <c r="R1702">
        <f>TablaDatos[[#This Row],[Aux2]]/10000000000000</f>
        <v>2115.4776524971999</v>
      </c>
      <c r="S1702" s="1">
        <v>2.1154776524972E+16</v>
      </c>
      <c r="T1702" s="7">
        <f>TablaDatos[[#This Row],[Aux3]]/100000000000000</f>
        <v>24.1778970475075</v>
      </c>
      <c r="U1702" s="1">
        <v>2417789704750750</v>
      </c>
      <c r="V1702">
        <v>148</v>
      </c>
      <c r="W1702">
        <v>91.9</v>
      </c>
    </row>
    <row r="1703" spans="1:23">
      <c r="A1703">
        <v>2013</v>
      </c>
      <c r="B1703">
        <v>43</v>
      </c>
      <c r="C1703" t="s">
        <v>23</v>
      </c>
      <c r="D1703" t="s">
        <v>17</v>
      </c>
      <c r="E1703" t="s">
        <v>18</v>
      </c>
      <c r="F1703" t="s">
        <v>19</v>
      </c>
      <c r="G1703" t="s">
        <v>39</v>
      </c>
      <c r="H1703" s="3">
        <v>18064.099999999999</v>
      </c>
      <c r="I1703" t="s">
        <v>21</v>
      </c>
      <c r="J1703" t="s">
        <v>18</v>
      </c>
      <c r="K17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30.5961454906091</v>
      </c>
      <c r="L1703" s="6">
        <f>TablaDatos[[#This Row],[IMC_raw]]/1000000000000000</f>
        <v>30.5961454906091</v>
      </c>
      <c r="M1703" s="2">
        <v>3.05961454906091E+16</v>
      </c>
      <c r="N17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3" s="13">
        <f t="shared" si="26"/>
        <v>1702</v>
      </c>
      <c r="P1703" s="2" t="str">
        <f>IF(TablaDatos[[#This Row],[Diabetes]]=0,"No","Si")</f>
        <v>No</v>
      </c>
      <c r="Q1703">
        <v>0</v>
      </c>
      <c r="R1703">
        <f>TablaDatos[[#This Row],[Aux2]]/10000000000000</f>
        <v>2228.7238235579398</v>
      </c>
      <c r="S1703" s="1">
        <v>2.22872382355794E+16</v>
      </c>
      <c r="T1703" s="7">
        <f>TablaDatos[[#This Row],[Aux3]]/100000000000000</f>
        <v>22.046909876449501</v>
      </c>
      <c r="U1703" s="1">
        <v>2204690987644950</v>
      </c>
      <c r="V1703">
        <v>143.9</v>
      </c>
      <c r="W1703">
        <v>90.2</v>
      </c>
    </row>
    <row r="1704" spans="1:23">
      <c r="A1704">
        <v>2013</v>
      </c>
      <c r="B1704">
        <v>70</v>
      </c>
      <c r="C1704" t="s">
        <v>23</v>
      </c>
      <c r="D1704" t="s">
        <v>17</v>
      </c>
      <c r="E1704" t="s">
        <v>19</v>
      </c>
      <c r="F1704" t="s">
        <v>24</v>
      </c>
      <c r="G1704" t="s">
        <v>25</v>
      </c>
      <c r="H1704" s="3">
        <v>19097.89</v>
      </c>
      <c r="I1704" t="s">
        <v>19</v>
      </c>
      <c r="J1704" t="s">
        <v>22</v>
      </c>
      <c r="K17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30.5953590777711</v>
      </c>
      <c r="L1704" s="6">
        <f>TablaDatos[[#This Row],[IMC_raw]]/1000000000000000</f>
        <v>30.5953590777711</v>
      </c>
      <c r="M1704" s="2">
        <v>3.05953590777711E+16</v>
      </c>
      <c r="N17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4" s="13">
        <f t="shared" si="26"/>
        <v>1703</v>
      </c>
      <c r="P1704" s="2" t="str">
        <f>IF(TablaDatos[[#This Row],[Diabetes]]=0,"No","Si")</f>
        <v>Si</v>
      </c>
      <c r="Q1704">
        <v>1</v>
      </c>
      <c r="R1704">
        <f>TablaDatos[[#This Row],[Aux2]]/10000000000000</f>
        <v>2250.0570776314798</v>
      </c>
      <c r="S1704" s="1">
        <v>2.25005707763148E+16</v>
      </c>
      <c r="T1704" s="7">
        <f>TablaDatos[[#This Row],[Aux3]]/100000000000000</f>
        <v>292.77668380497499</v>
      </c>
      <c r="U1704" s="1">
        <v>2.92776683804975E+16</v>
      </c>
      <c r="V1704">
        <v>173</v>
      </c>
      <c r="W1704">
        <v>109.3</v>
      </c>
    </row>
    <row r="1705" spans="1:23">
      <c r="A1705">
        <v>2013</v>
      </c>
      <c r="B1705">
        <v>49</v>
      </c>
      <c r="C1705" t="s">
        <v>23</v>
      </c>
      <c r="D1705" t="s">
        <v>29</v>
      </c>
      <c r="E1705" t="s">
        <v>19</v>
      </c>
      <c r="F1705" t="s">
        <v>24</v>
      </c>
      <c r="G1705" t="s">
        <v>20</v>
      </c>
      <c r="H1705" s="3">
        <v>10388.18</v>
      </c>
      <c r="I1705" t="s">
        <v>21</v>
      </c>
      <c r="J1705" t="s">
        <v>18</v>
      </c>
      <c r="K17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30.5911570174062</v>
      </c>
      <c r="L1705" s="6">
        <f>TablaDatos[[#This Row],[IMC_raw]]/1000000000000000</f>
        <v>30.5911570174062</v>
      </c>
      <c r="M1705" s="2">
        <v>3.05911570174062E+16</v>
      </c>
      <c r="N17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5" s="13">
        <f t="shared" si="26"/>
        <v>1704</v>
      </c>
      <c r="P1705" s="2" t="str">
        <f>IF(TablaDatos[[#This Row],[Diabetes]]=0,"No","Si")</f>
        <v>Si</v>
      </c>
      <c r="Q1705">
        <v>1</v>
      </c>
      <c r="R1705">
        <f>TablaDatos[[#This Row],[Aux2]]/10000000000000</f>
        <v>2169.7185403049102</v>
      </c>
      <c r="S1705" s="1">
        <v>2.16971854030491E+16</v>
      </c>
      <c r="T1705" s="7">
        <f>TablaDatos[[#This Row],[Aux3]]/100000000000000</f>
        <v>244.85146106767601</v>
      </c>
      <c r="U1705" s="1">
        <v>2.44851461067676E+16</v>
      </c>
      <c r="V1705">
        <v>160.9</v>
      </c>
      <c r="W1705">
        <v>94.6</v>
      </c>
    </row>
    <row r="1706" spans="1:23">
      <c r="A1706">
        <v>2013</v>
      </c>
      <c r="B1706">
        <v>63</v>
      </c>
      <c r="C1706" t="s">
        <v>23</v>
      </c>
      <c r="D1706" t="s">
        <v>17</v>
      </c>
      <c r="E1706" t="s">
        <v>21</v>
      </c>
      <c r="F1706" t="s">
        <v>24</v>
      </c>
      <c r="G1706" t="s">
        <v>28</v>
      </c>
      <c r="H1706" s="3">
        <v>13616.3</v>
      </c>
      <c r="I1706" t="s">
        <v>21</v>
      </c>
      <c r="J1706" t="s">
        <v>22</v>
      </c>
      <c r="K17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30.564450665337699</v>
      </c>
      <c r="L1706" s="6">
        <f>TablaDatos[[#This Row],[IMC_raw]]/1000000000000000</f>
        <v>30.564450665337699</v>
      </c>
      <c r="M1706" s="2">
        <v>3.05644506653377E+16</v>
      </c>
      <c r="N17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6" s="13">
        <f t="shared" si="26"/>
        <v>1705</v>
      </c>
      <c r="P1706" s="2" t="str">
        <f>IF(TablaDatos[[#This Row],[Diabetes]]=0,"No","Si")</f>
        <v>No</v>
      </c>
      <c r="Q1706">
        <v>0</v>
      </c>
      <c r="R1706">
        <f>TablaDatos[[#This Row],[Aux2]]/10000000000000</f>
        <v>210.31635614803901</v>
      </c>
      <c r="S1706" s="1">
        <v>2103163561480390</v>
      </c>
      <c r="T1706" s="7">
        <f>TablaDatos[[#This Row],[Aux3]]/100000000000000</f>
        <v>217.90510240634799</v>
      </c>
      <c r="U1706" s="1">
        <v>2.17905102406348E+16</v>
      </c>
      <c r="V1706">
        <v>164.2</v>
      </c>
      <c r="W1706">
        <v>97.1</v>
      </c>
    </row>
    <row r="1707" spans="1:23">
      <c r="A1707">
        <v>2013</v>
      </c>
      <c r="B1707">
        <v>56</v>
      </c>
      <c r="C1707" t="s">
        <v>23</v>
      </c>
      <c r="D1707" t="s">
        <v>36</v>
      </c>
      <c r="E1707" t="s">
        <v>18</v>
      </c>
      <c r="F1707" t="s">
        <v>24</v>
      </c>
      <c r="G1707" t="s">
        <v>28</v>
      </c>
      <c r="H1707" s="3">
        <v>16084.93</v>
      </c>
      <c r="I1707" t="s">
        <v>21</v>
      </c>
      <c r="J1707" t="s">
        <v>18</v>
      </c>
      <c r="K17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30.551930468202897</v>
      </c>
      <c r="L1707" s="5">
        <f>TablaDatos[[#This Row],[IMC_raw]]/1000000000000000</f>
        <v>3.0551930468202899</v>
      </c>
      <c r="M1707" s="2">
        <v>3055193046820290</v>
      </c>
      <c r="N17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7" s="13">
        <f t="shared" si="26"/>
        <v>1706</v>
      </c>
      <c r="P1707" s="2" t="str">
        <f>IF(TablaDatos[[#This Row],[Diabetes]]=0,"No","Si")</f>
        <v>No</v>
      </c>
      <c r="Q1707">
        <v>0</v>
      </c>
      <c r="R1707">
        <f>TablaDatos[[#This Row],[Aux2]]/10000000000000</f>
        <v>2271.0920152896301</v>
      </c>
      <c r="S1707" s="1">
        <v>2.27109201528963E+16</v>
      </c>
      <c r="T1707" s="7">
        <f>TablaDatos[[#This Row],[Aux3]]/100000000000000</f>
        <v>2.3677313530906199</v>
      </c>
      <c r="U1707" s="1">
        <v>236773135309062</v>
      </c>
      <c r="V1707">
        <v>159.69999999999999</v>
      </c>
      <c r="W1707">
        <v>100.4</v>
      </c>
    </row>
    <row r="1708" spans="1:23">
      <c r="A1708">
        <v>2013</v>
      </c>
      <c r="B1708">
        <v>65</v>
      </c>
      <c r="C1708" t="s">
        <v>16</v>
      </c>
      <c r="D1708" t="s">
        <v>73</v>
      </c>
      <c r="E1708" t="s">
        <v>31</v>
      </c>
      <c r="F1708" t="s">
        <v>24</v>
      </c>
      <c r="G1708" t="s">
        <v>25</v>
      </c>
      <c r="H1708" s="3">
        <v>16891.28</v>
      </c>
      <c r="I1708" t="s">
        <v>21</v>
      </c>
      <c r="J1708" t="s">
        <v>18</v>
      </c>
      <c r="K17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30.543176237794601</v>
      </c>
      <c r="L1708" s="5">
        <f>TablaDatos[[#This Row],[IMC_raw]]/1000000000000000</f>
        <v>30.543176237794601</v>
      </c>
      <c r="M1708" s="2">
        <v>3.05431762377946E+16</v>
      </c>
      <c r="N17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8" s="13">
        <f t="shared" si="26"/>
        <v>1707</v>
      </c>
      <c r="P1708" s="2" t="str">
        <f>IF(TablaDatos[[#This Row],[Diabetes]]=0,"No","Si")</f>
        <v>Si</v>
      </c>
      <c r="Q1708">
        <v>1</v>
      </c>
      <c r="R1708">
        <f>TablaDatos[[#This Row],[Aux2]]/10000000000000</f>
        <v>211.235106467158</v>
      </c>
      <c r="S1708" s="1">
        <v>2112351064671580</v>
      </c>
      <c r="T1708" s="7">
        <f>TablaDatos[[#This Row],[Aux3]]/100000000000000</f>
        <v>248.00506340253801</v>
      </c>
      <c r="U1708" s="1">
        <v>2.48005063402538E+16</v>
      </c>
      <c r="V1708">
        <v>157.9</v>
      </c>
      <c r="W1708">
        <v>104.4</v>
      </c>
    </row>
    <row r="1709" spans="1:23">
      <c r="A1709">
        <v>2013</v>
      </c>
      <c r="B1709">
        <v>66</v>
      </c>
      <c r="C1709" t="s">
        <v>16</v>
      </c>
      <c r="D1709" t="s">
        <v>29</v>
      </c>
      <c r="E1709" t="s">
        <v>31</v>
      </c>
      <c r="F1709" t="s">
        <v>19</v>
      </c>
      <c r="G1709" t="s">
        <v>25</v>
      </c>
      <c r="H1709" s="3">
        <v>8855.81</v>
      </c>
      <c r="I1709" t="s">
        <v>21</v>
      </c>
      <c r="J1709" t="s">
        <v>18</v>
      </c>
      <c r="K17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30.502290546785702</v>
      </c>
      <c r="L1709" s="6">
        <f>TablaDatos[[#This Row],[IMC_raw]]/1000000000000000</f>
        <v>3.05022905467857</v>
      </c>
      <c r="M1709" s="2">
        <v>3050229054678570</v>
      </c>
      <c r="N17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09" s="13">
        <f t="shared" si="26"/>
        <v>1708</v>
      </c>
      <c r="P1709" s="2" t="str">
        <f>IF(TablaDatos[[#This Row],[Diabetes]]=0,"No","Si")</f>
        <v>Si</v>
      </c>
      <c r="Q1709">
        <v>1</v>
      </c>
      <c r="R1709">
        <f>TablaDatos[[#This Row],[Aux2]]/10000000000000</f>
        <v>2133.6352048479598</v>
      </c>
      <c r="S1709" s="1">
        <v>2.13363520484796E+16</v>
      </c>
      <c r="T1709" s="7">
        <f>TablaDatos[[#This Row],[Aux3]]/100000000000000</f>
        <v>23.057685092268301</v>
      </c>
      <c r="U1709" s="1">
        <v>2305768509226830</v>
      </c>
      <c r="V1709">
        <v>158.1</v>
      </c>
      <c r="W1709">
        <v>103.8</v>
      </c>
    </row>
    <row r="1710" spans="1:23">
      <c r="A1710">
        <v>2013</v>
      </c>
      <c r="B1710">
        <v>58</v>
      </c>
      <c r="C1710" t="s">
        <v>23</v>
      </c>
      <c r="D1710" t="s">
        <v>30</v>
      </c>
      <c r="E1710" t="s">
        <v>19</v>
      </c>
      <c r="F1710" t="s">
        <v>19</v>
      </c>
      <c r="G1710" t="s">
        <v>28</v>
      </c>
      <c r="H1710" s="3">
        <v>13762.17</v>
      </c>
      <c r="I1710" t="s">
        <v>21</v>
      </c>
      <c r="J1710" t="s">
        <v>21</v>
      </c>
      <c r="K17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30.495754723270601</v>
      </c>
      <c r="L1710" s="6">
        <f>TablaDatos[[#This Row],[IMC_raw]]/1000000000000000</f>
        <v>0.30495754723270602</v>
      </c>
      <c r="M1710" s="2">
        <v>304957547232706</v>
      </c>
      <c r="N17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0" s="13">
        <f t="shared" si="26"/>
        <v>1709</v>
      </c>
      <c r="P1710" s="2" t="str">
        <f>IF(TablaDatos[[#This Row],[Diabetes]]=0,"No","Si")</f>
        <v>No</v>
      </c>
      <c r="Q1710">
        <v>0</v>
      </c>
      <c r="R1710">
        <f>TablaDatos[[#This Row],[Aux2]]/10000000000000</f>
        <v>2396.5267894111198</v>
      </c>
      <c r="S1710" s="1">
        <v>2.39652678941112E+16</v>
      </c>
      <c r="T1710" s="7">
        <f>TablaDatos[[#This Row],[Aux3]]/100000000000000</f>
        <v>24.208176799977998</v>
      </c>
      <c r="U1710" s="1">
        <v>2420817679997800</v>
      </c>
      <c r="V1710">
        <v>162.30000000000001</v>
      </c>
      <c r="W1710">
        <v>99.4</v>
      </c>
    </row>
    <row r="1711" spans="1:23">
      <c r="A1711">
        <v>2013</v>
      </c>
      <c r="B1711">
        <v>52</v>
      </c>
      <c r="C1711" t="s">
        <v>23</v>
      </c>
      <c r="D1711" t="s">
        <v>17</v>
      </c>
      <c r="E1711" t="s">
        <v>18</v>
      </c>
      <c r="F1711" t="s">
        <v>35</v>
      </c>
      <c r="G1711" t="s">
        <v>20</v>
      </c>
      <c r="H1711" s="3">
        <v>23990.68</v>
      </c>
      <c r="I1711" t="s">
        <v>19</v>
      </c>
      <c r="J1711" t="s">
        <v>18</v>
      </c>
      <c r="K17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30.483302585618503</v>
      </c>
      <c r="L1711" s="5">
        <f>TablaDatos[[#This Row],[IMC_raw]]/1000000000000000</f>
        <v>3.0483302585618501</v>
      </c>
      <c r="M1711" s="2">
        <v>3048330258561850</v>
      </c>
      <c r="N17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1" s="13">
        <f t="shared" si="26"/>
        <v>1710</v>
      </c>
      <c r="P1711" s="2" t="str">
        <f>IF(TablaDatos[[#This Row],[Diabetes]]=0,"No","Si")</f>
        <v>No</v>
      </c>
      <c r="Q1711">
        <v>0</v>
      </c>
      <c r="R1711">
        <f>TablaDatos[[#This Row],[Aux2]]/10000000000000</f>
        <v>193.09811528415301</v>
      </c>
      <c r="S1711" s="1">
        <v>1930981152841530</v>
      </c>
      <c r="T1711" s="7">
        <f>TablaDatos[[#This Row],[Aux3]]/100000000000000</f>
        <v>21.6381148685802</v>
      </c>
      <c r="U1711" s="1">
        <v>2163811486858020</v>
      </c>
      <c r="V1711">
        <v>130.5</v>
      </c>
      <c r="W1711">
        <v>85.7</v>
      </c>
    </row>
    <row r="1712" spans="1:23">
      <c r="A1712">
        <v>2013</v>
      </c>
      <c r="B1712">
        <v>61</v>
      </c>
      <c r="C1712" t="s">
        <v>16</v>
      </c>
      <c r="D1712" t="s">
        <v>26</v>
      </c>
      <c r="E1712" t="s">
        <v>19</v>
      </c>
      <c r="F1712" t="s">
        <v>24</v>
      </c>
      <c r="G1712" t="s">
        <v>28</v>
      </c>
      <c r="H1712" s="3">
        <v>25127.79</v>
      </c>
      <c r="I1712" t="s">
        <v>21</v>
      </c>
      <c r="J1712" t="s">
        <v>18</v>
      </c>
      <c r="K17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30.4785511507678</v>
      </c>
      <c r="L1712" s="6">
        <f>TablaDatos[[#This Row],[IMC_raw]]/1000000000000000</f>
        <v>3.0478551150767799</v>
      </c>
      <c r="M1712" s="2">
        <v>3047855115076780</v>
      </c>
      <c r="N17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2" s="13">
        <f t="shared" si="26"/>
        <v>1711</v>
      </c>
      <c r="P1712" s="2" t="str">
        <f>IF(TablaDatos[[#This Row],[Diabetes]]=0,"No","Si")</f>
        <v>No</v>
      </c>
      <c r="Q1712">
        <v>0</v>
      </c>
      <c r="R1712">
        <f>TablaDatos[[#This Row],[Aux2]]/10000000000000</f>
        <v>2486.1431239979902</v>
      </c>
      <c r="S1712" s="1">
        <v>2.48614312399799E+16</v>
      </c>
      <c r="T1712" s="7">
        <f>TablaDatos[[#This Row],[Aux3]]/100000000000000</f>
        <v>24.760032766667301</v>
      </c>
      <c r="U1712" s="1">
        <v>2476003276666730</v>
      </c>
      <c r="V1712">
        <v>161.4</v>
      </c>
      <c r="W1712">
        <v>97.8</v>
      </c>
    </row>
    <row r="1713" spans="1:23">
      <c r="A1713">
        <v>2013</v>
      </c>
      <c r="B1713">
        <v>60</v>
      </c>
      <c r="C1713" t="s">
        <v>23</v>
      </c>
      <c r="D1713" t="s">
        <v>26</v>
      </c>
      <c r="E1713" t="s">
        <v>19</v>
      </c>
      <c r="F1713" t="s">
        <v>40</v>
      </c>
      <c r="G1713" t="s">
        <v>28</v>
      </c>
      <c r="H1713" s="3">
        <v>33383.519999999997</v>
      </c>
      <c r="I1713" t="s">
        <v>21</v>
      </c>
      <c r="J1713" t="s">
        <v>19</v>
      </c>
      <c r="K17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30.4435038898045</v>
      </c>
      <c r="L1713" s="5">
        <f>TablaDatos[[#This Row],[IMC_raw]]/1000000000000000</f>
        <v>30.4435038898045</v>
      </c>
      <c r="M1713" s="2">
        <v>3.04435038898045E+16</v>
      </c>
      <c r="N17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3" s="13">
        <f t="shared" si="26"/>
        <v>1712</v>
      </c>
      <c r="P1713" s="2" t="str">
        <f>IF(TablaDatos[[#This Row],[Diabetes]]=0,"No","Si")</f>
        <v>No</v>
      </c>
      <c r="Q1713">
        <v>0</v>
      </c>
      <c r="R1713">
        <f>TablaDatos[[#This Row],[Aux2]]/10000000000000</f>
        <v>2179.7671439963501</v>
      </c>
      <c r="S1713" s="1">
        <v>2.17976714399635E+16</v>
      </c>
      <c r="T1713" s="7">
        <f>TablaDatos[[#This Row],[Aux3]]/100000000000000</f>
        <v>252.511635073946</v>
      </c>
      <c r="U1713" s="1">
        <v>2.52511635073946E+16</v>
      </c>
      <c r="V1713">
        <v>170.2</v>
      </c>
      <c r="W1713">
        <v>92.8</v>
      </c>
    </row>
    <row r="1714" spans="1:23">
      <c r="A1714">
        <v>2013</v>
      </c>
      <c r="B1714">
        <v>59</v>
      </c>
      <c r="C1714" t="s">
        <v>23</v>
      </c>
      <c r="D1714" t="s">
        <v>73</v>
      </c>
      <c r="E1714" t="s">
        <v>18</v>
      </c>
      <c r="F1714" t="s">
        <v>24</v>
      </c>
      <c r="G1714" t="s">
        <v>28</v>
      </c>
      <c r="H1714" s="3">
        <v>18259.18</v>
      </c>
      <c r="I1714" t="s">
        <v>19</v>
      </c>
      <c r="J1714" t="s">
        <v>22</v>
      </c>
      <c r="K17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30.437541122284099</v>
      </c>
      <c r="L1714" s="5">
        <f>TablaDatos[[#This Row],[IMC_raw]]/1000000000000000</f>
        <v>30.437541122284099</v>
      </c>
      <c r="M1714" s="2">
        <v>3.04375411222841E+16</v>
      </c>
      <c r="N17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4" s="13">
        <f t="shared" si="26"/>
        <v>1713</v>
      </c>
      <c r="P1714" s="2" t="str">
        <f>IF(TablaDatos[[#This Row],[Diabetes]]=0,"No","Si")</f>
        <v>No</v>
      </c>
      <c r="Q1714">
        <v>0</v>
      </c>
      <c r="R1714">
        <f>TablaDatos[[#This Row],[Aux2]]/10000000000000</f>
        <v>218.499070575871</v>
      </c>
      <c r="S1714" s="1">
        <v>2184990705758710</v>
      </c>
      <c r="T1714" s="7">
        <f>TablaDatos[[#This Row],[Aux3]]/100000000000000</f>
        <v>233.781076275179</v>
      </c>
      <c r="U1714" s="1">
        <v>2.33781076275179E+16</v>
      </c>
      <c r="V1714">
        <v>153.1</v>
      </c>
      <c r="W1714">
        <v>98.1</v>
      </c>
    </row>
    <row r="1715" spans="1:23">
      <c r="A1715">
        <v>2013</v>
      </c>
      <c r="B1715">
        <v>56</v>
      </c>
      <c r="C1715" t="s">
        <v>23</v>
      </c>
      <c r="D1715" t="s">
        <v>38</v>
      </c>
      <c r="E1715" t="s">
        <v>31</v>
      </c>
      <c r="F1715" t="s">
        <v>24</v>
      </c>
      <c r="G1715" t="s">
        <v>28</v>
      </c>
      <c r="H1715" s="3">
        <v>12010.7</v>
      </c>
      <c r="I1715" t="s">
        <v>19</v>
      </c>
      <c r="J1715" t="s">
        <v>18</v>
      </c>
      <c r="K17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30.420683658850301</v>
      </c>
      <c r="L1715" s="5">
        <f>TablaDatos[[#This Row],[IMC_raw]]/1000000000000000</f>
        <v>30.420683658850301</v>
      </c>
      <c r="M1715" s="2">
        <v>3.04206836588503E+16</v>
      </c>
      <c r="N17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5" s="13">
        <f t="shared" si="26"/>
        <v>1714</v>
      </c>
      <c r="P1715" s="2" t="str">
        <f>IF(TablaDatos[[#This Row],[Diabetes]]=0,"No","Si")</f>
        <v>Si</v>
      </c>
      <c r="Q1715">
        <v>1</v>
      </c>
      <c r="R1715">
        <f>TablaDatos[[#This Row],[Aux2]]/10000000000000</f>
        <v>2217.2845296195101</v>
      </c>
      <c r="S1715" s="1">
        <v>2.21728452961951E+16</v>
      </c>
      <c r="T1715" s="7">
        <f>TablaDatos[[#This Row],[Aux3]]/100000000000000</f>
        <v>272.28629689075001</v>
      </c>
      <c r="U1715" s="1">
        <v>2.7228629689075E+16</v>
      </c>
      <c r="V1715">
        <v>160.9</v>
      </c>
      <c r="W1715">
        <v>103.7</v>
      </c>
    </row>
    <row r="1716" spans="1:23">
      <c r="A1716">
        <v>2013</v>
      </c>
      <c r="B1716">
        <v>50</v>
      </c>
      <c r="C1716" t="s">
        <v>16</v>
      </c>
      <c r="D1716" t="s">
        <v>29</v>
      </c>
      <c r="E1716" t="s">
        <v>18</v>
      </c>
      <c r="F1716" t="s">
        <v>19</v>
      </c>
      <c r="G1716" t="s">
        <v>20</v>
      </c>
      <c r="H1716" s="3">
        <v>19455.11</v>
      </c>
      <c r="I1716" t="s">
        <v>21</v>
      </c>
      <c r="J1716" t="s">
        <v>18</v>
      </c>
      <c r="K17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30.419770625291601</v>
      </c>
      <c r="L1716" s="6">
        <f>TablaDatos[[#This Row],[IMC_raw]]/1000000000000000</f>
        <v>30.419770625291601</v>
      </c>
      <c r="M1716" s="2">
        <v>3.04197706252916E+16</v>
      </c>
      <c r="N17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6" s="13">
        <f t="shared" si="26"/>
        <v>1715</v>
      </c>
      <c r="P1716" s="2" t="str">
        <f>IF(TablaDatos[[#This Row],[Diabetes]]=0,"No","Si")</f>
        <v>No</v>
      </c>
      <c r="Q1716">
        <v>0</v>
      </c>
      <c r="R1716">
        <f>TablaDatos[[#This Row],[Aux2]]/10000000000000</f>
        <v>206.65632245200999</v>
      </c>
      <c r="S1716" s="1">
        <v>2066563224520100</v>
      </c>
      <c r="T1716" s="7">
        <f>TablaDatos[[#This Row],[Aux3]]/100000000000000</f>
        <v>20.805616379489798</v>
      </c>
      <c r="U1716" s="1">
        <v>2080561637948980</v>
      </c>
      <c r="V1716">
        <v>147.30000000000001</v>
      </c>
      <c r="W1716">
        <v>93.3</v>
      </c>
    </row>
    <row r="1717" spans="1:23">
      <c r="A1717">
        <v>2013</v>
      </c>
      <c r="B1717">
        <v>65</v>
      </c>
      <c r="C1717" t="s">
        <v>23</v>
      </c>
      <c r="D1717" t="s">
        <v>27</v>
      </c>
      <c r="E1717" t="s">
        <v>18</v>
      </c>
      <c r="F1717" t="s">
        <v>24</v>
      </c>
      <c r="G1717" t="s">
        <v>25</v>
      </c>
      <c r="H1717" s="3">
        <v>12999.11</v>
      </c>
      <c r="I1717" t="s">
        <v>19</v>
      </c>
      <c r="J1717" t="s">
        <v>22</v>
      </c>
      <c r="K17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30.4145921160755</v>
      </c>
      <c r="L1717" s="5">
        <f>TablaDatos[[#This Row],[IMC_raw]]/1000000000000000</f>
        <v>0.30414592116075501</v>
      </c>
      <c r="M1717" s="2">
        <v>304145921160755</v>
      </c>
      <c r="N17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7" s="13">
        <f t="shared" si="26"/>
        <v>1716</v>
      </c>
      <c r="P1717" s="2" t="str">
        <f>IF(TablaDatos[[#This Row],[Diabetes]]=0,"No","Si")</f>
        <v>No</v>
      </c>
      <c r="Q1717">
        <v>0</v>
      </c>
      <c r="R1717">
        <f>TablaDatos[[#This Row],[Aux2]]/10000000000000</f>
        <v>1935.9148492336101</v>
      </c>
      <c r="S1717" s="1">
        <v>1.93591484923361E+16</v>
      </c>
      <c r="T1717" s="7">
        <f>TablaDatos[[#This Row],[Aux3]]/100000000000000</f>
        <v>232.481179783089</v>
      </c>
      <c r="U1717" s="1">
        <v>2.32481179783089E+16</v>
      </c>
      <c r="V1717">
        <v>146.9</v>
      </c>
      <c r="W1717">
        <v>93.4</v>
      </c>
    </row>
    <row r="1718" spans="1:23">
      <c r="A1718">
        <v>2013</v>
      </c>
      <c r="B1718">
        <v>58</v>
      </c>
      <c r="C1718" t="s">
        <v>23</v>
      </c>
      <c r="D1718" t="s">
        <v>29</v>
      </c>
      <c r="E1718" t="s">
        <v>31</v>
      </c>
      <c r="F1718" t="s">
        <v>24</v>
      </c>
      <c r="G1718" t="s">
        <v>28</v>
      </c>
      <c r="H1718" s="3">
        <v>10908.04</v>
      </c>
      <c r="I1718" t="s">
        <v>19</v>
      </c>
      <c r="J1718" t="s">
        <v>19</v>
      </c>
      <c r="K17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30.4111633530684</v>
      </c>
      <c r="L1718" s="5">
        <f>TablaDatos[[#This Row],[IMC_raw]]/1000000000000000</f>
        <v>30.4111633530684</v>
      </c>
      <c r="M1718" s="2">
        <v>3.04111633530684E+16</v>
      </c>
      <c r="N17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8" s="13">
        <f t="shared" si="26"/>
        <v>1717</v>
      </c>
      <c r="P1718" s="2" t="str">
        <f>IF(TablaDatos[[#This Row],[Diabetes]]=0,"No","Si")</f>
        <v>Si</v>
      </c>
      <c r="Q1718">
        <v>1</v>
      </c>
      <c r="R1718">
        <f>TablaDatos[[#This Row],[Aux2]]/10000000000000</f>
        <v>21.771079772592401</v>
      </c>
      <c r="S1718" s="1">
        <v>217710797725924</v>
      </c>
      <c r="T1718" s="7">
        <f>TablaDatos[[#This Row],[Aux3]]/100000000000000</f>
        <v>3.0000000000000001E-12</v>
      </c>
      <c r="U1718">
        <v>300</v>
      </c>
      <c r="V1718">
        <v>158</v>
      </c>
      <c r="W1718">
        <v>98.3</v>
      </c>
    </row>
    <row r="1719" spans="1:23">
      <c r="A1719">
        <v>2013</v>
      </c>
      <c r="B1719">
        <v>58</v>
      </c>
      <c r="C1719" t="s">
        <v>23</v>
      </c>
      <c r="D1719" t="s">
        <v>17</v>
      </c>
      <c r="E1719" t="s">
        <v>18</v>
      </c>
      <c r="F1719" t="s">
        <v>19</v>
      </c>
      <c r="G1719" t="s">
        <v>28</v>
      </c>
      <c r="H1719" s="3">
        <v>37183.07</v>
      </c>
      <c r="I1719" t="s">
        <v>21</v>
      </c>
      <c r="J1719" t="s">
        <v>22</v>
      </c>
      <c r="K17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30.400347038350901</v>
      </c>
      <c r="L1719" s="5">
        <f>TablaDatos[[#This Row],[IMC_raw]]/1000000000000000</f>
        <v>30.400347038350901</v>
      </c>
      <c r="M1719" s="2">
        <v>3.04003470383509E+16</v>
      </c>
      <c r="N17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19" s="13">
        <f t="shared" si="26"/>
        <v>1718</v>
      </c>
      <c r="P1719" s="2" t="str">
        <f>IF(TablaDatos[[#This Row],[Diabetes]]=0,"No","Si")</f>
        <v>No</v>
      </c>
      <c r="Q1719">
        <v>0</v>
      </c>
      <c r="R1719">
        <f>TablaDatos[[#This Row],[Aux2]]/10000000000000</f>
        <v>1927.3641097342399</v>
      </c>
      <c r="S1719" s="1">
        <v>1.92736410973424E+16</v>
      </c>
      <c r="T1719" s="7">
        <f>TablaDatos[[#This Row],[Aux3]]/100000000000000</f>
        <v>210.50126032315899</v>
      </c>
      <c r="U1719" s="1">
        <v>2.10501260323159E+16</v>
      </c>
      <c r="V1719">
        <v>151.6</v>
      </c>
      <c r="W1719">
        <v>97.7</v>
      </c>
    </row>
    <row r="1720" spans="1:23">
      <c r="A1720">
        <v>2013</v>
      </c>
      <c r="B1720">
        <v>69</v>
      </c>
      <c r="C1720" t="s">
        <v>16</v>
      </c>
      <c r="D1720" t="s">
        <v>29</v>
      </c>
      <c r="E1720" t="s">
        <v>21</v>
      </c>
      <c r="F1720" t="s">
        <v>24</v>
      </c>
      <c r="G1720" t="s">
        <v>25</v>
      </c>
      <c r="H1720" s="3">
        <v>21693.41</v>
      </c>
      <c r="I1720" t="s">
        <v>19</v>
      </c>
      <c r="J1720" t="s">
        <v>22</v>
      </c>
      <c r="K17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30.398299074220098</v>
      </c>
      <c r="L1720" s="6">
        <f>TablaDatos[[#This Row],[IMC_raw]]/1000000000000000</f>
        <v>30.398299074220098</v>
      </c>
      <c r="M1720" s="2">
        <v>3.03982990742201E+16</v>
      </c>
      <c r="N17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0" s="13">
        <f t="shared" si="26"/>
        <v>1719</v>
      </c>
      <c r="P1720" s="2" t="str">
        <f>IF(TablaDatos[[#This Row],[Diabetes]]=0,"No","Si")</f>
        <v>No</v>
      </c>
      <c r="Q1720">
        <v>0</v>
      </c>
      <c r="R1720">
        <f>TablaDatos[[#This Row],[Aux2]]/10000000000000</f>
        <v>2238.59290855052</v>
      </c>
      <c r="S1720" s="1">
        <v>2.23859290855052E+16</v>
      </c>
      <c r="T1720" s="7">
        <f>TablaDatos[[#This Row],[Aux3]]/100000000000000</f>
        <v>232.23506926544101</v>
      </c>
      <c r="U1720" s="1">
        <v>2.32235069265441E+16</v>
      </c>
      <c r="V1720">
        <v>163.5</v>
      </c>
      <c r="W1720">
        <v>98.3</v>
      </c>
    </row>
    <row r="1721" spans="1:23">
      <c r="A1721">
        <v>2013</v>
      </c>
      <c r="B1721">
        <v>48</v>
      </c>
      <c r="C1721" t="s">
        <v>23</v>
      </c>
      <c r="D1721" t="s">
        <v>29</v>
      </c>
      <c r="E1721" t="s">
        <v>18</v>
      </c>
      <c r="F1721" t="s">
        <v>19</v>
      </c>
      <c r="G1721" t="s">
        <v>20</v>
      </c>
      <c r="H1721" s="3">
        <v>17107.66</v>
      </c>
      <c r="I1721" t="s">
        <v>19</v>
      </c>
      <c r="J1721" t="s">
        <v>22</v>
      </c>
      <c r="K17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30.374585309335899</v>
      </c>
      <c r="L1721" s="6">
        <f>TablaDatos[[#This Row],[IMC_raw]]/1000000000000000</f>
        <v>30.374585309335899</v>
      </c>
      <c r="M1721" s="2">
        <v>3.03745853093359E+16</v>
      </c>
      <c r="N17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1" s="13">
        <f t="shared" si="26"/>
        <v>1720</v>
      </c>
      <c r="P1721" s="2" t="str">
        <f>IF(TablaDatos[[#This Row],[Diabetes]]=0,"No","Si")</f>
        <v>No</v>
      </c>
      <c r="Q1721">
        <v>0</v>
      </c>
      <c r="R1721">
        <f>TablaDatos[[#This Row],[Aux2]]/10000000000000</f>
        <v>2048.8850089602702</v>
      </c>
      <c r="S1721" s="1">
        <v>2.04888500896027E+16</v>
      </c>
      <c r="T1721" s="7">
        <f>TablaDatos[[#This Row],[Aux3]]/100000000000000</f>
        <v>22.108741625015</v>
      </c>
      <c r="U1721" s="1">
        <v>2210874162501500</v>
      </c>
      <c r="V1721">
        <v>146</v>
      </c>
      <c r="W1721">
        <v>88.5</v>
      </c>
    </row>
    <row r="1722" spans="1:23">
      <c r="A1722">
        <v>2013</v>
      </c>
      <c r="B1722">
        <v>68</v>
      </c>
      <c r="C1722" t="s">
        <v>23</v>
      </c>
      <c r="D1722" t="s">
        <v>33</v>
      </c>
      <c r="E1722" t="s">
        <v>21</v>
      </c>
      <c r="F1722" t="s">
        <v>24</v>
      </c>
      <c r="G1722" t="s">
        <v>25</v>
      </c>
      <c r="H1722" s="3">
        <v>25282.82</v>
      </c>
      <c r="I1722" t="s">
        <v>21</v>
      </c>
      <c r="J1722" t="s">
        <v>18</v>
      </c>
      <c r="K17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30.366582141643502</v>
      </c>
      <c r="L1722" s="5">
        <f>TablaDatos[[#This Row],[IMC_raw]]/1000000000000000</f>
        <v>30.366582141643502</v>
      </c>
      <c r="M1722" s="2">
        <v>3.03665821416435E+16</v>
      </c>
      <c r="N17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2" s="13">
        <f t="shared" si="26"/>
        <v>1721</v>
      </c>
      <c r="P1722" s="2" t="str">
        <f>IF(TablaDatos[[#This Row],[Diabetes]]=0,"No","Si")</f>
        <v>No</v>
      </c>
      <c r="Q1722">
        <v>0</v>
      </c>
      <c r="R1722">
        <f>TablaDatos[[#This Row],[Aux2]]/10000000000000</f>
        <v>2031.8103868072801</v>
      </c>
      <c r="S1722" s="1">
        <v>2.03181038680728E+16</v>
      </c>
      <c r="T1722" s="7">
        <f>TablaDatos[[#This Row],[Aux3]]/100000000000000</f>
        <v>248.085078144373</v>
      </c>
      <c r="U1722" s="1">
        <v>2.48085078144373E+16</v>
      </c>
      <c r="V1722">
        <v>166.3</v>
      </c>
      <c r="W1722">
        <v>101.4</v>
      </c>
    </row>
    <row r="1723" spans="1:23">
      <c r="A1723">
        <v>2013</v>
      </c>
      <c r="B1723">
        <v>71</v>
      </c>
      <c r="C1723" t="s">
        <v>23</v>
      </c>
      <c r="D1723" t="s">
        <v>36</v>
      </c>
      <c r="E1723" t="s">
        <v>21</v>
      </c>
      <c r="F1723" t="s">
        <v>24</v>
      </c>
      <c r="G1723" t="s">
        <v>25</v>
      </c>
      <c r="H1723" s="3">
        <v>9523.36</v>
      </c>
      <c r="I1723" t="s">
        <v>21</v>
      </c>
      <c r="J1723" t="s">
        <v>18</v>
      </c>
      <c r="K17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30.3663441767706</v>
      </c>
      <c r="L1723" s="5">
        <f>TablaDatos[[#This Row],[IMC_raw]]/1000000000000000</f>
        <v>3.0366344176770599</v>
      </c>
      <c r="M1723" s="2">
        <v>3036634417677060</v>
      </c>
      <c r="N17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3" s="13">
        <f t="shared" si="26"/>
        <v>1722</v>
      </c>
      <c r="P1723" s="2" t="str">
        <f>IF(TablaDatos[[#This Row],[Diabetes]]=0,"No","Si")</f>
        <v>Si</v>
      </c>
      <c r="Q1723">
        <v>1</v>
      </c>
      <c r="R1723">
        <f>TablaDatos[[#This Row],[Aux2]]/10000000000000</f>
        <v>2233.6048078263598</v>
      </c>
      <c r="S1723" s="1">
        <v>2.23360480782636E+16</v>
      </c>
      <c r="T1723" s="7">
        <f>TablaDatos[[#This Row],[Aux3]]/100000000000000</f>
        <v>261.70101670220998</v>
      </c>
      <c r="U1723" s="1">
        <v>2.6170101670221E+16</v>
      </c>
      <c r="V1723">
        <v>182.9</v>
      </c>
      <c r="W1723">
        <v>99.3</v>
      </c>
    </row>
    <row r="1724" spans="1:23">
      <c r="A1724">
        <v>2013</v>
      </c>
      <c r="B1724">
        <v>63</v>
      </c>
      <c r="C1724" t="s">
        <v>16</v>
      </c>
      <c r="D1724" t="s">
        <v>72</v>
      </c>
      <c r="E1724" t="s">
        <v>31</v>
      </c>
      <c r="F1724" t="s">
        <v>24</v>
      </c>
      <c r="G1724" t="s">
        <v>28</v>
      </c>
      <c r="H1724" s="3">
        <v>13008.36</v>
      </c>
      <c r="I1724" t="s">
        <v>21</v>
      </c>
      <c r="J1724" t="s">
        <v>18</v>
      </c>
      <c r="K17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30.3544604723749</v>
      </c>
      <c r="L1724" s="6">
        <f>TablaDatos[[#This Row],[IMC_raw]]/1000000000000000</f>
        <v>30.3544604723749</v>
      </c>
      <c r="M1724" s="2">
        <v>3.03544604723749E+16</v>
      </c>
      <c r="N17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4" s="13">
        <f t="shared" si="26"/>
        <v>1723</v>
      </c>
      <c r="P1724" s="2" t="str">
        <f>IF(TablaDatos[[#This Row],[Diabetes]]=0,"No","Si")</f>
        <v>No</v>
      </c>
      <c r="Q1724">
        <v>0</v>
      </c>
      <c r="R1724">
        <f>TablaDatos[[#This Row],[Aux2]]/10000000000000</f>
        <v>2133.39273264131</v>
      </c>
      <c r="S1724" s="1">
        <v>2.13339273264131E+16</v>
      </c>
      <c r="T1724" s="7">
        <f>TablaDatos[[#This Row],[Aux3]]/100000000000000</f>
        <v>239.87463299138</v>
      </c>
      <c r="U1724" s="1">
        <v>2.3987463299138E+16</v>
      </c>
      <c r="V1724">
        <v>165.6</v>
      </c>
      <c r="W1724">
        <v>93.9</v>
      </c>
    </row>
    <row r="1725" spans="1:23">
      <c r="A1725">
        <v>2013</v>
      </c>
      <c r="B1725">
        <v>71</v>
      </c>
      <c r="C1725" t="s">
        <v>16</v>
      </c>
      <c r="D1725" t="s">
        <v>42</v>
      </c>
      <c r="E1725" t="s">
        <v>21</v>
      </c>
      <c r="F1725" t="s">
        <v>19</v>
      </c>
      <c r="G1725" t="s">
        <v>25</v>
      </c>
      <c r="H1725" s="3">
        <v>25029.040000000001</v>
      </c>
      <c r="I1725" t="s">
        <v>21</v>
      </c>
      <c r="J1725" t="s">
        <v>18</v>
      </c>
      <c r="K17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30.332575973281202</v>
      </c>
      <c r="L1725" s="5">
        <f>TablaDatos[[#This Row],[IMC_raw]]/1000000000000000</f>
        <v>30.332575973281202</v>
      </c>
      <c r="M1725" s="2">
        <v>3.03325759732812E+16</v>
      </c>
      <c r="N17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5" s="13">
        <f t="shared" si="26"/>
        <v>1724</v>
      </c>
      <c r="P1725" s="2" t="str">
        <f>IF(TablaDatos[[#This Row],[Diabetes]]=0,"No","Si")</f>
        <v>No</v>
      </c>
      <c r="Q1725">
        <v>0</v>
      </c>
      <c r="R1725">
        <f>TablaDatos[[#This Row],[Aux2]]/10000000000000</f>
        <v>2087.9088346014701</v>
      </c>
      <c r="S1725" s="1">
        <v>2.08790883460147E+16</v>
      </c>
      <c r="T1725" s="7">
        <f>TablaDatos[[#This Row],[Aux3]]/100000000000000</f>
        <v>22.415805056388599</v>
      </c>
      <c r="U1725" s="1">
        <v>2241580505638860</v>
      </c>
      <c r="V1725">
        <v>166.7</v>
      </c>
      <c r="W1725">
        <v>100.6</v>
      </c>
    </row>
    <row r="1726" spans="1:23">
      <c r="A1726">
        <v>2013</v>
      </c>
      <c r="B1726">
        <v>66</v>
      </c>
      <c r="C1726" t="s">
        <v>16</v>
      </c>
      <c r="D1726" t="s">
        <v>42</v>
      </c>
      <c r="E1726" t="s">
        <v>31</v>
      </c>
      <c r="F1726" t="s">
        <v>24</v>
      </c>
      <c r="G1726" t="s">
        <v>25</v>
      </c>
      <c r="H1726" s="3">
        <v>24265.88</v>
      </c>
      <c r="I1726" t="s">
        <v>19</v>
      </c>
      <c r="J1726" t="s">
        <v>22</v>
      </c>
      <c r="K17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30.331339861497998</v>
      </c>
      <c r="L1726" s="6">
        <f>TablaDatos[[#This Row],[IMC_raw]]/1000000000000000</f>
        <v>3.0331339861497999</v>
      </c>
      <c r="M1726" s="2">
        <v>3033133986149800</v>
      </c>
      <c r="N17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6" s="13">
        <f t="shared" si="26"/>
        <v>1725</v>
      </c>
      <c r="P1726" s="2" t="str">
        <f>IF(TablaDatos[[#This Row],[Diabetes]]=0,"No","Si")</f>
        <v>No</v>
      </c>
      <c r="Q1726">
        <v>0</v>
      </c>
      <c r="R1726">
        <f>TablaDatos[[#This Row],[Aux2]]/10000000000000</f>
        <v>2318.7506278675601</v>
      </c>
      <c r="S1726" s="1">
        <v>2.31875062786756E+16</v>
      </c>
      <c r="T1726" s="7">
        <f>TablaDatos[[#This Row],[Aux3]]/100000000000000</f>
        <v>232.23107599625999</v>
      </c>
      <c r="U1726" s="1">
        <v>2.3223107599626E+16</v>
      </c>
      <c r="V1726">
        <v>160.9</v>
      </c>
      <c r="W1726">
        <v>97</v>
      </c>
    </row>
    <row r="1727" spans="1:23">
      <c r="A1727">
        <v>2013</v>
      </c>
      <c r="B1727">
        <v>68</v>
      </c>
      <c r="C1727" t="s">
        <v>16</v>
      </c>
      <c r="D1727" t="s">
        <v>34</v>
      </c>
      <c r="E1727" t="s">
        <v>19</v>
      </c>
      <c r="F1727" t="s">
        <v>24</v>
      </c>
      <c r="G1727" t="s">
        <v>25</v>
      </c>
      <c r="H1727" s="3">
        <v>18804.59</v>
      </c>
      <c r="I1727" t="s">
        <v>21</v>
      </c>
      <c r="J1727" t="s">
        <v>22</v>
      </c>
      <c r="K17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30.3290253699716</v>
      </c>
      <c r="L1727" s="5">
        <f>TablaDatos[[#This Row],[IMC_raw]]/1000000000000000</f>
        <v>30.3290253699716</v>
      </c>
      <c r="M1727" s="2">
        <v>3.03290253699716E+16</v>
      </c>
      <c r="N17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7" s="13">
        <f t="shared" si="26"/>
        <v>1726</v>
      </c>
      <c r="P1727" s="2" t="str">
        <f>IF(TablaDatos[[#This Row],[Diabetes]]=0,"No","Si")</f>
        <v>Si</v>
      </c>
      <c r="Q1727">
        <v>1</v>
      </c>
      <c r="R1727">
        <f>TablaDatos[[#This Row],[Aux2]]/10000000000000</f>
        <v>2252.4359323610101</v>
      </c>
      <c r="S1727" s="1">
        <v>2.25243593236101E+16</v>
      </c>
      <c r="T1727" s="7">
        <f>TablaDatos[[#This Row],[Aux3]]/100000000000000</f>
        <v>2.8499004589108301</v>
      </c>
      <c r="U1727" s="1">
        <v>284990045891083</v>
      </c>
      <c r="V1727">
        <v>169</v>
      </c>
      <c r="W1727">
        <v>97.4</v>
      </c>
    </row>
    <row r="1728" spans="1:23">
      <c r="A1728">
        <v>2013</v>
      </c>
      <c r="B1728">
        <v>66</v>
      </c>
      <c r="C1728" t="s">
        <v>23</v>
      </c>
      <c r="D1728" t="s">
        <v>29</v>
      </c>
      <c r="E1728" t="s">
        <v>19</v>
      </c>
      <c r="F1728" t="s">
        <v>19</v>
      </c>
      <c r="G1728" t="s">
        <v>25</v>
      </c>
      <c r="H1728" s="3">
        <v>15894.88</v>
      </c>
      <c r="I1728" t="s">
        <v>19</v>
      </c>
      <c r="J1728" t="s">
        <v>22</v>
      </c>
      <c r="K17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30.328673787182399</v>
      </c>
      <c r="L1728" s="5">
        <f>TablaDatos[[#This Row],[IMC_raw]]/1000000000000000</f>
        <v>3.0328673787182399</v>
      </c>
      <c r="M1728" s="2">
        <v>3032867378718240</v>
      </c>
      <c r="N17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8" s="13">
        <f t="shared" si="26"/>
        <v>1727</v>
      </c>
      <c r="P1728" s="2" t="str">
        <f>IF(TablaDatos[[#This Row],[Diabetes]]=0,"No","Si")</f>
        <v>No</v>
      </c>
      <c r="Q1728">
        <v>0</v>
      </c>
      <c r="R1728">
        <f>TablaDatos[[#This Row],[Aux2]]/10000000000000</f>
        <v>2245.6425084984799</v>
      </c>
      <c r="S1728" s="1">
        <v>2.24564250849848E+16</v>
      </c>
      <c r="T1728" s="7">
        <f>TablaDatos[[#This Row],[Aux3]]/100000000000000</f>
        <v>22.647415242773</v>
      </c>
      <c r="U1728" s="1">
        <v>2264741524277300</v>
      </c>
      <c r="V1728">
        <v>160</v>
      </c>
      <c r="W1728">
        <v>93</v>
      </c>
    </row>
    <row r="1729" spans="1:23">
      <c r="A1729">
        <v>2013</v>
      </c>
      <c r="B1729">
        <v>58</v>
      </c>
      <c r="C1729" t="s">
        <v>16</v>
      </c>
      <c r="D1729" t="s">
        <v>30</v>
      </c>
      <c r="E1729" t="s">
        <v>21</v>
      </c>
      <c r="F1729" t="s">
        <v>35</v>
      </c>
      <c r="G1729" t="s">
        <v>28</v>
      </c>
      <c r="H1729" s="3">
        <v>26397.8</v>
      </c>
      <c r="I1729" t="s">
        <v>21</v>
      </c>
      <c r="J1729" t="s">
        <v>18</v>
      </c>
      <c r="K17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30.306985231946499</v>
      </c>
      <c r="L1729" s="6">
        <f>TablaDatos[[#This Row],[IMC_raw]]/1000000000000000</f>
        <v>3.0306985231946499</v>
      </c>
      <c r="M1729" s="2">
        <v>3030698523194650</v>
      </c>
      <c r="N17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29" s="13">
        <f t="shared" si="26"/>
        <v>1728</v>
      </c>
      <c r="P1729" s="2" t="str">
        <f>IF(TablaDatos[[#This Row],[Diabetes]]=0,"No","Si")</f>
        <v>No</v>
      </c>
      <c r="Q1729">
        <v>0</v>
      </c>
      <c r="R1729">
        <f>TablaDatos[[#This Row],[Aux2]]/10000000000000</f>
        <v>226.392965232015</v>
      </c>
      <c r="S1729" s="1">
        <v>2263929652320150</v>
      </c>
      <c r="T1729" s="7">
        <f>TablaDatos[[#This Row],[Aux3]]/100000000000000</f>
        <v>237.474076035259</v>
      </c>
      <c r="U1729" s="1">
        <v>2.37474076035259E+16</v>
      </c>
      <c r="V1729">
        <v>168.2</v>
      </c>
      <c r="W1729">
        <v>95.2</v>
      </c>
    </row>
    <row r="1730" spans="1:23">
      <c r="A1730">
        <v>2013</v>
      </c>
      <c r="B1730">
        <v>68</v>
      </c>
      <c r="C1730" t="s">
        <v>23</v>
      </c>
      <c r="D1730" t="s">
        <v>29</v>
      </c>
      <c r="E1730" t="s">
        <v>31</v>
      </c>
      <c r="F1730" t="s">
        <v>24</v>
      </c>
      <c r="G1730" t="s">
        <v>25</v>
      </c>
      <c r="H1730" s="3">
        <v>5301.35</v>
      </c>
      <c r="I1730" t="s">
        <v>21</v>
      </c>
      <c r="J1730" t="s">
        <v>21</v>
      </c>
      <c r="K17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30.280530300583301</v>
      </c>
      <c r="L1730" s="6">
        <f>TablaDatos[[#This Row],[IMC_raw]]/1000000000000000</f>
        <v>3.0280530300583299</v>
      </c>
      <c r="M1730" s="2">
        <v>3028053030058330</v>
      </c>
      <c r="N17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0" s="13">
        <f t="shared" ref="O1730:O1793" si="27">O1729+1</f>
        <v>1729</v>
      </c>
      <c r="P1730" s="2" t="str">
        <f>IF(TablaDatos[[#This Row],[Diabetes]]=0,"No","Si")</f>
        <v>Si</v>
      </c>
      <c r="Q1730">
        <v>1</v>
      </c>
      <c r="R1730">
        <f>TablaDatos[[#This Row],[Aux2]]/10000000000000</f>
        <v>2284.8359651056999</v>
      </c>
      <c r="S1730" s="1">
        <v>2.2848359651057E+16</v>
      </c>
      <c r="T1730" s="7">
        <f>TablaDatos[[#This Row],[Aux3]]/100000000000000</f>
        <v>27.7091106894955</v>
      </c>
      <c r="U1730" s="1">
        <v>2770911068949550</v>
      </c>
      <c r="V1730">
        <v>169.7</v>
      </c>
      <c r="W1730">
        <v>102.7</v>
      </c>
    </row>
    <row r="1731" spans="1:23">
      <c r="A1731">
        <v>2013</v>
      </c>
      <c r="B1731">
        <v>55</v>
      </c>
      <c r="C1731" t="s">
        <v>16</v>
      </c>
      <c r="D1731" t="s">
        <v>73</v>
      </c>
      <c r="E1731" t="s">
        <v>21</v>
      </c>
      <c r="F1731" t="s">
        <v>19</v>
      </c>
      <c r="G1731" t="s">
        <v>28</v>
      </c>
      <c r="H1731" s="3">
        <v>32731.19</v>
      </c>
      <c r="I1731" t="s">
        <v>19</v>
      </c>
      <c r="J1731" t="s">
        <v>18</v>
      </c>
      <c r="K17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30.215998116696497</v>
      </c>
      <c r="L1731" s="5">
        <f>TablaDatos[[#This Row],[IMC_raw]]/1000000000000000</f>
        <v>3.0215998116696499</v>
      </c>
      <c r="M1731" s="2">
        <v>3021599811669650</v>
      </c>
      <c r="N17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1" s="13">
        <f t="shared" si="27"/>
        <v>1730</v>
      </c>
      <c r="P1731" s="2" t="str">
        <f>IF(TablaDatos[[#This Row],[Diabetes]]=0,"No","Si")</f>
        <v>No</v>
      </c>
      <c r="Q1731">
        <v>0</v>
      </c>
      <c r="R1731">
        <f>TablaDatos[[#This Row],[Aux2]]/10000000000000</f>
        <v>2156.7971114701199</v>
      </c>
      <c r="S1731" s="1">
        <v>2.15679711147012E+16</v>
      </c>
      <c r="T1731" s="7">
        <f>TablaDatos[[#This Row],[Aux3]]/100000000000000</f>
        <v>232.82051821067799</v>
      </c>
      <c r="U1731" s="1">
        <v>2.32820518210678E+16</v>
      </c>
      <c r="V1731">
        <v>160.4</v>
      </c>
      <c r="W1731">
        <v>100.2</v>
      </c>
    </row>
    <row r="1732" spans="1:23">
      <c r="A1732">
        <v>2013</v>
      </c>
      <c r="B1732">
        <v>55</v>
      </c>
      <c r="C1732" t="s">
        <v>23</v>
      </c>
      <c r="D1732" t="s">
        <v>74</v>
      </c>
      <c r="E1732" t="s">
        <v>18</v>
      </c>
      <c r="F1732" t="s">
        <v>40</v>
      </c>
      <c r="G1732" t="s">
        <v>28</v>
      </c>
      <c r="H1732" s="3">
        <v>25772.06</v>
      </c>
      <c r="I1732" t="s">
        <v>19</v>
      </c>
      <c r="J1732" t="s">
        <v>21</v>
      </c>
      <c r="K17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30.194579607544199</v>
      </c>
      <c r="L1732" s="6">
        <f>TablaDatos[[#This Row],[IMC_raw]]/1000000000000000</f>
        <v>30.194579607544199</v>
      </c>
      <c r="M1732" s="2">
        <v>3.01945796075442E+16</v>
      </c>
      <c r="N17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2" s="13">
        <f t="shared" si="27"/>
        <v>1731</v>
      </c>
      <c r="P1732" s="2" t="str">
        <f>IF(TablaDatos[[#This Row],[Diabetes]]=0,"No","Si")</f>
        <v>No</v>
      </c>
      <c r="Q1732">
        <v>0</v>
      </c>
      <c r="R1732">
        <f>TablaDatos[[#This Row],[Aux2]]/10000000000000</f>
        <v>202.67386560903799</v>
      </c>
      <c r="S1732" s="1">
        <v>2026738656090380</v>
      </c>
      <c r="T1732" s="7">
        <f>TablaDatos[[#This Row],[Aux3]]/100000000000000</f>
        <v>22.4553574923236</v>
      </c>
      <c r="U1732" s="1">
        <v>2245535749232360</v>
      </c>
      <c r="V1732">
        <v>152.6</v>
      </c>
      <c r="W1732">
        <v>98.4</v>
      </c>
    </row>
    <row r="1733" spans="1:23">
      <c r="A1733">
        <v>2013</v>
      </c>
      <c r="B1733">
        <v>53</v>
      </c>
      <c r="C1733" t="s">
        <v>16</v>
      </c>
      <c r="D1733" t="s">
        <v>42</v>
      </c>
      <c r="E1733" t="s">
        <v>19</v>
      </c>
      <c r="F1733" t="s">
        <v>24</v>
      </c>
      <c r="G1733" t="s">
        <v>20</v>
      </c>
      <c r="H1733" s="3">
        <v>56713.120000000003</v>
      </c>
      <c r="I1733" t="s">
        <v>21</v>
      </c>
      <c r="J1733" t="s">
        <v>21</v>
      </c>
      <c r="K17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30.193155105997</v>
      </c>
      <c r="L1733" s="6">
        <f>TablaDatos[[#This Row],[IMC_raw]]/1000000000000000</f>
        <v>30.193155105997</v>
      </c>
      <c r="M1733" s="2">
        <v>3.0193155105997E+16</v>
      </c>
      <c r="N17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3" s="13">
        <f t="shared" si="27"/>
        <v>1732</v>
      </c>
      <c r="P1733" s="2" t="str">
        <f>IF(TablaDatos[[#This Row],[Diabetes]]=0,"No","Si")</f>
        <v>No</v>
      </c>
      <c r="Q1733">
        <v>0</v>
      </c>
      <c r="R1733">
        <f>TablaDatos[[#This Row],[Aux2]]/10000000000000</f>
        <v>2298.6219872198699</v>
      </c>
      <c r="S1733" s="1">
        <v>2.29862198721987E+16</v>
      </c>
      <c r="T1733" s="7">
        <f>TablaDatos[[#This Row],[Aux3]]/100000000000000</f>
        <v>25.9422683532338</v>
      </c>
      <c r="U1733" s="1">
        <v>2594226835323380</v>
      </c>
      <c r="V1733">
        <v>159.9</v>
      </c>
      <c r="W1733">
        <v>88</v>
      </c>
    </row>
    <row r="1734" spans="1:23">
      <c r="A1734">
        <v>2013</v>
      </c>
      <c r="B1734">
        <v>57</v>
      </c>
      <c r="C1734" t="s">
        <v>23</v>
      </c>
      <c r="D1734" t="s">
        <v>17</v>
      </c>
      <c r="E1734" t="s">
        <v>19</v>
      </c>
      <c r="F1734" t="s">
        <v>40</v>
      </c>
      <c r="G1734" t="s">
        <v>28</v>
      </c>
      <c r="H1734" s="3">
        <v>23338.7</v>
      </c>
      <c r="I1734" t="s">
        <v>21</v>
      </c>
      <c r="J1734" t="s">
        <v>18</v>
      </c>
      <c r="K17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30.158274218976601</v>
      </c>
      <c r="L1734" s="6">
        <f>TablaDatos[[#This Row],[IMC_raw]]/1000000000000000</f>
        <v>30.158274218976601</v>
      </c>
      <c r="M1734" s="2">
        <v>3.01582742189766E+16</v>
      </c>
      <c r="N17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4" s="13">
        <f t="shared" si="27"/>
        <v>1733</v>
      </c>
      <c r="P1734" s="2" t="str">
        <f>IF(TablaDatos[[#This Row],[Diabetes]]=0,"No","Si")</f>
        <v>No</v>
      </c>
      <c r="Q1734">
        <v>0</v>
      </c>
      <c r="R1734">
        <f>TablaDatos[[#This Row],[Aux2]]/10000000000000</f>
        <v>2314.2996487541</v>
      </c>
      <c r="S1734" s="1">
        <v>2.3142996487541E+16</v>
      </c>
      <c r="T1734" s="7">
        <f>TablaDatos[[#This Row],[Aux3]]/100000000000000</f>
        <v>245.05718583205999</v>
      </c>
      <c r="U1734" s="1">
        <v>2.4505718583206E+16</v>
      </c>
      <c r="V1734">
        <v>156.9</v>
      </c>
      <c r="W1734">
        <v>99.3</v>
      </c>
    </row>
    <row r="1735" spans="1:23">
      <c r="A1735">
        <v>2013</v>
      </c>
      <c r="B1735">
        <v>53</v>
      </c>
      <c r="C1735" t="s">
        <v>23</v>
      </c>
      <c r="D1735" t="s">
        <v>73</v>
      </c>
      <c r="E1735" t="s">
        <v>21</v>
      </c>
      <c r="F1735" t="s">
        <v>35</v>
      </c>
      <c r="G1735" t="s">
        <v>20</v>
      </c>
      <c r="H1735" s="3">
        <v>24971.9</v>
      </c>
      <c r="I1735" t="s">
        <v>19</v>
      </c>
      <c r="J1735" t="s">
        <v>21</v>
      </c>
      <c r="K17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30.1221861873255</v>
      </c>
      <c r="L1735" s="6">
        <f>TablaDatos[[#This Row],[IMC_raw]]/1000000000000000</f>
        <v>30.1221861873255</v>
      </c>
      <c r="M1735" s="2">
        <v>3.01221861873255E+16</v>
      </c>
      <c r="N17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5" s="13">
        <f t="shared" si="27"/>
        <v>1734</v>
      </c>
      <c r="P1735" s="2" t="str">
        <f>IF(TablaDatos[[#This Row],[Diabetes]]=0,"No","Si")</f>
        <v>No</v>
      </c>
      <c r="Q1735">
        <v>0</v>
      </c>
      <c r="R1735">
        <f>TablaDatos[[#This Row],[Aux2]]/10000000000000</f>
        <v>2107.8645274487799</v>
      </c>
      <c r="S1735" s="1">
        <v>2.10786452744878E+16</v>
      </c>
      <c r="T1735" s="7">
        <f>TablaDatos[[#This Row],[Aux3]]/100000000000000</f>
        <v>226.55559927704101</v>
      </c>
      <c r="U1735" s="1">
        <v>2.26555599277041E+16</v>
      </c>
      <c r="V1735">
        <v>153.5</v>
      </c>
      <c r="W1735">
        <v>93.8</v>
      </c>
    </row>
    <row r="1736" spans="1:23">
      <c r="A1736">
        <v>2013</v>
      </c>
      <c r="B1736">
        <v>43</v>
      </c>
      <c r="C1736" t="s">
        <v>23</v>
      </c>
      <c r="D1736" t="s">
        <v>37</v>
      </c>
      <c r="E1736" t="s">
        <v>18</v>
      </c>
      <c r="F1736" t="s">
        <v>35</v>
      </c>
      <c r="G1736" t="s">
        <v>39</v>
      </c>
      <c r="H1736" s="3">
        <v>14820.6</v>
      </c>
      <c r="I1736" t="s">
        <v>19</v>
      </c>
      <c r="J1736" t="s">
        <v>18</v>
      </c>
      <c r="K17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30.116761696922499</v>
      </c>
      <c r="L1736" s="6">
        <f>TablaDatos[[#This Row],[IMC_raw]]/1000000000000000</f>
        <v>30.116761696922499</v>
      </c>
      <c r="M1736" s="2">
        <v>3.01167616969225E+16</v>
      </c>
      <c r="N17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6" s="13">
        <f t="shared" si="27"/>
        <v>1735</v>
      </c>
      <c r="P1736" s="2" t="str">
        <f>IF(TablaDatos[[#This Row],[Diabetes]]=0,"No","Si")</f>
        <v>No</v>
      </c>
      <c r="Q1736">
        <v>0</v>
      </c>
      <c r="R1736">
        <f>TablaDatos[[#This Row],[Aux2]]/10000000000000</f>
        <v>2027.0438183287899</v>
      </c>
      <c r="S1736" s="1">
        <v>2.02704381832879E+16</v>
      </c>
      <c r="T1736" s="7">
        <f>TablaDatos[[#This Row],[Aux3]]/100000000000000</f>
        <v>213.54769066344599</v>
      </c>
      <c r="U1736" s="1">
        <v>2.13547690663446E+16</v>
      </c>
      <c r="V1736">
        <v>145.9</v>
      </c>
      <c r="W1736">
        <v>83.9</v>
      </c>
    </row>
    <row r="1737" spans="1:23">
      <c r="A1737">
        <v>2013</v>
      </c>
      <c r="B1737">
        <v>67</v>
      </c>
      <c r="C1737" t="s">
        <v>23</v>
      </c>
      <c r="D1737" t="s">
        <v>72</v>
      </c>
      <c r="E1737" t="s">
        <v>19</v>
      </c>
      <c r="F1737" t="s">
        <v>24</v>
      </c>
      <c r="G1737" t="s">
        <v>25</v>
      </c>
      <c r="H1737" s="3">
        <v>21131.74</v>
      </c>
      <c r="I1737" t="s">
        <v>21</v>
      </c>
      <c r="J1737" t="s">
        <v>22</v>
      </c>
      <c r="K17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30.1134395937638</v>
      </c>
      <c r="L1737" s="6">
        <f>TablaDatos[[#This Row],[IMC_raw]]/1000000000000000</f>
        <v>30.1134395937638</v>
      </c>
      <c r="M1737" s="2">
        <v>3.01134395937638E+16</v>
      </c>
      <c r="N17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7" s="13">
        <f t="shared" si="27"/>
        <v>1736</v>
      </c>
      <c r="P1737" s="2" t="str">
        <f>IF(TablaDatos[[#This Row],[Diabetes]]=0,"No","Si")</f>
        <v>Si</v>
      </c>
      <c r="Q1737">
        <v>1</v>
      </c>
      <c r="R1737">
        <f>TablaDatos[[#This Row],[Aux2]]/10000000000000</f>
        <v>2156.2096049483098</v>
      </c>
      <c r="S1737" s="1">
        <v>2.15620960494831E+16</v>
      </c>
      <c r="T1737" s="7">
        <f>TablaDatos[[#This Row],[Aux3]]/100000000000000</f>
        <v>245.562132683687</v>
      </c>
      <c r="U1737" s="1">
        <v>2.45562132683687E+16</v>
      </c>
      <c r="V1737">
        <v>166.9</v>
      </c>
      <c r="W1737">
        <v>98.3</v>
      </c>
    </row>
    <row r="1738" spans="1:23">
      <c r="A1738">
        <v>2013</v>
      </c>
      <c r="B1738">
        <v>61</v>
      </c>
      <c r="C1738" t="s">
        <v>16</v>
      </c>
      <c r="D1738" t="s">
        <v>34</v>
      </c>
      <c r="E1738" t="s">
        <v>21</v>
      </c>
      <c r="F1738" t="s">
        <v>19</v>
      </c>
      <c r="G1738" t="s">
        <v>28</v>
      </c>
      <c r="H1738" s="3">
        <v>18853.68</v>
      </c>
      <c r="I1738" t="s">
        <v>21</v>
      </c>
      <c r="J1738" t="s">
        <v>21</v>
      </c>
      <c r="K17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30.109984638511602</v>
      </c>
      <c r="L1738" s="6">
        <f>TablaDatos[[#This Row],[IMC_raw]]/1000000000000000</f>
        <v>30.109984638511602</v>
      </c>
      <c r="M1738" s="2">
        <v>3.01099846385116E+16</v>
      </c>
      <c r="N17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8" s="13">
        <f t="shared" si="27"/>
        <v>1737</v>
      </c>
      <c r="P1738" s="2" t="str">
        <f>IF(TablaDatos[[#This Row],[Diabetes]]=0,"No","Si")</f>
        <v>No</v>
      </c>
      <c r="Q1738">
        <v>0</v>
      </c>
      <c r="R1738">
        <f>TablaDatos[[#This Row],[Aux2]]/10000000000000</f>
        <v>228.520934665846</v>
      </c>
      <c r="S1738" s="1">
        <v>2285209346658460</v>
      </c>
      <c r="T1738" s="7">
        <f>TablaDatos[[#This Row],[Aux3]]/100000000000000</f>
        <v>27.5968392119768</v>
      </c>
      <c r="U1738" s="1">
        <v>2759683921197680</v>
      </c>
      <c r="V1738">
        <v>168.7</v>
      </c>
      <c r="W1738">
        <v>108.4</v>
      </c>
    </row>
    <row r="1739" spans="1:23">
      <c r="A1739">
        <v>2013</v>
      </c>
      <c r="B1739">
        <v>66</v>
      </c>
      <c r="C1739" t="s">
        <v>23</v>
      </c>
      <c r="D1739" t="s">
        <v>73</v>
      </c>
      <c r="E1739" t="s">
        <v>18</v>
      </c>
      <c r="F1739" t="s">
        <v>19</v>
      </c>
      <c r="G1739" t="s">
        <v>25</v>
      </c>
      <c r="H1739" s="3">
        <v>27250.04</v>
      </c>
      <c r="I1739" t="s">
        <v>21</v>
      </c>
      <c r="J1739" t="s">
        <v>22</v>
      </c>
      <c r="K17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30.087289244506099</v>
      </c>
      <c r="L1739" s="5">
        <f>TablaDatos[[#This Row],[IMC_raw]]/1000000000000000</f>
        <v>30.087289244506099</v>
      </c>
      <c r="M1739" s="2">
        <v>3.00872892445061E+16</v>
      </c>
      <c r="N17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39" s="13">
        <f t="shared" si="27"/>
        <v>1738</v>
      </c>
      <c r="P1739" s="2" t="str">
        <f>IF(TablaDatos[[#This Row],[Diabetes]]=0,"No","Si")</f>
        <v>No</v>
      </c>
      <c r="Q1739">
        <v>0</v>
      </c>
      <c r="R1739">
        <f>TablaDatos[[#This Row],[Aux2]]/10000000000000</f>
        <v>2045.0453278928001</v>
      </c>
      <c r="S1739" s="1">
        <v>2.0450453278928E+16</v>
      </c>
      <c r="T1739" s="7">
        <f>TablaDatos[[#This Row],[Aux3]]/100000000000000</f>
        <v>191.48582140767701</v>
      </c>
      <c r="U1739" s="1">
        <v>1.91485821407677E+16</v>
      </c>
      <c r="V1739">
        <v>154.19999999999999</v>
      </c>
      <c r="W1739">
        <v>90.1</v>
      </c>
    </row>
    <row r="1740" spans="1:23">
      <c r="A1740">
        <v>2013</v>
      </c>
      <c r="B1740">
        <v>58</v>
      </c>
      <c r="C1740" t="s">
        <v>23</v>
      </c>
      <c r="D1740" t="s">
        <v>72</v>
      </c>
      <c r="E1740" t="s">
        <v>18</v>
      </c>
      <c r="F1740" t="s">
        <v>24</v>
      </c>
      <c r="G1740" t="s">
        <v>28</v>
      </c>
      <c r="H1740" s="3">
        <v>16178.62</v>
      </c>
      <c r="I1740" t="s">
        <v>21</v>
      </c>
      <c r="J1740" t="s">
        <v>22</v>
      </c>
      <c r="K17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30.0642971567163</v>
      </c>
      <c r="L1740" s="6">
        <f>TablaDatos[[#This Row],[IMC_raw]]/1000000000000000</f>
        <v>30.0642971567163</v>
      </c>
      <c r="M1740" s="2">
        <v>3.00642971567163E+16</v>
      </c>
      <c r="N17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0" s="13">
        <f t="shared" si="27"/>
        <v>1739</v>
      </c>
      <c r="P1740" s="2" t="str">
        <f>IF(TablaDatos[[#This Row],[Diabetes]]=0,"No","Si")</f>
        <v>No</v>
      </c>
      <c r="Q1740">
        <v>0</v>
      </c>
      <c r="R1740">
        <f>TablaDatos[[#This Row],[Aux2]]/10000000000000</f>
        <v>2157.4970943880999</v>
      </c>
      <c r="S1740" s="1">
        <v>2.1574970943881E+16</v>
      </c>
      <c r="T1740" s="7">
        <f>TablaDatos[[#This Row],[Aux3]]/100000000000000</f>
        <v>27.2346097256783</v>
      </c>
      <c r="U1740" s="1">
        <v>2723460972567830</v>
      </c>
      <c r="V1740">
        <v>156.30000000000001</v>
      </c>
      <c r="W1740">
        <v>91.2</v>
      </c>
    </row>
    <row r="1741" spans="1:23">
      <c r="A1741">
        <v>2013</v>
      </c>
      <c r="B1741">
        <v>49</v>
      </c>
      <c r="C1741" t="s">
        <v>16</v>
      </c>
      <c r="D1741" t="s">
        <v>36</v>
      </c>
      <c r="E1741" t="s">
        <v>18</v>
      </c>
      <c r="F1741" t="s">
        <v>19</v>
      </c>
      <c r="G1741" t="s">
        <v>20</v>
      </c>
      <c r="H1741" s="3">
        <v>20679.400000000001</v>
      </c>
      <c r="I1741" t="s">
        <v>21</v>
      </c>
      <c r="J1741" t="s">
        <v>18</v>
      </c>
      <c r="K17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30.063588088744901</v>
      </c>
      <c r="L1741" s="5">
        <f>TablaDatos[[#This Row],[IMC_raw]]/1000000000000000</f>
        <v>3.0063588088744901</v>
      </c>
      <c r="M1741" s="2">
        <v>3006358808874490</v>
      </c>
      <c r="N17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1" s="13">
        <f t="shared" si="27"/>
        <v>1740</v>
      </c>
      <c r="P1741" s="2" t="str">
        <f>IF(TablaDatos[[#This Row],[Diabetes]]=0,"No","Si")</f>
        <v>No</v>
      </c>
      <c r="Q1741">
        <v>0</v>
      </c>
      <c r="R1741">
        <f>TablaDatos[[#This Row],[Aux2]]/10000000000000</f>
        <v>1864.4938795232599</v>
      </c>
      <c r="S1741" s="1">
        <v>1.86449387952326E+16</v>
      </c>
      <c r="T1741" s="7">
        <f>TablaDatos[[#This Row],[Aux3]]/100000000000000</f>
        <v>226.290729429897</v>
      </c>
      <c r="U1741" s="1">
        <v>2.26290729429897E+16</v>
      </c>
      <c r="V1741">
        <v>143.80000000000001</v>
      </c>
      <c r="W1741">
        <v>92.1</v>
      </c>
    </row>
    <row r="1742" spans="1:23">
      <c r="A1742">
        <v>2013</v>
      </c>
      <c r="B1742">
        <v>62</v>
      </c>
      <c r="C1742" t="s">
        <v>16</v>
      </c>
      <c r="D1742" t="s">
        <v>17</v>
      </c>
      <c r="E1742" t="s">
        <v>18</v>
      </c>
      <c r="F1742" t="s">
        <v>19</v>
      </c>
      <c r="G1742" t="s">
        <v>28</v>
      </c>
      <c r="H1742" s="3">
        <v>21794.31</v>
      </c>
      <c r="I1742" t="s">
        <v>21</v>
      </c>
      <c r="J1742" t="s">
        <v>18</v>
      </c>
      <c r="K17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30.058937938115001</v>
      </c>
      <c r="L1742" s="5">
        <f>TablaDatos[[#This Row],[IMC_raw]]/1000000000000000</f>
        <v>30.058937938115001</v>
      </c>
      <c r="M1742" s="2">
        <v>3.0058937938115E+16</v>
      </c>
      <c r="N17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2" s="13">
        <f t="shared" si="27"/>
        <v>1741</v>
      </c>
      <c r="P1742" s="2" t="str">
        <f>IF(TablaDatos[[#This Row],[Diabetes]]=0,"No","Si")</f>
        <v>No</v>
      </c>
      <c r="Q1742">
        <v>0</v>
      </c>
      <c r="R1742">
        <f>TablaDatos[[#This Row],[Aux2]]/10000000000000</f>
        <v>2132.4462107066802</v>
      </c>
      <c r="S1742" s="1">
        <v>2.13244621070668E+16</v>
      </c>
      <c r="T1742" s="7">
        <f>TablaDatos[[#This Row],[Aux3]]/100000000000000</f>
        <v>21.5868406182583</v>
      </c>
      <c r="U1742" s="1">
        <v>2158684061825830</v>
      </c>
      <c r="V1742">
        <v>152.9</v>
      </c>
      <c r="W1742">
        <v>96.4</v>
      </c>
    </row>
    <row r="1743" spans="1:23">
      <c r="A1743">
        <v>2013</v>
      </c>
      <c r="B1743">
        <v>58</v>
      </c>
      <c r="C1743" t="s">
        <v>23</v>
      </c>
      <c r="D1743" t="s">
        <v>72</v>
      </c>
      <c r="E1743" t="s">
        <v>31</v>
      </c>
      <c r="F1743" t="s">
        <v>19</v>
      </c>
      <c r="G1743" t="s">
        <v>28</v>
      </c>
      <c r="H1743" s="3">
        <v>24226.75</v>
      </c>
      <c r="I1743" t="s">
        <v>21</v>
      </c>
      <c r="J1743" t="s">
        <v>19</v>
      </c>
      <c r="K17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30.041859227120799</v>
      </c>
      <c r="L1743" s="5">
        <f>TablaDatos[[#This Row],[IMC_raw]]/1000000000000000</f>
        <v>30.041859227120799</v>
      </c>
      <c r="M1743" s="2">
        <v>3.00418592271208E+16</v>
      </c>
      <c r="N17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3" s="13">
        <f t="shared" si="27"/>
        <v>1742</v>
      </c>
      <c r="P1743" s="2" t="str">
        <f>IF(TablaDatos[[#This Row],[Diabetes]]=0,"No","Si")</f>
        <v>No</v>
      </c>
      <c r="Q1743">
        <v>0</v>
      </c>
      <c r="R1743">
        <f>TablaDatos[[#This Row],[Aux2]]/10000000000000</f>
        <v>241.655920109633</v>
      </c>
      <c r="S1743" s="1">
        <v>2416559201096330</v>
      </c>
      <c r="T1743" s="7">
        <f>TablaDatos[[#This Row],[Aux3]]/100000000000000</f>
        <v>271.63568063479602</v>
      </c>
      <c r="U1743" s="1">
        <v>2.71635680634796E+16</v>
      </c>
      <c r="V1743">
        <v>162.80000000000001</v>
      </c>
      <c r="W1743">
        <v>100</v>
      </c>
    </row>
    <row r="1744" spans="1:23">
      <c r="A1744">
        <v>2013</v>
      </c>
      <c r="B1744">
        <v>53</v>
      </c>
      <c r="C1744" t="s">
        <v>23</v>
      </c>
      <c r="D1744" t="s">
        <v>72</v>
      </c>
      <c r="E1744" t="s">
        <v>18</v>
      </c>
      <c r="F1744" t="s">
        <v>35</v>
      </c>
      <c r="G1744" t="s">
        <v>20</v>
      </c>
      <c r="H1744" s="3">
        <v>30247.02</v>
      </c>
      <c r="I1744" t="s">
        <v>19</v>
      </c>
      <c r="J1744" t="s">
        <v>19</v>
      </c>
      <c r="K17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30.0372801868299</v>
      </c>
      <c r="L1744" s="6">
        <f>TablaDatos[[#This Row],[IMC_raw]]/1000000000000000</f>
        <v>30.0372801868299</v>
      </c>
      <c r="M1744" s="2">
        <v>3.00372801868299E+16</v>
      </c>
      <c r="N17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4" s="13">
        <f t="shared" si="27"/>
        <v>1743</v>
      </c>
      <c r="P1744" s="2" t="str">
        <f>IF(TablaDatos[[#This Row],[Diabetes]]=0,"No","Si")</f>
        <v>No</v>
      </c>
      <c r="Q1744">
        <v>0</v>
      </c>
      <c r="R1744">
        <f>TablaDatos[[#This Row],[Aux2]]/10000000000000</f>
        <v>2144.6934740616002</v>
      </c>
      <c r="S1744" s="1">
        <v>2.1446934740616E+16</v>
      </c>
      <c r="T1744" s="7">
        <f>TablaDatos[[#This Row],[Aux3]]/100000000000000</f>
        <v>218.41731775705199</v>
      </c>
      <c r="U1744" s="1">
        <v>2.18417317757052E+16</v>
      </c>
      <c r="V1744">
        <v>142.69999999999999</v>
      </c>
      <c r="W1744">
        <v>84.7</v>
      </c>
    </row>
    <row r="1745" spans="1:23">
      <c r="A1745">
        <v>2013</v>
      </c>
      <c r="B1745">
        <v>47</v>
      </c>
      <c r="C1745" t="s">
        <v>23</v>
      </c>
      <c r="D1745" t="s">
        <v>73</v>
      </c>
      <c r="E1745" t="s">
        <v>18</v>
      </c>
      <c r="F1745" t="s">
        <v>19</v>
      </c>
      <c r="G1745" t="s">
        <v>20</v>
      </c>
      <c r="H1745" s="3">
        <v>35874.89</v>
      </c>
      <c r="I1745" t="s">
        <v>21</v>
      </c>
      <c r="J1745" t="s">
        <v>18</v>
      </c>
      <c r="K17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30.031711247370499</v>
      </c>
      <c r="L1745" s="5">
        <f>TablaDatos[[#This Row],[IMC_raw]]/1000000000000000</f>
        <v>30.031711247370499</v>
      </c>
      <c r="M1745" s="2">
        <v>3.00317112473705E+16</v>
      </c>
      <c r="N17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5" s="13">
        <f t="shared" si="27"/>
        <v>1744</v>
      </c>
      <c r="P1745" s="2" t="str">
        <f>IF(TablaDatos[[#This Row],[Diabetes]]=0,"No","Si")</f>
        <v>No</v>
      </c>
      <c r="Q1745">
        <v>0</v>
      </c>
      <c r="R1745">
        <f>TablaDatos[[#This Row],[Aux2]]/10000000000000</f>
        <v>209.770113158426</v>
      </c>
      <c r="S1745" s="1">
        <v>2097701131584260</v>
      </c>
      <c r="T1745" s="7">
        <f>TablaDatos[[#This Row],[Aux3]]/100000000000000</f>
        <v>232.27079488163699</v>
      </c>
      <c r="U1745" s="1">
        <v>2.32270794881637E+16</v>
      </c>
      <c r="V1745">
        <v>147.6</v>
      </c>
      <c r="W1745">
        <v>90</v>
      </c>
    </row>
    <row r="1746" spans="1:23">
      <c r="A1746">
        <v>2014</v>
      </c>
      <c r="B1746">
        <v>43</v>
      </c>
      <c r="C1746" t="s">
        <v>23</v>
      </c>
      <c r="D1746" t="s">
        <v>30</v>
      </c>
      <c r="E1746" t="s">
        <v>18</v>
      </c>
      <c r="F1746" t="s">
        <v>19</v>
      </c>
      <c r="G1746" t="s">
        <v>39</v>
      </c>
      <c r="H1746" s="3">
        <v>24095.62</v>
      </c>
      <c r="I1746" t="s">
        <v>19</v>
      </c>
      <c r="J1746" t="s">
        <v>18</v>
      </c>
      <c r="K17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34.993398552186001</v>
      </c>
      <c r="L1746" s="5">
        <f>TablaDatos[[#This Row],[IMC_raw]]/1000000000000000</f>
        <v>3.4993398552185999</v>
      </c>
      <c r="M1746" s="2">
        <v>3499339855218600</v>
      </c>
      <c r="N17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6" s="13">
        <f t="shared" si="27"/>
        <v>1745</v>
      </c>
      <c r="P1746" s="2" t="str">
        <f>IF(TablaDatos[[#This Row],[Diabetes]]=0,"No","Si")</f>
        <v>No</v>
      </c>
      <c r="Q1746">
        <v>0</v>
      </c>
      <c r="R1746">
        <f>TablaDatos[[#This Row],[Aux2]]/10000000000000</f>
        <v>2083.6048509171701</v>
      </c>
      <c r="S1746" s="1">
        <v>2.08360485091717E+16</v>
      </c>
      <c r="T1746" s="7">
        <f>TablaDatos[[#This Row],[Aux3]]/100000000000000</f>
        <v>230.18671390823701</v>
      </c>
      <c r="U1746" s="1">
        <v>2.30186713908237E+16</v>
      </c>
      <c r="V1746">
        <v>141.6</v>
      </c>
      <c r="W1746">
        <v>92</v>
      </c>
    </row>
    <row r="1747" spans="1:23">
      <c r="A1747">
        <v>2014</v>
      </c>
      <c r="B1747">
        <v>62</v>
      </c>
      <c r="C1747" t="s">
        <v>16</v>
      </c>
      <c r="D1747" t="s">
        <v>17</v>
      </c>
      <c r="E1747" t="s">
        <v>21</v>
      </c>
      <c r="F1747" t="s">
        <v>24</v>
      </c>
      <c r="G1747" t="s">
        <v>28</v>
      </c>
      <c r="H1747" s="3">
        <v>20293.330000000002</v>
      </c>
      <c r="I1747" t="s">
        <v>21</v>
      </c>
      <c r="J1747" t="s">
        <v>18</v>
      </c>
      <c r="K17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34.960142101367701</v>
      </c>
      <c r="L1747" s="6">
        <f>TablaDatos[[#This Row],[IMC_raw]]/1000000000000000</f>
        <v>3.4960142101367699</v>
      </c>
      <c r="M1747" s="2">
        <v>3496014210136770</v>
      </c>
      <c r="N17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7" s="13">
        <f t="shared" si="27"/>
        <v>1746</v>
      </c>
      <c r="P1747" s="2" t="str">
        <f>IF(TablaDatos[[#This Row],[Diabetes]]=0,"No","Si")</f>
        <v>No</v>
      </c>
      <c r="Q1747">
        <v>0</v>
      </c>
      <c r="R1747">
        <f>TablaDatos[[#This Row],[Aux2]]/10000000000000</f>
        <v>2292.1335584506601</v>
      </c>
      <c r="S1747" s="1">
        <v>2.29213355845066E+16</v>
      </c>
      <c r="T1747" s="7">
        <f>TablaDatos[[#This Row],[Aux3]]/100000000000000</f>
        <v>223.23788185961001</v>
      </c>
      <c r="U1747" s="1">
        <v>2.2323788185961E+16</v>
      </c>
      <c r="V1747">
        <v>162</v>
      </c>
      <c r="W1747">
        <v>100.6</v>
      </c>
    </row>
    <row r="1748" spans="1:23">
      <c r="A1748">
        <v>2014</v>
      </c>
      <c r="B1748">
        <v>60</v>
      </c>
      <c r="C1748" t="s">
        <v>23</v>
      </c>
      <c r="D1748" t="s">
        <v>72</v>
      </c>
      <c r="E1748" t="s">
        <v>18</v>
      </c>
      <c r="F1748" t="s">
        <v>19</v>
      </c>
      <c r="G1748" t="s">
        <v>28</v>
      </c>
      <c r="H1748" s="3">
        <v>6512.36</v>
      </c>
      <c r="I1748" t="s">
        <v>19</v>
      </c>
      <c r="J1748" t="s">
        <v>22</v>
      </c>
      <c r="K17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34.937335831474599</v>
      </c>
      <c r="L1748" s="6">
        <f>TablaDatos[[#This Row],[IMC_raw]]/1000000000000000</f>
        <v>0.34937335831474597</v>
      </c>
      <c r="M1748" s="2">
        <v>349373358314746</v>
      </c>
      <c r="N17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8" s="13">
        <f t="shared" si="27"/>
        <v>1747</v>
      </c>
      <c r="P1748" s="2" t="str">
        <f>IF(TablaDatos[[#This Row],[Diabetes]]=0,"No","Si")</f>
        <v>Si</v>
      </c>
      <c r="Q1748">
        <v>1</v>
      </c>
      <c r="R1748">
        <f>TablaDatos[[#This Row],[Aux2]]/10000000000000</f>
        <v>2240.12637699471</v>
      </c>
      <c r="S1748" s="1">
        <v>2.24012637699471E+16</v>
      </c>
      <c r="T1748" s="7">
        <f>TablaDatos[[#This Row],[Aux3]]/100000000000000</f>
        <v>26.1676811770438</v>
      </c>
      <c r="U1748" s="1">
        <v>2616768117704380</v>
      </c>
      <c r="V1748">
        <v>162.19999999999999</v>
      </c>
      <c r="W1748">
        <v>99.3</v>
      </c>
    </row>
    <row r="1749" spans="1:23">
      <c r="A1749">
        <v>2014</v>
      </c>
      <c r="B1749">
        <v>68</v>
      </c>
      <c r="C1749" t="s">
        <v>16</v>
      </c>
      <c r="D1749" t="s">
        <v>17</v>
      </c>
      <c r="E1749" t="s">
        <v>21</v>
      </c>
      <c r="F1749" t="s">
        <v>24</v>
      </c>
      <c r="G1749" t="s">
        <v>25</v>
      </c>
      <c r="H1749" s="3">
        <v>13243.38</v>
      </c>
      <c r="I1749" t="s">
        <v>21</v>
      </c>
      <c r="J1749" t="s">
        <v>18</v>
      </c>
      <c r="K17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34.922163498295902</v>
      </c>
      <c r="L1749" s="6">
        <f>TablaDatos[[#This Row],[IMC_raw]]/1000000000000000</f>
        <v>34.922163498295902</v>
      </c>
      <c r="M1749" s="2">
        <v>3.49221634982959E+16</v>
      </c>
      <c r="N17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49" s="13">
        <f t="shared" si="27"/>
        <v>1748</v>
      </c>
      <c r="P1749" s="2" t="str">
        <f>IF(TablaDatos[[#This Row],[Diabetes]]=0,"No","Si")</f>
        <v>No</v>
      </c>
      <c r="Q1749">
        <v>0</v>
      </c>
      <c r="R1749">
        <f>TablaDatos[[#This Row],[Aux2]]/10000000000000</f>
        <v>2614.4681593403802</v>
      </c>
      <c r="S1749" s="1">
        <v>2.61446815934038E+16</v>
      </c>
      <c r="T1749" s="7">
        <f>TablaDatos[[#This Row],[Aux3]]/100000000000000</f>
        <v>26.984950459428202</v>
      </c>
      <c r="U1749" s="1">
        <v>2698495045942820</v>
      </c>
      <c r="V1749">
        <v>170.6</v>
      </c>
      <c r="W1749">
        <v>103</v>
      </c>
    </row>
    <row r="1750" spans="1:23">
      <c r="A1750">
        <v>2014</v>
      </c>
      <c r="B1750">
        <v>68</v>
      </c>
      <c r="C1750" t="s">
        <v>23</v>
      </c>
      <c r="D1750" t="s">
        <v>30</v>
      </c>
      <c r="E1750" t="s">
        <v>21</v>
      </c>
      <c r="F1750" t="s">
        <v>24</v>
      </c>
      <c r="G1750" t="s">
        <v>25</v>
      </c>
      <c r="H1750" s="3">
        <v>10193.27</v>
      </c>
      <c r="I1750" t="s">
        <v>21</v>
      </c>
      <c r="J1750" t="s">
        <v>22</v>
      </c>
      <c r="K17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34.9187063019384</v>
      </c>
      <c r="L1750" s="6">
        <f>TablaDatos[[#This Row],[IMC_raw]]/1000000000000000</f>
        <v>34.9187063019384</v>
      </c>
      <c r="M1750" s="2">
        <v>3.49187063019384E+16</v>
      </c>
      <c r="N17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0" s="13">
        <f t="shared" si="27"/>
        <v>1749</v>
      </c>
      <c r="P1750" s="2" t="str">
        <f>IF(TablaDatos[[#This Row],[Diabetes]]=0,"No","Si")</f>
        <v>No</v>
      </c>
      <c r="Q1750">
        <v>0</v>
      </c>
      <c r="R1750">
        <f>TablaDatos[[#This Row],[Aux2]]/10000000000000</f>
        <v>2025.4665023820601</v>
      </c>
      <c r="S1750" s="1">
        <v>2.02546650238206E+16</v>
      </c>
      <c r="T1750" s="7">
        <f>TablaDatos[[#This Row],[Aux3]]/100000000000000</f>
        <v>227.28067646582099</v>
      </c>
      <c r="U1750" s="1">
        <v>2.27280676465821E+16</v>
      </c>
      <c r="V1750">
        <v>160.4</v>
      </c>
      <c r="W1750">
        <v>97.4</v>
      </c>
    </row>
    <row r="1751" spans="1:23">
      <c r="A1751">
        <v>2014</v>
      </c>
      <c r="B1751">
        <v>50</v>
      </c>
      <c r="C1751" t="s">
        <v>23</v>
      </c>
      <c r="D1751" t="s">
        <v>36</v>
      </c>
      <c r="E1751" t="s">
        <v>18</v>
      </c>
      <c r="F1751" t="s">
        <v>19</v>
      </c>
      <c r="G1751" t="s">
        <v>20</v>
      </c>
      <c r="H1751" s="3">
        <v>17700.39</v>
      </c>
      <c r="I1751" t="s">
        <v>19</v>
      </c>
      <c r="J1751" t="s">
        <v>22</v>
      </c>
      <c r="K17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34.9102052952625</v>
      </c>
      <c r="L1751" s="5">
        <f>TablaDatos[[#This Row],[IMC_raw]]/1000000000000000</f>
        <v>3.4910205295262502</v>
      </c>
      <c r="M1751" s="2">
        <v>3491020529526250</v>
      </c>
      <c r="N17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1" s="13">
        <f t="shared" si="27"/>
        <v>1750</v>
      </c>
      <c r="P1751" s="2" t="str">
        <f>IF(TablaDatos[[#This Row],[Diabetes]]=0,"No","Si")</f>
        <v>No</v>
      </c>
      <c r="Q1751">
        <v>0</v>
      </c>
      <c r="R1751">
        <f>TablaDatos[[#This Row],[Aux2]]/10000000000000</f>
        <v>1932.4268133645201</v>
      </c>
      <c r="S1751" s="1">
        <v>1.93242681336452E+16</v>
      </c>
      <c r="T1751" s="7">
        <f>TablaDatos[[#This Row],[Aux3]]/100000000000000</f>
        <v>22.855036244652201</v>
      </c>
      <c r="U1751" s="1">
        <v>2285503624465220</v>
      </c>
      <c r="V1751">
        <v>143.19999999999999</v>
      </c>
      <c r="W1751">
        <v>87.7</v>
      </c>
    </row>
    <row r="1752" spans="1:23">
      <c r="A1752">
        <v>2014</v>
      </c>
      <c r="B1752">
        <v>58</v>
      </c>
      <c r="C1752" t="s">
        <v>23</v>
      </c>
      <c r="D1752" t="s">
        <v>29</v>
      </c>
      <c r="E1752" t="s">
        <v>19</v>
      </c>
      <c r="F1752" t="s">
        <v>24</v>
      </c>
      <c r="G1752" t="s">
        <v>28</v>
      </c>
      <c r="H1752" s="3">
        <v>25832.83</v>
      </c>
      <c r="I1752" t="s">
        <v>21</v>
      </c>
      <c r="J1752" t="s">
        <v>22</v>
      </c>
      <c r="K17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34.904192115523202</v>
      </c>
      <c r="L1752" s="6">
        <f>TablaDatos[[#This Row],[IMC_raw]]/1000000000000000</f>
        <v>34.904192115523202</v>
      </c>
      <c r="M1752" s="2">
        <v>3.49041921155232E+16</v>
      </c>
      <c r="N17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2" s="13">
        <f t="shared" si="27"/>
        <v>1751</v>
      </c>
      <c r="P1752" s="2" t="str">
        <f>IF(TablaDatos[[#This Row],[Diabetes]]=0,"No","Si")</f>
        <v>No</v>
      </c>
      <c r="Q1752">
        <v>0</v>
      </c>
      <c r="R1752">
        <f>TablaDatos[[#This Row],[Aux2]]/10000000000000</f>
        <v>206.967115485915</v>
      </c>
      <c r="S1752" s="1">
        <v>2069671154859150</v>
      </c>
      <c r="T1752" s="7">
        <f>TablaDatos[[#This Row],[Aux3]]/100000000000000</f>
        <v>235.25903127621501</v>
      </c>
      <c r="U1752" s="1">
        <v>2.35259031276215E+16</v>
      </c>
      <c r="V1752">
        <v>165.1</v>
      </c>
      <c r="W1752">
        <v>93.6</v>
      </c>
    </row>
    <row r="1753" spans="1:23">
      <c r="A1753">
        <v>2014</v>
      </c>
      <c r="B1753">
        <v>61</v>
      </c>
      <c r="C1753" t="s">
        <v>23</v>
      </c>
      <c r="D1753" t="s">
        <v>30</v>
      </c>
      <c r="E1753" t="s">
        <v>19</v>
      </c>
      <c r="F1753" t="s">
        <v>35</v>
      </c>
      <c r="G1753" t="s">
        <v>28</v>
      </c>
      <c r="H1753" s="3">
        <v>20496.55</v>
      </c>
      <c r="I1753" t="s">
        <v>19</v>
      </c>
      <c r="J1753" t="s">
        <v>18</v>
      </c>
      <c r="K17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34.887683937765402</v>
      </c>
      <c r="L1753" s="6">
        <f>TablaDatos[[#This Row],[IMC_raw]]/1000000000000000</f>
        <v>34.887683937765402</v>
      </c>
      <c r="M1753" s="2">
        <v>3.48876839377654E+16</v>
      </c>
      <c r="N17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3" s="13">
        <f t="shared" si="27"/>
        <v>1752</v>
      </c>
      <c r="P1753" s="2" t="str">
        <f>IF(TablaDatos[[#This Row],[Diabetes]]=0,"No","Si")</f>
        <v>Si</v>
      </c>
      <c r="Q1753">
        <v>1</v>
      </c>
      <c r="R1753">
        <f>TablaDatos[[#This Row],[Aux2]]/10000000000000</f>
        <v>2374.7534843978501</v>
      </c>
      <c r="S1753" s="1">
        <v>2.37475348439785E+16</v>
      </c>
      <c r="T1753" s="7">
        <f>TablaDatos[[#This Row],[Aux3]]/100000000000000</f>
        <v>271.72263191176</v>
      </c>
      <c r="U1753" s="1">
        <v>2.7172263191176E+16</v>
      </c>
      <c r="V1753">
        <v>167.1</v>
      </c>
      <c r="W1753">
        <v>99.3</v>
      </c>
    </row>
    <row r="1754" spans="1:23">
      <c r="A1754">
        <v>2014</v>
      </c>
      <c r="B1754">
        <v>57</v>
      </c>
      <c r="C1754" t="s">
        <v>16</v>
      </c>
      <c r="D1754" t="s">
        <v>17</v>
      </c>
      <c r="E1754" t="s">
        <v>19</v>
      </c>
      <c r="F1754" t="s">
        <v>24</v>
      </c>
      <c r="G1754" t="s">
        <v>28</v>
      </c>
      <c r="H1754" s="3">
        <v>22754.25</v>
      </c>
      <c r="I1754" t="s">
        <v>21</v>
      </c>
      <c r="J1754" t="s">
        <v>19</v>
      </c>
      <c r="K17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34.885762447315798</v>
      </c>
      <c r="L1754" s="6">
        <f>TablaDatos[[#This Row],[IMC_raw]]/1000000000000000</f>
        <v>34.885762447315798</v>
      </c>
      <c r="M1754" s="2">
        <v>3.48857624473158E+16</v>
      </c>
      <c r="N17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4" s="13">
        <f t="shared" si="27"/>
        <v>1753</v>
      </c>
      <c r="P1754" s="2" t="str">
        <f>IF(TablaDatos[[#This Row],[Diabetes]]=0,"No","Si")</f>
        <v>Si</v>
      </c>
      <c r="Q1754">
        <v>1</v>
      </c>
      <c r="R1754">
        <f>TablaDatos[[#This Row],[Aux2]]/10000000000000</f>
        <v>2463.6033000508501</v>
      </c>
      <c r="S1754" s="1">
        <v>2.46360330005085E+16</v>
      </c>
      <c r="T1754" s="7">
        <f>TablaDatos[[#This Row],[Aux3]]/100000000000000</f>
        <v>3.0000000000000001E-12</v>
      </c>
      <c r="U1754">
        <v>300</v>
      </c>
      <c r="V1754">
        <v>169.3</v>
      </c>
      <c r="W1754">
        <v>105.4</v>
      </c>
    </row>
    <row r="1755" spans="1:23">
      <c r="A1755">
        <v>2014</v>
      </c>
      <c r="B1755">
        <v>50</v>
      </c>
      <c r="C1755" t="s">
        <v>16</v>
      </c>
      <c r="D1755" t="s">
        <v>26</v>
      </c>
      <c r="E1755" t="s">
        <v>18</v>
      </c>
      <c r="F1755" t="s">
        <v>19</v>
      </c>
      <c r="G1755" t="s">
        <v>20</v>
      </c>
      <c r="H1755" s="3">
        <v>26562.66</v>
      </c>
      <c r="I1755" t="s">
        <v>19</v>
      </c>
      <c r="J1755" t="s">
        <v>18</v>
      </c>
      <c r="K17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34.879381895126002</v>
      </c>
      <c r="L1755" s="6">
        <f>TablaDatos[[#This Row],[IMC_raw]]/1000000000000000</f>
        <v>3.4879381895126</v>
      </c>
      <c r="M1755" s="2">
        <v>3487938189512600</v>
      </c>
      <c r="N17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5" s="13">
        <f t="shared" si="27"/>
        <v>1754</v>
      </c>
      <c r="P1755" s="2" t="str">
        <f>IF(TablaDatos[[#This Row],[Diabetes]]=0,"No","Si")</f>
        <v>No</v>
      </c>
      <c r="Q1755">
        <v>0</v>
      </c>
      <c r="R1755">
        <f>TablaDatos[[#This Row],[Aux2]]/10000000000000</f>
        <v>2033.74102420651</v>
      </c>
      <c r="S1755" s="1">
        <v>2.03374102420651E+16</v>
      </c>
      <c r="T1755" s="7">
        <f>TablaDatos[[#This Row],[Aux3]]/100000000000000</f>
        <v>276.19535742658201</v>
      </c>
      <c r="U1755" s="1">
        <v>2.76195357426582E+16</v>
      </c>
      <c r="V1755">
        <v>146.69999999999999</v>
      </c>
      <c r="W1755">
        <v>95.5</v>
      </c>
    </row>
    <row r="1756" spans="1:23">
      <c r="A1756">
        <v>2014</v>
      </c>
      <c r="B1756">
        <v>71</v>
      </c>
      <c r="C1756" t="s">
        <v>16</v>
      </c>
      <c r="D1756" t="s">
        <v>34</v>
      </c>
      <c r="E1756" t="s">
        <v>18</v>
      </c>
      <c r="F1756" t="s">
        <v>35</v>
      </c>
      <c r="G1756" t="s">
        <v>25</v>
      </c>
      <c r="H1756" s="3">
        <v>16381.07</v>
      </c>
      <c r="I1756" t="s">
        <v>19</v>
      </c>
      <c r="J1756" t="s">
        <v>22</v>
      </c>
      <c r="K17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34.8661962732793</v>
      </c>
      <c r="L1756" s="6">
        <f>TablaDatos[[#This Row],[IMC_raw]]/1000000000000000</f>
        <v>3.4866196273279302</v>
      </c>
      <c r="M1756" s="2">
        <v>3486619627327930</v>
      </c>
      <c r="N17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6" s="13">
        <f t="shared" si="27"/>
        <v>1755</v>
      </c>
      <c r="P1756" s="2" t="str">
        <f>IF(TablaDatos[[#This Row],[Diabetes]]=0,"No","Si")</f>
        <v>No</v>
      </c>
      <c r="Q1756">
        <v>0</v>
      </c>
      <c r="R1756">
        <f>TablaDatos[[#This Row],[Aux2]]/10000000000000</f>
        <v>1998.6856827101201</v>
      </c>
      <c r="S1756" s="1">
        <v>1.99868568271012E+16</v>
      </c>
      <c r="T1756" s="7">
        <f>TablaDatos[[#This Row],[Aux3]]/100000000000000</f>
        <v>22.830445782612699</v>
      </c>
      <c r="U1756" s="1">
        <v>2283044578261270</v>
      </c>
      <c r="V1756">
        <v>161.4</v>
      </c>
      <c r="W1756">
        <v>100.9</v>
      </c>
    </row>
    <row r="1757" spans="1:23">
      <c r="A1757">
        <v>2014</v>
      </c>
      <c r="B1757">
        <v>67</v>
      </c>
      <c r="C1757" t="s">
        <v>16</v>
      </c>
      <c r="D1757" t="s">
        <v>72</v>
      </c>
      <c r="E1757" t="s">
        <v>21</v>
      </c>
      <c r="F1757" t="s">
        <v>24</v>
      </c>
      <c r="G1757" t="s">
        <v>25</v>
      </c>
      <c r="H1757" s="3">
        <v>14367.94</v>
      </c>
      <c r="I1757" t="s">
        <v>21</v>
      </c>
      <c r="J1757" t="s">
        <v>21</v>
      </c>
      <c r="K17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34.8619117048014</v>
      </c>
      <c r="L1757" s="5">
        <f>TablaDatos[[#This Row],[IMC_raw]]/1000000000000000</f>
        <v>3.48619117048014</v>
      </c>
      <c r="M1757" s="2">
        <v>3486191170480140</v>
      </c>
      <c r="N17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7" s="13">
        <f t="shared" si="27"/>
        <v>1756</v>
      </c>
      <c r="P1757" s="2" t="str">
        <f>IF(TablaDatos[[#This Row],[Diabetes]]=0,"No","Si")</f>
        <v>Si</v>
      </c>
      <c r="Q1757">
        <v>1</v>
      </c>
      <c r="R1757">
        <f>TablaDatos[[#This Row],[Aux2]]/10000000000000</f>
        <v>2123.3382173284699</v>
      </c>
      <c r="S1757" s="1">
        <v>2.12333821732847E+16</v>
      </c>
      <c r="T1757" s="7">
        <f>TablaDatos[[#This Row],[Aux3]]/100000000000000</f>
        <v>25.502589365826701</v>
      </c>
      <c r="U1757" s="1">
        <v>2550258936582670</v>
      </c>
      <c r="V1757">
        <v>173.8</v>
      </c>
      <c r="W1757">
        <v>107.6</v>
      </c>
    </row>
    <row r="1758" spans="1:23">
      <c r="A1758">
        <v>2014</v>
      </c>
      <c r="B1758">
        <v>55</v>
      </c>
      <c r="C1758" t="s">
        <v>23</v>
      </c>
      <c r="D1758" t="s">
        <v>73</v>
      </c>
      <c r="E1758" t="s">
        <v>18</v>
      </c>
      <c r="F1758" t="s">
        <v>19</v>
      </c>
      <c r="G1758" t="s">
        <v>28</v>
      </c>
      <c r="H1758" s="3">
        <v>28105.21</v>
      </c>
      <c r="I1758" t="s">
        <v>19</v>
      </c>
      <c r="J1758" t="s">
        <v>19</v>
      </c>
      <c r="K17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34.8488157515742</v>
      </c>
      <c r="L1758" s="6">
        <f>TablaDatos[[#This Row],[IMC_raw]]/1000000000000000</f>
        <v>34.8488157515742</v>
      </c>
      <c r="M1758" s="2">
        <v>3.48488157515742E+16</v>
      </c>
      <c r="N17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8" s="13">
        <f t="shared" si="27"/>
        <v>1757</v>
      </c>
      <c r="P1758" s="2" t="str">
        <f>IF(TablaDatos[[#This Row],[Diabetes]]=0,"No","Si")</f>
        <v>No</v>
      </c>
      <c r="Q1758">
        <v>0</v>
      </c>
      <c r="R1758">
        <f>TablaDatos[[#This Row],[Aux2]]/10000000000000</f>
        <v>240.506017025544</v>
      </c>
      <c r="S1758" s="1">
        <v>2405060170255440</v>
      </c>
      <c r="T1758" s="7">
        <f>TablaDatos[[#This Row],[Aux3]]/100000000000000</f>
        <v>269.46592091871798</v>
      </c>
      <c r="U1758" s="1">
        <v>2.69465920918718E+16</v>
      </c>
      <c r="V1758">
        <v>155.4</v>
      </c>
      <c r="W1758">
        <v>97.8</v>
      </c>
    </row>
    <row r="1759" spans="1:23">
      <c r="A1759">
        <v>2014</v>
      </c>
      <c r="B1759">
        <v>42</v>
      </c>
      <c r="C1759" t="s">
        <v>23</v>
      </c>
      <c r="D1759" t="s">
        <v>29</v>
      </c>
      <c r="E1759" t="s">
        <v>18</v>
      </c>
      <c r="F1759" t="s">
        <v>24</v>
      </c>
      <c r="G1759" t="s">
        <v>39</v>
      </c>
      <c r="H1759" s="3">
        <v>12094.74</v>
      </c>
      <c r="I1759" t="s">
        <v>21</v>
      </c>
      <c r="J1759" t="s">
        <v>18</v>
      </c>
      <c r="K17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34.839869296447098</v>
      </c>
      <c r="L1759" s="6">
        <f>TablaDatos[[#This Row],[IMC_raw]]/1000000000000000</f>
        <v>3.4839869296447099</v>
      </c>
      <c r="M1759" s="2">
        <v>3483986929644710</v>
      </c>
      <c r="N17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59" s="13">
        <f t="shared" si="27"/>
        <v>1758</v>
      </c>
      <c r="P1759" s="2" t="str">
        <f>IF(TablaDatos[[#This Row],[Diabetes]]=0,"No","Si")</f>
        <v>No</v>
      </c>
      <c r="Q1759">
        <v>0</v>
      </c>
      <c r="R1759">
        <f>TablaDatos[[#This Row],[Aux2]]/10000000000000</f>
        <v>2079.1450032943799</v>
      </c>
      <c r="S1759" s="1">
        <v>2.07914500329438E+16</v>
      </c>
      <c r="T1759" s="7">
        <f>TablaDatos[[#This Row],[Aux3]]/100000000000000</f>
        <v>252.98408724419201</v>
      </c>
      <c r="U1759" s="1">
        <v>2.52984087244192E+16</v>
      </c>
      <c r="V1759">
        <v>147.6</v>
      </c>
      <c r="W1759">
        <v>91</v>
      </c>
    </row>
    <row r="1760" spans="1:23">
      <c r="A1760">
        <v>2014</v>
      </c>
      <c r="B1760">
        <v>64</v>
      </c>
      <c r="C1760" t="s">
        <v>23</v>
      </c>
      <c r="D1760" t="s">
        <v>36</v>
      </c>
      <c r="E1760" t="s">
        <v>19</v>
      </c>
      <c r="F1760" t="s">
        <v>19</v>
      </c>
      <c r="G1760" t="s">
        <v>28</v>
      </c>
      <c r="H1760" s="3">
        <v>17867.45</v>
      </c>
      <c r="I1760" t="s">
        <v>21</v>
      </c>
      <c r="J1760" t="s">
        <v>18</v>
      </c>
      <c r="K17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34.832779664018197</v>
      </c>
      <c r="L1760" s="5">
        <f>TablaDatos[[#This Row],[IMC_raw]]/1000000000000000</f>
        <v>34.832779664018197</v>
      </c>
      <c r="M1760" s="2">
        <v>3.48327796640182E+16</v>
      </c>
      <c r="N17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0" s="13">
        <f t="shared" si="27"/>
        <v>1759</v>
      </c>
      <c r="P1760" s="2" t="str">
        <f>IF(TablaDatos[[#This Row],[Diabetes]]=0,"No","Si")</f>
        <v>No</v>
      </c>
      <c r="Q1760">
        <v>0</v>
      </c>
      <c r="R1760">
        <f>TablaDatos[[#This Row],[Aux2]]/10000000000000</f>
        <v>203.16391518939301</v>
      </c>
      <c r="S1760" s="1">
        <v>2031639151893930</v>
      </c>
      <c r="T1760" s="7">
        <f>TablaDatos[[#This Row],[Aux3]]/100000000000000</f>
        <v>25.7951770746497</v>
      </c>
      <c r="U1760" s="1">
        <v>2579517707464970</v>
      </c>
      <c r="V1760">
        <v>166.7</v>
      </c>
      <c r="W1760">
        <v>98.7</v>
      </c>
    </row>
    <row r="1761" spans="1:23">
      <c r="A1761">
        <v>2014</v>
      </c>
      <c r="B1761">
        <v>61</v>
      </c>
      <c r="C1761" t="s">
        <v>16</v>
      </c>
      <c r="D1761" t="s">
        <v>36</v>
      </c>
      <c r="E1761" t="s">
        <v>21</v>
      </c>
      <c r="F1761" t="s">
        <v>24</v>
      </c>
      <c r="G1761" t="s">
        <v>28</v>
      </c>
      <c r="H1761" s="3">
        <v>13268.43</v>
      </c>
      <c r="I1761" t="s">
        <v>19</v>
      </c>
      <c r="J1761" t="s">
        <v>22</v>
      </c>
      <c r="K17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34.828504881312</v>
      </c>
      <c r="L1761" s="6">
        <f>TablaDatos[[#This Row],[IMC_raw]]/100000000000000</f>
        <v>34.828504881312</v>
      </c>
      <c r="M1761" s="2">
        <v>3482850488131200</v>
      </c>
      <c r="N17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1" s="13">
        <f t="shared" si="27"/>
        <v>1760</v>
      </c>
      <c r="P1761" s="2" t="str">
        <f>IF(TablaDatos[[#This Row],[Diabetes]]=0,"No","Si")</f>
        <v>Si</v>
      </c>
      <c r="Q1761">
        <v>1</v>
      </c>
      <c r="R1761">
        <f>TablaDatos[[#This Row],[Aux2]]/10000000000000</f>
        <v>1934.01556484396</v>
      </c>
      <c r="S1761" s="1">
        <v>1.93401556484396E+16</v>
      </c>
      <c r="T1761" s="7">
        <f>TablaDatos[[#This Row],[Aux3]]/100000000000000</f>
        <v>26.421487387517399</v>
      </c>
      <c r="U1761" s="1">
        <v>2642148738751740</v>
      </c>
      <c r="V1761">
        <v>162.9</v>
      </c>
      <c r="W1761">
        <v>101.3</v>
      </c>
    </row>
    <row r="1762" spans="1:23">
      <c r="A1762">
        <v>2014</v>
      </c>
      <c r="B1762">
        <v>58</v>
      </c>
      <c r="C1762" t="s">
        <v>16</v>
      </c>
      <c r="D1762" t="s">
        <v>73</v>
      </c>
      <c r="E1762" t="s">
        <v>18</v>
      </c>
      <c r="F1762" t="s">
        <v>19</v>
      </c>
      <c r="G1762" t="s">
        <v>28</v>
      </c>
      <c r="H1762" s="3">
        <v>56290.53</v>
      </c>
      <c r="I1762" t="s">
        <v>19</v>
      </c>
      <c r="J1762" t="s">
        <v>18</v>
      </c>
      <c r="K17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34.8246689204042</v>
      </c>
      <c r="L1762" s="5">
        <f>TablaDatos[[#This Row],[IMC_raw]]/1000000000000000</f>
        <v>3.4824668920404198</v>
      </c>
      <c r="M1762" s="2">
        <v>3482466892040420</v>
      </c>
      <c r="N17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2" s="13">
        <f t="shared" si="27"/>
        <v>1761</v>
      </c>
      <c r="P1762" s="2" t="str">
        <f>IF(TablaDatos[[#This Row],[Diabetes]]=0,"No","Si")</f>
        <v>No</v>
      </c>
      <c r="Q1762">
        <v>0</v>
      </c>
      <c r="R1762">
        <f>TablaDatos[[#This Row],[Aux2]]/10000000000000</f>
        <v>227.865253685434</v>
      </c>
      <c r="S1762" s="1">
        <v>2278652536854340</v>
      </c>
      <c r="T1762" s="7">
        <f>TablaDatos[[#This Row],[Aux3]]/100000000000000</f>
        <v>268.13932029033202</v>
      </c>
      <c r="U1762" s="1">
        <v>2.68139320290332E+16</v>
      </c>
      <c r="V1762">
        <v>161.1</v>
      </c>
      <c r="W1762">
        <v>99.6</v>
      </c>
    </row>
    <row r="1763" spans="1:23">
      <c r="A1763">
        <v>2014</v>
      </c>
      <c r="B1763">
        <v>48</v>
      </c>
      <c r="C1763" t="s">
        <v>16</v>
      </c>
      <c r="D1763" t="s">
        <v>38</v>
      </c>
      <c r="E1763" t="s">
        <v>18</v>
      </c>
      <c r="F1763" t="s">
        <v>24</v>
      </c>
      <c r="G1763" t="s">
        <v>20</v>
      </c>
      <c r="H1763" s="3">
        <v>21785.16</v>
      </c>
      <c r="I1763" t="s">
        <v>21</v>
      </c>
      <c r="J1763" t="s">
        <v>18</v>
      </c>
      <c r="K17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34.8209421311184</v>
      </c>
      <c r="L1763" s="6">
        <f>TablaDatos[[#This Row],[IMC_raw]]/1000000000000000</f>
        <v>34.8209421311184</v>
      </c>
      <c r="M1763" s="2">
        <v>3.48209421311184E+16</v>
      </c>
      <c r="N17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3" s="13">
        <f t="shared" si="27"/>
        <v>1762</v>
      </c>
      <c r="P1763" s="2" t="str">
        <f>IF(TablaDatos[[#This Row],[Diabetes]]=0,"No","Si")</f>
        <v>No</v>
      </c>
      <c r="Q1763">
        <v>0</v>
      </c>
      <c r="R1763">
        <f>TablaDatos[[#This Row],[Aux2]]/10000000000000</f>
        <v>216.89009048197701</v>
      </c>
      <c r="S1763" s="1">
        <v>2168900904819770</v>
      </c>
      <c r="T1763" s="7">
        <f>TablaDatos[[#This Row],[Aux3]]/100000000000000</f>
        <v>272.17662530361798</v>
      </c>
      <c r="U1763" s="1">
        <v>2.72176625303618E+16</v>
      </c>
      <c r="V1763">
        <v>155.30000000000001</v>
      </c>
      <c r="W1763">
        <v>95.5</v>
      </c>
    </row>
    <row r="1764" spans="1:23">
      <c r="A1764">
        <v>2014</v>
      </c>
      <c r="B1764">
        <v>56</v>
      </c>
      <c r="C1764" t="s">
        <v>23</v>
      </c>
      <c r="D1764" t="s">
        <v>27</v>
      </c>
      <c r="E1764" t="s">
        <v>21</v>
      </c>
      <c r="F1764" t="s">
        <v>24</v>
      </c>
      <c r="G1764" t="s">
        <v>28</v>
      </c>
      <c r="H1764" s="3">
        <v>18527.64</v>
      </c>
      <c r="I1764" t="s">
        <v>19</v>
      </c>
      <c r="J1764" t="s">
        <v>18</v>
      </c>
      <c r="K17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34.797003233226199</v>
      </c>
      <c r="L1764" s="5">
        <f>TablaDatos[[#This Row],[IMC_raw]]/1000000000000000</f>
        <v>3.47970032332262</v>
      </c>
      <c r="M1764" s="2">
        <v>3479700323322620</v>
      </c>
      <c r="N17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4" s="13">
        <f t="shared" si="27"/>
        <v>1763</v>
      </c>
      <c r="P1764" s="2" t="str">
        <f>IF(TablaDatos[[#This Row],[Diabetes]]=0,"No","Si")</f>
        <v>Si</v>
      </c>
      <c r="Q1764">
        <v>1</v>
      </c>
      <c r="R1764">
        <f>TablaDatos[[#This Row],[Aux2]]/10000000000000</f>
        <v>1880.1041459580099</v>
      </c>
      <c r="S1764" s="1">
        <v>1.88010414595801E+16</v>
      </c>
      <c r="T1764" s="7">
        <f>TablaDatos[[#This Row],[Aux3]]/100000000000000</f>
        <v>25.986604855560799</v>
      </c>
      <c r="U1764" s="1">
        <v>2598660485556080</v>
      </c>
      <c r="V1764">
        <v>168.3</v>
      </c>
      <c r="W1764">
        <v>99.6</v>
      </c>
    </row>
    <row r="1765" spans="1:23">
      <c r="A1765">
        <v>2014</v>
      </c>
      <c r="B1765">
        <v>65</v>
      </c>
      <c r="C1765" t="s">
        <v>16</v>
      </c>
      <c r="D1765" t="s">
        <v>17</v>
      </c>
      <c r="E1765" t="s">
        <v>19</v>
      </c>
      <c r="F1765" t="s">
        <v>19</v>
      </c>
      <c r="G1765" t="s">
        <v>25</v>
      </c>
      <c r="H1765" s="3">
        <v>18250.14</v>
      </c>
      <c r="I1765" t="s">
        <v>19</v>
      </c>
      <c r="J1765" t="s">
        <v>18</v>
      </c>
      <c r="K17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34.7696358167467</v>
      </c>
      <c r="L1765" s="5">
        <f>TablaDatos[[#This Row],[IMC_raw]]/1000000000000000</f>
        <v>3.4769635816746698</v>
      </c>
      <c r="M1765" s="2">
        <v>3476963581674670</v>
      </c>
      <c r="N17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5" s="13">
        <f t="shared" si="27"/>
        <v>1764</v>
      </c>
      <c r="P1765" s="2" t="str">
        <f>IF(TablaDatos[[#This Row],[Diabetes]]=0,"No","Si")</f>
        <v>No</v>
      </c>
      <c r="Q1765">
        <v>0</v>
      </c>
      <c r="R1765">
        <f>TablaDatos[[#This Row],[Aux2]]/10000000000000</f>
        <v>2274.91115580318</v>
      </c>
      <c r="S1765" s="1">
        <v>2.27491115580318E+16</v>
      </c>
      <c r="T1765" s="7">
        <f>TablaDatos[[#This Row],[Aux3]]/100000000000000</f>
        <v>27.747610600123402</v>
      </c>
      <c r="U1765" s="1">
        <v>2774761060012340</v>
      </c>
      <c r="V1765">
        <v>170.1</v>
      </c>
      <c r="W1765">
        <v>102.9</v>
      </c>
    </row>
    <row r="1766" spans="1:23">
      <c r="A1766">
        <v>2014</v>
      </c>
      <c r="B1766">
        <v>39</v>
      </c>
      <c r="C1766" t="s">
        <v>16</v>
      </c>
      <c r="D1766" t="s">
        <v>37</v>
      </c>
      <c r="E1766" t="s">
        <v>18</v>
      </c>
      <c r="F1766" t="s">
        <v>19</v>
      </c>
      <c r="G1766" t="s">
        <v>39</v>
      </c>
      <c r="H1766" s="3">
        <v>12301.81</v>
      </c>
      <c r="I1766" t="s">
        <v>21</v>
      </c>
      <c r="J1766" t="s">
        <v>21</v>
      </c>
      <c r="K1766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34.767090644218001</v>
      </c>
      <c r="L1766" s="6">
        <f>TablaDatos[[#This Row],[IMC_raw]]/1000000000000000</f>
        <v>3.4767090644217999E-2</v>
      </c>
      <c r="M1766" s="2">
        <v>34767090644218</v>
      </c>
      <c r="N17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6" s="13">
        <f t="shared" si="27"/>
        <v>1765</v>
      </c>
      <c r="P1766" s="2" t="str">
        <f>IF(TablaDatos[[#This Row],[Diabetes]]=0,"No","Si")</f>
        <v>Si</v>
      </c>
      <c r="Q1766">
        <v>1</v>
      </c>
      <c r="R1766">
        <f>TablaDatos[[#This Row],[Aux2]]/10000000000000</f>
        <v>230.310764801977</v>
      </c>
      <c r="S1766" s="1">
        <v>2303107648019770</v>
      </c>
      <c r="T1766" s="7">
        <f>TablaDatos[[#This Row],[Aux3]]/100000000000000</f>
        <v>270.70893803120202</v>
      </c>
      <c r="U1766" s="1">
        <v>2.70708938031202E+16</v>
      </c>
      <c r="V1766">
        <v>162.6</v>
      </c>
      <c r="W1766">
        <v>92.5</v>
      </c>
    </row>
    <row r="1767" spans="1:23">
      <c r="A1767">
        <v>2014</v>
      </c>
      <c r="B1767">
        <v>62</v>
      </c>
      <c r="C1767" t="s">
        <v>23</v>
      </c>
      <c r="D1767" t="s">
        <v>17</v>
      </c>
      <c r="E1767" t="s">
        <v>19</v>
      </c>
      <c r="F1767" t="s">
        <v>24</v>
      </c>
      <c r="G1767" t="s">
        <v>28</v>
      </c>
      <c r="H1767" s="3">
        <v>12079.16</v>
      </c>
      <c r="I1767" t="s">
        <v>21</v>
      </c>
      <c r="J1767" t="s">
        <v>19</v>
      </c>
      <c r="K17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34.764236778907403</v>
      </c>
      <c r="L1767" s="5">
        <f>TablaDatos[[#This Row],[IMC_raw]]/1000000000000000</f>
        <v>34.764236778907403</v>
      </c>
      <c r="M1767" s="2">
        <v>3.47642367789074E+16</v>
      </c>
      <c r="N17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7" s="13">
        <f t="shared" si="27"/>
        <v>1766</v>
      </c>
      <c r="P1767" s="2" t="str">
        <f>IF(TablaDatos[[#This Row],[Diabetes]]=0,"No","Si")</f>
        <v>No</v>
      </c>
      <c r="Q1767">
        <v>0</v>
      </c>
      <c r="R1767">
        <f>TablaDatos[[#This Row],[Aux2]]/10000000000000</f>
        <v>226.226343327146</v>
      </c>
      <c r="S1767" s="1">
        <v>2262263433271460</v>
      </c>
      <c r="T1767" s="7">
        <f>TablaDatos[[#This Row],[Aux3]]/100000000000000</f>
        <v>264.47413542056501</v>
      </c>
      <c r="U1767" s="1">
        <v>2.64474135420565E+16</v>
      </c>
      <c r="V1767">
        <v>162.9</v>
      </c>
      <c r="W1767">
        <v>98</v>
      </c>
    </row>
    <row r="1768" spans="1:23">
      <c r="A1768">
        <v>2014</v>
      </c>
      <c r="B1768">
        <v>60</v>
      </c>
      <c r="C1768" t="s">
        <v>16</v>
      </c>
      <c r="D1768" t="s">
        <v>74</v>
      </c>
      <c r="E1768" t="s">
        <v>21</v>
      </c>
      <c r="F1768" t="s">
        <v>19</v>
      </c>
      <c r="G1768" t="s">
        <v>28</v>
      </c>
      <c r="H1768" s="3">
        <v>20459.45</v>
      </c>
      <c r="I1768" t="s">
        <v>19</v>
      </c>
      <c r="J1768" t="s">
        <v>18</v>
      </c>
      <c r="K17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34.746766518288297</v>
      </c>
      <c r="L1768" s="6">
        <f>TablaDatos[[#This Row],[IMC_raw]]/1000000000000000</f>
        <v>34.746766518288297</v>
      </c>
      <c r="M1768" s="2">
        <v>3.47467665182883E+16</v>
      </c>
      <c r="N17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8" s="13">
        <f t="shared" si="27"/>
        <v>1767</v>
      </c>
      <c r="P1768" s="2" t="str">
        <f>IF(TablaDatos[[#This Row],[Diabetes]]=0,"No","Si")</f>
        <v>No</v>
      </c>
      <c r="Q1768">
        <v>0</v>
      </c>
      <c r="R1768">
        <f>TablaDatos[[#This Row],[Aux2]]/10000000000000</f>
        <v>22.437377874309501</v>
      </c>
      <c r="S1768" s="1">
        <v>224373778743095</v>
      </c>
      <c r="T1768" s="7">
        <f>TablaDatos[[#This Row],[Aux3]]/100000000000000</f>
        <v>234.91637438879701</v>
      </c>
      <c r="U1768" s="1">
        <v>2.34916374388797E+16</v>
      </c>
      <c r="V1768">
        <v>164.8</v>
      </c>
      <c r="W1768">
        <v>97</v>
      </c>
    </row>
    <row r="1769" spans="1:23">
      <c r="A1769">
        <v>2014</v>
      </c>
      <c r="B1769">
        <v>50</v>
      </c>
      <c r="C1769" t="s">
        <v>16</v>
      </c>
      <c r="D1769" t="s">
        <v>17</v>
      </c>
      <c r="E1769" t="s">
        <v>21</v>
      </c>
      <c r="F1769" t="s">
        <v>40</v>
      </c>
      <c r="G1769" t="s">
        <v>20</v>
      </c>
      <c r="H1769" s="3">
        <v>31899.91</v>
      </c>
      <c r="I1769" t="s">
        <v>19</v>
      </c>
      <c r="J1769" t="s">
        <v>18</v>
      </c>
      <c r="K17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34.740809000294597</v>
      </c>
      <c r="L1769" s="5">
        <f>TablaDatos[[#This Row],[IMC_raw]]/1000000000000000</f>
        <v>34.740809000294597</v>
      </c>
      <c r="M1769" s="2">
        <v>3.47408090002946E+16</v>
      </c>
      <c r="N17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69" s="13">
        <f t="shared" si="27"/>
        <v>1768</v>
      </c>
      <c r="P1769" s="2" t="str">
        <f>IF(TablaDatos[[#This Row],[Diabetes]]=0,"No","Si")</f>
        <v>No</v>
      </c>
      <c r="Q1769">
        <v>0</v>
      </c>
      <c r="R1769">
        <f>TablaDatos[[#This Row],[Aux2]]/10000000000000</f>
        <v>2291.94225309686</v>
      </c>
      <c r="S1769" s="1">
        <v>2.29194225309686E+16</v>
      </c>
      <c r="T1769" s="7">
        <f>TablaDatos[[#This Row],[Aux3]]/100000000000000</f>
        <v>265.96841460455499</v>
      </c>
      <c r="U1769" s="1">
        <v>2.65968414604555E+16</v>
      </c>
      <c r="V1769">
        <v>159.30000000000001</v>
      </c>
      <c r="W1769">
        <v>96.6</v>
      </c>
    </row>
    <row r="1770" spans="1:23">
      <c r="A1770">
        <v>2014</v>
      </c>
      <c r="B1770">
        <v>59</v>
      </c>
      <c r="C1770" t="s">
        <v>16</v>
      </c>
      <c r="D1770" t="s">
        <v>26</v>
      </c>
      <c r="E1770" t="s">
        <v>21</v>
      </c>
      <c r="F1770" t="s">
        <v>24</v>
      </c>
      <c r="G1770" t="s">
        <v>28</v>
      </c>
      <c r="H1770" s="3">
        <v>61379.87</v>
      </c>
      <c r="I1770" t="s">
        <v>21</v>
      </c>
      <c r="J1770" t="s">
        <v>18</v>
      </c>
      <c r="K17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34.720458808679197</v>
      </c>
      <c r="L1770" s="5">
        <f>TablaDatos[[#This Row],[IMC_raw]]/1000000000000000</f>
        <v>3.47204588086792</v>
      </c>
      <c r="M1770" s="2">
        <v>3472045880867920</v>
      </c>
      <c r="N17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0" s="13">
        <f t="shared" si="27"/>
        <v>1769</v>
      </c>
      <c r="P1770" s="2" t="str">
        <f>IF(TablaDatos[[#This Row],[Diabetes]]=0,"No","Si")</f>
        <v>No</v>
      </c>
      <c r="Q1770">
        <v>0</v>
      </c>
      <c r="R1770">
        <f>TablaDatos[[#This Row],[Aux2]]/10000000000000</f>
        <v>239.49714838349001</v>
      </c>
      <c r="S1770" s="1">
        <v>2394971483834900</v>
      </c>
      <c r="T1770" s="7">
        <f>TablaDatos[[#This Row],[Aux3]]/100000000000000</f>
        <v>275.25800313645402</v>
      </c>
      <c r="U1770" s="1">
        <v>2.75258003136454E+16</v>
      </c>
      <c r="V1770">
        <v>165.1</v>
      </c>
      <c r="W1770">
        <v>103.6</v>
      </c>
    </row>
    <row r="1771" spans="1:23">
      <c r="A1771">
        <v>2014</v>
      </c>
      <c r="B1771">
        <v>57</v>
      </c>
      <c r="C1771" t="s">
        <v>23</v>
      </c>
      <c r="D1771" t="s">
        <v>27</v>
      </c>
      <c r="E1771" t="s">
        <v>18</v>
      </c>
      <c r="F1771" t="s">
        <v>24</v>
      </c>
      <c r="G1771" t="s">
        <v>28</v>
      </c>
      <c r="H1771" s="3">
        <v>18361.34</v>
      </c>
      <c r="I1771" t="s">
        <v>21</v>
      </c>
      <c r="J1771" t="s">
        <v>18</v>
      </c>
      <c r="K17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34.7090723343455</v>
      </c>
      <c r="L1771" s="6">
        <f>TablaDatos[[#This Row],[IMC_raw]]/1000000000000000</f>
        <v>34.7090723343455</v>
      </c>
      <c r="M1771" s="2">
        <v>3.47090723343455E+16</v>
      </c>
      <c r="N17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1" s="13">
        <f t="shared" si="27"/>
        <v>1770</v>
      </c>
      <c r="P1771" s="2" t="str">
        <f>IF(TablaDatos[[#This Row],[Diabetes]]=0,"No","Si")</f>
        <v>No</v>
      </c>
      <c r="Q1771">
        <v>0</v>
      </c>
      <c r="R1771">
        <f>TablaDatos[[#This Row],[Aux2]]/10000000000000</f>
        <v>226.30918348124499</v>
      </c>
      <c r="S1771" s="1">
        <v>2263091834812450</v>
      </c>
      <c r="T1771" s="7">
        <f>TablaDatos[[#This Row],[Aux3]]/100000000000000</f>
        <v>258.61701790390703</v>
      </c>
      <c r="U1771" s="1">
        <v>2.58617017903907E+16</v>
      </c>
      <c r="V1771">
        <v>160.4</v>
      </c>
      <c r="W1771">
        <v>97.9</v>
      </c>
    </row>
    <row r="1772" spans="1:23">
      <c r="A1772">
        <v>2014</v>
      </c>
      <c r="B1772">
        <v>58</v>
      </c>
      <c r="C1772" t="s">
        <v>16</v>
      </c>
      <c r="D1772" t="s">
        <v>17</v>
      </c>
      <c r="E1772" t="s">
        <v>19</v>
      </c>
      <c r="F1772" t="s">
        <v>19</v>
      </c>
      <c r="G1772" t="s">
        <v>28</v>
      </c>
      <c r="H1772" s="3">
        <v>44535.28</v>
      </c>
      <c r="I1772" t="s">
        <v>19</v>
      </c>
      <c r="J1772" t="s">
        <v>22</v>
      </c>
      <c r="K17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34.657898631009203</v>
      </c>
      <c r="L1772" s="5">
        <f>TablaDatos[[#This Row],[IMC_raw]]/1000000000000000</f>
        <v>3.4657898631009201</v>
      </c>
      <c r="M1772" s="2">
        <v>3465789863100920</v>
      </c>
      <c r="N17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2" s="13">
        <f t="shared" si="27"/>
        <v>1771</v>
      </c>
      <c r="P1772" s="2" t="str">
        <f>IF(TablaDatos[[#This Row],[Diabetes]]=0,"No","Si")</f>
        <v>No</v>
      </c>
      <c r="Q1772">
        <v>0</v>
      </c>
      <c r="R1772">
        <f>TablaDatos[[#This Row],[Aux2]]/10000000000000</f>
        <v>230.708586522432</v>
      </c>
      <c r="S1772" s="1">
        <v>2307085865224320</v>
      </c>
      <c r="T1772" s="7">
        <f>TablaDatos[[#This Row],[Aux3]]/100000000000000</f>
        <v>241.10964911591699</v>
      </c>
      <c r="U1772" s="1">
        <v>2.41109649115917E+16</v>
      </c>
      <c r="V1772">
        <v>161.69999999999999</v>
      </c>
      <c r="W1772">
        <v>100.8</v>
      </c>
    </row>
    <row r="1773" spans="1:23">
      <c r="A1773">
        <v>2014</v>
      </c>
      <c r="B1773">
        <v>65</v>
      </c>
      <c r="C1773" t="s">
        <v>23</v>
      </c>
      <c r="D1773" t="s">
        <v>37</v>
      </c>
      <c r="E1773" t="s">
        <v>21</v>
      </c>
      <c r="F1773" t="s">
        <v>19</v>
      </c>
      <c r="G1773" t="s">
        <v>25</v>
      </c>
      <c r="H1773" s="3">
        <v>11813.78</v>
      </c>
      <c r="I1773" t="s">
        <v>21</v>
      </c>
      <c r="J1773" t="s">
        <v>19</v>
      </c>
      <c r="K17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34.640073289308198</v>
      </c>
      <c r="L1773" s="5">
        <f>TablaDatos[[#This Row],[IMC_raw]]/1000000000000000</f>
        <v>3.46400732893082</v>
      </c>
      <c r="M1773" s="2">
        <v>3464007328930820</v>
      </c>
      <c r="N17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3" s="13">
        <f t="shared" si="27"/>
        <v>1772</v>
      </c>
      <c r="P1773" s="2" t="str">
        <f>IF(TablaDatos[[#This Row],[Diabetes]]=0,"No","Si")</f>
        <v>Si</v>
      </c>
      <c r="Q1773">
        <v>1</v>
      </c>
      <c r="R1773">
        <f>TablaDatos[[#This Row],[Aux2]]/10000000000000</f>
        <v>2201.15834485608</v>
      </c>
      <c r="S1773" s="1">
        <v>2.20115834485608E+16</v>
      </c>
      <c r="T1773" s="7">
        <f>TablaDatos[[#This Row],[Aux3]]/100000000000000</f>
        <v>245.648056789116</v>
      </c>
      <c r="U1773" s="1">
        <v>2.45648056789116E+16</v>
      </c>
      <c r="V1773">
        <v>171</v>
      </c>
      <c r="W1773">
        <v>100.7</v>
      </c>
    </row>
    <row r="1774" spans="1:23">
      <c r="A1774">
        <v>2014</v>
      </c>
      <c r="B1774">
        <v>49</v>
      </c>
      <c r="C1774" t="s">
        <v>16</v>
      </c>
      <c r="D1774" t="s">
        <v>33</v>
      </c>
      <c r="E1774" t="s">
        <v>18</v>
      </c>
      <c r="F1774" t="s">
        <v>19</v>
      </c>
      <c r="G1774" t="s">
        <v>20</v>
      </c>
      <c r="H1774" s="3">
        <v>26227.16</v>
      </c>
      <c r="I1774" t="s">
        <v>21</v>
      </c>
      <c r="J1774" t="s">
        <v>18</v>
      </c>
      <c r="K17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34.579121728259096</v>
      </c>
      <c r="L1774" s="5">
        <f>TablaDatos[[#This Row],[IMC_raw]]/1000000000000000</f>
        <v>3.4579121728259099</v>
      </c>
      <c r="M1774" s="2">
        <v>3457912172825910</v>
      </c>
      <c r="N17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4" s="13">
        <f t="shared" si="27"/>
        <v>1773</v>
      </c>
      <c r="P1774" s="2" t="str">
        <f>IF(TablaDatos[[#This Row],[Diabetes]]=0,"No","Si")</f>
        <v>No</v>
      </c>
      <c r="Q1774">
        <v>0</v>
      </c>
      <c r="R1774">
        <f>TablaDatos[[#This Row],[Aux2]]/10000000000000</f>
        <v>212.37482945157899</v>
      </c>
      <c r="S1774" s="1">
        <v>2123748294515790</v>
      </c>
      <c r="T1774" s="7">
        <f>TablaDatos[[#This Row],[Aux3]]/100000000000000</f>
        <v>220.24721638830499</v>
      </c>
      <c r="U1774" s="1">
        <v>2.20247216388305E+16</v>
      </c>
      <c r="V1774">
        <v>143.4</v>
      </c>
      <c r="W1774">
        <v>97.3</v>
      </c>
    </row>
    <row r="1775" spans="1:23">
      <c r="A1775">
        <v>2014</v>
      </c>
      <c r="B1775">
        <v>53</v>
      </c>
      <c r="C1775" t="s">
        <v>23</v>
      </c>
      <c r="D1775" t="s">
        <v>34</v>
      </c>
      <c r="E1775" t="s">
        <v>18</v>
      </c>
      <c r="F1775" t="s">
        <v>19</v>
      </c>
      <c r="G1775" t="s">
        <v>20</v>
      </c>
      <c r="H1775" s="3">
        <v>25028.58</v>
      </c>
      <c r="I1775" t="s">
        <v>21</v>
      </c>
      <c r="J1775" t="s">
        <v>19</v>
      </c>
      <c r="K17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34.554899402644701</v>
      </c>
      <c r="L1775" s="6">
        <f>TablaDatos[[#This Row],[IMC_raw]]/1000000000000000</f>
        <v>3.4554899402644699</v>
      </c>
      <c r="M1775" s="2">
        <v>3455489940264470</v>
      </c>
      <c r="N17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5" s="13">
        <f t="shared" si="27"/>
        <v>1774</v>
      </c>
      <c r="P1775" s="2" t="str">
        <f>IF(TablaDatos[[#This Row],[Diabetes]]=0,"No","Si")</f>
        <v>No</v>
      </c>
      <c r="Q1775">
        <v>0</v>
      </c>
      <c r="R1775">
        <f>TablaDatos[[#This Row],[Aux2]]/10000000000000</f>
        <v>233.277888671086</v>
      </c>
      <c r="S1775" s="1">
        <v>2332778886710860</v>
      </c>
      <c r="T1775" s="7">
        <f>TablaDatos[[#This Row],[Aux3]]/100000000000000</f>
        <v>279.96906863315797</v>
      </c>
      <c r="U1775" s="1">
        <v>2.79969068633158E+16</v>
      </c>
      <c r="V1775">
        <v>156.19999999999999</v>
      </c>
      <c r="W1775">
        <v>89.7</v>
      </c>
    </row>
    <row r="1776" spans="1:23">
      <c r="A1776">
        <v>2014</v>
      </c>
      <c r="B1776">
        <v>43</v>
      </c>
      <c r="C1776" t="s">
        <v>23</v>
      </c>
      <c r="D1776" t="s">
        <v>36</v>
      </c>
      <c r="E1776" t="s">
        <v>19</v>
      </c>
      <c r="F1776" t="s">
        <v>19</v>
      </c>
      <c r="G1776" t="s">
        <v>39</v>
      </c>
      <c r="H1776" s="3">
        <v>23800.03</v>
      </c>
      <c r="I1776" t="s">
        <v>19</v>
      </c>
      <c r="J1776" t="s">
        <v>19</v>
      </c>
      <c r="K17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34.532039320403598</v>
      </c>
      <c r="L1776" s="5">
        <f>TablaDatos[[#This Row],[IMC_raw]]/1000000000000000</f>
        <v>3.4532039320403598</v>
      </c>
      <c r="M1776" s="2">
        <v>3453203932040360</v>
      </c>
      <c r="N17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6" s="13">
        <f t="shared" si="27"/>
        <v>1775</v>
      </c>
      <c r="P1776" s="2" t="str">
        <f>IF(TablaDatos[[#This Row],[Diabetes]]=0,"No","Si")</f>
        <v>No</v>
      </c>
      <c r="Q1776">
        <v>0</v>
      </c>
      <c r="R1776">
        <f>TablaDatos[[#This Row],[Aux2]]/10000000000000</f>
        <v>2274.8814346752702</v>
      </c>
      <c r="S1776" s="1">
        <v>2.27488143467527E+16</v>
      </c>
      <c r="T1776" s="7">
        <f>TablaDatos[[#This Row],[Aux3]]/100000000000000</f>
        <v>241.500402635586</v>
      </c>
      <c r="U1776" s="1">
        <v>2.41500402635586E+16</v>
      </c>
      <c r="V1776">
        <v>152.69999999999999</v>
      </c>
      <c r="W1776">
        <v>90.3</v>
      </c>
    </row>
    <row r="1777" spans="1:23">
      <c r="A1777">
        <v>2014</v>
      </c>
      <c r="B1777">
        <v>55</v>
      </c>
      <c r="C1777" t="s">
        <v>16</v>
      </c>
      <c r="D1777" t="s">
        <v>37</v>
      </c>
      <c r="E1777" t="s">
        <v>21</v>
      </c>
      <c r="F1777" t="s">
        <v>24</v>
      </c>
      <c r="G1777" t="s">
        <v>28</v>
      </c>
      <c r="H1777" s="3">
        <v>12920.15</v>
      </c>
      <c r="I1777" t="s">
        <v>21</v>
      </c>
      <c r="J1777" t="s">
        <v>21</v>
      </c>
      <c r="K17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34.499272226554304</v>
      </c>
      <c r="L1777" s="5">
        <f>TablaDatos[[#This Row],[IMC_raw]]/1000000000000000</f>
        <v>0.34499272226554301</v>
      </c>
      <c r="M1777" s="2">
        <v>344992722265543</v>
      </c>
      <c r="N17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7" s="13">
        <f t="shared" si="27"/>
        <v>1776</v>
      </c>
      <c r="P1777" s="2" t="str">
        <f>IF(TablaDatos[[#This Row],[Diabetes]]=0,"No","Si")</f>
        <v>No</v>
      </c>
      <c r="Q1777">
        <v>0</v>
      </c>
      <c r="R1777">
        <f>TablaDatos[[#This Row],[Aux2]]/10000000000000</f>
        <v>2.3655574037649001</v>
      </c>
      <c r="S1777" s="1">
        <v>23655574037649</v>
      </c>
      <c r="T1777" s="7">
        <f>TablaDatos[[#This Row],[Aux3]]/100000000000000</f>
        <v>294.65377272745502</v>
      </c>
      <c r="U1777" s="1">
        <v>2.94653772727455E+16</v>
      </c>
      <c r="V1777">
        <v>173.2</v>
      </c>
      <c r="W1777">
        <v>106.8</v>
      </c>
    </row>
    <row r="1778" spans="1:23">
      <c r="A1778">
        <v>2014</v>
      </c>
      <c r="B1778">
        <v>64</v>
      </c>
      <c r="C1778" t="s">
        <v>23</v>
      </c>
      <c r="D1778" t="s">
        <v>29</v>
      </c>
      <c r="E1778" t="s">
        <v>18</v>
      </c>
      <c r="F1778" t="s">
        <v>19</v>
      </c>
      <c r="G1778" t="s">
        <v>28</v>
      </c>
      <c r="H1778" s="3">
        <v>14624.14</v>
      </c>
      <c r="I1778" t="s">
        <v>19</v>
      </c>
      <c r="J1778" t="s">
        <v>22</v>
      </c>
      <c r="K17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34.496318654728299</v>
      </c>
      <c r="L1778" s="6">
        <f>TablaDatos[[#This Row],[IMC_raw]]/1000000000000000</f>
        <v>3.44963186547283</v>
      </c>
      <c r="M1778" s="2">
        <v>3449631865472830</v>
      </c>
      <c r="N17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8" s="13">
        <f t="shared" si="27"/>
        <v>1777</v>
      </c>
      <c r="P1778" s="2" t="str">
        <f>IF(TablaDatos[[#This Row],[Diabetes]]=0,"No","Si")</f>
        <v>Si</v>
      </c>
      <c r="Q1778">
        <v>1</v>
      </c>
      <c r="R1778">
        <f>TablaDatos[[#This Row],[Aux2]]/10000000000000</f>
        <v>2202.9449371805999</v>
      </c>
      <c r="S1778" s="1">
        <v>2.2029449371806E+16</v>
      </c>
      <c r="T1778" s="7">
        <f>TablaDatos[[#This Row],[Aux3]]/100000000000000</f>
        <v>243.572840171644</v>
      </c>
      <c r="U1778" s="1">
        <v>2.43572840171644E+16</v>
      </c>
      <c r="V1778">
        <v>164.3</v>
      </c>
      <c r="W1778">
        <v>97.9</v>
      </c>
    </row>
    <row r="1779" spans="1:23">
      <c r="A1779">
        <v>2014</v>
      </c>
      <c r="B1779">
        <v>60</v>
      </c>
      <c r="C1779" t="s">
        <v>16</v>
      </c>
      <c r="D1779" t="s">
        <v>42</v>
      </c>
      <c r="E1779" t="s">
        <v>19</v>
      </c>
      <c r="F1779" t="s">
        <v>24</v>
      </c>
      <c r="G1779" t="s">
        <v>28</v>
      </c>
      <c r="H1779" s="3">
        <v>25390.47</v>
      </c>
      <c r="I1779" t="s">
        <v>19</v>
      </c>
      <c r="J1779" t="s">
        <v>18</v>
      </c>
      <c r="K17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34.4617818503568</v>
      </c>
      <c r="L1779" s="6">
        <f>TablaDatos[[#This Row],[IMC_raw]]/1000000000000000</f>
        <v>34.4617818503568</v>
      </c>
      <c r="M1779" s="2">
        <v>3.44617818503568E+16</v>
      </c>
      <c r="N17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79" s="13">
        <f t="shared" si="27"/>
        <v>1778</v>
      </c>
      <c r="P1779" s="2" t="str">
        <f>IF(TablaDatos[[#This Row],[Diabetes]]=0,"No","Si")</f>
        <v>No</v>
      </c>
      <c r="Q1779">
        <v>0</v>
      </c>
      <c r="R1779">
        <f>TablaDatos[[#This Row],[Aux2]]/10000000000000</f>
        <v>213.94383547864999</v>
      </c>
      <c r="S1779" s="1">
        <v>2139438354786500</v>
      </c>
      <c r="T1779" s="7">
        <f>TablaDatos[[#This Row],[Aux3]]/100000000000000</f>
        <v>243.22830479222301</v>
      </c>
      <c r="U1779" s="1">
        <v>2.43228304792223E+16</v>
      </c>
      <c r="V1779">
        <v>160.19999999999999</v>
      </c>
      <c r="W1779">
        <v>98</v>
      </c>
    </row>
    <row r="1780" spans="1:23">
      <c r="A1780">
        <v>2014</v>
      </c>
      <c r="B1780">
        <v>55</v>
      </c>
      <c r="C1780" t="s">
        <v>23</v>
      </c>
      <c r="D1780" t="s">
        <v>29</v>
      </c>
      <c r="E1780" t="s">
        <v>31</v>
      </c>
      <c r="F1780" t="s">
        <v>24</v>
      </c>
      <c r="G1780" t="s">
        <v>28</v>
      </c>
      <c r="H1780" s="3">
        <v>5317.87</v>
      </c>
      <c r="I1780" t="s">
        <v>21</v>
      </c>
      <c r="J1780" t="s">
        <v>18</v>
      </c>
      <c r="K17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34.456787933883696</v>
      </c>
      <c r="L1780" s="5">
        <f>TablaDatos[[#This Row],[IMC_raw]]/1000000000000000</f>
        <v>0.34456787933883698</v>
      </c>
      <c r="M1780" s="2">
        <v>344567879338837</v>
      </c>
      <c r="N17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0" s="13">
        <f t="shared" si="27"/>
        <v>1779</v>
      </c>
      <c r="P1780" s="2" t="str">
        <f>IF(TablaDatos[[#This Row],[Diabetes]]=0,"No","Si")</f>
        <v>Si</v>
      </c>
      <c r="Q1780">
        <v>1</v>
      </c>
      <c r="R1780">
        <f>TablaDatos[[#This Row],[Aux2]]/10000000000000</f>
        <v>2141.4143560164598</v>
      </c>
      <c r="S1780" s="1">
        <v>2.14141435601646E+16</v>
      </c>
      <c r="T1780" s="7">
        <f>TablaDatos[[#This Row],[Aux3]]/100000000000000</f>
        <v>254.23350873462101</v>
      </c>
      <c r="U1780" s="1">
        <v>2.54233508734621E+16</v>
      </c>
      <c r="V1780">
        <v>180.4</v>
      </c>
      <c r="W1780">
        <v>105.9</v>
      </c>
    </row>
    <row r="1781" spans="1:23">
      <c r="A1781">
        <v>2014</v>
      </c>
      <c r="B1781">
        <v>45</v>
      </c>
      <c r="C1781" t="s">
        <v>16</v>
      </c>
      <c r="D1781" t="s">
        <v>26</v>
      </c>
      <c r="E1781" t="s">
        <v>31</v>
      </c>
      <c r="F1781" t="s">
        <v>24</v>
      </c>
      <c r="G1781" t="s">
        <v>20</v>
      </c>
      <c r="H1781" s="3">
        <v>20257.98</v>
      </c>
      <c r="I1781" t="s">
        <v>21</v>
      </c>
      <c r="J1781" t="s">
        <v>21</v>
      </c>
      <c r="K17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34.4434371164391</v>
      </c>
      <c r="L1781" s="5">
        <f>TablaDatos[[#This Row],[IMC_raw]]/1000000000000000</f>
        <v>3.44434371164391</v>
      </c>
      <c r="M1781" s="2">
        <v>3444343711643910</v>
      </c>
      <c r="N17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1" s="13">
        <f t="shared" si="27"/>
        <v>1780</v>
      </c>
      <c r="P1781" s="2" t="str">
        <f>IF(TablaDatos[[#This Row],[Diabetes]]=0,"No","Si")</f>
        <v>Si</v>
      </c>
      <c r="Q1781">
        <v>1</v>
      </c>
      <c r="R1781">
        <f>TablaDatos[[#This Row],[Aux2]]/10000000000000</f>
        <v>255.12138376892401</v>
      </c>
      <c r="S1781" s="1">
        <v>2551213837689240</v>
      </c>
      <c r="T1781" s="7">
        <f>TablaDatos[[#This Row],[Aux3]]/100000000000000</f>
        <v>2.8247624269358398</v>
      </c>
      <c r="U1781" s="1">
        <v>282476242693584</v>
      </c>
      <c r="V1781">
        <v>159.5</v>
      </c>
      <c r="W1781">
        <v>99.7</v>
      </c>
    </row>
    <row r="1782" spans="1:23">
      <c r="A1782">
        <v>2014</v>
      </c>
      <c r="B1782">
        <v>59</v>
      </c>
      <c r="C1782" t="s">
        <v>16</v>
      </c>
      <c r="D1782" t="s">
        <v>71</v>
      </c>
      <c r="E1782" t="s">
        <v>21</v>
      </c>
      <c r="F1782" t="s">
        <v>19</v>
      </c>
      <c r="G1782" t="s">
        <v>28</v>
      </c>
      <c r="H1782" s="3">
        <v>35605.79</v>
      </c>
      <c r="I1782" t="s">
        <v>21</v>
      </c>
      <c r="J1782" t="s">
        <v>19</v>
      </c>
      <c r="K17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34.437721494851104</v>
      </c>
      <c r="L1782" s="5">
        <f>TablaDatos[[#This Row],[IMC_raw]]/1000000000000000</f>
        <v>3.4437721494851101</v>
      </c>
      <c r="M1782" s="2">
        <v>3443772149485110</v>
      </c>
      <c r="N17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2" s="13">
        <f t="shared" si="27"/>
        <v>1781</v>
      </c>
      <c r="P1782" s="2" t="str">
        <f>IF(TablaDatos[[#This Row],[Diabetes]]=0,"No","Si")</f>
        <v>No</v>
      </c>
      <c r="Q1782">
        <v>0</v>
      </c>
      <c r="R1782">
        <f>TablaDatos[[#This Row],[Aux2]]/10000000000000</f>
        <v>2213.4245153276902</v>
      </c>
      <c r="S1782" s="1">
        <v>2.21342451532769E+16</v>
      </c>
      <c r="T1782" s="7">
        <f>TablaDatos[[#This Row],[Aux3]]/100000000000000</f>
        <v>24.488731485813599</v>
      </c>
      <c r="U1782" s="1">
        <v>2448873148581360</v>
      </c>
      <c r="V1782">
        <v>163.19999999999999</v>
      </c>
      <c r="W1782">
        <v>102.5</v>
      </c>
    </row>
    <row r="1783" spans="1:23">
      <c r="A1783">
        <v>2014</v>
      </c>
      <c r="B1783">
        <v>50</v>
      </c>
      <c r="C1783" t="s">
        <v>16</v>
      </c>
      <c r="D1783" t="s">
        <v>37</v>
      </c>
      <c r="E1783" t="s">
        <v>21</v>
      </c>
      <c r="F1783" t="s">
        <v>19</v>
      </c>
      <c r="G1783" t="s">
        <v>20</v>
      </c>
      <c r="H1783" s="3">
        <v>12942.14</v>
      </c>
      <c r="I1783" t="s">
        <v>21</v>
      </c>
      <c r="J1783" t="s">
        <v>18</v>
      </c>
      <c r="K17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34.409707897382603</v>
      </c>
      <c r="L1783" s="5">
        <f>TablaDatos[[#This Row],[IMC_raw]]/1000000000000000</f>
        <v>34.409707897382603</v>
      </c>
      <c r="M1783" s="2">
        <v>3.44097078973826E+16</v>
      </c>
      <c r="N17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3" s="13">
        <f t="shared" si="27"/>
        <v>1782</v>
      </c>
      <c r="P1783" s="2" t="str">
        <f>IF(TablaDatos[[#This Row],[Diabetes]]=0,"No","Si")</f>
        <v>Si</v>
      </c>
      <c r="Q1783">
        <v>1</v>
      </c>
      <c r="R1783">
        <f>TablaDatos[[#This Row],[Aux2]]/10000000000000</f>
        <v>2502.3674439477099</v>
      </c>
      <c r="S1783" s="1">
        <v>2.50236744394771E+16</v>
      </c>
      <c r="T1783" s="7">
        <f>TablaDatos[[#This Row],[Aux3]]/100000000000000</f>
        <v>266.50130450138698</v>
      </c>
      <c r="U1783" s="1">
        <v>2.66501304501387E+16</v>
      </c>
      <c r="V1783">
        <v>151.80000000000001</v>
      </c>
      <c r="W1783">
        <v>101.6</v>
      </c>
    </row>
    <row r="1784" spans="1:23">
      <c r="A1784">
        <v>2014</v>
      </c>
      <c r="B1784">
        <v>63</v>
      </c>
      <c r="C1784" t="s">
        <v>23</v>
      </c>
      <c r="D1784" t="s">
        <v>72</v>
      </c>
      <c r="E1784" t="s">
        <v>18</v>
      </c>
      <c r="F1784" t="s">
        <v>24</v>
      </c>
      <c r="G1784" t="s">
        <v>28</v>
      </c>
      <c r="H1784" s="3">
        <v>12357.74</v>
      </c>
      <c r="I1784" t="s">
        <v>21</v>
      </c>
      <c r="J1784" t="s">
        <v>22</v>
      </c>
      <c r="K17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34.3811626453777</v>
      </c>
      <c r="L1784" s="5">
        <f>TablaDatos[[#This Row],[IMC_raw]]/1000000000000000</f>
        <v>3.4381162645377699</v>
      </c>
      <c r="M1784" s="2">
        <v>3438116264537770</v>
      </c>
      <c r="N17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4" s="13">
        <f t="shared" si="27"/>
        <v>1783</v>
      </c>
      <c r="P1784" s="2" t="str">
        <f>IF(TablaDatos[[#This Row],[Diabetes]]=0,"No","Si")</f>
        <v>No</v>
      </c>
      <c r="Q1784">
        <v>0</v>
      </c>
      <c r="R1784">
        <f>TablaDatos[[#This Row],[Aux2]]/10000000000000</f>
        <v>2363.3045430204202</v>
      </c>
      <c r="S1784" s="1">
        <v>2.36330454302042E+16</v>
      </c>
      <c r="T1784" s="7">
        <f>TablaDatos[[#This Row],[Aux3]]/100000000000000</f>
        <v>23.967843733759999</v>
      </c>
      <c r="U1784" s="1">
        <v>2396784373376000</v>
      </c>
      <c r="V1784">
        <v>159.6</v>
      </c>
      <c r="W1784">
        <v>99.4</v>
      </c>
    </row>
    <row r="1785" spans="1:23">
      <c r="A1785">
        <v>2014</v>
      </c>
      <c r="B1785">
        <v>58</v>
      </c>
      <c r="C1785" t="s">
        <v>23</v>
      </c>
      <c r="D1785" t="s">
        <v>26</v>
      </c>
      <c r="E1785" t="s">
        <v>19</v>
      </c>
      <c r="F1785" t="s">
        <v>24</v>
      </c>
      <c r="G1785" t="s">
        <v>28</v>
      </c>
      <c r="H1785" s="3">
        <v>22551.78</v>
      </c>
      <c r="I1785" t="s">
        <v>21</v>
      </c>
      <c r="J1785" t="s">
        <v>18</v>
      </c>
      <c r="K17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34.359713994227697</v>
      </c>
      <c r="L1785" s="6">
        <f>TablaDatos[[#This Row],[IMC_raw]]/1000000000000000</f>
        <v>3.4359713994227699</v>
      </c>
      <c r="M1785" s="2">
        <v>3435971399422770</v>
      </c>
      <c r="N17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5" s="13">
        <f t="shared" si="27"/>
        <v>1784</v>
      </c>
      <c r="P1785" s="2" t="str">
        <f>IF(TablaDatos[[#This Row],[Diabetes]]=0,"No","Si")</f>
        <v>No</v>
      </c>
      <c r="Q1785">
        <v>0</v>
      </c>
      <c r="R1785">
        <f>TablaDatos[[#This Row],[Aux2]]/10000000000000</f>
        <v>222.66981214367999</v>
      </c>
      <c r="S1785" s="1">
        <v>2226698121436800</v>
      </c>
      <c r="T1785" s="7">
        <f>TablaDatos[[#This Row],[Aux3]]/100000000000000</f>
        <v>24.655629403482301</v>
      </c>
      <c r="U1785" s="1">
        <v>2465562940348230</v>
      </c>
      <c r="V1785">
        <v>161.30000000000001</v>
      </c>
      <c r="W1785">
        <v>101.7</v>
      </c>
    </row>
    <row r="1786" spans="1:23">
      <c r="A1786">
        <v>2014</v>
      </c>
      <c r="B1786">
        <v>59</v>
      </c>
      <c r="C1786" t="s">
        <v>16</v>
      </c>
      <c r="D1786" t="s">
        <v>73</v>
      </c>
      <c r="E1786" t="s">
        <v>31</v>
      </c>
      <c r="F1786" t="s">
        <v>19</v>
      </c>
      <c r="G1786" t="s">
        <v>28</v>
      </c>
      <c r="H1786" s="3">
        <v>31930.61</v>
      </c>
      <c r="I1786" t="s">
        <v>21</v>
      </c>
      <c r="J1786" t="s">
        <v>21</v>
      </c>
      <c r="K17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34.3463958874216</v>
      </c>
      <c r="L1786" s="6">
        <f>TablaDatos[[#This Row],[IMC_raw]]/1000000000000000</f>
        <v>3.4346395887421601</v>
      </c>
      <c r="M1786" s="2">
        <v>3434639588742160</v>
      </c>
      <c r="N17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6" s="13">
        <f t="shared" si="27"/>
        <v>1785</v>
      </c>
      <c r="P1786" s="2" t="str">
        <f>IF(TablaDatos[[#This Row],[Diabetes]]=0,"No","Si")</f>
        <v>Si</v>
      </c>
      <c r="Q1786">
        <v>1</v>
      </c>
      <c r="R1786">
        <f>TablaDatos[[#This Row],[Aux2]]/10000000000000</f>
        <v>2226.4992931921902</v>
      </c>
      <c r="S1786" s="1">
        <v>2.22649929319219E+16</v>
      </c>
      <c r="T1786" s="7">
        <f>TablaDatos[[#This Row],[Aux3]]/100000000000000</f>
        <v>249.49221760440099</v>
      </c>
      <c r="U1786" s="1">
        <v>2.49492217604401E+16</v>
      </c>
      <c r="V1786">
        <v>175.5</v>
      </c>
      <c r="W1786">
        <v>102.6</v>
      </c>
    </row>
    <row r="1787" spans="1:23">
      <c r="A1787">
        <v>2014</v>
      </c>
      <c r="B1787">
        <v>61</v>
      </c>
      <c r="C1787" t="s">
        <v>16</v>
      </c>
      <c r="D1787" t="s">
        <v>72</v>
      </c>
      <c r="E1787" t="s">
        <v>21</v>
      </c>
      <c r="F1787" t="s">
        <v>24</v>
      </c>
      <c r="G1787" t="s">
        <v>28</v>
      </c>
      <c r="H1787" s="3">
        <v>20598.57</v>
      </c>
      <c r="I1787" t="s">
        <v>21</v>
      </c>
      <c r="J1787" t="s">
        <v>18</v>
      </c>
      <c r="K17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34.337698480139899</v>
      </c>
      <c r="L1787" s="5">
        <f>TablaDatos[[#This Row],[IMC_raw]]/1000000000000000</f>
        <v>3.43376984801399</v>
      </c>
      <c r="M1787" s="2">
        <v>3433769848013990</v>
      </c>
      <c r="N17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7" s="13">
        <f t="shared" si="27"/>
        <v>1786</v>
      </c>
      <c r="P1787" s="2" t="str">
        <f>IF(TablaDatos[[#This Row],[Diabetes]]=0,"No","Si")</f>
        <v>No</v>
      </c>
      <c r="Q1787">
        <v>0</v>
      </c>
      <c r="R1787">
        <f>TablaDatos[[#This Row],[Aux2]]/10000000000000</f>
        <v>2389.0437282439302</v>
      </c>
      <c r="S1787" s="1">
        <v>2.38904372824393E+16</v>
      </c>
      <c r="T1787" s="7">
        <f>TablaDatos[[#This Row],[Aux3]]/100000000000000</f>
        <v>243.05813825984799</v>
      </c>
      <c r="U1787" s="1">
        <v>2.43058138259848E+16</v>
      </c>
      <c r="V1787">
        <v>168.5</v>
      </c>
      <c r="W1787">
        <v>97.6</v>
      </c>
    </row>
    <row r="1788" spans="1:23">
      <c r="A1788">
        <v>2014</v>
      </c>
      <c r="B1788">
        <v>49</v>
      </c>
      <c r="C1788" t="s">
        <v>16</v>
      </c>
      <c r="D1788" t="s">
        <v>17</v>
      </c>
      <c r="E1788" t="s">
        <v>18</v>
      </c>
      <c r="F1788" t="s">
        <v>35</v>
      </c>
      <c r="G1788" t="s">
        <v>20</v>
      </c>
      <c r="H1788" s="3">
        <v>22948.18</v>
      </c>
      <c r="I1788" t="s">
        <v>19</v>
      </c>
      <c r="J1788" t="s">
        <v>19</v>
      </c>
      <c r="K17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34.328961829764097</v>
      </c>
      <c r="L1788" s="6">
        <f>TablaDatos[[#This Row],[IMC_raw]]/1000000000000000</f>
        <v>34.328961829764097</v>
      </c>
      <c r="M1788" s="2">
        <v>3.43289618297641E+16</v>
      </c>
      <c r="N17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8" s="13">
        <f t="shared" si="27"/>
        <v>1787</v>
      </c>
      <c r="P1788" s="2" t="str">
        <f>IF(TablaDatos[[#This Row],[Diabetes]]=0,"No","Si")</f>
        <v>No</v>
      </c>
      <c r="Q1788">
        <v>0</v>
      </c>
      <c r="R1788">
        <f>TablaDatos[[#This Row],[Aux2]]/10000000000000</f>
        <v>2096.69929514562</v>
      </c>
      <c r="S1788" s="1">
        <v>2.09669929514562E+16</v>
      </c>
      <c r="T1788" s="7">
        <f>TablaDatos[[#This Row],[Aux3]]/100000000000000</f>
        <v>235.208208455754</v>
      </c>
      <c r="U1788" s="1">
        <v>2.35208208455754E+16</v>
      </c>
      <c r="V1788">
        <v>156.30000000000001</v>
      </c>
      <c r="W1788">
        <v>93.1</v>
      </c>
    </row>
    <row r="1789" spans="1:23">
      <c r="A1789">
        <v>2014</v>
      </c>
      <c r="B1789">
        <v>63</v>
      </c>
      <c r="C1789" t="s">
        <v>23</v>
      </c>
      <c r="D1789" t="s">
        <v>30</v>
      </c>
      <c r="E1789" t="s">
        <v>18</v>
      </c>
      <c r="F1789" t="s">
        <v>24</v>
      </c>
      <c r="G1789" t="s">
        <v>28</v>
      </c>
      <c r="H1789" s="3">
        <v>18598</v>
      </c>
      <c r="I1789" t="s">
        <v>19</v>
      </c>
      <c r="J1789" t="s">
        <v>22</v>
      </c>
      <c r="K17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34.320094993317902</v>
      </c>
      <c r="L1789" s="6">
        <f>TablaDatos[[#This Row],[IMC_raw]]/1000000000000000</f>
        <v>0.34320094993317901</v>
      </c>
      <c r="M1789" s="2">
        <v>343200949933179</v>
      </c>
      <c r="N17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89" s="13">
        <f t="shared" si="27"/>
        <v>1788</v>
      </c>
      <c r="P1789" s="2" t="str">
        <f>IF(TablaDatos[[#This Row],[Diabetes]]=0,"No","Si")</f>
        <v>No</v>
      </c>
      <c r="Q1789">
        <v>0</v>
      </c>
      <c r="R1789">
        <f>TablaDatos[[#This Row],[Aux2]]/10000000000000</f>
        <v>2023.4451723536799</v>
      </c>
      <c r="S1789" s="1">
        <v>2.02344517235368E+16</v>
      </c>
      <c r="T1789" s="7">
        <f>TablaDatos[[#This Row],[Aux3]]/100000000000000</f>
        <v>212.16600827076999</v>
      </c>
      <c r="U1789" s="1">
        <v>2.1216600827077E+16</v>
      </c>
      <c r="V1789">
        <v>160.19999999999999</v>
      </c>
      <c r="W1789">
        <v>95.5</v>
      </c>
    </row>
    <row r="1790" spans="1:23">
      <c r="A1790">
        <v>2014</v>
      </c>
      <c r="B1790">
        <v>43</v>
      </c>
      <c r="C1790" t="s">
        <v>16</v>
      </c>
      <c r="D1790" t="s">
        <v>73</v>
      </c>
      <c r="E1790" t="s">
        <v>18</v>
      </c>
      <c r="F1790" t="s">
        <v>19</v>
      </c>
      <c r="G1790" t="s">
        <v>39</v>
      </c>
      <c r="H1790" s="3">
        <v>42731.5</v>
      </c>
      <c r="I1790" t="s">
        <v>19</v>
      </c>
      <c r="J1790" t="s">
        <v>21</v>
      </c>
      <c r="K17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34.257540791418002</v>
      </c>
      <c r="L1790" s="5">
        <f>TablaDatos[[#This Row],[IMC_raw]]/1000000000000000</f>
        <v>3.4257540791418002</v>
      </c>
      <c r="M1790" s="2">
        <v>3425754079141800</v>
      </c>
      <c r="N17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0" s="13">
        <f t="shared" si="27"/>
        <v>1789</v>
      </c>
      <c r="P1790" s="2" t="str">
        <f>IF(TablaDatos[[#This Row],[Diabetes]]=0,"No","Si")</f>
        <v>No</v>
      </c>
      <c r="Q1790">
        <v>0</v>
      </c>
      <c r="R1790">
        <f>TablaDatos[[#This Row],[Aux2]]/10000000000000</f>
        <v>2068.71204869758</v>
      </c>
      <c r="S1790" s="1">
        <v>2.06871204869758E+16</v>
      </c>
      <c r="T1790" s="7">
        <f>TablaDatos[[#This Row],[Aux3]]/100000000000000</f>
        <v>24.963853288875399</v>
      </c>
      <c r="U1790" s="1">
        <v>2496385328887540</v>
      </c>
      <c r="V1790">
        <v>147.4</v>
      </c>
      <c r="W1790">
        <v>92.7</v>
      </c>
    </row>
    <row r="1791" spans="1:23">
      <c r="A1791">
        <v>2014</v>
      </c>
      <c r="B1791">
        <v>50</v>
      </c>
      <c r="C1791" t="s">
        <v>16</v>
      </c>
      <c r="D1791" t="s">
        <v>71</v>
      </c>
      <c r="E1791" t="s">
        <v>18</v>
      </c>
      <c r="F1791" t="s">
        <v>35</v>
      </c>
      <c r="G1791" t="s">
        <v>20</v>
      </c>
      <c r="H1791" s="3">
        <v>23298.99</v>
      </c>
      <c r="I1791" t="s">
        <v>21</v>
      </c>
      <c r="J1791" t="s">
        <v>18</v>
      </c>
      <c r="K17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34.237830652355498</v>
      </c>
      <c r="L1791" s="5">
        <f>TablaDatos[[#This Row],[IMC_raw]]/1000000000000000</f>
        <v>3.4237830652355501</v>
      </c>
      <c r="M1791" s="2">
        <v>3423783065235550</v>
      </c>
      <c r="N17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1" s="13">
        <f t="shared" si="27"/>
        <v>1790</v>
      </c>
      <c r="P1791" s="2" t="str">
        <f>IF(TablaDatos[[#This Row],[Diabetes]]=0,"No","Si")</f>
        <v>No</v>
      </c>
      <c r="Q1791">
        <v>0</v>
      </c>
      <c r="R1791">
        <f>TablaDatos[[#This Row],[Aux2]]/10000000000000</f>
        <v>209.84872125958699</v>
      </c>
      <c r="S1791" s="1">
        <v>2098487212595870</v>
      </c>
      <c r="T1791" s="7">
        <f>TablaDatos[[#This Row],[Aux3]]/100000000000000</f>
        <v>209.43563460773001</v>
      </c>
      <c r="U1791" s="1">
        <v>2.0943563460773E+16</v>
      </c>
      <c r="V1791">
        <v>149.4</v>
      </c>
      <c r="W1791">
        <v>91.7</v>
      </c>
    </row>
    <row r="1792" spans="1:23">
      <c r="A1792">
        <v>2014</v>
      </c>
      <c r="B1792">
        <v>68</v>
      </c>
      <c r="C1792" t="s">
        <v>16</v>
      </c>
      <c r="D1792" t="s">
        <v>73</v>
      </c>
      <c r="E1792" t="s">
        <v>21</v>
      </c>
      <c r="F1792" t="s">
        <v>24</v>
      </c>
      <c r="G1792" t="s">
        <v>25</v>
      </c>
      <c r="H1792" s="3">
        <v>24286.54</v>
      </c>
      <c r="I1792" t="s">
        <v>19</v>
      </c>
      <c r="J1792" t="s">
        <v>22</v>
      </c>
      <c r="K17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34.235950039549998</v>
      </c>
      <c r="L1792" s="6">
        <f>TablaDatos[[#This Row],[IMC_raw]]/1000000000000000</f>
        <v>3.423595003955</v>
      </c>
      <c r="M1792" s="2">
        <v>3423595003955000</v>
      </c>
      <c r="N17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2" s="13">
        <f t="shared" si="27"/>
        <v>1791</v>
      </c>
      <c r="P1792" s="2" t="str">
        <f>IF(TablaDatos[[#This Row],[Diabetes]]=0,"No","Si")</f>
        <v>No</v>
      </c>
      <c r="Q1792">
        <v>0</v>
      </c>
      <c r="R1792">
        <f>TablaDatos[[#This Row],[Aux2]]/10000000000000</f>
        <v>2362.9160429243898</v>
      </c>
      <c r="S1792" s="1">
        <v>2.36291604292439E+16</v>
      </c>
      <c r="T1792" s="7">
        <f>TablaDatos[[#This Row],[Aux3]]/100000000000000</f>
        <v>242.708359019341</v>
      </c>
      <c r="U1792" s="1">
        <v>2.42708359019341E+16</v>
      </c>
      <c r="V1792">
        <v>162.19999999999999</v>
      </c>
      <c r="W1792">
        <v>97</v>
      </c>
    </row>
    <row r="1793" spans="1:23">
      <c r="A1793">
        <v>2014</v>
      </c>
      <c r="B1793">
        <v>64</v>
      </c>
      <c r="C1793" t="s">
        <v>16</v>
      </c>
      <c r="D1793" t="s">
        <v>26</v>
      </c>
      <c r="E1793" t="s">
        <v>18</v>
      </c>
      <c r="F1793" t="s">
        <v>35</v>
      </c>
      <c r="G1793" t="s">
        <v>28</v>
      </c>
      <c r="H1793" s="3">
        <v>22128.45</v>
      </c>
      <c r="I1793" t="s">
        <v>19</v>
      </c>
      <c r="J1793" t="s">
        <v>22</v>
      </c>
      <c r="K17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34.2346357702097</v>
      </c>
      <c r="L1793" s="5">
        <f>TablaDatos[[#This Row],[IMC_raw]]/1000000000000000</f>
        <v>3.42346357702097</v>
      </c>
      <c r="M1793" s="2">
        <v>3423463577020970</v>
      </c>
      <c r="N17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3" s="13">
        <f t="shared" si="27"/>
        <v>1792</v>
      </c>
      <c r="P1793" s="2" t="str">
        <f>IF(TablaDatos[[#This Row],[Diabetes]]=0,"No","Si")</f>
        <v>Si</v>
      </c>
      <c r="Q1793">
        <v>1</v>
      </c>
      <c r="R1793">
        <f>TablaDatos[[#This Row],[Aux2]]/10000000000000</f>
        <v>2319.7733745105002</v>
      </c>
      <c r="S1793" s="1">
        <v>2.3197733745105E+16</v>
      </c>
      <c r="T1793" s="7">
        <f>TablaDatos[[#This Row],[Aux3]]/100000000000000</f>
        <v>229.78329637845999</v>
      </c>
      <c r="U1793" s="1">
        <v>2.2978329637846E+16</v>
      </c>
      <c r="V1793">
        <v>163.9</v>
      </c>
      <c r="W1793">
        <v>101.9</v>
      </c>
    </row>
    <row r="1794" spans="1:23">
      <c r="A1794">
        <v>2014</v>
      </c>
      <c r="B1794">
        <v>65</v>
      </c>
      <c r="C1794" t="s">
        <v>16</v>
      </c>
      <c r="D1794" t="s">
        <v>73</v>
      </c>
      <c r="E1794" t="s">
        <v>21</v>
      </c>
      <c r="F1794" t="s">
        <v>24</v>
      </c>
      <c r="G1794" t="s">
        <v>25</v>
      </c>
      <c r="H1794" s="3">
        <v>19571.71</v>
      </c>
      <c r="I1794" t="s">
        <v>21</v>
      </c>
      <c r="J1794" t="s">
        <v>18</v>
      </c>
      <c r="K17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34.209300589252599</v>
      </c>
      <c r="L1794" s="6">
        <f>TablaDatos[[#This Row],[IMC_raw]]/1000000000000000</f>
        <v>3.42093005892526</v>
      </c>
      <c r="M1794" s="2">
        <v>3420930058925260</v>
      </c>
      <c r="N17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4" s="13">
        <f t="shared" ref="O1794:O1857" si="28">O1793+1</f>
        <v>1793</v>
      </c>
      <c r="P1794" s="2" t="str">
        <f>IF(TablaDatos[[#This Row],[Diabetes]]=0,"No","Si")</f>
        <v>Si</v>
      </c>
      <c r="Q1794">
        <v>1</v>
      </c>
      <c r="R1794">
        <f>TablaDatos[[#This Row],[Aux2]]/10000000000000</f>
        <v>231.50437421983099</v>
      </c>
      <c r="S1794" s="1">
        <v>2315043742198310</v>
      </c>
      <c r="T1794" s="7">
        <f>TablaDatos[[#This Row],[Aux3]]/100000000000000</f>
        <v>27.2517074682778</v>
      </c>
      <c r="U1794" s="1">
        <v>2725170746827780</v>
      </c>
      <c r="V1794">
        <v>172.2</v>
      </c>
      <c r="W1794">
        <v>103.8</v>
      </c>
    </row>
    <row r="1795" spans="1:23">
      <c r="A1795">
        <v>2014</v>
      </c>
      <c r="B1795">
        <v>72</v>
      </c>
      <c r="C1795" t="s">
        <v>23</v>
      </c>
      <c r="D1795" t="s">
        <v>36</v>
      </c>
      <c r="E1795" t="s">
        <v>18</v>
      </c>
      <c r="F1795" t="s">
        <v>24</v>
      </c>
      <c r="G1795" t="s">
        <v>25</v>
      </c>
      <c r="H1795" s="3">
        <v>11598.7</v>
      </c>
      <c r="I1795" t="s">
        <v>19</v>
      </c>
      <c r="J1795" t="s">
        <v>22</v>
      </c>
      <c r="K17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34.199842290378804</v>
      </c>
      <c r="L1795" s="6">
        <f>TablaDatos[[#This Row],[IMC_raw]]/1000000000000000</f>
        <v>3.4199842290378801</v>
      </c>
      <c r="M1795" s="2">
        <v>3419984229037880</v>
      </c>
      <c r="N17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5" s="13">
        <f t="shared" si="28"/>
        <v>1794</v>
      </c>
      <c r="P1795" s="2" t="str">
        <f>IF(TablaDatos[[#This Row],[Diabetes]]=0,"No","Si")</f>
        <v>No</v>
      </c>
      <c r="Q1795">
        <v>0</v>
      </c>
      <c r="R1795">
        <f>TablaDatos[[#This Row],[Aux2]]/10000000000000</f>
        <v>2450.3368164921299</v>
      </c>
      <c r="S1795" s="1">
        <v>2.45033681649213E+16</v>
      </c>
      <c r="T1795" s="7">
        <f>TablaDatos[[#This Row],[Aux3]]/100000000000000</f>
        <v>262.27021275074497</v>
      </c>
      <c r="U1795" s="1">
        <v>2.62270212750745E+16</v>
      </c>
      <c r="V1795">
        <v>170.1</v>
      </c>
      <c r="W1795">
        <v>103.1</v>
      </c>
    </row>
    <row r="1796" spans="1:23">
      <c r="A1796">
        <v>2014</v>
      </c>
      <c r="B1796">
        <v>50</v>
      </c>
      <c r="C1796" t="s">
        <v>16</v>
      </c>
      <c r="D1796" t="s">
        <v>29</v>
      </c>
      <c r="E1796" t="s">
        <v>18</v>
      </c>
      <c r="F1796" t="s">
        <v>19</v>
      </c>
      <c r="G1796" t="s">
        <v>20</v>
      </c>
      <c r="H1796" s="3">
        <v>16288.58</v>
      </c>
      <c r="I1796" t="s">
        <v>19</v>
      </c>
      <c r="J1796" t="s">
        <v>22</v>
      </c>
      <c r="K17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34.186116006220402</v>
      </c>
      <c r="L1796" s="5">
        <f>TablaDatos[[#This Row],[IMC_raw]]/1000000000000000</f>
        <v>3.4186116006220399</v>
      </c>
      <c r="M1796" s="2">
        <v>3418611600622040</v>
      </c>
      <c r="N17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6" s="13">
        <f t="shared" si="28"/>
        <v>1795</v>
      </c>
      <c r="P1796" s="2" t="str">
        <f>IF(TablaDatos[[#This Row],[Diabetes]]=0,"No","Si")</f>
        <v>No</v>
      </c>
      <c r="Q1796">
        <v>0</v>
      </c>
      <c r="R1796">
        <f>TablaDatos[[#This Row],[Aux2]]/10000000000000</f>
        <v>2023.84996423902</v>
      </c>
      <c r="S1796" s="1">
        <v>2.02384996423902E+16</v>
      </c>
      <c r="T1796" s="7">
        <f>TablaDatos[[#This Row],[Aux3]]/100000000000000</f>
        <v>2.6027482776751598</v>
      </c>
      <c r="U1796" s="1">
        <v>260274827767516</v>
      </c>
      <c r="V1796">
        <v>149.69999999999999</v>
      </c>
      <c r="W1796">
        <v>90.4</v>
      </c>
    </row>
    <row r="1797" spans="1:23">
      <c r="A1797">
        <v>2014</v>
      </c>
      <c r="B1797">
        <v>49</v>
      </c>
      <c r="C1797" t="s">
        <v>16</v>
      </c>
      <c r="D1797" t="s">
        <v>29</v>
      </c>
      <c r="E1797" t="s">
        <v>31</v>
      </c>
      <c r="F1797" t="s">
        <v>35</v>
      </c>
      <c r="G1797" t="s">
        <v>20</v>
      </c>
      <c r="H1797" s="3">
        <v>13910.21</v>
      </c>
      <c r="I1797" t="s">
        <v>21</v>
      </c>
      <c r="J1797" t="s">
        <v>21</v>
      </c>
      <c r="K17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34.184010035682604</v>
      </c>
      <c r="L1797" s="6">
        <f>TablaDatos[[#This Row],[IMC_raw]]/1000000000000000</f>
        <v>3.4184010035682602</v>
      </c>
      <c r="M1797" s="2">
        <v>3418401003568260</v>
      </c>
      <c r="N17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7" s="13">
        <f t="shared" si="28"/>
        <v>1796</v>
      </c>
      <c r="P1797" s="2" t="str">
        <f>IF(TablaDatos[[#This Row],[Diabetes]]=0,"No","Si")</f>
        <v>Si</v>
      </c>
      <c r="Q1797">
        <v>1</v>
      </c>
      <c r="R1797">
        <f>TablaDatos[[#This Row],[Aux2]]/10000000000000</f>
        <v>2451.1012397551099</v>
      </c>
      <c r="S1797" s="1">
        <v>2.45110123975511E+16</v>
      </c>
      <c r="T1797" s="7">
        <f>TablaDatos[[#This Row],[Aux3]]/100000000000000</f>
        <v>25.3006342811364</v>
      </c>
      <c r="U1797" s="1">
        <v>2530063428113640</v>
      </c>
      <c r="V1797">
        <v>167.9</v>
      </c>
      <c r="W1797">
        <v>103.6</v>
      </c>
    </row>
    <row r="1798" spans="1:23">
      <c r="A1798">
        <v>2014</v>
      </c>
      <c r="B1798">
        <v>59</v>
      </c>
      <c r="C1798" t="s">
        <v>16</v>
      </c>
      <c r="D1798" t="s">
        <v>17</v>
      </c>
      <c r="E1798" t="s">
        <v>21</v>
      </c>
      <c r="F1798" t="s">
        <v>35</v>
      </c>
      <c r="G1798" t="s">
        <v>28</v>
      </c>
      <c r="H1798" s="3">
        <v>27610.87</v>
      </c>
      <c r="I1798" t="s">
        <v>19</v>
      </c>
      <c r="J1798" t="s">
        <v>18</v>
      </c>
      <c r="K17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34.175036114721301</v>
      </c>
      <c r="L1798" s="6">
        <f>TablaDatos[[#This Row],[IMC_raw]]/100000000000000</f>
        <v>34.175036114721301</v>
      </c>
      <c r="M1798" s="2">
        <v>3417503611472130</v>
      </c>
      <c r="N17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8" s="13">
        <f t="shared" si="28"/>
        <v>1797</v>
      </c>
      <c r="P1798" s="2" t="str">
        <f>IF(TablaDatos[[#This Row],[Diabetes]]=0,"No","Si")</f>
        <v>No</v>
      </c>
      <c r="Q1798">
        <v>0</v>
      </c>
      <c r="R1798">
        <f>TablaDatos[[#This Row],[Aux2]]/10000000000000</f>
        <v>216.29336229387999</v>
      </c>
      <c r="S1798" s="1">
        <v>2162933622938800</v>
      </c>
      <c r="T1798" s="7">
        <f>TablaDatos[[#This Row],[Aux3]]/100000000000000</f>
        <v>24.8740254840388</v>
      </c>
      <c r="U1798" s="1">
        <v>2487402548403880</v>
      </c>
      <c r="V1798">
        <v>167.1</v>
      </c>
      <c r="W1798">
        <v>95.1</v>
      </c>
    </row>
    <row r="1799" spans="1:23">
      <c r="A1799">
        <v>2014</v>
      </c>
      <c r="B1799">
        <v>61</v>
      </c>
      <c r="C1799" t="s">
        <v>16</v>
      </c>
      <c r="D1799" t="s">
        <v>27</v>
      </c>
      <c r="E1799" t="s">
        <v>21</v>
      </c>
      <c r="F1799" t="s">
        <v>24</v>
      </c>
      <c r="G1799" t="s">
        <v>28</v>
      </c>
      <c r="H1799" s="3">
        <v>17566.16</v>
      </c>
      <c r="I1799" t="s">
        <v>19</v>
      </c>
      <c r="J1799" t="s">
        <v>18</v>
      </c>
      <c r="K17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34.174813260717002</v>
      </c>
      <c r="L1799" s="6">
        <f>TablaDatos[[#This Row],[IMC_raw]]/1000000000000000</f>
        <v>3.4174813260716999</v>
      </c>
      <c r="M1799" s="2">
        <v>3417481326071700</v>
      </c>
      <c r="N17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799" s="13">
        <f t="shared" si="28"/>
        <v>1798</v>
      </c>
      <c r="P1799" s="2" t="str">
        <f>IF(TablaDatos[[#This Row],[Diabetes]]=0,"No","Si")</f>
        <v>Si</v>
      </c>
      <c r="Q1799">
        <v>1</v>
      </c>
      <c r="R1799">
        <f>TablaDatos[[#This Row],[Aux2]]/10000000000000</f>
        <v>2069.05588464229</v>
      </c>
      <c r="S1799" s="1">
        <v>2.06905588464229E+16</v>
      </c>
      <c r="T1799" s="7">
        <f>TablaDatos[[#This Row],[Aux3]]/100000000000000</f>
        <v>0.24239450920989</v>
      </c>
      <c r="U1799" s="1">
        <v>24239450920989</v>
      </c>
      <c r="V1799">
        <v>166.2</v>
      </c>
      <c r="W1799">
        <v>99.5</v>
      </c>
    </row>
    <row r="1800" spans="1:23">
      <c r="A1800">
        <v>2014</v>
      </c>
      <c r="B1800">
        <v>64</v>
      </c>
      <c r="C1800" t="s">
        <v>16</v>
      </c>
      <c r="D1800" t="s">
        <v>42</v>
      </c>
      <c r="E1800" t="s">
        <v>31</v>
      </c>
      <c r="F1800" t="s">
        <v>35</v>
      </c>
      <c r="G1800" t="s">
        <v>28</v>
      </c>
      <c r="H1800" s="3">
        <v>23084.36</v>
      </c>
      <c r="I1800" t="s">
        <v>19</v>
      </c>
      <c r="J1800" t="s">
        <v>21</v>
      </c>
      <c r="K18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34.160759496860599</v>
      </c>
      <c r="L1800" s="6">
        <f>TablaDatos[[#This Row],[IMC_raw]]/1000000000000000</f>
        <v>34.160759496860599</v>
      </c>
      <c r="M1800" s="2">
        <v>3.41607594968606E+16</v>
      </c>
      <c r="N18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0" s="13">
        <f t="shared" si="28"/>
        <v>1799</v>
      </c>
      <c r="P1800" s="2" t="str">
        <f>IF(TablaDatos[[#This Row],[Diabetes]]=0,"No","Si")</f>
        <v>Si</v>
      </c>
      <c r="Q1800">
        <v>1</v>
      </c>
      <c r="R1800">
        <f>TablaDatos[[#This Row],[Aux2]]/10000000000000</f>
        <v>2314.3384368878601</v>
      </c>
      <c r="S1800" s="1">
        <v>2.31433843688786E+16</v>
      </c>
      <c r="T1800" s="7">
        <f>TablaDatos[[#This Row],[Aux3]]/100000000000000</f>
        <v>282.10532016233498</v>
      </c>
      <c r="U1800" s="1">
        <v>2.82105320162335E+16</v>
      </c>
      <c r="V1800">
        <v>170.8</v>
      </c>
      <c r="W1800">
        <v>102</v>
      </c>
    </row>
    <row r="1801" spans="1:23">
      <c r="A1801">
        <v>2014</v>
      </c>
      <c r="B1801">
        <v>67</v>
      </c>
      <c r="C1801" t="s">
        <v>23</v>
      </c>
      <c r="D1801" t="s">
        <v>34</v>
      </c>
      <c r="E1801" t="s">
        <v>21</v>
      </c>
      <c r="F1801" t="s">
        <v>24</v>
      </c>
      <c r="G1801" t="s">
        <v>25</v>
      </c>
      <c r="H1801" s="3">
        <v>8264.84</v>
      </c>
      <c r="I1801" t="s">
        <v>21</v>
      </c>
      <c r="J1801" t="s">
        <v>18</v>
      </c>
      <c r="K18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34.159158624779401</v>
      </c>
      <c r="L1801" s="6">
        <f>TablaDatos[[#This Row],[IMC_raw]]/1000000000000000</f>
        <v>0.34159158624779401</v>
      </c>
      <c r="M1801" s="2">
        <v>341591586247794</v>
      </c>
      <c r="N18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1" s="13">
        <f t="shared" si="28"/>
        <v>1800</v>
      </c>
      <c r="P1801" s="2" t="str">
        <f>IF(TablaDatos[[#This Row],[Diabetes]]=0,"No","Si")</f>
        <v>Si</v>
      </c>
      <c r="Q1801">
        <v>1</v>
      </c>
      <c r="R1801">
        <f>TablaDatos[[#This Row],[Aux2]]/10000000000000</f>
        <v>2238.5962530822098</v>
      </c>
      <c r="S1801" s="1">
        <v>2.23859625308221E+16</v>
      </c>
      <c r="T1801" s="7">
        <f>TablaDatos[[#This Row],[Aux3]]/100000000000000</f>
        <v>275.13021503007297</v>
      </c>
      <c r="U1801" s="1">
        <v>2.75130215030073E+16</v>
      </c>
      <c r="V1801">
        <v>169.6</v>
      </c>
      <c r="W1801">
        <v>98.9</v>
      </c>
    </row>
    <row r="1802" spans="1:23">
      <c r="A1802">
        <v>2014</v>
      </c>
      <c r="B1802">
        <v>49</v>
      </c>
      <c r="C1802" t="s">
        <v>23</v>
      </c>
      <c r="D1802" t="s">
        <v>30</v>
      </c>
      <c r="E1802" t="s">
        <v>18</v>
      </c>
      <c r="F1802" t="s">
        <v>19</v>
      </c>
      <c r="G1802" t="s">
        <v>20</v>
      </c>
      <c r="H1802" s="3">
        <v>17009.599999999999</v>
      </c>
      <c r="I1802" t="s">
        <v>21</v>
      </c>
      <c r="J1802" t="s">
        <v>19</v>
      </c>
      <c r="K18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34.145835741391096</v>
      </c>
      <c r="L1802" s="5">
        <f>TablaDatos[[#This Row],[IMC_raw]]/1000000000000000</f>
        <v>3.41458357413911</v>
      </c>
      <c r="M1802" s="2">
        <v>3414583574139110</v>
      </c>
      <c r="N18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2" s="13">
        <f t="shared" si="28"/>
        <v>1801</v>
      </c>
      <c r="P1802" s="2" t="str">
        <f>IF(TablaDatos[[#This Row],[Diabetes]]=0,"No","Si")</f>
        <v>No</v>
      </c>
      <c r="Q1802">
        <v>0</v>
      </c>
      <c r="R1802">
        <f>TablaDatos[[#This Row],[Aux2]]/10000000000000</f>
        <v>2217.6017989255902</v>
      </c>
      <c r="S1802" s="1">
        <v>2.21760179892559E+16</v>
      </c>
      <c r="T1802" s="7">
        <f>TablaDatos[[#This Row],[Aux3]]/100000000000000</f>
        <v>233.43042399199899</v>
      </c>
      <c r="U1802" s="1">
        <v>2.33430423991999E+16</v>
      </c>
      <c r="V1802">
        <v>141.80000000000001</v>
      </c>
      <c r="W1802">
        <v>85.5</v>
      </c>
    </row>
    <row r="1803" spans="1:23">
      <c r="A1803">
        <v>2014</v>
      </c>
      <c r="B1803">
        <v>66</v>
      </c>
      <c r="C1803" t="s">
        <v>23</v>
      </c>
      <c r="D1803" t="s">
        <v>34</v>
      </c>
      <c r="E1803" t="s">
        <v>21</v>
      </c>
      <c r="F1803" t="s">
        <v>24</v>
      </c>
      <c r="G1803" t="s">
        <v>25</v>
      </c>
      <c r="H1803" s="3">
        <v>9650.99</v>
      </c>
      <c r="I1803" t="s">
        <v>21</v>
      </c>
      <c r="J1803" t="s">
        <v>22</v>
      </c>
      <c r="K18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34.1427690916193</v>
      </c>
      <c r="L1803" s="5">
        <f>TablaDatos[[#This Row],[IMC_raw]]/1000000000000000</f>
        <v>3.4142769091619298</v>
      </c>
      <c r="M1803" s="2">
        <v>3414276909161930</v>
      </c>
      <c r="N18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3" s="13">
        <f t="shared" si="28"/>
        <v>1802</v>
      </c>
      <c r="P1803" s="2" t="str">
        <f>IF(TablaDatos[[#This Row],[Diabetes]]=0,"No","Si")</f>
        <v>Si</v>
      </c>
      <c r="Q1803">
        <v>1</v>
      </c>
      <c r="R1803">
        <f>TablaDatos[[#This Row],[Aux2]]/10000000000000</f>
        <v>2172.9830454252701</v>
      </c>
      <c r="S1803" s="1">
        <v>2.17298304542527E+16</v>
      </c>
      <c r="T1803" s="7">
        <f>TablaDatos[[#This Row],[Aux3]]/100000000000000</f>
        <v>280.19084908243599</v>
      </c>
      <c r="U1803" s="1">
        <v>2.80190849082436E+16</v>
      </c>
      <c r="V1803">
        <v>167</v>
      </c>
      <c r="W1803">
        <v>99.3</v>
      </c>
    </row>
    <row r="1804" spans="1:23">
      <c r="A1804">
        <v>2014</v>
      </c>
      <c r="B1804">
        <v>66</v>
      </c>
      <c r="C1804" t="s">
        <v>23</v>
      </c>
      <c r="D1804" t="s">
        <v>42</v>
      </c>
      <c r="E1804" t="s">
        <v>19</v>
      </c>
      <c r="F1804" t="s">
        <v>24</v>
      </c>
      <c r="G1804" t="s">
        <v>25</v>
      </c>
      <c r="H1804" s="3">
        <v>21570.98</v>
      </c>
      <c r="I1804" t="s">
        <v>21</v>
      </c>
      <c r="J1804" t="s">
        <v>18</v>
      </c>
      <c r="K18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34.141446730314101</v>
      </c>
      <c r="L1804" s="6">
        <f>TablaDatos[[#This Row],[IMC_raw]]/1000000000000000</f>
        <v>34.141446730314101</v>
      </c>
      <c r="M1804" s="2">
        <v>3.41414467303141E+16</v>
      </c>
      <c r="N18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4" s="13">
        <f t="shared" si="28"/>
        <v>1803</v>
      </c>
      <c r="P1804" s="2" t="str">
        <f>IF(TablaDatos[[#This Row],[Diabetes]]=0,"No","Si")</f>
        <v>No</v>
      </c>
      <c r="Q1804">
        <v>0</v>
      </c>
      <c r="R1804">
        <f>TablaDatos[[#This Row],[Aux2]]/10000000000000</f>
        <v>229.720001626303</v>
      </c>
      <c r="S1804" s="1">
        <v>2297200016263030</v>
      </c>
      <c r="T1804" s="7">
        <f>TablaDatos[[#This Row],[Aux3]]/100000000000000</f>
        <v>249.49087159737101</v>
      </c>
      <c r="U1804" s="1">
        <v>2.49490871597371E+16</v>
      </c>
      <c r="V1804">
        <v>168.4</v>
      </c>
      <c r="W1804">
        <v>102.3</v>
      </c>
    </row>
    <row r="1805" spans="1:23">
      <c r="A1805">
        <v>2014</v>
      </c>
      <c r="B1805">
        <v>59</v>
      </c>
      <c r="C1805" t="s">
        <v>23</v>
      </c>
      <c r="D1805" t="s">
        <v>29</v>
      </c>
      <c r="E1805" t="s">
        <v>18</v>
      </c>
      <c r="F1805" t="s">
        <v>35</v>
      </c>
      <c r="G1805" t="s">
        <v>28</v>
      </c>
      <c r="H1805" s="3">
        <v>13693.77</v>
      </c>
      <c r="I1805" t="s">
        <v>18</v>
      </c>
      <c r="J1805" t="s">
        <v>22</v>
      </c>
      <c r="K18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34.125588291121495</v>
      </c>
      <c r="L1805" s="6">
        <f>TablaDatos[[#This Row],[IMC_raw]]/1000000000000000</f>
        <v>3.4125588291121498</v>
      </c>
      <c r="M1805" s="2">
        <v>3412558829112150</v>
      </c>
      <c r="N18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5" s="13">
        <f t="shared" si="28"/>
        <v>1804</v>
      </c>
      <c r="P1805" s="2" t="str">
        <f>IF(TablaDatos[[#This Row],[Diabetes]]=0,"No","Si")</f>
        <v>No</v>
      </c>
      <c r="Q1805">
        <v>0</v>
      </c>
      <c r="R1805">
        <f>TablaDatos[[#This Row],[Aux2]]/10000000000000</f>
        <v>2209.97805370694</v>
      </c>
      <c r="S1805" s="1">
        <v>2.20997805370694E+16</v>
      </c>
      <c r="T1805" s="7">
        <f>TablaDatos[[#This Row],[Aux3]]/100000000000000</f>
        <v>199.80876531998501</v>
      </c>
      <c r="U1805" s="1">
        <v>1.99808765319985E+16</v>
      </c>
      <c r="V1805">
        <v>152.5</v>
      </c>
      <c r="W1805">
        <v>95.5</v>
      </c>
    </row>
    <row r="1806" spans="1:23">
      <c r="A1806">
        <v>2014</v>
      </c>
      <c r="B1806">
        <v>68</v>
      </c>
      <c r="C1806" t="s">
        <v>16</v>
      </c>
      <c r="D1806" t="s">
        <v>32</v>
      </c>
      <c r="E1806" t="s">
        <v>19</v>
      </c>
      <c r="F1806" t="s">
        <v>24</v>
      </c>
      <c r="G1806" t="s">
        <v>25</v>
      </c>
      <c r="H1806" s="3">
        <v>26246.61</v>
      </c>
      <c r="I1806" t="s">
        <v>21</v>
      </c>
      <c r="J1806" t="s">
        <v>22</v>
      </c>
      <c r="K18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34.122243691150203</v>
      </c>
      <c r="L1806" s="6">
        <f>TablaDatos[[#This Row],[IMC_raw]]/1000000000000000</f>
        <v>3.41222436911502</v>
      </c>
      <c r="M1806" s="2">
        <v>3412224369115020</v>
      </c>
      <c r="N18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6" s="13">
        <f t="shared" si="28"/>
        <v>1805</v>
      </c>
      <c r="P1806" s="2" t="str">
        <f>IF(TablaDatos[[#This Row],[Diabetes]]=0,"No","Si")</f>
        <v>No</v>
      </c>
      <c r="Q1806">
        <v>0</v>
      </c>
      <c r="R1806">
        <f>TablaDatos[[#This Row],[Aux2]]/10000000000000</f>
        <v>221.55232640619101</v>
      </c>
      <c r="S1806" s="1">
        <v>2215523264061910</v>
      </c>
      <c r="T1806" s="7">
        <f>TablaDatos[[#This Row],[Aux3]]/100000000000000</f>
        <v>226.37071231712099</v>
      </c>
      <c r="U1806" s="1">
        <v>2.26370712317121E+16</v>
      </c>
      <c r="V1806">
        <v>159.6</v>
      </c>
      <c r="W1806">
        <v>96.1</v>
      </c>
    </row>
    <row r="1807" spans="1:23">
      <c r="A1807">
        <v>2014</v>
      </c>
      <c r="B1807">
        <v>48</v>
      </c>
      <c r="C1807" t="s">
        <v>16</v>
      </c>
      <c r="D1807" t="s">
        <v>73</v>
      </c>
      <c r="E1807" t="s">
        <v>18</v>
      </c>
      <c r="F1807" t="s">
        <v>24</v>
      </c>
      <c r="G1807" t="s">
        <v>20</v>
      </c>
      <c r="H1807" s="3">
        <v>25276.39</v>
      </c>
      <c r="I1807" t="s">
        <v>19</v>
      </c>
      <c r="J1807" t="s">
        <v>18</v>
      </c>
      <c r="K18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34.105806205230401</v>
      </c>
      <c r="L1807" s="5">
        <f>TablaDatos[[#This Row],[IMC_raw]]/1000000000000000</f>
        <v>3.41058062052304</v>
      </c>
      <c r="M1807" s="2">
        <v>3410580620523040</v>
      </c>
      <c r="N18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7" s="13">
        <f t="shared" si="28"/>
        <v>1806</v>
      </c>
      <c r="P1807" s="2" t="str">
        <f>IF(TablaDatos[[#This Row],[Diabetes]]=0,"No","Si")</f>
        <v>No</v>
      </c>
      <c r="Q1807">
        <v>0</v>
      </c>
      <c r="R1807">
        <f>TablaDatos[[#This Row],[Aux2]]/10000000000000</f>
        <v>2171.0182552067199</v>
      </c>
      <c r="S1807" s="1">
        <v>2.17101825520672E+16</v>
      </c>
      <c r="T1807" s="7">
        <f>TablaDatos[[#This Row],[Aux3]]/100000000000000</f>
        <v>24.1715853035587</v>
      </c>
      <c r="U1807" s="1">
        <v>2417158530355870</v>
      </c>
      <c r="V1807">
        <v>145.5</v>
      </c>
      <c r="W1807">
        <v>91.5</v>
      </c>
    </row>
    <row r="1808" spans="1:23">
      <c r="A1808">
        <v>2014</v>
      </c>
      <c r="B1808">
        <v>58</v>
      </c>
      <c r="C1808" t="s">
        <v>16</v>
      </c>
      <c r="D1808" t="s">
        <v>73</v>
      </c>
      <c r="E1808" t="s">
        <v>18</v>
      </c>
      <c r="F1808" t="s">
        <v>19</v>
      </c>
      <c r="G1808" t="s">
        <v>28</v>
      </c>
      <c r="H1808" s="3">
        <v>28637.41</v>
      </c>
      <c r="I1808" t="s">
        <v>18</v>
      </c>
      <c r="J1808" t="s">
        <v>22</v>
      </c>
      <c r="K18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34.086440467667998</v>
      </c>
      <c r="L1808" s="6">
        <f>TablaDatos[[#This Row],[IMC_raw]]/1000000000000000</f>
        <v>3.4086440467668</v>
      </c>
      <c r="M1808" s="2">
        <v>3408644046766800</v>
      </c>
      <c r="N18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8" s="13">
        <f t="shared" si="28"/>
        <v>1807</v>
      </c>
      <c r="P1808" s="2" t="str">
        <f>IF(TablaDatos[[#This Row],[Diabetes]]=0,"No","Si")</f>
        <v>No</v>
      </c>
      <c r="Q1808">
        <v>0</v>
      </c>
      <c r="R1808">
        <f>TablaDatos[[#This Row],[Aux2]]/10000000000000</f>
        <v>1976.2366879420499</v>
      </c>
      <c r="S1808" s="1">
        <v>1.97623668794205E+16</v>
      </c>
      <c r="T1808" s="7">
        <f>TablaDatos[[#This Row],[Aux3]]/100000000000000</f>
        <v>240.023717793667</v>
      </c>
      <c r="U1808" s="1">
        <v>2.40023717793667E+16</v>
      </c>
      <c r="V1808">
        <v>161.30000000000001</v>
      </c>
      <c r="W1808">
        <v>103</v>
      </c>
    </row>
    <row r="1809" spans="1:23">
      <c r="A1809">
        <v>2014</v>
      </c>
      <c r="B1809">
        <v>64</v>
      </c>
      <c r="C1809" t="s">
        <v>16</v>
      </c>
      <c r="D1809" t="s">
        <v>30</v>
      </c>
      <c r="E1809" t="s">
        <v>19</v>
      </c>
      <c r="F1809" t="s">
        <v>19</v>
      </c>
      <c r="G1809" t="s">
        <v>28</v>
      </c>
      <c r="H1809" s="3">
        <v>11444.11</v>
      </c>
      <c r="I1809" t="s">
        <v>21</v>
      </c>
      <c r="J1809" t="s">
        <v>18</v>
      </c>
      <c r="K18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34.086210926074699</v>
      </c>
      <c r="L1809" s="5">
        <f>TablaDatos[[#This Row],[IMC_raw]]/1000000000000000</f>
        <v>3.4086210926074698</v>
      </c>
      <c r="M1809" s="2">
        <v>3408621092607470</v>
      </c>
      <c r="N18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09" s="13">
        <f t="shared" si="28"/>
        <v>1808</v>
      </c>
      <c r="P1809" s="2" t="str">
        <f>IF(TablaDatos[[#This Row],[Diabetes]]=0,"No","Si")</f>
        <v>No</v>
      </c>
      <c r="Q1809">
        <v>0</v>
      </c>
      <c r="R1809">
        <f>TablaDatos[[#This Row],[Aux2]]/10000000000000</f>
        <v>2178.7935795296098</v>
      </c>
      <c r="S1809" s="1">
        <v>2.17879357952961E+16</v>
      </c>
      <c r="T1809" s="7">
        <f>TablaDatos[[#This Row],[Aux3]]/100000000000000</f>
        <v>270.807951313378</v>
      </c>
      <c r="U1809" s="1">
        <v>2.70807951313378E+16</v>
      </c>
      <c r="V1809">
        <v>168.8</v>
      </c>
      <c r="W1809">
        <v>107.2</v>
      </c>
    </row>
    <row r="1810" spans="1:23">
      <c r="A1810">
        <v>2014</v>
      </c>
      <c r="B1810">
        <v>55</v>
      </c>
      <c r="C1810" t="s">
        <v>23</v>
      </c>
      <c r="D1810" t="s">
        <v>27</v>
      </c>
      <c r="E1810" t="s">
        <v>18</v>
      </c>
      <c r="F1810" t="s">
        <v>19</v>
      </c>
      <c r="G1810" t="s">
        <v>28</v>
      </c>
      <c r="H1810" s="3">
        <v>31664.9</v>
      </c>
      <c r="I1810" t="s">
        <v>21</v>
      </c>
      <c r="J1810" t="s">
        <v>18</v>
      </c>
      <c r="K18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34.076318165476103</v>
      </c>
      <c r="L1810" s="5">
        <f>TablaDatos[[#This Row],[IMC_raw]]/1000000000000000</f>
        <v>34.076318165476103</v>
      </c>
      <c r="M1810" s="2">
        <v>3.40763181654761E+16</v>
      </c>
      <c r="N18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0" s="13">
        <f t="shared" si="28"/>
        <v>1809</v>
      </c>
      <c r="P1810" s="2" t="str">
        <f>IF(TablaDatos[[#This Row],[Diabetes]]=0,"No","Si")</f>
        <v>No</v>
      </c>
      <c r="Q1810">
        <v>0</v>
      </c>
      <c r="R1810">
        <f>TablaDatos[[#This Row],[Aux2]]/10000000000000</f>
        <v>1947.6461347373199</v>
      </c>
      <c r="S1810" s="1">
        <v>1.94764613473732E+16</v>
      </c>
      <c r="T1810" s="7">
        <f>TablaDatos[[#This Row],[Aux3]]/100000000000000</f>
        <v>24.398701714746998</v>
      </c>
      <c r="U1810" s="1">
        <v>2439870171474700</v>
      </c>
      <c r="V1810">
        <v>157.5</v>
      </c>
      <c r="W1810">
        <v>91.3</v>
      </c>
    </row>
    <row r="1811" spans="1:23">
      <c r="A1811">
        <v>2014</v>
      </c>
      <c r="B1811">
        <v>65</v>
      </c>
      <c r="C1811" t="s">
        <v>23</v>
      </c>
      <c r="D1811" t="s">
        <v>73</v>
      </c>
      <c r="E1811" t="s">
        <v>18</v>
      </c>
      <c r="F1811" t="s">
        <v>19</v>
      </c>
      <c r="G1811" t="s">
        <v>25</v>
      </c>
      <c r="H1811" s="3">
        <v>26866.57</v>
      </c>
      <c r="I1811" t="s">
        <v>21</v>
      </c>
      <c r="J1811" t="s">
        <v>22</v>
      </c>
      <c r="K18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34.068235260543801</v>
      </c>
      <c r="L1811" s="6">
        <f>TablaDatos[[#This Row],[IMC_raw]]/1000000000000000</f>
        <v>34.068235260543801</v>
      </c>
      <c r="M1811" s="2">
        <v>3.40682352605438E+16</v>
      </c>
      <c r="N18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1" s="13">
        <f t="shared" si="28"/>
        <v>1810</v>
      </c>
      <c r="P1811" s="2" t="str">
        <f>IF(TablaDatos[[#This Row],[Diabetes]]=0,"No","Si")</f>
        <v>No</v>
      </c>
      <c r="Q1811">
        <v>0</v>
      </c>
      <c r="R1811">
        <f>TablaDatos[[#This Row],[Aux2]]/10000000000000</f>
        <v>1978.57333608657</v>
      </c>
      <c r="S1811" s="1">
        <v>1.97857333608657E+16</v>
      </c>
      <c r="T1811" s="7">
        <f>TablaDatos[[#This Row],[Aux3]]/100000000000000</f>
        <v>213.24656616520099</v>
      </c>
      <c r="U1811" s="1">
        <v>2.13246566165201E+16</v>
      </c>
      <c r="V1811">
        <v>167.1</v>
      </c>
      <c r="W1811">
        <v>100</v>
      </c>
    </row>
    <row r="1812" spans="1:23">
      <c r="A1812">
        <v>2014</v>
      </c>
      <c r="B1812">
        <v>59</v>
      </c>
      <c r="C1812" t="s">
        <v>23</v>
      </c>
      <c r="D1812" t="s">
        <v>29</v>
      </c>
      <c r="E1812" t="s">
        <v>21</v>
      </c>
      <c r="F1812" t="s">
        <v>19</v>
      </c>
      <c r="G1812" t="s">
        <v>28</v>
      </c>
      <c r="H1812" s="3">
        <v>12602.47</v>
      </c>
      <c r="I1812" t="s">
        <v>21</v>
      </c>
      <c r="J1812" t="s">
        <v>21</v>
      </c>
      <c r="K18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34.059319392399303</v>
      </c>
      <c r="L1812" s="5">
        <f>TablaDatos[[#This Row],[IMC_raw]]/1000000000000000</f>
        <v>3.4059319392399301</v>
      </c>
      <c r="M1812" s="2">
        <v>3405931939239930</v>
      </c>
      <c r="N18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2" s="13">
        <f t="shared" si="28"/>
        <v>1811</v>
      </c>
      <c r="P1812" s="2" t="str">
        <f>IF(TablaDatos[[#This Row],[Diabetes]]=0,"No","Si")</f>
        <v>No</v>
      </c>
      <c r="Q1812">
        <v>0</v>
      </c>
      <c r="R1812">
        <f>TablaDatos[[#This Row],[Aux2]]/10000000000000</f>
        <v>2239.6734112308</v>
      </c>
      <c r="S1812" s="1">
        <v>2.2396734112308E+16</v>
      </c>
      <c r="T1812" s="7">
        <f>TablaDatos[[#This Row],[Aux3]]/100000000000000</f>
        <v>249.10636947226999</v>
      </c>
      <c r="U1812" s="1">
        <v>2.4910636947227E+16</v>
      </c>
      <c r="V1812">
        <v>172.9</v>
      </c>
      <c r="W1812">
        <v>99.1</v>
      </c>
    </row>
    <row r="1813" spans="1:23">
      <c r="A1813">
        <v>2014</v>
      </c>
      <c r="B1813">
        <v>69</v>
      </c>
      <c r="C1813" t="s">
        <v>16</v>
      </c>
      <c r="D1813" t="s">
        <v>72</v>
      </c>
      <c r="E1813" t="s">
        <v>31</v>
      </c>
      <c r="F1813" t="s">
        <v>19</v>
      </c>
      <c r="G1813" t="s">
        <v>25</v>
      </c>
      <c r="H1813" s="3">
        <v>14741.77</v>
      </c>
      <c r="I1813" t="s">
        <v>19</v>
      </c>
      <c r="J1813" t="s">
        <v>22</v>
      </c>
      <c r="K18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34.015158604798103</v>
      </c>
      <c r="L1813" s="6">
        <f>TablaDatos[[#This Row],[IMC_raw]]/1000000000000000</f>
        <v>3.4015158604798099</v>
      </c>
      <c r="M1813" s="2">
        <v>3401515860479810</v>
      </c>
      <c r="N18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3" s="13">
        <f t="shared" si="28"/>
        <v>1812</v>
      </c>
      <c r="P1813" s="2" t="str">
        <f>IF(TablaDatos[[#This Row],[Diabetes]]=0,"No","Si")</f>
        <v>No</v>
      </c>
      <c r="Q1813">
        <v>0</v>
      </c>
      <c r="R1813">
        <f>TablaDatos[[#This Row],[Aux2]]/10000000000000</f>
        <v>2134.9694309256001</v>
      </c>
      <c r="S1813" s="1">
        <v>2.1349694309256E+16</v>
      </c>
      <c r="T1813" s="7">
        <f>TablaDatos[[#This Row],[Aux3]]/100000000000000</f>
        <v>226.03389696253501</v>
      </c>
      <c r="U1813" s="1">
        <v>2.26033896962535E+16</v>
      </c>
      <c r="V1813">
        <v>163.69999999999999</v>
      </c>
      <c r="W1813">
        <v>98.4</v>
      </c>
    </row>
    <row r="1814" spans="1:23">
      <c r="A1814">
        <v>2014</v>
      </c>
      <c r="B1814">
        <v>60</v>
      </c>
      <c r="C1814" t="s">
        <v>23</v>
      </c>
      <c r="D1814" t="s">
        <v>73</v>
      </c>
      <c r="E1814" t="s">
        <v>19</v>
      </c>
      <c r="F1814" t="s">
        <v>35</v>
      </c>
      <c r="G1814" t="s">
        <v>28</v>
      </c>
      <c r="H1814" s="3">
        <v>25689.49</v>
      </c>
      <c r="I1814" t="s">
        <v>21</v>
      </c>
      <c r="J1814" t="s">
        <v>18</v>
      </c>
      <c r="K18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34.010476769859302</v>
      </c>
      <c r="L1814" s="6">
        <f>TablaDatos[[#This Row],[IMC_raw]]/1000000000000000</f>
        <v>0.34010476769859299</v>
      </c>
      <c r="M1814" s="2">
        <v>340104767698593</v>
      </c>
      <c r="N18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4" s="13">
        <f t="shared" si="28"/>
        <v>1813</v>
      </c>
      <c r="P1814" s="2" t="str">
        <f>IF(TablaDatos[[#This Row],[Diabetes]]=0,"No","Si")</f>
        <v>No</v>
      </c>
      <c r="Q1814">
        <v>0</v>
      </c>
      <c r="R1814">
        <f>TablaDatos[[#This Row],[Aux2]]/10000000000000</f>
        <v>2099.1156894096098</v>
      </c>
      <c r="S1814" s="1">
        <v>2.09911568940961E+16</v>
      </c>
      <c r="T1814" s="7">
        <f>TablaDatos[[#This Row],[Aux3]]/100000000000000</f>
        <v>222.203274487622</v>
      </c>
      <c r="U1814" s="1">
        <v>2.22203274487622E+16</v>
      </c>
      <c r="V1814">
        <v>168.2</v>
      </c>
      <c r="W1814">
        <v>97.9</v>
      </c>
    </row>
    <row r="1815" spans="1:23">
      <c r="A1815">
        <v>2014</v>
      </c>
      <c r="B1815">
        <v>59</v>
      </c>
      <c r="C1815" t="s">
        <v>16</v>
      </c>
      <c r="D1815" t="s">
        <v>29</v>
      </c>
      <c r="E1815" t="s">
        <v>31</v>
      </c>
      <c r="F1815" t="s">
        <v>24</v>
      </c>
      <c r="G1815" t="s">
        <v>28</v>
      </c>
      <c r="H1815" s="3">
        <v>16739.349999999999</v>
      </c>
      <c r="I1815" t="s">
        <v>21</v>
      </c>
      <c r="J1815" t="s">
        <v>19</v>
      </c>
      <c r="K18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34.0090216153244</v>
      </c>
      <c r="L1815" s="6">
        <f>TablaDatos[[#This Row],[IMC_raw]]/100000000000000</f>
        <v>34.0090216153244</v>
      </c>
      <c r="M1815" s="2">
        <v>3400902161532440</v>
      </c>
      <c r="N18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5" s="13">
        <f t="shared" si="28"/>
        <v>1814</v>
      </c>
      <c r="P1815" s="2" t="str">
        <f>IF(TablaDatos[[#This Row],[Diabetes]]=0,"No","Si")</f>
        <v>Si</v>
      </c>
      <c r="Q1815">
        <v>1</v>
      </c>
      <c r="R1815">
        <f>TablaDatos[[#This Row],[Aux2]]/10000000000000</f>
        <v>232.00940777627</v>
      </c>
      <c r="S1815" s="1">
        <v>2320094077762700</v>
      </c>
      <c r="T1815" s="7">
        <f>TablaDatos[[#This Row],[Aux3]]/100000000000000</f>
        <v>26.877017862678802</v>
      </c>
      <c r="U1815" s="1">
        <v>2687701786267880</v>
      </c>
      <c r="V1815">
        <v>182.2</v>
      </c>
      <c r="W1815">
        <v>108.4</v>
      </c>
    </row>
    <row r="1816" spans="1:23">
      <c r="A1816">
        <v>2014</v>
      </c>
      <c r="B1816">
        <v>56</v>
      </c>
      <c r="C1816" t="s">
        <v>23</v>
      </c>
      <c r="D1816" t="s">
        <v>71</v>
      </c>
      <c r="E1816" t="s">
        <v>21</v>
      </c>
      <c r="F1816" t="s">
        <v>24</v>
      </c>
      <c r="G1816" t="s">
        <v>28</v>
      </c>
      <c r="H1816" s="3">
        <v>11599.96</v>
      </c>
      <c r="I1816" t="s">
        <v>19</v>
      </c>
      <c r="J1816" t="s">
        <v>19</v>
      </c>
      <c r="K18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33.934565325397998</v>
      </c>
      <c r="L1816" s="5">
        <f>TablaDatos[[#This Row],[IMC_raw]]/1000000000000000</f>
        <v>3.3934565325397998</v>
      </c>
      <c r="M1816" s="2">
        <v>3393456532539800</v>
      </c>
      <c r="N18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6" s="13">
        <f t="shared" si="28"/>
        <v>1815</v>
      </c>
      <c r="P1816" s="2" t="str">
        <f>IF(TablaDatos[[#This Row],[Diabetes]]=0,"No","Si")</f>
        <v>Si</v>
      </c>
      <c r="Q1816">
        <v>1</v>
      </c>
      <c r="R1816">
        <f>TablaDatos[[#This Row],[Aux2]]/10000000000000</f>
        <v>2268.0729488965799</v>
      </c>
      <c r="S1816" s="1">
        <v>2.26807294889658E+16</v>
      </c>
      <c r="T1816" s="7">
        <f>TablaDatos[[#This Row],[Aux3]]/100000000000000</f>
        <v>2.7862641427978598</v>
      </c>
      <c r="U1816" s="1">
        <v>278626414279786</v>
      </c>
      <c r="V1816">
        <v>176.1</v>
      </c>
      <c r="W1816">
        <v>102.7</v>
      </c>
    </row>
    <row r="1817" spans="1:23">
      <c r="A1817">
        <v>2014</v>
      </c>
      <c r="B1817">
        <v>51</v>
      </c>
      <c r="C1817" t="s">
        <v>16</v>
      </c>
      <c r="D1817" t="s">
        <v>17</v>
      </c>
      <c r="E1817" t="s">
        <v>18</v>
      </c>
      <c r="F1817" t="s">
        <v>35</v>
      </c>
      <c r="G1817" t="s">
        <v>20</v>
      </c>
      <c r="H1817" s="3">
        <v>25392.560000000001</v>
      </c>
      <c r="I1817" t="s">
        <v>19</v>
      </c>
      <c r="J1817" t="s">
        <v>18</v>
      </c>
      <c r="K18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33.923740085519697</v>
      </c>
      <c r="L1817" s="5">
        <f>TablaDatos[[#This Row],[IMC_raw]]/1000000000000000</f>
        <v>3.39237400855197</v>
      </c>
      <c r="M1817" s="2">
        <v>3392374008551970</v>
      </c>
      <c r="N18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7" s="13">
        <f t="shared" si="28"/>
        <v>1816</v>
      </c>
      <c r="P1817" s="2" t="str">
        <f>IF(TablaDatos[[#This Row],[Diabetes]]=0,"No","Si")</f>
        <v>No</v>
      </c>
      <c r="Q1817">
        <v>0</v>
      </c>
      <c r="R1817">
        <f>TablaDatos[[#This Row],[Aux2]]/10000000000000</f>
        <v>1786.4491426653799</v>
      </c>
      <c r="S1817" s="1">
        <v>1.78644914266538E+16</v>
      </c>
      <c r="T1817" s="7">
        <f>TablaDatos[[#This Row],[Aux3]]/100000000000000</f>
        <v>211.24882051452801</v>
      </c>
      <c r="U1817" s="1">
        <v>2.11248820514528E+16</v>
      </c>
      <c r="V1817">
        <v>142.1</v>
      </c>
      <c r="W1817">
        <v>90.3</v>
      </c>
    </row>
    <row r="1818" spans="1:23">
      <c r="A1818">
        <v>2014</v>
      </c>
      <c r="B1818">
        <v>62</v>
      </c>
      <c r="C1818" t="s">
        <v>16</v>
      </c>
      <c r="D1818" t="s">
        <v>29</v>
      </c>
      <c r="E1818" t="s">
        <v>19</v>
      </c>
      <c r="F1818" t="s">
        <v>35</v>
      </c>
      <c r="G1818" t="s">
        <v>28</v>
      </c>
      <c r="H1818" s="3">
        <v>20974.92</v>
      </c>
      <c r="I1818" t="s">
        <v>19</v>
      </c>
      <c r="J1818" t="s">
        <v>22</v>
      </c>
      <c r="K18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33.9175508618912</v>
      </c>
      <c r="L1818" s="6">
        <f>TablaDatos[[#This Row],[IMC_raw]]/1000000000000000</f>
        <v>33.9175508618912</v>
      </c>
      <c r="M1818" s="2">
        <v>3.39175508618912E+16</v>
      </c>
      <c r="N18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8" s="13">
        <f t="shared" si="28"/>
        <v>1817</v>
      </c>
      <c r="P1818" s="2" t="str">
        <f>IF(TablaDatos[[#This Row],[Diabetes]]=0,"No","Si")</f>
        <v>No</v>
      </c>
      <c r="Q1818">
        <v>0</v>
      </c>
      <c r="R1818">
        <f>TablaDatos[[#This Row],[Aux2]]/10000000000000</f>
        <v>1792.8756321004801</v>
      </c>
      <c r="S1818" s="1">
        <v>1.79287563210048E+16</v>
      </c>
      <c r="T1818" s="7">
        <f>TablaDatos[[#This Row],[Aux3]]/100000000000000</f>
        <v>2.0482638742897499</v>
      </c>
      <c r="U1818" s="1">
        <v>204826387428975</v>
      </c>
      <c r="V1818">
        <v>154.80000000000001</v>
      </c>
      <c r="W1818">
        <v>95.3</v>
      </c>
    </row>
    <row r="1819" spans="1:23">
      <c r="A1819">
        <v>2014</v>
      </c>
      <c r="B1819">
        <v>71</v>
      </c>
      <c r="C1819" t="s">
        <v>16</v>
      </c>
      <c r="D1819" t="s">
        <v>27</v>
      </c>
      <c r="E1819" t="s">
        <v>18</v>
      </c>
      <c r="F1819" t="s">
        <v>19</v>
      </c>
      <c r="G1819" t="s">
        <v>25</v>
      </c>
      <c r="H1819" s="3">
        <v>24879.37</v>
      </c>
      <c r="I1819" t="s">
        <v>18</v>
      </c>
      <c r="J1819" t="s">
        <v>22</v>
      </c>
      <c r="K18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33.917387011338903</v>
      </c>
      <c r="L1819" s="5">
        <f>TablaDatos[[#This Row],[IMC_raw]]/1000000000000000</f>
        <v>3.3917387011338902</v>
      </c>
      <c r="M1819" s="2">
        <v>3391738701133890</v>
      </c>
      <c r="N18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19" s="13">
        <f t="shared" si="28"/>
        <v>1818</v>
      </c>
      <c r="P1819" s="2" t="str">
        <f>IF(TablaDatos[[#This Row],[Diabetes]]=0,"No","Si")</f>
        <v>No</v>
      </c>
      <c r="Q1819">
        <v>0</v>
      </c>
      <c r="R1819">
        <f>TablaDatos[[#This Row],[Aux2]]/10000000000000</f>
        <v>2190.5316846784899</v>
      </c>
      <c r="S1819" s="1">
        <v>2.19053168467849E+16</v>
      </c>
      <c r="T1819" s="7">
        <f>TablaDatos[[#This Row],[Aux3]]/100000000000000</f>
        <v>232.06622983605899</v>
      </c>
      <c r="U1819" s="1">
        <v>2.32066229836059E+16</v>
      </c>
      <c r="V1819">
        <v>170.1</v>
      </c>
      <c r="W1819">
        <v>102</v>
      </c>
    </row>
    <row r="1820" spans="1:23">
      <c r="A1820">
        <v>2014</v>
      </c>
      <c r="B1820">
        <v>58</v>
      </c>
      <c r="C1820" t="s">
        <v>23</v>
      </c>
      <c r="D1820" t="s">
        <v>29</v>
      </c>
      <c r="E1820" t="s">
        <v>18</v>
      </c>
      <c r="F1820" t="s">
        <v>19</v>
      </c>
      <c r="G1820" t="s">
        <v>28</v>
      </c>
      <c r="H1820" s="3">
        <v>13635.3</v>
      </c>
      <c r="I1820" t="s">
        <v>19</v>
      </c>
      <c r="J1820" t="s">
        <v>18</v>
      </c>
      <c r="K18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33.890578803909101</v>
      </c>
      <c r="L1820" s="6">
        <f>TablaDatos[[#This Row],[IMC_raw]]/100000000000000</f>
        <v>33.890578803909101</v>
      </c>
      <c r="M1820" s="2">
        <v>3389057880390910</v>
      </c>
      <c r="N18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0" s="13">
        <f t="shared" si="28"/>
        <v>1819</v>
      </c>
      <c r="P1820" s="2" t="str">
        <f>IF(TablaDatos[[#This Row],[Diabetes]]=0,"No","Si")</f>
        <v>No</v>
      </c>
      <c r="Q1820">
        <v>0</v>
      </c>
      <c r="R1820">
        <f>TablaDatos[[#This Row],[Aux2]]/10000000000000</f>
        <v>1893.6951938201501</v>
      </c>
      <c r="S1820" s="1">
        <v>1.89369519382015E+16</v>
      </c>
      <c r="T1820" s="7">
        <f>TablaDatos[[#This Row],[Aux3]]/100000000000000</f>
        <v>221.31695678689201</v>
      </c>
      <c r="U1820" s="1">
        <v>2.21316956786892E+16</v>
      </c>
      <c r="V1820">
        <v>149.9</v>
      </c>
      <c r="W1820">
        <v>93.8</v>
      </c>
    </row>
    <row r="1821" spans="1:23">
      <c r="A1821">
        <v>2014</v>
      </c>
      <c r="B1821">
        <v>58</v>
      </c>
      <c r="C1821" t="s">
        <v>23</v>
      </c>
      <c r="D1821" t="s">
        <v>72</v>
      </c>
      <c r="E1821" t="s">
        <v>19</v>
      </c>
      <c r="F1821" t="s">
        <v>24</v>
      </c>
      <c r="G1821" t="s">
        <v>28</v>
      </c>
      <c r="H1821" s="3">
        <v>22975.46</v>
      </c>
      <c r="I1821" t="s">
        <v>21</v>
      </c>
      <c r="J1821" t="s">
        <v>18</v>
      </c>
      <c r="K18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33.872311806745302</v>
      </c>
      <c r="L1821" s="5">
        <f>TablaDatos[[#This Row],[IMC_raw]]/1000000000000000</f>
        <v>3.3872311806745299</v>
      </c>
      <c r="M1821" s="2">
        <v>3387231180674530</v>
      </c>
      <c r="N18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1" s="13">
        <f t="shared" si="28"/>
        <v>1820</v>
      </c>
      <c r="P1821" s="2" t="str">
        <f>IF(TablaDatos[[#This Row],[Diabetes]]=0,"No","Si")</f>
        <v>No</v>
      </c>
      <c r="Q1821">
        <v>0</v>
      </c>
      <c r="R1821">
        <f>TablaDatos[[#This Row],[Aux2]]/10000000000000</f>
        <v>2091.0017333313499</v>
      </c>
      <c r="S1821" s="1">
        <v>2.09100173333135E+16</v>
      </c>
      <c r="T1821" s="7">
        <f>TablaDatos[[#This Row],[Aux3]]/100000000000000</f>
        <v>257.34125310349702</v>
      </c>
      <c r="U1821" s="1">
        <v>2.57341253103497E+16</v>
      </c>
      <c r="V1821">
        <v>162.5</v>
      </c>
      <c r="W1821">
        <v>96.6</v>
      </c>
    </row>
    <row r="1822" spans="1:23">
      <c r="A1822">
        <v>2014</v>
      </c>
      <c r="B1822">
        <v>68</v>
      </c>
      <c r="C1822" t="s">
        <v>16</v>
      </c>
      <c r="D1822" t="s">
        <v>34</v>
      </c>
      <c r="E1822" t="s">
        <v>21</v>
      </c>
      <c r="F1822" t="s">
        <v>24</v>
      </c>
      <c r="G1822" t="s">
        <v>25</v>
      </c>
      <c r="H1822" s="3">
        <v>14376.24</v>
      </c>
      <c r="I1822" t="s">
        <v>21</v>
      </c>
      <c r="J1822" t="s">
        <v>21</v>
      </c>
      <c r="K18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33.867519575351999</v>
      </c>
      <c r="L1822" s="5">
        <f>TablaDatos[[#This Row],[IMC_raw]]/1000000000000000</f>
        <v>3.3867519575351999</v>
      </c>
      <c r="M1822" s="2">
        <v>3386751957535200</v>
      </c>
      <c r="N18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2" s="13">
        <f t="shared" si="28"/>
        <v>1821</v>
      </c>
      <c r="P1822" s="2" t="str">
        <f>IF(TablaDatos[[#This Row],[Diabetes]]=0,"No","Si")</f>
        <v>Si</v>
      </c>
      <c r="Q1822">
        <v>1</v>
      </c>
      <c r="R1822">
        <f>TablaDatos[[#This Row],[Aux2]]/10000000000000</f>
        <v>2447.6196049400201</v>
      </c>
      <c r="S1822" s="1">
        <v>2.44761960494002E+16</v>
      </c>
      <c r="T1822" s="7">
        <f>TablaDatos[[#This Row],[Aux3]]/100000000000000</f>
        <v>278.65180086605602</v>
      </c>
      <c r="U1822" s="1">
        <v>2.78651800866056E+16</v>
      </c>
      <c r="V1822">
        <v>168.2</v>
      </c>
      <c r="W1822">
        <v>106.2</v>
      </c>
    </row>
    <row r="1823" spans="1:23">
      <c r="A1823">
        <v>2014</v>
      </c>
      <c r="B1823">
        <v>57</v>
      </c>
      <c r="C1823" t="s">
        <v>16</v>
      </c>
      <c r="D1823" t="s">
        <v>72</v>
      </c>
      <c r="E1823" t="s">
        <v>21</v>
      </c>
      <c r="F1823" t="s">
        <v>24</v>
      </c>
      <c r="G1823" t="s">
        <v>28</v>
      </c>
      <c r="H1823" s="3">
        <v>15447.81</v>
      </c>
      <c r="I1823" t="s">
        <v>19</v>
      </c>
      <c r="J1823" t="s">
        <v>18</v>
      </c>
      <c r="K18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33.8672535233395</v>
      </c>
      <c r="L1823" s="6">
        <f>TablaDatos[[#This Row],[IMC_raw]]/1000000000000000</f>
        <v>3.3867253523339498</v>
      </c>
      <c r="M1823" s="2">
        <v>3386725352333950</v>
      </c>
      <c r="N18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3" s="13">
        <f t="shared" si="28"/>
        <v>1822</v>
      </c>
      <c r="P1823" s="2" t="str">
        <f>IF(TablaDatos[[#This Row],[Diabetes]]=0,"No","Si")</f>
        <v>Si</v>
      </c>
      <c r="Q1823">
        <v>1</v>
      </c>
      <c r="R1823">
        <f>TablaDatos[[#This Row],[Aux2]]/10000000000000</f>
        <v>2115.5706103084899</v>
      </c>
      <c r="S1823" s="1">
        <v>2.11557061030849E+16</v>
      </c>
      <c r="T1823" s="7">
        <f>TablaDatos[[#This Row],[Aux3]]/100000000000000</f>
        <v>23.5016030208348</v>
      </c>
      <c r="U1823" s="1">
        <v>2350160302083480</v>
      </c>
      <c r="V1823">
        <v>169.4</v>
      </c>
      <c r="W1823">
        <v>99.3</v>
      </c>
    </row>
    <row r="1824" spans="1:23">
      <c r="A1824">
        <v>2014</v>
      </c>
      <c r="B1824">
        <v>60</v>
      </c>
      <c r="C1824" t="s">
        <v>23</v>
      </c>
      <c r="D1824" t="s">
        <v>34</v>
      </c>
      <c r="E1824" t="s">
        <v>21</v>
      </c>
      <c r="F1824" t="s">
        <v>24</v>
      </c>
      <c r="G1824" t="s">
        <v>28</v>
      </c>
      <c r="H1824" s="3">
        <v>16422.849999999999</v>
      </c>
      <c r="I1824" t="s">
        <v>19</v>
      </c>
      <c r="J1824" t="s">
        <v>22</v>
      </c>
      <c r="K18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33.861154125324902</v>
      </c>
      <c r="L1824" s="5">
        <f>TablaDatos[[#This Row],[IMC_raw]]/1000000000000000</f>
        <v>3.3861154125324902</v>
      </c>
      <c r="M1824" s="2">
        <v>3386115412532490</v>
      </c>
      <c r="N18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4" s="13">
        <f t="shared" si="28"/>
        <v>1823</v>
      </c>
      <c r="P1824" s="2" t="str">
        <f>IF(TablaDatos[[#This Row],[Diabetes]]=0,"No","Si")</f>
        <v>No</v>
      </c>
      <c r="Q1824">
        <v>0</v>
      </c>
      <c r="R1824">
        <f>TablaDatos[[#This Row],[Aux2]]/10000000000000</f>
        <v>2256.5617526511401</v>
      </c>
      <c r="S1824" s="1">
        <v>2.25656175265114E+16</v>
      </c>
      <c r="T1824" s="7">
        <f>TablaDatos[[#This Row],[Aux3]]/100000000000000</f>
        <v>247.37425742045701</v>
      </c>
      <c r="U1824" s="1">
        <v>2.47374257420457E+16</v>
      </c>
      <c r="V1824">
        <v>165.2</v>
      </c>
      <c r="W1824">
        <v>93.5</v>
      </c>
    </row>
    <row r="1825" spans="1:23">
      <c r="A1825">
        <v>2014</v>
      </c>
      <c r="B1825">
        <v>52</v>
      </c>
      <c r="C1825" t="s">
        <v>16</v>
      </c>
      <c r="D1825" t="s">
        <v>42</v>
      </c>
      <c r="E1825" t="s">
        <v>31</v>
      </c>
      <c r="F1825" t="s">
        <v>19</v>
      </c>
      <c r="G1825" t="s">
        <v>20</v>
      </c>
      <c r="H1825" s="3">
        <v>21709.1</v>
      </c>
      <c r="I1825" t="s">
        <v>19</v>
      </c>
      <c r="J1825" t="s">
        <v>21</v>
      </c>
      <c r="K18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33.854692526019996</v>
      </c>
      <c r="L1825" s="5">
        <f>TablaDatos[[#This Row],[IMC_raw]]/1000000000000000</f>
        <v>3.3854692526019998</v>
      </c>
      <c r="M1825" s="2">
        <v>3385469252602000</v>
      </c>
      <c r="N18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5" s="13">
        <f t="shared" si="28"/>
        <v>1824</v>
      </c>
      <c r="P1825" s="2" t="str">
        <f>IF(TablaDatos[[#This Row],[Diabetes]]=0,"No","Si")</f>
        <v>Si</v>
      </c>
      <c r="Q1825">
        <v>1</v>
      </c>
      <c r="R1825">
        <f>TablaDatos[[#This Row],[Aux2]]/10000000000000</f>
        <v>2041.79009826984</v>
      </c>
      <c r="S1825" s="1">
        <v>2.04179009826984E+16</v>
      </c>
      <c r="T1825" s="7">
        <f>TablaDatos[[#This Row],[Aux3]]/100000000000000</f>
        <v>245.330287517659</v>
      </c>
      <c r="U1825" s="1">
        <v>2.45330287517659E+16</v>
      </c>
      <c r="V1825">
        <v>165.1</v>
      </c>
      <c r="W1825">
        <v>99.9</v>
      </c>
    </row>
    <row r="1826" spans="1:23">
      <c r="A1826">
        <v>2014</v>
      </c>
      <c r="B1826">
        <v>47</v>
      </c>
      <c r="C1826" t="s">
        <v>23</v>
      </c>
      <c r="D1826" t="s">
        <v>73</v>
      </c>
      <c r="E1826" t="s">
        <v>18</v>
      </c>
      <c r="F1826" t="s">
        <v>24</v>
      </c>
      <c r="G1826" t="s">
        <v>20</v>
      </c>
      <c r="H1826" s="3">
        <v>30137.81</v>
      </c>
      <c r="I1826" t="s">
        <v>21</v>
      </c>
      <c r="J1826" t="s">
        <v>18</v>
      </c>
      <c r="K18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33.820937317356297</v>
      </c>
      <c r="L1826" s="5">
        <f>TablaDatos[[#This Row],[IMC_raw]]/1000000000000000</f>
        <v>33.820937317356297</v>
      </c>
      <c r="M1826" s="2">
        <v>3.38209373173563E+16</v>
      </c>
      <c r="N18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6" s="13">
        <f t="shared" si="28"/>
        <v>1825</v>
      </c>
      <c r="P1826" s="2" t="str">
        <f>IF(TablaDatos[[#This Row],[Diabetes]]=0,"No","Si")</f>
        <v>No</v>
      </c>
      <c r="Q1826">
        <v>0</v>
      </c>
      <c r="R1826">
        <f>TablaDatos[[#This Row],[Aux2]]/10000000000000</f>
        <v>1993.2037084035501</v>
      </c>
      <c r="S1826" s="1">
        <v>1.99320370840355E+16</v>
      </c>
      <c r="T1826" s="7">
        <f>TablaDatos[[#This Row],[Aux3]]/100000000000000</f>
        <v>228.76098516414299</v>
      </c>
      <c r="U1826" s="1">
        <v>2.28760985164143E+16</v>
      </c>
      <c r="V1826">
        <v>155.4</v>
      </c>
      <c r="W1826">
        <v>97.7</v>
      </c>
    </row>
    <row r="1827" spans="1:23">
      <c r="A1827">
        <v>2014</v>
      </c>
      <c r="B1827">
        <v>58</v>
      </c>
      <c r="C1827" t="s">
        <v>16</v>
      </c>
      <c r="D1827" t="s">
        <v>26</v>
      </c>
      <c r="E1827" t="s">
        <v>19</v>
      </c>
      <c r="F1827" t="s">
        <v>19</v>
      </c>
      <c r="G1827" t="s">
        <v>28</v>
      </c>
      <c r="H1827" s="3">
        <v>30395.7</v>
      </c>
      <c r="I1827" t="s">
        <v>21</v>
      </c>
      <c r="J1827" t="s">
        <v>19</v>
      </c>
      <c r="K18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33.795603611058496</v>
      </c>
      <c r="L1827" s="5">
        <f>TablaDatos[[#This Row],[IMC_raw]]/1000000000000000</f>
        <v>3.3795603611058498</v>
      </c>
      <c r="M1827" s="2">
        <v>3379560361105850</v>
      </c>
      <c r="N18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7" s="13">
        <f t="shared" si="28"/>
        <v>1826</v>
      </c>
      <c r="P1827" s="2" t="str">
        <f>IF(TablaDatos[[#This Row],[Diabetes]]=0,"No","Si")</f>
        <v>No</v>
      </c>
      <c r="Q1827">
        <v>0</v>
      </c>
      <c r="R1827">
        <f>TablaDatos[[#This Row],[Aux2]]/10000000000000</f>
        <v>2076.4799112446199</v>
      </c>
      <c r="S1827" s="1">
        <v>2.07647991124462E+16</v>
      </c>
      <c r="T1827" s="7">
        <f>TablaDatos[[#This Row],[Aux3]]/100000000000000</f>
        <v>220.492617476687</v>
      </c>
      <c r="U1827" s="1">
        <v>2.20492617476687E+16</v>
      </c>
      <c r="V1827">
        <v>165.2</v>
      </c>
      <c r="W1827">
        <v>97</v>
      </c>
    </row>
    <row r="1828" spans="1:23">
      <c r="A1828">
        <v>2014</v>
      </c>
      <c r="B1828">
        <v>51</v>
      </c>
      <c r="C1828" t="s">
        <v>23</v>
      </c>
      <c r="D1828" t="s">
        <v>30</v>
      </c>
      <c r="E1828" t="s">
        <v>18</v>
      </c>
      <c r="F1828" t="s">
        <v>19</v>
      </c>
      <c r="G1828" t="s">
        <v>20</v>
      </c>
      <c r="H1828" s="3">
        <v>13601.76</v>
      </c>
      <c r="I1828" t="s">
        <v>19</v>
      </c>
      <c r="J1828" t="s">
        <v>18</v>
      </c>
      <c r="K18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33.759675270312698</v>
      </c>
      <c r="L1828" s="6">
        <f>TablaDatos[[#This Row],[IMC_raw]]/1000000000000000</f>
        <v>0.337596752703127</v>
      </c>
      <c r="M1828" s="2">
        <v>337596752703127</v>
      </c>
      <c r="N18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8" s="13">
        <f t="shared" si="28"/>
        <v>1827</v>
      </c>
      <c r="P1828" s="2" t="str">
        <f>IF(TablaDatos[[#This Row],[Diabetes]]=0,"No","Si")</f>
        <v>No</v>
      </c>
      <c r="Q1828">
        <v>0</v>
      </c>
      <c r="R1828">
        <f>TablaDatos[[#This Row],[Aux2]]/10000000000000</f>
        <v>176.417593040181</v>
      </c>
      <c r="S1828" s="1">
        <v>1764175930401810</v>
      </c>
      <c r="T1828" s="7">
        <f>TablaDatos[[#This Row],[Aux3]]/100000000000000</f>
        <v>233.391362229436</v>
      </c>
      <c r="U1828" s="1">
        <v>2.33391362229436E+16</v>
      </c>
      <c r="V1828">
        <v>141.69999999999999</v>
      </c>
      <c r="W1828">
        <v>88.2</v>
      </c>
    </row>
    <row r="1829" spans="1:23">
      <c r="A1829">
        <v>2014</v>
      </c>
      <c r="B1829">
        <v>50</v>
      </c>
      <c r="C1829" t="s">
        <v>16</v>
      </c>
      <c r="D1829" t="s">
        <v>30</v>
      </c>
      <c r="E1829" t="s">
        <v>18</v>
      </c>
      <c r="F1829" t="s">
        <v>24</v>
      </c>
      <c r="G1829" t="s">
        <v>20</v>
      </c>
      <c r="H1829" s="3">
        <v>17120.02</v>
      </c>
      <c r="I1829" t="s">
        <v>19</v>
      </c>
      <c r="J1829" t="s">
        <v>22</v>
      </c>
      <c r="K18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33.7105874846592</v>
      </c>
      <c r="L1829" s="5">
        <f>TablaDatos[[#This Row],[IMC_raw]]/1000000000000000</f>
        <v>3.37105874846592</v>
      </c>
      <c r="M1829" s="2">
        <v>3371058748465920</v>
      </c>
      <c r="N18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29" s="13">
        <f t="shared" si="28"/>
        <v>1828</v>
      </c>
      <c r="P1829" s="2" t="str">
        <f>IF(TablaDatos[[#This Row],[Diabetes]]=0,"No","Si")</f>
        <v>No</v>
      </c>
      <c r="Q1829">
        <v>0</v>
      </c>
      <c r="R1829">
        <f>TablaDatos[[#This Row],[Aux2]]/10000000000000</f>
        <v>223.595209260356</v>
      </c>
      <c r="S1829" s="1">
        <v>2235952092603560</v>
      </c>
      <c r="T1829" s="7">
        <f>TablaDatos[[#This Row],[Aux3]]/100000000000000</f>
        <v>243.74965187366899</v>
      </c>
      <c r="U1829" s="1">
        <v>2.43749651873669E+16</v>
      </c>
      <c r="V1829">
        <v>143.19999999999999</v>
      </c>
      <c r="W1829">
        <v>94.8</v>
      </c>
    </row>
    <row r="1830" spans="1:23">
      <c r="A1830">
        <v>2014</v>
      </c>
      <c r="B1830">
        <v>56</v>
      </c>
      <c r="C1830" t="s">
        <v>23</v>
      </c>
      <c r="D1830" t="s">
        <v>30</v>
      </c>
      <c r="E1830" t="s">
        <v>21</v>
      </c>
      <c r="F1830" t="s">
        <v>19</v>
      </c>
      <c r="G1830" t="s">
        <v>28</v>
      </c>
      <c r="H1830" s="3">
        <v>13834.24</v>
      </c>
      <c r="I1830" t="s">
        <v>21</v>
      </c>
      <c r="J1830" t="s">
        <v>19</v>
      </c>
      <c r="K18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33.640499474305898</v>
      </c>
      <c r="L1830" s="6">
        <f>TablaDatos[[#This Row],[IMC_raw]]/1000000000000000</f>
        <v>33.640499474305898</v>
      </c>
      <c r="M1830" s="2">
        <v>3.36404994743059E+16</v>
      </c>
      <c r="N18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0" s="13">
        <f t="shared" si="28"/>
        <v>1829</v>
      </c>
      <c r="P1830" s="2" t="str">
        <f>IF(TablaDatos[[#This Row],[Diabetes]]=0,"No","Si")</f>
        <v>Si</v>
      </c>
      <c r="Q1830">
        <v>1</v>
      </c>
      <c r="R1830">
        <f>TablaDatos[[#This Row],[Aux2]]/10000000000000</f>
        <v>2418.9929739803201</v>
      </c>
      <c r="S1830" s="1">
        <v>2.41899297398032E+16</v>
      </c>
      <c r="T1830" s="7">
        <f>TablaDatos[[#This Row],[Aux3]]/100000000000000</f>
        <v>25.6457042997603</v>
      </c>
      <c r="U1830" s="1">
        <v>2564570429976030</v>
      </c>
      <c r="V1830">
        <v>167.8</v>
      </c>
      <c r="W1830">
        <v>98.9</v>
      </c>
    </row>
    <row r="1831" spans="1:23">
      <c r="A1831">
        <v>2014</v>
      </c>
      <c r="B1831">
        <v>58</v>
      </c>
      <c r="C1831" t="s">
        <v>16</v>
      </c>
      <c r="D1831" t="s">
        <v>17</v>
      </c>
      <c r="E1831" t="s">
        <v>19</v>
      </c>
      <c r="F1831" t="s">
        <v>19</v>
      </c>
      <c r="G1831" t="s">
        <v>28</v>
      </c>
      <c r="H1831" s="3">
        <v>22823.52</v>
      </c>
      <c r="I1831" t="s">
        <v>19</v>
      </c>
      <c r="J1831" t="s">
        <v>18</v>
      </c>
      <c r="K18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33.628644541285901</v>
      </c>
      <c r="L1831" s="5">
        <f>TablaDatos[[#This Row],[IMC_raw]]/1000000000000000</f>
        <v>3.3628644541285899</v>
      </c>
      <c r="M1831" s="2">
        <v>3362864454128590</v>
      </c>
      <c r="N18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1" s="13">
        <f t="shared" si="28"/>
        <v>1830</v>
      </c>
      <c r="P1831" s="2" t="str">
        <f>IF(TablaDatos[[#This Row],[Diabetes]]=0,"No","Si")</f>
        <v>Si</v>
      </c>
      <c r="Q1831">
        <v>1</v>
      </c>
      <c r="R1831">
        <f>TablaDatos[[#This Row],[Aux2]]/10000000000000</f>
        <v>2258.1664452455202</v>
      </c>
      <c r="S1831" s="1">
        <v>2.25816644524552E+16</v>
      </c>
      <c r="T1831" s="7">
        <f>TablaDatos[[#This Row],[Aux3]]/100000000000000</f>
        <v>296.279675503384</v>
      </c>
      <c r="U1831" s="1">
        <v>2.96279675503384E+16</v>
      </c>
      <c r="V1831">
        <v>168.1</v>
      </c>
      <c r="W1831">
        <v>96.5</v>
      </c>
    </row>
    <row r="1832" spans="1:23">
      <c r="A1832">
        <v>2014</v>
      </c>
      <c r="B1832">
        <v>59</v>
      </c>
      <c r="C1832" t="s">
        <v>16</v>
      </c>
      <c r="D1832" t="s">
        <v>26</v>
      </c>
      <c r="E1832" t="s">
        <v>18</v>
      </c>
      <c r="F1832" t="s">
        <v>19</v>
      </c>
      <c r="G1832" t="s">
        <v>28</v>
      </c>
      <c r="H1832" s="3">
        <v>19684.400000000001</v>
      </c>
      <c r="I1832" t="s">
        <v>19</v>
      </c>
      <c r="J1832" t="s">
        <v>18</v>
      </c>
      <c r="K18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33.620959259429696</v>
      </c>
      <c r="L1832" s="5">
        <f>TablaDatos[[#This Row],[IMC_raw]]/1000000000000000</f>
        <v>3.3620959259429699</v>
      </c>
      <c r="M1832" s="2">
        <v>3362095925942970</v>
      </c>
      <c r="N18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2" s="13">
        <f t="shared" si="28"/>
        <v>1831</v>
      </c>
      <c r="P1832" s="2" t="str">
        <f>IF(TablaDatos[[#This Row],[Diabetes]]=0,"No","Si")</f>
        <v>No</v>
      </c>
      <c r="Q1832">
        <v>0</v>
      </c>
      <c r="R1832">
        <f>TablaDatos[[#This Row],[Aux2]]/10000000000000</f>
        <v>2282.11906677561</v>
      </c>
      <c r="S1832" s="1">
        <v>2.28211906677561E+16</v>
      </c>
      <c r="T1832" s="7">
        <f>TablaDatos[[#This Row],[Aux3]]/100000000000000</f>
        <v>243.153752627307</v>
      </c>
      <c r="U1832" s="1">
        <v>2.43153752627307E+16</v>
      </c>
      <c r="V1832">
        <v>158.9</v>
      </c>
      <c r="W1832">
        <v>94.6</v>
      </c>
    </row>
    <row r="1833" spans="1:23">
      <c r="A1833">
        <v>2014</v>
      </c>
      <c r="B1833">
        <v>47</v>
      </c>
      <c r="C1833" t="s">
        <v>16</v>
      </c>
      <c r="D1833" t="s">
        <v>29</v>
      </c>
      <c r="E1833" t="s">
        <v>18</v>
      </c>
      <c r="F1833" t="s">
        <v>24</v>
      </c>
      <c r="G1833" t="s">
        <v>20</v>
      </c>
      <c r="H1833" s="3">
        <v>13925.82</v>
      </c>
      <c r="I1833" t="s">
        <v>21</v>
      </c>
      <c r="J1833" t="s">
        <v>18</v>
      </c>
      <c r="K18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33.620183952370603</v>
      </c>
      <c r="L1833" s="6">
        <f>TablaDatos[[#This Row],[IMC_raw]]/1000000000000000</f>
        <v>33.620183952370603</v>
      </c>
      <c r="M1833" s="2">
        <v>3.36201839523706E+16</v>
      </c>
      <c r="N18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3" s="13">
        <f t="shared" si="28"/>
        <v>1832</v>
      </c>
      <c r="P1833" s="2" t="str">
        <f>IF(TablaDatos[[#This Row],[Diabetes]]=0,"No","Si")</f>
        <v>No</v>
      </c>
      <c r="Q1833">
        <v>0</v>
      </c>
      <c r="R1833">
        <f>TablaDatos[[#This Row],[Aux2]]/10000000000000</f>
        <v>2274.5354084641199</v>
      </c>
      <c r="S1833" s="1">
        <v>2.27453540846412E+16</v>
      </c>
      <c r="T1833" s="7">
        <f>TablaDatos[[#This Row],[Aux3]]/100000000000000</f>
        <v>243.93057621449</v>
      </c>
      <c r="U1833" s="1">
        <v>2.4393057621449E+16</v>
      </c>
      <c r="V1833">
        <v>156.6</v>
      </c>
      <c r="W1833">
        <v>98</v>
      </c>
    </row>
    <row r="1834" spans="1:23">
      <c r="A1834">
        <v>2014</v>
      </c>
      <c r="B1834">
        <v>52</v>
      </c>
      <c r="C1834" t="s">
        <v>23</v>
      </c>
      <c r="D1834" t="s">
        <v>72</v>
      </c>
      <c r="E1834" t="s">
        <v>31</v>
      </c>
      <c r="F1834" t="s">
        <v>24</v>
      </c>
      <c r="G1834" t="s">
        <v>20</v>
      </c>
      <c r="H1834" s="3">
        <v>17235.37</v>
      </c>
      <c r="I1834" t="s">
        <v>19</v>
      </c>
      <c r="J1834" t="s">
        <v>18</v>
      </c>
      <c r="K18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33.610549133904904</v>
      </c>
      <c r="L1834" s="6">
        <f>TablaDatos[[#This Row],[IMC_raw]]/1000000000000000</f>
        <v>3.3610549133904901</v>
      </c>
      <c r="M1834" s="2">
        <v>3361054913390490</v>
      </c>
      <c r="N18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4" s="13">
        <f t="shared" si="28"/>
        <v>1833</v>
      </c>
      <c r="P1834" s="2" t="str">
        <f>IF(TablaDatos[[#This Row],[Diabetes]]=0,"No","Si")</f>
        <v>No</v>
      </c>
      <c r="Q1834">
        <v>0</v>
      </c>
      <c r="R1834">
        <f>TablaDatos[[#This Row],[Aux2]]/10000000000000</f>
        <v>2270.58447984635</v>
      </c>
      <c r="S1834" s="1">
        <v>2.27058447984635E+16</v>
      </c>
      <c r="T1834" s="7">
        <f>TablaDatos[[#This Row],[Aux3]]/100000000000000</f>
        <v>23.352395471605899</v>
      </c>
      <c r="U1834" s="1">
        <v>2335239547160590</v>
      </c>
      <c r="V1834">
        <v>153.5</v>
      </c>
      <c r="W1834">
        <v>95.6</v>
      </c>
    </row>
    <row r="1835" spans="1:23">
      <c r="A1835">
        <v>2014</v>
      </c>
      <c r="B1835">
        <v>70</v>
      </c>
      <c r="C1835" t="s">
        <v>16</v>
      </c>
      <c r="D1835" t="s">
        <v>33</v>
      </c>
      <c r="E1835" t="s">
        <v>18</v>
      </c>
      <c r="F1835" t="s">
        <v>19</v>
      </c>
      <c r="G1835" t="s">
        <v>25</v>
      </c>
      <c r="H1835" s="3">
        <v>25784.07</v>
      </c>
      <c r="I1835" t="s">
        <v>19</v>
      </c>
      <c r="J1835" t="s">
        <v>22</v>
      </c>
      <c r="K18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33.5582304268762</v>
      </c>
      <c r="L1835" s="5">
        <f>TablaDatos[[#This Row],[IMC_raw]]/1000000000000000</f>
        <v>33.5582304268762</v>
      </c>
      <c r="M1835" s="2">
        <v>3.35582304268762E+16</v>
      </c>
      <c r="N18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5" s="13">
        <f t="shared" si="28"/>
        <v>1834</v>
      </c>
      <c r="P1835" s="2" t="str">
        <f>IF(TablaDatos[[#This Row],[Diabetes]]=0,"No","Si")</f>
        <v>No</v>
      </c>
      <c r="Q1835">
        <v>0</v>
      </c>
      <c r="R1835">
        <f>TablaDatos[[#This Row],[Aux2]]/10000000000000</f>
        <v>2049.3847535842801</v>
      </c>
      <c r="S1835" s="1">
        <v>2.04938475358428E+16</v>
      </c>
      <c r="T1835" s="7">
        <f>TablaDatos[[#This Row],[Aux3]]/100000000000000</f>
        <v>239.51380112768101</v>
      </c>
      <c r="U1835" s="1">
        <v>2.39513801127681E+16</v>
      </c>
      <c r="V1835">
        <v>177.4</v>
      </c>
      <c r="W1835">
        <v>102.2</v>
      </c>
    </row>
    <row r="1836" spans="1:23">
      <c r="A1836">
        <v>2014</v>
      </c>
      <c r="B1836">
        <v>58</v>
      </c>
      <c r="C1836" t="s">
        <v>16</v>
      </c>
      <c r="D1836" t="s">
        <v>42</v>
      </c>
      <c r="E1836" t="s">
        <v>21</v>
      </c>
      <c r="F1836" t="s">
        <v>24</v>
      </c>
      <c r="G1836" t="s">
        <v>28</v>
      </c>
      <c r="H1836" s="3">
        <v>15227.67</v>
      </c>
      <c r="I1836" t="s">
        <v>21</v>
      </c>
      <c r="J1836" t="s">
        <v>21</v>
      </c>
      <c r="K18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33.550934443746101</v>
      </c>
      <c r="L1836" s="5">
        <f>TablaDatos[[#This Row],[IMC_raw]]/1000000000000000</f>
        <v>33.550934443746101</v>
      </c>
      <c r="M1836" s="2">
        <v>3.35509344437461E+16</v>
      </c>
      <c r="N18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6" s="13">
        <f t="shared" si="28"/>
        <v>1835</v>
      </c>
      <c r="P1836" s="2" t="str">
        <f>IF(TablaDatos[[#This Row],[Diabetes]]=0,"No","Si")</f>
        <v>Si</v>
      </c>
      <c r="Q1836">
        <v>1</v>
      </c>
      <c r="R1836">
        <f>TablaDatos[[#This Row],[Aux2]]/10000000000000</f>
        <v>236.34824304417501</v>
      </c>
      <c r="S1836" s="1">
        <v>2363482430441750</v>
      </c>
      <c r="T1836" s="7">
        <f>TablaDatos[[#This Row],[Aux3]]/100000000000000</f>
        <v>257.31012953298199</v>
      </c>
      <c r="U1836" s="1">
        <v>2.57310129532982E+16</v>
      </c>
      <c r="V1836">
        <v>170.8</v>
      </c>
      <c r="W1836">
        <v>102.8</v>
      </c>
    </row>
    <row r="1837" spans="1:23">
      <c r="A1837">
        <v>2014</v>
      </c>
      <c r="B1837">
        <v>56</v>
      </c>
      <c r="C1837" t="s">
        <v>23</v>
      </c>
      <c r="D1837" t="s">
        <v>33</v>
      </c>
      <c r="E1837" t="s">
        <v>18</v>
      </c>
      <c r="F1837" t="s">
        <v>40</v>
      </c>
      <c r="G1837" t="s">
        <v>28</v>
      </c>
      <c r="H1837" s="3">
        <v>27958.17</v>
      </c>
      <c r="I1837" t="s">
        <v>21</v>
      </c>
      <c r="J1837" t="s">
        <v>19</v>
      </c>
      <c r="K18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33.543529100554601</v>
      </c>
      <c r="L1837" s="6">
        <f>TablaDatos[[#This Row],[IMC_raw]]/1000000000000000</f>
        <v>3.3543529100554599</v>
      </c>
      <c r="M1837" s="2">
        <v>3354352910055460</v>
      </c>
      <c r="N18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7" s="13">
        <f t="shared" si="28"/>
        <v>1836</v>
      </c>
      <c r="P1837" s="2" t="str">
        <f>IF(TablaDatos[[#This Row],[Diabetes]]=0,"No","Si")</f>
        <v>No</v>
      </c>
      <c r="Q1837">
        <v>0</v>
      </c>
      <c r="R1837">
        <f>TablaDatos[[#This Row],[Aux2]]/10000000000000</f>
        <v>2014.56862010541</v>
      </c>
      <c r="S1837" s="1">
        <v>2.01456862010541E+16</v>
      </c>
      <c r="T1837" s="7">
        <f>TablaDatos[[#This Row],[Aux3]]/100000000000000</f>
        <v>211.151947325148</v>
      </c>
      <c r="U1837" s="1">
        <v>2.11151947325148E+16</v>
      </c>
      <c r="V1837">
        <v>161</v>
      </c>
      <c r="W1837">
        <v>93.6</v>
      </c>
    </row>
    <row r="1838" spans="1:23">
      <c r="A1838">
        <v>2014</v>
      </c>
      <c r="B1838">
        <v>65</v>
      </c>
      <c r="C1838" t="s">
        <v>23</v>
      </c>
      <c r="D1838" t="s">
        <v>34</v>
      </c>
      <c r="E1838" t="s">
        <v>21</v>
      </c>
      <c r="F1838" t="s">
        <v>24</v>
      </c>
      <c r="G1838" t="s">
        <v>25</v>
      </c>
      <c r="H1838" s="3">
        <v>12625.33</v>
      </c>
      <c r="I1838" t="s">
        <v>21</v>
      </c>
      <c r="J1838" t="s">
        <v>18</v>
      </c>
      <c r="K1838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33.534488124737003</v>
      </c>
      <c r="L1838" s="5">
        <f>TablaDatos[[#This Row],[IMC_raw]]/1000000000000000</f>
        <v>3.3534488124737E-2</v>
      </c>
      <c r="M1838" s="2">
        <v>33534488124737</v>
      </c>
      <c r="N18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8" s="13">
        <f t="shared" si="28"/>
        <v>1837</v>
      </c>
      <c r="P1838" s="2" t="str">
        <f>IF(TablaDatos[[#This Row],[Diabetes]]=0,"No","Si")</f>
        <v>Si</v>
      </c>
      <c r="Q1838">
        <v>1</v>
      </c>
      <c r="R1838">
        <f>TablaDatos[[#This Row],[Aux2]]/10000000000000</f>
        <v>2474.3998796748801</v>
      </c>
      <c r="S1838" s="1">
        <v>2.47439987967488E+16</v>
      </c>
      <c r="T1838" s="7">
        <f>TablaDatos[[#This Row],[Aux3]]/100000000000000</f>
        <v>279.93243079461303</v>
      </c>
      <c r="U1838" s="1">
        <v>2.79932430794613E+16</v>
      </c>
      <c r="V1838">
        <v>168.3</v>
      </c>
      <c r="W1838">
        <v>104.9</v>
      </c>
    </row>
    <row r="1839" spans="1:23">
      <c r="A1839">
        <v>2014</v>
      </c>
      <c r="B1839">
        <v>58</v>
      </c>
      <c r="C1839" t="s">
        <v>23</v>
      </c>
      <c r="D1839" t="s">
        <v>17</v>
      </c>
      <c r="E1839" t="s">
        <v>19</v>
      </c>
      <c r="F1839" t="s">
        <v>19</v>
      </c>
      <c r="G1839" t="s">
        <v>28</v>
      </c>
      <c r="H1839" s="3">
        <v>25534.14</v>
      </c>
      <c r="I1839" t="s">
        <v>19</v>
      </c>
      <c r="J1839" t="s">
        <v>22</v>
      </c>
      <c r="K18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33.5300130307673</v>
      </c>
      <c r="L1839" s="6">
        <f>TablaDatos[[#This Row],[IMC_raw]]/1000000000000000</f>
        <v>3.3530013030767298</v>
      </c>
      <c r="M1839" s="2">
        <v>3353001303076730</v>
      </c>
      <c r="N18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39" s="13">
        <f t="shared" si="28"/>
        <v>1838</v>
      </c>
      <c r="P1839" s="2" t="str">
        <f>IF(TablaDatos[[#This Row],[Diabetes]]=0,"No","Si")</f>
        <v>No</v>
      </c>
      <c r="Q1839">
        <v>0</v>
      </c>
      <c r="R1839">
        <f>TablaDatos[[#This Row],[Aux2]]/10000000000000</f>
        <v>2060.68399863783</v>
      </c>
      <c r="S1839" s="1">
        <v>2.06068399863783E+16</v>
      </c>
      <c r="T1839" s="7">
        <f>TablaDatos[[#This Row],[Aux3]]/100000000000000</f>
        <v>22.8701221129886</v>
      </c>
      <c r="U1839" s="1">
        <v>2287012211298860</v>
      </c>
      <c r="V1839">
        <v>158</v>
      </c>
      <c r="W1839">
        <v>96.8</v>
      </c>
    </row>
    <row r="1840" spans="1:23">
      <c r="A1840">
        <v>2014</v>
      </c>
      <c r="B1840">
        <v>67</v>
      </c>
      <c r="C1840" t="s">
        <v>23</v>
      </c>
      <c r="D1840" t="s">
        <v>38</v>
      </c>
      <c r="E1840" t="s">
        <v>19</v>
      </c>
      <c r="F1840" t="s">
        <v>24</v>
      </c>
      <c r="G1840" t="s">
        <v>25</v>
      </c>
      <c r="H1840" s="3">
        <v>15353.81</v>
      </c>
      <c r="I1840" t="s">
        <v>19</v>
      </c>
      <c r="J1840" t="s">
        <v>18</v>
      </c>
      <c r="K18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33.494497252229301</v>
      </c>
      <c r="L1840" s="6">
        <f>TablaDatos[[#This Row],[IMC_raw]]/1000000000000000</f>
        <v>3.3494497252229301</v>
      </c>
      <c r="M1840" s="2">
        <v>3349449725222930</v>
      </c>
      <c r="N18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0" s="13">
        <f t="shared" si="28"/>
        <v>1839</v>
      </c>
      <c r="P1840" s="2" t="str">
        <f>IF(TablaDatos[[#This Row],[Diabetes]]=0,"No","Si")</f>
        <v>No</v>
      </c>
      <c r="Q1840">
        <v>0</v>
      </c>
      <c r="R1840">
        <f>TablaDatos[[#This Row],[Aux2]]/10000000000000</f>
        <v>213.26123689543701</v>
      </c>
      <c r="S1840" s="1">
        <v>2132612368954370</v>
      </c>
      <c r="T1840" s="7">
        <f>TablaDatos[[#This Row],[Aux3]]/100000000000000</f>
        <v>24.056203419490799</v>
      </c>
      <c r="U1840" s="1">
        <v>2405620341949080</v>
      </c>
      <c r="V1840">
        <v>160.19999999999999</v>
      </c>
      <c r="W1840">
        <v>96.9</v>
      </c>
    </row>
    <row r="1841" spans="1:23">
      <c r="A1841">
        <v>2014</v>
      </c>
      <c r="B1841">
        <v>71</v>
      </c>
      <c r="C1841" t="s">
        <v>16</v>
      </c>
      <c r="D1841" t="s">
        <v>36</v>
      </c>
      <c r="E1841" t="s">
        <v>21</v>
      </c>
      <c r="F1841" t="s">
        <v>24</v>
      </c>
      <c r="G1841" t="s">
        <v>25</v>
      </c>
      <c r="H1841" s="3">
        <v>16980.650000000001</v>
      </c>
      <c r="I1841" t="s">
        <v>21</v>
      </c>
      <c r="J1841" t="s">
        <v>22</v>
      </c>
      <c r="K18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33.4918213718068</v>
      </c>
      <c r="L1841" s="6">
        <f>TablaDatos[[#This Row],[IMC_raw]]/1000000000000000</f>
        <v>3.34918213718068</v>
      </c>
      <c r="M1841" s="2">
        <v>3349182137180680</v>
      </c>
      <c r="N18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1" s="13">
        <f t="shared" si="28"/>
        <v>1840</v>
      </c>
      <c r="P1841" s="2" t="str">
        <f>IF(TablaDatos[[#This Row],[Diabetes]]=0,"No","Si")</f>
        <v>Si</v>
      </c>
      <c r="Q1841">
        <v>1</v>
      </c>
      <c r="R1841">
        <f>TablaDatos[[#This Row],[Aux2]]/10000000000000</f>
        <v>245.09124512703801</v>
      </c>
      <c r="S1841" s="1">
        <v>2450912451270380</v>
      </c>
      <c r="T1841" s="7">
        <f>TablaDatos[[#This Row],[Aux3]]/100000000000000</f>
        <v>252.76753116947299</v>
      </c>
      <c r="U1841" s="1">
        <v>2.52767531169473E+16</v>
      </c>
      <c r="V1841">
        <v>181.5</v>
      </c>
      <c r="W1841">
        <v>110</v>
      </c>
    </row>
    <row r="1842" spans="1:23">
      <c r="A1842">
        <v>2014</v>
      </c>
      <c r="B1842">
        <v>63</v>
      </c>
      <c r="C1842" t="s">
        <v>16</v>
      </c>
      <c r="D1842" t="s">
        <v>73</v>
      </c>
      <c r="E1842" t="s">
        <v>21</v>
      </c>
      <c r="F1842" t="s">
        <v>19</v>
      </c>
      <c r="G1842" t="s">
        <v>28</v>
      </c>
      <c r="H1842" s="3">
        <v>32751.98</v>
      </c>
      <c r="I1842" t="s">
        <v>21</v>
      </c>
      <c r="J1842" t="s">
        <v>18</v>
      </c>
      <c r="K18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33.485941603849902</v>
      </c>
      <c r="L1842" s="6">
        <f>TablaDatos[[#This Row],[IMC_raw]]/1000000000000000</f>
        <v>3.34859416038499</v>
      </c>
      <c r="M1842" s="2">
        <v>3348594160384990</v>
      </c>
      <c r="N18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2" s="13">
        <f t="shared" si="28"/>
        <v>1841</v>
      </c>
      <c r="P1842" s="2" t="str">
        <f>IF(TablaDatos[[#This Row],[Diabetes]]=0,"No","Si")</f>
        <v>No</v>
      </c>
      <c r="Q1842">
        <v>0</v>
      </c>
      <c r="R1842">
        <f>TablaDatos[[#This Row],[Aux2]]/10000000000000</f>
        <v>226.87052797750999</v>
      </c>
      <c r="S1842" s="1">
        <v>2268705279775100</v>
      </c>
      <c r="T1842" s="7">
        <f>TablaDatos[[#This Row],[Aux3]]/100000000000000</f>
        <v>241.036995442517</v>
      </c>
      <c r="U1842" s="1">
        <v>2.41036995442517E+16</v>
      </c>
      <c r="V1842">
        <v>169.9</v>
      </c>
      <c r="W1842">
        <v>100</v>
      </c>
    </row>
    <row r="1843" spans="1:23">
      <c r="A1843">
        <v>2014</v>
      </c>
      <c r="B1843">
        <v>66</v>
      </c>
      <c r="C1843" t="s">
        <v>16</v>
      </c>
      <c r="D1843" t="s">
        <v>41</v>
      </c>
      <c r="E1843" t="s">
        <v>21</v>
      </c>
      <c r="F1843" t="s">
        <v>24</v>
      </c>
      <c r="G1843" t="s">
        <v>25</v>
      </c>
      <c r="H1843" s="3">
        <v>16286.47</v>
      </c>
      <c r="I1843" t="s">
        <v>21</v>
      </c>
      <c r="J1843" t="s">
        <v>18</v>
      </c>
      <c r="K18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33.459160625413098</v>
      </c>
      <c r="L1843" s="6">
        <f>TablaDatos[[#This Row],[IMC_raw]]/1000000000000000</f>
        <v>3.3459160625413098</v>
      </c>
      <c r="M1843" s="2">
        <v>3345916062541310</v>
      </c>
      <c r="N18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3" s="13">
        <f t="shared" si="28"/>
        <v>1842</v>
      </c>
      <c r="P1843" s="2" t="str">
        <f>IF(TablaDatos[[#This Row],[Diabetes]]=0,"No","Si")</f>
        <v>No</v>
      </c>
      <c r="Q1843">
        <v>0</v>
      </c>
      <c r="R1843">
        <f>TablaDatos[[#This Row],[Aux2]]/10000000000000</f>
        <v>225.817026447232</v>
      </c>
      <c r="S1843" s="1">
        <v>2258170264472320</v>
      </c>
      <c r="T1843" s="7">
        <f>TablaDatos[[#This Row],[Aux3]]/100000000000000</f>
        <v>232.694071203791</v>
      </c>
      <c r="U1843" s="1">
        <v>2.32694071203791E+16</v>
      </c>
      <c r="V1843">
        <v>174.3</v>
      </c>
      <c r="W1843">
        <v>99.8</v>
      </c>
    </row>
    <row r="1844" spans="1:23">
      <c r="A1844">
        <v>2014</v>
      </c>
      <c r="B1844">
        <v>51</v>
      </c>
      <c r="C1844" t="s">
        <v>23</v>
      </c>
      <c r="D1844" t="s">
        <v>30</v>
      </c>
      <c r="E1844" t="s">
        <v>18</v>
      </c>
      <c r="F1844" t="s">
        <v>19</v>
      </c>
      <c r="G1844" t="s">
        <v>20</v>
      </c>
      <c r="H1844" s="3">
        <v>29369.75</v>
      </c>
      <c r="I1844" t="s">
        <v>19</v>
      </c>
      <c r="J1844" t="s">
        <v>19</v>
      </c>
      <c r="K18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33.456081471634803</v>
      </c>
      <c r="L1844" s="6">
        <f>TablaDatos[[#This Row],[IMC_raw]]/1000000000000000</f>
        <v>3.34560814716348</v>
      </c>
      <c r="M1844" s="2">
        <v>3345608147163480</v>
      </c>
      <c r="N18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4" s="13">
        <f t="shared" si="28"/>
        <v>1843</v>
      </c>
      <c r="P1844" s="2" t="str">
        <f>IF(TablaDatos[[#This Row],[Diabetes]]=0,"No","Si")</f>
        <v>No</v>
      </c>
      <c r="Q1844">
        <v>0</v>
      </c>
      <c r="R1844">
        <f>TablaDatos[[#This Row],[Aux2]]/10000000000000</f>
        <v>1901.14105695016</v>
      </c>
      <c r="S1844" s="1">
        <v>1.90114105695016E+16</v>
      </c>
      <c r="T1844" s="7">
        <f>TablaDatos[[#This Row],[Aux3]]/100000000000000</f>
        <v>26.776289004731002</v>
      </c>
      <c r="U1844" s="1">
        <v>2677628900473100</v>
      </c>
      <c r="V1844">
        <v>143.69999999999999</v>
      </c>
      <c r="W1844">
        <v>89.5</v>
      </c>
    </row>
    <row r="1845" spans="1:23">
      <c r="A1845">
        <v>2014</v>
      </c>
      <c r="B1845">
        <v>57</v>
      </c>
      <c r="C1845" t="s">
        <v>16</v>
      </c>
      <c r="D1845" t="s">
        <v>33</v>
      </c>
      <c r="E1845" t="s">
        <v>31</v>
      </c>
      <c r="F1845" t="s">
        <v>24</v>
      </c>
      <c r="G1845" t="s">
        <v>28</v>
      </c>
      <c r="H1845" s="3">
        <v>18903.09</v>
      </c>
      <c r="I1845" t="s">
        <v>21</v>
      </c>
      <c r="J1845" t="s">
        <v>18</v>
      </c>
      <c r="K18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33.455891406288501</v>
      </c>
      <c r="L1845" s="6">
        <f>TablaDatos[[#This Row],[IMC_raw]]/100000000000000</f>
        <v>33.455891406288501</v>
      </c>
      <c r="M1845" s="2">
        <v>3345589140628850</v>
      </c>
      <c r="N18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5" s="13">
        <f t="shared" si="28"/>
        <v>1844</v>
      </c>
      <c r="P1845" s="2" t="str">
        <f>IF(TablaDatos[[#This Row],[Diabetes]]=0,"No","Si")</f>
        <v>Si</v>
      </c>
      <c r="Q1845">
        <v>1</v>
      </c>
      <c r="R1845">
        <f>TablaDatos[[#This Row],[Aux2]]/10000000000000</f>
        <v>2402.55447779821</v>
      </c>
      <c r="S1845" s="1">
        <v>2.40255447779821E+16</v>
      </c>
      <c r="T1845" s="7">
        <f>TablaDatos[[#This Row],[Aux3]]/100000000000000</f>
        <v>263.57116845353801</v>
      </c>
      <c r="U1845" s="1">
        <v>2.63571168453538E+16</v>
      </c>
      <c r="V1845">
        <v>175.2</v>
      </c>
      <c r="W1845">
        <v>100.3</v>
      </c>
    </row>
    <row r="1846" spans="1:23">
      <c r="A1846">
        <v>2014</v>
      </c>
      <c r="B1846">
        <v>63</v>
      </c>
      <c r="C1846" t="s">
        <v>16</v>
      </c>
      <c r="D1846" t="s">
        <v>42</v>
      </c>
      <c r="E1846" t="s">
        <v>19</v>
      </c>
      <c r="F1846" t="s">
        <v>19</v>
      </c>
      <c r="G1846" t="s">
        <v>28</v>
      </c>
      <c r="H1846" s="3">
        <v>15782.94</v>
      </c>
      <c r="I1846" t="s">
        <v>19</v>
      </c>
      <c r="J1846" t="s">
        <v>22</v>
      </c>
      <c r="K18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33.455142345676201</v>
      </c>
      <c r="L1846" s="6">
        <f>TablaDatos[[#This Row],[IMC_raw]]/1000000000000000</f>
        <v>33.455142345676201</v>
      </c>
      <c r="M1846" s="2">
        <v>3.34551423456762E+16</v>
      </c>
      <c r="N18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6" s="13">
        <f t="shared" si="28"/>
        <v>1845</v>
      </c>
      <c r="P1846" s="2" t="str">
        <f>IF(TablaDatos[[#This Row],[Diabetes]]=0,"No","Si")</f>
        <v>No</v>
      </c>
      <c r="Q1846">
        <v>0</v>
      </c>
      <c r="R1846">
        <f>TablaDatos[[#This Row],[Aux2]]/10000000000000</f>
        <v>20.8043644644914</v>
      </c>
      <c r="S1846" s="1">
        <v>208043644644914</v>
      </c>
      <c r="T1846" s="7">
        <f>TablaDatos[[#This Row],[Aux3]]/100000000000000</f>
        <v>234.424253329538</v>
      </c>
      <c r="U1846" s="1">
        <v>2.34424253329538E+16</v>
      </c>
      <c r="V1846">
        <v>163.9</v>
      </c>
      <c r="W1846">
        <v>101</v>
      </c>
    </row>
    <row r="1847" spans="1:23">
      <c r="A1847">
        <v>2014</v>
      </c>
      <c r="B1847">
        <v>50</v>
      </c>
      <c r="C1847" t="s">
        <v>23</v>
      </c>
      <c r="D1847" t="s">
        <v>29</v>
      </c>
      <c r="E1847" t="s">
        <v>18</v>
      </c>
      <c r="F1847" t="s">
        <v>24</v>
      </c>
      <c r="G1847" t="s">
        <v>20</v>
      </c>
      <c r="H1847" s="3">
        <v>10983.61</v>
      </c>
      <c r="I1847" t="s">
        <v>21</v>
      </c>
      <c r="J1847" t="s">
        <v>22</v>
      </c>
      <c r="K18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33.407533033085997</v>
      </c>
      <c r="L1847" s="6">
        <f>TablaDatos[[#This Row],[IMC_raw]]/1000000000000000</f>
        <v>33.407533033085997</v>
      </c>
      <c r="M1847" s="2">
        <v>3.3407533033086E+16</v>
      </c>
      <c r="N18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7" s="13">
        <f t="shared" si="28"/>
        <v>1846</v>
      </c>
      <c r="P1847" s="2" t="str">
        <f>IF(TablaDatos[[#This Row],[Diabetes]]=0,"No","Si")</f>
        <v>No</v>
      </c>
      <c r="Q1847">
        <v>0</v>
      </c>
      <c r="R1847">
        <f>TablaDatos[[#This Row],[Aux2]]/10000000000000</f>
        <v>2291.4995176182902</v>
      </c>
      <c r="S1847" s="1">
        <v>2.29149951761829E+16</v>
      </c>
      <c r="T1847" s="7">
        <f>TablaDatos[[#This Row],[Aux3]]/100000000000000</f>
        <v>27.2523378784208</v>
      </c>
      <c r="U1847" s="1">
        <v>2725233787842080</v>
      </c>
      <c r="V1847">
        <v>144.6</v>
      </c>
      <c r="W1847">
        <v>93.1</v>
      </c>
    </row>
    <row r="1848" spans="1:23">
      <c r="A1848">
        <v>2014</v>
      </c>
      <c r="B1848">
        <v>71</v>
      </c>
      <c r="C1848" t="s">
        <v>23</v>
      </c>
      <c r="D1848" t="s">
        <v>17</v>
      </c>
      <c r="E1848" t="s">
        <v>21</v>
      </c>
      <c r="F1848" t="s">
        <v>24</v>
      </c>
      <c r="G1848" t="s">
        <v>25</v>
      </c>
      <c r="H1848" s="3">
        <v>13211.77</v>
      </c>
      <c r="I1848" t="s">
        <v>19</v>
      </c>
      <c r="J1848" t="s">
        <v>22</v>
      </c>
      <c r="K18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33.344662542074602</v>
      </c>
      <c r="L1848" s="5">
        <f>TablaDatos[[#This Row],[IMC_raw]]/100000000000000</f>
        <v>33.344662542074602</v>
      </c>
      <c r="M1848" s="2">
        <v>3334466254207460</v>
      </c>
      <c r="N18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8" s="13">
        <f t="shared" si="28"/>
        <v>1847</v>
      </c>
      <c r="P1848" s="2" t="str">
        <f>IF(TablaDatos[[#This Row],[Diabetes]]=0,"No","Si")</f>
        <v>No</v>
      </c>
      <c r="Q1848">
        <v>0</v>
      </c>
      <c r="R1848">
        <f>TablaDatos[[#This Row],[Aux2]]/10000000000000</f>
        <v>2166.32414651507</v>
      </c>
      <c r="S1848" s="1">
        <v>2.16632414651507E+16</v>
      </c>
      <c r="T1848" s="7">
        <f>TablaDatos[[#This Row],[Aux3]]/100000000000000</f>
        <v>227.44000388742501</v>
      </c>
      <c r="U1848" s="1">
        <v>2.27440003887425E+16</v>
      </c>
      <c r="V1848">
        <v>164.3</v>
      </c>
      <c r="W1848">
        <v>102.8</v>
      </c>
    </row>
    <row r="1849" spans="1:23">
      <c r="A1849">
        <v>2014</v>
      </c>
      <c r="B1849">
        <v>58</v>
      </c>
      <c r="C1849" t="s">
        <v>23</v>
      </c>
      <c r="D1849" t="s">
        <v>30</v>
      </c>
      <c r="E1849" t="s">
        <v>18</v>
      </c>
      <c r="F1849" t="s">
        <v>24</v>
      </c>
      <c r="G1849" t="s">
        <v>28</v>
      </c>
      <c r="H1849" s="3">
        <v>18486.47</v>
      </c>
      <c r="I1849" t="s">
        <v>19</v>
      </c>
      <c r="J1849" t="s">
        <v>22</v>
      </c>
      <c r="K18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33.336325421210404</v>
      </c>
      <c r="L1849" s="5">
        <f>TablaDatos[[#This Row],[IMC_raw]]/1000000000000000</f>
        <v>3.3336325421210402</v>
      </c>
      <c r="M1849" s="2">
        <v>3333632542121040</v>
      </c>
      <c r="N18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49" s="13">
        <f t="shared" si="28"/>
        <v>1848</v>
      </c>
      <c r="P1849" s="2" t="str">
        <f>IF(TablaDatos[[#This Row],[Diabetes]]=0,"No","Si")</f>
        <v>No</v>
      </c>
      <c r="Q1849">
        <v>0</v>
      </c>
      <c r="R1849">
        <f>TablaDatos[[#This Row],[Aux2]]/10000000000000</f>
        <v>211.009185512177</v>
      </c>
      <c r="S1849" s="1">
        <v>2110091855121770</v>
      </c>
      <c r="T1849" s="7">
        <f>TablaDatos[[#This Row],[Aux3]]/100000000000000</f>
        <v>21.759360026606</v>
      </c>
      <c r="U1849" s="1">
        <v>2175936002660600</v>
      </c>
      <c r="V1849">
        <v>150</v>
      </c>
      <c r="W1849">
        <v>94.2</v>
      </c>
    </row>
    <row r="1850" spans="1:23">
      <c r="A1850">
        <v>2014</v>
      </c>
      <c r="B1850">
        <v>62</v>
      </c>
      <c r="C1850" t="s">
        <v>16</v>
      </c>
      <c r="D1850" t="s">
        <v>17</v>
      </c>
      <c r="E1850" t="s">
        <v>19</v>
      </c>
      <c r="F1850" t="s">
        <v>35</v>
      </c>
      <c r="G1850" t="s">
        <v>28</v>
      </c>
      <c r="H1850" s="3">
        <v>22941.87</v>
      </c>
      <c r="I1850" t="s">
        <v>21</v>
      </c>
      <c r="J1850" t="s">
        <v>19</v>
      </c>
      <c r="K18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33.324360139672002</v>
      </c>
      <c r="L1850" s="5">
        <f>TablaDatos[[#This Row],[IMC_raw]]/1000000000000000</f>
        <v>33.324360139672002</v>
      </c>
      <c r="M1850" s="2">
        <v>3.3324360139672E+16</v>
      </c>
      <c r="N18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0" s="13">
        <f t="shared" si="28"/>
        <v>1849</v>
      </c>
      <c r="P1850" s="2" t="str">
        <f>IF(TablaDatos[[#This Row],[Diabetes]]=0,"No","Si")</f>
        <v>No</v>
      </c>
      <c r="Q1850">
        <v>0</v>
      </c>
      <c r="R1850">
        <f>TablaDatos[[#This Row],[Aux2]]/10000000000000</f>
        <v>2081.6966550329298</v>
      </c>
      <c r="S1850" s="1">
        <v>2.08169665503293E+16</v>
      </c>
      <c r="T1850" s="7">
        <f>TablaDatos[[#This Row],[Aux3]]/100000000000000</f>
        <v>224.96073500887701</v>
      </c>
      <c r="U1850" s="1">
        <v>2.24960735008877E+16</v>
      </c>
      <c r="V1850">
        <v>160</v>
      </c>
      <c r="W1850">
        <v>98.8</v>
      </c>
    </row>
    <row r="1851" spans="1:23">
      <c r="A1851">
        <v>2014</v>
      </c>
      <c r="B1851">
        <v>63</v>
      </c>
      <c r="C1851" t="s">
        <v>23</v>
      </c>
      <c r="D1851" t="s">
        <v>73</v>
      </c>
      <c r="E1851" t="s">
        <v>18</v>
      </c>
      <c r="F1851" t="s">
        <v>40</v>
      </c>
      <c r="G1851" t="s">
        <v>28</v>
      </c>
      <c r="H1851" s="3">
        <v>27902.91</v>
      </c>
      <c r="I1851" t="s">
        <v>21</v>
      </c>
      <c r="J1851" t="s">
        <v>21</v>
      </c>
      <c r="K18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33.322960513799899</v>
      </c>
      <c r="L1851" s="6">
        <f>TablaDatos[[#This Row],[IMC_raw]]/1000000000000000</f>
        <v>3.33229605137999</v>
      </c>
      <c r="M1851" s="2">
        <v>3332296051379990</v>
      </c>
      <c r="N18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1" s="13">
        <f t="shared" si="28"/>
        <v>1850</v>
      </c>
      <c r="P1851" s="2" t="str">
        <f>IF(TablaDatos[[#This Row],[Diabetes]]=0,"No","Si")</f>
        <v>No</v>
      </c>
      <c r="Q1851">
        <v>0</v>
      </c>
      <c r="R1851">
        <f>TablaDatos[[#This Row],[Aux2]]/10000000000000</f>
        <v>2142.9705119334899</v>
      </c>
      <c r="S1851" s="1">
        <v>2.14297051193349E+16</v>
      </c>
      <c r="T1851" s="7">
        <f>TablaDatos[[#This Row],[Aux3]]/100000000000000</f>
        <v>216.151681339226</v>
      </c>
      <c r="U1851" s="1">
        <v>2.16151681339226E+16</v>
      </c>
      <c r="V1851">
        <v>158.9</v>
      </c>
      <c r="W1851">
        <v>98.8</v>
      </c>
    </row>
    <row r="1852" spans="1:23">
      <c r="A1852">
        <v>2014</v>
      </c>
      <c r="B1852">
        <v>62</v>
      </c>
      <c r="C1852" t="s">
        <v>23</v>
      </c>
      <c r="D1852" t="s">
        <v>33</v>
      </c>
      <c r="E1852" t="s">
        <v>18</v>
      </c>
      <c r="F1852" t="s">
        <v>24</v>
      </c>
      <c r="G1852" t="s">
        <v>28</v>
      </c>
      <c r="H1852" s="3">
        <v>24722.240000000002</v>
      </c>
      <c r="I1852" t="s">
        <v>19</v>
      </c>
      <c r="J1852" t="s">
        <v>18</v>
      </c>
      <c r="K18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33.314749715908896</v>
      </c>
      <c r="L1852" s="6">
        <f>TablaDatos[[#This Row],[IMC_raw]]/1000000000000000</f>
        <v>0.33314749715908898</v>
      </c>
      <c r="M1852" s="2">
        <v>333147497159089</v>
      </c>
      <c r="N18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2" s="13">
        <f t="shared" si="28"/>
        <v>1851</v>
      </c>
      <c r="P1852" s="2" t="str">
        <f>IF(TablaDatos[[#This Row],[Diabetes]]=0,"No","Si")</f>
        <v>No</v>
      </c>
      <c r="Q1852">
        <v>0</v>
      </c>
      <c r="R1852">
        <f>TablaDatos[[#This Row],[Aux2]]/10000000000000</f>
        <v>2108.5351522065098</v>
      </c>
      <c r="S1852" s="1">
        <v>2.10853515220651E+16</v>
      </c>
      <c r="T1852" s="7">
        <f>TablaDatos[[#This Row],[Aux3]]/100000000000000</f>
        <v>264.305656568198</v>
      </c>
      <c r="U1852" s="1">
        <v>2.64305656568198E+16</v>
      </c>
      <c r="V1852">
        <v>165.3</v>
      </c>
      <c r="W1852">
        <v>94.3</v>
      </c>
    </row>
    <row r="1853" spans="1:23">
      <c r="A1853">
        <v>2014</v>
      </c>
      <c r="B1853">
        <v>59</v>
      </c>
      <c r="C1853" t="s">
        <v>16</v>
      </c>
      <c r="D1853" t="s">
        <v>73</v>
      </c>
      <c r="E1853" t="s">
        <v>19</v>
      </c>
      <c r="F1853" t="s">
        <v>35</v>
      </c>
      <c r="G1853" t="s">
        <v>28</v>
      </c>
      <c r="H1853" s="3">
        <v>41688.51</v>
      </c>
      <c r="I1853" t="s">
        <v>19</v>
      </c>
      <c r="J1853" t="s">
        <v>19</v>
      </c>
      <c r="K18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33.309731811969499</v>
      </c>
      <c r="L1853" s="6">
        <f>TablaDatos[[#This Row],[IMC_raw]]/1000000000000000</f>
        <v>3.3309731811969501</v>
      </c>
      <c r="M1853" s="2">
        <v>3330973181196950</v>
      </c>
      <c r="N18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3" s="13">
        <f t="shared" si="28"/>
        <v>1852</v>
      </c>
      <c r="P1853" s="2" t="str">
        <f>IF(TablaDatos[[#This Row],[Diabetes]]=0,"No","Si")</f>
        <v>No</v>
      </c>
      <c r="Q1853">
        <v>0</v>
      </c>
      <c r="R1853">
        <f>TablaDatos[[#This Row],[Aux2]]/10000000000000</f>
        <v>206.65804567028999</v>
      </c>
      <c r="S1853" s="1">
        <v>2066580456702900</v>
      </c>
      <c r="T1853" s="7">
        <f>TablaDatos[[#This Row],[Aux3]]/100000000000000</f>
        <v>21.197192163142098</v>
      </c>
      <c r="U1853" s="1">
        <v>2119719216314210</v>
      </c>
      <c r="V1853">
        <v>151.9</v>
      </c>
      <c r="W1853">
        <v>98.4</v>
      </c>
    </row>
    <row r="1854" spans="1:23">
      <c r="A1854">
        <v>2014</v>
      </c>
      <c r="B1854">
        <v>58</v>
      </c>
      <c r="C1854" t="s">
        <v>16</v>
      </c>
      <c r="D1854" t="s">
        <v>71</v>
      </c>
      <c r="E1854" t="s">
        <v>21</v>
      </c>
      <c r="F1854" t="s">
        <v>35</v>
      </c>
      <c r="G1854" t="s">
        <v>28</v>
      </c>
      <c r="H1854" s="3">
        <v>39834.480000000003</v>
      </c>
      <c r="I1854" t="s">
        <v>19</v>
      </c>
      <c r="J1854" t="s">
        <v>18</v>
      </c>
      <c r="K18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33.3052788114801</v>
      </c>
      <c r="L1854" s="5">
        <f>TablaDatos[[#This Row],[IMC_raw]]/1000000000000000</f>
        <v>33.3052788114801</v>
      </c>
      <c r="M1854" s="2">
        <v>3.33052788114801E+16</v>
      </c>
      <c r="N18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4" s="13">
        <f t="shared" si="28"/>
        <v>1853</v>
      </c>
      <c r="P1854" s="2" t="str">
        <f>IF(TablaDatos[[#This Row],[Diabetes]]=0,"No","Si")</f>
        <v>No</v>
      </c>
      <c r="Q1854">
        <v>0</v>
      </c>
      <c r="R1854">
        <f>TablaDatos[[#This Row],[Aux2]]/10000000000000</f>
        <v>1933.9476237285501</v>
      </c>
      <c r="S1854" s="1">
        <v>1.93394762372855E+16</v>
      </c>
      <c r="T1854" s="7">
        <f>TablaDatos[[#This Row],[Aux3]]/100000000000000</f>
        <v>212.36669033755101</v>
      </c>
      <c r="U1854" s="1">
        <v>2.12366690337551E+16</v>
      </c>
      <c r="V1854">
        <v>169</v>
      </c>
      <c r="W1854">
        <v>98.4</v>
      </c>
    </row>
    <row r="1855" spans="1:23">
      <c r="A1855">
        <v>2014</v>
      </c>
      <c r="B1855">
        <v>66</v>
      </c>
      <c r="C1855" t="s">
        <v>16</v>
      </c>
      <c r="D1855" t="s">
        <v>34</v>
      </c>
      <c r="E1855" t="s">
        <v>21</v>
      </c>
      <c r="F1855" t="s">
        <v>24</v>
      </c>
      <c r="G1855" t="s">
        <v>25</v>
      </c>
      <c r="H1855" s="3">
        <v>12937.94</v>
      </c>
      <c r="I1855" t="s">
        <v>21</v>
      </c>
      <c r="J1855" t="s">
        <v>19</v>
      </c>
      <c r="K18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33.297526073901601</v>
      </c>
      <c r="L1855" s="5">
        <f>TablaDatos[[#This Row],[IMC_raw]]/1000000000000000</f>
        <v>33.297526073901601</v>
      </c>
      <c r="M1855" s="2">
        <v>3.32975260739016E+16</v>
      </c>
      <c r="N18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5" s="13">
        <f t="shared" si="28"/>
        <v>1854</v>
      </c>
      <c r="P1855" s="2" t="str">
        <f>IF(TablaDatos[[#This Row],[Diabetes]]=0,"No","Si")</f>
        <v>No</v>
      </c>
      <c r="Q1855">
        <v>0</v>
      </c>
      <c r="R1855">
        <f>TablaDatos[[#This Row],[Aux2]]/10000000000000</f>
        <v>224.029521973366</v>
      </c>
      <c r="S1855" s="1">
        <v>2240295219733660</v>
      </c>
      <c r="T1855" s="7">
        <f>TablaDatos[[#This Row],[Aux3]]/100000000000000</f>
        <v>246.80689291898199</v>
      </c>
      <c r="U1855" s="1">
        <v>2.46806892918982E+16</v>
      </c>
      <c r="V1855">
        <v>169.1</v>
      </c>
      <c r="W1855">
        <v>104.3</v>
      </c>
    </row>
    <row r="1856" spans="1:23">
      <c r="A1856">
        <v>2014</v>
      </c>
      <c r="B1856">
        <v>68</v>
      </c>
      <c r="C1856" t="s">
        <v>23</v>
      </c>
      <c r="D1856" t="s">
        <v>73</v>
      </c>
      <c r="E1856" t="s">
        <v>19</v>
      </c>
      <c r="F1856" t="s">
        <v>19</v>
      </c>
      <c r="G1856" t="s">
        <v>25</v>
      </c>
      <c r="H1856" s="3">
        <v>19788.12</v>
      </c>
      <c r="I1856" t="s">
        <v>19</v>
      </c>
      <c r="J1856" t="s">
        <v>18</v>
      </c>
      <c r="K18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33.296529000031398</v>
      </c>
      <c r="L1856" s="5">
        <f>TablaDatos[[#This Row],[IMC_raw]]/1000000000000000</f>
        <v>3.3296529000031398</v>
      </c>
      <c r="M1856" s="2">
        <v>3329652900003140</v>
      </c>
      <c r="N18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6" s="13">
        <f t="shared" si="28"/>
        <v>1855</v>
      </c>
      <c r="P1856" s="2" t="str">
        <f>IF(TablaDatos[[#This Row],[Diabetes]]=0,"No","Si")</f>
        <v>No</v>
      </c>
      <c r="Q1856">
        <v>0</v>
      </c>
      <c r="R1856">
        <f>TablaDatos[[#This Row],[Aux2]]/10000000000000</f>
        <v>2102.1499067674199</v>
      </c>
      <c r="S1856" s="1">
        <v>2.10214990676742E+16</v>
      </c>
      <c r="T1856" s="7">
        <f>TablaDatos[[#This Row],[Aux3]]/100000000000000</f>
        <v>262.59227906550802</v>
      </c>
      <c r="U1856" s="1">
        <v>2.62592279065508E+16</v>
      </c>
      <c r="V1856">
        <v>164.4</v>
      </c>
      <c r="W1856">
        <v>95.3</v>
      </c>
    </row>
    <row r="1857" spans="1:23">
      <c r="A1857">
        <v>2014</v>
      </c>
      <c r="B1857">
        <v>66</v>
      </c>
      <c r="C1857" t="s">
        <v>16</v>
      </c>
      <c r="D1857" t="s">
        <v>30</v>
      </c>
      <c r="E1857" t="s">
        <v>21</v>
      </c>
      <c r="F1857" t="s">
        <v>24</v>
      </c>
      <c r="G1857" t="s">
        <v>25</v>
      </c>
      <c r="H1857" s="3">
        <v>16459.03</v>
      </c>
      <c r="I1857" t="s">
        <v>21</v>
      </c>
      <c r="J1857" t="s">
        <v>18</v>
      </c>
      <c r="K18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33.265749345193697</v>
      </c>
      <c r="L1857" s="6">
        <f>TablaDatos[[#This Row],[IMC_raw]]/1000000000000000</f>
        <v>3.3265749345193698</v>
      </c>
      <c r="M1857" s="2">
        <v>3326574934519370</v>
      </c>
      <c r="N18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7" s="13">
        <f t="shared" si="28"/>
        <v>1856</v>
      </c>
      <c r="P1857" s="2" t="str">
        <f>IF(TablaDatos[[#This Row],[Diabetes]]=0,"No","Si")</f>
        <v>No</v>
      </c>
      <c r="Q1857">
        <v>0</v>
      </c>
      <c r="R1857">
        <f>TablaDatos[[#This Row],[Aux2]]/10000000000000</f>
        <v>2425.7808116300298</v>
      </c>
      <c r="S1857" s="1">
        <v>2.42578081163003E+16</v>
      </c>
      <c r="T1857" s="7">
        <f>TablaDatos[[#This Row],[Aux3]]/100000000000000</f>
        <v>261.91616508362</v>
      </c>
      <c r="U1857" s="1">
        <v>2.6191616508362E+16</v>
      </c>
      <c r="V1857">
        <v>169.5</v>
      </c>
      <c r="W1857">
        <v>97.8</v>
      </c>
    </row>
    <row r="1858" spans="1:23">
      <c r="A1858">
        <v>2014</v>
      </c>
      <c r="B1858">
        <v>55</v>
      </c>
      <c r="C1858" t="s">
        <v>16</v>
      </c>
      <c r="D1858" t="s">
        <v>71</v>
      </c>
      <c r="E1858" t="s">
        <v>18</v>
      </c>
      <c r="F1858" t="s">
        <v>24</v>
      </c>
      <c r="G1858" t="s">
        <v>28</v>
      </c>
      <c r="H1858" s="3">
        <v>37964.480000000003</v>
      </c>
      <c r="I1858" t="s">
        <v>21</v>
      </c>
      <c r="J1858" t="s">
        <v>18</v>
      </c>
      <c r="K18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33.1904509334775</v>
      </c>
      <c r="L1858" s="6">
        <f>TablaDatos[[#This Row],[IMC_raw]]/1000000000000000</f>
        <v>0.331904509334775</v>
      </c>
      <c r="M1858" s="2">
        <v>331904509334775</v>
      </c>
      <c r="N18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8" s="13">
        <f t="shared" ref="O1858:O1921" si="29">O1857+1</f>
        <v>1857</v>
      </c>
      <c r="P1858" s="2" t="str">
        <f>IF(TablaDatos[[#This Row],[Diabetes]]=0,"No","Si")</f>
        <v>No</v>
      </c>
      <c r="Q1858">
        <v>0</v>
      </c>
      <c r="R1858">
        <f>TablaDatos[[#This Row],[Aux2]]/10000000000000</f>
        <v>1955.27514952293</v>
      </c>
      <c r="S1858" s="1">
        <v>1.95527514952293E+16</v>
      </c>
      <c r="T1858" s="7">
        <f>TablaDatos[[#This Row],[Aux3]]/100000000000000</f>
        <v>211.23037815948001</v>
      </c>
      <c r="U1858" s="1">
        <v>2.1123037815948E+16</v>
      </c>
      <c r="V1858">
        <v>160.6</v>
      </c>
      <c r="W1858">
        <v>95.5</v>
      </c>
    </row>
    <row r="1859" spans="1:23">
      <c r="A1859">
        <v>2014</v>
      </c>
      <c r="B1859">
        <v>60</v>
      </c>
      <c r="C1859" t="s">
        <v>23</v>
      </c>
      <c r="D1859" t="s">
        <v>71</v>
      </c>
      <c r="E1859" t="s">
        <v>21</v>
      </c>
      <c r="F1859" t="s">
        <v>19</v>
      </c>
      <c r="G1859" t="s">
        <v>28</v>
      </c>
      <c r="H1859" s="3">
        <v>20596.830000000002</v>
      </c>
      <c r="I1859" t="s">
        <v>21</v>
      </c>
      <c r="J1859" t="s">
        <v>21</v>
      </c>
      <c r="K18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33.184222430362702</v>
      </c>
      <c r="L1859" s="6">
        <f>TablaDatos[[#This Row],[IMC_raw]]/100000000000000</f>
        <v>33.184222430362702</v>
      </c>
      <c r="M1859" s="2">
        <v>3318422243036270</v>
      </c>
      <c r="N18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59" s="13">
        <f t="shared" si="29"/>
        <v>1858</v>
      </c>
      <c r="P1859" s="2" t="str">
        <f>IF(TablaDatos[[#This Row],[Diabetes]]=0,"No","Si")</f>
        <v>Si</v>
      </c>
      <c r="Q1859">
        <v>1</v>
      </c>
      <c r="R1859">
        <f>TablaDatos[[#This Row],[Aux2]]/10000000000000</f>
        <v>2578.85799486931</v>
      </c>
      <c r="S1859" s="1">
        <v>2.57885799486931E+16</v>
      </c>
      <c r="T1859" s="7">
        <f>TablaDatos[[#This Row],[Aux3]]/100000000000000</f>
        <v>29.000172182292399</v>
      </c>
      <c r="U1859" s="1">
        <v>2900017218229240</v>
      </c>
      <c r="V1859">
        <v>173.1</v>
      </c>
      <c r="W1859">
        <v>99.9</v>
      </c>
    </row>
    <row r="1860" spans="1:23">
      <c r="A1860">
        <v>2014</v>
      </c>
      <c r="B1860">
        <v>54</v>
      </c>
      <c r="C1860" t="s">
        <v>23</v>
      </c>
      <c r="D1860" t="s">
        <v>36</v>
      </c>
      <c r="E1860" t="s">
        <v>21</v>
      </c>
      <c r="F1860" t="s">
        <v>24</v>
      </c>
      <c r="G1860" t="s">
        <v>20</v>
      </c>
      <c r="H1860" s="3">
        <v>14190.61</v>
      </c>
      <c r="I1860" t="s">
        <v>21</v>
      </c>
      <c r="J1860" t="s">
        <v>22</v>
      </c>
      <c r="K18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33.178077886971501</v>
      </c>
      <c r="L1860" s="5">
        <f>TablaDatos[[#This Row],[IMC_raw]]/1000000000000000</f>
        <v>3.31780778869715</v>
      </c>
      <c r="M1860" s="2">
        <v>3317807788697150</v>
      </c>
      <c r="N18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0" s="13">
        <f t="shared" si="29"/>
        <v>1859</v>
      </c>
      <c r="P1860" s="2" t="str">
        <f>IF(TablaDatos[[#This Row],[Diabetes]]=0,"No","Si")</f>
        <v>Si</v>
      </c>
      <c r="Q1860">
        <v>1</v>
      </c>
      <c r="R1860">
        <f>TablaDatos[[#This Row],[Aux2]]/10000000000000</f>
        <v>2310.6223074129198</v>
      </c>
      <c r="S1860" s="1">
        <v>2.31062230741292E+16</v>
      </c>
      <c r="T1860" s="7">
        <f>TablaDatos[[#This Row],[Aux3]]/100000000000000</f>
        <v>27.3342934392007</v>
      </c>
      <c r="U1860" s="1">
        <v>2733429343920070</v>
      </c>
      <c r="V1860">
        <v>159.69999999999999</v>
      </c>
      <c r="W1860">
        <v>94.1</v>
      </c>
    </row>
    <row r="1861" spans="1:23">
      <c r="A1861">
        <v>2014</v>
      </c>
      <c r="B1861">
        <v>59</v>
      </c>
      <c r="C1861" t="s">
        <v>23</v>
      </c>
      <c r="D1861" t="s">
        <v>44</v>
      </c>
      <c r="E1861" t="s">
        <v>19</v>
      </c>
      <c r="F1861" t="s">
        <v>24</v>
      </c>
      <c r="G1861" t="s">
        <v>28</v>
      </c>
      <c r="H1861" s="3">
        <v>29518.2</v>
      </c>
      <c r="I1861" t="s">
        <v>19</v>
      </c>
      <c r="J1861" t="s">
        <v>18</v>
      </c>
      <c r="K18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33.171020022452602</v>
      </c>
      <c r="L1861" s="6">
        <f>TablaDatos[[#This Row],[IMC_raw]]/100000000000000</f>
        <v>33.171020022452602</v>
      </c>
      <c r="M1861" s="2">
        <v>3317102002245260</v>
      </c>
      <c r="N18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1" s="13">
        <f t="shared" si="29"/>
        <v>1860</v>
      </c>
      <c r="P1861" s="2" t="str">
        <f>IF(TablaDatos[[#This Row],[Diabetes]]=0,"No","Si")</f>
        <v>No</v>
      </c>
      <c r="Q1861">
        <v>0</v>
      </c>
      <c r="R1861">
        <f>TablaDatos[[#This Row],[Aux2]]/10000000000000</f>
        <v>220.40010626424601</v>
      </c>
      <c r="S1861" s="1">
        <v>2204001062642460</v>
      </c>
      <c r="T1861" s="7">
        <f>TablaDatos[[#This Row],[Aux3]]/100000000000000</f>
        <v>22.650317593239301</v>
      </c>
      <c r="U1861" s="1">
        <v>2265031759323930</v>
      </c>
      <c r="V1861">
        <v>145.69999999999999</v>
      </c>
      <c r="W1861">
        <v>95</v>
      </c>
    </row>
    <row r="1862" spans="1:23">
      <c r="A1862">
        <v>2014</v>
      </c>
      <c r="B1862">
        <v>64</v>
      </c>
      <c r="C1862" t="s">
        <v>16</v>
      </c>
      <c r="D1862" t="s">
        <v>17</v>
      </c>
      <c r="E1862" t="s">
        <v>21</v>
      </c>
      <c r="F1862" t="s">
        <v>19</v>
      </c>
      <c r="G1862" t="s">
        <v>28</v>
      </c>
      <c r="H1862" s="3">
        <v>10765.23</v>
      </c>
      <c r="I1862" t="s">
        <v>21</v>
      </c>
      <c r="J1862" t="s">
        <v>18</v>
      </c>
      <c r="K18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33.161446160821903</v>
      </c>
      <c r="L1862" s="5">
        <f>TablaDatos[[#This Row],[IMC_raw]]/1000000000000000</f>
        <v>3.3161446160821901</v>
      </c>
      <c r="M1862" s="2">
        <v>3316144616082190</v>
      </c>
      <c r="N18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2" s="13">
        <f t="shared" si="29"/>
        <v>1861</v>
      </c>
      <c r="P1862" s="2" t="str">
        <f>IF(TablaDatos[[#This Row],[Diabetes]]=0,"No","Si")</f>
        <v>No</v>
      </c>
      <c r="Q1862">
        <v>0</v>
      </c>
      <c r="R1862">
        <f>TablaDatos[[#This Row],[Aux2]]/10000000000000</f>
        <v>1998.30052189819</v>
      </c>
      <c r="S1862" s="1">
        <v>1.99830052189819E+16</v>
      </c>
      <c r="T1862" s="7">
        <f>TablaDatos[[#This Row],[Aux3]]/100000000000000</f>
        <v>23.419689628056101</v>
      </c>
      <c r="U1862" s="1">
        <v>2341968962805610</v>
      </c>
      <c r="V1862">
        <v>159</v>
      </c>
      <c r="W1862">
        <v>98.5</v>
      </c>
    </row>
    <row r="1863" spans="1:23">
      <c r="A1863">
        <v>2014</v>
      </c>
      <c r="B1863">
        <v>50</v>
      </c>
      <c r="C1863" t="s">
        <v>16</v>
      </c>
      <c r="D1863" t="s">
        <v>29</v>
      </c>
      <c r="E1863" t="s">
        <v>19</v>
      </c>
      <c r="F1863" t="s">
        <v>35</v>
      </c>
      <c r="G1863" t="s">
        <v>20</v>
      </c>
      <c r="H1863" s="3">
        <v>17968.78</v>
      </c>
      <c r="I1863" t="s">
        <v>21</v>
      </c>
      <c r="J1863" t="s">
        <v>21</v>
      </c>
      <c r="K18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33.154460652747602</v>
      </c>
      <c r="L1863" s="5">
        <f>TablaDatos[[#This Row],[IMC_raw]]/1000000000000000</f>
        <v>3.3154460652747599</v>
      </c>
      <c r="M1863" s="2">
        <v>3315446065274760</v>
      </c>
      <c r="N18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3" s="13">
        <f t="shared" si="29"/>
        <v>1862</v>
      </c>
      <c r="P1863" s="2" t="str">
        <f>IF(TablaDatos[[#This Row],[Diabetes]]=0,"No","Si")</f>
        <v>No</v>
      </c>
      <c r="Q1863">
        <v>0</v>
      </c>
      <c r="R1863">
        <f>TablaDatos[[#This Row],[Aux2]]/10000000000000</f>
        <v>20.555988221548699</v>
      </c>
      <c r="S1863" s="1">
        <v>205559882215487</v>
      </c>
      <c r="T1863" s="7">
        <f>TablaDatos[[#This Row],[Aux3]]/100000000000000</f>
        <v>224.17279517277001</v>
      </c>
      <c r="U1863" s="1">
        <v>2.2417279517277E+16</v>
      </c>
      <c r="V1863">
        <v>141.69999999999999</v>
      </c>
      <c r="W1863">
        <v>89.7</v>
      </c>
    </row>
    <row r="1864" spans="1:23">
      <c r="A1864">
        <v>2014</v>
      </c>
      <c r="B1864">
        <v>64</v>
      </c>
      <c r="C1864" t="s">
        <v>16</v>
      </c>
      <c r="D1864" t="s">
        <v>73</v>
      </c>
      <c r="E1864" t="s">
        <v>18</v>
      </c>
      <c r="F1864" t="s">
        <v>19</v>
      </c>
      <c r="G1864" t="s">
        <v>28</v>
      </c>
      <c r="H1864" s="3">
        <v>31378.25</v>
      </c>
      <c r="I1864" t="s">
        <v>19</v>
      </c>
      <c r="J1864" t="s">
        <v>22</v>
      </c>
      <c r="K18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33.145073685604295</v>
      </c>
      <c r="L1864" s="6">
        <f>TablaDatos[[#This Row],[IMC_raw]]/1000000000000000</f>
        <v>0.33145073685604298</v>
      </c>
      <c r="M1864" s="2">
        <v>331450736856043</v>
      </c>
      <c r="N18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4" s="13">
        <f t="shared" si="29"/>
        <v>1863</v>
      </c>
      <c r="P1864" s="2" t="str">
        <f>IF(TablaDatos[[#This Row],[Diabetes]]=0,"No","Si")</f>
        <v>No</v>
      </c>
      <c r="Q1864">
        <v>0</v>
      </c>
      <c r="R1864">
        <f>TablaDatos[[#This Row],[Aux2]]/10000000000000</f>
        <v>2000.3981387936899</v>
      </c>
      <c r="S1864" s="1">
        <v>2.00039813879369E+16</v>
      </c>
      <c r="T1864" s="7">
        <f>TablaDatos[[#This Row],[Aux3]]/100000000000000</f>
        <v>1.9905378990060001E-2</v>
      </c>
      <c r="U1864" s="1">
        <v>1990537899006</v>
      </c>
      <c r="V1864">
        <v>154.5</v>
      </c>
      <c r="W1864">
        <v>94.5</v>
      </c>
    </row>
    <row r="1865" spans="1:23">
      <c r="A1865">
        <v>2014</v>
      </c>
      <c r="B1865">
        <v>58</v>
      </c>
      <c r="C1865" t="s">
        <v>23</v>
      </c>
      <c r="D1865" t="s">
        <v>17</v>
      </c>
      <c r="E1865" t="s">
        <v>31</v>
      </c>
      <c r="F1865" t="s">
        <v>24</v>
      </c>
      <c r="G1865" t="s">
        <v>28</v>
      </c>
      <c r="H1865" s="3">
        <v>11438.83</v>
      </c>
      <c r="I1865" t="s">
        <v>21</v>
      </c>
      <c r="J1865" t="s">
        <v>21</v>
      </c>
      <c r="K18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33.131396570638103</v>
      </c>
      <c r="L1865" s="5">
        <f>TablaDatos[[#This Row],[IMC_raw]]/1000000000000000</f>
        <v>0.331313965706381</v>
      </c>
      <c r="M1865" s="2">
        <v>331313965706381</v>
      </c>
      <c r="N18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5" s="13">
        <f t="shared" si="29"/>
        <v>1864</v>
      </c>
      <c r="P1865" s="2" t="str">
        <f>IF(TablaDatos[[#This Row],[Diabetes]]=0,"No","Si")</f>
        <v>Si</v>
      </c>
      <c r="Q1865">
        <v>1</v>
      </c>
      <c r="R1865">
        <f>TablaDatos[[#This Row],[Aux2]]/10000000000000</f>
        <v>251.67348121621501</v>
      </c>
      <c r="S1865" s="1">
        <v>2516734812162150</v>
      </c>
      <c r="T1865" s="7">
        <f>TablaDatos[[#This Row],[Aux3]]/100000000000000</f>
        <v>259.356364108126</v>
      </c>
      <c r="U1865" s="1">
        <v>2.59356364108126E+16</v>
      </c>
      <c r="V1865">
        <v>173</v>
      </c>
      <c r="W1865">
        <v>99.1</v>
      </c>
    </row>
    <row r="1866" spans="1:23">
      <c r="A1866">
        <v>2014</v>
      </c>
      <c r="B1866">
        <v>62</v>
      </c>
      <c r="C1866" t="s">
        <v>23</v>
      </c>
      <c r="D1866" t="s">
        <v>72</v>
      </c>
      <c r="E1866" t="s">
        <v>19</v>
      </c>
      <c r="F1866" t="s">
        <v>24</v>
      </c>
      <c r="G1866" t="s">
        <v>28</v>
      </c>
      <c r="H1866" s="3">
        <v>16065.09</v>
      </c>
      <c r="I1866" t="s">
        <v>21</v>
      </c>
      <c r="J1866" t="s">
        <v>18</v>
      </c>
      <c r="K18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33.114350473109198</v>
      </c>
      <c r="L1866" s="5">
        <f>TablaDatos[[#This Row],[IMC_raw]]/1000000000000000</f>
        <v>3.31143504731092</v>
      </c>
      <c r="M1866" s="2">
        <v>3311435047310920</v>
      </c>
      <c r="N18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6" s="13">
        <f t="shared" si="29"/>
        <v>1865</v>
      </c>
      <c r="P1866" s="2" t="str">
        <f>IF(TablaDatos[[#This Row],[Diabetes]]=0,"No","Si")</f>
        <v>Si</v>
      </c>
      <c r="Q1866">
        <v>1</v>
      </c>
      <c r="R1866">
        <f>TablaDatos[[#This Row],[Aux2]]/10000000000000</f>
        <v>2401.22535407034</v>
      </c>
      <c r="S1866" s="1">
        <v>2.40122535407034E+16</v>
      </c>
      <c r="T1866" s="7">
        <f>TablaDatos[[#This Row],[Aux3]]/100000000000000</f>
        <v>269.30793773023498</v>
      </c>
      <c r="U1866" s="1">
        <v>2.69307937730235E+16</v>
      </c>
      <c r="V1866">
        <v>169.3</v>
      </c>
      <c r="W1866">
        <v>101.2</v>
      </c>
    </row>
    <row r="1867" spans="1:23">
      <c r="A1867">
        <v>2014</v>
      </c>
      <c r="B1867">
        <v>44</v>
      </c>
      <c r="C1867" t="s">
        <v>23</v>
      </c>
      <c r="D1867" t="s">
        <v>17</v>
      </c>
      <c r="E1867" t="s">
        <v>19</v>
      </c>
      <c r="F1867" t="s">
        <v>19</v>
      </c>
      <c r="G1867" t="s">
        <v>39</v>
      </c>
      <c r="H1867" s="3">
        <v>17928.62</v>
      </c>
      <c r="I1867" t="s">
        <v>21</v>
      </c>
      <c r="J1867" t="s">
        <v>19</v>
      </c>
      <c r="K18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33.102628063360498</v>
      </c>
      <c r="L1867" s="6">
        <f>TablaDatos[[#This Row],[IMC_raw]]/1000000000000000</f>
        <v>3.3102628063360502</v>
      </c>
      <c r="M1867" s="2">
        <v>3310262806336050</v>
      </c>
      <c r="N18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7" s="13">
        <f t="shared" si="29"/>
        <v>1866</v>
      </c>
      <c r="P1867" s="2" t="str">
        <f>IF(TablaDatos[[#This Row],[Diabetes]]=0,"No","Si")</f>
        <v>No</v>
      </c>
      <c r="Q1867">
        <v>0</v>
      </c>
      <c r="R1867">
        <f>TablaDatos[[#This Row],[Aux2]]/10000000000000</f>
        <v>2056.4200892907102</v>
      </c>
      <c r="S1867" s="1">
        <v>2.05642008929071E+16</v>
      </c>
      <c r="T1867" s="7">
        <f>TablaDatos[[#This Row],[Aux3]]/100000000000000</f>
        <v>26.472681372581299</v>
      </c>
      <c r="U1867" s="1">
        <v>2647268137258130</v>
      </c>
      <c r="V1867">
        <v>163.4</v>
      </c>
      <c r="W1867">
        <v>92.2</v>
      </c>
    </row>
    <row r="1868" spans="1:23">
      <c r="A1868">
        <v>2014</v>
      </c>
      <c r="B1868">
        <v>64</v>
      </c>
      <c r="C1868" t="s">
        <v>23</v>
      </c>
      <c r="D1868" t="s">
        <v>73</v>
      </c>
      <c r="E1868" t="s">
        <v>21</v>
      </c>
      <c r="F1868" t="s">
        <v>19</v>
      </c>
      <c r="G1868" t="s">
        <v>28</v>
      </c>
      <c r="H1868" s="3">
        <v>14191.61</v>
      </c>
      <c r="I1868" t="s">
        <v>21</v>
      </c>
      <c r="J1868" t="s">
        <v>19</v>
      </c>
      <c r="K18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33.093850984703003</v>
      </c>
      <c r="L1868" s="6">
        <f>TablaDatos[[#This Row],[IMC_raw]]/100000000000000</f>
        <v>33.093850984703003</v>
      </c>
      <c r="M1868" s="2">
        <v>3309385098470300</v>
      </c>
      <c r="N18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8" s="13">
        <f t="shared" si="29"/>
        <v>1867</v>
      </c>
      <c r="P1868" s="2" t="str">
        <f>IF(TablaDatos[[#This Row],[Diabetes]]=0,"No","Si")</f>
        <v>Si</v>
      </c>
      <c r="Q1868">
        <v>1</v>
      </c>
      <c r="R1868">
        <f>TablaDatos[[#This Row],[Aux2]]/10000000000000</f>
        <v>260.92019866105301</v>
      </c>
      <c r="S1868" s="1">
        <v>2609201986610530</v>
      </c>
      <c r="T1868" s="7">
        <f>TablaDatos[[#This Row],[Aux3]]/100000000000000</f>
        <v>29.7457068715585</v>
      </c>
      <c r="U1868" s="1">
        <v>2974570687155850</v>
      </c>
      <c r="V1868">
        <v>166.3</v>
      </c>
      <c r="W1868">
        <v>102.5</v>
      </c>
    </row>
    <row r="1869" spans="1:23">
      <c r="A1869">
        <v>2014</v>
      </c>
      <c r="B1869">
        <v>66</v>
      </c>
      <c r="C1869" t="s">
        <v>16</v>
      </c>
      <c r="D1869" t="s">
        <v>73</v>
      </c>
      <c r="E1869" t="s">
        <v>18</v>
      </c>
      <c r="F1869" t="s">
        <v>24</v>
      </c>
      <c r="G1869" t="s">
        <v>25</v>
      </c>
      <c r="H1869" s="3">
        <v>22501.66</v>
      </c>
      <c r="I1869" t="s">
        <v>19</v>
      </c>
      <c r="J1869" t="s">
        <v>18</v>
      </c>
      <c r="K18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33.071221059431103</v>
      </c>
      <c r="L1869" s="5">
        <f>TablaDatos[[#This Row],[IMC_raw]]/1000000000000000</f>
        <v>33.071221059431103</v>
      </c>
      <c r="M1869" s="2">
        <v>3.30712210594311E+16</v>
      </c>
      <c r="N18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69" s="13">
        <f t="shared" si="29"/>
        <v>1868</v>
      </c>
      <c r="P1869" s="2" t="str">
        <f>IF(TablaDatos[[#This Row],[Diabetes]]=0,"No","Si")</f>
        <v>Si</v>
      </c>
      <c r="Q1869">
        <v>1</v>
      </c>
      <c r="R1869">
        <f>TablaDatos[[#This Row],[Aux2]]/10000000000000</f>
        <v>234.31216547234001</v>
      </c>
      <c r="S1869" s="1">
        <v>2343121654723400</v>
      </c>
      <c r="T1869" s="7">
        <f>TablaDatos[[#This Row],[Aux3]]/100000000000000</f>
        <v>253.124008348513</v>
      </c>
      <c r="U1869" s="1">
        <v>2.53124008348513E+16</v>
      </c>
      <c r="V1869">
        <v>167.5</v>
      </c>
      <c r="W1869">
        <v>99.4</v>
      </c>
    </row>
    <row r="1870" spans="1:23">
      <c r="A1870">
        <v>2014</v>
      </c>
      <c r="B1870">
        <v>54</v>
      </c>
      <c r="C1870" t="s">
        <v>23</v>
      </c>
      <c r="D1870" t="s">
        <v>17</v>
      </c>
      <c r="E1870" t="s">
        <v>21</v>
      </c>
      <c r="F1870" t="s">
        <v>24</v>
      </c>
      <c r="G1870" t="s">
        <v>20</v>
      </c>
      <c r="H1870" s="3">
        <v>16705.34</v>
      </c>
      <c r="I1870" t="s">
        <v>21</v>
      </c>
      <c r="J1870" t="s">
        <v>18</v>
      </c>
      <c r="K18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32.977602361415101</v>
      </c>
      <c r="L1870" s="6">
        <f>TablaDatos[[#This Row],[IMC_raw]]/1000000000000000</f>
        <v>3.2977602361415101</v>
      </c>
      <c r="M1870" s="2">
        <v>3297760236141510</v>
      </c>
      <c r="N18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0" s="13">
        <f t="shared" si="29"/>
        <v>1869</v>
      </c>
      <c r="P1870" s="2" t="str">
        <f>IF(TablaDatos[[#This Row],[Diabetes]]=0,"No","Si")</f>
        <v>Si</v>
      </c>
      <c r="Q1870">
        <v>1</v>
      </c>
      <c r="R1870">
        <f>TablaDatos[[#This Row],[Aux2]]/10000000000000</f>
        <v>2244.4778450546701</v>
      </c>
      <c r="S1870" s="1">
        <v>2.24447784505467E+16</v>
      </c>
      <c r="T1870" s="7">
        <f>TablaDatos[[#This Row],[Aux3]]/100000000000000</f>
        <v>27.2040798248252</v>
      </c>
      <c r="U1870" s="1">
        <v>2720407982482520</v>
      </c>
      <c r="V1870">
        <v>160.6</v>
      </c>
      <c r="W1870">
        <v>92.5</v>
      </c>
    </row>
    <row r="1871" spans="1:23">
      <c r="A1871">
        <v>2014</v>
      </c>
      <c r="B1871">
        <v>58</v>
      </c>
      <c r="C1871" t="s">
        <v>23</v>
      </c>
      <c r="D1871" t="s">
        <v>29</v>
      </c>
      <c r="E1871" t="s">
        <v>18</v>
      </c>
      <c r="F1871" t="s">
        <v>24</v>
      </c>
      <c r="G1871" t="s">
        <v>28</v>
      </c>
      <c r="H1871" s="3">
        <v>13728.56</v>
      </c>
      <c r="I1871" t="s">
        <v>19</v>
      </c>
      <c r="J1871" t="s">
        <v>22</v>
      </c>
      <c r="K18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32.971814249423296</v>
      </c>
      <c r="L1871" s="6">
        <f>TablaDatos[[#This Row],[IMC_raw]]/1000000000000000</f>
        <v>3.2971814249423299</v>
      </c>
      <c r="M1871" s="2">
        <v>3297181424942330</v>
      </c>
      <c r="N18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1" s="13">
        <f t="shared" si="29"/>
        <v>1870</v>
      </c>
      <c r="P1871" s="2" t="str">
        <f>IF(TablaDatos[[#This Row],[Diabetes]]=0,"No","Si")</f>
        <v>No</v>
      </c>
      <c r="Q1871">
        <v>0</v>
      </c>
      <c r="R1871">
        <f>TablaDatos[[#This Row],[Aux2]]/10000000000000</f>
        <v>2016.9926151736099</v>
      </c>
      <c r="S1871" s="1">
        <v>2.01699261517361E+16</v>
      </c>
      <c r="T1871" s="7">
        <f>TablaDatos[[#This Row],[Aux3]]/100000000000000</f>
        <v>190.09268124798999</v>
      </c>
      <c r="U1871" s="1">
        <v>1.9009268124799E+16</v>
      </c>
      <c r="V1871">
        <v>149.1</v>
      </c>
      <c r="W1871">
        <v>92.5</v>
      </c>
    </row>
    <row r="1872" spans="1:23">
      <c r="A1872">
        <v>2014</v>
      </c>
      <c r="B1872">
        <v>59</v>
      </c>
      <c r="C1872" t="s">
        <v>23</v>
      </c>
      <c r="D1872" t="s">
        <v>29</v>
      </c>
      <c r="E1872" t="s">
        <v>31</v>
      </c>
      <c r="F1872" t="s">
        <v>24</v>
      </c>
      <c r="G1872" t="s">
        <v>28</v>
      </c>
      <c r="H1872" s="3">
        <v>9685.94</v>
      </c>
      <c r="I1872" t="s">
        <v>21</v>
      </c>
      <c r="J1872" t="s">
        <v>21</v>
      </c>
      <c r="K18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32.965863034296902</v>
      </c>
      <c r="L1872" s="6">
        <f>TablaDatos[[#This Row],[IMC_raw]]/1000000000000000</f>
        <v>3.2965863034296898</v>
      </c>
      <c r="M1872" s="2">
        <v>3296586303429690</v>
      </c>
      <c r="N18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2" s="13">
        <f t="shared" si="29"/>
        <v>1871</v>
      </c>
      <c r="P1872" s="2" t="str">
        <f>IF(TablaDatos[[#This Row],[Diabetes]]=0,"No","Si")</f>
        <v>Si</v>
      </c>
      <c r="Q1872">
        <v>1</v>
      </c>
      <c r="R1872">
        <f>TablaDatos[[#This Row],[Aux2]]/10000000000000</f>
        <v>2643.5193706253399</v>
      </c>
      <c r="S1872" s="1">
        <v>2.64351937062534E+16</v>
      </c>
      <c r="T1872" s="7">
        <f>TablaDatos[[#This Row],[Aux3]]/100000000000000</f>
        <v>259.6139082816</v>
      </c>
      <c r="U1872" s="1">
        <v>2.596139082816E+16</v>
      </c>
      <c r="V1872">
        <v>163.5</v>
      </c>
      <c r="W1872">
        <v>105.3</v>
      </c>
    </row>
    <row r="1873" spans="1:23">
      <c r="A1873">
        <v>2014</v>
      </c>
      <c r="B1873">
        <v>66</v>
      </c>
      <c r="C1873" t="s">
        <v>23</v>
      </c>
      <c r="D1873" t="s">
        <v>38</v>
      </c>
      <c r="E1873" t="s">
        <v>21</v>
      </c>
      <c r="F1873" t="s">
        <v>24</v>
      </c>
      <c r="G1873" t="s">
        <v>25</v>
      </c>
      <c r="H1873" s="3">
        <v>15711.93</v>
      </c>
      <c r="I1873" t="s">
        <v>19</v>
      </c>
      <c r="J1873" t="s">
        <v>18</v>
      </c>
      <c r="K18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32.947618035980298</v>
      </c>
      <c r="L1873" s="5">
        <f>TablaDatos[[#This Row],[IMC_raw]]/1000000000000000</f>
        <v>3.2947618035980302</v>
      </c>
      <c r="M1873" s="2">
        <v>3294761803598030</v>
      </c>
      <c r="N18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3" s="13">
        <f t="shared" si="29"/>
        <v>1872</v>
      </c>
      <c r="P1873" s="2" t="str">
        <f>IF(TablaDatos[[#This Row],[Diabetes]]=0,"No","Si")</f>
        <v>Si</v>
      </c>
      <c r="Q1873">
        <v>1</v>
      </c>
      <c r="R1873">
        <f>TablaDatos[[#This Row],[Aux2]]/10000000000000</f>
        <v>2367.94642128848</v>
      </c>
      <c r="S1873" s="1">
        <v>2.36794642128848E+16</v>
      </c>
      <c r="T1873" s="7">
        <f>TablaDatos[[#This Row],[Aux3]]/100000000000000</f>
        <v>239.44908555759099</v>
      </c>
      <c r="U1873" s="1">
        <v>2.39449085557591E+16</v>
      </c>
      <c r="V1873">
        <v>165.3</v>
      </c>
      <c r="W1873">
        <v>98.3</v>
      </c>
    </row>
    <row r="1874" spans="1:23">
      <c r="A1874">
        <v>2014</v>
      </c>
      <c r="B1874">
        <v>53</v>
      </c>
      <c r="C1874" t="s">
        <v>23</v>
      </c>
      <c r="D1874" t="s">
        <v>30</v>
      </c>
      <c r="E1874" t="s">
        <v>18</v>
      </c>
      <c r="F1874" t="s">
        <v>19</v>
      </c>
      <c r="G1874" t="s">
        <v>20</v>
      </c>
      <c r="H1874" s="3">
        <v>26783.61</v>
      </c>
      <c r="I1874" t="s">
        <v>21</v>
      </c>
      <c r="J1874" t="s">
        <v>22</v>
      </c>
      <c r="K18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32.940866055261402</v>
      </c>
      <c r="L1874" s="5">
        <f>TablaDatos[[#This Row],[IMC_raw]]/1000000000000000</f>
        <v>3.29408660552614</v>
      </c>
      <c r="M1874" s="2">
        <v>3294086605526140</v>
      </c>
      <c r="N18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4" s="13">
        <f t="shared" si="29"/>
        <v>1873</v>
      </c>
      <c r="P1874" s="2" t="str">
        <f>IF(TablaDatos[[#This Row],[Diabetes]]=0,"No","Si")</f>
        <v>No</v>
      </c>
      <c r="Q1874">
        <v>0</v>
      </c>
      <c r="R1874">
        <f>TablaDatos[[#This Row],[Aux2]]/10000000000000</f>
        <v>216.542751224016</v>
      </c>
      <c r="S1874" s="1">
        <v>2165427512240160</v>
      </c>
      <c r="T1874" s="7">
        <f>TablaDatos[[#This Row],[Aux3]]/100000000000000</f>
        <v>21.791616196858499</v>
      </c>
      <c r="U1874" s="1">
        <v>2179161619685850</v>
      </c>
      <c r="V1874">
        <v>148.69999999999999</v>
      </c>
      <c r="W1874">
        <v>94.6</v>
      </c>
    </row>
    <row r="1875" spans="1:23">
      <c r="A1875">
        <v>2014</v>
      </c>
      <c r="B1875">
        <v>55</v>
      </c>
      <c r="C1875" t="s">
        <v>16</v>
      </c>
      <c r="D1875" t="s">
        <v>29</v>
      </c>
      <c r="E1875" t="s">
        <v>21</v>
      </c>
      <c r="F1875" t="s">
        <v>24</v>
      </c>
      <c r="G1875" t="s">
        <v>28</v>
      </c>
      <c r="H1875" s="3">
        <v>14709.49</v>
      </c>
      <c r="I1875" t="s">
        <v>21</v>
      </c>
      <c r="J1875" t="s">
        <v>22</v>
      </c>
      <c r="K18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32.937628846918102</v>
      </c>
      <c r="L1875" s="5">
        <f>TablaDatos[[#This Row],[IMC_raw]]/1000000000000000</f>
        <v>0.32937628846918099</v>
      </c>
      <c r="M1875" s="2">
        <v>329376288469181</v>
      </c>
      <c r="N18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5" s="13">
        <f t="shared" si="29"/>
        <v>1874</v>
      </c>
      <c r="P1875" s="2" t="str">
        <f>IF(TablaDatos[[#This Row],[Diabetes]]=0,"No","Si")</f>
        <v>Si</v>
      </c>
      <c r="Q1875">
        <v>1</v>
      </c>
      <c r="R1875">
        <f>TablaDatos[[#This Row],[Aux2]]/10000000000000</f>
        <v>2328.1636119160198</v>
      </c>
      <c r="S1875" s="1">
        <v>2.32816361191602E+16</v>
      </c>
      <c r="T1875" s="7">
        <f>TablaDatos[[#This Row],[Aux3]]/100000000000000</f>
        <v>280.48871034806001</v>
      </c>
      <c r="U1875" s="1">
        <v>2.8048871034806E+16</v>
      </c>
      <c r="V1875">
        <v>177</v>
      </c>
      <c r="W1875">
        <v>101.7</v>
      </c>
    </row>
    <row r="1876" spans="1:23">
      <c r="A1876">
        <v>2014</v>
      </c>
      <c r="B1876">
        <v>61</v>
      </c>
      <c r="C1876" t="s">
        <v>23</v>
      </c>
      <c r="D1876" t="s">
        <v>29</v>
      </c>
      <c r="E1876" t="s">
        <v>18</v>
      </c>
      <c r="F1876" t="s">
        <v>19</v>
      </c>
      <c r="G1876" t="s">
        <v>28</v>
      </c>
      <c r="H1876" s="3">
        <v>25212.93</v>
      </c>
      <c r="I1876" t="s">
        <v>19</v>
      </c>
      <c r="J1876" t="s">
        <v>22</v>
      </c>
      <c r="K18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32.9290203437359</v>
      </c>
      <c r="L1876" s="6">
        <f>TablaDatos[[#This Row],[IMC_raw]]/100000000000000</f>
        <v>32.9290203437359</v>
      </c>
      <c r="M1876" s="2">
        <v>3292902034373590</v>
      </c>
      <c r="N18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6" s="13">
        <f t="shared" si="29"/>
        <v>1875</v>
      </c>
      <c r="P1876" s="2" t="str">
        <f>IF(TablaDatos[[#This Row],[Diabetes]]=0,"No","Si")</f>
        <v>No</v>
      </c>
      <c r="Q1876">
        <v>0</v>
      </c>
      <c r="R1876">
        <f>TablaDatos[[#This Row],[Aux2]]/10000000000000</f>
        <v>2047.3742885092799</v>
      </c>
      <c r="S1876" s="1">
        <v>2.04737428850928E+16</v>
      </c>
      <c r="T1876" s="7">
        <f>TablaDatos[[#This Row],[Aux3]]/100000000000000</f>
        <v>253.82984318595899</v>
      </c>
      <c r="U1876" s="1">
        <v>2.53829843185959E+16</v>
      </c>
      <c r="V1876">
        <v>157.30000000000001</v>
      </c>
      <c r="W1876">
        <v>94.3</v>
      </c>
    </row>
    <row r="1877" spans="1:23">
      <c r="A1877">
        <v>2014</v>
      </c>
      <c r="B1877">
        <v>47</v>
      </c>
      <c r="C1877" t="s">
        <v>23</v>
      </c>
      <c r="D1877" t="s">
        <v>26</v>
      </c>
      <c r="E1877" t="s">
        <v>18</v>
      </c>
      <c r="F1877" t="s">
        <v>19</v>
      </c>
      <c r="G1877" t="s">
        <v>20</v>
      </c>
      <c r="H1877" s="3">
        <v>16743.509999999998</v>
      </c>
      <c r="I1877" t="s">
        <v>19</v>
      </c>
      <c r="J1877" t="s">
        <v>19</v>
      </c>
      <c r="K18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32.911682566122899</v>
      </c>
      <c r="L1877" s="5">
        <f>TablaDatos[[#This Row],[IMC_raw]]/1000000000000000</f>
        <v>3.29116825661229</v>
      </c>
      <c r="M1877" s="2">
        <v>3291168256612290</v>
      </c>
      <c r="N18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7" s="13">
        <f t="shared" si="29"/>
        <v>1876</v>
      </c>
      <c r="P1877" s="2" t="str">
        <f>IF(TablaDatos[[#This Row],[Diabetes]]=0,"No","Si")</f>
        <v>No</v>
      </c>
      <c r="Q1877">
        <v>0</v>
      </c>
      <c r="R1877">
        <f>TablaDatos[[#This Row],[Aux2]]/10000000000000</f>
        <v>2176.3061550009202</v>
      </c>
      <c r="S1877" s="1">
        <v>2.17630615500092E+16</v>
      </c>
      <c r="T1877" s="7">
        <f>TablaDatos[[#This Row],[Aux3]]/100000000000000</f>
        <v>21.8854126245446</v>
      </c>
      <c r="U1877" s="1">
        <v>2188541262454460</v>
      </c>
      <c r="V1877">
        <v>156.19999999999999</v>
      </c>
      <c r="W1877">
        <v>87.5</v>
      </c>
    </row>
    <row r="1878" spans="1:23">
      <c r="A1878">
        <v>2014</v>
      </c>
      <c r="B1878">
        <v>66</v>
      </c>
      <c r="C1878" t="s">
        <v>16</v>
      </c>
      <c r="D1878" t="s">
        <v>73</v>
      </c>
      <c r="E1878" t="s">
        <v>31</v>
      </c>
      <c r="F1878" t="s">
        <v>24</v>
      </c>
      <c r="G1878" t="s">
        <v>25</v>
      </c>
      <c r="H1878" s="3">
        <v>10801.8</v>
      </c>
      <c r="I1878" t="s">
        <v>19</v>
      </c>
      <c r="J1878" t="s">
        <v>18</v>
      </c>
      <c r="K18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32.909935166746003</v>
      </c>
      <c r="L1878" s="5">
        <f>TablaDatos[[#This Row],[IMC_raw]]/1000000000000000</f>
        <v>32.909935166746003</v>
      </c>
      <c r="M1878" s="2">
        <v>3.2909935166746E+16</v>
      </c>
      <c r="N18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8" s="13">
        <f t="shared" si="29"/>
        <v>1877</v>
      </c>
      <c r="P1878" s="2" t="str">
        <f>IF(TablaDatos[[#This Row],[Diabetes]]=0,"No","Si")</f>
        <v>Si</v>
      </c>
      <c r="Q1878">
        <v>1</v>
      </c>
      <c r="R1878">
        <f>TablaDatos[[#This Row],[Aux2]]/10000000000000</f>
        <v>2044.0178787931</v>
      </c>
      <c r="S1878" s="1">
        <v>2.0440178787931E+16</v>
      </c>
      <c r="T1878" s="7">
        <f>TablaDatos[[#This Row],[Aux3]]/100000000000000</f>
        <v>26.240242748463501</v>
      </c>
      <c r="U1878" s="1">
        <v>2624024274846350</v>
      </c>
      <c r="V1878">
        <v>177.3</v>
      </c>
      <c r="W1878">
        <v>100.5</v>
      </c>
    </row>
    <row r="1879" spans="1:23">
      <c r="A1879">
        <v>2014</v>
      </c>
      <c r="B1879">
        <v>56</v>
      </c>
      <c r="C1879" t="s">
        <v>23</v>
      </c>
      <c r="D1879" t="s">
        <v>42</v>
      </c>
      <c r="E1879" t="s">
        <v>19</v>
      </c>
      <c r="F1879" t="s">
        <v>24</v>
      </c>
      <c r="G1879" t="s">
        <v>28</v>
      </c>
      <c r="H1879" s="3">
        <v>17337.900000000001</v>
      </c>
      <c r="I1879" t="s">
        <v>21</v>
      </c>
      <c r="J1879" t="s">
        <v>21</v>
      </c>
      <c r="K18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32.886723212059898</v>
      </c>
      <c r="L1879" s="5">
        <f>TablaDatos[[#This Row],[IMC_raw]]/1000000000000000</f>
        <v>3.2886723212059898</v>
      </c>
      <c r="M1879" s="2">
        <v>3288672321205990</v>
      </c>
      <c r="N18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79" s="13">
        <f t="shared" si="29"/>
        <v>1878</v>
      </c>
      <c r="P1879" s="2" t="str">
        <f>IF(TablaDatos[[#This Row],[Diabetes]]=0,"No","Si")</f>
        <v>No</v>
      </c>
      <c r="Q1879">
        <v>0</v>
      </c>
      <c r="R1879">
        <f>TablaDatos[[#This Row],[Aux2]]/10000000000000</f>
        <v>2277.3043611420399</v>
      </c>
      <c r="S1879" s="1">
        <v>2.27730436114204E+16</v>
      </c>
      <c r="T1879" s="7">
        <f>TablaDatos[[#This Row],[Aux3]]/100000000000000</f>
        <v>240.03756648073099</v>
      </c>
      <c r="U1879" s="1">
        <v>2.40037566480731E+16</v>
      </c>
      <c r="V1879">
        <v>162.5</v>
      </c>
      <c r="W1879">
        <v>101.7</v>
      </c>
    </row>
    <row r="1880" spans="1:23">
      <c r="A1880">
        <v>2014</v>
      </c>
      <c r="B1880">
        <v>58</v>
      </c>
      <c r="C1880" t="s">
        <v>16</v>
      </c>
      <c r="D1880" t="s">
        <v>74</v>
      </c>
      <c r="E1880" t="s">
        <v>31</v>
      </c>
      <c r="F1880" t="s">
        <v>24</v>
      </c>
      <c r="G1880" t="s">
        <v>28</v>
      </c>
      <c r="H1880" s="3">
        <v>15007.65</v>
      </c>
      <c r="I1880" t="s">
        <v>19</v>
      </c>
      <c r="J1880" t="s">
        <v>18</v>
      </c>
      <c r="K18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32.878499614077001</v>
      </c>
      <c r="L1880" s="6">
        <f>TablaDatos[[#This Row],[IMC_raw]]/1000000000000000</f>
        <v>3.2878499614077001</v>
      </c>
      <c r="M1880" s="2">
        <v>3287849961407700</v>
      </c>
      <c r="N18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0" s="13">
        <f t="shared" si="29"/>
        <v>1879</v>
      </c>
      <c r="P1880" s="2" t="str">
        <f>IF(TablaDatos[[#This Row],[Diabetes]]=0,"No","Si")</f>
        <v>Si</v>
      </c>
      <c r="Q1880">
        <v>1</v>
      </c>
      <c r="R1880">
        <f>TablaDatos[[#This Row],[Aux2]]/10000000000000</f>
        <v>229.55052844778999</v>
      </c>
      <c r="S1880" s="1">
        <v>2295505284477900</v>
      </c>
      <c r="T1880" s="7">
        <f>TablaDatos[[#This Row],[Aux3]]/100000000000000</f>
        <v>26.358527021981899</v>
      </c>
      <c r="U1880" s="1">
        <v>2635852702198190</v>
      </c>
      <c r="V1880">
        <v>172.6</v>
      </c>
      <c r="W1880">
        <v>102</v>
      </c>
    </row>
    <row r="1881" spans="1:23">
      <c r="A1881">
        <v>2014</v>
      </c>
      <c r="B1881">
        <v>59</v>
      </c>
      <c r="C1881" t="s">
        <v>23</v>
      </c>
      <c r="D1881" t="s">
        <v>72</v>
      </c>
      <c r="E1881" t="s">
        <v>19</v>
      </c>
      <c r="F1881" t="s">
        <v>24</v>
      </c>
      <c r="G1881" t="s">
        <v>28</v>
      </c>
      <c r="H1881" s="3">
        <v>25503.15</v>
      </c>
      <c r="I1881" t="s">
        <v>19</v>
      </c>
      <c r="J1881" t="s">
        <v>22</v>
      </c>
      <c r="K18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32.872318050133799</v>
      </c>
      <c r="L1881" s="5">
        <f>TablaDatos[[#This Row],[IMC_raw]]/1000000000000000</f>
        <v>3.2872318050133802</v>
      </c>
      <c r="M1881" s="2">
        <v>3287231805013380</v>
      </c>
      <c r="N18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1" s="13">
        <f t="shared" si="29"/>
        <v>1880</v>
      </c>
      <c r="P1881" s="2" t="str">
        <f>IF(TablaDatos[[#This Row],[Diabetes]]=0,"No","Si")</f>
        <v>No</v>
      </c>
      <c r="Q1881">
        <v>0</v>
      </c>
      <c r="R1881">
        <f>TablaDatos[[#This Row],[Aux2]]/10000000000000</f>
        <v>2341.2558989464101</v>
      </c>
      <c r="S1881" s="1">
        <v>2.34125589894641E+16</v>
      </c>
      <c r="T1881" s="7">
        <f>TablaDatos[[#This Row],[Aux3]]/100000000000000</f>
        <v>26.2087794364326</v>
      </c>
      <c r="U1881" s="1">
        <v>2620877943643260</v>
      </c>
      <c r="V1881">
        <v>166.8</v>
      </c>
      <c r="W1881">
        <v>93.1</v>
      </c>
    </row>
    <row r="1882" spans="1:23">
      <c r="A1882">
        <v>2014</v>
      </c>
      <c r="B1882">
        <v>62</v>
      </c>
      <c r="C1882" t="s">
        <v>16</v>
      </c>
      <c r="D1882" t="s">
        <v>42</v>
      </c>
      <c r="E1882" t="s">
        <v>21</v>
      </c>
      <c r="F1882" t="s">
        <v>24</v>
      </c>
      <c r="G1882" t="s">
        <v>28</v>
      </c>
      <c r="H1882" s="3">
        <v>10886.76</v>
      </c>
      <c r="I1882" t="s">
        <v>21</v>
      </c>
      <c r="J1882" t="s">
        <v>18</v>
      </c>
      <c r="K18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32.835534512857798</v>
      </c>
      <c r="L1882" s="5">
        <f>TablaDatos[[#This Row],[IMC_raw]]/1000000000000000</f>
        <v>3.2835534512857798</v>
      </c>
      <c r="M1882" s="2">
        <v>3283553451285780</v>
      </c>
      <c r="N18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2" s="13">
        <f t="shared" si="29"/>
        <v>1881</v>
      </c>
      <c r="P1882" s="2" t="str">
        <f>IF(TablaDatos[[#This Row],[Diabetes]]=0,"No","Si")</f>
        <v>Si</v>
      </c>
      <c r="Q1882">
        <v>1</v>
      </c>
      <c r="R1882">
        <f>TablaDatos[[#This Row],[Aux2]]/10000000000000</f>
        <v>2494.0433573074001</v>
      </c>
      <c r="S1882" s="1">
        <v>2.4940433573074E+16</v>
      </c>
      <c r="T1882" s="7">
        <f>TablaDatos[[#This Row],[Aux3]]/100000000000000</f>
        <v>295.55543751732102</v>
      </c>
      <c r="U1882" s="1">
        <v>2.95555437517321E+16</v>
      </c>
      <c r="V1882">
        <v>177.4</v>
      </c>
      <c r="W1882">
        <v>106.8</v>
      </c>
    </row>
    <row r="1883" spans="1:23">
      <c r="A1883">
        <v>2014</v>
      </c>
      <c r="B1883">
        <v>53</v>
      </c>
      <c r="C1883" t="s">
        <v>16</v>
      </c>
      <c r="D1883" t="s">
        <v>30</v>
      </c>
      <c r="E1883" t="s">
        <v>18</v>
      </c>
      <c r="F1883" t="s">
        <v>24</v>
      </c>
      <c r="G1883" t="s">
        <v>20</v>
      </c>
      <c r="H1883" s="3">
        <v>25512.39</v>
      </c>
      <c r="I1883" t="s">
        <v>21</v>
      </c>
      <c r="J1883" t="s">
        <v>22</v>
      </c>
      <c r="K18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32.811405963075899</v>
      </c>
      <c r="L1883" s="6">
        <f>TablaDatos[[#This Row],[IMC_raw]]/1000000000000000</f>
        <v>0.32811405963075901</v>
      </c>
      <c r="M1883" s="2">
        <v>328114059630759</v>
      </c>
      <c r="N18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3" s="13">
        <f t="shared" si="29"/>
        <v>1882</v>
      </c>
      <c r="P1883" s="2" t="str">
        <f>IF(TablaDatos[[#This Row],[Diabetes]]=0,"No","Si")</f>
        <v>No</v>
      </c>
      <c r="Q1883">
        <v>0</v>
      </c>
      <c r="R1883">
        <f>TablaDatos[[#This Row],[Aux2]]/10000000000000</f>
        <v>2202.0101921742698</v>
      </c>
      <c r="S1883" s="1">
        <v>2.20201019217427E+16</v>
      </c>
      <c r="T1883" s="7">
        <f>TablaDatos[[#This Row],[Aux3]]/100000000000000</f>
        <v>216.04211566485401</v>
      </c>
      <c r="U1883" s="1">
        <v>2.16042115664854E+16</v>
      </c>
      <c r="V1883">
        <v>155.30000000000001</v>
      </c>
      <c r="W1883">
        <v>97</v>
      </c>
    </row>
    <row r="1884" spans="1:23">
      <c r="A1884">
        <v>2014</v>
      </c>
      <c r="B1884">
        <v>66</v>
      </c>
      <c r="C1884" t="s">
        <v>16</v>
      </c>
      <c r="D1884" t="s">
        <v>26</v>
      </c>
      <c r="E1884" t="s">
        <v>19</v>
      </c>
      <c r="F1884" t="s">
        <v>19</v>
      </c>
      <c r="G1884" t="s">
        <v>25</v>
      </c>
      <c r="H1884" s="3">
        <v>22895.98</v>
      </c>
      <c r="I1884" t="s">
        <v>21</v>
      </c>
      <c r="J1884" t="s">
        <v>18</v>
      </c>
      <c r="K18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32.799793379645102</v>
      </c>
      <c r="L1884" s="6">
        <f>TablaDatos[[#This Row],[IMC_raw]]/1000000000000000</f>
        <v>3.2799793379645101</v>
      </c>
      <c r="M1884" s="2">
        <v>3279979337964510</v>
      </c>
      <c r="N18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4" s="13">
        <f t="shared" si="29"/>
        <v>1883</v>
      </c>
      <c r="P1884" s="2" t="str">
        <f>IF(TablaDatos[[#This Row],[Diabetes]]=0,"No","Si")</f>
        <v>No</v>
      </c>
      <c r="Q1884">
        <v>0</v>
      </c>
      <c r="R1884">
        <f>TablaDatos[[#This Row],[Aux2]]/10000000000000</f>
        <v>2120.59891366274</v>
      </c>
      <c r="S1884" s="1">
        <v>2.12059891366274E+16</v>
      </c>
      <c r="T1884" s="7">
        <f>TablaDatos[[#This Row],[Aux3]]/100000000000000</f>
        <v>250.42855597775699</v>
      </c>
      <c r="U1884" s="1">
        <v>2.50428555977757E+16</v>
      </c>
      <c r="V1884">
        <v>155.30000000000001</v>
      </c>
      <c r="W1884">
        <v>99.3</v>
      </c>
    </row>
    <row r="1885" spans="1:23">
      <c r="A1885">
        <v>2014</v>
      </c>
      <c r="B1885">
        <v>55</v>
      </c>
      <c r="C1885" t="s">
        <v>16</v>
      </c>
      <c r="D1885" t="s">
        <v>29</v>
      </c>
      <c r="E1885" t="s">
        <v>21</v>
      </c>
      <c r="F1885" t="s">
        <v>24</v>
      </c>
      <c r="G1885" t="s">
        <v>28</v>
      </c>
      <c r="H1885" s="3">
        <v>35513.629999999997</v>
      </c>
      <c r="I1885" t="s">
        <v>21</v>
      </c>
      <c r="J1885" t="s">
        <v>21</v>
      </c>
      <c r="K18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32.781863916654103</v>
      </c>
      <c r="L1885" s="5">
        <f>TablaDatos[[#This Row],[IMC_raw]]/1000000000000000</f>
        <v>3.2781863916654101</v>
      </c>
      <c r="M1885" s="2">
        <v>3278186391665410</v>
      </c>
      <c r="N18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5" s="13">
        <f t="shared" si="29"/>
        <v>1884</v>
      </c>
      <c r="P1885" s="2" t="str">
        <f>IF(TablaDatos[[#This Row],[Diabetes]]=0,"No","Si")</f>
        <v>Si</v>
      </c>
      <c r="Q1885">
        <v>1</v>
      </c>
      <c r="R1885">
        <f>TablaDatos[[#This Row],[Aux2]]/10000000000000</f>
        <v>251.54997919958001</v>
      </c>
      <c r="S1885" s="1">
        <v>2515499791995800</v>
      </c>
      <c r="T1885" s="7">
        <f>TablaDatos[[#This Row],[Aux3]]/100000000000000</f>
        <v>28.955838578845299</v>
      </c>
      <c r="U1885" s="1">
        <v>2895583857884530</v>
      </c>
      <c r="V1885">
        <v>185.1</v>
      </c>
      <c r="W1885">
        <v>110.1</v>
      </c>
    </row>
    <row r="1886" spans="1:23">
      <c r="A1886">
        <v>2014</v>
      </c>
      <c r="B1886">
        <v>66</v>
      </c>
      <c r="C1886" t="s">
        <v>23</v>
      </c>
      <c r="D1886" t="s">
        <v>42</v>
      </c>
      <c r="E1886" t="s">
        <v>31</v>
      </c>
      <c r="F1886" t="s">
        <v>24</v>
      </c>
      <c r="G1886" t="s">
        <v>25</v>
      </c>
      <c r="H1886" s="3">
        <v>8238.33</v>
      </c>
      <c r="I1886" t="s">
        <v>21</v>
      </c>
      <c r="J1886" t="s">
        <v>19</v>
      </c>
      <c r="K18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32.775450125904896</v>
      </c>
      <c r="L1886" s="6">
        <f>TablaDatos[[#This Row],[IMC_raw]]/1000000000000000</f>
        <v>0.32775450125904898</v>
      </c>
      <c r="M1886" s="2">
        <v>327754501259049</v>
      </c>
      <c r="N18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6" s="13">
        <f t="shared" si="29"/>
        <v>1885</v>
      </c>
      <c r="P1886" s="2" t="str">
        <f>IF(TablaDatos[[#This Row],[Diabetes]]=0,"No","Si")</f>
        <v>No</v>
      </c>
      <c r="Q1886">
        <v>0</v>
      </c>
      <c r="R1886">
        <f>TablaDatos[[#This Row],[Aux2]]/10000000000000</f>
        <v>2419.5928151141302</v>
      </c>
      <c r="S1886" s="1">
        <v>2.41959281511413E+16</v>
      </c>
      <c r="T1886" s="7">
        <f>TablaDatos[[#This Row],[Aux3]]/100000000000000</f>
        <v>3.0000000000000001E-12</v>
      </c>
      <c r="U1886">
        <v>300</v>
      </c>
      <c r="V1886">
        <v>168.8</v>
      </c>
      <c r="W1886">
        <v>101.7</v>
      </c>
    </row>
    <row r="1887" spans="1:23">
      <c r="A1887">
        <v>2014</v>
      </c>
      <c r="B1887">
        <v>63</v>
      </c>
      <c r="C1887" t="s">
        <v>23</v>
      </c>
      <c r="D1887" t="s">
        <v>27</v>
      </c>
      <c r="E1887" t="s">
        <v>19</v>
      </c>
      <c r="F1887" t="s">
        <v>24</v>
      </c>
      <c r="G1887" t="s">
        <v>28</v>
      </c>
      <c r="H1887" s="3">
        <v>27543.64</v>
      </c>
      <c r="I1887" t="s">
        <v>21</v>
      </c>
      <c r="J1887" t="s">
        <v>18</v>
      </c>
      <c r="K18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32.747995759800503</v>
      </c>
      <c r="L1887" s="6">
        <f>TablaDatos[[#This Row],[IMC_raw]]/100000000000000</f>
        <v>32.747995759800503</v>
      </c>
      <c r="M1887" s="2">
        <v>3274799575980050</v>
      </c>
      <c r="N18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7" s="13">
        <f t="shared" si="29"/>
        <v>1886</v>
      </c>
      <c r="P1887" s="2" t="str">
        <f>IF(TablaDatos[[#This Row],[Diabetes]]=0,"No","Si")</f>
        <v>Si</v>
      </c>
      <c r="Q1887">
        <v>1</v>
      </c>
      <c r="R1887">
        <f>TablaDatos[[#This Row],[Aux2]]/10000000000000</f>
        <v>231.27541822516099</v>
      </c>
      <c r="S1887" s="1">
        <v>2312754182251610</v>
      </c>
      <c r="T1887" s="7">
        <f>TablaDatos[[#This Row],[Aux3]]/100000000000000</f>
        <v>28.772459233583799</v>
      </c>
      <c r="U1887" s="1">
        <v>2877245923358380</v>
      </c>
      <c r="V1887">
        <v>171.8</v>
      </c>
      <c r="W1887">
        <v>94.1</v>
      </c>
    </row>
    <row r="1888" spans="1:23">
      <c r="A1888">
        <v>2014</v>
      </c>
      <c r="B1888">
        <v>64</v>
      </c>
      <c r="C1888" t="s">
        <v>23</v>
      </c>
      <c r="D1888" t="s">
        <v>17</v>
      </c>
      <c r="E1888" t="s">
        <v>21</v>
      </c>
      <c r="F1888" t="s">
        <v>19</v>
      </c>
      <c r="G1888" t="s">
        <v>28</v>
      </c>
      <c r="H1888" s="3">
        <v>18748.560000000001</v>
      </c>
      <c r="I1888" t="s">
        <v>21</v>
      </c>
      <c r="J1888" t="s">
        <v>19</v>
      </c>
      <c r="K18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32.719917220678198</v>
      </c>
      <c r="L1888" s="6">
        <f>TablaDatos[[#This Row],[IMC_raw]]/100000000000000</f>
        <v>32.719917220678198</v>
      </c>
      <c r="M1888" s="2">
        <v>3271991722067820</v>
      </c>
      <c r="N18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8" s="13">
        <f t="shared" si="29"/>
        <v>1887</v>
      </c>
      <c r="P1888" s="2" t="str">
        <f>IF(TablaDatos[[#This Row],[Diabetes]]=0,"No","Si")</f>
        <v>Si</v>
      </c>
      <c r="Q1888">
        <v>1</v>
      </c>
      <c r="R1888">
        <f>TablaDatos[[#This Row],[Aux2]]/10000000000000</f>
        <v>257.56147726613102</v>
      </c>
      <c r="S1888" s="1">
        <v>2575614772661310</v>
      </c>
      <c r="T1888" s="7">
        <f>TablaDatos[[#This Row],[Aux3]]/100000000000000</f>
        <v>294.50361655857</v>
      </c>
      <c r="U1888" s="1">
        <v>2.9450361655857E+16</v>
      </c>
      <c r="V1888">
        <v>167.4</v>
      </c>
      <c r="W1888">
        <v>101.4</v>
      </c>
    </row>
    <row r="1889" spans="1:23">
      <c r="A1889">
        <v>2014</v>
      </c>
      <c r="B1889">
        <v>67</v>
      </c>
      <c r="C1889" t="s">
        <v>23</v>
      </c>
      <c r="D1889" t="s">
        <v>17</v>
      </c>
      <c r="E1889" t="s">
        <v>31</v>
      </c>
      <c r="F1889" t="s">
        <v>24</v>
      </c>
      <c r="G1889" t="s">
        <v>25</v>
      </c>
      <c r="H1889" s="3">
        <v>14301.96</v>
      </c>
      <c r="I1889" t="s">
        <v>21</v>
      </c>
      <c r="J1889" t="s">
        <v>18</v>
      </c>
      <c r="K18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32.7067704846637</v>
      </c>
      <c r="L1889" s="6">
        <f>TablaDatos[[#This Row],[IMC_raw]]/100000000000000</f>
        <v>32.7067704846637</v>
      </c>
      <c r="M1889" s="2">
        <v>3270677048466370</v>
      </c>
      <c r="N18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89" s="13">
        <f t="shared" si="29"/>
        <v>1888</v>
      </c>
      <c r="P1889" s="2" t="str">
        <f>IF(TablaDatos[[#This Row],[Diabetes]]=0,"No","Si")</f>
        <v>Si</v>
      </c>
      <c r="Q1889">
        <v>1</v>
      </c>
      <c r="R1889">
        <f>TablaDatos[[#This Row],[Aux2]]/10000000000000</f>
        <v>2426.3885322778301</v>
      </c>
      <c r="S1889" s="1">
        <v>2.42638853227783E+16</v>
      </c>
      <c r="T1889" s="7">
        <f>TablaDatos[[#This Row],[Aux3]]/100000000000000</f>
        <v>287.25717738555602</v>
      </c>
      <c r="U1889" s="1">
        <v>2.87257177385556E+16</v>
      </c>
      <c r="V1889">
        <v>169</v>
      </c>
      <c r="W1889">
        <v>99.1</v>
      </c>
    </row>
    <row r="1890" spans="1:23">
      <c r="A1890">
        <v>2014</v>
      </c>
      <c r="B1890">
        <v>48</v>
      </c>
      <c r="C1890" t="s">
        <v>23</v>
      </c>
      <c r="D1890" t="s">
        <v>36</v>
      </c>
      <c r="E1890" t="s">
        <v>18</v>
      </c>
      <c r="F1890" t="s">
        <v>40</v>
      </c>
      <c r="G1890" t="s">
        <v>20</v>
      </c>
      <c r="H1890" s="3">
        <v>18122.55</v>
      </c>
      <c r="I1890" t="s">
        <v>19</v>
      </c>
      <c r="J1890" t="s">
        <v>19</v>
      </c>
      <c r="K18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32.701663471951299</v>
      </c>
      <c r="L1890" s="5">
        <f>TablaDatos[[#This Row],[IMC_raw]]/1000000000000000</f>
        <v>3.2701663471951301</v>
      </c>
      <c r="M1890" s="2">
        <v>3270166347195130</v>
      </c>
      <c r="N18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0" s="13">
        <f t="shared" si="29"/>
        <v>1889</v>
      </c>
      <c r="P1890" s="2" t="str">
        <f>IF(TablaDatos[[#This Row],[Diabetes]]=0,"No","Si")</f>
        <v>No</v>
      </c>
      <c r="Q1890">
        <v>0</v>
      </c>
      <c r="R1890">
        <f>TablaDatos[[#This Row],[Aux2]]/10000000000000</f>
        <v>2063.4353226058902</v>
      </c>
      <c r="S1890" s="1">
        <v>2.06343532260589E+16</v>
      </c>
      <c r="T1890" s="7">
        <f>TablaDatos[[#This Row],[Aux3]]/100000000000000</f>
        <v>241.587174458639</v>
      </c>
      <c r="U1890" s="1">
        <v>2.41587174458639E+16</v>
      </c>
      <c r="V1890">
        <v>152.1</v>
      </c>
      <c r="W1890">
        <v>88.7</v>
      </c>
    </row>
    <row r="1891" spans="1:23">
      <c r="A1891">
        <v>2014</v>
      </c>
      <c r="B1891">
        <v>64</v>
      </c>
      <c r="C1891" t="s">
        <v>23</v>
      </c>
      <c r="D1891" t="s">
        <v>29</v>
      </c>
      <c r="E1891" t="s">
        <v>18</v>
      </c>
      <c r="F1891" t="s">
        <v>19</v>
      </c>
      <c r="G1891" t="s">
        <v>28</v>
      </c>
      <c r="H1891" s="3">
        <v>9010.7099999999991</v>
      </c>
      <c r="I1891" t="s">
        <v>21</v>
      </c>
      <c r="J1891" t="s">
        <v>22</v>
      </c>
      <c r="K18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32.6982343418697</v>
      </c>
      <c r="L1891" s="5">
        <f>TablaDatos[[#This Row],[IMC_raw]]/100000000000000</f>
        <v>32.6982343418697</v>
      </c>
      <c r="M1891" s="2">
        <v>3269823434186970</v>
      </c>
      <c r="N18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1" s="13">
        <f t="shared" si="29"/>
        <v>1890</v>
      </c>
      <c r="P1891" s="2" t="str">
        <f>IF(TablaDatos[[#This Row],[Diabetes]]=0,"No","Si")</f>
        <v>No</v>
      </c>
      <c r="Q1891">
        <v>0</v>
      </c>
      <c r="R1891">
        <f>TablaDatos[[#This Row],[Aux2]]/10000000000000</f>
        <v>2164.5480904272199</v>
      </c>
      <c r="S1891" s="1">
        <v>2.16454809042722E+16</v>
      </c>
      <c r="T1891" s="7">
        <f>TablaDatos[[#This Row],[Aux3]]/100000000000000</f>
        <v>234.42132001281999</v>
      </c>
      <c r="U1891" s="1">
        <v>2.3442132001282E+16</v>
      </c>
      <c r="V1891">
        <v>162.80000000000001</v>
      </c>
      <c r="W1891">
        <v>96.7</v>
      </c>
    </row>
    <row r="1892" spans="1:23">
      <c r="A1892">
        <v>2014</v>
      </c>
      <c r="B1892">
        <v>64</v>
      </c>
      <c r="C1892" t="s">
        <v>23</v>
      </c>
      <c r="D1892" t="s">
        <v>36</v>
      </c>
      <c r="E1892" t="s">
        <v>18</v>
      </c>
      <c r="F1892" t="s">
        <v>24</v>
      </c>
      <c r="G1892" t="s">
        <v>28</v>
      </c>
      <c r="H1892" s="3">
        <v>11133.02</v>
      </c>
      <c r="I1892" t="s">
        <v>21</v>
      </c>
      <c r="J1892" t="s">
        <v>22</v>
      </c>
      <c r="K18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32.696569241795501</v>
      </c>
      <c r="L1892" s="6">
        <f>TablaDatos[[#This Row],[IMC_raw]]/1000000000000000</f>
        <v>32.696569241795501</v>
      </c>
      <c r="M1892" s="2">
        <v>3.26965692417955E+16</v>
      </c>
      <c r="N18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2" s="13">
        <f t="shared" si="29"/>
        <v>1891</v>
      </c>
      <c r="P1892" s="2" t="str">
        <f>IF(TablaDatos[[#This Row],[Diabetes]]=0,"No","Si")</f>
        <v>Si</v>
      </c>
      <c r="Q1892">
        <v>1</v>
      </c>
      <c r="R1892">
        <f>TablaDatos[[#This Row],[Aux2]]/10000000000000</f>
        <v>2164.1682895791901</v>
      </c>
      <c r="S1892" s="1">
        <v>2.16416828957919E+16</v>
      </c>
      <c r="T1892" s="7">
        <f>TablaDatos[[#This Row],[Aux3]]/100000000000000</f>
        <v>235.35389080797401</v>
      </c>
      <c r="U1892" s="1">
        <v>2.35353890807974E+16</v>
      </c>
      <c r="V1892">
        <v>157.30000000000001</v>
      </c>
      <c r="W1892">
        <v>93.9</v>
      </c>
    </row>
    <row r="1893" spans="1:23">
      <c r="A1893">
        <v>2014</v>
      </c>
      <c r="B1893">
        <v>63</v>
      </c>
      <c r="C1893" t="s">
        <v>23</v>
      </c>
      <c r="D1893" t="s">
        <v>73</v>
      </c>
      <c r="E1893" t="s">
        <v>19</v>
      </c>
      <c r="F1893" t="s">
        <v>19</v>
      </c>
      <c r="G1893" t="s">
        <v>28</v>
      </c>
      <c r="H1893" s="3">
        <v>21584.42</v>
      </c>
      <c r="I1893" t="s">
        <v>19</v>
      </c>
      <c r="J1893" t="s">
        <v>22</v>
      </c>
      <c r="K18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32.690719257632502</v>
      </c>
      <c r="L1893" s="6">
        <f>TablaDatos[[#This Row],[IMC_raw]]/1000000000000000</f>
        <v>3.2690719257632499</v>
      </c>
      <c r="M1893" s="2">
        <v>3269071925763250</v>
      </c>
      <c r="N18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3" s="13">
        <f t="shared" si="29"/>
        <v>1892</v>
      </c>
      <c r="P1893" s="2" t="str">
        <f>IF(TablaDatos[[#This Row],[Diabetes]]=0,"No","Si")</f>
        <v>No</v>
      </c>
      <c r="Q1893">
        <v>0</v>
      </c>
      <c r="R1893">
        <f>TablaDatos[[#This Row],[Aux2]]/10000000000000</f>
        <v>2259.4973233475698</v>
      </c>
      <c r="S1893" s="1">
        <v>2.25949732334757E+16</v>
      </c>
      <c r="T1893" s="7">
        <f>TablaDatos[[#This Row],[Aux3]]/100000000000000</f>
        <v>233.26598809572599</v>
      </c>
      <c r="U1893" s="1">
        <v>2.33265988095726E+16</v>
      </c>
      <c r="V1893">
        <v>159.1</v>
      </c>
      <c r="W1893">
        <v>97.2</v>
      </c>
    </row>
    <row r="1894" spans="1:23">
      <c r="A1894">
        <v>2014</v>
      </c>
      <c r="B1894">
        <v>50</v>
      </c>
      <c r="C1894" t="s">
        <v>16</v>
      </c>
      <c r="D1894" t="s">
        <v>36</v>
      </c>
      <c r="E1894" t="s">
        <v>19</v>
      </c>
      <c r="F1894" t="s">
        <v>19</v>
      </c>
      <c r="G1894" t="s">
        <v>20</v>
      </c>
      <c r="H1894" s="3">
        <v>17102.07</v>
      </c>
      <c r="I1894" t="s">
        <v>19</v>
      </c>
      <c r="J1894" t="s">
        <v>18</v>
      </c>
      <c r="K18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32.676627602348198</v>
      </c>
      <c r="L1894" s="6">
        <f>TablaDatos[[#This Row],[IMC_raw]]/1000000000000000</f>
        <v>3.2676627602348201</v>
      </c>
      <c r="M1894" s="2">
        <v>3267662760234820</v>
      </c>
      <c r="N18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4" s="13">
        <f t="shared" si="29"/>
        <v>1893</v>
      </c>
      <c r="P1894" s="2" t="str">
        <f>IF(TablaDatos[[#This Row],[Diabetes]]=0,"No","Si")</f>
        <v>No</v>
      </c>
      <c r="Q1894">
        <v>0</v>
      </c>
      <c r="R1894">
        <f>TablaDatos[[#This Row],[Aux2]]/10000000000000</f>
        <v>1971.10647611226</v>
      </c>
      <c r="S1894" s="1">
        <v>1.97110647611226E+16</v>
      </c>
      <c r="T1894" s="7">
        <f>TablaDatos[[#This Row],[Aux3]]/100000000000000</f>
        <v>2.43748595348216</v>
      </c>
      <c r="U1894" s="1">
        <v>243748595348216</v>
      </c>
      <c r="V1894">
        <v>149.4</v>
      </c>
      <c r="W1894">
        <v>94.2</v>
      </c>
    </row>
    <row r="1895" spans="1:23">
      <c r="A1895">
        <v>2014</v>
      </c>
      <c r="B1895">
        <v>57</v>
      </c>
      <c r="C1895" t="s">
        <v>23</v>
      </c>
      <c r="D1895" t="s">
        <v>29</v>
      </c>
      <c r="E1895" t="s">
        <v>18</v>
      </c>
      <c r="F1895" t="s">
        <v>40</v>
      </c>
      <c r="G1895" t="s">
        <v>28</v>
      </c>
      <c r="H1895" s="3">
        <v>27466.74</v>
      </c>
      <c r="I1895" t="s">
        <v>18</v>
      </c>
      <c r="J1895" t="s">
        <v>19</v>
      </c>
      <c r="K18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32.674751161351395</v>
      </c>
      <c r="L1895" s="5">
        <f>TablaDatos[[#This Row],[IMC_raw]]/1000000000000000</f>
        <v>3.2674751161351399</v>
      </c>
      <c r="M1895" s="2">
        <v>3267475116135140</v>
      </c>
      <c r="N18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5" s="13">
        <f t="shared" si="29"/>
        <v>1894</v>
      </c>
      <c r="P1895" s="2" t="str">
        <f>IF(TablaDatos[[#This Row],[Diabetes]]=0,"No","Si")</f>
        <v>No</v>
      </c>
      <c r="Q1895">
        <v>0</v>
      </c>
      <c r="R1895">
        <f>TablaDatos[[#This Row],[Aux2]]/10000000000000</f>
        <v>183.26787188468299</v>
      </c>
      <c r="S1895" s="1">
        <v>1832678718846830</v>
      </c>
      <c r="T1895" s="7">
        <f>TablaDatos[[#This Row],[Aux3]]/100000000000000</f>
        <v>166.07300203080399</v>
      </c>
      <c r="U1895" s="1">
        <v>1.66073002030804E+16</v>
      </c>
      <c r="V1895">
        <v>148.30000000000001</v>
      </c>
      <c r="W1895">
        <v>95</v>
      </c>
    </row>
    <row r="1896" spans="1:23">
      <c r="A1896">
        <v>2014</v>
      </c>
      <c r="B1896">
        <v>50</v>
      </c>
      <c r="C1896" t="s">
        <v>16</v>
      </c>
      <c r="D1896" t="s">
        <v>26</v>
      </c>
      <c r="E1896" t="s">
        <v>18</v>
      </c>
      <c r="F1896" t="s">
        <v>35</v>
      </c>
      <c r="G1896" t="s">
        <v>20</v>
      </c>
      <c r="H1896" s="3">
        <v>24634.35</v>
      </c>
      <c r="I1896" t="s">
        <v>21</v>
      </c>
      <c r="J1896" t="s">
        <v>22</v>
      </c>
      <c r="K18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32.642202908162901</v>
      </c>
      <c r="L1896" s="6">
        <f>TablaDatos[[#This Row],[IMC_raw]]/1000000000000000</f>
        <v>32.642202908162901</v>
      </c>
      <c r="M1896" s="2">
        <v>3.26422029081629E+16</v>
      </c>
      <c r="N18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6" s="13">
        <f t="shared" si="29"/>
        <v>1895</v>
      </c>
      <c r="P1896" s="2" t="str">
        <f>IF(TablaDatos[[#This Row],[Diabetes]]=0,"No","Si")</f>
        <v>Si</v>
      </c>
      <c r="Q1896">
        <v>1</v>
      </c>
      <c r="R1896">
        <f>TablaDatos[[#This Row],[Aux2]]/10000000000000</f>
        <v>2426.3607150062198</v>
      </c>
      <c r="S1896" s="1">
        <v>2.42636071500622E+16</v>
      </c>
      <c r="T1896" s="7">
        <f>TablaDatos[[#This Row],[Aux3]]/100000000000000</f>
        <v>223.19348241031301</v>
      </c>
      <c r="U1896" s="1">
        <v>2.23193482410313E+16</v>
      </c>
      <c r="V1896">
        <v>151.9</v>
      </c>
      <c r="W1896">
        <v>96.6</v>
      </c>
    </row>
    <row r="1897" spans="1:23">
      <c r="A1897">
        <v>2014</v>
      </c>
      <c r="B1897">
        <v>62</v>
      </c>
      <c r="C1897" t="s">
        <v>23</v>
      </c>
      <c r="D1897" t="s">
        <v>29</v>
      </c>
      <c r="E1897" t="s">
        <v>19</v>
      </c>
      <c r="F1897" t="s">
        <v>24</v>
      </c>
      <c r="G1897" t="s">
        <v>28</v>
      </c>
      <c r="H1897" s="3">
        <v>8647.51</v>
      </c>
      <c r="I1897" t="s">
        <v>21</v>
      </c>
      <c r="J1897" t="s">
        <v>18</v>
      </c>
      <c r="K18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32.640099736390702</v>
      </c>
      <c r="L1897" s="6">
        <f>TablaDatos[[#This Row],[IMC_raw]]/100000000000000</f>
        <v>32.640099736390702</v>
      </c>
      <c r="M1897" s="2">
        <v>3264009973639070</v>
      </c>
      <c r="N18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7" s="13">
        <f t="shared" si="29"/>
        <v>1896</v>
      </c>
      <c r="P1897" s="2" t="str">
        <f>IF(TablaDatos[[#This Row],[Diabetes]]=0,"No","Si")</f>
        <v>Si</v>
      </c>
      <c r="Q1897">
        <v>1</v>
      </c>
      <c r="R1897">
        <f>TablaDatos[[#This Row],[Aux2]]/10000000000000</f>
        <v>246.89051408040601</v>
      </c>
      <c r="S1897" s="1">
        <v>2468905140804060</v>
      </c>
      <c r="T1897" s="7">
        <f>TablaDatos[[#This Row],[Aux3]]/100000000000000</f>
        <v>3.0000000000000001E-12</v>
      </c>
      <c r="U1897">
        <v>300</v>
      </c>
      <c r="V1897">
        <v>157.30000000000001</v>
      </c>
      <c r="W1897">
        <v>99.7</v>
      </c>
    </row>
    <row r="1898" spans="1:23">
      <c r="A1898">
        <v>2014</v>
      </c>
      <c r="B1898">
        <v>62</v>
      </c>
      <c r="C1898" t="s">
        <v>16</v>
      </c>
      <c r="D1898" t="s">
        <v>30</v>
      </c>
      <c r="E1898" t="s">
        <v>19</v>
      </c>
      <c r="F1898" t="s">
        <v>24</v>
      </c>
      <c r="G1898" t="s">
        <v>28</v>
      </c>
      <c r="H1898" s="3">
        <v>24348.03</v>
      </c>
      <c r="I1898" t="s">
        <v>21</v>
      </c>
      <c r="J1898" t="s">
        <v>18</v>
      </c>
      <c r="K18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32.607812717289697</v>
      </c>
      <c r="L1898" s="5">
        <f>TablaDatos[[#This Row],[IMC_raw]]/1000000000000000</f>
        <v>32.607812717289697</v>
      </c>
      <c r="M1898" s="2">
        <v>3.26078127172897E+16</v>
      </c>
      <c r="N18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8" s="13">
        <f t="shared" si="29"/>
        <v>1897</v>
      </c>
      <c r="P1898" s="2" t="str">
        <f>IF(TablaDatos[[#This Row],[Diabetes]]=0,"No","Si")</f>
        <v>Si</v>
      </c>
      <c r="Q1898">
        <v>1</v>
      </c>
      <c r="R1898">
        <f>TablaDatos[[#This Row],[Aux2]]/10000000000000</f>
        <v>2805.8882488203999</v>
      </c>
      <c r="S1898" s="1">
        <v>2.8058882488204E+16</v>
      </c>
      <c r="T1898" s="7">
        <f>TablaDatos[[#This Row],[Aux3]]/100000000000000</f>
        <v>253.367479323758</v>
      </c>
      <c r="U1898" s="1">
        <v>2.53367479323758E+16</v>
      </c>
      <c r="V1898">
        <v>178.9</v>
      </c>
      <c r="W1898">
        <v>97.7</v>
      </c>
    </row>
    <row r="1899" spans="1:23">
      <c r="A1899">
        <v>2014</v>
      </c>
      <c r="B1899">
        <v>61</v>
      </c>
      <c r="C1899" t="s">
        <v>23</v>
      </c>
      <c r="D1899" t="s">
        <v>72</v>
      </c>
      <c r="E1899" t="s">
        <v>31</v>
      </c>
      <c r="F1899" t="s">
        <v>24</v>
      </c>
      <c r="G1899" t="s">
        <v>28</v>
      </c>
      <c r="H1899" s="3">
        <v>10961.39</v>
      </c>
      <c r="I1899" t="s">
        <v>21</v>
      </c>
      <c r="J1899" t="s">
        <v>18</v>
      </c>
      <c r="K18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32.588819197128501</v>
      </c>
      <c r="L1899" s="6">
        <f>TablaDatos[[#This Row],[IMC_raw]]/100000000000000</f>
        <v>32.588819197128501</v>
      </c>
      <c r="M1899" s="2">
        <v>3258881919712850</v>
      </c>
      <c r="N18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899" s="13">
        <f t="shared" si="29"/>
        <v>1898</v>
      </c>
      <c r="P1899" s="2" t="str">
        <f>IF(TablaDatos[[#This Row],[Diabetes]]=0,"No","Si")</f>
        <v>Si</v>
      </c>
      <c r="Q1899">
        <v>1</v>
      </c>
      <c r="R1899">
        <f>TablaDatos[[#This Row],[Aux2]]/10000000000000</f>
        <v>2220.9767625805998</v>
      </c>
      <c r="S1899" s="1">
        <v>2.2209767625806E+16</v>
      </c>
      <c r="T1899" s="7">
        <f>TablaDatos[[#This Row],[Aux3]]/100000000000000</f>
        <v>236.382275972651</v>
      </c>
      <c r="U1899" s="1">
        <v>2.36382275972651E+16</v>
      </c>
      <c r="V1899">
        <v>170.5</v>
      </c>
      <c r="W1899">
        <v>97.7</v>
      </c>
    </row>
    <row r="1900" spans="1:23">
      <c r="A1900">
        <v>2014</v>
      </c>
      <c r="B1900">
        <v>65</v>
      </c>
      <c r="C1900" t="s">
        <v>23</v>
      </c>
      <c r="D1900" t="s">
        <v>29</v>
      </c>
      <c r="E1900" t="s">
        <v>18</v>
      </c>
      <c r="F1900" t="s">
        <v>24</v>
      </c>
      <c r="G1900" t="s">
        <v>25</v>
      </c>
      <c r="H1900" s="3">
        <v>10280.07</v>
      </c>
      <c r="I1900" t="s">
        <v>21</v>
      </c>
      <c r="J1900" t="s">
        <v>22</v>
      </c>
      <c r="K19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32.579636317430001</v>
      </c>
      <c r="L1900" s="5">
        <f>TablaDatos[[#This Row],[IMC_raw]]/1000000000000000</f>
        <v>3.2579636317429999</v>
      </c>
      <c r="M1900" s="2">
        <v>3257963631743000</v>
      </c>
      <c r="N19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0" s="13">
        <f t="shared" si="29"/>
        <v>1899</v>
      </c>
      <c r="P1900" s="2" t="str">
        <f>IF(TablaDatos[[#This Row],[Diabetes]]=0,"No","Si")</f>
        <v>No</v>
      </c>
      <c r="Q1900">
        <v>0</v>
      </c>
      <c r="R1900">
        <f>TablaDatos[[#This Row],[Aux2]]/10000000000000</f>
        <v>2502.1202110764998</v>
      </c>
      <c r="S1900" s="1">
        <v>2.5021202110765E+16</v>
      </c>
      <c r="T1900" s="7">
        <f>TablaDatos[[#This Row],[Aux3]]/100000000000000</f>
        <v>27.9515768732137</v>
      </c>
      <c r="U1900" s="1">
        <v>2795157687321370</v>
      </c>
      <c r="V1900">
        <v>160.69999999999999</v>
      </c>
      <c r="W1900">
        <v>92.5</v>
      </c>
    </row>
    <row r="1901" spans="1:23">
      <c r="A1901">
        <v>2014</v>
      </c>
      <c r="B1901">
        <v>55</v>
      </c>
      <c r="C1901" t="s">
        <v>23</v>
      </c>
      <c r="D1901" t="s">
        <v>73</v>
      </c>
      <c r="E1901" t="s">
        <v>18</v>
      </c>
      <c r="F1901" t="s">
        <v>24</v>
      </c>
      <c r="G1901" t="s">
        <v>28</v>
      </c>
      <c r="H1901" s="3">
        <v>28477.95</v>
      </c>
      <c r="I1901" t="s">
        <v>19</v>
      </c>
      <c r="J1901" t="s">
        <v>22</v>
      </c>
      <c r="K19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32.573271561320503</v>
      </c>
      <c r="L1901" s="5">
        <f>TablaDatos[[#This Row],[IMC_raw]]/1000000000000000</f>
        <v>3.25732715613205</v>
      </c>
      <c r="M1901" s="2">
        <v>3257327156132050</v>
      </c>
      <c r="N19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1" s="13">
        <f t="shared" si="29"/>
        <v>1900</v>
      </c>
      <c r="P1901" s="2" t="str">
        <f>IF(TablaDatos[[#This Row],[Diabetes]]=0,"No","Si")</f>
        <v>No</v>
      </c>
      <c r="Q1901">
        <v>0</v>
      </c>
      <c r="R1901">
        <f>TablaDatos[[#This Row],[Aux2]]/10000000000000</f>
        <v>2124.4182573275698</v>
      </c>
      <c r="S1901" s="1">
        <v>2.12441825732757E+16</v>
      </c>
      <c r="T1901" s="7">
        <f>TablaDatos[[#This Row],[Aux3]]/100000000000000</f>
        <v>232.53923805703101</v>
      </c>
      <c r="U1901" s="1">
        <v>2.32539238057031E+16</v>
      </c>
      <c r="V1901">
        <v>158.1</v>
      </c>
      <c r="W1901">
        <v>89.9</v>
      </c>
    </row>
    <row r="1902" spans="1:23">
      <c r="A1902">
        <v>2014</v>
      </c>
      <c r="B1902">
        <v>62</v>
      </c>
      <c r="C1902" t="s">
        <v>23</v>
      </c>
      <c r="D1902" t="s">
        <v>26</v>
      </c>
      <c r="E1902" t="s">
        <v>21</v>
      </c>
      <c r="F1902" t="s">
        <v>35</v>
      </c>
      <c r="G1902" t="s">
        <v>28</v>
      </c>
      <c r="H1902" s="3">
        <v>32400.3</v>
      </c>
      <c r="I1902" t="s">
        <v>19</v>
      </c>
      <c r="J1902" t="s">
        <v>18</v>
      </c>
      <c r="K19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32.5560665803524</v>
      </c>
      <c r="L1902" s="6">
        <f>TablaDatos[[#This Row],[IMC_raw]]/100000000000000</f>
        <v>32.5560665803524</v>
      </c>
      <c r="M1902" s="2">
        <v>3255606658035240</v>
      </c>
      <c r="N19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2" s="13">
        <f t="shared" si="29"/>
        <v>1901</v>
      </c>
      <c r="P1902" s="2" t="str">
        <f>IF(TablaDatos[[#This Row],[Diabetes]]=0,"No","Si")</f>
        <v>No</v>
      </c>
      <c r="Q1902">
        <v>0</v>
      </c>
      <c r="R1902">
        <f>TablaDatos[[#This Row],[Aux2]]/10000000000000</f>
        <v>2049.1367809499902</v>
      </c>
      <c r="S1902" s="1">
        <v>2.04913678094999E+16</v>
      </c>
      <c r="T1902" s="7">
        <f>TablaDatos[[#This Row],[Aux3]]/100000000000000</f>
        <v>216.35546647235299</v>
      </c>
      <c r="U1902" s="1">
        <v>2.16355466472353E+16</v>
      </c>
      <c r="V1902">
        <v>167.9</v>
      </c>
      <c r="W1902">
        <v>99.9</v>
      </c>
    </row>
    <row r="1903" spans="1:23">
      <c r="A1903">
        <v>2014</v>
      </c>
      <c r="B1903">
        <v>48</v>
      </c>
      <c r="C1903" t="s">
        <v>16</v>
      </c>
      <c r="D1903" t="s">
        <v>73</v>
      </c>
      <c r="E1903" t="s">
        <v>18</v>
      </c>
      <c r="F1903" t="s">
        <v>19</v>
      </c>
      <c r="G1903" t="s">
        <v>20</v>
      </c>
      <c r="H1903" s="3">
        <v>56241.45</v>
      </c>
      <c r="I1903" t="s">
        <v>19</v>
      </c>
      <c r="J1903" t="s">
        <v>18</v>
      </c>
      <c r="K19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32.534974042548697</v>
      </c>
      <c r="L1903" s="6">
        <f>TablaDatos[[#This Row],[IMC_raw]]/1000000000000000</f>
        <v>3.2534974042548699</v>
      </c>
      <c r="M1903" s="2">
        <v>3253497404254870</v>
      </c>
      <c r="N19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3" s="13">
        <f t="shared" si="29"/>
        <v>1902</v>
      </c>
      <c r="P1903" s="2" t="str">
        <f>IF(TablaDatos[[#This Row],[Diabetes]]=0,"No","Si")</f>
        <v>No</v>
      </c>
      <c r="Q1903">
        <v>0</v>
      </c>
      <c r="R1903">
        <f>TablaDatos[[#This Row],[Aux2]]/10000000000000</f>
        <v>2003.5419863141501</v>
      </c>
      <c r="S1903" s="1">
        <v>2.00354198631415E+16</v>
      </c>
      <c r="T1903" s="7">
        <f>TablaDatos[[#This Row],[Aux3]]/100000000000000</f>
        <v>210.577280691238</v>
      </c>
      <c r="U1903" s="1">
        <v>2.10577280691238E+16</v>
      </c>
      <c r="V1903">
        <v>145.19999999999999</v>
      </c>
      <c r="W1903">
        <v>95.9</v>
      </c>
    </row>
    <row r="1904" spans="1:23">
      <c r="A1904">
        <v>2014</v>
      </c>
      <c r="B1904">
        <v>71</v>
      </c>
      <c r="C1904" t="s">
        <v>16</v>
      </c>
      <c r="D1904" t="s">
        <v>73</v>
      </c>
      <c r="E1904" t="s">
        <v>18</v>
      </c>
      <c r="F1904" t="s">
        <v>24</v>
      </c>
      <c r="G1904" t="s">
        <v>25</v>
      </c>
      <c r="H1904" s="3">
        <v>26365.34</v>
      </c>
      <c r="I1904" t="s">
        <v>19</v>
      </c>
      <c r="J1904" t="s">
        <v>18</v>
      </c>
      <c r="K19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32.483719230981698</v>
      </c>
      <c r="L1904" s="5">
        <f>TablaDatos[[#This Row],[IMC_raw]]/1000000000000000</f>
        <v>3.24837192309817</v>
      </c>
      <c r="M1904" s="2">
        <v>3248371923098170</v>
      </c>
      <c r="N19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4" s="13">
        <f t="shared" si="29"/>
        <v>1903</v>
      </c>
      <c r="P1904" s="2" t="str">
        <f>IF(TablaDatos[[#This Row],[Diabetes]]=0,"No","Si")</f>
        <v>No</v>
      </c>
      <c r="Q1904">
        <v>0</v>
      </c>
      <c r="R1904">
        <f>TablaDatos[[#This Row],[Aux2]]/10000000000000</f>
        <v>2417.5567849233498</v>
      </c>
      <c r="S1904" s="1">
        <v>2.41755678492335E+16</v>
      </c>
      <c r="T1904" s="7">
        <f>TablaDatos[[#This Row],[Aux3]]/100000000000000</f>
        <v>293.68304196682698</v>
      </c>
      <c r="U1904" s="1">
        <v>2.93683041966827E+16</v>
      </c>
      <c r="V1904">
        <v>169.2</v>
      </c>
      <c r="W1904">
        <v>102.8</v>
      </c>
    </row>
    <row r="1905" spans="1:23">
      <c r="A1905">
        <v>2014</v>
      </c>
      <c r="B1905">
        <v>60</v>
      </c>
      <c r="C1905" t="s">
        <v>16</v>
      </c>
      <c r="D1905" t="s">
        <v>29</v>
      </c>
      <c r="E1905" t="s">
        <v>21</v>
      </c>
      <c r="F1905" t="s">
        <v>24</v>
      </c>
      <c r="G1905" t="s">
        <v>28</v>
      </c>
      <c r="H1905" s="3">
        <v>18276.189999999999</v>
      </c>
      <c r="I1905" t="s">
        <v>21</v>
      </c>
      <c r="J1905" t="s">
        <v>22</v>
      </c>
      <c r="K19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32.453561142547301</v>
      </c>
      <c r="L1905" s="6">
        <f>TablaDatos[[#This Row],[IMC_raw]]/1000000000000000</f>
        <v>3.2453561142547298</v>
      </c>
      <c r="M1905" s="2">
        <v>3245356114254730</v>
      </c>
      <c r="N19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5" s="13">
        <f t="shared" si="29"/>
        <v>1904</v>
      </c>
      <c r="P1905" s="2" t="str">
        <f>IF(TablaDatos[[#This Row],[Diabetes]]=0,"No","Si")</f>
        <v>Si</v>
      </c>
      <c r="Q1905">
        <v>1</v>
      </c>
      <c r="R1905">
        <f>TablaDatos[[#This Row],[Aux2]]/10000000000000</f>
        <v>2293.2097855985899</v>
      </c>
      <c r="S1905" s="1">
        <v>2.29320978559859E+16</v>
      </c>
      <c r="T1905" s="7">
        <f>TablaDatos[[#This Row],[Aux3]]/100000000000000</f>
        <v>252.61125822742699</v>
      </c>
      <c r="U1905" s="1">
        <v>2.52611258227427E+16</v>
      </c>
      <c r="V1905">
        <v>174.8</v>
      </c>
      <c r="W1905">
        <v>101.4</v>
      </c>
    </row>
    <row r="1906" spans="1:23">
      <c r="A1906">
        <v>2014</v>
      </c>
      <c r="B1906">
        <v>57</v>
      </c>
      <c r="C1906" t="s">
        <v>16</v>
      </c>
      <c r="D1906" t="s">
        <v>42</v>
      </c>
      <c r="E1906" t="s">
        <v>21</v>
      </c>
      <c r="F1906" t="s">
        <v>24</v>
      </c>
      <c r="G1906" t="s">
        <v>28</v>
      </c>
      <c r="H1906" s="3">
        <v>17911.259999999998</v>
      </c>
      <c r="I1906" t="s">
        <v>21</v>
      </c>
      <c r="J1906" t="s">
        <v>18</v>
      </c>
      <c r="K19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32.4522740854622</v>
      </c>
      <c r="L1906" s="6">
        <f>TablaDatos[[#This Row],[IMC_raw]]/1000000000000000</f>
        <v>3.2452274085462198</v>
      </c>
      <c r="M1906" s="2">
        <v>3245227408546220</v>
      </c>
      <c r="N19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6" s="13">
        <f t="shared" si="29"/>
        <v>1905</v>
      </c>
      <c r="P1906" s="2" t="str">
        <f>IF(TablaDatos[[#This Row],[Diabetes]]=0,"No","Si")</f>
        <v>Si</v>
      </c>
      <c r="Q1906">
        <v>1</v>
      </c>
      <c r="R1906">
        <f>TablaDatos[[#This Row],[Aux2]]/10000000000000</f>
        <v>246.73566993065799</v>
      </c>
      <c r="S1906" s="1">
        <v>2467356699306580</v>
      </c>
      <c r="T1906" s="7">
        <f>TablaDatos[[#This Row],[Aux3]]/100000000000000</f>
        <v>274.72695577145498</v>
      </c>
      <c r="U1906" s="1">
        <v>2.74726955771455E+16</v>
      </c>
      <c r="V1906">
        <v>175</v>
      </c>
      <c r="W1906">
        <v>102.7</v>
      </c>
    </row>
    <row r="1907" spans="1:23">
      <c r="A1907">
        <v>2014</v>
      </c>
      <c r="B1907">
        <v>70</v>
      </c>
      <c r="C1907" t="s">
        <v>16</v>
      </c>
      <c r="D1907" t="s">
        <v>41</v>
      </c>
      <c r="E1907" t="s">
        <v>19</v>
      </c>
      <c r="F1907" t="s">
        <v>19</v>
      </c>
      <c r="G1907" t="s">
        <v>25</v>
      </c>
      <c r="H1907" s="3">
        <v>29312.29</v>
      </c>
      <c r="I1907" t="s">
        <v>21</v>
      </c>
      <c r="J1907" t="s">
        <v>22</v>
      </c>
      <c r="K19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32.432370717087601</v>
      </c>
      <c r="L1907" s="6">
        <f>TablaDatos[[#This Row],[IMC_raw]]/1000000000000000</f>
        <v>3.24323707170876</v>
      </c>
      <c r="M1907" s="2">
        <v>3243237071708760</v>
      </c>
      <c r="N19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7" s="13">
        <f t="shared" si="29"/>
        <v>1906</v>
      </c>
      <c r="P1907" s="2" t="str">
        <f>IF(TablaDatos[[#This Row],[Diabetes]]=0,"No","Si")</f>
        <v>No</v>
      </c>
      <c r="Q1907">
        <v>0</v>
      </c>
      <c r="R1907">
        <f>TablaDatos[[#This Row],[Aux2]]/10000000000000</f>
        <v>1983.6643122257999</v>
      </c>
      <c r="S1907" s="1">
        <v>1.9836643122258E+16</v>
      </c>
      <c r="T1907" s="7">
        <f>TablaDatos[[#This Row],[Aux3]]/100000000000000</f>
        <v>25.469424798944299</v>
      </c>
      <c r="U1907" s="1">
        <v>2546942479894430</v>
      </c>
      <c r="V1907">
        <v>179</v>
      </c>
      <c r="W1907">
        <v>105.3</v>
      </c>
    </row>
    <row r="1908" spans="1:23">
      <c r="A1908">
        <v>2014</v>
      </c>
      <c r="B1908">
        <v>64</v>
      </c>
      <c r="C1908" t="s">
        <v>16</v>
      </c>
      <c r="D1908" t="s">
        <v>42</v>
      </c>
      <c r="E1908" t="s">
        <v>18</v>
      </c>
      <c r="F1908" t="s">
        <v>35</v>
      </c>
      <c r="G1908" t="s">
        <v>28</v>
      </c>
      <c r="H1908" s="3">
        <v>23241.86</v>
      </c>
      <c r="I1908" t="s">
        <v>19</v>
      </c>
      <c r="J1908" t="s">
        <v>18</v>
      </c>
      <c r="K19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32.396146562616096</v>
      </c>
      <c r="L1908" s="6">
        <f>TablaDatos[[#This Row],[IMC_raw]]/1000000000000000</f>
        <v>3.2396146562616099</v>
      </c>
      <c r="M1908" s="2">
        <v>3239614656261610</v>
      </c>
      <c r="N19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8" s="13">
        <f t="shared" si="29"/>
        <v>1907</v>
      </c>
      <c r="P1908" s="2" t="str">
        <f>IF(TablaDatos[[#This Row],[Diabetes]]=0,"No","Si")</f>
        <v>No</v>
      </c>
      <c r="Q1908">
        <v>0</v>
      </c>
      <c r="R1908">
        <f>TablaDatos[[#This Row],[Aux2]]/10000000000000</f>
        <v>1940.7702178248801</v>
      </c>
      <c r="S1908" s="1">
        <v>1.94077021782488E+16</v>
      </c>
      <c r="T1908" s="7">
        <f>TablaDatos[[#This Row],[Aux3]]/100000000000000</f>
        <v>23.764549728467699</v>
      </c>
      <c r="U1908" s="1">
        <v>2376454972846770</v>
      </c>
      <c r="V1908">
        <v>159</v>
      </c>
      <c r="W1908">
        <v>97.4</v>
      </c>
    </row>
    <row r="1909" spans="1:23">
      <c r="A1909">
        <v>2014</v>
      </c>
      <c r="B1909">
        <v>69</v>
      </c>
      <c r="C1909" t="s">
        <v>23</v>
      </c>
      <c r="D1909" t="s">
        <v>73</v>
      </c>
      <c r="E1909" t="s">
        <v>19</v>
      </c>
      <c r="F1909" t="s">
        <v>24</v>
      </c>
      <c r="G1909" t="s">
        <v>25</v>
      </c>
      <c r="H1909" s="3">
        <v>23539.86</v>
      </c>
      <c r="I1909" t="s">
        <v>21</v>
      </c>
      <c r="J1909" t="s">
        <v>22</v>
      </c>
      <c r="K19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32.3957283199152</v>
      </c>
      <c r="L1909" s="6">
        <f>TablaDatos[[#This Row],[IMC_raw]]/1000000000000000</f>
        <v>3.23957283199152</v>
      </c>
      <c r="M1909" s="2">
        <v>3239572831991520</v>
      </c>
      <c r="N19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09" s="13">
        <f t="shared" si="29"/>
        <v>1908</v>
      </c>
      <c r="P1909" s="2" t="str">
        <f>IF(TablaDatos[[#This Row],[Diabetes]]=0,"No","Si")</f>
        <v>Si</v>
      </c>
      <c r="Q1909">
        <v>1</v>
      </c>
      <c r="R1909">
        <f>TablaDatos[[#This Row],[Aux2]]/10000000000000</f>
        <v>2343.4088226696499</v>
      </c>
      <c r="S1909" s="1">
        <v>2.34340882266965E+16</v>
      </c>
      <c r="T1909" s="7">
        <f>TablaDatos[[#This Row],[Aux3]]/100000000000000</f>
        <v>24.422427573154799</v>
      </c>
      <c r="U1909" s="1">
        <v>2442242757315480</v>
      </c>
      <c r="V1909">
        <v>166.7</v>
      </c>
      <c r="W1909">
        <v>100.2</v>
      </c>
    </row>
    <row r="1910" spans="1:23">
      <c r="A1910">
        <v>2014</v>
      </c>
      <c r="B1910">
        <v>64</v>
      </c>
      <c r="C1910" t="s">
        <v>23</v>
      </c>
      <c r="D1910" t="s">
        <v>34</v>
      </c>
      <c r="E1910" t="s">
        <v>19</v>
      </c>
      <c r="F1910" t="s">
        <v>19</v>
      </c>
      <c r="G1910" t="s">
        <v>28</v>
      </c>
      <c r="H1910" s="3">
        <v>9513.42</v>
      </c>
      <c r="I1910" t="s">
        <v>21</v>
      </c>
      <c r="J1910" t="s">
        <v>19</v>
      </c>
      <c r="K19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32.3888685533367</v>
      </c>
      <c r="L1910" s="5">
        <f>TablaDatos[[#This Row],[IMC_raw]]/1000000000000000</f>
        <v>3.23888685533367</v>
      </c>
      <c r="M1910" s="2">
        <v>3238886855333670</v>
      </c>
      <c r="N19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0" s="13">
        <f t="shared" si="29"/>
        <v>1909</v>
      </c>
      <c r="P1910" s="2" t="str">
        <f>IF(TablaDatos[[#This Row],[Diabetes]]=0,"No","Si")</f>
        <v>No</v>
      </c>
      <c r="Q1910">
        <v>0</v>
      </c>
      <c r="R1910">
        <f>TablaDatos[[#This Row],[Aux2]]/10000000000000</f>
        <v>1791.0483103595</v>
      </c>
      <c r="S1910" s="1">
        <v>1.7910483103595E+16</v>
      </c>
      <c r="T1910" s="7">
        <f>TablaDatos[[#This Row],[Aux3]]/100000000000000</f>
        <v>250.200368365896</v>
      </c>
      <c r="U1910" s="1">
        <v>2.50200368365896E+16</v>
      </c>
      <c r="V1910">
        <v>156.1</v>
      </c>
      <c r="W1910">
        <v>99.6</v>
      </c>
    </row>
    <row r="1911" spans="1:23">
      <c r="A1911">
        <v>2014</v>
      </c>
      <c r="B1911">
        <v>66</v>
      </c>
      <c r="C1911" t="s">
        <v>16</v>
      </c>
      <c r="D1911" t="s">
        <v>72</v>
      </c>
      <c r="E1911" t="s">
        <v>31</v>
      </c>
      <c r="F1911" t="s">
        <v>24</v>
      </c>
      <c r="G1911" t="s">
        <v>25</v>
      </c>
      <c r="H1911" s="3">
        <v>21228.05</v>
      </c>
      <c r="I1911" t="s">
        <v>21</v>
      </c>
      <c r="J1911" t="s">
        <v>18</v>
      </c>
      <c r="K19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32.3749070151962</v>
      </c>
      <c r="L1911" s="5">
        <f>TablaDatos[[#This Row],[IMC_raw]]/1000000000000000</f>
        <v>3.2374907015196199</v>
      </c>
      <c r="M1911" s="2">
        <v>3237490701519620</v>
      </c>
      <c r="N19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1" s="13">
        <f t="shared" si="29"/>
        <v>1910</v>
      </c>
      <c r="P1911" s="2" t="str">
        <f>IF(TablaDatos[[#This Row],[Diabetes]]=0,"No","Si")</f>
        <v>Si</v>
      </c>
      <c r="Q1911">
        <v>1</v>
      </c>
      <c r="R1911">
        <f>TablaDatos[[#This Row],[Aux2]]/10000000000000</f>
        <v>2380.2018288325098</v>
      </c>
      <c r="S1911" s="1">
        <v>2.38020182883251E+16</v>
      </c>
      <c r="T1911" s="7">
        <f>TablaDatos[[#This Row],[Aux3]]/100000000000000</f>
        <v>261.51395294205901</v>
      </c>
      <c r="U1911" s="1">
        <v>2.61513952942059E+16</v>
      </c>
      <c r="V1911">
        <v>174.5</v>
      </c>
      <c r="W1911">
        <v>95.8</v>
      </c>
    </row>
    <row r="1912" spans="1:23">
      <c r="A1912">
        <v>2014</v>
      </c>
      <c r="B1912">
        <v>68</v>
      </c>
      <c r="C1912" t="s">
        <v>16</v>
      </c>
      <c r="D1912" t="s">
        <v>17</v>
      </c>
      <c r="E1912" t="s">
        <v>19</v>
      </c>
      <c r="F1912" t="s">
        <v>24</v>
      </c>
      <c r="G1912" t="s">
        <v>25</v>
      </c>
      <c r="H1912" s="3">
        <v>16773.349999999999</v>
      </c>
      <c r="I1912" t="s">
        <v>21</v>
      </c>
      <c r="J1912" t="s">
        <v>22</v>
      </c>
      <c r="K19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32.365541758504399</v>
      </c>
      <c r="L1912" s="5">
        <f>TablaDatos[[#This Row],[IMC_raw]]/1000000000000000</f>
        <v>3.2365541758504399</v>
      </c>
      <c r="M1912" s="2">
        <v>3236554175850440</v>
      </c>
      <c r="N19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2" s="13">
        <f t="shared" si="29"/>
        <v>1911</v>
      </c>
      <c r="P1912" s="2" t="str">
        <f>IF(TablaDatos[[#This Row],[Diabetes]]=0,"No","Si")</f>
        <v>Si</v>
      </c>
      <c r="Q1912">
        <v>1</v>
      </c>
      <c r="R1912">
        <f>TablaDatos[[#This Row],[Aux2]]/10000000000000</f>
        <v>245.75309395798499</v>
      </c>
      <c r="S1912" s="1">
        <v>2457530939579850</v>
      </c>
      <c r="T1912" s="7">
        <f>TablaDatos[[#This Row],[Aux3]]/100000000000000</f>
        <v>220.99860126617699</v>
      </c>
      <c r="U1912" s="1">
        <v>2.20998601266177E+16</v>
      </c>
      <c r="V1912">
        <v>171.7</v>
      </c>
      <c r="W1912">
        <v>105.6</v>
      </c>
    </row>
    <row r="1913" spans="1:23">
      <c r="A1913">
        <v>2014</v>
      </c>
      <c r="B1913">
        <v>59</v>
      </c>
      <c r="C1913" t="s">
        <v>23</v>
      </c>
      <c r="D1913" t="s">
        <v>30</v>
      </c>
      <c r="E1913" t="s">
        <v>19</v>
      </c>
      <c r="F1913" t="s">
        <v>24</v>
      </c>
      <c r="G1913" t="s">
        <v>28</v>
      </c>
      <c r="H1913" s="3">
        <v>14769.78</v>
      </c>
      <c r="I1913" t="s">
        <v>21</v>
      </c>
      <c r="J1913" t="s">
        <v>19</v>
      </c>
      <c r="K19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32.357449300055805</v>
      </c>
      <c r="L1913" s="6">
        <f>TablaDatos[[#This Row],[IMC_raw]]/1000000000000000</f>
        <v>0.32357449300055802</v>
      </c>
      <c r="M1913" s="2">
        <v>323574493000558</v>
      </c>
      <c r="N19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3" s="13">
        <f t="shared" si="29"/>
        <v>1912</v>
      </c>
      <c r="P1913" s="2" t="str">
        <f>IF(TablaDatos[[#This Row],[Diabetes]]=0,"No","Si")</f>
        <v>Si</v>
      </c>
      <c r="Q1913">
        <v>1</v>
      </c>
      <c r="R1913">
        <f>TablaDatos[[#This Row],[Aux2]]/10000000000000</f>
        <v>248.31860465402201</v>
      </c>
      <c r="S1913" s="1">
        <v>2483186046540220</v>
      </c>
      <c r="T1913" s="7">
        <f>TablaDatos[[#This Row],[Aux3]]/100000000000000</f>
        <v>29.635288741316799</v>
      </c>
      <c r="U1913" s="1">
        <v>2963528874131680</v>
      </c>
      <c r="V1913">
        <v>176</v>
      </c>
      <c r="W1913">
        <v>94.7</v>
      </c>
    </row>
    <row r="1914" spans="1:23">
      <c r="A1914">
        <v>2014</v>
      </c>
      <c r="B1914">
        <v>62</v>
      </c>
      <c r="C1914" t="s">
        <v>23</v>
      </c>
      <c r="D1914" t="s">
        <v>71</v>
      </c>
      <c r="E1914" t="s">
        <v>18</v>
      </c>
      <c r="F1914" t="s">
        <v>24</v>
      </c>
      <c r="G1914" t="s">
        <v>28</v>
      </c>
      <c r="H1914" s="3">
        <v>15099.44</v>
      </c>
      <c r="I1914" t="s">
        <v>21</v>
      </c>
      <c r="J1914" t="s">
        <v>22</v>
      </c>
      <c r="K19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32.340772153174697</v>
      </c>
      <c r="L1914" s="6">
        <f>TablaDatos[[#This Row],[IMC_raw]]/1000000000000000</f>
        <v>32.340772153174697</v>
      </c>
      <c r="M1914" s="2">
        <v>3.23407721531747E+16</v>
      </c>
      <c r="N19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4" s="13">
        <f t="shared" si="29"/>
        <v>1913</v>
      </c>
      <c r="P1914" s="2" t="str">
        <f>IF(TablaDatos[[#This Row],[Diabetes]]=0,"No","Si")</f>
        <v>No</v>
      </c>
      <c r="Q1914">
        <v>0</v>
      </c>
      <c r="R1914">
        <f>TablaDatos[[#This Row],[Aux2]]/10000000000000</f>
        <v>2184.46302286834</v>
      </c>
      <c r="S1914" s="1">
        <v>2.18446302286834E+16</v>
      </c>
      <c r="T1914" s="7">
        <f>TablaDatos[[#This Row],[Aux3]]/100000000000000</f>
        <v>252.31998633864299</v>
      </c>
      <c r="U1914" s="1">
        <v>2.52319986338643E+16</v>
      </c>
      <c r="V1914">
        <v>149.19999999999999</v>
      </c>
      <c r="W1914">
        <v>96.9</v>
      </c>
    </row>
    <row r="1915" spans="1:23">
      <c r="A1915">
        <v>2014</v>
      </c>
      <c r="B1915">
        <v>54</v>
      </c>
      <c r="C1915" t="s">
        <v>23</v>
      </c>
      <c r="D1915" t="s">
        <v>73</v>
      </c>
      <c r="E1915" t="s">
        <v>18</v>
      </c>
      <c r="F1915" t="s">
        <v>19</v>
      </c>
      <c r="G1915" t="s">
        <v>20</v>
      </c>
      <c r="H1915" s="3">
        <v>26920.67</v>
      </c>
      <c r="I1915" t="s">
        <v>19</v>
      </c>
      <c r="J1915" t="s">
        <v>18</v>
      </c>
      <c r="K19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32.330752653255097</v>
      </c>
      <c r="L1915" s="5">
        <f>TablaDatos[[#This Row],[IMC_raw]]/1000000000000000</f>
        <v>3.2330752653255099</v>
      </c>
      <c r="M1915" s="2">
        <v>3233075265325510</v>
      </c>
      <c r="N19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5" s="13">
        <f t="shared" si="29"/>
        <v>1914</v>
      </c>
      <c r="P1915" s="2" t="str">
        <f>IF(TablaDatos[[#This Row],[Diabetes]]=0,"No","Si")</f>
        <v>No</v>
      </c>
      <c r="Q1915">
        <v>0</v>
      </c>
      <c r="R1915">
        <f>TablaDatos[[#This Row],[Aux2]]/10000000000000</f>
        <v>1984.19032858223</v>
      </c>
      <c r="S1915" s="1">
        <v>1.98419032858223E+16</v>
      </c>
      <c r="T1915" s="7">
        <f>TablaDatos[[#This Row],[Aux3]]/100000000000000</f>
        <v>238.53570822745601</v>
      </c>
      <c r="U1915" s="1">
        <v>2.38535708227456E+16</v>
      </c>
      <c r="V1915">
        <v>139.19999999999999</v>
      </c>
      <c r="W1915">
        <v>87.1</v>
      </c>
    </row>
    <row r="1916" spans="1:23">
      <c r="A1916">
        <v>2014</v>
      </c>
      <c r="B1916">
        <v>59</v>
      </c>
      <c r="C1916" t="s">
        <v>16</v>
      </c>
      <c r="D1916" t="s">
        <v>73</v>
      </c>
      <c r="E1916" t="s">
        <v>21</v>
      </c>
      <c r="F1916" t="s">
        <v>19</v>
      </c>
      <c r="G1916" t="s">
        <v>28</v>
      </c>
      <c r="H1916" s="3">
        <v>17863.849999999999</v>
      </c>
      <c r="I1916" t="s">
        <v>19</v>
      </c>
      <c r="J1916" t="s">
        <v>18</v>
      </c>
      <c r="K19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32.321055056669202</v>
      </c>
      <c r="L1916" s="5">
        <f>TablaDatos[[#This Row],[IMC_raw]]/1000000000000000</f>
        <v>3.2321055056669201</v>
      </c>
      <c r="M1916" s="2">
        <v>3232105505666920</v>
      </c>
      <c r="N19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6" s="13">
        <f t="shared" si="29"/>
        <v>1915</v>
      </c>
      <c r="P1916" s="2" t="str">
        <f>IF(TablaDatos[[#This Row],[Diabetes]]=0,"No","Si")</f>
        <v>Si</v>
      </c>
      <c r="Q1916">
        <v>1</v>
      </c>
      <c r="R1916">
        <f>TablaDatos[[#This Row],[Aux2]]/10000000000000</f>
        <v>202.84623921387001</v>
      </c>
      <c r="S1916" s="1">
        <v>2028462392138700</v>
      </c>
      <c r="T1916" s="7">
        <f>TablaDatos[[#This Row],[Aux3]]/100000000000000</f>
        <v>25.409564442838899</v>
      </c>
      <c r="U1916" s="1">
        <v>2540956444283890</v>
      </c>
      <c r="V1916">
        <v>168.1</v>
      </c>
      <c r="W1916">
        <v>103.1</v>
      </c>
    </row>
    <row r="1917" spans="1:23">
      <c r="A1917">
        <v>2014</v>
      </c>
      <c r="B1917">
        <v>71</v>
      </c>
      <c r="C1917" t="s">
        <v>23</v>
      </c>
      <c r="D1917" t="s">
        <v>34</v>
      </c>
      <c r="E1917" t="s">
        <v>18</v>
      </c>
      <c r="F1917" t="s">
        <v>35</v>
      </c>
      <c r="G1917" t="s">
        <v>25</v>
      </c>
      <c r="H1917" s="3">
        <v>18775.86</v>
      </c>
      <c r="I1917" t="s">
        <v>19</v>
      </c>
      <c r="J1917" t="s">
        <v>18</v>
      </c>
      <c r="K19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32.2860450709424</v>
      </c>
      <c r="L1917" s="6">
        <f>TablaDatos[[#This Row],[IMC_raw]]/1000000000000000</f>
        <v>3.2286045070942402</v>
      </c>
      <c r="M1917" s="2">
        <v>3228604507094240</v>
      </c>
      <c r="N19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7" s="13">
        <f t="shared" si="29"/>
        <v>1916</v>
      </c>
      <c r="P1917" s="2" t="str">
        <f>IF(TablaDatos[[#This Row],[Diabetes]]=0,"No","Si")</f>
        <v>No</v>
      </c>
      <c r="Q1917">
        <v>0</v>
      </c>
      <c r="R1917">
        <f>TablaDatos[[#This Row],[Aux2]]/10000000000000</f>
        <v>2190.13682314467</v>
      </c>
      <c r="S1917" s="1">
        <v>2.19013682314467E+16</v>
      </c>
      <c r="T1917" s="7">
        <f>TablaDatos[[#This Row],[Aux3]]/100000000000000</f>
        <v>248.199427793593</v>
      </c>
      <c r="U1917" s="1">
        <v>2.48199427793593E+16</v>
      </c>
      <c r="V1917">
        <v>166.5</v>
      </c>
      <c r="W1917">
        <v>105.1</v>
      </c>
    </row>
    <row r="1918" spans="1:23">
      <c r="A1918">
        <v>2014</v>
      </c>
      <c r="B1918">
        <v>65</v>
      </c>
      <c r="C1918" t="s">
        <v>16</v>
      </c>
      <c r="D1918" t="s">
        <v>30</v>
      </c>
      <c r="E1918" t="s">
        <v>21</v>
      </c>
      <c r="F1918" t="s">
        <v>19</v>
      </c>
      <c r="G1918" t="s">
        <v>25</v>
      </c>
      <c r="H1918" s="3">
        <v>14357.43</v>
      </c>
      <c r="I1918" t="s">
        <v>21</v>
      </c>
      <c r="J1918" t="s">
        <v>18</v>
      </c>
      <c r="K19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32.236588804952603</v>
      </c>
      <c r="L1918" s="5">
        <f>TablaDatos[[#This Row],[IMC_raw]]/1000000000000000</f>
        <v>3.2236588804952602</v>
      </c>
      <c r="M1918" s="2">
        <v>3223658880495260</v>
      </c>
      <c r="N19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8" s="13">
        <f t="shared" si="29"/>
        <v>1917</v>
      </c>
      <c r="P1918" s="2" t="str">
        <f>IF(TablaDatos[[#This Row],[Diabetes]]=0,"No","Si")</f>
        <v>Si</v>
      </c>
      <c r="Q1918">
        <v>1</v>
      </c>
      <c r="R1918">
        <f>TablaDatos[[#This Row],[Aux2]]/10000000000000</f>
        <v>254.193359020592</v>
      </c>
      <c r="S1918" s="1">
        <v>2541933590205920</v>
      </c>
      <c r="T1918" s="7">
        <f>TablaDatos[[#This Row],[Aux3]]/100000000000000</f>
        <v>254.882682029487</v>
      </c>
      <c r="U1918" s="1">
        <v>2.54882682029487E+16</v>
      </c>
      <c r="V1918">
        <v>163.1</v>
      </c>
      <c r="W1918">
        <v>106.6</v>
      </c>
    </row>
    <row r="1919" spans="1:23">
      <c r="A1919">
        <v>2014</v>
      </c>
      <c r="B1919">
        <v>59</v>
      </c>
      <c r="C1919" t="s">
        <v>16</v>
      </c>
      <c r="D1919" t="s">
        <v>30</v>
      </c>
      <c r="E1919" t="s">
        <v>19</v>
      </c>
      <c r="F1919" t="s">
        <v>24</v>
      </c>
      <c r="G1919" t="s">
        <v>28</v>
      </c>
      <c r="H1919" s="3">
        <v>24567.07</v>
      </c>
      <c r="I1919" t="s">
        <v>21</v>
      </c>
      <c r="J1919" t="s">
        <v>18</v>
      </c>
      <c r="K19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32.233534842821399</v>
      </c>
      <c r="L1919" s="6">
        <f>TablaDatos[[#This Row],[IMC_raw]]/1000000000000000</f>
        <v>32.233534842821399</v>
      </c>
      <c r="M1919" s="2">
        <v>3.22335348428214E+16</v>
      </c>
      <c r="N19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19" s="13">
        <f t="shared" si="29"/>
        <v>1918</v>
      </c>
      <c r="P1919" s="2" t="str">
        <f>IF(TablaDatos[[#This Row],[Diabetes]]=0,"No","Si")</f>
        <v>No</v>
      </c>
      <c r="Q1919">
        <v>0</v>
      </c>
      <c r="R1919">
        <f>TablaDatos[[#This Row],[Aux2]]/10000000000000</f>
        <v>2390.2967456904098</v>
      </c>
      <c r="S1919" s="1">
        <v>2.39029674569041E+16</v>
      </c>
      <c r="T1919" s="7">
        <f>TablaDatos[[#This Row],[Aux3]]/100000000000000</f>
        <v>24.064289717043401</v>
      </c>
      <c r="U1919" s="1">
        <v>2406428971704340</v>
      </c>
      <c r="V1919">
        <v>167.8</v>
      </c>
      <c r="W1919">
        <v>99.7</v>
      </c>
    </row>
    <row r="1920" spans="1:23">
      <c r="A1920">
        <v>2014</v>
      </c>
      <c r="B1920">
        <v>62</v>
      </c>
      <c r="C1920" t="s">
        <v>16</v>
      </c>
      <c r="D1920" t="s">
        <v>36</v>
      </c>
      <c r="E1920" t="s">
        <v>31</v>
      </c>
      <c r="F1920" t="s">
        <v>24</v>
      </c>
      <c r="G1920" t="s">
        <v>28</v>
      </c>
      <c r="H1920" s="3">
        <v>9399.94</v>
      </c>
      <c r="I1920" t="s">
        <v>19</v>
      </c>
      <c r="J1920" t="s">
        <v>18</v>
      </c>
      <c r="K19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32.232779140086699</v>
      </c>
      <c r="L1920" s="6">
        <f>TablaDatos[[#This Row],[IMC_raw]]/1000000000000000</f>
        <v>3.22327791400867</v>
      </c>
      <c r="M1920" s="2">
        <v>3223277914008670</v>
      </c>
      <c r="N19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0" s="13">
        <f t="shared" si="29"/>
        <v>1919</v>
      </c>
      <c r="P1920" s="2" t="str">
        <f>IF(TablaDatos[[#This Row],[Diabetes]]=0,"No","Si")</f>
        <v>No</v>
      </c>
      <c r="Q1920">
        <v>0</v>
      </c>
      <c r="R1920">
        <f>TablaDatos[[#This Row],[Aux2]]/10000000000000</f>
        <v>2171.0111827932201</v>
      </c>
      <c r="S1920" s="1">
        <v>2.17101118279322E+16</v>
      </c>
      <c r="T1920" s="7">
        <f>TablaDatos[[#This Row],[Aux3]]/100000000000000</f>
        <v>243.327522350019</v>
      </c>
      <c r="U1920" s="1">
        <v>2.43327522350019E+16</v>
      </c>
      <c r="V1920">
        <v>173.4</v>
      </c>
      <c r="W1920">
        <v>98.9</v>
      </c>
    </row>
    <row r="1921" spans="1:23">
      <c r="A1921">
        <v>2014</v>
      </c>
      <c r="B1921">
        <v>66</v>
      </c>
      <c r="C1921" t="s">
        <v>16</v>
      </c>
      <c r="D1921" t="s">
        <v>36</v>
      </c>
      <c r="E1921" t="s">
        <v>19</v>
      </c>
      <c r="F1921" t="s">
        <v>24</v>
      </c>
      <c r="G1921" t="s">
        <v>25</v>
      </c>
      <c r="H1921" s="3">
        <v>7173.11</v>
      </c>
      <c r="I1921" t="s">
        <v>21</v>
      </c>
      <c r="J1921" t="s">
        <v>22</v>
      </c>
      <c r="K19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32.230136304236197</v>
      </c>
      <c r="L1921" s="6">
        <f>TablaDatos[[#This Row],[IMC_raw]]/100000000000000</f>
        <v>32.230136304236197</v>
      </c>
      <c r="M1921" s="2">
        <v>3223013630423620</v>
      </c>
      <c r="N19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1" s="13">
        <f t="shared" si="29"/>
        <v>1920</v>
      </c>
      <c r="P1921" s="2" t="str">
        <f>IF(TablaDatos[[#This Row],[Diabetes]]=0,"No","Si")</f>
        <v>No</v>
      </c>
      <c r="Q1921">
        <v>0</v>
      </c>
      <c r="R1921">
        <f>TablaDatos[[#This Row],[Aux2]]/10000000000000</f>
        <v>193.65181016465399</v>
      </c>
      <c r="S1921" s="1">
        <v>1936518101646540</v>
      </c>
      <c r="T1921" s="7">
        <f>TablaDatos[[#This Row],[Aux3]]/100000000000000</f>
        <v>225.42998753528701</v>
      </c>
      <c r="U1921" s="1">
        <v>2.25429987535287E+16</v>
      </c>
      <c r="V1921">
        <v>163.19999999999999</v>
      </c>
      <c r="W1921">
        <v>96.1</v>
      </c>
    </row>
    <row r="1922" spans="1:23">
      <c r="A1922">
        <v>2014</v>
      </c>
      <c r="B1922">
        <v>61</v>
      </c>
      <c r="C1922" t="s">
        <v>16</v>
      </c>
      <c r="D1922" t="s">
        <v>37</v>
      </c>
      <c r="E1922" t="s">
        <v>18</v>
      </c>
      <c r="F1922" t="s">
        <v>19</v>
      </c>
      <c r="G1922" t="s">
        <v>28</v>
      </c>
      <c r="H1922" s="3">
        <v>20449.990000000002</v>
      </c>
      <c r="I1922" t="s">
        <v>21</v>
      </c>
      <c r="J1922" t="s">
        <v>22</v>
      </c>
      <c r="K19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32.220105170389097</v>
      </c>
      <c r="L1922" s="6">
        <f>TablaDatos[[#This Row],[IMC_raw]]/1000000000000000</f>
        <v>3.2220105170389099</v>
      </c>
      <c r="M1922" s="2">
        <v>3222010517038910</v>
      </c>
      <c r="N19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2" s="13">
        <f t="shared" ref="O1922:O1985" si="30">O1921+1</f>
        <v>1921</v>
      </c>
      <c r="P1922" s="2" t="str">
        <f>IF(TablaDatos[[#This Row],[Diabetes]]=0,"No","Si")</f>
        <v>No</v>
      </c>
      <c r="Q1922">
        <v>0</v>
      </c>
      <c r="R1922">
        <f>TablaDatos[[#This Row],[Aux2]]/10000000000000</f>
        <v>2089.63932702477</v>
      </c>
      <c r="S1922" s="1">
        <v>2.08963932702477E+16</v>
      </c>
      <c r="T1922" s="7">
        <f>TablaDatos[[#This Row],[Aux3]]/100000000000000</f>
        <v>250.302286874494</v>
      </c>
      <c r="U1922" s="1">
        <v>2.50302286874494E+16</v>
      </c>
      <c r="V1922">
        <v>169.2</v>
      </c>
      <c r="W1922">
        <v>96.8</v>
      </c>
    </row>
    <row r="1923" spans="1:23">
      <c r="A1923">
        <v>2014</v>
      </c>
      <c r="B1923">
        <v>59</v>
      </c>
      <c r="C1923" t="s">
        <v>23</v>
      </c>
      <c r="D1923" t="s">
        <v>73</v>
      </c>
      <c r="E1923" t="s">
        <v>18</v>
      </c>
      <c r="F1923" t="s">
        <v>24</v>
      </c>
      <c r="G1923" t="s">
        <v>28</v>
      </c>
      <c r="H1923" s="3">
        <v>11776.89</v>
      </c>
      <c r="I1923" t="s">
        <v>21</v>
      </c>
      <c r="J1923" t="s">
        <v>18</v>
      </c>
      <c r="K19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32.2194752492031</v>
      </c>
      <c r="L1923" s="5">
        <f>TablaDatos[[#This Row],[IMC_raw]]/100000000000000</f>
        <v>32.2194752492031</v>
      </c>
      <c r="M1923" s="2">
        <v>3221947524920310</v>
      </c>
      <c r="N19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3" s="13">
        <f t="shared" si="30"/>
        <v>1922</v>
      </c>
      <c r="P1923" s="2" t="str">
        <f>IF(TablaDatos[[#This Row],[Diabetes]]=0,"No","Si")</f>
        <v>No</v>
      </c>
      <c r="Q1923">
        <v>0</v>
      </c>
      <c r="R1923">
        <f>TablaDatos[[#This Row],[Aux2]]/10000000000000</f>
        <v>2359.1141816625</v>
      </c>
      <c r="S1923" s="1">
        <v>2.3591141816625E+16</v>
      </c>
      <c r="T1923" s="7">
        <f>TablaDatos[[#This Row],[Aux3]]/100000000000000</f>
        <v>24.782735420297598</v>
      </c>
      <c r="U1923" s="1">
        <v>2478273542029760</v>
      </c>
      <c r="V1923">
        <v>154.9</v>
      </c>
      <c r="W1923">
        <v>94.1</v>
      </c>
    </row>
    <row r="1924" spans="1:23">
      <c r="A1924">
        <v>2014</v>
      </c>
      <c r="B1924">
        <v>62</v>
      </c>
      <c r="C1924" t="s">
        <v>23</v>
      </c>
      <c r="D1924" t="s">
        <v>73</v>
      </c>
      <c r="E1924" t="s">
        <v>19</v>
      </c>
      <c r="F1924" t="s">
        <v>19</v>
      </c>
      <c r="G1924" t="s">
        <v>28</v>
      </c>
      <c r="H1924" s="3">
        <v>30588.74</v>
      </c>
      <c r="I1924" t="s">
        <v>21</v>
      </c>
      <c r="J1924" t="s">
        <v>18</v>
      </c>
      <c r="K19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32.204777565200203</v>
      </c>
      <c r="L1924" s="5">
        <f>TablaDatos[[#This Row],[IMC_raw]]/1000000000000000</f>
        <v>3.2204777565200202</v>
      </c>
      <c r="M1924" s="2">
        <v>3220477756520020</v>
      </c>
      <c r="N19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4" s="13">
        <f t="shared" si="30"/>
        <v>1923</v>
      </c>
      <c r="P1924" s="2" t="str">
        <f>IF(TablaDatos[[#This Row],[Diabetes]]=0,"No","Si")</f>
        <v>No</v>
      </c>
      <c r="Q1924">
        <v>0</v>
      </c>
      <c r="R1924">
        <f>TablaDatos[[#This Row],[Aux2]]/10000000000000</f>
        <v>2238.8075060839201</v>
      </c>
      <c r="S1924" s="1">
        <v>2.23880750608392E+16</v>
      </c>
      <c r="T1924" s="7">
        <f>TablaDatos[[#This Row],[Aux3]]/100000000000000</f>
        <v>258.09372018005899</v>
      </c>
      <c r="U1924" s="1">
        <v>2.58093720180059E+16</v>
      </c>
      <c r="V1924">
        <v>159.80000000000001</v>
      </c>
      <c r="W1924">
        <v>101.3</v>
      </c>
    </row>
    <row r="1925" spans="1:23">
      <c r="A1925">
        <v>2014</v>
      </c>
      <c r="B1925">
        <v>53</v>
      </c>
      <c r="C1925" t="s">
        <v>16</v>
      </c>
      <c r="D1925" t="s">
        <v>30</v>
      </c>
      <c r="E1925" t="s">
        <v>18</v>
      </c>
      <c r="F1925" t="s">
        <v>19</v>
      </c>
      <c r="G1925" t="s">
        <v>20</v>
      </c>
      <c r="H1925" s="3">
        <v>12388.23</v>
      </c>
      <c r="I1925" t="s">
        <v>19</v>
      </c>
      <c r="J1925" t="s">
        <v>22</v>
      </c>
      <c r="K19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32.202812336871602</v>
      </c>
      <c r="L1925" s="5">
        <f>TablaDatos[[#This Row],[IMC_raw]]/1000000000000000</f>
        <v>32.202812336871602</v>
      </c>
      <c r="M1925" s="2">
        <v>3.22028123368716E+16</v>
      </c>
      <c r="N19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5" s="13">
        <f t="shared" si="30"/>
        <v>1924</v>
      </c>
      <c r="P1925" s="2" t="str">
        <f>IF(TablaDatos[[#This Row],[Diabetes]]=0,"No","Si")</f>
        <v>No</v>
      </c>
      <c r="Q1925">
        <v>0</v>
      </c>
      <c r="R1925">
        <f>TablaDatos[[#This Row],[Aux2]]/10000000000000</f>
        <v>1991.1650957172001</v>
      </c>
      <c r="S1925" s="1">
        <v>1.9911650957172E+16</v>
      </c>
      <c r="T1925" s="7">
        <f>TablaDatos[[#This Row],[Aux3]]/100000000000000</f>
        <v>21.796672943072899</v>
      </c>
      <c r="U1925" s="1">
        <v>2179667294307290</v>
      </c>
      <c r="V1925">
        <v>148.4</v>
      </c>
      <c r="W1925">
        <v>88.3</v>
      </c>
    </row>
    <row r="1926" spans="1:23">
      <c r="A1926">
        <v>2014</v>
      </c>
      <c r="B1926">
        <v>57</v>
      </c>
      <c r="C1926" t="s">
        <v>23</v>
      </c>
      <c r="D1926" t="s">
        <v>17</v>
      </c>
      <c r="E1926" t="s">
        <v>19</v>
      </c>
      <c r="F1926" t="s">
        <v>19</v>
      </c>
      <c r="G1926" t="s">
        <v>28</v>
      </c>
      <c r="H1926" s="3">
        <v>34596.81</v>
      </c>
      <c r="I1926" t="s">
        <v>19</v>
      </c>
      <c r="J1926" t="s">
        <v>22</v>
      </c>
      <c r="K19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32.194947561096299</v>
      </c>
      <c r="L1926" s="6">
        <f>TablaDatos[[#This Row],[IMC_raw]]/1000000000000000</f>
        <v>3.2194947561096301</v>
      </c>
      <c r="M1926" s="2">
        <v>3219494756109630</v>
      </c>
      <c r="N19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6" s="13">
        <f t="shared" si="30"/>
        <v>1925</v>
      </c>
      <c r="P1926" s="2" t="str">
        <f>IF(TablaDatos[[#This Row],[Diabetes]]=0,"No","Si")</f>
        <v>No</v>
      </c>
      <c r="Q1926">
        <v>0</v>
      </c>
      <c r="R1926">
        <f>TablaDatos[[#This Row],[Aux2]]/10000000000000</f>
        <v>2330.7168318709</v>
      </c>
      <c r="S1926" s="1">
        <v>2.3307168318709E+16</v>
      </c>
      <c r="T1926" s="7">
        <f>TablaDatos[[#This Row],[Aux3]]/100000000000000</f>
        <v>25.823767154339301</v>
      </c>
      <c r="U1926" s="1">
        <v>2582376715433930</v>
      </c>
      <c r="V1926">
        <v>162.80000000000001</v>
      </c>
      <c r="W1926">
        <v>97.7</v>
      </c>
    </row>
    <row r="1927" spans="1:23">
      <c r="A1927">
        <v>2014</v>
      </c>
      <c r="B1927">
        <v>56</v>
      </c>
      <c r="C1927" t="s">
        <v>23</v>
      </c>
      <c r="D1927" t="s">
        <v>30</v>
      </c>
      <c r="E1927" t="s">
        <v>18</v>
      </c>
      <c r="F1927" t="s">
        <v>24</v>
      </c>
      <c r="G1927" t="s">
        <v>28</v>
      </c>
      <c r="H1927" s="3">
        <v>27139.22</v>
      </c>
      <c r="I1927" t="s">
        <v>21</v>
      </c>
      <c r="J1927" t="s">
        <v>22</v>
      </c>
      <c r="K19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32.188225520989199</v>
      </c>
      <c r="L1927" s="5">
        <f>TablaDatos[[#This Row],[IMC_raw]]/1000000000000000</f>
        <v>0.321882255209892</v>
      </c>
      <c r="M1927" s="2">
        <v>321882255209892</v>
      </c>
      <c r="N19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7" s="13">
        <f t="shared" si="30"/>
        <v>1926</v>
      </c>
      <c r="P1927" s="2" t="str">
        <f>IF(TablaDatos[[#This Row],[Diabetes]]=0,"No","Si")</f>
        <v>No</v>
      </c>
      <c r="Q1927">
        <v>0</v>
      </c>
      <c r="R1927">
        <f>TablaDatos[[#This Row],[Aux2]]/10000000000000</f>
        <v>2369.5667395881901</v>
      </c>
      <c r="S1927" s="1">
        <v>2.36956673958819E+16</v>
      </c>
      <c r="T1927" s="7">
        <f>TablaDatos[[#This Row],[Aux3]]/100000000000000</f>
        <v>245.74174001616299</v>
      </c>
      <c r="U1927" s="1">
        <v>2.45741740016163E+16</v>
      </c>
      <c r="V1927">
        <v>155.5</v>
      </c>
      <c r="W1927">
        <v>96.6</v>
      </c>
    </row>
    <row r="1928" spans="1:23">
      <c r="A1928">
        <v>2014</v>
      </c>
      <c r="B1928">
        <v>47</v>
      </c>
      <c r="C1928" t="s">
        <v>16</v>
      </c>
      <c r="D1928" t="s">
        <v>73</v>
      </c>
      <c r="E1928" t="s">
        <v>18</v>
      </c>
      <c r="F1928" t="s">
        <v>24</v>
      </c>
      <c r="G1928" t="s">
        <v>20</v>
      </c>
      <c r="H1928" s="3">
        <v>50320.639999999999</v>
      </c>
      <c r="I1928" t="s">
        <v>19</v>
      </c>
      <c r="J1928" t="s">
        <v>18</v>
      </c>
      <c r="K19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32.168552465673201</v>
      </c>
      <c r="L1928" s="6">
        <f>TablaDatos[[#This Row],[IMC_raw]]/100000000000000</f>
        <v>32.168552465673201</v>
      </c>
      <c r="M1928" s="2">
        <v>3216855246567320</v>
      </c>
      <c r="N19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8" s="13">
        <f t="shared" si="30"/>
        <v>1927</v>
      </c>
      <c r="P1928" s="2" t="str">
        <f>IF(TablaDatos[[#This Row],[Diabetes]]=0,"No","Si")</f>
        <v>Si</v>
      </c>
      <c r="Q1928">
        <v>1</v>
      </c>
      <c r="R1928">
        <f>TablaDatos[[#This Row],[Aux2]]/10000000000000</f>
        <v>2182.7640306687999</v>
      </c>
      <c r="S1928" s="1">
        <v>2.1827640306688E+16</v>
      </c>
      <c r="T1928" s="7">
        <f>TablaDatos[[#This Row],[Aux3]]/100000000000000</f>
        <v>23.354732631532901</v>
      </c>
      <c r="U1928" s="1">
        <v>2335473263153290</v>
      </c>
      <c r="V1928">
        <v>151</v>
      </c>
      <c r="W1928">
        <v>98.1</v>
      </c>
    </row>
    <row r="1929" spans="1:23">
      <c r="A1929">
        <v>2014</v>
      </c>
      <c r="B1929">
        <v>59</v>
      </c>
      <c r="C1929" t="s">
        <v>23</v>
      </c>
      <c r="D1929" t="s">
        <v>29</v>
      </c>
      <c r="E1929" t="s">
        <v>18</v>
      </c>
      <c r="F1929" t="s">
        <v>19</v>
      </c>
      <c r="G1929" t="s">
        <v>28</v>
      </c>
      <c r="H1929" s="3">
        <v>13665.97</v>
      </c>
      <c r="I1929" t="s">
        <v>21</v>
      </c>
      <c r="J1929" t="s">
        <v>18</v>
      </c>
      <c r="K19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32.141182102320002</v>
      </c>
      <c r="L1929" s="6">
        <f>TablaDatos[[#This Row],[IMC_raw]]/1000000000000000</f>
        <v>32.141182102320002</v>
      </c>
      <c r="M1929" s="2">
        <v>3.214118210232E+16</v>
      </c>
      <c r="N19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29" s="13">
        <f t="shared" si="30"/>
        <v>1928</v>
      </c>
      <c r="P1929" s="2" t="str">
        <f>IF(TablaDatos[[#This Row],[Diabetes]]=0,"No","Si")</f>
        <v>No</v>
      </c>
      <c r="Q1929">
        <v>0</v>
      </c>
      <c r="R1929">
        <f>TablaDatos[[#This Row],[Aux2]]/10000000000000</f>
        <v>216.213741916549</v>
      </c>
      <c r="S1929" s="1">
        <v>2162137419165490</v>
      </c>
      <c r="T1929" s="7">
        <f>TablaDatos[[#This Row],[Aux3]]/100000000000000</f>
        <v>220.351277013648</v>
      </c>
      <c r="U1929" s="1">
        <v>2.20351277013648E+16</v>
      </c>
      <c r="V1929">
        <v>152.5</v>
      </c>
      <c r="W1929">
        <v>97.6</v>
      </c>
    </row>
    <row r="1930" spans="1:23">
      <c r="A1930">
        <v>2014</v>
      </c>
      <c r="B1930">
        <v>58</v>
      </c>
      <c r="C1930" t="s">
        <v>16</v>
      </c>
      <c r="D1930" t="s">
        <v>27</v>
      </c>
      <c r="E1930" t="s">
        <v>21</v>
      </c>
      <c r="F1930" t="s">
        <v>24</v>
      </c>
      <c r="G1930" t="s">
        <v>28</v>
      </c>
      <c r="H1930" s="3">
        <v>18157.78</v>
      </c>
      <c r="I1930" t="s">
        <v>21</v>
      </c>
      <c r="J1930" t="s">
        <v>19</v>
      </c>
      <c r="K19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32.116935447259301</v>
      </c>
      <c r="L1930" s="6">
        <f>TablaDatos[[#This Row],[IMC_raw]]/1000000000000000</f>
        <v>32.116935447259301</v>
      </c>
      <c r="M1930" s="2">
        <v>3.21169354472593E+16</v>
      </c>
      <c r="N19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0" s="13">
        <f t="shared" si="30"/>
        <v>1929</v>
      </c>
      <c r="P1930" s="2" t="str">
        <f>IF(TablaDatos[[#This Row],[Diabetes]]=0,"No","Si")</f>
        <v>No</v>
      </c>
      <c r="Q1930">
        <v>0</v>
      </c>
      <c r="R1930">
        <f>TablaDatos[[#This Row],[Aux2]]/10000000000000</f>
        <v>213.39968593883799</v>
      </c>
      <c r="S1930" s="1">
        <v>2133996859388380</v>
      </c>
      <c r="T1930" s="7">
        <f>TablaDatos[[#This Row],[Aux3]]/100000000000000</f>
        <v>28.462763055662801</v>
      </c>
      <c r="U1930" s="1">
        <v>2846276305566280</v>
      </c>
      <c r="V1930">
        <v>164.3</v>
      </c>
      <c r="W1930">
        <v>100.7</v>
      </c>
    </row>
    <row r="1931" spans="1:23">
      <c r="A1931">
        <v>2014</v>
      </c>
      <c r="B1931">
        <v>61</v>
      </c>
      <c r="C1931" t="s">
        <v>23</v>
      </c>
      <c r="D1931" t="s">
        <v>26</v>
      </c>
      <c r="E1931" t="s">
        <v>18</v>
      </c>
      <c r="F1931" t="s">
        <v>19</v>
      </c>
      <c r="G1931" t="s">
        <v>28</v>
      </c>
      <c r="H1931" s="3">
        <v>27573.41</v>
      </c>
      <c r="I1931" t="s">
        <v>21</v>
      </c>
      <c r="J1931" t="s">
        <v>22</v>
      </c>
      <c r="K19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32.073740285410103</v>
      </c>
      <c r="L1931" s="6">
        <f>TablaDatos[[#This Row],[IMC_raw]]/1000000000000000</f>
        <v>3.2073740285410102</v>
      </c>
      <c r="M1931" s="2">
        <v>3207374028541010</v>
      </c>
      <c r="N19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1" s="13">
        <f t="shared" si="30"/>
        <v>1930</v>
      </c>
      <c r="P1931" s="2" t="str">
        <f>IF(TablaDatos[[#This Row],[Diabetes]]=0,"No","Si")</f>
        <v>No</v>
      </c>
      <c r="Q1931">
        <v>0</v>
      </c>
      <c r="R1931">
        <f>TablaDatos[[#This Row],[Aux2]]/10000000000000</f>
        <v>205.17995388385</v>
      </c>
      <c r="S1931" s="1">
        <v>2051799538838500</v>
      </c>
      <c r="T1931" s="7">
        <f>TablaDatos[[#This Row],[Aux3]]/100000000000000</f>
        <v>222.55390647207199</v>
      </c>
      <c r="U1931" s="1">
        <v>2.22553906472072E+16</v>
      </c>
      <c r="V1931">
        <v>166.4</v>
      </c>
      <c r="W1931">
        <v>91.1</v>
      </c>
    </row>
    <row r="1932" spans="1:23">
      <c r="A1932">
        <v>2014</v>
      </c>
      <c r="B1932">
        <v>61</v>
      </c>
      <c r="C1932" t="s">
        <v>16</v>
      </c>
      <c r="D1932" t="s">
        <v>17</v>
      </c>
      <c r="E1932" t="s">
        <v>21</v>
      </c>
      <c r="F1932" t="s">
        <v>19</v>
      </c>
      <c r="G1932" t="s">
        <v>28</v>
      </c>
      <c r="H1932" s="3">
        <v>24859.91</v>
      </c>
      <c r="I1932" t="s">
        <v>19</v>
      </c>
      <c r="J1932" t="s">
        <v>19</v>
      </c>
      <c r="K19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32.064398128504898</v>
      </c>
      <c r="L1932" s="5">
        <f>TablaDatos[[#This Row],[IMC_raw]]/1000000000000000</f>
        <v>32.064398128504898</v>
      </c>
      <c r="M1932" s="2">
        <v>3.20643981285049E+16</v>
      </c>
      <c r="N19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2" s="13">
        <f t="shared" si="30"/>
        <v>1931</v>
      </c>
      <c r="P1932" s="2" t="str">
        <f>IF(TablaDatos[[#This Row],[Diabetes]]=0,"No","Si")</f>
        <v>No</v>
      </c>
      <c r="Q1932">
        <v>0</v>
      </c>
      <c r="R1932">
        <f>TablaDatos[[#This Row],[Aux2]]/10000000000000</f>
        <v>1978.9801907890101</v>
      </c>
      <c r="S1932" s="1">
        <v>1.97898019078901E+16</v>
      </c>
      <c r="T1932" s="7">
        <f>TablaDatos[[#This Row],[Aux3]]/100000000000000</f>
        <v>189.44570409043999</v>
      </c>
      <c r="U1932" s="1">
        <v>1.8944570409044E+16</v>
      </c>
      <c r="V1932">
        <v>162.69999999999999</v>
      </c>
      <c r="W1932">
        <v>99</v>
      </c>
    </row>
    <row r="1933" spans="1:23">
      <c r="A1933">
        <v>2014</v>
      </c>
      <c r="B1933">
        <v>52</v>
      </c>
      <c r="C1933" t="s">
        <v>23</v>
      </c>
      <c r="D1933" t="s">
        <v>42</v>
      </c>
      <c r="E1933" t="s">
        <v>18</v>
      </c>
      <c r="F1933" t="s">
        <v>40</v>
      </c>
      <c r="G1933" t="s">
        <v>20</v>
      </c>
      <c r="H1933" s="3">
        <v>19942.490000000002</v>
      </c>
      <c r="I1933" t="s">
        <v>19</v>
      </c>
      <c r="J1933" t="s">
        <v>18</v>
      </c>
      <c r="K19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32.056191787392798</v>
      </c>
      <c r="L1933" s="5">
        <f>TablaDatos[[#This Row],[IMC_raw]]/1000000000000000</f>
        <v>3.2056191787392798</v>
      </c>
      <c r="M1933" s="2">
        <v>3205619178739280</v>
      </c>
      <c r="N19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3" s="13">
        <f t="shared" si="30"/>
        <v>1932</v>
      </c>
      <c r="P1933" s="2" t="str">
        <f>IF(TablaDatos[[#This Row],[Diabetes]]=0,"No","Si")</f>
        <v>No</v>
      </c>
      <c r="Q1933">
        <v>0</v>
      </c>
      <c r="R1933">
        <f>TablaDatos[[#This Row],[Aux2]]/10000000000000</f>
        <v>1865.01090815508</v>
      </c>
      <c r="S1933" s="1">
        <v>1.86501090815508E+16</v>
      </c>
      <c r="T1933" s="7">
        <f>TablaDatos[[#This Row],[Aux3]]/100000000000000</f>
        <v>246.25702366191399</v>
      </c>
      <c r="U1933" s="1">
        <v>2.46257023661914E+16</v>
      </c>
      <c r="V1933">
        <v>148</v>
      </c>
      <c r="W1933">
        <v>90.3</v>
      </c>
    </row>
    <row r="1934" spans="1:23">
      <c r="A1934">
        <v>2014</v>
      </c>
      <c r="B1934">
        <v>70</v>
      </c>
      <c r="C1934" t="s">
        <v>23</v>
      </c>
      <c r="D1934" t="s">
        <v>73</v>
      </c>
      <c r="E1934" t="s">
        <v>21</v>
      </c>
      <c r="F1934" t="s">
        <v>19</v>
      </c>
      <c r="G1934" t="s">
        <v>25</v>
      </c>
      <c r="H1934" s="3">
        <v>14179.23</v>
      </c>
      <c r="I1934" t="s">
        <v>21</v>
      </c>
      <c r="J1934" t="s">
        <v>18</v>
      </c>
      <c r="K19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32.054121681967402</v>
      </c>
      <c r="L1934" s="6">
        <f>TablaDatos[[#This Row],[IMC_raw]]/1000000000000000</f>
        <v>3.20541216819674</v>
      </c>
      <c r="M1934" s="2">
        <v>3205412168196740</v>
      </c>
      <c r="N19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4" s="13">
        <f t="shared" si="30"/>
        <v>1933</v>
      </c>
      <c r="P1934" s="2" t="str">
        <f>IF(TablaDatos[[#This Row],[Diabetes]]=0,"No","Si")</f>
        <v>No</v>
      </c>
      <c r="Q1934">
        <v>0</v>
      </c>
      <c r="R1934">
        <f>TablaDatos[[#This Row],[Aux2]]/10000000000000</f>
        <v>2278.9016702403501</v>
      </c>
      <c r="S1934" s="1">
        <v>2.27890167024035E+16</v>
      </c>
      <c r="T1934" s="7">
        <f>TablaDatos[[#This Row],[Aux3]]/100000000000000</f>
        <v>240.98643961317899</v>
      </c>
      <c r="U1934" s="1">
        <v>2.40986439613179E+16</v>
      </c>
      <c r="V1934">
        <v>166.5</v>
      </c>
      <c r="W1934">
        <v>98.7</v>
      </c>
    </row>
    <row r="1935" spans="1:23">
      <c r="A1935">
        <v>2014</v>
      </c>
      <c r="B1935">
        <v>46</v>
      </c>
      <c r="C1935" t="s">
        <v>23</v>
      </c>
      <c r="D1935" t="s">
        <v>30</v>
      </c>
      <c r="E1935" t="s">
        <v>18</v>
      </c>
      <c r="F1935" t="s">
        <v>35</v>
      </c>
      <c r="G1935" t="s">
        <v>20</v>
      </c>
      <c r="H1935" s="3">
        <v>20828.78</v>
      </c>
      <c r="I1935" t="s">
        <v>21</v>
      </c>
      <c r="J1935" t="s">
        <v>19</v>
      </c>
      <c r="K19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32.042199095871197</v>
      </c>
      <c r="L1935" s="6">
        <f>TablaDatos[[#This Row],[IMC_raw]]/1000000000000000</f>
        <v>3.20421990958712</v>
      </c>
      <c r="M1935" s="2">
        <v>3204219909587120</v>
      </c>
      <c r="N19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5" s="13">
        <f t="shared" si="30"/>
        <v>1934</v>
      </c>
      <c r="P1935" s="2" t="str">
        <f>IF(TablaDatos[[#This Row],[Diabetes]]=0,"No","Si")</f>
        <v>No</v>
      </c>
      <c r="Q1935">
        <v>0</v>
      </c>
      <c r="R1935">
        <f>TablaDatos[[#This Row],[Aux2]]/10000000000000</f>
        <v>209.07825847788499</v>
      </c>
      <c r="S1935" s="1">
        <v>2090782584778850</v>
      </c>
      <c r="T1935" s="7">
        <f>TablaDatos[[#This Row],[Aux3]]/100000000000000</f>
        <v>219.46931561926999</v>
      </c>
      <c r="U1935" s="1">
        <v>2.1946931561927E+16</v>
      </c>
      <c r="V1935">
        <v>138.6</v>
      </c>
      <c r="W1935">
        <v>90.4</v>
      </c>
    </row>
    <row r="1936" spans="1:23">
      <c r="A1936">
        <v>2014</v>
      </c>
      <c r="B1936">
        <v>67</v>
      </c>
      <c r="C1936" t="s">
        <v>23</v>
      </c>
      <c r="D1936" t="s">
        <v>17</v>
      </c>
      <c r="E1936" t="s">
        <v>18</v>
      </c>
      <c r="F1936" t="s">
        <v>24</v>
      </c>
      <c r="G1936" t="s">
        <v>25</v>
      </c>
      <c r="H1936" s="3">
        <v>18516.740000000002</v>
      </c>
      <c r="I1936" t="s">
        <v>19</v>
      </c>
      <c r="J1936" t="s">
        <v>22</v>
      </c>
      <c r="K19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32.037245025811998</v>
      </c>
      <c r="L1936" s="5">
        <f>TablaDatos[[#This Row],[IMC_raw]]/1000000000000000</f>
        <v>3.2037245025812</v>
      </c>
      <c r="M1936" s="2">
        <v>3203724502581200</v>
      </c>
      <c r="N19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6" s="13">
        <f t="shared" si="30"/>
        <v>1935</v>
      </c>
      <c r="P1936" s="2" t="str">
        <f>IF(TablaDatos[[#This Row],[Diabetes]]=0,"No","Si")</f>
        <v>No</v>
      </c>
      <c r="Q1936">
        <v>0</v>
      </c>
      <c r="R1936">
        <f>TablaDatos[[#This Row],[Aux2]]/10000000000000</f>
        <v>211.35427054203601</v>
      </c>
      <c r="S1936" s="1">
        <v>2113542705420360</v>
      </c>
      <c r="T1936" s="7">
        <f>TablaDatos[[#This Row],[Aux3]]/100000000000000</f>
        <v>258.39036342828501</v>
      </c>
      <c r="U1936" s="1">
        <v>2.58390363428285E+16</v>
      </c>
      <c r="V1936">
        <v>152.5</v>
      </c>
      <c r="W1936">
        <v>95.6</v>
      </c>
    </row>
    <row r="1937" spans="1:23">
      <c r="A1937">
        <v>2014</v>
      </c>
      <c r="B1937">
        <v>65</v>
      </c>
      <c r="C1937" t="s">
        <v>23</v>
      </c>
      <c r="D1937" t="s">
        <v>17</v>
      </c>
      <c r="E1937" t="s">
        <v>19</v>
      </c>
      <c r="F1937" t="s">
        <v>24</v>
      </c>
      <c r="G1937" t="s">
        <v>25</v>
      </c>
      <c r="H1937" s="3">
        <v>20865.990000000002</v>
      </c>
      <c r="I1937" t="s">
        <v>19</v>
      </c>
      <c r="J1937" t="s">
        <v>22</v>
      </c>
      <c r="K19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32.029360699415797</v>
      </c>
      <c r="L1937" s="5">
        <f>TablaDatos[[#This Row],[IMC_raw]]/1000000000000000</f>
        <v>32.029360699415797</v>
      </c>
      <c r="M1937" s="2">
        <v>3.20293606994158E+16</v>
      </c>
      <c r="N19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7" s="13">
        <f t="shared" si="30"/>
        <v>1936</v>
      </c>
      <c r="P1937" s="2" t="str">
        <f>IF(TablaDatos[[#This Row],[Diabetes]]=0,"No","Si")</f>
        <v>No</v>
      </c>
      <c r="Q1937">
        <v>0</v>
      </c>
      <c r="R1937">
        <f>TablaDatos[[#This Row],[Aux2]]/10000000000000</f>
        <v>2145.1827383135901</v>
      </c>
      <c r="S1937" s="1">
        <v>2.14518273831359E+16</v>
      </c>
      <c r="T1937" s="7">
        <f>TablaDatos[[#This Row],[Aux3]]/100000000000000</f>
        <v>240.220221221478</v>
      </c>
      <c r="U1937" s="1">
        <v>2.40220221221478E+16</v>
      </c>
      <c r="V1937">
        <v>154.30000000000001</v>
      </c>
      <c r="W1937">
        <v>96.2</v>
      </c>
    </row>
    <row r="1938" spans="1:23">
      <c r="A1938">
        <v>2014</v>
      </c>
      <c r="B1938">
        <v>57</v>
      </c>
      <c r="C1938" t="s">
        <v>16</v>
      </c>
      <c r="D1938" t="s">
        <v>72</v>
      </c>
      <c r="E1938" t="s">
        <v>31</v>
      </c>
      <c r="F1938" t="s">
        <v>24</v>
      </c>
      <c r="G1938" t="s">
        <v>28</v>
      </c>
      <c r="H1938" s="3">
        <v>13581.54</v>
      </c>
      <c r="I1938" t="s">
        <v>19</v>
      </c>
      <c r="J1938" t="s">
        <v>18</v>
      </c>
      <c r="K19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31.994045340387899</v>
      </c>
      <c r="L1938" s="5">
        <f>TablaDatos[[#This Row],[IMC_raw]]/1000000000000000</f>
        <v>3.19940453403879</v>
      </c>
      <c r="M1938" s="2">
        <v>3199404534038790</v>
      </c>
      <c r="N19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8" s="13">
        <f t="shared" si="30"/>
        <v>1937</v>
      </c>
      <c r="P1938" s="2" t="str">
        <f>IF(TablaDatos[[#This Row],[Diabetes]]=0,"No","Si")</f>
        <v>No</v>
      </c>
      <c r="Q1938">
        <v>0</v>
      </c>
      <c r="R1938">
        <f>TablaDatos[[#This Row],[Aux2]]/10000000000000</f>
        <v>2281.3434311915498</v>
      </c>
      <c r="S1938" s="1">
        <v>2.28134343119155E+16</v>
      </c>
      <c r="T1938" s="7">
        <f>TablaDatos[[#This Row],[Aux3]]/100000000000000</f>
        <v>259.43058957023999</v>
      </c>
      <c r="U1938" s="1">
        <v>2.5943058957024E+16</v>
      </c>
      <c r="V1938">
        <v>162.5</v>
      </c>
      <c r="W1938">
        <v>98.2</v>
      </c>
    </row>
    <row r="1939" spans="1:23">
      <c r="A1939">
        <v>2014</v>
      </c>
      <c r="B1939">
        <v>62</v>
      </c>
      <c r="C1939" t="s">
        <v>16</v>
      </c>
      <c r="D1939" t="s">
        <v>34</v>
      </c>
      <c r="E1939" t="s">
        <v>19</v>
      </c>
      <c r="F1939" t="s">
        <v>19</v>
      </c>
      <c r="G1939" t="s">
        <v>28</v>
      </c>
      <c r="H1939" s="3">
        <v>19326.34</v>
      </c>
      <c r="I1939" t="s">
        <v>19</v>
      </c>
      <c r="J1939" t="s">
        <v>22</v>
      </c>
      <c r="K19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31.980012072551499</v>
      </c>
      <c r="L1939" s="5">
        <f>TablaDatos[[#This Row],[IMC_raw]]/1000000000000000</f>
        <v>3.19800120725515</v>
      </c>
      <c r="M1939" s="2">
        <v>3198001207255150</v>
      </c>
      <c r="N19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39" s="13">
        <f t="shared" si="30"/>
        <v>1938</v>
      </c>
      <c r="P1939" s="2" t="str">
        <f>IF(TablaDatos[[#This Row],[Diabetes]]=0,"No","Si")</f>
        <v>No</v>
      </c>
      <c r="Q1939">
        <v>0</v>
      </c>
      <c r="R1939">
        <f>TablaDatos[[#This Row],[Aux2]]/10000000000000</f>
        <v>1978.9134957533599</v>
      </c>
      <c r="S1939" s="1">
        <v>1.97891349575336E+16</v>
      </c>
      <c r="T1939" s="7">
        <f>TablaDatos[[#This Row],[Aux3]]/100000000000000</f>
        <v>240.72981863068401</v>
      </c>
      <c r="U1939" s="1">
        <v>2.40729818630684E+16</v>
      </c>
      <c r="V1939">
        <v>150.30000000000001</v>
      </c>
      <c r="W1939">
        <v>98.1</v>
      </c>
    </row>
    <row r="1940" spans="1:23">
      <c r="A1940">
        <v>2014</v>
      </c>
      <c r="B1940">
        <v>74</v>
      </c>
      <c r="C1940" t="s">
        <v>23</v>
      </c>
      <c r="D1940" t="s">
        <v>72</v>
      </c>
      <c r="E1940" t="s">
        <v>18</v>
      </c>
      <c r="F1940" t="s">
        <v>19</v>
      </c>
      <c r="G1940" t="s">
        <v>25</v>
      </c>
      <c r="H1940" s="3">
        <v>19277.169999999998</v>
      </c>
      <c r="I1940" t="s">
        <v>21</v>
      </c>
      <c r="J1940" t="s">
        <v>18</v>
      </c>
      <c r="K19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31.979615606538498</v>
      </c>
      <c r="L1940" s="6">
        <f>TablaDatos[[#This Row],[IMC_raw]]/1000000000000000</f>
        <v>31.979615606538498</v>
      </c>
      <c r="M1940" s="2">
        <v>3.19796156065385E+16</v>
      </c>
      <c r="N19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0" s="13">
        <f t="shared" si="30"/>
        <v>1939</v>
      </c>
      <c r="P1940" s="2" t="str">
        <f>IF(TablaDatos[[#This Row],[Diabetes]]=0,"No","Si")</f>
        <v>Si</v>
      </c>
      <c r="Q1940">
        <v>1</v>
      </c>
      <c r="R1940">
        <f>TablaDatos[[#This Row],[Aux2]]/10000000000000</f>
        <v>2254.4237484508599</v>
      </c>
      <c r="S1940" s="1">
        <v>2.25442374845086E+16</v>
      </c>
      <c r="T1940" s="7">
        <f>TablaDatos[[#This Row],[Aux3]]/100000000000000</f>
        <v>274.39471923709999</v>
      </c>
      <c r="U1940" s="1">
        <v>2.743947192371E+16</v>
      </c>
      <c r="V1940">
        <v>168.2</v>
      </c>
      <c r="W1940">
        <v>99.1</v>
      </c>
    </row>
    <row r="1941" spans="1:23">
      <c r="A1941">
        <v>2014</v>
      </c>
      <c r="B1941">
        <v>62</v>
      </c>
      <c r="C1941" t="s">
        <v>16</v>
      </c>
      <c r="D1941" t="s">
        <v>44</v>
      </c>
      <c r="E1941" t="s">
        <v>18</v>
      </c>
      <c r="F1941" t="s">
        <v>35</v>
      </c>
      <c r="G1941" t="s">
        <v>28</v>
      </c>
      <c r="H1941" s="3">
        <v>9551.64</v>
      </c>
      <c r="I1941" t="s">
        <v>21</v>
      </c>
      <c r="J1941" t="s">
        <v>18</v>
      </c>
      <c r="K19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31.9274280143811</v>
      </c>
      <c r="L1941" s="6">
        <f>TablaDatos[[#This Row],[IMC_raw]]/1000000000000000</f>
        <v>31.9274280143811</v>
      </c>
      <c r="M1941" s="2">
        <v>3.19274280143811E+16</v>
      </c>
      <c r="N19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1" s="13">
        <f t="shared" si="30"/>
        <v>1940</v>
      </c>
      <c r="P1941" s="2" t="str">
        <f>IF(TablaDatos[[#This Row],[Diabetes]]=0,"No","Si")</f>
        <v>No</v>
      </c>
      <c r="Q1941">
        <v>0</v>
      </c>
      <c r="R1941">
        <f>TablaDatos[[#This Row],[Aux2]]/10000000000000</f>
        <v>239.37387375812901</v>
      </c>
      <c r="S1941" s="1">
        <v>2393738737581290</v>
      </c>
      <c r="T1941" s="7">
        <f>TablaDatos[[#This Row],[Aux3]]/100000000000000</f>
        <v>229.09431559845501</v>
      </c>
      <c r="U1941" s="1">
        <v>2.29094315598455E+16</v>
      </c>
      <c r="V1941">
        <v>164.6</v>
      </c>
      <c r="W1941">
        <v>96.8</v>
      </c>
    </row>
    <row r="1942" spans="1:23">
      <c r="A1942">
        <v>2014</v>
      </c>
      <c r="B1942">
        <v>68</v>
      </c>
      <c r="C1942" t="s">
        <v>16</v>
      </c>
      <c r="D1942" t="s">
        <v>30</v>
      </c>
      <c r="E1942" t="s">
        <v>21</v>
      </c>
      <c r="F1942" t="s">
        <v>24</v>
      </c>
      <c r="G1942" t="s">
        <v>25</v>
      </c>
      <c r="H1942" s="3">
        <v>19027.669999999998</v>
      </c>
      <c r="I1942" t="s">
        <v>21</v>
      </c>
      <c r="J1942" t="s">
        <v>19</v>
      </c>
      <c r="K19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31.913023216576399</v>
      </c>
      <c r="L1942" s="5">
        <f>TablaDatos[[#This Row],[IMC_raw]]/1000000000000000</f>
        <v>31.913023216576399</v>
      </c>
      <c r="M1942" s="2">
        <v>3.19130232165764E+16</v>
      </c>
      <c r="N19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2" s="13">
        <f t="shared" si="30"/>
        <v>1941</v>
      </c>
      <c r="P1942" s="2" t="str">
        <f>IF(TablaDatos[[#This Row],[Diabetes]]=0,"No","Si")</f>
        <v>No</v>
      </c>
      <c r="Q1942">
        <v>0</v>
      </c>
      <c r="R1942">
        <f>TablaDatos[[#This Row],[Aux2]]/10000000000000</f>
        <v>2176.5976192524199</v>
      </c>
      <c r="S1942" s="1">
        <v>2.17659761925242E+16</v>
      </c>
      <c r="T1942" s="7">
        <f>TablaDatos[[#This Row],[Aux3]]/100000000000000</f>
        <v>25.082837627072699</v>
      </c>
      <c r="U1942" s="1">
        <v>2508283762707270</v>
      </c>
      <c r="V1942">
        <v>161.30000000000001</v>
      </c>
      <c r="W1942">
        <v>100.2</v>
      </c>
    </row>
    <row r="1943" spans="1:23">
      <c r="A1943">
        <v>2014</v>
      </c>
      <c r="B1943">
        <v>54</v>
      </c>
      <c r="C1943" t="s">
        <v>23</v>
      </c>
      <c r="D1943" t="s">
        <v>29</v>
      </c>
      <c r="E1943" t="s">
        <v>18</v>
      </c>
      <c r="F1943" t="s">
        <v>24</v>
      </c>
      <c r="G1943" t="s">
        <v>20</v>
      </c>
      <c r="H1943" s="3">
        <v>16686.86</v>
      </c>
      <c r="I1943" t="s">
        <v>21</v>
      </c>
      <c r="J1943" t="s">
        <v>22</v>
      </c>
      <c r="K19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31.912963372745502</v>
      </c>
      <c r="L1943" s="5">
        <f>TablaDatos[[#This Row],[IMC_raw]]/1000000000000000</f>
        <v>3.19129633727455</v>
      </c>
      <c r="M1943" s="2">
        <v>3191296337274550</v>
      </c>
      <c r="N19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3" s="13">
        <f t="shared" si="30"/>
        <v>1942</v>
      </c>
      <c r="P1943" s="2" t="str">
        <f>IF(TablaDatos[[#This Row],[Diabetes]]=0,"No","Si")</f>
        <v>No</v>
      </c>
      <c r="Q1943">
        <v>0</v>
      </c>
      <c r="R1943">
        <f>TablaDatos[[#This Row],[Aux2]]/10000000000000</f>
        <v>213.949850672613</v>
      </c>
      <c r="S1943" s="1">
        <v>2139498506726130</v>
      </c>
      <c r="T1943" s="7">
        <f>TablaDatos[[#This Row],[Aux3]]/100000000000000</f>
        <v>2.4731730496628299</v>
      </c>
      <c r="U1943" s="1">
        <v>247317304966283</v>
      </c>
      <c r="V1943">
        <v>144.19999999999999</v>
      </c>
      <c r="W1943">
        <v>93</v>
      </c>
    </row>
    <row r="1944" spans="1:23">
      <c r="A1944">
        <v>2014</v>
      </c>
      <c r="B1944">
        <v>60</v>
      </c>
      <c r="C1944" t="s">
        <v>23</v>
      </c>
      <c r="D1944" t="s">
        <v>17</v>
      </c>
      <c r="E1944" t="s">
        <v>19</v>
      </c>
      <c r="F1944" t="s">
        <v>24</v>
      </c>
      <c r="G1944" t="s">
        <v>28</v>
      </c>
      <c r="H1944" s="3">
        <v>33758.480000000003</v>
      </c>
      <c r="I1944" t="s">
        <v>21</v>
      </c>
      <c r="J1944" t="s">
        <v>19</v>
      </c>
      <c r="K19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31.908250756654699</v>
      </c>
      <c r="L1944" s="5">
        <f>TablaDatos[[#This Row],[IMC_raw]]/1000000000000000</f>
        <v>31.908250756654699</v>
      </c>
      <c r="M1944" s="2">
        <v>3.19082507566547E+16</v>
      </c>
      <c r="N19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4" s="13">
        <f t="shared" si="30"/>
        <v>1943</v>
      </c>
      <c r="P1944" s="2" t="str">
        <f>IF(TablaDatos[[#This Row],[Diabetes]]=0,"No","Si")</f>
        <v>Si</v>
      </c>
      <c r="Q1944">
        <v>1</v>
      </c>
      <c r="R1944">
        <f>TablaDatos[[#This Row],[Aux2]]/10000000000000</f>
        <v>25.979083241468501</v>
      </c>
      <c r="S1944" s="1">
        <v>259790832414685</v>
      </c>
      <c r="T1944" s="7">
        <f>TablaDatos[[#This Row],[Aux3]]/100000000000000</f>
        <v>272.54905034760498</v>
      </c>
      <c r="U1944" s="1">
        <v>2.72549050347605E+16</v>
      </c>
      <c r="V1944">
        <v>164.8</v>
      </c>
      <c r="W1944">
        <v>102.4</v>
      </c>
    </row>
    <row r="1945" spans="1:23">
      <c r="A1945">
        <v>2014</v>
      </c>
      <c r="B1945">
        <v>54</v>
      </c>
      <c r="C1945" t="s">
        <v>23</v>
      </c>
      <c r="D1945" t="s">
        <v>73</v>
      </c>
      <c r="E1945" t="s">
        <v>18</v>
      </c>
      <c r="F1945" t="s">
        <v>24</v>
      </c>
      <c r="G1945" t="s">
        <v>20</v>
      </c>
      <c r="H1945" s="3">
        <v>34233.4</v>
      </c>
      <c r="I1945" t="s">
        <v>19</v>
      </c>
      <c r="J1945" t="s">
        <v>18</v>
      </c>
      <c r="K19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31.903518901045199</v>
      </c>
      <c r="L1945" s="5">
        <f>TablaDatos[[#This Row],[IMC_raw]]/1000000000000000</f>
        <v>31.903518901045199</v>
      </c>
      <c r="M1945" s="2">
        <v>3.19035189010452E+16</v>
      </c>
      <c r="N19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5" s="13">
        <f t="shared" si="30"/>
        <v>1944</v>
      </c>
      <c r="P1945" s="2" t="str">
        <f>IF(TablaDatos[[#This Row],[Diabetes]]=0,"No","Si")</f>
        <v>No</v>
      </c>
      <c r="Q1945">
        <v>0</v>
      </c>
      <c r="R1945">
        <f>TablaDatos[[#This Row],[Aux2]]/10000000000000</f>
        <v>2101.6477468954599</v>
      </c>
      <c r="S1945" s="1">
        <v>2.10164774689546E+16</v>
      </c>
      <c r="T1945" s="7">
        <f>TablaDatos[[#This Row],[Aux3]]/100000000000000</f>
        <v>242.51081932431401</v>
      </c>
      <c r="U1945" s="1">
        <v>2.42510819324314E+16</v>
      </c>
      <c r="V1945">
        <v>153.1</v>
      </c>
      <c r="W1945">
        <v>86.6</v>
      </c>
    </row>
    <row r="1946" spans="1:23">
      <c r="A1946">
        <v>2014</v>
      </c>
      <c r="B1946">
        <v>53</v>
      </c>
      <c r="C1946" t="s">
        <v>23</v>
      </c>
      <c r="D1946" t="s">
        <v>17</v>
      </c>
      <c r="E1946" t="s">
        <v>18</v>
      </c>
      <c r="F1946" t="s">
        <v>35</v>
      </c>
      <c r="G1946" t="s">
        <v>20</v>
      </c>
      <c r="H1946" s="3">
        <v>43300.77</v>
      </c>
      <c r="I1946" t="s">
        <v>21</v>
      </c>
      <c r="J1946" t="s">
        <v>18</v>
      </c>
      <c r="K19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31.8951808802579</v>
      </c>
      <c r="L1946" s="5">
        <f>TablaDatos[[#This Row],[IMC_raw]]/1000000000000000</f>
        <v>31.8951808802579</v>
      </c>
      <c r="M1946" s="2">
        <v>3.18951808802579E+16</v>
      </c>
      <c r="N19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6" s="13">
        <f t="shared" si="30"/>
        <v>1945</v>
      </c>
      <c r="P1946" s="2" t="str">
        <f>IF(TablaDatos[[#This Row],[Diabetes]]=0,"No","Si")</f>
        <v>No</v>
      </c>
      <c r="Q1946">
        <v>0</v>
      </c>
      <c r="R1946">
        <f>TablaDatos[[#This Row],[Aux2]]/10000000000000</f>
        <v>2100.7177707144701</v>
      </c>
      <c r="S1946" s="1">
        <v>2.10071777071447E+16</v>
      </c>
      <c r="T1946" s="7">
        <f>TablaDatos[[#This Row],[Aux3]]/100000000000000</f>
        <v>19.087572480886301</v>
      </c>
      <c r="U1946" s="1">
        <v>1908757248088630</v>
      </c>
      <c r="V1946">
        <v>142.6</v>
      </c>
      <c r="W1946">
        <v>89.8</v>
      </c>
    </row>
    <row r="1947" spans="1:23">
      <c r="A1947">
        <v>2014</v>
      </c>
      <c r="B1947">
        <v>60</v>
      </c>
      <c r="C1947" t="s">
        <v>16</v>
      </c>
      <c r="D1947" t="s">
        <v>29</v>
      </c>
      <c r="E1947" t="s">
        <v>21</v>
      </c>
      <c r="F1947" t="s">
        <v>24</v>
      </c>
      <c r="G1947" t="s">
        <v>28</v>
      </c>
      <c r="H1947" s="3">
        <v>15831.9</v>
      </c>
      <c r="I1947" t="s">
        <v>19</v>
      </c>
      <c r="J1947" t="s">
        <v>22</v>
      </c>
      <c r="K19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31.880847659841301</v>
      </c>
      <c r="L1947" s="5">
        <f>TablaDatos[[#This Row],[IMC_raw]]/1000000000000000</f>
        <v>31.880847659841301</v>
      </c>
      <c r="M1947" s="2">
        <v>3.18808476598413E+16</v>
      </c>
      <c r="N19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7" s="13">
        <f t="shared" si="30"/>
        <v>1946</v>
      </c>
      <c r="P1947" s="2" t="str">
        <f>IF(TablaDatos[[#This Row],[Diabetes]]=0,"No","Si")</f>
        <v>Si</v>
      </c>
      <c r="Q1947">
        <v>1</v>
      </c>
      <c r="R1947">
        <f>TablaDatos[[#This Row],[Aux2]]/10000000000000</f>
        <v>210.315024350638</v>
      </c>
      <c r="S1947" s="1">
        <v>2103150243506380</v>
      </c>
      <c r="T1947" s="7">
        <f>TablaDatos[[#This Row],[Aux3]]/100000000000000</f>
        <v>238.508810305987</v>
      </c>
      <c r="U1947" s="1">
        <v>2.38508810305987E+16</v>
      </c>
      <c r="V1947">
        <v>170.3</v>
      </c>
      <c r="W1947">
        <v>97.6</v>
      </c>
    </row>
    <row r="1948" spans="1:23">
      <c r="A1948">
        <v>2014</v>
      </c>
      <c r="B1948">
        <v>63</v>
      </c>
      <c r="C1948" t="s">
        <v>23</v>
      </c>
      <c r="D1948" t="s">
        <v>73</v>
      </c>
      <c r="E1948" t="s">
        <v>21</v>
      </c>
      <c r="F1948" t="s">
        <v>19</v>
      </c>
      <c r="G1948" t="s">
        <v>28</v>
      </c>
      <c r="H1948" s="3">
        <v>21639.279999999999</v>
      </c>
      <c r="I1948" t="s">
        <v>21</v>
      </c>
      <c r="J1948" t="s">
        <v>18</v>
      </c>
      <c r="K19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31.849621073280701</v>
      </c>
      <c r="L1948" s="6">
        <f>TablaDatos[[#This Row],[IMC_raw]]/1000000000000000</f>
        <v>3.1849621073280701</v>
      </c>
      <c r="M1948" s="2">
        <v>3184962107328070</v>
      </c>
      <c r="N19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8" s="13">
        <f t="shared" si="30"/>
        <v>1947</v>
      </c>
      <c r="P1948" s="2" t="str">
        <f>IF(TablaDatos[[#This Row],[Diabetes]]=0,"No","Si")</f>
        <v>No</v>
      </c>
      <c r="Q1948">
        <v>0</v>
      </c>
      <c r="R1948">
        <f>TablaDatos[[#This Row],[Aux2]]/10000000000000</f>
        <v>2114.6132220171198</v>
      </c>
      <c r="S1948" s="1">
        <v>2.11461322201712E+16</v>
      </c>
      <c r="T1948" s="7">
        <f>TablaDatos[[#This Row],[Aux3]]/100000000000000</f>
        <v>226.84260636790401</v>
      </c>
      <c r="U1948" s="1">
        <v>2.26842606367904E+16</v>
      </c>
      <c r="V1948">
        <v>151.19999999999999</v>
      </c>
      <c r="W1948">
        <v>98.7</v>
      </c>
    </row>
    <row r="1949" spans="1:23">
      <c r="A1949">
        <v>2014</v>
      </c>
      <c r="B1949">
        <v>50</v>
      </c>
      <c r="C1949" t="s">
        <v>23</v>
      </c>
      <c r="D1949" t="s">
        <v>74</v>
      </c>
      <c r="E1949" t="s">
        <v>18</v>
      </c>
      <c r="F1949" t="s">
        <v>35</v>
      </c>
      <c r="G1949" t="s">
        <v>20</v>
      </c>
      <c r="H1949" s="3">
        <v>20017.11</v>
      </c>
      <c r="I1949" t="s">
        <v>19</v>
      </c>
      <c r="J1949" t="s">
        <v>22</v>
      </c>
      <c r="K19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31.849467058106701</v>
      </c>
      <c r="L1949" s="5">
        <f>TablaDatos[[#This Row],[IMC_raw]]/1000000000000000</f>
        <v>31.849467058106701</v>
      </c>
      <c r="M1949" s="2">
        <v>3.18494670581067E+16</v>
      </c>
      <c r="N19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49" s="13">
        <f t="shared" si="30"/>
        <v>1948</v>
      </c>
      <c r="P1949" s="2" t="str">
        <f>IF(TablaDatos[[#This Row],[Diabetes]]=0,"No","Si")</f>
        <v>No</v>
      </c>
      <c r="Q1949">
        <v>0</v>
      </c>
      <c r="R1949">
        <f>TablaDatos[[#This Row],[Aux2]]/10000000000000</f>
        <v>2005.72907322319</v>
      </c>
      <c r="S1949" s="1">
        <v>2.00572907322319E+16</v>
      </c>
      <c r="T1949" s="7">
        <f>TablaDatos[[#This Row],[Aux3]]/100000000000000</f>
        <v>190.26106027934199</v>
      </c>
      <c r="U1949" s="1">
        <v>1.90261060279342E+16</v>
      </c>
      <c r="V1949">
        <v>135.1</v>
      </c>
      <c r="W1949">
        <v>84.6</v>
      </c>
    </row>
    <row r="1950" spans="1:23">
      <c r="A1950">
        <v>2014</v>
      </c>
      <c r="B1950">
        <v>56</v>
      </c>
      <c r="C1950" t="s">
        <v>16</v>
      </c>
      <c r="D1950" t="s">
        <v>72</v>
      </c>
      <c r="E1950" t="s">
        <v>18</v>
      </c>
      <c r="F1950" t="s">
        <v>24</v>
      </c>
      <c r="G1950" t="s">
        <v>28</v>
      </c>
      <c r="H1950" s="3">
        <v>9576.09</v>
      </c>
      <c r="I1950" t="s">
        <v>19</v>
      </c>
      <c r="J1950" t="s">
        <v>18</v>
      </c>
      <c r="K19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31.842686527002002</v>
      </c>
      <c r="L1950" s="5">
        <f>TablaDatos[[#This Row],[IMC_raw]]/1000000000000000</f>
        <v>31.842686527002002</v>
      </c>
      <c r="M1950" s="2">
        <v>3.1842686527002E+16</v>
      </c>
      <c r="N19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0" s="13">
        <f t="shared" si="30"/>
        <v>1949</v>
      </c>
      <c r="P1950" s="2" t="str">
        <f>IF(TablaDatos[[#This Row],[Diabetes]]=0,"No","Si")</f>
        <v>Si</v>
      </c>
      <c r="Q1950">
        <v>1</v>
      </c>
      <c r="R1950">
        <f>TablaDatos[[#This Row],[Aux2]]/10000000000000</f>
        <v>2466.8389187626899</v>
      </c>
      <c r="S1950" s="1">
        <v>2.46683891876269E+16</v>
      </c>
      <c r="T1950" s="7">
        <f>TablaDatos[[#This Row],[Aux3]]/100000000000000</f>
        <v>233.26029012706499</v>
      </c>
      <c r="U1950" s="1">
        <v>2.33260290127065E+16</v>
      </c>
      <c r="V1950">
        <v>171.8</v>
      </c>
      <c r="W1950">
        <v>98.1</v>
      </c>
    </row>
    <row r="1951" spans="1:23">
      <c r="A1951">
        <v>2014</v>
      </c>
      <c r="B1951">
        <v>54</v>
      </c>
      <c r="C1951" t="s">
        <v>16</v>
      </c>
      <c r="D1951" t="s">
        <v>74</v>
      </c>
      <c r="E1951" t="s">
        <v>18</v>
      </c>
      <c r="F1951" t="s">
        <v>19</v>
      </c>
      <c r="G1951" t="s">
        <v>20</v>
      </c>
      <c r="H1951" s="3">
        <v>24771.97</v>
      </c>
      <c r="I1951" t="s">
        <v>19</v>
      </c>
      <c r="J1951" t="s">
        <v>18</v>
      </c>
      <c r="K19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31.8341813165456</v>
      </c>
      <c r="L1951" s="6">
        <f>TablaDatos[[#This Row],[IMC_raw]]/1000000000000000</f>
        <v>31.8341813165456</v>
      </c>
      <c r="M1951" s="2">
        <v>3.18341813165456E+16</v>
      </c>
      <c r="N19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1" s="13">
        <f t="shared" si="30"/>
        <v>1950</v>
      </c>
      <c r="P1951" s="2" t="str">
        <f>IF(TablaDatos[[#This Row],[Diabetes]]=0,"No","Si")</f>
        <v>No</v>
      </c>
      <c r="Q1951">
        <v>0</v>
      </c>
      <c r="R1951">
        <f>TablaDatos[[#This Row],[Aux2]]/10000000000000</f>
        <v>2039.6727391898401</v>
      </c>
      <c r="S1951" s="1">
        <v>2.03967273918984E+16</v>
      </c>
      <c r="T1951" s="7">
        <f>TablaDatos[[#This Row],[Aux3]]/100000000000000</f>
        <v>28.096115899502699</v>
      </c>
      <c r="U1951" s="1">
        <v>2809611589950270</v>
      </c>
      <c r="V1951">
        <v>151.80000000000001</v>
      </c>
      <c r="W1951">
        <v>88.8</v>
      </c>
    </row>
    <row r="1952" spans="1:23">
      <c r="A1952">
        <v>2014</v>
      </c>
      <c r="B1952">
        <v>57</v>
      </c>
      <c r="C1952" t="s">
        <v>23</v>
      </c>
      <c r="D1952" t="s">
        <v>73</v>
      </c>
      <c r="E1952" t="s">
        <v>21</v>
      </c>
      <c r="F1952" t="s">
        <v>24</v>
      </c>
      <c r="G1952" t="s">
        <v>28</v>
      </c>
      <c r="H1952" s="3">
        <v>27402.86</v>
      </c>
      <c r="I1952" t="s">
        <v>21</v>
      </c>
      <c r="J1952" t="s">
        <v>18</v>
      </c>
      <c r="K19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31.8201625528765</v>
      </c>
      <c r="L1952" s="5">
        <f>TablaDatos[[#This Row],[IMC_raw]]/1000000000000000</f>
        <v>31.8201625528765</v>
      </c>
      <c r="M1952" s="2">
        <v>3.18201625528765E+16</v>
      </c>
      <c r="N19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2" s="13">
        <f t="shared" si="30"/>
        <v>1951</v>
      </c>
      <c r="P1952" s="2" t="str">
        <f>IF(TablaDatos[[#This Row],[Diabetes]]=0,"No","Si")</f>
        <v>No</v>
      </c>
      <c r="Q1952">
        <v>0</v>
      </c>
      <c r="R1952">
        <f>TablaDatos[[#This Row],[Aux2]]/10000000000000</f>
        <v>23.0571413804599</v>
      </c>
      <c r="S1952" s="1">
        <v>230571413804599</v>
      </c>
      <c r="T1952" s="7">
        <f>TablaDatos[[#This Row],[Aux3]]/100000000000000</f>
        <v>290.85080354380301</v>
      </c>
      <c r="U1952" s="1">
        <v>2.90850803543803E+16</v>
      </c>
      <c r="V1952">
        <v>160.4</v>
      </c>
      <c r="W1952">
        <v>96.4</v>
      </c>
    </row>
    <row r="1953" spans="1:23">
      <c r="A1953">
        <v>2014</v>
      </c>
      <c r="B1953">
        <v>54</v>
      </c>
      <c r="C1953" t="s">
        <v>23</v>
      </c>
      <c r="D1953" t="s">
        <v>36</v>
      </c>
      <c r="E1953" t="s">
        <v>18</v>
      </c>
      <c r="F1953" t="s">
        <v>19</v>
      </c>
      <c r="G1953" t="s">
        <v>20</v>
      </c>
      <c r="H1953" s="3">
        <v>24359.23</v>
      </c>
      <c r="I1953" t="s">
        <v>19</v>
      </c>
      <c r="J1953" t="s">
        <v>18</v>
      </c>
      <c r="K19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31.811690104980801</v>
      </c>
      <c r="L1953" s="5">
        <f>TablaDatos[[#This Row],[IMC_raw]]/1000000000000000</f>
        <v>31.811690104980801</v>
      </c>
      <c r="M1953" s="2">
        <v>3.18116901049808E+16</v>
      </c>
      <c r="N19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3" s="13">
        <f t="shared" si="30"/>
        <v>1952</v>
      </c>
      <c r="P1953" s="2" t="str">
        <f>IF(TablaDatos[[#This Row],[Diabetes]]=0,"No","Si")</f>
        <v>No</v>
      </c>
      <c r="Q1953">
        <v>0</v>
      </c>
      <c r="R1953">
        <f>TablaDatos[[#This Row],[Aux2]]/10000000000000</f>
        <v>2059.8040193141401</v>
      </c>
      <c r="S1953" s="1">
        <v>2.05980401931414E+16</v>
      </c>
      <c r="T1953" s="7">
        <f>TablaDatos[[#This Row],[Aux3]]/100000000000000</f>
        <v>23.653980840466499</v>
      </c>
      <c r="U1953" s="1">
        <v>2365398084046650</v>
      </c>
      <c r="V1953">
        <v>142.9</v>
      </c>
      <c r="W1953">
        <v>88.4</v>
      </c>
    </row>
    <row r="1954" spans="1:23">
      <c r="A1954">
        <v>2014</v>
      </c>
      <c r="B1954">
        <v>66</v>
      </c>
      <c r="C1954" t="s">
        <v>23</v>
      </c>
      <c r="D1954" t="s">
        <v>17</v>
      </c>
      <c r="E1954" t="s">
        <v>21</v>
      </c>
      <c r="F1954" t="s">
        <v>24</v>
      </c>
      <c r="G1954" t="s">
        <v>25</v>
      </c>
      <c r="H1954" s="3">
        <v>27389.4</v>
      </c>
      <c r="I1954" t="s">
        <v>21</v>
      </c>
      <c r="J1954" t="s">
        <v>19</v>
      </c>
      <c r="K19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31.809792873476599</v>
      </c>
      <c r="L1954" s="6">
        <f>TablaDatos[[#This Row],[IMC_raw]]/100000000000000</f>
        <v>31.809792873476599</v>
      </c>
      <c r="M1954" s="2">
        <v>3180979287347660</v>
      </c>
      <c r="N19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4" s="13">
        <f t="shared" si="30"/>
        <v>1953</v>
      </c>
      <c r="P1954" s="2" t="str">
        <f>IF(TablaDatos[[#This Row],[Diabetes]]=0,"No","Si")</f>
        <v>No</v>
      </c>
      <c r="Q1954">
        <v>0</v>
      </c>
      <c r="R1954">
        <f>TablaDatos[[#This Row],[Aux2]]/10000000000000</f>
        <v>2070.3241417639301</v>
      </c>
      <c r="S1954" s="1">
        <v>2.07032414176393E+16</v>
      </c>
      <c r="T1954" s="7">
        <f>TablaDatos[[#This Row],[Aux3]]/100000000000000</f>
        <v>24.559552040059199</v>
      </c>
      <c r="U1954" s="1">
        <v>2455955204005920</v>
      </c>
      <c r="V1954">
        <v>166</v>
      </c>
      <c r="W1954">
        <v>95</v>
      </c>
    </row>
    <row r="1955" spans="1:23">
      <c r="A1955">
        <v>2014</v>
      </c>
      <c r="B1955">
        <v>60</v>
      </c>
      <c r="C1955" t="s">
        <v>16</v>
      </c>
      <c r="D1955" t="s">
        <v>29</v>
      </c>
      <c r="E1955" t="s">
        <v>19</v>
      </c>
      <c r="F1955" t="s">
        <v>19</v>
      </c>
      <c r="G1955" t="s">
        <v>28</v>
      </c>
      <c r="H1955" s="3">
        <v>19566.03</v>
      </c>
      <c r="I1955" t="s">
        <v>19</v>
      </c>
      <c r="J1955" t="s">
        <v>22</v>
      </c>
      <c r="K19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31.801830702884104</v>
      </c>
      <c r="L1955" s="5">
        <f>TablaDatos[[#This Row],[IMC_raw]]/1000000000000000</f>
        <v>3.1801830702884102</v>
      </c>
      <c r="M1955" s="2">
        <v>3180183070288410</v>
      </c>
      <c r="N19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5" s="13">
        <f t="shared" si="30"/>
        <v>1954</v>
      </c>
      <c r="P1955" s="2" t="str">
        <f>IF(TablaDatos[[#This Row],[Diabetes]]=0,"No","Si")</f>
        <v>Si</v>
      </c>
      <c r="Q1955">
        <v>1</v>
      </c>
      <c r="R1955">
        <f>TablaDatos[[#This Row],[Aux2]]/10000000000000</f>
        <v>2429.3230610052801</v>
      </c>
      <c r="S1955" s="1">
        <v>2.42932306100528E+16</v>
      </c>
      <c r="T1955" s="7">
        <f>TablaDatos[[#This Row],[Aux3]]/100000000000000</f>
        <v>260.901422052486</v>
      </c>
      <c r="U1955" s="1">
        <v>2.60901422052486E+16</v>
      </c>
      <c r="V1955">
        <v>161.80000000000001</v>
      </c>
      <c r="W1955">
        <v>104.1</v>
      </c>
    </row>
    <row r="1956" spans="1:23">
      <c r="A1956">
        <v>2014</v>
      </c>
      <c r="B1956">
        <v>57</v>
      </c>
      <c r="C1956" t="s">
        <v>16</v>
      </c>
      <c r="D1956" t="s">
        <v>30</v>
      </c>
      <c r="E1956" t="s">
        <v>31</v>
      </c>
      <c r="F1956" t="s">
        <v>24</v>
      </c>
      <c r="G1956" t="s">
        <v>28</v>
      </c>
      <c r="H1956" s="3">
        <v>20546.89</v>
      </c>
      <c r="I1956" t="s">
        <v>21</v>
      </c>
      <c r="J1956" t="s">
        <v>19</v>
      </c>
      <c r="K19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31.7738588124156</v>
      </c>
      <c r="L1956" s="6">
        <f>TablaDatos[[#This Row],[IMC_raw]]/1000000000000000</f>
        <v>31.7738588124156</v>
      </c>
      <c r="M1956" s="2">
        <v>3.17738588124156E+16</v>
      </c>
      <c r="N19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6" s="13">
        <f t="shared" si="30"/>
        <v>1955</v>
      </c>
      <c r="P1956" s="2" t="str">
        <f>IF(TablaDatos[[#This Row],[Diabetes]]=0,"No","Si")</f>
        <v>Si</v>
      </c>
      <c r="Q1956">
        <v>1</v>
      </c>
      <c r="R1956">
        <f>TablaDatos[[#This Row],[Aux2]]/10000000000000</f>
        <v>230.75790658875701</v>
      </c>
      <c r="S1956" s="1">
        <v>2307579065887570</v>
      </c>
      <c r="T1956" s="7">
        <f>TablaDatos[[#This Row],[Aux3]]/100000000000000</f>
        <v>277.33481435491899</v>
      </c>
      <c r="U1956" s="1">
        <v>2.77334814354919E+16</v>
      </c>
      <c r="V1956">
        <v>180.4</v>
      </c>
      <c r="W1956">
        <v>108.7</v>
      </c>
    </row>
    <row r="1957" spans="1:23">
      <c r="A1957">
        <v>2014</v>
      </c>
      <c r="B1957">
        <v>62</v>
      </c>
      <c r="C1957" t="s">
        <v>16</v>
      </c>
      <c r="D1957" t="s">
        <v>73</v>
      </c>
      <c r="E1957" t="s">
        <v>18</v>
      </c>
      <c r="F1957" t="s">
        <v>24</v>
      </c>
      <c r="G1957" t="s">
        <v>28</v>
      </c>
      <c r="H1957" s="3">
        <v>22232.52</v>
      </c>
      <c r="I1957" t="s">
        <v>21</v>
      </c>
      <c r="J1957" t="s">
        <v>22</v>
      </c>
      <c r="K19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31.758978143217298</v>
      </c>
      <c r="L1957" s="6">
        <f>TablaDatos[[#This Row],[IMC_raw]]/1000000000000000</f>
        <v>3.17589781432173</v>
      </c>
      <c r="M1957" s="2">
        <v>3175897814321730</v>
      </c>
      <c r="N19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7" s="13">
        <f t="shared" si="30"/>
        <v>1956</v>
      </c>
      <c r="P1957" s="2" t="str">
        <f>IF(TablaDatos[[#This Row],[Diabetes]]=0,"No","Si")</f>
        <v>No</v>
      </c>
      <c r="Q1957">
        <v>0</v>
      </c>
      <c r="R1957">
        <f>TablaDatos[[#This Row],[Aux2]]/10000000000000</f>
        <v>1963.87826605384</v>
      </c>
      <c r="S1957" s="1">
        <v>1.96387826605384E+16</v>
      </c>
      <c r="T1957" s="7">
        <f>TablaDatos[[#This Row],[Aux3]]/100000000000000</f>
        <v>227.10628210841099</v>
      </c>
      <c r="U1957" s="1">
        <v>2.27106282108411E+16</v>
      </c>
      <c r="V1957">
        <v>160.6</v>
      </c>
      <c r="W1957">
        <v>99.3</v>
      </c>
    </row>
    <row r="1958" spans="1:23">
      <c r="A1958">
        <v>2014</v>
      </c>
      <c r="B1958">
        <v>63</v>
      </c>
      <c r="C1958" t="s">
        <v>16</v>
      </c>
      <c r="D1958" t="s">
        <v>73</v>
      </c>
      <c r="E1958" t="s">
        <v>18</v>
      </c>
      <c r="F1958" t="s">
        <v>19</v>
      </c>
      <c r="G1958" t="s">
        <v>28</v>
      </c>
      <c r="H1958" s="3">
        <v>31870.639999999999</v>
      </c>
      <c r="I1958" t="s">
        <v>21</v>
      </c>
      <c r="J1958" t="s">
        <v>22</v>
      </c>
      <c r="K19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31.7441178354056</v>
      </c>
      <c r="L1958" s="6">
        <f>TablaDatos[[#This Row],[IMC_raw]]/1000000000000000</f>
        <v>31.7441178354056</v>
      </c>
      <c r="M1958" s="2">
        <v>3.17441178354056E+16</v>
      </c>
      <c r="N19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8" s="13">
        <f t="shared" si="30"/>
        <v>1957</v>
      </c>
      <c r="P1958" s="2" t="str">
        <f>IF(TablaDatos[[#This Row],[Diabetes]]=0,"No","Si")</f>
        <v>No</v>
      </c>
      <c r="Q1958">
        <v>0</v>
      </c>
      <c r="R1958">
        <f>TablaDatos[[#This Row],[Aux2]]/10000000000000</f>
        <v>2421.8154633239801</v>
      </c>
      <c r="S1958" s="1">
        <v>2.42181546332398E+16</v>
      </c>
      <c r="T1958" s="7">
        <f>TablaDatos[[#This Row],[Aux3]]/100000000000000</f>
        <v>21.75080402331</v>
      </c>
      <c r="U1958" s="1">
        <v>2175080402331000</v>
      </c>
      <c r="V1958">
        <v>162.6</v>
      </c>
      <c r="W1958">
        <v>99.2</v>
      </c>
    </row>
    <row r="1959" spans="1:23">
      <c r="A1959">
        <v>2014</v>
      </c>
      <c r="B1959">
        <v>64</v>
      </c>
      <c r="C1959" t="s">
        <v>16</v>
      </c>
      <c r="D1959" t="s">
        <v>29</v>
      </c>
      <c r="E1959" t="s">
        <v>21</v>
      </c>
      <c r="F1959" t="s">
        <v>35</v>
      </c>
      <c r="G1959" t="s">
        <v>28</v>
      </c>
      <c r="H1959" s="3">
        <v>10716.28</v>
      </c>
      <c r="I1959" t="s">
        <v>21</v>
      </c>
      <c r="J1959" t="s">
        <v>19</v>
      </c>
      <c r="K19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31.727067066822599</v>
      </c>
      <c r="L1959" s="5">
        <f>TablaDatos[[#This Row],[IMC_raw]]/1000000000000000</f>
        <v>31.727067066822599</v>
      </c>
      <c r="M1959" s="2">
        <v>3.17270670668226E+16</v>
      </c>
      <c r="N19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59" s="13">
        <f t="shared" si="30"/>
        <v>1958</v>
      </c>
      <c r="P1959" s="2" t="str">
        <f>IF(TablaDatos[[#This Row],[Diabetes]]=0,"No","Si")</f>
        <v>No</v>
      </c>
      <c r="Q1959">
        <v>0</v>
      </c>
      <c r="R1959">
        <f>TablaDatos[[#This Row],[Aux2]]/10000000000000</f>
        <v>21.285030939114499</v>
      </c>
      <c r="S1959" s="1">
        <v>212850309391145</v>
      </c>
      <c r="T1959" s="7">
        <f>TablaDatos[[#This Row],[Aux3]]/100000000000000</f>
        <v>271.929503027598</v>
      </c>
      <c r="U1959" s="1">
        <v>2.71929503027598E+16</v>
      </c>
      <c r="V1959">
        <v>162.6</v>
      </c>
      <c r="W1959">
        <v>95.6</v>
      </c>
    </row>
    <row r="1960" spans="1:23">
      <c r="A1960">
        <v>2014</v>
      </c>
      <c r="B1960">
        <v>49</v>
      </c>
      <c r="C1960" t="s">
        <v>16</v>
      </c>
      <c r="D1960" t="s">
        <v>73</v>
      </c>
      <c r="E1960" t="s">
        <v>18</v>
      </c>
      <c r="F1960" t="s">
        <v>19</v>
      </c>
      <c r="G1960" t="s">
        <v>20</v>
      </c>
      <c r="H1960" s="3">
        <v>28556.67</v>
      </c>
      <c r="I1960" t="s">
        <v>21</v>
      </c>
      <c r="J1960" t="s">
        <v>18</v>
      </c>
      <c r="K19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31.7113379310649</v>
      </c>
      <c r="L1960" s="6">
        <f>TablaDatos[[#This Row],[IMC_raw]]/1000000000000000</f>
        <v>31.7113379310649</v>
      </c>
      <c r="M1960" s="2">
        <v>3.17113379310649E+16</v>
      </c>
      <c r="N19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0" s="13">
        <f t="shared" si="30"/>
        <v>1959</v>
      </c>
      <c r="P1960" s="2" t="str">
        <f>IF(TablaDatos[[#This Row],[Diabetes]]=0,"No","Si")</f>
        <v>No</v>
      </c>
      <c r="Q1960">
        <v>0</v>
      </c>
      <c r="R1960">
        <f>TablaDatos[[#This Row],[Aux2]]/10000000000000</f>
        <v>202.415581692111</v>
      </c>
      <c r="S1960" s="1">
        <v>2024155816921110</v>
      </c>
      <c r="T1960" s="7">
        <f>TablaDatos[[#This Row],[Aux3]]/100000000000000</f>
        <v>24.1013638056566</v>
      </c>
      <c r="U1960" s="1">
        <v>2410136380565660</v>
      </c>
      <c r="V1960">
        <v>154.1</v>
      </c>
      <c r="W1960">
        <v>95.2</v>
      </c>
    </row>
    <row r="1961" spans="1:23">
      <c r="A1961">
        <v>2014</v>
      </c>
      <c r="B1961">
        <v>65</v>
      </c>
      <c r="C1961" t="s">
        <v>16</v>
      </c>
      <c r="D1961" t="s">
        <v>17</v>
      </c>
      <c r="E1961" t="s">
        <v>19</v>
      </c>
      <c r="F1961" t="s">
        <v>19</v>
      </c>
      <c r="G1961" t="s">
        <v>25</v>
      </c>
      <c r="H1961" s="3">
        <v>19113.97</v>
      </c>
      <c r="I1961" t="s">
        <v>19</v>
      </c>
      <c r="J1961" t="s">
        <v>18</v>
      </c>
      <c r="K19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31.675371956509199</v>
      </c>
      <c r="L1961" s="6">
        <f>TablaDatos[[#This Row],[IMC_raw]]/1000000000000000</f>
        <v>31.675371956509199</v>
      </c>
      <c r="M1961" s="2">
        <v>3.16753719565092E+16</v>
      </c>
      <c r="N19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1" s="13">
        <f t="shared" si="30"/>
        <v>1960</v>
      </c>
      <c r="P1961" s="2" t="str">
        <f>IF(TablaDatos[[#This Row],[Diabetes]]=0,"No","Si")</f>
        <v>No</v>
      </c>
      <c r="Q1961">
        <v>0</v>
      </c>
      <c r="R1961">
        <f>TablaDatos[[#This Row],[Aux2]]/10000000000000</f>
        <v>1866.5903303364701</v>
      </c>
      <c r="S1961" s="1">
        <v>1.86659033033647E+16</v>
      </c>
      <c r="T1961" s="7">
        <f>TablaDatos[[#This Row],[Aux3]]/100000000000000</f>
        <v>186.80528504500799</v>
      </c>
      <c r="U1961" s="1">
        <v>1.86805285045008E+16</v>
      </c>
      <c r="V1961">
        <v>167.5</v>
      </c>
      <c r="W1961">
        <v>100.6</v>
      </c>
    </row>
    <row r="1962" spans="1:23">
      <c r="A1962">
        <v>2014</v>
      </c>
      <c r="B1962">
        <v>63</v>
      </c>
      <c r="C1962" t="s">
        <v>23</v>
      </c>
      <c r="D1962" t="s">
        <v>29</v>
      </c>
      <c r="E1962" t="s">
        <v>19</v>
      </c>
      <c r="F1962" t="s">
        <v>19</v>
      </c>
      <c r="G1962" t="s">
        <v>28</v>
      </c>
      <c r="H1962" s="3">
        <v>7790.11</v>
      </c>
      <c r="I1962" t="s">
        <v>19</v>
      </c>
      <c r="J1962" t="s">
        <v>22</v>
      </c>
      <c r="K19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31.650352327316604</v>
      </c>
      <c r="L1962" s="5">
        <f>TablaDatos[[#This Row],[IMC_raw]]/1000000000000000</f>
        <v>3.1650352327316602</v>
      </c>
      <c r="M1962" s="2">
        <v>3165035232731660</v>
      </c>
      <c r="N19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2" s="13">
        <f t="shared" si="30"/>
        <v>1961</v>
      </c>
      <c r="P1962" s="2" t="str">
        <f>IF(TablaDatos[[#This Row],[Diabetes]]=0,"No","Si")</f>
        <v>No</v>
      </c>
      <c r="Q1962">
        <v>0</v>
      </c>
      <c r="R1962">
        <f>TablaDatos[[#This Row],[Aux2]]/10000000000000</f>
        <v>1802.7846003053101</v>
      </c>
      <c r="S1962" s="1">
        <v>1.80278460030531E+16</v>
      </c>
      <c r="T1962" s="7">
        <f>TablaDatos[[#This Row],[Aux3]]/100000000000000</f>
        <v>242.74220027611801</v>
      </c>
      <c r="U1962" s="1">
        <v>2.42742200276118E+16</v>
      </c>
      <c r="V1962">
        <v>160.5</v>
      </c>
      <c r="W1962">
        <v>99</v>
      </c>
    </row>
    <row r="1963" spans="1:23">
      <c r="A1963">
        <v>2014</v>
      </c>
      <c r="B1963">
        <v>52</v>
      </c>
      <c r="C1963" t="s">
        <v>16</v>
      </c>
      <c r="D1963" t="s">
        <v>17</v>
      </c>
      <c r="E1963" t="s">
        <v>19</v>
      </c>
      <c r="F1963" t="s">
        <v>19</v>
      </c>
      <c r="G1963" t="s">
        <v>20</v>
      </c>
      <c r="H1963" s="3">
        <v>31456.240000000002</v>
      </c>
      <c r="I1963" t="s">
        <v>19</v>
      </c>
      <c r="J1963" t="s">
        <v>18</v>
      </c>
      <c r="K19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31.6059731715434</v>
      </c>
      <c r="L1963" s="6">
        <f>TablaDatos[[#This Row],[IMC_raw]]/1000000000000000</f>
        <v>31.6059731715434</v>
      </c>
      <c r="M1963" s="2">
        <v>3.16059731715434E+16</v>
      </c>
      <c r="N19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3" s="13">
        <f t="shared" si="30"/>
        <v>1962</v>
      </c>
      <c r="P1963" s="2" t="str">
        <f>IF(TablaDatos[[#This Row],[Diabetes]]=0,"No","Si")</f>
        <v>No</v>
      </c>
      <c r="Q1963">
        <v>0</v>
      </c>
      <c r="R1963">
        <f>TablaDatos[[#This Row],[Aux2]]/10000000000000</f>
        <v>206.587979016058</v>
      </c>
      <c r="S1963" s="1">
        <v>2065879790160580</v>
      </c>
      <c r="T1963" s="7">
        <f>TablaDatos[[#This Row],[Aux3]]/100000000000000</f>
        <v>23.7685442522084</v>
      </c>
      <c r="U1963" s="1">
        <v>2376854425220840</v>
      </c>
      <c r="V1963">
        <v>154.19999999999999</v>
      </c>
      <c r="W1963">
        <v>91.6</v>
      </c>
    </row>
    <row r="1964" spans="1:23">
      <c r="A1964">
        <v>2014</v>
      </c>
      <c r="B1964">
        <v>63</v>
      </c>
      <c r="C1964" t="s">
        <v>23</v>
      </c>
      <c r="D1964" t="s">
        <v>17</v>
      </c>
      <c r="E1964" t="s">
        <v>18</v>
      </c>
      <c r="F1964" t="s">
        <v>24</v>
      </c>
      <c r="G1964" t="s">
        <v>28</v>
      </c>
      <c r="H1964" s="3">
        <v>12051.84</v>
      </c>
      <c r="I1964" t="s">
        <v>21</v>
      </c>
      <c r="J1964" t="s">
        <v>19</v>
      </c>
      <c r="K19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31.6049176444183</v>
      </c>
      <c r="L1964" s="6">
        <f>TablaDatos[[#This Row],[IMC_raw]]/1000000000000000</f>
        <v>31.6049176444183</v>
      </c>
      <c r="M1964" s="2">
        <v>3.16049176444183E+16</v>
      </c>
      <c r="N19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4" s="13">
        <f t="shared" si="30"/>
        <v>1963</v>
      </c>
      <c r="P1964" s="2" t="str">
        <f>IF(TablaDatos[[#This Row],[Diabetes]]=0,"No","Si")</f>
        <v>Si</v>
      </c>
      <c r="Q1964">
        <v>1</v>
      </c>
      <c r="R1964">
        <f>TablaDatos[[#This Row],[Aux2]]/10000000000000</f>
        <v>226.05982963778601</v>
      </c>
      <c r="S1964" s="1">
        <v>2260598296377860</v>
      </c>
      <c r="T1964" s="7">
        <f>TablaDatos[[#This Row],[Aux3]]/100000000000000</f>
        <v>278.67077841653298</v>
      </c>
      <c r="U1964" s="1">
        <v>2.78670778416533E+16</v>
      </c>
      <c r="V1964">
        <v>168</v>
      </c>
      <c r="W1964">
        <v>97.3</v>
      </c>
    </row>
    <row r="1965" spans="1:23">
      <c r="A1965">
        <v>2014</v>
      </c>
      <c r="B1965">
        <v>65</v>
      </c>
      <c r="C1965" t="s">
        <v>16</v>
      </c>
      <c r="D1965" t="s">
        <v>73</v>
      </c>
      <c r="E1965" t="s">
        <v>21</v>
      </c>
      <c r="F1965" t="s">
        <v>19</v>
      </c>
      <c r="G1965" t="s">
        <v>25</v>
      </c>
      <c r="H1965" s="3">
        <v>13065.03</v>
      </c>
      <c r="I1965" t="s">
        <v>21</v>
      </c>
      <c r="J1965" t="s">
        <v>18</v>
      </c>
      <c r="K19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31.603781337127099</v>
      </c>
      <c r="L1965" s="6">
        <f>TablaDatos[[#This Row],[IMC_raw]]/1000000000000000</f>
        <v>3.1603781337127099</v>
      </c>
      <c r="M1965" s="2">
        <v>3160378133712710</v>
      </c>
      <c r="N19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5" s="13">
        <f t="shared" si="30"/>
        <v>1964</v>
      </c>
      <c r="P1965" s="2" t="str">
        <f>IF(TablaDatos[[#This Row],[Diabetes]]=0,"No","Si")</f>
        <v>No</v>
      </c>
      <c r="Q1965">
        <v>0</v>
      </c>
      <c r="R1965">
        <f>TablaDatos[[#This Row],[Aux2]]/10000000000000</f>
        <v>2288.8053860124501</v>
      </c>
      <c r="S1965" s="1">
        <v>2.28880538601245E+16</v>
      </c>
      <c r="T1965" s="7">
        <f>TablaDatos[[#This Row],[Aux3]]/100000000000000</f>
        <v>272.23214760047398</v>
      </c>
      <c r="U1965" s="1">
        <v>2.72232147600474E+16</v>
      </c>
      <c r="V1965">
        <v>169.2</v>
      </c>
      <c r="W1965">
        <v>102.6</v>
      </c>
    </row>
    <row r="1966" spans="1:23">
      <c r="A1966">
        <v>2014</v>
      </c>
      <c r="B1966">
        <v>56</v>
      </c>
      <c r="C1966" t="s">
        <v>16</v>
      </c>
      <c r="D1966" t="s">
        <v>73</v>
      </c>
      <c r="E1966" t="s">
        <v>18</v>
      </c>
      <c r="F1966" t="s">
        <v>19</v>
      </c>
      <c r="G1966" t="s">
        <v>28</v>
      </c>
      <c r="H1966" s="3">
        <v>31543.54</v>
      </c>
      <c r="I1966" t="s">
        <v>21</v>
      </c>
      <c r="J1966" t="s">
        <v>22</v>
      </c>
      <c r="K19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31.6026789737505</v>
      </c>
      <c r="L1966" s="6">
        <f>TablaDatos[[#This Row],[IMC_raw]]/100000000000000</f>
        <v>31.6026789737505</v>
      </c>
      <c r="M1966" s="2">
        <v>3160267897375050</v>
      </c>
      <c r="N19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6" s="13">
        <f t="shared" si="30"/>
        <v>1965</v>
      </c>
      <c r="P1966" s="2" t="str">
        <f>IF(TablaDatos[[#This Row],[Diabetes]]=0,"No","Si")</f>
        <v>No</v>
      </c>
      <c r="Q1966">
        <v>0</v>
      </c>
      <c r="R1966">
        <f>TablaDatos[[#This Row],[Aux2]]/10000000000000</f>
        <v>215.723292533044</v>
      </c>
      <c r="S1966" s="1">
        <v>2157232925330440</v>
      </c>
      <c r="T1966" s="7">
        <f>TablaDatos[[#This Row],[Aux3]]/100000000000000</f>
        <v>273.218589042958</v>
      </c>
      <c r="U1966" s="1">
        <v>2.73218589042958E+16</v>
      </c>
      <c r="V1966">
        <v>164.4</v>
      </c>
      <c r="W1966">
        <v>102.9</v>
      </c>
    </row>
    <row r="1967" spans="1:23">
      <c r="A1967">
        <v>2014</v>
      </c>
      <c r="B1967">
        <v>61</v>
      </c>
      <c r="C1967" t="s">
        <v>16</v>
      </c>
      <c r="D1967" t="s">
        <v>36</v>
      </c>
      <c r="E1967" t="s">
        <v>18</v>
      </c>
      <c r="F1967" t="s">
        <v>19</v>
      </c>
      <c r="G1967" t="s">
        <v>28</v>
      </c>
      <c r="H1967" s="3">
        <v>12571.34</v>
      </c>
      <c r="I1967" t="s">
        <v>21</v>
      </c>
      <c r="J1967" t="s">
        <v>18</v>
      </c>
      <c r="K19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31.591736086651</v>
      </c>
      <c r="L1967" s="6">
        <f>TablaDatos[[#This Row],[IMC_raw]]/1000000000000000</f>
        <v>31.591736086651</v>
      </c>
      <c r="M1967" s="2">
        <v>3.1591736086651E+16</v>
      </c>
      <c r="N19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7" s="13">
        <f t="shared" si="30"/>
        <v>1966</v>
      </c>
      <c r="P1967" s="2" t="str">
        <f>IF(TablaDatos[[#This Row],[Diabetes]]=0,"No","Si")</f>
        <v>No</v>
      </c>
      <c r="Q1967">
        <v>0</v>
      </c>
      <c r="R1967">
        <f>TablaDatos[[#This Row],[Aux2]]/10000000000000</f>
        <v>2339.8878734557802</v>
      </c>
      <c r="S1967" s="1">
        <v>2.33988787345578E+16</v>
      </c>
      <c r="T1967" s="7">
        <f>TablaDatos[[#This Row],[Aux3]]/100000000000000</f>
        <v>227.47480299706999</v>
      </c>
      <c r="U1967" s="1">
        <v>2.2747480299707E+16</v>
      </c>
      <c r="V1967">
        <v>163.5</v>
      </c>
      <c r="W1967">
        <v>95.1</v>
      </c>
    </row>
    <row r="1968" spans="1:23">
      <c r="A1968">
        <v>2014</v>
      </c>
      <c r="B1968">
        <v>63</v>
      </c>
      <c r="C1968" t="s">
        <v>16</v>
      </c>
      <c r="D1968" t="s">
        <v>17</v>
      </c>
      <c r="E1968" t="s">
        <v>31</v>
      </c>
      <c r="F1968" t="s">
        <v>24</v>
      </c>
      <c r="G1968" t="s">
        <v>28</v>
      </c>
      <c r="H1968" s="3">
        <v>19845.77</v>
      </c>
      <c r="I1968" t="s">
        <v>21</v>
      </c>
      <c r="J1968" t="s">
        <v>18</v>
      </c>
      <c r="K19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31.5882955616175</v>
      </c>
      <c r="L1968" s="6">
        <f>TablaDatos[[#This Row],[IMC_raw]]/1000000000000000</f>
        <v>31.5882955616175</v>
      </c>
      <c r="M1968" s="2">
        <v>3.15882955616175E+16</v>
      </c>
      <c r="N19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8" s="13">
        <f t="shared" si="30"/>
        <v>1967</v>
      </c>
      <c r="P1968" s="2" t="str">
        <f>IF(TablaDatos[[#This Row],[Diabetes]]=0,"No","Si")</f>
        <v>No</v>
      </c>
      <c r="Q1968">
        <v>0</v>
      </c>
      <c r="R1968">
        <f>TablaDatos[[#This Row],[Aux2]]/10000000000000</f>
        <v>2385.5559616104902</v>
      </c>
      <c r="S1968" s="1">
        <v>2.38555596161049E+16</v>
      </c>
      <c r="T1968" s="7">
        <f>TablaDatos[[#This Row],[Aux3]]/100000000000000</f>
        <v>236.37868374974701</v>
      </c>
      <c r="U1968" s="1">
        <v>2.36378683749747E+16</v>
      </c>
      <c r="V1968">
        <v>170.9</v>
      </c>
      <c r="W1968">
        <v>100.9</v>
      </c>
    </row>
    <row r="1969" spans="1:23">
      <c r="A1969">
        <v>2014</v>
      </c>
      <c r="B1969">
        <v>62</v>
      </c>
      <c r="C1969" t="s">
        <v>16</v>
      </c>
      <c r="D1969" t="s">
        <v>42</v>
      </c>
      <c r="E1969" t="s">
        <v>18</v>
      </c>
      <c r="F1969" t="s">
        <v>19</v>
      </c>
      <c r="G1969" t="s">
        <v>28</v>
      </c>
      <c r="H1969" s="3">
        <v>22540.13</v>
      </c>
      <c r="I1969" t="s">
        <v>19</v>
      </c>
      <c r="J1969" t="s">
        <v>22</v>
      </c>
      <c r="K19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31.586256337327299</v>
      </c>
      <c r="L1969" s="6">
        <f>TablaDatos[[#This Row],[IMC_raw]]/1000000000000000</f>
        <v>31.586256337327299</v>
      </c>
      <c r="M1969" s="2">
        <v>3.15862563373273E+16</v>
      </c>
      <c r="N19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69" s="13">
        <f t="shared" si="30"/>
        <v>1968</v>
      </c>
      <c r="P1969" s="2" t="str">
        <f>IF(TablaDatos[[#This Row],[Diabetes]]=0,"No","Si")</f>
        <v>No</v>
      </c>
      <c r="Q1969">
        <v>0</v>
      </c>
      <c r="R1969">
        <f>TablaDatos[[#This Row],[Aux2]]/10000000000000</f>
        <v>203.43444594494201</v>
      </c>
      <c r="S1969" s="1">
        <v>2034344459449420</v>
      </c>
      <c r="T1969" s="7">
        <f>TablaDatos[[#This Row],[Aux3]]/100000000000000</f>
        <v>206.433276101888</v>
      </c>
      <c r="U1969" s="1">
        <v>2.06433276101888E+16</v>
      </c>
      <c r="V1969">
        <v>156.5</v>
      </c>
      <c r="W1969">
        <v>98.3</v>
      </c>
    </row>
    <row r="1970" spans="1:23">
      <c r="A1970">
        <v>2014</v>
      </c>
      <c r="B1970">
        <v>60</v>
      </c>
      <c r="C1970" t="s">
        <v>16</v>
      </c>
      <c r="D1970" t="s">
        <v>30</v>
      </c>
      <c r="E1970" t="s">
        <v>18</v>
      </c>
      <c r="F1970" t="s">
        <v>19</v>
      </c>
      <c r="G1970" t="s">
        <v>28</v>
      </c>
      <c r="H1970" s="3">
        <v>18325.439999999999</v>
      </c>
      <c r="I1970" t="s">
        <v>19</v>
      </c>
      <c r="J1970" t="s">
        <v>22</v>
      </c>
      <c r="K19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31.583679983782801</v>
      </c>
      <c r="L1970" s="5">
        <f>TablaDatos[[#This Row],[IMC_raw]]/1000000000000000</f>
        <v>31.583679983782801</v>
      </c>
      <c r="M1970" s="2">
        <v>3.15836799837828E+16</v>
      </c>
      <c r="N19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0" s="13">
        <f t="shared" si="30"/>
        <v>1969</v>
      </c>
      <c r="P1970" s="2" t="str">
        <f>IF(TablaDatos[[#This Row],[Diabetes]]=0,"No","Si")</f>
        <v>No</v>
      </c>
      <c r="Q1970">
        <v>0</v>
      </c>
      <c r="R1970">
        <f>TablaDatos[[#This Row],[Aux2]]/10000000000000</f>
        <v>2043.1098072372799</v>
      </c>
      <c r="S1970" s="1">
        <v>2.04310980723728E+16</v>
      </c>
      <c r="T1970" s="7">
        <f>TablaDatos[[#This Row],[Aux3]]/100000000000000</f>
        <v>20.713437075941101</v>
      </c>
      <c r="U1970" s="1">
        <v>2071343707594110</v>
      </c>
      <c r="V1970">
        <v>151.30000000000001</v>
      </c>
      <c r="W1970">
        <v>96.1</v>
      </c>
    </row>
    <row r="1971" spans="1:23">
      <c r="A1971">
        <v>2014</v>
      </c>
      <c r="B1971">
        <v>63</v>
      </c>
      <c r="C1971" t="s">
        <v>16</v>
      </c>
      <c r="D1971" t="s">
        <v>30</v>
      </c>
      <c r="E1971" t="s">
        <v>21</v>
      </c>
      <c r="F1971" t="s">
        <v>35</v>
      </c>
      <c r="G1971" t="s">
        <v>28</v>
      </c>
      <c r="H1971" s="3">
        <v>10789.95</v>
      </c>
      <c r="I1971" t="s">
        <v>21</v>
      </c>
      <c r="J1971" t="s">
        <v>19</v>
      </c>
      <c r="K19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31.577799907527101</v>
      </c>
      <c r="L1971" s="5">
        <f>TablaDatos[[#This Row],[IMC_raw]]/1000000000000000</f>
        <v>3.1577799907527102</v>
      </c>
      <c r="M1971" s="2">
        <v>3157779990752710</v>
      </c>
      <c r="N19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1" s="13">
        <f t="shared" si="30"/>
        <v>1970</v>
      </c>
      <c r="P1971" s="2" t="str">
        <f>IF(TablaDatos[[#This Row],[Diabetes]]=0,"No","Si")</f>
        <v>Si</v>
      </c>
      <c r="Q1971">
        <v>1</v>
      </c>
      <c r="R1971">
        <f>TablaDatos[[#This Row],[Aux2]]/10000000000000</f>
        <v>2187.5092256287599</v>
      </c>
      <c r="S1971" s="1">
        <v>2.18750922562876E+16</v>
      </c>
      <c r="T1971" s="7">
        <f>TablaDatos[[#This Row],[Aux3]]/100000000000000</f>
        <v>234.283660094108</v>
      </c>
      <c r="U1971" s="1">
        <v>2.34283660094108E+16</v>
      </c>
      <c r="V1971">
        <v>163.6</v>
      </c>
      <c r="W1971">
        <v>102</v>
      </c>
    </row>
    <row r="1972" spans="1:23">
      <c r="A1972">
        <v>2014</v>
      </c>
      <c r="B1972">
        <v>44</v>
      </c>
      <c r="C1972" t="s">
        <v>23</v>
      </c>
      <c r="D1972" t="s">
        <v>17</v>
      </c>
      <c r="E1972" t="s">
        <v>18</v>
      </c>
      <c r="F1972" t="s">
        <v>19</v>
      </c>
      <c r="G1972" t="s">
        <v>39</v>
      </c>
      <c r="H1972" s="3">
        <v>21847.51</v>
      </c>
      <c r="I1972" t="s">
        <v>19</v>
      </c>
      <c r="J1972" t="s">
        <v>18</v>
      </c>
      <c r="K19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31.553520749051899</v>
      </c>
      <c r="L1972" s="6">
        <f>TablaDatos[[#This Row],[IMC_raw]]/100000000000000</f>
        <v>31.553520749051899</v>
      </c>
      <c r="M1972" s="2">
        <v>3155352074905190</v>
      </c>
      <c r="N19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2" s="13">
        <f t="shared" si="30"/>
        <v>1971</v>
      </c>
      <c r="P1972" s="2" t="str">
        <f>IF(TablaDatos[[#This Row],[Diabetes]]=0,"No","Si")</f>
        <v>No</v>
      </c>
      <c r="Q1972">
        <v>0</v>
      </c>
      <c r="R1972">
        <f>TablaDatos[[#This Row],[Aux2]]/10000000000000</f>
        <v>206.49104772814999</v>
      </c>
      <c r="S1972" s="1">
        <v>2064910477281500</v>
      </c>
      <c r="T1972" s="7">
        <f>TablaDatos[[#This Row],[Aux3]]/100000000000000</f>
        <v>21.833636386807001</v>
      </c>
      <c r="U1972" s="1">
        <v>2183363638680700</v>
      </c>
      <c r="V1972">
        <v>135.4</v>
      </c>
      <c r="W1972">
        <v>89.2</v>
      </c>
    </row>
    <row r="1973" spans="1:23">
      <c r="A1973">
        <v>2014</v>
      </c>
      <c r="B1973">
        <v>59</v>
      </c>
      <c r="C1973" t="s">
        <v>16</v>
      </c>
      <c r="D1973" t="s">
        <v>73</v>
      </c>
      <c r="E1973" t="s">
        <v>21</v>
      </c>
      <c r="F1973" t="s">
        <v>24</v>
      </c>
      <c r="G1973" t="s">
        <v>28</v>
      </c>
      <c r="H1973" s="3">
        <v>28851.08</v>
      </c>
      <c r="I1973" t="s">
        <v>21</v>
      </c>
      <c r="J1973" t="s">
        <v>18</v>
      </c>
      <c r="K19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31.512433683378699</v>
      </c>
      <c r="L1973" s="5">
        <f>TablaDatos[[#This Row],[IMC_raw]]/1000000000000000</f>
        <v>3.15124336833787</v>
      </c>
      <c r="M1973" s="2">
        <v>3151243368337870</v>
      </c>
      <c r="N19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3" s="13">
        <f t="shared" si="30"/>
        <v>1972</v>
      </c>
      <c r="P1973" s="2" t="str">
        <f>IF(TablaDatos[[#This Row],[Diabetes]]=0,"No","Si")</f>
        <v>Si</v>
      </c>
      <c r="Q1973">
        <v>1</v>
      </c>
      <c r="R1973">
        <f>TablaDatos[[#This Row],[Aux2]]/10000000000000</f>
        <v>240.073093532087</v>
      </c>
      <c r="S1973" s="1">
        <v>2400730935320870</v>
      </c>
      <c r="T1973" s="7">
        <f>TablaDatos[[#This Row],[Aux3]]/100000000000000</f>
        <v>26.963699441560799</v>
      </c>
      <c r="U1973" s="1">
        <v>2696369944156080</v>
      </c>
      <c r="V1973">
        <v>168.3</v>
      </c>
      <c r="W1973">
        <v>104.4</v>
      </c>
    </row>
    <row r="1974" spans="1:23">
      <c r="A1974">
        <v>2014</v>
      </c>
      <c r="B1974">
        <v>54</v>
      </c>
      <c r="C1974" t="s">
        <v>23</v>
      </c>
      <c r="D1974" t="s">
        <v>36</v>
      </c>
      <c r="E1974" t="s">
        <v>18</v>
      </c>
      <c r="F1974" t="s">
        <v>24</v>
      </c>
      <c r="G1974" t="s">
        <v>20</v>
      </c>
      <c r="H1974" s="3">
        <v>9927.81</v>
      </c>
      <c r="I1974" t="s">
        <v>19</v>
      </c>
      <c r="J1974" t="s">
        <v>22</v>
      </c>
      <c r="K19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31.500966472553703</v>
      </c>
      <c r="L1974" s="5">
        <f>TablaDatos[[#This Row],[IMC_raw]]/1000000000000000</f>
        <v>3.1500966472553702</v>
      </c>
      <c r="M1974" s="2">
        <v>3150096647255370</v>
      </c>
      <c r="N19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4" s="13">
        <f t="shared" si="30"/>
        <v>1973</v>
      </c>
      <c r="P1974" s="2" t="str">
        <f>IF(TablaDatos[[#This Row],[Diabetes]]=0,"No","Si")</f>
        <v>No</v>
      </c>
      <c r="Q1974">
        <v>0</v>
      </c>
      <c r="R1974">
        <f>TablaDatos[[#This Row],[Aux2]]/10000000000000</f>
        <v>2182.3869103055299</v>
      </c>
      <c r="S1974" s="1">
        <v>2.18238691030553E+16</v>
      </c>
      <c r="T1974" s="7">
        <f>TablaDatos[[#This Row],[Aux3]]/100000000000000</f>
        <v>236.85279788109301</v>
      </c>
      <c r="U1974" s="1">
        <v>2.36852797881093E+16</v>
      </c>
      <c r="V1974">
        <v>145.4</v>
      </c>
      <c r="W1974">
        <v>93.4</v>
      </c>
    </row>
    <row r="1975" spans="1:23">
      <c r="A1975">
        <v>2014</v>
      </c>
      <c r="B1975">
        <v>71</v>
      </c>
      <c r="C1975" t="s">
        <v>23</v>
      </c>
      <c r="D1975" t="s">
        <v>72</v>
      </c>
      <c r="E1975" t="s">
        <v>21</v>
      </c>
      <c r="F1975" t="s">
        <v>24</v>
      </c>
      <c r="G1975" t="s">
        <v>25</v>
      </c>
      <c r="H1975" s="3">
        <v>10699.37</v>
      </c>
      <c r="I1975" t="s">
        <v>21</v>
      </c>
      <c r="J1975" t="s">
        <v>18</v>
      </c>
      <c r="K19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31.456091163581199</v>
      </c>
      <c r="L1975" s="6">
        <f>TablaDatos[[#This Row],[IMC_raw]]/1000000000000000</f>
        <v>31.456091163581199</v>
      </c>
      <c r="M1975" s="2">
        <v>3.14560911635812E+16</v>
      </c>
      <c r="N19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5" s="13">
        <f t="shared" si="30"/>
        <v>1974</v>
      </c>
      <c r="P1975" s="2" t="str">
        <f>IF(TablaDatos[[#This Row],[Diabetes]]=0,"No","Si")</f>
        <v>Si</v>
      </c>
      <c r="Q1975">
        <v>1</v>
      </c>
      <c r="R1975">
        <f>TablaDatos[[#This Row],[Aux2]]/10000000000000</f>
        <v>214.844581009443</v>
      </c>
      <c r="S1975" s="1">
        <v>2148445810094430</v>
      </c>
      <c r="T1975" s="7">
        <f>TablaDatos[[#This Row],[Aux3]]/100000000000000</f>
        <v>28.517045164921001</v>
      </c>
      <c r="U1975" s="1">
        <v>2851704516492100</v>
      </c>
      <c r="V1975">
        <v>168.7</v>
      </c>
      <c r="W1975">
        <v>107.7</v>
      </c>
    </row>
    <row r="1976" spans="1:23">
      <c r="A1976">
        <v>2014</v>
      </c>
      <c r="B1976">
        <v>60</v>
      </c>
      <c r="C1976" t="s">
        <v>23</v>
      </c>
      <c r="D1976" t="s">
        <v>30</v>
      </c>
      <c r="E1976" t="s">
        <v>19</v>
      </c>
      <c r="F1976" t="s">
        <v>24</v>
      </c>
      <c r="G1976" t="s">
        <v>28</v>
      </c>
      <c r="H1976" s="3">
        <v>18315.34</v>
      </c>
      <c r="I1976" t="s">
        <v>21</v>
      </c>
      <c r="J1976" t="s">
        <v>18</v>
      </c>
      <c r="K19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31.454494712097699</v>
      </c>
      <c r="L1976" s="5">
        <f>TablaDatos[[#This Row],[IMC_raw]]/1000000000000000</f>
        <v>31.454494712097699</v>
      </c>
      <c r="M1976" s="2">
        <v>3.14544947120977E+16</v>
      </c>
      <c r="N19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6" s="13">
        <f t="shared" si="30"/>
        <v>1975</v>
      </c>
      <c r="P1976" s="2" t="str">
        <f>IF(TablaDatos[[#This Row],[Diabetes]]=0,"No","Si")</f>
        <v>Si</v>
      </c>
      <c r="Q1976">
        <v>1</v>
      </c>
      <c r="R1976">
        <f>TablaDatos[[#This Row],[Aux2]]/10000000000000</f>
        <v>2012.1098544788899</v>
      </c>
      <c r="S1976" s="1">
        <v>2.01210985447889E+16</v>
      </c>
      <c r="T1976" s="7">
        <f>TablaDatos[[#This Row],[Aux3]]/100000000000000</f>
        <v>240.85321754006699</v>
      </c>
      <c r="U1976" s="1">
        <v>2.40853217540067E+16</v>
      </c>
      <c r="V1976">
        <v>158.80000000000001</v>
      </c>
      <c r="W1976">
        <v>100</v>
      </c>
    </row>
    <row r="1977" spans="1:23">
      <c r="A1977">
        <v>2014</v>
      </c>
      <c r="B1977">
        <v>62</v>
      </c>
      <c r="C1977" t="s">
        <v>16</v>
      </c>
      <c r="D1977" t="s">
        <v>29</v>
      </c>
      <c r="E1977" t="s">
        <v>21</v>
      </c>
      <c r="F1977" t="s">
        <v>19</v>
      </c>
      <c r="G1977" t="s">
        <v>28</v>
      </c>
      <c r="H1977" s="3">
        <v>11426.8</v>
      </c>
      <c r="I1977" t="s">
        <v>21</v>
      </c>
      <c r="J1977" t="s">
        <v>18</v>
      </c>
      <c r="K19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31.427301422639701</v>
      </c>
      <c r="L1977" s="5">
        <f>TablaDatos[[#This Row],[IMC_raw]]/1000000000000000</f>
        <v>31.427301422639701</v>
      </c>
      <c r="M1977" s="2">
        <v>3.14273014226397E+16</v>
      </c>
      <c r="N19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7" s="13">
        <f t="shared" si="30"/>
        <v>1976</v>
      </c>
      <c r="P1977" s="2" t="str">
        <f>IF(TablaDatos[[#This Row],[Diabetes]]=0,"No","Si")</f>
        <v>No</v>
      </c>
      <c r="Q1977">
        <v>0</v>
      </c>
      <c r="R1977">
        <f>TablaDatos[[#This Row],[Aux2]]/10000000000000</f>
        <v>1814.06220586618</v>
      </c>
      <c r="S1977" s="1">
        <v>1.81406220586618E+16</v>
      </c>
      <c r="T1977" s="7">
        <f>TablaDatos[[#This Row],[Aux3]]/100000000000000</f>
        <v>195.561311581952</v>
      </c>
      <c r="U1977" s="1">
        <v>1.95561311581952E+16</v>
      </c>
      <c r="V1977">
        <v>166.8</v>
      </c>
      <c r="W1977">
        <v>100.9</v>
      </c>
    </row>
    <row r="1978" spans="1:23">
      <c r="A1978">
        <v>2014</v>
      </c>
      <c r="B1978">
        <v>58</v>
      </c>
      <c r="C1978" t="s">
        <v>16</v>
      </c>
      <c r="D1978" t="s">
        <v>72</v>
      </c>
      <c r="E1978" t="s">
        <v>21</v>
      </c>
      <c r="F1978" t="s">
        <v>24</v>
      </c>
      <c r="G1978" t="s">
        <v>28</v>
      </c>
      <c r="H1978" s="3">
        <v>24764.19</v>
      </c>
      <c r="I1978" t="s">
        <v>19</v>
      </c>
      <c r="J1978" t="s">
        <v>22</v>
      </c>
      <c r="K19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31.411408149939</v>
      </c>
      <c r="L1978" s="6">
        <f>TablaDatos[[#This Row],[IMC_raw]]/1000000000000000</f>
        <v>31.411408149939</v>
      </c>
      <c r="M1978" s="2">
        <v>3.1411408149939E+16</v>
      </c>
      <c r="N19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8" s="13">
        <f t="shared" si="30"/>
        <v>1977</v>
      </c>
      <c r="P1978" s="2" t="str">
        <f>IF(TablaDatos[[#This Row],[Diabetes]]=0,"No","Si")</f>
        <v>No</v>
      </c>
      <c r="Q1978">
        <v>0</v>
      </c>
      <c r="R1978">
        <f>TablaDatos[[#This Row],[Aux2]]/10000000000000</f>
        <v>2208.9865763876401</v>
      </c>
      <c r="S1978" s="1">
        <v>2.20898657638764E+16</v>
      </c>
      <c r="T1978" s="7">
        <f>TablaDatos[[#This Row],[Aux3]]/100000000000000</f>
        <v>20.212562045759501</v>
      </c>
      <c r="U1978" s="1">
        <v>2021256204575950</v>
      </c>
      <c r="V1978">
        <v>168.4</v>
      </c>
      <c r="W1978">
        <v>94.9</v>
      </c>
    </row>
    <row r="1979" spans="1:23">
      <c r="A1979">
        <v>2014</v>
      </c>
      <c r="B1979">
        <v>63</v>
      </c>
      <c r="C1979" t="s">
        <v>16</v>
      </c>
      <c r="D1979" t="s">
        <v>73</v>
      </c>
      <c r="E1979" t="s">
        <v>31</v>
      </c>
      <c r="F1979" t="s">
        <v>24</v>
      </c>
      <c r="G1979" t="s">
        <v>28</v>
      </c>
      <c r="H1979" s="3">
        <v>11415.06</v>
      </c>
      <c r="I1979" t="s">
        <v>21</v>
      </c>
      <c r="J1979" t="s">
        <v>19</v>
      </c>
      <c r="K19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31.345759252311201</v>
      </c>
      <c r="L1979" s="6">
        <f>TablaDatos[[#This Row],[IMC_raw]]/1000000000000000</f>
        <v>31.345759252311201</v>
      </c>
      <c r="M1979" s="2">
        <v>3.13457592523112E+16</v>
      </c>
      <c r="N19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79" s="13">
        <f t="shared" si="30"/>
        <v>1978</v>
      </c>
      <c r="P1979" s="2" t="str">
        <f>IF(TablaDatos[[#This Row],[Diabetes]]=0,"No","Si")</f>
        <v>Si</v>
      </c>
      <c r="Q1979">
        <v>1</v>
      </c>
      <c r="R1979">
        <f>TablaDatos[[#This Row],[Aux2]]/10000000000000</f>
        <v>250.895119065811</v>
      </c>
      <c r="S1979" s="1">
        <v>2508951190658110</v>
      </c>
      <c r="T1979" s="7">
        <f>TablaDatos[[#This Row],[Aux3]]/100000000000000</f>
        <v>282.64003087231799</v>
      </c>
      <c r="U1979" s="1">
        <v>2.82640030872318E+16</v>
      </c>
      <c r="V1979">
        <v>171.1</v>
      </c>
      <c r="W1979">
        <v>100.7</v>
      </c>
    </row>
    <row r="1980" spans="1:23">
      <c r="A1980">
        <v>2014</v>
      </c>
      <c r="B1980">
        <v>64</v>
      </c>
      <c r="C1980" t="s">
        <v>23</v>
      </c>
      <c r="D1980" t="s">
        <v>34</v>
      </c>
      <c r="E1980" t="s">
        <v>21</v>
      </c>
      <c r="F1980" t="s">
        <v>24</v>
      </c>
      <c r="G1980" t="s">
        <v>28</v>
      </c>
      <c r="H1980" s="3">
        <v>13009.53</v>
      </c>
      <c r="I1980" t="s">
        <v>21</v>
      </c>
      <c r="J1980" t="s">
        <v>19</v>
      </c>
      <c r="K19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31.334314162192001</v>
      </c>
      <c r="L1980" s="6">
        <f>TablaDatos[[#This Row],[IMC_raw]]/100000000000000</f>
        <v>31.334314162192001</v>
      </c>
      <c r="M1980" s="2">
        <v>3133431416219200</v>
      </c>
      <c r="N19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0" s="13">
        <f t="shared" si="30"/>
        <v>1979</v>
      </c>
      <c r="P1980" s="2" t="str">
        <f>IF(TablaDatos[[#This Row],[Diabetes]]=0,"No","Si")</f>
        <v>No</v>
      </c>
      <c r="Q1980">
        <v>0</v>
      </c>
      <c r="R1980">
        <f>TablaDatos[[#This Row],[Aux2]]/10000000000000</f>
        <v>2185.3652487592499</v>
      </c>
      <c r="S1980" s="1">
        <v>2.18536524875925E+16</v>
      </c>
      <c r="T1980" s="7">
        <f>TablaDatos[[#This Row],[Aux3]]/100000000000000</f>
        <v>220.95317270183199</v>
      </c>
      <c r="U1980" s="1">
        <v>2.20953172701832E+16</v>
      </c>
      <c r="V1980">
        <v>160.5</v>
      </c>
      <c r="W1980">
        <v>95.7</v>
      </c>
    </row>
    <row r="1981" spans="1:23">
      <c r="A1981">
        <v>2014</v>
      </c>
      <c r="B1981">
        <v>51</v>
      </c>
      <c r="C1981" t="s">
        <v>23</v>
      </c>
      <c r="D1981" t="s">
        <v>38</v>
      </c>
      <c r="E1981" t="s">
        <v>18</v>
      </c>
      <c r="F1981" t="s">
        <v>19</v>
      </c>
      <c r="G1981" t="s">
        <v>20</v>
      </c>
      <c r="H1981" s="3">
        <v>17443.740000000002</v>
      </c>
      <c r="I1981" t="s">
        <v>21</v>
      </c>
      <c r="J1981" t="s">
        <v>18</v>
      </c>
      <c r="K19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31.328097264301199</v>
      </c>
      <c r="L1981" s="6">
        <f>TablaDatos[[#This Row],[IMC_raw]]/1000000000000000</f>
        <v>3.13280972643012</v>
      </c>
      <c r="M1981" s="2">
        <v>3132809726430120</v>
      </c>
      <c r="N19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1" s="13">
        <f t="shared" si="30"/>
        <v>1980</v>
      </c>
      <c r="P1981" s="2" t="str">
        <f>IF(TablaDatos[[#This Row],[Diabetes]]=0,"No","Si")</f>
        <v>No</v>
      </c>
      <c r="Q1981">
        <v>0</v>
      </c>
      <c r="R1981">
        <f>TablaDatos[[#This Row],[Aux2]]/10000000000000</f>
        <v>2172.2449951239901</v>
      </c>
      <c r="S1981" s="1">
        <v>2.17224499512399E+16</v>
      </c>
      <c r="T1981" s="7">
        <f>TablaDatos[[#This Row],[Aux3]]/100000000000000</f>
        <v>238.42834331198</v>
      </c>
      <c r="U1981" s="1">
        <v>2.3842834331198E+16</v>
      </c>
      <c r="V1981">
        <v>135.19999999999999</v>
      </c>
      <c r="W1981">
        <v>87.2</v>
      </c>
    </row>
    <row r="1982" spans="1:23">
      <c r="A1982">
        <v>2014</v>
      </c>
      <c r="B1982">
        <v>52</v>
      </c>
      <c r="C1982" t="s">
        <v>16</v>
      </c>
      <c r="D1982" t="s">
        <v>72</v>
      </c>
      <c r="E1982" t="s">
        <v>18</v>
      </c>
      <c r="F1982" t="s">
        <v>35</v>
      </c>
      <c r="G1982" t="s">
        <v>20</v>
      </c>
      <c r="H1982" s="3">
        <v>27826.57</v>
      </c>
      <c r="I1982" t="s">
        <v>18</v>
      </c>
      <c r="J1982" t="s">
        <v>22</v>
      </c>
      <c r="K19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31.325504285485902</v>
      </c>
      <c r="L1982" s="5">
        <f>TablaDatos[[#This Row],[IMC_raw]]/1000000000000000</f>
        <v>3.1325504285485901</v>
      </c>
      <c r="M1982" s="2">
        <v>3132550428548590</v>
      </c>
      <c r="N19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2" s="13">
        <f t="shared" si="30"/>
        <v>1981</v>
      </c>
      <c r="P1982" s="2" t="str">
        <f>IF(TablaDatos[[#This Row],[Diabetes]]=0,"No","Si")</f>
        <v>No</v>
      </c>
      <c r="Q1982">
        <v>0</v>
      </c>
      <c r="R1982">
        <f>TablaDatos[[#This Row],[Aux2]]/10000000000000</f>
        <v>1916.2434849645799</v>
      </c>
      <c r="S1982" s="1">
        <v>1.91624348496458E+16</v>
      </c>
      <c r="T1982" s="7">
        <f>TablaDatos[[#This Row],[Aux3]]/100000000000000</f>
        <v>178.84904614884999</v>
      </c>
      <c r="U1982" s="1">
        <v>1.7884904614885E+16</v>
      </c>
      <c r="V1982">
        <v>151.6</v>
      </c>
      <c r="W1982">
        <v>88.4</v>
      </c>
    </row>
    <row r="1983" spans="1:23">
      <c r="A1983">
        <v>2014</v>
      </c>
      <c r="B1983">
        <v>62</v>
      </c>
      <c r="C1983" t="s">
        <v>23</v>
      </c>
      <c r="D1983" t="s">
        <v>17</v>
      </c>
      <c r="E1983" t="s">
        <v>18</v>
      </c>
      <c r="F1983" t="s">
        <v>19</v>
      </c>
      <c r="G1983" t="s">
        <v>28</v>
      </c>
      <c r="H1983" s="3">
        <v>23308.21</v>
      </c>
      <c r="I1983" t="s">
        <v>19</v>
      </c>
      <c r="J1983" t="s">
        <v>22</v>
      </c>
      <c r="K19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31.3103144197893</v>
      </c>
      <c r="L1983" s="5">
        <f>TablaDatos[[#This Row],[IMC_raw]]/1000000000000000</f>
        <v>3.13103144197893</v>
      </c>
      <c r="M1983" s="2">
        <v>3131031441978930</v>
      </c>
      <c r="N19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3" s="13">
        <f t="shared" si="30"/>
        <v>1982</v>
      </c>
      <c r="P1983" s="2" t="str">
        <f>IF(TablaDatos[[#This Row],[Diabetes]]=0,"No","Si")</f>
        <v>No</v>
      </c>
      <c r="Q1983">
        <v>0</v>
      </c>
      <c r="R1983">
        <f>TablaDatos[[#This Row],[Aux2]]/10000000000000</f>
        <v>179.76264675443301</v>
      </c>
      <c r="S1983" s="1">
        <v>1797626467544330</v>
      </c>
      <c r="T1983" s="7">
        <f>TablaDatos[[#This Row],[Aux3]]/100000000000000</f>
        <v>19.685368437519401</v>
      </c>
      <c r="U1983" s="1">
        <v>1968536843751940</v>
      </c>
      <c r="V1983">
        <v>155.30000000000001</v>
      </c>
      <c r="W1983">
        <v>91.8</v>
      </c>
    </row>
    <row r="1984" spans="1:23">
      <c r="A1984">
        <v>2014</v>
      </c>
      <c r="B1984">
        <v>58</v>
      </c>
      <c r="C1984" t="s">
        <v>23</v>
      </c>
      <c r="D1984" t="s">
        <v>72</v>
      </c>
      <c r="E1984" t="s">
        <v>21</v>
      </c>
      <c r="F1984" t="s">
        <v>24</v>
      </c>
      <c r="G1984" t="s">
        <v>28</v>
      </c>
      <c r="H1984" s="3">
        <v>10439.77</v>
      </c>
      <c r="I1984" t="s">
        <v>21</v>
      </c>
      <c r="J1984" t="s">
        <v>18</v>
      </c>
      <c r="K19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31.2815743627865</v>
      </c>
      <c r="L1984" s="6">
        <f>TablaDatos[[#This Row],[IMC_raw]]/100000000000000</f>
        <v>31.2815743627865</v>
      </c>
      <c r="M1984" s="2">
        <v>3128157436278650</v>
      </c>
      <c r="N19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4" s="13">
        <f t="shared" si="30"/>
        <v>1983</v>
      </c>
      <c r="P1984" s="2" t="str">
        <f>IF(TablaDatos[[#This Row],[Diabetes]]=0,"No","Si")</f>
        <v>No</v>
      </c>
      <c r="Q1984">
        <v>0</v>
      </c>
      <c r="R1984">
        <f>TablaDatos[[#This Row],[Aux2]]/10000000000000</f>
        <v>2006.44185373703</v>
      </c>
      <c r="S1984" s="1">
        <v>2.00644185373703E+16</v>
      </c>
      <c r="T1984" s="7">
        <f>TablaDatos[[#This Row],[Aux3]]/100000000000000</f>
        <v>29.882261220185601</v>
      </c>
      <c r="U1984" s="1">
        <v>2988226122018560</v>
      </c>
      <c r="V1984">
        <v>167.1</v>
      </c>
      <c r="W1984">
        <v>95.5</v>
      </c>
    </row>
    <row r="1985" spans="1:23">
      <c r="A1985">
        <v>2014</v>
      </c>
      <c r="B1985">
        <v>51</v>
      </c>
      <c r="C1985" t="s">
        <v>23</v>
      </c>
      <c r="D1985" t="s">
        <v>71</v>
      </c>
      <c r="E1985" t="s">
        <v>18</v>
      </c>
      <c r="F1985" t="s">
        <v>19</v>
      </c>
      <c r="G1985" t="s">
        <v>20</v>
      </c>
      <c r="H1985" s="3">
        <v>28473.7</v>
      </c>
      <c r="I1985" t="s">
        <v>19</v>
      </c>
      <c r="J1985" t="s">
        <v>22</v>
      </c>
      <c r="K19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31.276436273633699</v>
      </c>
      <c r="L1985" s="5">
        <f>TablaDatos[[#This Row],[IMC_raw]]/1000000000000000</f>
        <v>0.31276436273633701</v>
      </c>
      <c r="M1985" s="2">
        <v>312764362736337</v>
      </c>
      <c r="N19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5" s="13">
        <f t="shared" si="30"/>
        <v>1984</v>
      </c>
      <c r="P1985" s="2" t="str">
        <f>IF(TablaDatos[[#This Row],[Diabetes]]=0,"No","Si")</f>
        <v>No</v>
      </c>
      <c r="Q1985">
        <v>0</v>
      </c>
      <c r="R1985">
        <f>TablaDatos[[#This Row],[Aux2]]/10000000000000</f>
        <v>2249.41399798052</v>
      </c>
      <c r="S1985" s="1">
        <v>2.24941399798052E+16</v>
      </c>
      <c r="T1985" s="7">
        <f>TablaDatos[[#This Row],[Aux3]]/100000000000000</f>
        <v>25.364921013478099</v>
      </c>
      <c r="U1985" s="1">
        <v>2536492101347810</v>
      </c>
      <c r="V1985">
        <v>146.9</v>
      </c>
      <c r="W1985">
        <v>93.6</v>
      </c>
    </row>
    <row r="1986" spans="1:23">
      <c r="A1986">
        <v>2014</v>
      </c>
      <c r="B1986">
        <v>59</v>
      </c>
      <c r="C1986" t="s">
        <v>23</v>
      </c>
      <c r="D1986" t="s">
        <v>29</v>
      </c>
      <c r="E1986" t="s">
        <v>18</v>
      </c>
      <c r="F1986" t="s">
        <v>24</v>
      </c>
      <c r="G1986" t="s">
        <v>28</v>
      </c>
      <c r="H1986" s="3">
        <v>9222.86</v>
      </c>
      <c r="I1986" t="s">
        <v>19</v>
      </c>
      <c r="J1986" t="s">
        <v>22</v>
      </c>
      <c r="K19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31.272960590541199</v>
      </c>
      <c r="L1986" s="5">
        <f>TablaDatos[[#This Row],[IMC_raw]]/1000000000000000</f>
        <v>31.272960590541199</v>
      </c>
      <c r="M1986" s="2">
        <v>3.12729605905412E+16</v>
      </c>
      <c r="N19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6" s="13">
        <f t="shared" ref="O1986:O2049" si="31">O1985+1</f>
        <v>1985</v>
      </c>
      <c r="P1986" s="2" t="str">
        <f>IF(TablaDatos[[#This Row],[Diabetes]]=0,"No","Si")</f>
        <v>No</v>
      </c>
      <c r="Q1986">
        <v>0</v>
      </c>
      <c r="R1986">
        <f>TablaDatos[[#This Row],[Aux2]]/10000000000000</f>
        <v>2347.6420849024598</v>
      </c>
      <c r="S1986" s="1">
        <v>2.34764208490246E+16</v>
      </c>
      <c r="T1986" s="7">
        <f>TablaDatos[[#This Row],[Aux3]]/100000000000000</f>
        <v>23.0532537156115</v>
      </c>
      <c r="U1986" s="1">
        <v>2305325371561150</v>
      </c>
      <c r="V1986">
        <v>156</v>
      </c>
      <c r="W1986">
        <v>98.3</v>
      </c>
    </row>
    <row r="1987" spans="1:23">
      <c r="A1987">
        <v>2014</v>
      </c>
      <c r="B1987">
        <v>55</v>
      </c>
      <c r="C1987" t="s">
        <v>16</v>
      </c>
      <c r="D1987" t="s">
        <v>17</v>
      </c>
      <c r="E1987" t="s">
        <v>19</v>
      </c>
      <c r="F1987" t="s">
        <v>19</v>
      </c>
      <c r="G1987" t="s">
        <v>28</v>
      </c>
      <c r="H1987" s="3">
        <v>20163.12</v>
      </c>
      <c r="I1987" t="s">
        <v>21</v>
      </c>
      <c r="J1987" t="s">
        <v>21</v>
      </c>
      <c r="K19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31.2612439373694</v>
      </c>
      <c r="L1987" s="6">
        <f>TablaDatos[[#This Row],[IMC_raw]]/1000000000000000</f>
        <v>31.2612439373694</v>
      </c>
      <c r="M1987" s="2">
        <v>3.12612439373694E+16</v>
      </c>
      <c r="N19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7" s="13">
        <f t="shared" si="31"/>
        <v>1986</v>
      </c>
      <c r="P1987" s="2" t="str">
        <f>IF(TablaDatos[[#This Row],[Diabetes]]=0,"No","Si")</f>
        <v>Si</v>
      </c>
      <c r="Q1987">
        <v>1</v>
      </c>
      <c r="R1987">
        <f>TablaDatos[[#This Row],[Aux2]]/10000000000000</f>
        <v>2494.5439634609902</v>
      </c>
      <c r="S1987" s="1">
        <v>2.49454396346099E+16</v>
      </c>
      <c r="T1987" s="7">
        <f>TablaDatos[[#This Row],[Aux3]]/100000000000000</f>
        <v>297.51139277832101</v>
      </c>
      <c r="U1987" s="1">
        <v>2.97511392778321E+16</v>
      </c>
      <c r="V1987">
        <v>169.3</v>
      </c>
      <c r="W1987">
        <v>109.3</v>
      </c>
    </row>
    <row r="1988" spans="1:23">
      <c r="A1988">
        <v>2014</v>
      </c>
      <c r="B1988">
        <v>62</v>
      </c>
      <c r="C1988" t="s">
        <v>23</v>
      </c>
      <c r="D1988" t="s">
        <v>27</v>
      </c>
      <c r="E1988" t="s">
        <v>19</v>
      </c>
      <c r="F1988" t="s">
        <v>24</v>
      </c>
      <c r="G1988" t="s">
        <v>28</v>
      </c>
      <c r="H1988" s="3">
        <v>13820.05</v>
      </c>
      <c r="I1988" t="s">
        <v>21</v>
      </c>
      <c r="J1988" t="s">
        <v>18</v>
      </c>
      <c r="K1988">
        <f>TablaDatos[[#This Row],[IMC2]]*10000</f>
        <v>31.243786739170002</v>
      </c>
      <c r="L1988" s="5">
        <f>TablaDatos[[#This Row],[IMC_raw]]/1000000000000000</f>
        <v>3.124378673917E-3</v>
      </c>
      <c r="M1988" s="2">
        <v>3124378673917</v>
      </c>
      <c r="N19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8" s="13">
        <f t="shared" si="31"/>
        <v>1987</v>
      </c>
      <c r="P1988" s="2" t="str">
        <f>IF(TablaDatos[[#This Row],[Diabetes]]=0,"No","Si")</f>
        <v>No</v>
      </c>
      <c r="Q1988">
        <v>0</v>
      </c>
      <c r="R1988">
        <f>TablaDatos[[#This Row],[Aux2]]/10000000000000</f>
        <v>224.85220665366501</v>
      </c>
      <c r="S1988" s="1">
        <v>2248522066536650</v>
      </c>
      <c r="T1988" s="7">
        <f>TablaDatos[[#This Row],[Aux3]]/100000000000000</f>
        <v>27.238329216992199</v>
      </c>
      <c r="U1988" s="1">
        <v>2723832921699220</v>
      </c>
      <c r="V1988">
        <v>162.69999999999999</v>
      </c>
      <c r="W1988">
        <v>99.6</v>
      </c>
    </row>
    <row r="1989" spans="1:23">
      <c r="A1989">
        <v>2014</v>
      </c>
      <c r="B1989">
        <v>67</v>
      </c>
      <c r="C1989" t="s">
        <v>23</v>
      </c>
      <c r="D1989" t="s">
        <v>73</v>
      </c>
      <c r="E1989" t="s">
        <v>21</v>
      </c>
      <c r="F1989" t="s">
        <v>24</v>
      </c>
      <c r="G1989" t="s">
        <v>25</v>
      </c>
      <c r="H1989" s="3">
        <v>15792.33</v>
      </c>
      <c r="I1989" t="s">
        <v>21</v>
      </c>
      <c r="J1989" t="s">
        <v>22</v>
      </c>
      <c r="K19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31.238443419658601</v>
      </c>
      <c r="L1989" s="5">
        <f>TablaDatos[[#This Row],[IMC_raw]]/1000000000000000</f>
        <v>3.1238443419658601</v>
      </c>
      <c r="M1989" s="2">
        <v>3123844341965860</v>
      </c>
      <c r="N19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89" s="13">
        <f t="shared" si="31"/>
        <v>1988</v>
      </c>
      <c r="P1989" s="2" t="str">
        <f>IF(TablaDatos[[#This Row],[Diabetes]]=0,"No","Si")</f>
        <v>Si</v>
      </c>
      <c r="Q1989">
        <v>1</v>
      </c>
      <c r="R1989">
        <f>TablaDatos[[#This Row],[Aux2]]/10000000000000</f>
        <v>2324.80290656747</v>
      </c>
      <c r="S1989" s="1">
        <v>2.32480290656747E+16</v>
      </c>
      <c r="T1989" s="7">
        <f>TablaDatos[[#This Row],[Aux3]]/100000000000000</f>
        <v>26.0014694297024</v>
      </c>
      <c r="U1989" s="1">
        <v>2600146942970240</v>
      </c>
      <c r="V1989">
        <v>179.1</v>
      </c>
      <c r="W1989">
        <v>99.6</v>
      </c>
    </row>
    <row r="1990" spans="1:23">
      <c r="A1990">
        <v>2014</v>
      </c>
      <c r="B1990">
        <v>61</v>
      </c>
      <c r="C1990" t="s">
        <v>16</v>
      </c>
      <c r="D1990" t="s">
        <v>73</v>
      </c>
      <c r="E1990" t="s">
        <v>19</v>
      </c>
      <c r="F1990" t="s">
        <v>19</v>
      </c>
      <c r="G1990" t="s">
        <v>28</v>
      </c>
      <c r="H1990" s="3">
        <v>30962.65</v>
      </c>
      <c r="I1990" t="s">
        <v>21</v>
      </c>
      <c r="J1990" t="s">
        <v>18</v>
      </c>
      <c r="K19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31.222263153802299</v>
      </c>
      <c r="L1990" s="5">
        <f>TablaDatos[[#This Row],[IMC_raw]]/1000000000000000</f>
        <v>31.222263153802299</v>
      </c>
      <c r="M1990" s="2">
        <v>3.12222631538023E+16</v>
      </c>
      <c r="N19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0" s="13">
        <f t="shared" si="31"/>
        <v>1989</v>
      </c>
      <c r="P1990" s="2" t="str">
        <f>IF(TablaDatos[[#This Row],[Diabetes]]=0,"No","Si")</f>
        <v>No</v>
      </c>
      <c r="Q1990">
        <v>0</v>
      </c>
      <c r="R1990">
        <f>TablaDatos[[#This Row],[Aux2]]/10000000000000</f>
        <v>2232.4961565508202</v>
      </c>
      <c r="S1990" s="1">
        <v>2.23249615655082E+16</v>
      </c>
      <c r="T1990" s="7">
        <f>TablaDatos[[#This Row],[Aux3]]/100000000000000</f>
        <v>250.456069705489</v>
      </c>
      <c r="U1990" s="1">
        <v>2.50456069705489E+16</v>
      </c>
      <c r="V1990">
        <v>159.80000000000001</v>
      </c>
      <c r="W1990">
        <v>95.3</v>
      </c>
    </row>
    <row r="1991" spans="1:23">
      <c r="A1991">
        <v>2014</v>
      </c>
      <c r="B1991">
        <v>65</v>
      </c>
      <c r="C1991" t="s">
        <v>16</v>
      </c>
      <c r="D1991" t="s">
        <v>36</v>
      </c>
      <c r="E1991" t="s">
        <v>18</v>
      </c>
      <c r="F1991" t="s">
        <v>19</v>
      </c>
      <c r="G1991" t="s">
        <v>25</v>
      </c>
      <c r="H1991" s="3">
        <v>15490.21</v>
      </c>
      <c r="I1991" t="s">
        <v>21</v>
      </c>
      <c r="J1991" t="s">
        <v>19</v>
      </c>
      <c r="K19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31.198494099437699</v>
      </c>
      <c r="L1991" s="6">
        <f>TablaDatos[[#This Row],[IMC_raw]]/1000000000000000</f>
        <v>31.198494099437699</v>
      </c>
      <c r="M1991" s="2">
        <v>3.11984940994377E+16</v>
      </c>
      <c r="N19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1" s="13">
        <f t="shared" si="31"/>
        <v>1990</v>
      </c>
      <c r="P1991" s="2" t="str">
        <f>IF(TablaDatos[[#This Row],[Diabetes]]=0,"No","Si")</f>
        <v>No</v>
      </c>
      <c r="Q1991">
        <v>0</v>
      </c>
      <c r="R1991">
        <f>TablaDatos[[#This Row],[Aux2]]/10000000000000</f>
        <v>2241.17616771241</v>
      </c>
      <c r="S1991" s="1">
        <v>2.24117616771241E+16</v>
      </c>
      <c r="T1991" s="7">
        <f>TablaDatos[[#This Row],[Aux3]]/100000000000000</f>
        <v>231.23457159404799</v>
      </c>
      <c r="U1991" s="1">
        <v>2.31234571594048E+16</v>
      </c>
      <c r="V1991">
        <v>162.1</v>
      </c>
      <c r="W1991">
        <v>96.9</v>
      </c>
    </row>
    <row r="1992" spans="1:23">
      <c r="A1992">
        <v>2014</v>
      </c>
      <c r="B1992">
        <v>56</v>
      </c>
      <c r="C1992" t="s">
        <v>16</v>
      </c>
      <c r="D1992" t="s">
        <v>17</v>
      </c>
      <c r="E1992" t="s">
        <v>19</v>
      </c>
      <c r="F1992" t="s">
        <v>24</v>
      </c>
      <c r="G1992" t="s">
        <v>28</v>
      </c>
      <c r="H1992" s="3">
        <v>18869.68</v>
      </c>
      <c r="I1992" t="s">
        <v>21</v>
      </c>
      <c r="J1992" t="s">
        <v>19</v>
      </c>
      <c r="K19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31.1967967641352</v>
      </c>
      <c r="L1992" s="5">
        <f>TablaDatos[[#This Row],[IMC_raw]]/1000000000000000</f>
        <v>31.1967967641352</v>
      </c>
      <c r="M1992" s="2">
        <v>3.11967967641352E+16</v>
      </c>
      <c r="N19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2" s="13">
        <f t="shared" si="31"/>
        <v>1991</v>
      </c>
      <c r="P1992" s="2" t="str">
        <f>IF(TablaDatos[[#This Row],[Diabetes]]=0,"No","Si")</f>
        <v>Si</v>
      </c>
      <c r="Q1992">
        <v>1</v>
      </c>
      <c r="R1992">
        <f>TablaDatos[[#This Row],[Aux2]]/10000000000000</f>
        <v>208.09327027100599</v>
      </c>
      <c r="S1992" s="1">
        <v>2080932702710060</v>
      </c>
      <c r="T1992" s="7">
        <f>TablaDatos[[#This Row],[Aux3]]/100000000000000</f>
        <v>271.18266492880298</v>
      </c>
      <c r="U1992" s="1">
        <v>2.71182664928803E+16</v>
      </c>
      <c r="V1992">
        <v>173.9</v>
      </c>
      <c r="W1992">
        <v>101.3</v>
      </c>
    </row>
    <row r="1993" spans="1:23">
      <c r="A1993">
        <v>2014</v>
      </c>
      <c r="B1993">
        <v>59</v>
      </c>
      <c r="C1993" t="s">
        <v>16</v>
      </c>
      <c r="D1993" t="s">
        <v>26</v>
      </c>
      <c r="E1993" t="s">
        <v>19</v>
      </c>
      <c r="F1993" t="s">
        <v>24</v>
      </c>
      <c r="G1993" t="s">
        <v>28</v>
      </c>
      <c r="H1993" s="3">
        <v>26676.41</v>
      </c>
      <c r="I1993" t="s">
        <v>21</v>
      </c>
      <c r="J1993" t="s">
        <v>18</v>
      </c>
      <c r="K19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31.1949450961704</v>
      </c>
      <c r="L1993" s="5">
        <f>TablaDatos[[#This Row],[IMC_raw]]/1000000000000000</f>
        <v>31.1949450961704</v>
      </c>
      <c r="M1993" s="2">
        <v>3.11949450961704E+16</v>
      </c>
      <c r="N19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3" s="13">
        <f t="shared" si="31"/>
        <v>1992</v>
      </c>
      <c r="P1993" s="2" t="str">
        <f>IF(TablaDatos[[#This Row],[Diabetes]]=0,"No","Si")</f>
        <v>Si</v>
      </c>
      <c r="Q1993">
        <v>1</v>
      </c>
      <c r="R1993">
        <f>TablaDatos[[#This Row],[Aux2]]/10000000000000</f>
        <v>2410.9835610547002</v>
      </c>
      <c r="S1993" s="1">
        <v>2.4109835610547E+16</v>
      </c>
      <c r="T1993" s="7">
        <f>TablaDatos[[#This Row],[Aux3]]/100000000000000</f>
        <v>258.112750133688</v>
      </c>
      <c r="U1993" s="1">
        <v>2.58112750133688E+16</v>
      </c>
      <c r="V1993">
        <v>167.3</v>
      </c>
      <c r="W1993">
        <v>105.5</v>
      </c>
    </row>
    <row r="1994" spans="1:23">
      <c r="A1994">
        <v>2014</v>
      </c>
      <c r="B1994">
        <v>50</v>
      </c>
      <c r="C1994" t="s">
        <v>23</v>
      </c>
      <c r="D1994" t="s">
        <v>26</v>
      </c>
      <c r="E1994" t="s">
        <v>18</v>
      </c>
      <c r="F1994" t="s">
        <v>19</v>
      </c>
      <c r="G1994" t="s">
        <v>20</v>
      </c>
      <c r="H1994" s="3">
        <v>29898.51</v>
      </c>
      <c r="I1994" t="s">
        <v>21</v>
      </c>
      <c r="J1994" t="s">
        <v>22</v>
      </c>
      <c r="K19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31.175146476767999</v>
      </c>
      <c r="L1994" s="6">
        <f>TablaDatos[[#This Row],[IMC_raw]]/1000000000000000</f>
        <v>31.175146476767999</v>
      </c>
      <c r="M1994" s="2">
        <v>3.1175146476768E+16</v>
      </c>
      <c r="N19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4" s="13">
        <f t="shared" si="31"/>
        <v>1993</v>
      </c>
      <c r="P1994" s="2" t="str">
        <f>IF(TablaDatos[[#This Row],[Diabetes]]=0,"No","Si")</f>
        <v>No</v>
      </c>
      <c r="Q1994">
        <v>0</v>
      </c>
      <c r="R1994">
        <f>TablaDatos[[#This Row],[Aux2]]/10000000000000</f>
        <v>1921.9709816314901</v>
      </c>
      <c r="S1994" s="1">
        <v>1.92197098163149E+16</v>
      </c>
      <c r="T1994" s="7">
        <f>TablaDatos[[#This Row],[Aux3]]/100000000000000</f>
        <v>2.6603042303864401</v>
      </c>
      <c r="U1994" s="1">
        <v>266030423038644</v>
      </c>
      <c r="V1994">
        <v>147.5</v>
      </c>
      <c r="W1994">
        <v>85.3</v>
      </c>
    </row>
    <row r="1995" spans="1:23">
      <c r="A1995">
        <v>2014</v>
      </c>
      <c r="B1995">
        <v>69</v>
      </c>
      <c r="C1995" t="s">
        <v>16</v>
      </c>
      <c r="D1995" t="s">
        <v>29</v>
      </c>
      <c r="E1995" t="s">
        <v>21</v>
      </c>
      <c r="F1995" t="s">
        <v>24</v>
      </c>
      <c r="G1995" t="s">
        <v>25</v>
      </c>
      <c r="H1995" s="3">
        <v>12489.11</v>
      </c>
      <c r="I1995" t="s">
        <v>21</v>
      </c>
      <c r="J1995" t="s">
        <v>18</v>
      </c>
      <c r="K19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31.157187426037499</v>
      </c>
      <c r="L1995" s="6">
        <f>TablaDatos[[#This Row],[IMC_raw]]/1000000000000000</f>
        <v>31.157187426037499</v>
      </c>
      <c r="M1995" s="2">
        <v>3.11571874260375E+16</v>
      </c>
      <c r="N19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5" s="13">
        <f t="shared" si="31"/>
        <v>1994</v>
      </c>
      <c r="P1995" s="2" t="str">
        <f>IF(TablaDatos[[#This Row],[Diabetes]]=0,"No","Si")</f>
        <v>No</v>
      </c>
      <c r="Q1995">
        <v>0</v>
      </c>
      <c r="R1995">
        <f>TablaDatos[[#This Row],[Aux2]]/10000000000000</f>
        <v>24.156837769856899</v>
      </c>
      <c r="S1995" s="1">
        <v>241568377698569</v>
      </c>
      <c r="T1995" s="7">
        <f>TablaDatos[[#This Row],[Aux3]]/100000000000000</f>
        <v>263.47354823538399</v>
      </c>
      <c r="U1995" s="1">
        <v>2.63473548235384E+16</v>
      </c>
      <c r="V1995">
        <v>170.2</v>
      </c>
      <c r="W1995">
        <v>100.6</v>
      </c>
    </row>
    <row r="1996" spans="1:23">
      <c r="A1996">
        <v>2014</v>
      </c>
      <c r="B1996">
        <v>67</v>
      </c>
      <c r="C1996" t="s">
        <v>23</v>
      </c>
      <c r="D1996" t="s">
        <v>29</v>
      </c>
      <c r="E1996" t="s">
        <v>21</v>
      </c>
      <c r="F1996" t="s">
        <v>24</v>
      </c>
      <c r="G1996" t="s">
        <v>25</v>
      </c>
      <c r="H1996" s="3">
        <v>12616.68</v>
      </c>
      <c r="I1996" t="s">
        <v>19</v>
      </c>
      <c r="J1996" t="s">
        <v>22</v>
      </c>
      <c r="K19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31.149357278006502</v>
      </c>
      <c r="L1996" s="5">
        <f>TablaDatos[[#This Row],[IMC_raw]]/1000000000000000</f>
        <v>31.149357278006502</v>
      </c>
      <c r="M1996" s="2">
        <v>3.11493572780065E+16</v>
      </c>
      <c r="N19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6" s="13">
        <f t="shared" si="31"/>
        <v>1995</v>
      </c>
      <c r="P1996" s="2" t="str">
        <f>IF(TablaDatos[[#This Row],[Diabetes]]=0,"No","Si")</f>
        <v>No</v>
      </c>
      <c r="Q1996">
        <v>0</v>
      </c>
      <c r="R1996">
        <f>TablaDatos[[#This Row],[Aux2]]/10000000000000</f>
        <v>1992.5121277712799</v>
      </c>
      <c r="S1996" s="1">
        <v>1.99251212777128E+16</v>
      </c>
      <c r="T1996" s="7">
        <f>TablaDatos[[#This Row],[Aux3]]/100000000000000</f>
        <v>24.538533421741601</v>
      </c>
      <c r="U1996" s="1">
        <v>2453853342174160</v>
      </c>
      <c r="V1996">
        <v>155.80000000000001</v>
      </c>
      <c r="W1996">
        <v>93</v>
      </c>
    </row>
    <row r="1997" spans="1:23">
      <c r="A1997">
        <v>2014</v>
      </c>
      <c r="B1997">
        <v>55</v>
      </c>
      <c r="C1997" t="s">
        <v>23</v>
      </c>
      <c r="D1997" t="s">
        <v>29</v>
      </c>
      <c r="E1997" t="s">
        <v>21</v>
      </c>
      <c r="F1997" t="s">
        <v>24</v>
      </c>
      <c r="G1997" t="s">
        <v>28</v>
      </c>
      <c r="H1997" s="3">
        <v>11911.92</v>
      </c>
      <c r="I1997" t="s">
        <v>21</v>
      </c>
      <c r="J1997" t="s">
        <v>19</v>
      </c>
      <c r="K19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31.1415369362341</v>
      </c>
      <c r="L1997" s="6">
        <f>TablaDatos[[#This Row],[IMC_raw]]/100000000000000</f>
        <v>31.1415369362341</v>
      </c>
      <c r="M1997" s="2">
        <v>3114153693623410</v>
      </c>
      <c r="N19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7" s="13">
        <f t="shared" si="31"/>
        <v>1996</v>
      </c>
      <c r="P1997" s="2" t="str">
        <f>IF(TablaDatos[[#This Row],[Diabetes]]=0,"No","Si")</f>
        <v>No</v>
      </c>
      <c r="Q1997">
        <v>0</v>
      </c>
      <c r="R1997">
        <f>TablaDatos[[#This Row],[Aux2]]/10000000000000</f>
        <v>2297.72255371644</v>
      </c>
      <c r="S1997" s="1">
        <v>2.29772255371644E+16</v>
      </c>
      <c r="T1997" s="7">
        <f>TablaDatos[[#This Row],[Aux3]]/100000000000000</f>
        <v>28.4680256883616</v>
      </c>
      <c r="U1997" s="1">
        <v>2846802568836160</v>
      </c>
      <c r="V1997">
        <v>159.6</v>
      </c>
      <c r="W1997">
        <v>96.3</v>
      </c>
    </row>
    <row r="1998" spans="1:23">
      <c r="A1998">
        <v>2014</v>
      </c>
      <c r="B1998">
        <v>57</v>
      </c>
      <c r="C1998" t="s">
        <v>23</v>
      </c>
      <c r="D1998" t="s">
        <v>72</v>
      </c>
      <c r="E1998" t="s">
        <v>19</v>
      </c>
      <c r="F1998" t="s">
        <v>19</v>
      </c>
      <c r="G1998" t="s">
        <v>28</v>
      </c>
      <c r="H1998" s="3">
        <v>19197.099999999999</v>
      </c>
      <c r="I1998" t="s">
        <v>19</v>
      </c>
      <c r="J1998" t="s">
        <v>18</v>
      </c>
      <c r="K19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31.140964275786498</v>
      </c>
      <c r="L1998" s="5">
        <f>TablaDatos[[#This Row],[IMC_raw]]/1000000000000000</f>
        <v>0.31140964275786498</v>
      </c>
      <c r="M1998" s="2">
        <v>311409642757865</v>
      </c>
      <c r="N19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8" s="13">
        <f t="shared" si="31"/>
        <v>1997</v>
      </c>
      <c r="P1998" s="2" t="str">
        <f>IF(TablaDatos[[#This Row],[Diabetes]]=0,"No","Si")</f>
        <v>No</v>
      </c>
      <c r="Q1998">
        <v>0</v>
      </c>
      <c r="R1998">
        <f>TablaDatos[[#This Row],[Aux2]]/10000000000000</f>
        <v>2131.40155578342</v>
      </c>
      <c r="S1998" s="1">
        <v>2.13140155578342E+16</v>
      </c>
      <c r="T1998" s="7">
        <f>TablaDatos[[#This Row],[Aux3]]/100000000000000</f>
        <v>236.77514047171499</v>
      </c>
      <c r="U1998" s="1">
        <v>2.36775140471715E+16</v>
      </c>
      <c r="V1998">
        <v>154.1</v>
      </c>
      <c r="W1998">
        <v>98</v>
      </c>
    </row>
    <row r="1999" spans="1:23">
      <c r="A1999">
        <v>2014</v>
      </c>
      <c r="B1999">
        <v>50</v>
      </c>
      <c r="C1999" t="s">
        <v>16</v>
      </c>
      <c r="D1999" t="s">
        <v>73</v>
      </c>
      <c r="E1999" t="s">
        <v>21</v>
      </c>
      <c r="F1999" t="s">
        <v>24</v>
      </c>
      <c r="G1999" t="s">
        <v>20</v>
      </c>
      <c r="H1999" s="3">
        <v>30788.560000000001</v>
      </c>
      <c r="I1999" t="s">
        <v>19</v>
      </c>
      <c r="J1999" t="s">
        <v>19</v>
      </c>
      <c r="K19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31.127506963320499</v>
      </c>
      <c r="L1999" s="6">
        <f>TablaDatos[[#This Row],[IMC_raw]]/1000000000000000</f>
        <v>31.127506963320499</v>
      </c>
      <c r="M1999" s="2">
        <v>3.11275069633205E+16</v>
      </c>
      <c r="N19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1999" s="13">
        <f t="shared" si="31"/>
        <v>1998</v>
      </c>
      <c r="P1999" s="2" t="str">
        <f>IF(TablaDatos[[#This Row],[Diabetes]]=0,"No","Si")</f>
        <v>No</v>
      </c>
      <c r="Q1999">
        <v>0</v>
      </c>
      <c r="R1999">
        <f>TablaDatos[[#This Row],[Aux2]]/10000000000000</f>
        <v>2037.11468001601</v>
      </c>
      <c r="S1999" s="1">
        <v>2.03711468001601E+16</v>
      </c>
      <c r="T1999" s="7">
        <f>TablaDatos[[#This Row],[Aux3]]/100000000000000</f>
        <v>1.8326979406742501</v>
      </c>
      <c r="U1999" s="1">
        <v>183269794067425</v>
      </c>
      <c r="V1999">
        <v>158.1</v>
      </c>
      <c r="W1999">
        <v>93.7</v>
      </c>
    </row>
    <row r="2000" spans="1:23">
      <c r="A2000">
        <v>2014</v>
      </c>
      <c r="B2000">
        <v>60</v>
      </c>
      <c r="C2000" t="s">
        <v>23</v>
      </c>
      <c r="D2000" t="s">
        <v>17</v>
      </c>
      <c r="E2000" t="s">
        <v>19</v>
      </c>
      <c r="F2000" t="s">
        <v>19</v>
      </c>
      <c r="G2000" t="s">
        <v>28</v>
      </c>
      <c r="H2000" s="3">
        <v>15798.22</v>
      </c>
      <c r="I2000" t="s">
        <v>19</v>
      </c>
      <c r="J2000" t="s">
        <v>18</v>
      </c>
      <c r="K20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31.118617226107901</v>
      </c>
      <c r="L2000" s="6">
        <f>TablaDatos[[#This Row],[IMC_raw]]/1000000000000000</f>
        <v>31.118617226107901</v>
      </c>
      <c r="M2000" s="2">
        <v>3.11186172261079E+16</v>
      </c>
      <c r="N20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0" s="13">
        <f t="shared" si="31"/>
        <v>1999</v>
      </c>
      <c r="P2000" s="2" t="str">
        <f>IF(TablaDatos[[#This Row],[Diabetes]]=0,"No","Si")</f>
        <v>Si</v>
      </c>
      <c r="Q2000">
        <v>1</v>
      </c>
      <c r="R2000">
        <f>TablaDatos[[#This Row],[Aux2]]/10000000000000</f>
        <v>2239.7142976867999</v>
      </c>
      <c r="S2000" s="1">
        <v>2.2397142976868E+16</v>
      </c>
      <c r="T2000" s="7">
        <f>TablaDatos[[#This Row],[Aux3]]/100000000000000</f>
        <v>268.39650634844901</v>
      </c>
      <c r="U2000" s="1">
        <v>2.68396506348449E+16</v>
      </c>
      <c r="V2000">
        <v>153.19999999999999</v>
      </c>
      <c r="W2000">
        <v>93.8</v>
      </c>
    </row>
    <row r="2001" spans="1:23">
      <c r="A2001">
        <v>2014</v>
      </c>
      <c r="B2001">
        <v>54</v>
      </c>
      <c r="C2001" t="s">
        <v>23</v>
      </c>
      <c r="D2001" t="s">
        <v>29</v>
      </c>
      <c r="E2001" t="s">
        <v>18</v>
      </c>
      <c r="F2001" t="s">
        <v>19</v>
      </c>
      <c r="G2001" t="s">
        <v>20</v>
      </c>
      <c r="H2001" s="3">
        <v>15105.08</v>
      </c>
      <c r="I2001" t="s">
        <v>21</v>
      </c>
      <c r="J2001" t="s">
        <v>22</v>
      </c>
      <c r="K20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31.117875133948299</v>
      </c>
      <c r="L2001" s="5">
        <f>TablaDatos[[#This Row],[IMC_raw]]/1000000000000000</f>
        <v>3.1117875133948298</v>
      </c>
      <c r="M2001" s="2">
        <v>3111787513394830</v>
      </c>
      <c r="N20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1" s="13">
        <f t="shared" si="31"/>
        <v>2000</v>
      </c>
      <c r="P2001" s="2" t="str">
        <f>IF(TablaDatos[[#This Row],[Diabetes]]=0,"No","Si")</f>
        <v>No</v>
      </c>
      <c r="Q2001">
        <v>0</v>
      </c>
      <c r="R2001">
        <f>TablaDatos[[#This Row],[Aux2]]/10000000000000</f>
        <v>2248.2255131793399</v>
      </c>
      <c r="S2001" s="1">
        <v>2.24822551317934E+16</v>
      </c>
      <c r="T2001" s="7">
        <f>TablaDatos[[#This Row],[Aux3]]/100000000000000</f>
        <v>227.129056096196</v>
      </c>
      <c r="U2001" s="1">
        <v>2.27129056096196E+16</v>
      </c>
      <c r="V2001">
        <v>140.5</v>
      </c>
      <c r="W2001">
        <v>93.9</v>
      </c>
    </row>
    <row r="2002" spans="1:23">
      <c r="A2002">
        <v>2014</v>
      </c>
      <c r="B2002">
        <v>57</v>
      </c>
      <c r="C2002" t="s">
        <v>23</v>
      </c>
      <c r="D2002" t="s">
        <v>17</v>
      </c>
      <c r="E2002" t="s">
        <v>19</v>
      </c>
      <c r="F2002" t="s">
        <v>19</v>
      </c>
      <c r="G2002" t="s">
        <v>28</v>
      </c>
      <c r="H2002" s="3">
        <v>21057.94</v>
      </c>
      <c r="I2002" t="s">
        <v>19</v>
      </c>
      <c r="J2002" t="s">
        <v>18</v>
      </c>
      <c r="K20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31.092390531835399</v>
      </c>
      <c r="L2002" s="5">
        <f>TablaDatos[[#This Row],[IMC_raw]]/1000000000000000</f>
        <v>31.092390531835399</v>
      </c>
      <c r="M2002" s="2">
        <v>3.10923905318354E+16</v>
      </c>
      <c r="N20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2" s="13">
        <f t="shared" si="31"/>
        <v>2001</v>
      </c>
      <c r="P2002" s="2" t="str">
        <f>IF(TablaDatos[[#This Row],[Diabetes]]=0,"No","Si")</f>
        <v>No</v>
      </c>
      <c r="Q2002">
        <v>0</v>
      </c>
      <c r="R2002">
        <f>TablaDatos[[#This Row],[Aux2]]/10000000000000</f>
        <v>1965.87252950476</v>
      </c>
      <c r="S2002" s="1">
        <v>1.96587252950476E+16</v>
      </c>
      <c r="T2002" s="7">
        <f>TablaDatos[[#This Row],[Aux3]]/100000000000000</f>
        <v>208.555642861645</v>
      </c>
      <c r="U2002" s="1">
        <v>2.08555642861645E+16</v>
      </c>
      <c r="V2002">
        <v>162.30000000000001</v>
      </c>
      <c r="W2002">
        <v>87</v>
      </c>
    </row>
    <row r="2003" spans="1:23">
      <c r="A2003">
        <v>2014</v>
      </c>
      <c r="B2003">
        <v>59</v>
      </c>
      <c r="C2003" t="s">
        <v>16</v>
      </c>
      <c r="D2003" t="s">
        <v>71</v>
      </c>
      <c r="E2003" t="s">
        <v>19</v>
      </c>
      <c r="F2003" t="s">
        <v>24</v>
      </c>
      <c r="G2003" t="s">
        <v>28</v>
      </c>
      <c r="H2003" s="3">
        <v>27953.53</v>
      </c>
      <c r="I2003" t="s">
        <v>21</v>
      </c>
      <c r="J2003" t="s">
        <v>22</v>
      </c>
      <c r="K20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31.079293081598802</v>
      </c>
      <c r="L2003" s="6">
        <f>TablaDatos[[#This Row],[IMC_raw]]/1000000000000000</f>
        <v>0.31079293081598802</v>
      </c>
      <c r="M2003" s="2">
        <v>310792930815988</v>
      </c>
      <c r="N20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3" s="13">
        <f t="shared" si="31"/>
        <v>2002</v>
      </c>
      <c r="P2003" s="2" t="str">
        <f>IF(TablaDatos[[#This Row],[Diabetes]]=0,"No","Si")</f>
        <v>Si</v>
      </c>
      <c r="Q2003">
        <v>1</v>
      </c>
      <c r="R2003">
        <f>TablaDatos[[#This Row],[Aux2]]/10000000000000</f>
        <v>210.22681849067899</v>
      </c>
      <c r="S2003" s="1">
        <v>2102268184906790</v>
      </c>
      <c r="T2003" s="7">
        <f>TablaDatos[[#This Row],[Aux3]]/100000000000000</f>
        <v>250.330950282397</v>
      </c>
      <c r="U2003" s="1">
        <v>2.50330950282397E+16</v>
      </c>
      <c r="V2003">
        <v>172.7</v>
      </c>
      <c r="W2003">
        <v>98.3</v>
      </c>
    </row>
    <row r="2004" spans="1:23">
      <c r="A2004">
        <v>2014</v>
      </c>
      <c r="B2004">
        <v>58</v>
      </c>
      <c r="C2004" t="s">
        <v>23</v>
      </c>
      <c r="D2004" t="s">
        <v>29</v>
      </c>
      <c r="E2004" t="s">
        <v>18</v>
      </c>
      <c r="F2004" t="s">
        <v>24</v>
      </c>
      <c r="G2004" t="s">
        <v>28</v>
      </c>
      <c r="H2004" s="3">
        <v>12928.35</v>
      </c>
      <c r="I2004" t="s">
        <v>21</v>
      </c>
      <c r="J2004" t="s">
        <v>18</v>
      </c>
      <c r="K20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31.078280169472897</v>
      </c>
      <c r="L2004" s="5">
        <f>TablaDatos[[#This Row],[IMC_raw]]/1000000000000000</f>
        <v>3.1078280169472898</v>
      </c>
      <c r="M2004" s="2">
        <v>3107828016947290</v>
      </c>
      <c r="N20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4" s="13">
        <f t="shared" si="31"/>
        <v>2003</v>
      </c>
      <c r="P2004" s="2" t="str">
        <f>IF(TablaDatos[[#This Row],[Diabetes]]=0,"No","Si")</f>
        <v>No</v>
      </c>
      <c r="Q2004">
        <v>0</v>
      </c>
      <c r="R2004">
        <f>TablaDatos[[#This Row],[Aux2]]/10000000000000</f>
        <v>188.14982854530501</v>
      </c>
      <c r="S2004" s="1">
        <v>1881498285453050</v>
      </c>
      <c r="T2004" s="7">
        <f>TablaDatos[[#This Row],[Aux3]]/100000000000000</f>
        <v>230.79895283643501</v>
      </c>
      <c r="U2004" s="1">
        <v>2.30798952836435E+16</v>
      </c>
      <c r="V2004">
        <v>146.69999999999999</v>
      </c>
      <c r="W2004">
        <v>89.6</v>
      </c>
    </row>
    <row r="2005" spans="1:23">
      <c r="A2005">
        <v>2014</v>
      </c>
      <c r="B2005">
        <v>64</v>
      </c>
      <c r="C2005" t="s">
        <v>16</v>
      </c>
      <c r="D2005" t="s">
        <v>73</v>
      </c>
      <c r="E2005" t="s">
        <v>18</v>
      </c>
      <c r="F2005" t="s">
        <v>24</v>
      </c>
      <c r="G2005" t="s">
        <v>28</v>
      </c>
      <c r="H2005" s="3">
        <v>29883.22</v>
      </c>
      <c r="I2005" t="s">
        <v>19</v>
      </c>
      <c r="J2005" t="s">
        <v>22</v>
      </c>
      <c r="K20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31.057243792720001</v>
      </c>
      <c r="L2005" s="6">
        <f>TablaDatos[[#This Row],[IMC_raw]]/1000000000000000</f>
        <v>3.105724379272</v>
      </c>
      <c r="M2005" s="2">
        <v>3105724379272000</v>
      </c>
      <c r="N20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5" s="13">
        <f t="shared" si="31"/>
        <v>2004</v>
      </c>
      <c r="P2005" s="2" t="str">
        <f>IF(TablaDatos[[#This Row],[Diabetes]]=0,"No","Si")</f>
        <v>No</v>
      </c>
      <c r="Q2005">
        <v>0</v>
      </c>
      <c r="R2005">
        <f>TablaDatos[[#This Row],[Aux2]]/10000000000000</f>
        <v>2195.1697260746901</v>
      </c>
      <c r="S2005" s="1">
        <v>2.19516972607469E+16</v>
      </c>
      <c r="T2005" s="7">
        <f>TablaDatos[[#This Row],[Aux3]]/100000000000000</f>
        <v>265.69634230790501</v>
      </c>
      <c r="U2005" s="1">
        <v>2.65696342307905E+16</v>
      </c>
      <c r="V2005">
        <v>159.80000000000001</v>
      </c>
      <c r="W2005">
        <v>100.9</v>
      </c>
    </row>
    <row r="2006" spans="1:23">
      <c r="A2006">
        <v>2014</v>
      </c>
      <c r="B2006">
        <v>63</v>
      </c>
      <c r="C2006" t="s">
        <v>23</v>
      </c>
      <c r="D2006" t="s">
        <v>74</v>
      </c>
      <c r="E2006" t="s">
        <v>18</v>
      </c>
      <c r="F2006" t="s">
        <v>19</v>
      </c>
      <c r="G2006" t="s">
        <v>28</v>
      </c>
      <c r="H2006" s="3">
        <v>18857.060000000001</v>
      </c>
      <c r="I2006" t="s">
        <v>21</v>
      </c>
      <c r="J2006" t="s">
        <v>22</v>
      </c>
      <c r="K20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31.0089948226302</v>
      </c>
      <c r="L2006" s="5">
        <f>TablaDatos[[#This Row],[IMC_raw]]/1000000000000000</f>
        <v>31.0089948226302</v>
      </c>
      <c r="M2006" s="2">
        <v>3.10089948226302E+16</v>
      </c>
      <c r="N20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6" s="13">
        <f t="shared" si="31"/>
        <v>2005</v>
      </c>
      <c r="P2006" s="2" t="str">
        <f>IF(TablaDatos[[#This Row],[Diabetes]]=0,"No","Si")</f>
        <v>No</v>
      </c>
      <c r="Q2006">
        <v>0</v>
      </c>
      <c r="R2006">
        <f>TablaDatos[[#This Row],[Aux2]]/10000000000000</f>
        <v>217.00939214642301</v>
      </c>
      <c r="S2006" s="1">
        <v>2170093921464230</v>
      </c>
      <c r="T2006" s="7">
        <f>TablaDatos[[#This Row],[Aux3]]/100000000000000</f>
        <v>211.48815164363</v>
      </c>
      <c r="U2006" s="1">
        <v>2.1148815164363E+16</v>
      </c>
      <c r="V2006">
        <v>149.30000000000001</v>
      </c>
      <c r="W2006">
        <v>101.4</v>
      </c>
    </row>
    <row r="2007" spans="1:23">
      <c r="A2007">
        <v>2014</v>
      </c>
      <c r="B2007">
        <v>55</v>
      </c>
      <c r="C2007" t="s">
        <v>16</v>
      </c>
      <c r="D2007" t="s">
        <v>17</v>
      </c>
      <c r="E2007" t="s">
        <v>18</v>
      </c>
      <c r="F2007" t="s">
        <v>24</v>
      </c>
      <c r="G2007" t="s">
        <v>28</v>
      </c>
      <c r="H2007" s="3">
        <v>25274.89</v>
      </c>
      <c r="I2007" t="s">
        <v>21</v>
      </c>
      <c r="J2007" t="s">
        <v>18</v>
      </c>
      <c r="K20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31.006236962831299</v>
      </c>
      <c r="L2007" s="6">
        <f>TablaDatos[[#This Row],[IMC_raw]]/1000000000000000</f>
        <v>31.006236962831299</v>
      </c>
      <c r="M2007" s="2">
        <v>3.10062369628313E+16</v>
      </c>
      <c r="N20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7" s="13">
        <f t="shared" si="31"/>
        <v>2006</v>
      </c>
      <c r="P2007" s="2" t="str">
        <f>IF(TablaDatos[[#This Row],[Diabetes]]=0,"No","Si")</f>
        <v>No</v>
      </c>
      <c r="Q2007">
        <v>0</v>
      </c>
      <c r="R2007">
        <f>TablaDatos[[#This Row],[Aux2]]/10000000000000</f>
        <v>2301.9127033305099</v>
      </c>
      <c r="S2007" s="1">
        <v>2.30191270333051E+16</v>
      </c>
      <c r="T2007" s="7">
        <f>TablaDatos[[#This Row],[Aux3]]/100000000000000</f>
        <v>245.11094716108099</v>
      </c>
      <c r="U2007" s="1">
        <v>2.45110947161081E+16</v>
      </c>
      <c r="V2007">
        <v>163.4</v>
      </c>
      <c r="W2007">
        <v>92.5</v>
      </c>
    </row>
    <row r="2008" spans="1:23">
      <c r="A2008">
        <v>2014</v>
      </c>
      <c r="B2008">
        <v>51</v>
      </c>
      <c r="C2008" t="s">
        <v>16</v>
      </c>
      <c r="D2008" t="s">
        <v>17</v>
      </c>
      <c r="E2008" t="s">
        <v>21</v>
      </c>
      <c r="F2008" t="s">
        <v>24</v>
      </c>
      <c r="G2008" t="s">
        <v>20</v>
      </c>
      <c r="H2008" s="3">
        <v>18765.54</v>
      </c>
      <c r="I2008" t="s">
        <v>19</v>
      </c>
      <c r="J2008" t="s">
        <v>18</v>
      </c>
      <c r="K20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30.9810094566222</v>
      </c>
      <c r="L2008" s="5">
        <f>TablaDatos[[#This Row],[IMC_raw]]/1000000000000000</f>
        <v>30.9810094566222</v>
      </c>
      <c r="M2008" s="2">
        <v>3.09810094566222E+16</v>
      </c>
      <c r="N20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8" s="13">
        <f t="shared" si="31"/>
        <v>2007</v>
      </c>
      <c r="P2008" s="2" t="str">
        <f>IF(TablaDatos[[#This Row],[Diabetes]]=0,"No","Si")</f>
        <v>No</v>
      </c>
      <c r="Q2008">
        <v>0</v>
      </c>
      <c r="R2008">
        <f>TablaDatos[[#This Row],[Aux2]]/10000000000000</f>
        <v>2020.85971482224</v>
      </c>
      <c r="S2008" s="1">
        <v>2.02085971482224E+16</v>
      </c>
      <c r="T2008" s="7">
        <f>TablaDatos[[#This Row],[Aux3]]/100000000000000</f>
        <v>221.61585351685301</v>
      </c>
      <c r="U2008" s="1">
        <v>2.21615853516853E+16</v>
      </c>
      <c r="V2008">
        <v>154.30000000000001</v>
      </c>
      <c r="W2008">
        <v>88.4</v>
      </c>
    </row>
    <row r="2009" spans="1:23">
      <c r="A2009">
        <v>2014</v>
      </c>
      <c r="B2009">
        <v>72</v>
      </c>
      <c r="C2009" t="s">
        <v>23</v>
      </c>
      <c r="D2009" t="s">
        <v>37</v>
      </c>
      <c r="E2009" t="s">
        <v>31</v>
      </c>
      <c r="F2009" t="s">
        <v>24</v>
      </c>
      <c r="G2009" t="s">
        <v>25</v>
      </c>
      <c r="H2009" s="3">
        <v>9049.94</v>
      </c>
      <c r="I2009" t="s">
        <v>19</v>
      </c>
      <c r="J2009" t="s">
        <v>18</v>
      </c>
      <c r="K20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30.971781373486699</v>
      </c>
      <c r="L2009" s="5">
        <f>TablaDatos[[#This Row],[IMC_raw]]/1000000000000000</f>
        <v>30.971781373486699</v>
      </c>
      <c r="M2009" s="2">
        <v>3.09717813734867E+16</v>
      </c>
      <c r="N20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09" s="13">
        <f t="shared" si="31"/>
        <v>2008</v>
      </c>
      <c r="P2009" s="2" t="str">
        <f>IF(TablaDatos[[#This Row],[Diabetes]]=0,"No","Si")</f>
        <v>No</v>
      </c>
      <c r="Q2009">
        <v>0</v>
      </c>
      <c r="R2009">
        <f>TablaDatos[[#This Row],[Aux2]]/10000000000000</f>
        <v>214.52062397300401</v>
      </c>
      <c r="S2009" s="1">
        <v>2145206239730040</v>
      </c>
      <c r="T2009" s="7">
        <f>TablaDatos[[#This Row],[Aux3]]/100000000000000</f>
        <v>240.28092047020399</v>
      </c>
      <c r="U2009" s="1">
        <v>2.40280920470204E+16</v>
      </c>
      <c r="V2009">
        <v>161</v>
      </c>
      <c r="W2009">
        <v>98</v>
      </c>
    </row>
    <row r="2010" spans="1:23">
      <c r="A2010">
        <v>2014</v>
      </c>
      <c r="B2010">
        <v>58</v>
      </c>
      <c r="C2010" t="s">
        <v>23</v>
      </c>
      <c r="D2010" t="s">
        <v>17</v>
      </c>
      <c r="E2010" t="s">
        <v>18</v>
      </c>
      <c r="F2010" t="s">
        <v>35</v>
      </c>
      <c r="G2010" t="s">
        <v>28</v>
      </c>
      <c r="H2010" s="3">
        <v>39179.53</v>
      </c>
      <c r="I2010" t="s">
        <v>19</v>
      </c>
      <c r="J2010" t="s">
        <v>19</v>
      </c>
      <c r="K20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30.966946801434499</v>
      </c>
      <c r="L2010" s="5">
        <f>TablaDatos[[#This Row],[IMC_raw]]/1000000000000000</f>
        <v>3.0966946801434498</v>
      </c>
      <c r="M2010" s="2">
        <v>3096694680143450</v>
      </c>
      <c r="N20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0" s="13">
        <f t="shared" si="31"/>
        <v>2009</v>
      </c>
      <c r="P2010" s="2" t="str">
        <f>IF(TablaDatos[[#This Row],[Diabetes]]=0,"No","Si")</f>
        <v>No</v>
      </c>
      <c r="Q2010">
        <v>0</v>
      </c>
      <c r="R2010">
        <f>TablaDatos[[#This Row],[Aux2]]/10000000000000</f>
        <v>230.676558121032</v>
      </c>
      <c r="S2010" s="1">
        <v>2306765581210320</v>
      </c>
      <c r="T2010" s="7">
        <f>TablaDatos[[#This Row],[Aux3]]/100000000000000</f>
        <v>25.2286873114905</v>
      </c>
      <c r="U2010" s="1">
        <v>2522868731149050</v>
      </c>
      <c r="V2010">
        <v>160.9</v>
      </c>
      <c r="W2010">
        <v>96.6</v>
      </c>
    </row>
    <row r="2011" spans="1:23">
      <c r="A2011">
        <v>2014</v>
      </c>
      <c r="B2011">
        <v>62</v>
      </c>
      <c r="C2011" t="s">
        <v>23</v>
      </c>
      <c r="D2011" t="s">
        <v>71</v>
      </c>
      <c r="E2011" t="s">
        <v>18</v>
      </c>
      <c r="F2011" t="s">
        <v>24</v>
      </c>
      <c r="G2011" t="s">
        <v>28</v>
      </c>
      <c r="H2011" s="3">
        <v>13211.98</v>
      </c>
      <c r="I2011" t="s">
        <v>21</v>
      </c>
      <c r="J2011" t="s">
        <v>22</v>
      </c>
      <c r="K20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30.965517812174301</v>
      </c>
      <c r="L2011" s="6">
        <f>TablaDatos[[#This Row],[IMC_raw]]/1000000000000000</f>
        <v>30.965517812174301</v>
      </c>
      <c r="M2011" s="2">
        <v>3.09655178121743E+16</v>
      </c>
      <c r="N20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1" s="13">
        <f t="shared" si="31"/>
        <v>2010</v>
      </c>
      <c r="P2011" s="2" t="str">
        <f>IF(TablaDatos[[#This Row],[Diabetes]]=0,"No","Si")</f>
        <v>No</v>
      </c>
      <c r="Q2011">
        <v>0</v>
      </c>
      <c r="R2011">
        <f>TablaDatos[[#This Row],[Aux2]]/10000000000000</f>
        <v>1945.41617057147</v>
      </c>
      <c r="S2011" s="1">
        <v>1.94541617057147E+16</v>
      </c>
      <c r="T2011" s="7">
        <f>TablaDatos[[#This Row],[Aux3]]/100000000000000</f>
        <v>223.93433333617401</v>
      </c>
      <c r="U2011" s="1">
        <v>2.23934333336174E+16</v>
      </c>
      <c r="V2011">
        <v>157.6</v>
      </c>
      <c r="W2011">
        <v>91.9</v>
      </c>
    </row>
    <row r="2012" spans="1:23">
      <c r="A2012">
        <v>2014</v>
      </c>
      <c r="B2012">
        <v>55</v>
      </c>
      <c r="C2012" t="s">
        <v>23</v>
      </c>
      <c r="D2012" t="s">
        <v>26</v>
      </c>
      <c r="E2012" t="s">
        <v>19</v>
      </c>
      <c r="F2012" t="s">
        <v>19</v>
      </c>
      <c r="G2012" t="s">
        <v>28</v>
      </c>
      <c r="H2012" s="3">
        <v>28457.15</v>
      </c>
      <c r="I2012" t="s">
        <v>19</v>
      </c>
      <c r="J2012" t="s">
        <v>18</v>
      </c>
      <c r="K20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30.9491522070727</v>
      </c>
      <c r="L2012" s="5">
        <f>TablaDatos[[#This Row],[IMC_raw]]/1000000000000000</f>
        <v>3.0949152207072701</v>
      </c>
      <c r="M2012" s="2">
        <v>3094915220707270</v>
      </c>
      <c r="N20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2" s="13">
        <f t="shared" si="31"/>
        <v>2011</v>
      </c>
      <c r="P2012" s="2" t="str">
        <f>IF(TablaDatos[[#This Row],[Diabetes]]=0,"No","Si")</f>
        <v>Si</v>
      </c>
      <c r="Q2012">
        <v>1</v>
      </c>
      <c r="R2012">
        <f>TablaDatos[[#This Row],[Aux2]]/10000000000000</f>
        <v>2077.30837821973</v>
      </c>
      <c r="S2012" s="1">
        <v>2.07730837821973E+16</v>
      </c>
      <c r="T2012" s="7">
        <f>TablaDatos[[#This Row],[Aux3]]/100000000000000</f>
        <v>240.12280236243001</v>
      </c>
      <c r="U2012" s="1">
        <v>2.4012280236243E+16</v>
      </c>
      <c r="V2012">
        <v>161.9</v>
      </c>
      <c r="W2012">
        <v>98.9</v>
      </c>
    </row>
    <row r="2013" spans="1:23">
      <c r="A2013">
        <v>2014</v>
      </c>
      <c r="B2013">
        <v>61</v>
      </c>
      <c r="C2013" t="s">
        <v>23</v>
      </c>
      <c r="D2013" t="s">
        <v>29</v>
      </c>
      <c r="E2013" t="s">
        <v>18</v>
      </c>
      <c r="F2013" t="s">
        <v>19</v>
      </c>
      <c r="G2013" t="s">
        <v>28</v>
      </c>
      <c r="H2013" s="3">
        <v>13805.87</v>
      </c>
      <c r="I2013" t="s">
        <v>21</v>
      </c>
      <c r="J2013" t="s">
        <v>18</v>
      </c>
      <c r="K20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30.923486903584699</v>
      </c>
      <c r="L2013" s="5">
        <f>TablaDatos[[#This Row],[IMC_raw]]/1000000000000000</f>
        <v>30.923486903584699</v>
      </c>
      <c r="M2013" s="2">
        <v>3.09234869035847E+16</v>
      </c>
      <c r="N20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3" s="13">
        <f t="shared" si="31"/>
        <v>2012</v>
      </c>
      <c r="P2013" s="2" t="str">
        <f>IF(TablaDatos[[#This Row],[Diabetes]]=0,"No","Si")</f>
        <v>No</v>
      </c>
      <c r="Q2013">
        <v>0</v>
      </c>
      <c r="R2013">
        <f>TablaDatos[[#This Row],[Aux2]]/10000000000000</f>
        <v>195.56892688153701</v>
      </c>
      <c r="S2013" s="1">
        <v>1955689268815370</v>
      </c>
      <c r="T2013" s="7">
        <f>TablaDatos[[#This Row],[Aux3]]/100000000000000</f>
        <v>255.147160671172</v>
      </c>
      <c r="U2013" s="1">
        <v>2.55147160671172E+16</v>
      </c>
      <c r="V2013">
        <v>149.6</v>
      </c>
      <c r="W2013">
        <v>94.9</v>
      </c>
    </row>
    <row r="2014" spans="1:23">
      <c r="A2014">
        <v>2014</v>
      </c>
      <c r="B2014">
        <v>63</v>
      </c>
      <c r="C2014" t="s">
        <v>23</v>
      </c>
      <c r="D2014" t="s">
        <v>36</v>
      </c>
      <c r="E2014" t="s">
        <v>18</v>
      </c>
      <c r="F2014" t="s">
        <v>19</v>
      </c>
      <c r="G2014" t="s">
        <v>28</v>
      </c>
      <c r="H2014" s="3">
        <v>10725.31</v>
      </c>
      <c r="I2014" t="s">
        <v>19</v>
      </c>
      <c r="J2014" t="s">
        <v>22</v>
      </c>
      <c r="K20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30.913541385406301</v>
      </c>
      <c r="L2014" s="6">
        <f>TablaDatos[[#This Row],[IMC_raw]]/1000000000000000</f>
        <v>30.913541385406301</v>
      </c>
      <c r="M2014" s="2">
        <v>3.09135413854063E+16</v>
      </c>
      <c r="N20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4" s="13">
        <f t="shared" si="31"/>
        <v>2013</v>
      </c>
      <c r="P2014" s="2" t="str">
        <f>IF(TablaDatos[[#This Row],[Diabetes]]=0,"No","Si")</f>
        <v>No</v>
      </c>
      <c r="Q2014">
        <v>0</v>
      </c>
      <c r="R2014">
        <f>TablaDatos[[#This Row],[Aux2]]/10000000000000</f>
        <v>2077.0258237780599</v>
      </c>
      <c r="S2014" s="1">
        <v>2.07702582377806E+16</v>
      </c>
      <c r="T2014" s="7">
        <f>TablaDatos[[#This Row],[Aux3]]/100000000000000</f>
        <v>211.41048045646701</v>
      </c>
      <c r="U2014" s="1">
        <v>2.11410480456467E+16</v>
      </c>
      <c r="V2014">
        <v>147.9</v>
      </c>
      <c r="W2014">
        <v>91</v>
      </c>
    </row>
    <row r="2015" spans="1:23">
      <c r="A2015">
        <v>2014</v>
      </c>
      <c r="B2015">
        <v>72</v>
      </c>
      <c r="C2015" t="s">
        <v>16</v>
      </c>
      <c r="D2015" t="s">
        <v>29</v>
      </c>
      <c r="E2015" t="s">
        <v>21</v>
      </c>
      <c r="F2015" t="s">
        <v>24</v>
      </c>
      <c r="G2015" t="s">
        <v>25</v>
      </c>
      <c r="H2015" s="3">
        <v>10180.030000000001</v>
      </c>
      <c r="I2015" t="s">
        <v>19</v>
      </c>
      <c r="J2015" t="s">
        <v>22</v>
      </c>
      <c r="K20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30.887462711386902</v>
      </c>
      <c r="L2015" s="6">
        <f>TablaDatos[[#This Row],[IMC_raw]]/1000000000000000</f>
        <v>3.0887462711386902</v>
      </c>
      <c r="M2015" s="2">
        <v>3088746271138690</v>
      </c>
      <c r="N20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5" s="13">
        <f t="shared" si="31"/>
        <v>2014</v>
      </c>
      <c r="P2015" s="2" t="str">
        <f>IF(TablaDatos[[#This Row],[Diabetes]]=0,"No","Si")</f>
        <v>No</v>
      </c>
      <c r="Q2015">
        <v>0</v>
      </c>
      <c r="R2015">
        <f>TablaDatos[[#This Row],[Aux2]]/10000000000000</f>
        <v>2439.37097630996</v>
      </c>
      <c r="S2015" s="1">
        <v>2.43937097630996E+16</v>
      </c>
      <c r="T2015" s="7">
        <f>TablaDatos[[#This Row],[Aux3]]/100000000000000</f>
        <v>24.417857414765098</v>
      </c>
      <c r="U2015" s="1">
        <v>2441785741476510</v>
      </c>
      <c r="V2015">
        <v>174.7</v>
      </c>
      <c r="W2015">
        <v>97</v>
      </c>
    </row>
    <row r="2016" spans="1:23">
      <c r="A2016">
        <v>2014</v>
      </c>
      <c r="B2016">
        <v>56</v>
      </c>
      <c r="C2016" t="s">
        <v>16</v>
      </c>
      <c r="D2016" t="s">
        <v>72</v>
      </c>
      <c r="E2016" t="s">
        <v>19</v>
      </c>
      <c r="F2016" t="s">
        <v>40</v>
      </c>
      <c r="G2016" t="s">
        <v>28</v>
      </c>
      <c r="H2016" s="3">
        <v>13883.41</v>
      </c>
      <c r="I2016" t="s">
        <v>19</v>
      </c>
      <c r="J2016" t="s">
        <v>18</v>
      </c>
      <c r="K20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30.869777166052401</v>
      </c>
      <c r="L2016" s="5">
        <f>TablaDatos[[#This Row],[IMC_raw]]/1000000000000000</f>
        <v>3.0869777166052401</v>
      </c>
      <c r="M2016" s="2">
        <v>3086977716605240</v>
      </c>
      <c r="N20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6" s="13">
        <f t="shared" si="31"/>
        <v>2015</v>
      </c>
      <c r="P2016" s="2" t="str">
        <f>IF(TablaDatos[[#This Row],[Diabetes]]=0,"No","Si")</f>
        <v>No</v>
      </c>
      <c r="Q2016">
        <v>0</v>
      </c>
      <c r="R2016">
        <f>TablaDatos[[#This Row],[Aux2]]/10000000000000</f>
        <v>1993.7842269682301</v>
      </c>
      <c r="S2016" s="1">
        <v>1.99378422696823E+16</v>
      </c>
      <c r="T2016" s="7">
        <f>TablaDatos[[#This Row],[Aux3]]/100000000000000</f>
        <v>235.54616150935601</v>
      </c>
      <c r="U2016" s="1">
        <v>2.35546161509356E+16</v>
      </c>
      <c r="V2016">
        <v>169.2</v>
      </c>
      <c r="W2016">
        <v>97.4</v>
      </c>
    </row>
    <row r="2017" spans="1:23">
      <c r="A2017">
        <v>2014</v>
      </c>
      <c r="B2017">
        <v>63</v>
      </c>
      <c r="C2017" t="s">
        <v>23</v>
      </c>
      <c r="D2017" t="s">
        <v>36</v>
      </c>
      <c r="E2017" t="s">
        <v>18</v>
      </c>
      <c r="F2017" t="s">
        <v>19</v>
      </c>
      <c r="G2017" t="s">
        <v>28</v>
      </c>
      <c r="H2017" s="3">
        <v>13583.55</v>
      </c>
      <c r="I2017" t="s">
        <v>19</v>
      </c>
      <c r="J2017" t="s">
        <v>22</v>
      </c>
      <c r="K20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30.863409097507699</v>
      </c>
      <c r="L2017" s="6">
        <f>TablaDatos[[#This Row],[IMC_raw]]/1000000000000000</f>
        <v>30.863409097507699</v>
      </c>
      <c r="M2017" s="2">
        <v>3.08634090975077E+16</v>
      </c>
      <c r="N20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7" s="13">
        <f t="shared" si="31"/>
        <v>2016</v>
      </c>
      <c r="P2017" s="2" t="str">
        <f>IF(TablaDatos[[#This Row],[Diabetes]]=0,"No","Si")</f>
        <v>No</v>
      </c>
      <c r="Q2017">
        <v>0</v>
      </c>
      <c r="R2017">
        <f>TablaDatos[[#This Row],[Aux2]]/10000000000000</f>
        <v>2170.89714927879</v>
      </c>
      <c r="S2017" s="1">
        <v>2.17089714927879E+16</v>
      </c>
      <c r="T2017" s="7">
        <f>TablaDatos[[#This Row],[Aux3]]/100000000000000</f>
        <v>245.70241454011401</v>
      </c>
      <c r="U2017" s="1">
        <v>2.45702414540114E+16</v>
      </c>
      <c r="V2017">
        <v>155.30000000000001</v>
      </c>
      <c r="W2017">
        <v>99.6</v>
      </c>
    </row>
    <row r="2018" spans="1:23">
      <c r="A2018">
        <v>2014</v>
      </c>
      <c r="B2018">
        <v>48</v>
      </c>
      <c r="C2018" t="s">
        <v>23</v>
      </c>
      <c r="D2018" t="s">
        <v>17</v>
      </c>
      <c r="E2018" t="s">
        <v>18</v>
      </c>
      <c r="F2018" t="s">
        <v>19</v>
      </c>
      <c r="G2018" t="s">
        <v>20</v>
      </c>
      <c r="H2018" s="3">
        <v>39011.050000000003</v>
      </c>
      <c r="I2018" t="s">
        <v>19</v>
      </c>
      <c r="J2018" t="s">
        <v>22</v>
      </c>
      <c r="K20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30.839230403417201</v>
      </c>
      <c r="L2018" s="6">
        <f>TablaDatos[[#This Row],[IMC_raw]]/1000000000000000</f>
        <v>3.0839230403417202</v>
      </c>
      <c r="M2018" s="2">
        <v>3083923040341720</v>
      </c>
      <c r="N20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8" s="13">
        <f t="shared" si="31"/>
        <v>2017</v>
      </c>
      <c r="P2018" s="2" t="str">
        <f>IF(TablaDatos[[#This Row],[Diabetes]]=0,"No","Si")</f>
        <v>No</v>
      </c>
      <c r="Q2018">
        <v>0</v>
      </c>
      <c r="R2018">
        <f>TablaDatos[[#This Row],[Aux2]]/10000000000000</f>
        <v>1819.4211957709999</v>
      </c>
      <c r="S2018" s="1">
        <v>1.819421195771E+16</v>
      </c>
      <c r="T2018" s="7">
        <f>TablaDatos[[#This Row],[Aux3]]/100000000000000</f>
        <v>242.80367744057801</v>
      </c>
      <c r="U2018" s="1">
        <v>2.42803677440578E+16</v>
      </c>
      <c r="V2018">
        <v>138.4</v>
      </c>
      <c r="W2018">
        <v>86.4</v>
      </c>
    </row>
    <row r="2019" spans="1:23">
      <c r="A2019">
        <v>2014</v>
      </c>
      <c r="B2019">
        <v>51</v>
      </c>
      <c r="C2019" t="s">
        <v>23</v>
      </c>
      <c r="D2019" t="s">
        <v>72</v>
      </c>
      <c r="E2019" t="s">
        <v>18</v>
      </c>
      <c r="F2019" t="s">
        <v>24</v>
      </c>
      <c r="G2019" t="s">
        <v>20</v>
      </c>
      <c r="H2019" s="3">
        <v>20739.34</v>
      </c>
      <c r="I2019" t="s">
        <v>21</v>
      </c>
      <c r="J2019" t="s">
        <v>18</v>
      </c>
      <c r="K20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30.8221431906614</v>
      </c>
      <c r="L2019" s="5">
        <f>TablaDatos[[#This Row],[IMC_raw]]/1000000000000000</f>
        <v>30.8221431906614</v>
      </c>
      <c r="M2019" s="2">
        <v>3.08221431906614E+16</v>
      </c>
      <c r="N20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19" s="13">
        <f t="shared" si="31"/>
        <v>2018</v>
      </c>
      <c r="P2019" s="2" t="str">
        <f>IF(TablaDatos[[#This Row],[Diabetes]]=0,"No","Si")</f>
        <v>No</v>
      </c>
      <c r="Q2019">
        <v>0</v>
      </c>
      <c r="R2019">
        <f>TablaDatos[[#This Row],[Aux2]]/10000000000000</f>
        <v>2426.0114797409501</v>
      </c>
      <c r="S2019" s="1">
        <v>2.42601147974095E+16</v>
      </c>
      <c r="T2019" s="7">
        <f>TablaDatos[[#This Row],[Aux3]]/100000000000000</f>
        <v>250.275042985781</v>
      </c>
      <c r="U2019" s="1">
        <v>2.50275042985781E+16</v>
      </c>
      <c r="V2019">
        <v>146.69999999999999</v>
      </c>
      <c r="W2019">
        <v>93.2</v>
      </c>
    </row>
    <row r="2020" spans="1:23">
      <c r="A2020">
        <v>2014</v>
      </c>
      <c r="B2020">
        <v>53</v>
      </c>
      <c r="C2020" t="s">
        <v>16</v>
      </c>
      <c r="D2020" t="s">
        <v>73</v>
      </c>
      <c r="E2020" t="s">
        <v>18</v>
      </c>
      <c r="F2020" t="s">
        <v>35</v>
      </c>
      <c r="G2020" t="s">
        <v>20</v>
      </c>
      <c r="H2020" s="3">
        <v>35093.949999999997</v>
      </c>
      <c r="I2020" t="s">
        <v>19</v>
      </c>
      <c r="J2020" t="s">
        <v>18</v>
      </c>
      <c r="K20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30.821496162632499</v>
      </c>
      <c r="L2020" s="5">
        <f>TablaDatos[[#This Row],[IMC_raw]]/1000000000000000</f>
        <v>30.821496162632499</v>
      </c>
      <c r="M2020" s="2">
        <v>3.08214961626325E+16</v>
      </c>
      <c r="N20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0" s="13">
        <f t="shared" si="31"/>
        <v>2019</v>
      </c>
      <c r="P2020" s="2" t="str">
        <f>IF(TablaDatos[[#This Row],[Diabetes]]=0,"No","Si")</f>
        <v>No</v>
      </c>
      <c r="Q2020">
        <v>0</v>
      </c>
      <c r="R2020">
        <f>TablaDatos[[#This Row],[Aux2]]/10000000000000</f>
        <v>2086.4024209321601</v>
      </c>
      <c r="S2020" s="1">
        <v>2.08640242093216E+16</v>
      </c>
      <c r="T2020" s="7">
        <f>TablaDatos[[#This Row],[Aux3]]/100000000000000</f>
        <v>23.553306796074502</v>
      </c>
      <c r="U2020" s="1">
        <v>2355330679607450</v>
      </c>
      <c r="V2020">
        <v>148.5</v>
      </c>
      <c r="W2020">
        <v>94.7</v>
      </c>
    </row>
    <row r="2021" spans="1:23">
      <c r="A2021">
        <v>2014</v>
      </c>
      <c r="B2021">
        <v>63</v>
      </c>
      <c r="C2021" t="s">
        <v>23</v>
      </c>
      <c r="D2021" t="s">
        <v>17</v>
      </c>
      <c r="E2021" t="s">
        <v>18</v>
      </c>
      <c r="F2021" t="s">
        <v>24</v>
      </c>
      <c r="G2021" t="s">
        <v>28</v>
      </c>
      <c r="H2021" s="3">
        <v>18537.36</v>
      </c>
      <c r="I2021" t="s">
        <v>19</v>
      </c>
      <c r="J2021" t="s">
        <v>22</v>
      </c>
      <c r="K20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30.805162166411002</v>
      </c>
      <c r="L2021" s="6">
        <f>TablaDatos[[#This Row],[IMC_raw]]/1000000000000000</f>
        <v>3.0805162166411</v>
      </c>
      <c r="M2021" s="2">
        <v>3080516216641100</v>
      </c>
      <c r="N20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1" s="13">
        <f t="shared" si="31"/>
        <v>2020</v>
      </c>
      <c r="P2021" s="2" t="str">
        <f>IF(TablaDatos[[#This Row],[Diabetes]]=0,"No","Si")</f>
        <v>No</v>
      </c>
      <c r="Q2021">
        <v>0</v>
      </c>
      <c r="R2021">
        <f>TablaDatos[[#This Row],[Aux2]]/10000000000000</f>
        <v>2059.6059001580902</v>
      </c>
      <c r="S2021" s="1">
        <v>2.05960590015809E+16</v>
      </c>
      <c r="T2021" s="7">
        <f>TablaDatos[[#This Row],[Aux3]]/100000000000000</f>
        <v>21.5515360466506</v>
      </c>
      <c r="U2021" s="1">
        <v>2155153604665060</v>
      </c>
      <c r="V2021">
        <v>153.1</v>
      </c>
      <c r="W2021">
        <v>93.7</v>
      </c>
    </row>
    <row r="2022" spans="1:23">
      <c r="A2022">
        <v>2014</v>
      </c>
      <c r="B2022">
        <v>63</v>
      </c>
      <c r="C2022" t="s">
        <v>23</v>
      </c>
      <c r="D2022" t="s">
        <v>38</v>
      </c>
      <c r="E2022" t="s">
        <v>21</v>
      </c>
      <c r="F2022" t="s">
        <v>24</v>
      </c>
      <c r="G2022" t="s">
        <v>28</v>
      </c>
      <c r="H2022" s="3">
        <v>14929.09</v>
      </c>
      <c r="I2022" t="s">
        <v>21</v>
      </c>
      <c r="J2022" t="s">
        <v>21</v>
      </c>
      <c r="K20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30.8048053519957</v>
      </c>
      <c r="L2022" s="5">
        <f>TablaDatos[[#This Row],[IMC_raw]]/1000000000000000</f>
        <v>30.8048053519957</v>
      </c>
      <c r="M2022" s="2">
        <v>3.08048053519957E+16</v>
      </c>
      <c r="N20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2" s="13">
        <f t="shared" si="31"/>
        <v>2021</v>
      </c>
      <c r="P2022" s="2" t="str">
        <f>IF(TablaDatos[[#This Row],[Diabetes]]=0,"No","Si")</f>
        <v>No</v>
      </c>
      <c r="Q2022">
        <v>0</v>
      </c>
      <c r="R2022">
        <f>TablaDatos[[#This Row],[Aux2]]/10000000000000</f>
        <v>2365.6691516829701</v>
      </c>
      <c r="S2022" s="1">
        <v>2.36566915168297E+16</v>
      </c>
      <c r="T2022" s="7">
        <f>TablaDatos[[#This Row],[Aux3]]/100000000000000</f>
        <v>266.59633369502598</v>
      </c>
      <c r="U2022" s="1">
        <v>2.66596333695026E+16</v>
      </c>
      <c r="V2022">
        <v>169.1</v>
      </c>
      <c r="W2022">
        <v>98.4</v>
      </c>
    </row>
    <row r="2023" spans="1:23">
      <c r="A2023">
        <v>2014</v>
      </c>
      <c r="B2023">
        <v>47</v>
      </c>
      <c r="C2023" t="s">
        <v>16</v>
      </c>
      <c r="D2023" t="s">
        <v>32</v>
      </c>
      <c r="E2023" t="s">
        <v>19</v>
      </c>
      <c r="F2023" t="s">
        <v>19</v>
      </c>
      <c r="G2023" t="s">
        <v>20</v>
      </c>
      <c r="H2023" s="3">
        <v>13618.07</v>
      </c>
      <c r="I2023" t="s">
        <v>21</v>
      </c>
      <c r="J2023" t="s">
        <v>21</v>
      </c>
      <c r="K20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30.795256999613901</v>
      </c>
      <c r="L2023" s="6">
        <f>TablaDatos[[#This Row],[IMC_raw]]/100000000000000</f>
        <v>30.795256999613901</v>
      </c>
      <c r="M2023" s="2">
        <v>3079525699961390</v>
      </c>
      <c r="N20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3" s="13">
        <f t="shared" si="31"/>
        <v>2022</v>
      </c>
      <c r="P2023" s="2" t="str">
        <f>IF(TablaDatos[[#This Row],[Diabetes]]=0,"No","Si")</f>
        <v>No</v>
      </c>
      <c r="Q2023">
        <v>0</v>
      </c>
      <c r="R2023">
        <f>TablaDatos[[#This Row],[Aux2]]/10000000000000</f>
        <v>216.64300282238801</v>
      </c>
      <c r="S2023" s="1">
        <v>2166430028223880</v>
      </c>
      <c r="T2023" s="7">
        <f>TablaDatos[[#This Row],[Aux3]]/100000000000000</f>
        <v>23.282704918149701</v>
      </c>
      <c r="U2023" s="1">
        <v>2328270491814970</v>
      </c>
      <c r="V2023">
        <v>141.9</v>
      </c>
      <c r="W2023">
        <v>92.4</v>
      </c>
    </row>
    <row r="2024" spans="1:23">
      <c r="A2024">
        <v>2014</v>
      </c>
      <c r="B2024">
        <v>62</v>
      </c>
      <c r="C2024" t="s">
        <v>23</v>
      </c>
      <c r="D2024" t="s">
        <v>73</v>
      </c>
      <c r="E2024" t="s">
        <v>19</v>
      </c>
      <c r="F2024" t="s">
        <v>19</v>
      </c>
      <c r="G2024" t="s">
        <v>28</v>
      </c>
      <c r="H2024" s="3">
        <v>22413.18</v>
      </c>
      <c r="I2024" t="s">
        <v>21</v>
      </c>
      <c r="J2024" t="s">
        <v>22</v>
      </c>
      <c r="K20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30.789115870866102</v>
      </c>
      <c r="L2024" s="5">
        <f>TablaDatos[[#This Row],[IMC_raw]]/1000000000000000</f>
        <v>30.789115870866102</v>
      </c>
      <c r="M2024" s="2">
        <v>3.07891158708661E+16</v>
      </c>
      <c r="N20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4" s="13">
        <f t="shared" si="31"/>
        <v>2023</v>
      </c>
      <c r="P2024" s="2" t="str">
        <f>IF(TablaDatos[[#This Row],[Diabetes]]=0,"No","Si")</f>
        <v>No</v>
      </c>
      <c r="Q2024">
        <v>0</v>
      </c>
      <c r="R2024">
        <f>TablaDatos[[#This Row],[Aux2]]/10000000000000</f>
        <v>207.27443416830101</v>
      </c>
      <c r="S2024" s="1">
        <v>2072744341683010</v>
      </c>
      <c r="T2024" s="7">
        <f>TablaDatos[[#This Row],[Aux3]]/100000000000000</f>
        <v>260.79442325479801</v>
      </c>
      <c r="U2024" s="1">
        <v>2.60794423254798E+16</v>
      </c>
      <c r="V2024">
        <v>156.1</v>
      </c>
      <c r="W2024">
        <v>94.6</v>
      </c>
    </row>
    <row r="2025" spans="1:23">
      <c r="A2025">
        <v>2014</v>
      </c>
      <c r="B2025">
        <v>62</v>
      </c>
      <c r="C2025" t="s">
        <v>23</v>
      </c>
      <c r="D2025" t="s">
        <v>73</v>
      </c>
      <c r="E2025" t="s">
        <v>18</v>
      </c>
      <c r="F2025" t="s">
        <v>24</v>
      </c>
      <c r="G2025" t="s">
        <v>28</v>
      </c>
      <c r="H2025" s="3">
        <v>19931.59</v>
      </c>
      <c r="I2025" t="s">
        <v>21</v>
      </c>
      <c r="J2025" t="s">
        <v>22</v>
      </c>
      <c r="K20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30.758681980710399</v>
      </c>
      <c r="L2025" s="5">
        <f>TablaDatos[[#This Row],[IMC_raw]]/1000000000000000</f>
        <v>3.0758681980710398</v>
      </c>
      <c r="M2025" s="2">
        <v>3075868198071040</v>
      </c>
      <c r="N20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5" s="13">
        <f t="shared" si="31"/>
        <v>2024</v>
      </c>
      <c r="P2025" s="2" t="str">
        <f>IF(TablaDatos[[#This Row],[Diabetes]]=0,"No","Si")</f>
        <v>No</v>
      </c>
      <c r="Q2025">
        <v>0</v>
      </c>
      <c r="R2025">
        <f>TablaDatos[[#This Row],[Aux2]]/10000000000000</f>
        <v>198.421684617182</v>
      </c>
      <c r="S2025" s="1">
        <v>1984216846171820</v>
      </c>
      <c r="T2025" s="7">
        <f>TablaDatos[[#This Row],[Aux3]]/100000000000000</f>
        <v>223.19442367112799</v>
      </c>
      <c r="U2025" s="1">
        <v>2.23194423671128E+16</v>
      </c>
      <c r="V2025">
        <v>147.69999999999999</v>
      </c>
      <c r="W2025">
        <v>96.4</v>
      </c>
    </row>
    <row r="2026" spans="1:23">
      <c r="A2026">
        <v>2014</v>
      </c>
      <c r="B2026">
        <v>57</v>
      </c>
      <c r="C2026" t="s">
        <v>23</v>
      </c>
      <c r="D2026" t="s">
        <v>17</v>
      </c>
      <c r="E2026" t="s">
        <v>18</v>
      </c>
      <c r="F2026" t="s">
        <v>40</v>
      </c>
      <c r="G2026" t="s">
        <v>28</v>
      </c>
      <c r="H2026" s="3">
        <v>24927.279999999999</v>
      </c>
      <c r="I2026" t="s">
        <v>19</v>
      </c>
      <c r="J2026" t="s">
        <v>18</v>
      </c>
      <c r="K20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30.751093894906301</v>
      </c>
      <c r="L2026" s="5">
        <f>TablaDatos[[#This Row],[IMC_raw]]/1000000000000000</f>
        <v>0.30751093894906301</v>
      </c>
      <c r="M2026" s="2">
        <v>307510938949063</v>
      </c>
      <c r="N20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6" s="13">
        <f t="shared" si="31"/>
        <v>2025</v>
      </c>
      <c r="P2026" s="2" t="str">
        <f>IF(TablaDatos[[#This Row],[Diabetes]]=0,"No","Si")</f>
        <v>No</v>
      </c>
      <c r="Q2026">
        <v>0</v>
      </c>
      <c r="R2026">
        <f>TablaDatos[[#This Row],[Aux2]]/10000000000000</f>
        <v>17.791633351681298</v>
      </c>
      <c r="S2026" s="1">
        <v>177916333516813</v>
      </c>
      <c r="T2026" s="7">
        <f>TablaDatos[[#This Row],[Aux3]]/100000000000000</f>
        <v>208.581231132413</v>
      </c>
      <c r="U2026" s="1">
        <v>2.08581231132413E+16</v>
      </c>
      <c r="V2026">
        <v>152.80000000000001</v>
      </c>
      <c r="W2026">
        <v>89.3</v>
      </c>
    </row>
    <row r="2027" spans="1:23">
      <c r="A2027">
        <v>2014</v>
      </c>
      <c r="B2027">
        <v>69</v>
      </c>
      <c r="C2027" t="s">
        <v>23</v>
      </c>
      <c r="D2027" t="s">
        <v>42</v>
      </c>
      <c r="E2027" t="s">
        <v>31</v>
      </c>
      <c r="F2027" t="s">
        <v>19</v>
      </c>
      <c r="G2027" t="s">
        <v>25</v>
      </c>
      <c r="H2027" s="3">
        <v>9931.65</v>
      </c>
      <c r="I2027" t="s">
        <v>21</v>
      </c>
      <c r="J2027" t="s">
        <v>19</v>
      </c>
      <c r="K20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30.748822807779401</v>
      </c>
      <c r="L2027" s="6">
        <f>TablaDatos[[#This Row],[IMC_raw]]/100000000000000</f>
        <v>30.748822807779401</v>
      </c>
      <c r="M2027" s="2">
        <v>3074882280777940</v>
      </c>
      <c r="N20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7" s="13">
        <f t="shared" si="31"/>
        <v>2026</v>
      </c>
      <c r="P2027" s="2" t="str">
        <f>IF(TablaDatos[[#This Row],[Diabetes]]=0,"No","Si")</f>
        <v>Si</v>
      </c>
      <c r="Q2027">
        <v>1</v>
      </c>
      <c r="R2027">
        <f>TablaDatos[[#This Row],[Aux2]]/10000000000000</f>
        <v>2270.4921103919501</v>
      </c>
      <c r="S2027" s="1">
        <v>2.27049211039195E+16</v>
      </c>
      <c r="T2027" s="7">
        <f>TablaDatos[[#This Row],[Aux3]]/100000000000000</f>
        <v>28.414848827743601</v>
      </c>
      <c r="U2027" s="1">
        <v>2841484882774360</v>
      </c>
      <c r="V2027">
        <v>171.4</v>
      </c>
      <c r="W2027">
        <v>101.5</v>
      </c>
    </row>
    <row r="2028" spans="1:23">
      <c r="A2028">
        <v>2014</v>
      </c>
      <c r="B2028">
        <v>64</v>
      </c>
      <c r="C2028" t="s">
        <v>16</v>
      </c>
      <c r="D2028" t="s">
        <v>17</v>
      </c>
      <c r="E2028" t="s">
        <v>19</v>
      </c>
      <c r="F2028" t="s">
        <v>19</v>
      </c>
      <c r="G2028" t="s">
        <v>28</v>
      </c>
      <c r="H2028" s="3">
        <v>20227.72</v>
      </c>
      <c r="I2028" t="s">
        <v>21</v>
      </c>
      <c r="J2028" t="s">
        <v>18</v>
      </c>
      <c r="K20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30.725251040988798</v>
      </c>
      <c r="L2028" s="5">
        <f>TablaDatos[[#This Row],[IMC_raw]]/1000000000000000</f>
        <v>3.0725251040988799</v>
      </c>
      <c r="M2028" s="2">
        <v>3072525104098880</v>
      </c>
      <c r="N20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8" s="13">
        <f t="shared" si="31"/>
        <v>2027</v>
      </c>
      <c r="P2028" s="2" t="str">
        <f>IF(TablaDatos[[#This Row],[Diabetes]]=0,"No","Si")</f>
        <v>No</v>
      </c>
      <c r="Q2028">
        <v>0</v>
      </c>
      <c r="R2028">
        <f>TablaDatos[[#This Row],[Aux2]]/10000000000000</f>
        <v>2098.9336318444898</v>
      </c>
      <c r="S2028" s="1">
        <v>2.09893363184449E+16</v>
      </c>
      <c r="T2028" s="7">
        <f>TablaDatos[[#This Row],[Aux3]]/100000000000000</f>
        <v>228.55907973024199</v>
      </c>
      <c r="U2028" s="1">
        <v>2.28559079730242E+16</v>
      </c>
      <c r="V2028">
        <v>159.9</v>
      </c>
      <c r="W2028">
        <v>96.5</v>
      </c>
    </row>
    <row r="2029" spans="1:23">
      <c r="A2029">
        <v>2014</v>
      </c>
      <c r="B2029">
        <v>58</v>
      </c>
      <c r="C2029" t="s">
        <v>16</v>
      </c>
      <c r="D2029" t="s">
        <v>29</v>
      </c>
      <c r="E2029" t="s">
        <v>21</v>
      </c>
      <c r="F2029" t="s">
        <v>35</v>
      </c>
      <c r="G2029" t="s">
        <v>28</v>
      </c>
      <c r="H2029" s="3">
        <v>20569.080000000002</v>
      </c>
      <c r="I2029" t="s">
        <v>21</v>
      </c>
      <c r="J2029" t="s">
        <v>21</v>
      </c>
      <c r="K20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30.6838147039321</v>
      </c>
      <c r="L2029" s="5">
        <f>TablaDatos[[#This Row],[IMC_raw]]/1000000000000000</f>
        <v>30.6838147039321</v>
      </c>
      <c r="M2029" s="2">
        <v>3.06838147039321E+16</v>
      </c>
      <c r="N20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29" s="13">
        <f t="shared" si="31"/>
        <v>2028</v>
      </c>
      <c r="P2029" s="2" t="str">
        <f>IF(TablaDatos[[#This Row],[Diabetes]]=0,"No","Si")</f>
        <v>No</v>
      </c>
      <c r="Q2029">
        <v>0</v>
      </c>
      <c r="R2029">
        <f>TablaDatos[[#This Row],[Aux2]]/10000000000000</f>
        <v>1932.3143631631399</v>
      </c>
      <c r="S2029" s="1">
        <v>1.93231436316314E+16</v>
      </c>
      <c r="T2029" s="7">
        <f>TablaDatos[[#This Row],[Aux3]]/100000000000000</f>
        <v>221.47911136262201</v>
      </c>
      <c r="U2029" s="1">
        <v>2.21479111362622E+16</v>
      </c>
      <c r="V2029">
        <v>165.9</v>
      </c>
      <c r="W2029">
        <v>94.9</v>
      </c>
    </row>
    <row r="2030" spans="1:23">
      <c r="A2030">
        <v>2014</v>
      </c>
      <c r="B2030">
        <v>52</v>
      </c>
      <c r="C2030" t="s">
        <v>16</v>
      </c>
      <c r="D2030" t="s">
        <v>29</v>
      </c>
      <c r="E2030" t="s">
        <v>18</v>
      </c>
      <c r="F2030" t="s">
        <v>40</v>
      </c>
      <c r="G2030" t="s">
        <v>20</v>
      </c>
      <c r="H2030" s="3">
        <v>26685.94</v>
      </c>
      <c r="I2030" t="s">
        <v>19</v>
      </c>
      <c r="J2030" t="s">
        <v>18</v>
      </c>
      <c r="K20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30.660545510325598</v>
      </c>
      <c r="L2030" s="5">
        <f>TablaDatos[[#This Row],[IMC_raw]]/1000000000000000</f>
        <v>3.0660545510325599</v>
      </c>
      <c r="M2030" s="2">
        <v>3066054551032560</v>
      </c>
      <c r="N20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0" s="13">
        <f t="shared" si="31"/>
        <v>2029</v>
      </c>
      <c r="P2030" s="2" t="str">
        <f>IF(TablaDatos[[#This Row],[Diabetes]]=0,"No","Si")</f>
        <v>No</v>
      </c>
      <c r="Q2030">
        <v>0</v>
      </c>
      <c r="R2030">
        <f>TablaDatos[[#This Row],[Aux2]]/10000000000000</f>
        <v>1932.0401490366301</v>
      </c>
      <c r="S2030" s="1">
        <v>1.93204014903663E+16</v>
      </c>
      <c r="T2030" s="7">
        <f>TablaDatos[[#This Row],[Aux3]]/100000000000000</f>
        <v>237.353835733365</v>
      </c>
      <c r="U2030" s="1">
        <v>2.37353835733365E+16</v>
      </c>
      <c r="V2030">
        <v>139.9</v>
      </c>
      <c r="W2030">
        <v>87.1</v>
      </c>
    </row>
    <row r="2031" spans="1:23">
      <c r="A2031">
        <v>2014</v>
      </c>
      <c r="B2031">
        <v>56</v>
      </c>
      <c r="C2031" t="s">
        <v>23</v>
      </c>
      <c r="D2031" t="s">
        <v>72</v>
      </c>
      <c r="E2031" t="s">
        <v>18</v>
      </c>
      <c r="F2031" t="s">
        <v>24</v>
      </c>
      <c r="G2031" t="s">
        <v>28</v>
      </c>
      <c r="H2031" s="3">
        <v>32153.43</v>
      </c>
      <c r="I2031" t="s">
        <v>21</v>
      </c>
      <c r="J2031" t="s">
        <v>22</v>
      </c>
      <c r="K20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30.639882946129099</v>
      </c>
      <c r="L2031" s="6">
        <f>TablaDatos[[#This Row],[IMC_raw]]/1000000000000000</f>
        <v>30.639882946129099</v>
      </c>
      <c r="M2031" s="2">
        <v>3.06398829461291E+16</v>
      </c>
      <c r="N20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1" s="13">
        <f t="shared" si="31"/>
        <v>2030</v>
      </c>
      <c r="P2031" s="2" t="str">
        <f>IF(TablaDatos[[#This Row],[Diabetes]]=0,"No","Si")</f>
        <v>No</v>
      </c>
      <c r="Q2031">
        <v>0</v>
      </c>
      <c r="R2031">
        <f>TablaDatos[[#This Row],[Aux2]]/10000000000000</f>
        <v>2316.5575382442498</v>
      </c>
      <c r="S2031" s="1">
        <v>2.31655753824425E+16</v>
      </c>
      <c r="T2031" s="7">
        <f>TablaDatos[[#This Row],[Aux3]]/100000000000000</f>
        <v>233.672355999172</v>
      </c>
      <c r="U2031" s="1">
        <v>2.33672355999172E+16</v>
      </c>
      <c r="V2031">
        <v>159.1</v>
      </c>
      <c r="W2031">
        <v>95.2</v>
      </c>
    </row>
    <row r="2032" spans="1:23">
      <c r="A2032">
        <v>2014</v>
      </c>
      <c r="B2032">
        <v>50</v>
      </c>
      <c r="C2032" t="s">
        <v>16</v>
      </c>
      <c r="D2032" t="s">
        <v>34</v>
      </c>
      <c r="E2032" t="s">
        <v>19</v>
      </c>
      <c r="F2032" t="s">
        <v>19</v>
      </c>
      <c r="G2032" t="s">
        <v>20</v>
      </c>
      <c r="H2032" s="3">
        <v>22263.71</v>
      </c>
      <c r="I2032" t="s">
        <v>19</v>
      </c>
      <c r="J2032" t="s">
        <v>18</v>
      </c>
      <c r="K20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30.637914418259399</v>
      </c>
      <c r="L2032" s="6">
        <f>TablaDatos[[#This Row],[IMC_raw]]/1000000000000000</f>
        <v>30.637914418259399</v>
      </c>
      <c r="M2032" s="2">
        <v>3.06379144182594E+16</v>
      </c>
      <c r="N20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2" s="13">
        <f t="shared" si="31"/>
        <v>2031</v>
      </c>
      <c r="P2032" s="2" t="str">
        <f>IF(TablaDatos[[#This Row],[Diabetes]]=0,"No","Si")</f>
        <v>No</v>
      </c>
      <c r="Q2032">
        <v>0</v>
      </c>
      <c r="R2032">
        <f>TablaDatos[[#This Row],[Aux2]]/10000000000000</f>
        <v>2187.1620902401</v>
      </c>
      <c r="S2032" s="1">
        <v>2.1871620902401E+16</v>
      </c>
      <c r="T2032" s="7">
        <f>TablaDatos[[#This Row],[Aux3]]/100000000000000</f>
        <v>2.5536776101604302</v>
      </c>
      <c r="U2032" s="1">
        <v>255367761016043</v>
      </c>
      <c r="V2032">
        <v>155.6</v>
      </c>
      <c r="W2032">
        <v>96.2</v>
      </c>
    </row>
    <row r="2033" spans="1:23">
      <c r="A2033">
        <v>2014</v>
      </c>
      <c r="B2033">
        <v>46</v>
      </c>
      <c r="C2033" t="s">
        <v>16</v>
      </c>
      <c r="D2033" t="s">
        <v>73</v>
      </c>
      <c r="E2033" t="s">
        <v>18</v>
      </c>
      <c r="F2033" t="s">
        <v>35</v>
      </c>
      <c r="G2033" t="s">
        <v>20</v>
      </c>
      <c r="H2033" s="3">
        <v>35273.31</v>
      </c>
      <c r="I2033" t="s">
        <v>19</v>
      </c>
      <c r="J2033" t="s">
        <v>18</v>
      </c>
      <c r="K20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30.613562119061999</v>
      </c>
      <c r="L2033" s="6">
        <f>TablaDatos[[#This Row],[IMC_raw]]/1000000000000000</f>
        <v>30.613562119061999</v>
      </c>
      <c r="M2033" s="2">
        <v>3.0613562119062E+16</v>
      </c>
      <c r="N20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3" s="13">
        <f t="shared" si="31"/>
        <v>2032</v>
      </c>
      <c r="P2033" s="2" t="str">
        <f>IF(TablaDatos[[#This Row],[Diabetes]]=0,"No","Si")</f>
        <v>Si</v>
      </c>
      <c r="Q2033">
        <v>1</v>
      </c>
      <c r="R2033">
        <f>TablaDatos[[#This Row],[Aux2]]/10000000000000</f>
        <v>1922.3077560112199</v>
      </c>
      <c r="S2033" s="1">
        <v>1.92230775601122E+16</v>
      </c>
      <c r="T2033" s="7">
        <f>TablaDatos[[#This Row],[Aux3]]/100000000000000</f>
        <v>21.222867009864</v>
      </c>
      <c r="U2033" s="1">
        <v>2122286700986400</v>
      </c>
      <c r="V2033">
        <v>150.30000000000001</v>
      </c>
      <c r="W2033">
        <v>95.3</v>
      </c>
    </row>
    <row r="2034" spans="1:23">
      <c r="A2034">
        <v>2014</v>
      </c>
      <c r="B2034">
        <v>59</v>
      </c>
      <c r="C2034" t="s">
        <v>16</v>
      </c>
      <c r="D2034" t="s">
        <v>74</v>
      </c>
      <c r="E2034" t="s">
        <v>19</v>
      </c>
      <c r="F2034" t="s">
        <v>19</v>
      </c>
      <c r="G2034" t="s">
        <v>28</v>
      </c>
      <c r="H2034" s="3">
        <v>20882.12</v>
      </c>
      <c r="I2034" t="s">
        <v>19</v>
      </c>
      <c r="J2034" t="s">
        <v>22</v>
      </c>
      <c r="K20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30.583930201093899</v>
      </c>
      <c r="L2034" s="5">
        <f>TablaDatos[[#This Row],[IMC_raw]]/1000000000000000</f>
        <v>30.583930201093899</v>
      </c>
      <c r="M2034" s="2">
        <v>3.05839302010939E+16</v>
      </c>
      <c r="N20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4" s="13">
        <f t="shared" si="31"/>
        <v>2033</v>
      </c>
      <c r="P2034" s="2" t="str">
        <f>IF(TablaDatos[[#This Row],[Diabetes]]=0,"No","Si")</f>
        <v>No</v>
      </c>
      <c r="Q2034">
        <v>0</v>
      </c>
      <c r="R2034">
        <f>TablaDatos[[#This Row],[Aux2]]/10000000000000</f>
        <v>2059.0775494438399</v>
      </c>
      <c r="S2034" s="1">
        <v>2.05907754944384E+16</v>
      </c>
      <c r="T2034" s="7">
        <f>TablaDatos[[#This Row],[Aux3]]/100000000000000</f>
        <v>23.345728085097999</v>
      </c>
      <c r="U2034" s="1">
        <v>2334572808509800</v>
      </c>
      <c r="V2034">
        <v>159.9</v>
      </c>
      <c r="W2034">
        <v>93.9</v>
      </c>
    </row>
    <row r="2035" spans="1:23">
      <c r="A2035">
        <v>2014</v>
      </c>
      <c r="B2035">
        <v>48</v>
      </c>
      <c r="C2035" t="s">
        <v>16</v>
      </c>
      <c r="D2035" t="s">
        <v>73</v>
      </c>
      <c r="E2035" t="s">
        <v>18</v>
      </c>
      <c r="F2035" t="s">
        <v>19</v>
      </c>
      <c r="G2035" t="s">
        <v>20</v>
      </c>
      <c r="H2035" s="3">
        <v>37483.72</v>
      </c>
      <c r="I2035" t="s">
        <v>21</v>
      </c>
      <c r="J2035" t="s">
        <v>22</v>
      </c>
      <c r="K20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30.576650607866398</v>
      </c>
      <c r="L2035" s="6">
        <f>TablaDatos[[#This Row],[IMC_raw]]/1000000000000000</f>
        <v>3.0576650607866398</v>
      </c>
      <c r="M2035" s="2">
        <v>3057665060786640</v>
      </c>
      <c r="N20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5" s="13">
        <f t="shared" si="31"/>
        <v>2034</v>
      </c>
      <c r="P2035" s="2" t="str">
        <f>IF(TablaDatos[[#This Row],[Diabetes]]=0,"No","Si")</f>
        <v>No</v>
      </c>
      <c r="Q2035">
        <v>0</v>
      </c>
      <c r="R2035">
        <f>TablaDatos[[#This Row],[Aux2]]/10000000000000</f>
        <v>1924.38694213807</v>
      </c>
      <c r="S2035" s="1">
        <v>1.92438694213807E+16</v>
      </c>
      <c r="T2035" s="7">
        <f>TablaDatos[[#This Row],[Aux3]]/100000000000000</f>
        <v>227.30934071575999</v>
      </c>
      <c r="U2035" s="1">
        <v>2.2730934071576E+16</v>
      </c>
      <c r="V2035">
        <v>142.5</v>
      </c>
      <c r="W2035">
        <v>88.1</v>
      </c>
    </row>
    <row r="2036" spans="1:23">
      <c r="A2036">
        <v>2014</v>
      </c>
      <c r="B2036">
        <v>64</v>
      </c>
      <c r="C2036" t="s">
        <v>16</v>
      </c>
      <c r="D2036" t="s">
        <v>42</v>
      </c>
      <c r="E2036" t="s">
        <v>21</v>
      </c>
      <c r="F2036" t="s">
        <v>24</v>
      </c>
      <c r="G2036" t="s">
        <v>28</v>
      </c>
      <c r="H2036" s="3">
        <v>17456.060000000001</v>
      </c>
      <c r="I2036" t="s">
        <v>21</v>
      </c>
      <c r="J2036" t="s">
        <v>18</v>
      </c>
      <c r="K20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30.547354107812598</v>
      </c>
      <c r="L2036" s="6">
        <f>TablaDatos[[#This Row],[IMC_raw]]/1000000000000000</f>
        <v>30.547354107812598</v>
      </c>
      <c r="M2036" s="2">
        <v>3.05473541078126E+16</v>
      </c>
      <c r="N20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6" s="13">
        <f t="shared" si="31"/>
        <v>2035</v>
      </c>
      <c r="P2036" s="2" t="str">
        <f>IF(TablaDatos[[#This Row],[Diabetes]]=0,"No","Si")</f>
        <v>Si</v>
      </c>
      <c r="Q2036">
        <v>1</v>
      </c>
      <c r="R2036">
        <f>TablaDatos[[#This Row],[Aux2]]/10000000000000</f>
        <v>2536.3272108261099</v>
      </c>
      <c r="S2036" s="1">
        <v>2.53632721082611E+16</v>
      </c>
      <c r="T2036" s="7">
        <f>TablaDatos[[#This Row],[Aux3]]/100000000000000</f>
        <v>242.55029633007399</v>
      </c>
      <c r="U2036" s="1">
        <v>2.42550296330074E+16</v>
      </c>
      <c r="V2036">
        <v>167.1</v>
      </c>
      <c r="W2036">
        <v>103.3</v>
      </c>
    </row>
    <row r="2037" spans="1:23">
      <c r="A2037">
        <v>2014</v>
      </c>
      <c r="B2037">
        <v>59</v>
      </c>
      <c r="C2037" t="s">
        <v>16</v>
      </c>
      <c r="D2037" t="s">
        <v>29</v>
      </c>
      <c r="E2037" t="s">
        <v>21</v>
      </c>
      <c r="F2037" t="s">
        <v>24</v>
      </c>
      <c r="G2037" t="s">
        <v>28</v>
      </c>
      <c r="H2037" s="3">
        <v>20854.849999999999</v>
      </c>
      <c r="I2037" t="s">
        <v>21</v>
      </c>
      <c r="J2037" t="s">
        <v>18</v>
      </c>
      <c r="K20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30.5460363972546</v>
      </c>
      <c r="L2037" s="6">
        <f>TablaDatos[[#This Row],[IMC_raw]]/1000000000000000</f>
        <v>3.0546036397254599</v>
      </c>
      <c r="M2037" s="2">
        <v>3054603639725460</v>
      </c>
      <c r="N20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7" s="13">
        <f t="shared" si="31"/>
        <v>2036</v>
      </c>
      <c r="P2037" s="2" t="str">
        <f>IF(TablaDatos[[#This Row],[Diabetes]]=0,"No","Si")</f>
        <v>No</v>
      </c>
      <c r="Q2037">
        <v>0</v>
      </c>
      <c r="R2037">
        <f>TablaDatos[[#This Row],[Aux2]]/10000000000000</f>
        <v>2205.9628623602298</v>
      </c>
      <c r="S2037" s="1">
        <v>2.20596286236023E+16</v>
      </c>
      <c r="T2037" s="7">
        <f>TablaDatos[[#This Row],[Aux3]]/100000000000000</f>
        <v>253.92005379606101</v>
      </c>
      <c r="U2037" s="1">
        <v>2.53920053796061E+16</v>
      </c>
      <c r="V2037">
        <v>168.3</v>
      </c>
      <c r="W2037">
        <v>102.2</v>
      </c>
    </row>
    <row r="2038" spans="1:23">
      <c r="A2038">
        <v>2014</v>
      </c>
      <c r="B2038">
        <v>56</v>
      </c>
      <c r="C2038" t="s">
        <v>23</v>
      </c>
      <c r="D2038" t="s">
        <v>29</v>
      </c>
      <c r="E2038" t="s">
        <v>18</v>
      </c>
      <c r="F2038" t="s">
        <v>19</v>
      </c>
      <c r="G2038" t="s">
        <v>28</v>
      </c>
      <c r="H2038" s="3">
        <v>14636.33</v>
      </c>
      <c r="I2038" t="s">
        <v>21</v>
      </c>
      <c r="J2038" t="s">
        <v>22</v>
      </c>
      <c r="K20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30.537405811626599</v>
      </c>
      <c r="L2038" s="6">
        <f>TablaDatos[[#This Row],[IMC_raw]]/100000000000000</f>
        <v>30.537405811626599</v>
      </c>
      <c r="M2038" s="2">
        <v>3053740581162660</v>
      </c>
      <c r="N20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8" s="13">
        <f t="shared" si="31"/>
        <v>2037</v>
      </c>
      <c r="P2038" s="2" t="str">
        <f>IF(TablaDatos[[#This Row],[Diabetes]]=0,"No","Si")</f>
        <v>No</v>
      </c>
      <c r="Q2038">
        <v>0</v>
      </c>
      <c r="R2038">
        <f>TablaDatos[[#This Row],[Aux2]]/10000000000000</f>
        <v>2046.27126030163</v>
      </c>
      <c r="S2038" s="1">
        <v>2.04627126030163E+16</v>
      </c>
      <c r="T2038" s="7">
        <f>TablaDatos[[#This Row],[Aux3]]/100000000000000</f>
        <v>22.295718232920098</v>
      </c>
      <c r="U2038" s="1">
        <v>2229571823292010</v>
      </c>
      <c r="V2038">
        <v>152.80000000000001</v>
      </c>
      <c r="W2038">
        <v>92.1</v>
      </c>
    </row>
    <row r="2039" spans="1:23">
      <c r="A2039">
        <v>2014</v>
      </c>
      <c r="B2039">
        <v>68</v>
      </c>
      <c r="C2039" t="s">
        <v>16</v>
      </c>
      <c r="D2039" t="s">
        <v>37</v>
      </c>
      <c r="E2039" t="s">
        <v>31</v>
      </c>
      <c r="F2039" t="s">
        <v>19</v>
      </c>
      <c r="G2039" t="s">
        <v>25</v>
      </c>
      <c r="H2039" s="3">
        <v>13826.51</v>
      </c>
      <c r="I2039" t="s">
        <v>19</v>
      </c>
      <c r="J2039" t="s">
        <v>18</v>
      </c>
      <c r="K20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30.511795053018702</v>
      </c>
      <c r="L2039" s="5">
        <f>TablaDatos[[#This Row],[IMC_raw]]/1000000000000000</f>
        <v>30.511795053018702</v>
      </c>
      <c r="M2039" s="2">
        <v>3.05117950530187E+16</v>
      </c>
      <c r="N20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39" s="13">
        <f t="shared" si="31"/>
        <v>2038</v>
      </c>
      <c r="P2039" s="2" t="str">
        <f>IF(TablaDatos[[#This Row],[Diabetes]]=0,"No","Si")</f>
        <v>No</v>
      </c>
      <c r="Q2039">
        <v>0</v>
      </c>
      <c r="R2039">
        <f>TablaDatos[[#This Row],[Aux2]]/10000000000000</f>
        <v>2168.2021428338999</v>
      </c>
      <c r="S2039" s="1">
        <v>2.1682021428339E+16</v>
      </c>
      <c r="T2039" s="7">
        <f>TablaDatos[[#This Row],[Aux3]]/100000000000000</f>
        <v>220.325892633103</v>
      </c>
      <c r="U2039" s="1">
        <v>2.20325892633103E+16</v>
      </c>
      <c r="V2039">
        <v>163.4</v>
      </c>
      <c r="W2039">
        <v>97.7</v>
      </c>
    </row>
    <row r="2040" spans="1:23">
      <c r="A2040">
        <v>2014</v>
      </c>
      <c r="B2040">
        <v>48</v>
      </c>
      <c r="C2040" t="s">
        <v>16</v>
      </c>
      <c r="D2040" t="s">
        <v>73</v>
      </c>
      <c r="E2040" t="s">
        <v>18</v>
      </c>
      <c r="F2040" t="s">
        <v>35</v>
      </c>
      <c r="G2040" t="s">
        <v>20</v>
      </c>
      <c r="H2040" s="3">
        <v>43205.8</v>
      </c>
      <c r="I2040" t="s">
        <v>19</v>
      </c>
      <c r="J2040" t="s">
        <v>21</v>
      </c>
      <c r="K20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30.465124758227599</v>
      </c>
      <c r="L2040" s="6">
        <f>TablaDatos[[#This Row],[IMC_raw]]/1000000000000000</f>
        <v>30.465124758227599</v>
      </c>
      <c r="M2040" s="2">
        <v>3.04651247582276E+16</v>
      </c>
      <c r="N20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0" s="13">
        <f t="shared" si="31"/>
        <v>2039</v>
      </c>
      <c r="P2040" s="2" t="str">
        <f>IF(TablaDatos[[#This Row],[Diabetes]]=0,"No","Si")</f>
        <v>No</v>
      </c>
      <c r="Q2040">
        <v>0</v>
      </c>
      <c r="R2040">
        <f>TablaDatos[[#This Row],[Aux2]]/10000000000000</f>
        <v>1973.63536160478</v>
      </c>
      <c r="S2040" s="1">
        <v>1.97363536160478E+16</v>
      </c>
      <c r="T2040" s="7">
        <f>TablaDatos[[#This Row],[Aux3]]/100000000000000</f>
        <v>186.48852212389099</v>
      </c>
      <c r="U2040" s="1">
        <v>1.86488522123891E+16</v>
      </c>
      <c r="V2040">
        <v>143.4</v>
      </c>
      <c r="W2040">
        <v>92.1</v>
      </c>
    </row>
    <row r="2041" spans="1:23">
      <c r="A2041">
        <v>2014</v>
      </c>
      <c r="B2041">
        <v>60</v>
      </c>
      <c r="C2041" t="s">
        <v>23</v>
      </c>
      <c r="D2041" t="s">
        <v>17</v>
      </c>
      <c r="E2041" t="s">
        <v>18</v>
      </c>
      <c r="F2041" t="s">
        <v>19</v>
      </c>
      <c r="G2041" t="s">
        <v>28</v>
      </c>
      <c r="H2041" s="3">
        <v>20170.63</v>
      </c>
      <c r="I2041" t="s">
        <v>19</v>
      </c>
      <c r="J2041" t="s">
        <v>22</v>
      </c>
      <c r="K20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30.443642061877402</v>
      </c>
      <c r="L2041" s="5">
        <f>TablaDatos[[#This Row],[IMC_raw]]/1000000000000000</f>
        <v>3.0443642061877401</v>
      </c>
      <c r="M2041" s="2">
        <v>3044364206187740</v>
      </c>
      <c r="N20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1" s="13">
        <f t="shared" si="31"/>
        <v>2040</v>
      </c>
      <c r="P2041" s="2" t="str">
        <f>IF(TablaDatos[[#This Row],[Diabetes]]=0,"No","Si")</f>
        <v>No</v>
      </c>
      <c r="Q2041">
        <v>0</v>
      </c>
      <c r="R2041">
        <f>TablaDatos[[#This Row],[Aux2]]/10000000000000</f>
        <v>234.25488198780801</v>
      </c>
      <c r="S2041" s="1">
        <v>2342548819878080</v>
      </c>
      <c r="T2041" s="7">
        <f>TablaDatos[[#This Row],[Aux3]]/100000000000000</f>
        <v>23.9542782476044</v>
      </c>
      <c r="U2041" s="1">
        <v>2395427824760440</v>
      </c>
      <c r="V2041">
        <v>158.9</v>
      </c>
      <c r="W2041">
        <v>97.1</v>
      </c>
    </row>
    <row r="2042" spans="1:23">
      <c r="A2042">
        <v>2014</v>
      </c>
      <c r="B2042">
        <v>50</v>
      </c>
      <c r="C2042" t="s">
        <v>16</v>
      </c>
      <c r="D2042" t="s">
        <v>34</v>
      </c>
      <c r="E2042" t="s">
        <v>18</v>
      </c>
      <c r="F2042" t="s">
        <v>19</v>
      </c>
      <c r="G2042" t="s">
        <v>20</v>
      </c>
      <c r="H2042" s="3">
        <v>15074.44</v>
      </c>
      <c r="I2042" t="s">
        <v>21</v>
      </c>
      <c r="J2042" t="s">
        <v>19</v>
      </c>
      <c r="K20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30.4289221820687</v>
      </c>
      <c r="L2042" s="6">
        <f>TablaDatos[[#This Row],[IMC_raw]]/1000000000000000</f>
        <v>30.4289221820687</v>
      </c>
      <c r="M2042" s="2">
        <v>3.04289221820687E+16</v>
      </c>
      <c r="N20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2" s="13">
        <f t="shared" si="31"/>
        <v>2041</v>
      </c>
      <c r="P2042" s="2" t="str">
        <f>IF(TablaDatos[[#This Row],[Diabetes]]=0,"No","Si")</f>
        <v>No</v>
      </c>
      <c r="Q2042">
        <v>0</v>
      </c>
      <c r="R2042">
        <f>TablaDatos[[#This Row],[Aux2]]/10000000000000</f>
        <v>205.21748818135401</v>
      </c>
      <c r="S2042" s="1">
        <v>2052174881813540</v>
      </c>
      <c r="T2042" s="7">
        <f>TablaDatos[[#This Row],[Aux3]]/100000000000000</f>
        <v>25.721142499650998</v>
      </c>
      <c r="U2042" s="1">
        <v>2572114249965100</v>
      </c>
      <c r="V2042">
        <v>149.4</v>
      </c>
      <c r="W2042">
        <v>87.7</v>
      </c>
    </row>
    <row r="2043" spans="1:23">
      <c r="A2043">
        <v>2014</v>
      </c>
      <c r="B2043">
        <v>58</v>
      </c>
      <c r="C2043" t="s">
        <v>23</v>
      </c>
      <c r="D2043" t="s">
        <v>27</v>
      </c>
      <c r="E2043" t="s">
        <v>18</v>
      </c>
      <c r="F2043" t="s">
        <v>19</v>
      </c>
      <c r="G2043" t="s">
        <v>28</v>
      </c>
      <c r="H2043" s="3">
        <v>19655.77</v>
      </c>
      <c r="I2043" t="s">
        <v>19</v>
      </c>
      <c r="J2043" t="s">
        <v>22</v>
      </c>
      <c r="K20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30.406799107397401</v>
      </c>
      <c r="L2043" s="6">
        <f>TablaDatos[[#This Row],[IMC_raw]]/1000000000000000</f>
        <v>3.04067991073974</v>
      </c>
      <c r="M2043" s="2">
        <v>3040679910739740</v>
      </c>
      <c r="N20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3" s="13">
        <f t="shared" si="31"/>
        <v>2042</v>
      </c>
      <c r="P2043" s="2" t="str">
        <f>IF(TablaDatos[[#This Row],[Diabetes]]=0,"No","Si")</f>
        <v>No</v>
      </c>
      <c r="Q2043">
        <v>0</v>
      </c>
      <c r="R2043">
        <f>TablaDatos[[#This Row],[Aux2]]/10000000000000</f>
        <v>2152.2643769721299</v>
      </c>
      <c r="S2043" s="1">
        <v>2.15226437697213E+16</v>
      </c>
      <c r="T2043" s="7">
        <f>TablaDatos[[#This Row],[Aux3]]/100000000000000</f>
        <v>21.472821325043199</v>
      </c>
      <c r="U2043" s="1">
        <v>2147282132504320</v>
      </c>
      <c r="V2043">
        <v>151.9</v>
      </c>
      <c r="W2043">
        <v>100.5</v>
      </c>
    </row>
    <row r="2044" spans="1:23">
      <c r="A2044">
        <v>2014</v>
      </c>
      <c r="B2044">
        <v>59</v>
      </c>
      <c r="C2044" t="s">
        <v>16</v>
      </c>
      <c r="D2044" t="s">
        <v>33</v>
      </c>
      <c r="E2044" t="s">
        <v>18</v>
      </c>
      <c r="F2044" t="s">
        <v>24</v>
      </c>
      <c r="G2044" t="s">
        <v>28</v>
      </c>
      <c r="H2044" s="3">
        <v>51358.47</v>
      </c>
      <c r="I2044" t="s">
        <v>21</v>
      </c>
      <c r="J2044" t="s">
        <v>19</v>
      </c>
      <c r="K20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30.4006462202065</v>
      </c>
      <c r="L2044" s="5">
        <f>TablaDatos[[#This Row],[IMC_raw]]/1000000000000000</f>
        <v>30.4006462202065</v>
      </c>
      <c r="M2044" s="2">
        <v>3.04006462202065E+16</v>
      </c>
      <c r="N20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4" s="13">
        <f t="shared" si="31"/>
        <v>2043</v>
      </c>
      <c r="P2044" s="2" t="str">
        <f>IF(TablaDatos[[#This Row],[Diabetes]]=0,"No","Si")</f>
        <v>No</v>
      </c>
      <c r="Q2044">
        <v>0</v>
      </c>
      <c r="R2044">
        <f>TablaDatos[[#This Row],[Aux2]]/10000000000000</f>
        <v>2054.6400719601702</v>
      </c>
      <c r="S2044" s="1">
        <v>2.05464007196017E+16</v>
      </c>
      <c r="T2044" s="7">
        <f>TablaDatos[[#This Row],[Aux3]]/100000000000000</f>
        <v>236.425951326817</v>
      </c>
      <c r="U2044" s="1">
        <v>2.36425951326817E+16</v>
      </c>
      <c r="V2044">
        <v>162.1</v>
      </c>
      <c r="W2044">
        <v>101.4</v>
      </c>
    </row>
    <row r="2045" spans="1:23">
      <c r="A2045">
        <v>2014</v>
      </c>
      <c r="B2045">
        <v>54</v>
      </c>
      <c r="C2045" t="s">
        <v>16</v>
      </c>
      <c r="D2045" t="s">
        <v>41</v>
      </c>
      <c r="E2045" t="s">
        <v>18</v>
      </c>
      <c r="F2045" t="s">
        <v>35</v>
      </c>
      <c r="G2045" t="s">
        <v>20</v>
      </c>
      <c r="H2045" s="3">
        <v>22425.25</v>
      </c>
      <c r="I2045" t="s">
        <v>21</v>
      </c>
      <c r="J2045" t="s">
        <v>21</v>
      </c>
      <c r="K20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30.399122933830398</v>
      </c>
      <c r="L2045" s="5">
        <f>TablaDatos[[#This Row],[IMC_raw]]/1000000000000000</f>
        <v>3.0399122933830398</v>
      </c>
      <c r="M2045" s="2">
        <v>3039912293383040</v>
      </c>
      <c r="N20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5" s="13">
        <f t="shared" si="31"/>
        <v>2044</v>
      </c>
      <c r="P2045" s="2" t="str">
        <f>IF(TablaDatos[[#This Row],[Diabetes]]=0,"No","Si")</f>
        <v>No</v>
      </c>
      <c r="Q2045">
        <v>0</v>
      </c>
      <c r="R2045">
        <f>TablaDatos[[#This Row],[Aux2]]/10000000000000</f>
        <v>185.72783437848801</v>
      </c>
      <c r="S2045" s="1">
        <v>1857278343784880</v>
      </c>
      <c r="T2045" s="7">
        <f>TablaDatos[[#This Row],[Aux3]]/100000000000000</f>
        <v>247.48834044540999</v>
      </c>
      <c r="U2045" s="1">
        <v>2.4748834044541E+16</v>
      </c>
      <c r="V2045">
        <v>152.80000000000001</v>
      </c>
      <c r="W2045">
        <v>93.5</v>
      </c>
    </row>
    <row r="2046" spans="1:23">
      <c r="A2046">
        <v>2014</v>
      </c>
      <c r="B2046">
        <v>68</v>
      </c>
      <c r="C2046" t="s">
        <v>23</v>
      </c>
      <c r="D2046" t="s">
        <v>73</v>
      </c>
      <c r="E2046" t="s">
        <v>19</v>
      </c>
      <c r="F2046" t="s">
        <v>19</v>
      </c>
      <c r="G2046" t="s">
        <v>25</v>
      </c>
      <c r="H2046" s="3">
        <v>19052.75</v>
      </c>
      <c r="I2046" t="s">
        <v>21</v>
      </c>
      <c r="J2046" t="s">
        <v>18</v>
      </c>
      <c r="K20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30.389954554016303</v>
      </c>
      <c r="L2046" s="6">
        <f>TablaDatos[[#This Row],[IMC_raw]]/1000000000000000</f>
        <v>0.30389954554016302</v>
      </c>
      <c r="M2046" s="2">
        <v>303899545540163</v>
      </c>
      <c r="N20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6" s="13">
        <f t="shared" si="31"/>
        <v>2045</v>
      </c>
      <c r="P2046" s="2" t="str">
        <f>IF(TablaDatos[[#This Row],[Diabetes]]=0,"No","Si")</f>
        <v>No</v>
      </c>
      <c r="Q2046">
        <v>0</v>
      </c>
      <c r="R2046">
        <f>TablaDatos[[#This Row],[Aux2]]/10000000000000</f>
        <v>218.00444729739399</v>
      </c>
      <c r="S2046" s="1">
        <v>2180044472973940</v>
      </c>
      <c r="T2046" s="7">
        <f>TablaDatos[[#This Row],[Aux3]]/100000000000000</f>
        <v>249.25135391313799</v>
      </c>
      <c r="U2046" s="1">
        <v>2.49251353913138E+16</v>
      </c>
      <c r="V2046">
        <v>157.1</v>
      </c>
      <c r="W2046">
        <v>95.1</v>
      </c>
    </row>
    <row r="2047" spans="1:23">
      <c r="A2047">
        <v>2014</v>
      </c>
      <c r="B2047">
        <v>71</v>
      </c>
      <c r="C2047" t="s">
        <v>23</v>
      </c>
      <c r="D2047" t="s">
        <v>17</v>
      </c>
      <c r="E2047" t="s">
        <v>18</v>
      </c>
      <c r="F2047" t="s">
        <v>24</v>
      </c>
      <c r="G2047" t="s">
        <v>25</v>
      </c>
      <c r="H2047" s="3">
        <v>18390</v>
      </c>
      <c r="I2047" t="s">
        <v>18</v>
      </c>
      <c r="J2047" t="s">
        <v>22</v>
      </c>
      <c r="K20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30.374989785429001</v>
      </c>
      <c r="L2047" s="6">
        <f>TablaDatos[[#This Row],[IMC_raw]]/1000000000000000</f>
        <v>30.374989785429001</v>
      </c>
      <c r="M2047" s="2">
        <v>3.0374989785429E+16</v>
      </c>
      <c r="N20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7" s="13">
        <f t="shared" si="31"/>
        <v>2046</v>
      </c>
      <c r="P2047" s="2" t="str">
        <f>IF(TablaDatos[[#This Row],[Diabetes]]=0,"No","Si")</f>
        <v>No</v>
      </c>
      <c r="Q2047">
        <v>0</v>
      </c>
      <c r="R2047">
        <f>TablaDatos[[#This Row],[Aux2]]/10000000000000</f>
        <v>2175.22736797073</v>
      </c>
      <c r="S2047" s="1">
        <v>2.17522736797073E+16</v>
      </c>
      <c r="T2047" s="7">
        <f>TablaDatos[[#This Row],[Aux3]]/100000000000000</f>
        <v>271.64302560196802</v>
      </c>
      <c r="U2047" s="1">
        <v>2.71643025601968E+16</v>
      </c>
      <c r="V2047">
        <v>160.1</v>
      </c>
      <c r="W2047">
        <v>96.2</v>
      </c>
    </row>
    <row r="2048" spans="1:23">
      <c r="A2048">
        <v>2014</v>
      </c>
      <c r="B2048">
        <v>50</v>
      </c>
      <c r="C2048" t="s">
        <v>23</v>
      </c>
      <c r="D2048" t="s">
        <v>17</v>
      </c>
      <c r="E2048" t="s">
        <v>18</v>
      </c>
      <c r="F2048" t="s">
        <v>19</v>
      </c>
      <c r="G2048" t="s">
        <v>20</v>
      </c>
      <c r="H2048" s="3">
        <v>18001.2</v>
      </c>
      <c r="I2048" t="s">
        <v>18</v>
      </c>
      <c r="J2048" t="s">
        <v>22</v>
      </c>
      <c r="K20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30.350323717933598</v>
      </c>
      <c r="L2048" s="5">
        <f>TablaDatos[[#This Row],[IMC_raw]]/1000000000000000</f>
        <v>30.350323717933598</v>
      </c>
      <c r="M2048" s="2">
        <v>3.03503237179336E+16</v>
      </c>
      <c r="N20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8" s="13">
        <f t="shared" si="31"/>
        <v>2047</v>
      </c>
      <c r="P2048" s="2" t="str">
        <f>IF(TablaDatos[[#This Row],[Diabetes]]=0,"No","Si")</f>
        <v>No</v>
      </c>
      <c r="Q2048">
        <v>0</v>
      </c>
      <c r="R2048">
        <f>TablaDatos[[#This Row],[Aux2]]/10000000000000</f>
        <v>182.41095585435599</v>
      </c>
      <c r="S2048" s="1">
        <v>1824109558543560</v>
      </c>
      <c r="T2048" s="7">
        <f>TablaDatos[[#This Row],[Aux3]]/100000000000000</f>
        <v>212.49350115379701</v>
      </c>
      <c r="U2048" s="1">
        <v>2.12493501153797E+16</v>
      </c>
      <c r="V2048">
        <v>138.1</v>
      </c>
      <c r="W2048">
        <v>86.3</v>
      </c>
    </row>
    <row r="2049" spans="1:23">
      <c r="A2049">
        <v>2014</v>
      </c>
      <c r="B2049">
        <v>53</v>
      </c>
      <c r="C2049" t="s">
        <v>16</v>
      </c>
      <c r="D2049" t="s">
        <v>17</v>
      </c>
      <c r="E2049" t="s">
        <v>21</v>
      </c>
      <c r="F2049" t="s">
        <v>19</v>
      </c>
      <c r="G2049" t="s">
        <v>20</v>
      </c>
      <c r="H2049" s="3">
        <v>18952.63</v>
      </c>
      <c r="I2049" t="s">
        <v>21</v>
      </c>
      <c r="J2049" t="s">
        <v>19</v>
      </c>
      <c r="K20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30.348334390318499</v>
      </c>
      <c r="L2049" s="5">
        <f>TablaDatos[[#This Row],[IMC_raw]]/1000000000000000</f>
        <v>30.348334390318499</v>
      </c>
      <c r="M2049" s="2">
        <v>3.03483343903185E+16</v>
      </c>
      <c r="N20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49" s="13">
        <f t="shared" si="31"/>
        <v>2048</v>
      </c>
      <c r="P2049" s="2" t="str">
        <f>IF(TablaDatos[[#This Row],[Diabetes]]=0,"No","Si")</f>
        <v>No</v>
      </c>
      <c r="Q2049">
        <v>0</v>
      </c>
      <c r="R2049">
        <f>TablaDatos[[#This Row],[Aux2]]/10000000000000</f>
        <v>239.59871579506401</v>
      </c>
      <c r="S2049" s="1">
        <v>2395987157950640</v>
      </c>
      <c r="T2049" s="7">
        <f>TablaDatos[[#This Row],[Aux3]]/100000000000000</f>
        <v>25.9466278169368</v>
      </c>
      <c r="U2049" s="1">
        <v>2594662781693680</v>
      </c>
      <c r="V2049">
        <v>156.69999999999999</v>
      </c>
      <c r="W2049">
        <v>99.1</v>
      </c>
    </row>
    <row r="2050" spans="1:23">
      <c r="A2050">
        <v>2014</v>
      </c>
      <c r="B2050">
        <v>58</v>
      </c>
      <c r="C2050" t="s">
        <v>23</v>
      </c>
      <c r="D2050" t="s">
        <v>42</v>
      </c>
      <c r="E2050" t="s">
        <v>18</v>
      </c>
      <c r="F2050" t="s">
        <v>24</v>
      </c>
      <c r="G2050" t="s">
        <v>28</v>
      </c>
      <c r="H2050" s="3">
        <v>17272.43</v>
      </c>
      <c r="I2050" t="s">
        <v>19</v>
      </c>
      <c r="J2050" t="s">
        <v>22</v>
      </c>
      <c r="K20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30.344714939396198</v>
      </c>
      <c r="L2050" s="6">
        <f>TablaDatos[[#This Row],[IMC_raw]]/1000000000000000</f>
        <v>3.0344714939396198</v>
      </c>
      <c r="M2050" s="2">
        <v>3034471493939620</v>
      </c>
      <c r="N20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0" s="13">
        <f t="shared" ref="O2050:O2113" si="32">O2049+1</f>
        <v>2049</v>
      </c>
      <c r="P2050" s="2" t="str">
        <f>IF(TablaDatos[[#This Row],[Diabetes]]=0,"No","Si")</f>
        <v>No</v>
      </c>
      <c r="Q2050">
        <v>0</v>
      </c>
      <c r="R2050">
        <f>TablaDatos[[#This Row],[Aux2]]/10000000000000</f>
        <v>2227.3582209832698</v>
      </c>
      <c r="S2050" s="1">
        <v>2.22735822098327E+16</v>
      </c>
      <c r="T2050" s="7">
        <f>TablaDatos[[#This Row],[Aux3]]/100000000000000</f>
        <v>26.6242862734418</v>
      </c>
      <c r="U2050" s="1">
        <v>2662428627344180</v>
      </c>
      <c r="V2050">
        <v>156.5</v>
      </c>
      <c r="W2050">
        <v>95</v>
      </c>
    </row>
    <row r="2051" spans="1:23">
      <c r="A2051">
        <v>2014</v>
      </c>
      <c r="B2051">
        <v>47</v>
      </c>
      <c r="C2051" t="s">
        <v>16</v>
      </c>
      <c r="D2051" t="s">
        <v>17</v>
      </c>
      <c r="E2051" t="s">
        <v>21</v>
      </c>
      <c r="F2051" t="s">
        <v>19</v>
      </c>
      <c r="G2051" t="s">
        <v>20</v>
      </c>
      <c r="H2051" s="3">
        <v>17607.04</v>
      </c>
      <c r="I2051" t="s">
        <v>19</v>
      </c>
      <c r="J2051" t="s">
        <v>22</v>
      </c>
      <c r="K20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30.2741822428859</v>
      </c>
      <c r="L2051" s="6">
        <f>TablaDatos[[#This Row],[IMC_raw]]/1000000000000000</f>
        <v>30.2741822428859</v>
      </c>
      <c r="M2051" s="2">
        <v>3.02741822428859E+16</v>
      </c>
      <c r="N20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1" s="13">
        <f t="shared" si="32"/>
        <v>2050</v>
      </c>
      <c r="P2051" s="2" t="str">
        <f>IF(TablaDatos[[#This Row],[Diabetes]]=0,"No","Si")</f>
        <v>No</v>
      </c>
      <c r="Q2051">
        <v>0</v>
      </c>
      <c r="R2051">
        <f>TablaDatos[[#This Row],[Aux2]]/10000000000000</f>
        <v>1790.34574135055</v>
      </c>
      <c r="S2051" s="1">
        <v>1.79034574135055E+16</v>
      </c>
      <c r="T2051" s="7">
        <f>TablaDatos[[#This Row],[Aux3]]/100000000000000</f>
        <v>222.22824947084101</v>
      </c>
      <c r="U2051" s="1">
        <v>2.22228249470841E+16</v>
      </c>
      <c r="V2051">
        <v>153.30000000000001</v>
      </c>
      <c r="W2051">
        <v>87</v>
      </c>
    </row>
    <row r="2052" spans="1:23">
      <c r="A2052">
        <v>2014</v>
      </c>
      <c r="B2052">
        <v>58</v>
      </c>
      <c r="C2052" t="s">
        <v>23</v>
      </c>
      <c r="D2052" t="s">
        <v>33</v>
      </c>
      <c r="E2052" t="s">
        <v>18</v>
      </c>
      <c r="F2052" t="s">
        <v>19</v>
      </c>
      <c r="G2052" t="s">
        <v>28</v>
      </c>
      <c r="H2052" s="3">
        <v>24565.74</v>
      </c>
      <c r="I2052" t="s">
        <v>19</v>
      </c>
      <c r="J2052" t="s">
        <v>18</v>
      </c>
      <c r="K20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30.242648726537801</v>
      </c>
      <c r="L2052" s="5">
        <f>TablaDatos[[#This Row],[IMC_raw]]/1000000000000000</f>
        <v>30.242648726537801</v>
      </c>
      <c r="M2052" s="2">
        <v>3.02426487265378E+16</v>
      </c>
      <c r="N20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2" s="13">
        <f t="shared" si="32"/>
        <v>2051</v>
      </c>
      <c r="P2052" s="2" t="str">
        <f>IF(TablaDatos[[#This Row],[Diabetes]]=0,"No","Si")</f>
        <v>No</v>
      </c>
      <c r="Q2052">
        <v>0</v>
      </c>
      <c r="R2052">
        <f>TablaDatos[[#This Row],[Aux2]]/10000000000000</f>
        <v>2066.7195280246501</v>
      </c>
      <c r="S2052" s="1">
        <v>2.06671952802465E+16</v>
      </c>
      <c r="T2052" s="7">
        <f>TablaDatos[[#This Row],[Aux3]]/100000000000000</f>
        <v>218.817664504833</v>
      </c>
      <c r="U2052" s="1">
        <v>2.18817664504833E+16</v>
      </c>
      <c r="V2052">
        <v>158.6</v>
      </c>
      <c r="W2052">
        <v>97.4</v>
      </c>
    </row>
    <row r="2053" spans="1:23">
      <c r="A2053">
        <v>2014</v>
      </c>
      <c r="B2053">
        <v>62</v>
      </c>
      <c r="C2053" t="s">
        <v>16</v>
      </c>
      <c r="D2053" t="s">
        <v>73</v>
      </c>
      <c r="E2053" t="s">
        <v>18</v>
      </c>
      <c r="F2053" t="s">
        <v>24</v>
      </c>
      <c r="G2053" t="s">
        <v>28</v>
      </c>
      <c r="H2053" s="3">
        <v>23831.040000000001</v>
      </c>
      <c r="I2053" t="s">
        <v>21</v>
      </c>
      <c r="J2053" t="s">
        <v>22</v>
      </c>
      <c r="K20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30.240892083575702</v>
      </c>
      <c r="L2053" s="6">
        <f>TablaDatos[[#This Row],[IMC_raw]]/1000000000000000</f>
        <v>30.240892083575702</v>
      </c>
      <c r="M2053" s="2">
        <v>3.02408920835757E+16</v>
      </c>
      <c r="N20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3" s="13">
        <f t="shared" si="32"/>
        <v>2052</v>
      </c>
      <c r="P2053" s="2" t="str">
        <f>IF(TablaDatos[[#This Row],[Diabetes]]=0,"No","Si")</f>
        <v>No</v>
      </c>
      <c r="Q2053">
        <v>0</v>
      </c>
      <c r="R2053">
        <f>TablaDatos[[#This Row],[Aux2]]/10000000000000</f>
        <v>2347.2479582002602</v>
      </c>
      <c r="S2053" s="1">
        <v>2.34724795820026E+16</v>
      </c>
      <c r="T2053" s="7">
        <f>TablaDatos[[#This Row],[Aux3]]/100000000000000</f>
        <v>243.012459030163</v>
      </c>
      <c r="U2053" s="1">
        <v>2.43012459030163E+16</v>
      </c>
      <c r="V2053">
        <v>161.6</v>
      </c>
      <c r="W2053">
        <v>100.7</v>
      </c>
    </row>
    <row r="2054" spans="1:23">
      <c r="A2054">
        <v>2014</v>
      </c>
      <c r="B2054">
        <v>45</v>
      </c>
      <c r="C2054" t="s">
        <v>23</v>
      </c>
      <c r="D2054" t="s">
        <v>73</v>
      </c>
      <c r="E2054" t="s">
        <v>18</v>
      </c>
      <c r="F2054" t="s">
        <v>24</v>
      </c>
      <c r="G2054" t="s">
        <v>20</v>
      </c>
      <c r="H2054" s="3">
        <v>23896.65</v>
      </c>
      <c r="I2054" t="s">
        <v>19</v>
      </c>
      <c r="J2054" t="s">
        <v>18</v>
      </c>
      <c r="K20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30.238114754324702</v>
      </c>
      <c r="L2054" s="6">
        <f>TablaDatos[[#This Row],[IMC_raw]]/1000000000000000</f>
        <v>3.0238114754324701</v>
      </c>
      <c r="M2054" s="2">
        <v>3023811475432470</v>
      </c>
      <c r="N20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4" s="13">
        <f t="shared" si="32"/>
        <v>2053</v>
      </c>
      <c r="P2054" s="2" t="str">
        <f>IF(TablaDatos[[#This Row],[Diabetes]]=0,"No","Si")</f>
        <v>No</v>
      </c>
      <c r="Q2054">
        <v>0</v>
      </c>
      <c r="R2054">
        <f>TablaDatos[[#This Row],[Aux2]]/10000000000000</f>
        <v>2278.2963481248898</v>
      </c>
      <c r="S2054" s="1">
        <v>2.27829634812489E+16</v>
      </c>
      <c r="T2054" s="7">
        <f>TablaDatos[[#This Row],[Aux3]]/100000000000000</f>
        <v>254.72009491986901</v>
      </c>
      <c r="U2054" s="1">
        <v>2.54720094919869E+16</v>
      </c>
      <c r="V2054">
        <v>142.69999999999999</v>
      </c>
      <c r="W2054">
        <v>90.5</v>
      </c>
    </row>
    <row r="2055" spans="1:23">
      <c r="A2055">
        <v>2014</v>
      </c>
      <c r="B2055">
        <v>59</v>
      </c>
      <c r="C2055" t="s">
        <v>23</v>
      </c>
      <c r="D2055" t="s">
        <v>29</v>
      </c>
      <c r="E2055" t="s">
        <v>19</v>
      </c>
      <c r="F2055" t="s">
        <v>35</v>
      </c>
      <c r="G2055" t="s">
        <v>28</v>
      </c>
      <c r="H2055" s="3">
        <v>14211.06</v>
      </c>
      <c r="I2055" t="s">
        <v>19</v>
      </c>
      <c r="J2055" t="s">
        <v>19</v>
      </c>
      <c r="K20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30.220411200678999</v>
      </c>
      <c r="L2055" s="6">
        <f>TablaDatos[[#This Row],[IMC_raw]]/1000000000000000</f>
        <v>30.220411200678999</v>
      </c>
      <c r="M2055" s="2">
        <v>3.0220411200679E+16</v>
      </c>
      <c r="N20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5" s="13">
        <f t="shared" si="32"/>
        <v>2054</v>
      </c>
      <c r="P2055" s="2" t="str">
        <f>IF(TablaDatos[[#This Row],[Diabetes]]=0,"No","Si")</f>
        <v>No</v>
      </c>
      <c r="Q2055">
        <v>0</v>
      </c>
      <c r="R2055">
        <f>TablaDatos[[#This Row],[Aux2]]/10000000000000</f>
        <v>1951.9427495365801</v>
      </c>
      <c r="S2055" s="1">
        <v>1.95194274953658E+16</v>
      </c>
      <c r="T2055" s="7">
        <f>TablaDatos[[#This Row],[Aux3]]/100000000000000</f>
        <v>23.910942375686901</v>
      </c>
      <c r="U2055" s="1">
        <v>2391094237568690</v>
      </c>
      <c r="V2055">
        <v>162.4</v>
      </c>
      <c r="W2055">
        <v>97.1</v>
      </c>
    </row>
    <row r="2056" spans="1:23">
      <c r="A2056">
        <v>2014</v>
      </c>
      <c r="B2056">
        <v>48</v>
      </c>
      <c r="C2056" t="s">
        <v>16</v>
      </c>
      <c r="D2056" t="s">
        <v>42</v>
      </c>
      <c r="E2056" t="s">
        <v>18</v>
      </c>
      <c r="F2056" t="s">
        <v>24</v>
      </c>
      <c r="G2056" t="s">
        <v>20</v>
      </c>
      <c r="H2056" s="3">
        <v>17964.509999999998</v>
      </c>
      <c r="I2056" t="s">
        <v>21</v>
      </c>
      <c r="J2056" t="s">
        <v>19</v>
      </c>
      <c r="K20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30.1900003578887</v>
      </c>
      <c r="L2056" s="5">
        <f>TablaDatos[[#This Row],[IMC_raw]]/1000000000000000</f>
        <v>30.1900003578887</v>
      </c>
      <c r="M2056" s="2">
        <v>3.01900003578887E+16</v>
      </c>
      <c r="N20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6" s="13">
        <f t="shared" si="32"/>
        <v>2055</v>
      </c>
      <c r="P2056" s="2" t="str">
        <f>IF(TablaDatos[[#This Row],[Diabetes]]=0,"No","Si")</f>
        <v>No</v>
      </c>
      <c r="Q2056">
        <v>0</v>
      </c>
      <c r="R2056">
        <f>TablaDatos[[#This Row],[Aux2]]/10000000000000</f>
        <v>256.804109547758</v>
      </c>
      <c r="S2056" s="1">
        <v>2568041095477580</v>
      </c>
      <c r="T2056" s="7">
        <f>TablaDatos[[#This Row],[Aux3]]/100000000000000</f>
        <v>237.37545669677201</v>
      </c>
      <c r="U2056" s="1">
        <v>2.37375456696772E+16</v>
      </c>
      <c r="V2056">
        <v>150.5</v>
      </c>
      <c r="W2056">
        <v>91.6</v>
      </c>
    </row>
    <row r="2057" spans="1:23">
      <c r="A2057">
        <v>2014</v>
      </c>
      <c r="B2057">
        <v>55</v>
      </c>
      <c r="C2057" t="s">
        <v>23</v>
      </c>
      <c r="D2057" t="s">
        <v>17</v>
      </c>
      <c r="E2057" t="s">
        <v>18</v>
      </c>
      <c r="F2057" t="s">
        <v>35</v>
      </c>
      <c r="G2057" t="s">
        <v>28</v>
      </c>
      <c r="H2057" s="3">
        <v>27234.13</v>
      </c>
      <c r="I2057" t="s">
        <v>18</v>
      </c>
      <c r="J2057" t="s">
        <v>22</v>
      </c>
      <c r="K20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30.1794635128363</v>
      </c>
      <c r="L2057" s="5">
        <f>TablaDatos[[#This Row],[IMC_raw]]/1000000000000000</f>
        <v>3.01794635128363</v>
      </c>
      <c r="M2057" s="2">
        <v>3017946351283630</v>
      </c>
      <c r="N20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7" s="13">
        <f t="shared" si="32"/>
        <v>2056</v>
      </c>
      <c r="P2057" s="2" t="str">
        <f>IF(TablaDatos[[#This Row],[Diabetes]]=0,"No","Si")</f>
        <v>No</v>
      </c>
      <c r="Q2057">
        <v>0</v>
      </c>
      <c r="R2057">
        <f>TablaDatos[[#This Row],[Aux2]]/10000000000000</f>
        <v>208.15915198698301</v>
      </c>
      <c r="S2057" s="1">
        <v>2081591519869830</v>
      </c>
      <c r="T2057" s="7">
        <f>TablaDatos[[#This Row],[Aux3]]/100000000000000</f>
        <v>255.71464697094601</v>
      </c>
      <c r="U2057" s="1">
        <v>2.55714646970946E+16</v>
      </c>
      <c r="V2057">
        <v>150.6</v>
      </c>
      <c r="W2057">
        <v>85.6</v>
      </c>
    </row>
    <row r="2058" spans="1:23">
      <c r="A2058">
        <v>2014</v>
      </c>
      <c r="B2058">
        <v>54</v>
      </c>
      <c r="C2058" t="s">
        <v>16</v>
      </c>
      <c r="D2058" t="s">
        <v>17</v>
      </c>
      <c r="E2058" t="s">
        <v>18</v>
      </c>
      <c r="F2058" t="s">
        <v>40</v>
      </c>
      <c r="G2058" t="s">
        <v>20</v>
      </c>
      <c r="H2058" s="3">
        <v>76878.41</v>
      </c>
      <c r="I2058" t="s">
        <v>19</v>
      </c>
      <c r="J2058" t="s">
        <v>21</v>
      </c>
      <c r="K20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30.089768990546098</v>
      </c>
      <c r="L2058" s="6">
        <f>TablaDatos[[#This Row],[IMC_raw]]/1000000000000000</f>
        <v>3.00897689905461</v>
      </c>
      <c r="M2058" s="2">
        <v>3008976899054610</v>
      </c>
      <c r="N20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8" s="13">
        <f t="shared" si="32"/>
        <v>2057</v>
      </c>
      <c r="P2058" s="2" t="str">
        <f>IF(TablaDatos[[#This Row],[Diabetes]]=0,"No","Si")</f>
        <v>No</v>
      </c>
      <c r="Q2058">
        <v>0</v>
      </c>
      <c r="R2058">
        <f>TablaDatos[[#This Row],[Aux2]]/10000000000000</f>
        <v>1902.76831778307</v>
      </c>
      <c r="S2058" s="1">
        <v>1.90276831778307E+16</v>
      </c>
      <c r="T2058" s="7">
        <f>TablaDatos[[#This Row],[Aux3]]/100000000000000</f>
        <v>201.362178241007</v>
      </c>
      <c r="U2058" s="1">
        <v>2.01362178241007E+16</v>
      </c>
      <c r="V2058">
        <v>146.4</v>
      </c>
      <c r="W2058">
        <v>93.5</v>
      </c>
    </row>
    <row r="2059" spans="1:23">
      <c r="A2059">
        <v>2014</v>
      </c>
      <c r="B2059">
        <v>58</v>
      </c>
      <c r="C2059" t="s">
        <v>16</v>
      </c>
      <c r="D2059" t="s">
        <v>42</v>
      </c>
      <c r="E2059" t="s">
        <v>18</v>
      </c>
      <c r="F2059" t="s">
        <v>19</v>
      </c>
      <c r="G2059" t="s">
        <v>28</v>
      </c>
      <c r="H2059" s="3">
        <v>19678.39</v>
      </c>
      <c r="I2059" t="s">
        <v>21</v>
      </c>
      <c r="J2059" t="s">
        <v>22</v>
      </c>
      <c r="K20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30.0759840433305</v>
      </c>
      <c r="L2059" s="5">
        <f>TablaDatos[[#This Row],[IMC_raw]]/1000000000000000</f>
        <v>30.0759840433305</v>
      </c>
      <c r="M2059" s="2">
        <v>3.00759840433305E+16</v>
      </c>
      <c r="N20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59" s="13">
        <f t="shared" si="32"/>
        <v>2058</v>
      </c>
      <c r="P2059" s="2" t="str">
        <f>IF(TablaDatos[[#This Row],[Diabetes]]=0,"No","Si")</f>
        <v>No</v>
      </c>
      <c r="Q2059">
        <v>0</v>
      </c>
      <c r="R2059">
        <f>TablaDatos[[#This Row],[Aux2]]/10000000000000</f>
        <v>205.826912520218</v>
      </c>
      <c r="S2059" s="1">
        <v>2058269125202180</v>
      </c>
      <c r="T2059" s="7">
        <f>TablaDatos[[#This Row],[Aux3]]/100000000000000</f>
        <v>241.02177848158399</v>
      </c>
      <c r="U2059" s="1">
        <v>2.41021778481584E+16</v>
      </c>
      <c r="V2059">
        <v>154.6</v>
      </c>
      <c r="W2059">
        <v>94.1</v>
      </c>
    </row>
    <row r="2060" spans="1:23">
      <c r="A2060">
        <v>2014</v>
      </c>
      <c r="B2060">
        <v>51</v>
      </c>
      <c r="C2060" t="s">
        <v>23</v>
      </c>
      <c r="D2060" t="s">
        <v>29</v>
      </c>
      <c r="E2060" t="s">
        <v>18</v>
      </c>
      <c r="F2060" t="s">
        <v>19</v>
      </c>
      <c r="G2060" t="s">
        <v>20</v>
      </c>
      <c r="H2060" s="3">
        <v>20880</v>
      </c>
      <c r="I2060" t="s">
        <v>19</v>
      </c>
      <c r="J2060" t="s">
        <v>18</v>
      </c>
      <c r="K20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30.0530046384923</v>
      </c>
      <c r="L2060" s="6">
        <f>TablaDatos[[#This Row],[IMC_raw]]/1000000000000000</f>
        <v>30.0530046384923</v>
      </c>
      <c r="M2060" s="2">
        <v>3.00530046384923E+16</v>
      </c>
      <c r="N20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0" s="13">
        <f t="shared" si="32"/>
        <v>2059</v>
      </c>
      <c r="P2060" s="2" t="str">
        <f>IF(TablaDatos[[#This Row],[Diabetes]]=0,"No","Si")</f>
        <v>No</v>
      </c>
      <c r="Q2060">
        <v>0</v>
      </c>
      <c r="R2060">
        <f>TablaDatos[[#This Row],[Aux2]]/10000000000000</f>
        <v>2063.2371904537799</v>
      </c>
      <c r="S2060" s="1">
        <v>2.06323719045378E+16</v>
      </c>
      <c r="T2060" s="7">
        <f>TablaDatos[[#This Row],[Aux3]]/100000000000000</f>
        <v>21.825267056243799</v>
      </c>
      <c r="U2060" s="1">
        <v>2182526705624380</v>
      </c>
      <c r="V2060">
        <v>142.4</v>
      </c>
      <c r="W2060">
        <v>91.4</v>
      </c>
    </row>
    <row r="2061" spans="1:23">
      <c r="A2061">
        <v>2014</v>
      </c>
      <c r="B2061">
        <v>52</v>
      </c>
      <c r="C2061" t="s">
        <v>23</v>
      </c>
      <c r="D2061" t="s">
        <v>73</v>
      </c>
      <c r="E2061" t="s">
        <v>18</v>
      </c>
      <c r="F2061" t="s">
        <v>19</v>
      </c>
      <c r="G2061" t="s">
        <v>20</v>
      </c>
      <c r="H2061" s="3">
        <v>28082.04</v>
      </c>
      <c r="I2061" t="s">
        <v>19</v>
      </c>
      <c r="J2061" t="s">
        <v>22</v>
      </c>
      <c r="K20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30.007871314488501</v>
      </c>
      <c r="L2061" s="6">
        <f>TablaDatos[[#This Row],[IMC_raw]]/1000000000000000</f>
        <v>30.007871314488501</v>
      </c>
      <c r="M2061" s="2">
        <v>3.00078713144885E+16</v>
      </c>
      <c r="N20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1" s="13">
        <f t="shared" si="32"/>
        <v>2060</v>
      </c>
      <c r="P2061" s="2" t="str">
        <f>IF(TablaDatos[[#This Row],[Diabetes]]=0,"No","Si")</f>
        <v>No</v>
      </c>
      <c r="Q2061">
        <v>0</v>
      </c>
      <c r="R2061">
        <f>TablaDatos[[#This Row],[Aux2]]/10000000000000</f>
        <v>2050.5940950276299</v>
      </c>
      <c r="S2061" s="1">
        <v>2.05059409502763E+16</v>
      </c>
      <c r="T2061" s="7">
        <f>TablaDatos[[#This Row],[Aux3]]/100000000000000</f>
        <v>256.11359822776302</v>
      </c>
      <c r="U2061" s="1">
        <v>2.56113598227763E+16</v>
      </c>
      <c r="V2061">
        <v>145</v>
      </c>
      <c r="W2061">
        <v>88.9</v>
      </c>
    </row>
    <row r="2062" spans="1:23">
      <c r="A2062">
        <v>2014</v>
      </c>
      <c r="B2062">
        <v>58</v>
      </c>
      <c r="C2062" t="s">
        <v>16</v>
      </c>
      <c r="D2062" t="s">
        <v>33</v>
      </c>
      <c r="E2062" t="s">
        <v>18</v>
      </c>
      <c r="F2062" t="s">
        <v>35</v>
      </c>
      <c r="G2062" t="s">
        <v>28</v>
      </c>
      <c r="H2062" s="3">
        <v>50640.42</v>
      </c>
      <c r="I2062" t="s">
        <v>18</v>
      </c>
      <c r="J2062" t="s">
        <v>18</v>
      </c>
      <c r="K20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30.007435614424899</v>
      </c>
      <c r="L2062" s="5">
        <f>TablaDatos[[#This Row],[IMC_raw]]/1000000000000000</f>
        <v>30.007435614424899</v>
      </c>
      <c r="M2062" s="2">
        <v>3.00074356144249E+16</v>
      </c>
      <c r="N20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2" s="13">
        <f t="shared" si="32"/>
        <v>2061</v>
      </c>
      <c r="P2062" s="2" t="str">
        <f>IF(TablaDatos[[#This Row],[Diabetes]]=0,"No","Si")</f>
        <v>No</v>
      </c>
      <c r="Q2062">
        <v>0</v>
      </c>
      <c r="R2062">
        <f>TablaDatos[[#This Row],[Aux2]]/10000000000000</f>
        <v>2124.8470167721698</v>
      </c>
      <c r="S2062" s="1">
        <v>2.12484701677217E+16</v>
      </c>
      <c r="T2062" s="7">
        <f>TablaDatos[[#This Row],[Aux3]]/100000000000000</f>
        <v>23.561563341961701</v>
      </c>
      <c r="U2062" s="1">
        <v>2356156334196170</v>
      </c>
      <c r="V2062">
        <v>147.19999999999999</v>
      </c>
      <c r="W2062">
        <v>96.8</v>
      </c>
    </row>
    <row r="2063" spans="1:23">
      <c r="A2063">
        <v>2014</v>
      </c>
      <c r="B2063">
        <v>65</v>
      </c>
      <c r="C2063" t="s">
        <v>23</v>
      </c>
      <c r="D2063" t="s">
        <v>38</v>
      </c>
      <c r="E2063" t="s">
        <v>21</v>
      </c>
      <c r="F2063" t="s">
        <v>19</v>
      </c>
      <c r="G2063" t="s">
        <v>25</v>
      </c>
      <c r="H2063" s="3">
        <v>16907.88</v>
      </c>
      <c r="I2063" t="s">
        <v>19</v>
      </c>
      <c r="J2063" t="s">
        <v>18</v>
      </c>
      <c r="K20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30.002300401907998</v>
      </c>
      <c r="L2063" s="6">
        <f>TablaDatos[[#This Row],[IMC_raw]]/1000000000000000</f>
        <v>30.002300401907998</v>
      </c>
      <c r="M2063" s="2">
        <v>3.0002300401908E+16</v>
      </c>
      <c r="N20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3" s="13">
        <f t="shared" si="32"/>
        <v>2062</v>
      </c>
      <c r="P2063" s="2" t="str">
        <f>IF(TablaDatos[[#This Row],[Diabetes]]=0,"No","Si")</f>
        <v>No</v>
      </c>
      <c r="Q2063">
        <v>0</v>
      </c>
      <c r="R2063">
        <f>TablaDatos[[#This Row],[Aux2]]/10000000000000</f>
        <v>227.551813254168</v>
      </c>
      <c r="S2063" s="1">
        <v>2275518132541680</v>
      </c>
      <c r="T2063" s="7">
        <f>TablaDatos[[#This Row],[Aux3]]/100000000000000</f>
        <v>22.8696273675817</v>
      </c>
      <c r="U2063" s="1">
        <v>2286962736758170</v>
      </c>
      <c r="V2063">
        <v>160</v>
      </c>
      <c r="W2063">
        <v>95</v>
      </c>
    </row>
    <row r="2064" spans="1:23">
      <c r="A2064">
        <v>2015</v>
      </c>
      <c r="B2064">
        <v>65</v>
      </c>
      <c r="C2064" t="s">
        <v>16</v>
      </c>
      <c r="D2064" t="s">
        <v>34</v>
      </c>
      <c r="E2064" t="s">
        <v>21</v>
      </c>
      <c r="F2064" t="s">
        <v>24</v>
      </c>
      <c r="G2064" t="s">
        <v>25</v>
      </c>
      <c r="H2064" s="3">
        <v>14056.29</v>
      </c>
      <c r="I2064" t="s">
        <v>19</v>
      </c>
      <c r="J2064" t="s">
        <v>18</v>
      </c>
      <c r="K20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34.974648668253003</v>
      </c>
      <c r="L2064" s="5">
        <f>TablaDatos[[#This Row],[IMC_raw]]/1000000000000000</f>
        <v>34.974648668253003</v>
      </c>
      <c r="M2064" s="2">
        <v>3.4974648668253E+16</v>
      </c>
      <c r="N20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4" s="13">
        <f t="shared" si="32"/>
        <v>2063</v>
      </c>
      <c r="P2064" s="2" t="str">
        <f>IF(TablaDatos[[#This Row],[Diabetes]]=0,"No","Si")</f>
        <v>No</v>
      </c>
      <c r="Q2064">
        <v>0</v>
      </c>
      <c r="R2064">
        <f>TablaDatos[[#This Row],[Aux2]]/10000000000000</f>
        <v>2024.0010962056399</v>
      </c>
      <c r="S2064" s="1">
        <v>2.02400109620564E+16</v>
      </c>
      <c r="T2064" s="7">
        <f>TablaDatos[[#This Row],[Aux3]]/100000000000000</f>
        <v>240.173981925584</v>
      </c>
      <c r="U2064" s="1">
        <v>2.40173981925584E+16</v>
      </c>
      <c r="V2064">
        <v>154.6</v>
      </c>
      <c r="W2064">
        <v>94.2</v>
      </c>
    </row>
    <row r="2065" spans="1:23">
      <c r="A2065">
        <v>2015</v>
      </c>
      <c r="B2065">
        <v>57</v>
      </c>
      <c r="C2065" t="s">
        <v>23</v>
      </c>
      <c r="D2065" t="s">
        <v>72</v>
      </c>
      <c r="E2065" t="s">
        <v>21</v>
      </c>
      <c r="F2065" t="s">
        <v>24</v>
      </c>
      <c r="G2065" t="s">
        <v>28</v>
      </c>
      <c r="H2065" s="3">
        <v>17399.91</v>
      </c>
      <c r="I2065" t="s">
        <v>21</v>
      </c>
      <c r="J2065" t="s">
        <v>19</v>
      </c>
      <c r="K20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34.963543722008801</v>
      </c>
      <c r="L2065" s="6">
        <f>TablaDatos[[#This Row],[IMC_raw]]/1000000000000000</f>
        <v>34.963543722008801</v>
      </c>
      <c r="M2065" s="2">
        <v>3.49635437220088E+16</v>
      </c>
      <c r="N20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5" s="13">
        <f t="shared" si="32"/>
        <v>2064</v>
      </c>
      <c r="P2065" s="2" t="str">
        <f>IF(TablaDatos[[#This Row],[Diabetes]]=0,"No","Si")</f>
        <v>Si</v>
      </c>
      <c r="Q2065">
        <v>1</v>
      </c>
      <c r="R2065">
        <f>TablaDatos[[#This Row],[Aux2]]/10000000000000</f>
        <v>2379.88827522375</v>
      </c>
      <c r="S2065" s="1">
        <v>2.37988827522375E+16</v>
      </c>
      <c r="T2065" s="7">
        <f>TablaDatos[[#This Row],[Aux3]]/100000000000000</f>
        <v>29.418618303093499</v>
      </c>
      <c r="U2065" s="1">
        <v>2941861830309350</v>
      </c>
      <c r="V2065">
        <v>173.4</v>
      </c>
      <c r="W2065">
        <v>100.6</v>
      </c>
    </row>
    <row r="2066" spans="1:23">
      <c r="A2066">
        <v>2015</v>
      </c>
      <c r="B2066">
        <v>57</v>
      </c>
      <c r="C2066" t="s">
        <v>16</v>
      </c>
      <c r="D2066" t="s">
        <v>36</v>
      </c>
      <c r="E2066" t="s">
        <v>19</v>
      </c>
      <c r="F2066" t="s">
        <v>24</v>
      </c>
      <c r="G2066" t="s">
        <v>28</v>
      </c>
      <c r="H2066" s="3">
        <v>23211.09</v>
      </c>
      <c r="I2066" t="s">
        <v>21</v>
      </c>
      <c r="J2066" t="s">
        <v>18</v>
      </c>
      <c r="K20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34.935256820902197</v>
      </c>
      <c r="L2066" s="5">
        <f>TablaDatos[[#This Row],[IMC_raw]]/1000000000000000</f>
        <v>34.935256820902197</v>
      </c>
      <c r="M2066" s="2">
        <v>3.49352568209022E+16</v>
      </c>
      <c r="N20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6" s="13">
        <f t="shared" si="32"/>
        <v>2065</v>
      </c>
      <c r="P2066" s="2" t="str">
        <f>IF(TablaDatos[[#This Row],[Diabetes]]=0,"No","Si")</f>
        <v>No</v>
      </c>
      <c r="Q2066">
        <v>0</v>
      </c>
      <c r="R2066">
        <f>TablaDatos[[#This Row],[Aux2]]/10000000000000</f>
        <v>2397.2009901143201</v>
      </c>
      <c r="S2066" s="1">
        <v>2.39720099011432E+16</v>
      </c>
      <c r="T2066" s="7">
        <f>TablaDatos[[#This Row],[Aux3]]/100000000000000</f>
        <v>265.94003068883899</v>
      </c>
      <c r="U2066" s="1">
        <v>2.65940030688839E+16</v>
      </c>
      <c r="V2066">
        <v>166.3</v>
      </c>
      <c r="W2066">
        <v>100.8</v>
      </c>
    </row>
    <row r="2067" spans="1:23">
      <c r="A2067">
        <v>2015</v>
      </c>
      <c r="B2067">
        <v>60</v>
      </c>
      <c r="C2067" t="s">
        <v>16</v>
      </c>
      <c r="D2067" t="s">
        <v>73</v>
      </c>
      <c r="E2067" t="s">
        <v>19</v>
      </c>
      <c r="F2067" t="s">
        <v>19</v>
      </c>
      <c r="G2067" t="s">
        <v>28</v>
      </c>
      <c r="H2067" s="3">
        <v>45152.34</v>
      </c>
      <c r="I2067" t="s">
        <v>19</v>
      </c>
      <c r="J2067" t="s">
        <v>22</v>
      </c>
      <c r="K20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34.912418664448303</v>
      </c>
      <c r="L2067" s="5">
        <f>TablaDatos[[#This Row],[IMC_raw]]/1000000000000000</f>
        <v>3.4912418664448301</v>
      </c>
      <c r="M2067" s="2">
        <v>3491241866444830</v>
      </c>
      <c r="N20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7" s="13">
        <f t="shared" si="32"/>
        <v>2066</v>
      </c>
      <c r="P2067" s="2" t="str">
        <f>IF(TablaDatos[[#This Row],[Diabetes]]=0,"No","Si")</f>
        <v>No</v>
      </c>
      <c r="Q2067">
        <v>0</v>
      </c>
      <c r="R2067">
        <f>TablaDatos[[#This Row],[Aux2]]/10000000000000</f>
        <v>1851.3970708075401</v>
      </c>
      <c r="S2067" s="1">
        <v>1.85139707080754E+16</v>
      </c>
      <c r="T2067" s="7">
        <f>TablaDatos[[#This Row],[Aux3]]/100000000000000</f>
        <v>203.67414655112799</v>
      </c>
      <c r="U2067" s="1">
        <v>2.03674146551128E+16</v>
      </c>
      <c r="V2067">
        <v>162.6</v>
      </c>
      <c r="W2067">
        <v>97.9</v>
      </c>
    </row>
    <row r="2068" spans="1:23">
      <c r="A2068">
        <v>2015</v>
      </c>
      <c r="B2068">
        <v>62</v>
      </c>
      <c r="C2068" t="s">
        <v>16</v>
      </c>
      <c r="D2068" t="s">
        <v>72</v>
      </c>
      <c r="E2068" t="s">
        <v>21</v>
      </c>
      <c r="F2068" t="s">
        <v>19</v>
      </c>
      <c r="G2068" t="s">
        <v>28</v>
      </c>
      <c r="H2068" s="3">
        <v>12675.4</v>
      </c>
      <c r="I2068" t="s">
        <v>21</v>
      </c>
      <c r="J2068" t="s">
        <v>18</v>
      </c>
      <c r="K20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34.911417132164303</v>
      </c>
      <c r="L2068" s="5">
        <f>TablaDatos[[#This Row],[IMC_raw]]/1000000000000000</f>
        <v>3.4911417132164302</v>
      </c>
      <c r="M2068" s="2">
        <v>3491141713216430</v>
      </c>
      <c r="N20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8" s="13">
        <f t="shared" si="32"/>
        <v>2067</v>
      </c>
      <c r="P2068" s="2" t="str">
        <f>IF(TablaDatos[[#This Row],[Diabetes]]=0,"No","Si")</f>
        <v>Si</v>
      </c>
      <c r="Q2068">
        <v>1</v>
      </c>
      <c r="R2068">
        <f>TablaDatos[[#This Row],[Aux2]]/10000000000000</f>
        <v>2376.2447486170099</v>
      </c>
      <c r="S2068" s="1">
        <v>2.37624474861701E+16</v>
      </c>
      <c r="T2068" s="7">
        <f>TablaDatos[[#This Row],[Aux3]]/100000000000000</f>
        <v>296.367615840827</v>
      </c>
      <c r="U2068" s="1">
        <v>2.96367615840827E+16</v>
      </c>
      <c r="V2068">
        <v>166.8</v>
      </c>
      <c r="W2068">
        <v>104.5</v>
      </c>
    </row>
    <row r="2069" spans="1:23">
      <c r="A2069">
        <v>2015</v>
      </c>
      <c r="B2069">
        <v>55</v>
      </c>
      <c r="C2069" t="s">
        <v>23</v>
      </c>
      <c r="D2069" t="s">
        <v>17</v>
      </c>
      <c r="E2069" t="s">
        <v>18</v>
      </c>
      <c r="F2069" t="s">
        <v>19</v>
      </c>
      <c r="G2069" t="s">
        <v>28</v>
      </c>
      <c r="H2069" s="3">
        <v>30676.05</v>
      </c>
      <c r="I2069" t="s">
        <v>19</v>
      </c>
      <c r="J2069" t="s">
        <v>22</v>
      </c>
      <c r="K20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34.891069403423003</v>
      </c>
      <c r="L2069" s="6">
        <f>TablaDatos[[#This Row],[IMC_raw]]/100000000000000</f>
        <v>34.891069403423003</v>
      </c>
      <c r="M2069" s="2">
        <v>3489106940342300</v>
      </c>
      <c r="N20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69" s="13">
        <f t="shared" si="32"/>
        <v>2068</v>
      </c>
      <c r="P2069" s="2" t="str">
        <f>IF(TablaDatos[[#This Row],[Diabetes]]=0,"No","Si")</f>
        <v>No</v>
      </c>
      <c r="Q2069">
        <v>0</v>
      </c>
      <c r="R2069">
        <f>TablaDatos[[#This Row],[Aux2]]/10000000000000</f>
        <v>1928.3305075344599</v>
      </c>
      <c r="S2069" s="1">
        <v>1.92833050753446E+16</v>
      </c>
      <c r="T2069" s="7">
        <f>TablaDatos[[#This Row],[Aux3]]/100000000000000</f>
        <v>204.66144358003501</v>
      </c>
      <c r="U2069" s="1">
        <v>2.04661443580035E+16</v>
      </c>
      <c r="V2069">
        <v>157.5</v>
      </c>
      <c r="W2069">
        <v>93.9</v>
      </c>
    </row>
    <row r="2070" spans="1:23">
      <c r="A2070">
        <v>2015</v>
      </c>
      <c r="B2070">
        <v>63</v>
      </c>
      <c r="C2070" t="s">
        <v>23</v>
      </c>
      <c r="D2070" t="s">
        <v>17</v>
      </c>
      <c r="E2070" t="s">
        <v>18</v>
      </c>
      <c r="F2070" t="s">
        <v>24</v>
      </c>
      <c r="G2070" t="s">
        <v>28</v>
      </c>
      <c r="H2070" s="3">
        <v>18073.3</v>
      </c>
      <c r="I2070" t="s">
        <v>21</v>
      </c>
      <c r="J2070" t="s">
        <v>22</v>
      </c>
      <c r="K20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34.874575169673804</v>
      </c>
      <c r="L2070" s="5">
        <f>TablaDatos[[#This Row],[IMC_raw]]/1000000000000000</f>
        <v>3.48745751696738</v>
      </c>
      <c r="M2070" s="2">
        <v>3487457516967380</v>
      </c>
      <c r="N20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0" s="13">
        <f t="shared" si="32"/>
        <v>2069</v>
      </c>
      <c r="P2070" s="2" t="str">
        <f>IF(TablaDatos[[#This Row],[Diabetes]]=0,"No","Si")</f>
        <v>No</v>
      </c>
      <c r="Q2070">
        <v>0</v>
      </c>
      <c r="R2070">
        <f>TablaDatos[[#This Row],[Aux2]]/10000000000000</f>
        <v>2339.9187287375498</v>
      </c>
      <c r="S2070" s="1">
        <v>2.33991872873755E+16</v>
      </c>
      <c r="T2070" s="7">
        <f>TablaDatos[[#This Row],[Aux3]]/100000000000000</f>
        <v>27.484667676559599</v>
      </c>
      <c r="U2070" s="1">
        <v>2748466767655960</v>
      </c>
      <c r="V2070">
        <v>164.2</v>
      </c>
      <c r="W2070">
        <v>94.3</v>
      </c>
    </row>
    <row r="2071" spans="1:23">
      <c r="A2071">
        <v>2015</v>
      </c>
      <c r="B2071">
        <v>47</v>
      </c>
      <c r="C2071" t="s">
        <v>23</v>
      </c>
      <c r="D2071" t="s">
        <v>30</v>
      </c>
      <c r="E2071" t="s">
        <v>18</v>
      </c>
      <c r="F2071" t="s">
        <v>35</v>
      </c>
      <c r="G2071" t="s">
        <v>20</v>
      </c>
      <c r="H2071" s="3">
        <v>21597.08</v>
      </c>
      <c r="I2071" t="s">
        <v>21</v>
      </c>
      <c r="J2071" t="s">
        <v>19</v>
      </c>
      <c r="K20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34.872297473387398</v>
      </c>
      <c r="L2071" s="5">
        <f>TablaDatos[[#This Row],[IMC_raw]]/1000000000000000</f>
        <v>3.4872297473387399</v>
      </c>
      <c r="M2071" s="2">
        <v>3487229747338740</v>
      </c>
      <c r="N20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1" s="13">
        <f t="shared" si="32"/>
        <v>2070</v>
      </c>
      <c r="P2071" s="2" t="str">
        <f>IF(TablaDatos[[#This Row],[Diabetes]]=0,"No","Si")</f>
        <v>No</v>
      </c>
      <c r="Q2071">
        <v>0</v>
      </c>
      <c r="R2071">
        <f>TablaDatos[[#This Row],[Aux2]]/10000000000000</f>
        <v>2261.5092717841499</v>
      </c>
      <c r="S2071" s="1">
        <v>2.26150927178415E+16</v>
      </c>
      <c r="T2071" s="7">
        <f>TablaDatos[[#This Row],[Aux3]]/100000000000000</f>
        <v>255.63286716868799</v>
      </c>
      <c r="U2071" s="1">
        <v>2.55632867168688E+16</v>
      </c>
      <c r="V2071">
        <v>154.4</v>
      </c>
      <c r="W2071">
        <v>92.8</v>
      </c>
    </row>
    <row r="2072" spans="1:23">
      <c r="A2072">
        <v>2015</v>
      </c>
      <c r="B2072">
        <v>65</v>
      </c>
      <c r="C2072" t="s">
        <v>23</v>
      </c>
      <c r="D2072" t="s">
        <v>72</v>
      </c>
      <c r="E2072" t="s">
        <v>19</v>
      </c>
      <c r="F2072" t="s">
        <v>24</v>
      </c>
      <c r="G2072" t="s">
        <v>25</v>
      </c>
      <c r="H2072" s="3">
        <v>10982.45</v>
      </c>
      <c r="I2072" t="s">
        <v>19</v>
      </c>
      <c r="J2072" t="s">
        <v>22</v>
      </c>
      <c r="K20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34.841138416614299</v>
      </c>
      <c r="L2072" s="6">
        <f>TablaDatos[[#This Row],[IMC_raw]]/1000000000000000</f>
        <v>3.4841138416614301</v>
      </c>
      <c r="M2072" s="2">
        <v>3484113841661430</v>
      </c>
      <c r="N20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2" s="13">
        <f t="shared" si="32"/>
        <v>2071</v>
      </c>
      <c r="P2072" s="2" t="str">
        <f>IF(TablaDatos[[#This Row],[Diabetes]]=0,"No","Si")</f>
        <v>Si</v>
      </c>
      <c r="Q2072">
        <v>1</v>
      </c>
      <c r="R2072">
        <f>TablaDatos[[#This Row],[Aux2]]/10000000000000</f>
        <v>236.91285876550799</v>
      </c>
      <c r="S2072" s="1">
        <v>2369128587655080</v>
      </c>
      <c r="T2072" s="7">
        <f>TablaDatos[[#This Row],[Aux3]]/100000000000000</f>
        <v>234.45569148142101</v>
      </c>
      <c r="U2072" s="1">
        <v>2.34455691481421E+16</v>
      </c>
      <c r="V2072">
        <v>170.3</v>
      </c>
      <c r="W2072">
        <v>102.8</v>
      </c>
    </row>
    <row r="2073" spans="1:23">
      <c r="A2073">
        <v>2015</v>
      </c>
      <c r="B2073">
        <v>65</v>
      </c>
      <c r="C2073" t="s">
        <v>16</v>
      </c>
      <c r="D2073" t="s">
        <v>72</v>
      </c>
      <c r="E2073" t="s">
        <v>19</v>
      </c>
      <c r="F2073" t="s">
        <v>19</v>
      </c>
      <c r="G2073" t="s">
        <v>25</v>
      </c>
      <c r="H2073" s="3">
        <v>20191</v>
      </c>
      <c r="I2073" t="s">
        <v>19</v>
      </c>
      <c r="J2073" t="s">
        <v>22</v>
      </c>
      <c r="K20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34.816743550310697</v>
      </c>
      <c r="L2073" s="6">
        <f>TablaDatos[[#This Row],[IMC_raw]]/1000000000000000</f>
        <v>34.816743550310697</v>
      </c>
      <c r="M2073" s="2">
        <v>3.48167435503107E+16</v>
      </c>
      <c r="N20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3" s="13">
        <f t="shared" si="32"/>
        <v>2072</v>
      </c>
      <c r="P2073" s="2" t="str">
        <f>IF(TablaDatos[[#This Row],[Diabetes]]=0,"No","Si")</f>
        <v>No</v>
      </c>
      <c r="Q2073">
        <v>0</v>
      </c>
      <c r="R2073">
        <f>TablaDatos[[#This Row],[Aux2]]/10000000000000</f>
        <v>209.223372768334</v>
      </c>
      <c r="S2073" s="1">
        <v>2092233727683340</v>
      </c>
      <c r="T2073" s="7">
        <f>TablaDatos[[#This Row],[Aux3]]/100000000000000</f>
        <v>227.21310641620599</v>
      </c>
      <c r="U2073" s="1">
        <v>2.27213106416206E+16</v>
      </c>
      <c r="V2073">
        <v>154.4</v>
      </c>
      <c r="W2073">
        <v>103.4</v>
      </c>
    </row>
    <row r="2074" spans="1:23">
      <c r="A2074">
        <v>2015</v>
      </c>
      <c r="B2074">
        <v>54</v>
      </c>
      <c r="C2074" t="s">
        <v>16</v>
      </c>
      <c r="D2074" t="s">
        <v>73</v>
      </c>
      <c r="E2074" t="s">
        <v>18</v>
      </c>
      <c r="F2074" t="s">
        <v>19</v>
      </c>
      <c r="G2074" t="s">
        <v>20</v>
      </c>
      <c r="H2074" s="3">
        <v>29483.61</v>
      </c>
      <c r="I2074" t="s">
        <v>21</v>
      </c>
      <c r="J2074" t="s">
        <v>19</v>
      </c>
      <c r="K20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34.795010813211597</v>
      </c>
      <c r="L2074" s="5">
        <f>TablaDatos[[#This Row],[IMC_raw]]/1000000000000000</f>
        <v>3.47950108132116</v>
      </c>
      <c r="M2074" s="2">
        <v>3479501081321160</v>
      </c>
      <c r="N20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4" s="13">
        <f t="shared" si="32"/>
        <v>2073</v>
      </c>
      <c r="P2074" s="2" t="str">
        <f>IF(TablaDatos[[#This Row],[Diabetes]]=0,"No","Si")</f>
        <v>No</v>
      </c>
      <c r="Q2074">
        <v>0</v>
      </c>
      <c r="R2074">
        <f>TablaDatos[[#This Row],[Aux2]]/10000000000000</f>
        <v>221.99939924317499</v>
      </c>
      <c r="S2074" s="1">
        <v>2219993992431750</v>
      </c>
      <c r="T2074" s="7">
        <f>TablaDatos[[#This Row],[Aux3]]/100000000000000</f>
        <v>25.706663189877801</v>
      </c>
      <c r="U2074" s="1">
        <v>2570666318987780</v>
      </c>
      <c r="V2074">
        <v>152.19999999999999</v>
      </c>
      <c r="W2074">
        <v>91.8</v>
      </c>
    </row>
    <row r="2075" spans="1:23">
      <c r="A2075">
        <v>2015</v>
      </c>
      <c r="B2075">
        <v>51</v>
      </c>
      <c r="C2075" t="s">
        <v>16</v>
      </c>
      <c r="D2075" t="s">
        <v>72</v>
      </c>
      <c r="E2075" t="s">
        <v>18</v>
      </c>
      <c r="F2075" t="s">
        <v>24</v>
      </c>
      <c r="G2075" t="s">
        <v>20</v>
      </c>
      <c r="H2075" s="3">
        <v>17963.55</v>
      </c>
      <c r="I2075" t="s">
        <v>19</v>
      </c>
      <c r="J2075" t="s">
        <v>22</v>
      </c>
      <c r="K20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34.788840097276001</v>
      </c>
      <c r="L2075" s="6">
        <f>TablaDatos[[#This Row],[IMC_raw]]/1000000000000000</f>
        <v>34.788840097276001</v>
      </c>
      <c r="M2075" s="2">
        <v>3.4788840097276E+16</v>
      </c>
      <c r="N20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5" s="13">
        <f t="shared" si="32"/>
        <v>2074</v>
      </c>
      <c r="P2075" s="2" t="str">
        <f>IF(TablaDatos[[#This Row],[Diabetes]]=0,"No","Si")</f>
        <v>No</v>
      </c>
      <c r="Q2075">
        <v>0</v>
      </c>
      <c r="R2075">
        <f>TablaDatos[[#This Row],[Aux2]]/10000000000000</f>
        <v>2044.3126499520999</v>
      </c>
      <c r="S2075" s="1">
        <v>2.0443126499521E+16</v>
      </c>
      <c r="T2075" s="7">
        <f>TablaDatos[[#This Row],[Aux3]]/100000000000000</f>
        <v>232.35623167111601</v>
      </c>
      <c r="U2075" s="1">
        <v>2.32356231671116E+16</v>
      </c>
      <c r="V2075">
        <v>142.9</v>
      </c>
      <c r="W2075">
        <v>98.5</v>
      </c>
    </row>
    <row r="2076" spans="1:23">
      <c r="A2076">
        <v>2015</v>
      </c>
      <c r="B2076">
        <v>62</v>
      </c>
      <c r="C2076" t="s">
        <v>16</v>
      </c>
      <c r="D2076" t="s">
        <v>17</v>
      </c>
      <c r="E2076" t="s">
        <v>21</v>
      </c>
      <c r="F2076" t="s">
        <v>19</v>
      </c>
      <c r="G2076" t="s">
        <v>28</v>
      </c>
      <c r="H2076" s="3">
        <v>21885.58</v>
      </c>
      <c r="I2076" t="s">
        <v>21</v>
      </c>
      <c r="J2076" t="s">
        <v>18</v>
      </c>
      <c r="K20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34.785145104417204</v>
      </c>
      <c r="L2076" s="5">
        <f>TablaDatos[[#This Row],[IMC_raw]]/1000000000000000</f>
        <v>3.4785145104417201</v>
      </c>
      <c r="M2076" s="2">
        <v>3478514510441720</v>
      </c>
      <c r="N20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6" s="13">
        <f t="shared" si="32"/>
        <v>2075</v>
      </c>
      <c r="P2076" s="2" t="str">
        <f>IF(TablaDatos[[#This Row],[Diabetes]]=0,"No","Si")</f>
        <v>No</v>
      </c>
      <c r="Q2076">
        <v>0</v>
      </c>
      <c r="R2076">
        <f>TablaDatos[[#This Row],[Aux2]]/10000000000000</f>
        <v>2248.14244217749</v>
      </c>
      <c r="S2076" s="1">
        <v>2.24814244217749E+16</v>
      </c>
      <c r="T2076" s="7">
        <f>TablaDatos[[#This Row],[Aux3]]/100000000000000</f>
        <v>250.531531935944</v>
      </c>
      <c r="U2076" s="1">
        <v>2.50531531935944E+16</v>
      </c>
      <c r="V2076">
        <v>163.5</v>
      </c>
      <c r="W2076">
        <v>97.1</v>
      </c>
    </row>
    <row r="2077" spans="1:23">
      <c r="A2077">
        <v>2015</v>
      </c>
      <c r="B2077">
        <v>68</v>
      </c>
      <c r="C2077" t="s">
        <v>23</v>
      </c>
      <c r="D2077" t="s">
        <v>26</v>
      </c>
      <c r="E2077" t="s">
        <v>18</v>
      </c>
      <c r="F2077" t="s">
        <v>24</v>
      </c>
      <c r="G2077" t="s">
        <v>25</v>
      </c>
      <c r="H2077" s="3">
        <v>41158.33</v>
      </c>
      <c r="I2077" t="s">
        <v>21</v>
      </c>
      <c r="J2077" t="s">
        <v>18</v>
      </c>
      <c r="K20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34.7816641696053</v>
      </c>
      <c r="L2077" s="6">
        <f>TablaDatos[[#This Row],[IMC_raw]]/1000000000000000</f>
        <v>0.34781664169605297</v>
      </c>
      <c r="M2077" s="2">
        <v>347816641696053</v>
      </c>
      <c r="N20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7" s="13">
        <f t="shared" si="32"/>
        <v>2076</v>
      </c>
      <c r="P2077" s="2" t="str">
        <f>IF(TablaDatos[[#This Row],[Diabetes]]=0,"No","Si")</f>
        <v>No</v>
      </c>
      <c r="Q2077">
        <v>0</v>
      </c>
      <c r="R2077">
        <f>TablaDatos[[#This Row],[Aux2]]/10000000000000</f>
        <v>232.96244426966399</v>
      </c>
      <c r="S2077" s="1">
        <v>2329624442696640</v>
      </c>
      <c r="T2077" s="7">
        <f>TablaDatos[[#This Row],[Aux3]]/100000000000000</f>
        <v>273.354203910867</v>
      </c>
      <c r="U2077" s="1">
        <v>2.73354203910867E+16</v>
      </c>
      <c r="V2077">
        <v>161.69999999999999</v>
      </c>
      <c r="W2077">
        <v>98.3</v>
      </c>
    </row>
    <row r="2078" spans="1:23">
      <c r="A2078">
        <v>2015</v>
      </c>
      <c r="B2078">
        <v>57</v>
      </c>
      <c r="C2078" t="s">
        <v>23</v>
      </c>
      <c r="D2078" t="s">
        <v>72</v>
      </c>
      <c r="E2078" t="s">
        <v>18</v>
      </c>
      <c r="F2078" t="s">
        <v>24</v>
      </c>
      <c r="G2078" t="s">
        <v>28</v>
      </c>
      <c r="H2078" s="3">
        <v>23186.45</v>
      </c>
      <c r="I2078" t="s">
        <v>19</v>
      </c>
      <c r="J2078" t="s">
        <v>22</v>
      </c>
      <c r="K20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34.775061587124398</v>
      </c>
      <c r="L2078" s="5">
        <f>TablaDatos[[#This Row],[IMC_raw]]/1000000000000000</f>
        <v>34.775061587124398</v>
      </c>
      <c r="M2078" s="2">
        <v>3.47750615871244E+16</v>
      </c>
      <c r="N20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8" s="13">
        <f t="shared" si="32"/>
        <v>2077</v>
      </c>
      <c r="P2078" s="2" t="str">
        <f>IF(TablaDatos[[#This Row],[Diabetes]]=0,"No","Si")</f>
        <v>No</v>
      </c>
      <c r="Q2078">
        <v>0</v>
      </c>
      <c r="R2078">
        <f>TablaDatos[[#This Row],[Aux2]]/10000000000000</f>
        <v>227.731820786816</v>
      </c>
      <c r="S2078" s="1">
        <v>2277318207868160</v>
      </c>
      <c r="T2078" s="7">
        <f>TablaDatos[[#This Row],[Aux3]]/100000000000000</f>
        <v>26.406960186176899</v>
      </c>
      <c r="U2078" s="1">
        <v>2640696018617690</v>
      </c>
      <c r="V2078">
        <v>159.1</v>
      </c>
      <c r="W2078">
        <v>92</v>
      </c>
    </row>
    <row r="2079" spans="1:23">
      <c r="A2079">
        <v>2015</v>
      </c>
      <c r="B2079">
        <v>62</v>
      </c>
      <c r="C2079" t="s">
        <v>23</v>
      </c>
      <c r="D2079" t="s">
        <v>73</v>
      </c>
      <c r="E2079" t="s">
        <v>18</v>
      </c>
      <c r="F2079" t="s">
        <v>24</v>
      </c>
      <c r="G2079" t="s">
        <v>28</v>
      </c>
      <c r="H2079" s="3">
        <v>20314.7</v>
      </c>
      <c r="I2079" t="s">
        <v>21</v>
      </c>
      <c r="J2079" t="s">
        <v>22</v>
      </c>
      <c r="K20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34.769813416710697</v>
      </c>
      <c r="L2079" s="5">
        <f>TablaDatos[[#This Row],[IMC_raw]]/1000000000000000</f>
        <v>3.47698134167107</v>
      </c>
      <c r="M2079" s="2">
        <v>3476981341671070</v>
      </c>
      <c r="N20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79" s="13">
        <f t="shared" si="32"/>
        <v>2078</v>
      </c>
      <c r="P2079" s="2" t="str">
        <f>IF(TablaDatos[[#This Row],[Diabetes]]=0,"No","Si")</f>
        <v>No</v>
      </c>
      <c r="Q2079">
        <v>0</v>
      </c>
      <c r="R2079">
        <f>TablaDatos[[#This Row],[Aux2]]/10000000000000</f>
        <v>256.481807015068</v>
      </c>
      <c r="S2079" s="1">
        <v>2564818070150680</v>
      </c>
      <c r="T2079" s="7">
        <f>TablaDatos[[#This Row],[Aux3]]/100000000000000</f>
        <v>24.538717188879001</v>
      </c>
      <c r="U2079" s="1">
        <v>2453871718887900</v>
      </c>
      <c r="V2079">
        <v>156.19999999999999</v>
      </c>
      <c r="W2079">
        <v>97.4</v>
      </c>
    </row>
    <row r="2080" spans="1:23">
      <c r="A2080">
        <v>2015</v>
      </c>
      <c r="B2080">
        <v>64</v>
      </c>
      <c r="C2080" t="s">
        <v>16</v>
      </c>
      <c r="D2080" t="s">
        <v>74</v>
      </c>
      <c r="E2080" t="s">
        <v>18</v>
      </c>
      <c r="F2080" t="s">
        <v>19</v>
      </c>
      <c r="G2080" t="s">
        <v>28</v>
      </c>
      <c r="H2080" s="3">
        <v>23962.87</v>
      </c>
      <c r="I2080" t="s">
        <v>19</v>
      </c>
      <c r="J2080" t="s">
        <v>22</v>
      </c>
      <c r="K20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34.7448247606659</v>
      </c>
      <c r="L2080" s="6">
        <f>TablaDatos[[#This Row],[IMC_raw]]/1000000000000000</f>
        <v>34.7448247606659</v>
      </c>
      <c r="M2080" s="2">
        <v>3.47448247606659E+16</v>
      </c>
      <c r="N20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0" s="13">
        <f t="shared" si="32"/>
        <v>2079</v>
      </c>
      <c r="P2080" s="2" t="str">
        <f>IF(TablaDatos[[#This Row],[Diabetes]]=0,"No","Si")</f>
        <v>No</v>
      </c>
      <c r="Q2080">
        <v>0</v>
      </c>
      <c r="R2080">
        <f>TablaDatos[[#This Row],[Aux2]]/10000000000000</f>
        <v>225.12814549544899</v>
      </c>
      <c r="S2080" s="1">
        <v>2251281454954490</v>
      </c>
      <c r="T2080" s="7">
        <f>TablaDatos[[#This Row],[Aux3]]/100000000000000</f>
        <v>26.6778557882066</v>
      </c>
      <c r="U2080" s="1">
        <v>2667785578820660</v>
      </c>
      <c r="V2080">
        <v>159</v>
      </c>
      <c r="W2080">
        <v>92.9</v>
      </c>
    </row>
    <row r="2081" spans="1:23">
      <c r="A2081">
        <v>2015</v>
      </c>
      <c r="B2081">
        <v>54</v>
      </c>
      <c r="C2081" t="s">
        <v>23</v>
      </c>
      <c r="D2081" t="s">
        <v>36</v>
      </c>
      <c r="E2081" t="s">
        <v>18</v>
      </c>
      <c r="F2081" t="s">
        <v>19</v>
      </c>
      <c r="G2081" t="s">
        <v>20</v>
      </c>
      <c r="H2081" s="3">
        <v>25296</v>
      </c>
      <c r="I2081" t="s">
        <v>19</v>
      </c>
      <c r="J2081" t="s">
        <v>18</v>
      </c>
      <c r="K20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34.738258378779697</v>
      </c>
      <c r="L2081" s="5">
        <f>TablaDatos[[#This Row],[IMC_raw]]/1000000000000000</f>
        <v>34.738258378779697</v>
      </c>
      <c r="M2081" s="2">
        <v>3.47382583787797E+16</v>
      </c>
      <c r="N20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1" s="13">
        <f t="shared" si="32"/>
        <v>2080</v>
      </c>
      <c r="P2081" s="2" t="str">
        <f>IF(TablaDatos[[#This Row],[Diabetes]]=0,"No","Si")</f>
        <v>No</v>
      </c>
      <c r="Q2081">
        <v>0</v>
      </c>
      <c r="R2081">
        <f>TablaDatos[[#This Row],[Aux2]]/10000000000000</f>
        <v>1852.71558749663</v>
      </c>
      <c r="S2081" s="1">
        <v>1.85271558749663E+16</v>
      </c>
      <c r="T2081" s="7">
        <f>TablaDatos[[#This Row],[Aux3]]/100000000000000</f>
        <v>242.995912979151</v>
      </c>
      <c r="U2081" s="1">
        <v>2.42995912979151E+16</v>
      </c>
      <c r="V2081">
        <v>144.1</v>
      </c>
      <c r="W2081">
        <v>93.5</v>
      </c>
    </row>
    <row r="2082" spans="1:23">
      <c r="A2082">
        <v>2015</v>
      </c>
      <c r="B2082">
        <v>54</v>
      </c>
      <c r="C2082" t="s">
        <v>16</v>
      </c>
      <c r="D2082" t="s">
        <v>32</v>
      </c>
      <c r="E2082" t="s">
        <v>18</v>
      </c>
      <c r="F2082" t="s">
        <v>40</v>
      </c>
      <c r="G2082" t="s">
        <v>20</v>
      </c>
      <c r="H2082" s="3">
        <v>23460.76</v>
      </c>
      <c r="I2082" t="s">
        <v>19</v>
      </c>
      <c r="J2082" t="s">
        <v>18</v>
      </c>
      <c r="K20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34.706560266393602</v>
      </c>
      <c r="L2082" s="5">
        <f>TablaDatos[[#This Row],[IMC_raw]]/1000000000000000</f>
        <v>34.706560266393602</v>
      </c>
      <c r="M2082" s="2">
        <v>3.47065602663936E+16</v>
      </c>
      <c r="N20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2" s="13">
        <f t="shared" si="32"/>
        <v>2081</v>
      </c>
      <c r="P2082" s="2" t="str">
        <f>IF(TablaDatos[[#This Row],[Diabetes]]=0,"No","Si")</f>
        <v>No</v>
      </c>
      <c r="Q2082">
        <v>0</v>
      </c>
      <c r="R2082">
        <f>TablaDatos[[#This Row],[Aux2]]/10000000000000</f>
        <v>2223.3429513348701</v>
      </c>
      <c r="S2082" s="1">
        <v>2.22334295133487E+16</v>
      </c>
      <c r="T2082" s="7">
        <f>TablaDatos[[#This Row],[Aux3]]/100000000000000</f>
        <v>220.067986840636</v>
      </c>
      <c r="U2082" s="1">
        <v>2.20067986840636E+16</v>
      </c>
      <c r="V2082">
        <v>153.5</v>
      </c>
      <c r="W2082">
        <v>95.3</v>
      </c>
    </row>
    <row r="2083" spans="1:23">
      <c r="A2083">
        <v>2015</v>
      </c>
      <c r="B2083">
        <v>67</v>
      </c>
      <c r="C2083" t="s">
        <v>23</v>
      </c>
      <c r="D2083" t="s">
        <v>17</v>
      </c>
      <c r="E2083" t="s">
        <v>18</v>
      </c>
      <c r="F2083" t="s">
        <v>24</v>
      </c>
      <c r="G2083" t="s">
        <v>25</v>
      </c>
      <c r="H2083" s="3">
        <v>21792.13</v>
      </c>
      <c r="I2083" t="s">
        <v>19</v>
      </c>
      <c r="J2083" t="s">
        <v>22</v>
      </c>
      <c r="K20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34.6746784838666</v>
      </c>
      <c r="L2083" s="5">
        <f>TablaDatos[[#This Row],[IMC_raw]]/1000000000000000</f>
        <v>34.6746784838666</v>
      </c>
      <c r="M2083" s="2">
        <v>3.46746784838666E+16</v>
      </c>
      <c r="N20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3" s="13">
        <f t="shared" si="32"/>
        <v>2082</v>
      </c>
      <c r="P2083" s="2" t="str">
        <f>IF(TablaDatos[[#This Row],[Diabetes]]=0,"No","Si")</f>
        <v>No</v>
      </c>
      <c r="Q2083">
        <v>0</v>
      </c>
      <c r="R2083">
        <f>TablaDatos[[#This Row],[Aux2]]/10000000000000</f>
        <v>2224.08666044244</v>
      </c>
      <c r="S2083" s="1">
        <v>2.22408666044244E+16</v>
      </c>
      <c r="T2083" s="7">
        <f>TablaDatos[[#This Row],[Aux3]]/100000000000000</f>
        <v>249.16909545276101</v>
      </c>
      <c r="U2083" s="1">
        <v>2.49169095452761E+16</v>
      </c>
      <c r="V2083">
        <v>152.30000000000001</v>
      </c>
      <c r="W2083">
        <v>94.3</v>
      </c>
    </row>
    <row r="2084" spans="1:23">
      <c r="A2084">
        <v>2015</v>
      </c>
      <c r="B2084">
        <v>45</v>
      </c>
      <c r="C2084" t="s">
        <v>16</v>
      </c>
      <c r="D2084" t="s">
        <v>29</v>
      </c>
      <c r="E2084" t="s">
        <v>18</v>
      </c>
      <c r="F2084" t="s">
        <v>19</v>
      </c>
      <c r="G2084" t="s">
        <v>20</v>
      </c>
      <c r="H2084" s="3">
        <v>16396.54</v>
      </c>
      <c r="I2084" t="s">
        <v>21</v>
      </c>
      <c r="J2084" t="s">
        <v>18</v>
      </c>
      <c r="K20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34.672925248957299</v>
      </c>
      <c r="L2084" s="6">
        <f>TablaDatos[[#This Row],[IMC_raw]]/1000000000000000</f>
        <v>3.46729252489573</v>
      </c>
      <c r="M2084" s="2">
        <v>3467292524895730</v>
      </c>
      <c r="N20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4" s="13">
        <f t="shared" si="32"/>
        <v>2083</v>
      </c>
      <c r="P2084" s="2" t="str">
        <f>IF(TablaDatos[[#This Row],[Diabetes]]=0,"No","Si")</f>
        <v>No</v>
      </c>
      <c r="Q2084">
        <v>0</v>
      </c>
      <c r="R2084">
        <f>TablaDatos[[#This Row],[Aux2]]/10000000000000</f>
        <v>2351.8255176436901</v>
      </c>
      <c r="S2084" s="1">
        <v>2.35182551764369E+16</v>
      </c>
      <c r="T2084" s="7">
        <f>TablaDatos[[#This Row],[Aux3]]/100000000000000</f>
        <v>245.925100470556</v>
      </c>
      <c r="U2084" s="1">
        <v>2.45925100470556E+16</v>
      </c>
      <c r="V2084">
        <v>150.9</v>
      </c>
      <c r="W2084">
        <v>95.8</v>
      </c>
    </row>
    <row r="2085" spans="1:23">
      <c r="A2085">
        <v>2015</v>
      </c>
      <c r="B2085">
        <v>58</v>
      </c>
      <c r="C2085" t="s">
        <v>16</v>
      </c>
      <c r="D2085" t="s">
        <v>29</v>
      </c>
      <c r="E2085" t="s">
        <v>31</v>
      </c>
      <c r="F2085" t="s">
        <v>24</v>
      </c>
      <c r="G2085" t="s">
        <v>28</v>
      </c>
      <c r="H2085" s="3">
        <v>13614.18</v>
      </c>
      <c r="I2085" t="s">
        <v>21</v>
      </c>
      <c r="J2085" t="s">
        <v>18</v>
      </c>
      <c r="K20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34.666286789234299</v>
      </c>
      <c r="L2085" s="5">
        <f>TablaDatos[[#This Row],[IMC_raw]]/1000000000000000</f>
        <v>3.46662867892343</v>
      </c>
      <c r="M2085" s="2">
        <v>3466628678923430</v>
      </c>
      <c r="N20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5" s="13">
        <f t="shared" si="32"/>
        <v>2084</v>
      </c>
      <c r="P2085" s="2" t="str">
        <f>IF(TablaDatos[[#This Row],[Diabetes]]=0,"No","Si")</f>
        <v>Si</v>
      </c>
      <c r="Q2085">
        <v>1</v>
      </c>
      <c r="R2085">
        <f>TablaDatos[[#This Row],[Aux2]]/10000000000000</f>
        <v>2589.5163645249499</v>
      </c>
      <c r="S2085" s="1">
        <v>2.58951636452495E+16</v>
      </c>
      <c r="T2085" s="7">
        <f>TablaDatos[[#This Row],[Aux3]]/100000000000000</f>
        <v>28.271236039062099</v>
      </c>
      <c r="U2085" s="1">
        <v>2827123603906210</v>
      </c>
      <c r="V2085">
        <v>176.3</v>
      </c>
      <c r="W2085">
        <v>106.7</v>
      </c>
    </row>
    <row r="2086" spans="1:23">
      <c r="A2086">
        <v>2015</v>
      </c>
      <c r="B2086">
        <v>52</v>
      </c>
      <c r="C2086" t="s">
        <v>23</v>
      </c>
      <c r="D2086" t="s">
        <v>29</v>
      </c>
      <c r="E2086" t="s">
        <v>18</v>
      </c>
      <c r="F2086" t="s">
        <v>24</v>
      </c>
      <c r="G2086" t="s">
        <v>20</v>
      </c>
      <c r="H2086" s="3">
        <v>20465.490000000002</v>
      </c>
      <c r="I2086" t="s">
        <v>21</v>
      </c>
      <c r="J2086" t="s">
        <v>22</v>
      </c>
      <c r="K20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34.629881686019004</v>
      </c>
      <c r="L2086" s="5">
        <f>TablaDatos[[#This Row],[IMC_raw]]/1000000000000000</f>
        <v>3.4629881686019002</v>
      </c>
      <c r="M2086" s="2">
        <v>3462988168601900</v>
      </c>
      <c r="N20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6" s="13">
        <f t="shared" si="32"/>
        <v>2085</v>
      </c>
      <c r="P2086" s="2" t="str">
        <f>IF(TablaDatos[[#This Row],[Diabetes]]=0,"No","Si")</f>
        <v>No</v>
      </c>
      <c r="Q2086">
        <v>0</v>
      </c>
      <c r="R2086">
        <f>TablaDatos[[#This Row],[Aux2]]/10000000000000</f>
        <v>2200.6956513082901</v>
      </c>
      <c r="S2086" s="1">
        <v>2.20069565130829E+16</v>
      </c>
      <c r="T2086" s="7">
        <f>TablaDatos[[#This Row],[Aux3]]/100000000000000</f>
        <v>270.06235648922399</v>
      </c>
      <c r="U2086" s="1">
        <v>2.70062356489224E+16</v>
      </c>
      <c r="V2086">
        <v>151.30000000000001</v>
      </c>
      <c r="W2086">
        <v>91.8</v>
      </c>
    </row>
    <row r="2087" spans="1:23">
      <c r="A2087">
        <v>2015</v>
      </c>
      <c r="B2087">
        <v>51</v>
      </c>
      <c r="C2087" t="s">
        <v>16</v>
      </c>
      <c r="D2087" t="s">
        <v>29</v>
      </c>
      <c r="E2087" t="s">
        <v>18</v>
      </c>
      <c r="F2087" t="s">
        <v>35</v>
      </c>
      <c r="G2087" t="s">
        <v>20</v>
      </c>
      <c r="H2087" s="3">
        <v>25432.23</v>
      </c>
      <c r="I2087" t="s">
        <v>21</v>
      </c>
      <c r="J2087" t="s">
        <v>22</v>
      </c>
      <c r="K20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34.627708091346001</v>
      </c>
      <c r="L2087" s="6">
        <f>TablaDatos[[#This Row],[IMC_raw]]/1000000000000000</f>
        <v>3.4627708091346001</v>
      </c>
      <c r="M2087" s="2">
        <v>3462770809134600</v>
      </c>
      <c r="N20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7" s="13">
        <f t="shared" si="32"/>
        <v>2086</v>
      </c>
      <c r="P2087" s="2" t="str">
        <f>IF(TablaDatos[[#This Row],[Diabetes]]=0,"No","Si")</f>
        <v>No</v>
      </c>
      <c r="Q2087">
        <v>0</v>
      </c>
      <c r="R2087">
        <f>TablaDatos[[#This Row],[Aux2]]/10000000000000</f>
        <v>2166.7205682971999</v>
      </c>
      <c r="S2087" s="1">
        <v>2.1667205682972E+16</v>
      </c>
      <c r="T2087" s="7">
        <f>TablaDatos[[#This Row],[Aux3]]/100000000000000</f>
        <v>258.38336338491001</v>
      </c>
      <c r="U2087" s="1">
        <v>2.5838336338491E+16</v>
      </c>
      <c r="V2087">
        <v>155.30000000000001</v>
      </c>
      <c r="W2087">
        <v>97.8</v>
      </c>
    </row>
    <row r="2088" spans="1:23">
      <c r="A2088">
        <v>2015</v>
      </c>
      <c r="B2088">
        <v>62</v>
      </c>
      <c r="C2088" t="s">
        <v>23</v>
      </c>
      <c r="D2088" t="s">
        <v>72</v>
      </c>
      <c r="E2088" t="s">
        <v>21</v>
      </c>
      <c r="F2088" t="s">
        <v>24</v>
      </c>
      <c r="G2088" t="s">
        <v>28</v>
      </c>
      <c r="H2088" s="3">
        <v>11064.79</v>
      </c>
      <c r="I2088" t="s">
        <v>19</v>
      </c>
      <c r="J2088" t="s">
        <v>18</v>
      </c>
      <c r="K20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34.611261048366998</v>
      </c>
      <c r="L2088" s="6">
        <f>TablaDatos[[#This Row],[IMC_raw]]/1000000000000000</f>
        <v>3.4611261048366999</v>
      </c>
      <c r="M2088" s="2">
        <v>3461126104836700</v>
      </c>
      <c r="N20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8" s="13">
        <f t="shared" si="32"/>
        <v>2087</v>
      </c>
      <c r="P2088" s="2" t="str">
        <f>IF(TablaDatos[[#This Row],[Diabetes]]=0,"No","Si")</f>
        <v>Si</v>
      </c>
      <c r="Q2088">
        <v>1</v>
      </c>
      <c r="R2088">
        <f>TablaDatos[[#This Row],[Aux2]]/10000000000000</f>
        <v>2318.2714327693102</v>
      </c>
      <c r="S2088" s="1">
        <v>2.31827143276931E+16</v>
      </c>
      <c r="T2088" s="7">
        <f>TablaDatos[[#This Row],[Aux3]]/100000000000000</f>
        <v>244.09323046672799</v>
      </c>
      <c r="U2088" s="1">
        <v>2.44093230466728E+16</v>
      </c>
      <c r="V2088">
        <v>166.1</v>
      </c>
      <c r="W2088">
        <v>100.4</v>
      </c>
    </row>
    <row r="2089" spans="1:23">
      <c r="A2089">
        <v>2015</v>
      </c>
      <c r="B2089">
        <v>52</v>
      </c>
      <c r="C2089" t="s">
        <v>16</v>
      </c>
      <c r="D2089" t="s">
        <v>71</v>
      </c>
      <c r="E2089" t="s">
        <v>19</v>
      </c>
      <c r="F2089" t="s">
        <v>24</v>
      </c>
      <c r="G2089" t="s">
        <v>20</v>
      </c>
      <c r="H2089" s="3">
        <v>19650.21</v>
      </c>
      <c r="I2089" t="s">
        <v>21</v>
      </c>
      <c r="J2089" t="s">
        <v>19</v>
      </c>
      <c r="K20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34.587570046760298</v>
      </c>
      <c r="L2089" s="6">
        <f>TablaDatos[[#This Row],[IMC_raw]]/1000000000000000</f>
        <v>34.587570046760298</v>
      </c>
      <c r="M2089" s="2">
        <v>3.45875700467603E+16</v>
      </c>
      <c r="N20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89" s="13">
        <f t="shared" si="32"/>
        <v>2088</v>
      </c>
      <c r="P2089" s="2" t="str">
        <f>IF(TablaDatos[[#This Row],[Diabetes]]=0,"No","Si")</f>
        <v>Si</v>
      </c>
      <c r="Q2089">
        <v>1</v>
      </c>
      <c r="R2089">
        <f>TablaDatos[[#This Row],[Aux2]]/10000000000000</f>
        <v>2312.9714101269301</v>
      </c>
      <c r="S2089" s="1">
        <v>2.31297141012693E+16</v>
      </c>
      <c r="T2089" s="7">
        <f>TablaDatos[[#This Row],[Aux3]]/100000000000000</f>
        <v>29.057878181742101</v>
      </c>
      <c r="U2089" s="1">
        <v>2905787818174210</v>
      </c>
      <c r="V2089">
        <v>169.8</v>
      </c>
      <c r="W2089">
        <v>96.7</v>
      </c>
    </row>
    <row r="2090" spans="1:23">
      <c r="A2090">
        <v>2015</v>
      </c>
      <c r="B2090">
        <v>70</v>
      </c>
      <c r="C2090" t="s">
        <v>23</v>
      </c>
      <c r="D2090" t="s">
        <v>72</v>
      </c>
      <c r="E2090" t="s">
        <v>21</v>
      </c>
      <c r="F2090" t="s">
        <v>19</v>
      </c>
      <c r="G2090" t="s">
        <v>25</v>
      </c>
      <c r="H2090" s="3">
        <v>11585.49</v>
      </c>
      <c r="I2090" t="s">
        <v>21</v>
      </c>
      <c r="J2090" t="s">
        <v>18</v>
      </c>
      <c r="K20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34.570674719585597</v>
      </c>
      <c r="L2090" s="5">
        <f>TablaDatos[[#This Row],[IMC_raw]]/1000000000000000</f>
        <v>34.570674719585597</v>
      </c>
      <c r="M2090" s="2">
        <v>3.45706747195856E+16</v>
      </c>
      <c r="N20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0" s="13">
        <f t="shared" si="32"/>
        <v>2089</v>
      </c>
      <c r="P2090" s="2" t="str">
        <f>IF(TablaDatos[[#This Row],[Diabetes]]=0,"No","Si")</f>
        <v>No</v>
      </c>
      <c r="Q2090">
        <v>0</v>
      </c>
      <c r="R2090">
        <f>TablaDatos[[#This Row],[Aux2]]/10000000000000</f>
        <v>2416.38860074488</v>
      </c>
      <c r="S2090" s="1">
        <v>2.41638860074488E+16</v>
      </c>
      <c r="T2090" s="7">
        <f>TablaDatos[[#This Row],[Aux3]]/100000000000000</f>
        <v>256.84024142078999</v>
      </c>
      <c r="U2090" s="1">
        <v>2.5684024142079E+16</v>
      </c>
      <c r="V2090">
        <v>169.4</v>
      </c>
      <c r="W2090">
        <v>100.6</v>
      </c>
    </row>
    <row r="2091" spans="1:23">
      <c r="A2091">
        <v>2015</v>
      </c>
      <c r="B2091">
        <v>57</v>
      </c>
      <c r="C2091" t="s">
        <v>16</v>
      </c>
      <c r="D2091" t="s">
        <v>26</v>
      </c>
      <c r="E2091" t="s">
        <v>18</v>
      </c>
      <c r="F2091" t="s">
        <v>35</v>
      </c>
      <c r="G2091" t="s">
        <v>28</v>
      </c>
      <c r="H2091" s="3">
        <v>28462.21</v>
      </c>
      <c r="I2091" t="s">
        <v>19</v>
      </c>
      <c r="J2091" t="s">
        <v>18</v>
      </c>
      <c r="K20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34.532055678508797</v>
      </c>
      <c r="L2091" s="6">
        <f>TablaDatos[[#This Row],[IMC_raw]]/1000000000000000</f>
        <v>34.532055678508797</v>
      </c>
      <c r="M2091" s="2">
        <v>3.45320556785088E+16</v>
      </c>
      <c r="N20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1" s="13">
        <f t="shared" si="32"/>
        <v>2090</v>
      </c>
      <c r="P2091" s="2" t="str">
        <f>IF(TablaDatos[[#This Row],[Diabetes]]=0,"No","Si")</f>
        <v>No</v>
      </c>
      <c r="Q2091">
        <v>0</v>
      </c>
      <c r="R2091">
        <f>TablaDatos[[#This Row],[Aux2]]/10000000000000</f>
        <v>206.08790810402499</v>
      </c>
      <c r="S2091" s="1">
        <v>2060879081040250</v>
      </c>
      <c r="T2091" s="7">
        <f>TablaDatos[[#This Row],[Aux3]]/100000000000000</f>
        <v>228.89001631715999</v>
      </c>
      <c r="U2091" s="1">
        <v>2.2889001631716E+16</v>
      </c>
      <c r="V2091">
        <v>155.9</v>
      </c>
      <c r="W2091">
        <v>94.6</v>
      </c>
    </row>
    <row r="2092" spans="1:23">
      <c r="A2092">
        <v>2015</v>
      </c>
      <c r="B2092">
        <v>45</v>
      </c>
      <c r="C2092" t="s">
        <v>23</v>
      </c>
      <c r="D2092" t="s">
        <v>43</v>
      </c>
      <c r="E2092" t="s">
        <v>21</v>
      </c>
      <c r="F2092" t="s">
        <v>24</v>
      </c>
      <c r="G2092" t="s">
        <v>20</v>
      </c>
      <c r="H2092" s="3">
        <v>11400.17</v>
      </c>
      <c r="I2092" t="s">
        <v>21</v>
      </c>
      <c r="J2092" t="s">
        <v>19</v>
      </c>
      <c r="K2092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34.518945257144004</v>
      </c>
      <c r="L2092" s="5">
        <f>TablaDatos[[#This Row],[IMC_raw]]/1000000000000000</f>
        <v>3.4518945257144003E-2</v>
      </c>
      <c r="M2092" s="2">
        <v>34518945257144</v>
      </c>
      <c r="N20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2" s="13">
        <f t="shared" si="32"/>
        <v>2091</v>
      </c>
      <c r="P2092" s="2" t="str">
        <f>IF(TablaDatos[[#This Row],[Diabetes]]=0,"No","Si")</f>
        <v>Si</v>
      </c>
      <c r="Q2092">
        <v>1</v>
      </c>
      <c r="R2092">
        <f>TablaDatos[[#This Row],[Aux2]]/10000000000000</f>
        <v>2165.7196553070098</v>
      </c>
      <c r="S2092" s="1">
        <v>2.16571965530701E+16</v>
      </c>
      <c r="T2092" s="7">
        <f>TablaDatos[[#This Row],[Aux3]]/100000000000000</f>
        <v>261.79212387871797</v>
      </c>
      <c r="U2092" s="1">
        <v>2.61792123878718E+16</v>
      </c>
      <c r="V2092">
        <v>158.1</v>
      </c>
      <c r="W2092">
        <v>94.7</v>
      </c>
    </row>
    <row r="2093" spans="1:23">
      <c r="A2093">
        <v>2015</v>
      </c>
      <c r="B2093">
        <v>47</v>
      </c>
      <c r="C2093" t="s">
        <v>16</v>
      </c>
      <c r="D2093" t="s">
        <v>17</v>
      </c>
      <c r="E2093" t="s">
        <v>18</v>
      </c>
      <c r="F2093" t="s">
        <v>19</v>
      </c>
      <c r="G2093" t="s">
        <v>20</v>
      </c>
      <c r="H2093" s="3">
        <v>24285.71</v>
      </c>
      <c r="I2093" t="s">
        <v>21</v>
      </c>
      <c r="J2093" t="s">
        <v>21</v>
      </c>
      <c r="K20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34.507784401175201</v>
      </c>
      <c r="L2093" s="6">
        <f>TablaDatos[[#This Row],[IMC_raw]]/1000000000000000</f>
        <v>3.4507784401175199</v>
      </c>
      <c r="M2093" s="2">
        <v>3450778440117520</v>
      </c>
      <c r="N20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3" s="13">
        <f t="shared" si="32"/>
        <v>2092</v>
      </c>
      <c r="P2093" s="2" t="str">
        <f>IF(TablaDatos[[#This Row],[Diabetes]]=0,"No","Si")</f>
        <v>No</v>
      </c>
      <c r="Q2093">
        <v>0</v>
      </c>
      <c r="R2093">
        <f>TablaDatos[[#This Row],[Aux2]]/10000000000000</f>
        <v>2062.7774917310098</v>
      </c>
      <c r="S2093" s="1">
        <v>2.06277749173101E+16</v>
      </c>
      <c r="T2093" s="7">
        <f>TablaDatos[[#This Row],[Aux3]]/100000000000000</f>
        <v>19.960166378052801</v>
      </c>
      <c r="U2093" s="1">
        <v>1996016637805280</v>
      </c>
      <c r="V2093">
        <v>146.4</v>
      </c>
      <c r="W2093">
        <v>95.6</v>
      </c>
    </row>
    <row r="2094" spans="1:23">
      <c r="A2094">
        <v>2015</v>
      </c>
      <c r="B2094">
        <v>56</v>
      </c>
      <c r="C2094" t="s">
        <v>23</v>
      </c>
      <c r="D2094" t="s">
        <v>72</v>
      </c>
      <c r="E2094" t="s">
        <v>18</v>
      </c>
      <c r="F2094" t="s">
        <v>19</v>
      </c>
      <c r="G2094" t="s">
        <v>28</v>
      </c>
      <c r="H2094" s="3">
        <v>16309.44</v>
      </c>
      <c r="I2094" t="s">
        <v>21</v>
      </c>
      <c r="J2094" t="s">
        <v>18</v>
      </c>
      <c r="K20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34.497647710306303</v>
      </c>
      <c r="L2094" s="6">
        <f>TablaDatos[[#This Row],[IMC_raw]]/1000000000000000</f>
        <v>0.34497647710306301</v>
      </c>
      <c r="M2094" s="2">
        <v>344976477103063</v>
      </c>
      <c r="N20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4" s="13">
        <f t="shared" si="32"/>
        <v>2093</v>
      </c>
      <c r="P2094" s="2" t="str">
        <f>IF(TablaDatos[[#This Row],[Diabetes]]=0,"No","Si")</f>
        <v>No</v>
      </c>
      <c r="Q2094">
        <v>0</v>
      </c>
      <c r="R2094">
        <f>TablaDatos[[#This Row],[Aux2]]/10000000000000</f>
        <v>2430.9363094036098</v>
      </c>
      <c r="S2094" s="1">
        <v>2.43093630940361E+16</v>
      </c>
      <c r="T2094" s="7">
        <f>TablaDatos[[#This Row],[Aux3]]/100000000000000</f>
        <v>24.841154526496801</v>
      </c>
      <c r="U2094" s="1">
        <v>2484115452649680</v>
      </c>
      <c r="V2094">
        <v>166.9</v>
      </c>
      <c r="W2094">
        <v>100.4</v>
      </c>
    </row>
    <row r="2095" spans="1:23">
      <c r="A2095">
        <v>2015</v>
      </c>
      <c r="B2095">
        <v>54</v>
      </c>
      <c r="C2095" t="s">
        <v>23</v>
      </c>
      <c r="D2095" t="s">
        <v>72</v>
      </c>
      <c r="E2095" t="s">
        <v>18</v>
      </c>
      <c r="F2095" t="s">
        <v>24</v>
      </c>
      <c r="G2095" t="s">
        <v>20</v>
      </c>
      <c r="H2095" s="3">
        <v>14196.49</v>
      </c>
      <c r="I2095" t="s">
        <v>21</v>
      </c>
      <c r="J2095" t="s">
        <v>18</v>
      </c>
      <c r="K20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34.488304852309803</v>
      </c>
      <c r="L2095" s="6">
        <f>TablaDatos[[#This Row],[IMC_raw]]/100000000000000</f>
        <v>34.488304852309803</v>
      </c>
      <c r="M2095" s="2">
        <v>3448830485230980</v>
      </c>
      <c r="N20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5" s="13">
        <f t="shared" si="32"/>
        <v>2094</v>
      </c>
      <c r="P2095" s="2" t="str">
        <f>IF(TablaDatos[[#This Row],[Diabetes]]=0,"No","Si")</f>
        <v>Si</v>
      </c>
      <c r="Q2095">
        <v>1</v>
      </c>
      <c r="R2095">
        <f>TablaDatos[[#This Row],[Aux2]]/10000000000000</f>
        <v>2427.0787548102298</v>
      </c>
      <c r="S2095" s="1">
        <v>2.42707875481023E+16</v>
      </c>
      <c r="T2095" s="7">
        <f>TablaDatos[[#This Row],[Aux3]]/100000000000000</f>
        <v>280.42088586691699</v>
      </c>
      <c r="U2095" s="1">
        <v>2.80420885866917E+16</v>
      </c>
      <c r="V2095">
        <v>152.69999999999999</v>
      </c>
      <c r="W2095">
        <v>92.4</v>
      </c>
    </row>
    <row r="2096" spans="1:23">
      <c r="A2096">
        <v>2015</v>
      </c>
      <c r="B2096">
        <v>64</v>
      </c>
      <c r="C2096" t="s">
        <v>16</v>
      </c>
      <c r="D2096" t="s">
        <v>30</v>
      </c>
      <c r="E2096" t="s">
        <v>21</v>
      </c>
      <c r="F2096" t="s">
        <v>24</v>
      </c>
      <c r="G2096" t="s">
        <v>28</v>
      </c>
      <c r="H2096" s="3">
        <v>14147.1</v>
      </c>
      <c r="I2096" t="s">
        <v>19</v>
      </c>
      <c r="J2096" t="s">
        <v>18</v>
      </c>
      <c r="K20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34.4627435600894</v>
      </c>
      <c r="L2096" s="6">
        <f>TablaDatos[[#This Row],[IMC_raw]]/1000000000000000</f>
        <v>3.4462743560089399</v>
      </c>
      <c r="M2096" s="2">
        <v>3446274356008940</v>
      </c>
      <c r="N20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6" s="13">
        <f t="shared" si="32"/>
        <v>2095</v>
      </c>
      <c r="P2096" s="2" t="str">
        <f>IF(TablaDatos[[#This Row],[Diabetes]]=0,"No","Si")</f>
        <v>Si</v>
      </c>
      <c r="Q2096">
        <v>1</v>
      </c>
      <c r="R2096">
        <f>TablaDatos[[#This Row],[Aux2]]/10000000000000</f>
        <v>2238.3269096849699</v>
      </c>
      <c r="S2096" s="1">
        <v>2.23832690968497E+16</v>
      </c>
      <c r="T2096" s="7">
        <f>TablaDatos[[#This Row],[Aux3]]/100000000000000</f>
        <v>251.029289195724</v>
      </c>
      <c r="U2096" s="1">
        <v>2.51029289195724E+16</v>
      </c>
      <c r="V2096">
        <v>176.3</v>
      </c>
      <c r="W2096">
        <v>110.3</v>
      </c>
    </row>
    <row r="2097" spans="1:23">
      <c r="A2097">
        <v>2015</v>
      </c>
      <c r="B2097">
        <v>43</v>
      </c>
      <c r="C2097" t="s">
        <v>23</v>
      </c>
      <c r="D2097" t="s">
        <v>73</v>
      </c>
      <c r="E2097" t="s">
        <v>18</v>
      </c>
      <c r="F2097" t="s">
        <v>19</v>
      </c>
      <c r="G2097" t="s">
        <v>39</v>
      </c>
      <c r="H2097" s="3">
        <v>25471.14</v>
      </c>
      <c r="I2097" t="s">
        <v>19</v>
      </c>
      <c r="J2097" t="s">
        <v>18</v>
      </c>
      <c r="K20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34.448569645411602</v>
      </c>
      <c r="L2097" s="6">
        <f>TablaDatos[[#This Row],[IMC_raw]]/1000000000000000</f>
        <v>34.448569645411602</v>
      </c>
      <c r="M2097" s="2">
        <v>3.44485696454116E+16</v>
      </c>
      <c r="N20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7" s="13">
        <f t="shared" si="32"/>
        <v>2096</v>
      </c>
      <c r="P2097" s="2" t="str">
        <f>IF(TablaDatos[[#This Row],[Diabetes]]=0,"No","Si")</f>
        <v>No</v>
      </c>
      <c r="Q2097">
        <v>0</v>
      </c>
      <c r="R2097">
        <f>TablaDatos[[#This Row],[Aux2]]/10000000000000</f>
        <v>2302.60814602457</v>
      </c>
      <c r="S2097" s="1">
        <v>2.30260814602457E+16</v>
      </c>
      <c r="T2097" s="7">
        <f>TablaDatos[[#This Row],[Aux3]]/100000000000000</f>
        <v>23.955727151858</v>
      </c>
      <c r="U2097" s="1">
        <v>2395572715185800</v>
      </c>
      <c r="V2097">
        <v>153.19999999999999</v>
      </c>
      <c r="W2097">
        <v>94.3</v>
      </c>
    </row>
    <row r="2098" spans="1:23">
      <c r="A2098">
        <v>2015</v>
      </c>
      <c r="B2098">
        <v>62</v>
      </c>
      <c r="C2098" t="s">
        <v>23</v>
      </c>
      <c r="D2098" t="s">
        <v>73</v>
      </c>
      <c r="E2098" t="s">
        <v>18</v>
      </c>
      <c r="F2098" t="s">
        <v>19</v>
      </c>
      <c r="G2098" t="s">
        <v>28</v>
      </c>
      <c r="H2098" s="3">
        <v>21609.84</v>
      </c>
      <c r="I2098" t="s">
        <v>19</v>
      </c>
      <c r="J2098" t="s">
        <v>22</v>
      </c>
      <c r="K20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34.398037958879002</v>
      </c>
      <c r="L2098" s="5">
        <f>TablaDatos[[#This Row],[IMC_raw]]/1000000000000000</f>
        <v>3.4398037958879</v>
      </c>
      <c r="M2098" s="2">
        <v>3439803795887900</v>
      </c>
      <c r="N20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8" s="13">
        <f t="shared" si="32"/>
        <v>2097</v>
      </c>
      <c r="P2098" s="2" t="str">
        <f>IF(TablaDatos[[#This Row],[Diabetes]]=0,"No","Si")</f>
        <v>No</v>
      </c>
      <c r="Q2098">
        <v>0</v>
      </c>
      <c r="R2098">
        <f>TablaDatos[[#This Row],[Aux2]]/10000000000000</f>
        <v>2175.1680808421402</v>
      </c>
      <c r="S2098" s="1">
        <v>2.17516808084214E+16</v>
      </c>
      <c r="T2098" s="7">
        <f>TablaDatos[[#This Row],[Aux3]]/100000000000000</f>
        <v>219.826783981353</v>
      </c>
      <c r="U2098" s="1">
        <v>2.19826783981353E+16</v>
      </c>
      <c r="V2098">
        <v>161.5</v>
      </c>
      <c r="W2098">
        <v>96.6</v>
      </c>
    </row>
    <row r="2099" spans="1:23">
      <c r="A2099">
        <v>2015</v>
      </c>
      <c r="B2099">
        <v>69</v>
      </c>
      <c r="C2099" t="s">
        <v>16</v>
      </c>
      <c r="D2099" t="s">
        <v>26</v>
      </c>
      <c r="E2099" t="s">
        <v>21</v>
      </c>
      <c r="F2099" t="s">
        <v>24</v>
      </c>
      <c r="G2099" t="s">
        <v>25</v>
      </c>
      <c r="H2099" s="3">
        <v>17256.060000000001</v>
      </c>
      <c r="I2099" t="s">
        <v>19</v>
      </c>
      <c r="J2099" t="s">
        <v>22</v>
      </c>
      <c r="K20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34.358882965697902</v>
      </c>
      <c r="L2099" s="6">
        <f>TablaDatos[[#This Row],[IMC_raw]]/1000000000000000</f>
        <v>3.4358882965697899</v>
      </c>
      <c r="M2099" s="2">
        <v>3435888296569790</v>
      </c>
      <c r="N20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099" s="13">
        <f t="shared" si="32"/>
        <v>2098</v>
      </c>
      <c r="P2099" s="2" t="str">
        <f>IF(TablaDatos[[#This Row],[Diabetes]]=0,"No","Si")</f>
        <v>No</v>
      </c>
      <c r="Q2099">
        <v>0</v>
      </c>
      <c r="R2099">
        <f>TablaDatos[[#This Row],[Aux2]]/10000000000000</f>
        <v>2171.8642115736902</v>
      </c>
      <c r="S2099" s="1">
        <v>2.17186421157369E+16</v>
      </c>
      <c r="T2099" s="7">
        <f>TablaDatos[[#This Row],[Aux3]]/100000000000000</f>
        <v>240.16424184875601</v>
      </c>
      <c r="U2099" s="1">
        <v>2.40164241848756E+16</v>
      </c>
      <c r="V2099">
        <v>156.4</v>
      </c>
      <c r="W2099">
        <v>95.3</v>
      </c>
    </row>
    <row r="2100" spans="1:23">
      <c r="A2100">
        <v>2015</v>
      </c>
      <c r="B2100">
        <v>62</v>
      </c>
      <c r="C2100" t="s">
        <v>23</v>
      </c>
      <c r="D2100" t="s">
        <v>34</v>
      </c>
      <c r="E2100" t="s">
        <v>18</v>
      </c>
      <c r="F2100" t="s">
        <v>19</v>
      </c>
      <c r="G2100" t="s">
        <v>28</v>
      </c>
      <c r="H2100" s="3">
        <v>15217.29</v>
      </c>
      <c r="I2100" t="s">
        <v>19</v>
      </c>
      <c r="J2100" t="s">
        <v>18</v>
      </c>
      <c r="K21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34.3531511042966</v>
      </c>
      <c r="L2100" s="5">
        <f>TablaDatos[[#This Row],[IMC_raw]]/1000000000000000</f>
        <v>34.3531511042966</v>
      </c>
      <c r="M2100" s="2">
        <v>3.43531511042966E+16</v>
      </c>
      <c r="N21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0" s="13">
        <f t="shared" si="32"/>
        <v>2099</v>
      </c>
      <c r="P2100" s="2" t="str">
        <f>IF(TablaDatos[[#This Row],[Diabetes]]=0,"No","Si")</f>
        <v>No</v>
      </c>
      <c r="Q2100">
        <v>0</v>
      </c>
      <c r="R2100">
        <f>TablaDatos[[#This Row],[Aux2]]/10000000000000</f>
        <v>2003.65949826779</v>
      </c>
      <c r="S2100" s="1">
        <v>2.00365949826779E+16</v>
      </c>
      <c r="T2100" s="7">
        <f>TablaDatos[[#This Row],[Aux3]]/100000000000000</f>
        <v>197.57770303621601</v>
      </c>
      <c r="U2100" s="1">
        <v>1.97577703036216E+16</v>
      </c>
      <c r="V2100">
        <v>162.1</v>
      </c>
      <c r="W2100">
        <v>92</v>
      </c>
    </row>
    <row r="2101" spans="1:23">
      <c r="A2101">
        <v>2015</v>
      </c>
      <c r="B2101">
        <v>58</v>
      </c>
      <c r="C2101" t="s">
        <v>23</v>
      </c>
      <c r="D2101" t="s">
        <v>33</v>
      </c>
      <c r="E2101" t="s">
        <v>19</v>
      </c>
      <c r="F2101" t="s">
        <v>24</v>
      </c>
      <c r="G2101" t="s">
        <v>28</v>
      </c>
      <c r="H2101" s="3">
        <v>42356.75</v>
      </c>
      <c r="I2101" t="s">
        <v>19</v>
      </c>
      <c r="J2101" t="s">
        <v>18</v>
      </c>
      <c r="K21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34.3161745455375</v>
      </c>
      <c r="L2101" s="5">
        <f>TablaDatos[[#This Row],[IMC_raw]]/1000000000000000</f>
        <v>3.4316174545537499</v>
      </c>
      <c r="M2101" s="2">
        <v>3431617454553750</v>
      </c>
      <c r="N21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1" s="13">
        <f t="shared" si="32"/>
        <v>2100</v>
      </c>
      <c r="P2101" s="2" t="str">
        <f>IF(TablaDatos[[#This Row],[Diabetes]]=0,"No","Si")</f>
        <v>No</v>
      </c>
      <c r="Q2101">
        <v>0</v>
      </c>
      <c r="R2101">
        <f>TablaDatos[[#This Row],[Aux2]]/10000000000000</f>
        <v>2140.7409088107702</v>
      </c>
      <c r="S2101" s="1">
        <v>2.14074090881077E+16</v>
      </c>
      <c r="T2101" s="7">
        <f>TablaDatos[[#This Row],[Aux3]]/100000000000000</f>
        <v>252.07154370831199</v>
      </c>
      <c r="U2101" s="1">
        <v>2.52071543708312E+16</v>
      </c>
      <c r="V2101">
        <v>173.1</v>
      </c>
      <c r="W2101">
        <v>97.1</v>
      </c>
    </row>
    <row r="2102" spans="1:23">
      <c r="A2102">
        <v>2015</v>
      </c>
      <c r="B2102">
        <v>60</v>
      </c>
      <c r="C2102" t="s">
        <v>16</v>
      </c>
      <c r="D2102" t="s">
        <v>17</v>
      </c>
      <c r="E2102" t="s">
        <v>21</v>
      </c>
      <c r="F2102" t="s">
        <v>24</v>
      </c>
      <c r="G2102" t="s">
        <v>28</v>
      </c>
      <c r="H2102" s="3">
        <v>18768.46</v>
      </c>
      <c r="I2102" t="s">
        <v>21</v>
      </c>
      <c r="J2102" t="s">
        <v>19</v>
      </c>
      <c r="K21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34.267327652576803</v>
      </c>
      <c r="L2102" s="5">
        <f>TablaDatos[[#This Row],[IMC_raw]]/1000000000000000</f>
        <v>34.267327652576803</v>
      </c>
      <c r="M2102" s="2">
        <v>3.42673276525768E+16</v>
      </c>
      <c r="N21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2" s="13">
        <f t="shared" si="32"/>
        <v>2101</v>
      </c>
      <c r="P2102" s="2" t="str">
        <f>IF(TablaDatos[[#This Row],[Diabetes]]=0,"No","Si")</f>
        <v>Si</v>
      </c>
      <c r="Q2102">
        <v>1</v>
      </c>
      <c r="R2102">
        <f>TablaDatos[[#This Row],[Aux2]]/10000000000000</f>
        <v>2150.7637436411001</v>
      </c>
      <c r="S2102" s="1">
        <v>2.1507637436411E+16</v>
      </c>
      <c r="T2102" s="7">
        <f>TablaDatos[[#This Row],[Aux3]]/100000000000000</f>
        <v>236.90007764913699</v>
      </c>
      <c r="U2102" s="1">
        <v>2.36900077649137E+16</v>
      </c>
      <c r="V2102">
        <v>174.4</v>
      </c>
      <c r="W2102">
        <v>104.3</v>
      </c>
    </row>
    <row r="2103" spans="1:23">
      <c r="A2103">
        <v>2015</v>
      </c>
      <c r="B2103">
        <v>55</v>
      </c>
      <c r="C2103" t="s">
        <v>23</v>
      </c>
      <c r="D2103" t="s">
        <v>74</v>
      </c>
      <c r="E2103" t="s">
        <v>18</v>
      </c>
      <c r="F2103" t="s">
        <v>19</v>
      </c>
      <c r="G2103" t="s">
        <v>28</v>
      </c>
      <c r="H2103" s="3">
        <v>13203.22</v>
      </c>
      <c r="I2103" t="s">
        <v>19</v>
      </c>
      <c r="J2103" t="s">
        <v>19</v>
      </c>
      <c r="K21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34.258580152896698</v>
      </c>
      <c r="L2103" s="6">
        <f>TablaDatos[[#This Row],[IMC_raw]]/1000000000000000</f>
        <v>34.258580152896698</v>
      </c>
      <c r="M2103" s="2">
        <v>3.42585801528967E+16</v>
      </c>
      <c r="N21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3" s="13">
        <f t="shared" si="32"/>
        <v>2102</v>
      </c>
      <c r="P2103" s="2" t="str">
        <f>IF(TablaDatos[[#This Row],[Diabetes]]=0,"No","Si")</f>
        <v>No</v>
      </c>
      <c r="Q2103">
        <v>0</v>
      </c>
      <c r="R2103">
        <f>TablaDatos[[#This Row],[Aux2]]/10000000000000</f>
        <v>1957.4719998115299</v>
      </c>
      <c r="S2103" s="1">
        <v>1.95747199981153E+16</v>
      </c>
      <c r="T2103" s="7">
        <f>TablaDatos[[#This Row],[Aux3]]/100000000000000</f>
        <v>236.529244901401</v>
      </c>
      <c r="U2103" s="1">
        <v>2.36529244901401E+16</v>
      </c>
      <c r="V2103">
        <v>167.2</v>
      </c>
      <c r="W2103">
        <v>93.1</v>
      </c>
    </row>
    <row r="2104" spans="1:23">
      <c r="A2104">
        <v>2015</v>
      </c>
      <c r="B2104">
        <v>57</v>
      </c>
      <c r="C2104" t="s">
        <v>23</v>
      </c>
      <c r="D2104" t="s">
        <v>72</v>
      </c>
      <c r="E2104" t="s">
        <v>18</v>
      </c>
      <c r="F2104" t="s">
        <v>19</v>
      </c>
      <c r="G2104" t="s">
        <v>28</v>
      </c>
      <c r="H2104" s="3">
        <v>11658.43</v>
      </c>
      <c r="I2104" t="s">
        <v>21</v>
      </c>
      <c r="J2104" t="s">
        <v>18</v>
      </c>
      <c r="K21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34.191053640255603</v>
      </c>
      <c r="L2104" s="6">
        <f>TablaDatos[[#This Row],[IMC_raw]]/1000000000000000</f>
        <v>34.191053640255603</v>
      </c>
      <c r="M2104" s="2">
        <v>3.41910536402556E+16</v>
      </c>
      <c r="N21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4" s="13">
        <f t="shared" si="32"/>
        <v>2103</v>
      </c>
      <c r="P2104" s="2" t="str">
        <f>IF(TablaDatos[[#This Row],[Diabetes]]=0,"No","Si")</f>
        <v>No</v>
      </c>
      <c r="Q2104">
        <v>0</v>
      </c>
      <c r="R2104">
        <f>TablaDatos[[#This Row],[Aux2]]/10000000000000</f>
        <v>2267.9460801105101</v>
      </c>
      <c r="S2104" s="1">
        <v>2.26794608011051E+16</v>
      </c>
      <c r="T2104" s="7">
        <f>TablaDatos[[#This Row],[Aux3]]/100000000000000</f>
        <v>210.475006492581</v>
      </c>
      <c r="U2104" s="1">
        <v>2.10475006492581E+16</v>
      </c>
      <c r="V2104">
        <v>161.1</v>
      </c>
      <c r="W2104">
        <v>95.4</v>
      </c>
    </row>
    <row r="2105" spans="1:23">
      <c r="A2105">
        <v>2015</v>
      </c>
      <c r="B2105">
        <v>63</v>
      </c>
      <c r="C2105" t="s">
        <v>23</v>
      </c>
      <c r="D2105" t="s">
        <v>17</v>
      </c>
      <c r="E2105" t="s">
        <v>19</v>
      </c>
      <c r="F2105" t="s">
        <v>24</v>
      </c>
      <c r="G2105" t="s">
        <v>28</v>
      </c>
      <c r="H2105" s="3">
        <v>21191.59</v>
      </c>
      <c r="I2105" t="s">
        <v>21</v>
      </c>
      <c r="J2105" t="s">
        <v>18</v>
      </c>
      <c r="K21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34.167711198545099</v>
      </c>
      <c r="L2105" s="6">
        <f>TablaDatos[[#This Row],[IMC_raw]]/100000000000000</f>
        <v>34.167711198545099</v>
      </c>
      <c r="M2105" s="2">
        <v>3416771119854510</v>
      </c>
      <c r="N21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5" s="13">
        <f t="shared" si="32"/>
        <v>2104</v>
      </c>
      <c r="P2105" s="2" t="str">
        <f>IF(TablaDatos[[#This Row],[Diabetes]]=0,"No","Si")</f>
        <v>No</v>
      </c>
      <c r="Q2105">
        <v>0</v>
      </c>
      <c r="R2105">
        <f>TablaDatos[[#This Row],[Aux2]]/10000000000000</f>
        <v>2029.84873250552</v>
      </c>
      <c r="S2105" s="1">
        <v>2.02984873250552E+16</v>
      </c>
      <c r="T2105" s="7">
        <f>TablaDatos[[#This Row],[Aux3]]/100000000000000</f>
        <v>243.74705185126501</v>
      </c>
      <c r="U2105" s="1">
        <v>2.43747051851265E+16</v>
      </c>
      <c r="V2105">
        <v>148.4</v>
      </c>
      <c r="W2105">
        <v>97.3</v>
      </c>
    </row>
    <row r="2106" spans="1:23">
      <c r="A2106">
        <v>2015</v>
      </c>
      <c r="B2106">
        <v>70</v>
      </c>
      <c r="C2106" t="s">
        <v>23</v>
      </c>
      <c r="D2106" t="s">
        <v>17</v>
      </c>
      <c r="E2106" t="s">
        <v>18</v>
      </c>
      <c r="F2106" t="s">
        <v>19</v>
      </c>
      <c r="G2106" t="s">
        <v>25</v>
      </c>
      <c r="H2106" s="3">
        <v>24537.97</v>
      </c>
      <c r="I2106" t="s">
        <v>21</v>
      </c>
      <c r="J2106" t="s">
        <v>22</v>
      </c>
      <c r="K21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34.153294233052399</v>
      </c>
      <c r="L2106" s="5">
        <f>TablaDatos[[#This Row],[IMC_raw]]/1000000000000000</f>
        <v>34.153294233052399</v>
      </c>
      <c r="M2106" s="2">
        <v>3.41532942330524E+16</v>
      </c>
      <c r="N21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6" s="13">
        <f t="shared" si="32"/>
        <v>2105</v>
      </c>
      <c r="P2106" s="2" t="str">
        <f>IF(TablaDatos[[#This Row],[Diabetes]]=0,"No","Si")</f>
        <v>No</v>
      </c>
      <c r="Q2106">
        <v>0</v>
      </c>
      <c r="R2106">
        <f>TablaDatos[[#This Row],[Aux2]]/10000000000000</f>
        <v>2060.7822581755599</v>
      </c>
      <c r="S2106" s="1">
        <v>2.06078225817556E+16</v>
      </c>
      <c r="T2106" s="7">
        <f>TablaDatos[[#This Row],[Aux3]]/100000000000000</f>
        <v>24.801583978865199</v>
      </c>
      <c r="U2106" s="1">
        <v>2480158397886520</v>
      </c>
      <c r="V2106">
        <v>170.8</v>
      </c>
      <c r="W2106">
        <v>94.1</v>
      </c>
    </row>
    <row r="2107" spans="1:23">
      <c r="A2107">
        <v>2015</v>
      </c>
      <c r="B2107">
        <v>53</v>
      </c>
      <c r="C2107" t="s">
        <v>23</v>
      </c>
      <c r="D2107" t="s">
        <v>42</v>
      </c>
      <c r="E2107" t="s">
        <v>19</v>
      </c>
      <c r="F2107" t="s">
        <v>35</v>
      </c>
      <c r="G2107" t="s">
        <v>20</v>
      </c>
      <c r="H2107" s="3">
        <v>16864.37</v>
      </c>
      <c r="I2107" t="s">
        <v>19</v>
      </c>
      <c r="J2107" t="s">
        <v>18</v>
      </c>
      <c r="K21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34.151786349075898</v>
      </c>
      <c r="L2107" s="6">
        <f>TablaDatos[[#This Row],[IMC_raw]]/1000000000000000</f>
        <v>34.151786349075898</v>
      </c>
      <c r="M2107" s="2">
        <v>3.41517863490759E+16</v>
      </c>
      <c r="N21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7" s="13">
        <f t="shared" si="32"/>
        <v>2106</v>
      </c>
      <c r="P2107" s="2" t="str">
        <f>IF(TablaDatos[[#This Row],[Diabetes]]=0,"No","Si")</f>
        <v>Si</v>
      </c>
      <c r="Q2107">
        <v>1</v>
      </c>
      <c r="R2107">
        <f>TablaDatos[[#This Row],[Aux2]]/10000000000000</f>
        <v>215.50165208965399</v>
      </c>
      <c r="S2107" s="1">
        <v>2155016520896540</v>
      </c>
      <c r="T2107" s="7">
        <f>TablaDatos[[#This Row],[Aux3]]/100000000000000</f>
        <v>27.7800719640408</v>
      </c>
      <c r="U2107" s="1">
        <v>2778007196404080</v>
      </c>
      <c r="V2107">
        <v>159.19999999999999</v>
      </c>
      <c r="W2107">
        <v>94.4</v>
      </c>
    </row>
    <row r="2108" spans="1:23">
      <c r="A2108">
        <v>2015</v>
      </c>
      <c r="B2108">
        <v>62</v>
      </c>
      <c r="C2108" t="s">
        <v>16</v>
      </c>
      <c r="D2108" t="s">
        <v>73</v>
      </c>
      <c r="E2108" t="s">
        <v>19</v>
      </c>
      <c r="F2108" t="s">
        <v>24</v>
      </c>
      <c r="G2108" t="s">
        <v>28</v>
      </c>
      <c r="H2108" s="3">
        <v>29043.16</v>
      </c>
      <c r="I2108" t="s">
        <v>21</v>
      </c>
      <c r="J2108" t="s">
        <v>18</v>
      </c>
      <c r="K21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34.147951348774697</v>
      </c>
      <c r="L2108" s="5">
        <f>TablaDatos[[#This Row],[IMC_raw]]/1000000000000000</f>
        <v>3.4147951348774699</v>
      </c>
      <c r="M2108" s="2">
        <v>3414795134877470</v>
      </c>
      <c r="N21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8" s="13">
        <f t="shared" si="32"/>
        <v>2107</v>
      </c>
      <c r="P2108" s="2" t="str">
        <f>IF(TablaDatos[[#This Row],[Diabetes]]=0,"No","Si")</f>
        <v>Si</v>
      </c>
      <c r="Q2108">
        <v>1</v>
      </c>
      <c r="R2108">
        <f>TablaDatos[[#This Row],[Aux2]]/10000000000000</f>
        <v>2392.8919315030298</v>
      </c>
      <c r="S2108" s="1">
        <v>2.39289193150303E+16</v>
      </c>
      <c r="T2108" s="7">
        <f>TablaDatos[[#This Row],[Aux3]]/100000000000000</f>
        <v>265.81484159682901</v>
      </c>
      <c r="U2108" s="1">
        <v>2.65814841596829E+16</v>
      </c>
      <c r="V2108">
        <v>171.3</v>
      </c>
      <c r="W2108">
        <v>100</v>
      </c>
    </row>
    <row r="2109" spans="1:23">
      <c r="A2109">
        <v>2015</v>
      </c>
      <c r="B2109">
        <v>53</v>
      </c>
      <c r="C2109" t="s">
        <v>23</v>
      </c>
      <c r="D2109" t="s">
        <v>42</v>
      </c>
      <c r="E2109" t="s">
        <v>18</v>
      </c>
      <c r="F2109" t="s">
        <v>19</v>
      </c>
      <c r="G2109" t="s">
        <v>20</v>
      </c>
      <c r="H2109" s="3">
        <v>18782.84</v>
      </c>
      <c r="I2109" t="s">
        <v>19</v>
      </c>
      <c r="J2109" t="s">
        <v>18</v>
      </c>
      <c r="K21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34.133263677942601</v>
      </c>
      <c r="L2109" s="6">
        <f>TablaDatos[[#This Row],[IMC_raw]]/1000000000000000</f>
        <v>34.133263677942601</v>
      </c>
      <c r="M2109" s="2">
        <v>3.41332636779426E+16</v>
      </c>
      <c r="N21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09" s="13">
        <f t="shared" si="32"/>
        <v>2108</v>
      </c>
      <c r="P2109" s="2" t="str">
        <f>IF(TablaDatos[[#This Row],[Diabetes]]=0,"No","Si")</f>
        <v>No</v>
      </c>
      <c r="Q2109">
        <v>0</v>
      </c>
      <c r="R2109">
        <f>TablaDatos[[#This Row],[Aux2]]/10000000000000</f>
        <v>220.006656292348</v>
      </c>
      <c r="S2109" s="1">
        <v>2200066562923480</v>
      </c>
      <c r="T2109" s="7">
        <f>TablaDatos[[#This Row],[Aux3]]/100000000000000</f>
        <v>266.232703118931</v>
      </c>
      <c r="U2109" s="1">
        <v>2.66232703118931E+16</v>
      </c>
      <c r="V2109">
        <v>153.80000000000001</v>
      </c>
      <c r="W2109">
        <v>95.6</v>
      </c>
    </row>
    <row r="2110" spans="1:23">
      <c r="A2110">
        <v>2015</v>
      </c>
      <c r="B2110">
        <v>53</v>
      </c>
      <c r="C2110" t="s">
        <v>16</v>
      </c>
      <c r="D2110" t="s">
        <v>17</v>
      </c>
      <c r="E2110" t="s">
        <v>18</v>
      </c>
      <c r="F2110" t="s">
        <v>35</v>
      </c>
      <c r="G2110" t="s">
        <v>20</v>
      </c>
      <c r="H2110" s="3">
        <v>33843.300000000003</v>
      </c>
      <c r="I2110" t="s">
        <v>18</v>
      </c>
      <c r="J2110" t="s">
        <v>22</v>
      </c>
      <c r="K21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34.130261728013103</v>
      </c>
      <c r="L2110" s="5">
        <f>TablaDatos[[#This Row],[IMC_raw]]/1000000000000000</f>
        <v>3.41302617280131</v>
      </c>
      <c r="M2110" s="2">
        <v>3413026172801310</v>
      </c>
      <c r="N21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0" s="13">
        <f t="shared" si="32"/>
        <v>2109</v>
      </c>
      <c r="P2110" s="2" t="str">
        <f>IF(TablaDatos[[#This Row],[Diabetes]]=0,"No","Si")</f>
        <v>No</v>
      </c>
      <c r="Q2110">
        <v>0</v>
      </c>
      <c r="R2110">
        <f>TablaDatos[[#This Row],[Aux2]]/10000000000000</f>
        <v>1968.3440477229001</v>
      </c>
      <c r="S2110" s="1">
        <v>1.9683440477229E+16</v>
      </c>
      <c r="T2110" s="7">
        <f>TablaDatos[[#This Row],[Aux3]]/100000000000000</f>
        <v>173.963492298266</v>
      </c>
      <c r="U2110" s="1">
        <v>1.73963492298266E+16</v>
      </c>
      <c r="V2110">
        <v>151.5</v>
      </c>
      <c r="W2110">
        <v>93.4</v>
      </c>
    </row>
    <row r="2111" spans="1:23">
      <c r="A2111">
        <v>2015</v>
      </c>
      <c r="B2111">
        <v>59</v>
      </c>
      <c r="C2111" t="s">
        <v>16</v>
      </c>
      <c r="D2111" t="s">
        <v>26</v>
      </c>
      <c r="E2111" t="s">
        <v>21</v>
      </c>
      <c r="F2111" t="s">
        <v>24</v>
      </c>
      <c r="G2111" t="s">
        <v>28</v>
      </c>
      <c r="H2111" s="3">
        <v>44875.14</v>
      </c>
      <c r="I2111" t="s">
        <v>21</v>
      </c>
      <c r="J2111" t="s">
        <v>21</v>
      </c>
      <c r="K21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34.119377591566497</v>
      </c>
      <c r="L2111" s="5">
        <f>TablaDatos[[#This Row],[IMC_raw]]/1000000000000000</f>
        <v>3.41193775915665</v>
      </c>
      <c r="M2111" s="2">
        <v>3411937759156650</v>
      </c>
      <c r="N21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1" s="13">
        <f t="shared" si="32"/>
        <v>2110</v>
      </c>
      <c r="P2111" s="2" t="str">
        <f>IF(TablaDatos[[#This Row],[Diabetes]]=0,"No","Si")</f>
        <v>No</v>
      </c>
      <c r="Q2111">
        <v>0</v>
      </c>
      <c r="R2111">
        <f>TablaDatos[[#This Row],[Aux2]]/10000000000000</f>
        <v>2280.12763362537</v>
      </c>
      <c r="S2111" s="1">
        <v>2.28012763362537E+16</v>
      </c>
      <c r="T2111" s="7">
        <f>TablaDatos[[#This Row],[Aux3]]/100000000000000</f>
        <v>252.52796544319199</v>
      </c>
      <c r="U2111" s="1">
        <v>2.52527965443192E+16</v>
      </c>
      <c r="V2111">
        <v>175.9</v>
      </c>
      <c r="W2111">
        <v>105.9</v>
      </c>
    </row>
    <row r="2112" spans="1:23">
      <c r="A2112">
        <v>2015</v>
      </c>
      <c r="B2112">
        <v>46</v>
      </c>
      <c r="C2112" t="s">
        <v>16</v>
      </c>
      <c r="D2112" t="s">
        <v>17</v>
      </c>
      <c r="E2112" t="s">
        <v>19</v>
      </c>
      <c r="F2112" t="s">
        <v>24</v>
      </c>
      <c r="G2112" t="s">
        <v>20</v>
      </c>
      <c r="H2112" s="3">
        <v>24472.57</v>
      </c>
      <c r="I2112" t="s">
        <v>21</v>
      </c>
      <c r="J2112" t="s">
        <v>19</v>
      </c>
      <c r="K21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34.104537565373498</v>
      </c>
      <c r="L2112" s="6">
        <f>TablaDatos[[#This Row],[IMC_raw]]/1000000000000000</f>
        <v>34.104537565373498</v>
      </c>
      <c r="M2112" s="2">
        <v>3.41045375653735E+16</v>
      </c>
      <c r="N21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2" s="13">
        <f t="shared" si="32"/>
        <v>2111</v>
      </c>
      <c r="P2112" s="2" t="str">
        <f>IF(TablaDatos[[#This Row],[Diabetes]]=0,"No","Si")</f>
        <v>Si</v>
      </c>
      <c r="Q2112">
        <v>1</v>
      </c>
      <c r="R2112">
        <f>TablaDatos[[#This Row],[Aux2]]/10000000000000</f>
        <v>2527.5366562823301</v>
      </c>
      <c r="S2112" s="1">
        <v>2.52753665628233E+16</v>
      </c>
      <c r="T2112" s="7">
        <f>TablaDatos[[#This Row],[Aux3]]/100000000000000</f>
        <v>3.0000000000000001E-12</v>
      </c>
      <c r="U2112">
        <v>300</v>
      </c>
      <c r="V2112">
        <v>171.1</v>
      </c>
      <c r="W2112">
        <v>101.1</v>
      </c>
    </row>
    <row r="2113" spans="1:23">
      <c r="A2113">
        <v>2015</v>
      </c>
      <c r="B2113">
        <v>67</v>
      </c>
      <c r="C2113" t="s">
        <v>16</v>
      </c>
      <c r="D2113" t="s">
        <v>17</v>
      </c>
      <c r="E2113" t="s">
        <v>31</v>
      </c>
      <c r="F2113" t="s">
        <v>24</v>
      </c>
      <c r="G2113" t="s">
        <v>25</v>
      </c>
      <c r="H2113" s="3">
        <v>13560.14</v>
      </c>
      <c r="I2113" t="s">
        <v>21</v>
      </c>
      <c r="J2113" t="s">
        <v>19</v>
      </c>
      <c r="K21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34.0939959536624</v>
      </c>
      <c r="L2113" s="6">
        <f>TablaDatos[[#This Row],[IMC_raw]]/1000000000000000</f>
        <v>3.4093995953662399</v>
      </c>
      <c r="M2113" s="2">
        <v>3409399595366240</v>
      </c>
      <c r="N21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3" s="13">
        <f t="shared" si="32"/>
        <v>2112</v>
      </c>
      <c r="P2113" s="2" t="str">
        <f>IF(TablaDatos[[#This Row],[Diabetes]]=0,"No","Si")</f>
        <v>No</v>
      </c>
      <c r="Q2113">
        <v>0</v>
      </c>
      <c r="R2113">
        <f>TablaDatos[[#This Row],[Aux2]]/10000000000000</f>
        <v>2466.7145078957201</v>
      </c>
      <c r="S2113" s="1">
        <v>2.46671450789572E+16</v>
      </c>
      <c r="T2113" s="7">
        <f>TablaDatos[[#This Row],[Aux3]]/100000000000000</f>
        <v>25.988163642965599</v>
      </c>
      <c r="U2113" s="1">
        <v>2598816364296560</v>
      </c>
      <c r="V2113">
        <v>171.5</v>
      </c>
      <c r="W2113">
        <v>104.5</v>
      </c>
    </row>
    <row r="2114" spans="1:23">
      <c r="A2114">
        <v>2015</v>
      </c>
      <c r="B2114">
        <v>58</v>
      </c>
      <c r="C2114" t="s">
        <v>16</v>
      </c>
      <c r="D2114" t="s">
        <v>29</v>
      </c>
      <c r="E2114" t="s">
        <v>31</v>
      </c>
      <c r="F2114" t="s">
        <v>19</v>
      </c>
      <c r="G2114" t="s">
        <v>28</v>
      </c>
      <c r="H2114" s="3">
        <v>16194.52</v>
      </c>
      <c r="I2114" t="s">
        <v>19</v>
      </c>
      <c r="J2114" t="s">
        <v>18</v>
      </c>
      <c r="K21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34.091922162442103</v>
      </c>
      <c r="L2114" s="5">
        <f>TablaDatos[[#This Row],[IMC_raw]]/1000000000000000</f>
        <v>3.4091922162442101</v>
      </c>
      <c r="M2114" s="2">
        <v>3409192216244210</v>
      </c>
      <c r="N21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4" s="13">
        <f t="shared" ref="O2114:O2177" si="33">O2113+1</f>
        <v>2113</v>
      </c>
      <c r="P2114" s="2" t="str">
        <f>IF(TablaDatos[[#This Row],[Diabetes]]=0,"No","Si")</f>
        <v>Si</v>
      </c>
      <c r="Q2114">
        <v>1</v>
      </c>
      <c r="R2114">
        <f>TablaDatos[[#This Row],[Aux2]]/10000000000000</f>
        <v>227.892491899514</v>
      </c>
      <c r="S2114" s="1">
        <v>2278924918995140</v>
      </c>
      <c r="T2114" s="7">
        <f>TablaDatos[[#This Row],[Aux3]]/100000000000000</f>
        <v>239.50566410844601</v>
      </c>
      <c r="U2114" s="1">
        <v>2.39505664108446E+16</v>
      </c>
      <c r="V2114">
        <v>169.4</v>
      </c>
      <c r="W2114">
        <v>108.1</v>
      </c>
    </row>
    <row r="2115" spans="1:23">
      <c r="A2115">
        <v>2015</v>
      </c>
      <c r="B2115">
        <v>74</v>
      </c>
      <c r="C2115" t="s">
        <v>16</v>
      </c>
      <c r="D2115" t="s">
        <v>37</v>
      </c>
      <c r="E2115" t="s">
        <v>21</v>
      </c>
      <c r="F2115" t="s">
        <v>24</v>
      </c>
      <c r="G2115" t="s">
        <v>25</v>
      </c>
      <c r="H2115" s="3">
        <v>6683.54</v>
      </c>
      <c r="I2115" t="s">
        <v>21</v>
      </c>
      <c r="J2115" t="s">
        <v>18</v>
      </c>
      <c r="K21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34.083107391632701</v>
      </c>
      <c r="L2115" s="5">
        <f>TablaDatos[[#This Row],[IMC_raw]]/1000000000000000</f>
        <v>3.4083107391632699</v>
      </c>
      <c r="M2115" s="2">
        <v>3408310739163270</v>
      </c>
      <c r="N21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5" s="13">
        <f t="shared" si="33"/>
        <v>2114</v>
      </c>
      <c r="P2115" s="2" t="str">
        <f>IF(TablaDatos[[#This Row],[Diabetes]]=0,"No","Si")</f>
        <v>Si</v>
      </c>
      <c r="Q2115">
        <v>1</v>
      </c>
      <c r="R2115">
        <f>TablaDatos[[#This Row],[Aux2]]/10000000000000</f>
        <v>231.234509029196</v>
      </c>
      <c r="S2115" s="1">
        <v>2312345090291960</v>
      </c>
      <c r="T2115" s="7">
        <f>TablaDatos[[#This Row],[Aux3]]/100000000000000</f>
        <v>26.280780919682101</v>
      </c>
      <c r="U2115" s="1">
        <v>2628078091968210</v>
      </c>
      <c r="V2115">
        <v>178.7</v>
      </c>
      <c r="W2115">
        <v>106</v>
      </c>
    </row>
    <row r="2116" spans="1:23">
      <c r="A2116">
        <v>2015</v>
      </c>
      <c r="B2116">
        <v>64</v>
      </c>
      <c r="C2116" t="s">
        <v>23</v>
      </c>
      <c r="D2116" t="s">
        <v>42</v>
      </c>
      <c r="E2116" t="s">
        <v>18</v>
      </c>
      <c r="F2116" t="s">
        <v>19</v>
      </c>
      <c r="G2116" t="s">
        <v>28</v>
      </c>
      <c r="H2116" s="3">
        <v>9507.58</v>
      </c>
      <c r="I2116" t="s">
        <v>19</v>
      </c>
      <c r="J2116" t="s">
        <v>22</v>
      </c>
      <c r="K21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34.079080700009499</v>
      </c>
      <c r="L2116" s="5">
        <f>TablaDatos[[#This Row],[IMC_raw]]/1000000000000000</f>
        <v>3.4079080700009499</v>
      </c>
      <c r="M2116" s="2">
        <v>3407908070000950</v>
      </c>
      <c r="N21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6" s="13">
        <f t="shared" si="33"/>
        <v>2115</v>
      </c>
      <c r="P2116" s="2" t="str">
        <f>IF(TablaDatos[[#This Row],[Diabetes]]=0,"No","Si")</f>
        <v>No</v>
      </c>
      <c r="Q2116">
        <v>0</v>
      </c>
      <c r="R2116">
        <f>TablaDatos[[#This Row],[Aux2]]/10000000000000</f>
        <v>2073.5458205173099</v>
      </c>
      <c r="S2116" s="1">
        <v>2.07354582051731E+16</v>
      </c>
      <c r="T2116" s="7">
        <f>TablaDatos[[#This Row],[Aux3]]/100000000000000</f>
        <v>25.8855246798087</v>
      </c>
      <c r="U2116" s="1">
        <v>2588552467980870</v>
      </c>
      <c r="V2116">
        <v>150.30000000000001</v>
      </c>
      <c r="W2116">
        <v>103</v>
      </c>
    </row>
    <row r="2117" spans="1:23">
      <c r="A2117">
        <v>2015</v>
      </c>
      <c r="B2117">
        <v>68</v>
      </c>
      <c r="C2117" t="s">
        <v>16</v>
      </c>
      <c r="D2117" t="s">
        <v>17</v>
      </c>
      <c r="E2117" t="s">
        <v>19</v>
      </c>
      <c r="F2117" t="s">
        <v>19</v>
      </c>
      <c r="G2117" t="s">
        <v>25</v>
      </c>
      <c r="H2117" s="3">
        <v>19857.330000000002</v>
      </c>
      <c r="I2117" t="s">
        <v>21</v>
      </c>
      <c r="J2117" t="s">
        <v>22</v>
      </c>
      <c r="K21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34.067048288258299</v>
      </c>
      <c r="L2117" s="5">
        <f>TablaDatos[[#This Row],[IMC_raw]]/1000000000000000</f>
        <v>34.067048288258299</v>
      </c>
      <c r="M2117" s="2">
        <v>3.40670482882583E+16</v>
      </c>
      <c r="N21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7" s="13">
        <f t="shared" si="33"/>
        <v>2116</v>
      </c>
      <c r="P2117" s="2" t="str">
        <f>IF(TablaDatos[[#This Row],[Diabetes]]=0,"No","Si")</f>
        <v>No</v>
      </c>
      <c r="Q2117">
        <v>0</v>
      </c>
      <c r="R2117">
        <f>TablaDatos[[#This Row],[Aux2]]/10000000000000</f>
        <v>1735.5797269722</v>
      </c>
      <c r="S2117" s="1">
        <v>1.7355797269722E+16</v>
      </c>
      <c r="T2117" s="7">
        <f>TablaDatos[[#This Row],[Aux3]]/100000000000000</f>
        <v>218.06193618821101</v>
      </c>
      <c r="U2117" s="1">
        <v>2.18061936188211E+16</v>
      </c>
      <c r="V2117">
        <v>158.80000000000001</v>
      </c>
      <c r="W2117">
        <v>96.4</v>
      </c>
    </row>
    <row r="2118" spans="1:23">
      <c r="A2118">
        <v>2015</v>
      </c>
      <c r="B2118">
        <v>59</v>
      </c>
      <c r="C2118" t="s">
        <v>16</v>
      </c>
      <c r="D2118" t="s">
        <v>72</v>
      </c>
      <c r="E2118" t="s">
        <v>18</v>
      </c>
      <c r="F2118" t="s">
        <v>19</v>
      </c>
      <c r="G2118" t="s">
        <v>28</v>
      </c>
      <c r="H2118" s="3">
        <v>32495.67</v>
      </c>
      <c r="I2118" t="s">
        <v>19</v>
      </c>
      <c r="J2118" t="s">
        <v>22</v>
      </c>
      <c r="K21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34.044275030258405</v>
      </c>
      <c r="L2118" s="5">
        <f>TablaDatos[[#This Row],[IMC_raw]]/1000000000000000</f>
        <v>3.4044275030258402</v>
      </c>
      <c r="M2118" s="2">
        <v>3404427503025840</v>
      </c>
      <c r="N21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8" s="13">
        <f t="shared" si="33"/>
        <v>2117</v>
      </c>
      <c r="P2118" s="2" t="str">
        <f>IF(TablaDatos[[#This Row],[Diabetes]]=0,"No","Si")</f>
        <v>Si</v>
      </c>
      <c r="Q2118">
        <v>1</v>
      </c>
      <c r="R2118">
        <f>TablaDatos[[#This Row],[Aux2]]/10000000000000</f>
        <v>2320.0673821664</v>
      </c>
      <c r="S2118" s="1">
        <v>2.3200673821664E+16</v>
      </c>
      <c r="T2118" s="7">
        <f>TablaDatos[[#This Row],[Aux3]]/100000000000000</f>
        <v>25.692993888311801</v>
      </c>
      <c r="U2118" s="1">
        <v>2569299388831180</v>
      </c>
      <c r="V2118">
        <v>154.9</v>
      </c>
      <c r="W2118">
        <v>107.4</v>
      </c>
    </row>
    <row r="2119" spans="1:23">
      <c r="A2119">
        <v>2015</v>
      </c>
      <c r="B2119">
        <v>42</v>
      </c>
      <c r="C2119" t="s">
        <v>23</v>
      </c>
      <c r="D2119" t="s">
        <v>73</v>
      </c>
      <c r="E2119" t="s">
        <v>18</v>
      </c>
      <c r="F2119" t="s">
        <v>19</v>
      </c>
      <c r="G2119" t="s">
        <v>39</v>
      </c>
      <c r="H2119" s="3">
        <v>25954.15</v>
      </c>
      <c r="I2119" t="s">
        <v>19</v>
      </c>
      <c r="J2119" t="s">
        <v>21</v>
      </c>
      <c r="K21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34.019576246815603</v>
      </c>
      <c r="L2119" s="6">
        <f>TablaDatos[[#This Row],[IMC_raw]]/1000000000000000</f>
        <v>34.019576246815603</v>
      </c>
      <c r="M2119" s="2">
        <v>3.40195762468156E+16</v>
      </c>
      <c r="N21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19" s="13">
        <f t="shared" si="33"/>
        <v>2118</v>
      </c>
      <c r="P2119" s="2" t="str">
        <f>IF(TablaDatos[[#This Row],[Diabetes]]=0,"No","Si")</f>
        <v>No</v>
      </c>
      <c r="Q2119">
        <v>0</v>
      </c>
      <c r="R2119">
        <f>TablaDatos[[#This Row],[Aux2]]/10000000000000</f>
        <v>18.957269541010699</v>
      </c>
      <c r="S2119" s="1">
        <v>189572695410107</v>
      </c>
      <c r="T2119" s="7">
        <f>TablaDatos[[#This Row],[Aux3]]/100000000000000</f>
        <v>253.60585472963399</v>
      </c>
      <c r="U2119" s="1">
        <v>2.53605854729634E+16</v>
      </c>
      <c r="V2119">
        <v>146.1</v>
      </c>
      <c r="W2119">
        <v>94.1</v>
      </c>
    </row>
    <row r="2120" spans="1:23">
      <c r="A2120">
        <v>2015</v>
      </c>
      <c r="B2120">
        <v>59</v>
      </c>
      <c r="C2120" t="s">
        <v>16</v>
      </c>
      <c r="D2120" t="s">
        <v>29</v>
      </c>
      <c r="E2120" t="s">
        <v>21</v>
      </c>
      <c r="F2120" t="s">
        <v>24</v>
      </c>
      <c r="G2120" t="s">
        <v>28</v>
      </c>
      <c r="H2120" s="3">
        <v>11285.68</v>
      </c>
      <c r="I2120" t="s">
        <v>19</v>
      </c>
      <c r="J2120" t="s">
        <v>18</v>
      </c>
      <c r="K2120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34.008359994902001</v>
      </c>
      <c r="L2120" s="6">
        <f>TablaDatos[[#This Row],[IMC_raw]]/1000000000000000</f>
        <v>3.4008359994902003E-2</v>
      </c>
      <c r="M2120" s="2">
        <v>34008359994902</v>
      </c>
      <c r="N21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0" s="13">
        <f t="shared" si="33"/>
        <v>2119</v>
      </c>
      <c r="P2120" s="2" t="str">
        <f>IF(TablaDatos[[#This Row],[Diabetes]]=0,"No","Si")</f>
        <v>Si</v>
      </c>
      <c r="Q2120">
        <v>1</v>
      </c>
      <c r="R2120">
        <f>TablaDatos[[#This Row],[Aux2]]/10000000000000</f>
        <v>2116.8545241066099</v>
      </c>
      <c r="S2120" s="1">
        <v>2.11685452410661E+16</v>
      </c>
      <c r="T2120" s="7">
        <f>TablaDatos[[#This Row],[Aux3]]/100000000000000</f>
        <v>224.02664475690301</v>
      </c>
      <c r="U2120" s="1">
        <v>2.24026644756903E+16</v>
      </c>
      <c r="V2120">
        <v>163.1</v>
      </c>
      <c r="W2120">
        <v>107.5</v>
      </c>
    </row>
    <row r="2121" spans="1:23">
      <c r="A2121">
        <v>2015</v>
      </c>
      <c r="B2121">
        <v>53</v>
      </c>
      <c r="C2121" t="s">
        <v>16</v>
      </c>
      <c r="D2121" t="s">
        <v>42</v>
      </c>
      <c r="E2121" t="s">
        <v>21</v>
      </c>
      <c r="F2121" t="s">
        <v>24</v>
      </c>
      <c r="G2121" t="s">
        <v>20</v>
      </c>
      <c r="H2121" s="3">
        <v>15689.98</v>
      </c>
      <c r="I2121" t="s">
        <v>21</v>
      </c>
      <c r="J2121" t="s">
        <v>19</v>
      </c>
      <c r="K21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34.005894206915301</v>
      </c>
      <c r="L2121" s="5">
        <f>TablaDatos[[#This Row],[IMC_raw]]/1000000000000000</f>
        <v>34.005894206915301</v>
      </c>
      <c r="M2121" s="2">
        <v>3.40058942069153E+16</v>
      </c>
      <c r="N21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1" s="13">
        <f t="shared" si="33"/>
        <v>2120</v>
      </c>
      <c r="P2121" s="2" t="str">
        <f>IF(TablaDatos[[#This Row],[Diabetes]]=0,"No","Si")</f>
        <v>No</v>
      </c>
      <c r="Q2121">
        <v>0</v>
      </c>
      <c r="R2121">
        <f>TablaDatos[[#This Row],[Aux2]]/10000000000000</f>
        <v>2125.1118927452799</v>
      </c>
      <c r="S2121" s="1">
        <v>2.12511189274528E+16</v>
      </c>
      <c r="T2121" s="7">
        <f>TablaDatos[[#This Row],[Aux3]]/100000000000000</f>
        <v>253.39068768479001</v>
      </c>
      <c r="U2121" s="1">
        <v>2.5339068768479E+16</v>
      </c>
      <c r="V2121">
        <v>158.19999999999999</v>
      </c>
      <c r="W2121">
        <v>94.8</v>
      </c>
    </row>
    <row r="2122" spans="1:23">
      <c r="A2122">
        <v>2015</v>
      </c>
      <c r="B2122">
        <v>48</v>
      </c>
      <c r="C2122" t="s">
        <v>16</v>
      </c>
      <c r="D2122" t="s">
        <v>72</v>
      </c>
      <c r="E2122" t="s">
        <v>21</v>
      </c>
      <c r="F2122" t="s">
        <v>24</v>
      </c>
      <c r="G2122" t="s">
        <v>20</v>
      </c>
      <c r="H2122" s="3">
        <v>23214.3</v>
      </c>
      <c r="I2122" t="s">
        <v>19</v>
      </c>
      <c r="J2122" t="s">
        <v>18</v>
      </c>
      <c r="K21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33.9911133449136</v>
      </c>
      <c r="L2122" s="6">
        <f>TablaDatos[[#This Row],[IMC_raw]]/1000000000000000</f>
        <v>3.3991113344913599</v>
      </c>
      <c r="M2122" s="2">
        <v>3399111334491360</v>
      </c>
      <c r="N21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2" s="13">
        <f t="shared" si="33"/>
        <v>2121</v>
      </c>
      <c r="P2122" s="2" t="str">
        <f>IF(TablaDatos[[#This Row],[Diabetes]]=0,"No","Si")</f>
        <v>Si</v>
      </c>
      <c r="Q2122">
        <v>1</v>
      </c>
      <c r="R2122">
        <f>TablaDatos[[#This Row],[Aux2]]/10000000000000</f>
        <v>2271.3086309812802</v>
      </c>
      <c r="S2122" s="1">
        <v>2.27130863098128E+16</v>
      </c>
      <c r="T2122" s="7">
        <f>TablaDatos[[#This Row],[Aux3]]/100000000000000</f>
        <v>261.36650186100701</v>
      </c>
      <c r="U2122" s="1">
        <v>2.61366501861007E+16</v>
      </c>
      <c r="V2122">
        <v>159.9</v>
      </c>
      <c r="W2122">
        <v>101</v>
      </c>
    </row>
    <row r="2123" spans="1:23">
      <c r="A2123">
        <v>2015</v>
      </c>
      <c r="B2123">
        <v>71</v>
      </c>
      <c r="C2123" t="s">
        <v>16</v>
      </c>
      <c r="D2123" t="s">
        <v>17</v>
      </c>
      <c r="E2123" t="s">
        <v>21</v>
      </c>
      <c r="F2123" t="s">
        <v>19</v>
      </c>
      <c r="G2123" t="s">
        <v>25</v>
      </c>
      <c r="H2123" s="3">
        <v>40532.050000000003</v>
      </c>
      <c r="I2123" t="s">
        <v>19</v>
      </c>
      <c r="J2123" t="s">
        <v>18</v>
      </c>
      <c r="K21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33.989709834304101</v>
      </c>
      <c r="L2123" s="5">
        <f>TablaDatos[[#This Row],[IMC_raw]]/1000000000000000</f>
        <v>33.989709834304101</v>
      </c>
      <c r="M2123" s="2">
        <v>3.39897098343041E+16</v>
      </c>
      <c r="N21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3" s="13">
        <f t="shared" si="33"/>
        <v>2122</v>
      </c>
      <c r="P2123" s="2" t="str">
        <f>IF(TablaDatos[[#This Row],[Diabetes]]=0,"No","Si")</f>
        <v>No</v>
      </c>
      <c r="Q2123">
        <v>0</v>
      </c>
      <c r="R2123">
        <f>TablaDatos[[#This Row],[Aux2]]/10000000000000</f>
        <v>201.835867484234</v>
      </c>
      <c r="S2123" s="1">
        <v>2018358674842340</v>
      </c>
      <c r="T2123" s="7">
        <f>TablaDatos[[#This Row],[Aux3]]/100000000000000</f>
        <v>2.3924070866767502</v>
      </c>
      <c r="U2123" s="1">
        <v>239240708667675</v>
      </c>
      <c r="V2123">
        <v>170</v>
      </c>
      <c r="W2123">
        <v>109.2</v>
      </c>
    </row>
    <row r="2124" spans="1:23">
      <c r="A2124">
        <v>2015</v>
      </c>
      <c r="B2124">
        <v>59</v>
      </c>
      <c r="C2124" t="s">
        <v>16</v>
      </c>
      <c r="D2124" t="s">
        <v>30</v>
      </c>
      <c r="E2124" t="s">
        <v>31</v>
      </c>
      <c r="F2124" t="s">
        <v>24</v>
      </c>
      <c r="G2124" t="s">
        <v>28</v>
      </c>
      <c r="H2124" s="3">
        <v>15579.3</v>
      </c>
      <c r="I2124" t="s">
        <v>21</v>
      </c>
      <c r="J2124" t="s">
        <v>18</v>
      </c>
      <c r="K21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33.989554275095699</v>
      </c>
      <c r="L2124" s="6">
        <f>TablaDatos[[#This Row],[IMC_raw]]/1000000000000000</f>
        <v>33.989554275095699</v>
      </c>
      <c r="M2124" s="2">
        <v>3.39895542750957E+16</v>
      </c>
      <c r="N21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4" s="13">
        <f t="shared" si="33"/>
        <v>2123</v>
      </c>
      <c r="P2124" s="2" t="str">
        <f>IF(TablaDatos[[#This Row],[Diabetes]]=0,"No","Si")</f>
        <v>Si</v>
      </c>
      <c r="Q2124">
        <v>1</v>
      </c>
      <c r="R2124">
        <f>TablaDatos[[#This Row],[Aux2]]/10000000000000</f>
        <v>2210.6714183601098</v>
      </c>
      <c r="S2124" s="1">
        <v>2.21067141836011E+16</v>
      </c>
      <c r="T2124" s="7">
        <f>TablaDatos[[#This Row],[Aux3]]/100000000000000</f>
        <v>26.458350602709899</v>
      </c>
      <c r="U2124" s="1">
        <v>2645835060270990</v>
      </c>
      <c r="V2124">
        <v>174.3</v>
      </c>
      <c r="W2124">
        <v>101.9</v>
      </c>
    </row>
    <row r="2125" spans="1:23">
      <c r="A2125">
        <v>2015</v>
      </c>
      <c r="B2125">
        <v>62</v>
      </c>
      <c r="C2125" t="s">
        <v>16</v>
      </c>
      <c r="D2125" t="s">
        <v>30</v>
      </c>
      <c r="E2125" t="s">
        <v>19</v>
      </c>
      <c r="F2125" t="s">
        <v>35</v>
      </c>
      <c r="G2125" t="s">
        <v>28</v>
      </c>
      <c r="H2125" s="3">
        <v>37230.25</v>
      </c>
      <c r="I2125" t="s">
        <v>19</v>
      </c>
      <c r="J2125" t="s">
        <v>18</v>
      </c>
      <c r="K21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33.9758759181287</v>
      </c>
      <c r="L2125" s="6">
        <f>TablaDatos[[#This Row],[IMC_raw]]/1000000000000000</f>
        <v>33.9758759181287</v>
      </c>
      <c r="M2125" s="2">
        <v>3.39758759181287E+16</v>
      </c>
      <c r="N21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5" s="13">
        <f t="shared" si="33"/>
        <v>2124</v>
      </c>
      <c r="P2125" s="2" t="str">
        <f>IF(TablaDatos[[#This Row],[Diabetes]]=0,"No","Si")</f>
        <v>No</v>
      </c>
      <c r="Q2125">
        <v>0</v>
      </c>
      <c r="R2125">
        <f>TablaDatos[[#This Row],[Aux2]]/10000000000000</f>
        <v>235.736254878788</v>
      </c>
      <c r="S2125" s="1">
        <v>2357362548787880</v>
      </c>
      <c r="T2125" s="7">
        <f>TablaDatos[[#This Row],[Aux3]]/100000000000000</f>
        <v>235.15226697965301</v>
      </c>
      <c r="U2125" s="1">
        <v>2.35152266979653E+16</v>
      </c>
      <c r="V2125">
        <v>163.4</v>
      </c>
      <c r="W2125">
        <v>99.8</v>
      </c>
    </row>
    <row r="2126" spans="1:23">
      <c r="A2126">
        <v>2015</v>
      </c>
      <c r="B2126">
        <v>58</v>
      </c>
      <c r="C2126" t="s">
        <v>23</v>
      </c>
      <c r="D2126" t="s">
        <v>17</v>
      </c>
      <c r="E2126" t="s">
        <v>18</v>
      </c>
      <c r="F2126" t="s">
        <v>19</v>
      </c>
      <c r="G2126" t="s">
        <v>28</v>
      </c>
      <c r="H2126" s="3">
        <v>15425.71</v>
      </c>
      <c r="I2126" t="s">
        <v>21</v>
      </c>
      <c r="J2126" t="s">
        <v>18</v>
      </c>
      <c r="K21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33.959654718871903</v>
      </c>
      <c r="L2126" s="6">
        <f>TablaDatos[[#This Row],[IMC_raw]]/1000000000000000</f>
        <v>3.3959654718871901</v>
      </c>
      <c r="M2126" s="2">
        <v>3395965471887190</v>
      </c>
      <c r="N21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6" s="13">
        <f t="shared" si="33"/>
        <v>2125</v>
      </c>
      <c r="P2126" s="2" t="str">
        <f>IF(TablaDatos[[#This Row],[Diabetes]]=0,"No","Si")</f>
        <v>Si</v>
      </c>
      <c r="Q2126">
        <v>1</v>
      </c>
      <c r="R2126">
        <f>TablaDatos[[#This Row],[Aux2]]/10000000000000</f>
        <v>21.466620564466201</v>
      </c>
      <c r="S2126" s="1">
        <v>214666205644662</v>
      </c>
      <c r="T2126" s="7">
        <f>TablaDatos[[#This Row],[Aux3]]/100000000000000</f>
        <v>242.58075922326799</v>
      </c>
      <c r="U2126" s="1">
        <v>2.42580759223268E+16</v>
      </c>
      <c r="V2126">
        <v>160.30000000000001</v>
      </c>
      <c r="W2126">
        <v>97.4</v>
      </c>
    </row>
    <row r="2127" spans="1:23">
      <c r="A2127">
        <v>2015</v>
      </c>
      <c r="B2127">
        <v>61</v>
      </c>
      <c r="C2127" t="s">
        <v>23</v>
      </c>
      <c r="D2127" t="s">
        <v>17</v>
      </c>
      <c r="E2127" t="s">
        <v>18</v>
      </c>
      <c r="F2127" t="s">
        <v>19</v>
      </c>
      <c r="G2127" t="s">
        <v>28</v>
      </c>
      <c r="H2127" s="3">
        <v>23453.97</v>
      </c>
      <c r="I2127" t="s">
        <v>19</v>
      </c>
      <c r="J2127" t="s">
        <v>18</v>
      </c>
      <c r="K21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33.957371418148099</v>
      </c>
      <c r="L2127" s="6">
        <f>TablaDatos[[#This Row],[IMC_raw]]/1000000000000000</f>
        <v>3.3957371418148101</v>
      </c>
      <c r="M2127" s="2">
        <v>3395737141814810</v>
      </c>
      <c r="N21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7" s="13">
        <f t="shared" si="33"/>
        <v>2126</v>
      </c>
      <c r="P2127" s="2" t="str">
        <f>IF(TablaDatos[[#This Row],[Diabetes]]=0,"No","Si")</f>
        <v>No</v>
      </c>
      <c r="Q2127">
        <v>0</v>
      </c>
      <c r="R2127">
        <f>TablaDatos[[#This Row],[Aux2]]/10000000000000</f>
        <v>218.360966745783</v>
      </c>
      <c r="S2127" s="1">
        <v>2183609667457830</v>
      </c>
      <c r="T2127" s="7">
        <f>TablaDatos[[#This Row],[Aux3]]/100000000000000</f>
        <v>247.05590563747899</v>
      </c>
      <c r="U2127" s="1">
        <v>2.47055905637479E+16</v>
      </c>
      <c r="V2127">
        <v>168.7</v>
      </c>
      <c r="W2127">
        <v>95.1</v>
      </c>
    </row>
    <row r="2128" spans="1:23">
      <c r="A2128">
        <v>2015</v>
      </c>
      <c r="B2128">
        <v>61</v>
      </c>
      <c r="C2128" t="s">
        <v>16</v>
      </c>
      <c r="D2128" t="s">
        <v>73</v>
      </c>
      <c r="E2128" t="s">
        <v>19</v>
      </c>
      <c r="F2128" t="s">
        <v>35</v>
      </c>
      <c r="G2128" t="s">
        <v>28</v>
      </c>
      <c r="H2128" s="3">
        <v>19459.59</v>
      </c>
      <c r="I2128" t="s">
        <v>21</v>
      </c>
      <c r="J2128" t="s">
        <v>18</v>
      </c>
      <c r="K21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33.934500254202298</v>
      </c>
      <c r="L2128" s="6">
        <f>TablaDatos[[#This Row],[IMC_raw]]/1000000000000000</f>
        <v>3.39345002542023</v>
      </c>
      <c r="M2128" s="2">
        <v>3393450025420230</v>
      </c>
      <c r="N21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8" s="13">
        <f t="shared" si="33"/>
        <v>2127</v>
      </c>
      <c r="P2128" s="2" t="str">
        <f>IF(TablaDatos[[#This Row],[Diabetes]]=0,"No","Si")</f>
        <v>No</v>
      </c>
      <c r="Q2128">
        <v>0</v>
      </c>
      <c r="R2128">
        <f>TablaDatos[[#This Row],[Aux2]]/10000000000000</f>
        <v>2286.54074566185</v>
      </c>
      <c r="S2128" s="1">
        <v>2.28654074566185E+16</v>
      </c>
      <c r="T2128" s="7">
        <f>TablaDatos[[#This Row],[Aux3]]/100000000000000</f>
        <v>241.646326730135</v>
      </c>
      <c r="U2128" s="1">
        <v>2.41646326730135E+16</v>
      </c>
      <c r="V2128">
        <v>161.69999999999999</v>
      </c>
      <c r="W2128">
        <v>101.3</v>
      </c>
    </row>
    <row r="2129" spans="1:23">
      <c r="A2129">
        <v>2015</v>
      </c>
      <c r="B2129">
        <v>42</v>
      </c>
      <c r="C2129" t="s">
        <v>23</v>
      </c>
      <c r="D2129" t="s">
        <v>42</v>
      </c>
      <c r="E2129" t="s">
        <v>18</v>
      </c>
      <c r="F2129" t="s">
        <v>19</v>
      </c>
      <c r="G2129" t="s">
        <v>39</v>
      </c>
      <c r="H2129" s="3">
        <v>28287.58</v>
      </c>
      <c r="I2129" t="s">
        <v>19</v>
      </c>
      <c r="J2129" t="s">
        <v>18</v>
      </c>
      <c r="K21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33.915948522683998</v>
      </c>
      <c r="L2129" s="6">
        <f>TablaDatos[[#This Row],[IMC_raw]]/1000000000000000</f>
        <v>33.915948522683998</v>
      </c>
      <c r="M2129" s="2">
        <v>3.3915948522684E+16</v>
      </c>
      <c r="N21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29" s="13">
        <f t="shared" si="33"/>
        <v>2128</v>
      </c>
      <c r="P2129" s="2" t="str">
        <f>IF(TablaDatos[[#This Row],[Diabetes]]=0,"No","Si")</f>
        <v>No</v>
      </c>
      <c r="Q2129">
        <v>0</v>
      </c>
      <c r="R2129">
        <f>TablaDatos[[#This Row],[Aux2]]/10000000000000</f>
        <v>192.91345164328101</v>
      </c>
      <c r="S2129" s="1">
        <v>1929134516432810</v>
      </c>
      <c r="T2129" s="7">
        <f>TablaDatos[[#This Row],[Aux3]]/100000000000000</f>
        <v>248.145016815898</v>
      </c>
      <c r="U2129" s="1">
        <v>2.48145016815898E+16</v>
      </c>
      <c r="V2129">
        <v>151.4</v>
      </c>
      <c r="W2129">
        <v>95.6</v>
      </c>
    </row>
    <row r="2130" spans="1:23">
      <c r="A2130">
        <v>2015</v>
      </c>
      <c r="B2130">
        <v>63</v>
      </c>
      <c r="C2130" t="s">
        <v>23</v>
      </c>
      <c r="D2130" t="s">
        <v>74</v>
      </c>
      <c r="E2130" t="s">
        <v>21</v>
      </c>
      <c r="F2130" t="s">
        <v>24</v>
      </c>
      <c r="G2130" t="s">
        <v>28</v>
      </c>
      <c r="H2130" s="3">
        <v>12147.73</v>
      </c>
      <c r="I2130" t="s">
        <v>21</v>
      </c>
      <c r="J2130" t="s">
        <v>22</v>
      </c>
      <c r="K21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33.891238666080199</v>
      </c>
      <c r="L2130" s="5">
        <f>TablaDatos[[#This Row],[IMC_raw]]/1000000000000000</f>
        <v>33.891238666080199</v>
      </c>
      <c r="M2130" s="2">
        <v>3.38912386660802E+16</v>
      </c>
      <c r="N21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0" s="13">
        <f t="shared" si="33"/>
        <v>2129</v>
      </c>
      <c r="P2130" s="2" t="str">
        <f>IF(TablaDatos[[#This Row],[Diabetes]]=0,"No","Si")</f>
        <v>Si</v>
      </c>
      <c r="Q2130">
        <v>1</v>
      </c>
      <c r="R2130">
        <f>TablaDatos[[#This Row],[Aux2]]/10000000000000</f>
        <v>215.690674701338</v>
      </c>
      <c r="S2130" s="1">
        <v>2156906747013380</v>
      </c>
      <c r="T2130" s="7">
        <f>TablaDatos[[#This Row],[Aux3]]/100000000000000</f>
        <v>27.475147051334002</v>
      </c>
      <c r="U2130" s="1">
        <v>2747514705133400</v>
      </c>
      <c r="V2130">
        <v>172.1</v>
      </c>
      <c r="W2130">
        <v>103</v>
      </c>
    </row>
    <row r="2131" spans="1:23">
      <c r="A2131">
        <v>2015</v>
      </c>
      <c r="B2131">
        <v>49</v>
      </c>
      <c r="C2131" t="s">
        <v>23</v>
      </c>
      <c r="D2131" t="s">
        <v>29</v>
      </c>
      <c r="E2131" t="s">
        <v>18</v>
      </c>
      <c r="F2131" t="s">
        <v>24</v>
      </c>
      <c r="G2131" t="s">
        <v>20</v>
      </c>
      <c r="H2131" s="3">
        <v>14221.58</v>
      </c>
      <c r="I2131" t="s">
        <v>21</v>
      </c>
      <c r="J2131" t="s">
        <v>19</v>
      </c>
      <c r="K21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33.872281368029697</v>
      </c>
      <c r="L2131" s="5">
        <f>TablaDatos[[#This Row],[IMC_raw]]/1000000000000000</f>
        <v>33.872281368029697</v>
      </c>
      <c r="M2131" s="2">
        <v>3.38722813680297E+16</v>
      </c>
      <c r="N21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1" s="13">
        <f t="shared" si="33"/>
        <v>2130</v>
      </c>
      <c r="P2131" s="2" t="str">
        <f>IF(TablaDatos[[#This Row],[Diabetes]]=0,"No","Si")</f>
        <v>No</v>
      </c>
      <c r="Q2131">
        <v>0</v>
      </c>
      <c r="R2131">
        <f>TablaDatos[[#This Row],[Aux2]]/10000000000000</f>
        <v>207.88946453178099</v>
      </c>
      <c r="S2131" s="1">
        <v>2078894645317810</v>
      </c>
      <c r="T2131" s="7">
        <f>TablaDatos[[#This Row],[Aux3]]/100000000000000</f>
        <v>246.68459557744001</v>
      </c>
      <c r="U2131" s="1">
        <v>2.4668459557744E+16</v>
      </c>
      <c r="V2131">
        <v>150.69999999999999</v>
      </c>
      <c r="W2131">
        <v>93.3</v>
      </c>
    </row>
    <row r="2132" spans="1:23">
      <c r="A2132">
        <v>2015</v>
      </c>
      <c r="B2132">
        <v>48</v>
      </c>
      <c r="C2132" t="s">
        <v>23</v>
      </c>
      <c r="D2132" t="s">
        <v>33</v>
      </c>
      <c r="E2132" t="s">
        <v>18</v>
      </c>
      <c r="F2132" t="s">
        <v>35</v>
      </c>
      <c r="G2132" t="s">
        <v>20</v>
      </c>
      <c r="H2132" s="3">
        <v>21653.05</v>
      </c>
      <c r="I2132" t="s">
        <v>19</v>
      </c>
      <c r="J2132" t="s">
        <v>18</v>
      </c>
      <c r="K21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33.869923776575</v>
      </c>
      <c r="L2132" s="6">
        <f>TablaDatos[[#This Row],[IMC_raw]]/1000000000000000</f>
        <v>33.869923776575</v>
      </c>
      <c r="M2132" s="2">
        <v>3.3869923776575E+16</v>
      </c>
      <c r="N21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2" s="13">
        <f t="shared" si="33"/>
        <v>2131</v>
      </c>
      <c r="P2132" s="2" t="str">
        <f>IF(TablaDatos[[#This Row],[Diabetes]]=0,"No","Si")</f>
        <v>No</v>
      </c>
      <c r="Q2132">
        <v>0</v>
      </c>
      <c r="R2132">
        <f>TablaDatos[[#This Row],[Aux2]]/10000000000000</f>
        <v>168.48255820134</v>
      </c>
      <c r="S2132" s="1">
        <v>1684825582013400</v>
      </c>
      <c r="T2132" s="7">
        <f>TablaDatos[[#This Row],[Aux3]]/100000000000000</f>
        <v>1.9110902246800301</v>
      </c>
      <c r="U2132" s="1">
        <v>191109022468003</v>
      </c>
      <c r="V2132">
        <v>145.19999999999999</v>
      </c>
      <c r="W2132">
        <v>88.8</v>
      </c>
    </row>
    <row r="2133" spans="1:23">
      <c r="A2133">
        <v>2015</v>
      </c>
      <c r="B2133">
        <v>64</v>
      </c>
      <c r="C2133" t="s">
        <v>16</v>
      </c>
      <c r="D2133" t="s">
        <v>73</v>
      </c>
      <c r="E2133" t="s">
        <v>21</v>
      </c>
      <c r="F2133" t="s">
        <v>24</v>
      </c>
      <c r="G2133" t="s">
        <v>28</v>
      </c>
      <c r="H2133" s="3">
        <v>35478.28</v>
      </c>
      <c r="I2133" t="s">
        <v>21</v>
      </c>
      <c r="J2133" t="s">
        <v>18</v>
      </c>
      <c r="K21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33.853799500631297</v>
      </c>
      <c r="L2133" s="6">
        <f>TablaDatos[[#This Row],[IMC_raw]]/100000000000000</f>
        <v>33.853799500631297</v>
      </c>
      <c r="M2133" s="2">
        <v>3385379950063130</v>
      </c>
      <c r="N21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3" s="13">
        <f t="shared" si="33"/>
        <v>2132</v>
      </c>
      <c r="P2133" s="2" t="str">
        <f>IF(TablaDatos[[#This Row],[Diabetes]]=0,"No","Si")</f>
        <v>No</v>
      </c>
      <c r="Q2133">
        <v>0</v>
      </c>
      <c r="R2133">
        <f>TablaDatos[[#This Row],[Aux2]]/10000000000000</f>
        <v>2227.6816647335399</v>
      </c>
      <c r="S2133" s="1">
        <v>2.22768166473354E+16</v>
      </c>
      <c r="T2133" s="7">
        <f>TablaDatos[[#This Row],[Aux3]]/100000000000000</f>
        <v>25.1603671872031</v>
      </c>
      <c r="U2133" s="1">
        <v>2516036718720310</v>
      </c>
      <c r="V2133">
        <v>167.7</v>
      </c>
      <c r="W2133">
        <v>99.1</v>
      </c>
    </row>
    <row r="2134" spans="1:23">
      <c r="A2134">
        <v>2015</v>
      </c>
      <c r="B2134">
        <v>58</v>
      </c>
      <c r="C2134" t="s">
        <v>23</v>
      </c>
      <c r="D2134" t="s">
        <v>74</v>
      </c>
      <c r="E2134" t="s">
        <v>18</v>
      </c>
      <c r="F2134" t="s">
        <v>40</v>
      </c>
      <c r="G2134" t="s">
        <v>28</v>
      </c>
      <c r="H2134" s="3">
        <v>19601.11</v>
      </c>
      <c r="I2134" t="s">
        <v>19</v>
      </c>
      <c r="J2134" t="s">
        <v>18</v>
      </c>
      <c r="K21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33.8488096041755</v>
      </c>
      <c r="L2134" s="6">
        <f>TablaDatos[[#This Row],[IMC_raw]]/1000000000000000</f>
        <v>3.3848809604175498</v>
      </c>
      <c r="M2134" s="2">
        <v>3384880960417550</v>
      </c>
      <c r="N21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4" s="13">
        <f t="shared" si="33"/>
        <v>2133</v>
      </c>
      <c r="P2134" s="2" t="str">
        <f>IF(TablaDatos[[#This Row],[Diabetes]]=0,"No","Si")</f>
        <v>No</v>
      </c>
      <c r="Q2134">
        <v>0</v>
      </c>
      <c r="R2134">
        <f>TablaDatos[[#This Row],[Aux2]]/10000000000000</f>
        <v>2037.03092681164</v>
      </c>
      <c r="S2134" s="1">
        <v>2.03703092681164E+16</v>
      </c>
      <c r="T2134" s="7">
        <f>TablaDatos[[#This Row],[Aux3]]/100000000000000</f>
        <v>184.194431374554</v>
      </c>
      <c r="U2134" s="1">
        <v>1.84194431374554E+16</v>
      </c>
      <c r="V2134">
        <v>156</v>
      </c>
      <c r="W2134">
        <v>95.3</v>
      </c>
    </row>
    <row r="2135" spans="1:23">
      <c r="A2135">
        <v>2015</v>
      </c>
      <c r="B2135">
        <v>60</v>
      </c>
      <c r="C2135" t="s">
        <v>23</v>
      </c>
      <c r="D2135" t="s">
        <v>17</v>
      </c>
      <c r="E2135" t="s">
        <v>18</v>
      </c>
      <c r="F2135" t="s">
        <v>19</v>
      </c>
      <c r="G2135" t="s">
        <v>28</v>
      </c>
      <c r="H2135" s="3">
        <v>20516.86</v>
      </c>
      <c r="I2135" t="s">
        <v>19</v>
      </c>
      <c r="J2135" t="s">
        <v>22</v>
      </c>
      <c r="K21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33.848167956981698</v>
      </c>
      <c r="L2135" s="6">
        <f>TablaDatos[[#This Row],[IMC_raw]]/1000000000000000</f>
        <v>3.3848167956981698</v>
      </c>
      <c r="M2135" s="2">
        <v>3384816795698170</v>
      </c>
      <c r="N21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5" s="13">
        <f t="shared" si="33"/>
        <v>2134</v>
      </c>
      <c r="P2135" s="2" t="str">
        <f>IF(TablaDatos[[#This Row],[Diabetes]]=0,"No","Si")</f>
        <v>No</v>
      </c>
      <c r="Q2135">
        <v>0</v>
      </c>
      <c r="R2135">
        <f>TablaDatos[[#This Row],[Aux2]]/10000000000000</f>
        <v>2430.1198044450898</v>
      </c>
      <c r="S2135" s="1">
        <v>2.43011980444509E+16</v>
      </c>
      <c r="T2135" s="7">
        <f>TablaDatos[[#This Row],[Aux3]]/100000000000000</f>
        <v>234.83355110353</v>
      </c>
      <c r="U2135" s="1">
        <v>2.3483355110353E+16</v>
      </c>
      <c r="V2135">
        <v>160.69999999999999</v>
      </c>
      <c r="W2135">
        <v>99.4</v>
      </c>
    </row>
    <row r="2136" spans="1:23">
      <c r="A2136">
        <v>2015</v>
      </c>
      <c r="B2136">
        <v>59</v>
      </c>
      <c r="C2136" t="s">
        <v>16</v>
      </c>
      <c r="D2136" t="s">
        <v>38</v>
      </c>
      <c r="E2136" t="s">
        <v>21</v>
      </c>
      <c r="F2136" t="s">
        <v>19</v>
      </c>
      <c r="G2136" t="s">
        <v>28</v>
      </c>
      <c r="H2136" s="3">
        <v>18706.560000000001</v>
      </c>
      <c r="I2136" t="s">
        <v>19</v>
      </c>
      <c r="J2136" t="s">
        <v>18</v>
      </c>
      <c r="K21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33.816781201760698</v>
      </c>
      <c r="L2136" s="6">
        <f>TablaDatos[[#This Row],[IMC_raw]]/100000000000000</f>
        <v>33.816781201760698</v>
      </c>
      <c r="M2136" s="2">
        <v>3381678120176070</v>
      </c>
      <c r="N21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6" s="13">
        <f t="shared" si="33"/>
        <v>2135</v>
      </c>
      <c r="P2136" s="2" t="str">
        <f>IF(TablaDatos[[#This Row],[Diabetes]]=0,"No","Si")</f>
        <v>Si</v>
      </c>
      <c r="Q2136">
        <v>1</v>
      </c>
      <c r="R2136">
        <f>TablaDatos[[#This Row],[Aux2]]/10000000000000</f>
        <v>2187.7765139919502</v>
      </c>
      <c r="S2136" s="1">
        <v>2.18777651399195E+16</v>
      </c>
      <c r="T2136" s="7">
        <f>TablaDatos[[#This Row],[Aux3]]/100000000000000</f>
        <v>26.222030175052002</v>
      </c>
      <c r="U2136" s="1">
        <v>2622203017505200</v>
      </c>
      <c r="V2136">
        <v>172.7</v>
      </c>
      <c r="W2136">
        <v>99.1</v>
      </c>
    </row>
    <row r="2137" spans="1:23">
      <c r="A2137">
        <v>2015</v>
      </c>
      <c r="B2137">
        <v>58</v>
      </c>
      <c r="C2137" t="s">
        <v>23</v>
      </c>
      <c r="D2137" t="s">
        <v>30</v>
      </c>
      <c r="E2137" t="s">
        <v>31</v>
      </c>
      <c r="F2137" t="s">
        <v>24</v>
      </c>
      <c r="G2137" t="s">
        <v>28</v>
      </c>
      <c r="H2137" s="3">
        <v>10291.4</v>
      </c>
      <c r="I2137" t="s">
        <v>21</v>
      </c>
      <c r="J2137" t="s">
        <v>19</v>
      </c>
      <c r="K21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33.797961720267899</v>
      </c>
      <c r="L2137" s="6">
        <f>TablaDatos[[#This Row],[IMC_raw]]/1000000000000000</f>
        <v>3.3797961720267899</v>
      </c>
      <c r="M2137" s="2">
        <v>3379796172026790</v>
      </c>
      <c r="N21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7" s="13">
        <f t="shared" si="33"/>
        <v>2136</v>
      </c>
      <c r="P2137" s="2" t="str">
        <f>IF(TablaDatos[[#This Row],[Diabetes]]=0,"No","Si")</f>
        <v>Si</v>
      </c>
      <c r="Q2137">
        <v>1</v>
      </c>
      <c r="R2137">
        <f>TablaDatos[[#This Row],[Aux2]]/10000000000000</f>
        <v>2340.0605214970201</v>
      </c>
      <c r="S2137" s="1">
        <v>2.34006052149702E+16</v>
      </c>
      <c r="T2137" s="7">
        <f>TablaDatos[[#This Row],[Aux3]]/100000000000000</f>
        <v>26.237707769175898</v>
      </c>
      <c r="U2137" s="1">
        <v>2623770776917590</v>
      </c>
      <c r="V2137">
        <v>173.6</v>
      </c>
      <c r="W2137">
        <v>103.5</v>
      </c>
    </row>
    <row r="2138" spans="1:23">
      <c r="A2138">
        <v>2015</v>
      </c>
      <c r="B2138">
        <v>61</v>
      </c>
      <c r="C2138" t="s">
        <v>16</v>
      </c>
      <c r="D2138" t="s">
        <v>30</v>
      </c>
      <c r="E2138" t="s">
        <v>18</v>
      </c>
      <c r="F2138" t="s">
        <v>24</v>
      </c>
      <c r="G2138" t="s">
        <v>28</v>
      </c>
      <c r="H2138" s="3">
        <v>21111.200000000001</v>
      </c>
      <c r="I2138" t="s">
        <v>19</v>
      </c>
      <c r="J2138" t="s">
        <v>22</v>
      </c>
      <c r="K21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33.778102099353802</v>
      </c>
      <c r="L2138" s="6">
        <f>TablaDatos[[#This Row],[IMC_raw]]/1000000000000000</f>
        <v>0.33778102099353802</v>
      </c>
      <c r="M2138" s="2">
        <v>337781020993538</v>
      </c>
      <c r="N21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8" s="13">
        <f t="shared" si="33"/>
        <v>2137</v>
      </c>
      <c r="P2138" s="2" t="str">
        <f>IF(TablaDatos[[#This Row],[Diabetes]]=0,"No","Si")</f>
        <v>No</v>
      </c>
      <c r="Q2138">
        <v>0</v>
      </c>
      <c r="R2138">
        <f>TablaDatos[[#This Row],[Aux2]]/10000000000000</f>
        <v>203.87638911745</v>
      </c>
      <c r="S2138" s="1">
        <v>2038763891174500</v>
      </c>
      <c r="T2138" s="7">
        <f>TablaDatos[[#This Row],[Aux3]]/100000000000000</f>
        <v>222.38926277035799</v>
      </c>
      <c r="U2138" s="1">
        <v>2.22389262770358E+16</v>
      </c>
      <c r="V2138">
        <v>163.80000000000001</v>
      </c>
      <c r="W2138">
        <v>96.5</v>
      </c>
    </row>
    <row r="2139" spans="1:23">
      <c r="A2139">
        <v>2015</v>
      </c>
      <c r="B2139">
        <v>71</v>
      </c>
      <c r="C2139" t="s">
        <v>16</v>
      </c>
      <c r="D2139" t="s">
        <v>17</v>
      </c>
      <c r="E2139" t="s">
        <v>21</v>
      </c>
      <c r="F2139" t="s">
        <v>24</v>
      </c>
      <c r="G2139" t="s">
        <v>25</v>
      </c>
      <c r="H2139" s="3">
        <v>39538.32</v>
      </c>
      <c r="I2139" t="s">
        <v>21</v>
      </c>
      <c r="J2139" t="s">
        <v>18</v>
      </c>
      <c r="K21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33.757528028695901</v>
      </c>
      <c r="L2139" s="6">
        <f>TablaDatos[[#This Row],[IMC_raw]]/1000000000000000</f>
        <v>3.3757528028695898</v>
      </c>
      <c r="M2139" s="2">
        <v>3375752802869590</v>
      </c>
      <c r="N21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39" s="13">
        <f t="shared" si="33"/>
        <v>2138</v>
      </c>
      <c r="P2139" s="2" t="str">
        <f>IF(TablaDatos[[#This Row],[Diabetes]]=0,"No","Si")</f>
        <v>No</v>
      </c>
      <c r="Q2139">
        <v>0</v>
      </c>
      <c r="R2139">
        <f>TablaDatos[[#This Row],[Aux2]]/10000000000000</f>
        <v>224.119679706819</v>
      </c>
      <c r="S2139" s="1">
        <v>2241196797068190</v>
      </c>
      <c r="T2139" s="7">
        <f>TablaDatos[[#This Row],[Aux3]]/100000000000000</f>
        <v>269.54572755371203</v>
      </c>
      <c r="U2139" s="1">
        <v>2.69545727553712E+16</v>
      </c>
      <c r="V2139">
        <v>184.4</v>
      </c>
      <c r="W2139">
        <v>101.8</v>
      </c>
    </row>
    <row r="2140" spans="1:23">
      <c r="A2140">
        <v>2015</v>
      </c>
      <c r="B2140">
        <v>57</v>
      </c>
      <c r="C2140" t="s">
        <v>16</v>
      </c>
      <c r="D2140" t="s">
        <v>17</v>
      </c>
      <c r="E2140" t="s">
        <v>18</v>
      </c>
      <c r="F2140" t="s">
        <v>19</v>
      </c>
      <c r="G2140" t="s">
        <v>28</v>
      </c>
      <c r="H2140" s="3">
        <v>16434.02</v>
      </c>
      <c r="I2140" t="s">
        <v>21</v>
      </c>
      <c r="J2140" t="s">
        <v>22</v>
      </c>
      <c r="K21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33.749598317218101</v>
      </c>
      <c r="L2140" s="6">
        <f>TablaDatos[[#This Row],[IMC_raw]]/1000000000000000</f>
        <v>33.749598317218101</v>
      </c>
      <c r="M2140" s="2">
        <v>3.37495983172181E+16</v>
      </c>
      <c r="N21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0" s="13">
        <f t="shared" si="33"/>
        <v>2139</v>
      </c>
      <c r="P2140" s="2" t="str">
        <f>IF(TablaDatos[[#This Row],[Diabetes]]=0,"No","Si")</f>
        <v>No</v>
      </c>
      <c r="Q2140">
        <v>0</v>
      </c>
      <c r="R2140">
        <f>TablaDatos[[#This Row],[Aux2]]/10000000000000</f>
        <v>2107.6753105982998</v>
      </c>
      <c r="S2140" s="1">
        <v>2.1076753105983E+16</v>
      </c>
      <c r="T2140" s="7">
        <f>TablaDatos[[#This Row],[Aux3]]/100000000000000</f>
        <v>215.42501011856001</v>
      </c>
      <c r="U2140" s="1">
        <v>2.1542501011856E+16</v>
      </c>
      <c r="V2140">
        <v>162</v>
      </c>
      <c r="W2140">
        <v>98.2</v>
      </c>
    </row>
    <row r="2141" spans="1:23">
      <c r="A2141">
        <v>2015</v>
      </c>
      <c r="B2141">
        <v>55</v>
      </c>
      <c r="C2141" t="s">
        <v>23</v>
      </c>
      <c r="D2141" t="s">
        <v>73</v>
      </c>
      <c r="E2141" t="s">
        <v>21</v>
      </c>
      <c r="F2141" t="s">
        <v>19</v>
      </c>
      <c r="G2141" t="s">
        <v>28</v>
      </c>
      <c r="H2141" s="3">
        <v>21962.85</v>
      </c>
      <c r="I2141" t="s">
        <v>21</v>
      </c>
      <c r="J2141" t="s">
        <v>21</v>
      </c>
      <c r="K21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33.717647983229703</v>
      </c>
      <c r="L2141" s="6">
        <f>TablaDatos[[#This Row],[IMC_raw]]/1000000000000000</f>
        <v>33.717647983229703</v>
      </c>
      <c r="M2141" s="2">
        <v>3.37176479832297E+16</v>
      </c>
      <c r="N21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1" s="13">
        <f t="shared" si="33"/>
        <v>2140</v>
      </c>
      <c r="P2141" s="2" t="str">
        <f>IF(TablaDatos[[#This Row],[Diabetes]]=0,"No","Si")</f>
        <v>Si</v>
      </c>
      <c r="Q2141">
        <v>1</v>
      </c>
      <c r="R2141">
        <f>TablaDatos[[#This Row],[Aux2]]/10000000000000</f>
        <v>24.178707909998199</v>
      </c>
      <c r="S2141" s="1">
        <v>241787079099982</v>
      </c>
      <c r="T2141" s="7">
        <f>TablaDatos[[#This Row],[Aux3]]/100000000000000</f>
        <v>28.370369511294101</v>
      </c>
      <c r="U2141" s="1">
        <v>2837036951129410</v>
      </c>
      <c r="V2141">
        <v>179.7</v>
      </c>
      <c r="W2141">
        <v>102.7</v>
      </c>
    </row>
    <row r="2142" spans="1:23">
      <c r="A2142">
        <v>2015</v>
      </c>
      <c r="B2142">
        <v>63</v>
      </c>
      <c r="C2142" t="s">
        <v>16</v>
      </c>
      <c r="D2142" t="s">
        <v>27</v>
      </c>
      <c r="E2142" t="s">
        <v>21</v>
      </c>
      <c r="F2142" t="s">
        <v>19</v>
      </c>
      <c r="G2142" t="s">
        <v>28</v>
      </c>
      <c r="H2142" s="3">
        <v>16721.849999999999</v>
      </c>
      <c r="I2142" t="s">
        <v>19</v>
      </c>
      <c r="J2142" t="s">
        <v>22</v>
      </c>
      <c r="K21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33.701561967351303</v>
      </c>
      <c r="L2142" s="5">
        <f>TablaDatos[[#This Row],[IMC_raw]]/100000000000000</f>
        <v>33.701561967351303</v>
      </c>
      <c r="M2142" s="2">
        <v>3370156196735130</v>
      </c>
      <c r="N21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2" s="13">
        <f t="shared" si="33"/>
        <v>2141</v>
      </c>
      <c r="P2142" s="2" t="str">
        <f>IF(TablaDatos[[#This Row],[Diabetes]]=0,"No","Si")</f>
        <v>Si</v>
      </c>
      <c r="Q2142">
        <v>1</v>
      </c>
      <c r="R2142">
        <f>TablaDatos[[#This Row],[Aux2]]/10000000000000</f>
        <v>222.48856120287201</v>
      </c>
      <c r="S2142" s="1">
        <v>2224885612028720</v>
      </c>
      <c r="T2142" s="7">
        <f>TablaDatos[[#This Row],[Aux3]]/100000000000000</f>
        <v>2.58859870436783</v>
      </c>
      <c r="U2142" s="1">
        <v>258859870436783</v>
      </c>
      <c r="V2142">
        <v>171</v>
      </c>
      <c r="W2142">
        <v>105.8</v>
      </c>
    </row>
    <row r="2143" spans="1:23">
      <c r="A2143">
        <v>2015</v>
      </c>
      <c r="B2143">
        <v>58</v>
      </c>
      <c r="C2143" t="s">
        <v>23</v>
      </c>
      <c r="D2143" t="s">
        <v>17</v>
      </c>
      <c r="E2143" t="s">
        <v>18</v>
      </c>
      <c r="F2143" t="s">
        <v>19</v>
      </c>
      <c r="G2143" t="s">
        <v>28</v>
      </c>
      <c r="H2143" s="3">
        <v>21421.200000000001</v>
      </c>
      <c r="I2143" t="s">
        <v>19</v>
      </c>
      <c r="J2143" t="s">
        <v>18</v>
      </c>
      <c r="K21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33.657700693850202</v>
      </c>
      <c r="L2143" s="6">
        <f>TablaDatos[[#This Row],[IMC_raw]]/1000000000000000</f>
        <v>33.657700693850202</v>
      </c>
      <c r="M2143" s="2">
        <v>3.36577006938502E+16</v>
      </c>
      <c r="N21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3" s="13">
        <f t="shared" si="33"/>
        <v>2142</v>
      </c>
      <c r="P2143" s="2" t="str">
        <f>IF(TablaDatos[[#This Row],[Diabetes]]=0,"No","Si")</f>
        <v>No</v>
      </c>
      <c r="Q2143">
        <v>0</v>
      </c>
      <c r="R2143">
        <f>TablaDatos[[#This Row],[Aux2]]/10000000000000</f>
        <v>2054.7995441797698</v>
      </c>
      <c r="S2143" s="1">
        <v>2.05479954417977E+16</v>
      </c>
      <c r="T2143" s="7">
        <f>TablaDatos[[#This Row],[Aux3]]/100000000000000</f>
        <v>223.547827812761</v>
      </c>
      <c r="U2143" s="1">
        <v>2.23547827812761E+16</v>
      </c>
      <c r="V2143">
        <v>166.7</v>
      </c>
      <c r="W2143">
        <v>95.7</v>
      </c>
    </row>
    <row r="2144" spans="1:23">
      <c r="A2144">
        <v>2015</v>
      </c>
      <c r="B2144">
        <v>68</v>
      </c>
      <c r="C2144" t="s">
        <v>23</v>
      </c>
      <c r="D2144" t="s">
        <v>42</v>
      </c>
      <c r="E2144" t="s">
        <v>19</v>
      </c>
      <c r="F2144" t="s">
        <v>24</v>
      </c>
      <c r="G2144" t="s">
        <v>25</v>
      </c>
      <c r="H2144" s="3">
        <v>19947.189999999999</v>
      </c>
      <c r="I2144" t="s">
        <v>21</v>
      </c>
      <c r="J2144" t="s">
        <v>18</v>
      </c>
      <c r="K21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33.654787934846098</v>
      </c>
      <c r="L2144" s="6">
        <f>TablaDatos[[#This Row],[IMC_raw]]/1000000000000000</f>
        <v>3.36547879348461</v>
      </c>
      <c r="M2144" s="2">
        <v>3365478793484610</v>
      </c>
      <c r="N21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4" s="13">
        <f t="shared" si="33"/>
        <v>2143</v>
      </c>
      <c r="P2144" s="2" t="str">
        <f>IF(TablaDatos[[#This Row],[Diabetes]]=0,"No","Si")</f>
        <v>Si</v>
      </c>
      <c r="Q2144">
        <v>1</v>
      </c>
      <c r="R2144">
        <f>TablaDatos[[#This Row],[Aux2]]/10000000000000</f>
        <v>2453.0654281079201</v>
      </c>
      <c r="S2144" s="1">
        <v>2.45306542810792E+16</v>
      </c>
      <c r="T2144" s="7">
        <f>TablaDatos[[#This Row],[Aux3]]/100000000000000</f>
        <v>21.235675439337399</v>
      </c>
      <c r="U2144" s="1">
        <v>2123567543933740</v>
      </c>
      <c r="V2144">
        <v>164.3</v>
      </c>
      <c r="W2144">
        <v>95.4</v>
      </c>
    </row>
    <row r="2145" spans="1:23">
      <c r="A2145">
        <v>2015</v>
      </c>
      <c r="B2145">
        <v>58</v>
      </c>
      <c r="C2145" t="s">
        <v>16</v>
      </c>
      <c r="D2145" t="s">
        <v>29</v>
      </c>
      <c r="E2145" t="s">
        <v>18</v>
      </c>
      <c r="F2145" t="s">
        <v>19</v>
      </c>
      <c r="G2145" t="s">
        <v>28</v>
      </c>
      <c r="H2145" s="3">
        <v>23126.02</v>
      </c>
      <c r="I2145" t="s">
        <v>19</v>
      </c>
      <c r="J2145" t="s">
        <v>18</v>
      </c>
      <c r="K21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33.648699919722297</v>
      </c>
      <c r="L2145" s="5">
        <f>TablaDatos[[#This Row],[IMC_raw]]/1000000000000000</f>
        <v>3.3648699919722298</v>
      </c>
      <c r="M2145" s="2">
        <v>3364869991972230</v>
      </c>
      <c r="N21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5" s="13">
        <f t="shared" si="33"/>
        <v>2144</v>
      </c>
      <c r="P2145" s="2" t="str">
        <f>IF(TablaDatos[[#This Row],[Diabetes]]=0,"No","Si")</f>
        <v>No</v>
      </c>
      <c r="Q2145">
        <v>0</v>
      </c>
      <c r="R2145">
        <f>TablaDatos[[#This Row],[Aux2]]/10000000000000</f>
        <v>2225.38930815308</v>
      </c>
      <c r="S2145" s="1">
        <v>2.22538930815308E+16</v>
      </c>
      <c r="T2145" s="7">
        <f>TablaDatos[[#This Row],[Aux3]]/100000000000000</f>
        <v>25.339277237968801</v>
      </c>
      <c r="U2145" s="1">
        <v>2533927723796880</v>
      </c>
      <c r="V2145">
        <v>165</v>
      </c>
      <c r="W2145">
        <v>95.5</v>
      </c>
    </row>
    <row r="2146" spans="1:23">
      <c r="A2146">
        <v>2015</v>
      </c>
      <c r="B2146">
        <v>64</v>
      </c>
      <c r="C2146" t="s">
        <v>23</v>
      </c>
      <c r="D2146" t="s">
        <v>34</v>
      </c>
      <c r="E2146" t="s">
        <v>21</v>
      </c>
      <c r="F2146" t="s">
        <v>19</v>
      </c>
      <c r="G2146" t="s">
        <v>28</v>
      </c>
      <c r="H2146" s="3">
        <v>10113.290000000001</v>
      </c>
      <c r="I2146" t="s">
        <v>19</v>
      </c>
      <c r="J2146" t="s">
        <v>22</v>
      </c>
      <c r="K21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33.645032787849999</v>
      </c>
      <c r="L2146" s="6">
        <f>TablaDatos[[#This Row],[IMC_raw]]/1000000000000000</f>
        <v>33.645032787849999</v>
      </c>
      <c r="M2146" s="2">
        <v>3.364503278785E+16</v>
      </c>
      <c r="N21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6" s="13">
        <f t="shared" si="33"/>
        <v>2145</v>
      </c>
      <c r="P2146" s="2" t="str">
        <f>IF(TablaDatos[[#This Row],[Diabetes]]=0,"No","Si")</f>
        <v>No</v>
      </c>
      <c r="Q2146">
        <v>0</v>
      </c>
      <c r="R2146">
        <f>TablaDatos[[#This Row],[Aux2]]/10000000000000</f>
        <v>2175.79220051012</v>
      </c>
      <c r="S2146" s="1">
        <v>2.17579220051012E+16</v>
      </c>
      <c r="T2146" s="7">
        <f>TablaDatos[[#This Row],[Aux3]]/100000000000000</f>
        <v>234.78474472999099</v>
      </c>
      <c r="U2146" s="1">
        <v>2.34784744729991E+16</v>
      </c>
      <c r="V2146">
        <v>157.19999999999999</v>
      </c>
      <c r="W2146">
        <v>91.7</v>
      </c>
    </row>
    <row r="2147" spans="1:23">
      <c r="A2147">
        <v>2015</v>
      </c>
      <c r="B2147">
        <v>55</v>
      </c>
      <c r="C2147" t="s">
        <v>23</v>
      </c>
      <c r="D2147" t="s">
        <v>30</v>
      </c>
      <c r="E2147" t="s">
        <v>18</v>
      </c>
      <c r="F2147" t="s">
        <v>24</v>
      </c>
      <c r="G2147" t="s">
        <v>28</v>
      </c>
      <c r="H2147" s="3">
        <v>17883.77</v>
      </c>
      <c r="I2147" t="s">
        <v>21</v>
      </c>
      <c r="J2147" t="s">
        <v>22</v>
      </c>
      <c r="K21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33.6404370917449</v>
      </c>
      <c r="L2147" s="6">
        <f>TablaDatos[[#This Row],[IMC_raw]]/1000000000000000</f>
        <v>3.3640437091744899</v>
      </c>
      <c r="M2147" s="2">
        <v>3364043709174490</v>
      </c>
      <c r="N21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7" s="13">
        <f t="shared" si="33"/>
        <v>2146</v>
      </c>
      <c r="P2147" s="2" t="str">
        <f>IF(TablaDatos[[#This Row],[Diabetes]]=0,"No","Si")</f>
        <v>No</v>
      </c>
      <c r="Q2147">
        <v>0</v>
      </c>
      <c r="R2147">
        <f>TablaDatos[[#This Row],[Aux2]]/10000000000000</f>
        <v>2427.3409477211599</v>
      </c>
      <c r="S2147" s="1">
        <v>2.42734094772116E+16</v>
      </c>
      <c r="T2147" s="7">
        <f>TablaDatos[[#This Row],[Aux3]]/100000000000000</f>
        <v>25.871209310609999</v>
      </c>
      <c r="U2147" s="1">
        <v>2587120931061000</v>
      </c>
      <c r="V2147">
        <v>163.69999999999999</v>
      </c>
      <c r="W2147">
        <v>93.7</v>
      </c>
    </row>
    <row r="2148" spans="1:23">
      <c r="A2148">
        <v>2015</v>
      </c>
      <c r="B2148">
        <v>62</v>
      </c>
      <c r="C2148" t="s">
        <v>23</v>
      </c>
      <c r="D2148" t="s">
        <v>17</v>
      </c>
      <c r="E2148" t="s">
        <v>21</v>
      </c>
      <c r="F2148" t="s">
        <v>19</v>
      </c>
      <c r="G2148" t="s">
        <v>28</v>
      </c>
      <c r="H2148" s="3">
        <v>15021.02</v>
      </c>
      <c r="I2148" t="s">
        <v>21</v>
      </c>
      <c r="J2148" t="s">
        <v>19</v>
      </c>
      <c r="K21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33.614449735417097</v>
      </c>
      <c r="L2148" s="6">
        <f>TablaDatos[[#This Row],[IMC_raw]]/1000000000000000</f>
        <v>3.36144497354171</v>
      </c>
      <c r="M2148" s="2">
        <v>3361444973541710</v>
      </c>
      <c r="N21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8" s="13">
        <f t="shared" si="33"/>
        <v>2147</v>
      </c>
      <c r="P2148" s="2" t="str">
        <f>IF(TablaDatos[[#This Row],[Diabetes]]=0,"No","Si")</f>
        <v>No</v>
      </c>
      <c r="Q2148">
        <v>0</v>
      </c>
      <c r="R2148">
        <f>TablaDatos[[#This Row],[Aux2]]/10000000000000</f>
        <v>2103.8364856036401</v>
      </c>
      <c r="S2148" s="1">
        <v>2.10383648560364E+16</v>
      </c>
      <c r="T2148" s="7">
        <f>TablaDatos[[#This Row],[Aux3]]/100000000000000</f>
        <v>26.332892321731901</v>
      </c>
      <c r="U2148" s="1">
        <v>2633289232173190</v>
      </c>
      <c r="V2148">
        <v>173</v>
      </c>
      <c r="W2148">
        <v>105.1</v>
      </c>
    </row>
    <row r="2149" spans="1:23">
      <c r="A2149">
        <v>2015</v>
      </c>
      <c r="B2149">
        <v>60</v>
      </c>
      <c r="C2149" t="s">
        <v>23</v>
      </c>
      <c r="D2149" t="s">
        <v>34</v>
      </c>
      <c r="E2149" t="s">
        <v>18</v>
      </c>
      <c r="F2149" t="s">
        <v>24</v>
      </c>
      <c r="G2149" t="s">
        <v>28</v>
      </c>
      <c r="H2149" s="3">
        <v>23886.37</v>
      </c>
      <c r="I2149" t="s">
        <v>21</v>
      </c>
      <c r="J2149" t="s">
        <v>19</v>
      </c>
      <c r="K21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33.591327048388102</v>
      </c>
      <c r="L2149" s="6">
        <f>TablaDatos[[#This Row],[IMC_raw]]/1000000000000000</f>
        <v>3.3591327048388102</v>
      </c>
      <c r="M2149" s="2">
        <v>3359132704838810</v>
      </c>
      <c r="N21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49" s="13">
        <f t="shared" si="33"/>
        <v>2148</v>
      </c>
      <c r="P2149" s="2" t="str">
        <f>IF(TablaDatos[[#This Row],[Diabetes]]=0,"No","Si")</f>
        <v>No</v>
      </c>
      <c r="Q2149">
        <v>0</v>
      </c>
      <c r="R2149">
        <f>TablaDatos[[#This Row],[Aux2]]/10000000000000</f>
        <v>2361.3287491650799</v>
      </c>
      <c r="S2149" s="1">
        <v>2.36132874916508E+16</v>
      </c>
      <c r="T2149" s="7">
        <f>TablaDatos[[#This Row],[Aux3]]/100000000000000</f>
        <v>29.624115526183001</v>
      </c>
      <c r="U2149" s="1">
        <v>2962411552618300</v>
      </c>
      <c r="V2149">
        <v>159.80000000000001</v>
      </c>
      <c r="W2149">
        <v>99.4</v>
      </c>
    </row>
    <row r="2150" spans="1:23">
      <c r="A2150">
        <v>2015</v>
      </c>
      <c r="B2150">
        <v>69</v>
      </c>
      <c r="C2150" t="s">
        <v>23</v>
      </c>
      <c r="D2150" t="s">
        <v>36</v>
      </c>
      <c r="E2150" t="s">
        <v>19</v>
      </c>
      <c r="F2150" t="s">
        <v>24</v>
      </c>
      <c r="G2150" t="s">
        <v>25</v>
      </c>
      <c r="H2150" s="3">
        <v>9722.16</v>
      </c>
      <c r="I2150" t="s">
        <v>19</v>
      </c>
      <c r="J2150" t="s">
        <v>22</v>
      </c>
      <c r="K21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33.5888055852528</v>
      </c>
      <c r="L2150" s="5">
        <f>TablaDatos[[#This Row],[IMC_raw]]/1000000000000000</f>
        <v>3.3588805585252799</v>
      </c>
      <c r="M2150" s="2">
        <v>3358880558525280</v>
      </c>
      <c r="N21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0" s="13">
        <f t="shared" si="33"/>
        <v>2149</v>
      </c>
      <c r="P2150" s="2" t="str">
        <f>IF(TablaDatos[[#This Row],[Diabetes]]=0,"No","Si")</f>
        <v>Si</v>
      </c>
      <c r="Q2150">
        <v>1</v>
      </c>
      <c r="R2150">
        <f>TablaDatos[[#This Row],[Aux2]]/10000000000000</f>
        <v>2459.9656909993801</v>
      </c>
      <c r="S2150" s="1">
        <v>2.45996569099938E+16</v>
      </c>
      <c r="T2150" s="7">
        <f>TablaDatos[[#This Row],[Aux3]]/100000000000000</f>
        <v>3.0000000000000001E-12</v>
      </c>
      <c r="U2150">
        <v>300</v>
      </c>
      <c r="V2150">
        <v>164.8</v>
      </c>
      <c r="W2150">
        <v>103.8</v>
      </c>
    </row>
    <row r="2151" spans="1:23">
      <c r="A2151">
        <v>2015</v>
      </c>
      <c r="B2151">
        <v>50</v>
      </c>
      <c r="C2151" t="s">
        <v>16</v>
      </c>
      <c r="D2151" t="s">
        <v>71</v>
      </c>
      <c r="E2151" t="s">
        <v>18</v>
      </c>
      <c r="F2151" t="s">
        <v>19</v>
      </c>
      <c r="G2151" t="s">
        <v>20</v>
      </c>
      <c r="H2151" s="3">
        <v>25537.91</v>
      </c>
      <c r="I2151" t="s">
        <v>19</v>
      </c>
      <c r="J2151" t="s">
        <v>18</v>
      </c>
      <c r="K21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33.556096524667495</v>
      </c>
      <c r="L2151" s="6">
        <f>TablaDatos[[#This Row],[IMC_raw]]/1000000000000000</f>
        <v>3.3556096524667498</v>
      </c>
      <c r="M2151" s="2">
        <v>3355609652466750</v>
      </c>
      <c r="N21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1" s="13">
        <f t="shared" si="33"/>
        <v>2150</v>
      </c>
      <c r="P2151" s="2" t="str">
        <f>IF(TablaDatos[[#This Row],[Diabetes]]=0,"No","Si")</f>
        <v>No</v>
      </c>
      <c r="Q2151">
        <v>0</v>
      </c>
      <c r="R2151">
        <f>TablaDatos[[#This Row],[Aux2]]/10000000000000</f>
        <v>2123.5420228523999</v>
      </c>
      <c r="S2151" s="1">
        <v>2.1235420228524E+16</v>
      </c>
      <c r="T2151" s="7">
        <f>TablaDatos[[#This Row],[Aux3]]/100000000000000</f>
        <v>219.97336110776999</v>
      </c>
      <c r="U2151" s="1">
        <v>2.1997336110777E+16</v>
      </c>
      <c r="V2151">
        <v>155.69999999999999</v>
      </c>
      <c r="W2151">
        <v>88.7</v>
      </c>
    </row>
    <row r="2152" spans="1:23">
      <c r="A2152">
        <v>2015</v>
      </c>
      <c r="B2152">
        <v>54</v>
      </c>
      <c r="C2152" t="s">
        <v>16</v>
      </c>
      <c r="D2152" t="s">
        <v>26</v>
      </c>
      <c r="E2152" t="s">
        <v>21</v>
      </c>
      <c r="F2152" t="s">
        <v>24</v>
      </c>
      <c r="G2152" t="s">
        <v>20</v>
      </c>
      <c r="H2152" s="3">
        <v>29386.45</v>
      </c>
      <c r="I2152" t="s">
        <v>19</v>
      </c>
      <c r="J2152" t="s">
        <v>18</v>
      </c>
      <c r="K21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33.540033419077602</v>
      </c>
      <c r="L2152" s="6">
        <f>TablaDatos[[#This Row],[IMC_raw]]/1000000000000000</f>
        <v>3.3540033419077599</v>
      </c>
      <c r="M2152" s="2">
        <v>3354003341907760</v>
      </c>
      <c r="N21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2" s="13">
        <f t="shared" si="33"/>
        <v>2151</v>
      </c>
      <c r="P2152" s="2" t="str">
        <f>IF(TablaDatos[[#This Row],[Diabetes]]=0,"No","Si")</f>
        <v>Si</v>
      </c>
      <c r="Q2152">
        <v>1</v>
      </c>
      <c r="R2152">
        <f>TablaDatos[[#This Row],[Aux2]]/10000000000000</f>
        <v>2187.1255795554598</v>
      </c>
      <c r="S2152" s="1">
        <v>2.18712557955546E+16</v>
      </c>
      <c r="T2152" s="7">
        <f>TablaDatos[[#This Row],[Aux3]]/100000000000000</f>
        <v>266.121280909961</v>
      </c>
      <c r="U2152" s="1">
        <v>2.66121280909961E+16</v>
      </c>
      <c r="V2152">
        <v>154.1</v>
      </c>
      <c r="W2152">
        <v>94.1</v>
      </c>
    </row>
    <row r="2153" spans="1:23">
      <c r="A2153">
        <v>2015</v>
      </c>
      <c r="B2153">
        <v>55</v>
      </c>
      <c r="C2153" t="s">
        <v>16</v>
      </c>
      <c r="D2153" t="s">
        <v>17</v>
      </c>
      <c r="E2153" t="s">
        <v>18</v>
      </c>
      <c r="F2153" t="s">
        <v>19</v>
      </c>
      <c r="G2153" t="s">
        <v>28</v>
      </c>
      <c r="H2153" s="3">
        <v>33598.870000000003</v>
      </c>
      <c r="I2153" t="s">
        <v>19</v>
      </c>
      <c r="J2153" t="s">
        <v>18</v>
      </c>
      <c r="K21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33.5398036460006</v>
      </c>
      <c r="L2153" s="5">
        <f>TablaDatos[[#This Row],[IMC_raw]]/1000000000000000</f>
        <v>33.5398036460006</v>
      </c>
      <c r="M2153" s="2">
        <v>3.35398036460006E+16</v>
      </c>
      <c r="N21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3" s="13">
        <f t="shared" si="33"/>
        <v>2152</v>
      </c>
      <c r="P2153" s="2" t="str">
        <f>IF(TablaDatos[[#This Row],[Diabetes]]=0,"No","Si")</f>
        <v>No</v>
      </c>
      <c r="Q2153">
        <v>0</v>
      </c>
      <c r="R2153">
        <f>TablaDatos[[#This Row],[Aux2]]/10000000000000</f>
        <v>2053.4067850778001</v>
      </c>
      <c r="S2153" s="1">
        <v>2.0534067850778E+16</v>
      </c>
      <c r="T2153" s="7">
        <f>TablaDatos[[#This Row],[Aux3]]/100000000000000</f>
        <v>205.23089922500799</v>
      </c>
      <c r="U2153" s="1">
        <v>2.05230899225008E+16</v>
      </c>
      <c r="V2153">
        <v>164.6</v>
      </c>
      <c r="W2153">
        <v>95.3</v>
      </c>
    </row>
    <row r="2154" spans="1:23">
      <c r="A2154">
        <v>2015</v>
      </c>
      <c r="B2154">
        <v>51</v>
      </c>
      <c r="C2154" t="s">
        <v>23</v>
      </c>
      <c r="D2154" t="s">
        <v>26</v>
      </c>
      <c r="E2154" t="s">
        <v>18</v>
      </c>
      <c r="F2154" t="s">
        <v>24</v>
      </c>
      <c r="G2154" t="s">
        <v>20</v>
      </c>
      <c r="H2154" s="3">
        <v>20549.39</v>
      </c>
      <c r="I2154" t="s">
        <v>21</v>
      </c>
      <c r="J2154" t="s">
        <v>19</v>
      </c>
      <c r="K21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33.524718158625404</v>
      </c>
      <c r="L2154" s="6">
        <f>TablaDatos[[#This Row],[IMC_raw]]/1000000000000000</f>
        <v>3.3524718158625402</v>
      </c>
      <c r="M2154" s="2">
        <v>3352471815862540</v>
      </c>
      <c r="N21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4" s="13">
        <f t="shared" si="33"/>
        <v>2153</v>
      </c>
      <c r="P2154" s="2" t="str">
        <f>IF(TablaDatos[[#This Row],[Diabetes]]=0,"No","Si")</f>
        <v>No</v>
      </c>
      <c r="Q2154">
        <v>0</v>
      </c>
      <c r="R2154">
        <f>TablaDatos[[#This Row],[Aux2]]/10000000000000</f>
        <v>2352.60220105601</v>
      </c>
      <c r="S2154" s="1">
        <v>2.35260220105601E+16</v>
      </c>
      <c r="T2154" s="7">
        <f>TablaDatos[[#This Row],[Aux3]]/100000000000000</f>
        <v>26.970373710837499</v>
      </c>
      <c r="U2154" s="1">
        <v>2697037371083750</v>
      </c>
      <c r="V2154">
        <v>150.4</v>
      </c>
      <c r="W2154">
        <v>91.7</v>
      </c>
    </row>
    <row r="2155" spans="1:23">
      <c r="A2155">
        <v>2015</v>
      </c>
      <c r="B2155">
        <v>63</v>
      </c>
      <c r="C2155" t="s">
        <v>16</v>
      </c>
      <c r="D2155" t="s">
        <v>73</v>
      </c>
      <c r="E2155" t="s">
        <v>19</v>
      </c>
      <c r="F2155" t="s">
        <v>19</v>
      </c>
      <c r="G2155" t="s">
        <v>28</v>
      </c>
      <c r="H2155" s="3">
        <v>23358.86</v>
      </c>
      <c r="I2155" t="s">
        <v>19</v>
      </c>
      <c r="J2155" t="s">
        <v>22</v>
      </c>
      <c r="K21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33.502580649396897</v>
      </c>
      <c r="L2155" s="5">
        <f>TablaDatos[[#This Row],[IMC_raw]]/1000000000000000</f>
        <v>3.3502580649396898</v>
      </c>
      <c r="M2155" s="2">
        <v>3350258064939690</v>
      </c>
      <c r="N21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5" s="13">
        <f t="shared" si="33"/>
        <v>2154</v>
      </c>
      <c r="P2155" s="2" t="str">
        <f>IF(TablaDatos[[#This Row],[Diabetes]]=0,"No","Si")</f>
        <v>No</v>
      </c>
      <c r="Q2155">
        <v>0</v>
      </c>
      <c r="R2155">
        <f>TablaDatos[[#This Row],[Aux2]]/10000000000000</f>
        <v>2181.1242735549699</v>
      </c>
      <c r="S2155" s="1">
        <v>2.18112427355497E+16</v>
      </c>
      <c r="T2155" s="7">
        <f>TablaDatos[[#This Row],[Aux3]]/100000000000000</f>
        <v>229.635129192118</v>
      </c>
      <c r="U2155" s="1">
        <v>2.29635129192118E+16</v>
      </c>
      <c r="V2155">
        <v>161.30000000000001</v>
      </c>
      <c r="W2155">
        <v>99.2</v>
      </c>
    </row>
    <row r="2156" spans="1:23">
      <c r="A2156">
        <v>2015</v>
      </c>
      <c r="B2156">
        <v>60</v>
      </c>
      <c r="C2156" t="s">
        <v>16</v>
      </c>
      <c r="D2156" t="s">
        <v>73</v>
      </c>
      <c r="E2156" t="s">
        <v>18</v>
      </c>
      <c r="F2156" t="s">
        <v>24</v>
      </c>
      <c r="G2156" t="s">
        <v>28</v>
      </c>
      <c r="H2156" s="3">
        <v>19943.830000000002</v>
      </c>
      <c r="I2156" t="s">
        <v>19</v>
      </c>
      <c r="J2156" t="s">
        <v>22</v>
      </c>
      <c r="K21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33.495093204625199</v>
      </c>
      <c r="L2156" s="5">
        <f>TablaDatos[[#This Row],[IMC_raw]]/1000000000000000</f>
        <v>33.495093204625199</v>
      </c>
      <c r="M2156" s="2">
        <v>3.34950932046252E+16</v>
      </c>
      <c r="N21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6" s="13">
        <f t="shared" si="33"/>
        <v>2155</v>
      </c>
      <c r="P2156" s="2" t="str">
        <f>IF(TablaDatos[[#This Row],[Diabetes]]=0,"No","Si")</f>
        <v>No</v>
      </c>
      <c r="Q2156">
        <v>0</v>
      </c>
      <c r="R2156">
        <f>TablaDatos[[#This Row],[Aux2]]/10000000000000</f>
        <v>2433.4725777438298</v>
      </c>
      <c r="S2156" s="1">
        <v>2.43347257774383E+16</v>
      </c>
      <c r="T2156" s="7">
        <f>TablaDatos[[#This Row],[Aux3]]/100000000000000</f>
        <v>25.7064782690613</v>
      </c>
      <c r="U2156" s="1">
        <v>2570647826906130</v>
      </c>
      <c r="V2156">
        <v>162.1</v>
      </c>
      <c r="W2156">
        <v>103.2</v>
      </c>
    </row>
    <row r="2157" spans="1:23">
      <c r="A2157">
        <v>2015</v>
      </c>
      <c r="B2157">
        <v>65</v>
      </c>
      <c r="C2157" t="s">
        <v>16</v>
      </c>
      <c r="D2157" t="s">
        <v>73</v>
      </c>
      <c r="E2157" t="s">
        <v>21</v>
      </c>
      <c r="F2157" t="s">
        <v>19</v>
      </c>
      <c r="G2157" t="s">
        <v>25</v>
      </c>
      <c r="H2157" s="3">
        <v>25965.19</v>
      </c>
      <c r="I2157" t="s">
        <v>19</v>
      </c>
      <c r="J2157" t="s">
        <v>18</v>
      </c>
      <c r="K21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33.488360608128403</v>
      </c>
      <c r="L2157" s="5">
        <f>TablaDatos[[#This Row],[IMC_raw]]/1000000000000000</f>
        <v>3.34883606081284</v>
      </c>
      <c r="M2157" s="2">
        <v>3348836060812840</v>
      </c>
      <c r="N21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7" s="13">
        <f t="shared" si="33"/>
        <v>2156</v>
      </c>
      <c r="P2157" s="2" t="str">
        <f>IF(TablaDatos[[#This Row],[Diabetes]]=0,"No","Si")</f>
        <v>Si</v>
      </c>
      <c r="Q2157">
        <v>1</v>
      </c>
      <c r="R2157">
        <f>TablaDatos[[#This Row],[Aux2]]/10000000000000</f>
        <v>1965.2912249098899</v>
      </c>
      <c r="S2157" s="1">
        <v>1.96529122490989E+16</v>
      </c>
      <c r="T2157" s="7">
        <f>TablaDatos[[#This Row],[Aux3]]/100000000000000</f>
        <v>244.22622380737599</v>
      </c>
      <c r="U2157" s="1">
        <v>2.44226223807376E+16</v>
      </c>
      <c r="V2157">
        <v>173.1</v>
      </c>
      <c r="W2157">
        <v>102.3</v>
      </c>
    </row>
    <row r="2158" spans="1:23">
      <c r="A2158">
        <v>2015</v>
      </c>
      <c r="B2158">
        <v>57</v>
      </c>
      <c r="C2158" t="s">
        <v>23</v>
      </c>
      <c r="D2158" t="s">
        <v>34</v>
      </c>
      <c r="E2158" t="s">
        <v>18</v>
      </c>
      <c r="F2158" t="s">
        <v>19</v>
      </c>
      <c r="G2158" t="s">
        <v>28</v>
      </c>
      <c r="H2158" s="3">
        <v>16324.89</v>
      </c>
      <c r="I2158" t="s">
        <v>19</v>
      </c>
      <c r="J2158" t="s">
        <v>18</v>
      </c>
      <c r="K21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33.487498258120802</v>
      </c>
      <c r="L2158" s="6">
        <f>TablaDatos[[#This Row],[IMC_raw]]/1000000000000000</f>
        <v>33.487498258120802</v>
      </c>
      <c r="M2158" s="2">
        <v>3.34874982581208E+16</v>
      </c>
      <c r="N21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8" s="13">
        <f t="shared" si="33"/>
        <v>2157</v>
      </c>
      <c r="P2158" s="2" t="str">
        <f>IF(TablaDatos[[#This Row],[Diabetes]]=0,"No","Si")</f>
        <v>No</v>
      </c>
      <c r="Q2158">
        <v>0</v>
      </c>
      <c r="R2158">
        <f>TablaDatos[[#This Row],[Aux2]]/10000000000000</f>
        <v>214.300833531622</v>
      </c>
      <c r="S2158" s="1">
        <v>2143008335316220</v>
      </c>
      <c r="T2158" s="7">
        <f>TablaDatos[[#This Row],[Aux3]]/100000000000000</f>
        <v>240.26584403870299</v>
      </c>
      <c r="U2158" s="1">
        <v>2.40265844038703E+16</v>
      </c>
      <c r="V2158">
        <v>155</v>
      </c>
      <c r="W2158">
        <v>94.5</v>
      </c>
    </row>
    <row r="2159" spans="1:23">
      <c r="A2159">
        <v>2015</v>
      </c>
      <c r="B2159">
        <v>61</v>
      </c>
      <c r="C2159" t="s">
        <v>23</v>
      </c>
      <c r="D2159" t="s">
        <v>29</v>
      </c>
      <c r="E2159" t="s">
        <v>21</v>
      </c>
      <c r="F2159" t="s">
        <v>24</v>
      </c>
      <c r="G2159" t="s">
        <v>28</v>
      </c>
      <c r="H2159" s="3">
        <v>13963.7</v>
      </c>
      <c r="I2159" t="s">
        <v>19</v>
      </c>
      <c r="J2159" t="s">
        <v>18</v>
      </c>
      <c r="K21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33.483060678920403</v>
      </c>
      <c r="L2159" s="5">
        <f>TablaDatos[[#This Row],[IMC_raw]]/1000000000000000</f>
        <v>3.34830606789204</v>
      </c>
      <c r="M2159" s="2">
        <v>3348306067892040</v>
      </c>
      <c r="N21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59" s="13">
        <f t="shared" si="33"/>
        <v>2158</v>
      </c>
      <c r="P2159" s="2" t="str">
        <f>IF(TablaDatos[[#This Row],[Diabetes]]=0,"No","Si")</f>
        <v>No</v>
      </c>
      <c r="Q2159">
        <v>0</v>
      </c>
      <c r="R2159">
        <f>TablaDatos[[#This Row],[Aux2]]/10000000000000</f>
        <v>2191.23435457196</v>
      </c>
      <c r="S2159" s="1">
        <v>2.19123435457196E+16</v>
      </c>
      <c r="T2159" s="7">
        <f>TablaDatos[[#This Row],[Aux3]]/100000000000000</f>
        <v>238.70494850201001</v>
      </c>
      <c r="U2159" s="1">
        <v>2.3870494850201E+16</v>
      </c>
      <c r="V2159">
        <v>159</v>
      </c>
      <c r="W2159">
        <v>98.5</v>
      </c>
    </row>
    <row r="2160" spans="1:23">
      <c r="A2160">
        <v>2015</v>
      </c>
      <c r="B2160">
        <v>57</v>
      </c>
      <c r="C2160" t="s">
        <v>16</v>
      </c>
      <c r="D2160" t="s">
        <v>26</v>
      </c>
      <c r="E2160" t="s">
        <v>18</v>
      </c>
      <c r="F2160" t="s">
        <v>19</v>
      </c>
      <c r="G2160" t="s">
        <v>28</v>
      </c>
      <c r="H2160" s="3">
        <v>36848.120000000003</v>
      </c>
      <c r="I2160" t="s">
        <v>21</v>
      </c>
      <c r="J2160" t="s">
        <v>18</v>
      </c>
      <c r="K21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33.482928657200297</v>
      </c>
      <c r="L2160" s="5">
        <f>TablaDatos[[#This Row],[IMC_raw]]/1000000000000000</f>
        <v>33.482928657200297</v>
      </c>
      <c r="M2160" s="2">
        <v>3.34829286572003E+16</v>
      </c>
      <c r="N21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0" s="13">
        <f t="shared" si="33"/>
        <v>2159</v>
      </c>
      <c r="P2160" s="2" t="str">
        <f>IF(TablaDatos[[#This Row],[Diabetes]]=0,"No","Si")</f>
        <v>No</v>
      </c>
      <c r="Q2160">
        <v>0</v>
      </c>
      <c r="R2160">
        <f>TablaDatos[[#This Row],[Aux2]]/10000000000000</f>
        <v>2117.53645831219</v>
      </c>
      <c r="S2160" s="1">
        <v>2.11753645831219E+16</v>
      </c>
      <c r="T2160" s="7">
        <f>TablaDatos[[#This Row],[Aux3]]/100000000000000</f>
        <v>21.0670601370472</v>
      </c>
      <c r="U2160" s="1">
        <v>2106706013704720</v>
      </c>
      <c r="V2160">
        <v>160</v>
      </c>
      <c r="W2160">
        <v>100</v>
      </c>
    </row>
    <row r="2161" spans="1:23">
      <c r="A2161">
        <v>2015</v>
      </c>
      <c r="B2161">
        <v>54</v>
      </c>
      <c r="C2161" t="s">
        <v>16</v>
      </c>
      <c r="D2161" t="s">
        <v>72</v>
      </c>
      <c r="E2161" t="s">
        <v>18</v>
      </c>
      <c r="F2161" t="s">
        <v>19</v>
      </c>
      <c r="G2161" t="s">
        <v>20</v>
      </c>
      <c r="H2161" s="3">
        <v>24519.87</v>
      </c>
      <c r="I2161" t="s">
        <v>19</v>
      </c>
      <c r="J2161" t="s">
        <v>22</v>
      </c>
      <c r="K21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33.481914777156703</v>
      </c>
      <c r="L2161" s="6">
        <f>TablaDatos[[#This Row],[IMC_raw]]/1000000000000000</f>
        <v>33.481914777156703</v>
      </c>
      <c r="M2161" s="2">
        <v>3.34819147771567E+16</v>
      </c>
      <c r="N21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1" s="13">
        <f t="shared" si="33"/>
        <v>2160</v>
      </c>
      <c r="P2161" s="2" t="str">
        <f>IF(TablaDatos[[#This Row],[Diabetes]]=0,"No","Si")</f>
        <v>No</v>
      </c>
      <c r="Q2161">
        <v>0</v>
      </c>
      <c r="R2161">
        <f>TablaDatos[[#This Row],[Aux2]]/10000000000000</f>
        <v>1932.4560110822599</v>
      </c>
      <c r="S2161" s="1">
        <v>1.93245601108226E+16</v>
      </c>
      <c r="T2161" s="7">
        <f>TablaDatos[[#This Row],[Aux3]]/100000000000000</f>
        <v>19.163005612726302</v>
      </c>
      <c r="U2161" s="1">
        <v>1916300561272630</v>
      </c>
      <c r="V2161">
        <v>146.30000000000001</v>
      </c>
      <c r="W2161">
        <v>88.8</v>
      </c>
    </row>
    <row r="2162" spans="1:23">
      <c r="A2162">
        <v>2015</v>
      </c>
      <c r="B2162">
        <v>60</v>
      </c>
      <c r="C2162" t="s">
        <v>16</v>
      </c>
      <c r="D2162" t="s">
        <v>42</v>
      </c>
      <c r="E2162" t="s">
        <v>21</v>
      </c>
      <c r="F2162" t="s">
        <v>24</v>
      </c>
      <c r="G2162" t="s">
        <v>28</v>
      </c>
      <c r="H2162" s="3">
        <v>19231.73</v>
      </c>
      <c r="I2162" t="s">
        <v>21</v>
      </c>
      <c r="J2162" t="s">
        <v>18</v>
      </c>
      <c r="K21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33.461388281619399</v>
      </c>
      <c r="L2162" s="6">
        <f>TablaDatos[[#This Row],[IMC_raw]]/1000000000000000</f>
        <v>0.33461388281619397</v>
      </c>
      <c r="M2162" s="2">
        <v>334613882816194</v>
      </c>
      <c r="N21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2" s="13">
        <f t="shared" si="33"/>
        <v>2161</v>
      </c>
      <c r="P2162" s="2" t="str">
        <f>IF(TablaDatos[[#This Row],[Diabetes]]=0,"No","Si")</f>
        <v>Si</v>
      </c>
      <c r="Q2162">
        <v>1</v>
      </c>
      <c r="R2162">
        <f>TablaDatos[[#This Row],[Aux2]]/10000000000000</f>
        <v>2399.6840479526199</v>
      </c>
      <c r="S2162" s="1">
        <v>2.39968404795262E+16</v>
      </c>
      <c r="T2162" s="7">
        <f>TablaDatos[[#This Row],[Aux3]]/100000000000000</f>
        <v>293.36439471721002</v>
      </c>
      <c r="U2162" s="1">
        <v>2.9336439471721E+16</v>
      </c>
      <c r="V2162">
        <v>169.6</v>
      </c>
      <c r="W2162">
        <v>112.2</v>
      </c>
    </row>
    <row r="2163" spans="1:23">
      <c r="A2163">
        <v>2015</v>
      </c>
      <c r="B2163">
        <v>58</v>
      </c>
      <c r="C2163" t="s">
        <v>23</v>
      </c>
      <c r="D2163" t="s">
        <v>32</v>
      </c>
      <c r="E2163" t="s">
        <v>19</v>
      </c>
      <c r="F2163" t="s">
        <v>24</v>
      </c>
      <c r="G2163" t="s">
        <v>28</v>
      </c>
      <c r="H2163" s="3">
        <v>16903.27</v>
      </c>
      <c r="I2163" t="s">
        <v>19</v>
      </c>
      <c r="J2163" t="s">
        <v>18</v>
      </c>
      <c r="K21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33.434521221350003</v>
      </c>
      <c r="L2163" s="5">
        <f>TablaDatos[[#This Row],[IMC_raw]]/1000000000000000</f>
        <v>33.434521221350003</v>
      </c>
      <c r="M2163" s="2">
        <v>3.343452122135E+16</v>
      </c>
      <c r="N21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3" s="13">
        <f t="shared" si="33"/>
        <v>2162</v>
      </c>
      <c r="P2163" s="2" t="str">
        <f>IF(TablaDatos[[#This Row],[Diabetes]]=0,"No","Si")</f>
        <v>Si</v>
      </c>
      <c r="Q2163">
        <v>1</v>
      </c>
      <c r="R2163">
        <f>TablaDatos[[#This Row],[Aux2]]/10000000000000</f>
        <v>2273.2755630923798</v>
      </c>
      <c r="S2163" s="1">
        <v>2.27327556309238E+16</v>
      </c>
      <c r="T2163" s="7">
        <f>TablaDatos[[#This Row],[Aux3]]/100000000000000</f>
        <v>26.441559767201401</v>
      </c>
      <c r="U2163" s="1">
        <v>2644155976720140</v>
      </c>
      <c r="V2163">
        <v>165.7</v>
      </c>
      <c r="W2163">
        <v>94.3</v>
      </c>
    </row>
    <row r="2164" spans="1:23">
      <c r="A2164">
        <v>2015</v>
      </c>
      <c r="B2164">
        <v>60</v>
      </c>
      <c r="C2164" t="s">
        <v>16</v>
      </c>
      <c r="D2164" t="s">
        <v>73</v>
      </c>
      <c r="E2164" t="s">
        <v>19</v>
      </c>
      <c r="F2164" t="s">
        <v>19</v>
      </c>
      <c r="G2164" t="s">
        <v>28</v>
      </c>
      <c r="H2164" s="3">
        <v>24125.81</v>
      </c>
      <c r="I2164" t="s">
        <v>21</v>
      </c>
      <c r="J2164" t="s">
        <v>22</v>
      </c>
      <c r="K21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33.431160636440801</v>
      </c>
      <c r="L2164" s="6">
        <f>TablaDatos[[#This Row],[IMC_raw]]/1000000000000000</f>
        <v>33.431160636440801</v>
      </c>
      <c r="M2164" s="2">
        <v>3.34311606364408E+16</v>
      </c>
      <c r="N21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4" s="13">
        <f t="shared" si="33"/>
        <v>2163</v>
      </c>
      <c r="P2164" s="2" t="str">
        <f>IF(TablaDatos[[#This Row],[Diabetes]]=0,"No","Si")</f>
        <v>No</v>
      </c>
      <c r="Q2164">
        <v>0</v>
      </c>
      <c r="R2164">
        <f>TablaDatos[[#This Row],[Aux2]]/10000000000000</f>
        <v>2174.6019909878901</v>
      </c>
      <c r="S2164" s="1">
        <v>2.17460199098789E+16</v>
      </c>
      <c r="T2164" s="7">
        <f>TablaDatos[[#This Row],[Aux3]]/100000000000000</f>
        <v>248.14411993249001</v>
      </c>
      <c r="U2164" s="1">
        <v>2.4814411993249E+16</v>
      </c>
      <c r="V2164">
        <v>161</v>
      </c>
      <c r="W2164">
        <v>101.5</v>
      </c>
    </row>
    <row r="2165" spans="1:23">
      <c r="A2165">
        <v>2015</v>
      </c>
      <c r="B2165">
        <v>62</v>
      </c>
      <c r="C2165" t="s">
        <v>16</v>
      </c>
      <c r="D2165" t="s">
        <v>26</v>
      </c>
      <c r="E2165" t="s">
        <v>31</v>
      </c>
      <c r="F2165" t="s">
        <v>24</v>
      </c>
      <c r="G2165" t="s">
        <v>28</v>
      </c>
      <c r="H2165" s="3">
        <v>16484.18</v>
      </c>
      <c r="I2165" t="s">
        <v>21</v>
      </c>
      <c r="J2165" t="s">
        <v>19</v>
      </c>
      <c r="K21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33.427984923658599</v>
      </c>
      <c r="L2165" s="6">
        <f>TablaDatos[[#This Row],[IMC_raw]]/1000000000000000</f>
        <v>3.3427984923658598</v>
      </c>
      <c r="M2165" s="2">
        <v>3342798492365860</v>
      </c>
      <c r="N21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5" s="13">
        <f t="shared" si="33"/>
        <v>2164</v>
      </c>
      <c r="P2165" s="2" t="str">
        <f>IF(TablaDatos[[#This Row],[Diabetes]]=0,"No","Si")</f>
        <v>Si</v>
      </c>
      <c r="Q2165">
        <v>1</v>
      </c>
      <c r="R2165">
        <f>TablaDatos[[#This Row],[Aux2]]/10000000000000</f>
        <v>229.10810098236601</v>
      </c>
      <c r="S2165" s="1">
        <v>2291081009823660</v>
      </c>
      <c r="T2165" s="7">
        <f>TablaDatos[[#This Row],[Aux3]]/100000000000000</f>
        <v>29.452278562967699</v>
      </c>
      <c r="U2165" s="1">
        <v>2945227856296770</v>
      </c>
      <c r="V2165">
        <v>184.2</v>
      </c>
      <c r="W2165">
        <v>111.3</v>
      </c>
    </row>
    <row r="2166" spans="1:23">
      <c r="A2166">
        <v>2015</v>
      </c>
      <c r="B2166">
        <v>58</v>
      </c>
      <c r="C2166" t="s">
        <v>16</v>
      </c>
      <c r="D2166" t="s">
        <v>72</v>
      </c>
      <c r="E2166" t="s">
        <v>19</v>
      </c>
      <c r="F2166" t="s">
        <v>19</v>
      </c>
      <c r="G2166" t="s">
        <v>28</v>
      </c>
      <c r="H2166" s="3">
        <v>17198.45</v>
      </c>
      <c r="I2166" t="s">
        <v>19</v>
      </c>
      <c r="J2166" t="s">
        <v>18</v>
      </c>
      <c r="K21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33.422139054729996</v>
      </c>
      <c r="L2166" s="6">
        <f>TablaDatos[[#This Row],[IMC_raw]]/1000000000000000</f>
        <v>3.3422139054729998</v>
      </c>
      <c r="M2166" s="2">
        <v>3342213905473000</v>
      </c>
      <c r="N21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6" s="13">
        <f t="shared" si="33"/>
        <v>2165</v>
      </c>
      <c r="P2166" s="2" t="str">
        <f>IF(TablaDatos[[#This Row],[Diabetes]]=0,"No","Si")</f>
        <v>Si</v>
      </c>
      <c r="Q2166">
        <v>1</v>
      </c>
      <c r="R2166">
        <f>TablaDatos[[#This Row],[Aux2]]/10000000000000</f>
        <v>201.45350976678901</v>
      </c>
      <c r="S2166" s="1">
        <v>2014535097667890</v>
      </c>
      <c r="T2166" s="7">
        <f>TablaDatos[[#This Row],[Aux3]]/100000000000000</f>
        <v>23.717065634244499</v>
      </c>
      <c r="U2166" s="1">
        <v>2371706563424450</v>
      </c>
      <c r="V2166">
        <v>160.19999999999999</v>
      </c>
      <c r="W2166">
        <v>97.9</v>
      </c>
    </row>
    <row r="2167" spans="1:23">
      <c r="A2167">
        <v>2015</v>
      </c>
      <c r="B2167">
        <v>47</v>
      </c>
      <c r="C2167" t="s">
        <v>16</v>
      </c>
      <c r="D2167" t="s">
        <v>37</v>
      </c>
      <c r="E2167" t="s">
        <v>18</v>
      </c>
      <c r="F2167" t="s">
        <v>24</v>
      </c>
      <c r="G2167" t="s">
        <v>20</v>
      </c>
      <c r="H2167" s="3">
        <v>17902.64</v>
      </c>
      <c r="I2167" t="s">
        <v>21</v>
      </c>
      <c r="J2167" t="s">
        <v>19</v>
      </c>
      <c r="K21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33.419632047753097</v>
      </c>
      <c r="L2167" s="6">
        <f>TablaDatos[[#This Row],[IMC_raw]]/1000000000000000</f>
        <v>33.419632047753097</v>
      </c>
      <c r="M2167" s="2">
        <v>3.34196320477531E+16</v>
      </c>
      <c r="N21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7" s="13">
        <f t="shared" si="33"/>
        <v>2166</v>
      </c>
      <c r="P2167" s="2" t="str">
        <f>IF(TablaDatos[[#This Row],[Diabetes]]=0,"No","Si")</f>
        <v>No</v>
      </c>
      <c r="Q2167">
        <v>0</v>
      </c>
      <c r="R2167">
        <f>TablaDatos[[#This Row],[Aux2]]/10000000000000</f>
        <v>199.709740517418</v>
      </c>
      <c r="S2167" s="1">
        <v>1997097405174180</v>
      </c>
      <c r="T2167" s="7">
        <f>TablaDatos[[#This Row],[Aux3]]/100000000000000</f>
        <v>268.39001008949202</v>
      </c>
      <c r="U2167" s="1">
        <v>2.68390010089492E+16</v>
      </c>
      <c r="V2167">
        <v>151.1</v>
      </c>
      <c r="W2167">
        <v>94.7</v>
      </c>
    </row>
    <row r="2168" spans="1:23">
      <c r="A2168">
        <v>2015</v>
      </c>
      <c r="B2168">
        <v>54</v>
      </c>
      <c r="C2168" t="s">
        <v>16</v>
      </c>
      <c r="D2168" t="s">
        <v>17</v>
      </c>
      <c r="E2168" t="s">
        <v>31</v>
      </c>
      <c r="F2168" t="s">
        <v>24</v>
      </c>
      <c r="G2168" t="s">
        <v>20</v>
      </c>
      <c r="H2168" s="3">
        <v>29609.61</v>
      </c>
      <c r="I2168" t="s">
        <v>21</v>
      </c>
      <c r="J2168" t="s">
        <v>19</v>
      </c>
      <c r="K21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33.403078641054499</v>
      </c>
      <c r="L2168" s="5">
        <f>TablaDatos[[#This Row],[IMC_raw]]/1000000000000000</f>
        <v>33.403078641054499</v>
      </c>
      <c r="M2168" s="2">
        <v>3.34030786410545E+16</v>
      </c>
      <c r="N21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8" s="13">
        <f t="shared" si="33"/>
        <v>2167</v>
      </c>
      <c r="P2168" s="2" t="str">
        <f>IF(TablaDatos[[#This Row],[Diabetes]]=0,"No","Si")</f>
        <v>Si</v>
      </c>
      <c r="Q2168">
        <v>1</v>
      </c>
      <c r="R2168">
        <f>TablaDatos[[#This Row],[Aux2]]/10000000000000</f>
        <v>2506.1558634572998</v>
      </c>
      <c r="S2168" s="1">
        <v>2.5061558634573E+16</v>
      </c>
      <c r="T2168" s="7">
        <f>TablaDatos[[#This Row],[Aux3]]/100000000000000</f>
        <v>294.01617134643499</v>
      </c>
      <c r="U2168" s="1">
        <v>2.94016171346435E+16</v>
      </c>
      <c r="V2168">
        <v>163.19999999999999</v>
      </c>
      <c r="W2168">
        <v>95.3</v>
      </c>
    </row>
    <row r="2169" spans="1:23">
      <c r="A2169">
        <v>2015</v>
      </c>
      <c r="B2169">
        <v>54</v>
      </c>
      <c r="C2169" t="s">
        <v>23</v>
      </c>
      <c r="D2169" t="s">
        <v>17</v>
      </c>
      <c r="E2169" t="s">
        <v>18</v>
      </c>
      <c r="F2169" t="s">
        <v>19</v>
      </c>
      <c r="G2169" t="s">
        <v>20</v>
      </c>
      <c r="H2169" s="3">
        <v>18436.12</v>
      </c>
      <c r="I2169" t="s">
        <v>21</v>
      </c>
      <c r="J2169" t="s">
        <v>18</v>
      </c>
      <c r="K21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33.350891114222605</v>
      </c>
      <c r="L2169" s="6">
        <f>TablaDatos[[#This Row],[IMC_raw]]/1000000000000000</f>
        <v>0.33350891114222603</v>
      </c>
      <c r="M2169" s="2">
        <v>333508911142226</v>
      </c>
      <c r="N21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69" s="13">
        <f t="shared" si="33"/>
        <v>2168</v>
      </c>
      <c r="P2169" s="2" t="str">
        <f>IF(TablaDatos[[#This Row],[Diabetes]]=0,"No","Si")</f>
        <v>No</v>
      </c>
      <c r="Q2169">
        <v>0</v>
      </c>
      <c r="R2169">
        <f>TablaDatos[[#This Row],[Aux2]]/10000000000000</f>
        <v>213.607832265382</v>
      </c>
      <c r="S2169" s="1">
        <v>2136078322653820</v>
      </c>
      <c r="T2169" s="7">
        <f>TablaDatos[[#This Row],[Aux3]]/100000000000000</f>
        <v>234.67410489028799</v>
      </c>
      <c r="U2169" s="1">
        <v>2.34674104890288E+16</v>
      </c>
      <c r="V2169">
        <v>156.6</v>
      </c>
      <c r="W2169">
        <v>93.5</v>
      </c>
    </row>
    <row r="2170" spans="1:23">
      <c r="A2170">
        <v>2015</v>
      </c>
      <c r="B2170">
        <v>56</v>
      </c>
      <c r="C2170" t="s">
        <v>23</v>
      </c>
      <c r="D2170" t="s">
        <v>73</v>
      </c>
      <c r="E2170" t="s">
        <v>19</v>
      </c>
      <c r="F2170" t="s">
        <v>24</v>
      </c>
      <c r="G2170" t="s">
        <v>28</v>
      </c>
      <c r="H2170" s="3">
        <v>34126.800000000003</v>
      </c>
      <c r="I2170" t="s">
        <v>21</v>
      </c>
      <c r="J2170" t="s">
        <v>22</v>
      </c>
      <c r="K21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33.333973105698497</v>
      </c>
      <c r="L2170" s="6">
        <f>TablaDatos[[#This Row],[IMC_raw]]/1000000000000000</f>
        <v>3.33339731056985</v>
      </c>
      <c r="M2170" s="2">
        <v>3333397310569850</v>
      </c>
      <c r="N21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0" s="13">
        <f t="shared" si="33"/>
        <v>2169</v>
      </c>
      <c r="P2170" s="2" t="str">
        <f>IF(TablaDatos[[#This Row],[Diabetes]]=0,"No","Si")</f>
        <v>No</v>
      </c>
      <c r="Q2170">
        <v>0</v>
      </c>
      <c r="R2170">
        <f>TablaDatos[[#This Row],[Aux2]]/10000000000000</f>
        <v>237.59179924122901</v>
      </c>
      <c r="S2170" s="1">
        <v>2375917992412290</v>
      </c>
      <c r="T2170" s="7">
        <f>TablaDatos[[#This Row],[Aux3]]/100000000000000</f>
        <v>255.561077911772</v>
      </c>
      <c r="U2170" s="1">
        <v>2.55561077911772E+16</v>
      </c>
      <c r="V2170">
        <v>155.5</v>
      </c>
      <c r="W2170">
        <v>100.7</v>
      </c>
    </row>
    <row r="2171" spans="1:23">
      <c r="A2171">
        <v>2015</v>
      </c>
      <c r="B2171">
        <v>58</v>
      </c>
      <c r="C2171" t="s">
        <v>23</v>
      </c>
      <c r="D2171" t="s">
        <v>17</v>
      </c>
      <c r="E2171" t="s">
        <v>31</v>
      </c>
      <c r="F2171" t="s">
        <v>19</v>
      </c>
      <c r="G2171" t="s">
        <v>28</v>
      </c>
      <c r="H2171" s="3">
        <v>20661.98</v>
      </c>
      <c r="I2171" t="s">
        <v>21</v>
      </c>
      <c r="J2171" t="s">
        <v>18</v>
      </c>
      <c r="K21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33.320093458382097</v>
      </c>
      <c r="L2171" s="6">
        <f>TablaDatos[[#This Row],[IMC_raw]]/1000000000000000</f>
        <v>33.320093458382097</v>
      </c>
      <c r="M2171" s="2">
        <v>3.33200934583821E+16</v>
      </c>
      <c r="N21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1" s="13">
        <f t="shared" si="33"/>
        <v>2170</v>
      </c>
      <c r="P2171" s="2" t="str">
        <f>IF(TablaDatos[[#This Row],[Diabetes]]=0,"No","Si")</f>
        <v>No</v>
      </c>
      <c r="Q2171">
        <v>0</v>
      </c>
      <c r="R2171">
        <f>TablaDatos[[#This Row],[Aux2]]/10000000000000</f>
        <v>2155.3327632287601</v>
      </c>
      <c r="S2171" s="1">
        <v>2.15533276322876E+16</v>
      </c>
      <c r="T2171" s="7">
        <f>TablaDatos[[#This Row],[Aux3]]/100000000000000</f>
        <v>270.86401191119103</v>
      </c>
      <c r="U2171" s="1">
        <v>2.70864011911191E+16</v>
      </c>
      <c r="V2171">
        <v>159.1</v>
      </c>
      <c r="W2171">
        <v>95.3</v>
      </c>
    </row>
    <row r="2172" spans="1:23">
      <c r="A2172">
        <v>2015</v>
      </c>
      <c r="B2172">
        <v>70</v>
      </c>
      <c r="C2172" t="s">
        <v>23</v>
      </c>
      <c r="D2172" t="s">
        <v>29</v>
      </c>
      <c r="E2172" t="s">
        <v>21</v>
      </c>
      <c r="F2172" t="s">
        <v>24</v>
      </c>
      <c r="G2172" t="s">
        <v>25</v>
      </c>
      <c r="H2172" s="3">
        <v>11322.16</v>
      </c>
      <c r="I2172" t="s">
        <v>19</v>
      </c>
      <c r="J2172" t="s">
        <v>22</v>
      </c>
      <c r="K21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33.316669320498399</v>
      </c>
      <c r="L2172" s="6">
        <f>TablaDatos[[#This Row],[IMC_raw]]/100000000000000</f>
        <v>33.316669320498399</v>
      </c>
      <c r="M2172" s="2">
        <v>3331666932049840</v>
      </c>
      <c r="N21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2" s="13">
        <f t="shared" si="33"/>
        <v>2171</v>
      </c>
      <c r="P2172" s="2" t="str">
        <f>IF(TablaDatos[[#This Row],[Diabetes]]=0,"No","Si")</f>
        <v>Si</v>
      </c>
      <c r="Q2172">
        <v>1</v>
      </c>
      <c r="R2172">
        <f>TablaDatos[[#This Row],[Aux2]]/10000000000000</f>
        <v>2099.2938377082801</v>
      </c>
      <c r="S2172" s="1">
        <v>2.09929383770828E+16</v>
      </c>
      <c r="T2172" s="7">
        <f>TablaDatos[[#This Row],[Aux3]]/100000000000000</f>
        <v>27.585669894290401</v>
      </c>
      <c r="U2172" s="1">
        <v>2758566989429040</v>
      </c>
      <c r="V2172">
        <v>171.3</v>
      </c>
      <c r="W2172">
        <v>101</v>
      </c>
    </row>
    <row r="2173" spans="1:23">
      <c r="A2173">
        <v>2015</v>
      </c>
      <c r="B2173">
        <v>66</v>
      </c>
      <c r="C2173" t="s">
        <v>23</v>
      </c>
      <c r="D2173" t="s">
        <v>73</v>
      </c>
      <c r="E2173" t="s">
        <v>21</v>
      </c>
      <c r="F2173" t="s">
        <v>24</v>
      </c>
      <c r="G2173" t="s">
        <v>25</v>
      </c>
      <c r="H2173" s="3">
        <v>15836.09</v>
      </c>
      <c r="I2173" t="s">
        <v>21</v>
      </c>
      <c r="J2173" t="s">
        <v>18</v>
      </c>
      <c r="K21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33.314301162093003</v>
      </c>
      <c r="L2173" s="5">
        <f>TablaDatos[[#This Row],[IMC_raw]]/1000000000000000</f>
        <v>33.314301162093003</v>
      </c>
      <c r="M2173" s="2">
        <v>3.3314301162093E+16</v>
      </c>
      <c r="N21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3" s="13">
        <f t="shared" si="33"/>
        <v>2172</v>
      </c>
      <c r="P2173" s="2" t="str">
        <f>IF(TablaDatos[[#This Row],[Diabetes]]=0,"No","Si")</f>
        <v>Si</v>
      </c>
      <c r="Q2173">
        <v>1</v>
      </c>
      <c r="R2173">
        <f>TablaDatos[[#This Row],[Aux2]]/10000000000000</f>
        <v>2260.1398890430401</v>
      </c>
      <c r="S2173" s="1">
        <v>2.26013988904304E+16</v>
      </c>
      <c r="T2173" s="7">
        <f>TablaDatos[[#This Row],[Aux3]]/100000000000000</f>
        <v>22.799748213016802</v>
      </c>
      <c r="U2173" s="1">
        <v>2279974821301680</v>
      </c>
      <c r="V2173">
        <v>164.6</v>
      </c>
      <c r="W2173">
        <v>102.2</v>
      </c>
    </row>
    <row r="2174" spans="1:23">
      <c r="A2174">
        <v>2015</v>
      </c>
      <c r="B2174">
        <v>45</v>
      </c>
      <c r="C2174" t="s">
        <v>16</v>
      </c>
      <c r="D2174" t="s">
        <v>36</v>
      </c>
      <c r="E2174" t="s">
        <v>18</v>
      </c>
      <c r="F2174" t="s">
        <v>19</v>
      </c>
      <c r="G2174" t="s">
        <v>20</v>
      </c>
      <c r="H2174" s="3">
        <v>19468.97</v>
      </c>
      <c r="I2174" t="s">
        <v>21</v>
      </c>
      <c r="J2174" t="s">
        <v>19</v>
      </c>
      <c r="K21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33.304959149338401</v>
      </c>
      <c r="L2174" s="6">
        <f>TablaDatos[[#This Row],[IMC_raw]]/1000000000000000</f>
        <v>33.304959149338401</v>
      </c>
      <c r="M2174" s="2">
        <v>3.33049591493384E+16</v>
      </c>
      <c r="N21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4" s="13">
        <f t="shared" si="33"/>
        <v>2173</v>
      </c>
      <c r="P2174" s="2" t="str">
        <f>IF(TablaDatos[[#This Row],[Diabetes]]=0,"No","Si")</f>
        <v>No</v>
      </c>
      <c r="Q2174">
        <v>0</v>
      </c>
      <c r="R2174">
        <f>TablaDatos[[#This Row],[Aux2]]/10000000000000</f>
        <v>2183.5235603000801</v>
      </c>
      <c r="S2174" s="1">
        <v>2.18352356030008E+16</v>
      </c>
      <c r="T2174" s="7">
        <f>TablaDatos[[#This Row],[Aux3]]/100000000000000</f>
        <v>25.914815794714201</v>
      </c>
      <c r="U2174" s="1">
        <v>2591481579471420</v>
      </c>
      <c r="V2174">
        <v>157</v>
      </c>
      <c r="W2174">
        <v>97.2</v>
      </c>
    </row>
    <row r="2175" spans="1:23">
      <c r="A2175">
        <v>2015</v>
      </c>
      <c r="B2175">
        <v>73</v>
      </c>
      <c r="C2175" t="s">
        <v>23</v>
      </c>
      <c r="D2175" t="s">
        <v>29</v>
      </c>
      <c r="E2175" t="s">
        <v>21</v>
      </c>
      <c r="F2175" t="s">
        <v>24</v>
      </c>
      <c r="G2175" t="s">
        <v>25</v>
      </c>
      <c r="H2175" s="3">
        <v>6457.47</v>
      </c>
      <c r="I2175" t="s">
        <v>21</v>
      </c>
      <c r="J2175" t="s">
        <v>22</v>
      </c>
      <c r="K21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33.284699051526601</v>
      </c>
      <c r="L2175" s="6">
        <f>TablaDatos[[#This Row],[IMC_raw]]/1000000000000000</f>
        <v>33.284699051526601</v>
      </c>
      <c r="M2175" s="2">
        <v>3.32846990515266E+16</v>
      </c>
      <c r="N21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5" s="13">
        <f t="shared" si="33"/>
        <v>2174</v>
      </c>
      <c r="P2175" s="2" t="str">
        <f>IF(TablaDatos[[#This Row],[Diabetes]]=0,"No","Si")</f>
        <v>No</v>
      </c>
      <c r="Q2175">
        <v>0</v>
      </c>
      <c r="R2175">
        <f>TablaDatos[[#This Row],[Aux2]]/10000000000000</f>
        <v>2278.5648956727</v>
      </c>
      <c r="S2175" s="1">
        <v>2.2785648956727E+16</v>
      </c>
      <c r="T2175" s="7">
        <f>TablaDatos[[#This Row],[Aux3]]/100000000000000</f>
        <v>240.76408230068401</v>
      </c>
      <c r="U2175" s="1">
        <v>2.40764082300684E+16</v>
      </c>
      <c r="V2175">
        <v>172.9</v>
      </c>
      <c r="W2175">
        <v>103.4</v>
      </c>
    </row>
    <row r="2176" spans="1:23">
      <c r="A2176">
        <v>2015</v>
      </c>
      <c r="B2176">
        <v>65</v>
      </c>
      <c r="C2176" t="s">
        <v>16</v>
      </c>
      <c r="D2176" t="s">
        <v>30</v>
      </c>
      <c r="E2176" t="s">
        <v>21</v>
      </c>
      <c r="F2176" t="s">
        <v>19</v>
      </c>
      <c r="G2176" t="s">
        <v>25</v>
      </c>
      <c r="H2176" s="3">
        <v>18822.39</v>
      </c>
      <c r="I2176" t="s">
        <v>21</v>
      </c>
      <c r="J2176" t="s">
        <v>22</v>
      </c>
      <c r="K21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33.2701891483566</v>
      </c>
      <c r="L2176" s="5">
        <f>TablaDatos[[#This Row],[IMC_raw]]/1000000000000000</f>
        <v>0.33270189148356599</v>
      </c>
      <c r="M2176" s="2">
        <v>332701891483566</v>
      </c>
      <c r="N21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6" s="13">
        <f t="shared" si="33"/>
        <v>2175</v>
      </c>
      <c r="P2176" s="2" t="str">
        <f>IF(TablaDatos[[#This Row],[Diabetes]]=0,"No","Si")</f>
        <v>No</v>
      </c>
      <c r="Q2176">
        <v>0</v>
      </c>
      <c r="R2176">
        <f>TablaDatos[[#This Row],[Aux2]]/10000000000000</f>
        <v>186.01824723601899</v>
      </c>
      <c r="S2176" s="1">
        <v>1860182472360190</v>
      </c>
      <c r="T2176" s="7">
        <f>TablaDatos[[#This Row],[Aux3]]/100000000000000</f>
        <v>248.60377444734999</v>
      </c>
      <c r="U2176" s="1">
        <v>2.4860377444735E+16</v>
      </c>
      <c r="V2176">
        <v>160.4</v>
      </c>
      <c r="W2176">
        <v>99.3</v>
      </c>
    </row>
    <row r="2177" spans="1:23">
      <c r="A2177">
        <v>2015</v>
      </c>
      <c r="B2177">
        <v>64</v>
      </c>
      <c r="C2177" t="s">
        <v>23</v>
      </c>
      <c r="D2177" t="s">
        <v>17</v>
      </c>
      <c r="E2177" t="s">
        <v>18</v>
      </c>
      <c r="F2177" t="s">
        <v>35</v>
      </c>
      <c r="G2177" t="s">
        <v>28</v>
      </c>
      <c r="H2177" s="3">
        <v>21903.02</v>
      </c>
      <c r="I2177" t="s">
        <v>18</v>
      </c>
      <c r="J2177" t="s">
        <v>18</v>
      </c>
      <c r="K21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33.254073987736803</v>
      </c>
      <c r="L2177" s="5">
        <f>TablaDatos[[#This Row],[IMC_raw]]/1000000000000000</f>
        <v>3.3254073987736801</v>
      </c>
      <c r="M2177" s="2">
        <v>3325407398773680</v>
      </c>
      <c r="N21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7" s="13">
        <f t="shared" si="33"/>
        <v>2176</v>
      </c>
      <c r="P2177" s="2" t="str">
        <f>IF(TablaDatos[[#This Row],[Diabetes]]=0,"No","Si")</f>
        <v>No</v>
      </c>
      <c r="Q2177">
        <v>0</v>
      </c>
      <c r="R2177">
        <f>TablaDatos[[#This Row],[Aux2]]/10000000000000</f>
        <v>2130.5367920220901</v>
      </c>
      <c r="S2177" s="1">
        <v>2.13053679202209E+16</v>
      </c>
      <c r="T2177" s="7">
        <f>TablaDatos[[#This Row],[Aux3]]/100000000000000</f>
        <v>20.551294414495</v>
      </c>
      <c r="U2177" s="1">
        <v>2055129441449500</v>
      </c>
      <c r="V2177">
        <v>156.5</v>
      </c>
      <c r="W2177">
        <v>90.5</v>
      </c>
    </row>
    <row r="2178" spans="1:23">
      <c r="A2178">
        <v>2015</v>
      </c>
      <c r="B2178">
        <v>57</v>
      </c>
      <c r="C2178" t="s">
        <v>23</v>
      </c>
      <c r="D2178" t="s">
        <v>30</v>
      </c>
      <c r="E2178" t="s">
        <v>18</v>
      </c>
      <c r="F2178" t="s">
        <v>35</v>
      </c>
      <c r="G2178" t="s">
        <v>28</v>
      </c>
      <c r="H2178" s="3">
        <v>12792.05</v>
      </c>
      <c r="I2178" t="s">
        <v>19</v>
      </c>
      <c r="J2178" t="s">
        <v>18</v>
      </c>
      <c r="K21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33.245430837496798</v>
      </c>
      <c r="L2178" s="6">
        <f>TablaDatos[[#This Row],[IMC_raw]]/1000000000000000</f>
        <v>33.245430837496798</v>
      </c>
      <c r="M2178" s="2">
        <v>3.32454308374968E+16</v>
      </c>
      <c r="N21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8" s="13">
        <f t="shared" ref="O2178:O2241" si="34">O2177+1</f>
        <v>2177</v>
      </c>
      <c r="P2178" s="2" t="str">
        <f>IF(TablaDatos[[#This Row],[Diabetes]]=0,"No","Si")</f>
        <v>No</v>
      </c>
      <c r="Q2178">
        <v>0</v>
      </c>
      <c r="R2178">
        <f>TablaDatos[[#This Row],[Aux2]]/10000000000000</f>
        <v>1988.71516451202</v>
      </c>
      <c r="S2178" s="1">
        <v>1.98871516451202E+16</v>
      </c>
      <c r="T2178" s="7">
        <f>TablaDatos[[#This Row],[Aux3]]/100000000000000</f>
        <v>20.820018361378899</v>
      </c>
      <c r="U2178" s="1">
        <v>2082001836137890</v>
      </c>
      <c r="V2178">
        <v>146.6</v>
      </c>
      <c r="W2178">
        <v>99.7</v>
      </c>
    </row>
    <row r="2179" spans="1:23">
      <c r="A2179">
        <v>2015</v>
      </c>
      <c r="B2179">
        <v>51</v>
      </c>
      <c r="C2179" t="s">
        <v>23</v>
      </c>
      <c r="D2179" t="s">
        <v>17</v>
      </c>
      <c r="E2179" t="s">
        <v>18</v>
      </c>
      <c r="F2179" t="s">
        <v>24</v>
      </c>
      <c r="G2179" t="s">
        <v>20</v>
      </c>
      <c r="H2179" s="3">
        <v>20290.75</v>
      </c>
      <c r="I2179" t="s">
        <v>21</v>
      </c>
      <c r="J2179" t="s">
        <v>18</v>
      </c>
      <c r="K21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33.228236620724502</v>
      </c>
      <c r="L2179" s="5">
        <f>TablaDatos[[#This Row],[IMC_raw]]/1000000000000000</f>
        <v>3.3228236620724498</v>
      </c>
      <c r="M2179" s="2">
        <v>3322823662072450</v>
      </c>
      <c r="N21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79" s="13">
        <f t="shared" si="34"/>
        <v>2178</v>
      </c>
      <c r="P2179" s="2" t="str">
        <f>IF(TablaDatos[[#This Row],[Diabetes]]=0,"No","Si")</f>
        <v>No</v>
      </c>
      <c r="Q2179">
        <v>0</v>
      </c>
      <c r="R2179">
        <f>TablaDatos[[#This Row],[Aux2]]/10000000000000</f>
        <v>1999.6102997529299</v>
      </c>
      <c r="S2179" s="1">
        <v>1.99961029975293E+16</v>
      </c>
      <c r="T2179" s="7">
        <f>TablaDatos[[#This Row],[Aux3]]/100000000000000</f>
        <v>25.229060037200899</v>
      </c>
      <c r="U2179" s="1">
        <v>2522906003720090</v>
      </c>
      <c r="V2179">
        <v>143.5</v>
      </c>
      <c r="W2179">
        <v>86.9</v>
      </c>
    </row>
    <row r="2180" spans="1:23">
      <c r="A2180">
        <v>2015</v>
      </c>
      <c r="B2180">
        <v>59</v>
      </c>
      <c r="C2180" t="s">
        <v>23</v>
      </c>
      <c r="D2180" t="s">
        <v>29</v>
      </c>
      <c r="E2180" t="s">
        <v>19</v>
      </c>
      <c r="F2180" t="s">
        <v>24</v>
      </c>
      <c r="G2180" t="s">
        <v>28</v>
      </c>
      <c r="H2180" s="3">
        <v>23990.07</v>
      </c>
      <c r="I2180" t="s">
        <v>21</v>
      </c>
      <c r="J2180" t="s">
        <v>18</v>
      </c>
      <c r="K21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33.212690841644999</v>
      </c>
      <c r="L2180" s="6">
        <f>TablaDatos[[#This Row],[IMC_raw]]/1000000000000000</f>
        <v>3.3212690841644998</v>
      </c>
      <c r="M2180" s="2">
        <v>3321269084164500</v>
      </c>
      <c r="N21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0" s="13">
        <f t="shared" si="34"/>
        <v>2179</v>
      </c>
      <c r="P2180" s="2" t="str">
        <f>IF(TablaDatos[[#This Row],[Diabetes]]=0,"No","Si")</f>
        <v>Si</v>
      </c>
      <c r="Q2180">
        <v>1</v>
      </c>
      <c r="R2180">
        <f>TablaDatos[[#This Row],[Aux2]]/10000000000000</f>
        <v>2301.85707503402</v>
      </c>
      <c r="S2180" s="1">
        <v>2.30185707503402E+16</v>
      </c>
      <c r="T2180" s="7">
        <f>TablaDatos[[#This Row],[Aux3]]/100000000000000</f>
        <v>281.18324265734901</v>
      </c>
      <c r="U2180" s="1">
        <v>2.81183242657349E+16</v>
      </c>
      <c r="V2180">
        <v>160.5</v>
      </c>
      <c r="W2180">
        <v>101.7</v>
      </c>
    </row>
    <row r="2181" spans="1:23">
      <c r="A2181">
        <v>2015</v>
      </c>
      <c r="B2181">
        <v>57</v>
      </c>
      <c r="C2181" t="s">
        <v>16</v>
      </c>
      <c r="D2181" t="s">
        <v>73</v>
      </c>
      <c r="E2181" t="s">
        <v>19</v>
      </c>
      <c r="F2181" t="s">
        <v>24</v>
      </c>
      <c r="G2181" t="s">
        <v>28</v>
      </c>
      <c r="H2181" s="3">
        <v>29475.52</v>
      </c>
      <c r="I2181" t="s">
        <v>21</v>
      </c>
      <c r="J2181" t="s">
        <v>19</v>
      </c>
      <c r="K21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33.205406081799701</v>
      </c>
      <c r="L2181" s="6">
        <f>TablaDatos[[#This Row],[IMC_raw]]/1000000000000000</f>
        <v>3.3205406081799702</v>
      </c>
      <c r="M2181" s="2">
        <v>3320540608179970</v>
      </c>
      <c r="N21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1" s="13">
        <f t="shared" si="34"/>
        <v>2180</v>
      </c>
      <c r="P2181" s="2" t="str">
        <f>IF(TablaDatos[[#This Row],[Diabetes]]=0,"No","Si")</f>
        <v>No</v>
      </c>
      <c r="Q2181">
        <v>0</v>
      </c>
      <c r="R2181">
        <f>TablaDatos[[#This Row],[Aux2]]/10000000000000</f>
        <v>2325.5238195302099</v>
      </c>
      <c r="S2181" s="1">
        <v>2.32552381953021E+16</v>
      </c>
      <c r="T2181" s="7">
        <f>TablaDatos[[#This Row],[Aux3]]/100000000000000</f>
        <v>26.7124481840324</v>
      </c>
      <c r="U2181" s="1">
        <v>2671244818403240</v>
      </c>
      <c r="V2181">
        <v>161.80000000000001</v>
      </c>
      <c r="W2181">
        <v>100.5</v>
      </c>
    </row>
    <row r="2182" spans="1:23">
      <c r="A2182">
        <v>2015</v>
      </c>
      <c r="B2182">
        <v>49</v>
      </c>
      <c r="C2182" t="s">
        <v>16</v>
      </c>
      <c r="D2182" t="s">
        <v>38</v>
      </c>
      <c r="E2182" t="s">
        <v>19</v>
      </c>
      <c r="F2182" t="s">
        <v>19</v>
      </c>
      <c r="G2182" t="s">
        <v>20</v>
      </c>
      <c r="H2182" s="3">
        <v>25509.32</v>
      </c>
      <c r="I2182" t="s">
        <v>21</v>
      </c>
      <c r="J2182" t="s">
        <v>21</v>
      </c>
      <c r="K21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33.162073585786096</v>
      </c>
      <c r="L2182" s="5">
        <f>TablaDatos[[#This Row],[IMC_raw]]/1000000000000000</f>
        <v>3.3162073585786098</v>
      </c>
      <c r="M2182" s="2">
        <v>3316207358578610</v>
      </c>
      <c r="N21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2" s="13">
        <f t="shared" si="34"/>
        <v>2181</v>
      </c>
      <c r="P2182" s="2" t="str">
        <f>IF(TablaDatos[[#This Row],[Diabetes]]=0,"No","Si")</f>
        <v>Si</v>
      </c>
      <c r="Q2182">
        <v>1</v>
      </c>
      <c r="R2182">
        <f>TablaDatos[[#This Row],[Aux2]]/10000000000000</f>
        <v>256.55317722308098</v>
      </c>
      <c r="S2182" s="1">
        <v>2565531772230810</v>
      </c>
      <c r="T2182" s="7">
        <f>TablaDatos[[#This Row],[Aux3]]/100000000000000</f>
        <v>265.61073292286602</v>
      </c>
      <c r="U2182" s="1">
        <v>2.65610732922866E+16</v>
      </c>
      <c r="V2182">
        <v>156.9</v>
      </c>
      <c r="W2182">
        <v>98.5</v>
      </c>
    </row>
    <row r="2183" spans="1:23">
      <c r="A2183">
        <v>2015</v>
      </c>
      <c r="B2183">
        <v>58</v>
      </c>
      <c r="C2183" t="s">
        <v>23</v>
      </c>
      <c r="D2183" t="s">
        <v>73</v>
      </c>
      <c r="E2183" t="s">
        <v>21</v>
      </c>
      <c r="F2183" t="s">
        <v>19</v>
      </c>
      <c r="G2183" t="s">
        <v>28</v>
      </c>
      <c r="H2183" s="3">
        <v>17174.13</v>
      </c>
      <c r="I2183" t="s">
        <v>21</v>
      </c>
      <c r="J2183" t="s">
        <v>18</v>
      </c>
      <c r="K21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33.139230758819302</v>
      </c>
      <c r="L2183" s="5">
        <f>TablaDatos[[#This Row],[IMC_raw]]/1000000000000000</f>
        <v>0.33139230758819299</v>
      </c>
      <c r="M2183" s="2">
        <v>331392307588193</v>
      </c>
      <c r="N21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3" s="13">
        <f t="shared" si="34"/>
        <v>2182</v>
      </c>
      <c r="P2183" s="2" t="str">
        <f>IF(TablaDatos[[#This Row],[Diabetes]]=0,"No","Si")</f>
        <v>No</v>
      </c>
      <c r="Q2183">
        <v>0</v>
      </c>
      <c r="R2183">
        <f>TablaDatos[[#This Row],[Aux2]]/10000000000000</f>
        <v>2303.52189720981</v>
      </c>
      <c r="S2183" s="1">
        <v>2.30352189720981E+16</v>
      </c>
      <c r="T2183" s="7">
        <f>TablaDatos[[#This Row],[Aux3]]/100000000000000</f>
        <v>246.08239241088401</v>
      </c>
      <c r="U2183" s="1">
        <v>2.46082392410884E+16</v>
      </c>
      <c r="V2183">
        <v>165.9</v>
      </c>
      <c r="W2183">
        <v>99.6</v>
      </c>
    </row>
    <row r="2184" spans="1:23">
      <c r="A2184">
        <v>2015</v>
      </c>
      <c r="B2184">
        <v>54</v>
      </c>
      <c r="C2184" t="s">
        <v>16</v>
      </c>
      <c r="D2184" t="s">
        <v>41</v>
      </c>
      <c r="E2184" t="s">
        <v>21</v>
      </c>
      <c r="F2184" t="s">
        <v>24</v>
      </c>
      <c r="G2184" t="s">
        <v>20</v>
      </c>
      <c r="H2184" s="3">
        <v>20652.07</v>
      </c>
      <c r="I2184" t="s">
        <v>19</v>
      </c>
      <c r="J2184" t="s">
        <v>22</v>
      </c>
      <c r="K21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33.137840841150599</v>
      </c>
      <c r="L2184" s="6">
        <f>TablaDatos[[#This Row],[IMC_raw]]/1000000000000000</f>
        <v>3.3137840841150599</v>
      </c>
      <c r="M2184" s="2">
        <v>3313784084115060</v>
      </c>
      <c r="N21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4" s="13">
        <f t="shared" si="34"/>
        <v>2183</v>
      </c>
      <c r="P2184" s="2" t="str">
        <f>IF(TablaDatos[[#This Row],[Diabetes]]=0,"No","Si")</f>
        <v>Si</v>
      </c>
      <c r="Q2184">
        <v>1</v>
      </c>
      <c r="R2184">
        <f>TablaDatos[[#This Row],[Aux2]]/10000000000000</f>
        <v>2299.9604773985802</v>
      </c>
      <c r="S2184" s="1">
        <v>2.29996047739858E+16</v>
      </c>
      <c r="T2184" s="7">
        <f>TablaDatos[[#This Row],[Aux3]]/100000000000000</f>
        <v>279.05972488032899</v>
      </c>
      <c r="U2184" s="1">
        <v>2.79059724880329E+16</v>
      </c>
      <c r="V2184">
        <v>160.1</v>
      </c>
      <c r="W2184">
        <v>99.6</v>
      </c>
    </row>
    <row r="2185" spans="1:23">
      <c r="A2185">
        <v>2015</v>
      </c>
      <c r="B2185">
        <v>62</v>
      </c>
      <c r="C2185" t="s">
        <v>23</v>
      </c>
      <c r="D2185" t="s">
        <v>29</v>
      </c>
      <c r="E2185" t="s">
        <v>21</v>
      </c>
      <c r="F2185" t="s">
        <v>24</v>
      </c>
      <c r="G2185" t="s">
        <v>28</v>
      </c>
      <c r="H2185" s="3">
        <v>13658.25</v>
      </c>
      <c r="I2185" t="s">
        <v>21</v>
      </c>
      <c r="J2185" t="s">
        <v>19</v>
      </c>
      <c r="K21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33.1374585914592</v>
      </c>
      <c r="L2185" s="5">
        <f>TablaDatos[[#This Row],[IMC_raw]]/100000000000000</f>
        <v>33.1374585914592</v>
      </c>
      <c r="M2185" s="2">
        <v>3313745859145920</v>
      </c>
      <c r="N21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5" s="13">
        <f t="shared" si="34"/>
        <v>2184</v>
      </c>
      <c r="P2185" s="2" t="str">
        <f>IF(TablaDatos[[#This Row],[Diabetes]]=0,"No","Si")</f>
        <v>Si</v>
      </c>
      <c r="Q2185">
        <v>1</v>
      </c>
      <c r="R2185">
        <f>TablaDatos[[#This Row],[Aux2]]/10000000000000</f>
        <v>2292.8911732047</v>
      </c>
      <c r="S2185" s="1">
        <v>2.2928911732047E+16</v>
      </c>
      <c r="T2185" s="7">
        <f>TablaDatos[[#This Row],[Aux3]]/100000000000000</f>
        <v>3.0000000000000001E-12</v>
      </c>
      <c r="U2185">
        <v>300</v>
      </c>
      <c r="V2185">
        <v>152.5</v>
      </c>
      <c r="W2185">
        <v>104.5</v>
      </c>
    </row>
    <row r="2186" spans="1:23">
      <c r="A2186">
        <v>2015</v>
      </c>
      <c r="B2186">
        <v>64</v>
      </c>
      <c r="C2186" t="s">
        <v>23</v>
      </c>
      <c r="D2186" t="s">
        <v>36</v>
      </c>
      <c r="E2186" t="s">
        <v>19</v>
      </c>
      <c r="F2186" t="s">
        <v>24</v>
      </c>
      <c r="G2186" t="s">
        <v>28</v>
      </c>
      <c r="H2186" s="3">
        <v>14100.69</v>
      </c>
      <c r="I2186" t="s">
        <v>19</v>
      </c>
      <c r="J2186" t="s">
        <v>22</v>
      </c>
      <c r="K21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33.127923026919603</v>
      </c>
      <c r="L2186" s="6">
        <f>TablaDatos[[#This Row],[IMC_raw]]/1000000000000000</f>
        <v>33.127923026919603</v>
      </c>
      <c r="M2186" s="2">
        <v>3.31279230269196E+16</v>
      </c>
      <c r="N21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6" s="13">
        <f t="shared" si="34"/>
        <v>2185</v>
      </c>
      <c r="P2186" s="2" t="str">
        <f>IF(TablaDatos[[#This Row],[Diabetes]]=0,"No","Si")</f>
        <v>No</v>
      </c>
      <c r="Q2186">
        <v>0</v>
      </c>
      <c r="R2186">
        <f>TablaDatos[[#This Row],[Aux2]]/10000000000000</f>
        <v>211.35872974249301</v>
      </c>
      <c r="S2186" s="1">
        <v>2113587297424930</v>
      </c>
      <c r="T2186" s="7">
        <f>TablaDatos[[#This Row],[Aux3]]/100000000000000</f>
        <v>27.4332135709341</v>
      </c>
      <c r="U2186" s="1">
        <v>2743321357093410</v>
      </c>
      <c r="V2186">
        <v>156.1</v>
      </c>
      <c r="W2186">
        <v>96.5</v>
      </c>
    </row>
    <row r="2187" spans="1:23">
      <c r="A2187">
        <v>2015</v>
      </c>
      <c r="B2187">
        <v>59</v>
      </c>
      <c r="C2187" t="s">
        <v>16</v>
      </c>
      <c r="D2187" t="s">
        <v>29</v>
      </c>
      <c r="E2187" t="s">
        <v>18</v>
      </c>
      <c r="F2187" t="s">
        <v>24</v>
      </c>
      <c r="G2187" t="s">
        <v>28</v>
      </c>
      <c r="H2187" s="3">
        <v>21644.12</v>
      </c>
      <c r="I2187" t="s">
        <v>19</v>
      </c>
      <c r="J2187" t="s">
        <v>22</v>
      </c>
      <c r="K21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33.123981854766001</v>
      </c>
      <c r="L2187" s="6">
        <f>TablaDatos[[#This Row],[IMC_raw]]/100000000000000</f>
        <v>33.123981854766001</v>
      </c>
      <c r="M2187" s="2">
        <v>3312398185476600</v>
      </c>
      <c r="N21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7" s="13">
        <f t="shared" si="34"/>
        <v>2186</v>
      </c>
      <c r="P2187" s="2" t="str">
        <f>IF(TablaDatos[[#This Row],[Diabetes]]=0,"No","Si")</f>
        <v>No</v>
      </c>
      <c r="Q2187">
        <v>0</v>
      </c>
      <c r="R2187">
        <f>TablaDatos[[#This Row],[Aux2]]/10000000000000</f>
        <v>218.31325179401799</v>
      </c>
      <c r="S2187" s="1">
        <v>2183132517940180</v>
      </c>
      <c r="T2187" s="7">
        <f>TablaDatos[[#This Row],[Aux3]]/100000000000000</f>
        <v>213.14945400881399</v>
      </c>
      <c r="U2187" s="1">
        <v>2.13149454008814E+16</v>
      </c>
      <c r="V2187">
        <v>155.9</v>
      </c>
      <c r="W2187">
        <v>91.9</v>
      </c>
    </row>
    <row r="2188" spans="1:23">
      <c r="A2188">
        <v>2015</v>
      </c>
      <c r="B2188">
        <v>66</v>
      </c>
      <c r="C2188" t="s">
        <v>16</v>
      </c>
      <c r="D2188" t="s">
        <v>26</v>
      </c>
      <c r="E2188" t="s">
        <v>31</v>
      </c>
      <c r="F2188" t="s">
        <v>19</v>
      </c>
      <c r="G2188" t="s">
        <v>25</v>
      </c>
      <c r="H2188" s="3">
        <v>19001.2</v>
      </c>
      <c r="I2188" t="s">
        <v>19</v>
      </c>
      <c r="J2188" t="s">
        <v>18</v>
      </c>
      <c r="K21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33.1099996385624</v>
      </c>
      <c r="L2188" s="5">
        <f>TablaDatos[[#This Row],[IMC_raw]]/1000000000000000</f>
        <v>3.31099996385624</v>
      </c>
      <c r="M2188" s="2">
        <v>3310999963856240</v>
      </c>
      <c r="N21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8" s="13">
        <f t="shared" si="34"/>
        <v>2187</v>
      </c>
      <c r="P2188" s="2" t="str">
        <f>IF(TablaDatos[[#This Row],[Diabetes]]=0,"No","Si")</f>
        <v>Si</v>
      </c>
      <c r="Q2188">
        <v>1</v>
      </c>
      <c r="R2188">
        <f>TablaDatos[[#This Row],[Aux2]]/10000000000000</f>
        <v>2402.4617390588101</v>
      </c>
      <c r="S2188" s="1">
        <v>2.40246173905881E+16</v>
      </c>
      <c r="T2188" s="7">
        <f>TablaDatos[[#This Row],[Aux3]]/100000000000000</f>
        <v>265.58488100389502</v>
      </c>
      <c r="U2188" s="1">
        <v>2.65584881003895E+16</v>
      </c>
      <c r="V2188">
        <v>167.7</v>
      </c>
      <c r="W2188">
        <v>107.1</v>
      </c>
    </row>
    <row r="2189" spans="1:23">
      <c r="A2189">
        <v>2015</v>
      </c>
      <c r="B2189">
        <v>71</v>
      </c>
      <c r="C2189" t="s">
        <v>16</v>
      </c>
      <c r="D2189" t="s">
        <v>30</v>
      </c>
      <c r="E2189" t="s">
        <v>18</v>
      </c>
      <c r="F2189" t="s">
        <v>19</v>
      </c>
      <c r="G2189" t="s">
        <v>25</v>
      </c>
      <c r="H2189" s="3">
        <v>21912.81</v>
      </c>
      <c r="I2189" t="s">
        <v>19</v>
      </c>
      <c r="J2189" t="s">
        <v>22</v>
      </c>
      <c r="K21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33.099891273993897</v>
      </c>
      <c r="L2189" s="5">
        <f>TablaDatos[[#This Row],[IMC_raw]]/1000000000000000</f>
        <v>3.30998912739939</v>
      </c>
      <c r="M2189" s="2">
        <v>3309989127399390</v>
      </c>
      <c r="N21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89" s="13">
        <f t="shared" si="34"/>
        <v>2188</v>
      </c>
      <c r="P2189" s="2" t="str">
        <f>IF(TablaDatos[[#This Row],[Diabetes]]=0,"No","Si")</f>
        <v>No</v>
      </c>
      <c r="Q2189">
        <v>0</v>
      </c>
      <c r="R2189">
        <f>TablaDatos[[#This Row],[Aux2]]/10000000000000</f>
        <v>1978.21080681438</v>
      </c>
      <c r="S2189" s="1">
        <v>1.97821080681438E+16</v>
      </c>
      <c r="T2189" s="7">
        <f>TablaDatos[[#This Row],[Aux3]]/100000000000000</f>
        <v>224.846599120186</v>
      </c>
      <c r="U2189" s="1">
        <v>2.24846599120186E+16</v>
      </c>
      <c r="V2189">
        <v>172</v>
      </c>
      <c r="W2189">
        <v>102.9</v>
      </c>
    </row>
    <row r="2190" spans="1:23">
      <c r="A2190">
        <v>2015</v>
      </c>
      <c r="B2190">
        <v>65</v>
      </c>
      <c r="C2190" t="s">
        <v>23</v>
      </c>
      <c r="D2190" t="s">
        <v>37</v>
      </c>
      <c r="E2190" t="s">
        <v>21</v>
      </c>
      <c r="F2190" t="s">
        <v>19</v>
      </c>
      <c r="G2190" t="s">
        <v>25</v>
      </c>
      <c r="H2190" s="3">
        <v>9143.4</v>
      </c>
      <c r="I2190" t="s">
        <v>21</v>
      </c>
      <c r="J2190" t="s">
        <v>18</v>
      </c>
      <c r="K21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33.0756381749122</v>
      </c>
      <c r="L2190" s="6">
        <f>TablaDatos[[#This Row],[IMC_raw]]/1000000000000000</f>
        <v>3.3075638174912201</v>
      </c>
      <c r="M2190" s="2">
        <v>3307563817491220</v>
      </c>
      <c r="N21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0" s="13">
        <f t="shared" si="34"/>
        <v>2189</v>
      </c>
      <c r="P2190" s="2" t="str">
        <f>IF(TablaDatos[[#This Row],[Diabetes]]=0,"No","Si")</f>
        <v>Si</v>
      </c>
      <c r="Q2190">
        <v>1</v>
      </c>
      <c r="R2190">
        <f>TablaDatos[[#This Row],[Aux2]]/10000000000000</f>
        <v>2481.3232632580998</v>
      </c>
      <c r="S2190" s="1">
        <v>2.4813232632581E+16</v>
      </c>
      <c r="T2190" s="7">
        <f>TablaDatos[[#This Row],[Aux3]]/100000000000000</f>
        <v>29.459493354353999</v>
      </c>
      <c r="U2190" s="1">
        <v>2945949335435400</v>
      </c>
      <c r="V2190">
        <v>172.7</v>
      </c>
      <c r="W2190">
        <v>97.9</v>
      </c>
    </row>
    <row r="2191" spans="1:23">
      <c r="A2191">
        <v>2015</v>
      </c>
      <c r="B2191">
        <v>50</v>
      </c>
      <c r="C2191" t="s">
        <v>16</v>
      </c>
      <c r="D2191" t="s">
        <v>34</v>
      </c>
      <c r="E2191" t="s">
        <v>18</v>
      </c>
      <c r="F2191" t="s">
        <v>19</v>
      </c>
      <c r="G2191" t="s">
        <v>20</v>
      </c>
      <c r="H2191" s="3">
        <v>14104.26</v>
      </c>
      <c r="I2191" t="s">
        <v>19</v>
      </c>
      <c r="J2191" t="s">
        <v>22</v>
      </c>
      <c r="K21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33.067216458336503</v>
      </c>
      <c r="L2191" s="6">
        <f>TablaDatos[[#This Row],[IMC_raw]]/1000000000000000</f>
        <v>3.3067216458336501</v>
      </c>
      <c r="M2191" s="2">
        <v>3306721645833650</v>
      </c>
      <c r="N21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1" s="13">
        <f t="shared" si="34"/>
        <v>2190</v>
      </c>
      <c r="P2191" s="2" t="str">
        <f>IF(TablaDatos[[#This Row],[Diabetes]]=0,"No","Si")</f>
        <v>No</v>
      </c>
      <c r="Q2191">
        <v>0</v>
      </c>
      <c r="R2191">
        <f>TablaDatos[[#This Row],[Aux2]]/10000000000000</f>
        <v>2056.4089685592198</v>
      </c>
      <c r="S2191" s="1">
        <v>2.05640896855922E+16</v>
      </c>
      <c r="T2191" s="7">
        <f>TablaDatos[[#This Row],[Aux3]]/100000000000000</f>
        <v>226.98608716097701</v>
      </c>
      <c r="U2191" s="1">
        <v>2.26986087160977E+16</v>
      </c>
      <c r="V2191">
        <v>149.6</v>
      </c>
      <c r="W2191">
        <v>88.6</v>
      </c>
    </row>
    <row r="2192" spans="1:23">
      <c r="A2192">
        <v>2015</v>
      </c>
      <c r="B2192">
        <v>63</v>
      </c>
      <c r="C2192" t="s">
        <v>23</v>
      </c>
      <c r="D2192" t="s">
        <v>73</v>
      </c>
      <c r="E2192" t="s">
        <v>21</v>
      </c>
      <c r="F2192" t="s">
        <v>24</v>
      </c>
      <c r="G2192" t="s">
        <v>28</v>
      </c>
      <c r="H2192" s="3">
        <v>15391.28</v>
      </c>
      <c r="I2192" t="s">
        <v>19</v>
      </c>
      <c r="J2192" t="s">
        <v>18</v>
      </c>
      <c r="K21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33.041858741454497</v>
      </c>
      <c r="L2192" s="6">
        <f>TablaDatos[[#This Row],[IMC_raw]]/1000000000000000</f>
        <v>33.041858741454497</v>
      </c>
      <c r="M2192" s="2">
        <v>3.30418587414545E+16</v>
      </c>
      <c r="N21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2" s="13">
        <f t="shared" si="34"/>
        <v>2191</v>
      </c>
      <c r="P2192" s="2" t="str">
        <f>IF(TablaDatos[[#This Row],[Diabetes]]=0,"No","Si")</f>
        <v>Si</v>
      </c>
      <c r="Q2192">
        <v>1</v>
      </c>
      <c r="R2192">
        <f>TablaDatos[[#This Row],[Aux2]]/10000000000000</f>
        <v>2290.55769427924</v>
      </c>
      <c r="S2192" s="1">
        <v>2.29055769427924E+16</v>
      </c>
      <c r="T2192" s="7">
        <f>TablaDatos[[#This Row],[Aux3]]/100000000000000</f>
        <v>21.6631331032874</v>
      </c>
      <c r="U2192" s="1">
        <v>2166313310328740</v>
      </c>
      <c r="V2192">
        <v>172.4</v>
      </c>
      <c r="W2192">
        <v>99.3</v>
      </c>
    </row>
    <row r="2193" spans="1:23">
      <c r="A2193">
        <v>2015</v>
      </c>
      <c r="B2193">
        <v>59</v>
      </c>
      <c r="C2193" t="s">
        <v>16</v>
      </c>
      <c r="D2193" t="s">
        <v>72</v>
      </c>
      <c r="E2193" t="s">
        <v>19</v>
      </c>
      <c r="F2193" t="s">
        <v>35</v>
      </c>
      <c r="G2193" t="s">
        <v>28</v>
      </c>
      <c r="H2193" s="3">
        <v>31794.35</v>
      </c>
      <c r="I2193" t="s">
        <v>19</v>
      </c>
      <c r="J2193" t="s">
        <v>18</v>
      </c>
      <c r="K21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33.035852402928299</v>
      </c>
      <c r="L2193" s="6">
        <f>TablaDatos[[#This Row],[IMC_raw]]/100000000000000</f>
        <v>33.035852402928299</v>
      </c>
      <c r="M2193" s="2">
        <v>3303585240292830</v>
      </c>
      <c r="N21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3" s="13">
        <f t="shared" si="34"/>
        <v>2192</v>
      </c>
      <c r="P2193" s="2" t="str">
        <f>IF(TablaDatos[[#This Row],[Diabetes]]=0,"No","Si")</f>
        <v>No</v>
      </c>
      <c r="Q2193">
        <v>0</v>
      </c>
      <c r="R2193">
        <f>TablaDatos[[#This Row],[Aux2]]/10000000000000</f>
        <v>2099.2192705308298</v>
      </c>
      <c r="S2193" s="1">
        <v>2.09921927053083E+16</v>
      </c>
      <c r="T2193" s="7">
        <f>TablaDatos[[#This Row],[Aux3]]/100000000000000</f>
        <v>201.83365204368599</v>
      </c>
      <c r="U2193" s="1">
        <v>2.01833652043686E+16</v>
      </c>
      <c r="V2193">
        <v>160.5</v>
      </c>
      <c r="W2193">
        <v>90.7</v>
      </c>
    </row>
    <row r="2194" spans="1:23">
      <c r="A2194">
        <v>2015</v>
      </c>
      <c r="B2194">
        <v>59</v>
      </c>
      <c r="C2194" t="s">
        <v>16</v>
      </c>
      <c r="D2194" t="s">
        <v>72</v>
      </c>
      <c r="E2194" t="s">
        <v>21</v>
      </c>
      <c r="F2194" t="s">
        <v>35</v>
      </c>
      <c r="G2194" t="s">
        <v>28</v>
      </c>
      <c r="H2194" s="3">
        <v>23634.99</v>
      </c>
      <c r="I2194" t="s">
        <v>21</v>
      </c>
      <c r="J2194" t="s">
        <v>19</v>
      </c>
      <c r="K21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33.0054867430418</v>
      </c>
      <c r="L2194" s="6">
        <f>TablaDatos[[#This Row],[IMC_raw]]/1000000000000000</f>
        <v>33.0054867430418</v>
      </c>
      <c r="M2194" s="2">
        <v>3.30054867430418E+16</v>
      </c>
      <c r="N21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4" s="13">
        <f t="shared" si="34"/>
        <v>2193</v>
      </c>
      <c r="P2194" s="2" t="str">
        <f>IF(TablaDatos[[#This Row],[Diabetes]]=0,"No","Si")</f>
        <v>No</v>
      </c>
      <c r="Q2194">
        <v>0</v>
      </c>
      <c r="R2194">
        <f>TablaDatos[[#This Row],[Aux2]]/10000000000000</f>
        <v>20.582427793038701</v>
      </c>
      <c r="S2194" s="1">
        <v>205824277930387</v>
      </c>
      <c r="T2194" s="7">
        <f>TablaDatos[[#This Row],[Aux3]]/100000000000000</f>
        <v>251.64510629487401</v>
      </c>
      <c r="U2194" s="1">
        <v>2.51645106294874E+16</v>
      </c>
      <c r="V2194">
        <v>164</v>
      </c>
      <c r="W2194">
        <v>102.4</v>
      </c>
    </row>
    <row r="2195" spans="1:23">
      <c r="A2195">
        <v>2015</v>
      </c>
      <c r="B2195">
        <v>58</v>
      </c>
      <c r="C2195" t="s">
        <v>23</v>
      </c>
      <c r="D2195" t="s">
        <v>29</v>
      </c>
      <c r="E2195" t="s">
        <v>21</v>
      </c>
      <c r="F2195" t="s">
        <v>19</v>
      </c>
      <c r="G2195" t="s">
        <v>28</v>
      </c>
      <c r="H2195" s="3">
        <v>14614.6</v>
      </c>
      <c r="I2195" t="s">
        <v>19</v>
      </c>
      <c r="J2195" t="s">
        <v>19</v>
      </c>
      <c r="K21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32.996798241972002</v>
      </c>
      <c r="L2195" s="5">
        <f>TablaDatos[[#This Row],[IMC_raw]]/1000000000000000</f>
        <v>32.996798241972002</v>
      </c>
      <c r="M2195" s="2">
        <v>3.2996798241972E+16</v>
      </c>
      <c r="N21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5" s="13">
        <f t="shared" si="34"/>
        <v>2194</v>
      </c>
      <c r="P2195" s="2" t="str">
        <f>IF(TablaDatos[[#This Row],[Diabetes]]=0,"No","Si")</f>
        <v>No</v>
      </c>
      <c r="Q2195">
        <v>0</v>
      </c>
      <c r="R2195">
        <f>TablaDatos[[#This Row],[Aux2]]/10000000000000</f>
        <v>2379.1713658548501</v>
      </c>
      <c r="S2195" s="1">
        <v>2.37917136585485E+16</v>
      </c>
      <c r="T2195" s="7">
        <f>TablaDatos[[#This Row],[Aux3]]/100000000000000</f>
        <v>2.3640457411171099</v>
      </c>
      <c r="U2195" s="1">
        <v>236404574111711</v>
      </c>
      <c r="V2195">
        <v>167.7</v>
      </c>
      <c r="W2195">
        <v>94.2</v>
      </c>
    </row>
    <row r="2196" spans="1:23">
      <c r="A2196">
        <v>2015</v>
      </c>
      <c r="B2196">
        <v>49</v>
      </c>
      <c r="C2196" t="s">
        <v>23</v>
      </c>
      <c r="D2196" t="s">
        <v>29</v>
      </c>
      <c r="E2196" t="s">
        <v>18</v>
      </c>
      <c r="F2196" t="s">
        <v>24</v>
      </c>
      <c r="G2196" t="s">
        <v>20</v>
      </c>
      <c r="H2196" s="3">
        <v>16661.919999999998</v>
      </c>
      <c r="I2196" t="s">
        <v>19</v>
      </c>
      <c r="J2196" t="s">
        <v>18</v>
      </c>
      <c r="K21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32.957865248299903</v>
      </c>
      <c r="L2196" s="6">
        <f>TablaDatos[[#This Row],[IMC_raw]]/100000000000000</f>
        <v>32.957865248299903</v>
      </c>
      <c r="M2196" s="2">
        <v>3295786524829990</v>
      </c>
      <c r="N21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6" s="13">
        <f t="shared" si="34"/>
        <v>2195</v>
      </c>
      <c r="P2196" s="2" t="str">
        <f>IF(TablaDatos[[#This Row],[Diabetes]]=0,"No","Si")</f>
        <v>Si</v>
      </c>
      <c r="Q2196">
        <v>1</v>
      </c>
      <c r="R2196">
        <f>TablaDatos[[#This Row],[Aux2]]/10000000000000</f>
        <v>2330.5540644709599</v>
      </c>
      <c r="S2196" s="1">
        <v>2.33055406447096E+16</v>
      </c>
      <c r="T2196" s="7">
        <f>TablaDatos[[#This Row],[Aux3]]/100000000000000</f>
        <v>2.9633818293219201</v>
      </c>
      <c r="U2196" s="1">
        <v>296338182932192</v>
      </c>
      <c r="V2196">
        <v>148.30000000000001</v>
      </c>
      <c r="W2196">
        <v>87.9</v>
      </c>
    </row>
    <row r="2197" spans="1:23">
      <c r="A2197">
        <v>2015</v>
      </c>
      <c r="B2197">
        <v>62</v>
      </c>
      <c r="C2197" t="s">
        <v>23</v>
      </c>
      <c r="D2197" t="s">
        <v>73</v>
      </c>
      <c r="E2197" t="s">
        <v>19</v>
      </c>
      <c r="F2197" t="s">
        <v>24</v>
      </c>
      <c r="G2197" t="s">
        <v>28</v>
      </c>
      <c r="H2197" s="3">
        <v>29871.82</v>
      </c>
      <c r="I2197" t="s">
        <v>21</v>
      </c>
      <c r="J2197" t="s">
        <v>18</v>
      </c>
      <c r="K21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32.938869074697401</v>
      </c>
      <c r="L2197" s="6">
        <f>TablaDatos[[#This Row],[IMC_raw]]/1000000000000000</f>
        <v>3.2938869074697399</v>
      </c>
      <c r="M2197" s="2">
        <v>3293886907469740</v>
      </c>
      <c r="N21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7" s="13">
        <f t="shared" si="34"/>
        <v>2196</v>
      </c>
      <c r="P2197" s="2" t="str">
        <f>IF(TablaDatos[[#This Row],[Diabetes]]=0,"No","Si")</f>
        <v>No</v>
      </c>
      <c r="Q2197">
        <v>0</v>
      </c>
      <c r="R2197">
        <f>TablaDatos[[#This Row],[Aux2]]/10000000000000</f>
        <v>2179.9563782738501</v>
      </c>
      <c r="S2197" s="1">
        <v>2.17995637827385E+16</v>
      </c>
      <c r="T2197" s="7">
        <f>TablaDatos[[#This Row],[Aux3]]/100000000000000</f>
        <v>269.99279862786102</v>
      </c>
      <c r="U2197" s="1">
        <v>2.69992798627861E+16</v>
      </c>
      <c r="V2197">
        <v>162</v>
      </c>
      <c r="W2197">
        <v>95.4</v>
      </c>
    </row>
    <row r="2198" spans="1:23">
      <c r="A2198">
        <v>2015</v>
      </c>
      <c r="B2198">
        <v>64</v>
      </c>
      <c r="C2198" t="s">
        <v>16</v>
      </c>
      <c r="D2198" t="s">
        <v>71</v>
      </c>
      <c r="E2198" t="s">
        <v>21</v>
      </c>
      <c r="F2198" t="s">
        <v>19</v>
      </c>
      <c r="G2198" t="s">
        <v>28</v>
      </c>
      <c r="H2198" s="3">
        <v>16767.03</v>
      </c>
      <c r="I2198" t="s">
        <v>19</v>
      </c>
      <c r="J2198" t="s">
        <v>19</v>
      </c>
      <c r="K21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32.914238668639797</v>
      </c>
      <c r="L2198" s="5">
        <f>TablaDatos[[#This Row],[IMC_raw]]/1000000000000000</f>
        <v>0.329142386686398</v>
      </c>
      <c r="M2198" s="2">
        <v>329142386686398</v>
      </c>
      <c r="N21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8" s="13">
        <f t="shared" si="34"/>
        <v>2197</v>
      </c>
      <c r="P2198" s="2" t="str">
        <f>IF(TablaDatos[[#This Row],[Diabetes]]=0,"No","Si")</f>
        <v>No</v>
      </c>
      <c r="Q2198">
        <v>0</v>
      </c>
      <c r="R2198">
        <f>TablaDatos[[#This Row],[Aux2]]/10000000000000</f>
        <v>22.149117115020701</v>
      </c>
      <c r="S2198" s="1">
        <v>221491171150207</v>
      </c>
      <c r="T2198" s="7">
        <f>TablaDatos[[#This Row],[Aux3]]/100000000000000</f>
        <v>24.4392261467402</v>
      </c>
      <c r="U2198" s="1">
        <v>2443922614674020</v>
      </c>
      <c r="V2198">
        <v>162.1</v>
      </c>
      <c r="W2198">
        <v>97.9</v>
      </c>
    </row>
    <row r="2199" spans="1:23">
      <c r="A2199">
        <v>2015</v>
      </c>
      <c r="B2199">
        <v>52</v>
      </c>
      <c r="C2199" t="s">
        <v>16</v>
      </c>
      <c r="D2199" t="s">
        <v>73</v>
      </c>
      <c r="E2199" t="s">
        <v>18</v>
      </c>
      <c r="F2199" t="s">
        <v>40</v>
      </c>
      <c r="G2199" t="s">
        <v>20</v>
      </c>
      <c r="H2199" s="3">
        <v>29659.07</v>
      </c>
      <c r="I2199" t="s">
        <v>19</v>
      </c>
      <c r="J2199" t="s">
        <v>18</v>
      </c>
      <c r="K21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32.9082574176416</v>
      </c>
      <c r="L2199" s="6">
        <f>TablaDatos[[#This Row],[IMC_raw]]/1000000000000000</f>
        <v>3.2908257417641602</v>
      </c>
      <c r="M2199" s="2">
        <v>3290825741764160</v>
      </c>
      <c r="N21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199" s="13">
        <f t="shared" si="34"/>
        <v>2198</v>
      </c>
      <c r="P2199" s="2" t="str">
        <f>IF(TablaDatos[[#This Row],[Diabetes]]=0,"No","Si")</f>
        <v>No</v>
      </c>
      <c r="Q2199">
        <v>0</v>
      </c>
      <c r="R2199">
        <f>TablaDatos[[#This Row],[Aux2]]/10000000000000</f>
        <v>1990.5289013450399</v>
      </c>
      <c r="S2199" s="1">
        <v>1.99052890134504E+16</v>
      </c>
      <c r="T2199" s="7">
        <f>TablaDatos[[#This Row],[Aux3]]/100000000000000</f>
        <v>22.020966453386301</v>
      </c>
      <c r="U2199" s="1">
        <v>2202096645338630</v>
      </c>
      <c r="V2199">
        <v>148.4</v>
      </c>
      <c r="W2199">
        <v>91.5</v>
      </c>
    </row>
    <row r="2200" spans="1:23">
      <c r="A2200">
        <v>2015</v>
      </c>
      <c r="B2200">
        <v>57</v>
      </c>
      <c r="C2200" t="s">
        <v>23</v>
      </c>
      <c r="D2200" t="s">
        <v>73</v>
      </c>
      <c r="E2200" t="s">
        <v>18</v>
      </c>
      <c r="F2200" t="s">
        <v>19</v>
      </c>
      <c r="G2200" t="s">
        <v>28</v>
      </c>
      <c r="H2200" s="3">
        <v>25664.26</v>
      </c>
      <c r="I2200" t="s">
        <v>19</v>
      </c>
      <c r="J2200" t="s">
        <v>22</v>
      </c>
      <c r="K22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32.883140086443099</v>
      </c>
      <c r="L2200" s="6">
        <f>TablaDatos[[#This Row],[IMC_raw]]/1000000000000000</f>
        <v>3.2883140086443099</v>
      </c>
      <c r="M2200" s="2">
        <v>3288314008644310</v>
      </c>
      <c r="N22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0" s="13">
        <f t="shared" si="34"/>
        <v>2199</v>
      </c>
      <c r="P2200" s="2" t="str">
        <f>IF(TablaDatos[[#This Row],[Diabetes]]=0,"No","Si")</f>
        <v>No</v>
      </c>
      <c r="Q2200">
        <v>0</v>
      </c>
      <c r="R2200">
        <f>TablaDatos[[#This Row],[Aux2]]/10000000000000</f>
        <v>2135.0959828278401</v>
      </c>
      <c r="S2200" s="1">
        <v>2.13509598282784E+16</v>
      </c>
      <c r="T2200" s="7">
        <f>TablaDatos[[#This Row],[Aux3]]/100000000000000</f>
        <v>21.824135863407601</v>
      </c>
      <c r="U2200" s="1">
        <v>2182413586340760</v>
      </c>
      <c r="V2200">
        <v>159.30000000000001</v>
      </c>
      <c r="W2200">
        <v>95.2</v>
      </c>
    </row>
    <row r="2201" spans="1:23">
      <c r="A2201">
        <v>2015</v>
      </c>
      <c r="B2201">
        <v>71</v>
      </c>
      <c r="C2201" t="s">
        <v>16</v>
      </c>
      <c r="D2201" t="s">
        <v>34</v>
      </c>
      <c r="E2201" t="s">
        <v>21</v>
      </c>
      <c r="F2201" t="s">
        <v>24</v>
      </c>
      <c r="G2201" t="s">
        <v>25</v>
      </c>
      <c r="H2201" s="3">
        <v>15054.04</v>
      </c>
      <c r="I2201" t="s">
        <v>21</v>
      </c>
      <c r="J2201" t="s">
        <v>19</v>
      </c>
      <c r="K22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32.864128205799304</v>
      </c>
      <c r="L2201" s="5">
        <f>TablaDatos[[#This Row],[IMC_raw]]/1000000000000000</f>
        <v>3.2864128205799301</v>
      </c>
      <c r="M2201" s="2">
        <v>3286412820579930</v>
      </c>
      <c r="N22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1" s="13">
        <f t="shared" si="34"/>
        <v>2200</v>
      </c>
      <c r="P2201" s="2" t="str">
        <f>IF(TablaDatos[[#This Row],[Diabetes]]=0,"No","Si")</f>
        <v>No</v>
      </c>
      <c r="Q2201">
        <v>0</v>
      </c>
      <c r="R2201">
        <f>TablaDatos[[#This Row],[Aux2]]/10000000000000</f>
        <v>2376.8336201925299</v>
      </c>
      <c r="S2201" s="1">
        <v>2.37683362019253E+16</v>
      </c>
      <c r="T2201" s="7">
        <f>TablaDatos[[#This Row],[Aux3]]/100000000000000</f>
        <v>256.43116597031201</v>
      </c>
      <c r="U2201" s="1">
        <v>2.56431165970312E+16</v>
      </c>
      <c r="V2201">
        <v>178</v>
      </c>
      <c r="W2201">
        <v>103.6</v>
      </c>
    </row>
    <row r="2202" spans="1:23">
      <c r="A2202">
        <v>2015</v>
      </c>
      <c r="B2202">
        <v>55</v>
      </c>
      <c r="C2202" t="s">
        <v>16</v>
      </c>
      <c r="D2202" t="s">
        <v>42</v>
      </c>
      <c r="E2202" t="s">
        <v>21</v>
      </c>
      <c r="F2202" t="s">
        <v>19</v>
      </c>
      <c r="G2202" t="s">
        <v>28</v>
      </c>
      <c r="H2202" s="3">
        <v>17456.52</v>
      </c>
      <c r="I2202" t="s">
        <v>21</v>
      </c>
      <c r="J2202" t="s">
        <v>19</v>
      </c>
      <c r="K22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32.860014499278698</v>
      </c>
      <c r="L2202" s="6">
        <f>TablaDatos[[#This Row],[IMC_raw]]/1000000000000000</f>
        <v>3.2860014499278698</v>
      </c>
      <c r="M2202" s="2">
        <v>3286001449927870</v>
      </c>
      <c r="N22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2" s="13">
        <f t="shared" si="34"/>
        <v>2201</v>
      </c>
      <c r="P2202" s="2" t="str">
        <f>IF(TablaDatos[[#This Row],[Diabetes]]=0,"No","Si")</f>
        <v>No</v>
      </c>
      <c r="Q2202">
        <v>0</v>
      </c>
      <c r="R2202">
        <f>TablaDatos[[#This Row],[Aux2]]/10000000000000</f>
        <v>2208.0135475464899</v>
      </c>
      <c r="S2202" s="1">
        <v>2.20801354754649E+16</v>
      </c>
      <c r="T2202" s="7">
        <f>TablaDatos[[#This Row],[Aux3]]/100000000000000</f>
        <v>226.38436018519101</v>
      </c>
      <c r="U2202" s="1">
        <v>2.26384360185191E+16</v>
      </c>
      <c r="V2202">
        <v>168.2</v>
      </c>
      <c r="W2202">
        <v>103.6</v>
      </c>
    </row>
    <row r="2203" spans="1:23">
      <c r="A2203">
        <v>2015</v>
      </c>
      <c r="B2203">
        <v>55</v>
      </c>
      <c r="C2203" t="s">
        <v>23</v>
      </c>
      <c r="D2203" t="s">
        <v>29</v>
      </c>
      <c r="E2203" t="s">
        <v>19</v>
      </c>
      <c r="F2203" t="s">
        <v>24</v>
      </c>
      <c r="G2203" t="s">
        <v>28</v>
      </c>
      <c r="H2203" s="3">
        <v>14905.7</v>
      </c>
      <c r="I2203" t="s">
        <v>19</v>
      </c>
      <c r="J2203" t="s">
        <v>22</v>
      </c>
      <c r="K22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32.857597922909399</v>
      </c>
      <c r="L2203" s="6">
        <f>TablaDatos[[#This Row],[IMC_raw]]/1000000000000000</f>
        <v>3.2857597922909401</v>
      </c>
      <c r="M2203" s="2">
        <v>3285759792290940</v>
      </c>
      <c r="N22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3" s="13">
        <f t="shared" si="34"/>
        <v>2202</v>
      </c>
      <c r="P2203" s="2" t="str">
        <f>IF(TablaDatos[[#This Row],[Diabetes]]=0,"No","Si")</f>
        <v>No</v>
      </c>
      <c r="Q2203">
        <v>0</v>
      </c>
      <c r="R2203">
        <f>TablaDatos[[#This Row],[Aux2]]/10000000000000</f>
        <v>2114.89368690829</v>
      </c>
      <c r="S2203" s="1">
        <v>2.11489368690829E+16</v>
      </c>
      <c r="T2203" s="7">
        <f>TablaDatos[[#This Row],[Aux3]]/100000000000000</f>
        <v>27.789466165761901</v>
      </c>
      <c r="U2203" s="1">
        <v>2778946616576190</v>
      </c>
      <c r="V2203">
        <v>159.9</v>
      </c>
      <c r="W2203">
        <v>97.5</v>
      </c>
    </row>
    <row r="2204" spans="1:23">
      <c r="A2204">
        <v>2015</v>
      </c>
      <c r="B2204">
        <v>60</v>
      </c>
      <c r="C2204" t="s">
        <v>23</v>
      </c>
      <c r="D2204" t="s">
        <v>72</v>
      </c>
      <c r="E2204" t="s">
        <v>21</v>
      </c>
      <c r="F2204" t="s">
        <v>19</v>
      </c>
      <c r="G2204" t="s">
        <v>28</v>
      </c>
      <c r="H2204" s="3">
        <v>25910.68</v>
      </c>
      <c r="I2204" t="s">
        <v>21</v>
      </c>
      <c r="J2204" t="s">
        <v>18</v>
      </c>
      <c r="K22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32.854914269736504</v>
      </c>
      <c r="L2204" s="5">
        <f>TablaDatos[[#This Row],[IMC_raw]]/1000000000000000</f>
        <v>0.32854914269736502</v>
      </c>
      <c r="M2204" s="2">
        <v>328549142697365</v>
      </c>
      <c r="N22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4" s="13">
        <f t="shared" si="34"/>
        <v>2203</v>
      </c>
      <c r="P2204" s="2" t="str">
        <f>IF(TablaDatos[[#This Row],[Diabetes]]=0,"No","Si")</f>
        <v>No</v>
      </c>
      <c r="Q2204">
        <v>0</v>
      </c>
      <c r="R2204">
        <f>TablaDatos[[#This Row],[Aux2]]/10000000000000</f>
        <v>211.350514119004</v>
      </c>
      <c r="S2204" s="1">
        <v>2113505141190040</v>
      </c>
      <c r="T2204" s="7">
        <f>TablaDatos[[#This Row],[Aux3]]/100000000000000</f>
        <v>239.29015151473499</v>
      </c>
      <c r="U2204" s="1">
        <v>2.39290151514735E+16</v>
      </c>
      <c r="V2204">
        <v>160.4</v>
      </c>
      <c r="W2204">
        <v>98.5</v>
      </c>
    </row>
    <row r="2205" spans="1:23">
      <c r="A2205">
        <v>2015</v>
      </c>
      <c r="B2205">
        <v>65</v>
      </c>
      <c r="C2205" t="s">
        <v>23</v>
      </c>
      <c r="D2205" t="s">
        <v>17</v>
      </c>
      <c r="E2205" t="s">
        <v>31</v>
      </c>
      <c r="F2205" t="s">
        <v>24</v>
      </c>
      <c r="G2205" t="s">
        <v>25</v>
      </c>
      <c r="H2205" s="3">
        <v>13657.11</v>
      </c>
      <c r="I2205" t="s">
        <v>21</v>
      </c>
      <c r="J2205" t="s">
        <v>19</v>
      </c>
      <c r="K22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32.851802333122102</v>
      </c>
      <c r="L2205" s="5">
        <f>TablaDatos[[#This Row],[IMC_raw]]/1000000000000000</f>
        <v>32.851802333122102</v>
      </c>
      <c r="M2205" s="2">
        <v>3.28518023331221E+16</v>
      </c>
      <c r="N22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5" s="13">
        <f t="shared" si="34"/>
        <v>2204</v>
      </c>
      <c r="P2205" s="2" t="str">
        <f>IF(TablaDatos[[#This Row],[Diabetes]]=0,"No","Si")</f>
        <v>No</v>
      </c>
      <c r="Q2205">
        <v>0</v>
      </c>
      <c r="R2205">
        <f>TablaDatos[[#This Row],[Aux2]]/10000000000000</f>
        <v>215.536184548427</v>
      </c>
      <c r="S2205" s="1">
        <v>2155361845484270</v>
      </c>
      <c r="T2205" s="7">
        <f>TablaDatos[[#This Row],[Aux3]]/100000000000000</f>
        <v>287.36874228401399</v>
      </c>
      <c r="U2205" s="1">
        <v>2.87368742284014E+16</v>
      </c>
      <c r="V2205">
        <v>169</v>
      </c>
      <c r="W2205">
        <v>103.3</v>
      </c>
    </row>
    <row r="2206" spans="1:23">
      <c r="A2206">
        <v>2015</v>
      </c>
      <c r="B2206">
        <v>55</v>
      </c>
      <c r="C2206" t="s">
        <v>16</v>
      </c>
      <c r="D2206" t="s">
        <v>26</v>
      </c>
      <c r="E2206" t="s">
        <v>18</v>
      </c>
      <c r="F2206" t="s">
        <v>40</v>
      </c>
      <c r="G2206" t="s">
        <v>28</v>
      </c>
      <c r="H2206" s="3">
        <v>35313.65</v>
      </c>
      <c r="I2206" t="s">
        <v>21</v>
      </c>
      <c r="J2206" t="s">
        <v>18</v>
      </c>
      <c r="K22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32.835858758708198</v>
      </c>
      <c r="L2206" s="5">
        <f>TablaDatos[[#This Row],[IMC_raw]]/1000000000000000</f>
        <v>3.2835858758708198</v>
      </c>
      <c r="M2206" s="2">
        <v>3283585875870820</v>
      </c>
      <c r="N22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6" s="13">
        <f t="shared" si="34"/>
        <v>2205</v>
      </c>
      <c r="P2206" s="2" t="str">
        <f>IF(TablaDatos[[#This Row],[Diabetes]]=0,"No","Si")</f>
        <v>No</v>
      </c>
      <c r="Q2206">
        <v>0</v>
      </c>
      <c r="R2206">
        <f>TablaDatos[[#This Row],[Aux2]]/10000000000000</f>
        <v>209.168444840061</v>
      </c>
      <c r="S2206" s="1">
        <v>2091684448400610</v>
      </c>
      <c r="T2206" s="7">
        <f>TablaDatos[[#This Row],[Aux3]]/100000000000000</f>
        <v>21.426673683539601</v>
      </c>
      <c r="U2206" s="1">
        <v>2142667368353960</v>
      </c>
      <c r="V2206">
        <v>159.5</v>
      </c>
      <c r="W2206">
        <v>95.9</v>
      </c>
    </row>
    <row r="2207" spans="1:23">
      <c r="A2207">
        <v>2015</v>
      </c>
      <c r="B2207">
        <v>48</v>
      </c>
      <c r="C2207" t="s">
        <v>16</v>
      </c>
      <c r="D2207" t="s">
        <v>17</v>
      </c>
      <c r="E2207" t="s">
        <v>18</v>
      </c>
      <c r="F2207" t="s">
        <v>19</v>
      </c>
      <c r="G2207" t="s">
        <v>20</v>
      </c>
      <c r="H2207" s="3">
        <v>32613.15</v>
      </c>
      <c r="I2207" t="s">
        <v>21</v>
      </c>
      <c r="J2207" t="s">
        <v>22</v>
      </c>
      <c r="K22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32.830935726174097</v>
      </c>
      <c r="L2207" s="6">
        <f>TablaDatos[[#This Row],[IMC_raw]]/1000000000000000</f>
        <v>3.28309357261741</v>
      </c>
      <c r="M2207" s="2">
        <v>3283093572617410</v>
      </c>
      <c r="N22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7" s="13">
        <f t="shared" si="34"/>
        <v>2206</v>
      </c>
      <c r="P2207" s="2" t="str">
        <f>IF(TablaDatos[[#This Row],[Diabetes]]=0,"No","Si")</f>
        <v>No</v>
      </c>
      <c r="Q2207">
        <v>0</v>
      </c>
      <c r="R2207">
        <f>TablaDatos[[#This Row],[Aux2]]/10000000000000</f>
        <v>1996.2197427465101</v>
      </c>
      <c r="S2207" s="1">
        <v>1.99621974274651E+16</v>
      </c>
      <c r="T2207" s="7">
        <f>TablaDatos[[#This Row],[Aux3]]/100000000000000</f>
        <v>22.330075651415601</v>
      </c>
      <c r="U2207" s="1">
        <v>2233007565141560</v>
      </c>
      <c r="V2207">
        <v>144.6</v>
      </c>
      <c r="W2207">
        <v>87.5</v>
      </c>
    </row>
    <row r="2208" spans="1:23">
      <c r="A2208">
        <v>2015</v>
      </c>
      <c r="B2208">
        <v>60</v>
      </c>
      <c r="C2208" t="s">
        <v>16</v>
      </c>
      <c r="D2208" t="s">
        <v>17</v>
      </c>
      <c r="E2208" t="s">
        <v>19</v>
      </c>
      <c r="F2208" t="s">
        <v>19</v>
      </c>
      <c r="G2208" t="s">
        <v>28</v>
      </c>
      <c r="H2208" s="3">
        <v>33777.03</v>
      </c>
      <c r="I2208" t="s">
        <v>19</v>
      </c>
      <c r="J2208" t="s">
        <v>18</v>
      </c>
      <c r="K22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32.825679037413103</v>
      </c>
      <c r="L2208" s="6">
        <f>TablaDatos[[#This Row],[IMC_raw]]/1000000000000000</f>
        <v>3.28256790374131</v>
      </c>
      <c r="M2208" s="2">
        <v>3282567903741310</v>
      </c>
      <c r="N22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8" s="13">
        <f t="shared" si="34"/>
        <v>2207</v>
      </c>
      <c r="P2208" s="2" t="str">
        <f>IF(TablaDatos[[#This Row],[Diabetes]]=0,"No","Si")</f>
        <v>No</v>
      </c>
      <c r="Q2208">
        <v>0</v>
      </c>
      <c r="R2208">
        <f>TablaDatos[[#This Row],[Aux2]]/10000000000000</f>
        <v>227.88947383138799</v>
      </c>
      <c r="S2208" s="1">
        <v>2278894738313880</v>
      </c>
      <c r="T2208" s="7">
        <f>TablaDatos[[#This Row],[Aux3]]/100000000000000</f>
        <v>248.02012858319</v>
      </c>
      <c r="U2208" s="1">
        <v>2.4802012858319E+16</v>
      </c>
      <c r="V2208">
        <v>177.1</v>
      </c>
      <c r="W2208">
        <v>101.4</v>
      </c>
    </row>
    <row r="2209" spans="1:23">
      <c r="A2209">
        <v>2015</v>
      </c>
      <c r="B2209">
        <v>61</v>
      </c>
      <c r="C2209" t="s">
        <v>23</v>
      </c>
      <c r="D2209" t="s">
        <v>29</v>
      </c>
      <c r="E2209" t="s">
        <v>21</v>
      </c>
      <c r="F2209" t="s">
        <v>19</v>
      </c>
      <c r="G2209" t="s">
        <v>28</v>
      </c>
      <c r="H2209" s="3">
        <v>9593.69</v>
      </c>
      <c r="I2209" t="s">
        <v>21</v>
      </c>
      <c r="J2209" t="s">
        <v>19</v>
      </c>
      <c r="K22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32.824261589972799</v>
      </c>
      <c r="L2209" s="6">
        <f>TablaDatos[[#This Row],[IMC_raw]]/1000000000000000</f>
        <v>32.824261589972799</v>
      </c>
      <c r="M2209" s="2">
        <v>3.28242615899728E+16</v>
      </c>
      <c r="N22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09" s="13">
        <f t="shared" si="34"/>
        <v>2208</v>
      </c>
      <c r="P2209" s="2" t="str">
        <f>IF(TablaDatos[[#This Row],[Diabetes]]=0,"No","Si")</f>
        <v>No</v>
      </c>
      <c r="Q2209">
        <v>0</v>
      </c>
      <c r="R2209">
        <f>TablaDatos[[#This Row],[Aux2]]/10000000000000</f>
        <v>2157.56698626975</v>
      </c>
      <c r="S2209" s="1">
        <v>2.15756698626975E+16</v>
      </c>
      <c r="T2209" s="7">
        <f>TablaDatos[[#This Row],[Aux3]]/100000000000000</f>
        <v>25.804161314050699</v>
      </c>
      <c r="U2209" s="1">
        <v>2580416131405070</v>
      </c>
      <c r="V2209">
        <v>161.69999999999999</v>
      </c>
      <c r="W2209">
        <v>103.7</v>
      </c>
    </row>
    <row r="2210" spans="1:23">
      <c r="A2210">
        <v>2015</v>
      </c>
      <c r="B2210">
        <v>57</v>
      </c>
      <c r="C2210" t="s">
        <v>23</v>
      </c>
      <c r="D2210" t="s">
        <v>73</v>
      </c>
      <c r="E2210" t="s">
        <v>19</v>
      </c>
      <c r="F2210" t="s">
        <v>35</v>
      </c>
      <c r="G2210" t="s">
        <v>28</v>
      </c>
      <c r="H2210" s="3">
        <v>42626.6</v>
      </c>
      <c r="I2210" t="s">
        <v>19</v>
      </c>
      <c r="J2210" t="s">
        <v>18</v>
      </c>
      <c r="K22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32.814872968006803</v>
      </c>
      <c r="L2210" s="5">
        <f>TablaDatos[[#This Row],[IMC_raw]]/1000000000000000</f>
        <v>32.814872968006803</v>
      </c>
      <c r="M2210" s="2">
        <v>3.28148729680068E+16</v>
      </c>
      <c r="N22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0" s="13">
        <f t="shared" si="34"/>
        <v>2209</v>
      </c>
      <c r="P2210" s="2" t="str">
        <f>IF(TablaDatos[[#This Row],[Diabetes]]=0,"No","Si")</f>
        <v>No</v>
      </c>
      <c r="Q2210">
        <v>0</v>
      </c>
      <c r="R2210">
        <f>TablaDatos[[#This Row],[Aux2]]/10000000000000</f>
        <v>1941.5166643415</v>
      </c>
      <c r="S2210" s="1">
        <v>1.9415166643415E+16</v>
      </c>
      <c r="T2210" s="7">
        <f>TablaDatos[[#This Row],[Aux3]]/100000000000000</f>
        <v>205.59449954253699</v>
      </c>
      <c r="U2210" s="1">
        <v>2.05594499542537E+16</v>
      </c>
      <c r="V2210">
        <v>153.5</v>
      </c>
      <c r="W2210">
        <v>97.2</v>
      </c>
    </row>
    <row r="2211" spans="1:23">
      <c r="A2211">
        <v>2015</v>
      </c>
      <c r="B2211">
        <v>47</v>
      </c>
      <c r="C2211" t="s">
        <v>23</v>
      </c>
      <c r="D2211" t="s">
        <v>29</v>
      </c>
      <c r="E2211" t="s">
        <v>18</v>
      </c>
      <c r="F2211" t="s">
        <v>40</v>
      </c>
      <c r="G2211" t="s">
        <v>20</v>
      </c>
      <c r="H2211" s="3">
        <v>27261.96</v>
      </c>
      <c r="I2211" t="s">
        <v>19</v>
      </c>
      <c r="J2211" t="s">
        <v>21</v>
      </c>
      <c r="K22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32.789862211694697</v>
      </c>
      <c r="L2211" s="6">
        <f>TablaDatos[[#This Row],[IMC_raw]]/1000000000000000</f>
        <v>3.27898622116947</v>
      </c>
      <c r="M2211" s="2">
        <v>3278986221169470</v>
      </c>
      <c r="N22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1" s="13">
        <f t="shared" si="34"/>
        <v>2210</v>
      </c>
      <c r="P2211" s="2" t="str">
        <f>IF(TablaDatos[[#This Row],[Diabetes]]=0,"No","Si")</f>
        <v>No</v>
      </c>
      <c r="Q2211">
        <v>0</v>
      </c>
      <c r="R2211">
        <f>TablaDatos[[#This Row],[Aux2]]/10000000000000</f>
        <v>186.94776816902399</v>
      </c>
      <c r="S2211" s="1">
        <v>1869477681690240</v>
      </c>
      <c r="T2211" s="7">
        <f>TablaDatos[[#This Row],[Aux3]]/100000000000000</f>
        <v>209.94975090684099</v>
      </c>
      <c r="U2211" s="1">
        <v>2.09949750906841E+16</v>
      </c>
      <c r="V2211">
        <v>148.69999999999999</v>
      </c>
      <c r="W2211">
        <v>91.1</v>
      </c>
    </row>
    <row r="2212" spans="1:23">
      <c r="A2212">
        <v>2015</v>
      </c>
      <c r="B2212">
        <v>64</v>
      </c>
      <c r="C2212" t="s">
        <v>23</v>
      </c>
      <c r="D2212" t="s">
        <v>72</v>
      </c>
      <c r="E2212" t="s">
        <v>18</v>
      </c>
      <c r="F2212" t="s">
        <v>24</v>
      </c>
      <c r="G2212" t="s">
        <v>28</v>
      </c>
      <c r="H2212" s="3">
        <v>11932.22</v>
      </c>
      <c r="I2212" t="s">
        <v>21</v>
      </c>
      <c r="J2212" t="s">
        <v>22</v>
      </c>
      <c r="K22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32.783039995497099</v>
      </c>
      <c r="L2212" s="5">
        <f>TablaDatos[[#This Row],[IMC_raw]]/1000000000000000</f>
        <v>32.783039995497099</v>
      </c>
      <c r="M2212" s="2">
        <v>3.27830399954971E+16</v>
      </c>
      <c r="N22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2" s="13">
        <f t="shared" si="34"/>
        <v>2211</v>
      </c>
      <c r="P2212" s="2" t="str">
        <f>IF(TablaDatos[[#This Row],[Diabetes]]=0,"No","Si")</f>
        <v>Si</v>
      </c>
      <c r="Q2212">
        <v>1</v>
      </c>
      <c r="R2212">
        <f>TablaDatos[[#This Row],[Aux2]]/10000000000000</f>
        <v>237.61957381886799</v>
      </c>
      <c r="S2212" s="1">
        <v>2376195738188680</v>
      </c>
      <c r="T2212" s="7">
        <f>TablaDatos[[#This Row],[Aux3]]/100000000000000</f>
        <v>3.0000000000000001E-12</v>
      </c>
      <c r="U2212">
        <v>300</v>
      </c>
      <c r="V2212">
        <v>165.4</v>
      </c>
      <c r="W2212">
        <v>104.9</v>
      </c>
    </row>
    <row r="2213" spans="1:23">
      <c r="A2213">
        <v>2015</v>
      </c>
      <c r="B2213">
        <v>61</v>
      </c>
      <c r="C2213" t="s">
        <v>23</v>
      </c>
      <c r="D2213" t="s">
        <v>29</v>
      </c>
      <c r="E2213" t="s">
        <v>18</v>
      </c>
      <c r="F2213" t="s">
        <v>24</v>
      </c>
      <c r="G2213" t="s">
        <v>28</v>
      </c>
      <c r="H2213" s="3">
        <v>10163.89</v>
      </c>
      <c r="I2213" t="s">
        <v>21</v>
      </c>
      <c r="J2213" t="s">
        <v>22</v>
      </c>
      <c r="K22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32.778949485262601</v>
      </c>
      <c r="L2213" s="6">
        <f>TablaDatos[[#This Row],[IMC_raw]]/1000000000000000</f>
        <v>3.2778949485262601</v>
      </c>
      <c r="M2213" s="2">
        <v>3277894948526260</v>
      </c>
      <c r="N22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3" s="13">
        <f t="shared" si="34"/>
        <v>2212</v>
      </c>
      <c r="P2213" s="2" t="str">
        <f>IF(TablaDatos[[#This Row],[Diabetes]]=0,"No","Si")</f>
        <v>No</v>
      </c>
      <c r="Q2213">
        <v>0</v>
      </c>
      <c r="R2213">
        <f>TablaDatos[[#This Row],[Aux2]]/10000000000000</f>
        <v>227.03250215857901</v>
      </c>
      <c r="S2213" s="1">
        <v>2270325021585790</v>
      </c>
      <c r="T2213" s="7">
        <f>TablaDatos[[#This Row],[Aux3]]/100000000000000</f>
        <v>257.49291867375399</v>
      </c>
      <c r="U2213" s="1">
        <v>2.57492918673754E+16</v>
      </c>
      <c r="V2213">
        <v>155</v>
      </c>
      <c r="W2213">
        <v>95.4</v>
      </c>
    </row>
    <row r="2214" spans="1:23">
      <c r="A2214">
        <v>2015</v>
      </c>
      <c r="B2214">
        <v>66</v>
      </c>
      <c r="C2214" t="s">
        <v>23</v>
      </c>
      <c r="D2214" t="s">
        <v>29</v>
      </c>
      <c r="E2214" t="s">
        <v>18</v>
      </c>
      <c r="F2214" t="s">
        <v>19</v>
      </c>
      <c r="G2214" t="s">
        <v>25</v>
      </c>
      <c r="H2214" s="3">
        <v>14352.87</v>
      </c>
      <c r="I2214" t="s">
        <v>21</v>
      </c>
      <c r="J2214" t="s">
        <v>18</v>
      </c>
      <c r="K22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32.776151628327497</v>
      </c>
      <c r="L2214" s="6">
        <f>TablaDatos[[#This Row],[IMC_raw]]/1000000000000000</f>
        <v>3.2776151628327499</v>
      </c>
      <c r="M2214" s="2">
        <v>3277615162832750</v>
      </c>
      <c r="N22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4" s="13">
        <f t="shared" si="34"/>
        <v>2213</v>
      </c>
      <c r="P2214" s="2" t="str">
        <f>IF(TablaDatos[[#This Row],[Diabetes]]=0,"No","Si")</f>
        <v>No</v>
      </c>
      <c r="Q2214">
        <v>0</v>
      </c>
      <c r="R2214">
        <f>TablaDatos[[#This Row],[Aux2]]/10000000000000</f>
        <v>221.05204210415599</v>
      </c>
      <c r="S2214" s="1">
        <v>2210520421041560</v>
      </c>
      <c r="T2214" s="7">
        <f>TablaDatos[[#This Row],[Aux3]]/100000000000000</f>
        <v>25.380015281756901</v>
      </c>
      <c r="U2214" s="1">
        <v>2538001528175690</v>
      </c>
      <c r="V2214">
        <v>152.80000000000001</v>
      </c>
      <c r="W2214">
        <v>92.4</v>
      </c>
    </row>
    <row r="2215" spans="1:23">
      <c r="A2215">
        <v>2015</v>
      </c>
      <c r="B2215">
        <v>61</v>
      </c>
      <c r="C2215" t="s">
        <v>16</v>
      </c>
      <c r="D2215" t="s">
        <v>29</v>
      </c>
      <c r="E2215" t="s">
        <v>18</v>
      </c>
      <c r="F2215" t="s">
        <v>24</v>
      </c>
      <c r="G2215" t="s">
        <v>28</v>
      </c>
      <c r="H2215" s="3">
        <v>11655.12</v>
      </c>
      <c r="I2215" t="s">
        <v>19</v>
      </c>
      <c r="J2215" t="s">
        <v>22</v>
      </c>
      <c r="K22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32.760575150733203</v>
      </c>
      <c r="L2215" s="6">
        <f>TablaDatos[[#This Row],[IMC_raw]]/1000000000000000</f>
        <v>3.2760575150733202</v>
      </c>
      <c r="M2215" s="2">
        <v>3276057515073320</v>
      </c>
      <c r="N22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5" s="13">
        <f t="shared" si="34"/>
        <v>2214</v>
      </c>
      <c r="P2215" s="2" t="str">
        <f>IF(TablaDatos[[#This Row],[Diabetes]]=0,"No","Si")</f>
        <v>No</v>
      </c>
      <c r="Q2215">
        <v>0</v>
      </c>
      <c r="R2215">
        <f>TablaDatos[[#This Row],[Aux2]]/10000000000000</f>
        <v>2368.23421006529</v>
      </c>
      <c r="S2215" s="1">
        <v>2.36823421006529E+16</v>
      </c>
      <c r="T2215" s="7">
        <f>TablaDatos[[#This Row],[Aux3]]/100000000000000</f>
        <v>204.00380929674699</v>
      </c>
      <c r="U2215" s="1">
        <v>2.04003809296747E+16</v>
      </c>
      <c r="V2215">
        <v>156</v>
      </c>
      <c r="W2215">
        <v>94.3</v>
      </c>
    </row>
    <row r="2216" spans="1:23">
      <c r="A2216">
        <v>2015</v>
      </c>
      <c r="B2216">
        <v>59</v>
      </c>
      <c r="C2216" t="s">
        <v>23</v>
      </c>
      <c r="D2216" t="s">
        <v>72</v>
      </c>
      <c r="E2216" t="s">
        <v>18</v>
      </c>
      <c r="F2216" t="s">
        <v>24</v>
      </c>
      <c r="G2216" t="s">
        <v>28</v>
      </c>
      <c r="H2216" s="3">
        <v>27242.69</v>
      </c>
      <c r="I2216" t="s">
        <v>21</v>
      </c>
      <c r="J2216" t="s">
        <v>22</v>
      </c>
      <c r="K22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32.757669986467704</v>
      </c>
      <c r="L2216" s="6">
        <f>TablaDatos[[#This Row],[IMC_raw]]/1000000000000000</f>
        <v>3.2757669986467701</v>
      </c>
      <c r="M2216" s="2">
        <v>3275766998646770</v>
      </c>
      <c r="N22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6" s="13">
        <f t="shared" si="34"/>
        <v>2215</v>
      </c>
      <c r="P2216" s="2" t="str">
        <f>IF(TablaDatos[[#This Row],[Diabetes]]=0,"No","Si")</f>
        <v>No</v>
      </c>
      <c r="Q2216">
        <v>0</v>
      </c>
      <c r="R2216">
        <f>TablaDatos[[#This Row],[Aux2]]/10000000000000</f>
        <v>2271.3569358232999</v>
      </c>
      <c r="S2216" s="1">
        <v>2.2713569358233E+16</v>
      </c>
      <c r="T2216" s="7">
        <f>TablaDatos[[#This Row],[Aux3]]/100000000000000</f>
        <v>2.30416069313927</v>
      </c>
      <c r="U2216" s="1">
        <v>230416069313927</v>
      </c>
      <c r="V2216">
        <v>165.2</v>
      </c>
      <c r="W2216">
        <v>95.6</v>
      </c>
    </row>
    <row r="2217" spans="1:23">
      <c r="A2217">
        <v>2015</v>
      </c>
      <c r="B2217">
        <v>65</v>
      </c>
      <c r="C2217" t="s">
        <v>16</v>
      </c>
      <c r="D2217" t="s">
        <v>73</v>
      </c>
      <c r="E2217" t="s">
        <v>21</v>
      </c>
      <c r="F2217" t="s">
        <v>24</v>
      </c>
      <c r="G2217" t="s">
        <v>25</v>
      </c>
      <c r="H2217" s="3">
        <v>22728.87</v>
      </c>
      <c r="I2217" t="s">
        <v>21</v>
      </c>
      <c r="J2217" t="s">
        <v>18</v>
      </c>
      <c r="K22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32.719658756472398</v>
      </c>
      <c r="L2217" s="5">
        <f>TablaDatos[[#This Row],[IMC_raw]]/1000000000000000</f>
        <v>3.2719658756472398</v>
      </c>
      <c r="M2217" s="2">
        <v>3271965875647240</v>
      </c>
      <c r="N22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7" s="13">
        <f t="shared" si="34"/>
        <v>2216</v>
      </c>
      <c r="P2217" s="2" t="str">
        <f>IF(TablaDatos[[#This Row],[Diabetes]]=0,"No","Si")</f>
        <v>Si</v>
      </c>
      <c r="Q2217">
        <v>1</v>
      </c>
      <c r="R2217">
        <f>TablaDatos[[#This Row],[Aux2]]/10000000000000</f>
        <v>2405.3466916355801</v>
      </c>
      <c r="S2217" s="1">
        <v>2.40534669163558E+16</v>
      </c>
      <c r="T2217" s="7">
        <f>TablaDatos[[#This Row],[Aux3]]/100000000000000</f>
        <v>27.4865194883755</v>
      </c>
      <c r="U2217" s="1">
        <v>2748651948837550</v>
      </c>
      <c r="V2217">
        <v>170.8</v>
      </c>
      <c r="W2217">
        <v>100.2</v>
      </c>
    </row>
    <row r="2218" spans="1:23">
      <c r="A2218">
        <v>2015</v>
      </c>
      <c r="B2218">
        <v>64</v>
      </c>
      <c r="C2218" t="s">
        <v>16</v>
      </c>
      <c r="D2218" t="s">
        <v>29</v>
      </c>
      <c r="E2218" t="s">
        <v>19</v>
      </c>
      <c r="F2218" t="s">
        <v>24</v>
      </c>
      <c r="G2218" t="s">
        <v>28</v>
      </c>
      <c r="H2218" s="3">
        <v>21277.25</v>
      </c>
      <c r="I2218" t="s">
        <v>19</v>
      </c>
      <c r="J2218" t="s">
        <v>22</v>
      </c>
      <c r="K22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32.716506131156898</v>
      </c>
      <c r="L2218" s="5">
        <f>TablaDatos[[#This Row],[IMC_raw]]/1000000000000000</f>
        <v>32.716506131156898</v>
      </c>
      <c r="M2218" s="2">
        <v>3.27165061311569E+16</v>
      </c>
      <c r="N22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8" s="13">
        <f t="shared" si="34"/>
        <v>2217</v>
      </c>
      <c r="P2218" s="2" t="str">
        <f>IF(TablaDatos[[#This Row],[Diabetes]]=0,"No","Si")</f>
        <v>No</v>
      </c>
      <c r="Q2218">
        <v>0</v>
      </c>
      <c r="R2218">
        <f>TablaDatos[[#This Row],[Aux2]]/10000000000000</f>
        <v>2381.5975108749699</v>
      </c>
      <c r="S2218" s="1">
        <v>2.38159751087497E+16</v>
      </c>
      <c r="T2218" s="7">
        <f>TablaDatos[[#This Row],[Aux3]]/100000000000000</f>
        <v>25.1060180819332</v>
      </c>
      <c r="U2218" s="1">
        <v>2510601808193320</v>
      </c>
      <c r="V2218">
        <v>166.6</v>
      </c>
      <c r="W2218">
        <v>97.8</v>
      </c>
    </row>
    <row r="2219" spans="1:23">
      <c r="A2219">
        <v>2015</v>
      </c>
      <c r="B2219">
        <v>67</v>
      </c>
      <c r="C2219" t="s">
        <v>23</v>
      </c>
      <c r="D2219" t="s">
        <v>42</v>
      </c>
      <c r="E2219" t="s">
        <v>31</v>
      </c>
      <c r="F2219" t="s">
        <v>24</v>
      </c>
      <c r="G2219" t="s">
        <v>25</v>
      </c>
      <c r="H2219" s="3">
        <v>9985.39</v>
      </c>
      <c r="I2219" t="s">
        <v>21</v>
      </c>
      <c r="J2219" t="s">
        <v>19</v>
      </c>
      <c r="K22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32.691220658062598</v>
      </c>
      <c r="L2219" s="6">
        <f>TablaDatos[[#This Row],[IMC_raw]]/1000000000000000</f>
        <v>3.2691220658062599</v>
      </c>
      <c r="M2219" s="2">
        <v>3269122065806260</v>
      </c>
      <c r="N22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19" s="13">
        <f t="shared" si="34"/>
        <v>2218</v>
      </c>
      <c r="P2219" s="2" t="str">
        <f>IF(TablaDatos[[#This Row],[Diabetes]]=0,"No","Si")</f>
        <v>Si</v>
      </c>
      <c r="Q2219">
        <v>1</v>
      </c>
      <c r="R2219">
        <f>TablaDatos[[#This Row],[Aux2]]/10000000000000</f>
        <v>2276.74086209497</v>
      </c>
      <c r="S2219" s="1">
        <v>2.27674086209497E+16</v>
      </c>
      <c r="T2219" s="7">
        <f>TablaDatos[[#This Row],[Aux3]]/100000000000000</f>
        <v>29.312293350999099</v>
      </c>
      <c r="U2219" s="1">
        <v>2931229335099910</v>
      </c>
      <c r="V2219">
        <v>166.2</v>
      </c>
      <c r="W2219">
        <v>99.5</v>
      </c>
    </row>
    <row r="2220" spans="1:23">
      <c r="A2220">
        <v>2015</v>
      </c>
      <c r="B2220">
        <v>41</v>
      </c>
      <c r="C2220" t="s">
        <v>23</v>
      </c>
      <c r="D2220" t="s">
        <v>36</v>
      </c>
      <c r="E2220" t="s">
        <v>18</v>
      </c>
      <c r="F2220" t="s">
        <v>19</v>
      </c>
      <c r="G2220" t="s">
        <v>39</v>
      </c>
      <c r="H2220" s="3">
        <v>15187.86</v>
      </c>
      <c r="I2220" t="s">
        <v>19</v>
      </c>
      <c r="J2220" t="s">
        <v>18</v>
      </c>
      <c r="K22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32.668139619545698</v>
      </c>
      <c r="L2220" s="6">
        <f>TablaDatos[[#This Row],[IMC_raw]]/100000000000000</f>
        <v>32.668139619545698</v>
      </c>
      <c r="M2220" s="2">
        <v>3266813961954570</v>
      </c>
      <c r="N22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0" s="13">
        <f t="shared" si="34"/>
        <v>2219</v>
      </c>
      <c r="P2220" s="2" t="str">
        <f>IF(TablaDatos[[#This Row],[Diabetes]]=0,"No","Si")</f>
        <v>No</v>
      </c>
      <c r="Q2220">
        <v>0</v>
      </c>
      <c r="R2220">
        <f>TablaDatos[[#This Row],[Aux2]]/10000000000000</f>
        <v>1826.0047580236601</v>
      </c>
      <c r="S2220" s="1">
        <v>1.82600475802366E+16</v>
      </c>
      <c r="T2220" s="7">
        <f>TablaDatos[[#This Row],[Aux3]]/100000000000000</f>
        <v>240.84284664393201</v>
      </c>
      <c r="U2220" s="1">
        <v>2.40842846643932E+16</v>
      </c>
      <c r="V2220">
        <v>142.69999999999999</v>
      </c>
      <c r="W2220">
        <v>84.7</v>
      </c>
    </row>
    <row r="2221" spans="1:23">
      <c r="A2221">
        <v>2015</v>
      </c>
      <c r="B2221">
        <v>59</v>
      </c>
      <c r="C2221" t="s">
        <v>23</v>
      </c>
      <c r="D2221" t="s">
        <v>17</v>
      </c>
      <c r="E2221" t="s">
        <v>21</v>
      </c>
      <c r="F2221" t="s">
        <v>24</v>
      </c>
      <c r="G2221" t="s">
        <v>28</v>
      </c>
      <c r="H2221" s="3">
        <v>24799.41</v>
      </c>
      <c r="I2221" t="s">
        <v>21</v>
      </c>
      <c r="J2221" t="s">
        <v>18</v>
      </c>
      <c r="K22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32.664294014250601</v>
      </c>
      <c r="L2221" s="6">
        <f>TablaDatos[[#This Row],[IMC_raw]]/1000000000000000</f>
        <v>3.2664294014250599</v>
      </c>
      <c r="M2221" s="2">
        <v>3266429401425060</v>
      </c>
      <c r="N22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1" s="13">
        <f t="shared" si="34"/>
        <v>2220</v>
      </c>
      <c r="P2221" s="2" t="str">
        <f>IF(TablaDatos[[#This Row],[Diabetes]]=0,"No","Si")</f>
        <v>Si</v>
      </c>
      <c r="Q2221">
        <v>1</v>
      </c>
      <c r="R2221">
        <f>TablaDatos[[#This Row],[Aux2]]/10000000000000</f>
        <v>236.612711536717</v>
      </c>
      <c r="S2221" s="1">
        <v>2366127115367170</v>
      </c>
      <c r="T2221" s="7">
        <f>TablaDatos[[#This Row],[Aux3]]/100000000000000</f>
        <v>26.934741041253599</v>
      </c>
      <c r="U2221" s="1">
        <v>2693474104125360</v>
      </c>
      <c r="V2221">
        <v>170.8</v>
      </c>
      <c r="W2221">
        <v>100.2</v>
      </c>
    </row>
    <row r="2222" spans="1:23">
      <c r="A2222">
        <v>2015</v>
      </c>
      <c r="B2222">
        <v>46</v>
      </c>
      <c r="C2222" t="s">
        <v>23</v>
      </c>
      <c r="D2222" t="s">
        <v>72</v>
      </c>
      <c r="E2222" t="s">
        <v>19</v>
      </c>
      <c r="F2222" t="s">
        <v>19</v>
      </c>
      <c r="G2222" t="s">
        <v>20</v>
      </c>
      <c r="H2222" s="3">
        <v>21084.41</v>
      </c>
      <c r="I2222" t="s">
        <v>21</v>
      </c>
      <c r="J2222" t="s">
        <v>19</v>
      </c>
      <c r="K22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32.617940142360702</v>
      </c>
      <c r="L2222" s="6">
        <f>TablaDatos[[#This Row],[IMC_raw]]/1000000000000000</f>
        <v>0.32617940142360702</v>
      </c>
      <c r="M2222" s="2">
        <v>326179401423607</v>
      </c>
      <c r="N22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2" s="13">
        <f t="shared" si="34"/>
        <v>2221</v>
      </c>
      <c r="P2222" s="2" t="str">
        <f>IF(TablaDatos[[#This Row],[Diabetes]]=0,"No","Si")</f>
        <v>No</v>
      </c>
      <c r="Q2222">
        <v>0</v>
      </c>
      <c r="R2222">
        <f>TablaDatos[[#This Row],[Aux2]]/10000000000000</f>
        <v>2152.2516412148402</v>
      </c>
      <c r="S2222" s="1">
        <v>2.15225164121484E+16</v>
      </c>
      <c r="T2222" s="7">
        <f>TablaDatos[[#This Row],[Aux3]]/100000000000000</f>
        <v>27.238813355416301</v>
      </c>
      <c r="U2222" s="1">
        <v>2723881335541630</v>
      </c>
      <c r="V2222">
        <v>150.6</v>
      </c>
      <c r="W2222">
        <v>90.1</v>
      </c>
    </row>
    <row r="2223" spans="1:23">
      <c r="A2223">
        <v>2015</v>
      </c>
      <c r="B2223">
        <v>61</v>
      </c>
      <c r="C2223" t="s">
        <v>16</v>
      </c>
      <c r="D2223" t="s">
        <v>73</v>
      </c>
      <c r="E2223" t="s">
        <v>19</v>
      </c>
      <c r="F2223" t="s">
        <v>24</v>
      </c>
      <c r="G2223" t="s">
        <v>28</v>
      </c>
      <c r="H2223" s="3">
        <v>21081.46</v>
      </c>
      <c r="I2223" t="s">
        <v>21</v>
      </c>
      <c r="J2223" t="s">
        <v>18</v>
      </c>
      <c r="K22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32.599029171658898</v>
      </c>
      <c r="L2223" s="6">
        <f>TablaDatos[[#This Row],[IMC_raw]]/1000000000000000</f>
        <v>32.599029171658898</v>
      </c>
      <c r="M2223" s="2">
        <v>3.25990291716589E+16</v>
      </c>
      <c r="N22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3" s="13">
        <f t="shared" si="34"/>
        <v>2222</v>
      </c>
      <c r="P2223" s="2" t="str">
        <f>IF(TablaDatos[[#This Row],[Diabetes]]=0,"No","Si")</f>
        <v>No</v>
      </c>
      <c r="Q2223">
        <v>0</v>
      </c>
      <c r="R2223">
        <f>TablaDatos[[#This Row],[Aux2]]/10000000000000</f>
        <v>2055.27606363624</v>
      </c>
      <c r="S2223" s="1">
        <v>2.05527606363624E+16</v>
      </c>
      <c r="T2223" s="7">
        <f>TablaDatos[[#This Row],[Aux3]]/100000000000000</f>
        <v>2.5679461152046601</v>
      </c>
      <c r="U2223" s="1">
        <v>256794611520466</v>
      </c>
      <c r="V2223">
        <v>173.6</v>
      </c>
      <c r="W2223">
        <v>97.5</v>
      </c>
    </row>
    <row r="2224" spans="1:23">
      <c r="A2224">
        <v>2015</v>
      </c>
      <c r="B2224">
        <v>70</v>
      </c>
      <c r="C2224" t="s">
        <v>16</v>
      </c>
      <c r="D2224" t="s">
        <v>73</v>
      </c>
      <c r="E2224" t="s">
        <v>19</v>
      </c>
      <c r="F2224" t="s">
        <v>19</v>
      </c>
      <c r="G2224" t="s">
        <v>25</v>
      </c>
      <c r="H2224" s="3">
        <v>30947.79</v>
      </c>
      <c r="I2224" t="s">
        <v>19</v>
      </c>
      <c r="J2224" t="s">
        <v>22</v>
      </c>
      <c r="K22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32.570091018569897</v>
      </c>
      <c r="L2224" s="5">
        <f>TablaDatos[[#This Row],[IMC_raw]]/10000000000000</f>
        <v>32.570091018569897</v>
      </c>
      <c r="M2224" s="2">
        <v>325700910185699</v>
      </c>
      <c r="N22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4" s="13">
        <f t="shared" si="34"/>
        <v>2223</v>
      </c>
      <c r="P2224" s="2" t="str">
        <f>IF(TablaDatos[[#This Row],[Diabetes]]=0,"No","Si")</f>
        <v>No</v>
      </c>
      <c r="Q2224">
        <v>0</v>
      </c>
      <c r="R2224">
        <f>TablaDatos[[#This Row],[Aux2]]/10000000000000</f>
        <v>2194.1776405496898</v>
      </c>
      <c r="S2224" s="1">
        <v>2.19417764054969E+16</v>
      </c>
      <c r="T2224" s="7">
        <f>TablaDatos[[#This Row],[Aux3]]/100000000000000</f>
        <v>221.20497337102299</v>
      </c>
      <c r="U2224" s="1">
        <v>2.21204973371023E+16</v>
      </c>
      <c r="V2224">
        <v>175</v>
      </c>
      <c r="W2224">
        <v>102.6</v>
      </c>
    </row>
    <row r="2225" spans="1:23">
      <c r="A2225">
        <v>2015</v>
      </c>
      <c r="B2225">
        <v>56</v>
      </c>
      <c r="C2225" t="s">
        <v>16</v>
      </c>
      <c r="D2225" t="s">
        <v>17</v>
      </c>
      <c r="E2225" t="s">
        <v>31</v>
      </c>
      <c r="F2225" t="s">
        <v>24</v>
      </c>
      <c r="G2225" t="s">
        <v>28</v>
      </c>
      <c r="H2225" s="3">
        <v>26991.63</v>
      </c>
      <c r="I2225" t="s">
        <v>21</v>
      </c>
      <c r="J2225" t="s">
        <v>21</v>
      </c>
      <c r="K22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32.532638365557901</v>
      </c>
      <c r="L2225" s="5">
        <f>TablaDatos[[#This Row],[IMC_raw]]/1000000000000000</f>
        <v>3.25326383655579</v>
      </c>
      <c r="M2225" s="2">
        <v>3253263836555790</v>
      </c>
      <c r="N22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5" s="13">
        <f t="shared" si="34"/>
        <v>2224</v>
      </c>
      <c r="P2225" s="2" t="str">
        <f>IF(TablaDatos[[#This Row],[Diabetes]]=0,"No","Si")</f>
        <v>Si</v>
      </c>
      <c r="Q2225">
        <v>1</v>
      </c>
      <c r="R2225">
        <f>TablaDatos[[#This Row],[Aux2]]/10000000000000</f>
        <v>2387.3271249156201</v>
      </c>
      <c r="S2225" s="1">
        <v>2.38732712491562E+16</v>
      </c>
      <c r="T2225" s="7">
        <f>TablaDatos[[#This Row],[Aux3]]/100000000000000</f>
        <v>253.447802549465</v>
      </c>
      <c r="U2225" s="1">
        <v>2.53447802549465E+16</v>
      </c>
      <c r="V2225">
        <v>167.2</v>
      </c>
      <c r="W2225">
        <v>111.8</v>
      </c>
    </row>
    <row r="2226" spans="1:23">
      <c r="A2226">
        <v>2015</v>
      </c>
      <c r="B2226">
        <v>67</v>
      </c>
      <c r="C2226" t="s">
        <v>23</v>
      </c>
      <c r="D2226" t="s">
        <v>36</v>
      </c>
      <c r="E2226" t="s">
        <v>19</v>
      </c>
      <c r="F2226" t="s">
        <v>24</v>
      </c>
      <c r="G2226" t="s">
        <v>25</v>
      </c>
      <c r="H2226" s="3">
        <v>16440.82</v>
      </c>
      <c r="I2226" t="s">
        <v>19</v>
      </c>
      <c r="J2226" t="s">
        <v>22</v>
      </c>
      <c r="K22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32.526050288380304</v>
      </c>
      <c r="L2226" s="5">
        <f>TablaDatos[[#This Row],[IMC_raw]]/1000000000000000</f>
        <v>3.2526050288380302</v>
      </c>
      <c r="M2226" s="2">
        <v>3252605028838030</v>
      </c>
      <c r="N22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6" s="13">
        <f t="shared" si="34"/>
        <v>2225</v>
      </c>
      <c r="P2226" s="2" t="str">
        <f>IF(TablaDatos[[#This Row],[Diabetes]]=0,"No","Si")</f>
        <v>No</v>
      </c>
      <c r="Q2226">
        <v>0</v>
      </c>
      <c r="R2226">
        <f>TablaDatos[[#This Row],[Aux2]]/10000000000000</f>
        <v>215.78576692767899</v>
      </c>
      <c r="S2226" s="1">
        <v>2157857669276790</v>
      </c>
      <c r="T2226" s="7">
        <f>TablaDatos[[#This Row],[Aux3]]/100000000000000</f>
        <v>246.57189686647499</v>
      </c>
      <c r="U2226" s="1">
        <v>2.46571896866475E+16</v>
      </c>
      <c r="V2226">
        <v>160.19999999999999</v>
      </c>
      <c r="W2226">
        <v>93.3</v>
      </c>
    </row>
    <row r="2227" spans="1:23">
      <c r="A2227">
        <v>2015</v>
      </c>
      <c r="B2227">
        <v>65</v>
      </c>
      <c r="C2227" t="s">
        <v>16</v>
      </c>
      <c r="D2227" t="s">
        <v>74</v>
      </c>
      <c r="E2227" t="s">
        <v>18</v>
      </c>
      <c r="F2227" t="s">
        <v>24</v>
      </c>
      <c r="G2227" t="s">
        <v>25</v>
      </c>
      <c r="H2227" s="3">
        <v>29518.71</v>
      </c>
      <c r="I2227" t="s">
        <v>21</v>
      </c>
      <c r="J2227" t="s">
        <v>18</v>
      </c>
      <c r="K22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32.493214882749101</v>
      </c>
      <c r="L2227" s="5">
        <f>TablaDatos[[#This Row],[IMC_raw]]/1000000000000000</f>
        <v>3.24932148827491</v>
      </c>
      <c r="M2227" s="2">
        <v>3249321488274910</v>
      </c>
      <c r="N22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7" s="13">
        <f t="shared" si="34"/>
        <v>2226</v>
      </c>
      <c r="P2227" s="2" t="str">
        <f>IF(TablaDatos[[#This Row],[Diabetes]]=0,"No","Si")</f>
        <v>Si</v>
      </c>
      <c r="Q2227">
        <v>1</v>
      </c>
      <c r="R2227">
        <f>TablaDatos[[#This Row],[Aux2]]/10000000000000</f>
        <v>246.33995289171099</v>
      </c>
      <c r="S2227" s="1">
        <v>2463399528917110</v>
      </c>
      <c r="T2227" s="7">
        <f>TablaDatos[[#This Row],[Aux3]]/100000000000000</f>
        <v>264.61176084042802</v>
      </c>
      <c r="U2227" s="1">
        <v>2.64611760840428E+16</v>
      </c>
      <c r="V2227">
        <v>164</v>
      </c>
      <c r="W2227">
        <v>96.9</v>
      </c>
    </row>
    <row r="2228" spans="1:23">
      <c r="A2228">
        <v>2015</v>
      </c>
      <c r="B2228">
        <v>59</v>
      </c>
      <c r="C2228" t="s">
        <v>16</v>
      </c>
      <c r="D2228" t="s">
        <v>17</v>
      </c>
      <c r="E2228" t="s">
        <v>21</v>
      </c>
      <c r="F2228" t="s">
        <v>19</v>
      </c>
      <c r="G2228" t="s">
        <v>28</v>
      </c>
      <c r="H2228" s="3">
        <v>37455.519999999997</v>
      </c>
      <c r="I2228" t="s">
        <v>21</v>
      </c>
      <c r="J2228" t="s">
        <v>19</v>
      </c>
      <c r="K22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32.4886016439754</v>
      </c>
      <c r="L2228" s="6">
        <f>TablaDatos[[#This Row],[IMC_raw]]/1000000000000000</f>
        <v>32.4886016439754</v>
      </c>
      <c r="M2228" s="2">
        <v>3.24886016439754E+16</v>
      </c>
      <c r="N22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8" s="13">
        <f t="shared" si="34"/>
        <v>2227</v>
      </c>
      <c r="P2228" s="2" t="str">
        <f>IF(TablaDatos[[#This Row],[Diabetes]]=0,"No","Si")</f>
        <v>No</v>
      </c>
      <c r="Q2228">
        <v>0</v>
      </c>
      <c r="R2228">
        <f>TablaDatos[[#This Row],[Aux2]]/10000000000000</f>
        <v>236.173715515748</v>
      </c>
      <c r="S2228" s="1">
        <v>2361737155157480</v>
      </c>
      <c r="T2228" s="7">
        <f>TablaDatos[[#This Row],[Aux3]]/100000000000000</f>
        <v>228.32600606380299</v>
      </c>
      <c r="U2228" s="1">
        <v>2.28326006063803E+16</v>
      </c>
      <c r="V2228">
        <v>161.69999999999999</v>
      </c>
      <c r="W2228">
        <v>102.2</v>
      </c>
    </row>
    <row r="2229" spans="1:23">
      <c r="A2229">
        <v>2015</v>
      </c>
      <c r="B2229">
        <v>55</v>
      </c>
      <c r="C2229" t="s">
        <v>16</v>
      </c>
      <c r="D2229" t="s">
        <v>30</v>
      </c>
      <c r="E2229" t="s">
        <v>21</v>
      </c>
      <c r="F2229" t="s">
        <v>24</v>
      </c>
      <c r="G2229" t="s">
        <v>28</v>
      </c>
      <c r="H2229" s="3">
        <v>21253.56</v>
      </c>
      <c r="I2229" t="s">
        <v>19</v>
      </c>
      <c r="J2229" t="s">
        <v>22</v>
      </c>
      <c r="K22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32.482516577984896</v>
      </c>
      <c r="L2229" s="6">
        <f>TablaDatos[[#This Row],[IMC_raw]]/1000000000000000</f>
        <v>0.32482516577984899</v>
      </c>
      <c r="M2229" s="2">
        <v>324825165779849</v>
      </c>
      <c r="N22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29" s="13">
        <f t="shared" si="34"/>
        <v>2228</v>
      </c>
      <c r="P2229" s="2" t="str">
        <f>IF(TablaDatos[[#This Row],[Diabetes]]=0,"No","Si")</f>
        <v>No</v>
      </c>
      <c r="Q2229">
        <v>0</v>
      </c>
      <c r="R2229">
        <f>TablaDatos[[#This Row],[Aux2]]/10000000000000</f>
        <v>201.257918609679</v>
      </c>
      <c r="S2229" s="1">
        <v>2012579186096790</v>
      </c>
      <c r="T2229" s="7">
        <f>TablaDatos[[#This Row],[Aux3]]/100000000000000</f>
        <v>201.60759714225199</v>
      </c>
      <c r="U2229" s="1">
        <v>2.01607597142252E+16</v>
      </c>
      <c r="V2229">
        <v>168.8</v>
      </c>
      <c r="W2229">
        <v>95.9</v>
      </c>
    </row>
    <row r="2230" spans="1:23">
      <c r="A2230">
        <v>2015</v>
      </c>
      <c r="B2230">
        <v>70</v>
      </c>
      <c r="C2230" t="s">
        <v>23</v>
      </c>
      <c r="D2230" t="s">
        <v>73</v>
      </c>
      <c r="E2230" t="s">
        <v>18</v>
      </c>
      <c r="F2230" t="s">
        <v>19</v>
      </c>
      <c r="G2230" t="s">
        <v>25</v>
      </c>
      <c r="H2230" s="3">
        <v>24347.74</v>
      </c>
      <c r="I2230" t="s">
        <v>19</v>
      </c>
      <c r="J2230" t="s">
        <v>22</v>
      </c>
      <c r="K22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32.459060863808702</v>
      </c>
      <c r="L2230" s="5">
        <f>TablaDatos[[#This Row],[IMC_raw]]/1000000000000000</f>
        <v>3.2459060863808702</v>
      </c>
      <c r="M2230" s="2">
        <v>3245906086380870</v>
      </c>
      <c r="N22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0" s="13">
        <f t="shared" si="34"/>
        <v>2229</v>
      </c>
      <c r="P2230" s="2" t="str">
        <f>IF(TablaDatos[[#This Row],[Diabetes]]=0,"No","Si")</f>
        <v>No</v>
      </c>
      <c r="Q2230">
        <v>0</v>
      </c>
      <c r="R2230">
        <f>TablaDatos[[#This Row],[Aux2]]/10000000000000</f>
        <v>2255.87233159677</v>
      </c>
      <c r="S2230" s="1">
        <v>2.25587233159677E+16</v>
      </c>
      <c r="T2230" s="7">
        <f>TablaDatos[[#This Row],[Aux3]]/100000000000000</f>
        <v>233.93096676533301</v>
      </c>
      <c r="U2230" s="1">
        <v>2.33930966765333E+16</v>
      </c>
      <c r="V2230">
        <v>173.6</v>
      </c>
      <c r="W2230">
        <v>100</v>
      </c>
    </row>
    <row r="2231" spans="1:23">
      <c r="A2231">
        <v>2015</v>
      </c>
      <c r="B2231">
        <v>57</v>
      </c>
      <c r="C2231" t="s">
        <v>16</v>
      </c>
      <c r="D2231" t="s">
        <v>34</v>
      </c>
      <c r="E2231" t="s">
        <v>21</v>
      </c>
      <c r="F2231" t="s">
        <v>19</v>
      </c>
      <c r="G2231" t="s">
        <v>28</v>
      </c>
      <c r="H2231" s="3">
        <v>20533.48</v>
      </c>
      <c r="I2231" t="s">
        <v>21</v>
      </c>
      <c r="J2231" t="s">
        <v>18</v>
      </c>
      <c r="K22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32.447614575249197</v>
      </c>
      <c r="L2231" s="6">
        <f>TablaDatos[[#This Row],[IMC_raw]]/1000000000000000</f>
        <v>32.447614575249197</v>
      </c>
      <c r="M2231" s="2">
        <v>3.24476145752492E+16</v>
      </c>
      <c r="N22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1" s="13">
        <f t="shared" si="34"/>
        <v>2230</v>
      </c>
      <c r="P2231" s="2" t="str">
        <f>IF(TablaDatos[[#This Row],[Diabetes]]=0,"No","Si")</f>
        <v>No</v>
      </c>
      <c r="Q2231">
        <v>0</v>
      </c>
      <c r="R2231">
        <f>TablaDatos[[#This Row],[Aux2]]/10000000000000</f>
        <v>2036.82611408243</v>
      </c>
      <c r="S2231" s="1">
        <v>2.03682611408243E+16</v>
      </c>
      <c r="T2231" s="7">
        <f>TablaDatos[[#This Row],[Aux3]]/100000000000000</f>
        <v>246.863874180648</v>
      </c>
      <c r="U2231" s="1">
        <v>2.46863874180648E+16</v>
      </c>
      <c r="V2231">
        <v>161.9</v>
      </c>
      <c r="W2231">
        <v>104.5</v>
      </c>
    </row>
    <row r="2232" spans="1:23">
      <c r="A2232">
        <v>2015</v>
      </c>
      <c r="B2232">
        <v>59</v>
      </c>
      <c r="C2232" t="s">
        <v>23</v>
      </c>
      <c r="D2232" t="s">
        <v>17</v>
      </c>
      <c r="E2232" t="s">
        <v>19</v>
      </c>
      <c r="F2232" t="s">
        <v>24</v>
      </c>
      <c r="G2232" t="s">
        <v>28</v>
      </c>
      <c r="H2232" s="3">
        <v>12998.38</v>
      </c>
      <c r="I2232" t="s">
        <v>21</v>
      </c>
      <c r="J2232" t="s">
        <v>22</v>
      </c>
      <c r="K22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32.4359937382075</v>
      </c>
      <c r="L2232" s="5">
        <f>TablaDatos[[#This Row],[IMC_raw]]/1000000000000000</f>
        <v>0.32435993738207503</v>
      </c>
      <c r="M2232" s="2">
        <v>324359937382075</v>
      </c>
      <c r="N22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2" s="13">
        <f t="shared" si="34"/>
        <v>2231</v>
      </c>
      <c r="P2232" s="2" t="str">
        <f>IF(TablaDatos[[#This Row],[Diabetes]]=0,"No","Si")</f>
        <v>Si</v>
      </c>
      <c r="Q2232">
        <v>1</v>
      </c>
      <c r="R2232">
        <f>TablaDatos[[#This Row],[Aux2]]/10000000000000</f>
        <v>2681.8908518396802</v>
      </c>
      <c r="S2232" s="1">
        <v>2.68189085183968E+16</v>
      </c>
      <c r="T2232" s="7">
        <f>TablaDatos[[#This Row],[Aux3]]/100000000000000</f>
        <v>2.80011194792587</v>
      </c>
      <c r="U2232" s="1">
        <v>280011194792587</v>
      </c>
      <c r="V2232">
        <v>163</v>
      </c>
      <c r="W2232">
        <v>102.3</v>
      </c>
    </row>
    <row r="2233" spans="1:23">
      <c r="A2233">
        <v>2015</v>
      </c>
      <c r="B2233">
        <v>68</v>
      </c>
      <c r="C2233" t="s">
        <v>16</v>
      </c>
      <c r="D2233" t="s">
        <v>71</v>
      </c>
      <c r="E2233" t="s">
        <v>21</v>
      </c>
      <c r="F2233" t="s">
        <v>19</v>
      </c>
      <c r="G2233" t="s">
        <v>25</v>
      </c>
      <c r="H2233" s="3">
        <v>22978.57</v>
      </c>
      <c r="I2233" t="s">
        <v>19</v>
      </c>
      <c r="J2233" t="s">
        <v>18</v>
      </c>
      <c r="K22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32.415335687560599</v>
      </c>
      <c r="L2233" s="5">
        <f>TablaDatos[[#This Row],[IMC_raw]]/1000000000000000</f>
        <v>3.24153356875606</v>
      </c>
      <c r="M2233" s="2">
        <v>3241533568756060</v>
      </c>
      <c r="N22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3" s="13">
        <f t="shared" si="34"/>
        <v>2232</v>
      </c>
      <c r="P2233" s="2" t="str">
        <f>IF(TablaDatos[[#This Row],[Diabetes]]=0,"No","Si")</f>
        <v>No</v>
      </c>
      <c r="Q2233">
        <v>0</v>
      </c>
      <c r="R2233">
        <f>TablaDatos[[#This Row],[Aux2]]/10000000000000</f>
        <v>2110.2156583185501</v>
      </c>
      <c r="S2233" s="1">
        <v>2.11021565831855E+16</v>
      </c>
      <c r="T2233" s="7">
        <f>TablaDatos[[#This Row],[Aux3]]/100000000000000</f>
        <v>237.64532187054499</v>
      </c>
      <c r="U2233" s="1">
        <v>2.37645321870545E+16</v>
      </c>
      <c r="V2233">
        <v>163.69999999999999</v>
      </c>
      <c r="W2233">
        <v>102.8</v>
      </c>
    </row>
    <row r="2234" spans="1:23">
      <c r="A2234">
        <v>2015</v>
      </c>
      <c r="B2234">
        <v>62</v>
      </c>
      <c r="C2234" t="s">
        <v>23</v>
      </c>
      <c r="D2234" t="s">
        <v>42</v>
      </c>
      <c r="E2234" t="s">
        <v>19</v>
      </c>
      <c r="F2234" t="s">
        <v>24</v>
      </c>
      <c r="G2234" t="s">
        <v>28</v>
      </c>
      <c r="H2234" s="3">
        <v>16118.24</v>
      </c>
      <c r="I2234" t="s">
        <v>21</v>
      </c>
      <c r="J2234" t="s">
        <v>22</v>
      </c>
      <c r="K22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32.408319097132903</v>
      </c>
      <c r="L2234" s="5">
        <f>TablaDatos[[#This Row],[IMC_raw]]/100000000000000</f>
        <v>32.408319097132903</v>
      </c>
      <c r="M2234" s="2">
        <v>3240831909713290</v>
      </c>
      <c r="N22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4" s="13">
        <f t="shared" si="34"/>
        <v>2233</v>
      </c>
      <c r="P2234" s="2" t="str">
        <f>IF(TablaDatos[[#This Row],[Diabetes]]=0,"No","Si")</f>
        <v>Si</v>
      </c>
      <c r="Q2234">
        <v>1</v>
      </c>
      <c r="R2234">
        <f>TablaDatos[[#This Row],[Aux2]]/10000000000000</f>
        <v>2483.7293767271499</v>
      </c>
      <c r="S2234" s="1">
        <v>2.48372937672715E+16</v>
      </c>
      <c r="T2234" s="7">
        <f>TablaDatos[[#This Row],[Aux3]]/100000000000000</f>
        <v>250.120172936351</v>
      </c>
      <c r="U2234" s="1">
        <v>2.50120172936351E+16</v>
      </c>
      <c r="V2234">
        <v>158.69999999999999</v>
      </c>
      <c r="W2234">
        <v>96.3</v>
      </c>
    </row>
    <row r="2235" spans="1:23">
      <c r="A2235">
        <v>2015</v>
      </c>
      <c r="B2235">
        <v>61</v>
      </c>
      <c r="C2235" t="s">
        <v>16</v>
      </c>
      <c r="D2235" t="s">
        <v>73</v>
      </c>
      <c r="E2235" t="s">
        <v>19</v>
      </c>
      <c r="F2235" t="s">
        <v>35</v>
      </c>
      <c r="G2235" t="s">
        <v>28</v>
      </c>
      <c r="H2235" s="3">
        <v>33671.81</v>
      </c>
      <c r="I2235" t="s">
        <v>19</v>
      </c>
      <c r="J2235" t="s">
        <v>18</v>
      </c>
      <c r="K22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32.395726472321101</v>
      </c>
      <c r="L2235" s="5">
        <f>TablaDatos[[#This Row],[IMC_raw]]/100000000000000</f>
        <v>32.395726472321101</v>
      </c>
      <c r="M2235" s="2">
        <v>3239572647232110</v>
      </c>
      <c r="N22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5" s="13">
        <f t="shared" si="34"/>
        <v>2234</v>
      </c>
      <c r="P2235" s="2" t="str">
        <f>IF(TablaDatos[[#This Row],[Diabetes]]=0,"No","Si")</f>
        <v>No</v>
      </c>
      <c r="Q2235">
        <v>0</v>
      </c>
      <c r="R2235">
        <f>TablaDatos[[#This Row],[Aux2]]/10000000000000</f>
        <v>2074.9921110038299</v>
      </c>
      <c r="S2235" s="1">
        <v>2.07499211100383E+16</v>
      </c>
      <c r="T2235" s="7">
        <f>TablaDatos[[#This Row],[Aux3]]/100000000000000</f>
        <v>185.72558615777001</v>
      </c>
      <c r="U2235" s="1">
        <v>1.8572558615777E+16</v>
      </c>
      <c r="V2235">
        <v>163.69999999999999</v>
      </c>
      <c r="W2235">
        <v>97.1</v>
      </c>
    </row>
    <row r="2236" spans="1:23">
      <c r="A2236">
        <v>2015</v>
      </c>
      <c r="B2236">
        <v>62</v>
      </c>
      <c r="C2236" t="s">
        <v>23</v>
      </c>
      <c r="D2236" t="s">
        <v>29</v>
      </c>
      <c r="E2236" t="s">
        <v>18</v>
      </c>
      <c r="F2236" t="s">
        <v>24</v>
      </c>
      <c r="G2236" t="s">
        <v>28</v>
      </c>
      <c r="H2236" s="3">
        <v>10318.030000000001</v>
      </c>
      <c r="I2236" t="s">
        <v>19</v>
      </c>
      <c r="J2236" t="s">
        <v>22</v>
      </c>
      <c r="K22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32.379804893605197</v>
      </c>
      <c r="L2236" s="6">
        <f>TablaDatos[[#This Row],[IMC_raw]]/1000000000000000</f>
        <v>3.23798048936052</v>
      </c>
      <c r="M2236" s="2">
        <v>3237980489360520</v>
      </c>
      <c r="N22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6" s="13">
        <f t="shared" si="34"/>
        <v>2235</v>
      </c>
      <c r="P2236" s="2" t="str">
        <f>IF(TablaDatos[[#This Row],[Diabetes]]=0,"No","Si")</f>
        <v>No</v>
      </c>
      <c r="Q2236">
        <v>0</v>
      </c>
      <c r="R2236">
        <f>TablaDatos[[#This Row],[Aux2]]/10000000000000</f>
        <v>2206.2198482756698</v>
      </c>
      <c r="S2236" s="1">
        <v>2.20621984827567E+16</v>
      </c>
      <c r="T2236" s="7">
        <f>TablaDatos[[#This Row],[Aux3]]/100000000000000</f>
        <v>231.15614193481699</v>
      </c>
      <c r="U2236" s="1">
        <v>2.31156141934817E+16</v>
      </c>
      <c r="V2236">
        <v>155.6</v>
      </c>
      <c r="W2236">
        <v>94.9</v>
      </c>
    </row>
    <row r="2237" spans="1:23">
      <c r="A2237">
        <v>2015</v>
      </c>
      <c r="B2237">
        <v>57</v>
      </c>
      <c r="C2237" t="s">
        <v>16</v>
      </c>
      <c r="D2237" t="s">
        <v>17</v>
      </c>
      <c r="E2237" t="s">
        <v>21</v>
      </c>
      <c r="F2237" t="s">
        <v>35</v>
      </c>
      <c r="G2237" t="s">
        <v>28</v>
      </c>
      <c r="H2237" s="3">
        <v>28959.08</v>
      </c>
      <c r="I2237" t="s">
        <v>19</v>
      </c>
      <c r="J2237" t="s">
        <v>21</v>
      </c>
      <c r="K22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32.355997780001601</v>
      </c>
      <c r="L2237" s="6">
        <f>TablaDatos[[#This Row],[IMC_raw]]/1000000000000000</f>
        <v>3.23559977800016</v>
      </c>
      <c r="M2237" s="2">
        <v>3235599778000160</v>
      </c>
      <c r="N22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7" s="13">
        <f t="shared" si="34"/>
        <v>2236</v>
      </c>
      <c r="P2237" s="2" t="str">
        <f>IF(TablaDatos[[#This Row],[Diabetes]]=0,"No","Si")</f>
        <v>No</v>
      </c>
      <c r="Q2237">
        <v>0</v>
      </c>
      <c r="R2237">
        <f>TablaDatos[[#This Row],[Aux2]]/10000000000000</f>
        <v>2154.1528688946701</v>
      </c>
      <c r="S2237" s="1">
        <v>2.15415286889467E+16</v>
      </c>
      <c r="T2237" s="7">
        <f>TablaDatos[[#This Row],[Aux3]]/100000000000000</f>
        <v>229.67990368877099</v>
      </c>
      <c r="U2237" s="1">
        <v>2.29679903688771E+16</v>
      </c>
      <c r="V2237">
        <v>164.9</v>
      </c>
      <c r="W2237">
        <v>98.3</v>
      </c>
    </row>
    <row r="2238" spans="1:23">
      <c r="A2238">
        <v>2015</v>
      </c>
      <c r="B2238">
        <v>56</v>
      </c>
      <c r="C2238" t="s">
        <v>16</v>
      </c>
      <c r="D2238" t="s">
        <v>29</v>
      </c>
      <c r="E2238" t="s">
        <v>18</v>
      </c>
      <c r="F2238" t="s">
        <v>19</v>
      </c>
      <c r="G2238" t="s">
        <v>28</v>
      </c>
      <c r="H2238" s="3">
        <v>13359.07</v>
      </c>
      <c r="I2238" t="s">
        <v>19</v>
      </c>
      <c r="J2238" t="s">
        <v>18</v>
      </c>
      <c r="K22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32.348719358772399</v>
      </c>
      <c r="L2238" s="5">
        <f>TablaDatos[[#This Row],[IMC_raw]]/1000000000000000</f>
        <v>3.2348719358772402</v>
      </c>
      <c r="M2238" s="2">
        <v>3234871935877240</v>
      </c>
      <c r="N22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8" s="13">
        <f t="shared" si="34"/>
        <v>2237</v>
      </c>
      <c r="P2238" s="2" t="str">
        <f>IF(TablaDatos[[#This Row],[Diabetes]]=0,"No","Si")</f>
        <v>No</v>
      </c>
      <c r="Q2238">
        <v>0</v>
      </c>
      <c r="R2238">
        <f>TablaDatos[[#This Row],[Aux2]]/10000000000000</f>
        <v>195.41480916858501</v>
      </c>
      <c r="S2238" s="1">
        <v>1954148091685850</v>
      </c>
      <c r="T2238" s="7">
        <f>TablaDatos[[#This Row],[Aux3]]/100000000000000</f>
        <v>209.163193149835</v>
      </c>
      <c r="U2238" s="1">
        <v>2.09163193149835E+16</v>
      </c>
      <c r="V2238">
        <v>156</v>
      </c>
      <c r="W2238">
        <v>98.2</v>
      </c>
    </row>
    <row r="2239" spans="1:23">
      <c r="A2239">
        <v>2015</v>
      </c>
      <c r="B2239">
        <v>57</v>
      </c>
      <c r="C2239" t="s">
        <v>23</v>
      </c>
      <c r="D2239" t="s">
        <v>27</v>
      </c>
      <c r="E2239" t="s">
        <v>19</v>
      </c>
      <c r="F2239" t="s">
        <v>19</v>
      </c>
      <c r="G2239" t="s">
        <v>28</v>
      </c>
      <c r="H2239" s="3">
        <v>28250.15</v>
      </c>
      <c r="I2239" t="s">
        <v>19</v>
      </c>
      <c r="J2239" t="s">
        <v>22</v>
      </c>
      <c r="K22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32.336971639868501</v>
      </c>
      <c r="L2239" s="6">
        <f>TablaDatos[[#This Row],[IMC_raw]]/1000000000000000</f>
        <v>3.2336971639868501</v>
      </c>
      <c r="M2239" s="2">
        <v>3233697163986850</v>
      </c>
      <c r="N22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39" s="13">
        <f t="shared" si="34"/>
        <v>2238</v>
      </c>
      <c r="P2239" s="2" t="str">
        <f>IF(TablaDatos[[#This Row],[Diabetes]]=0,"No","Si")</f>
        <v>No</v>
      </c>
      <c r="Q2239">
        <v>0</v>
      </c>
      <c r="R2239">
        <f>TablaDatos[[#This Row],[Aux2]]/10000000000000</f>
        <v>2005.1407578958199</v>
      </c>
      <c r="S2239" s="1">
        <v>2.00514075789582E+16</v>
      </c>
      <c r="T2239" s="7">
        <f>TablaDatos[[#This Row],[Aux3]]/100000000000000</f>
        <v>228.96284264690601</v>
      </c>
      <c r="U2239" s="1">
        <v>2.28962842646906E+16</v>
      </c>
      <c r="V2239">
        <v>153.9</v>
      </c>
      <c r="W2239">
        <v>99.3</v>
      </c>
    </row>
    <row r="2240" spans="1:23">
      <c r="A2240">
        <v>2015</v>
      </c>
      <c r="B2240">
        <v>45</v>
      </c>
      <c r="C2240" t="s">
        <v>16</v>
      </c>
      <c r="D2240" t="s">
        <v>29</v>
      </c>
      <c r="E2240" t="s">
        <v>18</v>
      </c>
      <c r="F2240" t="s">
        <v>35</v>
      </c>
      <c r="G2240" t="s">
        <v>20</v>
      </c>
      <c r="H2240" s="3">
        <v>21646.49</v>
      </c>
      <c r="I2240" t="s">
        <v>19</v>
      </c>
      <c r="J2240" t="s">
        <v>18</v>
      </c>
      <c r="K22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32.327210911165103</v>
      </c>
      <c r="L2240" s="6">
        <f>TablaDatos[[#This Row],[IMC_raw]]/1000000000000000</f>
        <v>3.2327210911165101</v>
      </c>
      <c r="M2240" s="2">
        <v>3232721091116510</v>
      </c>
      <c r="N22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0" s="13">
        <f t="shared" si="34"/>
        <v>2239</v>
      </c>
      <c r="P2240" s="2" t="str">
        <f>IF(TablaDatos[[#This Row],[Diabetes]]=0,"No","Si")</f>
        <v>No</v>
      </c>
      <c r="Q2240">
        <v>0</v>
      </c>
      <c r="R2240">
        <f>TablaDatos[[#This Row],[Aux2]]/10000000000000</f>
        <v>1893.87893412893</v>
      </c>
      <c r="S2240" s="1">
        <v>1.89387893412893E+16</v>
      </c>
      <c r="T2240" s="7">
        <f>TablaDatos[[#This Row],[Aux3]]/100000000000000</f>
        <v>188.94157264077501</v>
      </c>
      <c r="U2240" s="1">
        <v>1.88941572640775E+16</v>
      </c>
      <c r="V2240">
        <v>151.30000000000001</v>
      </c>
      <c r="W2240">
        <v>94.8</v>
      </c>
    </row>
    <row r="2241" spans="1:23">
      <c r="A2241">
        <v>2015</v>
      </c>
      <c r="B2241">
        <v>57</v>
      </c>
      <c r="C2241" t="s">
        <v>16</v>
      </c>
      <c r="D2241" t="s">
        <v>26</v>
      </c>
      <c r="E2241" t="s">
        <v>31</v>
      </c>
      <c r="F2241" t="s">
        <v>19</v>
      </c>
      <c r="G2241" t="s">
        <v>28</v>
      </c>
      <c r="H2241" s="3">
        <v>11266.05</v>
      </c>
      <c r="I2241" t="s">
        <v>21</v>
      </c>
      <c r="J2241" t="s">
        <v>21</v>
      </c>
      <c r="K22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32.322312570575903</v>
      </c>
      <c r="L2241" s="6">
        <f>TablaDatos[[#This Row],[IMC_raw]]/1000000000000000</f>
        <v>32.322312570575903</v>
      </c>
      <c r="M2241" s="2">
        <v>3.23223125705759E+16</v>
      </c>
      <c r="N22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1" s="13">
        <f t="shared" si="34"/>
        <v>2240</v>
      </c>
      <c r="P2241" s="2" t="str">
        <f>IF(TablaDatos[[#This Row],[Diabetes]]=0,"No","Si")</f>
        <v>Si</v>
      </c>
      <c r="Q2241">
        <v>1</v>
      </c>
      <c r="R2241">
        <f>TablaDatos[[#This Row],[Aux2]]/10000000000000</f>
        <v>2356.5541531897502</v>
      </c>
      <c r="S2241" s="1">
        <v>2.35655415318975E+16</v>
      </c>
      <c r="T2241" s="7">
        <f>TablaDatos[[#This Row],[Aux3]]/100000000000000</f>
        <v>23.956646293181301</v>
      </c>
      <c r="U2241" s="1">
        <v>2395664629318130</v>
      </c>
      <c r="V2241">
        <v>176.5</v>
      </c>
      <c r="W2241">
        <v>104.7</v>
      </c>
    </row>
    <row r="2242" spans="1:23">
      <c r="A2242">
        <v>2015</v>
      </c>
      <c r="B2242">
        <v>53</v>
      </c>
      <c r="C2242" t="s">
        <v>23</v>
      </c>
      <c r="D2242" t="s">
        <v>29</v>
      </c>
      <c r="E2242" t="s">
        <v>18</v>
      </c>
      <c r="F2242" t="s">
        <v>24</v>
      </c>
      <c r="G2242" t="s">
        <v>20</v>
      </c>
      <c r="H2242" s="3">
        <v>14986.99</v>
      </c>
      <c r="I2242" t="s">
        <v>21</v>
      </c>
      <c r="J2242" t="s">
        <v>22</v>
      </c>
      <c r="K22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32.301467632351603</v>
      </c>
      <c r="L2242" s="5">
        <f>TablaDatos[[#This Row],[IMC_raw]]/1000000000000000</f>
        <v>3.2301467632351599</v>
      </c>
      <c r="M2242" s="2">
        <v>3230146763235160</v>
      </c>
      <c r="N22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2" s="13">
        <f t="shared" ref="O2242:O2305" si="35">O2241+1</f>
        <v>2241</v>
      </c>
      <c r="P2242" s="2" t="str">
        <f>IF(TablaDatos[[#This Row],[Diabetes]]=0,"No","Si")</f>
        <v>No</v>
      </c>
      <c r="Q2242">
        <v>0</v>
      </c>
      <c r="R2242">
        <f>TablaDatos[[#This Row],[Aux2]]/10000000000000</f>
        <v>220.61805874652799</v>
      </c>
      <c r="S2242" s="1">
        <v>2206180587465280</v>
      </c>
      <c r="T2242" s="7">
        <f>TablaDatos[[#This Row],[Aux3]]/100000000000000</f>
        <v>26.148097450906601</v>
      </c>
      <c r="U2242" s="1">
        <v>2614809745090660</v>
      </c>
      <c r="V2242">
        <v>149.6</v>
      </c>
      <c r="W2242">
        <v>87.7</v>
      </c>
    </row>
    <row r="2243" spans="1:23">
      <c r="A2243">
        <v>2015</v>
      </c>
      <c r="B2243">
        <v>65</v>
      </c>
      <c r="C2243" t="s">
        <v>16</v>
      </c>
      <c r="D2243" t="s">
        <v>73</v>
      </c>
      <c r="E2243" t="s">
        <v>31</v>
      </c>
      <c r="F2243" t="s">
        <v>24</v>
      </c>
      <c r="G2243" t="s">
        <v>25</v>
      </c>
      <c r="H2243" s="3">
        <v>22844.62</v>
      </c>
      <c r="I2243" t="s">
        <v>19</v>
      </c>
      <c r="J2243" t="s">
        <v>22</v>
      </c>
      <c r="K22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32.291660585873899</v>
      </c>
      <c r="L2243" s="5">
        <f>TablaDatos[[#This Row],[IMC_raw]]/1000000000000000</f>
        <v>3.2291660585873898</v>
      </c>
      <c r="M2243" s="2">
        <v>3229166058587390</v>
      </c>
      <c r="N22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3" s="13">
        <f t="shared" si="35"/>
        <v>2242</v>
      </c>
      <c r="P2243" s="2" t="str">
        <f>IF(TablaDatos[[#This Row],[Diabetes]]=0,"No","Si")</f>
        <v>Si</v>
      </c>
      <c r="Q2243">
        <v>1</v>
      </c>
      <c r="R2243">
        <f>TablaDatos[[#This Row],[Aux2]]/10000000000000</f>
        <v>2175.5082800750201</v>
      </c>
      <c r="S2243" s="1">
        <v>2.17550828007502E+16</v>
      </c>
      <c r="T2243" s="7">
        <f>TablaDatos[[#This Row],[Aux3]]/100000000000000</f>
        <v>28.1058181994302</v>
      </c>
      <c r="U2243" s="1">
        <v>2810581819943020</v>
      </c>
      <c r="V2243">
        <v>172.8</v>
      </c>
      <c r="W2243">
        <v>104.3</v>
      </c>
    </row>
    <row r="2244" spans="1:23">
      <c r="A2244">
        <v>2015</v>
      </c>
      <c r="B2244">
        <v>66</v>
      </c>
      <c r="C2244" t="s">
        <v>16</v>
      </c>
      <c r="D2244" t="s">
        <v>29</v>
      </c>
      <c r="E2244" t="s">
        <v>31</v>
      </c>
      <c r="F2244" t="s">
        <v>19</v>
      </c>
      <c r="G2244" t="s">
        <v>25</v>
      </c>
      <c r="H2244" s="3">
        <v>8075.35</v>
      </c>
      <c r="I2244" t="s">
        <v>21</v>
      </c>
      <c r="J2244" t="s">
        <v>18</v>
      </c>
      <c r="K22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32.289865032521398</v>
      </c>
      <c r="L2244" s="5">
        <f>TablaDatos[[#This Row],[IMC_raw]]/1000000000000000</f>
        <v>3.2289865032521399</v>
      </c>
      <c r="M2244" s="2">
        <v>3228986503252140</v>
      </c>
      <c r="N22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4" s="13">
        <f t="shared" si="35"/>
        <v>2243</v>
      </c>
      <c r="P2244" s="2" t="str">
        <f>IF(TablaDatos[[#This Row],[Diabetes]]=0,"No","Si")</f>
        <v>Si</v>
      </c>
      <c r="Q2244">
        <v>1</v>
      </c>
      <c r="R2244">
        <f>TablaDatos[[#This Row],[Aux2]]/10000000000000</f>
        <v>2081.90234592753</v>
      </c>
      <c r="S2244" s="1">
        <v>2.08190234592753E+16</v>
      </c>
      <c r="T2244" s="7">
        <f>TablaDatos[[#This Row],[Aux3]]/100000000000000</f>
        <v>24.367991744891501</v>
      </c>
      <c r="U2244" s="1">
        <v>2436799174489150</v>
      </c>
      <c r="V2244">
        <v>171.2</v>
      </c>
      <c r="W2244">
        <v>105.8</v>
      </c>
    </row>
    <row r="2245" spans="1:23">
      <c r="A2245">
        <v>2015</v>
      </c>
      <c r="B2245">
        <v>44</v>
      </c>
      <c r="C2245" t="s">
        <v>23</v>
      </c>
      <c r="D2245" t="s">
        <v>72</v>
      </c>
      <c r="E2245" t="s">
        <v>18</v>
      </c>
      <c r="F2245" t="s">
        <v>35</v>
      </c>
      <c r="G2245" t="s">
        <v>39</v>
      </c>
      <c r="H2245" s="3">
        <v>25442.11</v>
      </c>
      <c r="I2245" t="s">
        <v>21</v>
      </c>
      <c r="J2245" t="s">
        <v>19</v>
      </c>
      <c r="K22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32.252859930384403</v>
      </c>
      <c r="L2245" s="6">
        <f>TablaDatos[[#This Row],[IMC_raw]]/1000000000000000</f>
        <v>32.252859930384403</v>
      </c>
      <c r="M2245" s="2">
        <v>3.22528599303844E+16</v>
      </c>
      <c r="N22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5" s="13">
        <f t="shared" si="35"/>
        <v>2244</v>
      </c>
      <c r="P2245" s="2" t="str">
        <f>IF(TablaDatos[[#This Row],[Diabetes]]=0,"No","Si")</f>
        <v>No</v>
      </c>
      <c r="Q2245">
        <v>0</v>
      </c>
      <c r="R2245">
        <f>TablaDatos[[#This Row],[Aux2]]/10000000000000</f>
        <v>2110.6473450395001</v>
      </c>
      <c r="S2245" s="1">
        <v>2.1106473450395E+16</v>
      </c>
      <c r="T2245" s="7">
        <f>TablaDatos[[#This Row],[Aux3]]/100000000000000</f>
        <v>214.20914610740201</v>
      </c>
      <c r="U2245" s="1">
        <v>2.14209146107402E+16</v>
      </c>
      <c r="V2245">
        <v>144</v>
      </c>
      <c r="W2245">
        <v>90</v>
      </c>
    </row>
    <row r="2246" spans="1:23">
      <c r="A2246">
        <v>2015</v>
      </c>
      <c r="B2246">
        <v>60</v>
      </c>
      <c r="C2246" t="s">
        <v>16</v>
      </c>
      <c r="D2246" t="s">
        <v>33</v>
      </c>
      <c r="E2246" t="s">
        <v>19</v>
      </c>
      <c r="F2246" t="s">
        <v>24</v>
      </c>
      <c r="G2246" t="s">
        <v>28</v>
      </c>
      <c r="H2246" s="3">
        <v>21535.15</v>
      </c>
      <c r="I2246" t="s">
        <v>19</v>
      </c>
      <c r="J2246" t="s">
        <v>19</v>
      </c>
      <c r="K22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32.234304454299497</v>
      </c>
      <c r="L2246" s="5">
        <f>TablaDatos[[#This Row],[IMC_raw]]/1000000000000000</f>
        <v>3.2234304454299498</v>
      </c>
      <c r="M2246" s="2">
        <v>3223430445429950</v>
      </c>
      <c r="N22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6" s="13">
        <f t="shared" si="35"/>
        <v>2245</v>
      </c>
      <c r="P2246" s="2" t="str">
        <f>IF(TablaDatos[[#This Row],[Diabetes]]=0,"No","Si")</f>
        <v>No</v>
      </c>
      <c r="Q2246">
        <v>0</v>
      </c>
      <c r="R2246">
        <f>TablaDatos[[#This Row],[Aux2]]/10000000000000</f>
        <v>233.950936377733</v>
      </c>
      <c r="S2246" s="1">
        <v>2339509363777330</v>
      </c>
      <c r="T2246" s="7">
        <f>TablaDatos[[#This Row],[Aux3]]/100000000000000</f>
        <v>240.90642107195299</v>
      </c>
      <c r="U2246" s="1">
        <v>2.40906421071953E+16</v>
      </c>
      <c r="V2246">
        <v>160.9</v>
      </c>
      <c r="W2246">
        <v>98.8</v>
      </c>
    </row>
    <row r="2247" spans="1:23">
      <c r="A2247">
        <v>2015</v>
      </c>
      <c r="B2247">
        <v>60</v>
      </c>
      <c r="C2247" t="s">
        <v>23</v>
      </c>
      <c r="D2247" t="s">
        <v>73</v>
      </c>
      <c r="E2247" t="s">
        <v>31</v>
      </c>
      <c r="F2247" t="s">
        <v>19</v>
      </c>
      <c r="G2247" t="s">
        <v>28</v>
      </c>
      <c r="H2247" s="3">
        <v>20263.09</v>
      </c>
      <c r="I2247" t="s">
        <v>21</v>
      </c>
      <c r="J2247" t="s">
        <v>19</v>
      </c>
      <c r="K22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32.212726546525502</v>
      </c>
      <c r="L2247" s="6">
        <f>TablaDatos[[#This Row],[IMC_raw]]/1000000000000000</f>
        <v>0.322127265465255</v>
      </c>
      <c r="M2247" s="2">
        <v>322127265465255</v>
      </c>
      <c r="N22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7" s="13">
        <f t="shared" si="35"/>
        <v>2246</v>
      </c>
      <c r="P2247" s="2" t="str">
        <f>IF(TablaDatos[[#This Row],[Diabetes]]=0,"No","Si")</f>
        <v>No</v>
      </c>
      <c r="Q2247">
        <v>0</v>
      </c>
      <c r="R2247">
        <f>TablaDatos[[#This Row],[Aux2]]/10000000000000</f>
        <v>217.23827178961599</v>
      </c>
      <c r="S2247" s="1">
        <v>2172382717896160</v>
      </c>
      <c r="T2247" s="7">
        <f>TablaDatos[[#This Row],[Aux3]]/100000000000000</f>
        <v>26.209024579731299</v>
      </c>
      <c r="U2247" s="1">
        <v>2620902457973130</v>
      </c>
      <c r="V2247">
        <v>157.9</v>
      </c>
      <c r="W2247">
        <v>103.8</v>
      </c>
    </row>
    <row r="2248" spans="1:23">
      <c r="A2248">
        <v>2015</v>
      </c>
      <c r="B2248">
        <v>62</v>
      </c>
      <c r="C2248" t="s">
        <v>16</v>
      </c>
      <c r="D2248" t="s">
        <v>29</v>
      </c>
      <c r="E2248" t="s">
        <v>18</v>
      </c>
      <c r="F2248" t="s">
        <v>24</v>
      </c>
      <c r="G2248" t="s">
        <v>28</v>
      </c>
      <c r="H2248" s="3">
        <v>18161.16</v>
      </c>
      <c r="I2248" t="s">
        <v>21</v>
      </c>
      <c r="J2248" t="s">
        <v>22</v>
      </c>
      <c r="K22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32.2079016095132</v>
      </c>
      <c r="L2248" s="5">
        <f>TablaDatos[[#This Row],[IMC_raw]]/1000000000000000</f>
        <v>3.2207901609513199</v>
      </c>
      <c r="M2248" s="2">
        <v>3220790160951320</v>
      </c>
      <c r="N22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8" s="13">
        <f t="shared" si="35"/>
        <v>2247</v>
      </c>
      <c r="P2248" s="2" t="str">
        <f>IF(TablaDatos[[#This Row],[Diabetes]]=0,"No","Si")</f>
        <v>No</v>
      </c>
      <c r="Q2248">
        <v>0</v>
      </c>
      <c r="R2248">
        <f>TablaDatos[[#This Row],[Aux2]]/10000000000000</f>
        <v>234.760809764805</v>
      </c>
      <c r="S2248" s="1">
        <v>2347608097648050</v>
      </c>
      <c r="T2248" s="7">
        <f>TablaDatos[[#This Row],[Aux3]]/100000000000000</f>
        <v>277.66919218815701</v>
      </c>
      <c r="U2248" s="1">
        <v>2.77669192188157E+16</v>
      </c>
      <c r="V2248">
        <v>170</v>
      </c>
      <c r="W2248">
        <v>99.1</v>
      </c>
    </row>
    <row r="2249" spans="1:23">
      <c r="A2249">
        <v>2015</v>
      </c>
      <c r="B2249">
        <v>64</v>
      </c>
      <c r="C2249" t="s">
        <v>16</v>
      </c>
      <c r="D2249" t="s">
        <v>26</v>
      </c>
      <c r="E2249" t="s">
        <v>21</v>
      </c>
      <c r="F2249" t="s">
        <v>24</v>
      </c>
      <c r="G2249" t="s">
        <v>28</v>
      </c>
      <c r="H2249" s="3">
        <v>16108.44</v>
      </c>
      <c r="I2249" t="s">
        <v>21</v>
      </c>
      <c r="J2249" t="s">
        <v>18</v>
      </c>
      <c r="K22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32.206271163972701</v>
      </c>
      <c r="L2249" s="6">
        <f>TablaDatos[[#This Row],[IMC_raw]]/1000000000000000</f>
        <v>3.22062711639727</v>
      </c>
      <c r="M2249" s="2">
        <v>3220627116397270</v>
      </c>
      <c r="N22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49" s="13">
        <f t="shared" si="35"/>
        <v>2248</v>
      </c>
      <c r="P2249" s="2" t="str">
        <f>IF(TablaDatos[[#This Row],[Diabetes]]=0,"No","Si")</f>
        <v>Si</v>
      </c>
      <c r="Q2249">
        <v>1</v>
      </c>
      <c r="R2249">
        <f>TablaDatos[[#This Row],[Aux2]]/10000000000000</f>
        <v>24.387144391166199</v>
      </c>
      <c r="S2249" s="1">
        <v>243871443911662</v>
      </c>
      <c r="T2249" s="7">
        <f>TablaDatos[[#This Row],[Aux3]]/100000000000000</f>
        <v>27.600252123597901</v>
      </c>
      <c r="U2249" s="1">
        <v>2760025212359790</v>
      </c>
      <c r="V2249">
        <v>166.5</v>
      </c>
      <c r="W2249">
        <v>102.3</v>
      </c>
    </row>
    <row r="2250" spans="1:23">
      <c r="A2250">
        <v>2015</v>
      </c>
      <c r="B2250">
        <v>49</v>
      </c>
      <c r="C2250" t="s">
        <v>16</v>
      </c>
      <c r="D2250" t="s">
        <v>73</v>
      </c>
      <c r="E2250" t="s">
        <v>18</v>
      </c>
      <c r="F2250" t="s">
        <v>24</v>
      </c>
      <c r="G2250" t="s">
        <v>20</v>
      </c>
      <c r="H2250" s="3">
        <v>33895</v>
      </c>
      <c r="I2250" t="s">
        <v>21</v>
      </c>
      <c r="J2250" t="s">
        <v>19</v>
      </c>
      <c r="K22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32.177766520056103</v>
      </c>
      <c r="L2250" s="5">
        <f>TablaDatos[[#This Row],[IMC_raw]]/1000000000000000</f>
        <v>3.2177766520056101</v>
      </c>
      <c r="M2250" s="2">
        <v>3217776652005610</v>
      </c>
      <c r="N22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0" s="13">
        <f t="shared" si="35"/>
        <v>2249</v>
      </c>
      <c r="P2250" s="2" t="str">
        <f>IF(TablaDatos[[#This Row],[Diabetes]]=0,"No","Si")</f>
        <v>No</v>
      </c>
      <c r="Q2250">
        <v>0</v>
      </c>
      <c r="R2250">
        <f>TablaDatos[[#This Row],[Aux2]]/10000000000000</f>
        <v>2457.7611639248698</v>
      </c>
      <c r="S2250" s="1">
        <v>2.45776116392487E+16</v>
      </c>
      <c r="T2250" s="7">
        <f>TablaDatos[[#This Row],[Aux3]]/100000000000000</f>
        <v>249.37998054815</v>
      </c>
      <c r="U2250" s="1">
        <v>2.4937998054815E+16</v>
      </c>
      <c r="V2250">
        <v>145.4</v>
      </c>
      <c r="W2250">
        <v>97.9</v>
      </c>
    </row>
    <row r="2251" spans="1:23">
      <c r="A2251">
        <v>2015</v>
      </c>
      <c r="B2251">
        <v>59</v>
      </c>
      <c r="C2251" t="s">
        <v>16</v>
      </c>
      <c r="D2251" t="s">
        <v>73</v>
      </c>
      <c r="E2251" t="s">
        <v>21</v>
      </c>
      <c r="F2251" t="s">
        <v>24</v>
      </c>
      <c r="G2251" t="s">
        <v>28</v>
      </c>
      <c r="H2251" s="3">
        <v>25727.69</v>
      </c>
      <c r="I2251" t="s">
        <v>21</v>
      </c>
      <c r="J2251" t="s">
        <v>18</v>
      </c>
      <c r="K22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32.170603692230799</v>
      </c>
      <c r="L2251" s="6">
        <f>TablaDatos[[#This Row],[IMC_raw]]/1000000000000000</f>
        <v>3.2170603692230801</v>
      </c>
      <c r="M2251" s="2">
        <v>3217060369223080</v>
      </c>
      <c r="N22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1" s="13">
        <f t="shared" si="35"/>
        <v>2250</v>
      </c>
      <c r="P2251" s="2" t="str">
        <f>IF(TablaDatos[[#This Row],[Diabetes]]=0,"No","Si")</f>
        <v>Si</v>
      </c>
      <c r="Q2251">
        <v>1</v>
      </c>
      <c r="R2251">
        <f>TablaDatos[[#This Row],[Aux2]]/10000000000000</f>
        <v>2064.9530116721398</v>
      </c>
      <c r="S2251" s="1">
        <v>2.06495301167214E+16</v>
      </c>
      <c r="T2251" s="7">
        <f>TablaDatos[[#This Row],[Aux3]]/100000000000000</f>
        <v>258.52791619249001</v>
      </c>
      <c r="U2251" s="1">
        <v>2.5852791619249E+16</v>
      </c>
      <c r="V2251">
        <v>164.2</v>
      </c>
      <c r="W2251">
        <v>98.8</v>
      </c>
    </row>
    <row r="2252" spans="1:23">
      <c r="A2252">
        <v>2015</v>
      </c>
      <c r="B2252">
        <v>65</v>
      </c>
      <c r="C2252" t="s">
        <v>23</v>
      </c>
      <c r="D2252" t="s">
        <v>27</v>
      </c>
      <c r="E2252" t="s">
        <v>19</v>
      </c>
      <c r="F2252" t="s">
        <v>19</v>
      </c>
      <c r="G2252" t="s">
        <v>25</v>
      </c>
      <c r="H2252" s="3">
        <v>11784.73</v>
      </c>
      <c r="I2252" t="s">
        <v>19</v>
      </c>
      <c r="J2252" t="s">
        <v>18</v>
      </c>
      <c r="K22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32.147635412220403</v>
      </c>
      <c r="L2252" s="5">
        <f>TablaDatos[[#This Row],[IMC_raw]]/1000000000000000</f>
        <v>3.2147635412220401</v>
      </c>
      <c r="M2252" s="2">
        <v>3214763541222040</v>
      </c>
      <c r="N22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2" s="13">
        <f t="shared" si="35"/>
        <v>2251</v>
      </c>
      <c r="P2252" s="2" t="str">
        <f>IF(TablaDatos[[#This Row],[Diabetes]]=0,"No","Si")</f>
        <v>No</v>
      </c>
      <c r="Q2252">
        <v>0</v>
      </c>
      <c r="R2252">
        <f>TablaDatos[[#This Row],[Aux2]]/10000000000000</f>
        <v>219.63890820359299</v>
      </c>
      <c r="S2252" s="1">
        <v>2196389082035930</v>
      </c>
      <c r="T2252" s="7">
        <f>TablaDatos[[#This Row],[Aux3]]/100000000000000</f>
        <v>253.61400901055001</v>
      </c>
      <c r="U2252" s="1">
        <v>2.5361400901055E+16</v>
      </c>
      <c r="V2252">
        <v>156.5</v>
      </c>
      <c r="W2252">
        <v>94.8</v>
      </c>
    </row>
    <row r="2253" spans="1:23">
      <c r="A2253">
        <v>2015</v>
      </c>
      <c r="B2253">
        <v>63</v>
      </c>
      <c r="C2253" t="s">
        <v>16</v>
      </c>
      <c r="D2253" t="s">
        <v>17</v>
      </c>
      <c r="E2253" t="s">
        <v>18</v>
      </c>
      <c r="F2253" t="s">
        <v>19</v>
      </c>
      <c r="G2253" t="s">
        <v>28</v>
      </c>
      <c r="H2253" s="3">
        <v>17163.73</v>
      </c>
      <c r="I2253" t="s">
        <v>19</v>
      </c>
      <c r="J2253" t="s">
        <v>18</v>
      </c>
      <c r="K22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32.144954019930601</v>
      </c>
      <c r="L2253" s="6">
        <f>TablaDatos[[#This Row],[IMC_raw]]/1000000000000000</f>
        <v>3.2144954019930601</v>
      </c>
      <c r="M2253" s="2">
        <v>3214495401993060</v>
      </c>
      <c r="N22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3" s="13">
        <f t="shared" si="35"/>
        <v>2252</v>
      </c>
      <c r="P2253" s="2" t="str">
        <f>IF(TablaDatos[[#This Row],[Diabetes]]=0,"No","Si")</f>
        <v>No</v>
      </c>
      <c r="Q2253">
        <v>0</v>
      </c>
      <c r="R2253">
        <f>TablaDatos[[#This Row],[Aux2]]/10000000000000</f>
        <v>2063.4542140109702</v>
      </c>
      <c r="S2253" s="1">
        <v>2.06345421401097E+16</v>
      </c>
      <c r="T2253" s="7">
        <f>TablaDatos[[#This Row],[Aux3]]/100000000000000</f>
        <v>215.39264870269801</v>
      </c>
      <c r="U2253" s="1">
        <v>2.15392648702698E+16</v>
      </c>
      <c r="V2253">
        <v>160.30000000000001</v>
      </c>
      <c r="W2253">
        <v>91.7</v>
      </c>
    </row>
    <row r="2254" spans="1:23">
      <c r="A2254">
        <v>2015</v>
      </c>
      <c r="B2254">
        <v>48</v>
      </c>
      <c r="C2254" t="s">
        <v>23</v>
      </c>
      <c r="D2254" t="s">
        <v>17</v>
      </c>
      <c r="E2254" t="s">
        <v>18</v>
      </c>
      <c r="F2254" t="s">
        <v>19</v>
      </c>
      <c r="G2254" t="s">
        <v>20</v>
      </c>
      <c r="H2254" s="3">
        <v>32192.21</v>
      </c>
      <c r="I2254" t="s">
        <v>19</v>
      </c>
      <c r="J2254" t="s">
        <v>22</v>
      </c>
      <c r="K22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32.1285497176614</v>
      </c>
      <c r="L2254" s="6">
        <f>TablaDatos[[#This Row],[IMC_raw]]/1000000000000000</f>
        <v>3.2128549717661401</v>
      </c>
      <c r="M2254" s="2">
        <v>3212854971766140</v>
      </c>
      <c r="N22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4" s="13">
        <f t="shared" si="35"/>
        <v>2253</v>
      </c>
      <c r="P2254" s="2" t="str">
        <f>IF(TablaDatos[[#This Row],[Diabetes]]=0,"No","Si")</f>
        <v>No</v>
      </c>
      <c r="Q2254">
        <v>0</v>
      </c>
      <c r="R2254">
        <f>TablaDatos[[#This Row],[Aux2]]/10000000000000</f>
        <v>1784.86350057134</v>
      </c>
      <c r="S2254" s="1">
        <v>1.78486350057134E+16</v>
      </c>
      <c r="T2254" s="7">
        <f>TablaDatos[[#This Row],[Aux3]]/100000000000000</f>
        <v>232.872927104963</v>
      </c>
      <c r="U2254" s="1">
        <v>2.32872927104963E+16</v>
      </c>
      <c r="V2254">
        <v>138.30000000000001</v>
      </c>
      <c r="W2254">
        <v>83.8</v>
      </c>
    </row>
    <row r="2255" spans="1:23">
      <c r="A2255">
        <v>2015</v>
      </c>
      <c r="B2255">
        <v>51</v>
      </c>
      <c r="C2255" t="s">
        <v>23</v>
      </c>
      <c r="D2255" t="s">
        <v>29</v>
      </c>
      <c r="E2255" t="s">
        <v>18</v>
      </c>
      <c r="F2255" t="s">
        <v>35</v>
      </c>
      <c r="G2255" t="s">
        <v>20</v>
      </c>
      <c r="H2255" s="3">
        <v>25937.14</v>
      </c>
      <c r="I2255" t="s">
        <v>21</v>
      </c>
      <c r="J2255" t="s">
        <v>19</v>
      </c>
      <c r="K22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32.108287922152101</v>
      </c>
      <c r="L2255" s="6">
        <f>TablaDatos[[#This Row],[IMC_raw]]/1000000000000000</f>
        <v>3.2108287922152101</v>
      </c>
      <c r="M2255" s="2">
        <v>3210828792215210</v>
      </c>
      <c r="N22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5" s="13">
        <f t="shared" si="35"/>
        <v>2254</v>
      </c>
      <c r="P2255" s="2" t="str">
        <f>IF(TablaDatos[[#This Row],[Diabetes]]=0,"No","Si")</f>
        <v>No</v>
      </c>
      <c r="Q2255">
        <v>0</v>
      </c>
      <c r="R2255">
        <f>TablaDatos[[#This Row],[Aux2]]/10000000000000</f>
        <v>1962.7441580457501</v>
      </c>
      <c r="S2255" s="1">
        <v>1.96274415804575E+16</v>
      </c>
      <c r="T2255" s="7">
        <f>TablaDatos[[#This Row],[Aux3]]/100000000000000</f>
        <v>212.76649258042099</v>
      </c>
      <c r="U2255" s="1">
        <v>2.12766492580421E+16</v>
      </c>
      <c r="V2255">
        <v>144.80000000000001</v>
      </c>
      <c r="W2255">
        <v>87.6</v>
      </c>
    </row>
    <row r="2256" spans="1:23">
      <c r="A2256">
        <v>2015</v>
      </c>
      <c r="B2256">
        <v>57</v>
      </c>
      <c r="C2256" t="s">
        <v>23</v>
      </c>
      <c r="D2256" t="s">
        <v>42</v>
      </c>
      <c r="E2256" t="s">
        <v>19</v>
      </c>
      <c r="F2256" t="s">
        <v>24</v>
      </c>
      <c r="G2256" t="s">
        <v>28</v>
      </c>
      <c r="H2256" s="3">
        <v>17688.57</v>
      </c>
      <c r="I2256" t="s">
        <v>19</v>
      </c>
      <c r="J2256" t="s">
        <v>18</v>
      </c>
      <c r="K22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32.087885258274703</v>
      </c>
      <c r="L2256" s="5">
        <f>TablaDatos[[#This Row],[IMC_raw]]/1000000000000000</f>
        <v>3.2087885258274702</v>
      </c>
      <c r="M2256" s="2">
        <v>3208788525827470</v>
      </c>
      <c r="N22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6" s="13">
        <f t="shared" si="35"/>
        <v>2255</v>
      </c>
      <c r="P2256" s="2" t="str">
        <f>IF(TablaDatos[[#This Row],[Diabetes]]=0,"No","Si")</f>
        <v>No</v>
      </c>
      <c r="Q2256">
        <v>0</v>
      </c>
      <c r="R2256">
        <f>TablaDatos[[#This Row],[Aux2]]/10000000000000</f>
        <v>1910.62945757949</v>
      </c>
      <c r="S2256" s="1">
        <v>1.91062945757949E+16</v>
      </c>
      <c r="T2256" s="7">
        <f>TablaDatos[[#This Row],[Aux3]]/100000000000000</f>
        <v>2.4840720011491602</v>
      </c>
      <c r="U2256" s="1">
        <v>248407200114916</v>
      </c>
      <c r="V2256">
        <v>156.4</v>
      </c>
      <c r="W2256">
        <v>91.9</v>
      </c>
    </row>
    <row r="2257" spans="1:23">
      <c r="A2257">
        <v>2015</v>
      </c>
      <c r="B2257">
        <v>58</v>
      </c>
      <c r="C2257" t="s">
        <v>23</v>
      </c>
      <c r="D2257" t="s">
        <v>29</v>
      </c>
      <c r="E2257" t="s">
        <v>21</v>
      </c>
      <c r="F2257" t="s">
        <v>24</v>
      </c>
      <c r="G2257" t="s">
        <v>28</v>
      </c>
      <c r="H2257" s="3">
        <v>10211.01</v>
      </c>
      <c r="I2257" t="s">
        <v>21</v>
      </c>
      <c r="J2257" t="s">
        <v>18</v>
      </c>
      <c r="K22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32.0781597340792</v>
      </c>
      <c r="L2257" s="5">
        <f>TablaDatos[[#This Row],[IMC_raw]]/1000000000000000</f>
        <v>3.2078159734079201</v>
      </c>
      <c r="M2257" s="2">
        <v>3207815973407920</v>
      </c>
      <c r="N22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7" s="13">
        <f t="shared" si="35"/>
        <v>2256</v>
      </c>
      <c r="P2257" s="2" t="str">
        <f>IF(TablaDatos[[#This Row],[Diabetes]]=0,"No","Si")</f>
        <v>No</v>
      </c>
      <c r="Q2257">
        <v>0</v>
      </c>
      <c r="R2257">
        <f>TablaDatos[[#This Row],[Aux2]]/10000000000000</f>
        <v>2146.7595222211098</v>
      </c>
      <c r="S2257" s="1">
        <v>2.14675952222111E+16</v>
      </c>
      <c r="T2257" s="7">
        <f>TablaDatos[[#This Row],[Aux3]]/100000000000000</f>
        <v>21.482379117022401</v>
      </c>
      <c r="U2257" s="1">
        <v>2148237911702240</v>
      </c>
      <c r="V2257">
        <v>157.9</v>
      </c>
      <c r="W2257">
        <v>94.9</v>
      </c>
    </row>
    <row r="2258" spans="1:23">
      <c r="A2258">
        <v>2015</v>
      </c>
      <c r="B2258">
        <v>54</v>
      </c>
      <c r="C2258" t="s">
        <v>23</v>
      </c>
      <c r="D2258" t="s">
        <v>38</v>
      </c>
      <c r="E2258" t="s">
        <v>18</v>
      </c>
      <c r="F2258" t="s">
        <v>24</v>
      </c>
      <c r="G2258" t="s">
        <v>20</v>
      </c>
      <c r="H2258" s="3">
        <v>18785.75</v>
      </c>
      <c r="I2258" t="s">
        <v>21</v>
      </c>
      <c r="J2258" t="s">
        <v>18</v>
      </c>
      <c r="K22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32.073572823241598</v>
      </c>
      <c r="L2258" s="5">
        <f>TablaDatos[[#This Row],[IMC_raw]]/1000000000000000</f>
        <v>32.073572823241598</v>
      </c>
      <c r="M2258" s="2">
        <v>3.20735728232416E+16</v>
      </c>
      <c r="N22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8" s="13">
        <f t="shared" si="35"/>
        <v>2257</v>
      </c>
      <c r="P2258" s="2" t="str">
        <f>IF(TablaDatos[[#This Row],[Diabetes]]=0,"No","Si")</f>
        <v>No</v>
      </c>
      <c r="Q2258">
        <v>0</v>
      </c>
      <c r="R2258">
        <f>TablaDatos[[#This Row],[Aux2]]/10000000000000</f>
        <v>2006.98036716508</v>
      </c>
      <c r="S2258" s="1">
        <v>2.00698036716508E+16</v>
      </c>
      <c r="T2258" s="7">
        <f>TablaDatos[[#This Row],[Aux3]]/100000000000000</f>
        <v>245.79162579480001</v>
      </c>
      <c r="U2258" s="1">
        <v>2.457916257948E+16</v>
      </c>
      <c r="V2258">
        <v>141.5</v>
      </c>
      <c r="W2258">
        <v>92.4</v>
      </c>
    </row>
    <row r="2259" spans="1:23">
      <c r="A2259">
        <v>2015</v>
      </c>
      <c r="B2259">
        <v>56</v>
      </c>
      <c r="C2259" t="s">
        <v>23</v>
      </c>
      <c r="D2259" t="s">
        <v>29</v>
      </c>
      <c r="E2259" t="s">
        <v>18</v>
      </c>
      <c r="F2259" t="s">
        <v>24</v>
      </c>
      <c r="G2259" t="s">
        <v>28</v>
      </c>
      <c r="H2259" s="3">
        <v>14242.69</v>
      </c>
      <c r="I2259" t="s">
        <v>19</v>
      </c>
      <c r="J2259" t="s">
        <v>22</v>
      </c>
      <c r="K22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32.0703762410674</v>
      </c>
      <c r="L2259" s="5">
        <f>TablaDatos[[#This Row],[IMC_raw]]/1000000000000000</f>
        <v>3.2070376241067402</v>
      </c>
      <c r="M2259" s="2">
        <v>3207037624106740</v>
      </c>
      <c r="N22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59" s="13">
        <f t="shared" si="35"/>
        <v>2258</v>
      </c>
      <c r="P2259" s="2" t="str">
        <f>IF(TablaDatos[[#This Row],[Diabetes]]=0,"No","Si")</f>
        <v>No</v>
      </c>
      <c r="Q2259">
        <v>0</v>
      </c>
      <c r="R2259">
        <f>TablaDatos[[#This Row],[Aux2]]/10000000000000</f>
        <v>1751.44523972871</v>
      </c>
      <c r="S2259" s="1">
        <v>1.75144523972871E+16</v>
      </c>
      <c r="T2259" s="7">
        <f>TablaDatos[[#This Row],[Aux3]]/100000000000000</f>
        <v>21.780865289639401</v>
      </c>
      <c r="U2259" s="1">
        <v>2178086528963940</v>
      </c>
      <c r="V2259">
        <v>155.6</v>
      </c>
      <c r="W2259">
        <v>92.5</v>
      </c>
    </row>
    <row r="2260" spans="1:23">
      <c r="A2260">
        <v>2015</v>
      </c>
      <c r="B2260">
        <v>60</v>
      </c>
      <c r="C2260" t="s">
        <v>16</v>
      </c>
      <c r="D2260" t="s">
        <v>17</v>
      </c>
      <c r="E2260" t="s">
        <v>19</v>
      </c>
      <c r="F2260" t="s">
        <v>35</v>
      </c>
      <c r="G2260" t="s">
        <v>28</v>
      </c>
      <c r="H2260" s="3">
        <v>30271.55</v>
      </c>
      <c r="I2260" t="s">
        <v>19</v>
      </c>
      <c r="J2260" t="s">
        <v>18</v>
      </c>
      <c r="K22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32.062230792734297</v>
      </c>
      <c r="L2260" s="5">
        <f>TablaDatos[[#This Row],[IMC_raw]]/1000000000000000</f>
        <v>0.32062230792734298</v>
      </c>
      <c r="M2260" s="2">
        <v>320622307927343</v>
      </c>
      <c r="N22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0" s="13">
        <f t="shared" si="35"/>
        <v>2259</v>
      </c>
      <c r="P2260" s="2" t="str">
        <f>IF(TablaDatos[[#This Row],[Diabetes]]=0,"No","Si")</f>
        <v>Si</v>
      </c>
      <c r="Q2260">
        <v>1</v>
      </c>
      <c r="R2260">
        <f>TablaDatos[[#This Row],[Aux2]]/10000000000000</f>
        <v>1970.44112837797</v>
      </c>
      <c r="S2260" s="1">
        <v>1.97044112837797E+16</v>
      </c>
      <c r="T2260" s="7">
        <f>TablaDatos[[#This Row],[Aux3]]/100000000000000</f>
        <v>219.941532083358</v>
      </c>
      <c r="U2260" s="1">
        <v>2.19941532083358E+16</v>
      </c>
      <c r="V2260">
        <v>161.19999999999999</v>
      </c>
      <c r="W2260">
        <v>94.5</v>
      </c>
    </row>
    <row r="2261" spans="1:23">
      <c r="A2261">
        <v>2015</v>
      </c>
      <c r="B2261">
        <v>54</v>
      </c>
      <c r="C2261" t="s">
        <v>16</v>
      </c>
      <c r="D2261" t="s">
        <v>36</v>
      </c>
      <c r="E2261" t="s">
        <v>18</v>
      </c>
      <c r="F2261" t="s">
        <v>35</v>
      </c>
      <c r="G2261" t="s">
        <v>20</v>
      </c>
      <c r="H2261" s="3">
        <v>26767.47</v>
      </c>
      <c r="I2261" t="s">
        <v>19</v>
      </c>
      <c r="J2261" t="s">
        <v>18</v>
      </c>
      <c r="K22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32.061628293415197</v>
      </c>
      <c r="L2261" s="6">
        <f>TablaDatos[[#This Row],[IMC_raw]]/100000000000000</f>
        <v>32.061628293415197</v>
      </c>
      <c r="M2261" s="2">
        <v>3206162829341520</v>
      </c>
      <c r="N22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1" s="13">
        <f t="shared" si="35"/>
        <v>2260</v>
      </c>
      <c r="P2261" s="2" t="str">
        <f>IF(TablaDatos[[#This Row],[Diabetes]]=0,"No","Si")</f>
        <v>No</v>
      </c>
      <c r="Q2261">
        <v>0</v>
      </c>
      <c r="R2261">
        <f>TablaDatos[[#This Row],[Aux2]]/10000000000000</f>
        <v>1986.27859677316</v>
      </c>
      <c r="S2261" s="1">
        <v>1.98627859677316E+16</v>
      </c>
      <c r="T2261" s="7">
        <f>TablaDatos[[#This Row],[Aux3]]/100000000000000</f>
        <v>212.52336246765199</v>
      </c>
      <c r="U2261" s="1">
        <v>2.12523362467652E+16</v>
      </c>
      <c r="V2261">
        <v>149.5</v>
      </c>
      <c r="W2261">
        <v>89.6</v>
      </c>
    </row>
    <row r="2262" spans="1:23">
      <c r="A2262">
        <v>2015</v>
      </c>
      <c r="B2262">
        <v>44</v>
      </c>
      <c r="C2262" t="s">
        <v>16</v>
      </c>
      <c r="D2262" t="s">
        <v>17</v>
      </c>
      <c r="E2262" t="s">
        <v>18</v>
      </c>
      <c r="F2262" t="s">
        <v>35</v>
      </c>
      <c r="G2262" t="s">
        <v>39</v>
      </c>
      <c r="H2262" s="3">
        <v>28508.52</v>
      </c>
      <c r="I2262" t="s">
        <v>18</v>
      </c>
      <c r="J2262" t="s">
        <v>19</v>
      </c>
      <c r="K22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32.053266285995797</v>
      </c>
      <c r="L2262" s="5">
        <f>TablaDatos[[#This Row],[IMC_raw]]/1000000000000000</f>
        <v>32.053266285995797</v>
      </c>
      <c r="M2262" s="2">
        <v>3.20532662859958E+16</v>
      </c>
      <c r="N22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2" s="13">
        <f t="shared" si="35"/>
        <v>2261</v>
      </c>
      <c r="P2262" s="2" t="str">
        <f>IF(TablaDatos[[#This Row],[Diabetes]]=0,"No","Si")</f>
        <v>No</v>
      </c>
      <c r="Q2262">
        <v>0</v>
      </c>
      <c r="R2262">
        <f>TablaDatos[[#This Row],[Aux2]]/10000000000000</f>
        <v>1869.2656550797101</v>
      </c>
      <c r="S2262" s="1">
        <v>1.86926565507971E+16</v>
      </c>
      <c r="T2262" s="7">
        <f>TablaDatos[[#This Row],[Aux3]]/100000000000000</f>
        <v>190.55546600924299</v>
      </c>
      <c r="U2262" s="1">
        <v>1.90555466009243E+16</v>
      </c>
      <c r="V2262">
        <v>144.9</v>
      </c>
      <c r="W2262">
        <v>96.9</v>
      </c>
    </row>
    <row r="2263" spans="1:23">
      <c r="A2263">
        <v>2015</v>
      </c>
      <c r="B2263">
        <v>61</v>
      </c>
      <c r="C2263" t="s">
        <v>23</v>
      </c>
      <c r="D2263" t="s">
        <v>73</v>
      </c>
      <c r="E2263" t="s">
        <v>18</v>
      </c>
      <c r="F2263" t="s">
        <v>19</v>
      </c>
      <c r="G2263" t="s">
        <v>28</v>
      </c>
      <c r="H2263" s="3">
        <v>23652.11</v>
      </c>
      <c r="I2263" t="s">
        <v>21</v>
      </c>
      <c r="J2263" t="s">
        <v>18</v>
      </c>
      <c r="K22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32.036664071829904</v>
      </c>
      <c r="L2263" s="5">
        <f>TablaDatos[[#This Row],[IMC_raw]]/1000000000000000</f>
        <v>3.2036664071829901</v>
      </c>
      <c r="M2263" s="2">
        <v>3203666407182990</v>
      </c>
      <c r="N22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3" s="13">
        <f t="shared" si="35"/>
        <v>2262</v>
      </c>
      <c r="P2263" s="2" t="str">
        <f>IF(TablaDatos[[#This Row],[Diabetes]]=0,"No","Si")</f>
        <v>No</v>
      </c>
      <c r="Q2263">
        <v>0</v>
      </c>
      <c r="R2263">
        <f>TablaDatos[[#This Row],[Aux2]]/10000000000000</f>
        <v>2233.51292066715</v>
      </c>
      <c r="S2263" s="1">
        <v>2.23351292066715E+16</v>
      </c>
      <c r="T2263" s="7">
        <f>TablaDatos[[#This Row],[Aux3]]/100000000000000</f>
        <v>2.7771886741712501</v>
      </c>
      <c r="U2263" s="1">
        <v>277718867417125</v>
      </c>
      <c r="V2263">
        <v>151.5</v>
      </c>
      <c r="W2263">
        <v>92.3</v>
      </c>
    </row>
    <row r="2264" spans="1:23">
      <c r="A2264">
        <v>2015</v>
      </c>
      <c r="B2264">
        <v>65</v>
      </c>
      <c r="C2264" t="s">
        <v>23</v>
      </c>
      <c r="D2264" t="s">
        <v>17</v>
      </c>
      <c r="E2264" t="s">
        <v>21</v>
      </c>
      <c r="F2264" t="s">
        <v>24</v>
      </c>
      <c r="G2264" t="s">
        <v>25</v>
      </c>
      <c r="H2264" s="3">
        <v>14409.95</v>
      </c>
      <c r="I2264" t="s">
        <v>21</v>
      </c>
      <c r="J2264" t="s">
        <v>18</v>
      </c>
      <c r="K22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32.012072422930601</v>
      </c>
      <c r="L2264" s="5">
        <f>TablaDatos[[#This Row],[IMC_raw]]/1000000000000000</f>
        <v>3.20120724229306</v>
      </c>
      <c r="M2264" s="2">
        <v>3201207242293060</v>
      </c>
      <c r="N22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4" s="13">
        <f t="shared" si="35"/>
        <v>2263</v>
      </c>
      <c r="P2264" s="2" t="str">
        <f>IF(TablaDatos[[#This Row],[Diabetes]]=0,"No","Si")</f>
        <v>Si</v>
      </c>
      <c r="Q2264">
        <v>1</v>
      </c>
      <c r="R2264">
        <f>TablaDatos[[#This Row],[Aux2]]/10000000000000</f>
        <v>241.31460352086199</v>
      </c>
      <c r="S2264" s="1">
        <v>2413146035208620</v>
      </c>
      <c r="T2264" s="7">
        <f>TablaDatos[[#This Row],[Aux3]]/100000000000000</f>
        <v>27.143835915617199</v>
      </c>
      <c r="U2264" s="1">
        <v>2714383591561720</v>
      </c>
      <c r="V2264">
        <v>165.4</v>
      </c>
      <c r="W2264">
        <v>104.3</v>
      </c>
    </row>
    <row r="2265" spans="1:23">
      <c r="A2265">
        <v>2015</v>
      </c>
      <c r="B2265">
        <v>51</v>
      </c>
      <c r="C2265" t="s">
        <v>16</v>
      </c>
      <c r="D2265" t="s">
        <v>26</v>
      </c>
      <c r="E2265" t="s">
        <v>21</v>
      </c>
      <c r="F2265" t="s">
        <v>40</v>
      </c>
      <c r="G2265" t="s">
        <v>20</v>
      </c>
      <c r="H2265" s="3">
        <v>27541.91</v>
      </c>
      <c r="I2265" t="s">
        <v>18</v>
      </c>
      <c r="J2265" t="s">
        <v>21</v>
      </c>
      <c r="K22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31.964950536495202</v>
      </c>
      <c r="L2265" s="5">
        <f>TablaDatos[[#This Row],[IMC_raw]]/1000000000000000</f>
        <v>3.19649505364952</v>
      </c>
      <c r="M2265" s="2">
        <v>3196495053649520</v>
      </c>
      <c r="N22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5" s="13">
        <f t="shared" si="35"/>
        <v>2264</v>
      </c>
      <c r="P2265" s="2" t="str">
        <f>IF(TablaDatos[[#This Row],[Diabetes]]=0,"No","Si")</f>
        <v>No</v>
      </c>
      <c r="Q2265">
        <v>0</v>
      </c>
      <c r="R2265">
        <f>TablaDatos[[#This Row],[Aux2]]/10000000000000</f>
        <v>2347.48113374168</v>
      </c>
      <c r="S2265" s="1">
        <v>2.34748113374168E+16</v>
      </c>
      <c r="T2265" s="7">
        <f>TablaDatos[[#This Row],[Aux3]]/100000000000000</f>
        <v>216.61968403498901</v>
      </c>
      <c r="U2265" s="1">
        <v>2.16619684034989E+16</v>
      </c>
      <c r="V2265">
        <v>148.4</v>
      </c>
      <c r="W2265">
        <v>95.4</v>
      </c>
    </row>
    <row r="2266" spans="1:23">
      <c r="A2266">
        <v>2015</v>
      </c>
      <c r="B2266">
        <v>58</v>
      </c>
      <c r="C2266" t="s">
        <v>16</v>
      </c>
      <c r="D2266" t="s">
        <v>71</v>
      </c>
      <c r="E2266" t="s">
        <v>31</v>
      </c>
      <c r="F2266" t="s">
        <v>24</v>
      </c>
      <c r="G2266" t="s">
        <v>28</v>
      </c>
      <c r="H2266" s="3">
        <v>16250.41</v>
      </c>
      <c r="I2266" t="s">
        <v>21</v>
      </c>
      <c r="J2266" t="s">
        <v>18</v>
      </c>
      <c r="K22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31.934174359241698</v>
      </c>
      <c r="L2266" s="6">
        <f>TablaDatos[[#This Row],[IMC_raw]]/1000000000000000</f>
        <v>3.1934174359241698</v>
      </c>
      <c r="M2266" s="2">
        <v>3193417435924170</v>
      </c>
      <c r="N22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6" s="13">
        <f t="shared" si="35"/>
        <v>2265</v>
      </c>
      <c r="P2266" s="2" t="str">
        <f>IF(TablaDatos[[#This Row],[Diabetes]]=0,"No","Si")</f>
        <v>Si</v>
      </c>
      <c r="Q2266">
        <v>1</v>
      </c>
      <c r="R2266">
        <f>TablaDatos[[#This Row],[Aux2]]/10000000000000</f>
        <v>2538.4621644287399</v>
      </c>
      <c r="S2266" s="1">
        <v>2.53846216442874E+16</v>
      </c>
      <c r="T2266" s="7">
        <f>TablaDatos[[#This Row],[Aux3]]/100000000000000</f>
        <v>26.146439483994602</v>
      </c>
      <c r="U2266" s="1">
        <v>2614643948399460</v>
      </c>
      <c r="V2266">
        <v>178</v>
      </c>
      <c r="W2266">
        <v>99.9</v>
      </c>
    </row>
    <row r="2267" spans="1:23">
      <c r="A2267">
        <v>2015</v>
      </c>
      <c r="B2267">
        <v>46</v>
      </c>
      <c r="C2267" t="s">
        <v>23</v>
      </c>
      <c r="D2267" t="s">
        <v>29</v>
      </c>
      <c r="E2267" t="s">
        <v>18</v>
      </c>
      <c r="F2267" t="s">
        <v>24</v>
      </c>
      <c r="G2267" t="s">
        <v>20</v>
      </c>
      <c r="H2267" s="3">
        <v>18988.310000000001</v>
      </c>
      <c r="I2267" t="s">
        <v>21</v>
      </c>
      <c r="J2267" t="s">
        <v>18</v>
      </c>
      <c r="K22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31.910831498998501</v>
      </c>
      <c r="L2267" s="5">
        <f>TablaDatos[[#This Row],[IMC_raw]]/1000000000000000</f>
        <v>3.1910831498998502</v>
      </c>
      <c r="M2267" s="2">
        <v>3191083149899850</v>
      </c>
      <c r="N22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7" s="13">
        <f t="shared" si="35"/>
        <v>2266</v>
      </c>
      <c r="P2267" s="2" t="str">
        <f>IF(TablaDatos[[#This Row],[Diabetes]]=0,"No","Si")</f>
        <v>Si</v>
      </c>
      <c r="Q2267">
        <v>1</v>
      </c>
      <c r="R2267">
        <f>TablaDatos[[#This Row],[Aux2]]/10000000000000</f>
        <v>1926.56564963541</v>
      </c>
      <c r="S2267" s="1">
        <v>1.92656564963541E+16</v>
      </c>
      <c r="T2267" s="7">
        <f>TablaDatos[[#This Row],[Aux3]]/100000000000000</f>
        <v>24.022489607708899</v>
      </c>
      <c r="U2267" s="1">
        <v>2402248960770890</v>
      </c>
      <c r="V2267">
        <v>151.1</v>
      </c>
      <c r="W2267">
        <v>91.9</v>
      </c>
    </row>
    <row r="2268" spans="1:23">
      <c r="A2268">
        <v>2015</v>
      </c>
      <c r="B2268">
        <v>60</v>
      </c>
      <c r="C2268" t="s">
        <v>16</v>
      </c>
      <c r="D2268" t="s">
        <v>42</v>
      </c>
      <c r="E2268" t="s">
        <v>21</v>
      </c>
      <c r="F2268" t="s">
        <v>24</v>
      </c>
      <c r="G2268" t="s">
        <v>28</v>
      </c>
      <c r="H2268" s="3">
        <v>17333.38</v>
      </c>
      <c r="I2268" t="s">
        <v>19</v>
      </c>
      <c r="J2268" t="s">
        <v>18</v>
      </c>
      <c r="K22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31.910176623431301</v>
      </c>
      <c r="L2268" s="6">
        <f>TablaDatos[[#This Row],[IMC_raw]]/1000000000000000</f>
        <v>31.910176623431301</v>
      </c>
      <c r="M2268" s="2">
        <v>3.19101766234313E+16</v>
      </c>
      <c r="N22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8" s="13">
        <f t="shared" si="35"/>
        <v>2267</v>
      </c>
      <c r="P2268" s="2" t="str">
        <f>IF(TablaDatos[[#This Row],[Diabetes]]=0,"No","Si")</f>
        <v>Si</v>
      </c>
      <c r="Q2268">
        <v>1</v>
      </c>
      <c r="R2268">
        <f>TablaDatos[[#This Row],[Aux2]]/10000000000000</f>
        <v>22.971262600426599</v>
      </c>
      <c r="S2268" s="1">
        <v>229712626004266</v>
      </c>
      <c r="T2268" s="7">
        <f>TablaDatos[[#This Row],[Aux3]]/100000000000000</f>
        <v>272.378319846046</v>
      </c>
      <c r="U2268" s="1">
        <v>2.72378319846046E+16</v>
      </c>
      <c r="V2268">
        <v>175.9</v>
      </c>
      <c r="W2268">
        <v>96.4</v>
      </c>
    </row>
    <row r="2269" spans="1:23">
      <c r="A2269">
        <v>2015</v>
      </c>
      <c r="B2269">
        <v>70</v>
      </c>
      <c r="C2269" t="s">
        <v>23</v>
      </c>
      <c r="D2269" t="s">
        <v>17</v>
      </c>
      <c r="E2269" t="s">
        <v>18</v>
      </c>
      <c r="F2269" t="s">
        <v>19</v>
      </c>
      <c r="G2269" t="s">
        <v>25</v>
      </c>
      <c r="H2269" s="3">
        <v>21089.34</v>
      </c>
      <c r="I2269" t="s">
        <v>21</v>
      </c>
      <c r="J2269" t="s">
        <v>22</v>
      </c>
      <c r="K22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31.909820794119501</v>
      </c>
      <c r="L2269" s="6">
        <f>TablaDatos[[#This Row],[IMC_raw]]/1000000000000000</f>
        <v>31.909820794119501</v>
      </c>
      <c r="M2269" s="2">
        <v>3.19098207941195E+16</v>
      </c>
      <c r="N22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69" s="13">
        <f t="shared" si="35"/>
        <v>2268</v>
      </c>
      <c r="P2269" s="2" t="str">
        <f>IF(TablaDatos[[#This Row],[Diabetes]]=0,"No","Si")</f>
        <v>No</v>
      </c>
      <c r="Q2269">
        <v>0</v>
      </c>
      <c r="R2269">
        <f>TablaDatos[[#This Row],[Aux2]]/10000000000000</f>
        <v>2184.78658655975</v>
      </c>
      <c r="S2269" s="1">
        <v>2.18478658655975E+16</v>
      </c>
      <c r="T2269" s="7">
        <f>TablaDatos[[#This Row],[Aux3]]/100000000000000</f>
        <v>231.61828286637001</v>
      </c>
      <c r="U2269" s="1">
        <v>2.3161828286637E+16</v>
      </c>
      <c r="V2269">
        <v>168.6</v>
      </c>
      <c r="W2269">
        <v>101.4</v>
      </c>
    </row>
    <row r="2270" spans="1:23">
      <c r="A2270">
        <v>2015</v>
      </c>
      <c r="B2270">
        <v>54</v>
      </c>
      <c r="C2270" t="s">
        <v>16</v>
      </c>
      <c r="D2270" t="s">
        <v>29</v>
      </c>
      <c r="E2270" t="s">
        <v>18</v>
      </c>
      <c r="F2270" t="s">
        <v>19</v>
      </c>
      <c r="G2270" t="s">
        <v>20</v>
      </c>
      <c r="H2270" s="3">
        <v>13632.99</v>
      </c>
      <c r="I2270" t="s">
        <v>19</v>
      </c>
      <c r="J2270" t="s">
        <v>22</v>
      </c>
      <c r="K22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31.902148446745802</v>
      </c>
      <c r="L2270" s="5">
        <f>TablaDatos[[#This Row],[IMC_raw]]/1000000000000000</f>
        <v>31.902148446745802</v>
      </c>
      <c r="M2270" s="2">
        <v>3.19021484467458E+16</v>
      </c>
      <c r="N22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0" s="13">
        <f t="shared" si="35"/>
        <v>2269</v>
      </c>
      <c r="P2270" s="2" t="str">
        <f>IF(TablaDatos[[#This Row],[Diabetes]]=0,"No","Si")</f>
        <v>No</v>
      </c>
      <c r="Q2270">
        <v>0</v>
      </c>
      <c r="R2270">
        <f>TablaDatos[[#This Row],[Aux2]]/10000000000000</f>
        <v>2197.0170374427198</v>
      </c>
      <c r="S2270" s="1">
        <v>2.19701703744272E+16</v>
      </c>
      <c r="T2270" s="7">
        <f>TablaDatos[[#This Row],[Aux3]]/100000000000000</f>
        <v>219.98587968522699</v>
      </c>
      <c r="U2270" s="1">
        <v>2.19985879685227E+16</v>
      </c>
      <c r="V2270">
        <v>152.1</v>
      </c>
      <c r="W2270">
        <v>93.9</v>
      </c>
    </row>
    <row r="2271" spans="1:23">
      <c r="A2271">
        <v>2015</v>
      </c>
      <c r="B2271">
        <v>66</v>
      </c>
      <c r="C2271" t="s">
        <v>16</v>
      </c>
      <c r="D2271" t="s">
        <v>29</v>
      </c>
      <c r="E2271" t="s">
        <v>31</v>
      </c>
      <c r="F2271" t="s">
        <v>24</v>
      </c>
      <c r="G2271" t="s">
        <v>25</v>
      </c>
      <c r="H2271" s="3">
        <v>11318.08</v>
      </c>
      <c r="I2271" t="s">
        <v>19</v>
      </c>
      <c r="J2271" t="s">
        <v>22</v>
      </c>
      <c r="K22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31.891018063345999</v>
      </c>
      <c r="L2271" s="5">
        <f>TablaDatos[[#This Row],[IMC_raw]]/1000000000000000</f>
        <v>3.1891018063345999</v>
      </c>
      <c r="M2271" s="2">
        <v>3189101806334600</v>
      </c>
      <c r="N22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1" s="13">
        <f t="shared" si="35"/>
        <v>2270</v>
      </c>
      <c r="P2271" s="2" t="str">
        <f>IF(TablaDatos[[#This Row],[Diabetes]]=0,"No","Si")</f>
        <v>Si</v>
      </c>
      <c r="Q2271">
        <v>1</v>
      </c>
      <c r="R2271">
        <f>TablaDatos[[#This Row],[Aux2]]/10000000000000</f>
        <v>2318.7287314165201</v>
      </c>
      <c r="S2271" s="1">
        <v>2.31872873141652E+16</v>
      </c>
      <c r="T2271" s="7">
        <f>TablaDatos[[#This Row],[Aux3]]/100000000000000</f>
        <v>219.612312949331</v>
      </c>
      <c r="U2271" s="1">
        <v>2.19612312949331E+16</v>
      </c>
      <c r="V2271">
        <v>170.9</v>
      </c>
      <c r="W2271">
        <v>103.4</v>
      </c>
    </row>
    <row r="2272" spans="1:23">
      <c r="A2272">
        <v>2015</v>
      </c>
      <c r="B2272">
        <v>63</v>
      </c>
      <c r="C2272" t="s">
        <v>16</v>
      </c>
      <c r="D2272" t="s">
        <v>73</v>
      </c>
      <c r="E2272" t="s">
        <v>18</v>
      </c>
      <c r="F2272" t="s">
        <v>40</v>
      </c>
      <c r="G2272" t="s">
        <v>28</v>
      </c>
      <c r="H2272" s="3">
        <v>44497.27</v>
      </c>
      <c r="I2272" t="s">
        <v>19</v>
      </c>
      <c r="J2272" t="s">
        <v>18</v>
      </c>
      <c r="K22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31.888396840995199</v>
      </c>
      <c r="L2272" s="6">
        <f>TablaDatos[[#This Row],[IMC_raw]]/1000000000000000</f>
        <v>3.1888396840995199</v>
      </c>
      <c r="M2272" s="2">
        <v>3188839684099520</v>
      </c>
      <c r="N22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2" s="13">
        <f t="shared" si="35"/>
        <v>2271</v>
      </c>
      <c r="P2272" s="2" t="str">
        <f>IF(TablaDatos[[#This Row],[Diabetes]]=0,"No","Si")</f>
        <v>No</v>
      </c>
      <c r="Q2272">
        <v>0</v>
      </c>
      <c r="R2272">
        <f>TablaDatos[[#This Row],[Aux2]]/10000000000000</f>
        <v>2015.56643394095</v>
      </c>
      <c r="S2272" s="1">
        <v>2.01556643394095E+16</v>
      </c>
      <c r="T2272" s="7">
        <f>TablaDatos[[#This Row],[Aux3]]/100000000000000</f>
        <v>214.68102776582899</v>
      </c>
      <c r="U2272" s="1">
        <v>2.14681027765829E+16</v>
      </c>
      <c r="V2272">
        <v>148</v>
      </c>
      <c r="W2272">
        <v>95.4</v>
      </c>
    </row>
    <row r="2273" spans="1:23">
      <c r="A2273">
        <v>2015</v>
      </c>
      <c r="B2273">
        <v>55</v>
      </c>
      <c r="C2273" t="s">
        <v>16</v>
      </c>
      <c r="D2273" t="s">
        <v>71</v>
      </c>
      <c r="E2273" t="s">
        <v>18</v>
      </c>
      <c r="F2273" t="s">
        <v>24</v>
      </c>
      <c r="G2273" t="s">
        <v>28</v>
      </c>
      <c r="H2273" s="3">
        <v>14620.13</v>
      </c>
      <c r="I2273" t="s">
        <v>21</v>
      </c>
      <c r="J2273" t="s">
        <v>18</v>
      </c>
      <c r="K22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31.872459186607301</v>
      </c>
      <c r="L2273" s="5">
        <f>TablaDatos[[#This Row],[IMC_raw]]/1000000000000000</f>
        <v>31.872459186607301</v>
      </c>
      <c r="M2273" s="2">
        <v>3.18724591866073E+16</v>
      </c>
      <c r="N22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3" s="13">
        <f t="shared" si="35"/>
        <v>2272</v>
      </c>
      <c r="P2273" s="2" t="str">
        <f>IF(TablaDatos[[#This Row],[Diabetes]]=0,"No","Si")</f>
        <v>Si</v>
      </c>
      <c r="Q2273">
        <v>1</v>
      </c>
      <c r="R2273">
        <f>TablaDatos[[#This Row],[Aux2]]/10000000000000</f>
        <v>2432.0883292101898</v>
      </c>
      <c r="S2273" s="1">
        <v>2.43208832921019E+16</v>
      </c>
      <c r="T2273" s="7">
        <f>TablaDatos[[#This Row],[Aux3]]/100000000000000</f>
        <v>268.16589048717998</v>
      </c>
      <c r="U2273" s="1">
        <v>2.6816589048718E+16</v>
      </c>
      <c r="V2273">
        <v>166.5</v>
      </c>
      <c r="W2273">
        <v>103.8</v>
      </c>
    </row>
    <row r="2274" spans="1:23">
      <c r="A2274">
        <v>2015</v>
      </c>
      <c r="B2274">
        <v>65</v>
      </c>
      <c r="C2274" t="s">
        <v>16</v>
      </c>
      <c r="D2274" t="s">
        <v>73</v>
      </c>
      <c r="E2274" t="s">
        <v>21</v>
      </c>
      <c r="F2274" t="s">
        <v>19</v>
      </c>
      <c r="G2274" t="s">
        <v>25</v>
      </c>
      <c r="H2274" s="3">
        <v>20175.54</v>
      </c>
      <c r="I2274" t="s">
        <v>21</v>
      </c>
      <c r="J2274" t="s">
        <v>18</v>
      </c>
      <c r="K22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31.835476948022901</v>
      </c>
      <c r="L2274" s="6">
        <f>TablaDatos[[#This Row],[IMC_raw]]/1000000000000000</f>
        <v>31.835476948022901</v>
      </c>
      <c r="M2274" s="2">
        <v>3.18354769480229E+16</v>
      </c>
      <c r="N22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4" s="13">
        <f t="shared" si="35"/>
        <v>2273</v>
      </c>
      <c r="P2274" s="2" t="str">
        <f>IF(TablaDatos[[#This Row],[Diabetes]]=0,"No","Si")</f>
        <v>No</v>
      </c>
      <c r="Q2274">
        <v>0</v>
      </c>
      <c r="R2274">
        <f>TablaDatos[[#This Row],[Aux2]]/10000000000000</f>
        <v>264.70501468686098</v>
      </c>
      <c r="S2274" s="1">
        <v>2647050146868610</v>
      </c>
      <c r="T2274" s="7">
        <f>TablaDatos[[#This Row],[Aux3]]/100000000000000</f>
        <v>249.127916001046</v>
      </c>
      <c r="U2274" s="1">
        <v>2.49127916001046E+16</v>
      </c>
      <c r="V2274">
        <v>159.30000000000001</v>
      </c>
      <c r="W2274">
        <v>98.6</v>
      </c>
    </row>
    <row r="2275" spans="1:23">
      <c r="A2275">
        <v>2015</v>
      </c>
      <c r="B2275">
        <v>63</v>
      </c>
      <c r="C2275" t="s">
        <v>16</v>
      </c>
      <c r="D2275" t="s">
        <v>73</v>
      </c>
      <c r="E2275" t="s">
        <v>18</v>
      </c>
      <c r="F2275" t="s">
        <v>24</v>
      </c>
      <c r="G2275" t="s">
        <v>28</v>
      </c>
      <c r="H2275" s="3">
        <v>36638.36</v>
      </c>
      <c r="I2275" t="s">
        <v>21</v>
      </c>
      <c r="J2275" t="s">
        <v>18</v>
      </c>
      <c r="K22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31.824747596362901</v>
      </c>
      <c r="L2275" s="6">
        <f>TablaDatos[[#This Row],[IMC_raw]]/1000000000000000</f>
        <v>31.824747596362901</v>
      </c>
      <c r="M2275" s="2">
        <v>3.18247475963629E+16</v>
      </c>
      <c r="N22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5" s="13">
        <f t="shared" si="35"/>
        <v>2274</v>
      </c>
      <c r="P2275" s="2" t="str">
        <f>IF(TablaDatos[[#This Row],[Diabetes]]=0,"No","Si")</f>
        <v>No</v>
      </c>
      <c r="Q2275">
        <v>0</v>
      </c>
      <c r="R2275">
        <f>TablaDatos[[#This Row],[Aux2]]/10000000000000</f>
        <v>2195.2031977030001</v>
      </c>
      <c r="S2275" s="1">
        <v>2.195203197703E+16</v>
      </c>
      <c r="T2275" s="7">
        <f>TablaDatos[[#This Row],[Aux3]]/100000000000000</f>
        <v>239.49127975094299</v>
      </c>
      <c r="U2275" s="1">
        <v>2.39491279750943E+16</v>
      </c>
      <c r="V2275">
        <v>154.9</v>
      </c>
      <c r="W2275">
        <v>98.6</v>
      </c>
    </row>
    <row r="2276" spans="1:23">
      <c r="A2276">
        <v>2015</v>
      </c>
      <c r="B2276">
        <v>43</v>
      </c>
      <c r="C2276" t="s">
        <v>23</v>
      </c>
      <c r="D2276" t="s">
        <v>42</v>
      </c>
      <c r="E2276" t="s">
        <v>18</v>
      </c>
      <c r="F2276" t="s">
        <v>35</v>
      </c>
      <c r="G2276" t="s">
        <v>39</v>
      </c>
      <c r="H2276" s="3">
        <v>17275.73</v>
      </c>
      <c r="I2276" t="s">
        <v>19</v>
      </c>
      <c r="J2276" t="s">
        <v>18</v>
      </c>
      <c r="K22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31.820246103263198</v>
      </c>
      <c r="L2276" s="5">
        <f>TablaDatos[[#This Row],[IMC_raw]]/1000000000000000</f>
        <v>3.1820246103263199</v>
      </c>
      <c r="M2276" s="2">
        <v>3182024610326320</v>
      </c>
      <c r="N22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6" s="13">
        <f t="shared" si="35"/>
        <v>2275</v>
      </c>
      <c r="P2276" s="2" t="str">
        <f>IF(TablaDatos[[#This Row],[Diabetes]]=0,"No","Si")</f>
        <v>No</v>
      </c>
      <c r="Q2276">
        <v>0</v>
      </c>
      <c r="R2276">
        <f>TablaDatos[[#This Row],[Aux2]]/10000000000000</f>
        <v>19.625897776459301</v>
      </c>
      <c r="S2276" s="1">
        <v>196258977764593</v>
      </c>
      <c r="T2276" s="7">
        <f>TablaDatos[[#This Row],[Aux3]]/100000000000000</f>
        <v>247.11314140583301</v>
      </c>
      <c r="U2276" s="1">
        <v>2.47113141405833E+16</v>
      </c>
      <c r="V2276">
        <v>138.4</v>
      </c>
      <c r="W2276">
        <v>91.3</v>
      </c>
    </row>
    <row r="2277" spans="1:23">
      <c r="A2277">
        <v>2015</v>
      </c>
      <c r="B2277">
        <v>51</v>
      </c>
      <c r="C2277" t="s">
        <v>16</v>
      </c>
      <c r="D2277" t="s">
        <v>37</v>
      </c>
      <c r="E2277" t="s">
        <v>18</v>
      </c>
      <c r="F2277" t="s">
        <v>35</v>
      </c>
      <c r="G2277" t="s">
        <v>20</v>
      </c>
      <c r="H2277" s="3">
        <v>15552.55</v>
      </c>
      <c r="I2277" t="s">
        <v>19</v>
      </c>
      <c r="J2277" t="s">
        <v>22</v>
      </c>
      <c r="K22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31.814321743588199</v>
      </c>
      <c r="L2277" s="5">
        <f>TablaDatos[[#This Row],[IMC_raw]]/1000000000000000</f>
        <v>31.814321743588199</v>
      </c>
      <c r="M2277" s="2">
        <v>3.18143217435882E+16</v>
      </c>
      <c r="N22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7" s="13">
        <f t="shared" si="35"/>
        <v>2276</v>
      </c>
      <c r="P2277" s="2" t="str">
        <f>IF(TablaDatos[[#This Row],[Diabetes]]=0,"No","Si")</f>
        <v>No</v>
      </c>
      <c r="Q2277">
        <v>0</v>
      </c>
      <c r="R2277">
        <f>TablaDatos[[#This Row],[Aux2]]/10000000000000</f>
        <v>1936.3207009452699</v>
      </c>
      <c r="S2277" s="1">
        <v>1.93632070094527E+16</v>
      </c>
      <c r="T2277" s="7">
        <f>TablaDatos[[#This Row],[Aux3]]/100000000000000</f>
        <v>237.173190103986</v>
      </c>
      <c r="U2277" s="1">
        <v>2.37173190103986E+16</v>
      </c>
      <c r="V2277">
        <v>147.5</v>
      </c>
      <c r="W2277">
        <v>95.3</v>
      </c>
    </row>
    <row r="2278" spans="1:23">
      <c r="A2278">
        <v>2015</v>
      </c>
      <c r="B2278">
        <v>71</v>
      </c>
      <c r="C2278" t="s">
        <v>23</v>
      </c>
      <c r="D2278" t="s">
        <v>73</v>
      </c>
      <c r="E2278" t="s">
        <v>21</v>
      </c>
      <c r="F2278" t="s">
        <v>19</v>
      </c>
      <c r="G2278" t="s">
        <v>25</v>
      </c>
      <c r="H2278" s="3">
        <v>23843.42</v>
      </c>
      <c r="I2278" t="s">
        <v>19</v>
      </c>
      <c r="J2278" t="s">
        <v>18</v>
      </c>
      <c r="K22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31.798574035220199</v>
      </c>
      <c r="L2278" s="5">
        <f>TablaDatos[[#This Row],[IMC_raw]]/1000000000000000</f>
        <v>31.798574035220199</v>
      </c>
      <c r="M2278" s="2">
        <v>3.17985740352202E+16</v>
      </c>
      <c r="N22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8" s="13">
        <f t="shared" si="35"/>
        <v>2277</v>
      </c>
      <c r="P2278" s="2" t="str">
        <f>IF(TablaDatos[[#This Row],[Diabetes]]=0,"No","Si")</f>
        <v>No</v>
      </c>
      <c r="Q2278">
        <v>0</v>
      </c>
      <c r="R2278">
        <f>TablaDatos[[#This Row],[Aux2]]/10000000000000</f>
        <v>2110.6546867440302</v>
      </c>
      <c r="S2278" s="1">
        <v>2.11065468674403E+16</v>
      </c>
      <c r="T2278" s="7">
        <f>TablaDatos[[#This Row],[Aux3]]/100000000000000</f>
        <v>19.305588950657601</v>
      </c>
      <c r="U2278" s="1">
        <v>1930558895065760</v>
      </c>
      <c r="V2278">
        <v>170.2</v>
      </c>
      <c r="W2278">
        <v>99.1</v>
      </c>
    </row>
    <row r="2279" spans="1:23">
      <c r="A2279">
        <v>2015</v>
      </c>
      <c r="B2279">
        <v>57</v>
      </c>
      <c r="C2279" t="s">
        <v>16</v>
      </c>
      <c r="D2279" t="s">
        <v>73</v>
      </c>
      <c r="E2279" t="s">
        <v>19</v>
      </c>
      <c r="F2279" t="s">
        <v>19</v>
      </c>
      <c r="G2279" t="s">
        <v>28</v>
      </c>
      <c r="H2279" s="3">
        <v>31268.77</v>
      </c>
      <c r="I2279" t="s">
        <v>21</v>
      </c>
      <c r="J2279" t="s">
        <v>18</v>
      </c>
      <c r="K22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31.7930506179795</v>
      </c>
      <c r="L2279" s="6">
        <f>TablaDatos[[#This Row],[IMC_raw]]/1000000000000000</f>
        <v>31.7930506179795</v>
      </c>
      <c r="M2279" s="2">
        <v>3.17930506179795E+16</v>
      </c>
      <c r="N22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79" s="13">
        <f t="shared" si="35"/>
        <v>2278</v>
      </c>
      <c r="P2279" s="2" t="str">
        <f>IF(TablaDatos[[#This Row],[Diabetes]]=0,"No","Si")</f>
        <v>No</v>
      </c>
      <c r="Q2279">
        <v>0</v>
      </c>
      <c r="R2279">
        <f>TablaDatos[[#This Row],[Aux2]]/10000000000000</f>
        <v>224.143566793791</v>
      </c>
      <c r="S2279" s="1">
        <v>2241435667937910</v>
      </c>
      <c r="T2279" s="7">
        <f>TablaDatos[[#This Row],[Aux3]]/100000000000000</f>
        <v>24.469471278498901</v>
      </c>
      <c r="U2279" s="1">
        <v>2446947127849890</v>
      </c>
      <c r="V2279">
        <v>163.30000000000001</v>
      </c>
      <c r="W2279">
        <v>104.1</v>
      </c>
    </row>
    <row r="2280" spans="1:23">
      <c r="A2280">
        <v>2015</v>
      </c>
      <c r="B2280">
        <v>64</v>
      </c>
      <c r="C2280" t="s">
        <v>16</v>
      </c>
      <c r="D2280" t="s">
        <v>73</v>
      </c>
      <c r="E2280" t="s">
        <v>19</v>
      </c>
      <c r="F2280" t="s">
        <v>19</v>
      </c>
      <c r="G2280" t="s">
        <v>28</v>
      </c>
      <c r="H2280" s="3">
        <v>19084.02</v>
      </c>
      <c r="I2280" t="s">
        <v>19</v>
      </c>
      <c r="J2280" t="s">
        <v>18</v>
      </c>
      <c r="K22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31.791381678864401</v>
      </c>
      <c r="L2280" s="5">
        <f>TablaDatos[[#This Row],[IMC_raw]]/1000000000000000</f>
        <v>31.791381678864401</v>
      </c>
      <c r="M2280" s="2">
        <v>3.17913816788644E+16</v>
      </c>
      <c r="N22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0" s="13">
        <f t="shared" si="35"/>
        <v>2279</v>
      </c>
      <c r="P2280" s="2" t="str">
        <f>IF(TablaDatos[[#This Row],[Diabetes]]=0,"No","Si")</f>
        <v>Si</v>
      </c>
      <c r="Q2280">
        <v>1</v>
      </c>
      <c r="R2280">
        <f>TablaDatos[[#This Row],[Aux2]]/10000000000000</f>
        <v>2157.8339675208699</v>
      </c>
      <c r="S2280" s="1">
        <v>2.15783396752087E+16</v>
      </c>
      <c r="T2280" s="7">
        <f>TablaDatos[[#This Row],[Aux3]]/100000000000000</f>
        <v>262.15330348779599</v>
      </c>
      <c r="U2280" s="1">
        <v>2.62153303487796E+16</v>
      </c>
      <c r="V2280">
        <v>170.2</v>
      </c>
      <c r="W2280">
        <v>103.2</v>
      </c>
    </row>
    <row r="2281" spans="1:23">
      <c r="A2281">
        <v>2015</v>
      </c>
      <c r="B2281">
        <v>69</v>
      </c>
      <c r="C2281" t="s">
        <v>23</v>
      </c>
      <c r="D2281" t="s">
        <v>29</v>
      </c>
      <c r="E2281" t="s">
        <v>21</v>
      </c>
      <c r="F2281" t="s">
        <v>19</v>
      </c>
      <c r="G2281" t="s">
        <v>25</v>
      </c>
      <c r="H2281" s="3">
        <v>12892.21</v>
      </c>
      <c r="I2281" t="s">
        <v>21</v>
      </c>
      <c r="J2281" t="s">
        <v>18</v>
      </c>
      <c r="K22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31.770018014151901</v>
      </c>
      <c r="L2281" s="5">
        <f>TablaDatos[[#This Row],[IMC_raw]]/1000000000000000</f>
        <v>31.770018014151901</v>
      </c>
      <c r="M2281" s="2">
        <v>3.17700180141519E+16</v>
      </c>
      <c r="N22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1" s="13">
        <f t="shared" si="35"/>
        <v>2280</v>
      </c>
      <c r="P2281" s="2" t="str">
        <f>IF(TablaDatos[[#This Row],[Diabetes]]=0,"No","Si")</f>
        <v>No</v>
      </c>
      <c r="Q2281">
        <v>0</v>
      </c>
      <c r="R2281">
        <f>TablaDatos[[#This Row],[Aux2]]/10000000000000</f>
        <v>2299.5269663519598</v>
      </c>
      <c r="S2281" s="1">
        <v>2.29952696635196E+16</v>
      </c>
      <c r="T2281" s="7">
        <f>TablaDatos[[#This Row],[Aux3]]/100000000000000</f>
        <v>261.08160359212098</v>
      </c>
      <c r="U2281" s="1">
        <v>2.61081603592121E+16</v>
      </c>
      <c r="V2281">
        <v>168.2</v>
      </c>
      <c r="W2281">
        <v>101.2</v>
      </c>
    </row>
    <row r="2282" spans="1:23">
      <c r="A2282">
        <v>2015</v>
      </c>
      <c r="B2282">
        <v>42</v>
      </c>
      <c r="C2282" t="s">
        <v>16</v>
      </c>
      <c r="D2282" t="s">
        <v>72</v>
      </c>
      <c r="E2282" t="s">
        <v>18</v>
      </c>
      <c r="F2282" t="s">
        <v>19</v>
      </c>
      <c r="G2282" t="s">
        <v>39</v>
      </c>
      <c r="H2282" s="3">
        <v>27978.47</v>
      </c>
      <c r="I2282" t="s">
        <v>21</v>
      </c>
      <c r="J2282" t="s">
        <v>21</v>
      </c>
      <c r="K22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31.7413543968349</v>
      </c>
      <c r="L2282" s="6">
        <f>TablaDatos[[#This Row],[IMC_raw]]/1000000000000000</f>
        <v>31.7413543968349</v>
      </c>
      <c r="M2282" s="2">
        <v>3.17413543968349E+16</v>
      </c>
      <c r="N22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2" s="13">
        <f t="shared" si="35"/>
        <v>2281</v>
      </c>
      <c r="P2282" s="2" t="str">
        <f>IF(TablaDatos[[#This Row],[Diabetes]]=0,"No","Si")</f>
        <v>No</v>
      </c>
      <c r="Q2282">
        <v>0</v>
      </c>
      <c r="R2282">
        <f>TablaDatos[[#This Row],[Aux2]]/10000000000000</f>
        <v>210.988558430571</v>
      </c>
      <c r="S2282" s="1">
        <v>2109885584305710</v>
      </c>
      <c r="T2282" s="7">
        <f>TablaDatos[[#This Row],[Aux3]]/100000000000000</f>
        <v>26.053255994147801</v>
      </c>
      <c r="U2282" s="1">
        <v>2605325599414780</v>
      </c>
      <c r="V2282">
        <v>145.19999999999999</v>
      </c>
      <c r="W2282">
        <v>97.9</v>
      </c>
    </row>
    <row r="2283" spans="1:23">
      <c r="A2283">
        <v>2015</v>
      </c>
      <c r="B2283">
        <v>59</v>
      </c>
      <c r="C2283" t="s">
        <v>23</v>
      </c>
      <c r="D2283" t="s">
        <v>17</v>
      </c>
      <c r="E2283" t="s">
        <v>21</v>
      </c>
      <c r="F2283" t="s">
        <v>19</v>
      </c>
      <c r="G2283" t="s">
        <v>28</v>
      </c>
      <c r="H2283" s="3">
        <v>30494.66</v>
      </c>
      <c r="I2283" t="s">
        <v>19</v>
      </c>
      <c r="J2283" t="s">
        <v>22</v>
      </c>
      <c r="K22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31.734055044951901</v>
      </c>
      <c r="L2283" s="5">
        <f>TablaDatos[[#This Row],[IMC_raw]]/1000000000000000</f>
        <v>31.734055044951901</v>
      </c>
      <c r="M2283" s="2">
        <v>3.17340550449519E+16</v>
      </c>
      <c r="N22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3" s="13">
        <f t="shared" si="35"/>
        <v>2282</v>
      </c>
      <c r="P2283" s="2" t="str">
        <f>IF(TablaDatos[[#This Row],[Diabetes]]=0,"No","Si")</f>
        <v>No</v>
      </c>
      <c r="Q2283">
        <v>0</v>
      </c>
      <c r="R2283">
        <f>TablaDatos[[#This Row],[Aux2]]/10000000000000</f>
        <v>2220.6258752774202</v>
      </c>
      <c r="S2283" s="1">
        <v>2.22062587527742E+16</v>
      </c>
      <c r="T2283" s="7">
        <f>TablaDatos[[#This Row],[Aux3]]/100000000000000</f>
        <v>25.054673663027401</v>
      </c>
      <c r="U2283" s="1">
        <v>2505467366302740</v>
      </c>
      <c r="V2283">
        <v>158.80000000000001</v>
      </c>
      <c r="W2283">
        <v>101.7</v>
      </c>
    </row>
    <row r="2284" spans="1:23">
      <c r="A2284">
        <v>2015</v>
      </c>
      <c r="B2284">
        <v>61</v>
      </c>
      <c r="C2284" t="s">
        <v>16</v>
      </c>
      <c r="D2284" t="s">
        <v>73</v>
      </c>
      <c r="E2284" t="s">
        <v>19</v>
      </c>
      <c r="F2284" t="s">
        <v>24</v>
      </c>
      <c r="G2284" t="s">
        <v>28</v>
      </c>
      <c r="H2284" s="3">
        <v>30243.25</v>
      </c>
      <c r="I2284" t="s">
        <v>19</v>
      </c>
      <c r="J2284" t="s">
        <v>18</v>
      </c>
      <c r="K22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31.727154929222298</v>
      </c>
      <c r="L2284" s="5">
        <f>TablaDatos[[#This Row],[IMC_raw]]/1000000000000000</f>
        <v>3.1727154929222299</v>
      </c>
      <c r="M2284" s="2">
        <v>3172715492922230</v>
      </c>
      <c r="N22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4" s="13">
        <f t="shared" si="35"/>
        <v>2283</v>
      </c>
      <c r="P2284" s="2" t="str">
        <f>IF(TablaDatos[[#This Row],[Diabetes]]=0,"No","Si")</f>
        <v>No</v>
      </c>
      <c r="Q2284">
        <v>0</v>
      </c>
      <c r="R2284">
        <f>TablaDatos[[#This Row],[Aux2]]/10000000000000</f>
        <v>2429.4408460887498</v>
      </c>
      <c r="S2284" s="1">
        <v>2.42944084608875E+16</v>
      </c>
      <c r="T2284" s="7">
        <f>TablaDatos[[#This Row],[Aux3]]/100000000000000</f>
        <v>29.888798520167299</v>
      </c>
      <c r="U2284" s="1">
        <v>2988879852016730</v>
      </c>
      <c r="V2284">
        <v>161.69999999999999</v>
      </c>
      <c r="W2284">
        <v>103.5</v>
      </c>
    </row>
    <row r="2285" spans="1:23">
      <c r="A2285">
        <v>2015</v>
      </c>
      <c r="B2285">
        <v>54</v>
      </c>
      <c r="C2285" t="s">
        <v>23</v>
      </c>
      <c r="D2285" t="s">
        <v>29</v>
      </c>
      <c r="E2285" t="s">
        <v>18</v>
      </c>
      <c r="F2285" t="s">
        <v>19</v>
      </c>
      <c r="G2285" t="s">
        <v>20</v>
      </c>
      <c r="H2285" s="3">
        <v>12983.82</v>
      </c>
      <c r="I2285" t="s">
        <v>19</v>
      </c>
      <c r="J2285" t="s">
        <v>22</v>
      </c>
      <c r="K22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31.713199375532501</v>
      </c>
      <c r="L2285" s="5">
        <f>TablaDatos[[#This Row],[IMC_raw]]/1000000000000000</f>
        <v>3.1713199375532501</v>
      </c>
      <c r="M2285" s="2">
        <v>3171319937553250</v>
      </c>
      <c r="N22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5" s="13">
        <f t="shared" si="35"/>
        <v>2284</v>
      </c>
      <c r="P2285" s="2" t="str">
        <f>IF(TablaDatos[[#This Row],[Diabetes]]=0,"No","Si")</f>
        <v>No</v>
      </c>
      <c r="Q2285">
        <v>0</v>
      </c>
      <c r="R2285">
        <f>TablaDatos[[#This Row],[Aux2]]/10000000000000</f>
        <v>2161.7792481872798</v>
      </c>
      <c r="S2285" s="1">
        <v>2.16177924818728E+16</v>
      </c>
      <c r="T2285" s="7">
        <f>TablaDatos[[#This Row],[Aux3]]/100000000000000</f>
        <v>214.558957152001</v>
      </c>
      <c r="U2285" s="1">
        <v>2.14558957152001E+16</v>
      </c>
      <c r="V2285">
        <v>150.9</v>
      </c>
      <c r="W2285">
        <v>92.1</v>
      </c>
    </row>
    <row r="2286" spans="1:23">
      <c r="A2286">
        <v>2015</v>
      </c>
      <c r="B2286">
        <v>70</v>
      </c>
      <c r="C2286" t="s">
        <v>23</v>
      </c>
      <c r="D2286" t="s">
        <v>29</v>
      </c>
      <c r="E2286" t="s">
        <v>21</v>
      </c>
      <c r="F2286" t="s">
        <v>19</v>
      </c>
      <c r="G2286" t="s">
        <v>25</v>
      </c>
      <c r="H2286" s="3">
        <v>13717.44</v>
      </c>
      <c r="I2286" t="s">
        <v>21</v>
      </c>
      <c r="J2286" t="s">
        <v>18</v>
      </c>
      <c r="K22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31.6853137111395</v>
      </c>
      <c r="L2286" s="6">
        <f>TablaDatos[[#This Row],[IMC_raw]]/1000000000000000</f>
        <v>3.16853137111395</v>
      </c>
      <c r="M2286" s="2">
        <v>3168531371113950</v>
      </c>
      <c r="N22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6" s="13">
        <f t="shared" si="35"/>
        <v>2285</v>
      </c>
      <c r="P2286" s="2" t="str">
        <f>IF(TablaDatos[[#This Row],[Diabetes]]=0,"No","Si")</f>
        <v>No</v>
      </c>
      <c r="Q2286">
        <v>0</v>
      </c>
      <c r="R2286">
        <f>TablaDatos[[#This Row],[Aux2]]/10000000000000</f>
        <v>223.94416605417399</v>
      </c>
      <c r="S2286" s="1">
        <v>2239441660541740</v>
      </c>
      <c r="T2286" s="7">
        <f>TablaDatos[[#This Row],[Aux3]]/100000000000000</f>
        <v>29.219867722429601</v>
      </c>
      <c r="U2286" s="1">
        <v>2921986772242960</v>
      </c>
      <c r="V2286">
        <v>173.1</v>
      </c>
      <c r="W2286">
        <v>101.3</v>
      </c>
    </row>
    <row r="2287" spans="1:23">
      <c r="A2287">
        <v>2015</v>
      </c>
      <c r="B2287">
        <v>66</v>
      </c>
      <c r="C2287" t="s">
        <v>23</v>
      </c>
      <c r="D2287" t="s">
        <v>73</v>
      </c>
      <c r="E2287" t="s">
        <v>21</v>
      </c>
      <c r="F2287" t="s">
        <v>24</v>
      </c>
      <c r="G2287" t="s">
        <v>25</v>
      </c>
      <c r="H2287" s="3">
        <v>14898.08</v>
      </c>
      <c r="I2287" t="s">
        <v>21</v>
      </c>
      <c r="J2287" t="s">
        <v>18</v>
      </c>
      <c r="K22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31.681298742102701</v>
      </c>
      <c r="L2287" s="6">
        <f>TablaDatos[[#This Row],[IMC_raw]]/1000000000000000</f>
        <v>31.681298742102701</v>
      </c>
      <c r="M2287" s="2">
        <v>3.16812987421027E+16</v>
      </c>
      <c r="N22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7" s="13">
        <f t="shared" si="35"/>
        <v>2286</v>
      </c>
      <c r="P2287" s="2" t="str">
        <f>IF(TablaDatos[[#This Row],[Diabetes]]=0,"No","Si")</f>
        <v>No</v>
      </c>
      <c r="Q2287">
        <v>0</v>
      </c>
      <c r="R2287">
        <f>TablaDatos[[#This Row],[Aux2]]/10000000000000</f>
        <v>2087.0027323938498</v>
      </c>
      <c r="S2287" s="1">
        <v>2.08700273239385E+16</v>
      </c>
      <c r="T2287" s="7">
        <f>TablaDatos[[#This Row],[Aux3]]/100000000000000</f>
        <v>23.323234635052401</v>
      </c>
      <c r="U2287" s="1">
        <v>2332323463505240</v>
      </c>
      <c r="V2287">
        <v>154.30000000000001</v>
      </c>
      <c r="W2287">
        <v>94.7</v>
      </c>
    </row>
    <row r="2288" spans="1:23">
      <c r="A2288">
        <v>2015</v>
      </c>
      <c r="B2288">
        <v>41</v>
      </c>
      <c r="C2288" t="s">
        <v>23</v>
      </c>
      <c r="D2288" t="s">
        <v>37</v>
      </c>
      <c r="E2288" t="s">
        <v>18</v>
      </c>
      <c r="F2288" t="s">
        <v>19</v>
      </c>
      <c r="G2288" t="s">
        <v>39</v>
      </c>
      <c r="H2288" s="3">
        <v>8778.06</v>
      </c>
      <c r="I2288" t="s">
        <v>19</v>
      </c>
      <c r="J2288" t="s">
        <v>22</v>
      </c>
      <c r="K22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31.679047873771001</v>
      </c>
      <c r="L2288" s="5">
        <f>TablaDatos[[#This Row],[IMC_raw]]/1000000000000000</f>
        <v>31.679047873771001</v>
      </c>
      <c r="M2288" s="2">
        <v>3.1679047873771E+16</v>
      </c>
      <c r="N22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8" s="13">
        <f t="shared" si="35"/>
        <v>2287</v>
      </c>
      <c r="P2288" s="2" t="str">
        <f>IF(TablaDatos[[#This Row],[Diabetes]]=0,"No","Si")</f>
        <v>Si</v>
      </c>
      <c r="Q2288">
        <v>1</v>
      </c>
      <c r="R2288">
        <f>TablaDatos[[#This Row],[Aux2]]/10000000000000</f>
        <v>185.430623136446</v>
      </c>
      <c r="S2288" s="1">
        <v>1854306231364460</v>
      </c>
      <c r="T2288" s="7">
        <f>TablaDatos[[#This Row],[Aux3]]/100000000000000</f>
        <v>23.6396348417993</v>
      </c>
      <c r="U2288" s="1">
        <v>2363963484179930</v>
      </c>
      <c r="V2288">
        <v>150.4</v>
      </c>
      <c r="W2288">
        <v>86.6</v>
      </c>
    </row>
    <row r="2289" spans="1:23">
      <c r="A2289">
        <v>2015</v>
      </c>
      <c r="B2289">
        <v>62</v>
      </c>
      <c r="C2289" t="s">
        <v>16</v>
      </c>
      <c r="D2289" t="s">
        <v>42</v>
      </c>
      <c r="E2289" t="s">
        <v>18</v>
      </c>
      <c r="F2289" t="s">
        <v>24</v>
      </c>
      <c r="G2289" t="s">
        <v>28</v>
      </c>
      <c r="H2289" s="3">
        <v>16235.38</v>
      </c>
      <c r="I2289" t="s">
        <v>19</v>
      </c>
      <c r="J2289" t="s">
        <v>22</v>
      </c>
      <c r="K22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31.676828726786699</v>
      </c>
      <c r="L2289" s="5">
        <f>TablaDatos[[#This Row],[IMC_raw]]/1000000000000000</f>
        <v>31.676828726786699</v>
      </c>
      <c r="M2289" s="2">
        <v>3.16768287267867E+16</v>
      </c>
      <c r="N22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89" s="13">
        <f t="shared" si="35"/>
        <v>2288</v>
      </c>
      <c r="P2289" s="2" t="str">
        <f>IF(TablaDatos[[#This Row],[Diabetes]]=0,"No","Si")</f>
        <v>No</v>
      </c>
      <c r="Q2289">
        <v>0</v>
      </c>
      <c r="R2289">
        <f>TablaDatos[[#This Row],[Aux2]]/10000000000000</f>
        <v>1872.1057171265199</v>
      </c>
      <c r="S2289" s="1">
        <v>1.87210571712652E+16</v>
      </c>
      <c r="T2289" s="7">
        <f>TablaDatos[[#This Row],[Aux3]]/100000000000000</f>
        <v>255.35785488417099</v>
      </c>
      <c r="U2289" s="1">
        <v>2.55357854884171E+16</v>
      </c>
      <c r="V2289">
        <v>144.9</v>
      </c>
      <c r="W2289">
        <v>98.1</v>
      </c>
    </row>
    <row r="2290" spans="1:23">
      <c r="A2290">
        <v>2015</v>
      </c>
      <c r="B2290">
        <v>51</v>
      </c>
      <c r="C2290" t="s">
        <v>16</v>
      </c>
      <c r="D2290" t="s">
        <v>29</v>
      </c>
      <c r="E2290" t="s">
        <v>21</v>
      </c>
      <c r="F2290" t="s">
        <v>24</v>
      </c>
      <c r="G2290" t="s">
        <v>20</v>
      </c>
      <c r="H2290" s="3">
        <v>28097.94</v>
      </c>
      <c r="I2290" t="s">
        <v>21</v>
      </c>
      <c r="J2290" t="s">
        <v>19</v>
      </c>
      <c r="K22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31.618329015722299</v>
      </c>
      <c r="L2290" s="6">
        <f>TablaDatos[[#This Row],[IMC_raw]]/1000000000000000</f>
        <v>31.618329015722299</v>
      </c>
      <c r="M2290" s="2">
        <v>3.16183290157223E+16</v>
      </c>
      <c r="N22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0" s="13">
        <f t="shared" si="35"/>
        <v>2289</v>
      </c>
      <c r="P2290" s="2" t="str">
        <f>IF(TablaDatos[[#This Row],[Diabetes]]=0,"No","Si")</f>
        <v>Si</v>
      </c>
      <c r="Q2290">
        <v>1</v>
      </c>
      <c r="R2290">
        <f>TablaDatos[[#This Row],[Aux2]]/10000000000000</f>
        <v>2435.7783866105301</v>
      </c>
      <c r="S2290" s="1">
        <v>2.43577838661053E+16</v>
      </c>
      <c r="T2290" s="7">
        <f>TablaDatos[[#This Row],[Aux3]]/100000000000000</f>
        <v>28.5271968092277</v>
      </c>
      <c r="U2290" s="1">
        <v>2852719680922770</v>
      </c>
      <c r="V2290">
        <v>153.5</v>
      </c>
      <c r="W2290">
        <v>100.5</v>
      </c>
    </row>
    <row r="2291" spans="1:23">
      <c r="A2291">
        <v>2015</v>
      </c>
      <c r="B2291">
        <v>59</v>
      </c>
      <c r="C2291" t="s">
        <v>16</v>
      </c>
      <c r="D2291" t="s">
        <v>29</v>
      </c>
      <c r="E2291" t="s">
        <v>21</v>
      </c>
      <c r="F2291" t="s">
        <v>24</v>
      </c>
      <c r="G2291" t="s">
        <v>28</v>
      </c>
      <c r="H2291" s="3">
        <v>25226.49</v>
      </c>
      <c r="I2291" t="s">
        <v>21</v>
      </c>
      <c r="J2291" t="s">
        <v>18</v>
      </c>
      <c r="K22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31.575302876706601</v>
      </c>
      <c r="L2291" s="5">
        <f>TablaDatos[[#This Row],[IMC_raw]]/100000000000000</f>
        <v>31.575302876706601</v>
      </c>
      <c r="M2291" s="2">
        <v>3157530287670660</v>
      </c>
      <c r="N22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1" s="13">
        <f t="shared" si="35"/>
        <v>2290</v>
      </c>
      <c r="P2291" s="2" t="str">
        <f>IF(TablaDatos[[#This Row],[Diabetes]]=0,"No","Si")</f>
        <v>Si</v>
      </c>
      <c r="Q2291">
        <v>1</v>
      </c>
      <c r="R2291">
        <f>TablaDatos[[#This Row],[Aux2]]/10000000000000</f>
        <v>219.07319339144601</v>
      </c>
      <c r="S2291" s="1">
        <v>2190731933914460</v>
      </c>
      <c r="T2291" s="7">
        <f>TablaDatos[[#This Row],[Aux3]]/100000000000000</f>
        <v>27.706894546112601</v>
      </c>
      <c r="U2291" s="1">
        <v>2770689454611260</v>
      </c>
      <c r="V2291">
        <v>167.1</v>
      </c>
      <c r="W2291">
        <v>97.4</v>
      </c>
    </row>
    <row r="2292" spans="1:23">
      <c r="A2292">
        <v>2015</v>
      </c>
      <c r="B2292">
        <v>54</v>
      </c>
      <c r="C2292" t="s">
        <v>16</v>
      </c>
      <c r="D2292" t="s">
        <v>17</v>
      </c>
      <c r="E2292" t="s">
        <v>18</v>
      </c>
      <c r="F2292" t="s">
        <v>40</v>
      </c>
      <c r="G2292" t="s">
        <v>20</v>
      </c>
      <c r="H2292" s="3">
        <v>32703.19</v>
      </c>
      <c r="I2292" t="s">
        <v>19</v>
      </c>
      <c r="J2292" t="s">
        <v>21</v>
      </c>
      <c r="K22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31.547688895912898</v>
      </c>
      <c r="L2292" s="5">
        <f>TablaDatos[[#This Row],[IMC_raw]]/1000000000000000</f>
        <v>31.547688895912898</v>
      </c>
      <c r="M2292" s="2">
        <v>3.15476888959129E+16</v>
      </c>
      <c r="N22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2" s="13">
        <f t="shared" si="35"/>
        <v>2291</v>
      </c>
      <c r="P2292" s="2" t="str">
        <f>IF(TablaDatos[[#This Row],[Diabetes]]=0,"No","Si")</f>
        <v>No</v>
      </c>
      <c r="Q2292">
        <v>0</v>
      </c>
      <c r="R2292">
        <f>TablaDatos[[#This Row],[Aux2]]/10000000000000</f>
        <v>1935.8414688292401</v>
      </c>
      <c r="S2292" s="1">
        <v>1.93584146882924E+16</v>
      </c>
      <c r="T2292" s="7">
        <f>TablaDatos[[#This Row],[Aux3]]/100000000000000</f>
        <v>20.580150418462701</v>
      </c>
      <c r="U2292" s="1">
        <v>2058015041846270</v>
      </c>
      <c r="V2292">
        <v>151.5</v>
      </c>
      <c r="W2292">
        <v>91.1</v>
      </c>
    </row>
    <row r="2293" spans="1:23">
      <c r="A2293">
        <v>2015</v>
      </c>
      <c r="B2293">
        <v>61</v>
      </c>
      <c r="C2293" t="s">
        <v>23</v>
      </c>
      <c r="D2293" t="s">
        <v>38</v>
      </c>
      <c r="E2293" t="s">
        <v>18</v>
      </c>
      <c r="F2293" t="s">
        <v>19</v>
      </c>
      <c r="G2293" t="s">
        <v>28</v>
      </c>
      <c r="H2293" s="3">
        <v>32841.870000000003</v>
      </c>
      <c r="I2293" t="s">
        <v>19</v>
      </c>
      <c r="J2293" t="s">
        <v>22</v>
      </c>
      <c r="K22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31.5462110755977</v>
      </c>
      <c r="L2293" s="6">
        <f>TablaDatos[[#This Row],[IMC_raw]]/1000000000000000</f>
        <v>3.1546211075597701</v>
      </c>
      <c r="M2293" s="2">
        <v>3154621107559770</v>
      </c>
      <c r="N22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3" s="13">
        <f t="shared" si="35"/>
        <v>2292</v>
      </c>
      <c r="P2293" s="2" t="str">
        <f>IF(TablaDatos[[#This Row],[Diabetes]]=0,"No","Si")</f>
        <v>No</v>
      </c>
      <c r="Q2293">
        <v>0</v>
      </c>
      <c r="R2293">
        <f>TablaDatos[[#This Row],[Aux2]]/10000000000000</f>
        <v>1877.0171055952601</v>
      </c>
      <c r="S2293" s="1">
        <v>1.87701710559526E+16</v>
      </c>
      <c r="T2293" s="7">
        <f>TablaDatos[[#This Row],[Aux3]]/100000000000000</f>
        <v>203.596720639842</v>
      </c>
      <c r="U2293" s="1">
        <v>2.03596720639842E+16</v>
      </c>
      <c r="V2293">
        <v>150.80000000000001</v>
      </c>
      <c r="W2293">
        <v>94.7</v>
      </c>
    </row>
    <row r="2294" spans="1:23">
      <c r="A2294">
        <v>2015</v>
      </c>
      <c r="B2294">
        <v>44</v>
      </c>
      <c r="C2294" t="s">
        <v>23</v>
      </c>
      <c r="D2294" t="s">
        <v>73</v>
      </c>
      <c r="E2294" t="s">
        <v>19</v>
      </c>
      <c r="F2294" t="s">
        <v>24</v>
      </c>
      <c r="G2294" t="s">
        <v>39</v>
      </c>
      <c r="H2294" s="3">
        <v>19920.36</v>
      </c>
      <c r="I2294" t="s">
        <v>21</v>
      </c>
      <c r="J2294" t="s">
        <v>18</v>
      </c>
      <c r="K22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31.526910246259298</v>
      </c>
      <c r="L2294" s="5">
        <f>TablaDatos[[#This Row],[IMC_raw]]/1000000000000000</f>
        <v>31.526910246259298</v>
      </c>
      <c r="M2294" s="2">
        <v>3.15269102462593E+16</v>
      </c>
      <c r="N22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4" s="13">
        <f t="shared" si="35"/>
        <v>2293</v>
      </c>
      <c r="P2294" s="2" t="str">
        <f>IF(TablaDatos[[#This Row],[Diabetes]]=0,"No","Si")</f>
        <v>No</v>
      </c>
      <c r="Q2294">
        <v>0</v>
      </c>
      <c r="R2294">
        <f>TablaDatos[[#This Row],[Aux2]]/10000000000000</f>
        <v>2295.84264356828</v>
      </c>
      <c r="S2294" s="1">
        <v>2.29584264356828E+16</v>
      </c>
      <c r="T2294" s="7">
        <f>TablaDatos[[#This Row],[Aux3]]/100000000000000</f>
        <v>220.72731804249801</v>
      </c>
      <c r="U2294" s="1">
        <v>2.20727318042498E+16</v>
      </c>
      <c r="V2294">
        <v>154.1</v>
      </c>
      <c r="W2294">
        <v>99.4</v>
      </c>
    </row>
    <row r="2295" spans="1:23">
      <c r="A2295">
        <v>2015</v>
      </c>
      <c r="B2295">
        <v>59</v>
      </c>
      <c r="C2295" t="s">
        <v>16</v>
      </c>
      <c r="D2295" t="s">
        <v>29</v>
      </c>
      <c r="E2295" t="s">
        <v>21</v>
      </c>
      <c r="F2295" t="s">
        <v>24</v>
      </c>
      <c r="G2295" t="s">
        <v>28</v>
      </c>
      <c r="H2295" s="3">
        <v>18841.419999999998</v>
      </c>
      <c r="I2295" t="s">
        <v>21</v>
      </c>
      <c r="J2295" t="s">
        <v>18</v>
      </c>
      <c r="K22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31.526862897624401</v>
      </c>
      <c r="L2295" s="5">
        <f>TablaDatos[[#This Row],[IMC_raw]]/1000000000000000</f>
        <v>31.526862897624401</v>
      </c>
      <c r="M2295" s="2">
        <v>3.15268628976244E+16</v>
      </c>
      <c r="N22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5" s="13">
        <f t="shared" si="35"/>
        <v>2294</v>
      </c>
      <c r="P2295" s="2" t="str">
        <f>IF(TablaDatos[[#This Row],[Diabetes]]=0,"No","Si")</f>
        <v>Si</v>
      </c>
      <c r="Q2295">
        <v>1</v>
      </c>
      <c r="R2295">
        <f>TablaDatos[[#This Row],[Aux2]]/10000000000000</f>
        <v>2350.3054831972399</v>
      </c>
      <c r="S2295" s="1">
        <v>2.35030548319724E+16</v>
      </c>
      <c r="T2295" s="7">
        <f>TablaDatos[[#This Row],[Aux3]]/100000000000000</f>
        <v>26.7676546503269</v>
      </c>
      <c r="U2295" s="1">
        <v>2676765465032690</v>
      </c>
      <c r="V2295">
        <v>171.8</v>
      </c>
      <c r="W2295">
        <v>98.8</v>
      </c>
    </row>
    <row r="2296" spans="1:23">
      <c r="A2296">
        <v>2015</v>
      </c>
      <c r="B2296">
        <v>57</v>
      </c>
      <c r="C2296" t="s">
        <v>23</v>
      </c>
      <c r="D2296" t="s">
        <v>73</v>
      </c>
      <c r="E2296" t="s">
        <v>18</v>
      </c>
      <c r="F2296" t="s">
        <v>19</v>
      </c>
      <c r="G2296" t="s">
        <v>28</v>
      </c>
      <c r="H2296" s="3">
        <v>18117.52</v>
      </c>
      <c r="I2296" t="s">
        <v>21</v>
      </c>
      <c r="J2296" t="s">
        <v>18</v>
      </c>
      <c r="K22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31.52555935406</v>
      </c>
      <c r="L2296" s="6">
        <f>TablaDatos[[#This Row],[IMC_raw]]/1000000000000000</f>
        <v>31.52555935406</v>
      </c>
      <c r="M2296" s="2">
        <v>3.152555935406E+16</v>
      </c>
      <c r="N22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6" s="13">
        <f t="shared" si="35"/>
        <v>2295</v>
      </c>
      <c r="P2296" s="2" t="str">
        <f>IF(TablaDatos[[#This Row],[Diabetes]]=0,"No","Si")</f>
        <v>No</v>
      </c>
      <c r="Q2296">
        <v>0</v>
      </c>
      <c r="R2296">
        <f>TablaDatos[[#This Row],[Aux2]]/10000000000000</f>
        <v>214.184619837371</v>
      </c>
      <c r="S2296" s="1">
        <v>2141846198373710</v>
      </c>
      <c r="T2296" s="7">
        <f>TablaDatos[[#This Row],[Aux3]]/100000000000000</f>
        <v>240.704029474663</v>
      </c>
      <c r="U2296" s="1">
        <v>2.40704029474663E+16</v>
      </c>
      <c r="V2296">
        <v>162.80000000000001</v>
      </c>
      <c r="W2296">
        <v>92.2</v>
      </c>
    </row>
    <row r="2297" spans="1:23">
      <c r="A2297">
        <v>2015</v>
      </c>
      <c r="B2297">
        <v>46</v>
      </c>
      <c r="C2297" t="s">
        <v>16</v>
      </c>
      <c r="D2297" t="s">
        <v>42</v>
      </c>
      <c r="E2297" t="s">
        <v>18</v>
      </c>
      <c r="F2297" t="s">
        <v>24</v>
      </c>
      <c r="G2297" t="s">
        <v>20</v>
      </c>
      <c r="H2297" s="3">
        <v>23707.200000000001</v>
      </c>
      <c r="I2297" t="s">
        <v>21</v>
      </c>
      <c r="J2297" t="s">
        <v>18</v>
      </c>
      <c r="K22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31.5209599982336</v>
      </c>
      <c r="L2297" s="6">
        <f>TablaDatos[[#This Row],[IMC_raw]]/1000000000000000</f>
        <v>3.1520959998233602</v>
      </c>
      <c r="M2297" s="2">
        <v>3152095999823360</v>
      </c>
      <c r="N22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7" s="13">
        <f t="shared" si="35"/>
        <v>2296</v>
      </c>
      <c r="P2297" s="2" t="str">
        <f>IF(TablaDatos[[#This Row],[Diabetes]]=0,"No","Si")</f>
        <v>No</v>
      </c>
      <c r="Q2297">
        <v>0</v>
      </c>
      <c r="R2297">
        <f>TablaDatos[[#This Row],[Aux2]]/10000000000000</f>
        <v>210.42555135217799</v>
      </c>
      <c r="S2297" s="1">
        <v>2104255513521780</v>
      </c>
      <c r="T2297" s="7">
        <f>TablaDatos[[#This Row],[Aux3]]/100000000000000</f>
        <v>242.47057059630001</v>
      </c>
      <c r="U2297" s="1">
        <v>2.424705705963E+16</v>
      </c>
      <c r="V2297">
        <v>150.9</v>
      </c>
      <c r="W2297">
        <v>88</v>
      </c>
    </row>
    <row r="2298" spans="1:23">
      <c r="A2298">
        <v>2015</v>
      </c>
      <c r="B2298">
        <v>65</v>
      </c>
      <c r="C2298" t="s">
        <v>16</v>
      </c>
      <c r="D2298" t="s">
        <v>71</v>
      </c>
      <c r="E2298" t="s">
        <v>21</v>
      </c>
      <c r="F2298" t="s">
        <v>19</v>
      </c>
      <c r="G2298" t="s">
        <v>25</v>
      </c>
      <c r="H2298" s="3">
        <v>11806.28</v>
      </c>
      <c r="I2298" t="s">
        <v>19</v>
      </c>
      <c r="J2298" t="s">
        <v>18</v>
      </c>
      <c r="K22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31.504394226691097</v>
      </c>
      <c r="L2298" s="5">
        <f>TablaDatos[[#This Row],[IMC_raw]]/1000000000000000</f>
        <v>3.1504394226691099</v>
      </c>
      <c r="M2298" s="2">
        <v>3150439422669110</v>
      </c>
      <c r="N22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8" s="13">
        <f t="shared" si="35"/>
        <v>2297</v>
      </c>
      <c r="P2298" s="2" t="str">
        <f>IF(TablaDatos[[#This Row],[Diabetes]]=0,"No","Si")</f>
        <v>No</v>
      </c>
      <c r="Q2298">
        <v>0</v>
      </c>
      <c r="R2298">
        <f>TablaDatos[[#This Row],[Aux2]]/10000000000000</f>
        <v>199.23377508797199</v>
      </c>
      <c r="S2298" s="1">
        <v>1992337750879720</v>
      </c>
      <c r="T2298" s="7">
        <f>TablaDatos[[#This Row],[Aux3]]/100000000000000</f>
        <v>214.68750726496</v>
      </c>
      <c r="U2298" s="1">
        <v>2.1468750726496E+16</v>
      </c>
      <c r="V2298">
        <v>155.69999999999999</v>
      </c>
      <c r="W2298">
        <v>96.8</v>
      </c>
    </row>
    <row r="2299" spans="1:23">
      <c r="A2299">
        <v>2015</v>
      </c>
      <c r="B2299">
        <v>72</v>
      </c>
      <c r="C2299" t="s">
        <v>23</v>
      </c>
      <c r="D2299" t="s">
        <v>34</v>
      </c>
      <c r="E2299" t="s">
        <v>19</v>
      </c>
      <c r="F2299" t="s">
        <v>19</v>
      </c>
      <c r="G2299" t="s">
        <v>25</v>
      </c>
      <c r="H2299" s="3">
        <v>14902.11</v>
      </c>
      <c r="I2299" t="s">
        <v>21</v>
      </c>
      <c r="J2299" t="s">
        <v>18</v>
      </c>
      <c r="K22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31.494807723075901</v>
      </c>
      <c r="L2299" s="5">
        <f>TablaDatos[[#This Row],[IMC_raw]]/1000000000000000</f>
        <v>31.494807723075901</v>
      </c>
      <c r="M2299" s="2">
        <v>3.14948077230759E+16</v>
      </c>
      <c r="N22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299" s="13">
        <f t="shared" si="35"/>
        <v>2298</v>
      </c>
      <c r="P2299" s="2" t="str">
        <f>IF(TablaDatos[[#This Row],[Diabetes]]=0,"No","Si")</f>
        <v>No</v>
      </c>
      <c r="Q2299">
        <v>0</v>
      </c>
      <c r="R2299">
        <f>TablaDatos[[#This Row],[Aux2]]/10000000000000</f>
        <v>1843.03552253011</v>
      </c>
      <c r="S2299" s="1">
        <v>1.84303552253011E+16</v>
      </c>
      <c r="T2299" s="7">
        <f>TablaDatos[[#This Row],[Aux3]]/100000000000000</f>
        <v>234.82842947854101</v>
      </c>
      <c r="U2299" s="1">
        <v>2.34828429478541E+16</v>
      </c>
      <c r="V2299">
        <v>166.7</v>
      </c>
      <c r="W2299">
        <v>100.4</v>
      </c>
    </row>
    <row r="2300" spans="1:23">
      <c r="A2300">
        <v>2015</v>
      </c>
      <c r="B2300">
        <v>58</v>
      </c>
      <c r="C2300" t="s">
        <v>16</v>
      </c>
      <c r="D2300" t="s">
        <v>73</v>
      </c>
      <c r="E2300" t="s">
        <v>19</v>
      </c>
      <c r="F2300" t="s">
        <v>35</v>
      </c>
      <c r="G2300" t="s">
        <v>28</v>
      </c>
      <c r="H2300" s="3">
        <v>16969.71</v>
      </c>
      <c r="I2300" t="s">
        <v>21</v>
      </c>
      <c r="J2300" t="s">
        <v>18</v>
      </c>
      <c r="K23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31.4575220236989</v>
      </c>
      <c r="L2300" s="6">
        <f>TablaDatos[[#This Row],[IMC_raw]]/1000000000000000</f>
        <v>31.4575220236989</v>
      </c>
      <c r="M2300" s="2">
        <v>3.14575220236989E+16</v>
      </c>
      <c r="N23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0" s="13">
        <f t="shared" si="35"/>
        <v>2299</v>
      </c>
      <c r="P2300" s="2" t="str">
        <f>IF(TablaDatos[[#This Row],[Diabetes]]=0,"No","Si")</f>
        <v>No</v>
      </c>
      <c r="Q2300">
        <v>0</v>
      </c>
      <c r="R2300">
        <f>TablaDatos[[#This Row],[Aux2]]/10000000000000</f>
        <v>2276.43185392641</v>
      </c>
      <c r="S2300" s="1">
        <v>2.27643185392641E+16</v>
      </c>
      <c r="T2300" s="7">
        <f>TablaDatos[[#This Row],[Aux3]]/100000000000000</f>
        <v>234.63789044618599</v>
      </c>
      <c r="U2300" s="1">
        <v>2.34637890446186E+16</v>
      </c>
      <c r="V2300">
        <v>164.7</v>
      </c>
      <c r="W2300">
        <v>92.9</v>
      </c>
    </row>
    <row r="2301" spans="1:23">
      <c r="A2301">
        <v>2015</v>
      </c>
      <c r="B2301">
        <v>65</v>
      </c>
      <c r="C2301" t="s">
        <v>23</v>
      </c>
      <c r="D2301" t="s">
        <v>33</v>
      </c>
      <c r="E2301" t="s">
        <v>31</v>
      </c>
      <c r="F2301" t="s">
        <v>24</v>
      </c>
      <c r="G2301" t="s">
        <v>25</v>
      </c>
      <c r="H2301" s="3">
        <v>10977.44</v>
      </c>
      <c r="I2301" t="s">
        <v>21</v>
      </c>
      <c r="J2301" t="s">
        <v>18</v>
      </c>
      <c r="K23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31.421083238362101</v>
      </c>
      <c r="L2301" s="5">
        <f>TablaDatos[[#This Row],[IMC_raw]]/1000000000000000</f>
        <v>31.421083238362101</v>
      </c>
      <c r="M2301" s="2">
        <v>3.14210832383621E+16</v>
      </c>
      <c r="N23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1" s="13">
        <f t="shared" si="35"/>
        <v>2300</v>
      </c>
      <c r="P2301" s="2" t="str">
        <f>IF(TablaDatos[[#This Row],[Diabetes]]=0,"No","Si")</f>
        <v>No</v>
      </c>
      <c r="Q2301">
        <v>0</v>
      </c>
      <c r="R2301">
        <f>TablaDatos[[#This Row],[Aux2]]/10000000000000</f>
        <v>2417.2772127223102</v>
      </c>
      <c r="S2301" s="1">
        <v>2.41727721272231E+16</v>
      </c>
      <c r="T2301" s="7">
        <f>TablaDatos[[#This Row],[Aux3]]/100000000000000</f>
        <v>219.99037029815099</v>
      </c>
      <c r="U2301" s="1">
        <v>2.19990370298151E+16</v>
      </c>
      <c r="V2301">
        <v>168.3</v>
      </c>
      <c r="W2301">
        <v>100</v>
      </c>
    </row>
    <row r="2302" spans="1:23">
      <c r="A2302">
        <v>2015</v>
      </c>
      <c r="B2302">
        <v>54</v>
      </c>
      <c r="C2302" t="s">
        <v>16</v>
      </c>
      <c r="D2302" t="s">
        <v>29</v>
      </c>
      <c r="E2302" t="s">
        <v>19</v>
      </c>
      <c r="F2302" t="s">
        <v>24</v>
      </c>
      <c r="G2302" t="s">
        <v>20</v>
      </c>
      <c r="H2302" s="3">
        <v>16026.37</v>
      </c>
      <c r="I2302" t="s">
        <v>19</v>
      </c>
      <c r="J2302" t="s">
        <v>22</v>
      </c>
      <c r="K23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31.413311395949901</v>
      </c>
      <c r="L2302" s="6">
        <f>TablaDatos[[#This Row],[IMC_raw]]/1000000000000000</f>
        <v>31.413311395949901</v>
      </c>
      <c r="M2302" s="2">
        <v>3.14133113959499E+16</v>
      </c>
      <c r="N23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2" s="13">
        <f t="shared" si="35"/>
        <v>2301</v>
      </c>
      <c r="P2302" s="2" t="str">
        <f>IF(TablaDatos[[#This Row],[Diabetes]]=0,"No","Si")</f>
        <v>No</v>
      </c>
      <c r="Q2302">
        <v>0</v>
      </c>
      <c r="R2302">
        <f>TablaDatos[[#This Row],[Aux2]]/10000000000000</f>
        <v>2245.0944380481701</v>
      </c>
      <c r="S2302" s="1">
        <v>2.24509443804817E+16</v>
      </c>
      <c r="T2302" s="7">
        <f>TablaDatos[[#This Row],[Aux3]]/100000000000000</f>
        <v>221.96737562774899</v>
      </c>
      <c r="U2302" s="1">
        <v>2.21967375627749E+16</v>
      </c>
      <c r="V2302">
        <v>151.30000000000001</v>
      </c>
      <c r="W2302">
        <v>96.1</v>
      </c>
    </row>
    <row r="2303" spans="1:23">
      <c r="A2303">
        <v>2015</v>
      </c>
      <c r="B2303">
        <v>62</v>
      </c>
      <c r="C2303" t="s">
        <v>23</v>
      </c>
      <c r="D2303" t="s">
        <v>42</v>
      </c>
      <c r="E2303" t="s">
        <v>18</v>
      </c>
      <c r="F2303" t="s">
        <v>19</v>
      </c>
      <c r="G2303" t="s">
        <v>28</v>
      </c>
      <c r="H2303" s="3">
        <v>15252.55</v>
      </c>
      <c r="I2303" t="s">
        <v>19</v>
      </c>
      <c r="J2303" t="s">
        <v>18</v>
      </c>
      <c r="K23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31.407431942108502</v>
      </c>
      <c r="L2303" s="5">
        <f>TablaDatos[[#This Row],[IMC_raw]]/1000000000000000</f>
        <v>3.1407431942108501</v>
      </c>
      <c r="M2303" s="2">
        <v>3140743194210850</v>
      </c>
      <c r="N23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3" s="13">
        <f t="shared" si="35"/>
        <v>2302</v>
      </c>
      <c r="P2303" s="2" t="str">
        <f>IF(TablaDatos[[#This Row],[Diabetes]]=0,"No","Si")</f>
        <v>No</v>
      </c>
      <c r="Q2303">
        <v>0</v>
      </c>
      <c r="R2303">
        <f>TablaDatos[[#This Row],[Aux2]]/10000000000000</f>
        <v>2239.1902194590998</v>
      </c>
      <c r="S2303" s="1">
        <v>2.2391902194591E+16</v>
      </c>
      <c r="T2303" s="7">
        <f>TablaDatos[[#This Row],[Aux3]]/100000000000000</f>
        <v>22.583728172356398</v>
      </c>
      <c r="U2303" s="1">
        <v>2258372817235640</v>
      </c>
      <c r="V2303">
        <v>151.6</v>
      </c>
      <c r="W2303">
        <v>95.9</v>
      </c>
    </row>
    <row r="2304" spans="1:23">
      <c r="A2304">
        <v>2015</v>
      </c>
      <c r="B2304">
        <v>65</v>
      </c>
      <c r="C2304" t="s">
        <v>16</v>
      </c>
      <c r="D2304" t="s">
        <v>27</v>
      </c>
      <c r="E2304" t="s">
        <v>18</v>
      </c>
      <c r="F2304" t="s">
        <v>24</v>
      </c>
      <c r="G2304" t="s">
        <v>25</v>
      </c>
      <c r="H2304" s="3">
        <v>16029.15</v>
      </c>
      <c r="I2304" t="s">
        <v>19</v>
      </c>
      <c r="J2304" t="s">
        <v>22</v>
      </c>
      <c r="K23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31.398105405021699</v>
      </c>
      <c r="L2304" s="6">
        <f>TablaDatos[[#This Row],[IMC_raw]]/1000000000000000</f>
        <v>3.1398105405021699</v>
      </c>
      <c r="M2304" s="2">
        <v>3139810540502170</v>
      </c>
      <c r="N23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4" s="13">
        <f t="shared" si="35"/>
        <v>2303</v>
      </c>
      <c r="P2304" s="2" t="str">
        <f>IF(TablaDatos[[#This Row],[Diabetes]]=0,"No","Si")</f>
        <v>Si</v>
      </c>
      <c r="Q2304">
        <v>1</v>
      </c>
      <c r="R2304">
        <f>TablaDatos[[#This Row],[Aux2]]/10000000000000</f>
        <v>2230.35822438688</v>
      </c>
      <c r="S2304" s="1">
        <v>2.23035822438688E+16</v>
      </c>
      <c r="T2304" s="7">
        <f>TablaDatos[[#This Row],[Aux3]]/100000000000000</f>
        <v>20.955394966744699</v>
      </c>
      <c r="U2304" s="1">
        <v>2095539496674470</v>
      </c>
      <c r="V2304">
        <v>158.9</v>
      </c>
      <c r="W2304">
        <v>97.9</v>
      </c>
    </row>
    <row r="2305" spans="1:23">
      <c r="A2305">
        <v>2015</v>
      </c>
      <c r="B2305">
        <v>64</v>
      </c>
      <c r="C2305" t="s">
        <v>16</v>
      </c>
      <c r="D2305" t="s">
        <v>30</v>
      </c>
      <c r="E2305" t="s">
        <v>21</v>
      </c>
      <c r="F2305" t="s">
        <v>19</v>
      </c>
      <c r="G2305" t="s">
        <v>28</v>
      </c>
      <c r="H2305" s="3">
        <v>14291.77</v>
      </c>
      <c r="I2305" t="s">
        <v>21</v>
      </c>
      <c r="J2305" t="s">
        <v>19</v>
      </c>
      <c r="K23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31.395857467572</v>
      </c>
      <c r="L2305" s="5">
        <f>TablaDatos[[#This Row],[IMC_raw]]/1000000000000000</f>
        <v>3.1395857467571999</v>
      </c>
      <c r="M2305" s="2">
        <v>3139585746757200</v>
      </c>
      <c r="N23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5" s="13">
        <f t="shared" si="35"/>
        <v>2304</v>
      </c>
      <c r="P2305" s="2" t="str">
        <f>IF(TablaDatos[[#This Row],[Diabetes]]=0,"No","Si")</f>
        <v>No</v>
      </c>
      <c r="Q2305">
        <v>0</v>
      </c>
      <c r="R2305">
        <f>TablaDatos[[#This Row],[Aux2]]/10000000000000</f>
        <v>2230.5186082902101</v>
      </c>
      <c r="S2305" s="1">
        <v>2.23051860829021E+16</v>
      </c>
      <c r="T2305" s="7">
        <f>TablaDatos[[#This Row],[Aux3]]/100000000000000</f>
        <v>250.254900140833</v>
      </c>
      <c r="U2305" s="1">
        <v>2.50254900140833E+16</v>
      </c>
      <c r="V2305">
        <v>162.30000000000001</v>
      </c>
      <c r="W2305">
        <v>98</v>
      </c>
    </row>
    <row r="2306" spans="1:23">
      <c r="A2306">
        <v>2015</v>
      </c>
      <c r="B2306">
        <v>47</v>
      </c>
      <c r="C2306" t="s">
        <v>16</v>
      </c>
      <c r="D2306" t="s">
        <v>29</v>
      </c>
      <c r="E2306" t="s">
        <v>18</v>
      </c>
      <c r="F2306" t="s">
        <v>19</v>
      </c>
      <c r="G2306" t="s">
        <v>20</v>
      </c>
      <c r="H2306" s="3">
        <v>22608.93</v>
      </c>
      <c r="I2306" t="s">
        <v>21</v>
      </c>
      <c r="J2306" t="s">
        <v>18</v>
      </c>
      <c r="K23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31.370748757587602</v>
      </c>
      <c r="L2306" s="5">
        <f>TablaDatos[[#This Row],[IMC_raw]]/1000000000000000</f>
        <v>0.31370748757587602</v>
      </c>
      <c r="M2306" s="2">
        <v>313707487575876</v>
      </c>
      <c r="N23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6" s="13">
        <f t="shared" ref="O2306:O2369" si="36">O2305+1</f>
        <v>2305</v>
      </c>
      <c r="P2306" s="2" t="str">
        <f>IF(TablaDatos[[#This Row],[Diabetes]]=0,"No","Si")</f>
        <v>No</v>
      </c>
      <c r="Q2306">
        <v>0</v>
      </c>
      <c r="R2306">
        <f>TablaDatos[[#This Row],[Aux2]]/10000000000000</f>
        <v>2241.0713359537599</v>
      </c>
      <c r="S2306" s="1">
        <v>2.24107133595376E+16</v>
      </c>
      <c r="T2306" s="7">
        <f>TablaDatos[[#This Row],[Aux3]]/100000000000000</f>
        <v>231.41570281475799</v>
      </c>
      <c r="U2306" s="1">
        <v>2.31415702814758E+16</v>
      </c>
      <c r="V2306">
        <v>147.6</v>
      </c>
      <c r="W2306">
        <v>95.3</v>
      </c>
    </row>
    <row r="2307" spans="1:23">
      <c r="A2307">
        <v>2015</v>
      </c>
      <c r="B2307">
        <v>63</v>
      </c>
      <c r="C2307" t="s">
        <v>16</v>
      </c>
      <c r="D2307" t="s">
        <v>73</v>
      </c>
      <c r="E2307" t="s">
        <v>18</v>
      </c>
      <c r="F2307" t="s">
        <v>19</v>
      </c>
      <c r="G2307" t="s">
        <v>28</v>
      </c>
      <c r="H2307" s="3">
        <v>19470.87</v>
      </c>
      <c r="I2307" t="s">
        <v>19</v>
      </c>
      <c r="J2307" t="s">
        <v>18</v>
      </c>
      <c r="K23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31.367203003442697</v>
      </c>
      <c r="L2307" s="5">
        <f>TablaDatos[[#This Row],[IMC_raw]]/1000000000000000</f>
        <v>3.1367203003442699</v>
      </c>
      <c r="M2307" s="2">
        <v>3136720300344270</v>
      </c>
      <c r="N23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7" s="13">
        <f t="shared" si="36"/>
        <v>2306</v>
      </c>
      <c r="P2307" s="2" t="str">
        <f>IF(TablaDatos[[#This Row],[Diabetes]]=0,"No","Si")</f>
        <v>No</v>
      </c>
      <c r="Q2307">
        <v>0</v>
      </c>
      <c r="R2307">
        <f>TablaDatos[[#This Row],[Aux2]]/10000000000000</f>
        <v>222.89137712039499</v>
      </c>
      <c r="S2307" s="1">
        <v>2228913771203950</v>
      </c>
      <c r="T2307" s="7">
        <f>TablaDatos[[#This Row],[Aux3]]/100000000000000</f>
        <v>221.74297783471999</v>
      </c>
      <c r="U2307" s="1">
        <v>2.2174297783472E+16</v>
      </c>
      <c r="V2307">
        <v>151.80000000000001</v>
      </c>
      <c r="W2307">
        <v>96.7</v>
      </c>
    </row>
    <row r="2308" spans="1:23">
      <c r="A2308">
        <v>2015</v>
      </c>
      <c r="B2308">
        <v>55</v>
      </c>
      <c r="C2308" t="s">
        <v>16</v>
      </c>
      <c r="D2308" t="s">
        <v>74</v>
      </c>
      <c r="E2308" t="s">
        <v>18</v>
      </c>
      <c r="F2308" t="s">
        <v>24</v>
      </c>
      <c r="G2308" t="s">
        <v>28</v>
      </c>
      <c r="H2308" s="3">
        <v>19023.73</v>
      </c>
      <c r="I2308" t="s">
        <v>19</v>
      </c>
      <c r="J2308" t="s">
        <v>22</v>
      </c>
      <c r="K23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31.337321291601299</v>
      </c>
      <c r="L2308" s="6">
        <f>TablaDatos[[#This Row],[IMC_raw]]/1000000000000000</f>
        <v>3.1337321291601299</v>
      </c>
      <c r="M2308" s="2">
        <v>3133732129160130</v>
      </c>
      <c r="N23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8" s="13">
        <f t="shared" si="36"/>
        <v>2307</v>
      </c>
      <c r="P2308" s="2" t="str">
        <f>IF(TablaDatos[[#This Row],[Diabetes]]=0,"No","Si")</f>
        <v>Si</v>
      </c>
      <c r="Q2308">
        <v>1</v>
      </c>
      <c r="R2308">
        <f>TablaDatos[[#This Row],[Aux2]]/10000000000000</f>
        <v>2217.4299116153202</v>
      </c>
      <c r="S2308" s="1">
        <v>2.21742991161532E+16</v>
      </c>
      <c r="T2308" s="7">
        <f>TablaDatos[[#This Row],[Aux3]]/100000000000000</f>
        <v>251.51797218210001</v>
      </c>
      <c r="U2308" s="1">
        <v>2.515179721821E+16</v>
      </c>
      <c r="V2308">
        <v>165.6</v>
      </c>
      <c r="W2308">
        <v>98.2</v>
      </c>
    </row>
    <row r="2309" spans="1:23">
      <c r="A2309">
        <v>2015</v>
      </c>
      <c r="B2309">
        <v>55</v>
      </c>
      <c r="C2309" t="s">
        <v>23</v>
      </c>
      <c r="D2309" t="s">
        <v>17</v>
      </c>
      <c r="E2309" t="s">
        <v>18</v>
      </c>
      <c r="F2309" t="s">
        <v>24</v>
      </c>
      <c r="G2309" t="s">
        <v>28</v>
      </c>
      <c r="H2309" s="3">
        <v>15158.63</v>
      </c>
      <c r="I2309" t="s">
        <v>21</v>
      </c>
      <c r="J2309" t="s">
        <v>18</v>
      </c>
      <c r="K23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31.295015801220099</v>
      </c>
      <c r="L2309" s="6">
        <f>TablaDatos[[#This Row],[IMC_raw]]/1000000000000000</f>
        <v>31.295015801220099</v>
      </c>
      <c r="M2309" s="2">
        <v>3.12950158012201E+16</v>
      </c>
      <c r="N23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09" s="13">
        <f t="shared" si="36"/>
        <v>2308</v>
      </c>
      <c r="P2309" s="2" t="str">
        <f>IF(TablaDatos[[#This Row],[Diabetes]]=0,"No","Si")</f>
        <v>No</v>
      </c>
      <c r="Q2309">
        <v>0</v>
      </c>
      <c r="R2309">
        <f>TablaDatos[[#This Row],[Aux2]]/10000000000000</f>
        <v>2362.0065423453002</v>
      </c>
      <c r="S2309" s="1">
        <v>2.3620065423453E+16</v>
      </c>
      <c r="T2309" s="7">
        <f>TablaDatos[[#This Row],[Aux3]]/100000000000000</f>
        <v>236.609034742538</v>
      </c>
      <c r="U2309" s="1">
        <v>2.36609034742538E+16</v>
      </c>
      <c r="V2309">
        <v>160.6</v>
      </c>
      <c r="W2309">
        <v>96.4</v>
      </c>
    </row>
    <row r="2310" spans="1:23">
      <c r="A2310">
        <v>2015</v>
      </c>
      <c r="B2310">
        <v>63</v>
      </c>
      <c r="C2310" t="s">
        <v>16</v>
      </c>
      <c r="D2310" t="s">
        <v>72</v>
      </c>
      <c r="E2310" t="s">
        <v>19</v>
      </c>
      <c r="F2310" t="s">
        <v>24</v>
      </c>
      <c r="G2310" t="s">
        <v>28</v>
      </c>
      <c r="H2310" s="3">
        <v>16759.810000000001</v>
      </c>
      <c r="I2310" t="s">
        <v>19</v>
      </c>
      <c r="J2310" t="s">
        <v>22</v>
      </c>
      <c r="K23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31.284634207998899</v>
      </c>
      <c r="L2310" s="5">
        <f>TablaDatos[[#This Row],[IMC_raw]]/1000000000000000</f>
        <v>31.284634207998899</v>
      </c>
      <c r="M2310" s="2">
        <v>3.12846342079989E+16</v>
      </c>
      <c r="N23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0" s="13">
        <f t="shared" si="36"/>
        <v>2309</v>
      </c>
      <c r="P2310" s="2" t="str">
        <f>IF(TablaDatos[[#This Row],[Diabetes]]=0,"No","Si")</f>
        <v>No</v>
      </c>
      <c r="Q2310">
        <v>0</v>
      </c>
      <c r="R2310">
        <f>TablaDatos[[#This Row],[Aux2]]/10000000000000</f>
        <v>2228.2606406223999</v>
      </c>
      <c r="S2310" s="1">
        <v>2.2282606406224E+16</v>
      </c>
      <c r="T2310" s="7">
        <f>TablaDatos[[#This Row],[Aux3]]/100000000000000</f>
        <v>245.90962479715699</v>
      </c>
      <c r="U2310" s="1">
        <v>2.45909624797157E+16</v>
      </c>
      <c r="V2310">
        <v>156.1</v>
      </c>
      <c r="W2310">
        <v>93.8</v>
      </c>
    </row>
    <row r="2311" spans="1:23">
      <c r="A2311">
        <v>2015</v>
      </c>
      <c r="B2311">
        <v>59</v>
      </c>
      <c r="C2311" t="s">
        <v>16</v>
      </c>
      <c r="D2311" t="s">
        <v>72</v>
      </c>
      <c r="E2311" t="s">
        <v>21</v>
      </c>
      <c r="F2311" t="s">
        <v>35</v>
      </c>
      <c r="G2311" t="s">
        <v>28</v>
      </c>
      <c r="H2311" s="3">
        <v>19787.87</v>
      </c>
      <c r="I2311" t="s">
        <v>21</v>
      </c>
      <c r="J2311" t="s">
        <v>21</v>
      </c>
      <c r="K23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31.265410636454401</v>
      </c>
      <c r="L2311" s="5">
        <f>TablaDatos[[#This Row],[IMC_raw]]/1000000000000000</f>
        <v>31.265410636454401</v>
      </c>
      <c r="M2311" s="2">
        <v>3.12654106364544E+16</v>
      </c>
      <c r="N23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1" s="13">
        <f t="shared" si="36"/>
        <v>2310</v>
      </c>
      <c r="P2311" s="2" t="str">
        <f>IF(TablaDatos[[#This Row],[Diabetes]]=0,"No","Si")</f>
        <v>No</v>
      </c>
      <c r="Q2311">
        <v>0</v>
      </c>
      <c r="R2311">
        <f>TablaDatos[[#This Row],[Aux2]]/10000000000000</f>
        <v>202.06523101897699</v>
      </c>
      <c r="S2311" s="1">
        <v>2020652310189770</v>
      </c>
      <c r="T2311" s="7">
        <f>TablaDatos[[#This Row],[Aux3]]/100000000000000</f>
        <v>231.83337262030699</v>
      </c>
      <c r="U2311" s="1">
        <v>2.31833372620307E+16</v>
      </c>
      <c r="V2311">
        <v>172.9</v>
      </c>
      <c r="W2311">
        <v>97.2</v>
      </c>
    </row>
    <row r="2312" spans="1:23">
      <c r="A2312">
        <v>2015</v>
      </c>
      <c r="B2312">
        <v>57</v>
      </c>
      <c r="C2312" t="s">
        <v>23</v>
      </c>
      <c r="D2312" t="s">
        <v>71</v>
      </c>
      <c r="E2312" t="s">
        <v>18</v>
      </c>
      <c r="F2312" t="s">
        <v>24</v>
      </c>
      <c r="G2312" t="s">
        <v>28</v>
      </c>
      <c r="H2312" s="3">
        <v>20258.63</v>
      </c>
      <c r="I2312" t="s">
        <v>19</v>
      </c>
      <c r="J2312" t="s">
        <v>22</v>
      </c>
      <c r="K23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31.250625191651299</v>
      </c>
      <c r="L2312" s="5">
        <f>TablaDatos[[#This Row],[IMC_raw]]/1000000000000000</f>
        <v>31.250625191651299</v>
      </c>
      <c r="M2312" s="2">
        <v>3.12506251916513E+16</v>
      </c>
      <c r="N23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2" s="13">
        <f t="shared" si="36"/>
        <v>2311</v>
      </c>
      <c r="P2312" s="2" t="str">
        <f>IF(TablaDatos[[#This Row],[Diabetes]]=0,"No","Si")</f>
        <v>No</v>
      </c>
      <c r="Q2312">
        <v>0</v>
      </c>
      <c r="R2312">
        <f>TablaDatos[[#This Row],[Aux2]]/10000000000000</f>
        <v>206.276046414158</v>
      </c>
      <c r="S2312" s="1">
        <v>2062760464141580</v>
      </c>
      <c r="T2312" s="7">
        <f>TablaDatos[[#This Row],[Aux3]]/100000000000000</f>
        <v>222.61222012225599</v>
      </c>
      <c r="U2312" s="1">
        <v>2.22612220122256E+16</v>
      </c>
      <c r="V2312">
        <v>143.80000000000001</v>
      </c>
      <c r="W2312">
        <v>94.4</v>
      </c>
    </row>
    <row r="2313" spans="1:23">
      <c r="A2313">
        <v>2015</v>
      </c>
      <c r="B2313">
        <v>60</v>
      </c>
      <c r="C2313" t="s">
        <v>16</v>
      </c>
      <c r="D2313" t="s">
        <v>17</v>
      </c>
      <c r="E2313" t="s">
        <v>18</v>
      </c>
      <c r="F2313" t="s">
        <v>19</v>
      </c>
      <c r="G2313" t="s">
        <v>28</v>
      </c>
      <c r="H2313" s="3">
        <v>24734.5</v>
      </c>
      <c r="I2313" t="s">
        <v>18</v>
      </c>
      <c r="J2313" t="s">
        <v>22</v>
      </c>
      <c r="K23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31.239658154367799</v>
      </c>
      <c r="L2313" s="5">
        <f>TablaDatos[[#This Row],[IMC_raw]]/1000000000000000</f>
        <v>31.239658154367799</v>
      </c>
      <c r="M2313" s="2">
        <v>3.12396581543678E+16</v>
      </c>
      <c r="N23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3" s="13">
        <f t="shared" si="36"/>
        <v>2312</v>
      </c>
      <c r="P2313" s="2" t="str">
        <f>IF(TablaDatos[[#This Row],[Diabetes]]=0,"No","Si")</f>
        <v>No</v>
      </c>
      <c r="Q2313">
        <v>0</v>
      </c>
      <c r="R2313">
        <f>TablaDatos[[#This Row],[Aux2]]/10000000000000</f>
        <v>2275.1198163714298</v>
      </c>
      <c r="S2313" s="1">
        <v>2.27511981637143E+16</v>
      </c>
      <c r="T2313" s="7">
        <f>TablaDatos[[#This Row],[Aux3]]/100000000000000</f>
        <v>224.55217036704599</v>
      </c>
      <c r="U2313" s="1">
        <v>2.24552170367046E+16</v>
      </c>
      <c r="V2313">
        <v>158</v>
      </c>
      <c r="W2313">
        <v>99.6</v>
      </c>
    </row>
    <row r="2314" spans="1:23">
      <c r="A2314">
        <v>2015</v>
      </c>
      <c r="B2314">
        <v>53</v>
      </c>
      <c r="C2314" t="s">
        <v>23</v>
      </c>
      <c r="D2314" t="s">
        <v>27</v>
      </c>
      <c r="E2314" t="s">
        <v>18</v>
      </c>
      <c r="F2314" t="s">
        <v>19</v>
      </c>
      <c r="G2314" t="s">
        <v>20</v>
      </c>
      <c r="H2314" s="3">
        <v>16163.39</v>
      </c>
      <c r="I2314" t="s">
        <v>19</v>
      </c>
      <c r="J2314" t="s">
        <v>18</v>
      </c>
      <c r="K23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31.213309587827599</v>
      </c>
      <c r="L2314" s="5">
        <f>TablaDatos[[#This Row],[IMC_raw]]/1000000000000000</f>
        <v>31.213309587827599</v>
      </c>
      <c r="M2314" s="2">
        <v>3.12133095878276E+16</v>
      </c>
      <c r="N23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4" s="13">
        <f t="shared" si="36"/>
        <v>2313</v>
      </c>
      <c r="P2314" s="2" t="str">
        <f>IF(TablaDatos[[#This Row],[Diabetes]]=0,"No","Si")</f>
        <v>No</v>
      </c>
      <c r="Q2314">
        <v>0</v>
      </c>
      <c r="R2314">
        <f>TablaDatos[[#This Row],[Aux2]]/10000000000000</f>
        <v>1874.8414446039401</v>
      </c>
      <c r="S2314" s="1">
        <v>1.87484144460394E+16</v>
      </c>
      <c r="T2314" s="7">
        <f>TablaDatos[[#This Row],[Aux3]]/100000000000000</f>
        <v>23.441000627740401</v>
      </c>
      <c r="U2314" s="1">
        <v>2344100062774040</v>
      </c>
      <c r="V2314">
        <v>145.69999999999999</v>
      </c>
      <c r="W2314">
        <v>91.1</v>
      </c>
    </row>
    <row r="2315" spans="1:23">
      <c r="A2315">
        <v>2015</v>
      </c>
      <c r="B2315">
        <v>65</v>
      </c>
      <c r="C2315" t="s">
        <v>16</v>
      </c>
      <c r="D2315" t="s">
        <v>74</v>
      </c>
      <c r="E2315" t="s">
        <v>21</v>
      </c>
      <c r="F2315" t="s">
        <v>35</v>
      </c>
      <c r="G2315" t="s">
        <v>25</v>
      </c>
      <c r="H2315" s="3">
        <v>17684.400000000001</v>
      </c>
      <c r="I2315" t="s">
        <v>21</v>
      </c>
      <c r="J2315" t="s">
        <v>19</v>
      </c>
      <c r="K23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31.211852891720401</v>
      </c>
      <c r="L2315" s="6">
        <f>TablaDatos[[#This Row],[IMC_raw]]/1000000000000000</f>
        <v>3.1211852891720402</v>
      </c>
      <c r="M2315" s="2">
        <v>3121185289172040</v>
      </c>
      <c r="N23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5" s="13">
        <f t="shared" si="36"/>
        <v>2314</v>
      </c>
      <c r="P2315" s="2" t="str">
        <f>IF(TablaDatos[[#This Row],[Diabetes]]=0,"No","Si")</f>
        <v>No</v>
      </c>
      <c r="Q2315">
        <v>0</v>
      </c>
      <c r="R2315">
        <f>TablaDatos[[#This Row],[Aux2]]/10000000000000</f>
        <v>207.04537271354999</v>
      </c>
      <c r="S2315" s="1">
        <v>2070453727135500</v>
      </c>
      <c r="T2315" s="7">
        <f>TablaDatos[[#This Row],[Aux3]]/100000000000000</f>
        <v>19.5957152675077</v>
      </c>
      <c r="U2315" s="1">
        <v>1959571526750770</v>
      </c>
      <c r="V2315">
        <v>168</v>
      </c>
      <c r="W2315">
        <v>99.2</v>
      </c>
    </row>
    <row r="2316" spans="1:23">
      <c r="A2316">
        <v>2015</v>
      </c>
      <c r="B2316">
        <v>70</v>
      </c>
      <c r="C2316" t="s">
        <v>23</v>
      </c>
      <c r="D2316" t="s">
        <v>72</v>
      </c>
      <c r="E2316" t="s">
        <v>18</v>
      </c>
      <c r="F2316" t="s">
        <v>19</v>
      </c>
      <c r="G2316" t="s">
        <v>25</v>
      </c>
      <c r="H2316" s="3">
        <v>24676.37</v>
      </c>
      <c r="I2316" t="s">
        <v>21</v>
      </c>
      <c r="J2316" t="s">
        <v>18</v>
      </c>
      <c r="K23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31.208987306104699</v>
      </c>
      <c r="L2316" s="5">
        <f>TablaDatos[[#This Row],[IMC_raw]]/1000000000000000</f>
        <v>31.208987306104699</v>
      </c>
      <c r="M2316" s="2">
        <v>3.12089873061047E+16</v>
      </c>
      <c r="N23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6" s="13">
        <f t="shared" si="36"/>
        <v>2315</v>
      </c>
      <c r="P2316" s="2" t="str">
        <f>IF(TablaDatos[[#This Row],[Diabetes]]=0,"No","Si")</f>
        <v>No</v>
      </c>
      <c r="Q2316">
        <v>0</v>
      </c>
      <c r="R2316">
        <f>TablaDatos[[#This Row],[Aux2]]/10000000000000</f>
        <v>206.48266242227001</v>
      </c>
      <c r="S2316" s="1">
        <v>2064826624222700</v>
      </c>
      <c r="T2316" s="7">
        <f>TablaDatos[[#This Row],[Aux3]]/100000000000000</f>
        <v>207.40646716187601</v>
      </c>
      <c r="U2316" s="1">
        <v>2.07406467161876E+16</v>
      </c>
      <c r="V2316">
        <v>174.8</v>
      </c>
      <c r="W2316">
        <v>98.1</v>
      </c>
    </row>
    <row r="2317" spans="1:23">
      <c r="A2317">
        <v>2015</v>
      </c>
      <c r="B2317">
        <v>52</v>
      </c>
      <c r="C2317" t="s">
        <v>23</v>
      </c>
      <c r="D2317" t="s">
        <v>42</v>
      </c>
      <c r="E2317" t="s">
        <v>18</v>
      </c>
      <c r="F2317" t="s">
        <v>19</v>
      </c>
      <c r="G2317" t="s">
        <v>20</v>
      </c>
      <c r="H2317" s="3">
        <v>39888.07</v>
      </c>
      <c r="I2317" t="s">
        <v>19</v>
      </c>
      <c r="J2317" t="s">
        <v>19</v>
      </c>
      <c r="K23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31.2054258521866</v>
      </c>
      <c r="L2317" s="6">
        <f>TablaDatos[[#This Row],[IMC_raw]]/1000000000000000</f>
        <v>31.2054258521866</v>
      </c>
      <c r="M2317" s="2">
        <v>3.12054258521866E+16</v>
      </c>
      <c r="N23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7" s="13">
        <f t="shared" si="36"/>
        <v>2316</v>
      </c>
      <c r="P2317" s="2" t="str">
        <f>IF(TablaDatos[[#This Row],[Diabetes]]=0,"No","Si")</f>
        <v>No</v>
      </c>
      <c r="Q2317">
        <v>0</v>
      </c>
      <c r="R2317">
        <f>TablaDatos[[#This Row],[Aux2]]/10000000000000</f>
        <v>2262.5791465827901</v>
      </c>
      <c r="S2317" s="1">
        <v>2.26257914658279E+16</v>
      </c>
      <c r="T2317" s="7">
        <f>TablaDatos[[#This Row],[Aux3]]/100000000000000</f>
        <v>24.5306606621679</v>
      </c>
      <c r="U2317" s="1">
        <v>2453066066216790</v>
      </c>
      <c r="V2317">
        <v>150.19999999999999</v>
      </c>
      <c r="W2317">
        <v>87.4</v>
      </c>
    </row>
    <row r="2318" spans="1:23">
      <c r="A2318">
        <v>2015</v>
      </c>
      <c r="B2318">
        <v>58</v>
      </c>
      <c r="C2318" t="s">
        <v>16</v>
      </c>
      <c r="D2318" t="s">
        <v>29</v>
      </c>
      <c r="E2318" t="s">
        <v>21</v>
      </c>
      <c r="F2318" t="s">
        <v>24</v>
      </c>
      <c r="G2318" t="s">
        <v>28</v>
      </c>
      <c r="H2318" s="3">
        <v>15410.64</v>
      </c>
      <c r="I2318" t="s">
        <v>21</v>
      </c>
      <c r="J2318" t="s">
        <v>19</v>
      </c>
      <c r="K23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31.198246966145799</v>
      </c>
      <c r="L2318" s="6">
        <f>TablaDatos[[#This Row],[IMC_raw]]/1000000000000000</f>
        <v>31.198246966145799</v>
      </c>
      <c r="M2318" s="2">
        <v>3.11982469661458E+16</v>
      </c>
      <c r="N23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8" s="13">
        <f t="shared" si="36"/>
        <v>2317</v>
      </c>
      <c r="P2318" s="2" t="str">
        <f>IF(TablaDatos[[#This Row],[Diabetes]]=0,"No","Si")</f>
        <v>No</v>
      </c>
      <c r="Q2318">
        <v>0</v>
      </c>
      <c r="R2318">
        <f>TablaDatos[[#This Row],[Aux2]]/10000000000000</f>
        <v>2370.0323783512999</v>
      </c>
      <c r="S2318" s="1">
        <v>2.3700323783513E+16</v>
      </c>
      <c r="T2318" s="7">
        <f>TablaDatos[[#This Row],[Aux3]]/100000000000000</f>
        <v>24.5068204410132</v>
      </c>
      <c r="U2318" s="1">
        <v>2450682044101320</v>
      </c>
      <c r="V2318">
        <v>168.7</v>
      </c>
      <c r="W2318">
        <v>100.7</v>
      </c>
    </row>
    <row r="2319" spans="1:23">
      <c r="A2319">
        <v>2015</v>
      </c>
      <c r="B2319">
        <v>56</v>
      </c>
      <c r="C2319" t="s">
        <v>23</v>
      </c>
      <c r="D2319" t="s">
        <v>74</v>
      </c>
      <c r="E2319" t="s">
        <v>19</v>
      </c>
      <c r="F2319" t="s">
        <v>24</v>
      </c>
      <c r="G2319" t="s">
        <v>28</v>
      </c>
      <c r="H2319" s="3">
        <v>9358.49</v>
      </c>
      <c r="I2319" t="s">
        <v>19</v>
      </c>
      <c r="J2319" t="s">
        <v>18</v>
      </c>
      <c r="K23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31.1952234289082</v>
      </c>
      <c r="L2319" s="5">
        <f>TablaDatos[[#This Row],[IMC_raw]]/1000000000000000</f>
        <v>31.1952234289082</v>
      </c>
      <c r="M2319" s="2">
        <v>3.11952234289082E+16</v>
      </c>
      <c r="N23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19" s="13">
        <f t="shared" si="36"/>
        <v>2318</v>
      </c>
      <c r="P2319" s="2" t="str">
        <f>IF(TablaDatos[[#This Row],[Diabetes]]=0,"No","Si")</f>
        <v>Si</v>
      </c>
      <c r="Q2319">
        <v>1</v>
      </c>
      <c r="R2319">
        <f>TablaDatos[[#This Row],[Aux2]]/10000000000000</f>
        <v>2369.0240320475</v>
      </c>
      <c r="S2319" s="1">
        <v>2.3690240320475E+16</v>
      </c>
      <c r="T2319" s="7">
        <f>TablaDatos[[#This Row],[Aux3]]/100000000000000</f>
        <v>26.0437037740314</v>
      </c>
      <c r="U2319" s="1">
        <v>2604370377403140</v>
      </c>
      <c r="V2319">
        <v>160.1</v>
      </c>
      <c r="W2319">
        <v>101.7</v>
      </c>
    </row>
    <row r="2320" spans="1:23">
      <c r="A2320">
        <v>2015</v>
      </c>
      <c r="B2320">
        <v>70</v>
      </c>
      <c r="C2320" t="s">
        <v>16</v>
      </c>
      <c r="D2320" t="s">
        <v>29</v>
      </c>
      <c r="E2320" t="s">
        <v>21</v>
      </c>
      <c r="F2320" t="s">
        <v>24</v>
      </c>
      <c r="G2320" t="s">
        <v>25</v>
      </c>
      <c r="H2320" s="3">
        <v>13766.56</v>
      </c>
      <c r="I2320" t="s">
        <v>19</v>
      </c>
      <c r="J2320" t="s">
        <v>18</v>
      </c>
      <c r="K23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31.1862029462091</v>
      </c>
      <c r="L2320" s="6">
        <f>TablaDatos[[#This Row],[IMC_raw]]/1000000000000000</f>
        <v>31.1862029462091</v>
      </c>
      <c r="M2320" s="2">
        <v>3.11862029462091E+16</v>
      </c>
      <c r="N23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0" s="13">
        <f t="shared" si="36"/>
        <v>2319</v>
      </c>
      <c r="P2320" s="2" t="str">
        <f>IF(TablaDatos[[#This Row],[Diabetes]]=0,"No","Si")</f>
        <v>Si</v>
      </c>
      <c r="Q2320">
        <v>1</v>
      </c>
      <c r="R2320">
        <f>TablaDatos[[#This Row],[Aux2]]/10000000000000</f>
        <v>2257.6284574246401</v>
      </c>
      <c r="S2320" s="1">
        <v>2.25762845742464E+16</v>
      </c>
      <c r="T2320" s="7">
        <f>TablaDatos[[#This Row],[Aux3]]/100000000000000</f>
        <v>24.7849444556436</v>
      </c>
      <c r="U2320" s="1">
        <v>2478494445564360</v>
      </c>
      <c r="V2320">
        <v>177</v>
      </c>
      <c r="W2320">
        <v>109.3</v>
      </c>
    </row>
    <row r="2321" spans="1:23">
      <c r="A2321">
        <v>2015</v>
      </c>
      <c r="B2321">
        <v>54</v>
      </c>
      <c r="C2321" t="s">
        <v>23</v>
      </c>
      <c r="D2321" t="s">
        <v>17</v>
      </c>
      <c r="E2321" t="s">
        <v>18</v>
      </c>
      <c r="F2321" t="s">
        <v>35</v>
      </c>
      <c r="G2321" t="s">
        <v>20</v>
      </c>
      <c r="H2321" s="3">
        <v>27619.22</v>
      </c>
      <c r="I2321" t="s">
        <v>19</v>
      </c>
      <c r="J2321" t="s">
        <v>22</v>
      </c>
      <c r="K23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31.186186029095101</v>
      </c>
      <c r="L2321" s="6">
        <f>TablaDatos[[#This Row],[IMC_raw]]/1000000000000000</f>
        <v>31.186186029095101</v>
      </c>
      <c r="M2321" s="2">
        <v>3.11861860290951E+16</v>
      </c>
      <c r="N23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1" s="13">
        <f t="shared" si="36"/>
        <v>2320</v>
      </c>
      <c r="P2321" s="2" t="str">
        <f>IF(TablaDatos[[#This Row],[Diabetes]]=0,"No","Si")</f>
        <v>No</v>
      </c>
      <c r="Q2321">
        <v>0</v>
      </c>
      <c r="R2321">
        <f>TablaDatos[[#This Row],[Aux2]]/10000000000000</f>
        <v>1946.20262770922</v>
      </c>
      <c r="S2321" s="1">
        <v>1.94620262770922E+16</v>
      </c>
      <c r="T2321" s="7">
        <f>TablaDatos[[#This Row],[Aux3]]/100000000000000</f>
        <v>227.73536408470201</v>
      </c>
      <c r="U2321" s="1">
        <v>2.27735364084702E+16</v>
      </c>
      <c r="V2321">
        <v>144</v>
      </c>
      <c r="W2321">
        <v>84</v>
      </c>
    </row>
    <row r="2322" spans="1:23">
      <c r="A2322">
        <v>2015</v>
      </c>
      <c r="B2322">
        <v>65</v>
      </c>
      <c r="C2322" t="s">
        <v>16</v>
      </c>
      <c r="D2322" t="s">
        <v>17</v>
      </c>
      <c r="E2322" t="s">
        <v>19</v>
      </c>
      <c r="F2322" t="s">
        <v>19</v>
      </c>
      <c r="G2322" t="s">
        <v>25</v>
      </c>
      <c r="H2322" s="3">
        <v>16564.84</v>
      </c>
      <c r="I2322" t="s">
        <v>19</v>
      </c>
      <c r="J2322" t="s">
        <v>22</v>
      </c>
      <c r="K23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31.173320183992601</v>
      </c>
      <c r="L2322" s="6">
        <f>TablaDatos[[#This Row],[IMC_raw]]/1000000000000000</f>
        <v>31.173320183992601</v>
      </c>
      <c r="M2322" s="2">
        <v>3.11733201839926E+16</v>
      </c>
      <c r="N23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2" s="13">
        <f t="shared" si="36"/>
        <v>2321</v>
      </c>
      <c r="P2322" s="2" t="str">
        <f>IF(TablaDatos[[#This Row],[Diabetes]]=0,"No","Si")</f>
        <v>No</v>
      </c>
      <c r="Q2322">
        <v>0</v>
      </c>
      <c r="R2322">
        <f>TablaDatos[[#This Row],[Aux2]]/10000000000000</f>
        <v>2129.9991565300902</v>
      </c>
      <c r="S2322" s="1">
        <v>2.12999915653009E+16</v>
      </c>
      <c r="T2322" s="7">
        <f>TablaDatos[[#This Row],[Aux3]]/100000000000000</f>
        <v>266.77030644166803</v>
      </c>
      <c r="U2322" s="1">
        <v>2.66770306441668E+16</v>
      </c>
      <c r="V2322">
        <v>158.9</v>
      </c>
      <c r="W2322">
        <v>94.4</v>
      </c>
    </row>
    <row r="2323" spans="1:23">
      <c r="A2323">
        <v>2015</v>
      </c>
      <c r="B2323">
        <v>66</v>
      </c>
      <c r="C2323" t="s">
        <v>16</v>
      </c>
      <c r="D2323" t="s">
        <v>29</v>
      </c>
      <c r="E2323" t="s">
        <v>21</v>
      </c>
      <c r="F2323" t="s">
        <v>19</v>
      </c>
      <c r="G2323" t="s">
        <v>25</v>
      </c>
      <c r="H2323" s="3">
        <v>17109.490000000002</v>
      </c>
      <c r="I2323" t="s">
        <v>21</v>
      </c>
      <c r="J2323" t="s">
        <v>18</v>
      </c>
      <c r="K23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31.131368494893401</v>
      </c>
      <c r="L2323" s="6">
        <f>TablaDatos[[#This Row],[IMC_raw]]/1000000000000000</f>
        <v>31.131368494893401</v>
      </c>
      <c r="M2323" s="2">
        <v>3.11313684948934E+16</v>
      </c>
      <c r="N23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3" s="13">
        <f t="shared" si="36"/>
        <v>2322</v>
      </c>
      <c r="P2323" s="2" t="str">
        <f>IF(TablaDatos[[#This Row],[Diabetes]]=0,"No","Si")</f>
        <v>No</v>
      </c>
      <c r="Q2323">
        <v>0</v>
      </c>
      <c r="R2323">
        <f>TablaDatos[[#This Row],[Aux2]]/10000000000000</f>
        <v>189.934582884305</v>
      </c>
      <c r="S2323" s="1">
        <v>1899345828843050</v>
      </c>
      <c r="T2323" s="7">
        <f>TablaDatos[[#This Row],[Aux3]]/100000000000000</f>
        <v>206.66500677442201</v>
      </c>
      <c r="U2323" s="1">
        <v>2.06665006774422E+16</v>
      </c>
      <c r="V2323">
        <v>170.6</v>
      </c>
      <c r="W2323">
        <v>95.7</v>
      </c>
    </row>
    <row r="2324" spans="1:23">
      <c r="A2324">
        <v>2015</v>
      </c>
      <c r="B2324">
        <v>59</v>
      </c>
      <c r="C2324" t="s">
        <v>23</v>
      </c>
      <c r="D2324" t="s">
        <v>30</v>
      </c>
      <c r="E2324" t="s">
        <v>18</v>
      </c>
      <c r="F2324" t="s">
        <v>19</v>
      </c>
      <c r="G2324" t="s">
        <v>28</v>
      </c>
      <c r="H2324" s="3">
        <v>14798.01</v>
      </c>
      <c r="I2324" t="s">
        <v>18</v>
      </c>
      <c r="J2324" t="s">
        <v>22</v>
      </c>
      <c r="K23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31.1144234877458</v>
      </c>
      <c r="L2324" s="6">
        <f>TablaDatos[[#This Row],[IMC_raw]]/100000000000000</f>
        <v>31.1144234877458</v>
      </c>
      <c r="M2324" s="2">
        <v>3111442348774580</v>
      </c>
      <c r="N23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4" s="13">
        <f t="shared" si="36"/>
        <v>2323</v>
      </c>
      <c r="P2324" s="2" t="str">
        <f>IF(TablaDatos[[#This Row],[Diabetes]]=0,"No","Si")</f>
        <v>No</v>
      </c>
      <c r="Q2324">
        <v>0</v>
      </c>
      <c r="R2324">
        <f>TablaDatos[[#This Row],[Aux2]]/10000000000000</f>
        <v>1989.6978872345601</v>
      </c>
      <c r="S2324" s="1">
        <v>1.98969788723456E+16</v>
      </c>
      <c r="T2324" s="7">
        <f>TablaDatos[[#This Row],[Aux3]]/100000000000000</f>
        <v>206.432611308378</v>
      </c>
      <c r="U2324" s="1">
        <v>2.06432611308378E+16</v>
      </c>
      <c r="V2324">
        <v>148.5</v>
      </c>
      <c r="W2324">
        <v>93.6</v>
      </c>
    </row>
    <row r="2325" spans="1:23">
      <c r="A2325">
        <v>2015</v>
      </c>
      <c r="B2325">
        <v>53</v>
      </c>
      <c r="C2325" t="s">
        <v>16</v>
      </c>
      <c r="D2325" t="s">
        <v>72</v>
      </c>
      <c r="E2325" t="s">
        <v>21</v>
      </c>
      <c r="F2325" t="s">
        <v>35</v>
      </c>
      <c r="G2325" t="s">
        <v>20</v>
      </c>
      <c r="H2325" s="3">
        <v>26738.3</v>
      </c>
      <c r="I2325" t="s">
        <v>21</v>
      </c>
      <c r="J2325" t="s">
        <v>21</v>
      </c>
      <c r="K23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31.096313431797899</v>
      </c>
      <c r="L2325" s="5">
        <f>TablaDatos[[#This Row],[IMC_raw]]/1000000000000000</f>
        <v>31.096313431797899</v>
      </c>
      <c r="M2325" s="2">
        <v>3.10963134317979E+16</v>
      </c>
      <c r="N23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5" s="13">
        <f t="shared" si="36"/>
        <v>2324</v>
      </c>
      <c r="P2325" s="2" t="str">
        <f>IF(TablaDatos[[#This Row],[Diabetes]]=0,"No","Si")</f>
        <v>No</v>
      </c>
      <c r="Q2325">
        <v>0</v>
      </c>
      <c r="R2325">
        <f>TablaDatos[[#This Row],[Aux2]]/10000000000000</f>
        <v>1958.0622032075901</v>
      </c>
      <c r="S2325" s="1">
        <v>1.95806220320759E+16</v>
      </c>
      <c r="T2325" s="7">
        <f>TablaDatos[[#This Row],[Aux3]]/100000000000000</f>
        <v>23.213018767162499</v>
      </c>
      <c r="U2325" s="1">
        <v>2321301876716250</v>
      </c>
      <c r="V2325">
        <v>149.1</v>
      </c>
      <c r="W2325">
        <v>91.9</v>
      </c>
    </row>
    <row r="2326" spans="1:23">
      <c r="A2326">
        <v>2015</v>
      </c>
      <c r="B2326">
        <v>58</v>
      </c>
      <c r="C2326" t="s">
        <v>23</v>
      </c>
      <c r="D2326" t="s">
        <v>17</v>
      </c>
      <c r="E2326" t="s">
        <v>18</v>
      </c>
      <c r="F2326" t="s">
        <v>19</v>
      </c>
      <c r="G2326" t="s">
        <v>28</v>
      </c>
      <c r="H2326" s="3">
        <v>21831.32</v>
      </c>
      <c r="I2326" t="s">
        <v>19</v>
      </c>
      <c r="J2326" t="s">
        <v>18</v>
      </c>
      <c r="K23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31.087149429158899</v>
      </c>
      <c r="L2326" s="6">
        <f>TablaDatos[[#This Row],[IMC_raw]]/100000000000000</f>
        <v>31.087149429158899</v>
      </c>
      <c r="M2326" s="2">
        <v>3108714942915890</v>
      </c>
      <c r="N23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6" s="13">
        <f t="shared" si="36"/>
        <v>2325</v>
      </c>
      <c r="P2326" s="2" t="str">
        <f>IF(TablaDatos[[#This Row],[Diabetes]]=0,"No","Si")</f>
        <v>No</v>
      </c>
      <c r="Q2326">
        <v>0</v>
      </c>
      <c r="R2326">
        <f>TablaDatos[[#This Row],[Aux2]]/10000000000000</f>
        <v>237.424440965353</v>
      </c>
      <c r="S2326" s="1">
        <v>2374244409653530</v>
      </c>
      <c r="T2326" s="7">
        <f>TablaDatos[[#This Row],[Aux3]]/100000000000000</f>
        <v>253.05855436226199</v>
      </c>
      <c r="U2326" s="1">
        <v>2.53058554362262E+16</v>
      </c>
      <c r="V2326">
        <v>158.4</v>
      </c>
      <c r="W2326">
        <v>94.1</v>
      </c>
    </row>
    <row r="2327" spans="1:23">
      <c r="A2327">
        <v>2015</v>
      </c>
      <c r="B2327">
        <v>57</v>
      </c>
      <c r="C2327" t="s">
        <v>23</v>
      </c>
      <c r="D2327" t="s">
        <v>74</v>
      </c>
      <c r="E2327" t="s">
        <v>21</v>
      </c>
      <c r="F2327" t="s">
        <v>24</v>
      </c>
      <c r="G2327" t="s">
        <v>28</v>
      </c>
      <c r="H2327" s="3">
        <v>25689.62</v>
      </c>
      <c r="I2327" t="s">
        <v>21</v>
      </c>
      <c r="J2327" t="s">
        <v>18</v>
      </c>
      <c r="K23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31.0186804791994</v>
      </c>
      <c r="L2327" s="6">
        <f>TablaDatos[[#This Row],[IMC_raw]]/1000000000000000</f>
        <v>3.1018680479199401</v>
      </c>
      <c r="M2327" s="2">
        <v>3101868047919940</v>
      </c>
      <c r="N23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7" s="13">
        <f t="shared" si="36"/>
        <v>2326</v>
      </c>
      <c r="P2327" s="2" t="str">
        <f>IF(TablaDatos[[#This Row],[Diabetes]]=0,"No","Si")</f>
        <v>No</v>
      </c>
      <c r="Q2327">
        <v>0</v>
      </c>
      <c r="R2327">
        <f>TablaDatos[[#This Row],[Aux2]]/10000000000000</f>
        <v>209.76001651716101</v>
      </c>
      <c r="S2327" s="1">
        <v>2097600165171610</v>
      </c>
      <c r="T2327" s="7">
        <f>TablaDatos[[#This Row],[Aux3]]/100000000000000</f>
        <v>225.709847565898</v>
      </c>
      <c r="U2327" s="1">
        <v>2.25709847565898E+16</v>
      </c>
      <c r="V2327">
        <v>149.6</v>
      </c>
      <c r="W2327">
        <v>95.9</v>
      </c>
    </row>
    <row r="2328" spans="1:23">
      <c r="A2328">
        <v>2015</v>
      </c>
      <c r="B2328">
        <v>61</v>
      </c>
      <c r="C2328" t="s">
        <v>16</v>
      </c>
      <c r="D2328" t="s">
        <v>73</v>
      </c>
      <c r="E2328" t="s">
        <v>19</v>
      </c>
      <c r="F2328" t="s">
        <v>24</v>
      </c>
      <c r="G2328" t="s">
        <v>28</v>
      </c>
      <c r="H2328" s="3">
        <v>22425.57</v>
      </c>
      <c r="I2328" t="s">
        <v>21</v>
      </c>
      <c r="J2328" t="s">
        <v>18</v>
      </c>
      <c r="K23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31.010047328987497</v>
      </c>
      <c r="L2328" s="5">
        <f>TablaDatos[[#This Row],[IMC_raw]]/1000000000000000</f>
        <v>3.1010047328987498</v>
      </c>
      <c r="M2328" s="2">
        <v>3101004732898750</v>
      </c>
      <c r="N23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8" s="13">
        <f t="shared" si="36"/>
        <v>2327</v>
      </c>
      <c r="P2328" s="2" t="str">
        <f>IF(TablaDatos[[#This Row],[Diabetes]]=0,"No","Si")</f>
        <v>No</v>
      </c>
      <c r="Q2328">
        <v>0</v>
      </c>
      <c r="R2328">
        <f>TablaDatos[[#This Row],[Aux2]]/10000000000000</f>
        <v>2447.4439989696202</v>
      </c>
      <c r="S2328" s="1">
        <v>2.44744399896962E+16</v>
      </c>
      <c r="T2328" s="7">
        <f>TablaDatos[[#This Row],[Aux3]]/100000000000000</f>
        <v>26.227667396440999</v>
      </c>
      <c r="U2328" s="1">
        <v>2622766739644100</v>
      </c>
      <c r="V2328">
        <v>156.6</v>
      </c>
      <c r="W2328">
        <v>91.9</v>
      </c>
    </row>
    <row r="2329" spans="1:23">
      <c r="A2329">
        <v>2015</v>
      </c>
      <c r="B2329">
        <v>54</v>
      </c>
      <c r="C2329" t="s">
        <v>23</v>
      </c>
      <c r="D2329" t="s">
        <v>73</v>
      </c>
      <c r="E2329" t="s">
        <v>18</v>
      </c>
      <c r="F2329" t="s">
        <v>19</v>
      </c>
      <c r="G2329" t="s">
        <v>20</v>
      </c>
      <c r="H2329" s="3">
        <v>33698.980000000003</v>
      </c>
      <c r="I2329" t="s">
        <v>21</v>
      </c>
      <c r="J2329" t="s">
        <v>21</v>
      </c>
      <c r="K23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31.007776658344302</v>
      </c>
      <c r="L2329" s="5">
        <f>TablaDatos[[#This Row],[IMC_raw]]/100000000000000</f>
        <v>31.007776658344302</v>
      </c>
      <c r="M2329" s="2">
        <v>3100777665834430</v>
      </c>
      <c r="N23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29" s="13">
        <f t="shared" si="36"/>
        <v>2328</v>
      </c>
      <c r="P2329" s="2" t="str">
        <f>IF(TablaDatos[[#This Row],[Diabetes]]=0,"No","Si")</f>
        <v>No</v>
      </c>
      <c r="Q2329">
        <v>0</v>
      </c>
      <c r="R2329">
        <f>TablaDatos[[#This Row],[Aux2]]/10000000000000</f>
        <v>2065.5451922212901</v>
      </c>
      <c r="S2329" s="1">
        <v>2.06554519222129E+16</v>
      </c>
      <c r="T2329" s="7">
        <f>TablaDatos[[#This Row],[Aux3]]/100000000000000</f>
        <v>28.2792124586909</v>
      </c>
      <c r="U2329" s="1">
        <v>2827921245869090</v>
      </c>
      <c r="V2329">
        <v>146</v>
      </c>
      <c r="W2329">
        <v>96.1</v>
      </c>
    </row>
    <row r="2330" spans="1:23">
      <c r="A2330">
        <v>2015</v>
      </c>
      <c r="B2330">
        <v>54</v>
      </c>
      <c r="C2330" t="s">
        <v>23</v>
      </c>
      <c r="D2330" t="s">
        <v>38</v>
      </c>
      <c r="E2330" t="s">
        <v>18</v>
      </c>
      <c r="F2330" t="s">
        <v>19</v>
      </c>
      <c r="G2330" t="s">
        <v>20</v>
      </c>
      <c r="H2330" s="3">
        <v>16975.7</v>
      </c>
      <c r="I2330" t="s">
        <v>21</v>
      </c>
      <c r="J2330" t="s">
        <v>22</v>
      </c>
      <c r="K23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30.967675393431101</v>
      </c>
      <c r="L2330" s="5">
        <f>TablaDatos[[#This Row],[IMC_raw]]/1000000000000000</f>
        <v>3.09676753934311</v>
      </c>
      <c r="M2330" s="2">
        <v>3096767539343110</v>
      </c>
      <c r="N23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0" s="13">
        <f t="shared" si="36"/>
        <v>2329</v>
      </c>
      <c r="P2330" s="2" t="str">
        <f>IF(TablaDatos[[#This Row],[Diabetes]]=0,"No","Si")</f>
        <v>No</v>
      </c>
      <c r="Q2330">
        <v>0</v>
      </c>
      <c r="R2330">
        <f>TablaDatos[[#This Row],[Aux2]]/10000000000000</f>
        <v>221.57890929876501</v>
      </c>
      <c r="S2330" s="1">
        <v>2215789092987650</v>
      </c>
      <c r="T2330" s="7">
        <f>TablaDatos[[#This Row],[Aux3]]/100000000000000</f>
        <v>211.61786995936899</v>
      </c>
      <c r="U2330" s="1">
        <v>2.11617869959369E+16</v>
      </c>
      <c r="V2330">
        <v>145.9</v>
      </c>
      <c r="W2330">
        <v>92.5</v>
      </c>
    </row>
    <row r="2331" spans="1:23">
      <c r="A2331">
        <v>2015</v>
      </c>
      <c r="B2331">
        <v>56</v>
      </c>
      <c r="C2331" t="s">
        <v>16</v>
      </c>
      <c r="D2331" t="s">
        <v>30</v>
      </c>
      <c r="E2331" t="s">
        <v>19</v>
      </c>
      <c r="F2331" t="s">
        <v>24</v>
      </c>
      <c r="G2331" t="s">
        <v>28</v>
      </c>
      <c r="H2331" s="3">
        <v>28496.799999999999</v>
      </c>
      <c r="I2331" t="s">
        <v>21</v>
      </c>
      <c r="J2331" t="s">
        <v>22</v>
      </c>
      <c r="K2331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30.962642874216002</v>
      </c>
      <c r="L2331" s="5">
        <f>TablaDatos[[#This Row],[IMC_raw]]/1000000000000000</f>
        <v>3.0962642874216E-2</v>
      </c>
      <c r="M2331" s="2">
        <v>30962642874216</v>
      </c>
      <c r="N23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1" s="13">
        <f t="shared" si="36"/>
        <v>2330</v>
      </c>
      <c r="P2331" s="2" t="str">
        <f>IF(TablaDatos[[#This Row],[Diabetes]]=0,"No","Si")</f>
        <v>No</v>
      </c>
      <c r="Q2331">
        <v>0</v>
      </c>
      <c r="R2331">
        <f>TablaDatos[[#This Row],[Aux2]]/10000000000000</f>
        <v>1885.2131804656899</v>
      </c>
      <c r="S2331" s="1">
        <v>1.88521318046569E+16</v>
      </c>
      <c r="T2331" s="7">
        <f>TablaDatos[[#This Row],[Aux3]]/100000000000000</f>
        <v>190.855753470732</v>
      </c>
      <c r="U2331" s="1">
        <v>1.90855753470732E+16</v>
      </c>
      <c r="V2331">
        <v>153.1</v>
      </c>
      <c r="W2331">
        <v>94.1</v>
      </c>
    </row>
    <row r="2332" spans="1:23">
      <c r="A2332">
        <v>2015</v>
      </c>
      <c r="B2332">
        <v>54</v>
      </c>
      <c r="C2332" t="s">
        <v>23</v>
      </c>
      <c r="D2332" t="s">
        <v>73</v>
      </c>
      <c r="E2332" t="s">
        <v>18</v>
      </c>
      <c r="F2332" t="s">
        <v>19</v>
      </c>
      <c r="G2332" t="s">
        <v>20</v>
      </c>
      <c r="H2332" s="3">
        <v>19395.22</v>
      </c>
      <c r="I2332" t="s">
        <v>19</v>
      </c>
      <c r="J2332" t="s">
        <v>22</v>
      </c>
      <c r="K23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30.955013443244699</v>
      </c>
      <c r="L2332" s="5">
        <f>TablaDatos[[#This Row],[IMC_raw]]/1000000000000000</f>
        <v>30.955013443244699</v>
      </c>
      <c r="M2332" s="2">
        <v>3.09550134432447E+16</v>
      </c>
      <c r="N23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2" s="13">
        <f t="shared" si="36"/>
        <v>2331</v>
      </c>
      <c r="P2332" s="2" t="str">
        <f>IF(TablaDatos[[#This Row],[Diabetes]]=0,"No","Si")</f>
        <v>No</v>
      </c>
      <c r="Q2332">
        <v>0</v>
      </c>
      <c r="R2332">
        <f>TablaDatos[[#This Row],[Aux2]]/10000000000000</f>
        <v>1762.7485724365099</v>
      </c>
      <c r="S2332" s="1">
        <v>1.76274857243651E+16</v>
      </c>
      <c r="T2332" s="7">
        <f>TablaDatos[[#This Row],[Aux3]]/100000000000000</f>
        <v>219.87137771299101</v>
      </c>
      <c r="U2332" s="1">
        <v>2.19871377712991E+16</v>
      </c>
      <c r="V2332">
        <v>140.5</v>
      </c>
      <c r="W2332">
        <v>89.9</v>
      </c>
    </row>
    <row r="2333" spans="1:23">
      <c r="A2333">
        <v>2015</v>
      </c>
      <c r="B2333">
        <v>62</v>
      </c>
      <c r="C2333" t="s">
        <v>23</v>
      </c>
      <c r="D2333" t="s">
        <v>72</v>
      </c>
      <c r="E2333" t="s">
        <v>18</v>
      </c>
      <c r="F2333" t="s">
        <v>19</v>
      </c>
      <c r="G2333" t="s">
        <v>28</v>
      </c>
      <c r="H2333" s="3">
        <v>15664.39</v>
      </c>
      <c r="I2333" t="s">
        <v>21</v>
      </c>
      <c r="J2333" t="s">
        <v>18</v>
      </c>
      <c r="K23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30.940967197402301</v>
      </c>
      <c r="L2333" s="6">
        <f>TablaDatos[[#This Row],[IMC_raw]]/1000000000000000</f>
        <v>30.940967197402301</v>
      </c>
      <c r="M2333" s="2">
        <v>3.09409671974023E+16</v>
      </c>
      <c r="N23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3" s="13">
        <f t="shared" si="36"/>
        <v>2332</v>
      </c>
      <c r="P2333" s="2" t="str">
        <f>IF(TablaDatos[[#This Row],[Diabetes]]=0,"No","Si")</f>
        <v>Si</v>
      </c>
      <c r="Q2333">
        <v>1</v>
      </c>
      <c r="R2333">
        <f>TablaDatos[[#This Row],[Aux2]]/10000000000000</f>
        <v>2097.9673432875202</v>
      </c>
      <c r="S2333" s="1">
        <v>2.09796734328752E+16</v>
      </c>
      <c r="T2333" s="7">
        <f>TablaDatos[[#This Row],[Aux3]]/100000000000000</f>
        <v>282.39041720486699</v>
      </c>
      <c r="U2333" s="1">
        <v>2.82390417204867E+16</v>
      </c>
      <c r="V2333">
        <v>159.80000000000001</v>
      </c>
      <c r="W2333">
        <v>105.5</v>
      </c>
    </row>
    <row r="2334" spans="1:23">
      <c r="A2334">
        <v>2015</v>
      </c>
      <c r="B2334">
        <v>54</v>
      </c>
      <c r="C2334" t="s">
        <v>16</v>
      </c>
      <c r="D2334" t="s">
        <v>27</v>
      </c>
      <c r="E2334" t="s">
        <v>18</v>
      </c>
      <c r="F2334" t="s">
        <v>35</v>
      </c>
      <c r="G2334" t="s">
        <v>20</v>
      </c>
      <c r="H2334" s="3">
        <v>22740.44</v>
      </c>
      <c r="I2334" t="s">
        <v>19</v>
      </c>
      <c r="J2334" t="s">
        <v>21</v>
      </c>
      <c r="K23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30.929180184688299</v>
      </c>
      <c r="L2334" s="6">
        <f>TablaDatos[[#This Row],[IMC_raw]]/1000000000000000</f>
        <v>30.929180184688299</v>
      </c>
      <c r="M2334" s="2">
        <v>3.09291801846883E+16</v>
      </c>
      <c r="N23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4" s="13">
        <f t="shared" si="36"/>
        <v>2333</v>
      </c>
      <c r="P2334" s="2" t="str">
        <f>IF(TablaDatos[[#This Row],[Diabetes]]=0,"No","Si")</f>
        <v>No</v>
      </c>
      <c r="Q2334">
        <v>0</v>
      </c>
      <c r="R2334">
        <f>TablaDatos[[#This Row],[Aux2]]/10000000000000</f>
        <v>2223.2013631952</v>
      </c>
      <c r="S2334" s="1">
        <v>2.2232013631952E+16</v>
      </c>
      <c r="T2334" s="7">
        <f>TablaDatos[[#This Row],[Aux3]]/100000000000000</f>
        <v>236.80775386689101</v>
      </c>
      <c r="U2334" s="1">
        <v>2.36807753866891E+16</v>
      </c>
      <c r="V2334">
        <v>155.30000000000001</v>
      </c>
      <c r="W2334">
        <v>91.7</v>
      </c>
    </row>
    <row r="2335" spans="1:23">
      <c r="A2335">
        <v>2015</v>
      </c>
      <c r="B2335">
        <v>46</v>
      </c>
      <c r="C2335" t="s">
        <v>16</v>
      </c>
      <c r="D2335" t="s">
        <v>73</v>
      </c>
      <c r="E2335" t="s">
        <v>18</v>
      </c>
      <c r="F2335" t="s">
        <v>40</v>
      </c>
      <c r="G2335" t="s">
        <v>20</v>
      </c>
      <c r="H2335" s="3">
        <v>30085.87</v>
      </c>
      <c r="I2335" t="s">
        <v>19</v>
      </c>
      <c r="J2335" t="s">
        <v>18</v>
      </c>
      <c r="K23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30.908907223896701</v>
      </c>
      <c r="L2335" s="5">
        <f>TablaDatos[[#This Row],[IMC_raw]]/1000000000000000</f>
        <v>30.908907223896701</v>
      </c>
      <c r="M2335" s="2">
        <v>3.09089072238967E+16</v>
      </c>
      <c r="N23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5" s="13">
        <f t="shared" si="36"/>
        <v>2334</v>
      </c>
      <c r="P2335" s="2" t="str">
        <f>IF(TablaDatos[[#This Row],[Diabetes]]=0,"No","Si")</f>
        <v>No</v>
      </c>
      <c r="Q2335">
        <v>0</v>
      </c>
      <c r="R2335">
        <f>TablaDatos[[#This Row],[Aux2]]/10000000000000</f>
        <v>1775.5692981551099</v>
      </c>
      <c r="S2335" s="1">
        <v>1.77556929815511E+16</v>
      </c>
      <c r="T2335" s="7">
        <f>TablaDatos[[#This Row],[Aux3]]/100000000000000</f>
        <v>16.139114751521799</v>
      </c>
      <c r="U2335" s="1">
        <v>1613911475152180</v>
      </c>
      <c r="V2335">
        <v>141.6</v>
      </c>
      <c r="W2335">
        <v>86.4</v>
      </c>
    </row>
    <row r="2336" spans="1:23">
      <c r="A2336">
        <v>2015</v>
      </c>
      <c r="B2336">
        <v>55</v>
      </c>
      <c r="C2336" t="s">
        <v>16</v>
      </c>
      <c r="D2336" t="s">
        <v>34</v>
      </c>
      <c r="E2336" t="s">
        <v>21</v>
      </c>
      <c r="F2336" t="s">
        <v>19</v>
      </c>
      <c r="G2336" t="s">
        <v>28</v>
      </c>
      <c r="H2336" s="3">
        <v>20043.740000000002</v>
      </c>
      <c r="I2336" t="s">
        <v>21</v>
      </c>
      <c r="J2336" t="s">
        <v>19</v>
      </c>
      <c r="K23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30.884334005202302</v>
      </c>
      <c r="L2336" s="6">
        <f>TablaDatos[[#This Row],[IMC_raw]]/1000000000000000</f>
        <v>30.884334005202302</v>
      </c>
      <c r="M2336" s="2">
        <v>3.08843340052023E+16</v>
      </c>
      <c r="N23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6" s="13">
        <f t="shared" si="36"/>
        <v>2335</v>
      </c>
      <c r="P2336" s="2" t="str">
        <f>IF(TablaDatos[[#This Row],[Diabetes]]=0,"No","Si")</f>
        <v>No</v>
      </c>
      <c r="Q2336">
        <v>0</v>
      </c>
      <c r="R2336">
        <f>TablaDatos[[#This Row],[Aux2]]/10000000000000</f>
        <v>2057.0481129885202</v>
      </c>
      <c r="S2336" s="1">
        <v>2.05704811298852E+16</v>
      </c>
      <c r="T2336" s="7">
        <f>TablaDatos[[#This Row],[Aux3]]/100000000000000</f>
        <v>26.993277610834301</v>
      </c>
      <c r="U2336" s="1">
        <v>2699327761083430</v>
      </c>
      <c r="V2336">
        <v>154.69999999999999</v>
      </c>
      <c r="W2336">
        <v>99.1</v>
      </c>
    </row>
    <row r="2337" spans="1:23">
      <c r="A2337">
        <v>2015</v>
      </c>
      <c r="B2337">
        <v>58</v>
      </c>
      <c r="C2337" t="s">
        <v>16</v>
      </c>
      <c r="D2337" t="s">
        <v>73</v>
      </c>
      <c r="E2337" t="s">
        <v>21</v>
      </c>
      <c r="F2337" t="s">
        <v>24</v>
      </c>
      <c r="G2337" t="s">
        <v>28</v>
      </c>
      <c r="H2337" s="3">
        <v>27489.34</v>
      </c>
      <c r="I2337" t="s">
        <v>21</v>
      </c>
      <c r="J2337" t="s">
        <v>21</v>
      </c>
      <c r="K23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30.860388846939902</v>
      </c>
      <c r="L2337" s="5">
        <f>TablaDatos[[#This Row],[IMC_raw]]/1000000000000000</f>
        <v>30.860388846939902</v>
      </c>
      <c r="M2337" s="2">
        <v>3.08603888469399E+16</v>
      </c>
      <c r="N23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7" s="13">
        <f t="shared" si="36"/>
        <v>2336</v>
      </c>
      <c r="P2337" s="2" t="str">
        <f>IF(TablaDatos[[#This Row],[Diabetes]]=0,"No","Si")</f>
        <v>No</v>
      </c>
      <c r="Q2337">
        <v>0</v>
      </c>
      <c r="R2337">
        <f>TablaDatos[[#This Row],[Aux2]]/10000000000000</f>
        <v>225.21137817769599</v>
      </c>
      <c r="S2337" s="1">
        <v>2252113781776960</v>
      </c>
      <c r="T2337" s="7">
        <f>TablaDatos[[#This Row],[Aux3]]/100000000000000</f>
        <v>24.8931213034422</v>
      </c>
      <c r="U2337" s="1">
        <v>2489312130344220</v>
      </c>
      <c r="V2337">
        <v>171.7</v>
      </c>
      <c r="W2337">
        <v>100.6</v>
      </c>
    </row>
    <row r="2338" spans="1:23">
      <c r="A2338">
        <v>2015</v>
      </c>
      <c r="B2338">
        <v>59</v>
      </c>
      <c r="C2338" t="s">
        <v>23</v>
      </c>
      <c r="D2338" t="s">
        <v>29</v>
      </c>
      <c r="E2338" t="s">
        <v>19</v>
      </c>
      <c r="F2338" t="s">
        <v>19</v>
      </c>
      <c r="G2338" t="s">
        <v>28</v>
      </c>
      <c r="H2338" s="3">
        <v>11811.64</v>
      </c>
      <c r="I2338" t="s">
        <v>21</v>
      </c>
      <c r="J2338" t="s">
        <v>19</v>
      </c>
      <c r="K23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30.849402836018101</v>
      </c>
      <c r="L2338" s="5">
        <f>TablaDatos[[#This Row],[IMC_raw]]/1000000000000000</f>
        <v>30.849402836018101</v>
      </c>
      <c r="M2338" s="2">
        <v>3.08494028360181E+16</v>
      </c>
      <c r="N23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8" s="13">
        <f t="shared" si="36"/>
        <v>2337</v>
      </c>
      <c r="P2338" s="2" t="str">
        <f>IF(TablaDatos[[#This Row],[Diabetes]]=0,"No","Si")</f>
        <v>No</v>
      </c>
      <c r="Q2338">
        <v>0</v>
      </c>
      <c r="R2338">
        <f>TablaDatos[[#This Row],[Aux2]]/10000000000000</f>
        <v>2183.69508967614</v>
      </c>
      <c r="S2338" s="1">
        <v>2.18369508967614E+16</v>
      </c>
      <c r="T2338" s="7">
        <f>TablaDatos[[#This Row],[Aux3]]/100000000000000</f>
        <v>254.28775613007301</v>
      </c>
      <c r="U2338" s="1">
        <v>2.54287756130073E+16</v>
      </c>
      <c r="V2338">
        <v>151.9</v>
      </c>
      <c r="W2338">
        <v>94.6</v>
      </c>
    </row>
    <row r="2339" spans="1:23">
      <c r="A2339">
        <v>2015</v>
      </c>
      <c r="B2339">
        <v>57</v>
      </c>
      <c r="C2339" t="s">
        <v>23</v>
      </c>
      <c r="D2339" t="s">
        <v>72</v>
      </c>
      <c r="E2339" t="s">
        <v>18</v>
      </c>
      <c r="F2339" t="s">
        <v>19</v>
      </c>
      <c r="G2339" t="s">
        <v>28</v>
      </c>
      <c r="H2339" s="3">
        <v>16670.189999999999</v>
      </c>
      <c r="I2339" t="s">
        <v>19</v>
      </c>
      <c r="J2339" t="s">
        <v>22</v>
      </c>
      <c r="K23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30.8435843069119</v>
      </c>
      <c r="L2339" s="5">
        <f>TablaDatos[[#This Row],[IMC_raw]]/1000000000000000</f>
        <v>30.8435843069119</v>
      </c>
      <c r="M2339" s="2">
        <v>3.08435843069119E+16</v>
      </c>
      <c r="N23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39" s="13">
        <f t="shared" si="36"/>
        <v>2338</v>
      </c>
      <c r="P2339" s="2" t="str">
        <f>IF(TablaDatos[[#This Row],[Diabetes]]=0,"No","Si")</f>
        <v>No</v>
      </c>
      <c r="Q2339">
        <v>0</v>
      </c>
      <c r="R2339">
        <f>TablaDatos[[#This Row],[Aux2]]/10000000000000</f>
        <v>1859.19717643685</v>
      </c>
      <c r="S2339" s="1">
        <v>1.85919717643685E+16</v>
      </c>
      <c r="T2339" s="7">
        <f>TablaDatos[[#This Row],[Aux3]]/100000000000000</f>
        <v>213.71638078543299</v>
      </c>
      <c r="U2339" s="1">
        <v>2.13716380785433E+16</v>
      </c>
      <c r="V2339">
        <v>146.4</v>
      </c>
      <c r="W2339">
        <v>90.7</v>
      </c>
    </row>
    <row r="2340" spans="1:23">
      <c r="A2340">
        <v>2015</v>
      </c>
      <c r="B2340">
        <v>65</v>
      </c>
      <c r="C2340" t="s">
        <v>23</v>
      </c>
      <c r="D2340" t="s">
        <v>72</v>
      </c>
      <c r="E2340" t="s">
        <v>18</v>
      </c>
      <c r="F2340" t="s">
        <v>24</v>
      </c>
      <c r="G2340" t="s">
        <v>25</v>
      </c>
      <c r="H2340" s="3">
        <v>11937.49</v>
      </c>
      <c r="I2340" t="s">
        <v>18</v>
      </c>
      <c r="J2340" t="s">
        <v>22</v>
      </c>
      <c r="K23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30.829322398753899</v>
      </c>
      <c r="L2340" s="5">
        <f>TablaDatos[[#This Row],[IMC_raw]]/1000000000000000</f>
        <v>3.0829322398753898</v>
      </c>
      <c r="M2340" s="2">
        <v>3082932239875390</v>
      </c>
      <c r="N23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0" s="13">
        <f t="shared" si="36"/>
        <v>2339</v>
      </c>
      <c r="P2340" s="2" t="str">
        <f>IF(TablaDatos[[#This Row],[Diabetes]]=0,"No","Si")</f>
        <v>Si</v>
      </c>
      <c r="Q2340">
        <v>1</v>
      </c>
      <c r="R2340">
        <f>TablaDatos[[#This Row],[Aux2]]/10000000000000</f>
        <v>191.07431949097099</v>
      </c>
      <c r="S2340" s="1">
        <v>1910743194909710</v>
      </c>
      <c r="T2340" s="7">
        <f>TablaDatos[[#This Row],[Aux3]]/100000000000000</f>
        <v>26.316948027312002</v>
      </c>
      <c r="U2340" s="1">
        <v>2631694802731200</v>
      </c>
      <c r="V2340">
        <v>165.4</v>
      </c>
      <c r="W2340">
        <v>88.1</v>
      </c>
    </row>
    <row r="2341" spans="1:23">
      <c r="A2341">
        <v>2015</v>
      </c>
      <c r="B2341">
        <v>73</v>
      </c>
      <c r="C2341" t="s">
        <v>23</v>
      </c>
      <c r="D2341" t="s">
        <v>17</v>
      </c>
      <c r="E2341" t="s">
        <v>31</v>
      </c>
      <c r="F2341" t="s">
        <v>24</v>
      </c>
      <c r="G2341" t="s">
        <v>25</v>
      </c>
      <c r="H2341" s="3">
        <v>11371.6</v>
      </c>
      <c r="I2341" t="s">
        <v>21</v>
      </c>
      <c r="J2341" t="s">
        <v>18</v>
      </c>
      <c r="K23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30.824420764332402</v>
      </c>
      <c r="L2341" s="5">
        <f>TablaDatos[[#This Row],[IMC_raw]]/1000000000000000</f>
        <v>30.824420764332402</v>
      </c>
      <c r="M2341" s="2">
        <v>3.08244207643324E+16</v>
      </c>
      <c r="N23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1" s="13">
        <f t="shared" si="36"/>
        <v>2340</v>
      </c>
      <c r="P2341" s="2" t="str">
        <f>IF(TablaDatos[[#This Row],[Diabetes]]=0,"No","Si")</f>
        <v>Si</v>
      </c>
      <c r="Q2341">
        <v>1</v>
      </c>
      <c r="R2341">
        <f>TablaDatos[[#This Row],[Aux2]]/10000000000000</f>
        <v>2302.83178923992</v>
      </c>
      <c r="S2341" s="1">
        <v>2.30283178923992E+16</v>
      </c>
      <c r="T2341" s="7">
        <f>TablaDatos[[#This Row],[Aux3]]/100000000000000</f>
        <v>222.83953395486401</v>
      </c>
      <c r="U2341" s="1">
        <v>2.22839533954864E+16</v>
      </c>
      <c r="V2341">
        <v>176.7</v>
      </c>
      <c r="W2341">
        <v>106.3</v>
      </c>
    </row>
    <row r="2342" spans="1:23">
      <c r="A2342">
        <v>2015</v>
      </c>
      <c r="B2342">
        <v>44</v>
      </c>
      <c r="C2342" t="s">
        <v>16</v>
      </c>
      <c r="D2342" t="s">
        <v>26</v>
      </c>
      <c r="E2342" t="s">
        <v>18</v>
      </c>
      <c r="F2342" t="s">
        <v>19</v>
      </c>
      <c r="G2342" t="s">
        <v>39</v>
      </c>
      <c r="H2342" s="3">
        <v>30509.25</v>
      </c>
      <c r="I2342" t="s">
        <v>19</v>
      </c>
      <c r="J2342" t="s">
        <v>22</v>
      </c>
      <c r="K23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30.799046395356701</v>
      </c>
      <c r="L2342" s="5">
        <f>TablaDatos[[#This Row],[IMC_raw]]/1000000000000000</f>
        <v>30.799046395356701</v>
      </c>
      <c r="M2342" s="2">
        <v>3.07990463953567E+16</v>
      </c>
      <c r="N23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2" s="13">
        <f t="shared" si="36"/>
        <v>2341</v>
      </c>
      <c r="P2342" s="2" t="str">
        <f>IF(TablaDatos[[#This Row],[Diabetes]]=0,"No","Si")</f>
        <v>No</v>
      </c>
      <c r="Q2342">
        <v>0</v>
      </c>
      <c r="R2342">
        <f>TablaDatos[[#This Row],[Aux2]]/10000000000000</f>
        <v>2019.7918609011199</v>
      </c>
      <c r="S2342" s="1">
        <v>2.01979186090112E+16</v>
      </c>
      <c r="T2342" s="7">
        <f>TablaDatos[[#This Row],[Aux3]]/100000000000000</f>
        <v>214.439069759555</v>
      </c>
      <c r="U2342" s="1">
        <v>2.14439069759555E+16</v>
      </c>
      <c r="V2342">
        <v>144.9</v>
      </c>
      <c r="W2342">
        <v>96.8</v>
      </c>
    </row>
    <row r="2343" spans="1:23">
      <c r="A2343">
        <v>2015</v>
      </c>
      <c r="B2343">
        <v>42</v>
      </c>
      <c r="C2343" t="s">
        <v>23</v>
      </c>
      <c r="D2343" t="s">
        <v>72</v>
      </c>
      <c r="E2343" t="s">
        <v>18</v>
      </c>
      <c r="F2343" t="s">
        <v>24</v>
      </c>
      <c r="G2343" t="s">
        <v>39</v>
      </c>
      <c r="H2343" s="3">
        <v>17156.64</v>
      </c>
      <c r="I2343" t="s">
        <v>19</v>
      </c>
      <c r="J2343" t="s">
        <v>18</v>
      </c>
      <c r="K23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30.7903124140377</v>
      </c>
      <c r="L2343" s="6">
        <f>TablaDatos[[#This Row],[IMC_raw]]/1000000000000000</f>
        <v>30.7903124140377</v>
      </c>
      <c r="M2343" s="2">
        <v>3.07903124140377E+16</v>
      </c>
      <c r="N23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3" s="13">
        <f t="shared" si="36"/>
        <v>2342</v>
      </c>
      <c r="P2343" s="2" t="str">
        <f>IF(TablaDatos[[#This Row],[Diabetes]]=0,"No","Si")</f>
        <v>No</v>
      </c>
      <c r="Q2343">
        <v>0</v>
      </c>
      <c r="R2343">
        <f>TablaDatos[[#This Row],[Aux2]]/10000000000000</f>
        <v>2108.4196686493601</v>
      </c>
      <c r="S2343" s="1">
        <v>2.10841966864936E+16</v>
      </c>
      <c r="T2343" s="7">
        <f>TablaDatos[[#This Row],[Aux3]]/100000000000000</f>
        <v>24.606817074128799</v>
      </c>
      <c r="U2343" s="1">
        <v>2460681707412880</v>
      </c>
      <c r="V2343">
        <v>150</v>
      </c>
      <c r="W2343">
        <v>87.8</v>
      </c>
    </row>
    <row r="2344" spans="1:23">
      <c r="A2344">
        <v>2015</v>
      </c>
      <c r="B2344">
        <v>60</v>
      </c>
      <c r="C2344" t="s">
        <v>23</v>
      </c>
      <c r="D2344" t="s">
        <v>37</v>
      </c>
      <c r="E2344" t="s">
        <v>21</v>
      </c>
      <c r="F2344" t="s">
        <v>24</v>
      </c>
      <c r="G2344" t="s">
        <v>28</v>
      </c>
      <c r="H2344" s="3">
        <v>6873.87</v>
      </c>
      <c r="I2344" t="s">
        <v>21</v>
      </c>
      <c r="J2344" t="s">
        <v>18</v>
      </c>
      <c r="K23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30.7773488916717</v>
      </c>
      <c r="L2344" s="5">
        <f>TablaDatos[[#This Row],[IMC_raw]]/1000000000000000</f>
        <v>3.0777348891671701</v>
      </c>
      <c r="M2344" s="2">
        <v>3077734889167170</v>
      </c>
      <c r="N23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4" s="13">
        <f t="shared" si="36"/>
        <v>2343</v>
      </c>
      <c r="P2344" s="2" t="str">
        <f>IF(TablaDatos[[#This Row],[Diabetes]]=0,"No","Si")</f>
        <v>No</v>
      </c>
      <c r="Q2344">
        <v>0</v>
      </c>
      <c r="R2344">
        <f>TablaDatos[[#This Row],[Aux2]]/10000000000000</f>
        <v>20.014864026312502</v>
      </c>
      <c r="S2344" s="1">
        <v>200148640263125</v>
      </c>
      <c r="T2344" s="7">
        <f>TablaDatos[[#This Row],[Aux3]]/100000000000000</f>
        <v>2.7958576440870502</v>
      </c>
      <c r="U2344" s="1">
        <v>279585764408705</v>
      </c>
      <c r="V2344">
        <v>166.8</v>
      </c>
      <c r="W2344">
        <v>97.5</v>
      </c>
    </row>
    <row r="2345" spans="1:23">
      <c r="A2345">
        <v>2015</v>
      </c>
      <c r="B2345">
        <v>64</v>
      </c>
      <c r="C2345" t="s">
        <v>23</v>
      </c>
      <c r="D2345" t="s">
        <v>72</v>
      </c>
      <c r="E2345" t="s">
        <v>18</v>
      </c>
      <c r="F2345" t="s">
        <v>24</v>
      </c>
      <c r="G2345" t="s">
        <v>28</v>
      </c>
      <c r="H2345" s="3">
        <v>15618.44</v>
      </c>
      <c r="I2345" t="s">
        <v>19</v>
      </c>
      <c r="J2345" t="s">
        <v>22</v>
      </c>
      <c r="K23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30.769737952619401</v>
      </c>
      <c r="L2345" s="5">
        <f>TablaDatos[[#This Row],[IMC_raw]]/1000000000000000</f>
        <v>30.769737952619401</v>
      </c>
      <c r="M2345" s="2">
        <v>3.07697379526194E+16</v>
      </c>
      <c r="N23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5" s="13">
        <f t="shared" si="36"/>
        <v>2344</v>
      </c>
      <c r="P2345" s="2" t="str">
        <f>IF(TablaDatos[[#This Row],[Diabetes]]=0,"No","Si")</f>
        <v>Si</v>
      </c>
      <c r="Q2345">
        <v>1</v>
      </c>
      <c r="R2345">
        <f>TablaDatos[[#This Row],[Aux2]]/10000000000000</f>
        <v>2193.1500833916398</v>
      </c>
      <c r="S2345" s="1">
        <v>2.19315008339164E+16</v>
      </c>
      <c r="T2345" s="7">
        <f>TablaDatos[[#This Row],[Aux3]]/100000000000000</f>
        <v>27.043418954586802</v>
      </c>
      <c r="U2345" s="1">
        <v>2704341895458680</v>
      </c>
      <c r="V2345">
        <v>162.69999999999999</v>
      </c>
      <c r="W2345">
        <v>90.4</v>
      </c>
    </row>
    <row r="2346" spans="1:23">
      <c r="A2346">
        <v>2015</v>
      </c>
      <c r="B2346">
        <v>69</v>
      </c>
      <c r="C2346" t="s">
        <v>16</v>
      </c>
      <c r="D2346" t="s">
        <v>38</v>
      </c>
      <c r="E2346" t="s">
        <v>21</v>
      </c>
      <c r="F2346" t="s">
        <v>24</v>
      </c>
      <c r="G2346" t="s">
        <v>25</v>
      </c>
      <c r="H2346" s="3">
        <v>22388.99</v>
      </c>
      <c r="I2346" t="s">
        <v>21</v>
      </c>
      <c r="J2346" t="s">
        <v>18</v>
      </c>
      <c r="K23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30.761627180184</v>
      </c>
      <c r="L2346" s="5">
        <f>TablaDatos[[#This Row],[IMC_raw]]/1000000000000000</f>
        <v>30.761627180184</v>
      </c>
      <c r="M2346" s="2">
        <v>3.0761627180184E+16</v>
      </c>
      <c r="N23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6" s="13">
        <f t="shared" si="36"/>
        <v>2345</v>
      </c>
      <c r="P2346" s="2" t="str">
        <f>IF(TablaDatos[[#This Row],[Diabetes]]=0,"No","Si")</f>
        <v>Si</v>
      </c>
      <c r="Q2346">
        <v>1</v>
      </c>
      <c r="R2346">
        <f>TablaDatos[[#This Row],[Aux2]]/10000000000000</f>
        <v>233.126311657044</v>
      </c>
      <c r="S2346" s="1">
        <v>2331263116570440</v>
      </c>
      <c r="T2346" s="7">
        <f>TablaDatos[[#This Row],[Aux3]]/100000000000000</f>
        <v>2.88799251703142</v>
      </c>
      <c r="U2346" s="1">
        <v>288799251703142</v>
      </c>
      <c r="V2346">
        <v>168.6</v>
      </c>
      <c r="W2346">
        <v>103.4</v>
      </c>
    </row>
    <row r="2347" spans="1:23">
      <c r="A2347">
        <v>2015</v>
      </c>
      <c r="B2347">
        <v>64</v>
      </c>
      <c r="C2347" t="s">
        <v>16</v>
      </c>
      <c r="D2347" t="s">
        <v>42</v>
      </c>
      <c r="E2347" t="s">
        <v>21</v>
      </c>
      <c r="F2347" t="s">
        <v>24</v>
      </c>
      <c r="G2347" t="s">
        <v>28</v>
      </c>
      <c r="H2347" s="3">
        <v>11337.89</v>
      </c>
      <c r="I2347" t="s">
        <v>21</v>
      </c>
      <c r="J2347" t="s">
        <v>22</v>
      </c>
      <c r="K23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30.738978028568901</v>
      </c>
      <c r="L2347" s="5">
        <f>TablaDatos[[#This Row],[IMC_raw]]/1000000000000000</f>
        <v>3.07389780285689</v>
      </c>
      <c r="M2347" s="2">
        <v>3073897802856890</v>
      </c>
      <c r="N23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7" s="13">
        <f t="shared" si="36"/>
        <v>2346</v>
      </c>
      <c r="P2347" s="2" t="str">
        <f>IF(TablaDatos[[#This Row],[Diabetes]]=0,"No","Si")</f>
        <v>No</v>
      </c>
      <c r="Q2347">
        <v>0</v>
      </c>
      <c r="R2347">
        <f>TablaDatos[[#This Row],[Aux2]]/10000000000000</f>
        <v>181.77967203946301</v>
      </c>
      <c r="S2347" s="1">
        <v>1817796720394630</v>
      </c>
      <c r="T2347" s="7">
        <f>TablaDatos[[#This Row],[Aux3]]/100000000000000</f>
        <v>201.27288588085699</v>
      </c>
      <c r="U2347" s="1">
        <v>2.01272885880857E+16</v>
      </c>
      <c r="V2347">
        <v>164.6</v>
      </c>
      <c r="W2347">
        <v>92.1</v>
      </c>
    </row>
    <row r="2348" spans="1:23">
      <c r="A2348">
        <v>2015</v>
      </c>
      <c r="B2348">
        <v>68</v>
      </c>
      <c r="C2348" t="s">
        <v>23</v>
      </c>
      <c r="D2348" t="s">
        <v>72</v>
      </c>
      <c r="E2348" t="s">
        <v>21</v>
      </c>
      <c r="F2348" t="s">
        <v>19</v>
      </c>
      <c r="G2348" t="s">
        <v>25</v>
      </c>
      <c r="H2348" s="3">
        <v>16747</v>
      </c>
      <c r="I2348" t="s">
        <v>21</v>
      </c>
      <c r="J2348" t="s">
        <v>22</v>
      </c>
      <c r="K23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30.735056608805301</v>
      </c>
      <c r="L2348" s="5">
        <f>TablaDatos[[#This Row],[IMC_raw]]/1000000000000000</f>
        <v>30.735056608805301</v>
      </c>
      <c r="M2348" s="2">
        <v>3.07350566088053E+16</v>
      </c>
      <c r="N23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8" s="13">
        <f t="shared" si="36"/>
        <v>2347</v>
      </c>
      <c r="P2348" s="2" t="str">
        <f>IF(TablaDatos[[#This Row],[Diabetes]]=0,"No","Si")</f>
        <v>Si</v>
      </c>
      <c r="Q2348">
        <v>1</v>
      </c>
      <c r="R2348">
        <f>TablaDatos[[#This Row],[Aux2]]/10000000000000</f>
        <v>2225.4938368674698</v>
      </c>
      <c r="S2348" s="1">
        <v>2.22549383686747E+16</v>
      </c>
      <c r="T2348" s="7">
        <f>TablaDatos[[#This Row],[Aux3]]/100000000000000</f>
        <v>284.79351922124499</v>
      </c>
      <c r="U2348" s="1">
        <v>2.84793519221245E+16</v>
      </c>
      <c r="V2348">
        <v>165.2</v>
      </c>
      <c r="W2348">
        <v>97.6</v>
      </c>
    </row>
    <row r="2349" spans="1:23">
      <c r="A2349">
        <v>2015</v>
      </c>
      <c r="B2349">
        <v>62</v>
      </c>
      <c r="C2349" t="s">
        <v>23</v>
      </c>
      <c r="D2349" t="s">
        <v>29</v>
      </c>
      <c r="E2349" t="s">
        <v>18</v>
      </c>
      <c r="F2349" t="s">
        <v>24</v>
      </c>
      <c r="G2349" t="s">
        <v>28</v>
      </c>
      <c r="H2349" s="3">
        <v>7395.64</v>
      </c>
      <c r="I2349" t="s">
        <v>19</v>
      </c>
      <c r="J2349" t="s">
        <v>22</v>
      </c>
      <c r="K23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30.7170409346929</v>
      </c>
      <c r="L2349" s="5">
        <f>TablaDatos[[#This Row],[IMC_raw]]/1000000000000000</f>
        <v>3.0717040934692901</v>
      </c>
      <c r="M2349" s="2">
        <v>3071704093469290</v>
      </c>
      <c r="N23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49" s="13">
        <f t="shared" si="36"/>
        <v>2348</v>
      </c>
      <c r="P2349" s="2" t="str">
        <f>IF(TablaDatos[[#This Row],[Diabetes]]=0,"No","Si")</f>
        <v>Si</v>
      </c>
      <c r="Q2349">
        <v>1</v>
      </c>
      <c r="R2349">
        <f>TablaDatos[[#This Row],[Aux2]]/10000000000000</f>
        <v>23.517957443421299</v>
      </c>
      <c r="S2349" s="1">
        <v>235179574434213</v>
      </c>
      <c r="T2349" s="7">
        <f>TablaDatos[[#This Row],[Aux3]]/100000000000000</f>
        <v>232.06759042381699</v>
      </c>
      <c r="U2349" s="1">
        <v>2.32067590423817E+16</v>
      </c>
      <c r="V2349">
        <v>161.4</v>
      </c>
      <c r="W2349">
        <v>100</v>
      </c>
    </row>
    <row r="2350" spans="1:23">
      <c r="A2350">
        <v>2015</v>
      </c>
      <c r="B2350">
        <v>53</v>
      </c>
      <c r="C2350" t="s">
        <v>16</v>
      </c>
      <c r="D2350" t="s">
        <v>37</v>
      </c>
      <c r="E2350" t="s">
        <v>18</v>
      </c>
      <c r="F2350" t="s">
        <v>24</v>
      </c>
      <c r="G2350" t="s">
        <v>20</v>
      </c>
      <c r="H2350" s="3">
        <v>23237.439999999999</v>
      </c>
      <c r="I2350" t="s">
        <v>19</v>
      </c>
      <c r="J2350" t="s">
        <v>18</v>
      </c>
      <c r="K23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30.71579274922</v>
      </c>
      <c r="L2350" s="6">
        <f>TablaDatos[[#This Row],[IMC_raw]]/1000000000000000</f>
        <v>30.71579274922</v>
      </c>
      <c r="M2350" s="2">
        <v>3.071579274922E+16</v>
      </c>
      <c r="N23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0" s="13">
        <f t="shared" si="36"/>
        <v>2349</v>
      </c>
      <c r="P2350" s="2" t="str">
        <f>IF(TablaDatos[[#This Row],[Diabetes]]=0,"No","Si")</f>
        <v>No</v>
      </c>
      <c r="Q2350">
        <v>0</v>
      </c>
      <c r="R2350">
        <f>TablaDatos[[#This Row],[Aux2]]/10000000000000</f>
        <v>1850.8943343352601</v>
      </c>
      <c r="S2350" s="1">
        <v>1.85089433433526E+16</v>
      </c>
      <c r="T2350" s="7">
        <f>TablaDatos[[#This Row],[Aux3]]/100000000000000</f>
        <v>246.52515243537201</v>
      </c>
      <c r="U2350" s="1">
        <v>2.46525152435372E+16</v>
      </c>
      <c r="V2350">
        <v>155.9</v>
      </c>
      <c r="W2350">
        <v>93.8</v>
      </c>
    </row>
    <row r="2351" spans="1:23">
      <c r="A2351">
        <v>2015</v>
      </c>
      <c r="B2351">
        <v>61</v>
      </c>
      <c r="C2351" t="s">
        <v>16</v>
      </c>
      <c r="D2351" t="s">
        <v>17</v>
      </c>
      <c r="E2351" t="s">
        <v>21</v>
      </c>
      <c r="F2351" t="s">
        <v>35</v>
      </c>
      <c r="G2351" t="s">
        <v>28</v>
      </c>
      <c r="H2351" s="3">
        <v>34552.019999999997</v>
      </c>
      <c r="I2351" t="s">
        <v>19</v>
      </c>
      <c r="J2351" t="s">
        <v>18</v>
      </c>
      <c r="K23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30.6977212354331</v>
      </c>
      <c r="L2351" s="5">
        <f>TablaDatos[[#This Row],[IMC_raw]]/1000000000000000</f>
        <v>3.0697721235433102</v>
      </c>
      <c r="M2351" s="2">
        <v>3069772123543310</v>
      </c>
      <c r="N23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1" s="13">
        <f t="shared" si="36"/>
        <v>2350</v>
      </c>
      <c r="P2351" s="2" t="str">
        <f>IF(TablaDatos[[#This Row],[Diabetes]]=0,"No","Si")</f>
        <v>No</v>
      </c>
      <c r="Q2351">
        <v>0</v>
      </c>
      <c r="R2351">
        <f>TablaDatos[[#This Row],[Aux2]]/10000000000000</f>
        <v>1931.3349806840299</v>
      </c>
      <c r="S2351" s="1">
        <v>1.93133498068403E+16</v>
      </c>
      <c r="T2351" s="7">
        <f>TablaDatos[[#This Row],[Aux3]]/100000000000000</f>
        <v>218.920196808404</v>
      </c>
      <c r="U2351" s="1">
        <v>2.18920196808404E+16</v>
      </c>
      <c r="V2351">
        <v>157</v>
      </c>
      <c r="W2351">
        <v>94.1</v>
      </c>
    </row>
    <row r="2352" spans="1:23">
      <c r="A2352">
        <v>2015</v>
      </c>
      <c r="B2352">
        <v>61</v>
      </c>
      <c r="C2352" t="s">
        <v>16</v>
      </c>
      <c r="D2352" t="s">
        <v>17</v>
      </c>
      <c r="E2352" t="s">
        <v>18</v>
      </c>
      <c r="F2352" t="s">
        <v>19</v>
      </c>
      <c r="G2352" t="s">
        <v>28</v>
      </c>
      <c r="H2352" s="3">
        <v>28385.21</v>
      </c>
      <c r="I2352" t="s">
        <v>19</v>
      </c>
      <c r="J2352" t="s">
        <v>22</v>
      </c>
      <c r="K23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30.663609001762602</v>
      </c>
      <c r="L2352" s="5">
        <f>TablaDatos[[#This Row],[IMC_raw]]/1000000000000000</f>
        <v>3.0663609001762602</v>
      </c>
      <c r="M2352" s="2">
        <v>3066360900176260</v>
      </c>
      <c r="N23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2" s="13">
        <f t="shared" si="36"/>
        <v>2351</v>
      </c>
      <c r="P2352" s="2" t="str">
        <f>IF(TablaDatos[[#This Row],[Diabetes]]=0,"No","Si")</f>
        <v>No</v>
      </c>
      <c r="Q2352">
        <v>0</v>
      </c>
      <c r="R2352">
        <f>TablaDatos[[#This Row],[Aux2]]/10000000000000</f>
        <v>217.28317570633601</v>
      </c>
      <c r="S2352" s="1">
        <v>2172831757063360</v>
      </c>
      <c r="T2352" s="7">
        <f>TablaDatos[[#This Row],[Aux3]]/100000000000000</f>
        <v>227.67666235095101</v>
      </c>
      <c r="U2352" s="1">
        <v>2.27676662350951E+16</v>
      </c>
      <c r="V2352">
        <v>157.19999999999999</v>
      </c>
      <c r="W2352">
        <v>91.5</v>
      </c>
    </row>
    <row r="2353" spans="1:23">
      <c r="A2353">
        <v>2015</v>
      </c>
      <c r="B2353">
        <v>49</v>
      </c>
      <c r="C2353" t="s">
        <v>23</v>
      </c>
      <c r="D2353" t="s">
        <v>29</v>
      </c>
      <c r="E2353" t="s">
        <v>18</v>
      </c>
      <c r="F2353" t="s">
        <v>19</v>
      </c>
      <c r="G2353" t="s">
        <v>20</v>
      </c>
      <c r="H2353" s="3">
        <v>21982.01</v>
      </c>
      <c r="I2353" t="s">
        <v>21</v>
      </c>
      <c r="J2353" t="s">
        <v>18</v>
      </c>
      <c r="K23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30.660762365882903</v>
      </c>
      <c r="L2353" s="5">
        <f>TablaDatos[[#This Row],[IMC_raw]]/1000000000000000</f>
        <v>3.0660762365882901</v>
      </c>
      <c r="M2353" s="2">
        <v>3066076236588290</v>
      </c>
      <c r="N23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3" s="13">
        <f t="shared" si="36"/>
        <v>2352</v>
      </c>
      <c r="P2353" s="2" t="str">
        <f>IF(TablaDatos[[#This Row],[Diabetes]]=0,"No","Si")</f>
        <v>No</v>
      </c>
      <c r="Q2353">
        <v>0</v>
      </c>
      <c r="R2353">
        <f>TablaDatos[[#This Row],[Aux2]]/10000000000000</f>
        <v>223.82343874683701</v>
      </c>
      <c r="S2353" s="1">
        <v>2238234387468370</v>
      </c>
      <c r="T2353" s="7">
        <f>TablaDatos[[#This Row],[Aux3]]/100000000000000</f>
        <v>26.4764083717448</v>
      </c>
      <c r="U2353" s="1">
        <v>2647640837174480</v>
      </c>
      <c r="V2353">
        <v>141.9</v>
      </c>
      <c r="W2353">
        <v>93.1</v>
      </c>
    </row>
    <row r="2354" spans="1:23">
      <c r="A2354">
        <v>2015</v>
      </c>
      <c r="B2354">
        <v>60</v>
      </c>
      <c r="C2354" t="s">
        <v>16</v>
      </c>
      <c r="D2354" t="s">
        <v>29</v>
      </c>
      <c r="E2354" t="s">
        <v>19</v>
      </c>
      <c r="F2354" t="s">
        <v>24</v>
      </c>
      <c r="G2354" t="s">
        <v>28</v>
      </c>
      <c r="H2354" s="3">
        <v>33225.58</v>
      </c>
      <c r="I2354" t="s">
        <v>21</v>
      </c>
      <c r="J2354" t="s">
        <v>19</v>
      </c>
      <c r="K23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30.647837663933899</v>
      </c>
      <c r="L2354" s="5">
        <f>TablaDatos[[#This Row],[IMC_raw]]/1000000000000000</f>
        <v>30.647837663933899</v>
      </c>
      <c r="M2354" s="2">
        <v>3.06478376639339E+16</v>
      </c>
      <c r="N23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4" s="13">
        <f t="shared" si="36"/>
        <v>2353</v>
      </c>
      <c r="P2354" s="2" t="str">
        <f>IF(TablaDatos[[#This Row],[Diabetes]]=0,"No","Si")</f>
        <v>No</v>
      </c>
      <c r="Q2354">
        <v>0</v>
      </c>
      <c r="R2354">
        <f>TablaDatos[[#This Row],[Aux2]]/10000000000000</f>
        <v>2452.0849231042498</v>
      </c>
      <c r="S2354" s="1">
        <v>2.45208492310425E+16</v>
      </c>
      <c r="T2354" s="7">
        <f>TablaDatos[[#This Row],[Aux3]]/100000000000000</f>
        <v>24.8519968983179</v>
      </c>
      <c r="U2354" s="1">
        <v>2485199689831790</v>
      </c>
      <c r="V2354">
        <v>162.5</v>
      </c>
      <c r="W2354">
        <v>99.6</v>
      </c>
    </row>
    <row r="2355" spans="1:23">
      <c r="A2355">
        <v>2015</v>
      </c>
      <c r="B2355">
        <v>48</v>
      </c>
      <c r="C2355" t="s">
        <v>16</v>
      </c>
      <c r="D2355" t="s">
        <v>72</v>
      </c>
      <c r="E2355" t="s">
        <v>21</v>
      </c>
      <c r="F2355" t="s">
        <v>24</v>
      </c>
      <c r="G2355" t="s">
        <v>20</v>
      </c>
      <c r="H2355" s="3">
        <v>15550.45</v>
      </c>
      <c r="I2355" t="s">
        <v>21</v>
      </c>
      <c r="J2355" t="s">
        <v>19</v>
      </c>
      <c r="K23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30.636530285840099</v>
      </c>
      <c r="L2355" s="6">
        <f>TablaDatos[[#This Row],[IMC_raw]]/1000000000000000</f>
        <v>30.636530285840099</v>
      </c>
      <c r="M2355" s="2">
        <v>3.06365302858401E+16</v>
      </c>
      <c r="N23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5" s="13">
        <f t="shared" si="36"/>
        <v>2354</v>
      </c>
      <c r="P2355" s="2" t="str">
        <f>IF(TablaDatos[[#This Row],[Diabetes]]=0,"No","Si")</f>
        <v>No</v>
      </c>
      <c r="Q2355">
        <v>0</v>
      </c>
      <c r="R2355">
        <f>TablaDatos[[#This Row],[Aux2]]/10000000000000</f>
        <v>2279.94119072391</v>
      </c>
      <c r="S2355" s="1">
        <v>2.27994119072391E+16</v>
      </c>
      <c r="T2355" s="7">
        <f>TablaDatos[[#This Row],[Aux3]]/100000000000000</f>
        <v>289.54623409108501</v>
      </c>
      <c r="U2355" s="1">
        <v>2.89546234091085E+16</v>
      </c>
      <c r="V2355">
        <v>161.5</v>
      </c>
      <c r="W2355">
        <v>99.5</v>
      </c>
    </row>
    <row r="2356" spans="1:23">
      <c r="A2356">
        <v>2015</v>
      </c>
      <c r="B2356">
        <v>50</v>
      </c>
      <c r="C2356" t="s">
        <v>16</v>
      </c>
      <c r="D2356" t="s">
        <v>29</v>
      </c>
      <c r="E2356" t="s">
        <v>19</v>
      </c>
      <c r="F2356" t="s">
        <v>24</v>
      </c>
      <c r="G2356" t="s">
        <v>20</v>
      </c>
      <c r="H2356" s="3">
        <v>22064.5</v>
      </c>
      <c r="I2356" t="s">
        <v>19</v>
      </c>
      <c r="J2356" t="s">
        <v>22</v>
      </c>
      <c r="K23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30.6361087392538</v>
      </c>
      <c r="L2356" s="6">
        <f>TablaDatos[[#This Row],[IMC_raw]]/1000000000000000</f>
        <v>30.6361087392538</v>
      </c>
      <c r="M2356" s="2">
        <v>3.06361087392538E+16</v>
      </c>
      <c r="N23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6" s="13">
        <f t="shared" si="36"/>
        <v>2355</v>
      </c>
      <c r="P2356" s="2" t="str">
        <f>IF(TablaDatos[[#This Row],[Diabetes]]=0,"No","Si")</f>
        <v>No</v>
      </c>
      <c r="Q2356">
        <v>0</v>
      </c>
      <c r="R2356">
        <f>TablaDatos[[#This Row],[Aux2]]/10000000000000</f>
        <v>204.368160114011</v>
      </c>
      <c r="S2356" s="1">
        <v>2043681601140110</v>
      </c>
      <c r="T2356" s="7">
        <f>TablaDatos[[#This Row],[Aux3]]/100000000000000</f>
        <v>22.178617170550499</v>
      </c>
      <c r="U2356" s="1">
        <v>2217861717055050</v>
      </c>
      <c r="V2356">
        <v>142.9</v>
      </c>
      <c r="W2356">
        <v>89.4</v>
      </c>
    </row>
    <row r="2357" spans="1:23">
      <c r="A2357">
        <v>2015</v>
      </c>
      <c r="B2357">
        <v>56</v>
      </c>
      <c r="C2357" t="s">
        <v>23</v>
      </c>
      <c r="D2357" t="s">
        <v>34</v>
      </c>
      <c r="E2357" t="s">
        <v>18</v>
      </c>
      <c r="F2357" t="s">
        <v>24</v>
      </c>
      <c r="G2357" t="s">
        <v>28</v>
      </c>
      <c r="H2357" s="3">
        <v>10841.09</v>
      </c>
      <c r="I2357" t="s">
        <v>21</v>
      </c>
      <c r="J2357" t="s">
        <v>18</v>
      </c>
      <c r="K23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30.610594529901999</v>
      </c>
      <c r="L2357" s="6">
        <f>TablaDatos[[#This Row],[IMC_raw]]/1000000000000000</f>
        <v>30.610594529901999</v>
      </c>
      <c r="M2357" s="2">
        <v>3.0610594529902E+16</v>
      </c>
      <c r="N23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7" s="13">
        <f t="shared" si="36"/>
        <v>2356</v>
      </c>
      <c r="P2357" s="2" t="str">
        <f>IF(TablaDatos[[#This Row],[Diabetes]]=0,"No","Si")</f>
        <v>No</v>
      </c>
      <c r="Q2357">
        <v>0</v>
      </c>
      <c r="R2357">
        <f>TablaDatos[[#This Row],[Aux2]]/10000000000000</f>
        <v>2235.7005221825498</v>
      </c>
      <c r="S2357" s="1">
        <v>2.23570052218255E+16</v>
      </c>
      <c r="T2357" s="7">
        <f>TablaDatos[[#This Row],[Aux3]]/100000000000000</f>
        <v>231.42581907223399</v>
      </c>
      <c r="U2357" s="1">
        <v>2.31425819072234E+16</v>
      </c>
      <c r="V2357">
        <v>151.69999999999999</v>
      </c>
      <c r="W2357">
        <v>98.5</v>
      </c>
    </row>
    <row r="2358" spans="1:23">
      <c r="A2358">
        <v>2015</v>
      </c>
      <c r="B2358">
        <v>67</v>
      </c>
      <c r="C2358" t="s">
        <v>16</v>
      </c>
      <c r="D2358" t="s">
        <v>38</v>
      </c>
      <c r="E2358" t="s">
        <v>31</v>
      </c>
      <c r="F2358" t="s">
        <v>24</v>
      </c>
      <c r="G2358" t="s">
        <v>25</v>
      </c>
      <c r="H2358" s="3">
        <v>7991.66</v>
      </c>
      <c r="I2358" t="s">
        <v>19</v>
      </c>
      <c r="J2358" t="s">
        <v>18</v>
      </c>
      <c r="K23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30.530648931027599</v>
      </c>
      <c r="L2358" s="6">
        <f>TablaDatos[[#This Row],[IMC_raw]]/1000000000000000</f>
        <v>30.530648931027599</v>
      </c>
      <c r="M2358" s="2">
        <v>3.05306489310276E+16</v>
      </c>
      <c r="N23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8" s="13">
        <f t="shared" si="36"/>
        <v>2357</v>
      </c>
      <c r="P2358" s="2" t="str">
        <f>IF(TablaDatos[[#This Row],[Diabetes]]=0,"No","Si")</f>
        <v>Si</v>
      </c>
      <c r="Q2358">
        <v>1</v>
      </c>
      <c r="R2358">
        <f>TablaDatos[[#This Row],[Aux2]]/10000000000000</f>
        <v>220.82067390311099</v>
      </c>
      <c r="S2358" s="1">
        <v>2208206739031110</v>
      </c>
      <c r="T2358" s="7">
        <f>TablaDatos[[#This Row],[Aux3]]/100000000000000</f>
        <v>29.607166431649301</v>
      </c>
      <c r="U2358" s="1">
        <v>2960716643164930</v>
      </c>
      <c r="V2358">
        <v>174.1</v>
      </c>
      <c r="W2358">
        <v>101.9</v>
      </c>
    </row>
    <row r="2359" spans="1:23">
      <c r="A2359">
        <v>2015</v>
      </c>
      <c r="B2359">
        <v>60</v>
      </c>
      <c r="C2359" t="s">
        <v>16</v>
      </c>
      <c r="D2359" t="s">
        <v>29</v>
      </c>
      <c r="E2359" t="s">
        <v>19</v>
      </c>
      <c r="F2359" t="s">
        <v>24</v>
      </c>
      <c r="G2359" t="s">
        <v>28</v>
      </c>
      <c r="H2359" s="3">
        <v>8393.06</v>
      </c>
      <c r="I2359" t="s">
        <v>21</v>
      </c>
      <c r="J2359" t="s">
        <v>18</v>
      </c>
      <c r="K23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30.525348390923</v>
      </c>
      <c r="L2359" s="6">
        <f>TablaDatos[[#This Row],[IMC_raw]]/1000000000000000</f>
        <v>30.525348390923</v>
      </c>
      <c r="M2359" s="2">
        <v>3.0525348390923E+16</v>
      </c>
      <c r="N23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59" s="13">
        <f t="shared" si="36"/>
        <v>2358</v>
      </c>
      <c r="P2359" s="2" t="str">
        <f>IF(TablaDatos[[#This Row],[Diabetes]]=0,"No","Si")</f>
        <v>Si</v>
      </c>
      <c r="Q2359">
        <v>1</v>
      </c>
      <c r="R2359">
        <f>TablaDatos[[#This Row],[Aux2]]/10000000000000</f>
        <v>2305.9879359861702</v>
      </c>
      <c r="S2359" s="1">
        <v>2.30598793598617E+16</v>
      </c>
      <c r="T2359" s="7">
        <f>TablaDatos[[#This Row],[Aux3]]/100000000000000</f>
        <v>268.224051818509</v>
      </c>
      <c r="U2359" s="1">
        <v>2.68224051818509E+16</v>
      </c>
      <c r="V2359">
        <v>168.9</v>
      </c>
      <c r="W2359">
        <v>103.1</v>
      </c>
    </row>
    <row r="2360" spans="1:23">
      <c r="A2360">
        <v>2015</v>
      </c>
      <c r="B2360">
        <v>63</v>
      </c>
      <c r="C2360" t="s">
        <v>23</v>
      </c>
      <c r="D2360" t="s">
        <v>17</v>
      </c>
      <c r="E2360" t="s">
        <v>19</v>
      </c>
      <c r="F2360" t="s">
        <v>24</v>
      </c>
      <c r="G2360" t="s">
        <v>28</v>
      </c>
      <c r="H2360" s="3">
        <v>18179.68</v>
      </c>
      <c r="I2360" t="s">
        <v>21</v>
      </c>
      <c r="J2360" t="s">
        <v>18</v>
      </c>
      <c r="K23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30.510565200173701</v>
      </c>
      <c r="L2360" s="6">
        <f>TablaDatos[[#This Row],[IMC_raw]]/1000000000000000</f>
        <v>30.510565200173701</v>
      </c>
      <c r="M2360" s="2">
        <v>3.05105652001737E+16</v>
      </c>
      <c r="N23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0" s="13">
        <f t="shared" si="36"/>
        <v>2359</v>
      </c>
      <c r="P2360" s="2" t="str">
        <f>IF(TablaDatos[[#This Row],[Diabetes]]=0,"No","Si")</f>
        <v>No</v>
      </c>
      <c r="Q2360">
        <v>0</v>
      </c>
      <c r="R2360">
        <f>TablaDatos[[#This Row],[Aux2]]/10000000000000</f>
        <v>2333.8625187654902</v>
      </c>
      <c r="S2360" s="1">
        <v>2.33386251876549E+16</v>
      </c>
      <c r="T2360" s="7">
        <f>TablaDatos[[#This Row],[Aux3]]/100000000000000</f>
        <v>207.029571332876</v>
      </c>
      <c r="U2360" s="1">
        <v>2.07029571332876E+16</v>
      </c>
      <c r="V2360">
        <v>159.5</v>
      </c>
      <c r="W2360">
        <v>93.4</v>
      </c>
    </row>
    <row r="2361" spans="1:23">
      <c r="A2361">
        <v>2015</v>
      </c>
      <c r="B2361">
        <v>57</v>
      </c>
      <c r="C2361" t="s">
        <v>23</v>
      </c>
      <c r="D2361" t="s">
        <v>26</v>
      </c>
      <c r="E2361" t="s">
        <v>21</v>
      </c>
      <c r="F2361" t="s">
        <v>24</v>
      </c>
      <c r="G2361" t="s">
        <v>28</v>
      </c>
      <c r="H2361" s="3">
        <v>11368.97</v>
      </c>
      <c r="I2361" t="s">
        <v>21</v>
      </c>
      <c r="J2361" t="s">
        <v>18</v>
      </c>
      <c r="K23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30.490057280703301</v>
      </c>
      <c r="L2361" s="6">
        <f>TablaDatos[[#This Row],[IMC_raw]]/1000000000000000</f>
        <v>3.04900572807033</v>
      </c>
      <c r="M2361" s="2">
        <v>3049005728070330</v>
      </c>
      <c r="N23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1" s="13">
        <f t="shared" si="36"/>
        <v>2360</v>
      </c>
      <c r="P2361" s="2" t="str">
        <f>IF(TablaDatos[[#This Row],[Diabetes]]=0,"No","Si")</f>
        <v>Si</v>
      </c>
      <c r="Q2361">
        <v>1</v>
      </c>
      <c r="R2361">
        <f>TablaDatos[[#This Row],[Aux2]]/10000000000000</f>
        <v>2313.5188899172999</v>
      </c>
      <c r="S2361" s="1">
        <v>2.3135188899173E+16</v>
      </c>
      <c r="T2361" s="7">
        <f>TablaDatos[[#This Row],[Aux3]]/100000000000000</f>
        <v>261.29526538352201</v>
      </c>
      <c r="U2361" s="1">
        <v>2.61295265383522E+16</v>
      </c>
      <c r="V2361">
        <v>167</v>
      </c>
      <c r="W2361">
        <v>99.3</v>
      </c>
    </row>
    <row r="2362" spans="1:23">
      <c r="A2362">
        <v>2015</v>
      </c>
      <c r="B2362">
        <v>60</v>
      </c>
      <c r="C2362" t="s">
        <v>16</v>
      </c>
      <c r="D2362" t="s">
        <v>34</v>
      </c>
      <c r="E2362" t="s">
        <v>18</v>
      </c>
      <c r="F2362" t="s">
        <v>19</v>
      </c>
      <c r="G2362" t="s">
        <v>28</v>
      </c>
      <c r="H2362" s="3">
        <v>16846.91</v>
      </c>
      <c r="I2362" t="s">
        <v>19</v>
      </c>
      <c r="J2362" t="s">
        <v>18</v>
      </c>
      <c r="K23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30.482010772492899</v>
      </c>
      <c r="L2362" s="5">
        <f>TablaDatos[[#This Row],[IMC_raw]]/1000000000000000</f>
        <v>30.482010772492899</v>
      </c>
      <c r="M2362" s="2">
        <v>3.04820107724929E+16</v>
      </c>
      <c r="N23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2" s="13">
        <f t="shared" si="36"/>
        <v>2361</v>
      </c>
      <c r="P2362" s="2" t="str">
        <f>IF(TablaDatos[[#This Row],[Diabetes]]=0,"No","Si")</f>
        <v>No</v>
      </c>
      <c r="Q2362">
        <v>0</v>
      </c>
      <c r="R2362">
        <f>TablaDatos[[#This Row],[Aux2]]/10000000000000</f>
        <v>2086.9902145896299</v>
      </c>
      <c r="S2362" s="1">
        <v>2.08699021458963E+16</v>
      </c>
      <c r="T2362" s="7">
        <f>TablaDatos[[#This Row],[Aux3]]/100000000000000</f>
        <v>224.63061137696499</v>
      </c>
      <c r="U2362" s="1">
        <v>2.24630611376965E+16</v>
      </c>
      <c r="V2362">
        <v>160.80000000000001</v>
      </c>
      <c r="W2362">
        <v>96</v>
      </c>
    </row>
    <row r="2363" spans="1:23">
      <c r="A2363">
        <v>2015</v>
      </c>
      <c r="B2363">
        <v>63</v>
      </c>
      <c r="C2363" t="s">
        <v>23</v>
      </c>
      <c r="D2363" t="s">
        <v>26</v>
      </c>
      <c r="E2363" t="s">
        <v>19</v>
      </c>
      <c r="F2363" t="s">
        <v>19</v>
      </c>
      <c r="G2363" t="s">
        <v>28</v>
      </c>
      <c r="H2363" s="3">
        <v>12851.21</v>
      </c>
      <c r="I2363" t="s">
        <v>21</v>
      </c>
      <c r="J2363" t="s">
        <v>22</v>
      </c>
      <c r="K23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30.4731815876466</v>
      </c>
      <c r="L2363" s="5">
        <f>TablaDatos[[#This Row],[IMC_raw]]/1000000000000000</f>
        <v>30.4731815876466</v>
      </c>
      <c r="M2363" s="2">
        <v>3.04731815876466E+16</v>
      </c>
      <c r="N23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3" s="13">
        <f t="shared" si="36"/>
        <v>2362</v>
      </c>
      <c r="P2363" s="2" t="str">
        <f>IF(TablaDatos[[#This Row],[Diabetes]]=0,"No","Si")</f>
        <v>No</v>
      </c>
      <c r="Q2363">
        <v>0</v>
      </c>
      <c r="R2363">
        <f>TablaDatos[[#This Row],[Aux2]]/10000000000000</f>
        <v>190.536394370929</v>
      </c>
      <c r="S2363" s="1">
        <v>1905363943709290</v>
      </c>
      <c r="T2363" s="7">
        <f>TablaDatos[[#This Row],[Aux3]]/100000000000000</f>
        <v>261.52038300397101</v>
      </c>
      <c r="U2363" s="1">
        <v>2.61520383003971E+16</v>
      </c>
      <c r="V2363">
        <v>158.19999999999999</v>
      </c>
      <c r="W2363">
        <v>95.5</v>
      </c>
    </row>
    <row r="2364" spans="1:23">
      <c r="A2364">
        <v>2015</v>
      </c>
      <c r="B2364">
        <v>60</v>
      </c>
      <c r="C2364" t="s">
        <v>23</v>
      </c>
      <c r="D2364" t="s">
        <v>26</v>
      </c>
      <c r="E2364" t="s">
        <v>21</v>
      </c>
      <c r="F2364" t="s">
        <v>19</v>
      </c>
      <c r="G2364" t="s">
        <v>28</v>
      </c>
      <c r="H2364" s="3">
        <v>10437.549999999999</v>
      </c>
      <c r="I2364" t="s">
        <v>21</v>
      </c>
      <c r="J2364" t="s">
        <v>22</v>
      </c>
      <c r="K23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30.434176542403002</v>
      </c>
      <c r="L2364" s="6">
        <f>TablaDatos[[#This Row],[IMC_raw]]/1000000000000000</f>
        <v>30.434176542403002</v>
      </c>
      <c r="M2364" s="2">
        <v>3.0434176542403E+16</v>
      </c>
      <c r="N23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4" s="13">
        <f t="shared" si="36"/>
        <v>2363</v>
      </c>
      <c r="P2364" s="2" t="str">
        <f>IF(TablaDatos[[#This Row],[Diabetes]]=0,"No","Si")</f>
        <v>No</v>
      </c>
      <c r="Q2364">
        <v>0</v>
      </c>
      <c r="R2364">
        <f>TablaDatos[[#This Row],[Aux2]]/10000000000000</f>
        <v>1967.2717192861201</v>
      </c>
      <c r="S2364" s="1">
        <v>1.96727171928612E+16</v>
      </c>
      <c r="T2364" s="7">
        <f>TablaDatos[[#This Row],[Aux3]]/100000000000000</f>
        <v>251.92503960713401</v>
      </c>
      <c r="U2364" s="1">
        <v>2.51925039607134E+16</v>
      </c>
      <c r="V2364">
        <v>170.8</v>
      </c>
      <c r="W2364">
        <v>90.8</v>
      </c>
    </row>
    <row r="2365" spans="1:23">
      <c r="A2365">
        <v>2015</v>
      </c>
      <c r="B2365">
        <v>69</v>
      </c>
      <c r="C2365" t="s">
        <v>16</v>
      </c>
      <c r="D2365" t="s">
        <v>30</v>
      </c>
      <c r="E2365" t="s">
        <v>21</v>
      </c>
      <c r="F2365" t="s">
        <v>19</v>
      </c>
      <c r="G2365" t="s">
        <v>25</v>
      </c>
      <c r="H2365" s="3">
        <v>19231.64</v>
      </c>
      <c r="I2365" t="s">
        <v>19</v>
      </c>
      <c r="J2365" t="s">
        <v>18</v>
      </c>
      <c r="K23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30.406719287570198</v>
      </c>
      <c r="L2365" s="5">
        <f>TablaDatos[[#This Row],[IMC_raw]]/1000000000000000</f>
        <v>3.0406719287570199</v>
      </c>
      <c r="M2365" s="2">
        <v>3040671928757020</v>
      </c>
      <c r="N23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5" s="13">
        <f t="shared" si="36"/>
        <v>2364</v>
      </c>
      <c r="P2365" s="2" t="str">
        <f>IF(TablaDatos[[#This Row],[Diabetes]]=0,"No","Si")</f>
        <v>No</v>
      </c>
      <c r="Q2365">
        <v>0</v>
      </c>
      <c r="R2365">
        <f>TablaDatos[[#This Row],[Aux2]]/10000000000000</f>
        <v>2132.8402853421399</v>
      </c>
      <c r="S2365" s="1">
        <v>2.13284028534214E+16</v>
      </c>
      <c r="T2365" s="7">
        <f>TablaDatos[[#This Row],[Aux3]]/100000000000000</f>
        <v>222.77878502593299</v>
      </c>
      <c r="U2365" s="1">
        <v>2.22778785025933E+16</v>
      </c>
      <c r="V2365">
        <v>170.2</v>
      </c>
      <c r="W2365">
        <v>97.8</v>
      </c>
    </row>
    <row r="2366" spans="1:23">
      <c r="A2366">
        <v>2015</v>
      </c>
      <c r="B2366">
        <v>58</v>
      </c>
      <c r="C2366" t="s">
        <v>16</v>
      </c>
      <c r="D2366" t="s">
        <v>17</v>
      </c>
      <c r="E2366" t="s">
        <v>18</v>
      </c>
      <c r="F2366" t="s">
        <v>35</v>
      </c>
      <c r="G2366" t="s">
        <v>28</v>
      </c>
      <c r="H2366" s="3">
        <v>35075.730000000003</v>
      </c>
      <c r="I2366" t="s">
        <v>19</v>
      </c>
      <c r="J2366" t="s">
        <v>19</v>
      </c>
      <c r="K23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30.398703308694802</v>
      </c>
      <c r="L2366" s="6">
        <f>TablaDatos[[#This Row],[IMC_raw]]/1000000000000000</f>
        <v>0.30398703308694802</v>
      </c>
      <c r="M2366" s="2">
        <v>303987033086948</v>
      </c>
      <c r="N23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6" s="13">
        <f t="shared" si="36"/>
        <v>2365</v>
      </c>
      <c r="P2366" s="2" t="str">
        <f>IF(TablaDatos[[#This Row],[Diabetes]]=0,"No","Si")</f>
        <v>No</v>
      </c>
      <c r="Q2366">
        <v>0</v>
      </c>
      <c r="R2366">
        <f>TablaDatos[[#This Row],[Aux2]]/10000000000000</f>
        <v>1931.6607079226601</v>
      </c>
      <c r="S2366" s="1">
        <v>1.93166070792266E+16</v>
      </c>
      <c r="T2366" s="7">
        <f>TablaDatos[[#This Row],[Aux3]]/100000000000000</f>
        <v>213.15760033998799</v>
      </c>
      <c r="U2366" s="1">
        <v>2.13157600339988E+16</v>
      </c>
      <c r="V2366">
        <v>159.1</v>
      </c>
      <c r="W2366">
        <v>95.8</v>
      </c>
    </row>
    <row r="2367" spans="1:23">
      <c r="A2367">
        <v>2015</v>
      </c>
      <c r="B2367">
        <v>49</v>
      </c>
      <c r="C2367" t="s">
        <v>23</v>
      </c>
      <c r="D2367" t="s">
        <v>73</v>
      </c>
      <c r="E2367" t="s">
        <v>18</v>
      </c>
      <c r="F2367" t="s">
        <v>35</v>
      </c>
      <c r="G2367" t="s">
        <v>20</v>
      </c>
      <c r="H2367" s="3">
        <v>35851.78</v>
      </c>
      <c r="I2367" t="s">
        <v>21</v>
      </c>
      <c r="J2367" t="s">
        <v>21</v>
      </c>
      <c r="K23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30.367913285002899</v>
      </c>
      <c r="L2367" s="5">
        <f>TablaDatos[[#This Row],[IMC_raw]]/1000000000000000</f>
        <v>30.367913285002899</v>
      </c>
      <c r="M2367" s="2">
        <v>3.03679132850029E+16</v>
      </c>
      <c r="N23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7" s="13">
        <f t="shared" si="36"/>
        <v>2366</v>
      </c>
      <c r="P2367" s="2" t="str">
        <f>IF(TablaDatos[[#This Row],[Diabetes]]=0,"No","Si")</f>
        <v>No</v>
      </c>
      <c r="Q2367">
        <v>0</v>
      </c>
      <c r="R2367">
        <f>TablaDatos[[#This Row],[Aux2]]/10000000000000</f>
        <v>2202.5108944212002</v>
      </c>
      <c r="S2367" s="1">
        <v>2.2025108944212E+16</v>
      </c>
      <c r="T2367" s="7">
        <f>TablaDatos[[#This Row],[Aux3]]/100000000000000</f>
        <v>222.48494343589999</v>
      </c>
      <c r="U2367" s="1">
        <v>2.224849434359E+16</v>
      </c>
      <c r="V2367">
        <v>141.6</v>
      </c>
      <c r="W2367">
        <v>90.5</v>
      </c>
    </row>
    <row r="2368" spans="1:23">
      <c r="A2368">
        <v>2015</v>
      </c>
      <c r="B2368">
        <v>66</v>
      </c>
      <c r="C2368" t="s">
        <v>16</v>
      </c>
      <c r="D2368" t="s">
        <v>26</v>
      </c>
      <c r="E2368" t="s">
        <v>19</v>
      </c>
      <c r="F2368" t="s">
        <v>35</v>
      </c>
      <c r="G2368" t="s">
        <v>25</v>
      </c>
      <c r="H2368" s="3">
        <v>19212.77</v>
      </c>
      <c r="I2368" t="s">
        <v>19</v>
      </c>
      <c r="J2368" t="s">
        <v>18</v>
      </c>
      <c r="K23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30.366964473375301</v>
      </c>
      <c r="L2368" s="5">
        <f>TablaDatos[[#This Row],[IMC_raw]]/1000000000000000</f>
        <v>3.0366964473375302</v>
      </c>
      <c r="M2368" s="2">
        <v>3036696447337530</v>
      </c>
      <c r="N23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8" s="13">
        <f t="shared" si="36"/>
        <v>2367</v>
      </c>
      <c r="P2368" s="2" t="str">
        <f>IF(TablaDatos[[#This Row],[Diabetes]]=0,"No","Si")</f>
        <v>No</v>
      </c>
      <c r="Q2368">
        <v>0</v>
      </c>
      <c r="R2368">
        <f>TablaDatos[[#This Row],[Aux2]]/10000000000000</f>
        <v>2233.7024435947101</v>
      </c>
      <c r="S2368" s="1">
        <v>2.23370244359471E+16</v>
      </c>
      <c r="T2368" s="7">
        <f>TablaDatos[[#This Row],[Aux3]]/100000000000000</f>
        <v>20.494506478658899</v>
      </c>
      <c r="U2368" s="1">
        <v>2049450647865890</v>
      </c>
      <c r="V2368">
        <v>156.80000000000001</v>
      </c>
      <c r="W2368">
        <v>101.2</v>
      </c>
    </row>
    <row r="2369" spans="1:23">
      <c r="A2369">
        <v>2015</v>
      </c>
      <c r="B2369">
        <v>67</v>
      </c>
      <c r="C2369" t="s">
        <v>16</v>
      </c>
      <c r="D2369" t="s">
        <v>29</v>
      </c>
      <c r="E2369" t="s">
        <v>31</v>
      </c>
      <c r="F2369" t="s">
        <v>24</v>
      </c>
      <c r="G2369" t="s">
        <v>25</v>
      </c>
      <c r="H2369" s="3">
        <v>12040.75</v>
      </c>
      <c r="I2369" t="s">
        <v>21</v>
      </c>
      <c r="J2369" t="s">
        <v>19</v>
      </c>
      <c r="K23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30.343555107054598</v>
      </c>
      <c r="L2369" s="6">
        <f>TablaDatos[[#This Row],[IMC_raw]]/1000000000000000</f>
        <v>30.343555107054598</v>
      </c>
      <c r="M2369" s="2">
        <v>3.03435551070546E+16</v>
      </c>
      <c r="N23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69" s="13">
        <f t="shared" si="36"/>
        <v>2368</v>
      </c>
      <c r="P2369" s="2" t="str">
        <f>IF(TablaDatos[[#This Row],[Diabetes]]=0,"No","Si")</f>
        <v>Si</v>
      </c>
      <c r="Q2369">
        <v>1</v>
      </c>
      <c r="R2369">
        <f>TablaDatos[[#This Row],[Aux2]]/10000000000000</f>
        <v>2461.1915665424199</v>
      </c>
      <c r="S2369" s="1">
        <v>2.46119156654242E+16</v>
      </c>
      <c r="T2369" s="7">
        <f>TablaDatos[[#This Row],[Aux3]]/100000000000000</f>
        <v>289.79113115385098</v>
      </c>
      <c r="U2369" s="1">
        <v>2.89791131153851E+16</v>
      </c>
      <c r="V2369">
        <v>169.7</v>
      </c>
      <c r="W2369">
        <v>104.9</v>
      </c>
    </row>
    <row r="2370" spans="1:23">
      <c r="A2370">
        <v>2015</v>
      </c>
      <c r="B2370">
        <v>68</v>
      </c>
      <c r="C2370" t="s">
        <v>23</v>
      </c>
      <c r="D2370" t="s">
        <v>29</v>
      </c>
      <c r="E2370" t="s">
        <v>31</v>
      </c>
      <c r="F2370" t="s">
        <v>24</v>
      </c>
      <c r="G2370" t="s">
        <v>25</v>
      </c>
      <c r="H2370" s="3">
        <v>11382.77</v>
      </c>
      <c r="I2370" t="s">
        <v>21</v>
      </c>
      <c r="J2370" t="s">
        <v>22</v>
      </c>
      <c r="K23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30.333771880670302</v>
      </c>
      <c r="L2370" s="6">
        <f>TablaDatos[[#This Row],[IMC_raw]]/100000000000000</f>
        <v>30.333771880670302</v>
      </c>
      <c r="M2370" s="2">
        <v>3033377188067030</v>
      </c>
      <c r="N23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0" s="13">
        <f t="shared" ref="O2370:O2433" si="37">O2369+1</f>
        <v>2369</v>
      </c>
      <c r="P2370" s="2" t="str">
        <f>IF(TablaDatos[[#This Row],[Diabetes]]=0,"No","Si")</f>
        <v>Si</v>
      </c>
      <c r="Q2370">
        <v>1</v>
      </c>
      <c r="R2370">
        <f>TablaDatos[[#This Row],[Aux2]]/10000000000000</f>
        <v>2223.8746946347901</v>
      </c>
      <c r="S2370" s="1">
        <v>2.22387469463479E+16</v>
      </c>
      <c r="T2370" s="7">
        <f>TablaDatos[[#This Row],[Aux3]]/100000000000000</f>
        <v>26.463650647542899</v>
      </c>
      <c r="U2370" s="1">
        <v>2646365064754290</v>
      </c>
      <c r="V2370">
        <v>160.69999999999999</v>
      </c>
      <c r="W2370">
        <v>105.1</v>
      </c>
    </row>
    <row r="2371" spans="1:23">
      <c r="A2371">
        <v>2015</v>
      </c>
      <c r="B2371">
        <v>68</v>
      </c>
      <c r="C2371" t="s">
        <v>16</v>
      </c>
      <c r="D2371" t="s">
        <v>74</v>
      </c>
      <c r="E2371" t="s">
        <v>21</v>
      </c>
      <c r="F2371" t="s">
        <v>24</v>
      </c>
      <c r="G2371" t="s">
        <v>25</v>
      </c>
      <c r="H2371" s="3">
        <v>11436.9</v>
      </c>
      <c r="I2371" t="s">
        <v>19</v>
      </c>
      <c r="J2371" t="s">
        <v>22</v>
      </c>
      <c r="K23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30.289090325186699</v>
      </c>
      <c r="L2371" s="5">
        <f>TablaDatos[[#This Row],[IMC_raw]]/1000000000000000</f>
        <v>30.289090325186699</v>
      </c>
      <c r="M2371" s="2">
        <v>3.02890903251867E+16</v>
      </c>
      <c r="N23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1" s="13">
        <f t="shared" si="37"/>
        <v>2370</v>
      </c>
      <c r="P2371" s="2" t="str">
        <f>IF(TablaDatos[[#This Row],[Diabetes]]=0,"No","Si")</f>
        <v>No</v>
      </c>
      <c r="Q2371">
        <v>0</v>
      </c>
      <c r="R2371">
        <f>TablaDatos[[#This Row],[Aux2]]/10000000000000</f>
        <v>211.23571541594001</v>
      </c>
      <c r="S2371" s="1">
        <v>2112357154159400</v>
      </c>
      <c r="T2371" s="7">
        <f>TablaDatos[[#This Row],[Aux3]]/100000000000000</f>
        <v>26.399579096084398</v>
      </c>
      <c r="U2371" s="1">
        <v>2639957909608440</v>
      </c>
      <c r="V2371">
        <v>159.1</v>
      </c>
      <c r="W2371">
        <v>99.7</v>
      </c>
    </row>
    <row r="2372" spans="1:23">
      <c r="A2372">
        <v>2015</v>
      </c>
      <c r="B2372">
        <v>63</v>
      </c>
      <c r="C2372" t="s">
        <v>23</v>
      </c>
      <c r="D2372" t="s">
        <v>32</v>
      </c>
      <c r="E2372" t="s">
        <v>19</v>
      </c>
      <c r="F2372" t="s">
        <v>24</v>
      </c>
      <c r="G2372" t="s">
        <v>28</v>
      </c>
      <c r="H2372" s="3">
        <v>19685.41</v>
      </c>
      <c r="I2372" t="s">
        <v>21</v>
      </c>
      <c r="J2372" t="s">
        <v>18</v>
      </c>
      <c r="K23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30.283573931618999</v>
      </c>
      <c r="L2372" s="5">
        <f>TablaDatos[[#This Row],[IMC_raw]]/1000000000000000</f>
        <v>30.283573931618999</v>
      </c>
      <c r="M2372" s="2">
        <v>3.0283573931619E+16</v>
      </c>
      <c r="N23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2" s="13">
        <f t="shared" si="37"/>
        <v>2371</v>
      </c>
      <c r="P2372" s="2" t="str">
        <f>IF(TablaDatos[[#This Row],[Diabetes]]=0,"No","Si")</f>
        <v>No</v>
      </c>
      <c r="Q2372">
        <v>0</v>
      </c>
      <c r="R2372">
        <f>TablaDatos[[#This Row],[Aux2]]/10000000000000</f>
        <v>2179.0091234471402</v>
      </c>
      <c r="S2372" s="1">
        <v>2.17900912344714E+16</v>
      </c>
      <c r="T2372" s="7">
        <f>TablaDatos[[#This Row],[Aux3]]/100000000000000</f>
        <v>216.95661403223599</v>
      </c>
      <c r="U2372" s="1">
        <v>2.16956614032236E+16</v>
      </c>
      <c r="V2372">
        <v>151.30000000000001</v>
      </c>
      <c r="W2372">
        <v>97.7</v>
      </c>
    </row>
    <row r="2373" spans="1:23">
      <c r="A2373">
        <v>2015</v>
      </c>
      <c r="B2373">
        <v>53</v>
      </c>
      <c r="C2373" t="s">
        <v>16</v>
      </c>
      <c r="D2373" t="s">
        <v>37</v>
      </c>
      <c r="E2373" t="s">
        <v>18</v>
      </c>
      <c r="F2373" t="s">
        <v>40</v>
      </c>
      <c r="G2373" t="s">
        <v>20</v>
      </c>
      <c r="H2373" s="3">
        <v>16895.63</v>
      </c>
      <c r="I2373" t="s">
        <v>19</v>
      </c>
      <c r="J2373" t="s">
        <v>18</v>
      </c>
      <c r="K23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30.267843693472599</v>
      </c>
      <c r="L2373" s="6">
        <f>TablaDatos[[#This Row],[IMC_raw]]/1000000000000000</f>
        <v>30.267843693472599</v>
      </c>
      <c r="M2373" s="2">
        <v>3.02678436934726E+16</v>
      </c>
      <c r="N23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3" s="13">
        <f t="shared" si="37"/>
        <v>2372</v>
      </c>
      <c r="P2373" s="2" t="str">
        <f>IF(TablaDatos[[#This Row],[Diabetes]]=0,"No","Si")</f>
        <v>No</v>
      </c>
      <c r="Q2373">
        <v>0</v>
      </c>
      <c r="R2373">
        <f>TablaDatos[[#This Row],[Aux2]]/10000000000000</f>
        <v>2251.79560276856</v>
      </c>
      <c r="S2373" s="1">
        <v>2.25179560276856E+16</v>
      </c>
      <c r="T2373" s="7">
        <f>TablaDatos[[#This Row],[Aux3]]/100000000000000</f>
        <v>2.1924266602987901</v>
      </c>
      <c r="U2373" s="1">
        <v>219242666029879</v>
      </c>
      <c r="V2373">
        <v>141.9</v>
      </c>
      <c r="W2373">
        <v>92.1</v>
      </c>
    </row>
    <row r="2374" spans="1:23">
      <c r="A2374">
        <v>2015</v>
      </c>
      <c r="B2374">
        <v>55</v>
      </c>
      <c r="C2374" t="s">
        <v>16</v>
      </c>
      <c r="D2374" t="s">
        <v>29</v>
      </c>
      <c r="E2374" t="s">
        <v>21</v>
      </c>
      <c r="F2374" t="s">
        <v>19</v>
      </c>
      <c r="G2374" t="s">
        <v>28</v>
      </c>
      <c r="H2374" s="3">
        <v>18000.330000000002</v>
      </c>
      <c r="I2374" t="s">
        <v>21</v>
      </c>
      <c r="J2374" t="s">
        <v>18</v>
      </c>
      <c r="K23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30.257846329951601</v>
      </c>
      <c r="L2374" s="6">
        <f>TablaDatos[[#This Row],[IMC_raw]]/1000000000000000</f>
        <v>3.0257846329951601</v>
      </c>
      <c r="M2374" s="2">
        <v>3025784632995160</v>
      </c>
      <c r="N23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4" s="13">
        <f t="shared" si="37"/>
        <v>2373</v>
      </c>
      <c r="P2374" s="2" t="str">
        <f>IF(TablaDatos[[#This Row],[Diabetes]]=0,"No","Si")</f>
        <v>No</v>
      </c>
      <c r="Q2374">
        <v>0</v>
      </c>
      <c r="R2374">
        <f>TablaDatos[[#This Row],[Aux2]]/10000000000000</f>
        <v>2172.24642308582</v>
      </c>
      <c r="S2374" s="1">
        <v>2.17224642308582E+16</v>
      </c>
      <c r="T2374" s="7">
        <f>TablaDatos[[#This Row],[Aux3]]/100000000000000</f>
        <v>248.54727642439201</v>
      </c>
      <c r="U2374" s="1">
        <v>2.48547276424392E+16</v>
      </c>
      <c r="V2374">
        <v>164.1</v>
      </c>
      <c r="W2374">
        <v>94.5</v>
      </c>
    </row>
    <row r="2375" spans="1:23">
      <c r="A2375">
        <v>2015</v>
      </c>
      <c r="B2375">
        <v>56</v>
      </c>
      <c r="C2375" t="s">
        <v>23</v>
      </c>
      <c r="D2375" t="s">
        <v>17</v>
      </c>
      <c r="E2375" t="s">
        <v>18</v>
      </c>
      <c r="F2375" t="s">
        <v>19</v>
      </c>
      <c r="G2375" t="s">
        <v>28</v>
      </c>
      <c r="H2375" s="3">
        <v>49533.56</v>
      </c>
      <c r="I2375" t="s">
        <v>21</v>
      </c>
      <c r="J2375" t="s">
        <v>18</v>
      </c>
      <c r="K23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30.2144356404687</v>
      </c>
      <c r="L2375" s="5">
        <f>TablaDatos[[#This Row],[IMC_raw]]/1000000000000000</f>
        <v>30.2144356404687</v>
      </c>
      <c r="M2375" s="2">
        <v>3.02144356404687E+16</v>
      </c>
      <c r="N23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5" s="13">
        <f t="shared" si="37"/>
        <v>2374</v>
      </c>
      <c r="P2375" s="2" t="str">
        <f>IF(TablaDatos[[#This Row],[Diabetes]]=0,"No","Si")</f>
        <v>No</v>
      </c>
      <c r="Q2375">
        <v>0</v>
      </c>
      <c r="R2375">
        <f>TablaDatos[[#This Row],[Aux2]]/10000000000000</f>
        <v>2206.8261261677599</v>
      </c>
      <c r="S2375" s="1">
        <v>2.20682612616776E+16</v>
      </c>
      <c r="T2375" s="7">
        <f>TablaDatos[[#This Row],[Aux3]]/100000000000000</f>
        <v>27.217510877977499</v>
      </c>
      <c r="U2375" s="1">
        <v>2721751087797750</v>
      </c>
      <c r="V2375">
        <v>156.80000000000001</v>
      </c>
      <c r="W2375">
        <v>93.4</v>
      </c>
    </row>
    <row r="2376" spans="1:23">
      <c r="A2376">
        <v>2015</v>
      </c>
      <c r="B2376">
        <v>40</v>
      </c>
      <c r="C2376" t="s">
        <v>23</v>
      </c>
      <c r="D2376" t="s">
        <v>73</v>
      </c>
      <c r="E2376" t="s">
        <v>18</v>
      </c>
      <c r="F2376" t="s">
        <v>24</v>
      </c>
      <c r="G2376" t="s">
        <v>39</v>
      </c>
      <c r="H2376" s="3">
        <v>30680.05</v>
      </c>
      <c r="I2376" t="s">
        <v>21</v>
      </c>
      <c r="J2376" t="s">
        <v>21</v>
      </c>
      <c r="K23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30.197269830636799</v>
      </c>
      <c r="L2376" s="6">
        <f>TablaDatos[[#This Row],[IMC_raw]]/1000000000000000</f>
        <v>30.197269830636799</v>
      </c>
      <c r="M2376" s="2">
        <v>3.01972698306368E+16</v>
      </c>
      <c r="N23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6" s="13">
        <f t="shared" si="37"/>
        <v>2375</v>
      </c>
      <c r="P2376" s="2" t="str">
        <f>IF(TablaDatos[[#This Row],[Diabetes]]=0,"No","Si")</f>
        <v>No</v>
      </c>
      <c r="Q2376">
        <v>0</v>
      </c>
      <c r="R2376">
        <f>TablaDatos[[#This Row],[Aux2]]/10000000000000</f>
        <v>235.23248051667099</v>
      </c>
      <c r="S2376" s="1">
        <v>2352324805166710</v>
      </c>
      <c r="T2376" s="7">
        <f>TablaDatos[[#This Row],[Aux3]]/100000000000000</f>
        <v>23.660062063638499</v>
      </c>
      <c r="U2376" s="1">
        <v>2366006206363850</v>
      </c>
      <c r="V2376">
        <v>147</v>
      </c>
      <c r="W2376">
        <v>90.6</v>
      </c>
    </row>
    <row r="2377" spans="1:23">
      <c r="A2377">
        <v>2015</v>
      </c>
      <c r="B2377">
        <v>61</v>
      </c>
      <c r="C2377" t="s">
        <v>23</v>
      </c>
      <c r="D2377" t="s">
        <v>17</v>
      </c>
      <c r="E2377" t="s">
        <v>18</v>
      </c>
      <c r="F2377" t="s">
        <v>40</v>
      </c>
      <c r="G2377" t="s">
        <v>28</v>
      </c>
      <c r="H2377" s="3">
        <v>42222.17</v>
      </c>
      <c r="I2377" t="s">
        <v>21</v>
      </c>
      <c r="J2377" t="s">
        <v>18</v>
      </c>
      <c r="K23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30.1763587386382</v>
      </c>
      <c r="L2377" s="5">
        <f>TablaDatos[[#This Row],[IMC_raw]]/1000000000000000</f>
        <v>3.0176358738638198</v>
      </c>
      <c r="M2377" s="2">
        <v>3017635873863820</v>
      </c>
      <c r="N23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7" s="13">
        <f t="shared" si="37"/>
        <v>2376</v>
      </c>
      <c r="P2377" s="2" t="str">
        <f>IF(TablaDatos[[#This Row],[Diabetes]]=0,"No","Si")</f>
        <v>No</v>
      </c>
      <c r="Q2377">
        <v>0</v>
      </c>
      <c r="R2377">
        <f>TablaDatos[[#This Row],[Aux2]]/10000000000000</f>
        <v>2015.9538768576001</v>
      </c>
      <c r="S2377" s="1">
        <v>2.0159538768576E+16</v>
      </c>
      <c r="T2377" s="7">
        <f>TablaDatos[[#This Row],[Aux3]]/100000000000000</f>
        <v>239.31871133404599</v>
      </c>
      <c r="U2377" s="1">
        <v>2.39318711334046E+16</v>
      </c>
      <c r="V2377">
        <v>160.9</v>
      </c>
      <c r="W2377">
        <v>88.9</v>
      </c>
    </row>
    <row r="2378" spans="1:23">
      <c r="A2378">
        <v>2015</v>
      </c>
      <c r="B2378">
        <v>64</v>
      </c>
      <c r="C2378" t="s">
        <v>16</v>
      </c>
      <c r="D2378" t="s">
        <v>74</v>
      </c>
      <c r="E2378" t="s">
        <v>18</v>
      </c>
      <c r="F2378" t="s">
        <v>24</v>
      </c>
      <c r="G2378" t="s">
        <v>28</v>
      </c>
      <c r="H2378" s="3">
        <v>20523.22</v>
      </c>
      <c r="I2378" t="s">
        <v>21</v>
      </c>
      <c r="J2378" t="s">
        <v>18</v>
      </c>
      <c r="K23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30.1500574095896</v>
      </c>
      <c r="L2378" s="6">
        <f>TablaDatos[[#This Row],[IMC_raw]]/1000000000000000</f>
        <v>30.1500574095896</v>
      </c>
      <c r="M2378" s="2">
        <v>3.01500574095896E+16</v>
      </c>
      <c r="N23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8" s="13">
        <f t="shared" si="37"/>
        <v>2377</v>
      </c>
      <c r="P2378" s="2" t="str">
        <f>IF(TablaDatos[[#This Row],[Diabetes]]=0,"No","Si")</f>
        <v>No</v>
      </c>
      <c r="Q2378">
        <v>0</v>
      </c>
      <c r="R2378">
        <f>TablaDatos[[#This Row],[Aux2]]/10000000000000</f>
        <v>2223.3687277363501</v>
      </c>
      <c r="S2378" s="1">
        <v>2.22336872773635E+16</v>
      </c>
      <c r="T2378" s="7">
        <f>TablaDatos[[#This Row],[Aux3]]/100000000000000</f>
        <v>245.666131608813</v>
      </c>
      <c r="U2378" s="1">
        <v>2.45666131608813E+16</v>
      </c>
      <c r="V2378">
        <v>165.7</v>
      </c>
      <c r="W2378">
        <v>97.5</v>
      </c>
    </row>
    <row r="2379" spans="1:23">
      <c r="A2379">
        <v>2015</v>
      </c>
      <c r="B2379">
        <v>50</v>
      </c>
      <c r="C2379" t="s">
        <v>23</v>
      </c>
      <c r="D2379" t="s">
        <v>37</v>
      </c>
      <c r="E2379" t="s">
        <v>19</v>
      </c>
      <c r="F2379" t="s">
        <v>35</v>
      </c>
      <c r="G2379" t="s">
        <v>20</v>
      </c>
      <c r="H2379" s="3">
        <v>23111.66</v>
      </c>
      <c r="I2379" t="s">
        <v>19</v>
      </c>
      <c r="J2379" t="s">
        <v>22</v>
      </c>
      <c r="K23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30.1272983082232</v>
      </c>
      <c r="L2379" s="6">
        <f>TablaDatos[[#This Row],[IMC_raw]]/1000000000000000</f>
        <v>30.1272983082232</v>
      </c>
      <c r="M2379" s="2">
        <v>3.01272983082232E+16</v>
      </c>
      <c r="N23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79" s="13">
        <f t="shared" si="37"/>
        <v>2378</v>
      </c>
      <c r="P2379" s="2" t="str">
        <f>IF(TablaDatos[[#This Row],[Diabetes]]=0,"No","Si")</f>
        <v>No</v>
      </c>
      <c r="Q2379">
        <v>0</v>
      </c>
      <c r="R2379">
        <f>TablaDatos[[#This Row],[Aux2]]/10000000000000</f>
        <v>1839.1299878939799</v>
      </c>
      <c r="S2379" s="1">
        <v>1.83912998789398E+16</v>
      </c>
      <c r="T2379" s="7">
        <f>TablaDatos[[#This Row],[Aux3]]/100000000000000</f>
        <v>222.769845432441</v>
      </c>
      <c r="U2379" s="1">
        <v>2.22769845432441E+16</v>
      </c>
      <c r="V2379">
        <v>149.5</v>
      </c>
      <c r="W2379">
        <v>86.5</v>
      </c>
    </row>
    <row r="2380" spans="1:23">
      <c r="A2380">
        <v>2015</v>
      </c>
      <c r="B2380">
        <v>51</v>
      </c>
      <c r="C2380" t="s">
        <v>23</v>
      </c>
      <c r="D2380" t="s">
        <v>29</v>
      </c>
      <c r="E2380" t="s">
        <v>18</v>
      </c>
      <c r="F2380" t="s">
        <v>35</v>
      </c>
      <c r="G2380" t="s">
        <v>20</v>
      </c>
      <c r="H2380" s="3">
        <v>14103.4</v>
      </c>
      <c r="I2380" t="s">
        <v>21</v>
      </c>
      <c r="J2380" t="s">
        <v>19</v>
      </c>
      <c r="K23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30.1265252168944</v>
      </c>
      <c r="L2380" s="6">
        <f>TablaDatos[[#This Row],[IMC_raw]]/1000000000000000</f>
        <v>30.1265252168944</v>
      </c>
      <c r="M2380" s="2">
        <v>3.01265252168944E+16</v>
      </c>
      <c r="N23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0" s="13">
        <f t="shared" si="37"/>
        <v>2379</v>
      </c>
      <c r="P2380" s="2" t="str">
        <f>IF(TablaDatos[[#This Row],[Diabetes]]=0,"No","Si")</f>
        <v>No</v>
      </c>
      <c r="Q2380">
        <v>0</v>
      </c>
      <c r="R2380">
        <f>TablaDatos[[#This Row],[Aux2]]/10000000000000</f>
        <v>2229.8390709278101</v>
      </c>
      <c r="S2380" s="1">
        <v>2.22983907092781E+16</v>
      </c>
      <c r="T2380" s="7">
        <f>TablaDatos[[#This Row],[Aux3]]/100000000000000</f>
        <v>211.76695348450201</v>
      </c>
      <c r="U2380" s="1">
        <v>2.11766953484502E+16</v>
      </c>
      <c r="V2380">
        <v>138.30000000000001</v>
      </c>
      <c r="W2380">
        <v>95.4</v>
      </c>
    </row>
    <row r="2381" spans="1:23">
      <c r="A2381">
        <v>2015</v>
      </c>
      <c r="B2381">
        <v>68</v>
      </c>
      <c r="C2381" t="s">
        <v>23</v>
      </c>
      <c r="D2381" t="s">
        <v>72</v>
      </c>
      <c r="E2381" t="s">
        <v>31</v>
      </c>
      <c r="F2381" t="s">
        <v>24</v>
      </c>
      <c r="G2381" t="s">
        <v>25</v>
      </c>
      <c r="H2381" s="3">
        <v>16067.51</v>
      </c>
      <c r="I2381" t="s">
        <v>21</v>
      </c>
      <c r="J2381" t="s">
        <v>22</v>
      </c>
      <c r="K23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30.099521327210098</v>
      </c>
      <c r="L2381" s="5">
        <f>TablaDatos[[#This Row],[IMC_raw]]/1000000000000000</f>
        <v>30.099521327210098</v>
      </c>
      <c r="M2381" s="2">
        <v>3.00995213272101E+16</v>
      </c>
      <c r="N23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1" s="13">
        <f t="shared" si="37"/>
        <v>2380</v>
      </c>
      <c r="P2381" s="2" t="str">
        <f>IF(TablaDatos[[#This Row],[Diabetes]]=0,"No","Si")</f>
        <v>Si</v>
      </c>
      <c r="Q2381">
        <v>1</v>
      </c>
      <c r="R2381">
        <f>TablaDatos[[#This Row],[Aux2]]/10000000000000</f>
        <v>225.788863292738</v>
      </c>
      <c r="S2381" s="1">
        <v>2257888632927380</v>
      </c>
      <c r="T2381" s="7">
        <f>TablaDatos[[#This Row],[Aux3]]/100000000000000</f>
        <v>275.60428599611799</v>
      </c>
      <c r="U2381" s="1">
        <v>2.75604285996118E+16</v>
      </c>
      <c r="V2381">
        <v>163.4</v>
      </c>
      <c r="W2381">
        <v>102.2</v>
      </c>
    </row>
    <row r="2382" spans="1:23">
      <c r="A2382">
        <v>2015</v>
      </c>
      <c r="B2382">
        <v>52</v>
      </c>
      <c r="C2382" t="s">
        <v>16</v>
      </c>
      <c r="D2382" t="s">
        <v>29</v>
      </c>
      <c r="E2382" t="s">
        <v>18</v>
      </c>
      <c r="F2382" t="s">
        <v>35</v>
      </c>
      <c r="G2382" t="s">
        <v>20</v>
      </c>
      <c r="H2382" s="3">
        <v>20822.66</v>
      </c>
      <c r="I2382" t="s">
        <v>19</v>
      </c>
      <c r="J2382" t="s">
        <v>19</v>
      </c>
      <c r="K23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30.098923341690799</v>
      </c>
      <c r="L2382" s="6">
        <f>TablaDatos[[#This Row],[IMC_raw]]/1000000000000000</f>
        <v>30.098923341690799</v>
      </c>
      <c r="M2382" s="2">
        <v>3.00989233416908E+16</v>
      </c>
      <c r="N23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2" s="13">
        <f t="shared" si="37"/>
        <v>2381</v>
      </c>
      <c r="P2382" s="2" t="str">
        <f>IF(TablaDatos[[#This Row],[Diabetes]]=0,"No","Si")</f>
        <v>No</v>
      </c>
      <c r="Q2382">
        <v>0</v>
      </c>
      <c r="R2382">
        <f>TablaDatos[[#This Row],[Aux2]]/10000000000000</f>
        <v>232.155854263077</v>
      </c>
      <c r="S2382" s="1">
        <v>2321558542630770</v>
      </c>
      <c r="T2382" s="7">
        <f>TablaDatos[[#This Row],[Aux3]]/100000000000000</f>
        <v>229.07706575641001</v>
      </c>
      <c r="U2382" s="1">
        <v>2.2907706575641E+16</v>
      </c>
      <c r="V2382">
        <v>148.19999999999999</v>
      </c>
      <c r="W2382">
        <v>92.8</v>
      </c>
    </row>
    <row r="2383" spans="1:23">
      <c r="A2383">
        <v>2015</v>
      </c>
      <c r="B2383">
        <v>52</v>
      </c>
      <c r="C2383" t="s">
        <v>23</v>
      </c>
      <c r="D2383" t="s">
        <v>29</v>
      </c>
      <c r="E2383" t="s">
        <v>18</v>
      </c>
      <c r="F2383" t="s">
        <v>35</v>
      </c>
      <c r="G2383" t="s">
        <v>20</v>
      </c>
      <c r="H2383" s="3">
        <v>14732.75</v>
      </c>
      <c r="I2383" t="s">
        <v>18</v>
      </c>
      <c r="J2383" t="s">
        <v>22</v>
      </c>
      <c r="K23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30.068100214456901</v>
      </c>
      <c r="L2383" s="5">
        <f>TablaDatos[[#This Row],[IMC_raw]]/1000000000000000</f>
        <v>30.068100214456901</v>
      </c>
      <c r="M2383" s="2">
        <v>3.00681002144569E+16</v>
      </c>
      <c r="N23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3" s="13">
        <f t="shared" si="37"/>
        <v>2382</v>
      </c>
      <c r="P2383" s="2" t="str">
        <f>IF(TablaDatos[[#This Row],[Diabetes]]=0,"No","Si")</f>
        <v>No</v>
      </c>
      <c r="Q2383">
        <v>0</v>
      </c>
      <c r="R2383">
        <f>TablaDatos[[#This Row],[Aux2]]/10000000000000</f>
        <v>2184.0446361372801</v>
      </c>
      <c r="S2383" s="1">
        <v>2.18404463613728E+16</v>
      </c>
      <c r="T2383" s="7">
        <f>TablaDatos[[#This Row],[Aux3]]/100000000000000</f>
        <v>234.14771114988599</v>
      </c>
      <c r="U2383" s="1">
        <v>2.34147711149886E+16</v>
      </c>
      <c r="V2383">
        <v>136.9</v>
      </c>
      <c r="W2383">
        <v>86</v>
      </c>
    </row>
    <row r="2384" spans="1:23">
      <c r="A2384">
        <v>2015</v>
      </c>
      <c r="B2384">
        <v>56</v>
      </c>
      <c r="C2384" t="s">
        <v>16</v>
      </c>
      <c r="D2384" t="s">
        <v>29</v>
      </c>
      <c r="E2384" t="s">
        <v>31</v>
      </c>
      <c r="F2384" t="s">
        <v>24</v>
      </c>
      <c r="G2384" t="s">
        <v>28</v>
      </c>
      <c r="H2384" s="3">
        <v>13016.69</v>
      </c>
      <c r="I2384" t="s">
        <v>21</v>
      </c>
      <c r="J2384" t="s">
        <v>21</v>
      </c>
      <c r="K23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30.0400964358119</v>
      </c>
      <c r="L2384" s="5">
        <f>TablaDatos[[#This Row],[IMC_raw]]/1000000000000000</f>
        <v>3.00400964358119</v>
      </c>
      <c r="M2384" s="2">
        <v>3004009643581190</v>
      </c>
      <c r="N23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4" s="13">
        <f t="shared" si="37"/>
        <v>2383</v>
      </c>
      <c r="P2384" s="2" t="str">
        <f>IF(TablaDatos[[#This Row],[Diabetes]]=0,"No","Si")</f>
        <v>No</v>
      </c>
      <c r="Q2384">
        <v>0</v>
      </c>
      <c r="R2384">
        <f>TablaDatos[[#This Row],[Aux2]]/10000000000000</f>
        <v>223.87609247757101</v>
      </c>
      <c r="S2384" s="1">
        <v>2238760924775710</v>
      </c>
      <c r="T2384" s="7">
        <f>TablaDatos[[#This Row],[Aux3]]/100000000000000</f>
        <v>287.41733182818001</v>
      </c>
      <c r="U2384" s="1">
        <v>2.8741733182818E+16</v>
      </c>
      <c r="V2384">
        <v>173.5</v>
      </c>
      <c r="W2384">
        <v>97.7</v>
      </c>
    </row>
    <row r="2385" spans="1:23">
      <c r="A2385">
        <v>2015</v>
      </c>
      <c r="B2385">
        <v>58</v>
      </c>
      <c r="C2385" t="s">
        <v>23</v>
      </c>
      <c r="D2385" t="s">
        <v>29</v>
      </c>
      <c r="E2385" t="s">
        <v>18</v>
      </c>
      <c r="F2385" t="s">
        <v>19</v>
      </c>
      <c r="G2385" t="s">
        <v>28</v>
      </c>
      <c r="H2385" s="3">
        <v>23886.07</v>
      </c>
      <c r="I2385" t="s">
        <v>19</v>
      </c>
      <c r="J2385" t="s">
        <v>18</v>
      </c>
      <c r="K23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30.016836727649501</v>
      </c>
      <c r="L2385" s="6">
        <f>TablaDatos[[#This Row],[IMC_raw]]/1000000000000000</f>
        <v>30.016836727649501</v>
      </c>
      <c r="M2385" s="2">
        <v>3.00168367276495E+16</v>
      </c>
      <c r="N23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5" s="13">
        <f t="shared" si="37"/>
        <v>2384</v>
      </c>
      <c r="P2385" s="2" t="str">
        <f>IF(TablaDatos[[#This Row],[Diabetes]]=0,"No","Si")</f>
        <v>No</v>
      </c>
      <c r="Q2385">
        <v>0</v>
      </c>
      <c r="R2385">
        <f>TablaDatos[[#This Row],[Aux2]]/10000000000000</f>
        <v>2050.78064212762</v>
      </c>
      <c r="S2385" s="1">
        <v>2.05078064212762E+16</v>
      </c>
      <c r="T2385" s="7">
        <f>TablaDatos[[#This Row],[Aux3]]/100000000000000</f>
        <v>233.47274828524101</v>
      </c>
      <c r="U2385" s="1">
        <v>2.33472748285241E+16</v>
      </c>
      <c r="V2385">
        <v>158.4</v>
      </c>
      <c r="W2385">
        <v>92.9</v>
      </c>
    </row>
    <row r="2386" spans="1:23">
      <c r="A2386">
        <v>2016</v>
      </c>
      <c r="B2386">
        <v>63</v>
      </c>
      <c r="C2386" t="s">
        <v>23</v>
      </c>
      <c r="D2386" t="s">
        <v>29</v>
      </c>
      <c r="E2386" t="s">
        <v>18</v>
      </c>
      <c r="F2386" t="s">
        <v>24</v>
      </c>
      <c r="G2386" t="s">
        <v>28</v>
      </c>
      <c r="H2386" s="3">
        <v>14155</v>
      </c>
      <c r="I2386" t="s">
        <v>19</v>
      </c>
      <c r="J2386" t="s">
        <v>18</v>
      </c>
      <c r="K2386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34.993741997765994</v>
      </c>
      <c r="L2386" s="6">
        <f>TablaDatos[[#This Row],[IMC_raw]]/1000000000000000</f>
        <v>3.4993741997765997E-2</v>
      </c>
      <c r="M2386" s="2">
        <v>34993741997766</v>
      </c>
      <c r="N23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6" s="13">
        <f t="shared" si="37"/>
        <v>2385</v>
      </c>
      <c r="P2386" s="2" t="str">
        <f>IF(TablaDatos[[#This Row],[Diabetes]]=0,"No","Si")</f>
        <v>No</v>
      </c>
      <c r="Q2386">
        <v>0</v>
      </c>
      <c r="R2386">
        <f>TablaDatos[[#This Row],[Aux2]]/10000000000000</f>
        <v>2011.8924300337901</v>
      </c>
      <c r="S2386" s="1">
        <v>2.01189243003379E+16</v>
      </c>
      <c r="T2386" s="7">
        <f>TablaDatos[[#This Row],[Aux3]]/100000000000000</f>
        <v>251.71372416365699</v>
      </c>
      <c r="U2386" s="1">
        <v>2.51713724163657E+16</v>
      </c>
      <c r="V2386">
        <v>167.7</v>
      </c>
      <c r="W2386">
        <v>99.2</v>
      </c>
    </row>
    <row r="2387" spans="1:23">
      <c r="A2387">
        <v>2016</v>
      </c>
      <c r="B2387">
        <v>57</v>
      </c>
      <c r="C2387" t="s">
        <v>16</v>
      </c>
      <c r="D2387" t="s">
        <v>29</v>
      </c>
      <c r="E2387" t="s">
        <v>19</v>
      </c>
      <c r="F2387" t="s">
        <v>24</v>
      </c>
      <c r="G2387" t="s">
        <v>28</v>
      </c>
      <c r="H2387" s="3">
        <v>17866.330000000002</v>
      </c>
      <c r="I2387" t="s">
        <v>21</v>
      </c>
      <c r="J2387" t="s">
        <v>18</v>
      </c>
      <c r="K23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34.982709878053903</v>
      </c>
      <c r="L2387" s="6">
        <f>TablaDatos[[#This Row],[IMC_raw]]/100000000000000</f>
        <v>34.982709878053903</v>
      </c>
      <c r="M2387" s="2">
        <v>3498270987805390</v>
      </c>
      <c r="N23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7" s="13">
        <f t="shared" si="37"/>
        <v>2386</v>
      </c>
      <c r="P2387" s="2" t="str">
        <f>IF(TablaDatos[[#This Row],[Diabetes]]=0,"No","Si")</f>
        <v>No</v>
      </c>
      <c r="Q2387">
        <v>0</v>
      </c>
      <c r="R2387">
        <f>TablaDatos[[#This Row],[Aux2]]/10000000000000</f>
        <v>2341.2849358794501</v>
      </c>
      <c r="S2387" s="1">
        <v>2.34128493587945E+16</v>
      </c>
      <c r="T2387" s="7">
        <f>TablaDatos[[#This Row],[Aux3]]/100000000000000</f>
        <v>245.05059139002699</v>
      </c>
      <c r="U2387" s="1">
        <v>2.45050591390027E+16</v>
      </c>
      <c r="V2387">
        <v>172.9</v>
      </c>
      <c r="W2387">
        <v>98.6</v>
      </c>
    </row>
    <row r="2388" spans="1:23">
      <c r="A2388">
        <v>2016</v>
      </c>
      <c r="B2388">
        <v>71</v>
      </c>
      <c r="C2388" t="s">
        <v>16</v>
      </c>
      <c r="D2388" t="s">
        <v>73</v>
      </c>
      <c r="E2388" t="s">
        <v>18</v>
      </c>
      <c r="F2388" t="s">
        <v>19</v>
      </c>
      <c r="G2388" t="s">
        <v>25</v>
      </c>
      <c r="H2388" s="3">
        <v>21132.560000000001</v>
      </c>
      <c r="I2388" t="s">
        <v>19</v>
      </c>
      <c r="J2388" t="s">
        <v>22</v>
      </c>
      <c r="K23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34.964912102217198</v>
      </c>
      <c r="L2388" s="6">
        <f>TablaDatos[[#This Row],[IMC_raw]]/1000000000000000</f>
        <v>34.964912102217198</v>
      </c>
      <c r="M2388" s="2">
        <v>3.49649121022172E+16</v>
      </c>
      <c r="N23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8" s="13">
        <f t="shared" si="37"/>
        <v>2387</v>
      </c>
      <c r="P2388" s="2" t="str">
        <f>IF(TablaDatos[[#This Row],[Diabetes]]=0,"No","Si")</f>
        <v>No</v>
      </c>
      <c r="Q2388">
        <v>0</v>
      </c>
      <c r="R2388">
        <f>TablaDatos[[#This Row],[Aux2]]/10000000000000</f>
        <v>2330.0611188995699</v>
      </c>
      <c r="S2388" s="1">
        <v>2.33006111889957E+16</v>
      </c>
      <c r="T2388" s="7">
        <f>TablaDatos[[#This Row],[Aux3]]/100000000000000</f>
        <v>215.04365938239101</v>
      </c>
      <c r="U2388" s="1">
        <v>2.15043659382391E+16</v>
      </c>
      <c r="V2388">
        <v>163.9</v>
      </c>
      <c r="W2388">
        <v>100</v>
      </c>
    </row>
    <row r="2389" spans="1:23">
      <c r="A2389">
        <v>2016</v>
      </c>
      <c r="B2389">
        <v>60</v>
      </c>
      <c r="C2389" t="s">
        <v>23</v>
      </c>
      <c r="D2389" t="s">
        <v>29</v>
      </c>
      <c r="E2389" t="s">
        <v>18</v>
      </c>
      <c r="F2389" t="s">
        <v>24</v>
      </c>
      <c r="G2389" t="s">
        <v>28</v>
      </c>
      <c r="H2389" s="3">
        <v>6815.11</v>
      </c>
      <c r="I2389" t="s">
        <v>21</v>
      </c>
      <c r="J2389" t="s">
        <v>18</v>
      </c>
      <c r="K23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34.964118974593596</v>
      </c>
      <c r="L2389" s="6">
        <f>TablaDatos[[#This Row],[IMC_raw]]/1000000000000000</f>
        <v>3.4964118974593599</v>
      </c>
      <c r="M2389" s="2">
        <v>3496411897459360</v>
      </c>
      <c r="N23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89" s="13">
        <f t="shared" si="37"/>
        <v>2388</v>
      </c>
      <c r="P2389" s="2" t="str">
        <f>IF(TablaDatos[[#This Row],[Diabetes]]=0,"No","Si")</f>
        <v>No</v>
      </c>
      <c r="Q2389">
        <v>0</v>
      </c>
      <c r="R2389">
        <f>TablaDatos[[#This Row],[Aux2]]/10000000000000</f>
        <v>215.225386831175</v>
      </c>
      <c r="S2389" s="1">
        <v>2152253868311750</v>
      </c>
      <c r="T2389" s="7">
        <f>TablaDatos[[#This Row],[Aux3]]/100000000000000</f>
        <v>248.00358585947799</v>
      </c>
      <c r="U2389" s="1">
        <v>2.48003585859478E+16</v>
      </c>
      <c r="V2389">
        <v>163.5</v>
      </c>
      <c r="W2389">
        <v>97.8</v>
      </c>
    </row>
    <row r="2390" spans="1:23">
      <c r="A2390">
        <v>2016</v>
      </c>
      <c r="B2390">
        <v>42</v>
      </c>
      <c r="C2390" t="s">
        <v>23</v>
      </c>
      <c r="D2390" t="s">
        <v>32</v>
      </c>
      <c r="E2390" t="s">
        <v>19</v>
      </c>
      <c r="F2390" t="s">
        <v>40</v>
      </c>
      <c r="G2390" t="s">
        <v>39</v>
      </c>
      <c r="H2390" s="3">
        <v>19765.96</v>
      </c>
      <c r="I2390" t="s">
        <v>21</v>
      </c>
      <c r="J2390" t="s">
        <v>21</v>
      </c>
      <c r="K23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34.946048575268399</v>
      </c>
      <c r="L2390" s="5">
        <f>TablaDatos[[#This Row],[IMC_raw]]/1000000000000000</f>
        <v>3.49460485752684</v>
      </c>
      <c r="M2390" s="2">
        <v>3494604857526840</v>
      </c>
      <c r="N23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0" s="13">
        <f t="shared" si="37"/>
        <v>2389</v>
      </c>
      <c r="P2390" s="2" t="str">
        <f>IF(TablaDatos[[#This Row],[Diabetes]]=0,"No","Si")</f>
        <v>Si</v>
      </c>
      <c r="Q2390">
        <v>1</v>
      </c>
      <c r="R2390">
        <f>TablaDatos[[#This Row],[Aux2]]/10000000000000</f>
        <v>2100.9718028870798</v>
      </c>
      <c r="S2390" s="1">
        <v>2.10097180288708E+16</v>
      </c>
      <c r="T2390" s="7">
        <f>TablaDatos[[#This Row],[Aux3]]/100000000000000</f>
        <v>2.7053785244819601</v>
      </c>
      <c r="U2390" s="1">
        <v>270537852448196</v>
      </c>
      <c r="V2390">
        <v>152.19999999999999</v>
      </c>
      <c r="W2390">
        <v>100.1</v>
      </c>
    </row>
    <row r="2391" spans="1:23">
      <c r="A2391">
        <v>2016</v>
      </c>
      <c r="B2391">
        <v>67</v>
      </c>
      <c r="C2391" t="s">
        <v>16</v>
      </c>
      <c r="D2391" t="s">
        <v>17</v>
      </c>
      <c r="E2391" t="s">
        <v>31</v>
      </c>
      <c r="F2391" t="s">
        <v>24</v>
      </c>
      <c r="G2391" t="s">
        <v>25</v>
      </c>
      <c r="H2391" s="3">
        <v>16415.64</v>
      </c>
      <c r="I2391" t="s">
        <v>21</v>
      </c>
      <c r="J2391" t="s">
        <v>19</v>
      </c>
      <c r="K23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34.934241805860303</v>
      </c>
      <c r="L2391" s="6">
        <f>TablaDatos[[#This Row],[IMC_raw]]/1000000000000000</f>
        <v>34.934241805860303</v>
      </c>
      <c r="M2391" s="2">
        <v>3.49342418058603E+16</v>
      </c>
      <c r="N23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1" s="13">
        <f t="shared" si="37"/>
        <v>2390</v>
      </c>
      <c r="P2391" s="2" t="str">
        <f>IF(TablaDatos[[#This Row],[Diabetes]]=0,"No","Si")</f>
        <v>No</v>
      </c>
      <c r="Q2391">
        <v>0</v>
      </c>
      <c r="R2391">
        <f>TablaDatos[[#This Row],[Aux2]]/10000000000000</f>
        <v>2375.2121135580801</v>
      </c>
      <c r="S2391" s="1">
        <v>2.37521211355808E+16</v>
      </c>
      <c r="T2391" s="7">
        <f>TablaDatos[[#This Row],[Aux3]]/100000000000000</f>
        <v>28.529105658301301</v>
      </c>
      <c r="U2391" s="1">
        <v>2852910565830130</v>
      </c>
      <c r="V2391">
        <v>181</v>
      </c>
      <c r="W2391">
        <v>100.4</v>
      </c>
    </row>
    <row r="2392" spans="1:23">
      <c r="A2392">
        <v>2016</v>
      </c>
      <c r="B2392">
        <v>64</v>
      </c>
      <c r="C2392" t="s">
        <v>23</v>
      </c>
      <c r="D2392" t="s">
        <v>27</v>
      </c>
      <c r="E2392" t="s">
        <v>18</v>
      </c>
      <c r="F2392" t="s">
        <v>24</v>
      </c>
      <c r="G2392" t="s">
        <v>28</v>
      </c>
      <c r="H2392" s="3">
        <v>14033.4</v>
      </c>
      <c r="I2392" t="s">
        <v>19</v>
      </c>
      <c r="J2392" t="s">
        <v>22</v>
      </c>
      <c r="K23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34.930521547523</v>
      </c>
      <c r="L2392" s="5">
        <f>TablaDatos[[#This Row],[IMC_raw]]/1000000000000000</f>
        <v>3.4930521547522999</v>
      </c>
      <c r="M2392" s="2">
        <v>3493052154752300</v>
      </c>
      <c r="N23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2" s="13">
        <f t="shared" si="37"/>
        <v>2391</v>
      </c>
      <c r="P2392" s="2" t="str">
        <f>IF(TablaDatos[[#This Row],[Diabetes]]=0,"No","Si")</f>
        <v>Si</v>
      </c>
      <c r="Q2392">
        <v>1</v>
      </c>
      <c r="R2392">
        <f>TablaDatos[[#This Row],[Aux2]]/10000000000000</f>
        <v>2265.4888354335999</v>
      </c>
      <c r="S2392" s="1">
        <v>2.2654888354336E+16</v>
      </c>
      <c r="T2392" s="7">
        <f>TablaDatos[[#This Row],[Aux3]]/100000000000000</f>
        <v>263.943429732141</v>
      </c>
      <c r="U2392" s="1">
        <v>2.63943429732141E+16</v>
      </c>
      <c r="V2392">
        <v>162.5</v>
      </c>
      <c r="W2392">
        <v>100.3</v>
      </c>
    </row>
    <row r="2393" spans="1:23">
      <c r="A2393">
        <v>2016</v>
      </c>
      <c r="B2393">
        <v>49</v>
      </c>
      <c r="C2393" t="s">
        <v>23</v>
      </c>
      <c r="D2393" t="s">
        <v>36</v>
      </c>
      <c r="E2393" t="s">
        <v>18</v>
      </c>
      <c r="F2393" t="s">
        <v>19</v>
      </c>
      <c r="G2393" t="s">
        <v>20</v>
      </c>
      <c r="H2393" s="3">
        <v>13936.72</v>
      </c>
      <c r="I2393" t="s">
        <v>21</v>
      </c>
      <c r="J2393" t="s">
        <v>19</v>
      </c>
      <c r="K23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34.914876508409101</v>
      </c>
      <c r="L2393" s="6">
        <f>TablaDatos[[#This Row],[IMC_raw]]/1000000000000000</f>
        <v>3.4914876508409098</v>
      </c>
      <c r="M2393" s="2">
        <v>3491487650840910</v>
      </c>
      <c r="N23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3" s="13">
        <f t="shared" si="37"/>
        <v>2392</v>
      </c>
      <c r="P2393" s="2" t="str">
        <f>IF(TablaDatos[[#This Row],[Diabetes]]=0,"No","Si")</f>
        <v>Si</v>
      </c>
      <c r="Q2393">
        <v>1</v>
      </c>
      <c r="R2393">
        <f>TablaDatos[[#This Row],[Aux2]]/10000000000000</f>
        <v>2417.7874335281099</v>
      </c>
      <c r="S2393" s="1">
        <v>2.41778743352811E+16</v>
      </c>
      <c r="T2393" s="7">
        <f>TablaDatos[[#This Row],[Aux3]]/100000000000000</f>
        <v>2.7792652248737602</v>
      </c>
      <c r="U2393" s="1">
        <v>277926522487376</v>
      </c>
      <c r="V2393">
        <v>148.9</v>
      </c>
      <c r="W2393">
        <v>94.7</v>
      </c>
    </row>
    <row r="2394" spans="1:23">
      <c r="A2394">
        <v>2016</v>
      </c>
      <c r="B2394">
        <v>57</v>
      </c>
      <c r="C2394" t="s">
        <v>23</v>
      </c>
      <c r="D2394" t="s">
        <v>73</v>
      </c>
      <c r="E2394" t="s">
        <v>18</v>
      </c>
      <c r="F2394" t="s">
        <v>19</v>
      </c>
      <c r="G2394" t="s">
        <v>28</v>
      </c>
      <c r="H2394" s="3">
        <v>38598.519999999997</v>
      </c>
      <c r="I2394" t="s">
        <v>19</v>
      </c>
      <c r="J2394" t="s">
        <v>22</v>
      </c>
      <c r="K23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34.9141501044219</v>
      </c>
      <c r="L2394" s="6">
        <f>TablaDatos[[#This Row],[IMC_raw]]/1000000000000000</f>
        <v>34.9141501044219</v>
      </c>
      <c r="M2394" s="2">
        <v>3.49141501044219E+16</v>
      </c>
      <c r="N23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4" s="13">
        <f t="shared" si="37"/>
        <v>2393</v>
      </c>
      <c r="P2394" s="2" t="str">
        <f>IF(TablaDatos[[#This Row],[Diabetes]]=0,"No","Si")</f>
        <v>No</v>
      </c>
      <c r="Q2394">
        <v>0</v>
      </c>
      <c r="R2394">
        <f>TablaDatos[[#This Row],[Aux2]]/10000000000000</f>
        <v>2026.1856342169799</v>
      </c>
      <c r="S2394" s="1">
        <v>2.02618563421698E+16</v>
      </c>
      <c r="T2394" s="7">
        <f>TablaDatos[[#This Row],[Aux3]]/100000000000000</f>
        <v>26.142909450485298</v>
      </c>
      <c r="U2394" s="1">
        <v>2614290945048530</v>
      </c>
      <c r="V2394">
        <v>144.69999999999999</v>
      </c>
      <c r="W2394">
        <v>93.8</v>
      </c>
    </row>
    <row r="2395" spans="1:23">
      <c r="A2395">
        <v>2016</v>
      </c>
      <c r="B2395">
        <v>70</v>
      </c>
      <c r="C2395" t="s">
        <v>23</v>
      </c>
      <c r="D2395" t="s">
        <v>29</v>
      </c>
      <c r="E2395" t="s">
        <v>18</v>
      </c>
      <c r="F2395" t="s">
        <v>24</v>
      </c>
      <c r="G2395" t="s">
        <v>25</v>
      </c>
      <c r="H2395" s="3">
        <v>10700.87</v>
      </c>
      <c r="I2395" t="s">
        <v>19</v>
      </c>
      <c r="J2395" t="s">
        <v>22</v>
      </c>
      <c r="K23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34.856359578727094</v>
      </c>
      <c r="L2395" s="6">
        <f>TablaDatos[[#This Row],[IMC_raw]]/1000000000000000</f>
        <v>0.34856359578727097</v>
      </c>
      <c r="M2395" s="2">
        <v>348563595787271</v>
      </c>
      <c r="N23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5" s="13">
        <f t="shared" si="37"/>
        <v>2394</v>
      </c>
      <c r="P2395" s="2" t="str">
        <f>IF(TablaDatos[[#This Row],[Diabetes]]=0,"No","Si")</f>
        <v>Si</v>
      </c>
      <c r="Q2395">
        <v>1</v>
      </c>
      <c r="R2395">
        <f>TablaDatos[[#This Row],[Aux2]]/10000000000000</f>
        <v>2187.1773891678099</v>
      </c>
      <c r="S2395" s="1">
        <v>2.18717738916781E+16</v>
      </c>
      <c r="T2395" s="7">
        <f>TablaDatos[[#This Row],[Aux3]]/100000000000000</f>
        <v>26.181770999630402</v>
      </c>
      <c r="U2395" s="1">
        <v>2618177099963040</v>
      </c>
      <c r="V2395">
        <v>164.9</v>
      </c>
      <c r="W2395">
        <v>101.4</v>
      </c>
    </row>
    <row r="2396" spans="1:23">
      <c r="A2396">
        <v>2016</v>
      </c>
      <c r="B2396">
        <v>66</v>
      </c>
      <c r="C2396" t="s">
        <v>16</v>
      </c>
      <c r="D2396" t="s">
        <v>37</v>
      </c>
      <c r="E2396" t="s">
        <v>21</v>
      </c>
      <c r="F2396" t="s">
        <v>19</v>
      </c>
      <c r="G2396" t="s">
        <v>25</v>
      </c>
      <c r="H2396" s="3">
        <v>11043.56</v>
      </c>
      <c r="I2396" t="s">
        <v>19</v>
      </c>
      <c r="J2396" t="s">
        <v>22</v>
      </c>
      <c r="K23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34.833254283918997</v>
      </c>
      <c r="L2396" s="6">
        <f>TablaDatos[[#This Row],[IMC_raw]]/1000000000000000</f>
        <v>34.833254283918997</v>
      </c>
      <c r="M2396" s="2">
        <v>3.4833254283919E+16</v>
      </c>
      <c r="N23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6" s="13">
        <f t="shared" si="37"/>
        <v>2395</v>
      </c>
      <c r="P2396" s="2" t="str">
        <f>IF(TablaDatos[[#This Row],[Diabetes]]=0,"No","Si")</f>
        <v>No</v>
      </c>
      <c r="Q2396">
        <v>0</v>
      </c>
      <c r="R2396">
        <f>TablaDatos[[#This Row],[Aux2]]/10000000000000</f>
        <v>2107.5225245347401</v>
      </c>
      <c r="S2396" s="1">
        <v>2.10752252453474E+16</v>
      </c>
      <c r="T2396" s="7">
        <f>TablaDatos[[#This Row],[Aux3]]/100000000000000</f>
        <v>23.711321518618199</v>
      </c>
      <c r="U2396" s="1">
        <v>2371132151861820</v>
      </c>
      <c r="V2396">
        <v>171.7</v>
      </c>
      <c r="W2396">
        <v>99.9</v>
      </c>
    </row>
    <row r="2397" spans="1:23">
      <c r="A2397">
        <v>2016</v>
      </c>
      <c r="B2397">
        <v>60</v>
      </c>
      <c r="C2397" t="s">
        <v>23</v>
      </c>
      <c r="D2397" t="s">
        <v>72</v>
      </c>
      <c r="E2397" t="s">
        <v>18</v>
      </c>
      <c r="F2397" t="s">
        <v>40</v>
      </c>
      <c r="G2397" t="s">
        <v>28</v>
      </c>
      <c r="H2397" s="3">
        <v>30287</v>
      </c>
      <c r="I2397" t="s">
        <v>18</v>
      </c>
      <c r="J2397" t="s">
        <v>18</v>
      </c>
      <c r="K23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34.787406887542495</v>
      </c>
      <c r="L2397" s="5">
        <f>TablaDatos[[#This Row],[IMC_raw]]/1000000000000000</f>
        <v>3.4787406887542498</v>
      </c>
      <c r="M2397" s="2">
        <v>3478740688754250</v>
      </c>
      <c r="N23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7" s="13">
        <f t="shared" si="37"/>
        <v>2396</v>
      </c>
      <c r="P2397" s="2" t="str">
        <f>IF(TablaDatos[[#This Row],[Diabetes]]=0,"No","Si")</f>
        <v>No</v>
      </c>
      <c r="Q2397">
        <v>0</v>
      </c>
      <c r="R2397">
        <f>TablaDatos[[#This Row],[Aux2]]/10000000000000</f>
        <v>182.97866937031401</v>
      </c>
      <c r="S2397" s="1">
        <v>1829786693703140</v>
      </c>
      <c r="T2397" s="7">
        <f>TablaDatos[[#This Row],[Aux3]]/100000000000000</f>
        <v>20.7538494966184</v>
      </c>
      <c r="U2397" s="1">
        <v>2075384949661840</v>
      </c>
      <c r="V2397">
        <v>154</v>
      </c>
      <c r="W2397">
        <v>89.2</v>
      </c>
    </row>
    <row r="2398" spans="1:23">
      <c r="A2398">
        <v>2016</v>
      </c>
      <c r="B2398">
        <v>64</v>
      </c>
      <c r="C2398" t="s">
        <v>23</v>
      </c>
      <c r="D2398" t="s">
        <v>73</v>
      </c>
      <c r="E2398" t="s">
        <v>18</v>
      </c>
      <c r="F2398" t="s">
        <v>19</v>
      </c>
      <c r="G2398" t="s">
        <v>28</v>
      </c>
      <c r="H2398" s="3">
        <v>23718.5</v>
      </c>
      <c r="I2398" t="s">
        <v>19</v>
      </c>
      <c r="J2398" t="s">
        <v>22</v>
      </c>
      <c r="K23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34.781257016361899</v>
      </c>
      <c r="L2398" s="6">
        <f>TablaDatos[[#This Row],[IMC_raw]]/1000000000000000</f>
        <v>3.4781257016361899</v>
      </c>
      <c r="M2398" s="2">
        <v>3478125701636190</v>
      </c>
      <c r="N23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8" s="13">
        <f t="shared" si="37"/>
        <v>2397</v>
      </c>
      <c r="P2398" s="2" t="str">
        <f>IF(TablaDatos[[#This Row],[Diabetes]]=0,"No","Si")</f>
        <v>No</v>
      </c>
      <c r="Q2398">
        <v>0</v>
      </c>
      <c r="R2398">
        <f>TablaDatos[[#This Row],[Aux2]]/10000000000000</f>
        <v>1937.1197961804601</v>
      </c>
      <c r="S2398" s="1">
        <v>1.93711979618046E+16</v>
      </c>
      <c r="T2398" s="7">
        <f>TablaDatos[[#This Row],[Aux3]]/100000000000000</f>
        <v>233.74947136600201</v>
      </c>
      <c r="U2398" s="1">
        <v>2.33749471366002E+16</v>
      </c>
      <c r="V2398">
        <v>143.5</v>
      </c>
      <c r="W2398">
        <v>92.6</v>
      </c>
    </row>
    <row r="2399" spans="1:23">
      <c r="A2399">
        <v>2016</v>
      </c>
      <c r="B2399">
        <v>71</v>
      </c>
      <c r="C2399" t="s">
        <v>23</v>
      </c>
      <c r="D2399" t="s">
        <v>73</v>
      </c>
      <c r="E2399" t="s">
        <v>19</v>
      </c>
      <c r="F2399" t="s">
        <v>19</v>
      </c>
      <c r="G2399" t="s">
        <v>25</v>
      </c>
      <c r="H2399" s="3">
        <v>28448.57</v>
      </c>
      <c r="I2399" t="s">
        <v>19</v>
      </c>
      <c r="J2399" t="s">
        <v>22</v>
      </c>
      <c r="K23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34.7666755588276</v>
      </c>
      <c r="L2399" s="6">
        <f>TablaDatos[[#This Row],[IMC_raw]]/1000000000000000</f>
        <v>3.4766675558827602</v>
      </c>
      <c r="M2399" s="2">
        <v>3476667555882760</v>
      </c>
      <c r="N23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399" s="13">
        <f t="shared" si="37"/>
        <v>2398</v>
      </c>
      <c r="P2399" s="2" t="str">
        <f>IF(TablaDatos[[#This Row],[Diabetes]]=0,"No","Si")</f>
        <v>No</v>
      </c>
      <c r="Q2399">
        <v>0</v>
      </c>
      <c r="R2399">
        <f>TablaDatos[[#This Row],[Aux2]]/10000000000000</f>
        <v>1971.6740175382199</v>
      </c>
      <c r="S2399" s="1">
        <v>1.97167401753822E+16</v>
      </c>
      <c r="T2399" s="7">
        <f>TablaDatos[[#This Row],[Aux3]]/100000000000000</f>
        <v>221.72757875639999</v>
      </c>
      <c r="U2399" s="1">
        <v>2.217275787564E+16</v>
      </c>
      <c r="V2399">
        <v>172.9</v>
      </c>
      <c r="W2399">
        <v>102.5</v>
      </c>
    </row>
    <row r="2400" spans="1:23">
      <c r="A2400">
        <v>2016</v>
      </c>
      <c r="B2400">
        <v>62</v>
      </c>
      <c r="C2400" t="s">
        <v>16</v>
      </c>
      <c r="D2400" t="s">
        <v>29</v>
      </c>
      <c r="E2400" t="s">
        <v>18</v>
      </c>
      <c r="F2400" t="s">
        <v>19</v>
      </c>
      <c r="G2400" t="s">
        <v>28</v>
      </c>
      <c r="H2400" s="3">
        <v>15126.95</v>
      </c>
      <c r="I2400" t="s">
        <v>19</v>
      </c>
      <c r="J2400" t="s">
        <v>18</v>
      </c>
      <c r="K24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34.755109257413196</v>
      </c>
      <c r="L2400" s="5">
        <f>TablaDatos[[#This Row],[IMC_raw]]/1000000000000000</f>
        <v>3.4755109257413199</v>
      </c>
      <c r="M2400" s="2">
        <v>3475510925741320</v>
      </c>
      <c r="N24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0" s="13">
        <f t="shared" si="37"/>
        <v>2399</v>
      </c>
      <c r="P2400" s="2" t="str">
        <f>IF(TablaDatos[[#This Row],[Diabetes]]=0,"No","Si")</f>
        <v>No</v>
      </c>
      <c r="Q2400">
        <v>0</v>
      </c>
      <c r="R2400">
        <f>TablaDatos[[#This Row],[Aux2]]/10000000000000</f>
        <v>2069.7737967614498</v>
      </c>
      <c r="S2400" s="1">
        <v>2.06977379676145E+16</v>
      </c>
      <c r="T2400" s="7">
        <f>TablaDatos[[#This Row],[Aux3]]/100000000000000</f>
        <v>194.64420111511299</v>
      </c>
      <c r="U2400" s="1">
        <v>1.94644201115113E+16</v>
      </c>
      <c r="V2400">
        <v>161.1</v>
      </c>
      <c r="W2400">
        <v>95.8</v>
      </c>
    </row>
    <row r="2401" spans="1:23">
      <c r="A2401">
        <v>2016</v>
      </c>
      <c r="B2401">
        <v>55</v>
      </c>
      <c r="C2401" t="s">
        <v>23</v>
      </c>
      <c r="D2401" t="s">
        <v>29</v>
      </c>
      <c r="E2401" t="s">
        <v>21</v>
      </c>
      <c r="F2401" t="s">
        <v>19</v>
      </c>
      <c r="G2401" t="s">
        <v>28</v>
      </c>
      <c r="H2401" s="3">
        <v>17972.95</v>
      </c>
      <c r="I2401" t="s">
        <v>19</v>
      </c>
      <c r="J2401" t="s">
        <v>22</v>
      </c>
      <c r="K24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34.719255037875598</v>
      </c>
      <c r="L2401" s="6">
        <f>TablaDatos[[#This Row],[IMC_raw]]/1000000000000000</f>
        <v>3.4719255037875598</v>
      </c>
      <c r="M2401" s="2">
        <v>3471925503787560</v>
      </c>
      <c r="N24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1" s="13">
        <f t="shared" si="37"/>
        <v>2400</v>
      </c>
      <c r="P2401" s="2" t="str">
        <f>IF(TablaDatos[[#This Row],[Diabetes]]=0,"No","Si")</f>
        <v>No</v>
      </c>
      <c r="Q2401">
        <v>0</v>
      </c>
      <c r="R2401">
        <f>TablaDatos[[#This Row],[Aux2]]/10000000000000</f>
        <v>1918.78367010126</v>
      </c>
      <c r="S2401" s="1">
        <v>1.91878367010126E+16</v>
      </c>
      <c r="T2401" s="7">
        <f>TablaDatos[[#This Row],[Aux3]]/100000000000000</f>
        <v>231.255929672858</v>
      </c>
      <c r="U2401" s="1">
        <v>2.31255929672858E+16</v>
      </c>
      <c r="V2401">
        <v>162.80000000000001</v>
      </c>
      <c r="W2401">
        <v>101.6</v>
      </c>
    </row>
    <row r="2402" spans="1:23">
      <c r="A2402">
        <v>2016</v>
      </c>
      <c r="B2402">
        <v>68</v>
      </c>
      <c r="C2402" t="s">
        <v>16</v>
      </c>
      <c r="D2402" t="s">
        <v>42</v>
      </c>
      <c r="E2402" t="s">
        <v>21</v>
      </c>
      <c r="F2402" t="s">
        <v>24</v>
      </c>
      <c r="G2402" t="s">
        <v>25</v>
      </c>
      <c r="H2402" s="3">
        <v>12140.82</v>
      </c>
      <c r="I2402" t="s">
        <v>21</v>
      </c>
      <c r="J2402" t="s">
        <v>22</v>
      </c>
      <c r="K24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34.670875626655302</v>
      </c>
      <c r="L2402" s="5">
        <f>TablaDatos[[#This Row],[IMC_raw]]/1000000000000000</f>
        <v>3.46708756266553</v>
      </c>
      <c r="M2402" s="2">
        <v>3467087562665530</v>
      </c>
      <c r="N24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2" s="13">
        <f t="shared" si="37"/>
        <v>2401</v>
      </c>
      <c r="P2402" s="2" t="str">
        <f>IF(TablaDatos[[#This Row],[Diabetes]]=0,"No","Si")</f>
        <v>No</v>
      </c>
      <c r="Q2402">
        <v>0</v>
      </c>
      <c r="R2402">
        <f>TablaDatos[[#This Row],[Aux2]]/10000000000000</f>
        <v>242.915831114566</v>
      </c>
      <c r="S2402" s="1">
        <v>2429158311145660</v>
      </c>
      <c r="T2402" s="7">
        <f>TablaDatos[[#This Row],[Aux3]]/100000000000000</f>
        <v>26.5445007368033</v>
      </c>
      <c r="U2402" s="1">
        <v>2654450073680330</v>
      </c>
      <c r="V2402">
        <v>173.2</v>
      </c>
      <c r="W2402">
        <v>100.5</v>
      </c>
    </row>
    <row r="2403" spans="1:23">
      <c r="A2403">
        <v>2016</v>
      </c>
      <c r="B2403">
        <v>62</v>
      </c>
      <c r="C2403" t="s">
        <v>16</v>
      </c>
      <c r="D2403" t="s">
        <v>71</v>
      </c>
      <c r="E2403" t="s">
        <v>21</v>
      </c>
      <c r="F2403" t="s">
        <v>24</v>
      </c>
      <c r="G2403" t="s">
        <v>28</v>
      </c>
      <c r="H2403" s="3">
        <v>13670.82</v>
      </c>
      <c r="I2403" t="s">
        <v>19</v>
      </c>
      <c r="J2403" t="s">
        <v>22</v>
      </c>
      <c r="K24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34.669548112087703</v>
      </c>
      <c r="L2403" s="5">
        <f>TablaDatos[[#This Row],[IMC_raw]]/100000000000000</f>
        <v>34.669548112087703</v>
      </c>
      <c r="M2403" s="2">
        <v>3466954811208770</v>
      </c>
      <c r="N24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3" s="13">
        <f t="shared" si="37"/>
        <v>2402</v>
      </c>
      <c r="P2403" s="2" t="str">
        <f>IF(TablaDatos[[#This Row],[Diabetes]]=0,"No","Si")</f>
        <v>Si</v>
      </c>
      <c r="Q2403">
        <v>1</v>
      </c>
      <c r="R2403">
        <f>TablaDatos[[#This Row],[Aux2]]/10000000000000</f>
        <v>2259.0308925858499</v>
      </c>
      <c r="S2403" s="1">
        <v>2.25903089258585E+16</v>
      </c>
      <c r="T2403" s="7">
        <f>TablaDatos[[#This Row],[Aux3]]/100000000000000</f>
        <v>278.14488744252299</v>
      </c>
      <c r="U2403" s="1">
        <v>2.78144887442523E+16</v>
      </c>
      <c r="V2403">
        <v>172.1</v>
      </c>
      <c r="W2403">
        <v>101.6</v>
      </c>
    </row>
    <row r="2404" spans="1:23">
      <c r="A2404">
        <v>2016</v>
      </c>
      <c r="B2404">
        <v>65</v>
      </c>
      <c r="C2404" t="s">
        <v>23</v>
      </c>
      <c r="D2404" t="s">
        <v>26</v>
      </c>
      <c r="E2404" t="s">
        <v>21</v>
      </c>
      <c r="F2404" t="s">
        <v>24</v>
      </c>
      <c r="G2404" t="s">
        <v>25</v>
      </c>
      <c r="H2404" s="3">
        <v>10651.03</v>
      </c>
      <c r="I2404" t="s">
        <v>21</v>
      </c>
      <c r="J2404" t="s">
        <v>18</v>
      </c>
      <c r="K24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34.6602241438287</v>
      </c>
      <c r="L2404" s="6">
        <f>TablaDatos[[#This Row],[IMC_raw]]/1000000000000000</f>
        <v>34.6602241438287</v>
      </c>
      <c r="M2404" s="2">
        <v>3.46602241438287E+16</v>
      </c>
      <c r="N24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4" s="13">
        <f t="shared" si="37"/>
        <v>2403</v>
      </c>
      <c r="P2404" s="2" t="str">
        <f>IF(TablaDatos[[#This Row],[Diabetes]]=0,"No","Si")</f>
        <v>Si</v>
      </c>
      <c r="Q2404">
        <v>1</v>
      </c>
      <c r="R2404">
        <f>TablaDatos[[#This Row],[Aux2]]/10000000000000</f>
        <v>2469.5901283803901</v>
      </c>
      <c r="S2404" s="1">
        <v>2.46959012838039E+16</v>
      </c>
      <c r="T2404" s="7">
        <f>TablaDatos[[#This Row],[Aux3]]/100000000000000</f>
        <v>28.592150148811299</v>
      </c>
      <c r="U2404" s="1">
        <v>2859215014881130</v>
      </c>
      <c r="V2404">
        <v>170.5</v>
      </c>
      <c r="W2404">
        <v>102.2</v>
      </c>
    </row>
    <row r="2405" spans="1:23">
      <c r="A2405">
        <v>2016</v>
      </c>
      <c r="B2405">
        <v>53</v>
      </c>
      <c r="C2405" t="s">
        <v>16</v>
      </c>
      <c r="D2405" t="s">
        <v>36</v>
      </c>
      <c r="E2405" t="s">
        <v>31</v>
      </c>
      <c r="F2405" t="s">
        <v>24</v>
      </c>
      <c r="G2405" t="s">
        <v>20</v>
      </c>
      <c r="H2405" s="3">
        <v>13122.59</v>
      </c>
      <c r="I2405" t="s">
        <v>21</v>
      </c>
      <c r="J2405" t="s">
        <v>21</v>
      </c>
      <c r="K24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34.6543052287374</v>
      </c>
      <c r="L2405" s="6">
        <f>TablaDatos[[#This Row],[IMC_raw]]/1000000000000000</f>
        <v>34.6543052287374</v>
      </c>
      <c r="M2405" s="2">
        <v>3.46543052287374E+16</v>
      </c>
      <c r="N24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5" s="13">
        <f t="shared" si="37"/>
        <v>2404</v>
      </c>
      <c r="P2405" s="2" t="str">
        <f>IF(TablaDatos[[#This Row],[Diabetes]]=0,"No","Si")</f>
        <v>Si</v>
      </c>
      <c r="Q2405">
        <v>1</v>
      </c>
      <c r="R2405">
        <f>TablaDatos[[#This Row],[Aux2]]/10000000000000</f>
        <v>2659.89940783067</v>
      </c>
      <c r="S2405" s="1">
        <v>2.65989940783067E+16</v>
      </c>
      <c r="T2405" s="7">
        <f>TablaDatos[[#This Row],[Aux3]]/100000000000000</f>
        <v>3.0000000000000001E-12</v>
      </c>
      <c r="U2405">
        <v>300</v>
      </c>
      <c r="V2405">
        <v>164.6</v>
      </c>
      <c r="W2405">
        <v>100.4</v>
      </c>
    </row>
    <row r="2406" spans="1:23">
      <c r="A2406">
        <v>2016</v>
      </c>
      <c r="B2406">
        <v>62</v>
      </c>
      <c r="C2406" t="s">
        <v>16</v>
      </c>
      <c r="D2406" t="s">
        <v>73</v>
      </c>
      <c r="E2406" t="s">
        <v>18</v>
      </c>
      <c r="F2406" t="s">
        <v>24</v>
      </c>
      <c r="G2406" t="s">
        <v>28</v>
      </c>
      <c r="H2406" s="3">
        <v>17542.46</v>
      </c>
      <c r="I2406" t="s">
        <v>19</v>
      </c>
      <c r="J2406" t="s">
        <v>22</v>
      </c>
      <c r="K24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34.644265690929402</v>
      </c>
      <c r="L2406" s="6">
        <f>TablaDatos[[#This Row],[IMC_raw]]/1000000000000000</f>
        <v>34.644265690929402</v>
      </c>
      <c r="M2406" s="2">
        <v>3.46442656909294E+16</v>
      </c>
      <c r="N24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6" s="13">
        <f t="shared" si="37"/>
        <v>2405</v>
      </c>
      <c r="P2406" s="2" t="str">
        <f>IF(TablaDatos[[#This Row],[Diabetes]]=0,"No","Si")</f>
        <v>No</v>
      </c>
      <c r="Q2406">
        <v>0</v>
      </c>
      <c r="R2406">
        <f>TablaDatos[[#This Row],[Aux2]]/10000000000000</f>
        <v>2373.7079474165098</v>
      </c>
      <c r="S2406" s="1">
        <v>2.37370794741651E+16</v>
      </c>
      <c r="T2406" s="7">
        <f>TablaDatos[[#This Row],[Aux3]]/100000000000000</f>
        <v>25.204316608863198</v>
      </c>
      <c r="U2406" s="1">
        <v>2520431660886320</v>
      </c>
      <c r="V2406">
        <v>163.9</v>
      </c>
      <c r="W2406">
        <v>101.2</v>
      </c>
    </row>
    <row r="2407" spans="1:23">
      <c r="A2407">
        <v>2016</v>
      </c>
      <c r="B2407">
        <v>64</v>
      </c>
      <c r="C2407" t="s">
        <v>16</v>
      </c>
      <c r="D2407" t="s">
        <v>74</v>
      </c>
      <c r="E2407" t="s">
        <v>19</v>
      </c>
      <c r="F2407" t="s">
        <v>19</v>
      </c>
      <c r="G2407" t="s">
        <v>28</v>
      </c>
      <c r="H2407" s="3">
        <v>19794.46</v>
      </c>
      <c r="I2407" t="s">
        <v>21</v>
      </c>
      <c r="J2407" t="s">
        <v>18</v>
      </c>
      <c r="K24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34.634744905630001</v>
      </c>
      <c r="L2407" s="5">
        <f>TablaDatos[[#This Row],[IMC_raw]]/1000000000000000</f>
        <v>34.634744905630001</v>
      </c>
      <c r="M2407" s="2">
        <v>3.463474490563E+16</v>
      </c>
      <c r="N24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7" s="13">
        <f t="shared" si="37"/>
        <v>2406</v>
      </c>
      <c r="P2407" s="2" t="str">
        <f>IF(TablaDatos[[#This Row],[Diabetes]]=0,"No","Si")</f>
        <v>No</v>
      </c>
      <c r="Q2407">
        <v>0</v>
      </c>
      <c r="R2407">
        <f>TablaDatos[[#This Row],[Aux2]]/10000000000000</f>
        <v>2083.8390327556099</v>
      </c>
      <c r="S2407" s="1">
        <v>2.08383903275561E+16</v>
      </c>
      <c r="T2407" s="7">
        <f>TablaDatos[[#This Row],[Aux3]]/100000000000000</f>
        <v>2.3416657740492801</v>
      </c>
      <c r="U2407" s="1">
        <v>234166577404928</v>
      </c>
      <c r="V2407">
        <v>169.4</v>
      </c>
      <c r="W2407">
        <v>104.3</v>
      </c>
    </row>
    <row r="2408" spans="1:23">
      <c r="A2408">
        <v>2016</v>
      </c>
      <c r="B2408">
        <v>64</v>
      </c>
      <c r="C2408" t="s">
        <v>23</v>
      </c>
      <c r="D2408" t="s">
        <v>73</v>
      </c>
      <c r="E2408" t="s">
        <v>19</v>
      </c>
      <c r="F2408" t="s">
        <v>24</v>
      </c>
      <c r="G2408" t="s">
        <v>28</v>
      </c>
      <c r="H2408" s="3">
        <v>22726.37</v>
      </c>
      <c r="I2408" t="s">
        <v>21</v>
      </c>
      <c r="J2408" t="s">
        <v>22</v>
      </c>
      <c r="K24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34.628625172363996</v>
      </c>
      <c r="L2408" s="5">
        <f>TablaDatos[[#This Row],[IMC_raw]]/1000000000000000</f>
        <v>3.4628625172363998</v>
      </c>
      <c r="M2408" s="2">
        <v>3462862517236400</v>
      </c>
      <c r="N24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8" s="13">
        <f t="shared" si="37"/>
        <v>2407</v>
      </c>
      <c r="P2408" s="2" t="str">
        <f>IF(TablaDatos[[#This Row],[Diabetes]]=0,"No","Si")</f>
        <v>No</v>
      </c>
      <c r="Q2408">
        <v>0</v>
      </c>
      <c r="R2408">
        <f>TablaDatos[[#This Row],[Aux2]]/10000000000000</f>
        <v>213.36094398525401</v>
      </c>
      <c r="S2408" s="1">
        <v>2133609439852540</v>
      </c>
      <c r="T2408" s="7">
        <f>TablaDatos[[#This Row],[Aux3]]/100000000000000</f>
        <v>254.61146129110799</v>
      </c>
      <c r="U2408" s="1">
        <v>2.54611461291108E+16</v>
      </c>
      <c r="V2408">
        <v>167.2</v>
      </c>
      <c r="W2408">
        <v>95.7</v>
      </c>
    </row>
    <row r="2409" spans="1:23">
      <c r="A2409">
        <v>2016</v>
      </c>
      <c r="B2409">
        <v>60</v>
      </c>
      <c r="C2409" t="s">
        <v>23</v>
      </c>
      <c r="D2409" t="s">
        <v>29</v>
      </c>
      <c r="E2409" t="s">
        <v>18</v>
      </c>
      <c r="F2409" t="s">
        <v>19</v>
      </c>
      <c r="G2409" t="s">
        <v>28</v>
      </c>
      <c r="H2409" s="3">
        <v>10341.19</v>
      </c>
      <c r="I2409" t="s">
        <v>19</v>
      </c>
      <c r="J2409" t="s">
        <v>22</v>
      </c>
      <c r="K24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34.619853544388</v>
      </c>
      <c r="L2409" s="5">
        <f>TablaDatos[[#This Row],[IMC_raw]]/1000000000000000</f>
        <v>3.4619853544388</v>
      </c>
      <c r="M2409" s="2">
        <v>3461985354438800</v>
      </c>
      <c r="N24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09" s="13">
        <f t="shared" si="37"/>
        <v>2408</v>
      </c>
      <c r="P2409" s="2" t="str">
        <f>IF(TablaDatos[[#This Row],[Diabetes]]=0,"No","Si")</f>
        <v>No</v>
      </c>
      <c r="Q2409">
        <v>0</v>
      </c>
      <c r="R2409">
        <f>TablaDatos[[#This Row],[Aux2]]/10000000000000</f>
        <v>1904.0456798207899</v>
      </c>
      <c r="S2409" s="1">
        <v>1.90404567982079E+16</v>
      </c>
      <c r="T2409" s="7">
        <f>TablaDatos[[#This Row],[Aux3]]/100000000000000</f>
        <v>22.994528786089699</v>
      </c>
      <c r="U2409" s="1">
        <v>2299452878608970</v>
      </c>
      <c r="V2409">
        <v>155.5</v>
      </c>
      <c r="W2409">
        <v>96.6</v>
      </c>
    </row>
    <row r="2410" spans="1:23">
      <c r="A2410">
        <v>2016</v>
      </c>
      <c r="B2410">
        <v>62</v>
      </c>
      <c r="C2410" t="s">
        <v>23</v>
      </c>
      <c r="D2410" t="s">
        <v>72</v>
      </c>
      <c r="E2410" t="s">
        <v>21</v>
      </c>
      <c r="F2410" t="s">
        <v>19</v>
      </c>
      <c r="G2410" t="s">
        <v>28</v>
      </c>
      <c r="H2410" s="3">
        <v>22831.81</v>
      </c>
      <c r="I2410" t="s">
        <v>21</v>
      </c>
      <c r="J2410" t="s">
        <v>18</v>
      </c>
      <c r="K24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34.607313946668803</v>
      </c>
      <c r="L2410" s="5">
        <f>TablaDatos[[#This Row],[IMC_raw]]/1000000000000000</f>
        <v>3.4607313946668801</v>
      </c>
      <c r="M2410" s="2">
        <v>3460731394666880</v>
      </c>
      <c r="N24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0" s="13">
        <f t="shared" si="37"/>
        <v>2409</v>
      </c>
      <c r="P2410" s="2" t="str">
        <f>IF(TablaDatos[[#This Row],[Diabetes]]=0,"No","Si")</f>
        <v>Si</v>
      </c>
      <c r="Q2410">
        <v>1</v>
      </c>
      <c r="R2410">
        <f>TablaDatos[[#This Row],[Aux2]]/10000000000000</f>
        <v>2555.5729671126101</v>
      </c>
      <c r="S2410" s="1">
        <v>2.55557296711261E+16</v>
      </c>
      <c r="T2410" s="7">
        <f>TablaDatos[[#This Row],[Aux3]]/100000000000000</f>
        <v>246.48510009759701</v>
      </c>
      <c r="U2410" s="1">
        <v>2.46485100097597E+16</v>
      </c>
      <c r="V2410">
        <v>166.4</v>
      </c>
      <c r="W2410">
        <v>100.1</v>
      </c>
    </row>
    <row r="2411" spans="1:23">
      <c r="A2411">
        <v>2016</v>
      </c>
      <c r="B2411">
        <v>63</v>
      </c>
      <c r="C2411" t="s">
        <v>16</v>
      </c>
      <c r="D2411" t="s">
        <v>29</v>
      </c>
      <c r="E2411" t="s">
        <v>21</v>
      </c>
      <c r="F2411" t="s">
        <v>24</v>
      </c>
      <c r="G2411" t="s">
        <v>28</v>
      </c>
      <c r="H2411" s="3">
        <v>8791.58</v>
      </c>
      <c r="I2411" t="s">
        <v>21</v>
      </c>
      <c r="J2411" t="s">
        <v>22</v>
      </c>
      <c r="K24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34.599725852249101</v>
      </c>
      <c r="L2411" s="6">
        <f>TablaDatos[[#This Row],[IMC_raw]]/1000000000000000</f>
        <v>3.4599725852249099</v>
      </c>
      <c r="M2411" s="2">
        <v>3459972585224910</v>
      </c>
      <c r="N24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1" s="13">
        <f t="shared" si="37"/>
        <v>2410</v>
      </c>
      <c r="P2411" s="2" t="str">
        <f>IF(TablaDatos[[#This Row],[Diabetes]]=0,"No","Si")</f>
        <v>Si</v>
      </c>
      <c r="Q2411">
        <v>1</v>
      </c>
      <c r="R2411">
        <f>TablaDatos[[#This Row],[Aux2]]/10000000000000</f>
        <v>255.255202136842</v>
      </c>
      <c r="S2411" s="1">
        <v>2552552021368420</v>
      </c>
      <c r="T2411" s="7">
        <f>TablaDatos[[#This Row],[Aux3]]/100000000000000</f>
        <v>26.3308773201455</v>
      </c>
      <c r="U2411" s="1">
        <v>2633087732014550</v>
      </c>
      <c r="V2411">
        <v>172.2</v>
      </c>
      <c r="W2411">
        <v>108.6</v>
      </c>
    </row>
    <row r="2412" spans="1:23">
      <c r="A2412">
        <v>2016</v>
      </c>
      <c r="B2412">
        <v>53</v>
      </c>
      <c r="C2412" t="s">
        <v>16</v>
      </c>
      <c r="D2412" t="s">
        <v>34</v>
      </c>
      <c r="E2412" t="s">
        <v>18</v>
      </c>
      <c r="F2412" t="s">
        <v>19</v>
      </c>
      <c r="G2412" t="s">
        <v>20</v>
      </c>
      <c r="H2412" s="3">
        <v>25961.91</v>
      </c>
      <c r="I2412" t="s">
        <v>21</v>
      </c>
      <c r="J2412" t="s">
        <v>19</v>
      </c>
      <c r="K24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34.5712125987787</v>
      </c>
      <c r="L2412" s="6">
        <f>TablaDatos[[#This Row],[IMC_raw]]/100000000000000</f>
        <v>34.5712125987787</v>
      </c>
      <c r="M2412" s="2">
        <v>3457121259877870</v>
      </c>
      <c r="N24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2" s="13">
        <f t="shared" si="37"/>
        <v>2411</v>
      </c>
      <c r="P2412" s="2" t="str">
        <f>IF(TablaDatos[[#This Row],[Diabetes]]=0,"No","Si")</f>
        <v>No</v>
      </c>
      <c r="Q2412">
        <v>0</v>
      </c>
      <c r="R2412">
        <f>TablaDatos[[#This Row],[Aux2]]/10000000000000</f>
        <v>219.50722633699101</v>
      </c>
      <c r="S2412" s="1">
        <v>2195072263369910</v>
      </c>
      <c r="T2412" s="7">
        <f>TablaDatos[[#This Row],[Aux3]]/100000000000000</f>
        <v>2.4413975175652798</v>
      </c>
      <c r="U2412" s="1">
        <v>244139751756528</v>
      </c>
      <c r="V2412">
        <v>149.19999999999999</v>
      </c>
      <c r="W2412">
        <v>94.7</v>
      </c>
    </row>
    <row r="2413" spans="1:23">
      <c r="A2413">
        <v>2016</v>
      </c>
      <c r="B2413">
        <v>62</v>
      </c>
      <c r="C2413" t="s">
        <v>16</v>
      </c>
      <c r="D2413" t="s">
        <v>73</v>
      </c>
      <c r="E2413" t="s">
        <v>19</v>
      </c>
      <c r="F2413" t="s">
        <v>19</v>
      </c>
      <c r="G2413" t="s">
        <v>28</v>
      </c>
      <c r="H2413" s="3">
        <v>16553.28</v>
      </c>
      <c r="I2413" t="s">
        <v>21</v>
      </c>
      <c r="J2413" t="s">
        <v>19</v>
      </c>
      <c r="K24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34.566721133720797</v>
      </c>
      <c r="L2413" s="6">
        <f>TablaDatos[[#This Row],[IMC_raw]]/1000000000000000</f>
        <v>3.4566721133720799</v>
      </c>
      <c r="M2413" s="2">
        <v>3456672113372080</v>
      </c>
      <c r="N24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3" s="13">
        <f t="shared" si="37"/>
        <v>2412</v>
      </c>
      <c r="P2413" s="2" t="str">
        <f>IF(TablaDatos[[#This Row],[Diabetes]]=0,"No","Si")</f>
        <v>No</v>
      </c>
      <c r="Q2413">
        <v>0</v>
      </c>
      <c r="R2413">
        <f>TablaDatos[[#This Row],[Aux2]]/10000000000000</f>
        <v>23.753546662813299</v>
      </c>
      <c r="S2413" s="1">
        <v>237535466628133</v>
      </c>
      <c r="T2413" s="7">
        <f>TablaDatos[[#This Row],[Aux3]]/100000000000000</f>
        <v>27.776034016782901</v>
      </c>
      <c r="U2413" s="1">
        <v>2777603401678290</v>
      </c>
      <c r="V2413">
        <v>170.4</v>
      </c>
      <c r="W2413">
        <v>101.8</v>
      </c>
    </row>
    <row r="2414" spans="1:23">
      <c r="A2414">
        <v>2016</v>
      </c>
      <c r="B2414">
        <v>58</v>
      </c>
      <c r="C2414" t="s">
        <v>23</v>
      </c>
      <c r="D2414" t="s">
        <v>72</v>
      </c>
      <c r="E2414" t="s">
        <v>21</v>
      </c>
      <c r="F2414" t="s">
        <v>24</v>
      </c>
      <c r="G2414" t="s">
        <v>28</v>
      </c>
      <c r="H2414" s="3">
        <v>27687.66</v>
      </c>
      <c r="I2414" t="s">
        <v>21</v>
      </c>
      <c r="J2414" t="s">
        <v>18</v>
      </c>
      <c r="K24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34.536185706125501</v>
      </c>
      <c r="L2414" s="6">
        <f>TablaDatos[[#This Row],[IMC_raw]]/1000000000000000</f>
        <v>3.4536185706125502</v>
      </c>
      <c r="M2414" s="2">
        <v>3453618570612550</v>
      </c>
      <c r="N24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4" s="13">
        <f t="shared" si="37"/>
        <v>2413</v>
      </c>
      <c r="P2414" s="2" t="str">
        <f>IF(TablaDatos[[#This Row],[Diabetes]]=0,"No","Si")</f>
        <v>Si</v>
      </c>
      <c r="Q2414">
        <v>1</v>
      </c>
      <c r="R2414">
        <f>TablaDatos[[#This Row],[Aux2]]/10000000000000</f>
        <v>2319.3060256887902</v>
      </c>
      <c r="S2414" s="1">
        <v>2.31930602568879E+16</v>
      </c>
      <c r="T2414" s="7">
        <f>TablaDatos[[#This Row],[Aux3]]/100000000000000</f>
        <v>25.812544981348701</v>
      </c>
      <c r="U2414" s="1">
        <v>2581254498134870</v>
      </c>
      <c r="V2414">
        <v>175.4</v>
      </c>
      <c r="W2414">
        <v>103.5</v>
      </c>
    </row>
    <row r="2415" spans="1:23">
      <c r="A2415">
        <v>2016</v>
      </c>
      <c r="B2415">
        <v>63</v>
      </c>
      <c r="C2415" t="s">
        <v>16</v>
      </c>
      <c r="D2415" t="s">
        <v>37</v>
      </c>
      <c r="E2415" t="s">
        <v>21</v>
      </c>
      <c r="F2415" t="s">
        <v>35</v>
      </c>
      <c r="G2415" t="s">
        <v>28</v>
      </c>
      <c r="H2415" s="3">
        <v>15727.29</v>
      </c>
      <c r="I2415" t="s">
        <v>21</v>
      </c>
      <c r="J2415" t="s">
        <v>19</v>
      </c>
      <c r="K24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34.528267062589698</v>
      </c>
      <c r="L2415" s="5">
        <f>TablaDatos[[#This Row],[IMC_raw]]/100000000000000</f>
        <v>34.528267062589698</v>
      </c>
      <c r="M2415" s="2">
        <v>3452826706258970</v>
      </c>
      <c r="N24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5" s="13">
        <f t="shared" si="37"/>
        <v>2414</v>
      </c>
      <c r="P2415" s="2" t="str">
        <f>IF(TablaDatos[[#This Row],[Diabetes]]=0,"No","Si")</f>
        <v>No</v>
      </c>
      <c r="Q2415">
        <v>0</v>
      </c>
      <c r="R2415">
        <f>TablaDatos[[#This Row],[Aux2]]/10000000000000</f>
        <v>2167.9752892485799</v>
      </c>
      <c r="S2415" s="1">
        <v>2.16797528924858E+16</v>
      </c>
      <c r="T2415" s="7">
        <f>TablaDatos[[#This Row],[Aux3]]/100000000000000</f>
        <v>225.03677940359299</v>
      </c>
      <c r="U2415" s="1">
        <v>2.25036779403593E+16</v>
      </c>
      <c r="V2415">
        <v>172.7</v>
      </c>
      <c r="W2415">
        <v>100.6</v>
      </c>
    </row>
    <row r="2416" spans="1:23">
      <c r="A2416">
        <v>2016</v>
      </c>
      <c r="B2416">
        <v>60</v>
      </c>
      <c r="C2416" t="s">
        <v>16</v>
      </c>
      <c r="D2416" t="s">
        <v>30</v>
      </c>
      <c r="E2416" t="s">
        <v>21</v>
      </c>
      <c r="F2416" t="s">
        <v>24</v>
      </c>
      <c r="G2416" t="s">
        <v>28</v>
      </c>
      <c r="H2416" s="3">
        <v>15631.09</v>
      </c>
      <c r="I2416" t="s">
        <v>21</v>
      </c>
      <c r="J2416" t="s">
        <v>18</v>
      </c>
      <c r="K24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34.512579561218701</v>
      </c>
      <c r="L2416" s="6">
        <f>TablaDatos[[#This Row],[IMC_raw]]/1000000000000000</f>
        <v>3.4512579561218701</v>
      </c>
      <c r="M2416" s="2">
        <v>3451257956121870</v>
      </c>
      <c r="N24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6" s="13">
        <f t="shared" si="37"/>
        <v>2415</v>
      </c>
      <c r="P2416" s="2" t="str">
        <f>IF(TablaDatos[[#This Row],[Diabetes]]=0,"No","Si")</f>
        <v>Si</v>
      </c>
      <c r="Q2416">
        <v>1</v>
      </c>
      <c r="R2416">
        <f>TablaDatos[[#This Row],[Aux2]]/10000000000000</f>
        <v>230.170113275875</v>
      </c>
      <c r="S2416" s="1">
        <v>2301701132758750</v>
      </c>
      <c r="T2416" s="7">
        <f>TablaDatos[[#This Row],[Aux3]]/100000000000000</f>
        <v>27.9299960069186</v>
      </c>
      <c r="U2416" s="1">
        <v>2792999600691860</v>
      </c>
      <c r="V2416">
        <v>161.30000000000001</v>
      </c>
      <c r="W2416">
        <v>102.7</v>
      </c>
    </row>
    <row r="2417" spans="1:23">
      <c r="A2417">
        <v>2016</v>
      </c>
      <c r="B2417">
        <v>54</v>
      </c>
      <c r="C2417" t="s">
        <v>23</v>
      </c>
      <c r="D2417" t="s">
        <v>73</v>
      </c>
      <c r="E2417" t="s">
        <v>18</v>
      </c>
      <c r="F2417" t="s">
        <v>35</v>
      </c>
      <c r="G2417" t="s">
        <v>20</v>
      </c>
      <c r="H2417" s="3">
        <v>22828.240000000002</v>
      </c>
      <c r="I2417" t="s">
        <v>19</v>
      </c>
      <c r="J2417" t="s">
        <v>22</v>
      </c>
      <c r="K24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34.487930663373398</v>
      </c>
      <c r="L2417" s="5">
        <f>TablaDatos[[#This Row],[IMC_raw]]/1000000000000000</f>
        <v>3.4487930663373398</v>
      </c>
      <c r="M2417" s="2">
        <v>3448793066337340</v>
      </c>
      <c r="N24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7" s="13">
        <f t="shared" si="37"/>
        <v>2416</v>
      </c>
      <c r="P2417" s="2" t="str">
        <f>IF(TablaDatos[[#This Row],[Diabetes]]=0,"No","Si")</f>
        <v>No</v>
      </c>
      <c r="Q2417">
        <v>0</v>
      </c>
      <c r="R2417">
        <f>TablaDatos[[#This Row],[Aux2]]/10000000000000</f>
        <v>2107.7729281373499</v>
      </c>
      <c r="S2417" s="1">
        <v>2.10777292813735E+16</v>
      </c>
      <c r="T2417" s="7">
        <f>TablaDatos[[#This Row],[Aux3]]/100000000000000</f>
        <v>201.691191698583</v>
      </c>
      <c r="U2417" s="1">
        <v>2.01691191698583E+16</v>
      </c>
      <c r="V2417">
        <v>131.6</v>
      </c>
      <c r="W2417">
        <v>88</v>
      </c>
    </row>
    <row r="2418" spans="1:23">
      <c r="A2418">
        <v>2016</v>
      </c>
      <c r="B2418">
        <v>61</v>
      </c>
      <c r="C2418" t="s">
        <v>23</v>
      </c>
      <c r="D2418" t="s">
        <v>73</v>
      </c>
      <c r="E2418" t="s">
        <v>18</v>
      </c>
      <c r="F2418" t="s">
        <v>19</v>
      </c>
      <c r="G2418" t="s">
        <v>28</v>
      </c>
      <c r="H2418" s="3">
        <v>23252.62</v>
      </c>
      <c r="I2418" t="s">
        <v>21</v>
      </c>
      <c r="J2418" t="s">
        <v>18</v>
      </c>
      <c r="K24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34.464463681132401</v>
      </c>
      <c r="L2418" s="5">
        <f>TablaDatos[[#This Row],[IMC_raw]]/1000000000000000</f>
        <v>3.4464463681132398</v>
      </c>
      <c r="M2418" s="2">
        <v>3446446368113240</v>
      </c>
      <c r="N24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8" s="13">
        <f t="shared" si="37"/>
        <v>2417</v>
      </c>
      <c r="P2418" s="2" t="str">
        <f>IF(TablaDatos[[#This Row],[Diabetes]]=0,"No","Si")</f>
        <v>No</v>
      </c>
      <c r="Q2418">
        <v>0</v>
      </c>
      <c r="R2418">
        <f>TablaDatos[[#This Row],[Aux2]]/10000000000000</f>
        <v>2245.9299114945202</v>
      </c>
      <c r="S2418" s="1">
        <v>2.24592991149452E+16</v>
      </c>
      <c r="T2418" s="7">
        <f>TablaDatos[[#This Row],[Aux3]]/100000000000000</f>
        <v>216.42279112712299</v>
      </c>
      <c r="U2418" s="1">
        <v>2.16422791127123E+16</v>
      </c>
      <c r="V2418">
        <v>156.6</v>
      </c>
      <c r="W2418">
        <v>99.2</v>
      </c>
    </row>
    <row r="2419" spans="1:23">
      <c r="A2419">
        <v>2016</v>
      </c>
      <c r="B2419">
        <v>54</v>
      </c>
      <c r="C2419" t="s">
        <v>16</v>
      </c>
      <c r="D2419" t="s">
        <v>73</v>
      </c>
      <c r="E2419" t="s">
        <v>18</v>
      </c>
      <c r="F2419" t="s">
        <v>19</v>
      </c>
      <c r="G2419" t="s">
        <v>20</v>
      </c>
      <c r="H2419" s="3">
        <v>21303.5</v>
      </c>
      <c r="I2419" t="s">
        <v>19</v>
      </c>
      <c r="J2419" t="s">
        <v>18</v>
      </c>
      <c r="K24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34.460050730320503</v>
      </c>
      <c r="L2419" s="6">
        <f>TablaDatos[[#This Row],[IMC_raw]]/1000000000000000</f>
        <v>34.460050730320503</v>
      </c>
      <c r="M2419" s="2">
        <v>3.44600507303205E+16</v>
      </c>
      <c r="N24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19" s="13">
        <f t="shared" si="37"/>
        <v>2418</v>
      </c>
      <c r="P2419" s="2" t="str">
        <f>IF(TablaDatos[[#This Row],[Diabetes]]=0,"No","Si")</f>
        <v>No</v>
      </c>
      <c r="Q2419">
        <v>0</v>
      </c>
      <c r="R2419">
        <f>TablaDatos[[#This Row],[Aux2]]/10000000000000</f>
        <v>2159.8093388812599</v>
      </c>
      <c r="S2419" s="1">
        <v>2.15980933888126E+16</v>
      </c>
      <c r="T2419" s="7">
        <f>TablaDatos[[#This Row],[Aux3]]/100000000000000</f>
        <v>27.170943954978299</v>
      </c>
      <c r="U2419" s="1">
        <v>2717094395497830</v>
      </c>
      <c r="V2419">
        <v>155.19999999999999</v>
      </c>
      <c r="W2419">
        <v>90.7</v>
      </c>
    </row>
    <row r="2420" spans="1:23">
      <c r="A2420">
        <v>2016</v>
      </c>
      <c r="B2420">
        <v>58</v>
      </c>
      <c r="C2420" t="s">
        <v>23</v>
      </c>
      <c r="D2420" t="s">
        <v>73</v>
      </c>
      <c r="E2420" t="s">
        <v>21</v>
      </c>
      <c r="F2420" t="s">
        <v>19</v>
      </c>
      <c r="G2420" t="s">
        <v>28</v>
      </c>
      <c r="H2420" s="3">
        <v>36180.29</v>
      </c>
      <c r="I2420" t="s">
        <v>21</v>
      </c>
      <c r="J2420" t="s">
        <v>21</v>
      </c>
      <c r="K24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34.454482430091801</v>
      </c>
      <c r="L2420" s="6">
        <f>TablaDatos[[#This Row],[IMC_raw]]/1000000000000000</f>
        <v>34.454482430091801</v>
      </c>
      <c r="M2420" s="2">
        <v>3.44544824300918E+16</v>
      </c>
      <c r="N24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0" s="13">
        <f t="shared" si="37"/>
        <v>2419</v>
      </c>
      <c r="P2420" s="2" t="str">
        <f>IF(TablaDatos[[#This Row],[Diabetes]]=0,"No","Si")</f>
        <v>No</v>
      </c>
      <c r="Q2420">
        <v>0</v>
      </c>
      <c r="R2420">
        <f>TablaDatos[[#This Row],[Aux2]]/10000000000000</f>
        <v>2387.1810793613599</v>
      </c>
      <c r="S2420" s="1">
        <v>2.38718107936136E+16</v>
      </c>
      <c r="T2420" s="7">
        <f>TablaDatos[[#This Row],[Aux3]]/100000000000000</f>
        <v>267.42925699498898</v>
      </c>
      <c r="U2420" s="1">
        <v>2.67429256994989E+16</v>
      </c>
      <c r="V2420">
        <v>175.8</v>
      </c>
      <c r="W2420">
        <v>100.8</v>
      </c>
    </row>
    <row r="2421" spans="1:23">
      <c r="A2421">
        <v>2016</v>
      </c>
      <c r="B2421">
        <v>61</v>
      </c>
      <c r="C2421" t="s">
        <v>16</v>
      </c>
      <c r="D2421" t="s">
        <v>17</v>
      </c>
      <c r="E2421" t="s">
        <v>18</v>
      </c>
      <c r="F2421" t="s">
        <v>19</v>
      </c>
      <c r="G2421" t="s">
        <v>28</v>
      </c>
      <c r="H2421" s="3">
        <v>28667.96</v>
      </c>
      <c r="I2421" t="s">
        <v>19</v>
      </c>
      <c r="J2421" t="s">
        <v>18</v>
      </c>
      <c r="K24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34.443760046164897</v>
      </c>
      <c r="L2421" s="6">
        <f>TablaDatos[[#This Row],[IMC_raw]]/1000000000000000</f>
        <v>34.443760046164897</v>
      </c>
      <c r="M2421" s="2">
        <v>3.44437600461649E+16</v>
      </c>
      <c r="N24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1" s="13">
        <f t="shared" si="37"/>
        <v>2420</v>
      </c>
      <c r="P2421" s="2" t="str">
        <f>IF(TablaDatos[[#This Row],[Diabetes]]=0,"No","Si")</f>
        <v>No</v>
      </c>
      <c r="Q2421">
        <v>0</v>
      </c>
      <c r="R2421">
        <f>TablaDatos[[#This Row],[Aux2]]/10000000000000</f>
        <v>2239.1113694486598</v>
      </c>
      <c r="S2421" s="1">
        <v>2.23911136944866E+16</v>
      </c>
      <c r="T2421" s="7">
        <f>TablaDatos[[#This Row],[Aux3]]/100000000000000</f>
        <v>225.61075012135899</v>
      </c>
      <c r="U2421" s="1">
        <v>2.25610750121359E+16</v>
      </c>
      <c r="V2421">
        <v>164.2</v>
      </c>
      <c r="W2421">
        <v>99.3</v>
      </c>
    </row>
    <row r="2422" spans="1:23">
      <c r="A2422">
        <v>2016</v>
      </c>
      <c r="B2422">
        <v>62</v>
      </c>
      <c r="C2422" t="s">
        <v>16</v>
      </c>
      <c r="D2422" t="s">
        <v>73</v>
      </c>
      <c r="E2422" t="s">
        <v>18</v>
      </c>
      <c r="F2422" t="s">
        <v>19</v>
      </c>
      <c r="G2422" t="s">
        <v>28</v>
      </c>
      <c r="H2422" s="3">
        <v>27477.439999999999</v>
      </c>
      <c r="I2422" t="s">
        <v>18</v>
      </c>
      <c r="J2422" t="s">
        <v>18</v>
      </c>
      <c r="K24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34.428626428794402</v>
      </c>
      <c r="L2422" s="6">
        <f>TablaDatos[[#This Row],[IMC_raw]]/1000000000000000</f>
        <v>0.34428626428794401</v>
      </c>
      <c r="M2422" s="2">
        <v>344286264287944</v>
      </c>
      <c r="N24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2" s="13">
        <f t="shared" si="37"/>
        <v>2421</v>
      </c>
      <c r="P2422" s="2" t="str">
        <f>IF(TablaDatos[[#This Row],[Diabetes]]=0,"No","Si")</f>
        <v>No</v>
      </c>
      <c r="Q2422">
        <v>0</v>
      </c>
      <c r="R2422">
        <f>TablaDatos[[#This Row],[Aux2]]/10000000000000</f>
        <v>2138.2309212556202</v>
      </c>
      <c r="S2422" s="1">
        <v>2.13823092125562E+16</v>
      </c>
      <c r="T2422" s="7">
        <f>TablaDatos[[#This Row],[Aux3]]/100000000000000</f>
        <v>23.002518793784802</v>
      </c>
      <c r="U2422" s="1">
        <v>2300251879378480</v>
      </c>
      <c r="V2422">
        <v>159</v>
      </c>
      <c r="W2422">
        <v>93.8</v>
      </c>
    </row>
    <row r="2423" spans="1:23">
      <c r="A2423">
        <v>2016</v>
      </c>
      <c r="B2423">
        <v>71</v>
      </c>
      <c r="C2423" t="s">
        <v>16</v>
      </c>
      <c r="D2423" t="s">
        <v>17</v>
      </c>
      <c r="E2423" t="s">
        <v>21</v>
      </c>
      <c r="F2423" t="s">
        <v>24</v>
      </c>
      <c r="G2423" t="s">
        <v>25</v>
      </c>
      <c r="H2423" s="3">
        <v>15259.74</v>
      </c>
      <c r="I2423" t="s">
        <v>19</v>
      </c>
      <c r="J2423" t="s">
        <v>22</v>
      </c>
      <c r="K24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34.389185389662103</v>
      </c>
      <c r="L2423" s="6">
        <f>TablaDatos[[#This Row],[IMC_raw]]/1000000000000000</f>
        <v>3.43891853896621</v>
      </c>
      <c r="M2423" s="2">
        <v>3438918538966210</v>
      </c>
      <c r="N24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3" s="13">
        <f t="shared" si="37"/>
        <v>2422</v>
      </c>
      <c r="P2423" s="2" t="str">
        <f>IF(TablaDatos[[#This Row],[Diabetes]]=0,"No","Si")</f>
        <v>No</v>
      </c>
      <c r="Q2423">
        <v>0</v>
      </c>
      <c r="R2423">
        <f>TablaDatos[[#This Row],[Aux2]]/10000000000000</f>
        <v>2249.1604530510899</v>
      </c>
      <c r="S2423" s="1">
        <v>2.24916045305109E+16</v>
      </c>
      <c r="T2423" s="7">
        <f>TablaDatos[[#This Row],[Aux3]]/100000000000000</f>
        <v>233.87393498059399</v>
      </c>
      <c r="U2423" s="1">
        <v>2.33873934980594E+16</v>
      </c>
      <c r="V2423">
        <v>177.7</v>
      </c>
      <c r="W2423">
        <v>104.1</v>
      </c>
    </row>
    <row r="2424" spans="1:23">
      <c r="A2424">
        <v>2016</v>
      </c>
      <c r="B2424">
        <v>55</v>
      </c>
      <c r="C2424" t="s">
        <v>23</v>
      </c>
      <c r="D2424" t="s">
        <v>73</v>
      </c>
      <c r="E2424" t="s">
        <v>18</v>
      </c>
      <c r="F2424" t="s">
        <v>24</v>
      </c>
      <c r="G2424" t="s">
        <v>28</v>
      </c>
      <c r="H2424" s="3">
        <v>25470.35</v>
      </c>
      <c r="I2424" t="s">
        <v>21</v>
      </c>
      <c r="J2424" t="s">
        <v>19</v>
      </c>
      <c r="K24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34.3848175108539</v>
      </c>
      <c r="L2424" s="6">
        <f>TablaDatos[[#This Row],[IMC_raw]]/1000000000000000</f>
        <v>34.3848175108539</v>
      </c>
      <c r="M2424" s="2">
        <v>3.43848175108539E+16</v>
      </c>
      <c r="N24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4" s="13">
        <f t="shared" si="37"/>
        <v>2423</v>
      </c>
      <c r="P2424" s="2" t="str">
        <f>IF(TablaDatos[[#This Row],[Diabetes]]=0,"No","Si")</f>
        <v>No</v>
      </c>
      <c r="Q2424">
        <v>0</v>
      </c>
      <c r="R2424">
        <f>TablaDatos[[#This Row],[Aux2]]/10000000000000</f>
        <v>2230.7191313767398</v>
      </c>
      <c r="S2424" s="1">
        <v>2.23071913137674E+16</v>
      </c>
      <c r="T2424" s="7">
        <f>TablaDatos[[#This Row],[Aux3]]/100000000000000</f>
        <v>251.83504852247</v>
      </c>
      <c r="U2424" s="1">
        <v>2.5183504852247E+16</v>
      </c>
      <c r="V2424">
        <v>160.5</v>
      </c>
      <c r="W2424">
        <v>97.4</v>
      </c>
    </row>
    <row r="2425" spans="1:23">
      <c r="A2425">
        <v>2016</v>
      </c>
      <c r="B2425">
        <v>61</v>
      </c>
      <c r="C2425" t="s">
        <v>23</v>
      </c>
      <c r="D2425" t="s">
        <v>30</v>
      </c>
      <c r="E2425" t="s">
        <v>21</v>
      </c>
      <c r="F2425" t="s">
        <v>19</v>
      </c>
      <c r="G2425" t="s">
        <v>28</v>
      </c>
      <c r="H2425" s="3">
        <v>14489.17</v>
      </c>
      <c r="I2425" t="s">
        <v>21</v>
      </c>
      <c r="J2425" t="s">
        <v>22</v>
      </c>
      <c r="K24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34.374218407216603</v>
      </c>
      <c r="L2425" s="6">
        <f>TablaDatos[[#This Row],[IMC_raw]]/1000000000000000</f>
        <v>0.343742184072166</v>
      </c>
      <c r="M2425" s="2">
        <v>343742184072166</v>
      </c>
      <c r="N24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5" s="13">
        <f t="shared" si="37"/>
        <v>2424</v>
      </c>
      <c r="P2425" s="2" t="str">
        <f>IF(TablaDatos[[#This Row],[Diabetes]]=0,"No","Si")</f>
        <v>Si</v>
      </c>
      <c r="Q2425">
        <v>1</v>
      </c>
      <c r="R2425">
        <f>TablaDatos[[#This Row],[Aux2]]/10000000000000</f>
        <v>2346.30346818303</v>
      </c>
      <c r="S2425" s="1">
        <v>2.34630346818303E+16</v>
      </c>
      <c r="T2425" s="7">
        <f>TablaDatos[[#This Row],[Aux3]]/100000000000000</f>
        <v>241.37378792282101</v>
      </c>
      <c r="U2425" s="1">
        <v>2.41373787922821E+16</v>
      </c>
      <c r="V2425">
        <v>162</v>
      </c>
      <c r="W2425">
        <v>98</v>
      </c>
    </row>
    <row r="2426" spans="1:23">
      <c r="A2426">
        <v>2016</v>
      </c>
      <c r="B2426">
        <v>55</v>
      </c>
      <c r="C2426" t="s">
        <v>23</v>
      </c>
      <c r="D2426" t="s">
        <v>73</v>
      </c>
      <c r="E2426" t="s">
        <v>19</v>
      </c>
      <c r="F2426" t="s">
        <v>19</v>
      </c>
      <c r="G2426" t="s">
        <v>28</v>
      </c>
      <c r="H2426" s="3">
        <v>44497.2</v>
      </c>
      <c r="I2426" t="s">
        <v>21</v>
      </c>
      <c r="J2426" t="s">
        <v>18</v>
      </c>
      <c r="K24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34.324561148104003</v>
      </c>
      <c r="L2426" s="5">
        <f>TablaDatos[[#This Row],[IMC_raw]]/1000000000000000</f>
        <v>34.324561148104003</v>
      </c>
      <c r="M2426" s="2">
        <v>3.4324561148104E+16</v>
      </c>
      <c r="N24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6" s="13">
        <f t="shared" si="37"/>
        <v>2425</v>
      </c>
      <c r="P2426" s="2" t="str">
        <f>IF(TablaDatos[[#This Row],[Diabetes]]=0,"No","Si")</f>
        <v>No</v>
      </c>
      <c r="Q2426">
        <v>0</v>
      </c>
      <c r="R2426">
        <f>TablaDatos[[#This Row],[Aux2]]/10000000000000</f>
        <v>2099.9993709222299</v>
      </c>
      <c r="S2426" s="1">
        <v>2.09999937092223E+16</v>
      </c>
      <c r="T2426" s="7">
        <f>TablaDatos[[#This Row],[Aux3]]/100000000000000</f>
        <v>26.814012178228602</v>
      </c>
      <c r="U2426" s="1">
        <v>2681401217822860</v>
      </c>
      <c r="V2426">
        <v>170.6</v>
      </c>
      <c r="W2426">
        <v>94.6</v>
      </c>
    </row>
    <row r="2427" spans="1:23">
      <c r="A2427">
        <v>2016</v>
      </c>
      <c r="B2427">
        <v>68</v>
      </c>
      <c r="C2427" t="s">
        <v>16</v>
      </c>
      <c r="D2427" t="s">
        <v>26</v>
      </c>
      <c r="E2427" t="s">
        <v>21</v>
      </c>
      <c r="F2427" t="s">
        <v>24</v>
      </c>
      <c r="G2427" t="s">
        <v>25</v>
      </c>
      <c r="H2427" s="3">
        <v>25179.439999999999</v>
      </c>
      <c r="I2427" t="s">
        <v>21</v>
      </c>
      <c r="J2427" t="s">
        <v>22</v>
      </c>
      <c r="K24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34.3212920714803</v>
      </c>
      <c r="L2427" s="5">
        <f>TablaDatos[[#This Row],[IMC_raw]]/1000000000000000</f>
        <v>34.3212920714803</v>
      </c>
      <c r="M2427" s="2">
        <v>3.43212920714803E+16</v>
      </c>
      <c r="N24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7" s="13">
        <f t="shared" si="37"/>
        <v>2426</v>
      </c>
      <c r="P2427" s="2" t="str">
        <f>IF(TablaDatos[[#This Row],[Diabetes]]=0,"No","Si")</f>
        <v>Si</v>
      </c>
      <c r="Q2427">
        <v>1</v>
      </c>
      <c r="R2427">
        <f>TablaDatos[[#This Row],[Aux2]]/10000000000000</f>
        <v>2280.6837341816599</v>
      </c>
      <c r="S2427" s="1">
        <v>2.28068373418166E+16</v>
      </c>
      <c r="T2427" s="7">
        <f>TablaDatos[[#This Row],[Aux3]]/100000000000000</f>
        <v>257.15661047541101</v>
      </c>
      <c r="U2427" s="1">
        <v>2.57156610475411E+16</v>
      </c>
      <c r="V2427">
        <v>172.1</v>
      </c>
      <c r="W2427">
        <v>103.1</v>
      </c>
    </row>
    <row r="2428" spans="1:23">
      <c r="A2428">
        <v>2016</v>
      </c>
      <c r="B2428">
        <v>54</v>
      </c>
      <c r="C2428" t="s">
        <v>16</v>
      </c>
      <c r="D2428" t="s">
        <v>71</v>
      </c>
      <c r="E2428" t="s">
        <v>18</v>
      </c>
      <c r="F2428" t="s">
        <v>19</v>
      </c>
      <c r="G2428" t="s">
        <v>20</v>
      </c>
      <c r="H2428" s="3">
        <v>32236.74</v>
      </c>
      <c r="I2428" t="s">
        <v>19</v>
      </c>
      <c r="J2428" t="s">
        <v>18</v>
      </c>
      <c r="K24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34.309460731209498</v>
      </c>
      <c r="L2428" s="5">
        <f>TablaDatos[[#This Row],[IMC_raw]]/1000000000000000</f>
        <v>34.309460731209498</v>
      </c>
      <c r="M2428" s="2">
        <v>3.43094607312095E+16</v>
      </c>
      <c r="N24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8" s="13">
        <f t="shared" si="37"/>
        <v>2427</v>
      </c>
      <c r="P2428" s="2" t="str">
        <f>IF(TablaDatos[[#This Row],[Diabetes]]=0,"No","Si")</f>
        <v>No</v>
      </c>
      <c r="Q2428">
        <v>0</v>
      </c>
      <c r="R2428">
        <f>TablaDatos[[#This Row],[Aux2]]/10000000000000</f>
        <v>215.64629997905001</v>
      </c>
      <c r="S2428" s="1">
        <v>2156462999790500</v>
      </c>
      <c r="T2428" s="7">
        <f>TablaDatos[[#This Row],[Aux3]]/100000000000000</f>
        <v>214.2973507106</v>
      </c>
      <c r="U2428" s="1">
        <v>2.142973507106E+16</v>
      </c>
      <c r="V2428">
        <v>156.19999999999999</v>
      </c>
      <c r="W2428">
        <v>94.7</v>
      </c>
    </row>
    <row r="2429" spans="1:23">
      <c r="A2429">
        <v>2016</v>
      </c>
      <c r="B2429">
        <v>51</v>
      </c>
      <c r="C2429" t="s">
        <v>23</v>
      </c>
      <c r="D2429" t="s">
        <v>27</v>
      </c>
      <c r="E2429" t="s">
        <v>19</v>
      </c>
      <c r="F2429" t="s">
        <v>19</v>
      </c>
      <c r="G2429" t="s">
        <v>20</v>
      </c>
      <c r="H2429" s="3">
        <v>20189.39</v>
      </c>
      <c r="I2429" t="s">
        <v>19</v>
      </c>
      <c r="J2429" t="s">
        <v>19</v>
      </c>
      <c r="K24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34.3091318317055</v>
      </c>
      <c r="L2429" s="6">
        <f>TablaDatos[[#This Row],[IMC_raw]]/1000000000000000</f>
        <v>34.3091318317055</v>
      </c>
      <c r="M2429" s="2">
        <v>3.43091318317055E+16</v>
      </c>
      <c r="N24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29" s="13">
        <f t="shared" si="37"/>
        <v>2428</v>
      </c>
      <c r="P2429" s="2" t="str">
        <f>IF(TablaDatos[[#This Row],[Diabetes]]=0,"No","Si")</f>
        <v>No</v>
      </c>
      <c r="Q2429">
        <v>0</v>
      </c>
      <c r="R2429">
        <f>TablaDatos[[#This Row],[Aux2]]/10000000000000</f>
        <v>1997.70866977264</v>
      </c>
      <c r="S2429" s="1">
        <v>1.99770866977264E+16</v>
      </c>
      <c r="T2429" s="7">
        <f>TablaDatos[[#This Row],[Aux3]]/100000000000000</f>
        <v>23.987241735048698</v>
      </c>
      <c r="U2429" s="1">
        <v>2398724173504870</v>
      </c>
      <c r="V2429">
        <v>146.6</v>
      </c>
      <c r="W2429">
        <v>93</v>
      </c>
    </row>
    <row r="2430" spans="1:23">
      <c r="A2430">
        <v>2016</v>
      </c>
      <c r="B2430">
        <v>51</v>
      </c>
      <c r="C2430" t="s">
        <v>23</v>
      </c>
      <c r="D2430" t="s">
        <v>73</v>
      </c>
      <c r="E2430" t="s">
        <v>18</v>
      </c>
      <c r="F2430" t="s">
        <v>24</v>
      </c>
      <c r="G2430" t="s">
        <v>20</v>
      </c>
      <c r="H2430" s="3">
        <v>14689.88</v>
      </c>
      <c r="I2430" t="s">
        <v>21</v>
      </c>
      <c r="J2430" t="s">
        <v>18</v>
      </c>
      <c r="K24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34.251518782815403</v>
      </c>
      <c r="L2430" s="5">
        <f>TablaDatos[[#This Row],[IMC_raw]]/1000000000000000</f>
        <v>3.42515187828154</v>
      </c>
      <c r="M2430" s="2">
        <v>3425151878281540</v>
      </c>
      <c r="N24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0" s="13">
        <f t="shared" si="37"/>
        <v>2429</v>
      </c>
      <c r="P2430" s="2" t="str">
        <f>IF(TablaDatos[[#This Row],[Diabetes]]=0,"No","Si")</f>
        <v>No</v>
      </c>
      <c r="Q2430">
        <v>0</v>
      </c>
      <c r="R2430">
        <f>TablaDatos[[#This Row],[Aux2]]/10000000000000</f>
        <v>2056.6555908516998</v>
      </c>
      <c r="S2430" s="1">
        <v>2.0566555908517E+16</v>
      </c>
      <c r="T2430" s="7">
        <f>TablaDatos[[#This Row],[Aux3]]/100000000000000</f>
        <v>217.976560501975</v>
      </c>
      <c r="U2430" s="1">
        <v>2.17976560501975E+16</v>
      </c>
      <c r="V2430">
        <v>145.5</v>
      </c>
      <c r="W2430">
        <v>91.6</v>
      </c>
    </row>
    <row r="2431" spans="1:23">
      <c r="A2431">
        <v>2016</v>
      </c>
      <c r="B2431">
        <v>62</v>
      </c>
      <c r="C2431" t="s">
        <v>16</v>
      </c>
      <c r="D2431" t="s">
        <v>29</v>
      </c>
      <c r="E2431" t="s">
        <v>31</v>
      </c>
      <c r="F2431" t="s">
        <v>19</v>
      </c>
      <c r="G2431" t="s">
        <v>28</v>
      </c>
      <c r="H2431" s="3">
        <v>10612.81</v>
      </c>
      <c r="I2431" t="s">
        <v>21</v>
      </c>
      <c r="J2431" t="s">
        <v>21</v>
      </c>
      <c r="K24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34.241679965064897</v>
      </c>
      <c r="L2431" s="5">
        <f>TablaDatos[[#This Row],[IMC_raw]]/1000000000000000</f>
        <v>3.42416799650649</v>
      </c>
      <c r="M2431" s="2">
        <v>3424167996506490</v>
      </c>
      <c r="N24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1" s="13">
        <f t="shared" si="37"/>
        <v>2430</v>
      </c>
      <c r="P2431" s="2" t="str">
        <f>IF(TablaDatos[[#This Row],[Diabetes]]=0,"No","Si")</f>
        <v>Si</v>
      </c>
      <c r="Q2431">
        <v>1</v>
      </c>
      <c r="R2431">
        <f>TablaDatos[[#This Row],[Aux2]]/10000000000000</f>
        <v>244.282289821029</v>
      </c>
      <c r="S2431" s="1">
        <v>2442822898210290</v>
      </c>
      <c r="T2431" s="7">
        <f>TablaDatos[[#This Row],[Aux3]]/100000000000000</f>
        <v>26.1340131423934</v>
      </c>
      <c r="U2431" s="1">
        <v>2613401314239340</v>
      </c>
      <c r="V2431">
        <v>180.7</v>
      </c>
      <c r="W2431">
        <v>107.5</v>
      </c>
    </row>
    <row r="2432" spans="1:23">
      <c r="A2432">
        <v>2016</v>
      </c>
      <c r="B2432">
        <v>62</v>
      </c>
      <c r="C2432" t="s">
        <v>16</v>
      </c>
      <c r="D2432" t="s">
        <v>42</v>
      </c>
      <c r="E2432" t="s">
        <v>31</v>
      </c>
      <c r="F2432" t="s">
        <v>19</v>
      </c>
      <c r="G2432" t="s">
        <v>28</v>
      </c>
      <c r="H2432" s="3">
        <v>10210.27</v>
      </c>
      <c r="I2432" t="s">
        <v>21</v>
      </c>
      <c r="J2432" t="s">
        <v>21</v>
      </c>
      <c r="K24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34.240453717940802</v>
      </c>
      <c r="L2432" s="6">
        <f>TablaDatos[[#This Row],[IMC_raw]]/1000000000000000</f>
        <v>3.42404537179408</v>
      </c>
      <c r="M2432" s="2">
        <v>3424045371794080</v>
      </c>
      <c r="N24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2" s="13">
        <f t="shared" si="37"/>
        <v>2431</v>
      </c>
      <c r="P2432" s="2" t="str">
        <f>IF(TablaDatos[[#This Row],[Diabetes]]=0,"No","Si")</f>
        <v>Si</v>
      </c>
      <c r="Q2432">
        <v>1</v>
      </c>
      <c r="R2432">
        <f>TablaDatos[[#This Row],[Aux2]]/10000000000000</f>
        <v>2290.03131985551</v>
      </c>
      <c r="S2432" s="1">
        <v>2.29003131985551E+16</v>
      </c>
      <c r="T2432" s="7">
        <f>TablaDatos[[#This Row],[Aux3]]/100000000000000</f>
        <v>250.66888397419501</v>
      </c>
      <c r="U2432" s="1">
        <v>2.50668883974195E+16</v>
      </c>
      <c r="V2432">
        <v>173.4</v>
      </c>
      <c r="W2432">
        <v>106.7</v>
      </c>
    </row>
    <row r="2433" spans="1:23">
      <c r="A2433">
        <v>2016</v>
      </c>
      <c r="B2433">
        <v>56</v>
      </c>
      <c r="C2433" t="s">
        <v>23</v>
      </c>
      <c r="D2433" t="s">
        <v>17</v>
      </c>
      <c r="E2433" t="s">
        <v>19</v>
      </c>
      <c r="F2433" t="s">
        <v>35</v>
      </c>
      <c r="G2433" t="s">
        <v>28</v>
      </c>
      <c r="H2433" s="3">
        <v>23652.5</v>
      </c>
      <c r="I2433" t="s">
        <v>19</v>
      </c>
      <c r="J2433" t="s">
        <v>22</v>
      </c>
      <c r="K24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34.190816630803099</v>
      </c>
      <c r="L2433" s="5">
        <f>TablaDatos[[#This Row],[IMC_raw]]/1000000000000000</f>
        <v>34.190816630803099</v>
      </c>
      <c r="M2433" s="2">
        <v>3.41908166308031E+16</v>
      </c>
      <c r="N24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3" s="13">
        <f t="shared" si="37"/>
        <v>2432</v>
      </c>
      <c r="P2433" s="2" t="str">
        <f>IF(TablaDatos[[#This Row],[Diabetes]]=0,"No","Si")</f>
        <v>Si</v>
      </c>
      <c r="Q2433">
        <v>1</v>
      </c>
      <c r="R2433">
        <f>TablaDatos[[#This Row],[Aux2]]/10000000000000</f>
        <v>2098.9665388728899</v>
      </c>
      <c r="S2433" s="1">
        <v>2.09896653887289E+16</v>
      </c>
      <c r="T2433" s="7">
        <f>TablaDatos[[#This Row],[Aux3]]/100000000000000</f>
        <v>233.66518616955301</v>
      </c>
      <c r="U2433" s="1">
        <v>2.33665186169553E+16</v>
      </c>
      <c r="V2433">
        <v>158.6</v>
      </c>
      <c r="W2433">
        <v>99.6</v>
      </c>
    </row>
    <row r="2434" spans="1:23">
      <c r="A2434">
        <v>2016</v>
      </c>
      <c r="B2434">
        <v>66</v>
      </c>
      <c r="C2434" t="s">
        <v>16</v>
      </c>
      <c r="D2434" t="s">
        <v>72</v>
      </c>
      <c r="E2434" t="s">
        <v>21</v>
      </c>
      <c r="F2434" t="s">
        <v>24</v>
      </c>
      <c r="G2434" t="s">
        <v>25</v>
      </c>
      <c r="H2434" s="3">
        <v>15795.69</v>
      </c>
      <c r="I2434" t="s">
        <v>19</v>
      </c>
      <c r="J2434" t="s">
        <v>22</v>
      </c>
      <c r="K24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34.184822600347303</v>
      </c>
      <c r="L2434" s="5">
        <f>TablaDatos[[#This Row],[IMC_raw]]/1000000000000000</f>
        <v>3.4184822600347302</v>
      </c>
      <c r="M2434" s="2">
        <v>3418482260034730</v>
      </c>
      <c r="N24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4" s="13">
        <f t="shared" ref="O2434:O2497" si="38">O2433+1</f>
        <v>2433</v>
      </c>
      <c r="P2434" s="2" t="str">
        <f>IF(TablaDatos[[#This Row],[Diabetes]]=0,"No","Si")</f>
        <v>No</v>
      </c>
      <c r="Q2434">
        <v>0</v>
      </c>
      <c r="R2434">
        <f>TablaDatos[[#This Row],[Aux2]]/10000000000000</f>
        <v>216.95165592309999</v>
      </c>
      <c r="S2434" s="1">
        <v>2169516559231000</v>
      </c>
      <c r="T2434" s="7">
        <f>TablaDatos[[#This Row],[Aux3]]/100000000000000</f>
        <v>257.60735875672998</v>
      </c>
      <c r="U2434" s="1">
        <v>2.5760735875673E+16</v>
      </c>
      <c r="V2434">
        <v>160.80000000000001</v>
      </c>
      <c r="W2434">
        <v>97.7</v>
      </c>
    </row>
    <row r="2435" spans="1:23">
      <c r="A2435">
        <v>2016</v>
      </c>
      <c r="B2435">
        <v>60</v>
      </c>
      <c r="C2435" t="s">
        <v>23</v>
      </c>
      <c r="D2435" t="s">
        <v>36</v>
      </c>
      <c r="E2435" t="s">
        <v>21</v>
      </c>
      <c r="F2435" t="s">
        <v>24</v>
      </c>
      <c r="G2435" t="s">
        <v>28</v>
      </c>
      <c r="H2435" s="3">
        <v>9581.01</v>
      </c>
      <c r="I2435" t="s">
        <v>21</v>
      </c>
      <c r="J2435" t="s">
        <v>18</v>
      </c>
      <c r="K24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34.171215695185097</v>
      </c>
      <c r="L2435" s="5">
        <f>TablaDatos[[#This Row],[IMC_raw]]/1000000000000000</f>
        <v>3.41712156951851</v>
      </c>
      <c r="M2435" s="2">
        <v>3417121569518510</v>
      </c>
      <c r="N24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5" s="13">
        <f t="shared" si="38"/>
        <v>2434</v>
      </c>
      <c r="P2435" s="2" t="str">
        <f>IF(TablaDatos[[#This Row],[Diabetes]]=0,"No","Si")</f>
        <v>No</v>
      </c>
      <c r="Q2435">
        <v>0</v>
      </c>
      <c r="R2435">
        <f>TablaDatos[[#This Row],[Aux2]]/10000000000000</f>
        <v>2226.3718998117702</v>
      </c>
      <c r="S2435" s="1">
        <v>2.22637189981177E+16</v>
      </c>
      <c r="T2435" s="7">
        <f>TablaDatos[[#This Row],[Aux3]]/100000000000000</f>
        <v>28.212847456770401</v>
      </c>
      <c r="U2435" s="1">
        <v>2821284745677040</v>
      </c>
      <c r="V2435">
        <v>150.80000000000001</v>
      </c>
      <c r="W2435">
        <v>103.6</v>
      </c>
    </row>
    <row r="2436" spans="1:23">
      <c r="A2436">
        <v>2016</v>
      </c>
      <c r="B2436">
        <v>61</v>
      </c>
      <c r="C2436" t="s">
        <v>23</v>
      </c>
      <c r="D2436" t="s">
        <v>17</v>
      </c>
      <c r="E2436" t="s">
        <v>19</v>
      </c>
      <c r="F2436" t="s">
        <v>19</v>
      </c>
      <c r="G2436" t="s">
        <v>28</v>
      </c>
      <c r="H2436" s="3">
        <v>18327.23</v>
      </c>
      <c r="I2436" t="s">
        <v>21</v>
      </c>
      <c r="J2436" t="s">
        <v>22</v>
      </c>
      <c r="K24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34.142698050354703</v>
      </c>
      <c r="L2436" s="6">
        <f>TablaDatos[[#This Row],[IMC_raw]]/100000000000000</f>
        <v>34.142698050354703</v>
      </c>
      <c r="M2436" s="2">
        <v>3414269805035470</v>
      </c>
      <c r="N24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6" s="13">
        <f t="shared" si="38"/>
        <v>2435</v>
      </c>
      <c r="P2436" s="2" t="str">
        <f>IF(TablaDatos[[#This Row],[Diabetes]]=0,"No","Si")</f>
        <v>No</v>
      </c>
      <c r="Q2436">
        <v>0</v>
      </c>
      <c r="R2436">
        <f>TablaDatos[[#This Row],[Aux2]]/10000000000000</f>
        <v>21.3438465217308</v>
      </c>
      <c r="S2436" s="1">
        <v>213438465217308</v>
      </c>
      <c r="T2436" s="7">
        <f>TablaDatos[[#This Row],[Aux3]]/100000000000000</f>
        <v>214.49602025709001</v>
      </c>
      <c r="U2436" s="1">
        <v>2.1449602025709E+16</v>
      </c>
      <c r="V2436">
        <v>157.80000000000001</v>
      </c>
      <c r="W2436">
        <v>95.1</v>
      </c>
    </row>
    <row r="2437" spans="1:23">
      <c r="A2437">
        <v>2016</v>
      </c>
      <c r="B2437">
        <v>62</v>
      </c>
      <c r="C2437" t="s">
        <v>16</v>
      </c>
      <c r="D2437" t="s">
        <v>29</v>
      </c>
      <c r="E2437" t="s">
        <v>31</v>
      </c>
      <c r="F2437" t="s">
        <v>19</v>
      </c>
      <c r="G2437" t="s">
        <v>28</v>
      </c>
      <c r="H2437" s="3">
        <v>9415.84</v>
      </c>
      <c r="I2437" t="s">
        <v>21</v>
      </c>
      <c r="J2437" t="s">
        <v>19</v>
      </c>
      <c r="K24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34.101025461127698</v>
      </c>
      <c r="L2437" s="5">
        <f>TablaDatos[[#This Row],[IMC_raw]]/1000000000000000</f>
        <v>3.4101025461127699</v>
      </c>
      <c r="M2437" s="2">
        <v>3410102546112770</v>
      </c>
      <c r="N24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7" s="13">
        <f t="shared" si="38"/>
        <v>2436</v>
      </c>
      <c r="P2437" s="2" t="str">
        <f>IF(TablaDatos[[#This Row],[Diabetes]]=0,"No","Si")</f>
        <v>Si</v>
      </c>
      <c r="Q2437">
        <v>1</v>
      </c>
      <c r="R2437">
        <f>TablaDatos[[#This Row],[Aux2]]/10000000000000</f>
        <v>2535.8089157099298</v>
      </c>
      <c r="S2437" s="1">
        <v>2.53580891570993E+16</v>
      </c>
      <c r="T2437" s="7">
        <f>TablaDatos[[#This Row],[Aux3]]/100000000000000</f>
        <v>28.579599824917299</v>
      </c>
      <c r="U2437" s="1">
        <v>2857959982491730</v>
      </c>
      <c r="V2437">
        <v>173.1</v>
      </c>
      <c r="W2437">
        <v>110.5</v>
      </c>
    </row>
    <row r="2438" spans="1:23">
      <c r="A2438">
        <v>2016</v>
      </c>
      <c r="B2438">
        <v>45</v>
      </c>
      <c r="C2438" t="s">
        <v>23</v>
      </c>
      <c r="D2438" t="s">
        <v>36</v>
      </c>
      <c r="E2438" t="s">
        <v>31</v>
      </c>
      <c r="F2438" t="s">
        <v>24</v>
      </c>
      <c r="G2438" t="s">
        <v>20</v>
      </c>
      <c r="H2438" s="3">
        <v>12275.31</v>
      </c>
      <c r="I2438" t="s">
        <v>21</v>
      </c>
      <c r="J2438" t="s">
        <v>21</v>
      </c>
      <c r="K24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34.085522497411404</v>
      </c>
      <c r="L2438" s="5">
        <f>TablaDatos[[#This Row],[IMC_raw]]/1000000000000000</f>
        <v>0.34085522497411402</v>
      </c>
      <c r="M2438" s="2">
        <v>340855224974114</v>
      </c>
      <c r="N24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8" s="13">
        <f t="shared" si="38"/>
        <v>2437</v>
      </c>
      <c r="P2438" s="2" t="str">
        <f>IF(TablaDatos[[#This Row],[Diabetes]]=0,"No","Si")</f>
        <v>Si</v>
      </c>
      <c r="Q2438">
        <v>1</v>
      </c>
      <c r="R2438">
        <f>TablaDatos[[#This Row],[Aux2]]/10000000000000</f>
        <v>2373.27238771152</v>
      </c>
      <c r="S2438" s="1">
        <v>2.37327238771152E+16</v>
      </c>
      <c r="T2438" s="7">
        <f>TablaDatos[[#This Row],[Aux3]]/100000000000000</f>
        <v>27.519387531303</v>
      </c>
      <c r="U2438" s="1">
        <v>2751938753130300</v>
      </c>
      <c r="V2438">
        <v>166.4</v>
      </c>
      <c r="W2438">
        <v>99</v>
      </c>
    </row>
    <row r="2439" spans="1:23">
      <c r="A2439">
        <v>2016</v>
      </c>
      <c r="B2439">
        <v>64</v>
      </c>
      <c r="C2439" t="s">
        <v>16</v>
      </c>
      <c r="D2439" t="s">
        <v>26</v>
      </c>
      <c r="E2439" t="s">
        <v>21</v>
      </c>
      <c r="F2439" t="s">
        <v>24</v>
      </c>
      <c r="G2439" t="s">
        <v>28</v>
      </c>
      <c r="H2439" s="3">
        <v>17407.48</v>
      </c>
      <c r="I2439" t="s">
        <v>21</v>
      </c>
      <c r="J2439" t="s">
        <v>18</v>
      </c>
      <c r="K24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34.058568214957099</v>
      </c>
      <c r="L2439" s="6">
        <f>TablaDatos[[#This Row],[IMC_raw]]/1000000000000000</f>
        <v>3.4058568214957101</v>
      </c>
      <c r="M2439" s="2">
        <v>3405856821495710</v>
      </c>
      <c r="N24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39" s="13">
        <f t="shared" si="38"/>
        <v>2438</v>
      </c>
      <c r="P2439" s="2" t="str">
        <f>IF(TablaDatos[[#This Row],[Diabetes]]=0,"No","Si")</f>
        <v>No</v>
      </c>
      <c r="Q2439">
        <v>0</v>
      </c>
      <c r="R2439">
        <f>TablaDatos[[#This Row],[Aux2]]/10000000000000</f>
        <v>2097.1444750778401</v>
      </c>
      <c r="S2439" s="1">
        <v>2.09714447507784E+16</v>
      </c>
      <c r="T2439" s="7">
        <f>TablaDatos[[#This Row],[Aux3]]/100000000000000</f>
        <v>27.062481909081999</v>
      </c>
      <c r="U2439" s="1">
        <v>2706248190908200</v>
      </c>
      <c r="V2439">
        <v>170.3</v>
      </c>
      <c r="W2439">
        <v>106.8</v>
      </c>
    </row>
    <row r="2440" spans="1:23">
      <c r="A2440">
        <v>2016</v>
      </c>
      <c r="B2440">
        <v>50</v>
      </c>
      <c r="C2440" t="s">
        <v>16</v>
      </c>
      <c r="D2440" t="s">
        <v>73</v>
      </c>
      <c r="E2440" t="s">
        <v>21</v>
      </c>
      <c r="F2440" t="s">
        <v>24</v>
      </c>
      <c r="G2440" t="s">
        <v>20</v>
      </c>
      <c r="H2440" s="3">
        <v>31914.28</v>
      </c>
      <c r="I2440" t="s">
        <v>19</v>
      </c>
      <c r="J2440" t="s">
        <v>22</v>
      </c>
      <c r="K24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34.0297861594048</v>
      </c>
      <c r="L2440" s="6">
        <f>TablaDatos[[#This Row],[IMC_raw]]/1000000000000000</f>
        <v>34.0297861594048</v>
      </c>
      <c r="M2440" s="2">
        <v>3.40297861594048E+16</v>
      </c>
      <c r="N24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0" s="13">
        <f t="shared" si="38"/>
        <v>2439</v>
      </c>
      <c r="P2440" s="2" t="str">
        <f>IF(TablaDatos[[#This Row],[Diabetes]]=0,"No","Si")</f>
        <v>No</v>
      </c>
      <c r="Q2440">
        <v>0</v>
      </c>
      <c r="R2440">
        <f>TablaDatos[[#This Row],[Aux2]]/10000000000000</f>
        <v>1967.06973951956</v>
      </c>
      <c r="S2440" s="1">
        <v>1.96706973951956E+16</v>
      </c>
      <c r="T2440" s="7">
        <f>TablaDatos[[#This Row],[Aux3]]/100000000000000</f>
        <v>210.53190887314</v>
      </c>
      <c r="U2440" s="1">
        <v>2.1053190887314E+16</v>
      </c>
      <c r="V2440">
        <v>146.69999999999999</v>
      </c>
      <c r="W2440">
        <v>92.9</v>
      </c>
    </row>
    <row r="2441" spans="1:23">
      <c r="A2441">
        <v>2016</v>
      </c>
      <c r="B2441">
        <v>63</v>
      </c>
      <c r="C2441" t="s">
        <v>16</v>
      </c>
      <c r="D2441" t="s">
        <v>30</v>
      </c>
      <c r="E2441" t="s">
        <v>21</v>
      </c>
      <c r="F2441" t="s">
        <v>24</v>
      </c>
      <c r="G2441" t="s">
        <v>28</v>
      </c>
      <c r="H2441" s="3">
        <v>13906.16</v>
      </c>
      <c r="I2441" t="s">
        <v>21</v>
      </c>
      <c r="J2441" t="s">
        <v>22</v>
      </c>
      <c r="K24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34.025232597930298</v>
      </c>
      <c r="L2441" s="6">
        <f>TablaDatos[[#This Row],[IMC_raw]]/1000000000000000</f>
        <v>3.4025232597930302</v>
      </c>
      <c r="M2441" s="2">
        <v>3402523259793030</v>
      </c>
      <c r="N24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1" s="13">
        <f t="shared" si="38"/>
        <v>2440</v>
      </c>
      <c r="P2441" s="2" t="str">
        <f>IF(TablaDatos[[#This Row],[Diabetes]]=0,"No","Si")</f>
        <v>Si</v>
      </c>
      <c r="Q2441">
        <v>1</v>
      </c>
      <c r="R2441">
        <f>TablaDatos[[#This Row],[Aux2]]/10000000000000</f>
        <v>2160.1580167705001</v>
      </c>
      <c r="S2441" s="1">
        <v>2.1601580167705E+16</v>
      </c>
      <c r="T2441" s="7">
        <f>TablaDatos[[#This Row],[Aux3]]/100000000000000</f>
        <v>265.17619057946399</v>
      </c>
      <c r="U2441" s="1">
        <v>2.65176190579464E+16</v>
      </c>
      <c r="V2441">
        <v>167.5</v>
      </c>
      <c r="W2441">
        <v>102.5</v>
      </c>
    </row>
    <row r="2442" spans="1:23">
      <c r="A2442">
        <v>2016</v>
      </c>
      <c r="B2442">
        <v>66</v>
      </c>
      <c r="C2442" t="s">
        <v>16</v>
      </c>
      <c r="D2442" t="s">
        <v>17</v>
      </c>
      <c r="E2442" t="s">
        <v>21</v>
      </c>
      <c r="F2442" t="s">
        <v>19</v>
      </c>
      <c r="G2442" t="s">
        <v>25</v>
      </c>
      <c r="H2442" s="3">
        <v>20446.87</v>
      </c>
      <c r="I2442" t="s">
        <v>19</v>
      </c>
      <c r="J2442" t="s">
        <v>18</v>
      </c>
      <c r="K24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34.014047898580998</v>
      </c>
      <c r="L2442" s="6">
        <f>TablaDatos[[#This Row],[IMC_raw]]/1000000000000000</f>
        <v>3.4014047898581001</v>
      </c>
      <c r="M2442" s="2">
        <v>3401404789858100</v>
      </c>
      <c r="N24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2" s="13">
        <f t="shared" si="38"/>
        <v>2441</v>
      </c>
      <c r="P2442" s="2" t="str">
        <f>IF(TablaDatos[[#This Row],[Diabetes]]=0,"No","Si")</f>
        <v>No</v>
      </c>
      <c r="Q2442">
        <v>0</v>
      </c>
      <c r="R2442">
        <f>TablaDatos[[#This Row],[Aux2]]/10000000000000</f>
        <v>2350.0928987693501</v>
      </c>
      <c r="S2442" s="1">
        <v>2.35009289876935E+16</v>
      </c>
      <c r="T2442" s="7">
        <f>TablaDatos[[#This Row],[Aux3]]/100000000000000</f>
        <v>26.441449309707998</v>
      </c>
      <c r="U2442" s="1">
        <v>2644144930970800</v>
      </c>
      <c r="V2442">
        <v>168.2</v>
      </c>
      <c r="W2442">
        <v>99.4</v>
      </c>
    </row>
    <row r="2443" spans="1:23">
      <c r="A2443">
        <v>2016</v>
      </c>
      <c r="B2443">
        <v>61</v>
      </c>
      <c r="C2443" t="s">
        <v>23</v>
      </c>
      <c r="D2443" t="s">
        <v>73</v>
      </c>
      <c r="E2443" t="s">
        <v>18</v>
      </c>
      <c r="F2443" t="s">
        <v>24</v>
      </c>
      <c r="G2443" t="s">
        <v>28</v>
      </c>
      <c r="H2443" s="3">
        <v>34781.06</v>
      </c>
      <c r="I2443" t="s">
        <v>19</v>
      </c>
      <c r="J2443" t="s">
        <v>18</v>
      </c>
      <c r="K24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34.0049744902581</v>
      </c>
      <c r="L2443" s="5">
        <f>TablaDatos[[#This Row],[IMC_raw]]/1000000000000000</f>
        <v>34.0049744902581</v>
      </c>
      <c r="M2443" s="2">
        <v>3.40049744902581E+16</v>
      </c>
      <c r="N24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3" s="13">
        <f t="shared" si="38"/>
        <v>2442</v>
      </c>
      <c r="P2443" s="2" t="str">
        <f>IF(TablaDatos[[#This Row],[Diabetes]]=0,"No","Si")</f>
        <v>No</v>
      </c>
      <c r="Q2443">
        <v>0</v>
      </c>
      <c r="R2443">
        <f>TablaDatos[[#This Row],[Aux2]]/10000000000000</f>
        <v>2261.72627161846</v>
      </c>
      <c r="S2443" s="1">
        <v>2.26172627161846E+16</v>
      </c>
      <c r="T2443" s="7">
        <f>TablaDatos[[#This Row],[Aux3]]/100000000000000</f>
        <v>25.3731795113179</v>
      </c>
      <c r="U2443" s="1">
        <v>2537317951131790</v>
      </c>
      <c r="V2443">
        <v>164.3</v>
      </c>
      <c r="W2443">
        <v>93.8</v>
      </c>
    </row>
    <row r="2444" spans="1:23">
      <c r="A2444">
        <v>2016</v>
      </c>
      <c r="B2444">
        <v>62</v>
      </c>
      <c r="C2444" t="s">
        <v>16</v>
      </c>
      <c r="D2444" t="s">
        <v>29</v>
      </c>
      <c r="E2444" t="s">
        <v>21</v>
      </c>
      <c r="F2444" t="s">
        <v>24</v>
      </c>
      <c r="G2444" t="s">
        <v>28</v>
      </c>
      <c r="H2444" s="3">
        <v>10141.719999999999</v>
      </c>
      <c r="I2444" t="s">
        <v>19</v>
      </c>
      <c r="J2444" t="s">
        <v>22</v>
      </c>
      <c r="K24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33.993825823155703</v>
      </c>
      <c r="L2444" s="6">
        <f>TablaDatos[[#This Row],[IMC_raw]]/1000000000000000</f>
        <v>33.993825823155703</v>
      </c>
      <c r="M2444" s="2">
        <v>3.39938258231557E+16</v>
      </c>
      <c r="N24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4" s="13">
        <f t="shared" si="38"/>
        <v>2443</v>
      </c>
      <c r="P2444" s="2" t="str">
        <f>IF(TablaDatos[[#This Row],[Diabetes]]=0,"No","Si")</f>
        <v>Si</v>
      </c>
      <c r="Q2444">
        <v>1</v>
      </c>
      <c r="R2444">
        <f>TablaDatos[[#This Row],[Aux2]]/10000000000000</f>
        <v>2538.9816737455599</v>
      </c>
      <c r="S2444" s="1">
        <v>2.53898167374556E+16</v>
      </c>
      <c r="T2444" s="7">
        <f>TablaDatos[[#This Row],[Aux3]]/100000000000000</f>
        <v>273.31272361849</v>
      </c>
      <c r="U2444" s="1">
        <v>2.7331272361849E+16</v>
      </c>
      <c r="V2444">
        <v>164.5</v>
      </c>
      <c r="W2444">
        <v>104.8</v>
      </c>
    </row>
    <row r="2445" spans="1:23">
      <c r="A2445">
        <v>2016</v>
      </c>
      <c r="B2445">
        <v>63</v>
      </c>
      <c r="C2445" t="s">
        <v>23</v>
      </c>
      <c r="D2445" t="s">
        <v>29</v>
      </c>
      <c r="E2445" t="s">
        <v>18</v>
      </c>
      <c r="F2445" t="s">
        <v>24</v>
      </c>
      <c r="G2445" t="s">
        <v>28</v>
      </c>
      <c r="H2445" s="3">
        <v>8622.39</v>
      </c>
      <c r="I2445" t="s">
        <v>19</v>
      </c>
      <c r="J2445" t="s">
        <v>22</v>
      </c>
      <c r="K24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33.986221537449303</v>
      </c>
      <c r="L2445" s="6">
        <f>TablaDatos[[#This Row],[IMC_raw]]/1000000000000000</f>
        <v>33.986221537449303</v>
      </c>
      <c r="M2445" s="2">
        <v>3.39862215374493E+16</v>
      </c>
      <c r="N24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5" s="13">
        <f t="shared" si="38"/>
        <v>2444</v>
      </c>
      <c r="P2445" s="2" t="str">
        <f>IF(TablaDatos[[#This Row],[Diabetes]]=0,"No","Si")</f>
        <v>Si</v>
      </c>
      <c r="Q2445">
        <v>1</v>
      </c>
      <c r="R2445">
        <f>TablaDatos[[#This Row],[Aux2]]/10000000000000</f>
        <v>2081.2031780367902</v>
      </c>
      <c r="S2445" s="1">
        <v>2.08120317803679E+16</v>
      </c>
      <c r="T2445" s="7">
        <f>TablaDatos[[#This Row],[Aux3]]/100000000000000</f>
        <v>243.16193267469399</v>
      </c>
      <c r="U2445" s="1">
        <v>2.43161932674694E+16</v>
      </c>
      <c r="V2445">
        <v>163.5</v>
      </c>
      <c r="W2445">
        <v>100.7</v>
      </c>
    </row>
    <row r="2446" spans="1:23">
      <c r="A2446">
        <v>2016</v>
      </c>
      <c r="B2446">
        <v>60</v>
      </c>
      <c r="C2446" t="s">
        <v>16</v>
      </c>
      <c r="D2446" t="s">
        <v>30</v>
      </c>
      <c r="E2446" t="s">
        <v>19</v>
      </c>
      <c r="F2446" t="s">
        <v>19</v>
      </c>
      <c r="G2446" t="s">
        <v>28</v>
      </c>
      <c r="H2446" s="3">
        <v>10564.78</v>
      </c>
      <c r="I2446" t="s">
        <v>21</v>
      </c>
      <c r="J2446" t="s">
        <v>18</v>
      </c>
      <c r="K24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33.972542914035301</v>
      </c>
      <c r="L2446" s="5">
        <f>TablaDatos[[#This Row],[IMC_raw]]/1000000000000000</f>
        <v>33.972542914035301</v>
      </c>
      <c r="M2446" s="2">
        <v>3.39725429140353E+16</v>
      </c>
      <c r="N24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6" s="13">
        <f t="shared" si="38"/>
        <v>2445</v>
      </c>
      <c r="P2446" s="2" t="str">
        <f>IF(TablaDatos[[#This Row],[Diabetes]]=0,"No","Si")</f>
        <v>No</v>
      </c>
      <c r="Q2446">
        <v>0</v>
      </c>
      <c r="R2446">
        <f>TablaDatos[[#This Row],[Aux2]]/10000000000000</f>
        <v>2086.9202902544698</v>
      </c>
      <c r="S2446" s="1">
        <v>2.08692029025447E+16</v>
      </c>
      <c r="T2446" s="7">
        <f>TablaDatos[[#This Row],[Aux3]]/100000000000000</f>
        <v>2.1989903437232101</v>
      </c>
      <c r="U2446" s="1">
        <v>219899034372321</v>
      </c>
      <c r="V2446">
        <v>160.30000000000001</v>
      </c>
      <c r="W2446">
        <v>106.3</v>
      </c>
    </row>
    <row r="2447" spans="1:23">
      <c r="A2447">
        <v>2016</v>
      </c>
      <c r="B2447">
        <v>57</v>
      </c>
      <c r="C2447" t="s">
        <v>23</v>
      </c>
      <c r="D2447" t="s">
        <v>73</v>
      </c>
      <c r="E2447" t="s">
        <v>21</v>
      </c>
      <c r="F2447" t="s">
        <v>24</v>
      </c>
      <c r="G2447" t="s">
        <v>28</v>
      </c>
      <c r="H2447" s="3">
        <v>35068.33</v>
      </c>
      <c r="I2447" t="s">
        <v>21</v>
      </c>
      <c r="J2447" t="s">
        <v>18</v>
      </c>
      <c r="K24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33.971881750685597</v>
      </c>
      <c r="L2447" s="6">
        <f>TablaDatos[[#This Row],[IMC_raw]]/1000000000000000</f>
        <v>3.39718817506856</v>
      </c>
      <c r="M2447" s="2">
        <v>3397188175068560</v>
      </c>
      <c r="N24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7" s="13">
        <f t="shared" si="38"/>
        <v>2446</v>
      </c>
      <c r="P2447" s="2" t="str">
        <f>IF(TablaDatos[[#This Row],[Diabetes]]=0,"No","Si")</f>
        <v>Si</v>
      </c>
      <c r="Q2447">
        <v>1</v>
      </c>
      <c r="R2447">
        <f>TablaDatos[[#This Row],[Aux2]]/10000000000000</f>
        <v>254.41217166550601</v>
      </c>
      <c r="S2447" s="1">
        <v>2544121716655060</v>
      </c>
      <c r="T2447" s="7">
        <f>TablaDatos[[#This Row],[Aux3]]/100000000000000</f>
        <v>256.08997560964002</v>
      </c>
      <c r="U2447" s="1">
        <v>2.5608997560964E+16</v>
      </c>
      <c r="V2447">
        <v>164.3</v>
      </c>
      <c r="W2447">
        <v>99.2</v>
      </c>
    </row>
    <row r="2448" spans="1:23">
      <c r="A2448">
        <v>2016</v>
      </c>
      <c r="B2448">
        <v>52</v>
      </c>
      <c r="C2448" t="s">
        <v>23</v>
      </c>
      <c r="D2448" t="s">
        <v>17</v>
      </c>
      <c r="E2448" t="s">
        <v>18</v>
      </c>
      <c r="F2448" t="s">
        <v>19</v>
      </c>
      <c r="G2448" t="s">
        <v>20</v>
      </c>
      <c r="H2448" s="3">
        <v>22865.72</v>
      </c>
      <c r="I2448" t="s">
        <v>21</v>
      </c>
      <c r="J2448" t="s">
        <v>18</v>
      </c>
      <c r="K24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33.952650466396797</v>
      </c>
      <c r="L2448" s="5">
        <f>TablaDatos[[#This Row],[IMC_raw]]/1000000000000000</f>
        <v>33.952650466396797</v>
      </c>
      <c r="M2448" s="2">
        <v>3.39526504663968E+16</v>
      </c>
      <c r="N24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8" s="13">
        <f t="shared" si="38"/>
        <v>2447</v>
      </c>
      <c r="P2448" s="2" t="str">
        <f>IF(TablaDatos[[#This Row],[Diabetes]]=0,"No","Si")</f>
        <v>No</v>
      </c>
      <c r="Q2448">
        <v>0</v>
      </c>
      <c r="R2448">
        <f>TablaDatos[[#This Row],[Aux2]]/10000000000000</f>
        <v>2185.19927372436</v>
      </c>
      <c r="S2448" s="1">
        <v>2.18519927372436E+16</v>
      </c>
      <c r="T2448" s="7">
        <f>TablaDatos[[#This Row],[Aux3]]/100000000000000</f>
        <v>24.543300083376199</v>
      </c>
      <c r="U2448" s="1">
        <v>2454330008337620</v>
      </c>
      <c r="V2448">
        <v>163.9</v>
      </c>
      <c r="W2448">
        <v>88.7</v>
      </c>
    </row>
    <row r="2449" spans="1:23">
      <c r="A2449">
        <v>2016</v>
      </c>
      <c r="B2449">
        <v>61</v>
      </c>
      <c r="C2449" t="s">
        <v>23</v>
      </c>
      <c r="D2449" t="s">
        <v>29</v>
      </c>
      <c r="E2449" t="s">
        <v>18</v>
      </c>
      <c r="F2449" t="s">
        <v>19</v>
      </c>
      <c r="G2449" t="s">
        <v>28</v>
      </c>
      <c r="H2449" s="3">
        <v>11008.84</v>
      </c>
      <c r="I2449" t="s">
        <v>19</v>
      </c>
      <c r="J2449" t="s">
        <v>22</v>
      </c>
      <c r="K24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33.921283526438899</v>
      </c>
      <c r="L2449" s="5">
        <f>TablaDatos[[#This Row],[IMC_raw]]/1000000000000000</f>
        <v>3.3921283526438901</v>
      </c>
      <c r="M2449" s="2">
        <v>3392128352643890</v>
      </c>
      <c r="N24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49" s="13">
        <f t="shared" si="38"/>
        <v>2448</v>
      </c>
      <c r="P2449" s="2" t="str">
        <f>IF(TablaDatos[[#This Row],[Diabetes]]=0,"No","Si")</f>
        <v>No</v>
      </c>
      <c r="Q2449">
        <v>0</v>
      </c>
      <c r="R2449">
        <f>TablaDatos[[#This Row],[Aux2]]/10000000000000</f>
        <v>2437.60376557768</v>
      </c>
      <c r="S2449" s="1">
        <v>2.43760376557768E+16</v>
      </c>
      <c r="T2449" s="7">
        <f>TablaDatos[[#This Row],[Aux3]]/100000000000000</f>
        <v>25.964675588759398</v>
      </c>
      <c r="U2449" s="1">
        <v>2596467558875940</v>
      </c>
      <c r="V2449">
        <v>160.69999999999999</v>
      </c>
      <c r="W2449">
        <v>94.9</v>
      </c>
    </row>
    <row r="2450" spans="1:23">
      <c r="A2450">
        <v>2016</v>
      </c>
      <c r="B2450">
        <v>61</v>
      </c>
      <c r="C2450" t="s">
        <v>23</v>
      </c>
      <c r="D2450" t="s">
        <v>72</v>
      </c>
      <c r="E2450" t="s">
        <v>18</v>
      </c>
      <c r="F2450" t="s">
        <v>24</v>
      </c>
      <c r="G2450" t="s">
        <v>28</v>
      </c>
      <c r="H2450" s="3">
        <v>16695.82</v>
      </c>
      <c r="I2450" t="s">
        <v>19</v>
      </c>
      <c r="J2450" t="s">
        <v>22</v>
      </c>
      <c r="K24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33.895709841003203</v>
      </c>
      <c r="L2450" s="6">
        <f>TablaDatos[[#This Row],[IMC_raw]]/100000000000000</f>
        <v>33.895709841003203</v>
      </c>
      <c r="M2450" s="2">
        <v>3389570984100320</v>
      </c>
      <c r="N24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0" s="13">
        <f t="shared" si="38"/>
        <v>2449</v>
      </c>
      <c r="P2450" s="2" t="str">
        <f>IF(TablaDatos[[#This Row],[Diabetes]]=0,"No","Si")</f>
        <v>No</v>
      </c>
      <c r="Q2450">
        <v>0</v>
      </c>
      <c r="R2450">
        <f>TablaDatos[[#This Row],[Aux2]]/10000000000000</f>
        <v>2152.8832489873598</v>
      </c>
      <c r="S2450" s="1">
        <v>2.15288324898736E+16</v>
      </c>
      <c r="T2450" s="7">
        <f>TablaDatos[[#This Row],[Aux3]]/100000000000000</f>
        <v>199.35395146384701</v>
      </c>
      <c r="U2450" s="1">
        <v>1.99353951463847E+16</v>
      </c>
      <c r="V2450">
        <v>154.5</v>
      </c>
      <c r="W2450">
        <v>92.3</v>
      </c>
    </row>
    <row r="2451" spans="1:23">
      <c r="A2451">
        <v>2016</v>
      </c>
      <c r="B2451">
        <v>67</v>
      </c>
      <c r="C2451" t="s">
        <v>16</v>
      </c>
      <c r="D2451" t="s">
        <v>37</v>
      </c>
      <c r="E2451" t="s">
        <v>31</v>
      </c>
      <c r="F2451" t="s">
        <v>24</v>
      </c>
      <c r="G2451" t="s">
        <v>25</v>
      </c>
      <c r="H2451" s="3">
        <v>9212.02</v>
      </c>
      <c r="I2451" t="s">
        <v>21</v>
      </c>
      <c r="J2451" t="s">
        <v>18</v>
      </c>
      <c r="K24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33.890823400550801</v>
      </c>
      <c r="L2451" s="5">
        <f>TablaDatos[[#This Row],[IMC_raw]]/1000000000000000</f>
        <v>3.3890823400550798</v>
      </c>
      <c r="M2451" s="2">
        <v>3389082340055080</v>
      </c>
      <c r="N24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1" s="13">
        <f t="shared" si="38"/>
        <v>2450</v>
      </c>
      <c r="P2451" s="2" t="str">
        <f>IF(TablaDatos[[#This Row],[Diabetes]]=0,"No","Si")</f>
        <v>Si</v>
      </c>
      <c r="Q2451">
        <v>1</v>
      </c>
      <c r="R2451">
        <f>TablaDatos[[#This Row],[Aux2]]/10000000000000</f>
        <v>2333.4281549719599</v>
      </c>
      <c r="S2451" s="1">
        <v>2.33342815497196E+16</v>
      </c>
      <c r="T2451" s="7">
        <f>TablaDatos[[#This Row],[Aux3]]/100000000000000</f>
        <v>24.782621544523099</v>
      </c>
      <c r="U2451" s="1">
        <v>2478262154452310</v>
      </c>
      <c r="V2451">
        <v>169.4</v>
      </c>
      <c r="W2451">
        <v>105.5</v>
      </c>
    </row>
    <row r="2452" spans="1:23">
      <c r="A2452">
        <v>2016</v>
      </c>
      <c r="B2452">
        <v>50</v>
      </c>
      <c r="C2452" t="s">
        <v>16</v>
      </c>
      <c r="D2452" t="s">
        <v>72</v>
      </c>
      <c r="E2452" t="s">
        <v>19</v>
      </c>
      <c r="F2452" t="s">
        <v>35</v>
      </c>
      <c r="G2452" t="s">
        <v>20</v>
      </c>
      <c r="H2452" s="3">
        <v>24299.15</v>
      </c>
      <c r="I2452" t="s">
        <v>19</v>
      </c>
      <c r="J2452" t="s">
        <v>19</v>
      </c>
      <c r="K24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33.884040331019399</v>
      </c>
      <c r="L2452" s="6">
        <f>TablaDatos[[#This Row],[IMC_raw]]/1000000000000000</f>
        <v>3.3884040331019398</v>
      </c>
      <c r="M2452" s="2">
        <v>3388404033101940</v>
      </c>
      <c r="N24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2" s="13">
        <f t="shared" si="38"/>
        <v>2451</v>
      </c>
      <c r="P2452" s="2" t="str">
        <f>IF(TablaDatos[[#This Row],[Diabetes]]=0,"No","Si")</f>
        <v>No</v>
      </c>
      <c r="Q2452">
        <v>0</v>
      </c>
      <c r="R2452">
        <f>TablaDatos[[#This Row],[Aux2]]/10000000000000</f>
        <v>1986.02219307932</v>
      </c>
      <c r="S2452" s="1">
        <v>1.98602219307932E+16</v>
      </c>
      <c r="T2452" s="7">
        <f>TablaDatos[[#This Row],[Aux3]]/100000000000000</f>
        <v>205.16676479197301</v>
      </c>
      <c r="U2452" s="1">
        <v>2.05166764791973E+16</v>
      </c>
      <c r="V2452">
        <v>154.1</v>
      </c>
      <c r="W2452">
        <v>93.9</v>
      </c>
    </row>
    <row r="2453" spans="1:23">
      <c r="A2453">
        <v>2016</v>
      </c>
      <c r="B2453">
        <v>52</v>
      </c>
      <c r="C2453" t="s">
        <v>16</v>
      </c>
      <c r="D2453" t="s">
        <v>42</v>
      </c>
      <c r="E2453" t="s">
        <v>19</v>
      </c>
      <c r="F2453" t="s">
        <v>35</v>
      </c>
      <c r="G2453" t="s">
        <v>20</v>
      </c>
      <c r="H2453" s="3">
        <v>25525.47</v>
      </c>
      <c r="I2453" t="s">
        <v>21</v>
      </c>
      <c r="J2453" t="s">
        <v>19</v>
      </c>
      <c r="K24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33.882892447160799</v>
      </c>
      <c r="L2453" s="6">
        <f>TablaDatos[[#This Row],[IMC_raw]]/1000000000000000</f>
        <v>3.3882892447160802</v>
      </c>
      <c r="M2453" s="2">
        <v>3388289244716080</v>
      </c>
      <c r="N24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3" s="13">
        <f t="shared" si="38"/>
        <v>2452</v>
      </c>
      <c r="P2453" s="2" t="str">
        <f>IF(TablaDatos[[#This Row],[Diabetes]]=0,"No","Si")</f>
        <v>No</v>
      </c>
      <c r="Q2453">
        <v>0</v>
      </c>
      <c r="R2453">
        <f>TablaDatos[[#This Row],[Aux2]]/10000000000000</f>
        <v>1700.90530172277</v>
      </c>
      <c r="S2453" s="1">
        <v>1.70090530172277E+16</v>
      </c>
      <c r="T2453" s="7">
        <f>TablaDatos[[#This Row],[Aux3]]/100000000000000</f>
        <v>200.163878837422</v>
      </c>
      <c r="U2453" s="1">
        <v>2.00163878837422E+16</v>
      </c>
      <c r="V2453">
        <v>154.80000000000001</v>
      </c>
      <c r="W2453">
        <v>91.2</v>
      </c>
    </row>
    <row r="2454" spans="1:23">
      <c r="A2454">
        <v>2016</v>
      </c>
      <c r="B2454">
        <v>59</v>
      </c>
      <c r="C2454" t="s">
        <v>23</v>
      </c>
      <c r="D2454" t="s">
        <v>73</v>
      </c>
      <c r="E2454" t="s">
        <v>18</v>
      </c>
      <c r="F2454" t="s">
        <v>19</v>
      </c>
      <c r="G2454" t="s">
        <v>28</v>
      </c>
      <c r="H2454" s="3">
        <v>33359.120000000003</v>
      </c>
      <c r="I2454" t="s">
        <v>19</v>
      </c>
      <c r="J2454" t="s">
        <v>22</v>
      </c>
      <c r="K24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33.877162720181097</v>
      </c>
      <c r="L2454" s="5">
        <f>TablaDatos[[#This Row],[IMC_raw]]/1000000000000000</f>
        <v>3.38771627201811</v>
      </c>
      <c r="M2454" s="2">
        <v>3387716272018110</v>
      </c>
      <c r="N24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4" s="13">
        <f t="shared" si="38"/>
        <v>2453</v>
      </c>
      <c r="P2454" s="2" t="str">
        <f>IF(TablaDatos[[#This Row],[Diabetes]]=0,"No","Si")</f>
        <v>Si</v>
      </c>
      <c r="Q2454">
        <v>1</v>
      </c>
      <c r="R2454">
        <f>TablaDatos[[#This Row],[Aux2]]/10000000000000</f>
        <v>240.93205801628301</v>
      </c>
      <c r="S2454" s="1">
        <v>2409320580162830</v>
      </c>
      <c r="T2454" s="7">
        <f>TablaDatos[[#This Row],[Aux3]]/100000000000000</f>
        <v>27.053646301957599</v>
      </c>
      <c r="U2454" s="1">
        <v>2705364630195760</v>
      </c>
      <c r="V2454">
        <v>161.80000000000001</v>
      </c>
      <c r="W2454">
        <v>99.7</v>
      </c>
    </row>
    <row r="2455" spans="1:23">
      <c r="A2455">
        <v>2016</v>
      </c>
      <c r="B2455">
        <v>62</v>
      </c>
      <c r="C2455" t="s">
        <v>16</v>
      </c>
      <c r="D2455" t="s">
        <v>73</v>
      </c>
      <c r="E2455" t="s">
        <v>31</v>
      </c>
      <c r="F2455" t="s">
        <v>19</v>
      </c>
      <c r="G2455" t="s">
        <v>28</v>
      </c>
      <c r="H2455" s="3">
        <v>44048.34</v>
      </c>
      <c r="I2455" t="s">
        <v>19</v>
      </c>
      <c r="J2455" t="s">
        <v>19</v>
      </c>
      <c r="K24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33.8584539076884</v>
      </c>
      <c r="L2455" s="6">
        <f>TablaDatos[[#This Row],[IMC_raw]]/1000000000000000</f>
        <v>33.8584539076884</v>
      </c>
      <c r="M2455" s="2">
        <v>3.38584539076884E+16</v>
      </c>
      <c r="N24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5" s="13">
        <f t="shared" si="38"/>
        <v>2454</v>
      </c>
      <c r="P2455" s="2" t="str">
        <f>IF(TablaDatos[[#This Row],[Diabetes]]=0,"No","Si")</f>
        <v>No</v>
      </c>
      <c r="Q2455">
        <v>0</v>
      </c>
      <c r="R2455">
        <f>TablaDatos[[#This Row],[Aux2]]/10000000000000</f>
        <v>232.68709422537501</v>
      </c>
      <c r="S2455" s="1">
        <v>2326870942253750</v>
      </c>
      <c r="T2455" s="7">
        <f>TablaDatos[[#This Row],[Aux3]]/100000000000000</f>
        <v>259.71726339395798</v>
      </c>
      <c r="U2455" s="1">
        <v>2.59717263393958E+16</v>
      </c>
      <c r="V2455">
        <v>167.4</v>
      </c>
      <c r="W2455">
        <v>105.4</v>
      </c>
    </row>
    <row r="2456" spans="1:23">
      <c r="A2456">
        <v>2016</v>
      </c>
      <c r="B2456">
        <v>61</v>
      </c>
      <c r="C2456" t="s">
        <v>23</v>
      </c>
      <c r="D2456" t="s">
        <v>71</v>
      </c>
      <c r="E2456" t="s">
        <v>18</v>
      </c>
      <c r="F2456" t="s">
        <v>19</v>
      </c>
      <c r="G2456" t="s">
        <v>28</v>
      </c>
      <c r="H2456" s="3">
        <v>12723.31</v>
      </c>
      <c r="I2456" t="s">
        <v>21</v>
      </c>
      <c r="J2456" t="s">
        <v>22</v>
      </c>
      <c r="K24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33.850873687796302</v>
      </c>
      <c r="L2456" s="5">
        <f>TablaDatos[[#This Row],[IMC_raw]]/1000000000000000</f>
        <v>33.850873687796302</v>
      </c>
      <c r="M2456" s="2">
        <v>3.38508736877963E+16</v>
      </c>
      <c r="N24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6" s="13">
        <f t="shared" si="38"/>
        <v>2455</v>
      </c>
      <c r="P2456" s="2" t="str">
        <f>IF(TablaDatos[[#This Row],[Diabetes]]=0,"No","Si")</f>
        <v>No</v>
      </c>
      <c r="Q2456">
        <v>0</v>
      </c>
      <c r="R2456">
        <f>TablaDatos[[#This Row],[Aux2]]/10000000000000</f>
        <v>2041.8087781603799</v>
      </c>
      <c r="S2456" s="1">
        <v>2.04180877816038E+16</v>
      </c>
      <c r="T2456" s="7">
        <f>TablaDatos[[#This Row],[Aux3]]/100000000000000</f>
        <v>244.51232792343799</v>
      </c>
      <c r="U2456" s="1">
        <v>2.44512327923438E+16</v>
      </c>
      <c r="V2456">
        <v>163.5</v>
      </c>
      <c r="W2456">
        <v>90.1</v>
      </c>
    </row>
    <row r="2457" spans="1:23">
      <c r="A2457">
        <v>2016</v>
      </c>
      <c r="B2457">
        <v>62</v>
      </c>
      <c r="C2457" t="s">
        <v>16</v>
      </c>
      <c r="D2457" t="s">
        <v>41</v>
      </c>
      <c r="E2457" t="s">
        <v>19</v>
      </c>
      <c r="F2457" t="s">
        <v>24</v>
      </c>
      <c r="G2457" t="s">
        <v>28</v>
      </c>
      <c r="H2457" s="3">
        <v>18739.310000000001</v>
      </c>
      <c r="I2457" t="s">
        <v>21</v>
      </c>
      <c r="J2457" t="s">
        <v>18</v>
      </c>
      <c r="K24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33.849754040097203</v>
      </c>
      <c r="L2457" s="6">
        <f>TablaDatos[[#This Row],[IMC_raw]]/1000000000000000</f>
        <v>3.3849754040097202</v>
      </c>
      <c r="M2457" s="2">
        <v>3384975404009720</v>
      </c>
      <c r="N24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7" s="13">
        <f t="shared" si="38"/>
        <v>2456</v>
      </c>
      <c r="P2457" s="2" t="str">
        <f>IF(TablaDatos[[#This Row],[Diabetes]]=0,"No","Si")</f>
        <v>No</v>
      </c>
      <c r="Q2457">
        <v>0</v>
      </c>
      <c r="R2457">
        <f>TablaDatos[[#This Row],[Aux2]]/10000000000000</f>
        <v>2255.3944846546501</v>
      </c>
      <c r="S2457" s="1">
        <v>2.25539448465465E+16</v>
      </c>
      <c r="T2457" s="7">
        <f>TablaDatos[[#This Row],[Aux3]]/100000000000000</f>
        <v>280.98089090553998</v>
      </c>
      <c r="U2457" s="1">
        <v>2.8098089090554E+16</v>
      </c>
      <c r="V2457">
        <v>172.8</v>
      </c>
      <c r="W2457">
        <v>107.9</v>
      </c>
    </row>
    <row r="2458" spans="1:23">
      <c r="A2458">
        <v>2016</v>
      </c>
      <c r="B2458">
        <v>68</v>
      </c>
      <c r="C2458" t="s">
        <v>16</v>
      </c>
      <c r="D2458" t="s">
        <v>17</v>
      </c>
      <c r="E2458" t="s">
        <v>21</v>
      </c>
      <c r="F2458" t="s">
        <v>24</v>
      </c>
      <c r="G2458" t="s">
        <v>25</v>
      </c>
      <c r="H2458" s="3">
        <v>19768.63</v>
      </c>
      <c r="I2458" t="s">
        <v>21</v>
      </c>
      <c r="J2458" t="s">
        <v>22</v>
      </c>
      <c r="K24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33.824290913786498</v>
      </c>
      <c r="L2458" s="5">
        <f>TablaDatos[[#This Row],[IMC_raw]]/1000000000000000</f>
        <v>3.3824290913786501</v>
      </c>
      <c r="M2458" s="2">
        <v>3382429091378650</v>
      </c>
      <c r="N24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8" s="13">
        <f t="shared" si="38"/>
        <v>2457</v>
      </c>
      <c r="P2458" s="2" t="str">
        <f>IF(TablaDatos[[#This Row],[Diabetes]]=0,"No","Si")</f>
        <v>Si</v>
      </c>
      <c r="Q2458">
        <v>1</v>
      </c>
      <c r="R2458">
        <f>TablaDatos[[#This Row],[Aux2]]/10000000000000</f>
        <v>2060.7052724134301</v>
      </c>
      <c r="S2458" s="1">
        <v>2.06070527241343E+16</v>
      </c>
      <c r="T2458" s="7">
        <f>TablaDatos[[#This Row],[Aux3]]/100000000000000</f>
        <v>24.529800729626199</v>
      </c>
      <c r="U2458" s="1">
        <v>2452980072962620</v>
      </c>
      <c r="V2458">
        <v>163.6</v>
      </c>
      <c r="W2458">
        <v>104.4</v>
      </c>
    </row>
    <row r="2459" spans="1:23">
      <c r="A2459">
        <v>2016</v>
      </c>
      <c r="B2459">
        <v>53</v>
      </c>
      <c r="C2459" t="s">
        <v>23</v>
      </c>
      <c r="D2459" t="s">
        <v>27</v>
      </c>
      <c r="E2459" t="s">
        <v>21</v>
      </c>
      <c r="F2459" t="s">
        <v>35</v>
      </c>
      <c r="G2459" t="s">
        <v>20</v>
      </c>
      <c r="H2459" s="3">
        <v>14414.84</v>
      </c>
      <c r="I2459" t="s">
        <v>19</v>
      </c>
      <c r="J2459" t="s">
        <v>18</v>
      </c>
      <c r="K24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33.8080387308542</v>
      </c>
      <c r="L2459" s="5">
        <f>TablaDatos[[#This Row],[IMC_raw]]/1000000000000000</f>
        <v>3.3808038730854202</v>
      </c>
      <c r="M2459" s="2">
        <v>3380803873085420</v>
      </c>
      <c r="N24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59" s="13">
        <f t="shared" si="38"/>
        <v>2458</v>
      </c>
      <c r="P2459" s="2" t="str">
        <f>IF(TablaDatos[[#This Row],[Diabetes]]=0,"No","Si")</f>
        <v>Si</v>
      </c>
      <c r="Q2459">
        <v>1</v>
      </c>
      <c r="R2459">
        <f>TablaDatos[[#This Row],[Aux2]]/10000000000000</f>
        <v>1904.0612082765099</v>
      </c>
      <c r="S2459" s="1">
        <v>1.90406120827651E+16</v>
      </c>
      <c r="T2459" s="7">
        <f>TablaDatos[[#This Row],[Aux3]]/100000000000000</f>
        <v>233.411742216596</v>
      </c>
      <c r="U2459" s="1">
        <v>2.33411742216596E+16</v>
      </c>
      <c r="V2459">
        <v>144.30000000000001</v>
      </c>
      <c r="W2459">
        <v>96.1</v>
      </c>
    </row>
    <row r="2460" spans="1:23">
      <c r="A2460">
        <v>2016</v>
      </c>
      <c r="B2460">
        <v>54</v>
      </c>
      <c r="C2460" t="s">
        <v>16</v>
      </c>
      <c r="D2460" t="s">
        <v>41</v>
      </c>
      <c r="E2460" t="s">
        <v>18</v>
      </c>
      <c r="F2460" t="s">
        <v>24</v>
      </c>
      <c r="G2460" t="s">
        <v>20</v>
      </c>
      <c r="H2460" s="3">
        <v>26401.94</v>
      </c>
      <c r="I2460" t="s">
        <v>19</v>
      </c>
      <c r="J2460" t="s">
        <v>22</v>
      </c>
      <c r="K24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33.8060612880939</v>
      </c>
      <c r="L2460" s="6">
        <f>TablaDatos[[#This Row],[IMC_raw]]/100000000000000</f>
        <v>33.8060612880939</v>
      </c>
      <c r="M2460" s="2">
        <v>3380606128809390</v>
      </c>
      <c r="N24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0" s="13">
        <f t="shared" si="38"/>
        <v>2459</v>
      </c>
      <c r="P2460" s="2" t="str">
        <f>IF(TablaDatos[[#This Row],[Diabetes]]=0,"No","Si")</f>
        <v>Si</v>
      </c>
      <c r="Q2460">
        <v>1</v>
      </c>
      <c r="R2460">
        <f>TablaDatos[[#This Row],[Aux2]]/10000000000000</f>
        <v>2460.8692032798099</v>
      </c>
      <c r="S2460" s="1">
        <v>2.46086920327981E+16</v>
      </c>
      <c r="T2460" s="7">
        <f>TablaDatos[[#This Row],[Aux3]]/100000000000000</f>
        <v>27.504105214612501</v>
      </c>
      <c r="U2460" s="1">
        <v>2750410521461250</v>
      </c>
      <c r="V2460">
        <v>161.5</v>
      </c>
      <c r="W2460">
        <v>99.4</v>
      </c>
    </row>
    <row r="2461" spans="1:23">
      <c r="A2461">
        <v>2016</v>
      </c>
      <c r="B2461">
        <v>55</v>
      </c>
      <c r="C2461" t="s">
        <v>23</v>
      </c>
      <c r="D2461" t="s">
        <v>29</v>
      </c>
      <c r="E2461" t="s">
        <v>18</v>
      </c>
      <c r="F2461" t="s">
        <v>24</v>
      </c>
      <c r="G2461" t="s">
        <v>28</v>
      </c>
      <c r="H2461" s="3">
        <v>14945.02</v>
      </c>
      <c r="I2461" t="s">
        <v>21</v>
      </c>
      <c r="J2461" t="s">
        <v>18</v>
      </c>
      <c r="K24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33.778183984171299</v>
      </c>
      <c r="L2461" s="5">
        <f>TablaDatos[[#This Row],[IMC_raw]]/1000000000000000</f>
        <v>33.778183984171299</v>
      </c>
      <c r="M2461" s="2">
        <v>3.37781839841713E+16</v>
      </c>
      <c r="N24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1" s="13">
        <f t="shared" si="38"/>
        <v>2460</v>
      </c>
      <c r="P2461" s="2" t="str">
        <f>IF(TablaDatos[[#This Row],[Diabetes]]=0,"No","Si")</f>
        <v>No</v>
      </c>
      <c r="Q2461">
        <v>0</v>
      </c>
      <c r="R2461">
        <f>TablaDatos[[#This Row],[Aux2]]/10000000000000</f>
        <v>2433.6217262346499</v>
      </c>
      <c r="S2461" s="1">
        <v>2.43362172623465E+16</v>
      </c>
      <c r="T2461" s="7">
        <f>TablaDatos[[#This Row],[Aux3]]/100000000000000</f>
        <v>285.32350745882798</v>
      </c>
      <c r="U2461" s="1">
        <v>2.85323507458828E+16</v>
      </c>
      <c r="V2461">
        <v>163.80000000000001</v>
      </c>
      <c r="W2461">
        <v>101</v>
      </c>
    </row>
    <row r="2462" spans="1:23">
      <c r="A2462">
        <v>2016</v>
      </c>
      <c r="B2462">
        <v>60</v>
      </c>
      <c r="C2462" t="s">
        <v>16</v>
      </c>
      <c r="D2462" t="s">
        <v>73</v>
      </c>
      <c r="E2462" t="s">
        <v>18</v>
      </c>
      <c r="F2462" t="s">
        <v>24</v>
      </c>
      <c r="G2462" t="s">
        <v>28</v>
      </c>
      <c r="H2462" s="3">
        <v>18318.04</v>
      </c>
      <c r="I2462" t="s">
        <v>21</v>
      </c>
      <c r="J2462" t="s">
        <v>18</v>
      </c>
      <c r="K24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33.772398720251203</v>
      </c>
      <c r="L2462" s="5">
        <f>TablaDatos[[#This Row],[IMC_raw]]/10000000000000</f>
        <v>33.772398720251203</v>
      </c>
      <c r="M2462" s="2">
        <v>337723987202512</v>
      </c>
      <c r="N24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2" s="13">
        <f t="shared" si="38"/>
        <v>2461</v>
      </c>
      <c r="P2462" s="2" t="str">
        <f>IF(TablaDatos[[#This Row],[Diabetes]]=0,"No","Si")</f>
        <v>No</v>
      </c>
      <c r="Q2462">
        <v>0</v>
      </c>
      <c r="R2462">
        <f>TablaDatos[[#This Row],[Aux2]]/10000000000000</f>
        <v>2559.01156066165</v>
      </c>
      <c r="S2462" s="1">
        <v>2.55901156066165E+16</v>
      </c>
      <c r="T2462" s="7">
        <f>TablaDatos[[#This Row],[Aux3]]/100000000000000</f>
        <v>244.12867884079799</v>
      </c>
      <c r="U2462" s="1">
        <v>2.44128678840798E+16</v>
      </c>
      <c r="V2462">
        <v>168.9</v>
      </c>
      <c r="W2462">
        <v>96.4</v>
      </c>
    </row>
    <row r="2463" spans="1:23">
      <c r="A2463">
        <v>2016</v>
      </c>
      <c r="B2463">
        <v>41</v>
      </c>
      <c r="C2463" t="s">
        <v>23</v>
      </c>
      <c r="D2463" t="s">
        <v>17</v>
      </c>
      <c r="E2463" t="s">
        <v>18</v>
      </c>
      <c r="F2463" t="s">
        <v>19</v>
      </c>
      <c r="G2463" t="s">
        <v>39</v>
      </c>
      <c r="H2463" s="3">
        <v>27809.38</v>
      </c>
      <c r="I2463" t="s">
        <v>21</v>
      </c>
      <c r="J2463" t="s">
        <v>18</v>
      </c>
      <c r="K24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33.767639316384098</v>
      </c>
      <c r="L2463" s="6">
        <f>TablaDatos[[#This Row],[IMC_raw]]/100000000000000</f>
        <v>33.767639316384098</v>
      </c>
      <c r="M2463" s="2">
        <v>3376763931638410</v>
      </c>
      <c r="N24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3" s="13">
        <f t="shared" si="38"/>
        <v>2462</v>
      </c>
      <c r="P2463" s="2" t="str">
        <f>IF(TablaDatos[[#This Row],[Diabetes]]=0,"No","Si")</f>
        <v>No</v>
      </c>
      <c r="Q2463">
        <v>0</v>
      </c>
      <c r="R2463">
        <f>TablaDatos[[#This Row],[Aux2]]/10000000000000</f>
        <v>2132.8966994822699</v>
      </c>
      <c r="S2463" s="1">
        <v>2.13289669948227E+16</v>
      </c>
      <c r="T2463" s="7">
        <f>TablaDatos[[#This Row],[Aux3]]/100000000000000</f>
        <v>23.365124155043901</v>
      </c>
      <c r="U2463" s="1">
        <v>2336512415504390</v>
      </c>
      <c r="V2463">
        <v>149.1</v>
      </c>
      <c r="W2463">
        <v>91.1</v>
      </c>
    </row>
    <row r="2464" spans="1:23">
      <c r="A2464">
        <v>2016</v>
      </c>
      <c r="B2464">
        <v>61</v>
      </c>
      <c r="C2464" t="s">
        <v>16</v>
      </c>
      <c r="D2464" t="s">
        <v>42</v>
      </c>
      <c r="E2464" t="s">
        <v>18</v>
      </c>
      <c r="F2464" t="s">
        <v>35</v>
      </c>
      <c r="G2464" t="s">
        <v>28</v>
      </c>
      <c r="H2464" s="3">
        <v>15218.47</v>
      </c>
      <c r="I2464" t="s">
        <v>19</v>
      </c>
      <c r="J2464" t="s">
        <v>22</v>
      </c>
      <c r="K24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33.764789922389198</v>
      </c>
      <c r="L2464" s="5">
        <f>TablaDatos[[#This Row],[IMC_raw]]/1000000000000000</f>
        <v>33.764789922389198</v>
      </c>
      <c r="M2464" s="2">
        <v>3.37647899223892E+16</v>
      </c>
      <c r="N24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4" s="13">
        <f t="shared" si="38"/>
        <v>2463</v>
      </c>
      <c r="P2464" s="2" t="str">
        <f>IF(TablaDatos[[#This Row],[Diabetes]]=0,"No","Si")</f>
        <v>No</v>
      </c>
      <c r="Q2464">
        <v>0</v>
      </c>
      <c r="R2464">
        <f>TablaDatos[[#This Row],[Aux2]]/10000000000000</f>
        <v>2434.4119198778399</v>
      </c>
      <c r="S2464" s="1">
        <v>2.43441191987784E+16</v>
      </c>
      <c r="T2464" s="7">
        <f>TablaDatos[[#This Row],[Aux3]]/100000000000000</f>
        <v>203.54010799693501</v>
      </c>
      <c r="U2464" s="1">
        <v>2.03540107996935E+16</v>
      </c>
      <c r="V2464">
        <v>156.19999999999999</v>
      </c>
      <c r="W2464">
        <v>102.8</v>
      </c>
    </row>
    <row r="2465" spans="1:23">
      <c r="A2465">
        <v>2016</v>
      </c>
      <c r="B2465">
        <v>62</v>
      </c>
      <c r="C2465" t="s">
        <v>23</v>
      </c>
      <c r="D2465" t="s">
        <v>29</v>
      </c>
      <c r="E2465" t="s">
        <v>19</v>
      </c>
      <c r="F2465" t="s">
        <v>24</v>
      </c>
      <c r="G2465" t="s">
        <v>28</v>
      </c>
      <c r="H2465" s="3">
        <v>17537.48</v>
      </c>
      <c r="I2465" t="s">
        <v>21</v>
      </c>
      <c r="J2465" t="s">
        <v>18</v>
      </c>
      <c r="K24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33.752980849364498</v>
      </c>
      <c r="L2465" s="5">
        <f>TablaDatos[[#This Row],[IMC_raw]]/1000000000000000</f>
        <v>3.3752980849364498</v>
      </c>
      <c r="M2465" s="2">
        <v>3375298084936450</v>
      </c>
      <c r="N24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5" s="13">
        <f t="shared" si="38"/>
        <v>2464</v>
      </c>
      <c r="P2465" s="2" t="str">
        <f>IF(TablaDatos[[#This Row],[Diabetes]]=0,"No","Si")</f>
        <v>No</v>
      </c>
      <c r="Q2465">
        <v>0</v>
      </c>
      <c r="R2465">
        <f>TablaDatos[[#This Row],[Aux2]]/10000000000000</f>
        <v>178.431866630321</v>
      </c>
      <c r="S2465" s="1">
        <v>1784318666303210</v>
      </c>
      <c r="T2465" s="7">
        <f>TablaDatos[[#This Row],[Aux3]]/100000000000000</f>
        <v>245.56314816536801</v>
      </c>
      <c r="U2465" s="1">
        <v>2.45563148165368E+16</v>
      </c>
      <c r="V2465">
        <v>157.30000000000001</v>
      </c>
      <c r="W2465">
        <v>93.5</v>
      </c>
    </row>
    <row r="2466" spans="1:23">
      <c r="A2466">
        <v>2016</v>
      </c>
      <c r="B2466">
        <v>53</v>
      </c>
      <c r="C2466" t="s">
        <v>16</v>
      </c>
      <c r="D2466" t="s">
        <v>30</v>
      </c>
      <c r="E2466" t="s">
        <v>18</v>
      </c>
      <c r="F2466" t="s">
        <v>35</v>
      </c>
      <c r="G2466" t="s">
        <v>20</v>
      </c>
      <c r="H2466" s="3">
        <v>13287.96</v>
      </c>
      <c r="I2466" t="s">
        <v>19</v>
      </c>
      <c r="J2466" t="s">
        <v>19</v>
      </c>
      <c r="K24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33.746608191970203</v>
      </c>
      <c r="L2466" s="5">
        <f>TablaDatos[[#This Row],[IMC_raw]]/100000000000000</f>
        <v>33.746608191970203</v>
      </c>
      <c r="M2466" s="2">
        <v>3374660819197020</v>
      </c>
      <c r="N24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6" s="13">
        <f t="shared" si="38"/>
        <v>2465</v>
      </c>
      <c r="P2466" s="2" t="str">
        <f>IF(TablaDatos[[#This Row],[Diabetes]]=0,"No","Si")</f>
        <v>No</v>
      </c>
      <c r="Q2466">
        <v>0</v>
      </c>
      <c r="R2466">
        <f>TablaDatos[[#This Row],[Aux2]]/10000000000000</f>
        <v>168.43038380434501</v>
      </c>
      <c r="S2466" s="1">
        <v>1684303838043450</v>
      </c>
      <c r="T2466" s="7">
        <f>TablaDatos[[#This Row],[Aux3]]/100000000000000</f>
        <v>21.201966645294501</v>
      </c>
      <c r="U2466" s="1">
        <v>2120196664529450</v>
      </c>
      <c r="V2466">
        <v>148.5</v>
      </c>
      <c r="W2466">
        <v>93.8</v>
      </c>
    </row>
    <row r="2467" spans="1:23">
      <c r="A2467">
        <v>2016</v>
      </c>
      <c r="B2467">
        <v>65</v>
      </c>
      <c r="C2467" t="s">
        <v>16</v>
      </c>
      <c r="D2467" t="s">
        <v>26</v>
      </c>
      <c r="E2467" t="s">
        <v>31</v>
      </c>
      <c r="F2467" t="s">
        <v>24</v>
      </c>
      <c r="G2467" t="s">
        <v>25</v>
      </c>
      <c r="H2467" s="3">
        <v>12006.82</v>
      </c>
      <c r="I2467" t="s">
        <v>21</v>
      </c>
      <c r="J2467" t="s">
        <v>19</v>
      </c>
      <c r="K24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33.731840963307199</v>
      </c>
      <c r="L2467" s="6">
        <f>TablaDatos[[#This Row],[IMC_raw]]/1000000000000000</f>
        <v>3.37318409633072</v>
      </c>
      <c r="M2467" s="2">
        <v>3373184096330720</v>
      </c>
      <c r="N24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7" s="13">
        <f t="shared" si="38"/>
        <v>2466</v>
      </c>
      <c r="P2467" s="2" t="str">
        <f>IF(TablaDatos[[#This Row],[Diabetes]]=0,"No","Si")</f>
        <v>Si</v>
      </c>
      <c r="Q2467">
        <v>1</v>
      </c>
      <c r="R2467">
        <f>TablaDatos[[#This Row],[Aux2]]/10000000000000</f>
        <v>2344.0193934670301</v>
      </c>
      <c r="S2467" s="1">
        <v>2.34401939346703E+16</v>
      </c>
      <c r="T2467" s="7">
        <f>TablaDatos[[#This Row],[Aux3]]/100000000000000</f>
        <v>25.844510572600999</v>
      </c>
      <c r="U2467" s="1">
        <v>2584451057260100</v>
      </c>
      <c r="V2467">
        <v>178.2</v>
      </c>
      <c r="W2467">
        <v>109</v>
      </c>
    </row>
    <row r="2468" spans="1:23">
      <c r="A2468">
        <v>2016</v>
      </c>
      <c r="B2468">
        <v>65</v>
      </c>
      <c r="C2468" t="s">
        <v>16</v>
      </c>
      <c r="D2468" t="s">
        <v>29</v>
      </c>
      <c r="E2468" t="s">
        <v>19</v>
      </c>
      <c r="F2468" t="s">
        <v>24</v>
      </c>
      <c r="G2468" t="s">
        <v>25</v>
      </c>
      <c r="H2468" s="3">
        <v>17366.189999999999</v>
      </c>
      <c r="I2468" t="s">
        <v>19</v>
      </c>
      <c r="J2468" t="s">
        <v>22</v>
      </c>
      <c r="K24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33.724637504134598</v>
      </c>
      <c r="L2468" s="6">
        <f>TablaDatos[[#This Row],[IMC_raw]]/1000000000000000</f>
        <v>3.37246375041346</v>
      </c>
      <c r="M2468" s="2">
        <v>3372463750413460</v>
      </c>
      <c r="N24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8" s="13">
        <f t="shared" si="38"/>
        <v>2467</v>
      </c>
      <c r="P2468" s="2" t="str">
        <f>IF(TablaDatos[[#This Row],[Diabetes]]=0,"No","Si")</f>
        <v>Si</v>
      </c>
      <c r="Q2468">
        <v>1</v>
      </c>
      <c r="R2468">
        <f>TablaDatos[[#This Row],[Aux2]]/10000000000000</f>
        <v>2239.39449211788</v>
      </c>
      <c r="S2468" s="1">
        <v>2.23939449211788E+16</v>
      </c>
      <c r="T2468" s="7">
        <f>TablaDatos[[#This Row],[Aux3]]/100000000000000</f>
        <v>229.017482228761</v>
      </c>
      <c r="U2468" s="1">
        <v>2.29017482228761E+16</v>
      </c>
      <c r="V2468">
        <v>158.6</v>
      </c>
      <c r="W2468">
        <v>99</v>
      </c>
    </row>
    <row r="2469" spans="1:23">
      <c r="A2469">
        <v>2016</v>
      </c>
      <c r="B2469">
        <v>58</v>
      </c>
      <c r="C2469" t="s">
        <v>23</v>
      </c>
      <c r="D2469" t="s">
        <v>17</v>
      </c>
      <c r="E2469" t="s">
        <v>18</v>
      </c>
      <c r="F2469" t="s">
        <v>35</v>
      </c>
      <c r="G2469" t="s">
        <v>28</v>
      </c>
      <c r="H2469" s="3">
        <v>25704.52</v>
      </c>
      <c r="I2469" t="s">
        <v>19</v>
      </c>
      <c r="J2469" t="s">
        <v>19</v>
      </c>
      <c r="K24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33.722439597717802</v>
      </c>
      <c r="L2469" s="6">
        <f>TablaDatos[[#This Row],[IMC_raw]]/1000000000000000</f>
        <v>3.3722439597717799</v>
      </c>
      <c r="M2469" s="2">
        <v>3372243959771780</v>
      </c>
      <c r="N24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69" s="13">
        <f t="shared" si="38"/>
        <v>2468</v>
      </c>
      <c r="P2469" s="2" t="str">
        <f>IF(TablaDatos[[#This Row],[Diabetes]]=0,"No","Si")</f>
        <v>No</v>
      </c>
      <c r="Q2469">
        <v>0</v>
      </c>
      <c r="R2469">
        <f>TablaDatos[[#This Row],[Aux2]]/10000000000000</f>
        <v>2182.6239872046299</v>
      </c>
      <c r="S2469" s="1">
        <v>2.18262398720463E+16</v>
      </c>
      <c r="T2469" s="7">
        <f>TablaDatos[[#This Row],[Aux3]]/100000000000000</f>
        <v>19.683059715568898</v>
      </c>
      <c r="U2469" s="1">
        <v>1968305971556890</v>
      </c>
      <c r="V2469">
        <v>150.9</v>
      </c>
      <c r="W2469">
        <v>95.6</v>
      </c>
    </row>
    <row r="2470" spans="1:23">
      <c r="A2470">
        <v>2016</v>
      </c>
      <c r="B2470">
        <v>70</v>
      </c>
      <c r="C2470" t="s">
        <v>23</v>
      </c>
      <c r="D2470" t="s">
        <v>29</v>
      </c>
      <c r="E2470" t="s">
        <v>18</v>
      </c>
      <c r="F2470" t="s">
        <v>19</v>
      </c>
      <c r="G2470" t="s">
        <v>25</v>
      </c>
      <c r="H2470" s="3">
        <v>8612.1</v>
      </c>
      <c r="I2470" t="s">
        <v>19</v>
      </c>
      <c r="J2470" t="s">
        <v>22</v>
      </c>
      <c r="K24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33.677438257375101</v>
      </c>
      <c r="L2470" s="6">
        <f>TablaDatos[[#This Row],[IMC_raw]]/1000000000000000</f>
        <v>3.3677438257375099</v>
      </c>
      <c r="M2470" s="2">
        <v>3367743825737510</v>
      </c>
      <c r="N24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0" s="13">
        <f t="shared" si="38"/>
        <v>2469</v>
      </c>
      <c r="P2470" s="2" t="str">
        <f>IF(TablaDatos[[#This Row],[Diabetes]]=0,"No","Si")</f>
        <v>No</v>
      </c>
      <c r="Q2470">
        <v>0</v>
      </c>
      <c r="R2470">
        <f>TablaDatos[[#This Row],[Aux2]]/10000000000000</f>
        <v>2009.34118453978</v>
      </c>
      <c r="S2470" s="1">
        <v>2.00934118453978E+16</v>
      </c>
      <c r="T2470" s="7">
        <f>TablaDatos[[#This Row],[Aux3]]/100000000000000</f>
        <v>22.406266875181199</v>
      </c>
      <c r="U2470" s="1">
        <v>2240626687518120</v>
      </c>
      <c r="V2470">
        <v>168.9</v>
      </c>
      <c r="W2470">
        <v>94.3</v>
      </c>
    </row>
    <row r="2471" spans="1:23">
      <c r="A2471">
        <v>2016</v>
      </c>
      <c r="B2471">
        <v>53</v>
      </c>
      <c r="C2471" t="s">
        <v>23</v>
      </c>
      <c r="D2471" t="s">
        <v>73</v>
      </c>
      <c r="E2471" t="s">
        <v>18</v>
      </c>
      <c r="F2471" t="s">
        <v>24</v>
      </c>
      <c r="G2471" t="s">
        <v>20</v>
      </c>
      <c r="H2471" s="3">
        <v>24144.83</v>
      </c>
      <c r="I2471" t="s">
        <v>21</v>
      </c>
      <c r="J2471" t="s">
        <v>22</v>
      </c>
      <c r="K24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33.595022926308502</v>
      </c>
      <c r="L2471" s="6">
        <f>TablaDatos[[#This Row],[IMC_raw]]/1000000000000000</f>
        <v>3.3595022926308502</v>
      </c>
      <c r="M2471" s="2">
        <v>3359502292630850</v>
      </c>
      <c r="N24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1" s="13">
        <f t="shared" si="38"/>
        <v>2470</v>
      </c>
      <c r="P2471" s="2" t="str">
        <f>IF(TablaDatos[[#This Row],[Diabetes]]=0,"No","Si")</f>
        <v>No</v>
      </c>
      <c r="Q2471">
        <v>0</v>
      </c>
      <c r="R2471">
        <f>TablaDatos[[#This Row],[Aux2]]/10000000000000</f>
        <v>2224.4527979438599</v>
      </c>
      <c r="S2471" s="1">
        <v>2.22445279794386E+16</v>
      </c>
      <c r="T2471" s="7">
        <f>TablaDatos[[#This Row],[Aux3]]/100000000000000</f>
        <v>230.78676348046301</v>
      </c>
      <c r="U2471" s="1">
        <v>2.30786763480463E+16</v>
      </c>
      <c r="V2471">
        <v>149.69999999999999</v>
      </c>
      <c r="W2471">
        <v>97.3</v>
      </c>
    </row>
    <row r="2472" spans="1:23">
      <c r="A2472">
        <v>2016</v>
      </c>
      <c r="B2472">
        <v>67</v>
      </c>
      <c r="C2472" t="s">
        <v>23</v>
      </c>
      <c r="D2472" t="s">
        <v>71</v>
      </c>
      <c r="E2472" t="s">
        <v>31</v>
      </c>
      <c r="F2472" t="s">
        <v>24</v>
      </c>
      <c r="G2472" t="s">
        <v>25</v>
      </c>
      <c r="H2472" s="3">
        <v>11752.31</v>
      </c>
      <c r="I2472" t="s">
        <v>21</v>
      </c>
      <c r="J2472" t="s">
        <v>18</v>
      </c>
      <c r="K24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33.565547462588896</v>
      </c>
      <c r="L2472" s="5">
        <f>TablaDatos[[#This Row],[IMC_raw]]/1000000000000000</f>
        <v>3.3565547462588898</v>
      </c>
      <c r="M2472" s="2">
        <v>3356554746258890</v>
      </c>
      <c r="N24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2" s="13">
        <f t="shared" si="38"/>
        <v>2471</v>
      </c>
      <c r="P2472" s="2" t="str">
        <f>IF(TablaDatos[[#This Row],[Diabetes]]=0,"No","Si")</f>
        <v>No</v>
      </c>
      <c r="Q2472">
        <v>0</v>
      </c>
      <c r="R2472">
        <f>TablaDatos[[#This Row],[Aux2]]/10000000000000</f>
        <v>2312.5584848267599</v>
      </c>
      <c r="S2472" s="1">
        <v>2.31255848482676E+16</v>
      </c>
      <c r="T2472" s="7">
        <f>TablaDatos[[#This Row],[Aux3]]/100000000000000</f>
        <v>25.4897119364006</v>
      </c>
      <c r="U2472" s="1">
        <v>2548971193640060</v>
      </c>
      <c r="V2472">
        <v>168.2</v>
      </c>
      <c r="W2472">
        <v>101.1</v>
      </c>
    </row>
    <row r="2473" spans="1:23">
      <c r="A2473">
        <v>2016</v>
      </c>
      <c r="B2473">
        <v>55</v>
      </c>
      <c r="C2473" t="s">
        <v>16</v>
      </c>
      <c r="D2473" t="s">
        <v>29</v>
      </c>
      <c r="E2473" t="s">
        <v>21</v>
      </c>
      <c r="F2473" t="s">
        <v>24</v>
      </c>
      <c r="G2473" t="s">
        <v>28</v>
      </c>
      <c r="H2473" s="3">
        <v>11899.03</v>
      </c>
      <c r="I2473" t="s">
        <v>21</v>
      </c>
      <c r="J2473" t="s">
        <v>18</v>
      </c>
      <c r="K24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33.5600211855174</v>
      </c>
      <c r="L2473" s="6">
        <f>TablaDatos[[#This Row],[IMC_raw]]/1000000000000000</f>
        <v>3.3560021185517401</v>
      </c>
      <c r="M2473" s="2">
        <v>3356002118551740</v>
      </c>
      <c r="N24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3" s="13">
        <f t="shared" si="38"/>
        <v>2472</v>
      </c>
      <c r="P2473" s="2" t="str">
        <f>IF(TablaDatos[[#This Row],[Diabetes]]=0,"No","Si")</f>
        <v>No</v>
      </c>
      <c r="Q2473">
        <v>0</v>
      </c>
      <c r="R2473">
        <f>TablaDatos[[#This Row],[Aux2]]/10000000000000</f>
        <v>2100.8687574218302</v>
      </c>
      <c r="S2473" s="1">
        <v>2.10086875742183E+16</v>
      </c>
      <c r="T2473" s="7">
        <f>TablaDatos[[#This Row],[Aux3]]/100000000000000</f>
        <v>292.96567486667101</v>
      </c>
      <c r="U2473" s="1">
        <v>2.92965674866671E+16</v>
      </c>
      <c r="V2473">
        <v>161.19999999999999</v>
      </c>
      <c r="W2473">
        <v>102</v>
      </c>
    </row>
    <row r="2474" spans="1:23">
      <c r="A2474">
        <v>2016</v>
      </c>
      <c r="B2474">
        <v>56</v>
      </c>
      <c r="C2474" t="s">
        <v>16</v>
      </c>
      <c r="D2474" t="s">
        <v>29</v>
      </c>
      <c r="E2474" t="s">
        <v>18</v>
      </c>
      <c r="F2474" t="s">
        <v>19</v>
      </c>
      <c r="G2474" t="s">
        <v>28</v>
      </c>
      <c r="H2474" s="3">
        <v>18956.490000000002</v>
      </c>
      <c r="I2474" t="s">
        <v>19</v>
      </c>
      <c r="J2474" t="s">
        <v>22</v>
      </c>
      <c r="K24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33.556355153399899</v>
      </c>
      <c r="L2474" s="5">
        <f>TablaDatos[[#This Row],[IMC_raw]]/1000000000000000</f>
        <v>33.556355153399899</v>
      </c>
      <c r="M2474" s="2">
        <v>3.35563551533999E+16</v>
      </c>
      <c r="N24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4" s="13">
        <f t="shared" si="38"/>
        <v>2473</v>
      </c>
      <c r="P2474" s="2" t="str">
        <f>IF(TablaDatos[[#This Row],[Diabetes]]=0,"No","Si")</f>
        <v>No</v>
      </c>
      <c r="Q2474">
        <v>0</v>
      </c>
      <c r="R2474">
        <f>TablaDatos[[#This Row],[Aux2]]/10000000000000</f>
        <v>2020.0741445076301</v>
      </c>
      <c r="S2474" s="1">
        <v>2.02007414450763E+16</v>
      </c>
      <c r="T2474" s="7">
        <f>TablaDatos[[#This Row],[Aux3]]/100000000000000</f>
        <v>232.235507326537</v>
      </c>
      <c r="U2474" s="1">
        <v>2.32235507326537E+16</v>
      </c>
      <c r="V2474">
        <v>154</v>
      </c>
      <c r="W2474">
        <v>96.8</v>
      </c>
    </row>
    <row r="2475" spans="1:23">
      <c r="A2475">
        <v>2016</v>
      </c>
      <c r="B2475">
        <v>50</v>
      </c>
      <c r="C2475" t="s">
        <v>16</v>
      </c>
      <c r="D2475" t="s">
        <v>26</v>
      </c>
      <c r="E2475" t="s">
        <v>18</v>
      </c>
      <c r="F2475" t="s">
        <v>24</v>
      </c>
      <c r="G2475" t="s">
        <v>20</v>
      </c>
      <c r="H2475" s="3">
        <v>33495.589999999997</v>
      </c>
      <c r="I2475" t="s">
        <v>19</v>
      </c>
      <c r="J2475" t="s">
        <v>18</v>
      </c>
      <c r="K24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33.489942592775698</v>
      </c>
      <c r="L2475" s="6">
        <f>TablaDatos[[#This Row],[IMC_raw]]/100000000000000</f>
        <v>33.489942592775698</v>
      </c>
      <c r="M2475" s="2">
        <v>3348994259277570</v>
      </c>
      <c r="N24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5" s="13">
        <f t="shared" si="38"/>
        <v>2474</v>
      </c>
      <c r="P2475" s="2" t="str">
        <f>IF(TablaDatos[[#This Row],[Diabetes]]=0,"No","Si")</f>
        <v>No</v>
      </c>
      <c r="Q2475">
        <v>0</v>
      </c>
      <c r="R2475">
        <f>TablaDatos[[#This Row],[Aux2]]/10000000000000</f>
        <v>219.87281665259201</v>
      </c>
      <c r="S2475" s="1">
        <v>2198728166525920</v>
      </c>
      <c r="T2475" s="7">
        <f>TablaDatos[[#This Row],[Aux3]]/100000000000000</f>
        <v>229.32245379451001</v>
      </c>
      <c r="U2475" s="1">
        <v>2.2932245379451E+16</v>
      </c>
      <c r="V2475">
        <v>153.4</v>
      </c>
      <c r="W2475">
        <v>92.6</v>
      </c>
    </row>
    <row r="2476" spans="1:23">
      <c r="A2476">
        <v>2016</v>
      </c>
      <c r="B2476">
        <v>63</v>
      </c>
      <c r="C2476" t="s">
        <v>16</v>
      </c>
      <c r="D2476" t="s">
        <v>36</v>
      </c>
      <c r="E2476" t="s">
        <v>31</v>
      </c>
      <c r="F2476" t="s">
        <v>24</v>
      </c>
      <c r="G2476" t="s">
        <v>28</v>
      </c>
      <c r="H2476" s="3">
        <v>6810.65</v>
      </c>
      <c r="I2476" t="s">
        <v>21</v>
      </c>
      <c r="J2476" t="s">
        <v>18</v>
      </c>
      <c r="K24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33.4821304283698</v>
      </c>
      <c r="L2476" s="5">
        <f>TablaDatos[[#This Row],[IMC_raw]]/1000000000000000</f>
        <v>3.3482130428369801</v>
      </c>
      <c r="M2476" s="2">
        <v>3348213042836980</v>
      </c>
      <c r="N24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6" s="13">
        <f t="shared" si="38"/>
        <v>2475</v>
      </c>
      <c r="P2476" s="2" t="str">
        <f>IF(TablaDatos[[#This Row],[Diabetes]]=0,"No","Si")</f>
        <v>Si</v>
      </c>
      <c r="Q2476">
        <v>1</v>
      </c>
      <c r="R2476">
        <f>TablaDatos[[#This Row],[Aux2]]/10000000000000</f>
        <v>240.43330555671099</v>
      </c>
      <c r="S2476" s="1">
        <v>2404333055567110</v>
      </c>
      <c r="T2476" s="7">
        <f>TablaDatos[[#This Row],[Aux3]]/100000000000000</f>
        <v>229.496467321257</v>
      </c>
      <c r="U2476" s="1">
        <v>2.29496467321257E+16</v>
      </c>
      <c r="V2476">
        <v>175.4</v>
      </c>
      <c r="W2476">
        <v>102.9</v>
      </c>
    </row>
    <row r="2477" spans="1:23">
      <c r="A2477">
        <v>2016</v>
      </c>
      <c r="B2477">
        <v>65</v>
      </c>
      <c r="C2477" t="s">
        <v>23</v>
      </c>
      <c r="D2477" t="s">
        <v>72</v>
      </c>
      <c r="E2477" t="s">
        <v>31</v>
      </c>
      <c r="F2477" t="s">
        <v>24</v>
      </c>
      <c r="G2477" t="s">
        <v>25</v>
      </c>
      <c r="H2477" s="3">
        <v>12512.72</v>
      </c>
      <c r="I2477" t="s">
        <v>21</v>
      </c>
      <c r="J2477" t="s">
        <v>19</v>
      </c>
      <c r="K24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33.454082070836996</v>
      </c>
      <c r="L2477" s="5">
        <f>TablaDatos[[#This Row],[IMC_raw]]/1000000000000000</f>
        <v>3.3454082070836999</v>
      </c>
      <c r="M2477" s="2">
        <v>3345408207083700</v>
      </c>
      <c r="N24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7" s="13">
        <f t="shared" si="38"/>
        <v>2476</v>
      </c>
      <c r="P2477" s="2" t="str">
        <f>IF(TablaDatos[[#This Row],[Diabetes]]=0,"No","Si")</f>
        <v>Si</v>
      </c>
      <c r="Q2477">
        <v>1</v>
      </c>
      <c r="R2477">
        <f>TablaDatos[[#This Row],[Aux2]]/10000000000000</f>
        <v>256.93410288671402</v>
      </c>
      <c r="S2477" s="1">
        <v>2569341028867140</v>
      </c>
      <c r="T2477" s="7">
        <f>TablaDatos[[#This Row],[Aux3]]/100000000000000</f>
        <v>276.00438977802702</v>
      </c>
      <c r="U2477" s="1">
        <v>2.76004389778027E+16</v>
      </c>
      <c r="V2477">
        <v>169.2</v>
      </c>
      <c r="W2477">
        <v>101.1</v>
      </c>
    </row>
    <row r="2478" spans="1:23">
      <c r="A2478">
        <v>2016</v>
      </c>
      <c r="B2478">
        <v>49</v>
      </c>
      <c r="C2478" t="s">
        <v>23</v>
      </c>
      <c r="D2478" t="s">
        <v>30</v>
      </c>
      <c r="E2478" t="s">
        <v>18</v>
      </c>
      <c r="F2478" t="s">
        <v>19</v>
      </c>
      <c r="G2478" t="s">
        <v>20</v>
      </c>
      <c r="H2478" s="3">
        <v>13245.6</v>
      </c>
      <c r="I2478" t="s">
        <v>21</v>
      </c>
      <c r="J2478" t="s">
        <v>21</v>
      </c>
      <c r="K24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33.428941426579001</v>
      </c>
      <c r="L2478" s="6">
        <f>TablaDatos[[#This Row],[IMC_raw]]/1000000000000000</f>
        <v>3.3428941426579</v>
      </c>
      <c r="M2478" s="2">
        <v>3342894142657900</v>
      </c>
      <c r="N24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8" s="13">
        <f t="shared" si="38"/>
        <v>2477</v>
      </c>
      <c r="P2478" s="2" t="str">
        <f>IF(TablaDatos[[#This Row],[Diabetes]]=0,"No","Si")</f>
        <v>Si</v>
      </c>
      <c r="Q2478">
        <v>1</v>
      </c>
      <c r="R2478">
        <f>TablaDatos[[#This Row],[Aux2]]/10000000000000</f>
        <v>2220.1743476039901</v>
      </c>
      <c r="S2478" s="1">
        <v>2.22017434760399E+16</v>
      </c>
      <c r="T2478" s="7">
        <f>TablaDatos[[#This Row],[Aux3]]/100000000000000</f>
        <v>3.0000000000000001E-12</v>
      </c>
      <c r="U2478">
        <v>300</v>
      </c>
      <c r="V2478">
        <v>152.4</v>
      </c>
      <c r="W2478">
        <v>97.8</v>
      </c>
    </row>
    <row r="2479" spans="1:23">
      <c r="A2479">
        <v>2016</v>
      </c>
      <c r="B2479">
        <v>63</v>
      </c>
      <c r="C2479" t="s">
        <v>23</v>
      </c>
      <c r="D2479" t="s">
        <v>73</v>
      </c>
      <c r="E2479" t="s">
        <v>19</v>
      </c>
      <c r="F2479" t="s">
        <v>24</v>
      </c>
      <c r="G2479" t="s">
        <v>28</v>
      </c>
      <c r="H2479" s="3">
        <v>31263.119999999999</v>
      </c>
      <c r="I2479" t="s">
        <v>19</v>
      </c>
      <c r="J2479" t="s">
        <v>22</v>
      </c>
      <c r="K24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33.396904009761698</v>
      </c>
      <c r="L2479" s="6">
        <f>TablaDatos[[#This Row],[IMC_raw]]/1000000000000000</f>
        <v>3.3396904009761701</v>
      </c>
      <c r="M2479" s="2">
        <v>3339690400976170</v>
      </c>
      <c r="N24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79" s="13">
        <f t="shared" si="38"/>
        <v>2478</v>
      </c>
      <c r="P2479" s="2" t="str">
        <f>IF(TablaDatos[[#This Row],[Diabetes]]=0,"No","Si")</f>
        <v>No</v>
      </c>
      <c r="Q2479">
        <v>0</v>
      </c>
      <c r="R2479">
        <f>TablaDatos[[#This Row],[Aux2]]/10000000000000</f>
        <v>2089.7183929214498</v>
      </c>
      <c r="S2479" s="1">
        <v>2.08971839292145E+16</v>
      </c>
      <c r="T2479" s="7">
        <f>TablaDatos[[#This Row],[Aux3]]/100000000000000</f>
        <v>233.33256848390499</v>
      </c>
      <c r="U2479" s="1">
        <v>2.33332568483905E+16</v>
      </c>
      <c r="V2479">
        <v>155</v>
      </c>
      <c r="W2479">
        <v>95.2</v>
      </c>
    </row>
    <row r="2480" spans="1:23">
      <c r="A2480">
        <v>2016</v>
      </c>
      <c r="B2480">
        <v>68</v>
      </c>
      <c r="C2480" t="s">
        <v>23</v>
      </c>
      <c r="D2480" t="s">
        <v>17</v>
      </c>
      <c r="E2480" t="s">
        <v>21</v>
      </c>
      <c r="F2480" t="s">
        <v>24</v>
      </c>
      <c r="G2480" t="s">
        <v>25</v>
      </c>
      <c r="H2480" s="3">
        <v>19910.939999999999</v>
      </c>
      <c r="I2480" t="s">
        <v>19</v>
      </c>
      <c r="J2480" t="s">
        <v>18</v>
      </c>
      <c r="K24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33.389953149463501</v>
      </c>
      <c r="L2480" s="6">
        <f>TablaDatos[[#This Row],[IMC_raw]]/1000000000000000</f>
        <v>3.33899531494635</v>
      </c>
      <c r="M2480" s="2">
        <v>3338995314946350</v>
      </c>
      <c r="N24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0" s="13">
        <f t="shared" si="38"/>
        <v>2479</v>
      </c>
      <c r="P2480" s="2" t="str">
        <f>IF(TablaDatos[[#This Row],[Diabetes]]=0,"No","Si")</f>
        <v>No</v>
      </c>
      <c r="Q2480">
        <v>0</v>
      </c>
      <c r="R2480">
        <f>TablaDatos[[#This Row],[Aux2]]/10000000000000</f>
        <v>230.162506227053</v>
      </c>
      <c r="S2480" s="1">
        <v>2301625062270530</v>
      </c>
      <c r="T2480" s="7">
        <f>TablaDatos[[#This Row],[Aux3]]/100000000000000</f>
        <v>20.746724185852699</v>
      </c>
      <c r="U2480" s="1">
        <v>2074672418585270</v>
      </c>
      <c r="V2480">
        <v>158.19999999999999</v>
      </c>
      <c r="W2480">
        <v>97.3</v>
      </c>
    </row>
    <row r="2481" spans="1:23">
      <c r="A2481">
        <v>2016</v>
      </c>
      <c r="B2481">
        <v>60</v>
      </c>
      <c r="C2481" t="s">
        <v>16</v>
      </c>
      <c r="D2481" t="s">
        <v>30</v>
      </c>
      <c r="E2481" t="s">
        <v>19</v>
      </c>
      <c r="F2481" t="s">
        <v>19</v>
      </c>
      <c r="G2481" t="s">
        <v>28</v>
      </c>
      <c r="H2481" s="3">
        <v>23762.33</v>
      </c>
      <c r="I2481" t="s">
        <v>19</v>
      </c>
      <c r="J2481" t="s">
        <v>22</v>
      </c>
      <c r="K24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33.373265096154</v>
      </c>
      <c r="L2481" s="6">
        <f>TablaDatos[[#This Row],[IMC_raw]]/100000000000000</f>
        <v>33.373265096154</v>
      </c>
      <c r="M2481" s="2">
        <v>3337326509615400</v>
      </c>
      <c r="N24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1" s="13">
        <f t="shared" si="38"/>
        <v>2480</v>
      </c>
      <c r="P2481" s="2" t="str">
        <f>IF(TablaDatos[[#This Row],[Diabetes]]=0,"No","Si")</f>
        <v>No</v>
      </c>
      <c r="Q2481">
        <v>0</v>
      </c>
      <c r="R2481">
        <f>TablaDatos[[#This Row],[Aux2]]/10000000000000</f>
        <v>1971.25418365162</v>
      </c>
      <c r="S2481" s="1">
        <v>1.97125418365162E+16</v>
      </c>
      <c r="T2481" s="7">
        <f>TablaDatos[[#This Row],[Aux3]]/100000000000000</f>
        <v>215.34906727379499</v>
      </c>
      <c r="U2481" s="1">
        <v>2.15349067273795E+16</v>
      </c>
      <c r="V2481">
        <v>153</v>
      </c>
      <c r="W2481">
        <v>101.1</v>
      </c>
    </row>
    <row r="2482" spans="1:23">
      <c r="A2482">
        <v>2016</v>
      </c>
      <c r="B2482">
        <v>65</v>
      </c>
      <c r="C2482" t="s">
        <v>23</v>
      </c>
      <c r="D2482" t="s">
        <v>74</v>
      </c>
      <c r="E2482" t="s">
        <v>19</v>
      </c>
      <c r="F2482" t="s">
        <v>24</v>
      </c>
      <c r="G2482" t="s">
        <v>25</v>
      </c>
      <c r="H2482" s="3">
        <v>15215.42</v>
      </c>
      <c r="I2482" t="s">
        <v>19</v>
      </c>
      <c r="J2482" t="s">
        <v>22</v>
      </c>
      <c r="K24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33.361219213639302</v>
      </c>
      <c r="L2482" s="6">
        <f>TablaDatos[[#This Row],[IMC_raw]]/1000000000000000</f>
        <v>33.361219213639302</v>
      </c>
      <c r="M2482" s="2">
        <v>3.33612192136393E+16</v>
      </c>
      <c r="N24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2" s="13">
        <f t="shared" si="38"/>
        <v>2481</v>
      </c>
      <c r="P2482" s="2" t="str">
        <f>IF(TablaDatos[[#This Row],[Diabetes]]=0,"No","Si")</f>
        <v>No</v>
      </c>
      <c r="Q2482">
        <v>0</v>
      </c>
      <c r="R2482">
        <f>TablaDatos[[#This Row],[Aux2]]/10000000000000</f>
        <v>22.5482354438426</v>
      </c>
      <c r="S2482" s="1">
        <v>225482354438426</v>
      </c>
      <c r="T2482" s="7">
        <f>TablaDatos[[#This Row],[Aux3]]/100000000000000</f>
        <v>232.84453001626801</v>
      </c>
      <c r="U2482" s="1">
        <v>2.32844530016268E+16</v>
      </c>
      <c r="V2482">
        <v>160.69999999999999</v>
      </c>
      <c r="W2482">
        <v>100.2</v>
      </c>
    </row>
    <row r="2483" spans="1:23">
      <c r="A2483">
        <v>2016</v>
      </c>
      <c r="B2483">
        <v>63</v>
      </c>
      <c r="C2483" t="s">
        <v>16</v>
      </c>
      <c r="D2483" t="s">
        <v>74</v>
      </c>
      <c r="E2483" t="s">
        <v>21</v>
      </c>
      <c r="F2483" t="s">
        <v>24</v>
      </c>
      <c r="G2483" t="s">
        <v>28</v>
      </c>
      <c r="H2483" s="3">
        <v>14444.86</v>
      </c>
      <c r="I2483" t="s">
        <v>21</v>
      </c>
      <c r="J2483" t="s">
        <v>22</v>
      </c>
      <c r="K24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33.342994595903001</v>
      </c>
      <c r="L2483" s="6">
        <f>TablaDatos[[#This Row],[IMC_raw]]/1000000000000000</f>
        <v>3.3342994595903002</v>
      </c>
      <c r="M2483" s="2">
        <v>3334299459590300</v>
      </c>
      <c r="N24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3" s="13">
        <f t="shared" si="38"/>
        <v>2482</v>
      </c>
      <c r="P2483" s="2" t="str">
        <f>IF(TablaDatos[[#This Row],[Diabetes]]=0,"No","Si")</f>
        <v>No</v>
      </c>
      <c r="Q2483">
        <v>0</v>
      </c>
      <c r="R2483">
        <f>TablaDatos[[#This Row],[Aux2]]/10000000000000</f>
        <v>22.5792373464561</v>
      </c>
      <c r="S2483" s="1">
        <v>225792373464561</v>
      </c>
      <c r="T2483" s="7">
        <f>TablaDatos[[#This Row],[Aux3]]/100000000000000</f>
        <v>249.43939242262601</v>
      </c>
      <c r="U2483" s="1">
        <v>2.49439392422626E+16</v>
      </c>
      <c r="V2483">
        <v>166.6</v>
      </c>
      <c r="W2483">
        <v>102.7</v>
      </c>
    </row>
    <row r="2484" spans="1:23">
      <c r="A2484">
        <v>2016</v>
      </c>
      <c r="B2484">
        <v>60</v>
      </c>
      <c r="C2484" t="s">
        <v>23</v>
      </c>
      <c r="D2484" t="s">
        <v>30</v>
      </c>
      <c r="E2484" t="s">
        <v>31</v>
      </c>
      <c r="F2484" t="s">
        <v>24</v>
      </c>
      <c r="G2484" t="s">
        <v>28</v>
      </c>
      <c r="H2484" s="3">
        <v>7132.45</v>
      </c>
      <c r="I2484" t="s">
        <v>21</v>
      </c>
      <c r="J2484" t="s">
        <v>21</v>
      </c>
      <c r="K24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33.335316727328099</v>
      </c>
      <c r="L2484" s="5">
        <f>TablaDatos[[#This Row],[IMC_raw]]/1000000000000000</f>
        <v>3.3335316727328101</v>
      </c>
      <c r="M2484" s="2">
        <v>3333531672732810</v>
      </c>
      <c r="N24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4" s="13">
        <f t="shared" si="38"/>
        <v>2483</v>
      </c>
      <c r="P2484" s="2" t="str">
        <f>IF(TablaDatos[[#This Row],[Diabetes]]=0,"No","Si")</f>
        <v>Si</v>
      </c>
      <c r="Q2484">
        <v>1</v>
      </c>
      <c r="R2484">
        <f>TablaDatos[[#This Row],[Aux2]]/10000000000000</f>
        <v>234.44372117056599</v>
      </c>
      <c r="S2484" s="1">
        <v>2344437211705660</v>
      </c>
      <c r="T2484" s="7">
        <f>TablaDatos[[#This Row],[Aux3]]/100000000000000</f>
        <v>26.721421000769698</v>
      </c>
      <c r="U2484" s="1">
        <v>2672142100076970</v>
      </c>
      <c r="V2484">
        <v>170.9</v>
      </c>
      <c r="W2484">
        <v>104.1</v>
      </c>
    </row>
    <row r="2485" spans="1:23">
      <c r="A2485">
        <v>2016</v>
      </c>
      <c r="B2485">
        <v>66</v>
      </c>
      <c r="C2485" t="s">
        <v>23</v>
      </c>
      <c r="D2485" t="s">
        <v>33</v>
      </c>
      <c r="E2485" t="s">
        <v>31</v>
      </c>
      <c r="F2485" t="s">
        <v>24</v>
      </c>
      <c r="G2485" t="s">
        <v>25</v>
      </c>
      <c r="H2485" s="3">
        <v>12417.37</v>
      </c>
      <c r="I2485" t="s">
        <v>21</v>
      </c>
      <c r="J2485" t="s">
        <v>18</v>
      </c>
      <c r="K24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33.305816186549897</v>
      </c>
      <c r="L2485" s="5">
        <f>TablaDatos[[#This Row],[IMC_raw]]/1000000000000000</f>
        <v>3.3305816186549899</v>
      </c>
      <c r="M2485" s="2">
        <v>3330581618654990</v>
      </c>
      <c r="N24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5" s="13">
        <f t="shared" si="38"/>
        <v>2484</v>
      </c>
      <c r="P2485" s="2" t="str">
        <f>IF(TablaDatos[[#This Row],[Diabetes]]=0,"No","Si")</f>
        <v>No</v>
      </c>
      <c r="Q2485">
        <v>0</v>
      </c>
      <c r="R2485">
        <f>TablaDatos[[#This Row],[Aux2]]/10000000000000</f>
        <v>221.572274886283</v>
      </c>
      <c r="S2485" s="1">
        <v>2215722748862830</v>
      </c>
      <c r="T2485" s="7">
        <f>TablaDatos[[#This Row],[Aux3]]/100000000000000</f>
        <v>26.233938453115801</v>
      </c>
      <c r="U2485" s="1">
        <v>2623393845311580</v>
      </c>
      <c r="V2485">
        <v>159.69999999999999</v>
      </c>
      <c r="W2485">
        <v>98.4</v>
      </c>
    </row>
    <row r="2486" spans="1:23">
      <c r="A2486">
        <v>2016</v>
      </c>
      <c r="B2486">
        <v>55</v>
      </c>
      <c r="C2486" t="s">
        <v>23</v>
      </c>
      <c r="D2486" t="s">
        <v>37</v>
      </c>
      <c r="E2486" t="s">
        <v>21</v>
      </c>
      <c r="F2486" t="s">
        <v>24</v>
      </c>
      <c r="G2486" t="s">
        <v>28</v>
      </c>
      <c r="H2486" s="3">
        <v>7765.08</v>
      </c>
      <c r="I2486" t="s">
        <v>19</v>
      </c>
      <c r="J2486" t="s">
        <v>22</v>
      </c>
      <c r="K24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33.282520833913701</v>
      </c>
      <c r="L2486" s="6">
        <f>TablaDatos[[#This Row],[IMC_raw]]/1000000000000000</f>
        <v>33.282520833913701</v>
      </c>
      <c r="M2486" s="2">
        <v>3.32825208339137E+16</v>
      </c>
      <c r="N24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6" s="13">
        <f t="shared" si="38"/>
        <v>2485</v>
      </c>
      <c r="P2486" s="2" t="str">
        <f>IF(TablaDatos[[#This Row],[Diabetes]]=0,"No","Si")</f>
        <v>No</v>
      </c>
      <c r="Q2486">
        <v>0</v>
      </c>
      <c r="R2486">
        <f>TablaDatos[[#This Row],[Aux2]]/10000000000000</f>
        <v>209.48145960601201</v>
      </c>
      <c r="S2486" s="1">
        <v>2094814596060120</v>
      </c>
      <c r="T2486" s="7">
        <f>TablaDatos[[#This Row],[Aux3]]/100000000000000</f>
        <v>26.099612998664298</v>
      </c>
      <c r="U2486" s="1">
        <v>2609961299866430</v>
      </c>
      <c r="V2486">
        <v>155.19999999999999</v>
      </c>
      <c r="W2486">
        <v>95</v>
      </c>
    </row>
    <row r="2487" spans="1:23">
      <c r="A2487">
        <v>2016</v>
      </c>
      <c r="B2487">
        <v>67</v>
      </c>
      <c r="C2487" t="s">
        <v>16</v>
      </c>
      <c r="D2487" t="s">
        <v>17</v>
      </c>
      <c r="E2487" t="s">
        <v>21</v>
      </c>
      <c r="F2487" t="s">
        <v>24</v>
      </c>
      <c r="G2487" t="s">
        <v>25</v>
      </c>
      <c r="H2487" s="3">
        <v>14607.52</v>
      </c>
      <c r="I2487" t="s">
        <v>19</v>
      </c>
      <c r="J2487" t="s">
        <v>22</v>
      </c>
      <c r="K24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33.246415916947001</v>
      </c>
      <c r="L2487" s="5">
        <f>TablaDatos[[#This Row],[IMC_raw]]/1000000000000000</f>
        <v>3.3246415916947001</v>
      </c>
      <c r="M2487" s="2">
        <v>3324641591694700</v>
      </c>
      <c r="N24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7" s="13">
        <f t="shared" si="38"/>
        <v>2486</v>
      </c>
      <c r="P2487" s="2" t="str">
        <f>IF(TablaDatos[[#This Row],[Diabetes]]=0,"No","Si")</f>
        <v>Si</v>
      </c>
      <c r="Q2487">
        <v>1</v>
      </c>
      <c r="R2487">
        <f>TablaDatos[[#This Row],[Aux2]]/10000000000000</f>
        <v>2131.9340482061998</v>
      </c>
      <c r="S2487" s="1">
        <v>2.1319340482062E+16</v>
      </c>
      <c r="T2487" s="7">
        <f>TablaDatos[[#This Row],[Aux3]]/100000000000000</f>
        <v>249.463302993664</v>
      </c>
      <c r="U2487" s="1">
        <v>2.49463302993664E+16</v>
      </c>
      <c r="V2487">
        <v>169.7</v>
      </c>
      <c r="W2487">
        <v>102.7</v>
      </c>
    </row>
    <row r="2488" spans="1:23">
      <c r="A2488">
        <v>2016</v>
      </c>
      <c r="B2488">
        <v>60</v>
      </c>
      <c r="C2488" t="s">
        <v>16</v>
      </c>
      <c r="D2488" t="s">
        <v>34</v>
      </c>
      <c r="E2488" t="s">
        <v>18</v>
      </c>
      <c r="F2488" t="s">
        <v>24</v>
      </c>
      <c r="G2488" t="s">
        <v>28</v>
      </c>
      <c r="H2488" s="3">
        <v>16707.93</v>
      </c>
      <c r="I2488" t="s">
        <v>21</v>
      </c>
      <c r="J2488" t="s">
        <v>18</v>
      </c>
      <c r="K24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33.2291169161198</v>
      </c>
      <c r="L2488" s="5">
        <f>TablaDatos[[#This Row],[IMC_raw]]/1000000000000000</f>
        <v>33.2291169161198</v>
      </c>
      <c r="M2488" s="2">
        <v>3.32291169161198E+16</v>
      </c>
      <c r="N24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8" s="13">
        <f t="shared" si="38"/>
        <v>2487</v>
      </c>
      <c r="P2488" s="2" t="str">
        <f>IF(TablaDatos[[#This Row],[Diabetes]]=0,"No","Si")</f>
        <v>Si</v>
      </c>
      <c r="Q2488">
        <v>1</v>
      </c>
      <c r="R2488">
        <f>TablaDatos[[#This Row],[Aux2]]/10000000000000</f>
        <v>2523.8740116434401</v>
      </c>
      <c r="S2488" s="1">
        <v>2.52387401164344E+16</v>
      </c>
      <c r="T2488" s="7">
        <f>TablaDatos[[#This Row],[Aux3]]/100000000000000</f>
        <v>25.2649954495222</v>
      </c>
      <c r="U2488" s="1">
        <v>2526499544952220</v>
      </c>
      <c r="V2488">
        <v>166</v>
      </c>
      <c r="W2488">
        <v>101.5</v>
      </c>
    </row>
    <row r="2489" spans="1:23">
      <c r="A2489">
        <v>2016</v>
      </c>
      <c r="B2489">
        <v>51</v>
      </c>
      <c r="C2489" t="s">
        <v>16</v>
      </c>
      <c r="D2489" t="s">
        <v>73</v>
      </c>
      <c r="E2489" t="s">
        <v>18</v>
      </c>
      <c r="F2489" t="s">
        <v>24</v>
      </c>
      <c r="G2489" t="s">
        <v>20</v>
      </c>
      <c r="H2489" s="3">
        <v>33848.28</v>
      </c>
      <c r="I2489" t="s">
        <v>19</v>
      </c>
      <c r="J2489" t="s">
        <v>22</v>
      </c>
      <c r="K24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33.209283378042301</v>
      </c>
      <c r="L2489" s="6">
        <f>TablaDatos[[#This Row],[IMC_raw]]/100000000000000</f>
        <v>33.209283378042301</v>
      </c>
      <c r="M2489" s="2">
        <v>3320928337804230</v>
      </c>
      <c r="N24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89" s="13">
        <f t="shared" si="38"/>
        <v>2488</v>
      </c>
      <c r="P2489" s="2" t="str">
        <f>IF(TablaDatos[[#This Row],[Diabetes]]=0,"No","Si")</f>
        <v>No</v>
      </c>
      <c r="Q2489">
        <v>0</v>
      </c>
      <c r="R2489">
        <f>TablaDatos[[#This Row],[Aux2]]/10000000000000</f>
        <v>2063.7527445195701</v>
      </c>
      <c r="S2489" s="1">
        <v>2.06375274451957E+16</v>
      </c>
      <c r="T2489" s="7">
        <f>TablaDatos[[#This Row],[Aux3]]/100000000000000</f>
        <v>240.57992278463399</v>
      </c>
      <c r="U2489" s="1">
        <v>2.40579922784634E+16</v>
      </c>
      <c r="V2489">
        <v>151.30000000000001</v>
      </c>
      <c r="W2489">
        <v>89.6</v>
      </c>
    </row>
    <row r="2490" spans="1:23">
      <c r="A2490">
        <v>2016</v>
      </c>
      <c r="B2490">
        <v>48</v>
      </c>
      <c r="C2490" t="s">
        <v>16</v>
      </c>
      <c r="D2490" t="s">
        <v>17</v>
      </c>
      <c r="E2490" t="s">
        <v>18</v>
      </c>
      <c r="F2490" t="s">
        <v>19</v>
      </c>
      <c r="G2490" t="s">
        <v>20</v>
      </c>
      <c r="H2490" s="3">
        <v>28535.95</v>
      </c>
      <c r="I2490" t="s">
        <v>21</v>
      </c>
      <c r="J2490" t="s">
        <v>19</v>
      </c>
      <c r="K24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33.205818452043097</v>
      </c>
      <c r="L2490" s="5">
        <f>TablaDatos[[#This Row],[IMC_raw]]/1000000000000000</f>
        <v>3.3205818452043099</v>
      </c>
      <c r="M2490" s="2">
        <v>3320581845204310</v>
      </c>
      <c r="N24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0" s="13">
        <f t="shared" si="38"/>
        <v>2489</v>
      </c>
      <c r="P2490" s="2" t="str">
        <f>IF(TablaDatos[[#This Row],[Diabetes]]=0,"No","Si")</f>
        <v>No</v>
      </c>
      <c r="Q2490">
        <v>0</v>
      </c>
      <c r="R2490">
        <f>TablaDatos[[#This Row],[Aux2]]/10000000000000</f>
        <v>229.55891469080001</v>
      </c>
      <c r="S2490" s="1">
        <v>2295589146908000</v>
      </c>
      <c r="T2490" s="7">
        <f>TablaDatos[[#This Row],[Aux3]]/100000000000000</f>
        <v>225.41013498789701</v>
      </c>
      <c r="U2490" s="1">
        <v>2.25410134987897E+16</v>
      </c>
      <c r="V2490">
        <v>155.69999999999999</v>
      </c>
      <c r="W2490">
        <v>95.9</v>
      </c>
    </row>
    <row r="2491" spans="1:23">
      <c r="A2491">
        <v>2016</v>
      </c>
      <c r="B2491">
        <v>64</v>
      </c>
      <c r="C2491" t="s">
        <v>16</v>
      </c>
      <c r="D2491" t="s">
        <v>30</v>
      </c>
      <c r="E2491" t="s">
        <v>21</v>
      </c>
      <c r="F2491" t="s">
        <v>19</v>
      </c>
      <c r="G2491" t="s">
        <v>28</v>
      </c>
      <c r="H2491" s="3">
        <v>20385.509999999998</v>
      </c>
      <c r="I2491" t="s">
        <v>19</v>
      </c>
      <c r="J2491" t="s">
        <v>18</v>
      </c>
      <c r="K24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33.193207464963002</v>
      </c>
      <c r="L2491" s="5">
        <f>TablaDatos[[#This Row],[IMC_raw]]/1000000000000000</f>
        <v>33.193207464963002</v>
      </c>
      <c r="M2491" s="2">
        <v>3.3193207464963E+16</v>
      </c>
      <c r="N24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1" s="13">
        <f t="shared" si="38"/>
        <v>2490</v>
      </c>
      <c r="P2491" s="2" t="str">
        <f>IF(TablaDatos[[#This Row],[Diabetes]]=0,"No","Si")</f>
        <v>No</v>
      </c>
      <c r="Q2491">
        <v>0</v>
      </c>
      <c r="R2491">
        <f>TablaDatos[[#This Row],[Aux2]]/10000000000000</f>
        <v>212.19581615281399</v>
      </c>
      <c r="S2491" s="1">
        <v>2121958161528140</v>
      </c>
      <c r="T2491" s="7">
        <f>TablaDatos[[#This Row],[Aux3]]/100000000000000</f>
        <v>219.528747280891</v>
      </c>
      <c r="U2491" s="1">
        <v>2.19528747280891E+16</v>
      </c>
      <c r="V2491">
        <v>165.9</v>
      </c>
      <c r="W2491">
        <v>104.8</v>
      </c>
    </row>
    <row r="2492" spans="1:23">
      <c r="A2492">
        <v>2016</v>
      </c>
      <c r="B2492">
        <v>60</v>
      </c>
      <c r="C2492" t="s">
        <v>23</v>
      </c>
      <c r="D2492" t="s">
        <v>26</v>
      </c>
      <c r="E2492" t="s">
        <v>18</v>
      </c>
      <c r="F2492" t="s">
        <v>24</v>
      </c>
      <c r="G2492" t="s">
        <v>28</v>
      </c>
      <c r="H2492" s="3">
        <v>26633.67</v>
      </c>
      <c r="I2492" t="s">
        <v>18</v>
      </c>
      <c r="J2492" t="s">
        <v>22</v>
      </c>
      <c r="K24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33.1885097045257</v>
      </c>
      <c r="L2492" s="6">
        <f>TablaDatos[[#This Row],[IMC_raw]]/1000000000000000</f>
        <v>33.1885097045257</v>
      </c>
      <c r="M2492" s="2">
        <v>3.31885097045257E+16</v>
      </c>
      <c r="N24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2" s="13">
        <f t="shared" si="38"/>
        <v>2491</v>
      </c>
      <c r="P2492" s="2" t="str">
        <f>IF(TablaDatos[[#This Row],[Diabetes]]=0,"No","Si")</f>
        <v>Si</v>
      </c>
      <c r="Q2492">
        <v>1</v>
      </c>
      <c r="R2492">
        <f>TablaDatos[[#This Row],[Aux2]]/10000000000000</f>
        <v>2343.3303067069301</v>
      </c>
      <c r="S2492" s="1">
        <v>2.34333030670693E+16</v>
      </c>
      <c r="T2492" s="7">
        <f>TablaDatos[[#This Row],[Aux3]]/100000000000000</f>
        <v>247.64733626456299</v>
      </c>
      <c r="U2492" s="1">
        <v>2.47647336264563E+16</v>
      </c>
      <c r="V2492">
        <v>162.4</v>
      </c>
      <c r="W2492">
        <v>96.1</v>
      </c>
    </row>
    <row r="2493" spans="1:23">
      <c r="A2493">
        <v>2016</v>
      </c>
      <c r="B2493">
        <v>58</v>
      </c>
      <c r="C2493" t="s">
        <v>23</v>
      </c>
      <c r="D2493" t="s">
        <v>29</v>
      </c>
      <c r="E2493" t="s">
        <v>31</v>
      </c>
      <c r="F2493" t="s">
        <v>24</v>
      </c>
      <c r="G2493" t="s">
        <v>28</v>
      </c>
      <c r="H2493" s="3">
        <v>15139.77</v>
      </c>
      <c r="I2493" t="s">
        <v>21</v>
      </c>
      <c r="J2493" t="s">
        <v>18</v>
      </c>
      <c r="K24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33.149932486155706</v>
      </c>
      <c r="L2493" s="5">
        <f>TablaDatos[[#This Row],[IMC_raw]]/1000000000000000</f>
        <v>3.3149932486155702</v>
      </c>
      <c r="M2493" s="2">
        <v>3314993248615570</v>
      </c>
      <c r="N24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3" s="13">
        <f t="shared" si="38"/>
        <v>2492</v>
      </c>
      <c r="P2493" s="2" t="str">
        <f>IF(TablaDatos[[#This Row],[Diabetes]]=0,"No","Si")</f>
        <v>No</v>
      </c>
      <c r="Q2493">
        <v>0</v>
      </c>
      <c r="R2493">
        <f>TablaDatos[[#This Row],[Aux2]]/10000000000000</f>
        <v>2126.6042491568401</v>
      </c>
      <c r="S2493" s="1">
        <v>2.12660424915684E+16</v>
      </c>
      <c r="T2493" s="7">
        <f>TablaDatos[[#This Row],[Aux3]]/100000000000000</f>
        <v>26.910097457646099</v>
      </c>
      <c r="U2493" s="1">
        <v>2691009745764610</v>
      </c>
      <c r="V2493">
        <v>168.2</v>
      </c>
      <c r="W2493">
        <v>98.8</v>
      </c>
    </row>
    <row r="2494" spans="1:23">
      <c r="A2494">
        <v>2016</v>
      </c>
      <c r="B2494">
        <v>63</v>
      </c>
      <c r="C2494" t="s">
        <v>16</v>
      </c>
      <c r="D2494" t="s">
        <v>29</v>
      </c>
      <c r="E2494" t="s">
        <v>21</v>
      </c>
      <c r="F2494" t="s">
        <v>24</v>
      </c>
      <c r="G2494" t="s">
        <v>28</v>
      </c>
      <c r="H2494" s="3">
        <v>25155.89</v>
      </c>
      <c r="I2494" t="s">
        <v>19</v>
      </c>
      <c r="J2494" t="s">
        <v>22</v>
      </c>
      <c r="K24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33.139923780507097</v>
      </c>
      <c r="L2494" s="5">
        <f>TablaDatos[[#This Row],[IMC_raw]]/1000000000000000</f>
        <v>33.139923780507097</v>
      </c>
      <c r="M2494" s="2">
        <v>3.31399237805071E+16</v>
      </c>
      <c r="N24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4" s="13">
        <f t="shared" si="38"/>
        <v>2493</v>
      </c>
      <c r="P2494" s="2" t="str">
        <f>IF(TablaDatos[[#This Row],[Diabetes]]=0,"No","Si")</f>
        <v>No</v>
      </c>
      <c r="Q2494">
        <v>0</v>
      </c>
      <c r="R2494">
        <f>TablaDatos[[#This Row],[Aux2]]/10000000000000</f>
        <v>2223.4426493084302</v>
      </c>
      <c r="S2494" s="1">
        <v>2.22344264930843E+16</v>
      </c>
      <c r="T2494" s="7">
        <f>TablaDatos[[#This Row],[Aux3]]/100000000000000</f>
        <v>22.515490234957898</v>
      </c>
      <c r="U2494" s="1">
        <v>2251549023495790</v>
      </c>
      <c r="V2494">
        <v>162.4</v>
      </c>
      <c r="W2494">
        <v>99.2</v>
      </c>
    </row>
    <row r="2495" spans="1:23">
      <c r="A2495">
        <v>2016</v>
      </c>
      <c r="B2495">
        <v>46</v>
      </c>
      <c r="C2495" t="s">
        <v>16</v>
      </c>
      <c r="D2495" t="s">
        <v>36</v>
      </c>
      <c r="E2495" t="s">
        <v>21</v>
      </c>
      <c r="F2495" t="s">
        <v>35</v>
      </c>
      <c r="G2495" t="s">
        <v>20</v>
      </c>
      <c r="H2495" s="3">
        <v>18021.169999999998</v>
      </c>
      <c r="I2495" t="s">
        <v>21</v>
      </c>
      <c r="J2495" t="s">
        <v>21</v>
      </c>
      <c r="K24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33.138661260480703</v>
      </c>
      <c r="L2495" s="5">
        <f>TablaDatos[[#This Row],[IMC_raw]]/1000000000000000</f>
        <v>3.3138661260480702</v>
      </c>
      <c r="M2495" s="2">
        <v>3313866126048070</v>
      </c>
      <c r="N24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5" s="13">
        <f t="shared" si="38"/>
        <v>2494</v>
      </c>
      <c r="P2495" s="2" t="str">
        <f>IF(TablaDatos[[#This Row],[Diabetes]]=0,"No","Si")</f>
        <v>No</v>
      </c>
      <c r="Q2495">
        <v>0</v>
      </c>
      <c r="R2495">
        <f>TablaDatos[[#This Row],[Aux2]]/10000000000000</f>
        <v>224.079423659848</v>
      </c>
      <c r="S2495" s="1">
        <v>2240794236598480</v>
      </c>
      <c r="T2495" s="7">
        <f>TablaDatos[[#This Row],[Aux3]]/100000000000000</f>
        <v>250.930272002745</v>
      </c>
      <c r="U2495" s="1">
        <v>2.50930272002745E+16</v>
      </c>
      <c r="V2495">
        <v>153.80000000000001</v>
      </c>
      <c r="W2495">
        <v>100.1</v>
      </c>
    </row>
    <row r="2496" spans="1:23">
      <c r="A2496">
        <v>2016</v>
      </c>
      <c r="B2496">
        <v>65</v>
      </c>
      <c r="C2496" t="s">
        <v>23</v>
      </c>
      <c r="D2496" t="s">
        <v>72</v>
      </c>
      <c r="E2496" t="s">
        <v>21</v>
      </c>
      <c r="F2496" t="s">
        <v>24</v>
      </c>
      <c r="G2496" t="s">
        <v>25</v>
      </c>
      <c r="H2496" s="3">
        <v>15006</v>
      </c>
      <c r="I2496" t="s">
        <v>19</v>
      </c>
      <c r="J2496" t="s">
        <v>18</v>
      </c>
      <c r="K24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33.137093180362299</v>
      </c>
      <c r="L2496" s="6">
        <f>TablaDatos[[#This Row],[IMC_raw]]/1000000000000000</f>
        <v>33.137093180362299</v>
      </c>
      <c r="M2496" s="2">
        <v>3.31370931803623E+16</v>
      </c>
      <c r="N24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6" s="13">
        <f t="shared" si="38"/>
        <v>2495</v>
      </c>
      <c r="P2496" s="2" t="str">
        <f>IF(TablaDatos[[#This Row],[Diabetes]]=0,"No","Si")</f>
        <v>No</v>
      </c>
      <c r="Q2496">
        <v>0</v>
      </c>
      <c r="R2496">
        <f>TablaDatos[[#This Row],[Aux2]]/10000000000000</f>
        <v>2378.2875589861201</v>
      </c>
      <c r="S2496" s="1">
        <v>2.37828755898612E+16</v>
      </c>
      <c r="T2496" s="7">
        <f>TablaDatos[[#This Row],[Aux3]]/100000000000000</f>
        <v>256.31917466028199</v>
      </c>
      <c r="U2496" s="1">
        <v>2.56319174660282E+16</v>
      </c>
      <c r="V2496">
        <v>151.69999999999999</v>
      </c>
      <c r="W2496">
        <v>100</v>
      </c>
    </row>
    <row r="2497" spans="1:23">
      <c r="A2497">
        <v>2016</v>
      </c>
      <c r="B2497">
        <v>61</v>
      </c>
      <c r="C2497" t="s">
        <v>23</v>
      </c>
      <c r="D2497" t="s">
        <v>29</v>
      </c>
      <c r="E2497" t="s">
        <v>19</v>
      </c>
      <c r="F2497" t="s">
        <v>19</v>
      </c>
      <c r="G2497" t="s">
        <v>28</v>
      </c>
      <c r="H2497" s="3">
        <v>12450.15</v>
      </c>
      <c r="I2497" t="s">
        <v>19</v>
      </c>
      <c r="J2497" t="s">
        <v>22</v>
      </c>
      <c r="K24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33.120332918540896</v>
      </c>
      <c r="L2497" s="6">
        <f>TablaDatos[[#This Row],[IMC_raw]]/1000000000000000</f>
        <v>3.3120332918540898</v>
      </c>
      <c r="M2497" s="2">
        <v>3312033291854090</v>
      </c>
      <c r="N24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7" s="13">
        <f t="shared" si="38"/>
        <v>2496</v>
      </c>
      <c r="P2497" s="2" t="str">
        <f>IF(TablaDatos[[#This Row],[Diabetes]]=0,"No","Si")</f>
        <v>Si</v>
      </c>
      <c r="Q2497">
        <v>1</v>
      </c>
      <c r="R2497">
        <f>TablaDatos[[#This Row],[Aux2]]/10000000000000</f>
        <v>2354.1241960245202</v>
      </c>
      <c r="S2497" s="1">
        <v>2.35412419602452E+16</v>
      </c>
      <c r="T2497" s="7">
        <f>TablaDatos[[#This Row],[Aux3]]/100000000000000</f>
        <v>235.77088220033701</v>
      </c>
      <c r="U2497" s="1">
        <v>2.35770882200337E+16</v>
      </c>
      <c r="V2497">
        <v>164.7</v>
      </c>
      <c r="W2497">
        <v>95.8</v>
      </c>
    </row>
    <row r="2498" spans="1:23">
      <c r="A2498">
        <v>2016</v>
      </c>
      <c r="B2498">
        <v>60</v>
      </c>
      <c r="C2498" t="s">
        <v>16</v>
      </c>
      <c r="D2498" t="s">
        <v>42</v>
      </c>
      <c r="E2498" t="s">
        <v>18</v>
      </c>
      <c r="F2498" t="s">
        <v>24</v>
      </c>
      <c r="G2498" t="s">
        <v>28</v>
      </c>
      <c r="H2498" s="3">
        <v>16376.91</v>
      </c>
      <c r="I2498" t="s">
        <v>19</v>
      </c>
      <c r="J2498" t="s">
        <v>22</v>
      </c>
      <c r="K24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33.073528874604797</v>
      </c>
      <c r="L2498" s="6">
        <f>TablaDatos[[#This Row],[IMC_raw]]/1000000000000000</f>
        <v>33.073528874604797</v>
      </c>
      <c r="M2498" s="2">
        <v>3.30735288746048E+16</v>
      </c>
      <c r="N24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8" s="13">
        <f t="shared" ref="O2498:O2561" si="39">O2497+1</f>
        <v>2497</v>
      </c>
      <c r="P2498" s="2" t="str">
        <f>IF(TablaDatos[[#This Row],[Diabetes]]=0,"No","Si")</f>
        <v>No</v>
      </c>
      <c r="Q2498">
        <v>0</v>
      </c>
      <c r="R2498">
        <f>TablaDatos[[#This Row],[Aux2]]/10000000000000</f>
        <v>2071.78600167896</v>
      </c>
      <c r="S2498" s="1">
        <v>2.07178600167896E+16</v>
      </c>
      <c r="T2498" s="7">
        <f>TablaDatos[[#This Row],[Aux3]]/100000000000000</f>
        <v>24.2169343169172</v>
      </c>
      <c r="U2498" s="1">
        <v>2421693431691720</v>
      </c>
      <c r="V2498">
        <v>160.69999999999999</v>
      </c>
      <c r="W2498">
        <v>95.8</v>
      </c>
    </row>
    <row r="2499" spans="1:23">
      <c r="A2499">
        <v>2016</v>
      </c>
      <c r="B2499">
        <v>58</v>
      </c>
      <c r="C2499" t="s">
        <v>16</v>
      </c>
      <c r="D2499" t="s">
        <v>26</v>
      </c>
      <c r="E2499" t="s">
        <v>18</v>
      </c>
      <c r="F2499" t="s">
        <v>19</v>
      </c>
      <c r="G2499" t="s">
        <v>28</v>
      </c>
      <c r="H2499" s="3">
        <v>40609.61</v>
      </c>
      <c r="I2499" t="s">
        <v>21</v>
      </c>
      <c r="J2499" t="s">
        <v>22</v>
      </c>
      <c r="K24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33.070433120401802</v>
      </c>
      <c r="L2499" s="5">
        <f>TablaDatos[[#This Row],[IMC_raw]]/1000000000000000</f>
        <v>0.33070433120401799</v>
      </c>
      <c r="M2499" s="2">
        <v>330704331204018</v>
      </c>
      <c r="N24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499" s="13">
        <f t="shared" si="39"/>
        <v>2498</v>
      </c>
      <c r="P2499" s="2" t="str">
        <f>IF(TablaDatos[[#This Row],[Diabetes]]=0,"No","Si")</f>
        <v>No</v>
      </c>
      <c r="Q2499">
        <v>0</v>
      </c>
      <c r="R2499">
        <f>TablaDatos[[#This Row],[Aux2]]/10000000000000</f>
        <v>2152.8055721979399</v>
      </c>
      <c r="S2499" s="1">
        <v>2.15280557219794E+16</v>
      </c>
      <c r="T2499" s="7">
        <f>TablaDatos[[#This Row],[Aux3]]/100000000000000</f>
        <v>225.48113304668499</v>
      </c>
      <c r="U2499" s="1">
        <v>2.25481133046685E+16</v>
      </c>
      <c r="V2499">
        <v>162.80000000000001</v>
      </c>
      <c r="W2499">
        <v>96</v>
      </c>
    </row>
    <row r="2500" spans="1:23">
      <c r="A2500">
        <v>2016</v>
      </c>
      <c r="B2500">
        <v>57</v>
      </c>
      <c r="C2500" t="s">
        <v>23</v>
      </c>
      <c r="D2500" t="s">
        <v>34</v>
      </c>
      <c r="E2500" t="s">
        <v>21</v>
      </c>
      <c r="F2500" t="s">
        <v>24</v>
      </c>
      <c r="G2500" t="s">
        <v>28</v>
      </c>
      <c r="H2500" s="3">
        <v>9526.5</v>
      </c>
      <c r="I2500" t="s">
        <v>21</v>
      </c>
      <c r="J2500" t="s">
        <v>18</v>
      </c>
      <c r="K25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33.061216527902999</v>
      </c>
      <c r="L2500" s="6">
        <f>TablaDatos[[#This Row],[IMC_raw]]/100000000000000</f>
        <v>33.061216527902999</v>
      </c>
      <c r="M2500" s="2">
        <v>3306121652790300</v>
      </c>
      <c r="N25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0" s="13">
        <f t="shared" si="39"/>
        <v>2499</v>
      </c>
      <c r="P2500" s="2" t="str">
        <f>IF(TablaDatos[[#This Row],[Diabetes]]=0,"No","Si")</f>
        <v>Si</v>
      </c>
      <c r="Q2500">
        <v>1</v>
      </c>
      <c r="R2500">
        <f>TablaDatos[[#This Row],[Aux2]]/10000000000000</f>
        <v>2307.2264968785198</v>
      </c>
      <c r="S2500" s="1">
        <v>2.30722649687852E+16</v>
      </c>
      <c r="T2500" s="7">
        <f>TablaDatos[[#This Row],[Aux3]]/100000000000000</f>
        <v>249.372406691382</v>
      </c>
      <c r="U2500" s="1">
        <v>2.49372406691382E+16</v>
      </c>
      <c r="V2500">
        <v>171.2</v>
      </c>
      <c r="W2500">
        <v>102.5</v>
      </c>
    </row>
    <row r="2501" spans="1:23">
      <c r="A2501">
        <v>2016</v>
      </c>
      <c r="B2501">
        <v>69</v>
      </c>
      <c r="C2501" t="s">
        <v>23</v>
      </c>
      <c r="D2501" t="s">
        <v>74</v>
      </c>
      <c r="E2501" t="s">
        <v>19</v>
      </c>
      <c r="F2501" t="s">
        <v>24</v>
      </c>
      <c r="G2501" t="s">
        <v>25</v>
      </c>
      <c r="H2501" s="3">
        <v>15131.15</v>
      </c>
      <c r="I2501" t="s">
        <v>21</v>
      </c>
      <c r="J2501" t="s">
        <v>22</v>
      </c>
      <c r="K25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33.0588788027828</v>
      </c>
      <c r="L2501" s="5">
        <f>TablaDatos[[#This Row],[IMC_raw]]/1000000000000000</f>
        <v>33.0588788027828</v>
      </c>
      <c r="M2501" s="2">
        <v>3.30588788027828E+16</v>
      </c>
      <c r="N25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1" s="13">
        <f t="shared" si="39"/>
        <v>2500</v>
      </c>
      <c r="P2501" s="2" t="str">
        <f>IF(TablaDatos[[#This Row],[Diabetes]]=0,"No","Si")</f>
        <v>Si</v>
      </c>
      <c r="Q2501">
        <v>1</v>
      </c>
      <c r="R2501">
        <f>TablaDatos[[#This Row],[Aux2]]/10000000000000</f>
        <v>2541.37146417543</v>
      </c>
      <c r="S2501" s="1">
        <v>2.54137146417543E+16</v>
      </c>
      <c r="T2501" s="7">
        <f>TablaDatos[[#This Row],[Aux3]]/100000000000000</f>
        <v>260.41829731098602</v>
      </c>
      <c r="U2501" s="1">
        <v>2.60418297310986E+16</v>
      </c>
      <c r="V2501">
        <v>169.1</v>
      </c>
      <c r="W2501">
        <v>105.4</v>
      </c>
    </row>
    <row r="2502" spans="1:23">
      <c r="A2502">
        <v>2016</v>
      </c>
      <c r="B2502">
        <v>62</v>
      </c>
      <c r="C2502" t="s">
        <v>23</v>
      </c>
      <c r="D2502" t="s">
        <v>27</v>
      </c>
      <c r="E2502" t="s">
        <v>18</v>
      </c>
      <c r="F2502" t="s">
        <v>24</v>
      </c>
      <c r="G2502" t="s">
        <v>28</v>
      </c>
      <c r="H2502" s="3">
        <v>16655.11</v>
      </c>
      <c r="I2502" t="s">
        <v>19</v>
      </c>
      <c r="J2502" t="s">
        <v>22</v>
      </c>
      <c r="K25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33.021105646169197</v>
      </c>
      <c r="L2502" s="6">
        <f>TablaDatos[[#This Row],[IMC_raw]]/1000000000000000</f>
        <v>33.021105646169197</v>
      </c>
      <c r="M2502" s="2">
        <v>3.30211056461692E+16</v>
      </c>
      <c r="N25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2" s="13">
        <f t="shared" si="39"/>
        <v>2501</v>
      </c>
      <c r="P2502" s="2" t="str">
        <f>IF(TablaDatos[[#This Row],[Diabetes]]=0,"No","Si")</f>
        <v>Si</v>
      </c>
      <c r="Q2502">
        <v>1</v>
      </c>
      <c r="R2502">
        <f>TablaDatos[[#This Row],[Aux2]]/10000000000000</f>
        <v>226.75513168757101</v>
      </c>
      <c r="S2502" s="1">
        <v>2267551316875710</v>
      </c>
      <c r="T2502" s="7">
        <f>TablaDatos[[#This Row],[Aux3]]/100000000000000</f>
        <v>252.17867603316199</v>
      </c>
      <c r="U2502" s="1">
        <v>2.52178676033162E+16</v>
      </c>
      <c r="V2502">
        <v>159.80000000000001</v>
      </c>
      <c r="W2502">
        <v>100.1</v>
      </c>
    </row>
    <row r="2503" spans="1:23">
      <c r="A2503">
        <v>2016</v>
      </c>
      <c r="B2503">
        <v>55</v>
      </c>
      <c r="C2503" t="s">
        <v>23</v>
      </c>
      <c r="D2503" t="s">
        <v>17</v>
      </c>
      <c r="E2503" t="s">
        <v>18</v>
      </c>
      <c r="F2503" t="s">
        <v>24</v>
      </c>
      <c r="G2503" t="s">
        <v>28</v>
      </c>
      <c r="H2503" s="3">
        <v>19542.830000000002</v>
      </c>
      <c r="I2503" t="s">
        <v>21</v>
      </c>
      <c r="J2503" t="s">
        <v>18</v>
      </c>
      <c r="K25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33.011719537530404</v>
      </c>
      <c r="L2503" s="6">
        <f>TablaDatos[[#This Row],[IMC_raw]]/1000000000000000</f>
        <v>3.3011719537530402</v>
      </c>
      <c r="M2503" s="2">
        <v>3301171953753040</v>
      </c>
      <c r="N25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3" s="13">
        <f t="shared" si="39"/>
        <v>2502</v>
      </c>
      <c r="P2503" s="2" t="str">
        <f>IF(TablaDatos[[#This Row],[Diabetes]]=0,"No","Si")</f>
        <v>No</v>
      </c>
      <c r="Q2503">
        <v>0</v>
      </c>
      <c r="R2503">
        <f>TablaDatos[[#This Row],[Aux2]]/10000000000000</f>
        <v>2103.6201433596498</v>
      </c>
      <c r="S2503" s="1">
        <v>2.10362014335965E+16</v>
      </c>
      <c r="T2503" s="7">
        <f>TablaDatos[[#This Row],[Aux3]]/100000000000000</f>
        <v>26.585866566332701</v>
      </c>
      <c r="U2503" s="1">
        <v>2658586656633270</v>
      </c>
      <c r="V2503">
        <v>159.30000000000001</v>
      </c>
      <c r="W2503">
        <v>97.1</v>
      </c>
    </row>
    <row r="2504" spans="1:23">
      <c r="A2504">
        <v>2016</v>
      </c>
      <c r="B2504">
        <v>52</v>
      </c>
      <c r="C2504" t="s">
        <v>16</v>
      </c>
      <c r="D2504" t="s">
        <v>29</v>
      </c>
      <c r="E2504" t="s">
        <v>19</v>
      </c>
      <c r="F2504" t="s">
        <v>24</v>
      </c>
      <c r="G2504" t="s">
        <v>20</v>
      </c>
      <c r="H2504" s="3">
        <v>10081.030000000001</v>
      </c>
      <c r="I2504" t="s">
        <v>21</v>
      </c>
      <c r="J2504" t="s">
        <v>18</v>
      </c>
      <c r="K25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32.970603793757199</v>
      </c>
      <c r="L2504" s="5">
        <f>TablaDatos[[#This Row],[IMC_raw]]/1000000000000000</f>
        <v>32.970603793757199</v>
      </c>
      <c r="M2504" s="2">
        <v>3.29706037937572E+16</v>
      </c>
      <c r="N25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4" s="13">
        <f t="shared" si="39"/>
        <v>2503</v>
      </c>
      <c r="P2504" s="2" t="str">
        <f>IF(TablaDatos[[#This Row],[Diabetes]]=0,"No","Si")</f>
        <v>No</v>
      </c>
      <c r="Q2504">
        <v>0</v>
      </c>
      <c r="R2504">
        <f>TablaDatos[[#This Row],[Aux2]]/10000000000000</f>
        <v>2091.2686619859901</v>
      </c>
      <c r="S2504" s="1">
        <v>2.09126866198599E+16</v>
      </c>
      <c r="T2504" s="7">
        <f>TablaDatos[[#This Row],[Aux3]]/100000000000000</f>
        <v>241.133238118691</v>
      </c>
      <c r="U2504" s="1">
        <v>2.41133238118691E+16</v>
      </c>
      <c r="V2504">
        <v>155.6</v>
      </c>
      <c r="W2504">
        <v>95.7</v>
      </c>
    </row>
    <row r="2505" spans="1:23">
      <c r="A2505">
        <v>2016</v>
      </c>
      <c r="B2505">
        <v>65</v>
      </c>
      <c r="C2505" t="s">
        <v>16</v>
      </c>
      <c r="D2505" t="s">
        <v>73</v>
      </c>
      <c r="E2505" t="s">
        <v>19</v>
      </c>
      <c r="F2505" t="s">
        <v>24</v>
      </c>
      <c r="G2505" t="s">
        <v>25</v>
      </c>
      <c r="H2505" s="3">
        <v>28553.64</v>
      </c>
      <c r="I2505" t="s">
        <v>21</v>
      </c>
      <c r="J2505" t="s">
        <v>18</v>
      </c>
      <c r="K25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32.959913091390398</v>
      </c>
      <c r="L2505" s="6">
        <f>TablaDatos[[#This Row],[IMC_raw]]/100000000000000</f>
        <v>32.959913091390398</v>
      </c>
      <c r="M2505" s="2">
        <v>3295991309139040</v>
      </c>
      <c r="N25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5" s="13">
        <f t="shared" si="39"/>
        <v>2504</v>
      </c>
      <c r="P2505" s="2" t="str">
        <f>IF(TablaDatos[[#This Row],[Diabetes]]=0,"No","Si")</f>
        <v>No</v>
      </c>
      <c r="Q2505">
        <v>0</v>
      </c>
      <c r="R2505">
        <f>TablaDatos[[#This Row],[Aux2]]/10000000000000</f>
        <v>2308.8847588092399</v>
      </c>
      <c r="S2505" s="1">
        <v>2.30888475880924E+16</v>
      </c>
      <c r="T2505" s="7">
        <f>TablaDatos[[#This Row],[Aux3]]/100000000000000</f>
        <v>27.281816207560102</v>
      </c>
      <c r="U2505" s="1">
        <v>2728181620756010</v>
      </c>
      <c r="V2505">
        <v>163.69999999999999</v>
      </c>
      <c r="W2505">
        <v>102.6</v>
      </c>
    </row>
    <row r="2506" spans="1:23">
      <c r="A2506">
        <v>2016</v>
      </c>
      <c r="B2506">
        <v>60</v>
      </c>
      <c r="C2506" t="s">
        <v>16</v>
      </c>
      <c r="D2506" t="s">
        <v>72</v>
      </c>
      <c r="E2506" t="s">
        <v>21</v>
      </c>
      <c r="F2506" t="s">
        <v>19</v>
      </c>
      <c r="G2506" t="s">
        <v>28</v>
      </c>
      <c r="H2506" s="3">
        <v>9349.0400000000009</v>
      </c>
      <c r="I2506" t="s">
        <v>21</v>
      </c>
      <c r="J2506" t="s">
        <v>18</v>
      </c>
      <c r="K25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32.946857331722398</v>
      </c>
      <c r="L2506" s="6">
        <f>TablaDatos[[#This Row],[IMC_raw]]/100000000000000</f>
        <v>32.946857331722398</v>
      </c>
      <c r="M2506" s="2">
        <v>3294685733172240</v>
      </c>
      <c r="N25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6" s="13">
        <f t="shared" si="39"/>
        <v>2505</v>
      </c>
      <c r="P2506" s="2" t="str">
        <f>IF(TablaDatos[[#This Row],[Diabetes]]=0,"No","Si")</f>
        <v>Si</v>
      </c>
      <c r="Q2506">
        <v>1</v>
      </c>
      <c r="R2506">
        <f>TablaDatos[[#This Row],[Aux2]]/10000000000000</f>
        <v>2629.3214546938698</v>
      </c>
      <c r="S2506" s="1">
        <v>2.62932145469387E+16</v>
      </c>
      <c r="T2506" s="7">
        <f>TablaDatos[[#This Row],[Aux3]]/100000000000000</f>
        <v>289.26198396933103</v>
      </c>
      <c r="U2506" s="1">
        <v>2.89261983969331E+16</v>
      </c>
      <c r="V2506">
        <v>174.9</v>
      </c>
      <c r="W2506">
        <v>108.1</v>
      </c>
    </row>
    <row r="2507" spans="1:23">
      <c r="A2507">
        <v>2016</v>
      </c>
      <c r="B2507">
        <v>44</v>
      </c>
      <c r="C2507" t="s">
        <v>16</v>
      </c>
      <c r="D2507" t="s">
        <v>42</v>
      </c>
      <c r="E2507" t="s">
        <v>18</v>
      </c>
      <c r="F2507" t="s">
        <v>35</v>
      </c>
      <c r="G2507" t="s">
        <v>39</v>
      </c>
      <c r="H2507" s="3">
        <v>41776.71</v>
      </c>
      <c r="I2507" t="s">
        <v>19</v>
      </c>
      <c r="J2507" t="s">
        <v>19</v>
      </c>
      <c r="K25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32.944308501734199</v>
      </c>
      <c r="L2507" s="5">
        <f>TablaDatos[[#This Row],[IMC_raw]]/1000000000000000</f>
        <v>3.2944308501734199</v>
      </c>
      <c r="M2507" s="2">
        <v>3294430850173420</v>
      </c>
      <c r="N25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7" s="13">
        <f t="shared" si="39"/>
        <v>2506</v>
      </c>
      <c r="P2507" s="2" t="str">
        <f>IF(TablaDatos[[#This Row],[Diabetes]]=0,"No","Si")</f>
        <v>No</v>
      </c>
      <c r="Q2507">
        <v>0</v>
      </c>
      <c r="R2507">
        <f>TablaDatos[[#This Row],[Aux2]]/10000000000000</f>
        <v>2094.9632241905001</v>
      </c>
      <c r="S2507" s="1">
        <v>2.0949632241905E+16</v>
      </c>
      <c r="T2507" s="7">
        <f>TablaDatos[[#This Row],[Aux3]]/100000000000000</f>
        <v>21.019684519495499</v>
      </c>
      <c r="U2507" s="1">
        <v>2101968451949550</v>
      </c>
      <c r="V2507">
        <v>151.19999999999999</v>
      </c>
      <c r="W2507">
        <v>94.6</v>
      </c>
    </row>
    <row r="2508" spans="1:23">
      <c r="A2508">
        <v>2016</v>
      </c>
      <c r="B2508">
        <v>52</v>
      </c>
      <c r="C2508" t="s">
        <v>23</v>
      </c>
      <c r="D2508" t="s">
        <v>38</v>
      </c>
      <c r="E2508" t="s">
        <v>18</v>
      </c>
      <c r="F2508" t="s">
        <v>19</v>
      </c>
      <c r="G2508" t="s">
        <v>20</v>
      </c>
      <c r="H2508" s="3">
        <v>47147.41</v>
      </c>
      <c r="I2508" t="s">
        <v>21</v>
      </c>
      <c r="J2508" t="s">
        <v>18</v>
      </c>
      <c r="K25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32.907224935905802</v>
      </c>
      <c r="L2508" s="6">
        <f>TablaDatos[[#This Row],[IMC_raw]]/1000000000000000</f>
        <v>3.2907224935905801</v>
      </c>
      <c r="M2508" s="2">
        <v>3290722493590580</v>
      </c>
      <c r="N25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8" s="13">
        <f t="shared" si="39"/>
        <v>2507</v>
      </c>
      <c r="P2508" s="2" t="str">
        <f>IF(TablaDatos[[#This Row],[Diabetes]]=0,"No","Si")</f>
        <v>No</v>
      </c>
      <c r="Q2508">
        <v>0</v>
      </c>
      <c r="R2508">
        <f>TablaDatos[[#This Row],[Aux2]]/10000000000000</f>
        <v>1927.1890732066099</v>
      </c>
      <c r="S2508" s="1">
        <v>1.92718907320661E+16</v>
      </c>
      <c r="T2508" s="7">
        <f>TablaDatos[[#This Row],[Aux3]]/100000000000000</f>
        <v>214.82016196343599</v>
      </c>
      <c r="U2508" s="1">
        <v>2.14820161963436E+16</v>
      </c>
      <c r="V2508">
        <v>143.4</v>
      </c>
      <c r="W2508">
        <v>93.9</v>
      </c>
    </row>
    <row r="2509" spans="1:23">
      <c r="A2509">
        <v>2016</v>
      </c>
      <c r="B2509">
        <v>47</v>
      </c>
      <c r="C2509" t="s">
        <v>23</v>
      </c>
      <c r="D2509" t="s">
        <v>29</v>
      </c>
      <c r="E2509" t="s">
        <v>18</v>
      </c>
      <c r="F2509" t="s">
        <v>24</v>
      </c>
      <c r="G2509" t="s">
        <v>20</v>
      </c>
      <c r="H2509" s="3">
        <v>13878.15</v>
      </c>
      <c r="I2509" t="s">
        <v>21</v>
      </c>
      <c r="J2509" t="s">
        <v>22</v>
      </c>
      <c r="K25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32.885922623261301</v>
      </c>
      <c r="L2509" s="6">
        <f>TablaDatos[[#This Row],[IMC_raw]]/100000000000000</f>
        <v>32.885922623261301</v>
      </c>
      <c r="M2509" s="2">
        <v>3288592262326130</v>
      </c>
      <c r="N25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09" s="13">
        <f t="shared" si="39"/>
        <v>2508</v>
      </c>
      <c r="P2509" s="2" t="str">
        <f>IF(TablaDatos[[#This Row],[Diabetes]]=0,"No","Si")</f>
        <v>No</v>
      </c>
      <c r="Q2509">
        <v>0</v>
      </c>
      <c r="R2509">
        <f>TablaDatos[[#This Row],[Aux2]]/10000000000000</f>
        <v>223.76512072129</v>
      </c>
      <c r="S2509" s="1">
        <v>2237651207212900</v>
      </c>
      <c r="T2509" s="7">
        <f>TablaDatos[[#This Row],[Aux3]]/100000000000000</f>
        <v>226.086086583769</v>
      </c>
      <c r="U2509" s="1">
        <v>2.26086086583769E+16</v>
      </c>
      <c r="V2509">
        <v>153</v>
      </c>
      <c r="W2509">
        <v>92.3</v>
      </c>
    </row>
    <row r="2510" spans="1:23">
      <c r="A2510">
        <v>2016</v>
      </c>
      <c r="B2510">
        <v>48</v>
      </c>
      <c r="C2510" t="s">
        <v>16</v>
      </c>
      <c r="D2510" t="s">
        <v>36</v>
      </c>
      <c r="E2510" t="s">
        <v>21</v>
      </c>
      <c r="F2510" t="s">
        <v>19</v>
      </c>
      <c r="G2510" t="s">
        <v>20</v>
      </c>
      <c r="H2510" s="3">
        <v>22358.43</v>
      </c>
      <c r="I2510" t="s">
        <v>19</v>
      </c>
      <c r="J2510" t="s">
        <v>18</v>
      </c>
      <c r="K25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32.874625597250102</v>
      </c>
      <c r="L2510" s="6">
        <f>TablaDatos[[#This Row],[IMC_raw]]/1000000000000000</f>
        <v>3.28746255972501</v>
      </c>
      <c r="M2510" s="2">
        <v>3287462559725010</v>
      </c>
      <c r="N25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0" s="13">
        <f t="shared" si="39"/>
        <v>2509</v>
      </c>
      <c r="P2510" s="2" t="str">
        <f>IF(TablaDatos[[#This Row],[Diabetes]]=0,"No","Si")</f>
        <v>No</v>
      </c>
      <c r="Q2510">
        <v>0</v>
      </c>
      <c r="R2510">
        <f>TablaDatos[[#This Row],[Aux2]]/10000000000000</f>
        <v>2236.6396834391198</v>
      </c>
      <c r="S2510" s="1">
        <v>2.23663968343912E+16</v>
      </c>
      <c r="T2510" s="7">
        <f>TablaDatos[[#This Row],[Aux3]]/100000000000000</f>
        <v>222.03221292402199</v>
      </c>
      <c r="U2510" s="1">
        <v>2.22032212924022E+16</v>
      </c>
      <c r="V2510">
        <v>158.9</v>
      </c>
      <c r="W2510">
        <v>92.1</v>
      </c>
    </row>
    <row r="2511" spans="1:23">
      <c r="A2511">
        <v>2016</v>
      </c>
      <c r="B2511">
        <v>59</v>
      </c>
      <c r="C2511" t="s">
        <v>16</v>
      </c>
      <c r="D2511" t="s">
        <v>32</v>
      </c>
      <c r="E2511" t="s">
        <v>18</v>
      </c>
      <c r="F2511" t="s">
        <v>35</v>
      </c>
      <c r="G2511" t="s">
        <v>28</v>
      </c>
      <c r="H2511" s="3">
        <v>27515.42</v>
      </c>
      <c r="I2511" t="s">
        <v>19</v>
      </c>
      <c r="J2511" t="s">
        <v>22</v>
      </c>
      <c r="K25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32.850102459382697</v>
      </c>
      <c r="L2511" s="6">
        <f>TablaDatos[[#This Row],[IMC_raw]]/1000000000000000</f>
        <v>3.28501024593827</v>
      </c>
      <c r="M2511" s="2">
        <v>3285010245938270</v>
      </c>
      <c r="N25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1" s="13">
        <f t="shared" si="39"/>
        <v>2510</v>
      </c>
      <c r="P2511" s="2" t="str">
        <f>IF(TablaDatos[[#This Row],[Diabetes]]=0,"No","Si")</f>
        <v>No</v>
      </c>
      <c r="Q2511">
        <v>0</v>
      </c>
      <c r="R2511">
        <f>TablaDatos[[#This Row],[Aux2]]/10000000000000</f>
        <v>210.88844846180399</v>
      </c>
      <c r="S2511" s="1">
        <v>2108884484618040</v>
      </c>
      <c r="T2511" s="7">
        <f>TablaDatos[[#This Row],[Aux3]]/100000000000000</f>
        <v>202.30441149753301</v>
      </c>
      <c r="U2511" s="1">
        <v>2.02304411497533E+16</v>
      </c>
      <c r="V2511">
        <v>157.5</v>
      </c>
      <c r="W2511">
        <v>95.3</v>
      </c>
    </row>
    <row r="2512" spans="1:23">
      <c r="A2512">
        <v>2016</v>
      </c>
      <c r="B2512">
        <v>54</v>
      </c>
      <c r="C2512" t="s">
        <v>23</v>
      </c>
      <c r="D2512" t="s">
        <v>71</v>
      </c>
      <c r="E2512" t="s">
        <v>18</v>
      </c>
      <c r="F2512" t="s">
        <v>40</v>
      </c>
      <c r="G2512" t="s">
        <v>20</v>
      </c>
      <c r="H2512" s="3">
        <v>16856.669999999998</v>
      </c>
      <c r="I2512" t="s">
        <v>19</v>
      </c>
      <c r="J2512" t="s">
        <v>19</v>
      </c>
      <c r="K25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32.8220408950896</v>
      </c>
      <c r="L2512" s="5">
        <f>TablaDatos[[#This Row],[IMC_raw]]/1000000000000000</f>
        <v>32.8220408950896</v>
      </c>
      <c r="M2512" s="2">
        <v>3.28220408950896E+16</v>
      </c>
      <c r="N25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2" s="13">
        <f t="shared" si="39"/>
        <v>2511</v>
      </c>
      <c r="P2512" s="2" t="str">
        <f>IF(TablaDatos[[#This Row],[Diabetes]]=0,"No","Si")</f>
        <v>No</v>
      </c>
      <c r="Q2512">
        <v>0</v>
      </c>
      <c r="R2512">
        <f>TablaDatos[[#This Row],[Aux2]]/10000000000000</f>
        <v>1876.6126248717701</v>
      </c>
      <c r="S2512" s="1">
        <v>1.87661262487177E+16</v>
      </c>
      <c r="T2512" s="7">
        <f>TablaDatos[[#This Row],[Aux3]]/100000000000000</f>
        <v>20.4220889818844</v>
      </c>
      <c r="U2512" s="1">
        <v>2042208898188440</v>
      </c>
      <c r="V2512">
        <v>142.5</v>
      </c>
      <c r="W2512">
        <v>89.2</v>
      </c>
    </row>
    <row r="2513" spans="1:23">
      <c r="A2513">
        <v>2016</v>
      </c>
      <c r="B2513">
        <v>46</v>
      </c>
      <c r="C2513" t="s">
        <v>23</v>
      </c>
      <c r="D2513" t="s">
        <v>17</v>
      </c>
      <c r="E2513" t="s">
        <v>18</v>
      </c>
      <c r="F2513" t="s">
        <v>19</v>
      </c>
      <c r="G2513" t="s">
        <v>20</v>
      </c>
      <c r="H2513" s="3">
        <v>27431.19</v>
      </c>
      <c r="I2513" t="s">
        <v>21</v>
      </c>
      <c r="J2513" t="s">
        <v>19</v>
      </c>
      <c r="K25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32.810972145291501</v>
      </c>
      <c r="L2513" s="6">
        <f>TablaDatos[[#This Row],[IMC_raw]]/100000000000000</f>
        <v>32.810972145291501</v>
      </c>
      <c r="M2513" s="2">
        <v>3281097214529150</v>
      </c>
      <c r="N25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3" s="13">
        <f t="shared" si="39"/>
        <v>2512</v>
      </c>
      <c r="P2513" s="2" t="str">
        <f>IF(TablaDatos[[#This Row],[Diabetes]]=0,"No","Si")</f>
        <v>No</v>
      </c>
      <c r="Q2513">
        <v>0</v>
      </c>
      <c r="R2513">
        <f>TablaDatos[[#This Row],[Aux2]]/10000000000000</f>
        <v>2140.9861531719898</v>
      </c>
      <c r="S2513" s="1">
        <v>2.14098615317199E+16</v>
      </c>
      <c r="T2513" s="7">
        <f>TablaDatos[[#This Row],[Aux3]]/100000000000000</f>
        <v>247.89510132347399</v>
      </c>
      <c r="U2513" s="1">
        <v>2.47895101323474E+16</v>
      </c>
      <c r="V2513">
        <v>153.5</v>
      </c>
      <c r="W2513">
        <v>93.6</v>
      </c>
    </row>
    <row r="2514" spans="1:23">
      <c r="A2514">
        <v>2016</v>
      </c>
      <c r="B2514">
        <v>62</v>
      </c>
      <c r="C2514" t="s">
        <v>23</v>
      </c>
      <c r="D2514" t="s">
        <v>29</v>
      </c>
      <c r="E2514" t="s">
        <v>18</v>
      </c>
      <c r="F2514" t="s">
        <v>24</v>
      </c>
      <c r="G2514" t="s">
        <v>28</v>
      </c>
      <c r="H2514" s="3">
        <v>6865.86</v>
      </c>
      <c r="I2514" t="s">
        <v>21</v>
      </c>
      <c r="J2514" t="s">
        <v>22</v>
      </c>
      <c r="K25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32.808425933668602</v>
      </c>
      <c r="L2514" s="5">
        <f>TablaDatos[[#This Row],[IMC_raw]]/1000000000000000</f>
        <v>3.2808425933668599</v>
      </c>
      <c r="M2514" s="2">
        <v>3280842593366860</v>
      </c>
      <c r="N25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4" s="13">
        <f t="shared" si="39"/>
        <v>2513</v>
      </c>
      <c r="P2514" s="2" t="str">
        <f>IF(TablaDatos[[#This Row],[Diabetes]]=0,"No","Si")</f>
        <v>No</v>
      </c>
      <c r="Q2514">
        <v>0</v>
      </c>
      <c r="R2514">
        <f>TablaDatos[[#This Row],[Aux2]]/10000000000000</f>
        <v>2261.0689637327</v>
      </c>
      <c r="S2514" s="1">
        <v>2.2610689637327E+16</v>
      </c>
      <c r="T2514" s="7">
        <f>TablaDatos[[#This Row],[Aux3]]/100000000000000</f>
        <v>277.07868018143802</v>
      </c>
      <c r="U2514" s="1">
        <v>2.77078680181438E+16</v>
      </c>
      <c r="V2514">
        <v>155</v>
      </c>
      <c r="W2514">
        <v>95.7</v>
      </c>
    </row>
    <row r="2515" spans="1:23">
      <c r="A2515">
        <v>2016</v>
      </c>
      <c r="B2515">
        <v>60</v>
      </c>
      <c r="C2515" t="s">
        <v>16</v>
      </c>
      <c r="D2515" t="s">
        <v>73</v>
      </c>
      <c r="E2515" t="s">
        <v>31</v>
      </c>
      <c r="F2515" t="s">
        <v>24</v>
      </c>
      <c r="G2515" t="s">
        <v>28</v>
      </c>
      <c r="H2515" s="3">
        <v>19755.59</v>
      </c>
      <c r="I2515" t="s">
        <v>21</v>
      </c>
      <c r="J2515" t="s">
        <v>19</v>
      </c>
      <c r="K25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32.798614041622301</v>
      </c>
      <c r="L2515" s="5">
        <f>TablaDatos[[#This Row],[IMC_raw]]/1000000000000000</f>
        <v>3.2798614041622298</v>
      </c>
      <c r="M2515" s="2">
        <v>3279861404162230</v>
      </c>
      <c r="N25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5" s="13">
        <f t="shared" si="39"/>
        <v>2514</v>
      </c>
      <c r="P2515" s="2" t="str">
        <f>IF(TablaDatos[[#This Row],[Diabetes]]=0,"No","Si")</f>
        <v>Si</v>
      </c>
      <c r="Q2515">
        <v>1</v>
      </c>
      <c r="R2515">
        <f>TablaDatos[[#This Row],[Aux2]]/10000000000000</f>
        <v>2409.0141032264301</v>
      </c>
      <c r="S2515" s="1">
        <v>2.40901410322643E+16</v>
      </c>
      <c r="T2515" s="7">
        <f>TablaDatos[[#This Row],[Aux3]]/100000000000000</f>
        <v>3.0000000000000001E-12</v>
      </c>
      <c r="U2515">
        <v>300</v>
      </c>
      <c r="V2515">
        <v>174.3</v>
      </c>
      <c r="W2515">
        <v>106.1</v>
      </c>
    </row>
    <row r="2516" spans="1:23">
      <c r="A2516">
        <v>2016</v>
      </c>
      <c r="B2516">
        <v>64</v>
      </c>
      <c r="C2516" t="s">
        <v>23</v>
      </c>
      <c r="D2516" t="s">
        <v>73</v>
      </c>
      <c r="E2516" t="s">
        <v>19</v>
      </c>
      <c r="F2516" t="s">
        <v>24</v>
      </c>
      <c r="G2516" t="s">
        <v>28</v>
      </c>
      <c r="H2516" s="3">
        <v>25827.43</v>
      </c>
      <c r="I2516" t="s">
        <v>19</v>
      </c>
      <c r="J2516" t="s">
        <v>22</v>
      </c>
      <c r="K25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32.770599438835397</v>
      </c>
      <c r="L2516" s="6">
        <f>TablaDatos[[#This Row],[IMC_raw]]/100000000000000</f>
        <v>32.770599438835397</v>
      </c>
      <c r="M2516" s="2">
        <v>3277059943883540</v>
      </c>
      <c r="N25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6" s="13">
        <f t="shared" si="39"/>
        <v>2515</v>
      </c>
      <c r="P2516" s="2" t="str">
        <f>IF(TablaDatos[[#This Row],[Diabetes]]=0,"No","Si")</f>
        <v>Si</v>
      </c>
      <c r="Q2516">
        <v>1</v>
      </c>
      <c r="R2516">
        <f>TablaDatos[[#This Row],[Aux2]]/10000000000000</f>
        <v>2.3222076331189001</v>
      </c>
      <c r="S2516" s="1">
        <v>23222076331189</v>
      </c>
      <c r="T2516" s="7">
        <f>TablaDatos[[#This Row],[Aux3]]/100000000000000</f>
        <v>25.289923286922299</v>
      </c>
      <c r="U2516" s="1">
        <v>2528992328692230</v>
      </c>
      <c r="V2516">
        <v>162.30000000000001</v>
      </c>
      <c r="W2516">
        <v>98.3</v>
      </c>
    </row>
    <row r="2517" spans="1:23">
      <c r="A2517">
        <v>2016</v>
      </c>
      <c r="B2517">
        <v>69</v>
      </c>
      <c r="C2517" t="s">
        <v>23</v>
      </c>
      <c r="D2517" t="s">
        <v>72</v>
      </c>
      <c r="E2517" t="s">
        <v>31</v>
      </c>
      <c r="F2517" t="s">
        <v>24</v>
      </c>
      <c r="G2517" t="s">
        <v>25</v>
      </c>
      <c r="H2517" s="3">
        <v>6912.04</v>
      </c>
      <c r="I2517" t="s">
        <v>21</v>
      </c>
      <c r="J2517" t="s">
        <v>18</v>
      </c>
      <c r="K25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32.737090446320998</v>
      </c>
      <c r="L2517" s="6">
        <f>TablaDatos[[#This Row],[IMC_raw]]/100000000000000</f>
        <v>32.737090446320998</v>
      </c>
      <c r="M2517" s="2">
        <v>3273709044632100</v>
      </c>
      <c r="N25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7" s="13">
        <f t="shared" si="39"/>
        <v>2516</v>
      </c>
      <c r="P2517" s="2" t="str">
        <f>IF(TablaDatos[[#This Row],[Diabetes]]=0,"No","Si")</f>
        <v>Si</v>
      </c>
      <c r="Q2517">
        <v>1</v>
      </c>
      <c r="R2517">
        <f>TablaDatos[[#This Row],[Aux2]]/10000000000000</f>
        <v>2458.5168690696401</v>
      </c>
      <c r="S2517" s="1">
        <v>2.45851686906964E+16</v>
      </c>
      <c r="T2517" s="7">
        <f>TablaDatos[[#This Row],[Aux3]]/100000000000000</f>
        <v>281.72825034500499</v>
      </c>
      <c r="U2517" s="1">
        <v>2.81728250345005E+16</v>
      </c>
      <c r="V2517">
        <v>165.2</v>
      </c>
      <c r="W2517">
        <v>107.2</v>
      </c>
    </row>
    <row r="2518" spans="1:23">
      <c r="A2518">
        <v>2016</v>
      </c>
      <c r="B2518">
        <v>72</v>
      </c>
      <c r="C2518" t="s">
        <v>23</v>
      </c>
      <c r="D2518" t="s">
        <v>30</v>
      </c>
      <c r="E2518" t="s">
        <v>19</v>
      </c>
      <c r="F2518" t="s">
        <v>19</v>
      </c>
      <c r="G2518" t="s">
        <v>25</v>
      </c>
      <c r="H2518" s="3">
        <v>12530.62</v>
      </c>
      <c r="I2518" t="s">
        <v>19</v>
      </c>
      <c r="J2518" t="s">
        <v>18</v>
      </c>
      <c r="K25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32.720618593135299</v>
      </c>
      <c r="L2518" s="6">
        <f>TablaDatos[[#This Row],[IMC_raw]]/1000000000000000</f>
        <v>3.27206185931353</v>
      </c>
      <c r="M2518" s="2">
        <v>3272061859313530</v>
      </c>
      <c r="N25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8" s="13">
        <f t="shared" si="39"/>
        <v>2517</v>
      </c>
      <c r="P2518" s="2" t="str">
        <f>IF(TablaDatos[[#This Row],[Diabetes]]=0,"No","Si")</f>
        <v>Si</v>
      </c>
      <c r="Q2518">
        <v>1</v>
      </c>
      <c r="R2518">
        <f>TablaDatos[[#This Row],[Aux2]]/10000000000000</f>
        <v>2439.2499847904</v>
      </c>
      <c r="S2518" s="1">
        <v>2.4392499847904E+16</v>
      </c>
      <c r="T2518" s="7">
        <f>TablaDatos[[#This Row],[Aux3]]/100000000000000</f>
        <v>23.140924291410698</v>
      </c>
      <c r="U2518" s="1">
        <v>2314092429141070</v>
      </c>
      <c r="V2518">
        <v>172.1</v>
      </c>
      <c r="W2518">
        <v>106.8</v>
      </c>
    </row>
    <row r="2519" spans="1:23">
      <c r="A2519">
        <v>2016</v>
      </c>
      <c r="B2519">
        <v>69</v>
      </c>
      <c r="C2519" t="s">
        <v>16</v>
      </c>
      <c r="D2519" t="s">
        <v>37</v>
      </c>
      <c r="E2519" t="s">
        <v>21</v>
      </c>
      <c r="F2519" t="s">
        <v>24</v>
      </c>
      <c r="G2519" t="s">
        <v>25</v>
      </c>
      <c r="H2519" s="3">
        <v>18174</v>
      </c>
      <c r="I2519" t="s">
        <v>21</v>
      </c>
      <c r="J2519" t="s">
        <v>18</v>
      </c>
      <c r="K25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32.709864414036495</v>
      </c>
      <c r="L2519" s="5">
        <f>TablaDatos[[#This Row],[IMC_raw]]/1000000000000000</f>
        <v>3.2709864414036498</v>
      </c>
      <c r="M2519" s="2">
        <v>3270986441403650</v>
      </c>
      <c r="N25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19" s="13">
        <f t="shared" si="39"/>
        <v>2518</v>
      </c>
      <c r="P2519" s="2" t="str">
        <f>IF(TablaDatos[[#This Row],[Diabetes]]=0,"No","Si")</f>
        <v>No</v>
      </c>
      <c r="Q2519">
        <v>0</v>
      </c>
      <c r="R2519">
        <f>TablaDatos[[#This Row],[Aux2]]/10000000000000</f>
        <v>2397.0888489496301</v>
      </c>
      <c r="S2519" s="1">
        <v>2.39708884894963E+16</v>
      </c>
      <c r="T2519" s="7">
        <f>TablaDatos[[#This Row],[Aux3]]/100000000000000</f>
        <v>26.5768721714824</v>
      </c>
      <c r="U2519" s="1">
        <v>2657687217148240</v>
      </c>
      <c r="V2519">
        <v>165.8</v>
      </c>
      <c r="W2519">
        <v>102.2</v>
      </c>
    </row>
    <row r="2520" spans="1:23">
      <c r="A2520">
        <v>2016</v>
      </c>
      <c r="B2520">
        <v>56</v>
      </c>
      <c r="C2520" t="s">
        <v>23</v>
      </c>
      <c r="D2520" t="s">
        <v>73</v>
      </c>
      <c r="E2520" t="s">
        <v>21</v>
      </c>
      <c r="F2520" t="s">
        <v>35</v>
      </c>
      <c r="G2520" t="s">
        <v>28</v>
      </c>
      <c r="H2520" s="3">
        <v>15432.86</v>
      </c>
      <c r="I2520" t="s">
        <v>21</v>
      </c>
      <c r="J2520" t="s">
        <v>19</v>
      </c>
      <c r="K25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32.699198404817402</v>
      </c>
      <c r="L2520" s="6">
        <f>TablaDatos[[#This Row],[IMC_raw]]/1000000000000000</f>
        <v>3.26991984048174</v>
      </c>
      <c r="M2520" s="2">
        <v>3269919840481740</v>
      </c>
      <c r="N25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0" s="13">
        <f t="shared" si="39"/>
        <v>2519</v>
      </c>
      <c r="P2520" s="2" t="str">
        <f>IF(TablaDatos[[#This Row],[Diabetes]]=0,"No","Si")</f>
        <v>No</v>
      </c>
      <c r="Q2520">
        <v>0</v>
      </c>
      <c r="R2520">
        <f>TablaDatos[[#This Row],[Aux2]]/10000000000000</f>
        <v>2216.7548209823699</v>
      </c>
      <c r="S2520" s="1">
        <v>2.21675482098237E+16</v>
      </c>
      <c r="T2520" s="7">
        <f>TablaDatos[[#This Row],[Aux3]]/100000000000000</f>
        <v>241.34442191707799</v>
      </c>
      <c r="U2520" s="1">
        <v>2.41344421917078E+16</v>
      </c>
      <c r="V2520">
        <v>164.4</v>
      </c>
      <c r="W2520">
        <v>99.6</v>
      </c>
    </row>
    <row r="2521" spans="1:23">
      <c r="A2521">
        <v>2016</v>
      </c>
      <c r="B2521">
        <v>67</v>
      </c>
      <c r="C2521" t="s">
        <v>23</v>
      </c>
      <c r="D2521" t="s">
        <v>38</v>
      </c>
      <c r="E2521" t="s">
        <v>18</v>
      </c>
      <c r="F2521" t="s">
        <v>35</v>
      </c>
      <c r="G2521" t="s">
        <v>25</v>
      </c>
      <c r="H2521" s="3">
        <v>19780.3</v>
      </c>
      <c r="I2521" t="s">
        <v>19</v>
      </c>
      <c r="J2521" t="s">
        <v>22</v>
      </c>
      <c r="K25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32.697700738187599</v>
      </c>
      <c r="L2521" s="5">
        <f>TablaDatos[[#This Row],[IMC_raw]]/1000000000000000</f>
        <v>32.697700738187599</v>
      </c>
      <c r="M2521" s="2">
        <v>3.26977007381876E+16</v>
      </c>
      <c r="N25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1" s="13">
        <f t="shared" si="39"/>
        <v>2520</v>
      </c>
      <c r="P2521" s="2" t="str">
        <f>IF(TablaDatos[[#This Row],[Diabetes]]=0,"No","Si")</f>
        <v>No</v>
      </c>
      <c r="Q2521">
        <v>0</v>
      </c>
      <c r="R2521">
        <f>TablaDatos[[#This Row],[Aux2]]/10000000000000</f>
        <v>2058.13604835146</v>
      </c>
      <c r="S2521" s="1">
        <v>2.05813604835146E+16</v>
      </c>
      <c r="T2521" s="7">
        <f>TablaDatos[[#This Row],[Aux3]]/100000000000000</f>
        <v>189.99102461240801</v>
      </c>
      <c r="U2521" s="1">
        <v>1.89991024612408E+16</v>
      </c>
      <c r="V2521">
        <v>146.19999999999999</v>
      </c>
      <c r="W2521">
        <v>93.5</v>
      </c>
    </row>
    <row r="2522" spans="1:23">
      <c r="A2522">
        <v>2016</v>
      </c>
      <c r="B2522">
        <v>62</v>
      </c>
      <c r="C2522" t="s">
        <v>16</v>
      </c>
      <c r="D2522" t="s">
        <v>17</v>
      </c>
      <c r="E2522" t="s">
        <v>21</v>
      </c>
      <c r="F2522" t="s">
        <v>24</v>
      </c>
      <c r="G2522" t="s">
        <v>28</v>
      </c>
      <c r="H2522" s="3">
        <v>27258.3</v>
      </c>
      <c r="I2522" t="s">
        <v>21</v>
      </c>
      <c r="J2522" t="s">
        <v>18</v>
      </c>
      <c r="K25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32.670935512574502</v>
      </c>
      <c r="L2522" s="5">
        <f>TablaDatos[[#This Row],[IMC_raw]]/1000000000000000</f>
        <v>3.2670935512574499</v>
      </c>
      <c r="M2522" s="2">
        <v>3267093551257450</v>
      </c>
      <c r="N25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2" s="13">
        <f t="shared" si="39"/>
        <v>2521</v>
      </c>
      <c r="P2522" s="2" t="str">
        <f>IF(TablaDatos[[#This Row],[Diabetes]]=0,"No","Si")</f>
        <v>No</v>
      </c>
      <c r="Q2522">
        <v>0</v>
      </c>
      <c r="R2522">
        <f>TablaDatos[[#This Row],[Aux2]]/10000000000000</f>
        <v>2394.35661080002</v>
      </c>
      <c r="S2522" s="1">
        <v>2.39435661080002E+16</v>
      </c>
      <c r="T2522" s="7">
        <f>TablaDatos[[#This Row],[Aux3]]/100000000000000</f>
        <v>239.72098391222599</v>
      </c>
      <c r="U2522" s="1">
        <v>2.39720983912226E+16</v>
      </c>
      <c r="V2522">
        <v>169.2</v>
      </c>
      <c r="W2522">
        <v>102.4</v>
      </c>
    </row>
    <row r="2523" spans="1:23">
      <c r="A2523">
        <v>2016</v>
      </c>
      <c r="B2523">
        <v>61</v>
      </c>
      <c r="C2523" t="s">
        <v>23</v>
      </c>
      <c r="D2523" t="s">
        <v>72</v>
      </c>
      <c r="E2523" t="s">
        <v>18</v>
      </c>
      <c r="F2523" t="s">
        <v>35</v>
      </c>
      <c r="G2523" t="s">
        <v>28</v>
      </c>
      <c r="H2523" s="3">
        <v>11111.04</v>
      </c>
      <c r="I2523" t="s">
        <v>19</v>
      </c>
      <c r="J2523" t="s">
        <v>18</v>
      </c>
      <c r="K25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32.642767324264398</v>
      </c>
      <c r="L2523" s="5">
        <f>TablaDatos[[#This Row],[IMC_raw]]/1000000000000000</f>
        <v>32.642767324264398</v>
      </c>
      <c r="M2523" s="2">
        <v>3.26427673242644E+16</v>
      </c>
      <c r="N25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3" s="13">
        <f t="shared" si="39"/>
        <v>2522</v>
      </c>
      <c r="P2523" s="2" t="str">
        <f>IF(TablaDatos[[#This Row],[Diabetes]]=0,"No","Si")</f>
        <v>No</v>
      </c>
      <c r="Q2523">
        <v>0</v>
      </c>
      <c r="R2523">
        <f>TablaDatos[[#This Row],[Aux2]]/10000000000000</f>
        <v>2069.3003485496502</v>
      </c>
      <c r="S2523" s="1">
        <v>2.06930034854965E+16</v>
      </c>
      <c r="T2523" s="7">
        <f>TablaDatos[[#This Row],[Aux3]]/100000000000000</f>
        <v>228.414403532237</v>
      </c>
      <c r="U2523" s="1">
        <v>2.28414403532237E+16</v>
      </c>
      <c r="V2523">
        <v>156.30000000000001</v>
      </c>
      <c r="W2523">
        <v>97.3</v>
      </c>
    </row>
    <row r="2524" spans="1:23">
      <c r="A2524">
        <v>2016</v>
      </c>
      <c r="B2524">
        <v>68</v>
      </c>
      <c r="C2524" t="s">
        <v>16</v>
      </c>
      <c r="D2524" t="s">
        <v>37</v>
      </c>
      <c r="E2524" t="s">
        <v>31</v>
      </c>
      <c r="F2524" t="s">
        <v>19</v>
      </c>
      <c r="G2524" t="s">
        <v>25</v>
      </c>
      <c r="H2524" s="3">
        <v>10428.620000000001</v>
      </c>
      <c r="I2524" t="s">
        <v>21</v>
      </c>
      <c r="J2524" t="s">
        <v>18</v>
      </c>
      <c r="K25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32.632370986925501</v>
      </c>
      <c r="L2524" s="5">
        <f>TablaDatos[[#This Row],[IMC_raw]]/100000000000000</f>
        <v>32.632370986925501</v>
      </c>
      <c r="M2524" s="2">
        <v>3263237098692550</v>
      </c>
      <c r="N25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4" s="13">
        <f t="shared" si="39"/>
        <v>2523</v>
      </c>
      <c r="P2524" s="2" t="str">
        <f>IF(TablaDatos[[#This Row],[Diabetes]]=0,"No","Si")</f>
        <v>Si</v>
      </c>
      <c r="Q2524">
        <v>1</v>
      </c>
      <c r="R2524">
        <f>TablaDatos[[#This Row],[Aux2]]/10000000000000</f>
        <v>2232.4801441212599</v>
      </c>
      <c r="S2524" s="1">
        <v>2.23248014412126E+16</v>
      </c>
      <c r="T2524" s="7">
        <f>TablaDatos[[#This Row],[Aux3]]/100000000000000</f>
        <v>26.826015865406301</v>
      </c>
      <c r="U2524" s="1">
        <v>2682601586540630</v>
      </c>
      <c r="V2524">
        <v>178.5</v>
      </c>
      <c r="W2524">
        <v>101.1</v>
      </c>
    </row>
    <row r="2525" spans="1:23">
      <c r="A2525">
        <v>2016</v>
      </c>
      <c r="B2525">
        <v>56</v>
      </c>
      <c r="C2525" t="s">
        <v>16</v>
      </c>
      <c r="D2525" t="s">
        <v>73</v>
      </c>
      <c r="E2525" t="s">
        <v>21</v>
      </c>
      <c r="F2525" t="s">
        <v>19</v>
      </c>
      <c r="G2525" t="s">
        <v>28</v>
      </c>
      <c r="H2525" s="3">
        <v>70900.05</v>
      </c>
      <c r="I2525" t="s">
        <v>21</v>
      </c>
      <c r="J2525" t="s">
        <v>21</v>
      </c>
      <c r="K25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32.608194399912705</v>
      </c>
      <c r="L2525" s="6">
        <f>TablaDatos[[#This Row],[IMC_raw]]/1000000000000000</f>
        <v>3.2608194399912702</v>
      </c>
      <c r="M2525" s="2">
        <v>3260819439991270</v>
      </c>
      <c r="N25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5" s="13">
        <f t="shared" si="39"/>
        <v>2524</v>
      </c>
      <c r="P2525" s="2" t="str">
        <f>IF(TablaDatos[[#This Row],[Diabetes]]=0,"No","Si")</f>
        <v>No</v>
      </c>
      <c r="Q2525">
        <v>0</v>
      </c>
      <c r="R2525">
        <f>TablaDatos[[#This Row],[Aux2]]/10000000000000</f>
        <v>2090.8981632613099</v>
      </c>
      <c r="S2525" s="1">
        <v>2.09089816326131E+16</v>
      </c>
      <c r="T2525" s="7">
        <f>TablaDatos[[#This Row],[Aux3]]/100000000000000</f>
        <v>235.35201195287999</v>
      </c>
      <c r="U2525" s="1">
        <v>2.3535201195288E+16</v>
      </c>
      <c r="V2525">
        <v>169.9</v>
      </c>
      <c r="W2525">
        <v>102.3</v>
      </c>
    </row>
    <row r="2526" spans="1:23">
      <c r="A2526">
        <v>2016</v>
      </c>
      <c r="B2526">
        <v>62</v>
      </c>
      <c r="C2526" t="s">
        <v>16</v>
      </c>
      <c r="D2526" t="s">
        <v>73</v>
      </c>
      <c r="E2526" t="s">
        <v>18</v>
      </c>
      <c r="F2526" t="s">
        <v>19</v>
      </c>
      <c r="G2526" t="s">
        <v>28</v>
      </c>
      <c r="H2526" s="3">
        <v>36551.120000000003</v>
      </c>
      <c r="I2526" t="s">
        <v>19</v>
      </c>
      <c r="J2526" t="s">
        <v>22</v>
      </c>
      <c r="K25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32.5810021334661</v>
      </c>
      <c r="L2526" s="5">
        <f>TablaDatos[[#This Row],[IMC_raw]]/1000000000000000</f>
        <v>32.5810021334661</v>
      </c>
      <c r="M2526" s="2">
        <v>3.25810021334661E+16</v>
      </c>
      <c r="N25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6" s="13">
        <f t="shared" si="39"/>
        <v>2525</v>
      </c>
      <c r="P2526" s="2" t="str">
        <f>IF(TablaDatos[[#This Row],[Diabetes]]=0,"No","Si")</f>
        <v>No</v>
      </c>
      <c r="Q2526">
        <v>0</v>
      </c>
      <c r="R2526">
        <f>TablaDatos[[#This Row],[Aux2]]/10000000000000</f>
        <v>1943.13750967737</v>
      </c>
      <c r="S2526" s="1">
        <v>1.94313750967737E+16</v>
      </c>
      <c r="T2526" s="7">
        <f>TablaDatos[[#This Row],[Aux3]]/100000000000000</f>
        <v>22.405255351203799</v>
      </c>
      <c r="U2526" s="1">
        <v>2240525535120380</v>
      </c>
      <c r="V2526">
        <v>149.80000000000001</v>
      </c>
      <c r="W2526">
        <v>100.1</v>
      </c>
    </row>
    <row r="2527" spans="1:23">
      <c r="A2527">
        <v>2016</v>
      </c>
      <c r="B2527">
        <v>70</v>
      </c>
      <c r="C2527" t="s">
        <v>23</v>
      </c>
      <c r="D2527" t="s">
        <v>27</v>
      </c>
      <c r="E2527" t="s">
        <v>31</v>
      </c>
      <c r="F2527" t="s">
        <v>24</v>
      </c>
      <c r="G2527" t="s">
        <v>25</v>
      </c>
      <c r="H2527" s="3">
        <v>13451.25</v>
      </c>
      <c r="I2527" t="s">
        <v>21</v>
      </c>
      <c r="J2527" t="s">
        <v>19</v>
      </c>
      <c r="K25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32.5774107351277</v>
      </c>
      <c r="L2527" s="5">
        <f>TablaDatos[[#This Row],[IMC_raw]]/1000000000000000</f>
        <v>0.32577410735127699</v>
      </c>
      <c r="M2527" s="2">
        <v>325774107351277</v>
      </c>
      <c r="N25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7" s="13">
        <f t="shared" si="39"/>
        <v>2526</v>
      </c>
      <c r="P2527" s="2" t="str">
        <f>IF(TablaDatos[[#This Row],[Diabetes]]=0,"No","Si")</f>
        <v>Si</v>
      </c>
      <c r="Q2527">
        <v>1</v>
      </c>
      <c r="R2527">
        <f>TablaDatos[[#This Row],[Aux2]]/10000000000000</f>
        <v>2537.5908915432101</v>
      </c>
      <c r="S2527" s="1">
        <v>2.53759089154321E+16</v>
      </c>
      <c r="T2527" s="7">
        <f>TablaDatos[[#This Row],[Aux3]]/100000000000000</f>
        <v>3.0000000000000001E-12</v>
      </c>
      <c r="U2527">
        <v>300</v>
      </c>
      <c r="V2527">
        <v>180.8</v>
      </c>
      <c r="W2527">
        <v>107.5</v>
      </c>
    </row>
    <row r="2528" spans="1:23">
      <c r="A2528">
        <v>2016</v>
      </c>
      <c r="B2528">
        <v>48</v>
      </c>
      <c r="C2528" t="s">
        <v>23</v>
      </c>
      <c r="D2528" t="s">
        <v>30</v>
      </c>
      <c r="E2528" t="s">
        <v>18</v>
      </c>
      <c r="F2528" t="s">
        <v>24</v>
      </c>
      <c r="G2528" t="s">
        <v>20</v>
      </c>
      <c r="H2528" s="3">
        <v>16576.59</v>
      </c>
      <c r="I2528" t="s">
        <v>19</v>
      </c>
      <c r="J2528" t="s">
        <v>22</v>
      </c>
      <c r="K25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32.569708391408597</v>
      </c>
      <c r="L2528" s="6">
        <f>TablaDatos[[#This Row],[IMC_raw]]/1000000000000000</f>
        <v>32.569708391408597</v>
      </c>
      <c r="M2528" s="2">
        <v>3.25697083914086E+16</v>
      </c>
      <c r="N25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8" s="13">
        <f t="shared" si="39"/>
        <v>2527</v>
      </c>
      <c r="P2528" s="2" t="str">
        <f>IF(TablaDatos[[#This Row],[Diabetes]]=0,"No","Si")</f>
        <v>Si</v>
      </c>
      <c r="Q2528">
        <v>1</v>
      </c>
      <c r="R2528">
        <f>TablaDatos[[#This Row],[Aux2]]/10000000000000</f>
        <v>2209.06210236281</v>
      </c>
      <c r="S2528" s="1">
        <v>2.20906210236281E+16</v>
      </c>
      <c r="T2528" s="7">
        <f>TablaDatos[[#This Row],[Aux3]]/100000000000000</f>
        <v>228.760410143337</v>
      </c>
      <c r="U2528" s="1">
        <v>2.28760410143337E+16</v>
      </c>
      <c r="V2528">
        <v>149.6</v>
      </c>
      <c r="W2528">
        <v>94.4</v>
      </c>
    </row>
    <row r="2529" spans="1:23">
      <c r="A2529">
        <v>2016</v>
      </c>
      <c r="B2529">
        <v>48</v>
      </c>
      <c r="C2529" t="s">
        <v>16</v>
      </c>
      <c r="D2529" t="s">
        <v>73</v>
      </c>
      <c r="E2529" t="s">
        <v>18</v>
      </c>
      <c r="F2529" t="s">
        <v>35</v>
      </c>
      <c r="G2529" t="s">
        <v>20</v>
      </c>
      <c r="H2529" s="3">
        <v>37548.35</v>
      </c>
      <c r="I2529" t="s">
        <v>19</v>
      </c>
      <c r="J2529" t="s">
        <v>19</v>
      </c>
      <c r="K25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32.569585879619197</v>
      </c>
      <c r="L2529" s="5">
        <f>TablaDatos[[#This Row],[IMC_raw]]/1000000000000000</f>
        <v>32.569585879619197</v>
      </c>
      <c r="M2529" s="2">
        <v>3.25695858796192E+16</v>
      </c>
      <c r="N25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29" s="13">
        <f t="shared" si="39"/>
        <v>2528</v>
      </c>
      <c r="P2529" s="2" t="str">
        <f>IF(TablaDatos[[#This Row],[Diabetes]]=0,"No","Si")</f>
        <v>No</v>
      </c>
      <c r="Q2529">
        <v>0</v>
      </c>
      <c r="R2529">
        <f>TablaDatos[[#This Row],[Aux2]]/10000000000000</f>
        <v>2290.6012472849202</v>
      </c>
      <c r="S2529" s="1">
        <v>2.29060124728492E+16</v>
      </c>
      <c r="T2529" s="7">
        <f>TablaDatos[[#This Row],[Aux3]]/100000000000000</f>
        <v>239.475870053216</v>
      </c>
      <c r="U2529" s="1">
        <v>2.39475870053216E+16</v>
      </c>
      <c r="V2529">
        <v>145.5</v>
      </c>
      <c r="W2529">
        <v>91.4</v>
      </c>
    </row>
    <row r="2530" spans="1:23">
      <c r="A2530">
        <v>2016</v>
      </c>
      <c r="B2530">
        <v>70</v>
      </c>
      <c r="C2530" t="s">
        <v>23</v>
      </c>
      <c r="D2530" t="s">
        <v>72</v>
      </c>
      <c r="E2530" t="s">
        <v>18</v>
      </c>
      <c r="F2530" t="s">
        <v>24</v>
      </c>
      <c r="G2530" t="s">
        <v>25</v>
      </c>
      <c r="H2530" s="3">
        <v>23281.23</v>
      </c>
      <c r="I2530" t="s">
        <v>19</v>
      </c>
      <c r="J2530" t="s">
        <v>22</v>
      </c>
      <c r="K25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32.474682245573497</v>
      </c>
      <c r="L2530" s="6">
        <f>TablaDatos[[#This Row],[IMC_raw]]/100000000000000</f>
        <v>32.474682245573497</v>
      </c>
      <c r="M2530" s="2">
        <v>3247468224557350</v>
      </c>
      <c r="N25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0" s="13">
        <f t="shared" si="39"/>
        <v>2529</v>
      </c>
      <c r="P2530" s="2" t="str">
        <f>IF(TablaDatos[[#This Row],[Diabetes]]=0,"No","Si")</f>
        <v>No</v>
      </c>
      <c r="Q2530">
        <v>0</v>
      </c>
      <c r="R2530">
        <f>TablaDatos[[#This Row],[Aux2]]/10000000000000</f>
        <v>218.00010622208401</v>
      </c>
      <c r="S2530" s="1">
        <v>2180001062220840</v>
      </c>
      <c r="T2530" s="7">
        <f>TablaDatos[[#This Row],[Aux3]]/100000000000000</f>
        <v>235.93072154668201</v>
      </c>
      <c r="U2530" s="1">
        <v>2.35930721546682E+16</v>
      </c>
      <c r="V2530">
        <v>162.1</v>
      </c>
      <c r="W2530">
        <v>104.3</v>
      </c>
    </row>
    <row r="2531" spans="1:23">
      <c r="A2531">
        <v>2016</v>
      </c>
      <c r="B2531">
        <v>62</v>
      </c>
      <c r="C2531" t="s">
        <v>23</v>
      </c>
      <c r="D2531" t="s">
        <v>38</v>
      </c>
      <c r="E2531" t="s">
        <v>19</v>
      </c>
      <c r="F2531" t="s">
        <v>24</v>
      </c>
      <c r="G2531" t="s">
        <v>28</v>
      </c>
      <c r="H2531" s="3">
        <v>19172.669999999998</v>
      </c>
      <c r="I2531" t="s">
        <v>21</v>
      </c>
      <c r="J2531" t="s">
        <v>18</v>
      </c>
      <c r="K25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32.440613545893598</v>
      </c>
      <c r="L2531" s="6">
        <f>TablaDatos[[#This Row],[IMC_raw]]/1000000000000000</f>
        <v>0.32440613545893598</v>
      </c>
      <c r="M2531" s="2">
        <v>324406135458936</v>
      </c>
      <c r="N25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1" s="13">
        <f t="shared" si="39"/>
        <v>2530</v>
      </c>
      <c r="P2531" s="2" t="str">
        <f>IF(TablaDatos[[#This Row],[Diabetes]]=0,"No","Si")</f>
        <v>Si</v>
      </c>
      <c r="Q2531">
        <v>1</v>
      </c>
      <c r="R2531">
        <f>TablaDatos[[#This Row],[Aux2]]/10000000000000</f>
        <v>2265.7865380911298</v>
      </c>
      <c r="S2531" s="1">
        <v>2.26578653809113E+16</v>
      </c>
      <c r="T2531" s="7">
        <f>TablaDatos[[#This Row],[Aux3]]/100000000000000</f>
        <v>26.318638216601801</v>
      </c>
      <c r="U2531" s="1">
        <v>2631863821660180</v>
      </c>
      <c r="V2531">
        <v>159.30000000000001</v>
      </c>
      <c r="W2531">
        <v>99.2</v>
      </c>
    </row>
    <row r="2532" spans="1:23">
      <c r="A2532">
        <v>2016</v>
      </c>
      <c r="B2532">
        <v>47</v>
      </c>
      <c r="C2532" t="s">
        <v>16</v>
      </c>
      <c r="D2532" t="s">
        <v>29</v>
      </c>
      <c r="E2532" t="s">
        <v>18</v>
      </c>
      <c r="F2532" t="s">
        <v>19</v>
      </c>
      <c r="G2532" t="s">
        <v>20</v>
      </c>
      <c r="H2532" s="3">
        <v>14134.47</v>
      </c>
      <c r="I2532" t="s">
        <v>19</v>
      </c>
      <c r="J2532" t="s">
        <v>18</v>
      </c>
      <c r="K25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32.4342640356804</v>
      </c>
      <c r="L2532" s="5">
        <f>TablaDatos[[#This Row],[IMC_raw]]/1000000000000000</f>
        <v>3.2434264035680398</v>
      </c>
      <c r="M2532" s="2">
        <v>3243426403568040</v>
      </c>
      <c r="N25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2" s="13">
        <f t="shared" si="39"/>
        <v>2531</v>
      </c>
      <c r="P2532" s="2" t="str">
        <f>IF(TablaDatos[[#This Row],[Diabetes]]=0,"No","Si")</f>
        <v>No</v>
      </c>
      <c r="Q2532">
        <v>0</v>
      </c>
      <c r="R2532">
        <f>TablaDatos[[#This Row],[Aux2]]/10000000000000</f>
        <v>1961.4535665348701</v>
      </c>
      <c r="S2532" s="1">
        <v>1.96145356653487E+16</v>
      </c>
      <c r="T2532" s="7">
        <f>TablaDatos[[#This Row],[Aux3]]/100000000000000</f>
        <v>231.70947402828099</v>
      </c>
      <c r="U2532" s="1">
        <v>2.31709474028281E+16</v>
      </c>
      <c r="V2532">
        <v>155.1</v>
      </c>
      <c r="W2532">
        <v>87</v>
      </c>
    </row>
    <row r="2533" spans="1:23">
      <c r="A2533">
        <v>2016</v>
      </c>
      <c r="B2533">
        <v>57</v>
      </c>
      <c r="C2533" t="s">
        <v>16</v>
      </c>
      <c r="D2533" t="s">
        <v>29</v>
      </c>
      <c r="E2533" t="s">
        <v>21</v>
      </c>
      <c r="F2533" t="s">
        <v>24</v>
      </c>
      <c r="G2533" t="s">
        <v>28</v>
      </c>
      <c r="H2533" s="3">
        <v>27055.09</v>
      </c>
      <c r="I2533" t="s">
        <v>21</v>
      </c>
      <c r="J2533" t="s">
        <v>19</v>
      </c>
      <c r="K25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32.412564483944202</v>
      </c>
      <c r="L2533" s="6">
        <f>TablaDatos[[#This Row],[IMC_raw]]/1000000000000000</f>
        <v>3.2412564483944202</v>
      </c>
      <c r="M2533" s="2">
        <v>3241256448394420</v>
      </c>
      <c r="N25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3" s="13">
        <f t="shared" si="39"/>
        <v>2532</v>
      </c>
      <c r="P2533" s="2" t="str">
        <f>IF(TablaDatos[[#This Row],[Diabetes]]=0,"No","Si")</f>
        <v>No</v>
      </c>
      <c r="Q2533">
        <v>0</v>
      </c>
      <c r="R2533">
        <f>TablaDatos[[#This Row],[Aux2]]/10000000000000</f>
        <v>2444.6872754115798</v>
      </c>
      <c r="S2533" s="1">
        <v>2.44468727541158E+16</v>
      </c>
      <c r="T2533" s="7">
        <f>TablaDatos[[#This Row],[Aux3]]/100000000000000</f>
        <v>25.186578699099702</v>
      </c>
      <c r="U2533" s="1">
        <v>2518657869909970</v>
      </c>
      <c r="V2533">
        <v>162.5</v>
      </c>
      <c r="W2533">
        <v>102.3</v>
      </c>
    </row>
    <row r="2534" spans="1:23">
      <c r="A2534">
        <v>2016</v>
      </c>
      <c r="B2534">
        <v>67</v>
      </c>
      <c r="C2534" t="s">
        <v>16</v>
      </c>
      <c r="D2534" t="s">
        <v>36</v>
      </c>
      <c r="E2534" t="s">
        <v>31</v>
      </c>
      <c r="F2534" t="s">
        <v>24</v>
      </c>
      <c r="G2534" t="s">
        <v>25</v>
      </c>
      <c r="H2534" s="3">
        <v>7951.5</v>
      </c>
      <c r="I2534" t="s">
        <v>21</v>
      </c>
      <c r="J2534" t="s">
        <v>22</v>
      </c>
      <c r="K25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32.4036575461664</v>
      </c>
      <c r="L2534" s="6">
        <f>TablaDatos[[#This Row],[IMC_raw]]/100000000000000</f>
        <v>32.4036575461664</v>
      </c>
      <c r="M2534" s="2">
        <v>3240365754616640</v>
      </c>
      <c r="N25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4" s="13">
        <f t="shared" si="39"/>
        <v>2533</v>
      </c>
      <c r="P2534" s="2" t="str">
        <f>IF(TablaDatos[[#This Row],[Diabetes]]=0,"No","Si")</f>
        <v>Si</v>
      </c>
      <c r="Q2534">
        <v>1</v>
      </c>
      <c r="R2534">
        <f>TablaDatos[[#This Row],[Aux2]]/10000000000000</f>
        <v>2341.9273383223399</v>
      </c>
      <c r="S2534" s="1">
        <v>2.34192733832234E+16</v>
      </c>
      <c r="T2534" s="7">
        <f>TablaDatos[[#This Row],[Aux3]]/100000000000000</f>
        <v>242.65128342373899</v>
      </c>
      <c r="U2534" s="1">
        <v>2.42651283423739E+16</v>
      </c>
      <c r="V2534">
        <v>167.5</v>
      </c>
      <c r="W2534">
        <v>101.8</v>
      </c>
    </row>
    <row r="2535" spans="1:23">
      <c r="A2535">
        <v>2016</v>
      </c>
      <c r="B2535">
        <v>52</v>
      </c>
      <c r="C2535" t="s">
        <v>23</v>
      </c>
      <c r="D2535" t="s">
        <v>34</v>
      </c>
      <c r="E2535" t="s">
        <v>18</v>
      </c>
      <c r="F2535" t="s">
        <v>35</v>
      </c>
      <c r="G2535" t="s">
        <v>20</v>
      </c>
      <c r="H2535" s="3">
        <v>18411.05</v>
      </c>
      <c r="I2535" t="s">
        <v>19</v>
      </c>
      <c r="J2535" t="s">
        <v>22</v>
      </c>
      <c r="K25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32.383713272322396</v>
      </c>
      <c r="L2535" s="5">
        <f>TablaDatos[[#This Row],[IMC_raw]]/1000000000000000</f>
        <v>3.2383713272322399</v>
      </c>
      <c r="M2535" s="2">
        <v>3238371327232240</v>
      </c>
      <c r="N25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5" s="13">
        <f t="shared" si="39"/>
        <v>2534</v>
      </c>
      <c r="P2535" s="2" t="str">
        <f>IF(TablaDatos[[#This Row],[Diabetes]]=0,"No","Si")</f>
        <v>No</v>
      </c>
      <c r="Q2535">
        <v>0</v>
      </c>
      <c r="R2535">
        <f>TablaDatos[[#This Row],[Aux2]]/10000000000000</f>
        <v>1872.8688402334899</v>
      </c>
      <c r="S2535" s="1">
        <v>1.87286884023349E+16</v>
      </c>
      <c r="T2535" s="7">
        <f>TablaDatos[[#This Row],[Aux3]]/100000000000000</f>
        <v>195.34587540460399</v>
      </c>
      <c r="U2535" s="1">
        <v>1.95345875404604E+16</v>
      </c>
      <c r="V2535">
        <v>149.19999999999999</v>
      </c>
      <c r="W2535">
        <v>85.2</v>
      </c>
    </row>
    <row r="2536" spans="1:23">
      <c r="A2536">
        <v>2016</v>
      </c>
      <c r="B2536">
        <v>62</v>
      </c>
      <c r="C2536" t="s">
        <v>23</v>
      </c>
      <c r="D2536" t="s">
        <v>17</v>
      </c>
      <c r="E2536" t="s">
        <v>21</v>
      </c>
      <c r="F2536" t="s">
        <v>35</v>
      </c>
      <c r="G2536" t="s">
        <v>28</v>
      </c>
      <c r="H2536" s="3">
        <v>17445.169999999998</v>
      </c>
      <c r="I2536" t="s">
        <v>21</v>
      </c>
      <c r="J2536" t="s">
        <v>19</v>
      </c>
      <c r="K25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32.380395685880394</v>
      </c>
      <c r="L2536" s="6">
        <f>TablaDatos[[#This Row],[IMC_raw]]/1000000000000000</f>
        <v>0.32380395685880398</v>
      </c>
      <c r="M2536" s="2">
        <v>323803956858804</v>
      </c>
      <c r="N25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6" s="13">
        <f t="shared" si="39"/>
        <v>2535</v>
      </c>
      <c r="P2536" s="2" t="str">
        <f>IF(TablaDatos[[#This Row],[Diabetes]]=0,"No","Si")</f>
        <v>Si</v>
      </c>
      <c r="Q2536">
        <v>1</v>
      </c>
      <c r="R2536">
        <f>TablaDatos[[#This Row],[Aux2]]/10000000000000</f>
        <v>22.2270982963793</v>
      </c>
      <c r="S2536" s="1">
        <v>222270982963793</v>
      </c>
      <c r="T2536" s="7">
        <f>TablaDatos[[#This Row],[Aux3]]/100000000000000</f>
        <v>26.5005682682763</v>
      </c>
      <c r="U2536" s="1">
        <v>2650056826827630</v>
      </c>
      <c r="V2536">
        <v>162.69999999999999</v>
      </c>
      <c r="W2536">
        <v>100.4</v>
      </c>
    </row>
    <row r="2537" spans="1:23">
      <c r="A2537">
        <v>2016</v>
      </c>
      <c r="B2537">
        <v>62</v>
      </c>
      <c r="C2537" t="s">
        <v>16</v>
      </c>
      <c r="D2537" t="s">
        <v>34</v>
      </c>
      <c r="E2537" t="s">
        <v>31</v>
      </c>
      <c r="F2537" t="s">
        <v>24</v>
      </c>
      <c r="G2537" t="s">
        <v>28</v>
      </c>
      <c r="H2537" s="3">
        <v>18028.96</v>
      </c>
      <c r="I2537" t="s">
        <v>21</v>
      </c>
      <c r="J2537" t="s">
        <v>18</v>
      </c>
      <c r="K25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32.371870419955599</v>
      </c>
      <c r="L2537" s="5">
        <f>TablaDatos[[#This Row],[IMC_raw]]/1000000000000000</f>
        <v>0.32371870419955601</v>
      </c>
      <c r="M2537" s="2">
        <v>323718704199556</v>
      </c>
      <c r="N25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7" s="13">
        <f t="shared" si="39"/>
        <v>2536</v>
      </c>
      <c r="P2537" s="2" t="str">
        <f>IF(TablaDatos[[#This Row],[Diabetes]]=0,"No","Si")</f>
        <v>Si</v>
      </c>
      <c r="Q2537">
        <v>1</v>
      </c>
      <c r="R2537">
        <f>TablaDatos[[#This Row],[Aux2]]/10000000000000</f>
        <v>221.13554930820601</v>
      </c>
      <c r="S2537" s="1">
        <v>2211355493082060</v>
      </c>
      <c r="T2537" s="7">
        <f>TablaDatos[[#This Row],[Aux3]]/100000000000000</f>
        <v>267.27024600601499</v>
      </c>
      <c r="U2537" s="1">
        <v>2.67270246006015E+16</v>
      </c>
      <c r="V2537">
        <v>181.7</v>
      </c>
      <c r="W2537">
        <v>107.6</v>
      </c>
    </row>
    <row r="2538" spans="1:23">
      <c r="A2538">
        <v>2016</v>
      </c>
      <c r="B2538">
        <v>60</v>
      </c>
      <c r="C2538" t="s">
        <v>16</v>
      </c>
      <c r="D2538" t="s">
        <v>30</v>
      </c>
      <c r="E2538" t="s">
        <v>31</v>
      </c>
      <c r="F2538" t="s">
        <v>24</v>
      </c>
      <c r="G2538" t="s">
        <v>28</v>
      </c>
      <c r="H2538" s="3">
        <v>18743.21</v>
      </c>
      <c r="I2538" t="s">
        <v>21</v>
      </c>
      <c r="J2538" t="s">
        <v>18</v>
      </c>
      <c r="K25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32.3591360756092</v>
      </c>
      <c r="L2538" s="5">
        <f>TablaDatos[[#This Row],[IMC_raw]]/1000000000000000</f>
        <v>3.2359136075609198</v>
      </c>
      <c r="M2538" s="2">
        <v>3235913607560920</v>
      </c>
      <c r="N25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8" s="13">
        <f t="shared" si="39"/>
        <v>2537</v>
      </c>
      <c r="P2538" s="2" t="str">
        <f>IF(TablaDatos[[#This Row],[Diabetes]]=0,"No","Si")</f>
        <v>No</v>
      </c>
      <c r="Q2538">
        <v>0</v>
      </c>
      <c r="R2538">
        <f>TablaDatos[[#This Row],[Aux2]]/10000000000000</f>
        <v>242.02109958217099</v>
      </c>
      <c r="S2538" s="1">
        <v>2420210995821710</v>
      </c>
      <c r="T2538" s="7">
        <f>TablaDatos[[#This Row],[Aux3]]/100000000000000</f>
        <v>2.5794339216852702</v>
      </c>
      <c r="U2538" s="1">
        <v>257943392168527</v>
      </c>
      <c r="V2538">
        <v>159.9</v>
      </c>
      <c r="W2538">
        <v>103.9</v>
      </c>
    </row>
    <row r="2539" spans="1:23">
      <c r="A2539">
        <v>2016</v>
      </c>
      <c r="B2539">
        <v>60</v>
      </c>
      <c r="C2539" t="s">
        <v>16</v>
      </c>
      <c r="D2539" t="s">
        <v>73</v>
      </c>
      <c r="E2539" t="s">
        <v>31</v>
      </c>
      <c r="F2539" t="s">
        <v>24</v>
      </c>
      <c r="G2539" t="s">
        <v>28</v>
      </c>
      <c r="H2539" s="3">
        <v>15246.82</v>
      </c>
      <c r="I2539" t="s">
        <v>21</v>
      </c>
      <c r="J2539" t="s">
        <v>18</v>
      </c>
      <c r="K25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32.355880788742397</v>
      </c>
      <c r="L2539" s="5">
        <f>TablaDatos[[#This Row],[IMC_raw]]/1000000000000000</f>
        <v>3.2355880788742399</v>
      </c>
      <c r="M2539" s="2">
        <v>3235588078874240</v>
      </c>
      <c r="N25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39" s="13">
        <f t="shared" si="39"/>
        <v>2538</v>
      </c>
      <c r="P2539" s="2" t="str">
        <f>IF(TablaDatos[[#This Row],[Diabetes]]=0,"No","Si")</f>
        <v>Si</v>
      </c>
      <c r="Q2539">
        <v>1</v>
      </c>
      <c r="R2539">
        <f>TablaDatos[[#This Row],[Aux2]]/10000000000000</f>
        <v>2258.6150651042799</v>
      </c>
      <c r="S2539" s="1">
        <v>2.25861506510428E+16</v>
      </c>
      <c r="T2539" s="7">
        <f>TablaDatos[[#This Row],[Aux3]]/100000000000000</f>
        <v>251.29062050605901</v>
      </c>
      <c r="U2539" s="1">
        <v>2.51290620506059E+16</v>
      </c>
      <c r="V2539">
        <v>170.2</v>
      </c>
      <c r="W2539">
        <v>102.3</v>
      </c>
    </row>
    <row r="2540" spans="1:23">
      <c r="A2540">
        <v>2016</v>
      </c>
      <c r="B2540">
        <v>64</v>
      </c>
      <c r="C2540" t="s">
        <v>23</v>
      </c>
      <c r="D2540" t="s">
        <v>17</v>
      </c>
      <c r="E2540" t="s">
        <v>21</v>
      </c>
      <c r="F2540" t="s">
        <v>24</v>
      </c>
      <c r="G2540" t="s">
        <v>28</v>
      </c>
      <c r="H2540" s="3">
        <v>23218.75</v>
      </c>
      <c r="I2540" t="s">
        <v>21</v>
      </c>
      <c r="J2540" t="s">
        <v>18</v>
      </c>
      <c r="K25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32.344595943689697</v>
      </c>
      <c r="L2540" s="5">
        <f>TablaDatos[[#This Row],[IMC_raw]]/1000000000000000</f>
        <v>32.344595943689697</v>
      </c>
      <c r="M2540" s="2">
        <v>3.23445959436897E+16</v>
      </c>
      <c r="N25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0" s="13">
        <f t="shared" si="39"/>
        <v>2539</v>
      </c>
      <c r="P2540" s="2" t="str">
        <f>IF(TablaDatos[[#This Row],[Diabetes]]=0,"No","Si")</f>
        <v>Si</v>
      </c>
      <c r="Q2540">
        <v>1</v>
      </c>
      <c r="R2540">
        <f>TablaDatos[[#This Row],[Aux2]]/10000000000000</f>
        <v>2326.9873451693202</v>
      </c>
      <c r="S2540" s="1">
        <v>2.32698734516932E+16</v>
      </c>
      <c r="T2540" s="7">
        <f>TablaDatos[[#This Row],[Aux3]]/100000000000000</f>
        <v>252.45330911863499</v>
      </c>
      <c r="U2540" s="1">
        <v>2.52453309118635E+16</v>
      </c>
      <c r="V2540">
        <v>166.8</v>
      </c>
      <c r="W2540">
        <v>103.7</v>
      </c>
    </row>
    <row r="2541" spans="1:23">
      <c r="A2541">
        <v>2016</v>
      </c>
      <c r="B2541">
        <v>47</v>
      </c>
      <c r="C2541" t="s">
        <v>23</v>
      </c>
      <c r="D2541" t="s">
        <v>73</v>
      </c>
      <c r="E2541" t="s">
        <v>18</v>
      </c>
      <c r="F2541" t="s">
        <v>24</v>
      </c>
      <c r="G2541" t="s">
        <v>20</v>
      </c>
      <c r="H2541" s="3">
        <v>31256.17</v>
      </c>
      <c r="I2541" t="s">
        <v>19</v>
      </c>
      <c r="J2541" t="s">
        <v>18</v>
      </c>
      <c r="K25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32.340436512085297</v>
      </c>
      <c r="L2541" s="6">
        <f>TablaDatos[[#This Row],[IMC_raw]]/1000000000000000</f>
        <v>3.23404365120853</v>
      </c>
      <c r="M2541" s="2">
        <v>3234043651208530</v>
      </c>
      <c r="N25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1" s="13">
        <f t="shared" si="39"/>
        <v>2540</v>
      </c>
      <c r="P2541" s="2" t="str">
        <f>IF(TablaDatos[[#This Row],[Diabetes]]=0,"No","Si")</f>
        <v>No</v>
      </c>
      <c r="Q2541">
        <v>0</v>
      </c>
      <c r="R2541">
        <f>TablaDatos[[#This Row],[Aux2]]/10000000000000</f>
        <v>2133.7036349594</v>
      </c>
      <c r="S2541" s="1">
        <v>2.1337036349594E+16</v>
      </c>
      <c r="T2541" s="7">
        <f>TablaDatos[[#This Row],[Aux3]]/100000000000000</f>
        <v>236.66696601429601</v>
      </c>
      <c r="U2541" s="1">
        <v>2.36666966014296E+16</v>
      </c>
      <c r="V2541">
        <v>153.9</v>
      </c>
      <c r="W2541">
        <v>90.8</v>
      </c>
    </row>
    <row r="2542" spans="1:23">
      <c r="A2542">
        <v>2016</v>
      </c>
      <c r="B2542">
        <v>59</v>
      </c>
      <c r="C2542" t="s">
        <v>16</v>
      </c>
      <c r="D2542" t="s">
        <v>73</v>
      </c>
      <c r="E2542" t="s">
        <v>18</v>
      </c>
      <c r="F2542" t="s">
        <v>19</v>
      </c>
      <c r="G2542" t="s">
        <v>28</v>
      </c>
      <c r="H2542" s="3">
        <v>26706.03</v>
      </c>
      <c r="I2542" t="s">
        <v>21</v>
      </c>
      <c r="J2542" t="s">
        <v>18</v>
      </c>
      <c r="K25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32.338303587916798</v>
      </c>
      <c r="L2542" s="6">
        <f>TablaDatos[[#This Row],[IMC_raw]]/1000000000000000</f>
        <v>3.2338303587916801</v>
      </c>
      <c r="M2542" s="2">
        <v>3233830358791680</v>
      </c>
      <c r="N25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2" s="13">
        <f t="shared" si="39"/>
        <v>2541</v>
      </c>
      <c r="P2542" s="2" t="str">
        <f>IF(TablaDatos[[#This Row],[Diabetes]]=0,"No","Si")</f>
        <v>No</v>
      </c>
      <c r="Q2542">
        <v>0</v>
      </c>
      <c r="R2542">
        <f>TablaDatos[[#This Row],[Aux2]]/10000000000000</f>
        <v>2490.2533631247902</v>
      </c>
      <c r="S2542" s="1">
        <v>2.49025336312479E+16</v>
      </c>
      <c r="T2542" s="7">
        <f>TablaDatos[[#This Row],[Aux3]]/100000000000000</f>
        <v>262.61015602996599</v>
      </c>
      <c r="U2542" s="1">
        <v>2.62610156029966E+16</v>
      </c>
      <c r="V2542">
        <v>161.30000000000001</v>
      </c>
      <c r="W2542">
        <v>102.1</v>
      </c>
    </row>
    <row r="2543" spans="1:23">
      <c r="A2543">
        <v>2016</v>
      </c>
      <c r="B2543">
        <v>69</v>
      </c>
      <c r="C2543" t="s">
        <v>23</v>
      </c>
      <c r="D2543" t="s">
        <v>72</v>
      </c>
      <c r="E2543" t="s">
        <v>31</v>
      </c>
      <c r="F2543" t="s">
        <v>24</v>
      </c>
      <c r="G2543" t="s">
        <v>25</v>
      </c>
      <c r="H2543" s="3">
        <v>10341.280000000001</v>
      </c>
      <c r="I2543" t="s">
        <v>21</v>
      </c>
      <c r="J2543" t="s">
        <v>18</v>
      </c>
      <c r="K25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32.335864433078598</v>
      </c>
      <c r="L2543" s="6">
        <f>TablaDatos[[#This Row],[IMC_raw]]/1000000000000000</f>
        <v>3.23358644330786</v>
      </c>
      <c r="M2543" s="2">
        <v>3233586443307860</v>
      </c>
      <c r="N25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3" s="13">
        <f t="shared" si="39"/>
        <v>2542</v>
      </c>
      <c r="P2543" s="2" t="str">
        <f>IF(TablaDatos[[#This Row],[Diabetes]]=0,"No","Si")</f>
        <v>Si</v>
      </c>
      <c r="Q2543">
        <v>1</v>
      </c>
      <c r="R2543">
        <f>TablaDatos[[#This Row],[Aux2]]/10000000000000</f>
        <v>2654.2528322537901</v>
      </c>
      <c r="S2543" s="1">
        <v>2.65425283225379E+16</v>
      </c>
      <c r="T2543" s="7">
        <f>TablaDatos[[#This Row],[Aux3]]/100000000000000</f>
        <v>27.2740942924104</v>
      </c>
      <c r="U2543" s="1">
        <v>2727409429241040</v>
      </c>
      <c r="V2543">
        <v>171.5</v>
      </c>
      <c r="W2543">
        <v>106.6</v>
      </c>
    </row>
    <row r="2544" spans="1:23">
      <c r="A2544">
        <v>2016</v>
      </c>
      <c r="B2544">
        <v>60</v>
      </c>
      <c r="C2544" t="s">
        <v>23</v>
      </c>
      <c r="D2544" t="s">
        <v>17</v>
      </c>
      <c r="E2544" t="s">
        <v>18</v>
      </c>
      <c r="F2544" t="s">
        <v>19</v>
      </c>
      <c r="G2544" t="s">
        <v>28</v>
      </c>
      <c r="H2544" s="3">
        <v>19196.490000000002</v>
      </c>
      <c r="I2544" t="s">
        <v>18</v>
      </c>
      <c r="J2544" t="s">
        <v>22</v>
      </c>
      <c r="K25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32.327214503222898</v>
      </c>
      <c r="L2544" s="5">
        <f>TablaDatos[[#This Row],[IMC_raw]]/1000000000000000</f>
        <v>3.2327214503222899</v>
      </c>
      <c r="M2544" s="2">
        <v>3232721450322290</v>
      </c>
      <c r="N25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4" s="13">
        <f t="shared" si="39"/>
        <v>2543</v>
      </c>
      <c r="P2544" s="2" t="str">
        <f>IF(TablaDatos[[#This Row],[Diabetes]]=0,"No","Si")</f>
        <v>No</v>
      </c>
      <c r="Q2544">
        <v>0</v>
      </c>
      <c r="R2544">
        <f>TablaDatos[[#This Row],[Aux2]]/10000000000000</f>
        <v>2128.6896507882102</v>
      </c>
      <c r="S2544" s="1">
        <v>2.12868965078821E+16</v>
      </c>
      <c r="T2544" s="7">
        <f>TablaDatos[[#This Row],[Aux3]]/100000000000000</f>
        <v>21.113145824860801</v>
      </c>
      <c r="U2544" s="1">
        <v>2111314582486080</v>
      </c>
      <c r="V2544">
        <v>153.69999999999999</v>
      </c>
      <c r="W2544">
        <v>91.5</v>
      </c>
    </row>
    <row r="2545" spans="1:23">
      <c r="A2545">
        <v>2016</v>
      </c>
      <c r="B2545">
        <v>62</v>
      </c>
      <c r="C2545" t="s">
        <v>16</v>
      </c>
      <c r="D2545" t="s">
        <v>32</v>
      </c>
      <c r="E2545" t="s">
        <v>18</v>
      </c>
      <c r="F2545" t="s">
        <v>19</v>
      </c>
      <c r="G2545" t="s">
        <v>28</v>
      </c>
      <c r="H2545" s="3">
        <v>25342.22</v>
      </c>
      <c r="I2545" t="s">
        <v>19</v>
      </c>
      <c r="J2545" t="s">
        <v>18</v>
      </c>
      <c r="K25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32.309940043892901</v>
      </c>
      <c r="L2545" s="6">
        <f>TablaDatos[[#This Row],[IMC_raw]]/100000000000000</f>
        <v>32.309940043892901</v>
      </c>
      <c r="M2545" s="2">
        <v>3230994004389290</v>
      </c>
      <c r="N25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5" s="13">
        <f t="shared" si="39"/>
        <v>2544</v>
      </c>
      <c r="P2545" s="2" t="str">
        <f>IF(TablaDatos[[#This Row],[Diabetes]]=0,"No","Si")</f>
        <v>Si</v>
      </c>
      <c r="Q2545">
        <v>1</v>
      </c>
      <c r="R2545">
        <f>TablaDatos[[#This Row],[Aux2]]/10000000000000</f>
        <v>2250.7394558675801</v>
      </c>
      <c r="S2545" s="1">
        <v>2.25073945586758E+16</v>
      </c>
      <c r="T2545" s="7">
        <f>TablaDatos[[#This Row],[Aux3]]/100000000000000</f>
        <v>25.8854090267963</v>
      </c>
      <c r="U2545" s="1">
        <v>2588540902679630</v>
      </c>
      <c r="V2545">
        <v>165.5</v>
      </c>
      <c r="W2545">
        <v>100.2</v>
      </c>
    </row>
    <row r="2546" spans="1:23">
      <c r="A2546">
        <v>2016</v>
      </c>
      <c r="B2546">
        <v>65</v>
      </c>
      <c r="C2546" t="s">
        <v>16</v>
      </c>
      <c r="D2546" t="s">
        <v>17</v>
      </c>
      <c r="E2546" t="s">
        <v>21</v>
      </c>
      <c r="F2546" t="s">
        <v>24</v>
      </c>
      <c r="G2546" t="s">
        <v>25</v>
      </c>
      <c r="H2546" s="3">
        <v>21470.06</v>
      </c>
      <c r="I2546" t="s">
        <v>19</v>
      </c>
      <c r="J2546" t="s">
        <v>18</v>
      </c>
      <c r="K25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32.307746683661797</v>
      </c>
      <c r="L2546" s="6">
        <f>TablaDatos[[#This Row],[IMC_raw]]/1000000000000000</f>
        <v>3.23077466836618</v>
      </c>
      <c r="M2546" s="2">
        <v>3230774668366180</v>
      </c>
      <c r="N25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6" s="13">
        <f t="shared" si="39"/>
        <v>2545</v>
      </c>
      <c r="P2546" s="2" t="str">
        <f>IF(TablaDatos[[#This Row],[Diabetes]]=0,"No","Si")</f>
        <v>Si</v>
      </c>
      <c r="Q2546">
        <v>1</v>
      </c>
      <c r="R2546">
        <f>TablaDatos[[#This Row],[Aux2]]/10000000000000</f>
        <v>2535.9219606311599</v>
      </c>
      <c r="S2546" s="1">
        <v>2.53592196063116E+16</v>
      </c>
      <c r="T2546" s="7">
        <f>TablaDatos[[#This Row],[Aux3]]/100000000000000</f>
        <v>2.6216303790805902</v>
      </c>
      <c r="U2546" s="1">
        <v>262163037908059</v>
      </c>
      <c r="V2546">
        <v>172.2</v>
      </c>
      <c r="W2546">
        <v>101</v>
      </c>
    </row>
    <row r="2547" spans="1:23">
      <c r="A2547">
        <v>2016</v>
      </c>
      <c r="B2547">
        <v>58</v>
      </c>
      <c r="C2547" t="s">
        <v>16</v>
      </c>
      <c r="D2547" t="s">
        <v>42</v>
      </c>
      <c r="E2547" t="s">
        <v>21</v>
      </c>
      <c r="F2547" t="s">
        <v>19</v>
      </c>
      <c r="G2547" t="s">
        <v>28</v>
      </c>
      <c r="H2547" s="3">
        <v>36910.75</v>
      </c>
      <c r="I2547" t="s">
        <v>19</v>
      </c>
      <c r="J2547" t="s">
        <v>19</v>
      </c>
      <c r="K25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32.299385543274497</v>
      </c>
      <c r="L2547" s="5">
        <f>TablaDatos[[#This Row],[IMC_raw]]/1000000000000000</f>
        <v>32.299385543274497</v>
      </c>
      <c r="M2547" s="2">
        <v>3.22993855432745E+16</v>
      </c>
      <c r="N25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7" s="13">
        <f t="shared" si="39"/>
        <v>2546</v>
      </c>
      <c r="P2547" s="2" t="str">
        <f>IF(TablaDatos[[#This Row],[Diabetes]]=0,"No","Si")</f>
        <v>No</v>
      </c>
      <c r="Q2547">
        <v>0</v>
      </c>
      <c r="R2547">
        <f>TablaDatos[[#This Row],[Aux2]]/10000000000000</f>
        <v>2209.4053814512399</v>
      </c>
      <c r="S2547" s="1">
        <v>2.20940538145124E+16</v>
      </c>
      <c r="T2547" s="7">
        <f>TablaDatos[[#This Row],[Aux3]]/100000000000000</f>
        <v>21.419410402759699</v>
      </c>
      <c r="U2547" s="1">
        <v>2141941040275970</v>
      </c>
      <c r="V2547">
        <v>168</v>
      </c>
      <c r="W2547">
        <v>96.3</v>
      </c>
    </row>
    <row r="2548" spans="1:23">
      <c r="A2548">
        <v>2016</v>
      </c>
      <c r="B2548">
        <v>71</v>
      </c>
      <c r="C2548" t="s">
        <v>23</v>
      </c>
      <c r="D2548" t="s">
        <v>29</v>
      </c>
      <c r="E2548" t="s">
        <v>21</v>
      </c>
      <c r="F2548" t="s">
        <v>19</v>
      </c>
      <c r="G2548" t="s">
        <v>25</v>
      </c>
      <c r="H2548" s="3">
        <v>8475.56</v>
      </c>
      <c r="I2548" t="s">
        <v>19</v>
      </c>
      <c r="J2548" t="s">
        <v>22</v>
      </c>
      <c r="K25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32.297280553492598</v>
      </c>
      <c r="L2548" s="5">
        <f>TablaDatos[[#This Row],[IMC_raw]]/1000000000000000</f>
        <v>32.297280553492598</v>
      </c>
      <c r="M2548" s="2">
        <v>3.22972805534926E+16</v>
      </c>
      <c r="N25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8" s="13">
        <f t="shared" si="39"/>
        <v>2547</v>
      </c>
      <c r="P2548" s="2" t="str">
        <f>IF(TablaDatos[[#This Row],[Diabetes]]=0,"No","Si")</f>
        <v>Si</v>
      </c>
      <c r="Q2548">
        <v>1</v>
      </c>
      <c r="R2548">
        <f>TablaDatos[[#This Row],[Aux2]]/10000000000000</f>
        <v>2591.6992211714</v>
      </c>
      <c r="S2548" s="1">
        <v>2.5916992211714E+16</v>
      </c>
      <c r="T2548" s="7">
        <f>TablaDatos[[#This Row],[Aux3]]/100000000000000</f>
        <v>212.65780197285699</v>
      </c>
      <c r="U2548" s="1">
        <v>2.12657801972857E+16</v>
      </c>
      <c r="V2548">
        <v>176.7</v>
      </c>
      <c r="W2548">
        <v>106.3</v>
      </c>
    </row>
    <row r="2549" spans="1:23">
      <c r="A2549">
        <v>2016</v>
      </c>
      <c r="B2549">
        <v>65</v>
      </c>
      <c r="C2549" t="s">
        <v>23</v>
      </c>
      <c r="D2549" t="s">
        <v>27</v>
      </c>
      <c r="E2549" t="s">
        <v>31</v>
      </c>
      <c r="F2549" t="s">
        <v>19</v>
      </c>
      <c r="G2549" t="s">
        <v>25</v>
      </c>
      <c r="H2549" s="3">
        <v>14519.2</v>
      </c>
      <c r="I2549" t="s">
        <v>21</v>
      </c>
      <c r="J2549" t="s">
        <v>18</v>
      </c>
      <c r="K25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32.2931228426784</v>
      </c>
      <c r="L2549" s="6">
        <f>TablaDatos[[#This Row],[IMC_raw]]/1000000000000000</f>
        <v>3.2293122842678401</v>
      </c>
      <c r="M2549" s="2">
        <v>3229312284267840</v>
      </c>
      <c r="N25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49" s="13">
        <f t="shared" si="39"/>
        <v>2548</v>
      </c>
      <c r="P2549" s="2" t="str">
        <f>IF(TablaDatos[[#This Row],[Diabetes]]=0,"No","Si")</f>
        <v>No</v>
      </c>
      <c r="Q2549">
        <v>0</v>
      </c>
      <c r="R2549">
        <f>TablaDatos[[#This Row],[Aux2]]/10000000000000</f>
        <v>234.353450038723</v>
      </c>
      <c r="S2549" s="1">
        <v>2343534500387230</v>
      </c>
      <c r="T2549" s="7">
        <f>TablaDatos[[#This Row],[Aux3]]/100000000000000</f>
        <v>214.06296372976101</v>
      </c>
      <c r="U2549" s="1">
        <v>2.14062963729761E+16</v>
      </c>
      <c r="V2549">
        <v>162.80000000000001</v>
      </c>
      <c r="W2549">
        <v>96.3</v>
      </c>
    </row>
    <row r="2550" spans="1:23">
      <c r="A2550">
        <v>2016</v>
      </c>
      <c r="B2550">
        <v>53</v>
      </c>
      <c r="C2550" t="s">
        <v>16</v>
      </c>
      <c r="D2550" t="s">
        <v>29</v>
      </c>
      <c r="E2550" t="s">
        <v>21</v>
      </c>
      <c r="F2550" t="s">
        <v>24</v>
      </c>
      <c r="G2550" t="s">
        <v>20</v>
      </c>
      <c r="H2550" s="3">
        <v>10900.57</v>
      </c>
      <c r="I2550" t="s">
        <v>21</v>
      </c>
      <c r="J2550" t="s">
        <v>19</v>
      </c>
      <c r="K25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32.262051810532398</v>
      </c>
      <c r="L2550" s="5">
        <f>TablaDatos[[#This Row],[IMC_raw]]/1000000000000000</f>
        <v>32.262051810532398</v>
      </c>
      <c r="M2550" s="2">
        <v>3.22620518105324E+16</v>
      </c>
      <c r="N25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0" s="13">
        <f t="shared" si="39"/>
        <v>2549</v>
      </c>
      <c r="P2550" s="2" t="str">
        <f>IF(TablaDatos[[#This Row],[Diabetes]]=0,"No","Si")</f>
        <v>Si</v>
      </c>
      <c r="Q2550">
        <v>1</v>
      </c>
      <c r="R2550">
        <f>TablaDatos[[#This Row],[Aux2]]/10000000000000</f>
        <v>2024.20059084284</v>
      </c>
      <c r="S2550" s="1">
        <v>2.02420059084284E+16</v>
      </c>
      <c r="T2550" s="7">
        <f>TablaDatos[[#This Row],[Aux3]]/100000000000000</f>
        <v>259.98204965956899</v>
      </c>
      <c r="U2550" s="1">
        <v>2.59982049659569E+16</v>
      </c>
      <c r="V2550">
        <v>154.1</v>
      </c>
      <c r="W2550">
        <v>93.6</v>
      </c>
    </row>
    <row r="2551" spans="1:23">
      <c r="A2551">
        <v>2016</v>
      </c>
      <c r="B2551">
        <v>64</v>
      </c>
      <c r="C2551" t="s">
        <v>23</v>
      </c>
      <c r="D2551" t="s">
        <v>72</v>
      </c>
      <c r="E2551" t="s">
        <v>19</v>
      </c>
      <c r="F2551" t="s">
        <v>19</v>
      </c>
      <c r="G2551" t="s">
        <v>28</v>
      </c>
      <c r="H2551" s="3">
        <v>16359.91</v>
      </c>
      <c r="I2551" t="s">
        <v>21</v>
      </c>
      <c r="J2551" t="s">
        <v>22</v>
      </c>
      <c r="K25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32.261476887749303</v>
      </c>
      <c r="L2551" s="5">
        <f>TablaDatos[[#This Row],[IMC_raw]]/1000000000000000</f>
        <v>3.2261476887749301</v>
      </c>
      <c r="M2551" s="2">
        <v>3226147688774930</v>
      </c>
      <c r="N25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1" s="13">
        <f t="shared" si="39"/>
        <v>2550</v>
      </c>
      <c r="P2551" s="2" t="str">
        <f>IF(TablaDatos[[#This Row],[Diabetes]]=0,"No","Si")</f>
        <v>No</v>
      </c>
      <c r="Q2551">
        <v>0</v>
      </c>
      <c r="R2551">
        <f>TablaDatos[[#This Row],[Aux2]]/10000000000000</f>
        <v>208.33582519842699</v>
      </c>
      <c r="S2551" s="1">
        <v>2083358251984270</v>
      </c>
      <c r="T2551" s="7">
        <f>TablaDatos[[#This Row],[Aux3]]/100000000000000</f>
        <v>26.819951799107201</v>
      </c>
      <c r="U2551" s="1">
        <v>2681995179910720</v>
      </c>
      <c r="V2551">
        <v>169.8</v>
      </c>
      <c r="W2551">
        <v>99.7</v>
      </c>
    </row>
    <row r="2552" spans="1:23">
      <c r="A2552">
        <v>2016</v>
      </c>
      <c r="B2552">
        <v>51</v>
      </c>
      <c r="C2552" t="s">
        <v>23</v>
      </c>
      <c r="D2552" t="s">
        <v>26</v>
      </c>
      <c r="E2552" t="s">
        <v>18</v>
      </c>
      <c r="F2552" t="s">
        <v>19</v>
      </c>
      <c r="G2552" t="s">
        <v>20</v>
      </c>
      <c r="H2552" s="3">
        <v>24329.4</v>
      </c>
      <c r="I2552" t="s">
        <v>21</v>
      </c>
      <c r="J2552" t="s">
        <v>22</v>
      </c>
      <c r="K25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32.260504476247498</v>
      </c>
      <c r="L2552" s="6">
        <f>TablaDatos[[#This Row],[IMC_raw]]/1000000000000000</f>
        <v>3.22605044762475</v>
      </c>
      <c r="M2552" s="2">
        <v>3226050447624750</v>
      </c>
      <c r="N25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2" s="13">
        <f t="shared" si="39"/>
        <v>2551</v>
      </c>
      <c r="P2552" s="2" t="str">
        <f>IF(TablaDatos[[#This Row],[Diabetes]]=0,"No","Si")</f>
        <v>No</v>
      </c>
      <c r="Q2552">
        <v>0</v>
      </c>
      <c r="R2552">
        <f>TablaDatos[[#This Row],[Aux2]]/10000000000000</f>
        <v>202.915667639698</v>
      </c>
      <c r="S2552" s="1">
        <v>2029156676396980</v>
      </c>
      <c r="T2552" s="7">
        <f>TablaDatos[[#This Row],[Aux3]]/100000000000000</f>
        <v>205.86795925042901</v>
      </c>
      <c r="U2552" s="1">
        <v>2.05867959250429E+16</v>
      </c>
      <c r="V2552">
        <v>141.19999999999999</v>
      </c>
      <c r="W2552">
        <v>91.7</v>
      </c>
    </row>
    <row r="2553" spans="1:23">
      <c r="A2553">
        <v>2016</v>
      </c>
      <c r="B2553">
        <v>73</v>
      </c>
      <c r="C2553" t="s">
        <v>23</v>
      </c>
      <c r="D2553" t="s">
        <v>73</v>
      </c>
      <c r="E2553" t="s">
        <v>31</v>
      </c>
      <c r="F2553" t="s">
        <v>24</v>
      </c>
      <c r="G2553" t="s">
        <v>25</v>
      </c>
      <c r="H2553" s="3">
        <v>17010.82</v>
      </c>
      <c r="I2553" t="s">
        <v>21</v>
      </c>
      <c r="J2553" t="s">
        <v>22</v>
      </c>
      <c r="K25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32.251592836479901</v>
      </c>
      <c r="L2553" s="5">
        <f>TablaDatos[[#This Row],[IMC_raw]]/1000000000000000</f>
        <v>3.2251592836479901</v>
      </c>
      <c r="M2553" s="2">
        <v>3225159283647990</v>
      </c>
      <c r="N25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3" s="13">
        <f t="shared" si="39"/>
        <v>2552</v>
      </c>
      <c r="P2553" s="2" t="str">
        <f>IF(TablaDatos[[#This Row],[Diabetes]]=0,"No","Si")</f>
        <v>Si</v>
      </c>
      <c r="Q2553">
        <v>1</v>
      </c>
      <c r="R2553">
        <f>TablaDatos[[#This Row],[Aux2]]/10000000000000</f>
        <v>2087.1977383833</v>
      </c>
      <c r="S2553" s="1">
        <v>2.0871977383833E+16</v>
      </c>
      <c r="T2553" s="7">
        <f>TablaDatos[[#This Row],[Aux3]]/100000000000000</f>
        <v>26.5295821765155</v>
      </c>
      <c r="U2553" s="1">
        <v>2652958217651550</v>
      </c>
      <c r="V2553">
        <v>172.9</v>
      </c>
      <c r="W2553">
        <v>101.8</v>
      </c>
    </row>
    <row r="2554" spans="1:23">
      <c r="A2554">
        <v>2016</v>
      </c>
      <c r="B2554">
        <v>63</v>
      </c>
      <c r="C2554" t="s">
        <v>23</v>
      </c>
      <c r="D2554" t="s">
        <v>30</v>
      </c>
      <c r="E2554" t="s">
        <v>18</v>
      </c>
      <c r="F2554" t="s">
        <v>19</v>
      </c>
      <c r="G2554" t="s">
        <v>28</v>
      </c>
      <c r="H2554" s="3">
        <v>21155.88</v>
      </c>
      <c r="I2554" t="s">
        <v>21</v>
      </c>
      <c r="J2554" t="s">
        <v>18</v>
      </c>
      <c r="K25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32.243032282526102</v>
      </c>
      <c r="L2554" s="6">
        <f>TablaDatos[[#This Row],[IMC_raw]]/1000000000000000</f>
        <v>32.243032282526102</v>
      </c>
      <c r="M2554" s="2">
        <v>3.22430322825261E+16</v>
      </c>
      <c r="N25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4" s="13">
        <f t="shared" si="39"/>
        <v>2553</v>
      </c>
      <c r="P2554" s="2" t="str">
        <f>IF(TablaDatos[[#This Row],[Diabetes]]=0,"No","Si")</f>
        <v>No</v>
      </c>
      <c r="Q2554">
        <v>0</v>
      </c>
      <c r="R2554">
        <f>TablaDatos[[#This Row],[Aux2]]/10000000000000</f>
        <v>2113.6227307003501</v>
      </c>
      <c r="S2554" s="1">
        <v>2.11362273070035E+16</v>
      </c>
      <c r="T2554" s="7">
        <f>TablaDatos[[#This Row],[Aux3]]/100000000000000</f>
        <v>222.34197492441501</v>
      </c>
      <c r="U2554" s="1">
        <v>2.22341974924415E+16</v>
      </c>
      <c r="V2554">
        <v>152.1</v>
      </c>
      <c r="W2554">
        <v>96.7</v>
      </c>
    </row>
    <row r="2555" spans="1:23">
      <c r="A2555">
        <v>2016</v>
      </c>
      <c r="B2555">
        <v>54</v>
      </c>
      <c r="C2555" t="s">
        <v>16</v>
      </c>
      <c r="D2555" t="s">
        <v>17</v>
      </c>
      <c r="E2555" t="s">
        <v>21</v>
      </c>
      <c r="F2555" t="s">
        <v>35</v>
      </c>
      <c r="G2555" t="s">
        <v>20</v>
      </c>
      <c r="H2555" s="3">
        <v>35750.89</v>
      </c>
      <c r="I2555" t="s">
        <v>21</v>
      </c>
      <c r="J2555" t="s">
        <v>18</v>
      </c>
      <c r="K25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32.217286945081298</v>
      </c>
      <c r="L2555" s="6">
        <f>TablaDatos[[#This Row],[IMC_raw]]/1000000000000000</f>
        <v>3.2217286945081298</v>
      </c>
      <c r="M2555" s="2">
        <v>3221728694508130</v>
      </c>
      <c r="N25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5" s="13">
        <f t="shared" si="39"/>
        <v>2554</v>
      </c>
      <c r="P2555" s="2" t="str">
        <f>IF(TablaDatos[[#This Row],[Diabetes]]=0,"No","Si")</f>
        <v>No</v>
      </c>
      <c r="Q2555">
        <v>0</v>
      </c>
      <c r="R2555">
        <f>TablaDatos[[#This Row],[Aux2]]/10000000000000</f>
        <v>2120.4261414060502</v>
      </c>
      <c r="S2555" s="1">
        <v>2.12042614140605E+16</v>
      </c>
      <c r="T2555" s="7">
        <f>TablaDatos[[#This Row],[Aux3]]/100000000000000</f>
        <v>219.809694363311</v>
      </c>
      <c r="U2555" s="1">
        <v>2.19809694363311E+16</v>
      </c>
      <c r="V2555">
        <v>153.4</v>
      </c>
      <c r="W2555">
        <v>100.3</v>
      </c>
    </row>
    <row r="2556" spans="1:23">
      <c r="A2556">
        <v>2016</v>
      </c>
      <c r="B2556">
        <v>46</v>
      </c>
      <c r="C2556" t="s">
        <v>23</v>
      </c>
      <c r="D2556" t="s">
        <v>73</v>
      </c>
      <c r="E2556" t="s">
        <v>18</v>
      </c>
      <c r="F2556" t="s">
        <v>19</v>
      </c>
      <c r="G2556" t="s">
        <v>20</v>
      </c>
      <c r="H2556" s="3">
        <v>37913.81</v>
      </c>
      <c r="I2556" t="s">
        <v>19</v>
      </c>
      <c r="J2556" t="s">
        <v>22</v>
      </c>
      <c r="K25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32.213102861207403</v>
      </c>
      <c r="L2556" s="6">
        <f>TablaDatos[[#This Row],[IMC_raw]]/1000000000000000</f>
        <v>32.213102861207403</v>
      </c>
      <c r="M2556" s="2">
        <v>3.22131028612074E+16</v>
      </c>
      <c r="N25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6" s="13">
        <f t="shared" si="39"/>
        <v>2555</v>
      </c>
      <c r="P2556" s="2" t="str">
        <f>IF(TablaDatos[[#This Row],[Diabetes]]=0,"No","Si")</f>
        <v>No</v>
      </c>
      <c r="Q2556">
        <v>0</v>
      </c>
      <c r="R2556">
        <f>TablaDatos[[#This Row],[Aux2]]/10000000000000</f>
        <v>2013.96138339146</v>
      </c>
      <c r="S2556" s="1">
        <v>2.01396138339146E+16</v>
      </c>
      <c r="T2556" s="7">
        <f>TablaDatos[[#This Row],[Aux3]]/100000000000000</f>
        <v>185.04770183754201</v>
      </c>
      <c r="U2556" s="1">
        <v>1.85047701837542E+16</v>
      </c>
      <c r="V2556">
        <v>140.5</v>
      </c>
      <c r="W2556">
        <v>88.6</v>
      </c>
    </row>
    <row r="2557" spans="1:23">
      <c r="A2557">
        <v>2016</v>
      </c>
      <c r="B2557">
        <v>67</v>
      </c>
      <c r="C2557" t="s">
        <v>16</v>
      </c>
      <c r="D2557" t="s">
        <v>26</v>
      </c>
      <c r="E2557" t="s">
        <v>21</v>
      </c>
      <c r="F2557" t="s">
        <v>24</v>
      </c>
      <c r="G2557" t="s">
        <v>25</v>
      </c>
      <c r="H2557" s="3">
        <v>21343.48</v>
      </c>
      <c r="I2557" t="s">
        <v>21</v>
      </c>
      <c r="J2557" t="s">
        <v>21</v>
      </c>
      <c r="K25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32.185130871799302</v>
      </c>
      <c r="L2557" s="6">
        <f>TablaDatos[[#This Row],[IMC_raw]]/1000000000000000</f>
        <v>32.185130871799302</v>
      </c>
      <c r="M2557" s="2">
        <v>3.21851308717993E+16</v>
      </c>
      <c r="N25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7" s="13">
        <f t="shared" si="39"/>
        <v>2556</v>
      </c>
      <c r="P2557" s="2" t="str">
        <f>IF(TablaDatos[[#This Row],[Diabetes]]=0,"No","Si")</f>
        <v>Si</v>
      </c>
      <c r="Q2557">
        <v>1</v>
      </c>
      <c r="R2557">
        <f>TablaDatos[[#This Row],[Aux2]]/10000000000000</f>
        <v>2469.8033450135699</v>
      </c>
      <c r="S2557" s="1">
        <v>2.46980334501357E+16</v>
      </c>
      <c r="T2557" s="7">
        <f>TablaDatos[[#This Row],[Aux3]]/100000000000000</f>
        <v>2.9281405365897801</v>
      </c>
      <c r="U2557" s="1">
        <v>292814053658978</v>
      </c>
      <c r="V2557">
        <v>166.5</v>
      </c>
      <c r="W2557">
        <v>101.3</v>
      </c>
    </row>
    <row r="2558" spans="1:23">
      <c r="A2558">
        <v>2016</v>
      </c>
      <c r="B2558">
        <v>55</v>
      </c>
      <c r="C2558" t="s">
        <v>16</v>
      </c>
      <c r="D2558" t="s">
        <v>71</v>
      </c>
      <c r="E2558" t="s">
        <v>18</v>
      </c>
      <c r="F2558" t="s">
        <v>24</v>
      </c>
      <c r="G2558" t="s">
        <v>28</v>
      </c>
      <c r="H2558" s="3">
        <v>30067.03</v>
      </c>
      <c r="I2558" t="s">
        <v>21</v>
      </c>
      <c r="J2558" t="s">
        <v>21</v>
      </c>
      <c r="K25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32.173935543691101</v>
      </c>
      <c r="L2558" s="5">
        <f>TablaDatos[[#This Row],[IMC_raw]]/1000000000000000</f>
        <v>3.2173935543691101</v>
      </c>
      <c r="M2558" s="2">
        <v>3217393554369110</v>
      </c>
      <c r="N25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8" s="13">
        <f t="shared" si="39"/>
        <v>2557</v>
      </c>
      <c r="P2558" s="2" t="str">
        <f>IF(TablaDatos[[#This Row],[Diabetes]]=0,"No","Si")</f>
        <v>No</v>
      </c>
      <c r="Q2558">
        <v>0</v>
      </c>
      <c r="R2558">
        <f>TablaDatos[[#This Row],[Aux2]]/10000000000000</f>
        <v>225.11864431178699</v>
      </c>
      <c r="S2558" s="1">
        <v>2251186443117870</v>
      </c>
      <c r="T2558" s="7">
        <f>TablaDatos[[#This Row],[Aux3]]/100000000000000</f>
        <v>22.247300263398198</v>
      </c>
      <c r="U2558" s="1">
        <v>2224730026339820</v>
      </c>
      <c r="V2558">
        <v>162.1</v>
      </c>
      <c r="W2558">
        <v>102.3</v>
      </c>
    </row>
    <row r="2559" spans="1:23">
      <c r="A2559">
        <v>2016</v>
      </c>
      <c r="B2559">
        <v>56</v>
      </c>
      <c r="C2559" t="s">
        <v>16</v>
      </c>
      <c r="D2559" t="s">
        <v>71</v>
      </c>
      <c r="E2559" t="s">
        <v>18</v>
      </c>
      <c r="F2559" t="s">
        <v>35</v>
      </c>
      <c r="G2559" t="s">
        <v>28</v>
      </c>
      <c r="H2559" s="3">
        <v>19580.400000000001</v>
      </c>
      <c r="I2559" t="s">
        <v>19</v>
      </c>
      <c r="J2559" t="s">
        <v>22</v>
      </c>
      <c r="K25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32.170798327456701</v>
      </c>
      <c r="L2559" s="6">
        <f>TablaDatos[[#This Row],[IMC_raw]]/1000000000000000</f>
        <v>3.2170798327456702</v>
      </c>
      <c r="M2559" s="2">
        <v>3217079832745670</v>
      </c>
      <c r="N25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59" s="13">
        <f t="shared" si="39"/>
        <v>2558</v>
      </c>
      <c r="P2559" s="2" t="str">
        <f>IF(TablaDatos[[#This Row],[Diabetes]]=0,"No","Si")</f>
        <v>No</v>
      </c>
      <c r="Q2559">
        <v>0</v>
      </c>
      <c r="R2559">
        <f>TablaDatos[[#This Row],[Aux2]]/10000000000000</f>
        <v>1942.1317063132101</v>
      </c>
      <c r="S2559" s="1">
        <v>1.94213170631321E+16</v>
      </c>
      <c r="T2559" s="7">
        <f>TablaDatos[[#This Row],[Aux3]]/100000000000000</f>
        <v>233.41069299726701</v>
      </c>
      <c r="U2559" s="1">
        <v>2.33410692997267E+16</v>
      </c>
      <c r="V2559">
        <v>164.9</v>
      </c>
      <c r="W2559">
        <v>92</v>
      </c>
    </row>
    <row r="2560" spans="1:23">
      <c r="A2560">
        <v>2016</v>
      </c>
      <c r="B2560">
        <v>54</v>
      </c>
      <c r="C2560" t="s">
        <v>16</v>
      </c>
      <c r="D2560" t="s">
        <v>72</v>
      </c>
      <c r="E2560" t="s">
        <v>18</v>
      </c>
      <c r="F2560" t="s">
        <v>35</v>
      </c>
      <c r="G2560" t="s">
        <v>20</v>
      </c>
      <c r="H2560" s="3">
        <v>19338.68</v>
      </c>
      <c r="I2560" t="s">
        <v>21</v>
      </c>
      <c r="J2560" t="s">
        <v>18</v>
      </c>
      <c r="K25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32.143119304631099</v>
      </c>
      <c r="L2560" s="6">
        <f>TablaDatos[[#This Row],[IMC_raw]]/100000000000000</f>
        <v>32.143119304631099</v>
      </c>
      <c r="M2560" s="2">
        <v>3214311930463110</v>
      </c>
      <c r="N25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0" s="13">
        <f t="shared" si="39"/>
        <v>2559</v>
      </c>
      <c r="P2560" s="2" t="str">
        <f>IF(TablaDatos[[#This Row],[Diabetes]]=0,"No","Si")</f>
        <v>No</v>
      </c>
      <c r="Q2560">
        <v>0</v>
      </c>
      <c r="R2560">
        <f>TablaDatos[[#This Row],[Aux2]]/10000000000000</f>
        <v>1939.6527457934301</v>
      </c>
      <c r="S2560" s="1">
        <v>1.93965274579343E+16</v>
      </c>
      <c r="T2560" s="7">
        <f>TablaDatos[[#This Row],[Aux3]]/100000000000000</f>
        <v>188.60050895232499</v>
      </c>
      <c r="U2560" s="1">
        <v>1.88600508952325E+16</v>
      </c>
      <c r="V2560">
        <v>143.69999999999999</v>
      </c>
      <c r="W2560">
        <v>87.8</v>
      </c>
    </row>
    <row r="2561" spans="1:23">
      <c r="A2561">
        <v>2016</v>
      </c>
      <c r="B2561">
        <v>66</v>
      </c>
      <c r="C2561" t="s">
        <v>23</v>
      </c>
      <c r="D2561" t="s">
        <v>29</v>
      </c>
      <c r="E2561" t="s">
        <v>18</v>
      </c>
      <c r="F2561" t="s">
        <v>19</v>
      </c>
      <c r="G2561" t="s">
        <v>25</v>
      </c>
      <c r="H2561" s="3">
        <v>15393.44</v>
      </c>
      <c r="I2561" t="s">
        <v>19</v>
      </c>
      <c r="J2561" t="s">
        <v>22</v>
      </c>
      <c r="K25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32.135198961028301</v>
      </c>
      <c r="L2561" s="5">
        <f>TablaDatos[[#This Row],[IMC_raw]]/1000000000000000</f>
        <v>3.21351989610283</v>
      </c>
      <c r="M2561" s="2">
        <v>3213519896102830</v>
      </c>
      <c r="N25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1" s="13">
        <f t="shared" si="39"/>
        <v>2560</v>
      </c>
      <c r="P2561" s="2" t="str">
        <f>IF(TablaDatos[[#This Row],[Diabetes]]=0,"No","Si")</f>
        <v>No</v>
      </c>
      <c r="Q2561">
        <v>0</v>
      </c>
      <c r="R2561">
        <f>TablaDatos[[#This Row],[Aux2]]/10000000000000</f>
        <v>220.612490535154</v>
      </c>
      <c r="S2561" s="1">
        <v>2206124905351540</v>
      </c>
      <c r="T2561" s="7">
        <f>TablaDatos[[#This Row],[Aux3]]/100000000000000</f>
        <v>237.98380031280701</v>
      </c>
      <c r="U2561" s="1">
        <v>2.37983800312807E+16</v>
      </c>
      <c r="V2561">
        <v>153.69999999999999</v>
      </c>
      <c r="W2561">
        <v>95.2</v>
      </c>
    </row>
    <row r="2562" spans="1:23">
      <c r="A2562">
        <v>2016</v>
      </c>
      <c r="B2562">
        <v>59</v>
      </c>
      <c r="C2562" t="s">
        <v>16</v>
      </c>
      <c r="D2562" t="s">
        <v>73</v>
      </c>
      <c r="E2562" t="s">
        <v>18</v>
      </c>
      <c r="F2562" t="s">
        <v>24</v>
      </c>
      <c r="G2562" t="s">
        <v>28</v>
      </c>
      <c r="H2562" s="3">
        <v>28303.85</v>
      </c>
      <c r="I2562" t="s">
        <v>21</v>
      </c>
      <c r="J2562" t="s">
        <v>18</v>
      </c>
      <c r="K25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32.120941578352998</v>
      </c>
      <c r="L2562" s="5">
        <f>TablaDatos[[#This Row],[IMC_raw]]/1000000000000000</f>
        <v>3.2120941578352999</v>
      </c>
      <c r="M2562" s="2">
        <v>3212094157835300</v>
      </c>
      <c r="N25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2" s="13">
        <f t="shared" ref="O2562:O2625" si="40">O2561+1</f>
        <v>2561</v>
      </c>
      <c r="P2562" s="2" t="str">
        <f>IF(TablaDatos[[#This Row],[Diabetes]]=0,"No","Si")</f>
        <v>No</v>
      </c>
      <c r="Q2562">
        <v>0</v>
      </c>
      <c r="R2562">
        <f>TablaDatos[[#This Row],[Aux2]]/10000000000000</f>
        <v>229.892072973594</v>
      </c>
      <c r="S2562" s="1">
        <v>2298920729735940</v>
      </c>
      <c r="T2562" s="7">
        <f>TablaDatos[[#This Row],[Aux3]]/100000000000000</f>
        <v>225.76689468944701</v>
      </c>
      <c r="U2562" s="1">
        <v>2.25766894689447E+16</v>
      </c>
      <c r="V2562">
        <v>152.30000000000001</v>
      </c>
      <c r="W2562">
        <v>95.9</v>
      </c>
    </row>
    <row r="2563" spans="1:23">
      <c r="A2563">
        <v>2016</v>
      </c>
      <c r="B2563">
        <v>64</v>
      </c>
      <c r="C2563" t="s">
        <v>16</v>
      </c>
      <c r="D2563" t="s">
        <v>26</v>
      </c>
      <c r="E2563" t="s">
        <v>19</v>
      </c>
      <c r="F2563" t="s">
        <v>19</v>
      </c>
      <c r="G2563" t="s">
        <v>28</v>
      </c>
      <c r="H2563" s="3">
        <v>28424.75</v>
      </c>
      <c r="I2563" t="s">
        <v>21</v>
      </c>
      <c r="J2563" t="s">
        <v>19</v>
      </c>
      <c r="K25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32.116231696211898</v>
      </c>
      <c r="L2563" s="5">
        <f>TablaDatos[[#This Row],[IMC_raw]]/100000000000000</f>
        <v>32.116231696211898</v>
      </c>
      <c r="M2563" s="2">
        <v>3211623169621190</v>
      </c>
      <c r="N25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3" s="13">
        <f t="shared" si="40"/>
        <v>2562</v>
      </c>
      <c r="P2563" s="2" t="str">
        <f>IF(TablaDatos[[#This Row],[Diabetes]]=0,"No","Si")</f>
        <v>No</v>
      </c>
      <c r="Q2563">
        <v>0</v>
      </c>
      <c r="R2563">
        <f>TablaDatos[[#This Row],[Aux2]]/10000000000000</f>
        <v>220.43611505659101</v>
      </c>
      <c r="S2563" s="1">
        <v>2204361150565910</v>
      </c>
      <c r="T2563" s="7">
        <f>TablaDatos[[#This Row],[Aux3]]/100000000000000</f>
        <v>247.13040059079799</v>
      </c>
      <c r="U2563" s="1">
        <v>2.47130400590798E+16</v>
      </c>
      <c r="V2563">
        <v>160</v>
      </c>
      <c r="W2563">
        <v>100.6</v>
      </c>
    </row>
    <row r="2564" spans="1:23">
      <c r="A2564">
        <v>2016</v>
      </c>
      <c r="B2564">
        <v>56</v>
      </c>
      <c r="C2564" t="s">
        <v>16</v>
      </c>
      <c r="D2564" t="s">
        <v>26</v>
      </c>
      <c r="E2564" t="s">
        <v>19</v>
      </c>
      <c r="F2564" t="s">
        <v>35</v>
      </c>
      <c r="G2564" t="s">
        <v>28</v>
      </c>
      <c r="H2564" s="3">
        <v>37095.78</v>
      </c>
      <c r="I2564" t="s">
        <v>19</v>
      </c>
      <c r="J2564" t="s">
        <v>18</v>
      </c>
      <c r="K25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32.1035244073949</v>
      </c>
      <c r="L2564" s="6">
        <f>TablaDatos[[#This Row],[IMC_raw]]/1000000000000000</f>
        <v>3.2103524407394901</v>
      </c>
      <c r="M2564" s="2">
        <v>3210352440739490</v>
      </c>
      <c r="N25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4" s="13">
        <f t="shared" si="40"/>
        <v>2563</v>
      </c>
      <c r="P2564" s="2" t="str">
        <f>IF(TablaDatos[[#This Row],[Diabetes]]=0,"No","Si")</f>
        <v>No</v>
      </c>
      <c r="Q2564">
        <v>0</v>
      </c>
      <c r="R2564">
        <f>TablaDatos[[#This Row],[Aux2]]/10000000000000</f>
        <v>22.5506581998672</v>
      </c>
      <c r="S2564" s="1">
        <v>225506581998672</v>
      </c>
      <c r="T2564" s="7">
        <f>TablaDatos[[#This Row],[Aux3]]/100000000000000</f>
        <v>21.621826170882301</v>
      </c>
      <c r="U2564" s="1">
        <v>2162182617088230</v>
      </c>
      <c r="V2564">
        <v>166.7</v>
      </c>
      <c r="W2564">
        <v>97.2</v>
      </c>
    </row>
    <row r="2565" spans="1:23">
      <c r="A2565">
        <v>2016</v>
      </c>
      <c r="B2565">
        <v>62</v>
      </c>
      <c r="C2565" t="s">
        <v>16</v>
      </c>
      <c r="D2565" t="s">
        <v>74</v>
      </c>
      <c r="E2565" t="s">
        <v>18</v>
      </c>
      <c r="F2565" t="s">
        <v>35</v>
      </c>
      <c r="G2565" t="s">
        <v>28</v>
      </c>
      <c r="H2565" s="3">
        <v>28277.11</v>
      </c>
      <c r="I2565" t="s">
        <v>21</v>
      </c>
      <c r="J2565" t="s">
        <v>18</v>
      </c>
      <c r="K25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32.077978477544406</v>
      </c>
      <c r="L2565" s="5">
        <f>TablaDatos[[#This Row],[IMC_raw]]/1000000000000000</f>
        <v>3.2077978477544402</v>
      </c>
      <c r="M2565" s="2">
        <v>3207797847754440</v>
      </c>
      <c r="N25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5" s="13">
        <f t="shared" si="40"/>
        <v>2564</v>
      </c>
      <c r="P2565" s="2" t="str">
        <f>IF(TablaDatos[[#This Row],[Diabetes]]=0,"No","Si")</f>
        <v>No</v>
      </c>
      <c r="Q2565">
        <v>0</v>
      </c>
      <c r="R2565">
        <f>TablaDatos[[#This Row],[Aux2]]/10000000000000</f>
        <v>20.3743763822335</v>
      </c>
      <c r="S2565" s="1">
        <v>203743763822335</v>
      </c>
      <c r="T2565" s="7">
        <f>TablaDatos[[#This Row],[Aux3]]/100000000000000</f>
        <v>223.71455264106299</v>
      </c>
      <c r="U2565" s="1">
        <v>2.23714552641063E+16</v>
      </c>
      <c r="V2565">
        <v>158.1</v>
      </c>
      <c r="W2565">
        <v>98.7</v>
      </c>
    </row>
    <row r="2566" spans="1:23">
      <c r="A2566">
        <v>2016</v>
      </c>
      <c r="B2566">
        <v>65</v>
      </c>
      <c r="C2566" t="s">
        <v>16</v>
      </c>
      <c r="D2566" t="s">
        <v>73</v>
      </c>
      <c r="E2566" t="s">
        <v>21</v>
      </c>
      <c r="F2566" t="s">
        <v>24</v>
      </c>
      <c r="G2566" t="s">
        <v>25</v>
      </c>
      <c r="H2566" s="3">
        <v>37196.769999999997</v>
      </c>
      <c r="I2566" t="s">
        <v>19</v>
      </c>
      <c r="J2566" t="s">
        <v>22</v>
      </c>
      <c r="K25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32.048437757147397</v>
      </c>
      <c r="L2566" s="6">
        <f>TablaDatos[[#This Row],[IMC_raw]]/1000000000000000</f>
        <v>3.2048437757147399</v>
      </c>
      <c r="M2566" s="2">
        <v>3204843775714740</v>
      </c>
      <c r="N25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6" s="13">
        <f t="shared" si="40"/>
        <v>2565</v>
      </c>
      <c r="P2566" s="2" t="str">
        <f>IF(TablaDatos[[#This Row],[Diabetes]]=0,"No","Si")</f>
        <v>No</v>
      </c>
      <c r="Q2566">
        <v>0</v>
      </c>
      <c r="R2566">
        <f>TablaDatos[[#This Row],[Aux2]]/10000000000000</f>
        <v>2135.3630706894501</v>
      </c>
      <c r="S2566" s="1">
        <v>2.13536307068945E+16</v>
      </c>
      <c r="T2566" s="7">
        <f>TablaDatos[[#This Row],[Aux3]]/100000000000000</f>
        <v>218.89949044079799</v>
      </c>
      <c r="U2566" s="1">
        <v>2.18899490440798E+16</v>
      </c>
      <c r="V2566">
        <v>154.19999999999999</v>
      </c>
      <c r="W2566">
        <v>101.3</v>
      </c>
    </row>
    <row r="2567" spans="1:23">
      <c r="A2567">
        <v>2016</v>
      </c>
      <c r="B2567">
        <v>53</v>
      </c>
      <c r="C2567" t="s">
        <v>23</v>
      </c>
      <c r="D2567" t="s">
        <v>42</v>
      </c>
      <c r="E2567" t="s">
        <v>18</v>
      </c>
      <c r="F2567" t="s">
        <v>19</v>
      </c>
      <c r="G2567" t="s">
        <v>20</v>
      </c>
      <c r="H2567" s="3">
        <v>18489.07</v>
      </c>
      <c r="I2567" t="s">
        <v>19</v>
      </c>
      <c r="J2567" t="s">
        <v>18</v>
      </c>
      <c r="K25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32.042655750651001</v>
      </c>
      <c r="L2567" s="6">
        <f>TablaDatos[[#This Row],[IMC_raw]]/1000000000000000</f>
        <v>32.042655750651001</v>
      </c>
      <c r="M2567" s="2">
        <v>3.2042655750651E+16</v>
      </c>
      <c r="N25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7" s="13">
        <f t="shared" si="40"/>
        <v>2566</v>
      </c>
      <c r="P2567" s="2" t="str">
        <f>IF(TablaDatos[[#This Row],[Diabetes]]=0,"No","Si")</f>
        <v>No</v>
      </c>
      <c r="Q2567">
        <v>0</v>
      </c>
      <c r="R2567">
        <f>TablaDatos[[#This Row],[Aux2]]/10000000000000</f>
        <v>2333.28658732847</v>
      </c>
      <c r="S2567" s="1">
        <v>2.33328658732847E+16</v>
      </c>
      <c r="T2567" s="7">
        <f>TablaDatos[[#This Row],[Aux3]]/100000000000000</f>
        <v>27.26346405947</v>
      </c>
      <c r="U2567" s="1">
        <v>2726346405947000</v>
      </c>
      <c r="V2567">
        <v>152.5</v>
      </c>
      <c r="W2567">
        <v>91.3</v>
      </c>
    </row>
    <row r="2568" spans="1:23">
      <c r="A2568">
        <v>2016</v>
      </c>
      <c r="B2568">
        <v>55</v>
      </c>
      <c r="C2568" t="s">
        <v>23</v>
      </c>
      <c r="D2568" t="s">
        <v>29</v>
      </c>
      <c r="E2568" t="s">
        <v>21</v>
      </c>
      <c r="F2568" t="s">
        <v>24</v>
      </c>
      <c r="G2568" t="s">
        <v>28</v>
      </c>
      <c r="H2568" s="3">
        <v>17745.59</v>
      </c>
      <c r="I2568" t="s">
        <v>21</v>
      </c>
      <c r="J2568" t="s">
        <v>21</v>
      </c>
      <c r="K25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32.019482391400601</v>
      </c>
      <c r="L2568" s="6">
        <f>TablaDatos[[#This Row],[IMC_raw]]/1000000000000000</f>
        <v>3.20194823914006</v>
      </c>
      <c r="M2568" s="2">
        <v>3201948239140060</v>
      </c>
      <c r="N25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8" s="13">
        <f t="shared" si="40"/>
        <v>2567</v>
      </c>
      <c r="P2568" s="2" t="str">
        <f>IF(TablaDatos[[#This Row],[Diabetes]]=0,"No","Si")</f>
        <v>Si</v>
      </c>
      <c r="Q2568">
        <v>1</v>
      </c>
      <c r="R2568">
        <f>TablaDatos[[#This Row],[Aux2]]/10000000000000</f>
        <v>256.65723197766101</v>
      </c>
      <c r="S2568" s="1">
        <v>2566572319776610</v>
      </c>
      <c r="T2568" s="7">
        <f>TablaDatos[[#This Row],[Aux3]]/100000000000000</f>
        <v>27.750184691758601</v>
      </c>
      <c r="U2568" s="1">
        <v>2775018469175860</v>
      </c>
      <c r="V2568">
        <v>170.5</v>
      </c>
      <c r="W2568">
        <v>105.3</v>
      </c>
    </row>
    <row r="2569" spans="1:23">
      <c r="A2569">
        <v>2016</v>
      </c>
      <c r="B2569">
        <v>60</v>
      </c>
      <c r="C2569" t="s">
        <v>23</v>
      </c>
      <c r="D2569" t="s">
        <v>72</v>
      </c>
      <c r="E2569" t="s">
        <v>31</v>
      </c>
      <c r="F2569" t="s">
        <v>24</v>
      </c>
      <c r="G2569" t="s">
        <v>28</v>
      </c>
      <c r="H2569" s="3">
        <v>14665.93</v>
      </c>
      <c r="I2569" t="s">
        <v>19</v>
      </c>
      <c r="J2569" t="s">
        <v>18</v>
      </c>
      <c r="K25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31.998186882829501</v>
      </c>
      <c r="L2569" s="5">
        <f>TablaDatos[[#This Row],[IMC_raw]]/1000000000000000</f>
        <v>31.998186882829501</v>
      </c>
      <c r="M2569" s="2">
        <v>3.19981868828295E+16</v>
      </c>
      <c r="N25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69" s="13">
        <f t="shared" si="40"/>
        <v>2568</v>
      </c>
      <c r="P2569" s="2" t="str">
        <f>IF(TablaDatos[[#This Row],[Diabetes]]=0,"No","Si")</f>
        <v>Si</v>
      </c>
      <c r="Q2569">
        <v>1</v>
      </c>
      <c r="R2569">
        <f>TablaDatos[[#This Row],[Aux2]]/10000000000000</f>
        <v>237.72495456192701</v>
      </c>
      <c r="S2569" s="1">
        <v>2377249545619270</v>
      </c>
      <c r="T2569" s="7">
        <f>TablaDatos[[#This Row],[Aux3]]/100000000000000</f>
        <v>262.81261178290703</v>
      </c>
      <c r="U2569" s="1">
        <v>2.62812611782907E+16</v>
      </c>
      <c r="V2569">
        <v>166.3</v>
      </c>
      <c r="W2569">
        <v>100.7</v>
      </c>
    </row>
    <row r="2570" spans="1:23">
      <c r="A2570">
        <v>2016</v>
      </c>
      <c r="B2570">
        <v>60</v>
      </c>
      <c r="C2570" t="s">
        <v>23</v>
      </c>
      <c r="D2570" t="s">
        <v>27</v>
      </c>
      <c r="E2570" t="s">
        <v>18</v>
      </c>
      <c r="F2570" t="s">
        <v>19</v>
      </c>
      <c r="G2570" t="s">
        <v>28</v>
      </c>
      <c r="H2570" s="3">
        <v>10588.71</v>
      </c>
      <c r="I2570" t="s">
        <v>21</v>
      </c>
      <c r="J2570" t="s">
        <v>22</v>
      </c>
      <c r="K25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31.988318257339898</v>
      </c>
      <c r="L2570" s="6">
        <f>TablaDatos[[#This Row],[IMC_raw]]/1000000000000000</f>
        <v>31.988318257339898</v>
      </c>
      <c r="M2570" s="2">
        <v>3.19883182573399E+16</v>
      </c>
      <c r="N25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0" s="13">
        <f t="shared" si="40"/>
        <v>2569</v>
      </c>
      <c r="P2570" s="2" t="str">
        <f>IF(TablaDatos[[#This Row],[Diabetes]]=0,"No","Si")</f>
        <v>No</v>
      </c>
      <c r="Q2570">
        <v>0</v>
      </c>
      <c r="R2570">
        <f>TablaDatos[[#This Row],[Aux2]]/10000000000000</f>
        <v>2153.69647057066</v>
      </c>
      <c r="S2570" s="1">
        <v>2.15369647057066E+16</v>
      </c>
      <c r="T2570" s="7">
        <f>TablaDatos[[#This Row],[Aux3]]/100000000000000</f>
        <v>194.47966629164799</v>
      </c>
      <c r="U2570" s="1">
        <v>1.94479666291648E+16</v>
      </c>
      <c r="V2570">
        <v>162.5</v>
      </c>
      <c r="W2570">
        <v>96.7</v>
      </c>
    </row>
    <row r="2571" spans="1:23">
      <c r="A2571">
        <v>2016</v>
      </c>
      <c r="B2571">
        <v>51</v>
      </c>
      <c r="C2571" t="s">
        <v>16</v>
      </c>
      <c r="D2571" t="s">
        <v>71</v>
      </c>
      <c r="E2571" t="s">
        <v>18</v>
      </c>
      <c r="F2571" t="s">
        <v>35</v>
      </c>
      <c r="G2571" t="s">
        <v>20</v>
      </c>
      <c r="H2571" s="3">
        <v>20313.919999999998</v>
      </c>
      <c r="I2571" t="s">
        <v>19</v>
      </c>
      <c r="J2571" t="s">
        <v>22</v>
      </c>
      <c r="K25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31.9772914361929</v>
      </c>
      <c r="L2571" s="6">
        <f>TablaDatos[[#This Row],[IMC_raw]]/1000000000000000</f>
        <v>31.9772914361929</v>
      </c>
      <c r="M2571" s="2">
        <v>3.19772914361929E+16</v>
      </c>
      <c r="N25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1" s="13">
        <f t="shared" si="40"/>
        <v>2570</v>
      </c>
      <c r="P2571" s="2" t="str">
        <f>IF(TablaDatos[[#This Row],[Diabetes]]=0,"No","Si")</f>
        <v>No</v>
      </c>
      <c r="Q2571">
        <v>0</v>
      </c>
      <c r="R2571">
        <f>TablaDatos[[#This Row],[Aux2]]/10000000000000</f>
        <v>2117.6468499544499</v>
      </c>
      <c r="S2571" s="1">
        <v>2.11764684995445E+16</v>
      </c>
      <c r="T2571" s="7">
        <f>TablaDatos[[#This Row],[Aux3]]/100000000000000</f>
        <v>195.22819602706201</v>
      </c>
      <c r="U2571" s="1">
        <v>1.95228196027062E+16</v>
      </c>
      <c r="V2571">
        <v>149.19999999999999</v>
      </c>
      <c r="W2571">
        <v>92.2</v>
      </c>
    </row>
    <row r="2572" spans="1:23">
      <c r="A2572">
        <v>2016</v>
      </c>
      <c r="B2572">
        <v>51</v>
      </c>
      <c r="C2572" t="s">
        <v>16</v>
      </c>
      <c r="D2572" t="s">
        <v>73</v>
      </c>
      <c r="E2572" t="s">
        <v>21</v>
      </c>
      <c r="F2572" t="s">
        <v>24</v>
      </c>
      <c r="G2572" t="s">
        <v>20</v>
      </c>
      <c r="H2572" s="3">
        <v>22889.25</v>
      </c>
      <c r="I2572" t="s">
        <v>21</v>
      </c>
      <c r="J2572" t="s">
        <v>21</v>
      </c>
      <c r="K25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31.9760494424741</v>
      </c>
      <c r="L2572" s="6">
        <f>TablaDatos[[#This Row],[IMC_raw]]/1000000000000000</f>
        <v>3.1976049442474102</v>
      </c>
      <c r="M2572" s="2">
        <v>3197604944247410</v>
      </c>
      <c r="N25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2" s="13">
        <f t="shared" si="40"/>
        <v>2571</v>
      </c>
      <c r="P2572" s="2" t="str">
        <f>IF(TablaDatos[[#This Row],[Diabetes]]=0,"No","Si")</f>
        <v>No</v>
      </c>
      <c r="Q2572">
        <v>0</v>
      </c>
      <c r="R2572">
        <f>TablaDatos[[#This Row],[Aux2]]/10000000000000</f>
        <v>231.15212968550401</v>
      </c>
      <c r="S2572" s="1">
        <v>2311521296855040</v>
      </c>
      <c r="T2572" s="7">
        <f>TablaDatos[[#This Row],[Aux3]]/100000000000000</f>
        <v>27.605539746323199</v>
      </c>
      <c r="U2572" s="1">
        <v>2760553974632320</v>
      </c>
      <c r="V2572">
        <v>161.9</v>
      </c>
      <c r="W2572">
        <v>96.7</v>
      </c>
    </row>
    <row r="2573" spans="1:23">
      <c r="A2573">
        <v>2016</v>
      </c>
      <c r="B2573">
        <v>47</v>
      </c>
      <c r="C2573" t="s">
        <v>16</v>
      </c>
      <c r="D2573" t="s">
        <v>17</v>
      </c>
      <c r="E2573" t="s">
        <v>19</v>
      </c>
      <c r="F2573" t="s">
        <v>24</v>
      </c>
      <c r="G2573" t="s">
        <v>20</v>
      </c>
      <c r="H2573" s="3">
        <v>38568.99</v>
      </c>
      <c r="I2573" t="s">
        <v>21</v>
      </c>
      <c r="J2573" t="s">
        <v>21</v>
      </c>
      <c r="K25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31.951804886103901</v>
      </c>
      <c r="L2573" s="5">
        <f>TablaDatos[[#This Row],[IMC_raw]]/1000000000000000</f>
        <v>31.951804886103901</v>
      </c>
      <c r="M2573" s="2">
        <v>3.19518048861039E+16</v>
      </c>
      <c r="N25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3" s="13">
        <f t="shared" si="40"/>
        <v>2572</v>
      </c>
      <c r="P2573" s="2" t="str">
        <f>IF(TablaDatos[[#This Row],[Diabetes]]=0,"No","Si")</f>
        <v>No</v>
      </c>
      <c r="Q2573">
        <v>0</v>
      </c>
      <c r="R2573">
        <f>TablaDatos[[#This Row],[Aux2]]/10000000000000</f>
        <v>2458.5527612999399</v>
      </c>
      <c r="S2573" s="1">
        <v>2.45855276129994E+16</v>
      </c>
      <c r="T2573" s="7">
        <f>TablaDatos[[#This Row],[Aux3]]/100000000000000</f>
        <v>2.61264393071506</v>
      </c>
      <c r="U2573" s="1">
        <v>261264393071506</v>
      </c>
      <c r="V2573">
        <v>156</v>
      </c>
      <c r="W2573">
        <v>96.7</v>
      </c>
    </row>
    <row r="2574" spans="1:23">
      <c r="A2574">
        <v>2016</v>
      </c>
      <c r="B2574">
        <v>58</v>
      </c>
      <c r="C2574" t="s">
        <v>23</v>
      </c>
      <c r="D2574" t="s">
        <v>29</v>
      </c>
      <c r="E2574" t="s">
        <v>19</v>
      </c>
      <c r="F2574" t="s">
        <v>19</v>
      </c>
      <c r="G2574" t="s">
        <v>28</v>
      </c>
      <c r="H2574" s="3">
        <v>16452.68</v>
      </c>
      <c r="I2574" t="s">
        <v>19</v>
      </c>
      <c r="J2574" t="s">
        <v>22</v>
      </c>
      <c r="K25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31.9434129282592</v>
      </c>
      <c r="L2574" s="6">
        <f>TablaDatos[[#This Row],[IMC_raw]]/1000000000000000</f>
        <v>31.9434129282592</v>
      </c>
      <c r="M2574" s="2">
        <v>3.19434129282592E+16</v>
      </c>
      <c r="N25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4" s="13">
        <f t="shared" si="40"/>
        <v>2573</v>
      </c>
      <c r="P2574" s="2" t="str">
        <f>IF(TablaDatos[[#This Row],[Diabetes]]=0,"No","Si")</f>
        <v>No</v>
      </c>
      <c r="Q2574">
        <v>0</v>
      </c>
      <c r="R2574">
        <f>TablaDatos[[#This Row],[Aux2]]/10000000000000</f>
        <v>1887.24834594647</v>
      </c>
      <c r="S2574" s="1">
        <v>1.88724834594647E+16</v>
      </c>
      <c r="T2574" s="7">
        <f>TablaDatos[[#This Row],[Aux3]]/100000000000000</f>
        <v>2.36645095636278</v>
      </c>
      <c r="U2574" s="1">
        <v>236645095636278</v>
      </c>
      <c r="V2574">
        <v>159.6</v>
      </c>
      <c r="W2574">
        <v>99.6</v>
      </c>
    </row>
    <row r="2575" spans="1:23">
      <c r="A2575">
        <v>2016</v>
      </c>
      <c r="B2575">
        <v>63</v>
      </c>
      <c r="C2575" t="s">
        <v>16</v>
      </c>
      <c r="D2575" t="s">
        <v>27</v>
      </c>
      <c r="E2575" t="s">
        <v>19</v>
      </c>
      <c r="F2575" t="s">
        <v>19</v>
      </c>
      <c r="G2575" t="s">
        <v>28</v>
      </c>
      <c r="H2575" s="3">
        <v>18413.349999999999</v>
      </c>
      <c r="I2575" t="s">
        <v>19</v>
      </c>
      <c r="J2575" t="s">
        <v>18</v>
      </c>
      <c r="K25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31.928678932637201</v>
      </c>
      <c r="L2575" s="5">
        <f>TablaDatos[[#This Row],[IMC_raw]]/1000000000000000</f>
        <v>31.928678932637201</v>
      </c>
      <c r="M2575" s="2">
        <v>3.19286789326372E+16</v>
      </c>
      <c r="N25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5" s="13">
        <f t="shared" si="40"/>
        <v>2574</v>
      </c>
      <c r="P2575" s="2" t="str">
        <f>IF(TablaDatos[[#This Row],[Diabetes]]=0,"No","Si")</f>
        <v>No</v>
      </c>
      <c r="Q2575">
        <v>0</v>
      </c>
      <c r="R2575">
        <f>TablaDatos[[#This Row],[Aux2]]/10000000000000</f>
        <v>2234.7814076930799</v>
      </c>
      <c r="S2575" s="1">
        <v>2.23478140769308E+16</v>
      </c>
      <c r="T2575" s="7">
        <f>TablaDatos[[#This Row],[Aux3]]/100000000000000</f>
        <v>230.52591680095901</v>
      </c>
      <c r="U2575" s="1">
        <v>2.30525916800959E+16</v>
      </c>
      <c r="V2575">
        <v>156.9</v>
      </c>
      <c r="W2575">
        <v>94.6</v>
      </c>
    </row>
    <row r="2576" spans="1:23">
      <c r="A2576">
        <v>2016</v>
      </c>
      <c r="B2576">
        <v>65</v>
      </c>
      <c r="C2576" t="s">
        <v>16</v>
      </c>
      <c r="D2576" t="s">
        <v>26</v>
      </c>
      <c r="E2576" t="s">
        <v>31</v>
      </c>
      <c r="F2576" t="s">
        <v>19</v>
      </c>
      <c r="G2576" t="s">
        <v>25</v>
      </c>
      <c r="H2576" s="3">
        <v>15280.9</v>
      </c>
      <c r="I2576" t="s">
        <v>21</v>
      </c>
      <c r="J2576" t="s">
        <v>21</v>
      </c>
      <c r="K25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31.9158260248152</v>
      </c>
      <c r="L2576" s="6">
        <f>TablaDatos[[#This Row],[IMC_raw]]/1000000000000000</f>
        <v>31.9158260248152</v>
      </c>
      <c r="M2576" s="2">
        <v>3.19158260248152E+16</v>
      </c>
      <c r="N25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6" s="13">
        <f t="shared" si="40"/>
        <v>2575</v>
      </c>
      <c r="P2576" s="2" t="str">
        <f>IF(TablaDatos[[#This Row],[Diabetes]]=0,"No","Si")</f>
        <v>No</v>
      </c>
      <c r="Q2576">
        <v>0</v>
      </c>
      <c r="R2576">
        <f>TablaDatos[[#This Row],[Aux2]]/10000000000000</f>
        <v>2073.4394555066701</v>
      </c>
      <c r="S2576" s="1">
        <v>2.07343945550667E+16</v>
      </c>
      <c r="T2576" s="7">
        <f>TablaDatos[[#This Row],[Aux3]]/100000000000000</f>
        <v>236.881610332561</v>
      </c>
      <c r="U2576" s="1">
        <v>2.36881610332561E+16</v>
      </c>
      <c r="V2576">
        <v>171.6</v>
      </c>
      <c r="W2576">
        <v>110.4</v>
      </c>
    </row>
    <row r="2577" spans="1:23">
      <c r="A2577">
        <v>2016</v>
      </c>
      <c r="B2577">
        <v>63</v>
      </c>
      <c r="C2577" t="s">
        <v>23</v>
      </c>
      <c r="D2577" t="s">
        <v>29</v>
      </c>
      <c r="E2577" t="s">
        <v>19</v>
      </c>
      <c r="F2577" t="s">
        <v>24</v>
      </c>
      <c r="G2577" t="s">
        <v>28</v>
      </c>
      <c r="H2577" s="3">
        <v>8842.74</v>
      </c>
      <c r="I2577" t="s">
        <v>21</v>
      </c>
      <c r="J2577" t="s">
        <v>22</v>
      </c>
      <c r="K25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31.906362642724101</v>
      </c>
      <c r="L2577" s="5">
        <f>TablaDatos[[#This Row],[IMC_raw]]/1000000000000000</f>
        <v>3.1906362642724102</v>
      </c>
      <c r="M2577" s="2">
        <v>3190636264272410</v>
      </c>
      <c r="N25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7" s="13">
        <f t="shared" si="40"/>
        <v>2576</v>
      </c>
      <c r="P2577" s="2" t="str">
        <f>IF(TablaDatos[[#This Row],[Diabetes]]=0,"No","Si")</f>
        <v>No</v>
      </c>
      <c r="Q2577">
        <v>0</v>
      </c>
      <c r="R2577">
        <f>TablaDatos[[#This Row],[Aux2]]/10000000000000</f>
        <v>2232.4167556295602</v>
      </c>
      <c r="S2577" s="1">
        <v>2.23241675562956E+16</v>
      </c>
      <c r="T2577" s="7">
        <f>TablaDatos[[#This Row],[Aux3]]/100000000000000</f>
        <v>201.37513074959699</v>
      </c>
      <c r="U2577" s="1">
        <v>2.01375130749597E+16</v>
      </c>
      <c r="V2577">
        <v>158.4</v>
      </c>
      <c r="W2577">
        <v>99.5</v>
      </c>
    </row>
    <row r="2578" spans="1:23">
      <c r="A2578">
        <v>2016</v>
      </c>
      <c r="B2578">
        <v>43</v>
      </c>
      <c r="C2578" t="s">
        <v>16</v>
      </c>
      <c r="D2578" t="s">
        <v>42</v>
      </c>
      <c r="E2578" t="s">
        <v>19</v>
      </c>
      <c r="F2578" t="s">
        <v>24</v>
      </c>
      <c r="G2578" t="s">
        <v>39</v>
      </c>
      <c r="H2578" s="3">
        <v>12103.79</v>
      </c>
      <c r="I2578" t="s">
        <v>21</v>
      </c>
      <c r="J2578" t="s">
        <v>21</v>
      </c>
      <c r="K25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31.905123772599101</v>
      </c>
      <c r="L2578" s="5">
        <f>TablaDatos[[#This Row],[IMC_raw]]/1000000000000000</f>
        <v>31.905123772599101</v>
      </c>
      <c r="M2578" s="2">
        <v>3.19051237725991E+16</v>
      </c>
      <c r="N25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8" s="13">
        <f t="shared" si="40"/>
        <v>2577</v>
      </c>
      <c r="P2578" s="2" t="str">
        <f>IF(TablaDatos[[#This Row],[Diabetes]]=0,"No","Si")</f>
        <v>Si</v>
      </c>
      <c r="Q2578">
        <v>1</v>
      </c>
      <c r="R2578">
        <f>TablaDatos[[#This Row],[Aux2]]/10000000000000</f>
        <v>238.435311842522</v>
      </c>
      <c r="S2578" s="1">
        <v>2384353118425220</v>
      </c>
      <c r="T2578" s="7">
        <f>TablaDatos[[#This Row],[Aux3]]/100000000000000</f>
        <v>274.94732330831101</v>
      </c>
      <c r="U2578" s="1">
        <v>2.74947323308311E+16</v>
      </c>
      <c r="V2578">
        <v>156.9</v>
      </c>
      <c r="W2578">
        <v>99.1</v>
      </c>
    </row>
    <row r="2579" spans="1:23">
      <c r="A2579">
        <v>2016</v>
      </c>
      <c r="B2579">
        <v>58</v>
      </c>
      <c r="C2579" t="s">
        <v>16</v>
      </c>
      <c r="D2579" t="s">
        <v>29</v>
      </c>
      <c r="E2579" t="s">
        <v>21</v>
      </c>
      <c r="F2579" t="s">
        <v>24</v>
      </c>
      <c r="G2579" t="s">
        <v>28</v>
      </c>
      <c r="H2579" s="3">
        <v>14581.11</v>
      </c>
      <c r="I2579" t="s">
        <v>21</v>
      </c>
      <c r="J2579" t="s">
        <v>22</v>
      </c>
      <c r="K25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31.8919516998936</v>
      </c>
      <c r="L2579" s="5">
        <f>TablaDatos[[#This Row],[IMC_raw]]/1000000000000000</f>
        <v>31.8919516998936</v>
      </c>
      <c r="M2579" s="2">
        <v>3.18919516998936E+16</v>
      </c>
      <c r="N25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79" s="13">
        <f t="shared" si="40"/>
        <v>2578</v>
      </c>
      <c r="P2579" s="2" t="str">
        <f>IF(TablaDatos[[#This Row],[Diabetes]]=0,"No","Si")</f>
        <v>No</v>
      </c>
      <c r="Q2579">
        <v>0</v>
      </c>
      <c r="R2579">
        <f>TablaDatos[[#This Row],[Aux2]]/10000000000000</f>
        <v>1948.9880021415599</v>
      </c>
      <c r="S2579" s="1">
        <v>1.94898800214156E+16</v>
      </c>
      <c r="T2579" s="7">
        <f>TablaDatos[[#This Row],[Aux3]]/100000000000000</f>
        <v>241.25861492040801</v>
      </c>
      <c r="U2579" s="1">
        <v>2.41258614920408E+16</v>
      </c>
      <c r="V2579">
        <v>166.5</v>
      </c>
      <c r="W2579">
        <v>102</v>
      </c>
    </row>
    <row r="2580" spans="1:23">
      <c r="A2580">
        <v>2016</v>
      </c>
      <c r="B2580">
        <v>69</v>
      </c>
      <c r="C2580" t="s">
        <v>23</v>
      </c>
      <c r="D2580" t="s">
        <v>73</v>
      </c>
      <c r="E2580" t="s">
        <v>21</v>
      </c>
      <c r="F2580" t="s">
        <v>24</v>
      </c>
      <c r="G2580" t="s">
        <v>25</v>
      </c>
      <c r="H2580" s="3">
        <v>24915.84</v>
      </c>
      <c r="I2580" t="s">
        <v>21</v>
      </c>
      <c r="J2580" t="s">
        <v>18</v>
      </c>
      <c r="K25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31.847457318495898</v>
      </c>
      <c r="L2580" s="6">
        <f>TablaDatos[[#This Row],[IMC_raw]]/1000000000000000</f>
        <v>31.847457318495898</v>
      </c>
      <c r="M2580" s="2">
        <v>3.18474573184959E+16</v>
      </c>
      <c r="N25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0" s="13">
        <f t="shared" si="40"/>
        <v>2579</v>
      </c>
      <c r="P2580" s="2" t="str">
        <f>IF(TablaDatos[[#This Row],[Diabetes]]=0,"No","Si")</f>
        <v>Si</v>
      </c>
      <c r="Q2580">
        <v>1</v>
      </c>
      <c r="R2580">
        <f>TablaDatos[[#This Row],[Aux2]]/10000000000000</f>
        <v>2548.1794264935202</v>
      </c>
      <c r="S2580" s="1">
        <v>2.54817942649352E+16</v>
      </c>
      <c r="T2580" s="7">
        <f>TablaDatos[[#This Row],[Aux3]]/100000000000000</f>
        <v>3.0000000000000001E-12</v>
      </c>
      <c r="U2580">
        <v>300</v>
      </c>
      <c r="V2580">
        <v>167.6</v>
      </c>
      <c r="W2580">
        <v>96.5</v>
      </c>
    </row>
    <row r="2581" spans="1:23">
      <c r="A2581">
        <v>2016</v>
      </c>
      <c r="B2581">
        <v>70</v>
      </c>
      <c r="C2581" t="s">
        <v>23</v>
      </c>
      <c r="D2581" t="s">
        <v>30</v>
      </c>
      <c r="E2581" t="s">
        <v>31</v>
      </c>
      <c r="F2581" t="s">
        <v>24</v>
      </c>
      <c r="G2581" t="s">
        <v>25</v>
      </c>
      <c r="H2581" s="3">
        <v>11390.31</v>
      </c>
      <c r="I2581" t="s">
        <v>21</v>
      </c>
      <c r="J2581" t="s">
        <v>18</v>
      </c>
      <c r="K25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31.8336900998091</v>
      </c>
      <c r="L2581" s="6">
        <f>TablaDatos[[#This Row],[IMC_raw]]/1000000000000000</f>
        <v>31.8336900998091</v>
      </c>
      <c r="M2581" s="2">
        <v>3.18336900998091E+16</v>
      </c>
      <c r="N25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1" s="13">
        <f t="shared" si="40"/>
        <v>2580</v>
      </c>
      <c r="P2581" s="2" t="str">
        <f>IF(TablaDatos[[#This Row],[Diabetes]]=0,"No","Si")</f>
        <v>No</v>
      </c>
      <c r="Q2581">
        <v>0</v>
      </c>
      <c r="R2581">
        <f>TablaDatos[[#This Row],[Aux2]]/10000000000000</f>
        <v>2126.9824968569401</v>
      </c>
      <c r="S2581" s="1">
        <v>2.12698249685694E+16</v>
      </c>
      <c r="T2581" s="7">
        <f>TablaDatos[[#This Row],[Aux3]]/100000000000000</f>
        <v>290.86984527551903</v>
      </c>
      <c r="U2581" s="1">
        <v>2.90869845275519E+16</v>
      </c>
      <c r="V2581">
        <v>188.1</v>
      </c>
      <c r="W2581">
        <v>103.6</v>
      </c>
    </row>
    <row r="2582" spans="1:23">
      <c r="A2582">
        <v>2016</v>
      </c>
      <c r="B2582">
        <v>64</v>
      </c>
      <c r="C2582" t="s">
        <v>23</v>
      </c>
      <c r="D2582" t="s">
        <v>36</v>
      </c>
      <c r="E2582" t="s">
        <v>31</v>
      </c>
      <c r="F2582" t="s">
        <v>19</v>
      </c>
      <c r="G2582" t="s">
        <v>28</v>
      </c>
      <c r="H2582" s="3">
        <v>7940.35</v>
      </c>
      <c r="I2582" t="s">
        <v>21</v>
      </c>
      <c r="J2582" t="s">
        <v>22</v>
      </c>
      <c r="K25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31.824360168110601</v>
      </c>
      <c r="L2582" s="5">
        <f>TablaDatos[[#This Row],[IMC_raw]]/1000000000000000</f>
        <v>31.824360168110601</v>
      </c>
      <c r="M2582" s="2">
        <v>3.18243601681106E+16</v>
      </c>
      <c r="N25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2" s="13">
        <f t="shared" si="40"/>
        <v>2581</v>
      </c>
      <c r="P2582" s="2" t="str">
        <f>IF(TablaDatos[[#This Row],[Diabetes]]=0,"No","Si")</f>
        <v>No</v>
      </c>
      <c r="Q2582">
        <v>0</v>
      </c>
      <c r="R2582">
        <f>TablaDatos[[#This Row],[Aux2]]/10000000000000</f>
        <v>2063.2076279938101</v>
      </c>
      <c r="S2582" s="1">
        <v>2.06320762799381E+16</v>
      </c>
      <c r="T2582" s="7">
        <f>TablaDatos[[#This Row],[Aux3]]/100000000000000</f>
        <v>234.81831677730301</v>
      </c>
      <c r="U2582" s="1">
        <v>2.34818316777303E+16</v>
      </c>
      <c r="V2582">
        <v>167.1</v>
      </c>
      <c r="W2582">
        <v>97.7</v>
      </c>
    </row>
    <row r="2583" spans="1:23">
      <c r="A2583">
        <v>2016</v>
      </c>
      <c r="B2583">
        <v>53</v>
      </c>
      <c r="C2583" t="s">
        <v>23</v>
      </c>
      <c r="D2583" t="s">
        <v>34</v>
      </c>
      <c r="E2583" t="s">
        <v>18</v>
      </c>
      <c r="F2583" t="s">
        <v>24</v>
      </c>
      <c r="G2583" t="s">
        <v>20</v>
      </c>
      <c r="H2583" s="3">
        <v>22347.72</v>
      </c>
      <c r="I2583" t="s">
        <v>19</v>
      </c>
      <c r="J2583" t="s">
        <v>22</v>
      </c>
      <c r="K25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31.823369363123899</v>
      </c>
      <c r="L2583" s="6">
        <f>TablaDatos[[#This Row],[IMC_raw]]/1000000000000000</f>
        <v>31.823369363123899</v>
      </c>
      <c r="M2583" s="2">
        <v>3.18233693631239E+16</v>
      </c>
      <c r="N25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3" s="13">
        <f t="shared" si="40"/>
        <v>2582</v>
      </c>
      <c r="P2583" s="2" t="str">
        <f>IF(TablaDatos[[#This Row],[Diabetes]]=0,"No","Si")</f>
        <v>No</v>
      </c>
      <c r="Q2583">
        <v>0</v>
      </c>
      <c r="R2583">
        <f>TablaDatos[[#This Row],[Aux2]]/10000000000000</f>
        <v>210.02661128361501</v>
      </c>
      <c r="S2583" s="1">
        <v>2100266112836150</v>
      </c>
      <c r="T2583" s="7">
        <f>TablaDatos[[#This Row],[Aux3]]/100000000000000</f>
        <v>22.878456389830099</v>
      </c>
      <c r="U2583" s="1">
        <v>2287845638983010</v>
      </c>
      <c r="V2583">
        <v>145.9</v>
      </c>
      <c r="W2583">
        <v>86.8</v>
      </c>
    </row>
    <row r="2584" spans="1:23">
      <c r="A2584">
        <v>2016</v>
      </c>
      <c r="B2584">
        <v>61</v>
      </c>
      <c r="C2584" t="s">
        <v>23</v>
      </c>
      <c r="D2584" t="s">
        <v>29</v>
      </c>
      <c r="E2584" t="s">
        <v>19</v>
      </c>
      <c r="F2584" t="s">
        <v>24</v>
      </c>
      <c r="G2584" t="s">
        <v>28</v>
      </c>
      <c r="H2584" s="3">
        <v>15698.34</v>
      </c>
      <c r="I2584" t="s">
        <v>19</v>
      </c>
      <c r="J2584" t="s">
        <v>18</v>
      </c>
      <c r="K25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31.813888293452401</v>
      </c>
      <c r="L2584" s="5">
        <f>TablaDatos[[#This Row],[IMC_raw]]/1000000000000000</f>
        <v>31.813888293452401</v>
      </c>
      <c r="M2584" s="2">
        <v>3.18138882934524E+16</v>
      </c>
      <c r="N25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4" s="13">
        <f t="shared" si="40"/>
        <v>2583</v>
      </c>
      <c r="P2584" s="2" t="str">
        <f>IF(TablaDatos[[#This Row],[Diabetes]]=0,"No","Si")</f>
        <v>Si</v>
      </c>
      <c r="Q2584">
        <v>1</v>
      </c>
      <c r="R2584">
        <f>TablaDatos[[#This Row],[Aux2]]/10000000000000</f>
        <v>2607.81259099626</v>
      </c>
      <c r="S2584" s="1">
        <v>2.60781259099626E+16</v>
      </c>
      <c r="T2584" s="7">
        <f>TablaDatos[[#This Row],[Aux3]]/100000000000000</f>
        <v>243.95493516972201</v>
      </c>
      <c r="U2584" s="1">
        <v>2.43954935169722E+16</v>
      </c>
      <c r="V2584">
        <v>164.6</v>
      </c>
      <c r="W2584">
        <v>93.9</v>
      </c>
    </row>
    <row r="2585" spans="1:23">
      <c r="A2585">
        <v>2016</v>
      </c>
      <c r="B2585">
        <v>65</v>
      </c>
      <c r="C2585" t="s">
        <v>23</v>
      </c>
      <c r="D2585" t="s">
        <v>42</v>
      </c>
      <c r="E2585" t="s">
        <v>21</v>
      </c>
      <c r="F2585" t="s">
        <v>19</v>
      </c>
      <c r="G2585" t="s">
        <v>25</v>
      </c>
      <c r="H2585" s="3">
        <v>12589.26</v>
      </c>
      <c r="I2585" t="s">
        <v>19</v>
      </c>
      <c r="J2585" t="s">
        <v>18</v>
      </c>
      <c r="K25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31.783600123952201</v>
      </c>
      <c r="L2585" s="5">
        <f>TablaDatos[[#This Row],[IMC_raw]]/1000000000000000</f>
        <v>3.17836001239522</v>
      </c>
      <c r="M2585" s="2">
        <v>3178360012395220</v>
      </c>
      <c r="N25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5" s="13">
        <f t="shared" si="40"/>
        <v>2584</v>
      </c>
      <c r="P2585" s="2" t="str">
        <f>IF(TablaDatos[[#This Row],[Diabetes]]=0,"No","Si")</f>
        <v>No</v>
      </c>
      <c r="Q2585">
        <v>0</v>
      </c>
      <c r="R2585">
        <f>TablaDatos[[#This Row],[Aux2]]/10000000000000</f>
        <v>205.66855261333299</v>
      </c>
      <c r="S2585" s="1">
        <v>2056685526133330</v>
      </c>
      <c r="T2585" s="7">
        <f>TablaDatos[[#This Row],[Aux3]]/100000000000000</f>
        <v>216.72963811023101</v>
      </c>
      <c r="U2585" s="1">
        <v>2.16729638110231E+16</v>
      </c>
      <c r="V2585">
        <v>156.4</v>
      </c>
      <c r="W2585">
        <v>98.1</v>
      </c>
    </row>
    <row r="2586" spans="1:23">
      <c r="A2586">
        <v>2016</v>
      </c>
      <c r="B2586">
        <v>55</v>
      </c>
      <c r="C2586" t="s">
        <v>16</v>
      </c>
      <c r="D2586" t="s">
        <v>27</v>
      </c>
      <c r="E2586" t="s">
        <v>21</v>
      </c>
      <c r="F2586" t="s">
        <v>19</v>
      </c>
      <c r="G2586" t="s">
        <v>28</v>
      </c>
      <c r="H2586" s="3">
        <v>17471.39</v>
      </c>
      <c r="I2586" t="s">
        <v>21</v>
      </c>
      <c r="J2586" t="s">
        <v>19</v>
      </c>
      <c r="K25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31.783502478931396</v>
      </c>
      <c r="L2586" s="5">
        <f>TablaDatos[[#This Row],[IMC_raw]]/1000000000000000</f>
        <v>3.1783502478931398</v>
      </c>
      <c r="M2586" s="2">
        <v>3178350247893140</v>
      </c>
      <c r="N25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6" s="13">
        <f t="shared" si="40"/>
        <v>2585</v>
      </c>
      <c r="P2586" s="2" t="str">
        <f>IF(TablaDatos[[#This Row],[Diabetes]]=0,"No","Si")</f>
        <v>No</v>
      </c>
      <c r="Q2586">
        <v>0</v>
      </c>
      <c r="R2586">
        <f>TablaDatos[[#This Row],[Aux2]]/10000000000000</f>
        <v>2099.0991546056198</v>
      </c>
      <c r="S2586" s="1">
        <v>2.09909915460562E+16</v>
      </c>
      <c r="T2586" s="7">
        <f>TablaDatos[[#This Row],[Aux3]]/100000000000000</f>
        <v>22.846876544468699</v>
      </c>
      <c r="U2586" s="1">
        <v>2284687654446870</v>
      </c>
      <c r="V2586">
        <v>175.5</v>
      </c>
      <c r="W2586">
        <v>98.1</v>
      </c>
    </row>
    <row r="2587" spans="1:23">
      <c r="A2587">
        <v>2016</v>
      </c>
      <c r="B2587">
        <v>67</v>
      </c>
      <c r="C2587" t="s">
        <v>16</v>
      </c>
      <c r="D2587" t="s">
        <v>29</v>
      </c>
      <c r="E2587" t="s">
        <v>21</v>
      </c>
      <c r="F2587" t="s">
        <v>24</v>
      </c>
      <c r="G2587" t="s">
        <v>25</v>
      </c>
      <c r="H2587" s="3">
        <v>12114.52</v>
      </c>
      <c r="I2587" t="s">
        <v>21</v>
      </c>
      <c r="J2587" t="s">
        <v>19</v>
      </c>
      <c r="K25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31.760562147199501</v>
      </c>
      <c r="L2587" s="5">
        <f>TablaDatos[[#This Row],[IMC_raw]]/1000000000000000</f>
        <v>31.760562147199501</v>
      </c>
      <c r="M2587" s="2">
        <v>3.17605621471995E+16</v>
      </c>
      <c r="N25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7" s="13">
        <f t="shared" si="40"/>
        <v>2586</v>
      </c>
      <c r="P2587" s="2" t="str">
        <f>IF(TablaDatos[[#This Row],[Diabetes]]=0,"No","Si")</f>
        <v>No</v>
      </c>
      <c r="Q2587">
        <v>0</v>
      </c>
      <c r="R2587">
        <f>TablaDatos[[#This Row],[Aux2]]/10000000000000</f>
        <v>227.52693702485499</v>
      </c>
      <c r="S2587" s="1">
        <v>2275269370248550</v>
      </c>
      <c r="T2587" s="7">
        <f>TablaDatos[[#This Row],[Aux3]]/100000000000000</f>
        <v>281.93658655716098</v>
      </c>
      <c r="U2587" s="1">
        <v>2.81936586557161E+16</v>
      </c>
      <c r="V2587">
        <v>165</v>
      </c>
      <c r="W2587">
        <v>96.3</v>
      </c>
    </row>
    <row r="2588" spans="1:23">
      <c r="A2588">
        <v>2016</v>
      </c>
      <c r="B2588">
        <v>66</v>
      </c>
      <c r="C2588" t="s">
        <v>23</v>
      </c>
      <c r="D2588" t="s">
        <v>29</v>
      </c>
      <c r="E2588" t="s">
        <v>18</v>
      </c>
      <c r="F2588" t="s">
        <v>19</v>
      </c>
      <c r="G2588" t="s">
        <v>25</v>
      </c>
      <c r="H2588" s="3">
        <v>13924.35</v>
      </c>
      <c r="I2588" t="s">
        <v>19</v>
      </c>
      <c r="J2588" t="s">
        <v>18</v>
      </c>
      <c r="K25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31.7450953130997</v>
      </c>
      <c r="L2588" s="6">
        <f>TablaDatos[[#This Row],[IMC_raw]]/100000000000000</f>
        <v>31.7450953130997</v>
      </c>
      <c r="M2588" s="2">
        <v>3174509531309970</v>
      </c>
      <c r="N25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8" s="13">
        <f t="shared" si="40"/>
        <v>2587</v>
      </c>
      <c r="P2588" s="2" t="str">
        <f>IF(TablaDatos[[#This Row],[Diabetes]]=0,"No","Si")</f>
        <v>No</v>
      </c>
      <c r="Q2588">
        <v>0</v>
      </c>
      <c r="R2588">
        <f>TablaDatos[[#This Row],[Aux2]]/10000000000000</f>
        <v>231.381342546951</v>
      </c>
      <c r="S2588" s="1">
        <v>2313813425469510</v>
      </c>
      <c r="T2588" s="7">
        <f>TablaDatos[[#This Row],[Aux3]]/100000000000000</f>
        <v>243.81408124491401</v>
      </c>
      <c r="U2588" s="1">
        <v>2.43814081244914E+16</v>
      </c>
      <c r="V2588">
        <v>151.6</v>
      </c>
      <c r="W2588">
        <v>92.8</v>
      </c>
    </row>
    <row r="2589" spans="1:23">
      <c r="A2589">
        <v>2016</v>
      </c>
      <c r="B2589">
        <v>63</v>
      </c>
      <c r="C2589" t="s">
        <v>16</v>
      </c>
      <c r="D2589" t="s">
        <v>17</v>
      </c>
      <c r="E2589" t="s">
        <v>19</v>
      </c>
      <c r="F2589" t="s">
        <v>24</v>
      </c>
      <c r="G2589" t="s">
        <v>28</v>
      </c>
      <c r="H2589" s="3">
        <v>11004.21</v>
      </c>
      <c r="I2589" t="s">
        <v>21</v>
      </c>
      <c r="J2589" t="s">
        <v>22</v>
      </c>
      <c r="K25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31.7219039127705</v>
      </c>
      <c r="L2589" s="6">
        <f>TablaDatos[[#This Row],[IMC_raw]]/1000000000000000</f>
        <v>31.7219039127705</v>
      </c>
      <c r="M2589" s="2">
        <v>3.17219039127705E+16</v>
      </c>
      <c r="N25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89" s="13">
        <f t="shared" si="40"/>
        <v>2588</v>
      </c>
      <c r="P2589" s="2" t="str">
        <f>IF(TablaDatos[[#This Row],[Diabetes]]=0,"No","Si")</f>
        <v>No</v>
      </c>
      <c r="Q2589">
        <v>0</v>
      </c>
      <c r="R2589">
        <f>TablaDatos[[#This Row],[Aux2]]/10000000000000</f>
        <v>2226.7010455325199</v>
      </c>
      <c r="S2589" s="1">
        <v>2.22670104553252E+16</v>
      </c>
      <c r="T2589" s="7">
        <f>TablaDatos[[#This Row],[Aux3]]/100000000000000</f>
        <v>230.012320427996</v>
      </c>
      <c r="U2589" s="1">
        <v>2.30012320427996E+16</v>
      </c>
      <c r="V2589">
        <v>161.80000000000001</v>
      </c>
      <c r="W2589">
        <v>100.2</v>
      </c>
    </row>
    <row r="2590" spans="1:23">
      <c r="A2590">
        <v>2016</v>
      </c>
      <c r="B2590">
        <v>55</v>
      </c>
      <c r="C2590" t="s">
        <v>23</v>
      </c>
      <c r="D2590" t="s">
        <v>72</v>
      </c>
      <c r="E2590" t="s">
        <v>18</v>
      </c>
      <c r="F2590" t="s">
        <v>24</v>
      </c>
      <c r="G2590" t="s">
        <v>28</v>
      </c>
      <c r="H2590" s="3">
        <v>19572.64</v>
      </c>
      <c r="I2590" t="s">
        <v>21</v>
      </c>
      <c r="J2590" t="s">
        <v>18</v>
      </c>
      <c r="K25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31.703192553866998</v>
      </c>
      <c r="L2590" s="6">
        <f>TablaDatos[[#This Row],[IMC_raw]]/1000000000000000</f>
        <v>3.1703192553866999</v>
      </c>
      <c r="M2590" s="2">
        <v>3170319255386700</v>
      </c>
      <c r="N25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0" s="13">
        <f t="shared" si="40"/>
        <v>2589</v>
      </c>
      <c r="P2590" s="2" t="str">
        <f>IF(TablaDatos[[#This Row],[Diabetes]]=0,"No","Si")</f>
        <v>No</v>
      </c>
      <c r="Q2590">
        <v>0</v>
      </c>
      <c r="R2590">
        <f>TablaDatos[[#This Row],[Aux2]]/10000000000000</f>
        <v>2349.9039859497602</v>
      </c>
      <c r="S2590" s="1">
        <v>2.34990398594976E+16</v>
      </c>
      <c r="T2590" s="7">
        <f>TablaDatos[[#This Row],[Aux3]]/100000000000000</f>
        <v>255.31856324038901</v>
      </c>
      <c r="U2590" s="1">
        <v>2.55318563240389E+16</v>
      </c>
      <c r="V2590">
        <v>161.19999999999999</v>
      </c>
      <c r="W2590">
        <v>93.9</v>
      </c>
    </row>
    <row r="2591" spans="1:23">
      <c r="A2591">
        <v>2016</v>
      </c>
      <c r="B2591">
        <v>43</v>
      </c>
      <c r="C2591" t="s">
        <v>16</v>
      </c>
      <c r="D2591" t="s">
        <v>29</v>
      </c>
      <c r="E2591" t="s">
        <v>19</v>
      </c>
      <c r="F2591" t="s">
        <v>19</v>
      </c>
      <c r="G2591" t="s">
        <v>39</v>
      </c>
      <c r="H2591" s="3">
        <v>15166.55</v>
      </c>
      <c r="I2591" t="s">
        <v>21</v>
      </c>
      <c r="J2591" t="s">
        <v>21</v>
      </c>
      <c r="K25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31.7028066653425</v>
      </c>
      <c r="L2591" s="6">
        <f>TablaDatos[[#This Row],[IMC_raw]]/1000000000000000</f>
        <v>31.7028066653425</v>
      </c>
      <c r="M2591" s="2">
        <v>3.17028066653425E+16</v>
      </c>
      <c r="N25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1" s="13">
        <f t="shared" si="40"/>
        <v>2590</v>
      </c>
      <c r="P2591" s="2" t="str">
        <f>IF(TablaDatos[[#This Row],[Diabetes]]=0,"No","Si")</f>
        <v>Si</v>
      </c>
      <c r="Q2591">
        <v>1</v>
      </c>
      <c r="R2591">
        <f>TablaDatos[[#This Row],[Aux2]]/10000000000000</f>
        <v>2302.0192947977398</v>
      </c>
      <c r="S2591" s="1">
        <v>2.30201929479774E+16</v>
      </c>
      <c r="T2591" s="7">
        <f>TablaDatos[[#This Row],[Aux3]]/100000000000000</f>
        <v>26.4505004488929</v>
      </c>
      <c r="U2591" s="1">
        <v>2645050044889290</v>
      </c>
      <c r="V2591">
        <v>161.69999999999999</v>
      </c>
      <c r="W2591">
        <v>98.9</v>
      </c>
    </row>
    <row r="2592" spans="1:23">
      <c r="A2592">
        <v>2016</v>
      </c>
      <c r="B2592">
        <v>55</v>
      </c>
      <c r="C2592" t="s">
        <v>16</v>
      </c>
      <c r="D2592" t="s">
        <v>37</v>
      </c>
      <c r="E2592" t="s">
        <v>21</v>
      </c>
      <c r="F2592" t="s">
        <v>24</v>
      </c>
      <c r="G2592" t="s">
        <v>28</v>
      </c>
      <c r="H2592" s="3">
        <v>18123.23</v>
      </c>
      <c r="I2592" t="s">
        <v>21</v>
      </c>
      <c r="J2592" t="s">
        <v>19</v>
      </c>
      <c r="K25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31.695624213960901</v>
      </c>
      <c r="L2592" s="5">
        <f>TablaDatos[[#This Row],[IMC_raw]]/1000000000000000</f>
        <v>31.695624213960901</v>
      </c>
      <c r="M2592" s="2">
        <v>3.16956242139609E+16</v>
      </c>
      <c r="N25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2" s="13">
        <f t="shared" si="40"/>
        <v>2591</v>
      </c>
      <c r="P2592" s="2" t="str">
        <f>IF(TablaDatos[[#This Row],[Diabetes]]=0,"No","Si")</f>
        <v>Si</v>
      </c>
      <c r="Q2592">
        <v>1</v>
      </c>
      <c r="R2592">
        <f>TablaDatos[[#This Row],[Aux2]]/10000000000000</f>
        <v>269.54016520976103</v>
      </c>
      <c r="S2592" s="1">
        <v>2695401652097610</v>
      </c>
      <c r="T2592" s="7">
        <f>TablaDatos[[#This Row],[Aux3]]/100000000000000</f>
        <v>254.64320223980701</v>
      </c>
      <c r="U2592" s="1">
        <v>2.54643202239807E+16</v>
      </c>
      <c r="V2592">
        <v>167.4</v>
      </c>
      <c r="W2592">
        <v>100.2</v>
      </c>
    </row>
    <row r="2593" spans="1:23">
      <c r="A2593">
        <v>2016</v>
      </c>
      <c r="B2593">
        <v>62</v>
      </c>
      <c r="C2593" t="s">
        <v>23</v>
      </c>
      <c r="D2593" t="s">
        <v>42</v>
      </c>
      <c r="E2593" t="s">
        <v>18</v>
      </c>
      <c r="F2593" t="s">
        <v>19</v>
      </c>
      <c r="G2593" t="s">
        <v>28</v>
      </c>
      <c r="H2593" s="3">
        <v>11924.71</v>
      </c>
      <c r="I2593" t="s">
        <v>19</v>
      </c>
      <c r="J2593" t="s">
        <v>22</v>
      </c>
      <c r="K25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31.691605204243299</v>
      </c>
      <c r="L2593" s="6">
        <f>TablaDatos[[#This Row],[IMC_raw]]/1000000000000000</f>
        <v>31.691605204243299</v>
      </c>
      <c r="M2593" s="2">
        <v>3.16916052042433E+16</v>
      </c>
      <c r="N25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3" s="13">
        <f t="shared" si="40"/>
        <v>2592</v>
      </c>
      <c r="P2593" s="2" t="str">
        <f>IF(TablaDatos[[#This Row],[Diabetes]]=0,"No","Si")</f>
        <v>No</v>
      </c>
      <c r="Q2593">
        <v>0</v>
      </c>
      <c r="R2593">
        <f>TablaDatos[[#This Row],[Aux2]]/10000000000000</f>
        <v>1947.7174328281701</v>
      </c>
      <c r="S2593" s="1">
        <v>1.94771743282817E+16</v>
      </c>
      <c r="T2593" s="7">
        <f>TablaDatos[[#This Row],[Aux3]]/100000000000000</f>
        <v>197.366750857174</v>
      </c>
      <c r="U2593" s="1">
        <v>1.97366750857174E+16</v>
      </c>
      <c r="V2593">
        <v>149.80000000000001</v>
      </c>
      <c r="W2593">
        <v>93.9</v>
      </c>
    </row>
    <row r="2594" spans="1:23">
      <c r="A2594">
        <v>2016</v>
      </c>
      <c r="B2594">
        <v>43</v>
      </c>
      <c r="C2594" t="s">
        <v>16</v>
      </c>
      <c r="D2594" t="s">
        <v>17</v>
      </c>
      <c r="E2594" t="s">
        <v>18</v>
      </c>
      <c r="F2594" t="s">
        <v>35</v>
      </c>
      <c r="G2594" t="s">
        <v>39</v>
      </c>
      <c r="H2594" s="3">
        <v>30740.83</v>
      </c>
      <c r="I2594" t="s">
        <v>19</v>
      </c>
      <c r="J2594" t="s">
        <v>19</v>
      </c>
      <c r="K25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31.658104389220401</v>
      </c>
      <c r="L2594" s="5">
        <f>TablaDatos[[#This Row],[IMC_raw]]/1000000000000000</f>
        <v>31.658104389220401</v>
      </c>
      <c r="M2594" s="2">
        <v>3.16581043892204E+16</v>
      </c>
      <c r="N25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4" s="13">
        <f t="shared" si="40"/>
        <v>2593</v>
      </c>
      <c r="P2594" s="2" t="str">
        <f>IF(TablaDatos[[#This Row],[Diabetes]]=0,"No","Si")</f>
        <v>No</v>
      </c>
      <c r="Q2594">
        <v>0</v>
      </c>
      <c r="R2594">
        <f>TablaDatos[[#This Row],[Aux2]]/10000000000000</f>
        <v>218.77653683409099</v>
      </c>
      <c r="S2594" s="1">
        <v>2187765368340910</v>
      </c>
      <c r="T2594" s="7">
        <f>TablaDatos[[#This Row],[Aux3]]/100000000000000</f>
        <v>19.578140704920099</v>
      </c>
      <c r="U2594" s="1">
        <v>1957814070492010</v>
      </c>
      <c r="V2594">
        <v>157.1</v>
      </c>
      <c r="W2594">
        <v>94.6</v>
      </c>
    </row>
    <row r="2595" spans="1:23">
      <c r="A2595">
        <v>2016</v>
      </c>
      <c r="B2595">
        <v>57</v>
      </c>
      <c r="C2595" t="s">
        <v>16</v>
      </c>
      <c r="D2595" t="s">
        <v>38</v>
      </c>
      <c r="E2595" t="s">
        <v>31</v>
      </c>
      <c r="F2595" t="s">
        <v>19</v>
      </c>
      <c r="G2595" t="s">
        <v>28</v>
      </c>
      <c r="H2595" s="3">
        <v>20585.259999999998</v>
      </c>
      <c r="I2595" t="s">
        <v>21</v>
      </c>
      <c r="J2595" t="s">
        <v>19</v>
      </c>
      <c r="K25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31.649134162551</v>
      </c>
      <c r="L2595" s="6">
        <f>TablaDatos[[#This Row],[IMC_raw]]/1000000000000000</f>
        <v>3.1649134162551</v>
      </c>
      <c r="M2595" s="2">
        <v>3164913416255100</v>
      </c>
      <c r="N25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5" s="13">
        <f t="shared" si="40"/>
        <v>2594</v>
      </c>
      <c r="P2595" s="2" t="str">
        <f>IF(TablaDatos[[#This Row],[Diabetes]]=0,"No","Si")</f>
        <v>No</v>
      </c>
      <c r="Q2595">
        <v>0</v>
      </c>
      <c r="R2595">
        <f>TablaDatos[[#This Row],[Aux2]]/10000000000000</f>
        <v>2358.0296212083599</v>
      </c>
      <c r="S2595" s="1">
        <v>2.35802962120836E+16</v>
      </c>
      <c r="T2595" s="7">
        <f>TablaDatos[[#This Row],[Aux3]]/100000000000000</f>
        <v>253.56334524950699</v>
      </c>
      <c r="U2595" s="1">
        <v>2.53563345249507E+16</v>
      </c>
      <c r="V2595">
        <v>167.5</v>
      </c>
      <c r="W2595">
        <v>104.6</v>
      </c>
    </row>
    <row r="2596" spans="1:23">
      <c r="A2596">
        <v>2016</v>
      </c>
      <c r="B2596">
        <v>58</v>
      </c>
      <c r="C2596" t="s">
        <v>16</v>
      </c>
      <c r="D2596" t="s">
        <v>29</v>
      </c>
      <c r="E2596" t="s">
        <v>18</v>
      </c>
      <c r="F2596" t="s">
        <v>19</v>
      </c>
      <c r="G2596" t="s">
        <v>28</v>
      </c>
      <c r="H2596" s="3">
        <v>22495.52</v>
      </c>
      <c r="I2596" t="s">
        <v>21</v>
      </c>
      <c r="J2596" t="s">
        <v>19</v>
      </c>
      <c r="K25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31.6465746579164</v>
      </c>
      <c r="L2596" s="6">
        <f>TablaDatos[[#This Row],[IMC_raw]]/1000000000000000</f>
        <v>31.6465746579164</v>
      </c>
      <c r="M2596" s="2">
        <v>3.16465746579164E+16</v>
      </c>
      <c r="N25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6" s="13">
        <f t="shared" si="40"/>
        <v>2595</v>
      </c>
      <c r="P2596" s="2" t="str">
        <f>IF(TablaDatos[[#This Row],[Diabetes]]=0,"No","Si")</f>
        <v>No</v>
      </c>
      <c r="Q2596">
        <v>0</v>
      </c>
      <c r="R2596">
        <f>TablaDatos[[#This Row],[Aux2]]/10000000000000</f>
        <v>227.615162453023</v>
      </c>
      <c r="S2596" s="1">
        <v>2276151624530230</v>
      </c>
      <c r="T2596" s="7">
        <f>TablaDatos[[#This Row],[Aux3]]/100000000000000</f>
        <v>2.55047463153188</v>
      </c>
      <c r="U2596" s="1">
        <v>255047463153188</v>
      </c>
      <c r="V2596">
        <v>163.30000000000001</v>
      </c>
      <c r="W2596">
        <v>99.4</v>
      </c>
    </row>
    <row r="2597" spans="1:23">
      <c r="A2597">
        <v>2016</v>
      </c>
      <c r="B2597">
        <v>58</v>
      </c>
      <c r="C2597" t="s">
        <v>23</v>
      </c>
      <c r="D2597" t="s">
        <v>72</v>
      </c>
      <c r="E2597" t="s">
        <v>21</v>
      </c>
      <c r="F2597" t="s">
        <v>24</v>
      </c>
      <c r="G2597" t="s">
        <v>28</v>
      </c>
      <c r="H2597" s="3">
        <v>13286.17</v>
      </c>
      <c r="I2597" t="s">
        <v>21</v>
      </c>
      <c r="J2597" t="s">
        <v>19</v>
      </c>
      <c r="K25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31.638304821560201</v>
      </c>
      <c r="L2597" s="6">
        <f>TablaDatos[[#This Row],[IMC_raw]]/1000000000000000</f>
        <v>31.638304821560201</v>
      </c>
      <c r="M2597" s="2">
        <v>3.16383048215602E+16</v>
      </c>
      <c r="N25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7" s="13">
        <f t="shared" si="40"/>
        <v>2596</v>
      </c>
      <c r="P2597" s="2" t="str">
        <f>IF(TablaDatos[[#This Row],[Diabetes]]=0,"No","Si")</f>
        <v>Si</v>
      </c>
      <c r="Q2597">
        <v>1</v>
      </c>
      <c r="R2597">
        <f>TablaDatos[[#This Row],[Aux2]]/10000000000000</f>
        <v>233.14316700055701</v>
      </c>
      <c r="S2597" s="1">
        <v>2331431670005570</v>
      </c>
      <c r="T2597" s="7">
        <f>TablaDatos[[#This Row],[Aux3]]/100000000000000</f>
        <v>259.295026393049</v>
      </c>
      <c r="U2597" s="1">
        <v>2.59295026393049E+16</v>
      </c>
      <c r="V2597">
        <v>173</v>
      </c>
      <c r="W2597">
        <v>98</v>
      </c>
    </row>
    <row r="2598" spans="1:23">
      <c r="A2598">
        <v>2016</v>
      </c>
      <c r="B2598">
        <v>68</v>
      </c>
      <c r="C2598" t="s">
        <v>16</v>
      </c>
      <c r="D2598" t="s">
        <v>34</v>
      </c>
      <c r="E2598" t="s">
        <v>18</v>
      </c>
      <c r="F2598" t="s">
        <v>19</v>
      </c>
      <c r="G2598" t="s">
        <v>25</v>
      </c>
      <c r="H2598" s="3">
        <v>11328.91</v>
      </c>
      <c r="I2598" t="s">
        <v>21</v>
      </c>
      <c r="J2598" t="s">
        <v>22</v>
      </c>
      <c r="K25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31.632139882718199</v>
      </c>
      <c r="L2598" s="5">
        <f>TablaDatos[[#This Row],[IMC_raw]]/1000000000000000</f>
        <v>31.632139882718199</v>
      </c>
      <c r="M2598" s="2">
        <v>3.16321398827182E+16</v>
      </c>
      <c r="N25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8" s="13">
        <f t="shared" si="40"/>
        <v>2597</v>
      </c>
      <c r="P2598" s="2" t="str">
        <f>IF(TablaDatos[[#This Row],[Diabetes]]=0,"No","Si")</f>
        <v>No</v>
      </c>
      <c r="Q2598">
        <v>0</v>
      </c>
      <c r="R2598">
        <f>TablaDatos[[#This Row],[Aux2]]/10000000000000</f>
        <v>2132.5311052627699</v>
      </c>
      <c r="S2598" s="1">
        <v>2.13253110526277E+16</v>
      </c>
      <c r="T2598" s="7">
        <f>TablaDatos[[#This Row],[Aux3]]/100000000000000</f>
        <v>243.67098266358599</v>
      </c>
      <c r="U2598" s="1">
        <v>2.43670982663586E+16</v>
      </c>
      <c r="V2598">
        <v>158.1</v>
      </c>
      <c r="W2598">
        <v>95.2</v>
      </c>
    </row>
    <row r="2599" spans="1:23">
      <c r="A2599">
        <v>2016</v>
      </c>
      <c r="B2599">
        <v>55</v>
      </c>
      <c r="C2599" t="s">
        <v>16</v>
      </c>
      <c r="D2599" t="s">
        <v>34</v>
      </c>
      <c r="E2599" t="s">
        <v>19</v>
      </c>
      <c r="F2599" t="s">
        <v>19</v>
      </c>
      <c r="G2599" t="s">
        <v>28</v>
      </c>
      <c r="H2599" s="3">
        <v>18670.509999999998</v>
      </c>
      <c r="I2599" t="s">
        <v>21</v>
      </c>
      <c r="J2599" t="s">
        <v>19</v>
      </c>
      <c r="K25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31.5871500487265</v>
      </c>
      <c r="L2599" s="6">
        <f>TablaDatos[[#This Row],[IMC_raw]]/1000000000000000</f>
        <v>31.5871500487265</v>
      </c>
      <c r="M2599" s="2">
        <v>3.15871500487265E+16</v>
      </c>
      <c r="N25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599" s="13">
        <f t="shared" si="40"/>
        <v>2598</v>
      </c>
      <c r="P2599" s="2" t="str">
        <f>IF(TablaDatos[[#This Row],[Diabetes]]=0,"No","Si")</f>
        <v>No</v>
      </c>
      <c r="Q2599">
        <v>0</v>
      </c>
      <c r="R2599">
        <f>TablaDatos[[#This Row],[Aux2]]/10000000000000</f>
        <v>2220.4780457090801</v>
      </c>
      <c r="S2599" s="1">
        <v>2.22047804570908E+16</v>
      </c>
      <c r="T2599" s="7">
        <f>TablaDatos[[#This Row],[Aux3]]/100000000000000</f>
        <v>22.258279710666201</v>
      </c>
      <c r="U2599" s="1">
        <v>2225827971066620</v>
      </c>
      <c r="V2599">
        <v>164.6</v>
      </c>
      <c r="W2599">
        <v>102.6</v>
      </c>
    </row>
    <row r="2600" spans="1:23">
      <c r="A2600">
        <v>2016</v>
      </c>
      <c r="B2600">
        <v>56</v>
      </c>
      <c r="C2600" t="s">
        <v>16</v>
      </c>
      <c r="D2600" t="s">
        <v>32</v>
      </c>
      <c r="E2600" t="s">
        <v>21</v>
      </c>
      <c r="F2600" t="s">
        <v>24</v>
      </c>
      <c r="G2600" t="s">
        <v>28</v>
      </c>
      <c r="H2600" s="3">
        <v>19495.59</v>
      </c>
      <c r="I2600" t="s">
        <v>21</v>
      </c>
      <c r="J2600" t="s">
        <v>22</v>
      </c>
      <c r="K26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31.586328176625202</v>
      </c>
      <c r="L2600" s="6">
        <f>TablaDatos[[#This Row],[IMC_raw]]/1000000000000000</f>
        <v>31.586328176625202</v>
      </c>
      <c r="M2600" s="2">
        <v>3.15863281766252E+16</v>
      </c>
      <c r="N26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0" s="13">
        <f t="shared" si="40"/>
        <v>2599</v>
      </c>
      <c r="P2600" s="2" t="str">
        <f>IF(TablaDatos[[#This Row],[Diabetes]]=0,"No","Si")</f>
        <v>Si</v>
      </c>
      <c r="Q2600">
        <v>1</v>
      </c>
      <c r="R2600">
        <f>TablaDatos[[#This Row],[Aux2]]/10000000000000</f>
        <v>2245.3433048891402</v>
      </c>
      <c r="S2600" s="1">
        <v>2.24534330488914E+16</v>
      </c>
      <c r="T2600" s="7">
        <f>TablaDatos[[#This Row],[Aux3]]/100000000000000</f>
        <v>28.076987963465101</v>
      </c>
      <c r="U2600" s="1">
        <v>2807698796346510</v>
      </c>
      <c r="V2600">
        <v>171.2</v>
      </c>
      <c r="W2600">
        <v>105.1</v>
      </c>
    </row>
    <row r="2601" spans="1:23">
      <c r="A2601">
        <v>2016</v>
      </c>
      <c r="B2601">
        <v>57</v>
      </c>
      <c r="C2601" t="s">
        <v>16</v>
      </c>
      <c r="D2601" t="s">
        <v>36</v>
      </c>
      <c r="E2601" t="s">
        <v>18</v>
      </c>
      <c r="F2601" t="s">
        <v>24</v>
      </c>
      <c r="G2601" t="s">
        <v>28</v>
      </c>
      <c r="H2601" s="3">
        <v>18511.509999999998</v>
      </c>
      <c r="I2601" t="s">
        <v>19</v>
      </c>
      <c r="J2601" t="s">
        <v>22</v>
      </c>
      <c r="K26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31.577215743966601</v>
      </c>
      <c r="L2601" s="6">
        <f>TablaDatos[[#This Row],[IMC_raw]]/1000000000000000</f>
        <v>3.15772157439666</v>
      </c>
      <c r="M2601" s="2">
        <v>3157721574396660</v>
      </c>
      <c r="N26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1" s="13">
        <f t="shared" si="40"/>
        <v>2600</v>
      </c>
      <c r="P2601" s="2" t="str">
        <f>IF(TablaDatos[[#This Row],[Diabetes]]=0,"No","Si")</f>
        <v>No</v>
      </c>
      <c r="Q2601">
        <v>0</v>
      </c>
      <c r="R2601">
        <f>TablaDatos[[#This Row],[Aux2]]/10000000000000</f>
        <v>207.29698730173499</v>
      </c>
      <c r="S2601" s="1">
        <v>2072969873017350</v>
      </c>
      <c r="T2601" s="7">
        <f>TablaDatos[[#This Row],[Aux3]]/100000000000000</f>
        <v>247.345823054269</v>
      </c>
      <c r="U2601" s="1">
        <v>2.47345823054269E+16</v>
      </c>
      <c r="V2601">
        <v>153.5</v>
      </c>
      <c r="W2601">
        <v>93.4</v>
      </c>
    </row>
    <row r="2602" spans="1:23">
      <c r="A2602">
        <v>2016</v>
      </c>
      <c r="B2602">
        <v>70</v>
      </c>
      <c r="C2602" t="s">
        <v>23</v>
      </c>
      <c r="D2602" t="s">
        <v>29</v>
      </c>
      <c r="E2602" t="s">
        <v>18</v>
      </c>
      <c r="F2602" t="s">
        <v>24</v>
      </c>
      <c r="G2602" t="s">
        <v>25</v>
      </c>
      <c r="H2602" s="3">
        <v>26783.98</v>
      </c>
      <c r="I2602" t="s">
        <v>19</v>
      </c>
      <c r="J2602" t="s">
        <v>22</v>
      </c>
      <c r="K26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31.572379939516502</v>
      </c>
      <c r="L2602" s="5">
        <f>TablaDatos[[#This Row],[IMC_raw]]/1000000000000000</f>
        <v>31.572379939516502</v>
      </c>
      <c r="M2602" s="2">
        <v>3.15723799395165E+16</v>
      </c>
      <c r="N26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2" s="13">
        <f t="shared" si="40"/>
        <v>2601</v>
      </c>
      <c r="P2602" s="2" t="str">
        <f>IF(TablaDatos[[#This Row],[Diabetes]]=0,"No","Si")</f>
        <v>No</v>
      </c>
      <c r="Q2602">
        <v>0</v>
      </c>
      <c r="R2602">
        <f>TablaDatos[[#This Row],[Aux2]]/10000000000000</f>
        <v>2197.7050501286899</v>
      </c>
      <c r="S2602" s="1">
        <v>2.19770505012869E+16</v>
      </c>
      <c r="T2602" s="7">
        <f>TablaDatos[[#This Row],[Aux3]]/100000000000000</f>
        <v>262.25662830899699</v>
      </c>
      <c r="U2602" s="1">
        <v>2.62256628308997E+16</v>
      </c>
      <c r="V2602">
        <v>166</v>
      </c>
      <c r="W2602">
        <v>97</v>
      </c>
    </row>
    <row r="2603" spans="1:23">
      <c r="A2603">
        <v>2016</v>
      </c>
      <c r="B2603">
        <v>63</v>
      </c>
      <c r="C2603" t="s">
        <v>23</v>
      </c>
      <c r="D2603" t="s">
        <v>17</v>
      </c>
      <c r="E2603" t="s">
        <v>19</v>
      </c>
      <c r="F2603" t="s">
        <v>35</v>
      </c>
      <c r="G2603" t="s">
        <v>28</v>
      </c>
      <c r="H2603" s="3">
        <v>24712.82</v>
      </c>
      <c r="I2603" t="s">
        <v>19</v>
      </c>
      <c r="J2603" t="s">
        <v>18</v>
      </c>
      <c r="K26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31.5658860951512</v>
      </c>
      <c r="L2603" s="5">
        <f>TablaDatos[[#This Row],[IMC_raw]]/1000000000000000</f>
        <v>31.5658860951512</v>
      </c>
      <c r="M2603" s="2">
        <v>3.15658860951512E+16</v>
      </c>
      <c r="N26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3" s="13">
        <f t="shared" si="40"/>
        <v>2602</v>
      </c>
      <c r="P2603" s="2" t="str">
        <f>IF(TablaDatos[[#This Row],[Diabetes]]=0,"No","Si")</f>
        <v>No</v>
      </c>
      <c r="Q2603">
        <v>0</v>
      </c>
      <c r="R2603">
        <f>TablaDatos[[#This Row],[Aux2]]/10000000000000</f>
        <v>2102.5844960491299</v>
      </c>
      <c r="S2603" s="1">
        <v>2.10258449604913E+16</v>
      </c>
      <c r="T2603" s="7">
        <f>TablaDatos[[#This Row],[Aux3]]/100000000000000</f>
        <v>228.103244109549</v>
      </c>
      <c r="U2603" s="1">
        <v>2.28103244109549E+16</v>
      </c>
      <c r="V2603">
        <v>167</v>
      </c>
      <c r="W2603">
        <v>97.1</v>
      </c>
    </row>
    <row r="2604" spans="1:23">
      <c r="A2604">
        <v>2016</v>
      </c>
      <c r="B2604">
        <v>66</v>
      </c>
      <c r="C2604" t="s">
        <v>16</v>
      </c>
      <c r="D2604" t="s">
        <v>38</v>
      </c>
      <c r="E2604" t="s">
        <v>21</v>
      </c>
      <c r="F2604" t="s">
        <v>24</v>
      </c>
      <c r="G2604" t="s">
        <v>25</v>
      </c>
      <c r="H2604" s="3">
        <v>13412.47</v>
      </c>
      <c r="I2604" t="s">
        <v>21</v>
      </c>
      <c r="J2604" t="s">
        <v>22</v>
      </c>
      <c r="K26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31.553067010679701</v>
      </c>
      <c r="L2604" s="6">
        <f>TablaDatos[[#This Row],[IMC_raw]]/1000000000000000</f>
        <v>31.553067010679701</v>
      </c>
      <c r="M2604" s="2">
        <v>3.15530670106797E+16</v>
      </c>
      <c r="N26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4" s="13">
        <f t="shared" si="40"/>
        <v>2603</v>
      </c>
      <c r="P2604" s="2" t="str">
        <f>IF(TablaDatos[[#This Row],[Diabetes]]=0,"No","Si")</f>
        <v>No</v>
      </c>
      <c r="Q2604">
        <v>0</v>
      </c>
      <c r="R2604">
        <f>TablaDatos[[#This Row],[Aux2]]/10000000000000</f>
        <v>2314.6741840403101</v>
      </c>
      <c r="S2604" s="1">
        <v>2.31467418404031E+16</v>
      </c>
      <c r="T2604" s="7">
        <f>TablaDatos[[#This Row],[Aux3]]/100000000000000</f>
        <v>246.18634171176299</v>
      </c>
      <c r="U2604" s="1">
        <v>2.46186341711763E+16</v>
      </c>
      <c r="V2604">
        <v>163.19999999999999</v>
      </c>
      <c r="W2604">
        <v>94.3</v>
      </c>
    </row>
    <row r="2605" spans="1:23">
      <c r="A2605">
        <v>2016</v>
      </c>
      <c r="B2605">
        <v>54</v>
      </c>
      <c r="C2605" t="s">
        <v>16</v>
      </c>
      <c r="D2605" t="s">
        <v>17</v>
      </c>
      <c r="E2605" t="s">
        <v>18</v>
      </c>
      <c r="F2605" t="s">
        <v>24</v>
      </c>
      <c r="G2605" t="s">
        <v>20</v>
      </c>
      <c r="H2605" s="3">
        <v>17096.48</v>
      </c>
      <c r="I2605" t="s">
        <v>21</v>
      </c>
      <c r="J2605" t="s">
        <v>22</v>
      </c>
      <c r="K26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31.552524785149998</v>
      </c>
      <c r="L2605" s="6">
        <f>TablaDatos[[#This Row],[IMC_raw]]/1000000000000000</f>
        <v>31.552524785149998</v>
      </c>
      <c r="M2605" s="2">
        <v>3.155252478515E+16</v>
      </c>
      <c r="N26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5" s="13">
        <f t="shared" si="40"/>
        <v>2604</v>
      </c>
      <c r="P2605" s="2" t="str">
        <f>IF(TablaDatos[[#This Row],[Diabetes]]=0,"No","Si")</f>
        <v>Si</v>
      </c>
      <c r="Q2605">
        <v>1</v>
      </c>
      <c r="R2605">
        <f>TablaDatos[[#This Row],[Aux2]]/10000000000000</f>
        <v>2051.2086811270801</v>
      </c>
      <c r="S2605" s="1">
        <v>2.05120868112708E+16</v>
      </c>
      <c r="T2605" s="7">
        <f>TablaDatos[[#This Row],[Aux3]]/100000000000000</f>
        <v>220.78351913481399</v>
      </c>
      <c r="U2605" s="1">
        <v>2.20783519134814E+16</v>
      </c>
      <c r="V2605">
        <v>147.9</v>
      </c>
      <c r="W2605">
        <v>99</v>
      </c>
    </row>
    <row r="2606" spans="1:23">
      <c r="A2606">
        <v>2016</v>
      </c>
      <c r="B2606">
        <v>51</v>
      </c>
      <c r="C2606" t="s">
        <v>23</v>
      </c>
      <c r="D2606" t="s">
        <v>36</v>
      </c>
      <c r="E2606" t="s">
        <v>18</v>
      </c>
      <c r="F2606" t="s">
        <v>35</v>
      </c>
      <c r="G2606" t="s">
        <v>20</v>
      </c>
      <c r="H2606" s="3">
        <v>16323.76</v>
      </c>
      <c r="I2606" t="s">
        <v>19</v>
      </c>
      <c r="J2606" t="s">
        <v>19</v>
      </c>
      <c r="K26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31.5414477765264</v>
      </c>
      <c r="L2606" s="6">
        <f>TablaDatos[[#This Row],[IMC_raw]]/1000000000000000</f>
        <v>31.5414477765264</v>
      </c>
      <c r="M2606" s="2">
        <v>3.15414477765264E+16</v>
      </c>
      <c r="N26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6" s="13">
        <f t="shared" si="40"/>
        <v>2605</v>
      </c>
      <c r="P2606" s="2" t="str">
        <f>IF(TablaDatos[[#This Row],[Diabetes]]=0,"No","Si")</f>
        <v>No</v>
      </c>
      <c r="Q2606">
        <v>0</v>
      </c>
      <c r="R2606">
        <f>TablaDatos[[#This Row],[Aux2]]/10000000000000</f>
        <v>208.75039514067799</v>
      </c>
      <c r="S2606" s="1">
        <v>2087503951406780</v>
      </c>
      <c r="T2606" s="7">
        <f>TablaDatos[[#This Row],[Aux3]]/100000000000000</f>
        <v>22.676559857840601</v>
      </c>
      <c r="U2606" s="1">
        <v>2267655985784060</v>
      </c>
      <c r="V2606">
        <v>144.6</v>
      </c>
      <c r="W2606">
        <v>87.9</v>
      </c>
    </row>
    <row r="2607" spans="1:23">
      <c r="A2607">
        <v>2016</v>
      </c>
      <c r="B2607">
        <v>72</v>
      </c>
      <c r="C2607" t="s">
        <v>23</v>
      </c>
      <c r="D2607" t="s">
        <v>37</v>
      </c>
      <c r="E2607" t="s">
        <v>31</v>
      </c>
      <c r="F2607" t="s">
        <v>24</v>
      </c>
      <c r="G2607" t="s">
        <v>25</v>
      </c>
      <c r="H2607" s="3">
        <v>12753.62</v>
      </c>
      <c r="I2607" t="s">
        <v>21</v>
      </c>
      <c r="J2607" t="s">
        <v>18</v>
      </c>
      <c r="K26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31.537070562545001</v>
      </c>
      <c r="L2607" s="6">
        <f>TablaDatos[[#This Row],[IMC_raw]]/1000000000000000</f>
        <v>31.537070562545001</v>
      </c>
      <c r="M2607" s="2">
        <v>3.1537070562545E+16</v>
      </c>
      <c r="N26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7" s="13">
        <f t="shared" si="40"/>
        <v>2606</v>
      </c>
      <c r="P2607" s="2" t="str">
        <f>IF(TablaDatos[[#This Row],[Diabetes]]=0,"No","Si")</f>
        <v>No</v>
      </c>
      <c r="Q2607">
        <v>0</v>
      </c>
      <c r="R2607">
        <f>TablaDatos[[#This Row],[Aux2]]/10000000000000</f>
        <v>2569.0521281626602</v>
      </c>
      <c r="S2607" s="1">
        <v>2.56905212816266E+16</v>
      </c>
      <c r="T2607" s="7">
        <f>TablaDatos[[#This Row],[Aux3]]/100000000000000</f>
        <v>27.954640775146999</v>
      </c>
      <c r="U2607" s="1">
        <v>2795464077514700</v>
      </c>
      <c r="V2607">
        <v>177.5</v>
      </c>
      <c r="W2607">
        <v>103.7</v>
      </c>
    </row>
    <row r="2608" spans="1:23">
      <c r="A2608">
        <v>2016</v>
      </c>
      <c r="B2608">
        <v>58</v>
      </c>
      <c r="C2608" t="s">
        <v>16</v>
      </c>
      <c r="D2608" t="s">
        <v>17</v>
      </c>
      <c r="E2608" t="s">
        <v>21</v>
      </c>
      <c r="F2608" t="s">
        <v>35</v>
      </c>
      <c r="G2608" t="s">
        <v>28</v>
      </c>
      <c r="H2608" s="3">
        <v>19778.310000000001</v>
      </c>
      <c r="I2608" t="s">
        <v>21</v>
      </c>
      <c r="J2608" t="s">
        <v>19</v>
      </c>
      <c r="K26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31.521780350434799</v>
      </c>
      <c r="L2608" s="6">
        <f>TablaDatos[[#This Row],[IMC_raw]]/1000000000000000</f>
        <v>31.521780350434799</v>
      </c>
      <c r="M2608" s="2">
        <v>3.15217803504348E+16</v>
      </c>
      <c r="N26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8" s="13">
        <f t="shared" si="40"/>
        <v>2607</v>
      </c>
      <c r="P2608" s="2" t="str">
        <f>IF(TablaDatos[[#This Row],[Diabetes]]=0,"No","Si")</f>
        <v>No</v>
      </c>
      <c r="Q2608">
        <v>0</v>
      </c>
      <c r="R2608">
        <f>TablaDatos[[#This Row],[Aux2]]/10000000000000</f>
        <v>2047.34972828284</v>
      </c>
      <c r="S2608" s="1">
        <v>2.04734972828284E+16</v>
      </c>
      <c r="T2608" s="7">
        <f>TablaDatos[[#This Row],[Aux3]]/100000000000000</f>
        <v>249.54440756902801</v>
      </c>
      <c r="U2608" s="1">
        <v>2.49544407569028E+16</v>
      </c>
      <c r="V2608">
        <v>163.30000000000001</v>
      </c>
      <c r="W2608">
        <v>100.5</v>
      </c>
    </row>
    <row r="2609" spans="1:23">
      <c r="A2609">
        <v>2016</v>
      </c>
      <c r="B2609">
        <v>63</v>
      </c>
      <c r="C2609" t="s">
        <v>23</v>
      </c>
      <c r="D2609" t="s">
        <v>29</v>
      </c>
      <c r="E2609" t="s">
        <v>18</v>
      </c>
      <c r="F2609" t="s">
        <v>40</v>
      </c>
      <c r="G2609" t="s">
        <v>28</v>
      </c>
      <c r="H2609" s="3">
        <v>15280.82</v>
      </c>
      <c r="I2609" t="s">
        <v>21</v>
      </c>
      <c r="J2609" t="s">
        <v>18</v>
      </c>
      <c r="K26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31.519373716271801</v>
      </c>
      <c r="L2609" s="5">
        <f>TablaDatos[[#This Row],[IMC_raw]]/1000000000000000</f>
        <v>31.519373716271801</v>
      </c>
      <c r="M2609" s="2">
        <v>3.15193737162718E+16</v>
      </c>
      <c r="N26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09" s="13">
        <f t="shared" si="40"/>
        <v>2608</v>
      </c>
      <c r="P2609" s="2" t="str">
        <f>IF(TablaDatos[[#This Row],[Diabetes]]=0,"No","Si")</f>
        <v>No</v>
      </c>
      <c r="Q2609">
        <v>0</v>
      </c>
      <c r="R2609">
        <f>TablaDatos[[#This Row],[Aux2]]/10000000000000</f>
        <v>1738.7963237301201</v>
      </c>
      <c r="S2609" s="1">
        <v>1.73879632373012E+16</v>
      </c>
      <c r="T2609" s="7">
        <f>TablaDatos[[#This Row],[Aux3]]/100000000000000</f>
        <v>238.849231087308</v>
      </c>
      <c r="U2609" s="1">
        <v>2.38849231087308E+16</v>
      </c>
      <c r="V2609">
        <v>148.6</v>
      </c>
      <c r="W2609">
        <v>97.8</v>
      </c>
    </row>
    <row r="2610" spans="1:23">
      <c r="A2610">
        <v>2016</v>
      </c>
      <c r="B2610">
        <v>67</v>
      </c>
      <c r="C2610" t="s">
        <v>23</v>
      </c>
      <c r="D2610" t="s">
        <v>36</v>
      </c>
      <c r="E2610" t="s">
        <v>21</v>
      </c>
      <c r="F2610" t="s">
        <v>24</v>
      </c>
      <c r="G2610" t="s">
        <v>25</v>
      </c>
      <c r="H2610" s="3">
        <v>11381.65</v>
      </c>
      <c r="I2610" t="s">
        <v>21</v>
      </c>
      <c r="J2610" t="s">
        <v>18</v>
      </c>
      <c r="K26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31.518731362394</v>
      </c>
      <c r="L2610" s="6">
        <f>TablaDatos[[#This Row],[IMC_raw]]/1000000000000000</f>
        <v>31.518731362394</v>
      </c>
      <c r="M2610" s="2">
        <v>3.1518731362394E+16</v>
      </c>
      <c r="N26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0" s="13">
        <f t="shared" si="40"/>
        <v>2609</v>
      </c>
      <c r="P2610" s="2" t="str">
        <f>IF(TablaDatos[[#This Row],[Diabetes]]=0,"No","Si")</f>
        <v>Si</v>
      </c>
      <c r="Q2610">
        <v>1</v>
      </c>
      <c r="R2610">
        <f>TablaDatos[[#This Row],[Aux2]]/10000000000000</f>
        <v>2317.8561027109399</v>
      </c>
      <c r="S2610" s="1">
        <v>2.31785610271094E+16</v>
      </c>
      <c r="T2610" s="7">
        <f>TablaDatos[[#This Row],[Aux3]]/100000000000000</f>
        <v>275.22718732681602</v>
      </c>
      <c r="U2610" s="1">
        <v>2.75227187326816E+16</v>
      </c>
      <c r="V2610">
        <v>170.7</v>
      </c>
      <c r="W2610">
        <v>100.4</v>
      </c>
    </row>
    <row r="2611" spans="1:23">
      <c r="A2611">
        <v>2016</v>
      </c>
      <c r="B2611">
        <v>60</v>
      </c>
      <c r="C2611" t="s">
        <v>16</v>
      </c>
      <c r="D2611" t="s">
        <v>42</v>
      </c>
      <c r="E2611" t="s">
        <v>18</v>
      </c>
      <c r="F2611" t="s">
        <v>19</v>
      </c>
      <c r="G2611" t="s">
        <v>28</v>
      </c>
      <c r="H2611" s="3">
        <v>30644.61</v>
      </c>
      <c r="I2611" t="s">
        <v>21</v>
      </c>
      <c r="J2611" t="s">
        <v>18</v>
      </c>
      <c r="K26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31.496309596403101</v>
      </c>
      <c r="L2611" s="5">
        <f>TablaDatos[[#This Row],[IMC_raw]]/1000000000000000</f>
        <v>31.496309596403101</v>
      </c>
      <c r="M2611" s="2">
        <v>3.14963095964031E+16</v>
      </c>
      <c r="N26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1" s="13">
        <f t="shared" si="40"/>
        <v>2610</v>
      </c>
      <c r="P2611" s="2" t="str">
        <f>IF(TablaDatos[[#This Row],[Diabetes]]=0,"No","Si")</f>
        <v>No</v>
      </c>
      <c r="Q2611">
        <v>0</v>
      </c>
      <c r="R2611">
        <f>TablaDatos[[#This Row],[Aux2]]/10000000000000</f>
        <v>2273.55049972493</v>
      </c>
      <c r="S2611" s="1">
        <v>2.27355049972493E+16</v>
      </c>
      <c r="T2611" s="7">
        <f>TablaDatos[[#This Row],[Aux3]]/100000000000000</f>
        <v>290.39614820758601</v>
      </c>
      <c r="U2611" s="1">
        <v>2.90396148207586E+16</v>
      </c>
      <c r="V2611">
        <v>157.19999999999999</v>
      </c>
      <c r="W2611">
        <v>101.2</v>
      </c>
    </row>
    <row r="2612" spans="1:23">
      <c r="A2612">
        <v>2016</v>
      </c>
      <c r="B2612">
        <v>56</v>
      </c>
      <c r="C2612" t="s">
        <v>16</v>
      </c>
      <c r="D2612" t="s">
        <v>72</v>
      </c>
      <c r="E2612" t="s">
        <v>21</v>
      </c>
      <c r="F2612" t="s">
        <v>19</v>
      </c>
      <c r="G2612" t="s">
        <v>28</v>
      </c>
      <c r="H2612" s="3">
        <v>33884.129999999997</v>
      </c>
      <c r="I2612" t="s">
        <v>19</v>
      </c>
      <c r="J2612" t="s">
        <v>18</v>
      </c>
      <c r="K26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31.4870725659862</v>
      </c>
      <c r="L2612" s="6">
        <f>TablaDatos[[#This Row],[IMC_raw]]/1000000000000000</f>
        <v>31.4870725659862</v>
      </c>
      <c r="M2612" s="2">
        <v>3.14870725659862E+16</v>
      </c>
      <c r="N26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2" s="13">
        <f t="shared" si="40"/>
        <v>2611</v>
      </c>
      <c r="P2612" s="2" t="str">
        <f>IF(TablaDatos[[#This Row],[Diabetes]]=0,"No","Si")</f>
        <v>No</v>
      </c>
      <c r="Q2612">
        <v>0</v>
      </c>
      <c r="R2612">
        <f>TablaDatos[[#This Row],[Aux2]]/10000000000000</f>
        <v>210.45950765008701</v>
      </c>
      <c r="S2612" s="1">
        <v>2104595076500870</v>
      </c>
      <c r="T2612" s="7">
        <f>TablaDatos[[#This Row],[Aux3]]/100000000000000</f>
        <v>217.25372180024701</v>
      </c>
      <c r="U2612" s="1">
        <v>2.17253721800247E+16</v>
      </c>
      <c r="V2612">
        <v>164.9</v>
      </c>
      <c r="W2612">
        <v>96.9</v>
      </c>
    </row>
    <row r="2613" spans="1:23">
      <c r="A2613">
        <v>2016</v>
      </c>
      <c r="B2613">
        <v>59</v>
      </c>
      <c r="C2613" t="s">
        <v>23</v>
      </c>
      <c r="D2613" t="s">
        <v>17</v>
      </c>
      <c r="E2613" t="s">
        <v>19</v>
      </c>
      <c r="F2613" t="s">
        <v>19</v>
      </c>
      <c r="G2613" t="s">
        <v>28</v>
      </c>
      <c r="H2613" s="3">
        <v>20425.259999999998</v>
      </c>
      <c r="I2613" t="s">
        <v>19</v>
      </c>
      <c r="J2613" t="s">
        <v>22</v>
      </c>
      <c r="K26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31.453343212531699</v>
      </c>
      <c r="L2613" s="6">
        <f>TablaDatos[[#This Row],[IMC_raw]]/1000000000000000</f>
        <v>31.453343212531699</v>
      </c>
      <c r="M2613" s="2">
        <v>3.14533432125317E+16</v>
      </c>
      <c r="N26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3" s="13">
        <f t="shared" si="40"/>
        <v>2612</v>
      </c>
      <c r="P2613" s="2" t="str">
        <f>IF(TablaDatos[[#This Row],[Diabetes]]=0,"No","Si")</f>
        <v>No</v>
      </c>
      <c r="Q2613">
        <v>0</v>
      </c>
      <c r="R2613">
        <f>TablaDatos[[#This Row],[Aux2]]/10000000000000</f>
        <v>189.35396957903399</v>
      </c>
      <c r="S2613" s="1">
        <v>1893539695790340</v>
      </c>
      <c r="T2613" s="7">
        <f>TablaDatos[[#This Row],[Aux3]]/100000000000000</f>
        <v>0.23587574452016999</v>
      </c>
      <c r="U2613" s="1">
        <v>23587574452017</v>
      </c>
      <c r="V2613">
        <v>164.7</v>
      </c>
      <c r="W2613">
        <v>96.4</v>
      </c>
    </row>
    <row r="2614" spans="1:23">
      <c r="A2614">
        <v>2016</v>
      </c>
      <c r="B2614">
        <v>69</v>
      </c>
      <c r="C2614" t="s">
        <v>16</v>
      </c>
      <c r="D2614" t="s">
        <v>17</v>
      </c>
      <c r="E2614" t="s">
        <v>31</v>
      </c>
      <c r="F2614" t="s">
        <v>24</v>
      </c>
      <c r="G2614" t="s">
        <v>25</v>
      </c>
      <c r="H2614" s="3">
        <v>12739.49</v>
      </c>
      <c r="I2614" t="s">
        <v>21</v>
      </c>
      <c r="J2614" t="s">
        <v>22</v>
      </c>
      <c r="K26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31.4459610375973</v>
      </c>
      <c r="L2614" s="6">
        <f>TablaDatos[[#This Row],[IMC_raw]]/1000000000000000</f>
        <v>31.4459610375973</v>
      </c>
      <c r="M2614" s="2">
        <v>3.14459610375973E+16</v>
      </c>
      <c r="N26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4" s="13">
        <f t="shared" si="40"/>
        <v>2613</v>
      </c>
      <c r="P2614" s="2" t="str">
        <f>IF(TablaDatos[[#This Row],[Diabetes]]=0,"No","Si")</f>
        <v>Si</v>
      </c>
      <c r="Q2614">
        <v>1</v>
      </c>
      <c r="R2614">
        <f>TablaDatos[[#This Row],[Aux2]]/10000000000000</f>
        <v>2512.0711257973999</v>
      </c>
      <c r="S2614" s="1">
        <v>2.5120711257974E+16</v>
      </c>
      <c r="T2614" s="7">
        <f>TablaDatos[[#This Row],[Aux3]]/100000000000000</f>
        <v>3.0000000000000001E-12</v>
      </c>
      <c r="U2614">
        <v>300</v>
      </c>
      <c r="V2614">
        <v>161.5</v>
      </c>
      <c r="W2614">
        <v>99.9</v>
      </c>
    </row>
    <row r="2615" spans="1:23">
      <c r="A2615">
        <v>2016</v>
      </c>
      <c r="B2615">
        <v>67</v>
      </c>
      <c r="C2615" t="s">
        <v>16</v>
      </c>
      <c r="D2615" t="s">
        <v>29</v>
      </c>
      <c r="E2615" t="s">
        <v>31</v>
      </c>
      <c r="F2615" t="s">
        <v>24</v>
      </c>
      <c r="G2615" t="s">
        <v>25</v>
      </c>
      <c r="H2615" s="3">
        <v>11219.55</v>
      </c>
      <c r="I2615" t="s">
        <v>21</v>
      </c>
      <c r="J2615" t="s">
        <v>18</v>
      </c>
      <c r="K26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31.443119374337801</v>
      </c>
      <c r="L2615" s="5">
        <f>TablaDatos[[#This Row],[IMC_raw]]/1000000000000000</f>
        <v>31.443119374337801</v>
      </c>
      <c r="M2615" s="2">
        <v>3.14431193743378E+16</v>
      </c>
      <c r="N26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5" s="13">
        <f t="shared" si="40"/>
        <v>2614</v>
      </c>
      <c r="P2615" s="2" t="str">
        <f>IF(TablaDatos[[#This Row],[Diabetes]]=0,"No","Si")</f>
        <v>Si</v>
      </c>
      <c r="Q2615">
        <v>1</v>
      </c>
      <c r="R2615">
        <f>TablaDatos[[#This Row],[Aux2]]/10000000000000</f>
        <v>2268.8115588537198</v>
      </c>
      <c r="S2615" s="1">
        <v>2.26881155885372E+16</v>
      </c>
      <c r="T2615" s="7">
        <f>TablaDatos[[#This Row],[Aux3]]/100000000000000</f>
        <v>296.095133930364</v>
      </c>
      <c r="U2615" s="1">
        <v>2.96095133930364E+16</v>
      </c>
      <c r="V2615">
        <v>169.3</v>
      </c>
      <c r="W2615">
        <v>103.1</v>
      </c>
    </row>
    <row r="2616" spans="1:23">
      <c r="A2616">
        <v>2016</v>
      </c>
      <c r="B2616">
        <v>57</v>
      </c>
      <c r="C2616" t="s">
        <v>23</v>
      </c>
      <c r="D2616" t="s">
        <v>29</v>
      </c>
      <c r="E2616" t="s">
        <v>21</v>
      </c>
      <c r="F2616" t="s">
        <v>19</v>
      </c>
      <c r="G2616" t="s">
        <v>28</v>
      </c>
      <c r="H2616" s="3">
        <v>20761.169999999998</v>
      </c>
      <c r="I2616" t="s">
        <v>19</v>
      </c>
      <c r="J2616" t="s">
        <v>18</v>
      </c>
      <c r="K26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31.4296590653348</v>
      </c>
      <c r="L2616" s="5">
        <f>TablaDatos[[#This Row],[IMC_raw]]/1000000000000000</f>
        <v>31.4296590653348</v>
      </c>
      <c r="M2616" s="2">
        <v>3.14296590653348E+16</v>
      </c>
      <c r="N26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6" s="13">
        <f t="shared" si="40"/>
        <v>2615</v>
      </c>
      <c r="P2616" s="2" t="str">
        <f>IF(TablaDatos[[#This Row],[Diabetes]]=0,"No","Si")</f>
        <v>No</v>
      </c>
      <c r="Q2616">
        <v>0</v>
      </c>
      <c r="R2616">
        <f>TablaDatos[[#This Row],[Aux2]]/10000000000000</f>
        <v>2187.6676531201801</v>
      </c>
      <c r="S2616" s="1">
        <v>2.18766765312018E+16</v>
      </c>
      <c r="T2616" s="7">
        <f>TablaDatos[[#This Row],[Aux3]]/100000000000000</f>
        <v>254.084131174308</v>
      </c>
      <c r="U2616" s="1">
        <v>2.54084131174308E+16</v>
      </c>
      <c r="V2616">
        <v>157.1</v>
      </c>
      <c r="W2616">
        <v>89.5</v>
      </c>
    </row>
    <row r="2617" spans="1:23">
      <c r="A2617">
        <v>2016</v>
      </c>
      <c r="B2617">
        <v>71</v>
      </c>
      <c r="C2617" t="s">
        <v>23</v>
      </c>
      <c r="D2617" t="s">
        <v>73</v>
      </c>
      <c r="E2617" t="s">
        <v>18</v>
      </c>
      <c r="F2617" t="s">
        <v>24</v>
      </c>
      <c r="G2617" t="s">
        <v>25</v>
      </c>
      <c r="H2617" s="3">
        <v>27842.53</v>
      </c>
      <c r="I2617" t="s">
        <v>19</v>
      </c>
      <c r="J2617" t="s">
        <v>22</v>
      </c>
      <c r="K26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31.428060645688799</v>
      </c>
      <c r="L2617" s="5">
        <f>TablaDatos[[#This Row],[IMC_raw]]/1000000000000000</f>
        <v>31.428060645688799</v>
      </c>
      <c r="M2617" s="2">
        <v>3.14280606456888E+16</v>
      </c>
      <c r="N26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7" s="13">
        <f t="shared" si="40"/>
        <v>2616</v>
      </c>
      <c r="P2617" s="2" t="str">
        <f>IF(TablaDatos[[#This Row],[Diabetes]]=0,"No","Si")</f>
        <v>No</v>
      </c>
      <c r="Q2617">
        <v>0</v>
      </c>
      <c r="R2617">
        <f>TablaDatos[[#This Row],[Aux2]]/10000000000000</f>
        <v>2216.8176541348198</v>
      </c>
      <c r="S2617" s="1">
        <v>2.21681765413482E+16</v>
      </c>
      <c r="T2617" s="7">
        <f>TablaDatos[[#This Row],[Aux3]]/100000000000000</f>
        <v>239.35830635670899</v>
      </c>
      <c r="U2617" s="1">
        <v>2.39358306356709E+16</v>
      </c>
      <c r="V2617">
        <v>163.4</v>
      </c>
      <c r="W2617">
        <v>97.5</v>
      </c>
    </row>
    <row r="2618" spans="1:23">
      <c r="A2618">
        <v>2016</v>
      </c>
      <c r="B2618">
        <v>63</v>
      </c>
      <c r="C2618" t="s">
        <v>16</v>
      </c>
      <c r="D2618" t="s">
        <v>73</v>
      </c>
      <c r="E2618" t="s">
        <v>19</v>
      </c>
      <c r="F2618" t="s">
        <v>35</v>
      </c>
      <c r="G2618" t="s">
        <v>28</v>
      </c>
      <c r="H2618" s="3">
        <v>30500.44</v>
      </c>
      <c r="I2618" t="s">
        <v>19</v>
      </c>
      <c r="J2618" t="s">
        <v>22</v>
      </c>
      <c r="K26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31.421948248864901</v>
      </c>
      <c r="L2618" s="6">
        <f>TablaDatos[[#This Row],[IMC_raw]]/1000000000000000</f>
        <v>31.421948248864901</v>
      </c>
      <c r="M2618" s="2">
        <v>3.14219482488649E+16</v>
      </c>
      <c r="N26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8" s="13">
        <f t="shared" si="40"/>
        <v>2617</v>
      </c>
      <c r="P2618" s="2" t="str">
        <f>IF(TablaDatos[[#This Row],[Diabetes]]=0,"No","Si")</f>
        <v>No</v>
      </c>
      <c r="Q2618">
        <v>0</v>
      </c>
      <c r="R2618">
        <f>TablaDatos[[#This Row],[Aux2]]/10000000000000</f>
        <v>1833.7960817788501</v>
      </c>
      <c r="S2618" s="1">
        <v>1.83379608177885E+16</v>
      </c>
      <c r="T2618" s="7">
        <f>TablaDatos[[#This Row],[Aux3]]/100000000000000</f>
        <v>25.901755257813502</v>
      </c>
      <c r="U2618" s="1">
        <v>2590175525781350</v>
      </c>
      <c r="V2618">
        <v>162.30000000000001</v>
      </c>
      <c r="W2618">
        <v>92.4</v>
      </c>
    </row>
    <row r="2619" spans="1:23">
      <c r="A2619">
        <v>2016</v>
      </c>
      <c r="B2619">
        <v>64</v>
      </c>
      <c r="C2619" t="s">
        <v>23</v>
      </c>
      <c r="D2619" t="s">
        <v>30</v>
      </c>
      <c r="E2619" t="s">
        <v>18</v>
      </c>
      <c r="F2619" t="s">
        <v>19</v>
      </c>
      <c r="G2619" t="s">
        <v>28</v>
      </c>
      <c r="H2619" s="3">
        <v>37509.06</v>
      </c>
      <c r="I2619" t="s">
        <v>21</v>
      </c>
      <c r="J2619" t="s">
        <v>22</v>
      </c>
      <c r="K26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31.4143783178137</v>
      </c>
      <c r="L2619" s="6">
        <f>TablaDatos[[#This Row],[IMC_raw]]/1000000000000000</f>
        <v>31.4143783178137</v>
      </c>
      <c r="M2619" s="2">
        <v>3.14143783178137E+16</v>
      </c>
      <c r="N26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19" s="13">
        <f t="shared" si="40"/>
        <v>2618</v>
      </c>
      <c r="P2619" s="2" t="str">
        <f>IF(TablaDatos[[#This Row],[Diabetes]]=0,"No","Si")</f>
        <v>No</v>
      </c>
      <c r="Q2619">
        <v>0</v>
      </c>
      <c r="R2619">
        <f>TablaDatos[[#This Row],[Aux2]]/10000000000000</f>
        <v>2127.1138636165301</v>
      </c>
      <c r="S2619" s="1">
        <v>2.12711386361653E+16</v>
      </c>
      <c r="T2619" s="7">
        <f>TablaDatos[[#This Row],[Aux3]]/100000000000000</f>
        <v>194.48456201071201</v>
      </c>
      <c r="U2619" s="1">
        <v>1.94484562010712E+16</v>
      </c>
      <c r="V2619">
        <v>154.5</v>
      </c>
      <c r="W2619">
        <v>96.1</v>
      </c>
    </row>
    <row r="2620" spans="1:23">
      <c r="A2620">
        <v>2016</v>
      </c>
      <c r="B2620">
        <v>65</v>
      </c>
      <c r="C2620" t="s">
        <v>16</v>
      </c>
      <c r="D2620" t="s">
        <v>29</v>
      </c>
      <c r="E2620" t="s">
        <v>21</v>
      </c>
      <c r="F2620" t="s">
        <v>19</v>
      </c>
      <c r="G2620" t="s">
        <v>25</v>
      </c>
      <c r="H2620" s="3">
        <v>8631.9599999999991</v>
      </c>
      <c r="I2620" t="s">
        <v>19</v>
      </c>
      <c r="J2620" t="s">
        <v>22</v>
      </c>
      <c r="K26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31.404448649135102</v>
      </c>
      <c r="L2620" s="6">
        <f>TablaDatos[[#This Row],[IMC_raw]]/1000000000000000</f>
        <v>3.1404448649135102</v>
      </c>
      <c r="M2620" s="2">
        <v>3140444864913510</v>
      </c>
      <c r="N26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0" s="13">
        <f t="shared" si="40"/>
        <v>2619</v>
      </c>
      <c r="P2620" s="2" t="str">
        <f>IF(TablaDatos[[#This Row],[Diabetes]]=0,"No","Si")</f>
        <v>No</v>
      </c>
      <c r="Q2620">
        <v>0</v>
      </c>
      <c r="R2620">
        <f>TablaDatos[[#This Row],[Aux2]]/10000000000000</f>
        <v>2209.0636397365702</v>
      </c>
      <c r="S2620" s="1">
        <v>2.20906363973657E+16</v>
      </c>
      <c r="T2620" s="7">
        <f>TablaDatos[[#This Row],[Aux3]]/100000000000000</f>
        <v>24.598668346570001</v>
      </c>
      <c r="U2620" s="1">
        <v>2459866834657000</v>
      </c>
      <c r="V2620">
        <v>155.30000000000001</v>
      </c>
      <c r="W2620">
        <v>100.2</v>
      </c>
    </row>
    <row r="2621" spans="1:23">
      <c r="A2621">
        <v>2016</v>
      </c>
      <c r="B2621">
        <v>56</v>
      </c>
      <c r="C2621" t="s">
        <v>23</v>
      </c>
      <c r="D2621" t="s">
        <v>29</v>
      </c>
      <c r="E2621" t="s">
        <v>18</v>
      </c>
      <c r="F2621" t="s">
        <v>24</v>
      </c>
      <c r="G2621" t="s">
        <v>28</v>
      </c>
      <c r="H2621" s="3">
        <v>9856.1299999999992</v>
      </c>
      <c r="I2621" t="s">
        <v>21</v>
      </c>
      <c r="J2621" t="s">
        <v>18</v>
      </c>
      <c r="K26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31.402974257598299</v>
      </c>
      <c r="L2621" s="5">
        <f>TablaDatos[[#This Row],[IMC_raw]]/1000000000000000</f>
        <v>31.402974257598299</v>
      </c>
      <c r="M2621" s="2">
        <v>3.14029742575983E+16</v>
      </c>
      <c r="N26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1" s="13">
        <f t="shared" si="40"/>
        <v>2620</v>
      </c>
      <c r="P2621" s="2" t="str">
        <f>IF(TablaDatos[[#This Row],[Diabetes]]=0,"No","Si")</f>
        <v>No</v>
      </c>
      <c r="Q2621">
        <v>0</v>
      </c>
      <c r="R2621">
        <f>TablaDatos[[#This Row],[Aux2]]/10000000000000</f>
        <v>2145.5759455648699</v>
      </c>
      <c r="S2621" s="1">
        <v>2.14557594556487E+16</v>
      </c>
      <c r="T2621" s="7">
        <f>TablaDatos[[#This Row],[Aux3]]/100000000000000</f>
        <v>27.5988694726231</v>
      </c>
      <c r="U2621" s="1">
        <v>2759886947262310</v>
      </c>
      <c r="V2621">
        <v>153.30000000000001</v>
      </c>
      <c r="W2621">
        <v>92.7</v>
      </c>
    </row>
    <row r="2622" spans="1:23">
      <c r="A2622">
        <v>2016</v>
      </c>
      <c r="B2622">
        <v>62</v>
      </c>
      <c r="C2622" t="s">
        <v>16</v>
      </c>
      <c r="D2622" t="s">
        <v>73</v>
      </c>
      <c r="E2622" t="s">
        <v>21</v>
      </c>
      <c r="F2622" t="s">
        <v>24</v>
      </c>
      <c r="G2622" t="s">
        <v>28</v>
      </c>
      <c r="H2622" s="3">
        <v>21354.560000000001</v>
      </c>
      <c r="I2622" t="s">
        <v>21</v>
      </c>
      <c r="J2622" t="s">
        <v>22</v>
      </c>
      <c r="K26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31.3982024167208</v>
      </c>
      <c r="L2622" s="5">
        <f>TablaDatos[[#This Row],[IMC_raw]]/1000000000000000</f>
        <v>31.3982024167208</v>
      </c>
      <c r="M2622" s="2">
        <v>3.13982024167208E+16</v>
      </c>
      <c r="N26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2" s="13">
        <f t="shared" si="40"/>
        <v>2621</v>
      </c>
      <c r="P2622" s="2" t="str">
        <f>IF(TablaDatos[[#This Row],[Diabetes]]=0,"No","Si")</f>
        <v>Si</v>
      </c>
      <c r="Q2622">
        <v>1</v>
      </c>
      <c r="R2622">
        <f>TablaDatos[[#This Row],[Aux2]]/10000000000000</f>
        <v>2354.7152547531</v>
      </c>
      <c r="S2622" s="1">
        <v>2.3547152547531E+16</v>
      </c>
      <c r="T2622" s="7">
        <f>TablaDatos[[#This Row],[Aux3]]/100000000000000</f>
        <v>25.8087424155318</v>
      </c>
      <c r="U2622" s="1">
        <v>2580874241553180</v>
      </c>
      <c r="V2622">
        <v>176.6</v>
      </c>
      <c r="W2622">
        <v>104.9</v>
      </c>
    </row>
    <row r="2623" spans="1:23">
      <c r="A2623">
        <v>2016</v>
      </c>
      <c r="B2623">
        <v>59</v>
      </c>
      <c r="C2623" t="s">
        <v>23</v>
      </c>
      <c r="D2623" t="s">
        <v>17</v>
      </c>
      <c r="E2623" t="s">
        <v>19</v>
      </c>
      <c r="F2623" t="s">
        <v>24</v>
      </c>
      <c r="G2623" t="s">
        <v>28</v>
      </c>
      <c r="H2623" s="3">
        <v>20471.3</v>
      </c>
      <c r="I2623" t="s">
        <v>21</v>
      </c>
      <c r="J2623" t="s">
        <v>18</v>
      </c>
      <c r="K2623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31.383089451214001</v>
      </c>
      <c r="L2623" s="5">
        <f>TablaDatos[[#This Row],[IMC_raw]]/1000000000000000</f>
        <v>3.1383089451214E-2</v>
      </c>
      <c r="M2623" s="2">
        <v>31383089451214</v>
      </c>
      <c r="N26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3" s="13">
        <f t="shared" si="40"/>
        <v>2622</v>
      </c>
      <c r="P2623" s="2" t="str">
        <f>IF(TablaDatos[[#This Row],[Diabetes]]=0,"No","Si")</f>
        <v>No</v>
      </c>
      <c r="Q2623">
        <v>0</v>
      </c>
      <c r="R2623">
        <f>TablaDatos[[#This Row],[Aux2]]/10000000000000</f>
        <v>2006.2183080329401</v>
      </c>
      <c r="S2623" s="1">
        <v>2.00621830803294E+16</v>
      </c>
      <c r="T2623" s="7">
        <f>TablaDatos[[#This Row],[Aux3]]/100000000000000</f>
        <v>249.19857039179701</v>
      </c>
      <c r="U2623" s="1">
        <v>2.49198570391797E+16</v>
      </c>
      <c r="V2623">
        <v>163.9</v>
      </c>
      <c r="W2623">
        <v>96.9</v>
      </c>
    </row>
    <row r="2624" spans="1:23">
      <c r="A2624">
        <v>2016</v>
      </c>
      <c r="B2624">
        <v>61</v>
      </c>
      <c r="C2624" t="s">
        <v>16</v>
      </c>
      <c r="D2624" t="s">
        <v>73</v>
      </c>
      <c r="E2624" t="s">
        <v>18</v>
      </c>
      <c r="F2624" t="s">
        <v>19</v>
      </c>
      <c r="G2624" t="s">
        <v>28</v>
      </c>
      <c r="H2624" s="3">
        <v>11860.16</v>
      </c>
      <c r="I2624" t="s">
        <v>21</v>
      </c>
      <c r="J2624" t="s">
        <v>18</v>
      </c>
      <c r="K26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31.3725758460447</v>
      </c>
      <c r="L2624" s="6">
        <f>TablaDatos[[#This Row],[IMC_raw]]/1000000000000000</f>
        <v>31.3725758460447</v>
      </c>
      <c r="M2624" s="2">
        <v>3.13725758460447E+16</v>
      </c>
      <c r="N26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4" s="13">
        <f t="shared" si="40"/>
        <v>2623</v>
      </c>
      <c r="P2624" s="2" t="str">
        <f>IF(TablaDatos[[#This Row],[Diabetes]]=0,"No","Si")</f>
        <v>No</v>
      </c>
      <c r="Q2624">
        <v>0</v>
      </c>
      <c r="R2624">
        <f>TablaDatos[[#This Row],[Aux2]]/10000000000000</f>
        <v>2148.2567744759399</v>
      </c>
      <c r="S2624" s="1">
        <v>2.14825677447594E+16</v>
      </c>
      <c r="T2624" s="7">
        <f>TablaDatos[[#This Row],[Aux3]]/100000000000000</f>
        <v>24.266193347856898</v>
      </c>
      <c r="U2624" s="1">
        <v>2426619334785690</v>
      </c>
      <c r="V2624">
        <v>157</v>
      </c>
      <c r="W2624">
        <v>92.1</v>
      </c>
    </row>
    <row r="2625" spans="1:23">
      <c r="A2625">
        <v>2016</v>
      </c>
      <c r="B2625">
        <v>57</v>
      </c>
      <c r="C2625" t="s">
        <v>16</v>
      </c>
      <c r="D2625" t="s">
        <v>29</v>
      </c>
      <c r="E2625" t="s">
        <v>18</v>
      </c>
      <c r="F2625" t="s">
        <v>19</v>
      </c>
      <c r="G2625" t="s">
        <v>28</v>
      </c>
      <c r="H2625" s="3">
        <v>11676.19</v>
      </c>
      <c r="I2625" t="s">
        <v>19</v>
      </c>
      <c r="J2625" t="s">
        <v>22</v>
      </c>
      <c r="K26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31.3557535364945</v>
      </c>
      <c r="L2625" s="5">
        <f>TablaDatos[[#This Row],[IMC_raw]]/1000000000000000</f>
        <v>31.3557535364945</v>
      </c>
      <c r="M2625" s="2">
        <v>3.13557535364945E+16</v>
      </c>
      <c r="N26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5" s="13">
        <f t="shared" si="40"/>
        <v>2624</v>
      </c>
      <c r="P2625" s="2" t="str">
        <f>IF(TablaDatos[[#This Row],[Diabetes]]=0,"No","Si")</f>
        <v>No</v>
      </c>
      <c r="Q2625">
        <v>0</v>
      </c>
      <c r="R2625">
        <f>TablaDatos[[#This Row],[Aux2]]/10000000000000</f>
        <v>1986.6020876856101</v>
      </c>
      <c r="S2625" s="1">
        <v>1.98660208768561E+16</v>
      </c>
      <c r="T2625" s="7">
        <f>TablaDatos[[#This Row],[Aux3]]/100000000000000</f>
        <v>253.19559974511901</v>
      </c>
      <c r="U2625" s="1">
        <v>2.53195599745119E+16</v>
      </c>
      <c r="V2625">
        <v>158</v>
      </c>
      <c r="W2625">
        <v>96.4</v>
      </c>
    </row>
    <row r="2626" spans="1:23">
      <c r="A2626">
        <v>2016</v>
      </c>
      <c r="B2626">
        <v>58</v>
      </c>
      <c r="C2626" t="s">
        <v>23</v>
      </c>
      <c r="D2626" t="s">
        <v>42</v>
      </c>
      <c r="E2626" t="s">
        <v>18</v>
      </c>
      <c r="F2626" t="s">
        <v>24</v>
      </c>
      <c r="G2626" t="s">
        <v>28</v>
      </c>
      <c r="H2626" s="3">
        <v>13992.93</v>
      </c>
      <c r="I2626" t="s">
        <v>21</v>
      </c>
      <c r="J2626" t="s">
        <v>18</v>
      </c>
      <c r="K26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31.355456926694099</v>
      </c>
      <c r="L2626" s="6">
        <f>TablaDatos[[#This Row],[IMC_raw]]/1000000000000000</f>
        <v>31.355456926694099</v>
      </c>
      <c r="M2626" s="2">
        <v>3.13554569266941E+16</v>
      </c>
      <c r="N26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6" s="13">
        <f t="shared" ref="O2626:O2689" si="41">O2625+1</f>
        <v>2625</v>
      </c>
      <c r="P2626" s="2" t="str">
        <f>IF(TablaDatos[[#This Row],[Diabetes]]=0,"No","Si")</f>
        <v>No</v>
      </c>
      <c r="Q2626">
        <v>0</v>
      </c>
      <c r="R2626">
        <f>TablaDatos[[#This Row],[Aux2]]/10000000000000</f>
        <v>2015.9596251696601</v>
      </c>
      <c r="S2626" s="1">
        <v>2.01595962516966E+16</v>
      </c>
      <c r="T2626" s="7">
        <f>TablaDatos[[#This Row],[Aux3]]/100000000000000</f>
        <v>237.569935475497</v>
      </c>
      <c r="U2626" s="1">
        <v>2.37569935475497E+16</v>
      </c>
      <c r="V2626">
        <v>156.6</v>
      </c>
      <c r="W2626">
        <v>97.8</v>
      </c>
    </row>
    <row r="2627" spans="1:23">
      <c r="A2627">
        <v>2016</v>
      </c>
      <c r="B2627">
        <v>74</v>
      </c>
      <c r="C2627" t="s">
        <v>23</v>
      </c>
      <c r="D2627" t="s">
        <v>42</v>
      </c>
      <c r="E2627" t="s">
        <v>31</v>
      </c>
      <c r="F2627" t="s">
        <v>24</v>
      </c>
      <c r="G2627" t="s">
        <v>25</v>
      </c>
      <c r="H2627" s="3">
        <v>5502.05</v>
      </c>
      <c r="I2627" t="s">
        <v>21</v>
      </c>
      <c r="J2627" t="s">
        <v>22</v>
      </c>
      <c r="K26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31.336631912363501</v>
      </c>
      <c r="L2627" s="6">
        <f>TablaDatos[[#This Row],[IMC_raw]]/1000000000000000</f>
        <v>3.1336631912363502</v>
      </c>
      <c r="M2627" s="2">
        <v>3133663191236350</v>
      </c>
      <c r="N26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7" s="13">
        <f t="shared" si="41"/>
        <v>2626</v>
      </c>
      <c r="P2627" s="2" t="str">
        <f>IF(TablaDatos[[#This Row],[Diabetes]]=0,"No","Si")</f>
        <v>Si</v>
      </c>
      <c r="Q2627">
        <v>1</v>
      </c>
      <c r="R2627">
        <f>TablaDatos[[#This Row],[Aux2]]/10000000000000</f>
        <v>257.41207944606703</v>
      </c>
      <c r="S2627" s="1">
        <v>2574120794460670</v>
      </c>
      <c r="T2627" s="7">
        <f>TablaDatos[[#This Row],[Aux3]]/100000000000000</f>
        <v>2.6746157124055401</v>
      </c>
      <c r="U2627" s="1">
        <v>267461571240554</v>
      </c>
      <c r="V2627">
        <v>186.6</v>
      </c>
      <c r="W2627">
        <v>110.2</v>
      </c>
    </row>
    <row r="2628" spans="1:23">
      <c r="A2628">
        <v>2016</v>
      </c>
      <c r="B2628">
        <v>48</v>
      </c>
      <c r="C2628" t="s">
        <v>23</v>
      </c>
      <c r="D2628" t="s">
        <v>74</v>
      </c>
      <c r="E2628" t="s">
        <v>19</v>
      </c>
      <c r="F2628" t="s">
        <v>35</v>
      </c>
      <c r="G2628" t="s">
        <v>20</v>
      </c>
      <c r="H2628" s="3">
        <v>18716.810000000001</v>
      </c>
      <c r="I2628" t="s">
        <v>21</v>
      </c>
      <c r="J2628" t="s">
        <v>18</v>
      </c>
      <c r="K26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31.310678819024197</v>
      </c>
      <c r="L2628" s="6">
        <f>TablaDatos[[#This Row],[IMC_raw]]/1000000000000000</f>
        <v>3.1310678819024198</v>
      </c>
      <c r="M2628" s="2">
        <v>3131067881902420</v>
      </c>
      <c r="N26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8" s="13">
        <f t="shared" si="41"/>
        <v>2627</v>
      </c>
      <c r="P2628" s="2" t="str">
        <f>IF(TablaDatos[[#This Row],[Diabetes]]=0,"No","Si")</f>
        <v>No</v>
      </c>
      <c r="Q2628">
        <v>0</v>
      </c>
      <c r="R2628">
        <f>TablaDatos[[#This Row],[Aux2]]/10000000000000</f>
        <v>2008.9398656677399</v>
      </c>
      <c r="S2628" s="1">
        <v>2.00893986566774E+16</v>
      </c>
      <c r="T2628" s="7">
        <f>TablaDatos[[#This Row],[Aux3]]/100000000000000</f>
        <v>228.641223728672</v>
      </c>
      <c r="U2628" s="1">
        <v>2.28641223728672E+16</v>
      </c>
      <c r="V2628">
        <v>146.1</v>
      </c>
      <c r="W2628">
        <v>94.2</v>
      </c>
    </row>
    <row r="2629" spans="1:23">
      <c r="A2629">
        <v>2016</v>
      </c>
      <c r="B2629">
        <v>54</v>
      </c>
      <c r="C2629" t="s">
        <v>16</v>
      </c>
      <c r="D2629" t="s">
        <v>17</v>
      </c>
      <c r="E2629" t="s">
        <v>19</v>
      </c>
      <c r="F2629" t="s">
        <v>24</v>
      </c>
      <c r="G2629" t="s">
        <v>20</v>
      </c>
      <c r="H2629" s="3">
        <v>26948.09</v>
      </c>
      <c r="I2629" t="s">
        <v>19</v>
      </c>
      <c r="J2629" t="s">
        <v>22</v>
      </c>
      <c r="K26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31.276082182444298</v>
      </c>
      <c r="L2629" s="6">
        <f>TablaDatos[[#This Row],[IMC_raw]]/1000000000000000</f>
        <v>31.276082182444298</v>
      </c>
      <c r="M2629" s="2">
        <v>3.12760821824443E+16</v>
      </c>
      <c r="N26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29" s="13">
        <f t="shared" si="41"/>
        <v>2628</v>
      </c>
      <c r="P2629" s="2" t="str">
        <f>IF(TablaDatos[[#This Row],[Diabetes]]=0,"No","Si")</f>
        <v>No</v>
      </c>
      <c r="Q2629">
        <v>0</v>
      </c>
      <c r="R2629">
        <f>TablaDatos[[#This Row],[Aux2]]/10000000000000</f>
        <v>2349.8806833762701</v>
      </c>
      <c r="S2629" s="1">
        <v>2.34988068337627E+16</v>
      </c>
      <c r="T2629" s="7">
        <f>TablaDatos[[#This Row],[Aux3]]/100000000000000</f>
        <v>242.50485147490801</v>
      </c>
      <c r="U2629" s="1">
        <v>2.42504851474908E+16</v>
      </c>
      <c r="V2629">
        <v>155.5</v>
      </c>
      <c r="W2629">
        <v>91.5</v>
      </c>
    </row>
    <row r="2630" spans="1:23">
      <c r="A2630">
        <v>2016</v>
      </c>
      <c r="B2630">
        <v>59</v>
      </c>
      <c r="C2630" t="s">
        <v>16</v>
      </c>
      <c r="D2630" t="s">
        <v>42</v>
      </c>
      <c r="E2630" t="s">
        <v>18</v>
      </c>
      <c r="F2630" t="s">
        <v>24</v>
      </c>
      <c r="G2630" t="s">
        <v>28</v>
      </c>
      <c r="H2630" s="3">
        <v>12003.92</v>
      </c>
      <c r="I2630" t="s">
        <v>21</v>
      </c>
      <c r="J2630" t="s">
        <v>22</v>
      </c>
      <c r="K26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31.263178022487999</v>
      </c>
      <c r="L2630" s="5">
        <f>TablaDatos[[#This Row],[IMC_raw]]/1000000000000000</f>
        <v>31.263178022487999</v>
      </c>
      <c r="M2630" s="2">
        <v>3.1263178022488E+16</v>
      </c>
      <c r="N26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0" s="13">
        <f t="shared" si="41"/>
        <v>2629</v>
      </c>
      <c r="P2630" s="2" t="str">
        <f>IF(TablaDatos[[#This Row],[Diabetes]]=0,"No","Si")</f>
        <v>No</v>
      </c>
      <c r="Q2630">
        <v>0</v>
      </c>
      <c r="R2630">
        <f>TablaDatos[[#This Row],[Aux2]]/10000000000000</f>
        <v>2281.4553655883201</v>
      </c>
      <c r="S2630" s="1">
        <v>2.28145536558832E+16</v>
      </c>
      <c r="T2630" s="7">
        <f>TablaDatos[[#This Row],[Aux3]]/100000000000000</f>
        <v>274.53679653406601</v>
      </c>
      <c r="U2630" s="1">
        <v>2.74536796534066E+16</v>
      </c>
      <c r="V2630">
        <v>162.5</v>
      </c>
      <c r="W2630">
        <v>104.5</v>
      </c>
    </row>
    <row r="2631" spans="1:23">
      <c r="A2631">
        <v>2016</v>
      </c>
      <c r="B2631">
        <v>55</v>
      </c>
      <c r="C2631" t="s">
        <v>23</v>
      </c>
      <c r="D2631" t="s">
        <v>38</v>
      </c>
      <c r="E2631" t="s">
        <v>18</v>
      </c>
      <c r="F2631" t="s">
        <v>19</v>
      </c>
      <c r="G2631" t="s">
        <v>28</v>
      </c>
      <c r="H2631" s="3">
        <v>17743.36</v>
      </c>
      <c r="I2631" t="s">
        <v>19</v>
      </c>
      <c r="J2631" t="s">
        <v>22</v>
      </c>
      <c r="K26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31.248484877674901</v>
      </c>
      <c r="L2631" s="5">
        <f>TablaDatos[[#This Row],[IMC_raw]]/1000000000000000</f>
        <v>3.12484848776749</v>
      </c>
      <c r="M2631" s="2">
        <v>3124848487767490</v>
      </c>
      <c r="N26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1" s="13">
        <f t="shared" si="41"/>
        <v>2630</v>
      </c>
      <c r="P2631" s="2" t="str">
        <f>IF(TablaDatos[[#This Row],[Diabetes]]=0,"No","Si")</f>
        <v>No</v>
      </c>
      <c r="Q2631">
        <v>0</v>
      </c>
      <c r="R2631">
        <f>TablaDatos[[#This Row],[Aux2]]/10000000000000</f>
        <v>2031.24146702126</v>
      </c>
      <c r="S2631" s="1">
        <v>2.03124146702126E+16</v>
      </c>
      <c r="T2631" s="7">
        <f>TablaDatos[[#This Row],[Aux3]]/100000000000000</f>
        <v>236.43397708474001</v>
      </c>
      <c r="U2631" s="1">
        <v>2.3643397708474E+16</v>
      </c>
      <c r="V2631">
        <v>150.19999999999999</v>
      </c>
      <c r="W2631">
        <v>90.3</v>
      </c>
    </row>
    <row r="2632" spans="1:23">
      <c r="A2632">
        <v>2016</v>
      </c>
      <c r="B2632">
        <v>69</v>
      </c>
      <c r="C2632" t="s">
        <v>16</v>
      </c>
      <c r="D2632" t="s">
        <v>73</v>
      </c>
      <c r="E2632" t="s">
        <v>21</v>
      </c>
      <c r="F2632" t="s">
        <v>24</v>
      </c>
      <c r="G2632" t="s">
        <v>25</v>
      </c>
      <c r="H2632" s="3">
        <v>12751.88</v>
      </c>
      <c r="I2632" t="s">
        <v>21</v>
      </c>
      <c r="J2632" t="s">
        <v>19</v>
      </c>
      <c r="K26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31.2421197239441</v>
      </c>
      <c r="L2632" s="6">
        <f>TablaDatos[[#This Row],[IMC_raw]]/1000000000000000</f>
        <v>31.2421197239441</v>
      </c>
      <c r="M2632" s="2">
        <v>3.12421197239441E+16</v>
      </c>
      <c r="N26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2" s="13">
        <f t="shared" si="41"/>
        <v>2631</v>
      </c>
      <c r="P2632" s="2" t="str">
        <f>IF(TablaDatos[[#This Row],[Diabetes]]=0,"No","Si")</f>
        <v>No</v>
      </c>
      <c r="Q2632">
        <v>0</v>
      </c>
      <c r="R2632">
        <f>TablaDatos[[#This Row],[Aux2]]/10000000000000</f>
        <v>2242.0287887125601</v>
      </c>
      <c r="S2632" s="1">
        <v>2.24202878871256E+16</v>
      </c>
      <c r="T2632" s="7">
        <f>TablaDatos[[#This Row],[Aux3]]/100000000000000</f>
        <v>23.837138178609798</v>
      </c>
      <c r="U2632" s="1">
        <v>2383713817860980</v>
      </c>
      <c r="V2632">
        <v>164.8</v>
      </c>
      <c r="W2632">
        <v>97</v>
      </c>
    </row>
    <row r="2633" spans="1:23">
      <c r="A2633">
        <v>2016</v>
      </c>
      <c r="B2633">
        <v>63</v>
      </c>
      <c r="C2633" t="s">
        <v>16</v>
      </c>
      <c r="D2633" t="s">
        <v>73</v>
      </c>
      <c r="E2633" t="s">
        <v>19</v>
      </c>
      <c r="F2633" t="s">
        <v>24</v>
      </c>
      <c r="G2633" t="s">
        <v>28</v>
      </c>
      <c r="H2633" s="3">
        <v>17130.2</v>
      </c>
      <c r="I2633" t="s">
        <v>21</v>
      </c>
      <c r="J2633" t="s">
        <v>18</v>
      </c>
      <c r="K26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31.213954906725402</v>
      </c>
      <c r="L2633" s="5">
        <f>TablaDatos[[#This Row],[IMC_raw]]/1000000000000000</f>
        <v>31.213954906725402</v>
      </c>
      <c r="M2633" s="2">
        <v>3.12139549067254E+16</v>
      </c>
      <c r="N26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3" s="13">
        <f t="shared" si="41"/>
        <v>2632</v>
      </c>
      <c r="P2633" s="2" t="str">
        <f>IF(TablaDatos[[#This Row],[Diabetes]]=0,"No","Si")</f>
        <v>No</v>
      </c>
      <c r="Q2633">
        <v>0</v>
      </c>
      <c r="R2633">
        <f>TablaDatos[[#This Row],[Aux2]]/10000000000000</f>
        <v>2254.9251446929802</v>
      </c>
      <c r="S2633" s="1">
        <v>2.25492514469298E+16</v>
      </c>
      <c r="T2633" s="7">
        <f>TablaDatos[[#This Row],[Aux3]]/100000000000000</f>
        <v>223.64675086055999</v>
      </c>
      <c r="U2633" s="1">
        <v>2.2364675086056E+16</v>
      </c>
      <c r="V2633">
        <v>152.30000000000001</v>
      </c>
      <c r="W2633">
        <v>102.1</v>
      </c>
    </row>
    <row r="2634" spans="1:23">
      <c r="A2634">
        <v>2016</v>
      </c>
      <c r="B2634">
        <v>54</v>
      </c>
      <c r="C2634" t="s">
        <v>23</v>
      </c>
      <c r="D2634" t="s">
        <v>26</v>
      </c>
      <c r="E2634" t="s">
        <v>21</v>
      </c>
      <c r="F2634" t="s">
        <v>24</v>
      </c>
      <c r="G2634" t="s">
        <v>20</v>
      </c>
      <c r="H2634" s="3">
        <v>15221.05</v>
      </c>
      <c r="I2634" t="s">
        <v>21</v>
      </c>
      <c r="J2634" t="s">
        <v>19</v>
      </c>
      <c r="K26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31.207271160094098</v>
      </c>
      <c r="L2634" s="6">
        <f>TablaDatos[[#This Row],[IMC_raw]]/1000000000000000</f>
        <v>31.207271160094098</v>
      </c>
      <c r="M2634" s="2">
        <v>3.12072711600941E+16</v>
      </c>
      <c r="N26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4" s="13">
        <f t="shared" si="41"/>
        <v>2633</v>
      </c>
      <c r="P2634" s="2" t="str">
        <f>IF(TablaDatos[[#This Row],[Diabetes]]=0,"No","Si")</f>
        <v>No</v>
      </c>
      <c r="Q2634">
        <v>0</v>
      </c>
      <c r="R2634">
        <f>TablaDatos[[#This Row],[Aux2]]/10000000000000</f>
        <v>26.785215967950901</v>
      </c>
      <c r="S2634" s="1">
        <v>267852159679509</v>
      </c>
      <c r="T2634" s="7">
        <f>TablaDatos[[#This Row],[Aux3]]/100000000000000</f>
        <v>238.01690531713601</v>
      </c>
      <c r="U2634" s="1">
        <v>2.38016905317136E+16</v>
      </c>
      <c r="V2634">
        <v>155.30000000000001</v>
      </c>
      <c r="W2634">
        <v>90.9</v>
      </c>
    </row>
    <row r="2635" spans="1:23">
      <c r="A2635">
        <v>2016</v>
      </c>
      <c r="B2635">
        <v>54</v>
      </c>
      <c r="C2635" t="s">
        <v>23</v>
      </c>
      <c r="D2635" t="s">
        <v>32</v>
      </c>
      <c r="E2635" t="s">
        <v>18</v>
      </c>
      <c r="F2635" t="s">
        <v>24</v>
      </c>
      <c r="G2635" t="s">
        <v>20</v>
      </c>
      <c r="H2635" s="3">
        <v>25660.639999999999</v>
      </c>
      <c r="I2635" t="s">
        <v>21</v>
      </c>
      <c r="J2635" t="s">
        <v>18</v>
      </c>
      <c r="K26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31.1861025413566</v>
      </c>
      <c r="L2635" s="5">
        <f>TablaDatos[[#This Row],[IMC_raw]]/1000000000000000</f>
        <v>3.11861025413566</v>
      </c>
      <c r="M2635" s="2">
        <v>3118610254135660</v>
      </c>
      <c r="N26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5" s="13">
        <f t="shared" si="41"/>
        <v>2634</v>
      </c>
      <c r="P2635" s="2" t="str">
        <f>IF(TablaDatos[[#This Row],[Diabetes]]=0,"No","Si")</f>
        <v>No</v>
      </c>
      <c r="Q2635">
        <v>0</v>
      </c>
      <c r="R2635">
        <f>TablaDatos[[#This Row],[Aux2]]/10000000000000</f>
        <v>195.84546235211999</v>
      </c>
      <c r="S2635" s="1">
        <v>1958454623521200</v>
      </c>
      <c r="T2635" s="7">
        <f>TablaDatos[[#This Row],[Aux3]]/100000000000000</f>
        <v>25.546029767477801</v>
      </c>
      <c r="U2635" s="1">
        <v>2554602976747780</v>
      </c>
      <c r="V2635">
        <v>149.1</v>
      </c>
      <c r="W2635">
        <v>88.4</v>
      </c>
    </row>
    <row r="2636" spans="1:23">
      <c r="A2636">
        <v>2016</v>
      </c>
      <c r="B2636">
        <v>60</v>
      </c>
      <c r="C2636" t="s">
        <v>23</v>
      </c>
      <c r="D2636" t="s">
        <v>42</v>
      </c>
      <c r="E2636" t="s">
        <v>18</v>
      </c>
      <c r="F2636" t="s">
        <v>24</v>
      </c>
      <c r="G2636" t="s">
        <v>28</v>
      </c>
      <c r="H2636" s="3">
        <v>30658.13</v>
      </c>
      <c r="I2636" t="s">
        <v>21</v>
      </c>
      <c r="J2636" t="s">
        <v>22</v>
      </c>
      <c r="K26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31.1835242011466</v>
      </c>
      <c r="L2636" s="6">
        <f>TablaDatos[[#This Row],[IMC_raw]]/1000000000000000</f>
        <v>31.1835242011466</v>
      </c>
      <c r="M2636" s="2">
        <v>3.11835242011466E+16</v>
      </c>
      <c r="N26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6" s="13">
        <f t="shared" si="41"/>
        <v>2635</v>
      </c>
      <c r="P2636" s="2" t="str">
        <f>IF(TablaDatos[[#This Row],[Diabetes]]=0,"No","Si")</f>
        <v>No</v>
      </c>
      <c r="Q2636">
        <v>0</v>
      </c>
      <c r="R2636">
        <f>TablaDatos[[#This Row],[Aux2]]/10000000000000</f>
        <v>218.756839313092</v>
      </c>
      <c r="S2636" s="1">
        <v>2187568393130920</v>
      </c>
      <c r="T2636" s="7">
        <f>TablaDatos[[#This Row],[Aux3]]/100000000000000</f>
        <v>233.57234636693201</v>
      </c>
      <c r="U2636" s="1">
        <v>2.33572346366932E+16</v>
      </c>
      <c r="V2636">
        <v>154.30000000000001</v>
      </c>
      <c r="W2636">
        <v>94.1</v>
      </c>
    </row>
    <row r="2637" spans="1:23">
      <c r="A2637">
        <v>2016</v>
      </c>
      <c r="B2637">
        <v>52</v>
      </c>
      <c r="C2637" t="s">
        <v>23</v>
      </c>
      <c r="D2637" t="s">
        <v>42</v>
      </c>
      <c r="E2637" t="s">
        <v>18</v>
      </c>
      <c r="F2637" t="s">
        <v>35</v>
      </c>
      <c r="G2637" t="s">
        <v>20</v>
      </c>
      <c r="H2637" s="3">
        <v>18427.5</v>
      </c>
      <c r="I2637" t="s">
        <v>19</v>
      </c>
      <c r="J2637" t="s">
        <v>18</v>
      </c>
      <c r="K26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31.183128686125201</v>
      </c>
      <c r="L2637" s="6">
        <f>TablaDatos[[#This Row],[IMC_raw]]/1000000000000000</f>
        <v>31.183128686125201</v>
      </c>
      <c r="M2637" s="2">
        <v>3.11831286861252E+16</v>
      </c>
      <c r="N26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7" s="13">
        <f t="shared" si="41"/>
        <v>2636</v>
      </c>
      <c r="P2637" s="2" t="str">
        <f>IF(TablaDatos[[#This Row],[Diabetes]]=0,"No","Si")</f>
        <v>No</v>
      </c>
      <c r="Q2637">
        <v>0</v>
      </c>
      <c r="R2637">
        <f>TablaDatos[[#This Row],[Aux2]]/10000000000000</f>
        <v>1812.2452483991899</v>
      </c>
      <c r="S2637" s="1">
        <v>1.81224524839919E+16</v>
      </c>
      <c r="T2637" s="7">
        <f>TablaDatos[[#This Row],[Aux3]]/100000000000000</f>
        <v>198.952910147078</v>
      </c>
      <c r="U2637" s="1">
        <v>1.98952910147078E+16</v>
      </c>
      <c r="V2637">
        <v>140.5</v>
      </c>
      <c r="W2637">
        <v>88</v>
      </c>
    </row>
    <row r="2638" spans="1:23">
      <c r="A2638">
        <v>2016</v>
      </c>
      <c r="B2638">
        <v>59</v>
      </c>
      <c r="C2638" t="s">
        <v>23</v>
      </c>
      <c r="D2638" t="s">
        <v>29</v>
      </c>
      <c r="E2638" t="s">
        <v>18</v>
      </c>
      <c r="F2638" t="s">
        <v>19</v>
      </c>
      <c r="G2638" t="s">
        <v>28</v>
      </c>
      <c r="H2638" s="3">
        <v>9104.69</v>
      </c>
      <c r="I2638" t="s">
        <v>19</v>
      </c>
      <c r="J2638" t="s">
        <v>22</v>
      </c>
      <c r="K26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31.163912338873399</v>
      </c>
      <c r="L2638" s="5">
        <f>TablaDatos[[#This Row],[IMC_raw]]/1000000000000000</f>
        <v>3.1163912338873399</v>
      </c>
      <c r="M2638" s="2">
        <v>3116391233887340</v>
      </c>
      <c r="N26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8" s="13">
        <f t="shared" si="41"/>
        <v>2637</v>
      </c>
      <c r="P2638" s="2" t="str">
        <f>IF(TablaDatos[[#This Row],[Diabetes]]=0,"No","Si")</f>
        <v>No</v>
      </c>
      <c r="Q2638">
        <v>0</v>
      </c>
      <c r="R2638">
        <f>TablaDatos[[#This Row],[Aux2]]/10000000000000</f>
        <v>191.41545812904999</v>
      </c>
      <c r="S2638" s="1">
        <v>1914154581290500</v>
      </c>
      <c r="T2638" s="7">
        <f>TablaDatos[[#This Row],[Aux3]]/100000000000000</f>
        <v>20.3481270445447</v>
      </c>
      <c r="U2638" s="1">
        <v>2034812704454470</v>
      </c>
      <c r="V2638">
        <v>155.80000000000001</v>
      </c>
      <c r="W2638">
        <v>87.8</v>
      </c>
    </row>
    <row r="2639" spans="1:23">
      <c r="A2639">
        <v>2016</v>
      </c>
      <c r="B2639">
        <v>58</v>
      </c>
      <c r="C2639" t="s">
        <v>23</v>
      </c>
      <c r="D2639" t="s">
        <v>72</v>
      </c>
      <c r="E2639" t="s">
        <v>18</v>
      </c>
      <c r="F2639" t="s">
        <v>24</v>
      </c>
      <c r="G2639" t="s">
        <v>28</v>
      </c>
      <c r="H2639" s="3">
        <v>15141.74</v>
      </c>
      <c r="I2639" t="s">
        <v>19</v>
      </c>
      <c r="J2639" t="s">
        <v>22</v>
      </c>
      <c r="K26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31.155630231366001</v>
      </c>
      <c r="L2639" s="5">
        <f>TablaDatos[[#This Row],[IMC_raw]]/1000000000000000</f>
        <v>31.155630231366001</v>
      </c>
      <c r="M2639" s="2">
        <v>3.1155630231366E+16</v>
      </c>
      <c r="N26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39" s="13">
        <f t="shared" si="41"/>
        <v>2638</v>
      </c>
      <c r="P2639" s="2" t="str">
        <f>IF(TablaDatos[[#This Row],[Diabetes]]=0,"No","Si")</f>
        <v>No</v>
      </c>
      <c r="Q2639">
        <v>0</v>
      </c>
      <c r="R2639">
        <f>TablaDatos[[#This Row],[Aux2]]/10000000000000</f>
        <v>2199.0915278879702</v>
      </c>
      <c r="S2639" s="1">
        <v>2.19909152788797E+16</v>
      </c>
      <c r="T2639" s="7">
        <f>TablaDatos[[#This Row],[Aux3]]/100000000000000</f>
        <v>19.019631547880099</v>
      </c>
      <c r="U2639" s="1">
        <v>1901963154788010</v>
      </c>
      <c r="V2639">
        <v>153.69999999999999</v>
      </c>
      <c r="W2639">
        <v>90.6</v>
      </c>
    </row>
    <row r="2640" spans="1:23">
      <c r="A2640">
        <v>2016</v>
      </c>
      <c r="B2640">
        <v>51</v>
      </c>
      <c r="C2640" t="s">
        <v>16</v>
      </c>
      <c r="D2640" t="s">
        <v>17</v>
      </c>
      <c r="E2640" t="s">
        <v>18</v>
      </c>
      <c r="F2640" t="s">
        <v>19</v>
      </c>
      <c r="G2640" t="s">
        <v>20</v>
      </c>
      <c r="H2640" s="3">
        <v>60994.16</v>
      </c>
      <c r="I2640" t="s">
        <v>19</v>
      </c>
      <c r="J2640" t="s">
        <v>18</v>
      </c>
      <c r="K26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31.149287605221001</v>
      </c>
      <c r="L2640" s="5">
        <f>TablaDatos[[#This Row],[IMC_raw]]/1000000000000000</f>
        <v>31.149287605221001</v>
      </c>
      <c r="M2640" s="2">
        <v>3.1149287605221E+16</v>
      </c>
      <c r="N26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0" s="13">
        <f t="shared" si="41"/>
        <v>2639</v>
      </c>
      <c r="P2640" s="2" t="str">
        <f>IF(TablaDatos[[#This Row],[Diabetes]]=0,"No","Si")</f>
        <v>No</v>
      </c>
      <c r="Q2640">
        <v>0</v>
      </c>
      <c r="R2640">
        <f>TablaDatos[[#This Row],[Aux2]]/10000000000000</f>
        <v>2360.87327393737</v>
      </c>
      <c r="S2640" s="1">
        <v>2.36087327393737E+16</v>
      </c>
      <c r="T2640" s="7">
        <f>TablaDatos[[#This Row],[Aux3]]/100000000000000</f>
        <v>252.81638675373</v>
      </c>
      <c r="U2640" s="1">
        <v>2.5281638675373E+16</v>
      </c>
      <c r="V2640">
        <v>151.1</v>
      </c>
      <c r="W2640">
        <v>91.9</v>
      </c>
    </row>
    <row r="2641" spans="1:23">
      <c r="A2641">
        <v>2016</v>
      </c>
      <c r="B2641">
        <v>57</v>
      </c>
      <c r="C2641" t="s">
        <v>23</v>
      </c>
      <c r="D2641" t="s">
        <v>17</v>
      </c>
      <c r="E2641" t="s">
        <v>19</v>
      </c>
      <c r="F2641" t="s">
        <v>24</v>
      </c>
      <c r="G2641" t="s">
        <v>28</v>
      </c>
      <c r="H2641" s="3">
        <v>29384.78</v>
      </c>
      <c r="I2641" t="s">
        <v>21</v>
      </c>
      <c r="J2641" t="s">
        <v>18</v>
      </c>
      <c r="K26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31.132542134285</v>
      </c>
      <c r="L2641" s="5">
        <f>TablaDatos[[#This Row],[IMC_raw]]/1000000000000000</f>
        <v>31.132542134285</v>
      </c>
      <c r="M2641" s="2">
        <v>3.1132542134285E+16</v>
      </c>
      <c r="N26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1" s="13">
        <f t="shared" si="41"/>
        <v>2640</v>
      </c>
      <c r="P2641" s="2" t="str">
        <f>IF(TablaDatos[[#This Row],[Diabetes]]=0,"No","Si")</f>
        <v>No</v>
      </c>
      <c r="Q2641">
        <v>0</v>
      </c>
      <c r="R2641">
        <f>TablaDatos[[#This Row],[Aux2]]/10000000000000</f>
        <v>2441.60584676403</v>
      </c>
      <c r="S2641" s="1">
        <v>2.44160584676403E+16</v>
      </c>
      <c r="T2641" s="7">
        <f>TablaDatos[[#This Row],[Aux3]]/100000000000000</f>
        <v>2.36596904098338</v>
      </c>
      <c r="U2641" s="1">
        <v>236596904098338</v>
      </c>
      <c r="V2641">
        <v>160.6</v>
      </c>
      <c r="W2641">
        <v>98</v>
      </c>
    </row>
    <row r="2642" spans="1:23">
      <c r="A2642">
        <v>2016</v>
      </c>
      <c r="B2642">
        <v>66</v>
      </c>
      <c r="C2642" t="s">
        <v>16</v>
      </c>
      <c r="D2642" t="s">
        <v>36</v>
      </c>
      <c r="E2642" t="s">
        <v>21</v>
      </c>
      <c r="F2642" t="s">
        <v>24</v>
      </c>
      <c r="G2642" t="s">
        <v>25</v>
      </c>
      <c r="H2642" s="3">
        <v>15085.81</v>
      </c>
      <c r="I2642" t="s">
        <v>19</v>
      </c>
      <c r="J2642" t="s">
        <v>22</v>
      </c>
      <c r="K26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31.127676751316198</v>
      </c>
      <c r="L2642" s="5">
        <f>TablaDatos[[#This Row],[IMC_raw]]/1000000000000000</f>
        <v>3.1127676751316198</v>
      </c>
      <c r="M2642" s="2">
        <v>3112767675131620</v>
      </c>
      <c r="N26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2" s="13">
        <f t="shared" si="41"/>
        <v>2641</v>
      </c>
      <c r="P2642" s="2" t="str">
        <f>IF(TablaDatos[[#This Row],[Diabetes]]=0,"No","Si")</f>
        <v>No</v>
      </c>
      <c r="Q2642">
        <v>0</v>
      </c>
      <c r="R2642">
        <f>TablaDatos[[#This Row],[Aux2]]/10000000000000</f>
        <v>2284.6441261513301</v>
      </c>
      <c r="S2642" s="1">
        <v>2.28464412615133E+16</v>
      </c>
      <c r="T2642" s="7">
        <f>TablaDatos[[#This Row],[Aux3]]/100000000000000</f>
        <v>211.79028928049601</v>
      </c>
      <c r="U2642" s="1">
        <v>2.11790289280496E+16</v>
      </c>
      <c r="V2642">
        <v>163.19999999999999</v>
      </c>
      <c r="W2642">
        <v>100.1</v>
      </c>
    </row>
    <row r="2643" spans="1:23">
      <c r="A2643">
        <v>2016</v>
      </c>
      <c r="B2643">
        <v>52</v>
      </c>
      <c r="C2643" t="s">
        <v>16</v>
      </c>
      <c r="D2643" t="s">
        <v>72</v>
      </c>
      <c r="E2643" t="s">
        <v>18</v>
      </c>
      <c r="F2643" t="s">
        <v>40</v>
      </c>
      <c r="G2643" t="s">
        <v>20</v>
      </c>
      <c r="H2643" s="3">
        <v>21411.74</v>
      </c>
      <c r="I2643" t="s">
        <v>18</v>
      </c>
      <c r="J2643" t="s">
        <v>21</v>
      </c>
      <c r="K26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31.115991919226502</v>
      </c>
      <c r="L2643" s="5">
        <f>TablaDatos[[#This Row],[IMC_raw]]/1000000000000000</f>
        <v>3.1115991919226502</v>
      </c>
      <c r="M2643" s="2">
        <v>3111599191922650</v>
      </c>
      <c r="N26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3" s="13">
        <f t="shared" si="41"/>
        <v>2642</v>
      </c>
      <c r="P2643" s="2" t="str">
        <f>IF(TablaDatos[[#This Row],[Diabetes]]=0,"No","Si")</f>
        <v>No</v>
      </c>
      <c r="Q2643">
        <v>0</v>
      </c>
      <c r="R2643">
        <f>TablaDatos[[#This Row],[Aux2]]/10000000000000</f>
        <v>221.561899918867</v>
      </c>
      <c r="S2643" s="1">
        <v>2215618999188670</v>
      </c>
      <c r="T2643" s="7">
        <f>TablaDatos[[#This Row],[Aux3]]/100000000000000</f>
        <v>243.123698011692</v>
      </c>
      <c r="U2643" s="1">
        <v>2.43123698011692E+16</v>
      </c>
      <c r="V2643">
        <v>149.19999999999999</v>
      </c>
      <c r="W2643">
        <v>88.9</v>
      </c>
    </row>
    <row r="2644" spans="1:23">
      <c r="A2644">
        <v>2016</v>
      </c>
      <c r="B2644">
        <v>58</v>
      </c>
      <c r="C2644" t="s">
        <v>23</v>
      </c>
      <c r="D2644" t="s">
        <v>72</v>
      </c>
      <c r="E2644" t="s">
        <v>19</v>
      </c>
      <c r="F2644" t="s">
        <v>24</v>
      </c>
      <c r="G2644" t="s">
        <v>28</v>
      </c>
      <c r="H2644" s="3">
        <v>22875.4</v>
      </c>
      <c r="I2644" t="s">
        <v>19</v>
      </c>
      <c r="J2644" t="s">
        <v>22</v>
      </c>
      <c r="K26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31.112136050589498</v>
      </c>
      <c r="L2644" s="5">
        <f>TablaDatos[[#This Row],[IMC_raw]]/1000000000000000</f>
        <v>31.112136050589498</v>
      </c>
      <c r="M2644" s="2">
        <v>3.11121360505895E+16</v>
      </c>
      <c r="N26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4" s="13">
        <f t="shared" si="41"/>
        <v>2643</v>
      </c>
      <c r="P2644" s="2" t="str">
        <f>IF(TablaDatos[[#This Row],[Diabetes]]=0,"No","Si")</f>
        <v>No</v>
      </c>
      <c r="Q2644">
        <v>0</v>
      </c>
      <c r="R2644">
        <f>TablaDatos[[#This Row],[Aux2]]/10000000000000</f>
        <v>1870.5277907273601</v>
      </c>
      <c r="S2644" s="1">
        <v>1.87052779072736E+16</v>
      </c>
      <c r="T2644" s="7">
        <f>TablaDatos[[#This Row],[Aux3]]/100000000000000</f>
        <v>249.95432849443799</v>
      </c>
      <c r="U2644" s="1">
        <v>2.49954328494438E+16</v>
      </c>
      <c r="V2644">
        <v>156.19999999999999</v>
      </c>
      <c r="W2644">
        <v>93.7</v>
      </c>
    </row>
    <row r="2645" spans="1:23">
      <c r="A2645">
        <v>2016</v>
      </c>
      <c r="B2645">
        <v>65</v>
      </c>
      <c r="C2645" t="s">
        <v>16</v>
      </c>
      <c r="D2645" t="s">
        <v>29</v>
      </c>
      <c r="E2645" t="s">
        <v>21</v>
      </c>
      <c r="F2645" t="s">
        <v>19</v>
      </c>
      <c r="G2645" t="s">
        <v>25</v>
      </c>
      <c r="H2645" s="3">
        <v>16734.939999999999</v>
      </c>
      <c r="I2645" t="s">
        <v>19</v>
      </c>
      <c r="J2645" t="s">
        <v>18</v>
      </c>
      <c r="K26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31.085579708995098</v>
      </c>
      <c r="L2645" s="5">
        <f>TablaDatos[[#This Row],[IMC_raw]]/1000000000000000</f>
        <v>31.085579708995098</v>
      </c>
      <c r="M2645" s="2">
        <v>3.10855797089951E+16</v>
      </c>
      <c r="N26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5" s="13">
        <f t="shared" si="41"/>
        <v>2644</v>
      </c>
      <c r="P2645" s="2" t="str">
        <f>IF(TablaDatos[[#This Row],[Diabetes]]=0,"No","Si")</f>
        <v>No</v>
      </c>
      <c r="Q2645">
        <v>0</v>
      </c>
      <c r="R2645">
        <f>TablaDatos[[#This Row],[Aux2]]/10000000000000</f>
        <v>2099.6964803023502</v>
      </c>
      <c r="S2645" s="1">
        <v>2.09969648030235E+16</v>
      </c>
      <c r="T2645" s="7">
        <f>TablaDatos[[#This Row],[Aux3]]/100000000000000</f>
        <v>19.855393130352699</v>
      </c>
      <c r="U2645" s="1">
        <v>1985539313035270</v>
      </c>
      <c r="V2645">
        <v>167.5</v>
      </c>
      <c r="W2645">
        <v>97.3</v>
      </c>
    </row>
    <row r="2646" spans="1:23">
      <c r="A2646">
        <v>2016</v>
      </c>
      <c r="B2646">
        <v>57</v>
      </c>
      <c r="C2646" t="s">
        <v>16</v>
      </c>
      <c r="D2646" t="s">
        <v>27</v>
      </c>
      <c r="E2646" t="s">
        <v>19</v>
      </c>
      <c r="F2646" t="s">
        <v>24</v>
      </c>
      <c r="G2646" t="s">
        <v>28</v>
      </c>
      <c r="H2646" s="3">
        <v>24988.99</v>
      </c>
      <c r="I2646" t="s">
        <v>21</v>
      </c>
      <c r="J2646" t="s">
        <v>18</v>
      </c>
      <c r="K26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31.0589836079454</v>
      </c>
      <c r="L2646" s="5">
        <f>TablaDatos[[#This Row],[IMC_raw]]/1000000000000000</f>
        <v>31.0589836079454</v>
      </c>
      <c r="M2646" s="2">
        <v>3.10589836079454E+16</v>
      </c>
      <c r="N26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6" s="13">
        <f t="shared" si="41"/>
        <v>2645</v>
      </c>
      <c r="P2646" s="2" t="str">
        <f>IF(TablaDatos[[#This Row],[Diabetes]]=0,"No","Si")</f>
        <v>No</v>
      </c>
      <c r="Q2646">
        <v>0</v>
      </c>
      <c r="R2646">
        <f>TablaDatos[[#This Row],[Aux2]]/10000000000000</f>
        <v>195.21754741048301</v>
      </c>
      <c r="S2646" s="1">
        <v>1952175474104830</v>
      </c>
      <c r="T2646" s="7">
        <f>TablaDatos[[#This Row],[Aux3]]/100000000000000</f>
        <v>200.05052925199601</v>
      </c>
      <c r="U2646" s="1">
        <v>2.00050529251996E+16</v>
      </c>
      <c r="V2646">
        <v>145.30000000000001</v>
      </c>
      <c r="W2646">
        <v>94.7</v>
      </c>
    </row>
    <row r="2647" spans="1:23">
      <c r="A2647">
        <v>2016</v>
      </c>
      <c r="B2647">
        <v>64</v>
      </c>
      <c r="C2647" t="s">
        <v>23</v>
      </c>
      <c r="D2647" t="s">
        <v>42</v>
      </c>
      <c r="E2647" t="s">
        <v>18</v>
      </c>
      <c r="F2647" t="s">
        <v>24</v>
      </c>
      <c r="G2647" t="s">
        <v>28</v>
      </c>
      <c r="H2647" s="3">
        <v>12158.44</v>
      </c>
      <c r="I2647" t="s">
        <v>19</v>
      </c>
      <c r="J2647" t="s">
        <v>22</v>
      </c>
      <c r="K26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31.053367633361599</v>
      </c>
      <c r="L2647" s="6">
        <f>TablaDatos[[#This Row],[IMC_raw]]/1000000000000000</f>
        <v>3.1053367633361599</v>
      </c>
      <c r="M2647" s="2">
        <v>3105336763336160</v>
      </c>
      <c r="N26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7" s="13">
        <f t="shared" si="41"/>
        <v>2646</v>
      </c>
      <c r="P2647" s="2" t="str">
        <f>IF(TablaDatos[[#This Row],[Diabetes]]=0,"No","Si")</f>
        <v>No</v>
      </c>
      <c r="Q2647">
        <v>0</v>
      </c>
      <c r="R2647">
        <f>TablaDatos[[#This Row],[Aux2]]/10000000000000</f>
        <v>1944.6012924004301</v>
      </c>
      <c r="S2647" s="1">
        <v>1.94460129240043E+16</v>
      </c>
      <c r="T2647" s="7">
        <f>TablaDatos[[#This Row],[Aux3]]/100000000000000</f>
        <v>226.590546388962</v>
      </c>
      <c r="U2647" s="1">
        <v>2.26590546388962E+16</v>
      </c>
      <c r="V2647">
        <v>158.6</v>
      </c>
      <c r="W2647">
        <v>88.4</v>
      </c>
    </row>
    <row r="2648" spans="1:23">
      <c r="A2648">
        <v>2016</v>
      </c>
      <c r="B2648">
        <v>58</v>
      </c>
      <c r="C2648" t="s">
        <v>23</v>
      </c>
      <c r="D2648" t="s">
        <v>30</v>
      </c>
      <c r="E2648" t="s">
        <v>19</v>
      </c>
      <c r="F2648" t="s">
        <v>35</v>
      </c>
      <c r="G2648" t="s">
        <v>28</v>
      </c>
      <c r="H2648" s="3">
        <v>19526.27</v>
      </c>
      <c r="I2648" t="s">
        <v>19</v>
      </c>
      <c r="J2648" t="s">
        <v>22</v>
      </c>
      <c r="K26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31.0152537944257</v>
      </c>
      <c r="L2648" s="5">
        <f>TablaDatos[[#This Row],[IMC_raw]]/1000000000000000</f>
        <v>31.0152537944257</v>
      </c>
      <c r="M2648" s="2">
        <v>3.10152537944257E+16</v>
      </c>
      <c r="N26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8" s="13">
        <f t="shared" si="41"/>
        <v>2647</v>
      </c>
      <c r="P2648" s="2" t="str">
        <f>IF(TablaDatos[[#This Row],[Diabetes]]=0,"No","Si")</f>
        <v>No</v>
      </c>
      <c r="Q2648">
        <v>0</v>
      </c>
      <c r="R2648">
        <f>TablaDatos[[#This Row],[Aux2]]/10000000000000</f>
        <v>1898.0172288492599</v>
      </c>
      <c r="S2648" s="1">
        <v>1.89801722884926E+16</v>
      </c>
      <c r="T2648" s="7">
        <f>TablaDatos[[#This Row],[Aux3]]/100000000000000</f>
        <v>18.9745211863269</v>
      </c>
      <c r="U2648" s="1">
        <v>1897452118632690</v>
      </c>
      <c r="V2648">
        <v>155.6</v>
      </c>
      <c r="W2648">
        <v>92</v>
      </c>
    </row>
    <row r="2649" spans="1:23">
      <c r="A2649">
        <v>2016</v>
      </c>
      <c r="B2649">
        <v>47</v>
      </c>
      <c r="C2649" t="s">
        <v>16</v>
      </c>
      <c r="D2649" t="s">
        <v>26</v>
      </c>
      <c r="E2649" t="s">
        <v>18</v>
      </c>
      <c r="F2649" t="s">
        <v>24</v>
      </c>
      <c r="G2649" t="s">
        <v>20</v>
      </c>
      <c r="H2649" s="3">
        <v>39573.360000000001</v>
      </c>
      <c r="I2649" t="s">
        <v>19</v>
      </c>
      <c r="J2649" t="s">
        <v>18</v>
      </c>
      <c r="K26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31.007776660000001</v>
      </c>
      <c r="L2649" s="5">
        <v>31.007776660000001</v>
      </c>
      <c r="M2649" s="2">
        <v>3177030707380510</v>
      </c>
      <c r="N26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49" s="13">
        <f t="shared" si="41"/>
        <v>2648</v>
      </c>
      <c r="P2649" s="2" t="str">
        <f>IF(TablaDatos[[#This Row],[Diabetes]]=0,"No","Si")</f>
        <v>No</v>
      </c>
      <c r="Q2649">
        <v>0</v>
      </c>
      <c r="R2649">
        <f>TablaDatos[[#This Row],[Aux2]]/10000000000000</f>
        <v>2003.5932999496699</v>
      </c>
      <c r="S2649" s="1">
        <v>2.00359329994967E+16</v>
      </c>
      <c r="T2649" s="7">
        <f>TablaDatos[[#This Row],[Aux3]]/100000000000000</f>
        <v>23.6071146309596</v>
      </c>
      <c r="U2649" s="1">
        <v>2360711463095960</v>
      </c>
      <c r="V2649">
        <v>147</v>
      </c>
      <c r="W2649">
        <v>88.6</v>
      </c>
    </row>
    <row r="2650" spans="1:23">
      <c r="A2650">
        <v>2016</v>
      </c>
      <c r="B2650">
        <v>57</v>
      </c>
      <c r="C2650" t="s">
        <v>16</v>
      </c>
      <c r="D2650" t="s">
        <v>36</v>
      </c>
      <c r="E2650" t="s">
        <v>21</v>
      </c>
      <c r="F2650" t="s">
        <v>24</v>
      </c>
      <c r="G2650" t="s">
        <v>28</v>
      </c>
      <c r="H2650" s="3">
        <v>12482.55</v>
      </c>
      <c r="I2650" t="s">
        <v>21</v>
      </c>
      <c r="J2650" t="s">
        <v>22</v>
      </c>
      <c r="K26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30.993099854223399</v>
      </c>
      <c r="L2650" s="5">
        <f>TablaDatos[[#This Row],[IMC_raw]]/1000000000000000</f>
        <v>30.993099854223399</v>
      </c>
      <c r="M2650" s="2">
        <v>3.09930998542234E+16</v>
      </c>
      <c r="N26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0" s="13">
        <f t="shared" si="41"/>
        <v>2649</v>
      </c>
      <c r="P2650" s="2" t="str">
        <f>IF(TablaDatos[[#This Row],[Diabetes]]=0,"No","Si")</f>
        <v>Si</v>
      </c>
      <c r="Q2650">
        <v>1</v>
      </c>
      <c r="R2650">
        <f>TablaDatos[[#This Row],[Aux2]]/10000000000000</f>
        <v>2377.4614256996401</v>
      </c>
      <c r="S2650" s="1">
        <v>2.37746142569964E+16</v>
      </c>
      <c r="T2650" s="7">
        <f>TablaDatos[[#This Row],[Aux3]]/100000000000000</f>
        <v>261.57160518594901</v>
      </c>
      <c r="U2650" s="1">
        <v>2.61571605185949E+16</v>
      </c>
      <c r="V2650">
        <v>169.8</v>
      </c>
      <c r="W2650">
        <v>102.7</v>
      </c>
    </row>
    <row r="2651" spans="1:23">
      <c r="A2651">
        <v>2016</v>
      </c>
      <c r="B2651">
        <v>54</v>
      </c>
      <c r="C2651" t="s">
        <v>23</v>
      </c>
      <c r="D2651" t="s">
        <v>29</v>
      </c>
      <c r="E2651" t="s">
        <v>18</v>
      </c>
      <c r="F2651" t="s">
        <v>19</v>
      </c>
      <c r="G2651" t="s">
        <v>20</v>
      </c>
      <c r="H2651" s="3">
        <v>14239.79</v>
      </c>
      <c r="I2651" t="s">
        <v>19</v>
      </c>
      <c r="J2651" t="s">
        <v>18</v>
      </c>
      <c r="K26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30.987765033333101</v>
      </c>
      <c r="L2651" s="5">
        <f>TablaDatos[[#This Row],[IMC_raw]]/1000000000000000</f>
        <v>3.0987765033333101</v>
      </c>
      <c r="M2651" s="2">
        <v>3098776503333310</v>
      </c>
      <c r="N26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1" s="13">
        <f t="shared" si="41"/>
        <v>2650</v>
      </c>
      <c r="P2651" s="2" t="str">
        <f>IF(TablaDatos[[#This Row],[Diabetes]]=0,"No","Si")</f>
        <v>No</v>
      </c>
      <c r="Q2651">
        <v>0</v>
      </c>
      <c r="R2651">
        <f>TablaDatos[[#This Row],[Aux2]]/10000000000000</f>
        <v>2080.4883816389502</v>
      </c>
      <c r="S2651" s="1">
        <v>2.08048838163895E+16</v>
      </c>
      <c r="T2651" s="7">
        <f>TablaDatos[[#This Row],[Aux3]]/100000000000000</f>
        <v>21.886336904539402</v>
      </c>
      <c r="U2651" s="1">
        <v>2188633690453940</v>
      </c>
      <c r="V2651">
        <v>151.80000000000001</v>
      </c>
      <c r="W2651">
        <v>86.4</v>
      </c>
    </row>
    <row r="2652" spans="1:23">
      <c r="A2652">
        <v>2016</v>
      </c>
      <c r="B2652">
        <v>55</v>
      </c>
      <c r="C2652" t="s">
        <v>16</v>
      </c>
      <c r="D2652" t="s">
        <v>73</v>
      </c>
      <c r="E2652" t="s">
        <v>18</v>
      </c>
      <c r="F2652" t="s">
        <v>24</v>
      </c>
      <c r="G2652" t="s">
        <v>28</v>
      </c>
      <c r="H2652" s="3">
        <v>31380.54</v>
      </c>
      <c r="I2652" t="s">
        <v>19</v>
      </c>
      <c r="J2652" t="s">
        <v>22</v>
      </c>
      <c r="K26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30.980328416927101</v>
      </c>
      <c r="L2652" s="5">
        <f>TablaDatos[[#This Row],[IMC_raw]]/1000000000000000</f>
        <v>30.980328416927101</v>
      </c>
      <c r="M2652" s="2">
        <v>3.09803284169271E+16</v>
      </c>
      <c r="N26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2" s="13">
        <f t="shared" si="41"/>
        <v>2651</v>
      </c>
      <c r="P2652" s="2" t="str">
        <f>IF(TablaDatos[[#This Row],[Diabetes]]=0,"No","Si")</f>
        <v>No</v>
      </c>
      <c r="Q2652">
        <v>0</v>
      </c>
      <c r="R2652">
        <f>TablaDatos[[#This Row],[Aux2]]/10000000000000</f>
        <v>208.04148397105601</v>
      </c>
      <c r="S2652" s="1">
        <v>2080414839710560</v>
      </c>
      <c r="T2652" s="7">
        <f>TablaDatos[[#This Row],[Aux3]]/100000000000000</f>
        <v>216.52150255580401</v>
      </c>
      <c r="U2652" s="1">
        <v>2.16521502555804E+16</v>
      </c>
      <c r="V2652">
        <v>159.19999999999999</v>
      </c>
      <c r="W2652">
        <v>96.7</v>
      </c>
    </row>
    <row r="2653" spans="1:23">
      <c r="A2653">
        <v>2016</v>
      </c>
      <c r="B2653">
        <v>69</v>
      </c>
      <c r="C2653" t="s">
        <v>16</v>
      </c>
      <c r="D2653" t="s">
        <v>17</v>
      </c>
      <c r="E2653" t="s">
        <v>18</v>
      </c>
      <c r="F2653" t="s">
        <v>19</v>
      </c>
      <c r="G2653" t="s">
        <v>25</v>
      </c>
      <c r="H2653" s="3">
        <v>30361.15</v>
      </c>
      <c r="I2653" t="s">
        <v>19</v>
      </c>
      <c r="J2653" t="s">
        <v>22</v>
      </c>
      <c r="K26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30.954664147461099</v>
      </c>
      <c r="L2653" s="5">
        <f>TablaDatos[[#This Row],[IMC_raw]]/1000000000000000</f>
        <v>3.09546641474611</v>
      </c>
      <c r="M2653" s="2">
        <v>3095466414746110</v>
      </c>
      <c r="N26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3" s="13">
        <f t="shared" si="41"/>
        <v>2652</v>
      </c>
      <c r="P2653" s="2" t="str">
        <f>IF(TablaDatos[[#This Row],[Diabetes]]=0,"No","Si")</f>
        <v>No</v>
      </c>
      <c r="Q2653">
        <v>0</v>
      </c>
      <c r="R2653">
        <f>TablaDatos[[#This Row],[Aux2]]/10000000000000</f>
        <v>1947.3173202889</v>
      </c>
      <c r="S2653" s="1">
        <v>1.9473173202889E+16</v>
      </c>
      <c r="T2653" s="7">
        <f>TablaDatos[[#This Row],[Aux3]]/100000000000000</f>
        <v>242.82191925430001</v>
      </c>
      <c r="U2653" s="1">
        <v>2.428219192543E+16</v>
      </c>
      <c r="V2653">
        <v>150.69999999999999</v>
      </c>
      <c r="W2653">
        <v>93.1</v>
      </c>
    </row>
    <row r="2654" spans="1:23">
      <c r="A2654">
        <v>2016</v>
      </c>
      <c r="B2654">
        <v>62</v>
      </c>
      <c r="C2654" t="s">
        <v>16</v>
      </c>
      <c r="D2654" t="s">
        <v>42</v>
      </c>
      <c r="E2654" t="s">
        <v>31</v>
      </c>
      <c r="F2654" t="s">
        <v>24</v>
      </c>
      <c r="G2654" t="s">
        <v>28</v>
      </c>
      <c r="H2654" s="3">
        <v>24052.01</v>
      </c>
      <c r="I2654" t="s">
        <v>21</v>
      </c>
      <c r="J2654" t="s">
        <v>18</v>
      </c>
      <c r="K26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30.944527684642399</v>
      </c>
      <c r="L2654" s="6">
        <f>TablaDatos[[#This Row],[IMC_raw]]/1000000000000000</f>
        <v>30.944527684642399</v>
      </c>
      <c r="M2654" s="2">
        <v>3.09445276846424E+16</v>
      </c>
      <c r="N26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4" s="13">
        <f t="shared" si="41"/>
        <v>2653</v>
      </c>
      <c r="P2654" s="2" t="str">
        <f>IF(TablaDatos[[#This Row],[Diabetes]]=0,"No","Si")</f>
        <v>Si</v>
      </c>
      <c r="Q2654">
        <v>1</v>
      </c>
      <c r="R2654">
        <f>TablaDatos[[#This Row],[Aux2]]/10000000000000</f>
        <v>2438.37429785928</v>
      </c>
      <c r="S2654" s="1">
        <v>2.43837429785928E+16</v>
      </c>
      <c r="T2654" s="7">
        <f>TablaDatos[[#This Row],[Aux3]]/100000000000000</f>
        <v>2.78001004692829</v>
      </c>
      <c r="U2654" s="1">
        <v>278001004692829</v>
      </c>
      <c r="V2654">
        <v>166.2</v>
      </c>
      <c r="W2654">
        <v>102.6</v>
      </c>
    </row>
    <row r="2655" spans="1:23">
      <c r="A2655">
        <v>2016</v>
      </c>
      <c r="B2655">
        <v>57</v>
      </c>
      <c r="C2655" t="s">
        <v>16</v>
      </c>
      <c r="D2655" t="s">
        <v>30</v>
      </c>
      <c r="E2655" t="s">
        <v>19</v>
      </c>
      <c r="F2655" t="s">
        <v>24</v>
      </c>
      <c r="G2655" t="s">
        <v>28</v>
      </c>
      <c r="H2655" s="3">
        <v>32169.56</v>
      </c>
      <c r="I2655" t="s">
        <v>21</v>
      </c>
      <c r="J2655" t="s">
        <v>18</v>
      </c>
      <c r="K26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30.913608220978702</v>
      </c>
      <c r="L2655" s="5">
        <f>TablaDatos[[#This Row],[IMC_raw]]/1000000000000000</f>
        <v>3.0913608220978701</v>
      </c>
      <c r="M2655" s="2">
        <v>3091360822097870</v>
      </c>
      <c r="N26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5" s="13">
        <f t="shared" si="41"/>
        <v>2654</v>
      </c>
      <c r="P2655" s="2" t="str">
        <f>IF(TablaDatos[[#This Row],[Diabetes]]=0,"No","Si")</f>
        <v>Si</v>
      </c>
      <c r="Q2655">
        <v>1</v>
      </c>
      <c r="R2655">
        <f>TablaDatos[[#This Row],[Aux2]]/10000000000000</f>
        <v>2555.51368187354</v>
      </c>
      <c r="S2655" s="1">
        <v>2.55551368187354E+16</v>
      </c>
      <c r="T2655" s="7">
        <f>TablaDatos[[#This Row],[Aux3]]/100000000000000</f>
        <v>256.70387825414298</v>
      </c>
      <c r="U2655" s="1">
        <v>2.56703878254143E+16</v>
      </c>
      <c r="V2655">
        <v>174.1</v>
      </c>
      <c r="W2655">
        <v>105.9</v>
      </c>
    </row>
    <row r="2656" spans="1:23">
      <c r="A2656">
        <v>2016</v>
      </c>
      <c r="B2656">
        <v>57</v>
      </c>
      <c r="C2656" t="s">
        <v>23</v>
      </c>
      <c r="D2656" t="s">
        <v>17</v>
      </c>
      <c r="E2656" t="s">
        <v>18</v>
      </c>
      <c r="F2656" t="s">
        <v>24</v>
      </c>
      <c r="G2656" t="s">
        <v>28</v>
      </c>
      <c r="H2656" s="3">
        <v>22135.67</v>
      </c>
      <c r="I2656" t="s">
        <v>19</v>
      </c>
      <c r="J2656" t="s">
        <v>18</v>
      </c>
      <c r="K26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30.9062526709161</v>
      </c>
      <c r="L2656" s="5">
        <f>TablaDatos[[#This Row],[IMC_raw]]/1000000000000000</f>
        <v>30.9062526709161</v>
      </c>
      <c r="M2656" s="2">
        <v>3.09062526709161E+16</v>
      </c>
      <c r="N26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6" s="13">
        <f t="shared" si="41"/>
        <v>2655</v>
      </c>
      <c r="P2656" s="2" t="str">
        <f>IF(TablaDatos[[#This Row],[Diabetes]]=0,"No","Si")</f>
        <v>No</v>
      </c>
      <c r="Q2656">
        <v>0</v>
      </c>
      <c r="R2656">
        <f>TablaDatos[[#This Row],[Aux2]]/10000000000000</f>
        <v>2280.1129592811099</v>
      </c>
      <c r="S2656" s="1">
        <v>2.28011295928111E+16</v>
      </c>
      <c r="T2656" s="7">
        <f>TablaDatos[[#This Row],[Aux3]]/100000000000000</f>
        <v>230.71368058021</v>
      </c>
      <c r="U2656" s="1">
        <v>2.3071368058021E+16</v>
      </c>
      <c r="V2656">
        <v>152.80000000000001</v>
      </c>
      <c r="W2656">
        <v>95.7</v>
      </c>
    </row>
    <row r="2657" spans="1:23">
      <c r="A2657">
        <v>2016</v>
      </c>
      <c r="B2657">
        <v>66</v>
      </c>
      <c r="C2657" t="s">
        <v>23</v>
      </c>
      <c r="D2657" t="s">
        <v>29</v>
      </c>
      <c r="E2657" t="s">
        <v>19</v>
      </c>
      <c r="F2657" t="s">
        <v>24</v>
      </c>
      <c r="G2657" t="s">
        <v>25</v>
      </c>
      <c r="H2657" s="3">
        <v>11610.56</v>
      </c>
      <c r="I2657" t="s">
        <v>19</v>
      </c>
      <c r="J2657" t="s">
        <v>22</v>
      </c>
      <c r="K26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30.8976445326592</v>
      </c>
      <c r="L2657" s="6">
        <f>TablaDatos[[#This Row],[IMC_raw]]/1000000000000000</f>
        <v>3.0897644532659201</v>
      </c>
      <c r="M2657" s="2">
        <v>3089764453265920</v>
      </c>
      <c r="N26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7" s="13">
        <f t="shared" si="41"/>
        <v>2656</v>
      </c>
      <c r="P2657" s="2" t="str">
        <f>IF(TablaDatos[[#This Row],[Diabetes]]=0,"No","Si")</f>
        <v>No</v>
      </c>
      <c r="Q2657">
        <v>0</v>
      </c>
      <c r="R2657">
        <f>TablaDatos[[#This Row],[Aux2]]/10000000000000</f>
        <v>201.88573671753099</v>
      </c>
      <c r="S2657" s="1">
        <v>2018857367175310</v>
      </c>
      <c r="T2657" s="7">
        <f>TablaDatos[[#This Row],[Aux3]]/100000000000000</f>
        <v>2.3591962423410702</v>
      </c>
      <c r="U2657" s="1">
        <v>235919624234107</v>
      </c>
      <c r="V2657">
        <v>160.9</v>
      </c>
      <c r="W2657">
        <v>92.4</v>
      </c>
    </row>
    <row r="2658" spans="1:23">
      <c r="A2658">
        <v>2016</v>
      </c>
      <c r="B2658">
        <v>57</v>
      </c>
      <c r="C2658" t="s">
        <v>16</v>
      </c>
      <c r="D2658" t="s">
        <v>17</v>
      </c>
      <c r="E2658" t="s">
        <v>21</v>
      </c>
      <c r="F2658" t="s">
        <v>24</v>
      </c>
      <c r="G2658" t="s">
        <v>28</v>
      </c>
      <c r="H2658" s="3">
        <v>20897.05</v>
      </c>
      <c r="I2658" t="s">
        <v>21</v>
      </c>
      <c r="J2658" t="s">
        <v>18</v>
      </c>
      <c r="K26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30.894055512165501</v>
      </c>
      <c r="L2658" s="6">
        <f>TablaDatos[[#This Row],[IMC_raw]]/1000000000000000</f>
        <v>30.894055512165501</v>
      </c>
      <c r="M2658" s="2">
        <v>3.08940555121655E+16</v>
      </c>
      <c r="N26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8" s="13">
        <f t="shared" si="41"/>
        <v>2657</v>
      </c>
      <c r="P2658" s="2" t="str">
        <f>IF(TablaDatos[[#This Row],[Diabetes]]=0,"No","Si")</f>
        <v>Si</v>
      </c>
      <c r="Q2658">
        <v>1</v>
      </c>
      <c r="R2658">
        <f>TablaDatos[[#This Row],[Aux2]]/10000000000000</f>
        <v>2098.56232308177</v>
      </c>
      <c r="S2658" s="1">
        <v>2.09856232308177E+16</v>
      </c>
      <c r="T2658" s="7">
        <f>TablaDatos[[#This Row],[Aux3]]/100000000000000</f>
        <v>275.01902428963098</v>
      </c>
      <c r="U2658" s="1">
        <v>2.75019024289631E+16</v>
      </c>
      <c r="V2658">
        <v>168.3</v>
      </c>
      <c r="W2658">
        <v>106.1</v>
      </c>
    </row>
    <row r="2659" spans="1:23">
      <c r="A2659">
        <v>2016</v>
      </c>
      <c r="B2659">
        <v>65</v>
      </c>
      <c r="C2659" t="s">
        <v>23</v>
      </c>
      <c r="D2659" t="s">
        <v>17</v>
      </c>
      <c r="E2659" t="s">
        <v>18</v>
      </c>
      <c r="F2659" t="s">
        <v>19</v>
      </c>
      <c r="G2659" t="s">
        <v>25</v>
      </c>
      <c r="H2659" s="3">
        <v>18433.830000000002</v>
      </c>
      <c r="I2659" t="s">
        <v>19</v>
      </c>
      <c r="J2659" t="s">
        <v>22</v>
      </c>
      <c r="K26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30.8728676632686</v>
      </c>
      <c r="L2659" s="5">
        <f>TablaDatos[[#This Row],[IMC_raw]]/1000000000000000</f>
        <v>30.8728676632686</v>
      </c>
      <c r="M2659" s="2">
        <v>3.08728676632686E+16</v>
      </c>
      <c r="N26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59" s="13">
        <f t="shared" si="41"/>
        <v>2658</v>
      </c>
      <c r="P2659" s="2" t="str">
        <f>IF(TablaDatos[[#This Row],[Diabetes]]=0,"No","Si")</f>
        <v>No</v>
      </c>
      <c r="Q2659">
        <v>0</v>
      </c>
      <c r="R2659">
        <f>TablaDatos[[#This Row],[Aux2]]/10000000000000</f>
        <v>1937.8655478223</v>
      </c>
      <c r="S2659" s="1">
        <v>1.9378655478223E+16</v>
      </c>
      <c r="T2659" s="7">
        <f>TablaDatos[[#This Row],[Aux3]]/100000000000000</f>
        <v>213.294720611299</v>
      </c>
      <c r="U2659" s="1">
        <v>2.13294720611299E+16</v>
      </c>
      <c r="V2659">
        <v>154.6</v>
      </c>
      <c r="W2659">
        <v>93.4</v>
      </c>
    </row>
    <row r="2660" spans="1:23">
      <c r="A2660">
        <v>2016</v>
      </c>
      <c r="B2660">
        <v>59</v>
      </c>
      <c r="C2660" t="s">
        <v>16</v>
      </c>
      <c r="D2660" t="s">
        <v>36</v>
      </c>
      <c r="E2660" t="s">
        <v>18</v>
      </c>
      <c r="F2660" t="s">
        <v>19</v>
      </c>
      <c r="G2660" t="s">
        <v>28</v>
      </c>
      <c r="H2660" s="3">
        <v>17454.07</v>
      </c>
      <c r="I2660" t="s">
        <v>19</v>
      </c>
      <c r="J2660" t="s">
        <v>19</v>
      </c>
      <c r="K26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30.855219674354402</v>
      </c>
      <c r="L2660" s="5">
        <f>TablaDatos[[#This Row],[IMC_raw]]/1000000000000000</f>
        <v>30.855219674354402</v>
      </c>
      <c r="M2660" s="2">
        <v>3.08552196743544E+16</v>
      </c>
      <c r="N26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0" s="13">
        <f t="shared" si="41"/>
        <v>2659</v>
      </c>
      <c r="P2660" s="2" t="str">
        <f>IF(TablaDatos[[#This Row],[Diabetes]]=0,"No","Si")</f>
        <v>No</v>
      </c>
      <c r="Q2660">
        <v>0</v>
      </c>
      <c r="R2660">
        <f>TablaDatos[[#This Row],[Aux2]]/10000000000000</f>
        <v>2076.3425568355601</v>
      </c>
      <c r="S2660" s="1">
        <v>2.07634255683556E+16</v>
      </c>
      <c r="T2660" s="7">
        <f>TablaDatos[[#This Row],[Aux3]]/100000000000000</f>
        <v>246.48246125936299</v>
      </c>
      <c r="U2660" s="1">
        <v>2.46482461259363E+16</v>
      </c>
      <c r="V2660">
        <v>153.9</v>
      </c>
      <c r="W2660">
        <v>93.2</v>
      </c>
    </row>
    <row r="2661" spans="1:23">
      <c r="A2661">
        <v>2016</v>
      </c>
      <c r="B2661">
        <v>65</v>
      </c>
      <c r="C2661" t="s">
        <v>23</v>
      </c>
      <c r="D2661" t="s">
        <v>26</v>
      </c>
      <c r="E2661" t="s">
        <v>18</v>
      </c>
      <c r="F2661" t="s">
        <v>19</v>
      </c>
      <c r="G2661" t="s">
        <v>25</v>
      </c>
      <c r="H2661" s="3">
        <v>26454.34</v>
      </c>
      <c r="I2661" t="s">
        <v>21</v>
      </c>
      <c r="J2661" t="s">
        <v>18</v>
      </c>
      <c r="K26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30.8356912000006</v>
      </c>
      <c r="L2661" s="6">
        <f>TablaDatos[[#This Row],[IMC_raw]]/100000000000000</f>
        <v>30.8356912000006</v>
      </c>
      <c r="M2661" s="2">
        <v>3083569120000060</v>
      </c>
      <c r="N26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1" s="13">
        <f t="shared" si="41"/>
        <v>2660</v>
      </c>
      <c r="P2661" s="2" t="str">
        <f>IF(TablaDatos[[#This Row],[Diabetes]]=0,"No","Si")</f>
        <v>No</v>
      </c>
      <c r="Q2661">
        <v>0</v>
      </c>
      <c r="R2661">
        <f>TablaDatos[[#This Row],[Aux2]]/10000000000000</f>
        <v>2076.13932157506</v>
      </c>
      <c r="S2661" s="1">
        <v>2.07613932157506E+16</v>
      </c>
      <c r="T2661" s="7">
        <f>TablaDatos[[#This Row],[Aux3]]/100000000000000</f>
        <v>22.581517525508801</v>
      </c>
      <c r="U2661" s="1">
        <v>2258151752550880</v>
      </c>
      <c r="V2661">
        <v>154.5</v>
      </c>
      <c r="W2661">
        <v>89.4</v>
      </c>
    </row>
    <row r="2662" spans="1:23">
      <c r="A2662">
        <v>2016</v>
      </c>
      <c r="B2662">
        <v>56</v>
      </c>
      <c r="C2662" t="s">
        <v>23</v>
      </c>
      <c r="D2662" t="s">
        <v>73</v>
      </c>
      <c r="E2662" t="s">
        <v>18</v>
      </c>
      <c r="F2662" t="s">
        <v>24</v>
      </c>
      <c r="G2662" t="s">
        <v>28</v>
      </c>
      <c r="H2662" s="3">
        <v>24299.51</v>
      </c>
      <c r="I2662" t="s">
        <v>19</v>
      </c>
      <c r="J2662" t="s">
        <v>22</v>
      </c>
      <c r="K26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30.810401112837798</v>
      </c>
      <c r="L2662" s="5">
        <f>TablaDatos[[#This Row],[IMC_raw]]/1000000000000000</f>
        <v>30.810401112837798</v>
      </c>
      <c r="M2662" s="2">
        <v>3.08104011128378E+16</v>
      </c>
      <c r="N26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2" s="13">
        <f t="shared" si="41"/>
        <v>2661</v>
      </c>
      <c r="P2662" s="2" t="str">
        <f>IF(TablaDatos[[#This Row],[Diabetes]]=0,"No","Si")</f>
        <v>No</v>
      </c>
      <c r="Q2662">
        <v>0</v>
      </c>
      <c r="R2662">
        <f>TablaDatos[[#This Row],[Aux2]]/10000000000000</f>
        <v>2104.6613422703999</v>
      </c>
      <c r="S2662" s="1">
        <v>2.1046613422704E+16</v>
      </c>
      <c r="T2662" s="7">
        <f>TablaDatos[[#This Row],[Aux3]]/100000000000000</f>
        <v>24.9284212846289</v>
      </c>
      <c r="U2662" s="1">
        <v>2492842128462890</v>
      </c>
      <c r="V2662">
        <v>161.1</v>
      </c>
      <c r="W2662">
        <v>94.7</v>
      </c>
    </row>
    <row r="2663" spans="1:23">
      <c r="A2663">
        <v>2016</v>
      </c>
      <c r="B2663">
        <v>45</v>
      </c>
      <c r="C2663" t="s">
        <v>16</v>
      </c>
      <c r="D2663" t="s">
        <v>29</v>
      </c>
      <c r="E2663" t="s">
        <v>18</v>
      </c>
      <c r="F2663" t="s">
        <v>24</v>
      </c>
      <c r="G2663" t="s">
        <v>20</v>
      </c>
      <c r="H2663" s="3">
        <v>9100.34</v>
      </c>
      <c r="I2663" t="s">
        <v>21</v>
      </c>
      <c r="J2663" t="s">
        <v>18</v>
      </c>
      <c r="K26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30.808680143383999</v>
      </c>
      <c r="L2663" s="6">
        <f>TablaDatos[[#This Row],[IMC_raw]]/1000000000000000</f>
        <v>30.808680143383999</v>
      </c>
      <c r="M2663" s="2">
        <v>3.0808680143384E+16</v>
      </c>
      <c r="N26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3" s="13">
        <f t="shared" si="41"/>
        <v>2662</v>
      </c>
      <c r="P2663" s="2" t="str">
        <f>IF(TablaDatos[[#This Row],[Diabetes]]=0,"No","Si")</f>
        <v>No</v>
      </c>
      <c r="Q2663">
        <v>0</v>
      </c>
      <c r="R2663">
        <f>TablaDatos[[#This Row],[Aux2]]/10000000000000</f>
        <v>2352.8779249528702</v>
      </c>
      <c r="S2663" s="1">
        <v>2.35287792495287E+16</v>
      </c>
      <c r="T2663" s="7">
        <f>TablaDatos[[#This Row],[Aux3]]/100000000000000</f>
        <v>272.65098688691501</v>
      </c>
      <c r="U2663" s="1">
        <v>2.72650986886915E+16</v>
      </c>
      <c r="V2663">
        <v>148.69999999999999</v>
      </c>
      <c r="W2663">
        <v>92.1</v>
      </c>
    </row>
    <row r="2664" spans="1:23">
      <c r="A2664">
        <v>2016</v>
      </c>
      <c r="B2664">
        <v>65</v>
      </c>
      <c r="C2664" t="s">
        <v>16</v>
      </c>
      <c r="D2664" t="s">
        <v>29</v>
      </c>
      <c r="E2664" t="s">
        <v>21</v>
      </c>
      <c r="F2664" t="s">
        <v>19</v>
      </c>
      <c r="G2664" t="s">
        <v>25</v>
      </c>
      <c r="H2664" s="3">
        <v>8639.4599999999991</v>
      </c>
      <c r="I2664" t="s">
        <v>19</v>
      </c>
      <c r="J2664" t="s">
        <v>22</v>
      </c>
      <c r="K26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30.806878050930599</v>
      </c>
      <c r="L2664" s="5">
        <f>TablaDatos[[#This Row],[IMC_raw]]/1000000000000000</f>
        <v>30.806878050930599</v>
      </c>
      <c r="M2664" s="2">
        <v>3.08068780509306E+16</v>
      </c>
      <c r="N26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4" s="13">
        <f t="shared" si="41"/>
        <v>2663</v>
      </c>
      <c r="P2664" s="2" t="str">
        <f>IF(TablaDatos[[#This Row],[Diabetes]]=0,"No","Si")</f>
        <v>No</v>
      </c>
      <c r="Q2664">
        <v>0</v>
      </c>
      <c r="R2664">
        <f>TablaDatos[[#This Row],[Aux2]]/10000000000000</f>
        <v>250.81645038173201</v>
      </c>
      <c r="S2664" s="1">
        <v>2508164503817320</v>
      </c>
      <c r="T2664" s="7">
        <f>TablaDatos[[#This Row],[Aux3]]/100000000000000</f>
        <v>233.96097958295201</v>
      </c>
      <c r="U2664" s="1">
        <v>2.33960979582952E+16</v>
      </c>
      <c r="V2664">
        <v>154.1</v>
      </c>
      <c r="W2664">
        <v>98.1</v>
      </c>
    </row>
    <row r="2665" spans="1:23">
      <c r="A2665">
        <v>2016</v>
      </c>
      <c r="B2665">
        <v>67</v>
      </c>
      <c r="C2665" t="s">
        <v>23</v>
      </c>
      <c r="D2665" t="s">
        <v>29</v>
      </c>
      <c r="E2665" t="s">
        <v>18</v>
      </c>
      <c r="F2665" t="s">
        <v>24</v>
      </c>
      <c r="G2665" t="s">
        <v>25</v>
      </c>
      <c r="H2665" s="3">
        <v>13105.71</v>
      </c>
      <c r="I2665" t="s">
        <v>21</v>
      </c>
      <c r="J2665" t="s">
        <v>22</v>
      </c>
      <c r="K26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30.802626234021499</v>
      </c>
      <c r="L2665" s="5">
        <f>TablaDatos[[#This Row],[IMC_raw]]/1000000000000000</f>
        <v>30.802626234021499</v>
      </c>
      <c r="M2665" s="2">
        <v>3.08026262340215E+16</v>
      </c>
      <c r="N26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5" s="13">
        <f t="shared" si="41"/>
        <v>2664</v>
      </c>
      <c r="P2665" s="2" t="str">
        <f>IF(TablaDatos[[#This Row],[Diabetes]]=0,"No","Si")</f>
        <v>No</v>
      </c>
      <c r="Q2665">
        <v>0</v>
      </c>
      <c r="R2665">
        <f>TablaDatos[[#This Row],[Aux2]]/10000000000000</f>
        <v>2253.1407554464799</v>
      </c>
      <c r="S2665" s="1">
        <v>2.25314075544648E+16</v>
      </c>
      <c r="T2665" s="7">
        <f>TablaDatos[[#This Row],[Aux3]]/100000000000000</f>
        <v>253.73378039342501</v>
      </c>
      <c r="U2665" s="1">
        <v>2.53733780393425E+16</v>
      </c>
      <c r="V2665">
        <v>150.6</v>
      </c>
      <c r="W2665">
        <v>101.4</v>
      </c>
    </row>
    <row r="2666" spans="1:23">
      <c r="A2666">
        <v>2016</v>
      </c>
      <c r="B2666">
        <v>66</v>
      </c>
      <c r="C2666" t="s">
        <v>16</v>
      </c>
      <c r="D2666" t="s">
        <v>17</v>
      </c>
      <c r="E2666" t="s">
        <v>31</v>
      </c>
      <c r="F2666" t="s">
        <v>19</v>
      </c>
      <c r="G2666" t="s">
        <v>25</v>
      </c>
      <c r="H2666" s="3">
        <v>12705.79</v>
      </c>
      <c r="I2666" t="s">
        <v>21</v>
      </c>
      <c r="J2666" t="s">
        <v>19</v>
      </c>
      <c r="K26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30.7988172202326</v>
      </c>
      <c r="L2666" s="6">
        <f>TablaDatos[[#This Row],[IMC_raw]]/1000000000000000</f>
        <v>30.7988172202326</v>
      </c>
      <c r="M2666" s="2">
        <v>3.07988172202326E+16</v>
      </c>
      <c r="N26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6" s="13">
        <f t="shared" si="41"/>
        <v>2665</v>
      </c>
      <c r="P2666" s="2" t="str">
        <f>IF(TablaDatos[[#This Row],[Diabetes]]=0,"No","Si")</f>
        <v>No</v>
      </c>
      <c r="Q2666">
        <v>0</v>
      </c>
      <c r="R2666">
        <f>TablaDatos[[#This Row],[Aux2]]/10000000000000</f>
        <v>2165.39773492929</v>
      </c>
      <c r="S2666" s="1">
        <v>2.16539773492929E+16</v>
      </c>
      <c r="T2666" s="7">
        <f>TablaDatos[[#This Row],[Aux3]]/100000000000000</f>
        <v>247.21758010420399</v>
      </c>
      <c r="U2666" s="1">
        <v>2.47217580104204E+16</v>
      </c>
      <c r="V2666">
        <v>166.1</v>
      </c>
      <c r="W2666">
        <v>100.5</v>
      </c>
    </row>
    <row r="2667" spans="1:23">
      <c r="A2667">
        <v>2016</v>
      </c>
      <c r="B2667">
        <v>61</v>
      </c>
      <c r="C2667" t="s">
        <v>23</v>
      </c>
      <c r="D2667" t="s">
        <v>72</v>
      </c>
      <c r="E2667" t="s">
        <v>18</v>
      </c>
      <c r="F2667" t="s">
        <v>24</v>
      </c>
      <c r="G2667" t="s">
        <v>28</v>
      </c>
      <c r="H2667" s="3">
        <v>19565.75</v>
      </c>
      <c r="I2667" t="s">
        <v>21</v>
      </c>
      <c r="J2667" t="s">
        <v>18</v>
      </c>
      <c r="K26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30.755773122735501</v>
      </c>
      <c r="L2667" s="6">
        <f>TablaDatos[[#This Row],[IMC_raw]]/1000000000000000</f>
        <v>30.755773122735501</v>
      </c>
      <c r="M2667" s="2">
        <v>3.07557731227355E+16</v>
      </c>
      <c r="N26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7" s="13">
        <f t="shared" si="41"/>
        <v>2666</v>
      </c>
      <c r="P2667" s="2" t="str">
        <f>IF(TablaDatos[[#This Row],[Diabetes]]=0,"No","Si")</f>
        <v>No</v>
      </c>
      <c r="Q2667">
        <v>0</v>
      </c>
      <c r="R2667">
        <f>TablaDatos[[#This Row],[Aux2]]/10000000000000</f>
        <v>2245.3751023425302</v>
      </c>
      <c r="S2667" s="1">
        <v>2.24537510234253E+16</v>
      </c>
      <c r="T2667" s="7">
        <f>TablaDatos[[#This Row],[Aux3]]/100000000000000</f>
        <v>229.91259755533599</v>
      </c>
      <c r="U2667" s="1">
        <v>2.29912597555336E+16</v>
      </c>
      <c r="V2667">
        <v>154</v>
      </c>
      <c r="W2667">
        <v>97.4</v>
      </c>
    </row>
    <row r="2668" spans="1:23">
      <c r="A2668">
        <v>2016</v>
      </c>
      <c r="B2668">
        <v>60</v>
      </c>
      <c r="C2668" t="s">
        <v>16</v>
      </c>
      <c r="D2668" t="s">
        <v>29</v>
      </c>
      <c r="E2668" t="s">
        <v>21</v>
      </c>
      <c r="F2668" t="s">
        <v>19</v>
      </c>
      <c r="G2668" t="s">
        <v>28</v>
      </c>
      <c r="H2668" s="3">
        <v>13718.19</v>
      </c>
      <c r="I2668" t="s">
        <v>19</v>
      </c>
      <c r="J2668" t="s">
        <v>18</v>
      </c>
      <c r="K26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30.746701477425301</v>
      </c>
      <c r="L2668" s="5">
        <f>TablaDatos[[#This Row],[IMC_raw]]/1000000000000000</f>
        <v>3.07467014774253</v>
      </c>
      <c r="M2668" s="2">
        <v>3074670147742530</v>
      </c>
      <c r="N26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8" s="13">
        <f t="shared" si="41"/>
        <v>2667</v>
      </c>
      <c r="P2668" s="2" t="str">
        <f>IF(TablaDatos[[#This Row],[Diabetes]]=0,"No","Si")</f>
        <v>Si</v>
      </c>
      <c r="Q2668">
        <v>1</v>
      </c>
      <c r="R2668">
        <f>TablaDatos[[#This Row],[Aux2]]/10000000000000</f>
        <v>2259.87585372391</v>
      </c>
      <c r="S2668" s="1">
        <v>2.25987585372391E+16</v>
      </c>
      <c r="T2668" s="7">
        <f>TablaDatos[[#This Row],[Aux3]]/100000000000000</f>
        <v>243.92438526815999</v>
      </c>
      <c r="U2668" s="1">
        <v>2.4392438526816E+16</v>
      </c>
      <c r="V2668">
        <v>162</v>
      </c>
      <c r="W2668">
        <v>103.4</v>
      </c>
    </row>
    <row r="2669" spans="1:23">
      <c r="A2669">
        <v>2016</v>
      </c>
      <c r="B2669">
        <v>62</v>
      </c>
      <c r="C2669" t="s">
        <v>16</v>
      </c>
      <c r="D2669" t="s">
        <v>42</v>
      </c>
      <c r="E2669" t="s">
        <v>21</v>
      </c>
      <c r="F2669" t="s">
        <v>19</v>
      </c>
      <c r="G2669" t="s">
        <v>28</v>
      </c>
      <c r="H2669" s="3">
        <v>14557</v>
      </c>
      <c r="I2669" t="s">
        <v>21</v>
      </c>
      <c r="J2669" t="s">
        <v>18</v>
      </c>
      <c r="K26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30.741398373829799</v>
      </c>
      <c r="L2669" s="6">
        <f>TablaDatos[[#This Row],[IMC_raw]]/1000000000000000</f>
        <v>30.741398373829799</v>
      </c>
      <c r="M2669" s="2">
        <v>3.07413983738298E+16</v>
      </c>
      <c r="N26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69" s="13">
        <f t="shared" si="41"/>
        <v>2668</v>
      </c>
      <c r="P2669" s="2" t="str">
        <f>IF(TablaDatos[[#This Row],[Diabetes]]=0,"No","Si")</f>
        <v>No</v>
      </c>
      <c r="Q2669">
        <v>0</v>
      </c>
      <c r="R2669">
        <f>TablaDatos[[#This Row],[Aux2]]/10000000000000</f>
        <v>1981.4675217491199</v>
      </c>
      <c r="S2669" s="1">
        <v>1.98146752174912E+16</v>
      </c>
      <c r="T2669" s="7">
        <f>TablaDatos[[#This Row],[Aux3]]/100000000000000</f>
        <v>20.132452059605001</v>
      </c>
      <c r="U2669" s="1">
        <v>2013245205960500</v>
      </c>
      <c r="V2669">
        <v>157.6</v>
      </c>
      <c r="W2669">
        <v>94.1</v>
      </c>
    </row>
    <row r="2670" spans="1:23">
      <c r="A2670">
        <v>2016</v>
      </c>
      <c r="B2670">
        <v>69</v>
      </c>
      <c r="C2670" t="s">
        <v>16</v>
      </c>
      <c r="D2670" t="s">
        <v>73</v>
      </c>
      <c r="E2670" t="s">
        <v>21</v>
      </c>
      <c r="F2670" t="s">
        <v>24</v>
      </c>
      <c r="G2670" t="s">
        <v>25</v>
      </c>
      <c r="H2670" s="3">
        <v>27499.37</v>
      </c>
      <c r="I2670" t="s">
        <v>21</v>
      </c>
      <c r="J2670" t="s">
        <v>22</v>
      </c>
      <c r="K26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30.730065885257599</v>
      </c>
      <c r="L2670" s="6">
        <f>TablaDatos[[#This Row],[IMC_raw]]/1000000000000000</f>
        <v>30.730065885257599</v>
      </c>
      <c r="M2670" s="2">
        <v>3.07300658852576E+16</v>
      </c>
      <c r="N26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0" s="13">
        <f t="shared" si="41"/>
        <v>2669</v>
      </c>
      <c r="P2670" s="2" t="str">
        <f>IF(TablaDatos[[#This Row],[Diabetes]]=0,"No","Si")</f>
        <v>No</v>
      </c>
      <c r="Q2670">
        <v>0</v>
      </c>
      <c r="R2670">
        <f>TablaDatos[[#This Row],[Aux2]]/10000000000000</f>
        <v>219.161187330736</v>
      </c>
      <c r="S2670" s="1">
        <v>2191611873307360</v>
      </c>
      <c r="T2670" s="7">
        <f>TablaDatos[[#This Row],[Aux3]]/100000000000000</f>
        <v>240.10379771046701</v>
      </c>
      <c r="U2670" s="1">
        <v>2.40103797710467E+16</v>
      </c>
      <c r="V2670">
        <v>167.4</v>
      </c>
      <c r="W2670">
        <v>99.1</v>
      </c>
    </row>
    <row r="2671" spans="1:23">
      <c r="A2671">
        <v>2016</v>
      </c>
      <c r="B2671">
        <v>61</v>
      </c>
      <c r="C2671" t="s">
        <v>16</v>
      </c>
      <c r="D2671" t="s">
        <v>17</v>
      </c>
      <c r="E2671" t="s">
        <v>18</v>
      </c>
      <c r="F2671" t="s">
        <v>19</v>
      </c>
      <c r="G2671" t="s">
        <v>28</v>
      </c>
      <c r="H2671" s="3">
        <v>20076.740000000002</v>
      </c>
      <c r="I2671" t="s">
        <v>21</v>
      </c>
      <c r="J2671" t="s">
        <v>22</v>
      </c>
      <c r="K26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30.663526868771001</v>
      </c>
      <c r="L2671" s="6">
        <f>TablaDatos[[#This Row],[IMC_raw]]/1000000000000000</f>
        <v>30.663526868771001</v>
      </c>
      <c r="M2671" s="2">
        <v>3.0663526868771E+16</v>
      </c>
      <c r="N26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1" s="13">
        <f t="shared" si="41"/>
        <v>2670</v>
      </c>
      <c r="P2671" s="2" t="str">
        <f>IF(TablaDatos[[#This Row],[Diabetes]]=0,"No","Si")</f>
        <v>No</v>
      </c>
      <c r="Q2671">
        <v>0</v>
      </c>
      <c r="R2671">
        <f>TablaDatos[[#This Row],[Aux2]]/10000000000000</f>
        <v>2261.5640150678901</v>
      </c>
      <c r="S2671" s="1">
        <v>2.26156401506789E+16</v>
      </c>
      <c r="T2671" s="7">
        <f>TablaDatos[[#This Row],[Aux3]]/100000000000000</f>
        <v>26.011048221722099</v>
      </c>
      <c r="U2671" s="1">
        <v>2601104822172210</v>
      </c>
      <c r="V2671">
        <v>159.30000000000001</v>
      </c>
      <c r="W2671">
        <v>101.7</v>
      </c>
    </row>
    <row r="2672" spans="1:23">
      <c r="A2672">
        <v>2016</v>
      </c>
      <c r="B2672">
        <v>50</v>
      </c>
      <c r="C2672" t="s">
        <v>23</v>
      </c>
      <c r="D2672" t="s">
        <v>73</v>
      </c>
      <c r="E2672" t="s">
        <v>19</v>
      </c>
      <c r="F2672" t="s">
        <v>35</v>
      </c>
      <c r="G2672" t="s">
        <v>20</v>
      </c>
      <c r="H2672" s="3">
        <v>37799.629999999997</v>
      </c>
      <c r="I2672" t="s">
        <v>19</v>
      </c>
      <c r="J2672" t="s">
        <v>19</v>
      </c>
      <c r="K26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30.642006583851799</v>
      </c>
      <c r="L2672" s="6">
        <f>TablaDatos[[#This Row],[IMC_raw]]/1000000000000000</f>
        <v>30.642006583851799</v>
      </c>
      <c r="M2672" s="2">
        <v>3.06420065838518E+16</v>
      </c>
      <c r="N26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2" s="13">
        <f t="shared" si="41"/>
        <v>2671</v>
      </c>
      <c r="P2672" s="2" t="str">
        <f>IF(TablaDatos[[#This Row],[Diabetes]]=0,"No","Si")</f>
        <v>No</v>
      </c>
      <c r="Q2672">
        <v>0</v>
      </c>
      <c r="R2672">
        <f>TablaDatos[[#This Row],[Aux2]]/10000000000000</f>
        <v>2232.1774490446501</v>
      </c>
      <c r="S2672" s="1">
        <v>2.23217744904465E+16</v>
      </c>
      <c r="T2672" s="7">
        <f>TablaDatos[[#This Row],[Aux3]]/100000000000000</f>
        <v>234.72808512872999</v>
      </c>
      <c r="U2672" s="1">
        <v>2.3472808512873E+16</v>
      </c>
      <c r="V2672">
        <v>143.19999999999999</v>
      </c>
      <c r="W2672">
        <v>90.9</v>
      </c>
    </row>
    <row r="2673" spans="1:23">
      <c r="A2673">
        <v>2016</v>
      </c>
      <c r="B2673">
        <v>56</v>
      </c>
      <c r="C2673" t="s">
        <v>23</v>
      </c>
      <c r="D2673" t="s">
        <v>30</v>
      </c>
      <c r="E2673" t="s">
        <v>21</v>
      </c>
      <c r="F2673" t="s">
        <v>24</v>
      </c>
      <c r="G2673" t="s">
        <v>28</v>
      </c>
      <c r="H2673" s="3">
        <v>14395.4</v>
      </c>
      <c r="I2673" t="s">
        <v>21</v>
      </c>
      <c r="J2673" t="s">
        <v>19</v>
      </c>
      <c r="K26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30.631420223165499</v>
      </c>
      <c r="L2673" s="6">
        <f>TablaDatos[[#This Row],[IMC_raw]]/1000000000000000</f>
        <v>30.631420223165499</v>
      </c>
      <c r="M2673" s="2">
        <v>3.06314202231655E+16</v>
      </c>
      <c r="N26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3" s="13">
        <f t="shared" si="41"/>
        <v>2672</v>
      </c>
      <c r="P2673" s="2" t="str">
        <f>IF(TablaDatos[[#This Row],[Diabetes]]=0,"No","Si")</f>
        <v>No</v>
      </c>
      <c r="Q2673">
        <v>0</v>
      </c>
      <c r="R2673">
        <f>TablaDatos[[#This Row],[Aux2]]/10000000000000</f>
        <v>223.82633179781001</v>
      </c>
      <c r="S2673" s="1">
        <v>2238263317978100</v>
      </c>
      <c r="T2673" s="7">
        <f>TablaDatos[[#This Row],[Aux3]]/100000000000000</f>
        <v>243.525184194655</v>
      </c>
      <c r="U2673" s="1">
        <v>2.43525184194655E+16</v>
      </c>
      <c r="V2673">
        <v>160.30000000000001</v>
      </c>
      <c r="W2673">
        <v>100.9</v>
      </c>
    </row>
    <row r="2674" spans="1:23">
      <c r="A2674">
        <v>2016</v>
      </c>
      <c r="B2674">
        <v>72</v>
      </c>
      <c r="C2674" t="s">
        <v>23</v>
      </c>
      <c r="D2674" t="s">
        <v>29</v>
      </c>
      <c r="E2674" t="s">
        <v>19</v>
      </c>
      <c r="F2674" t="s">
        <v>24</v>
      </c>
      <c r="G2674" t="s">
        <v>25</v>
      </c>
      <c r="H2674" s="3">
        <v>16081.18</v>
      </c>
      <c r="I2674" t="s">
        <v>19</v>
      </c>
      <c r="J2674" t="s">
        <v>22</v>
      </c>
      <c r="K26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30.6264847969166</v>
      </c>
      <c r="L2674" s="5">
        <f>TablaDatos[[#This Row],[IMC_raw]]/1000000000000000</f>
        <v>30.6264847969166</v>
      </c>
      <c r="M2674" s="2">
        <v>3.06264847969166E+16</v>
      </c>
      <c r="N26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4" s="13">
        <f t="shared" si="41"/>
        <v>2673</v>
      </c>
      <c r="P2674" s="2" t="str">
        <f>IF(TablaDatos[[#This Row],[Diabetes]]=0,"No","Si")</f>
        <v>No</v>
      </c>
      <c r="Q2674">
        <v>0</v>
      </c>
      <c r="R2674">
        <f>TablaDatos[[#This Row],[Aux2]]/10000000000000</f>
        <v>219.60762649969101</v>
      </c>
      <c r="S2674" s="1">
        <v>2196076264996910</v>
      </c>
      <c r="T2674" s="7">
        <f>TablaDatos[[#This Row],[Aux3]]/100000000000000</f>
        <v>240.209185570259</v>
      </c>
      <c r="U2674" s="1">
        <v>2.40209185570259E+16</v>
      </c>
      <c r="V2674">
        <v>160.69999999999999</v>
      </c>
      <c r="W2674">
        <v>97.2</v>
      </c>
    </row>
    <row r="2675" spans="1:23">
      <c r="A2675">
        <v>2016</v>
      </c>
      <c r="B2675">
        <v>66</v>
      </c>
      <c r="C2675" t="s">
        <v>16</v>
      </c>
      <c r="D2675" t="s">
        <v>73</v>
      </c>
      <c r="E2675" t="s">
        <v>18</v>
      </c>
      <c r="F2675" t="s">
        <v>24</v>
      </c>
      <c r="G2675" t="s">
        <v>25</v>
      </c>
      <c r="H2675" s="3">
        <v>24561.17</v>
      </c>
      <c r="I2675" t="s">
        <v>21</v>
      </c>
      <c r="J2675" t="s">
        <v>22</v>
      </c>
      <c r="K26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30.6157758048959</v>
      </c>
      <c r="L2675" s="5">
        <f>TablaDatos[[#This Row],[IMC_raw]]/1000000000000000</f>
        <v>30.6157758048959</v>
      </c>
      <c r="M2675" s="2">
        <v>3.06157758048959E+16</v>
      </c>
      <c r="N26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5" s="13">
        <f t="shared" si="41"/>
        <v>2674</v>
      </c>
      <c r="P2675" s="2" t="str">
        <f>IF(TablaDatos[[#This Row],[Diabetes]]=0,"No","Si")</f>
        <v>No</v>
      </c>
      <c r="Q2675">
        <v>0</v>
      </c>
      <c r="R2675">
        <f>TablaDatos[[#This Row],[Aux2]]/10000000000000</f>
        <v>2441.49471798288</v>
      </c>
      <c r="S2675" s="1">
        <v>2.44149471798288E+16</v>
      </c>
      <c r="T2675" s="7">
        <f>TablaDatos[[#This Row],[Aux3]]/100000000000000</f>
        <v>26.943023042551999</v>
      </c>
      <c r="U2675" s="1">
        <v>2694302304255200</v>
      </c>
      <c r="V2675">
        <v>157.30000000000001</v>
      </c>
      <c r="W2675">
        <v>99.3</v>
      </c>
    </row>
    <row r="2676" spans="1:23">
      <c r="A2676">
        <v>2016</v>
      </c>
      <c r="B2676">
        <v>44</v>
      </c>
      <c r="C2676" t="s">
        <v>16</v>
      </c>
      <c r="D2676" t="s">
        <v>29</v>
      </c>
      <c r="E2676" t="s">
        <v>19</v>
      </c>
      <c r="F2676" t="s">
        <v>19</v>
      </c>
      <c r="G2676" t="s">
        <v>39</v>
      </c>
      <c r="H2676" s="3">
        <v>19532.7</v>
      </c>
      <c r="I2676" t="s">
        <v>19</v>
      </c>
      <c r="J2676" t="s">
        <v>18</v>
      </c>
      <c r="K26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30.610587903649499</v>
      </c>
      <c r="L2676" s="6">
        <f>TablaDatos[[#This Row],[IMC_raw]]/1000000000000000</f>
        <v>30.610587903649499</v>
      </c>
      <c r="M2676" s="2">
        <v>3.06105879036495E+16</v>
      </c>
      <c r="N26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6" s="13">
        <f t="shared" si="41"/>
        <v>2675</v>
      </c>
      <c r="P2676" s="2" t="str">
        <f>IF(TablaDatos[[#This Row],[Diabetes]]=0,"No","Si")</f>
        <v>No</v>
      </c>
      <c r="Q2676">
        <v>0</v>
      </c>
      <c r="R2676">
        <f>TablaDatos[[#This Row],[Aux2]]/10000000000000</f>
        <v>2039.5031836733799</v>
      </c>
      <c r="S2676" s="1">
        <v>2.03950318367338E+16</v>
      </c>
      <c r="T2676" s="7">
        <f>TablaDatos[[#This Row],[Aux3]]/100000000000000</f>
        <v>22.7842765167801</v>
      </c>
      <c r="U2676" s="1">
        <v>2278427651678010</v>
      </c>
      <c r="V2676">
        <v>142.6</v>
      </c>
      <c r="W2676">
        <v>98.2</v>
      </c>
    </row>
    <row r="2677" spans="1:23">
      <c r="A2677">
        <v>2016</v>
      </c>
      <c r="B2677">
        <v>57</v>
      </c>
      <c r="C2677" t="s">
        <v>23</v>
      </c>
      <c r="D2677" t="s">
        <v>34</v>
      </c>
      <c r="E2677" t="s">
        <v>18</v>
      </c>
      <c r="F2677" t="s">
        <v>24</v>
      </c>
      <c r="G2677" t="s">
        <v>28</v>
      </c>
      <c r="H2677" s="3">
        <v>19070.009999999998</v>
      </c>
      <c r="I2677" t="s">
        <v>21</v>
      </c>
      <c r="J2677" t="s">
        <v>19</v>
      </c>
      <c r="K26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30.5987979095719</v>
      </c>
      <c r="L2677" s="6">
        <f>TablaDatos[[#This Row],[IMC_raw]]/1000000000000000</f>
        <v>30.5987979095719</v>
      </c>
      <c r="M2677" s="2">
        <v>3.05987979095719E+16</v>
      </c>
      <c r="N26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7" s="13">
        <f t="shared" si="41"/>
        <v>2676</v>
      </c>
      <c r="P2677" s="2" t="str">
        <f>IF(TablaDatos[[#This Row],[Diabetes]]=0,"No","Si")</f>
        <v>Si</v>
      </c>
      <c r="Q2677">
        <v>1</v>
      </c>
      <c r="R2677">
        <f>TablaDatos[[#This Row],[Aux2]]/10000000000000</f>
        <v>225.975287294325</v>
      </c>
      <c r="S2677" s="1">
        <v>2259752872943250</v>
      </c>
      <c r="T2677" s="7">
        <f>TablaDatos[[#This Row],[Aux3]]/100000000000000</f>
        <v>284.56582147302299</v>
      </c>
      <c r="U2677" s="1">
        <v>2.84565821473023E+16</v>
      </c>
      <c r="V2677">
        <v>162.5</v>
      </c>
      <c r="W2677">
        <v>99.4</v>
      </c>
    </row>
    <row r="2678" spans="1:23">
      <c r="A2678">
        <v>2016</v>
      </c>
      <c r="B2678">
        <v>70</v>
      </c>
      <c r="C2678" t="s">
        <v>16</v>
      </c>
      <c r="D2678" t="s">
        <v>73</v>
      </c>
      <c r="E2678" t="s">
        <v>31</v>
      </c>
      <c r="F2678" t="s">
        <v>24</v>
      </c>
      <c r="G2678" t="s">
        <v>25</v>
      </c>
      <c r="H2678" s="3">
        <v>12436.55</v>
      </c>
      <c r="I2678" t="s">
        <v>19</v>
      </c>
      <c r="J2678" t="s">
        <v>22</v>
      </c>
      <c r="K26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30.596438305094601</v>
      </c>
      <c r="L2678" s="6">
        <f>TablaDatos[[#This Row],[IMC_raw]]/1000000000000000</f>
        <v>30.596438305094601</v>
      </c>
      <c r="M2678" s="2">
        <v>3.05964383050946E+16</v>
      </c>
      <c r="N26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8" s="13">
        <f t="shared" si="41"/>
        <v>2677</v>
      </c>
      <c r="P2678" s="2" t="str">
        <f>IF(TablaDatos[[#This Row],[Diabetes]]=0,"No","Si")</f>
        <v>Si</v>
      </c>
      <c r="Q2678">
        <v>1</v>
      </c>
      <c r="R2678">
        <f>TablaDatos[[#This Row],[Aux2]]/10000000000000</f>
        <v>1977.84530685959</v>
      </c>
      <c r="S2678" s="1">
        <v>1.97784530685959E+16</v>
      </c>
      <c r="T2678" s="7">
        <f>TablaDatos[[#This Row],[Aux3]]/100000000000000</f>
        <v>22.257324077626901</v>
      </c>
      <c r="U2678" s="1">
        <v>2225732407762690</v>
      </c>
      <c r="V2678">
        <v>179.4</v>
      </c>
      <c r="W2678">
        <v>106</v>
      </c>
    </row>
    <row r="2679" spans="1:23">
      <c r="A2679">
        <v>2016</v>
      </c>
      <c r="B2679">
        <v>55</v>
      </c>
      <c r="C2679" t="s">
        <v>16</v>
      </c>
      <c r="D2679" t="s">
        <v>36</v>
      </c>
      <c r="E2679" t="s">
        <v>18</v>
      </c>
      <c r="F2679" t="s">
        <v>24</v>
      </c>
      <c r="G2679" t="s">
        <v>28</v>
      </c>
      <c r="H2679" s="3">
        <v>17746.150000000001</v>
      </c>
      <c r="I2679" t="s">
        <v>19</v>
      </c>
      <c r="J2679" t="s">
        <v>22</v>
      </c>
      <c r="K26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30.596062037956901</v>
      </c>
      <c r="L2679" s="5">
        <f>TablaDatos[[#This Row],[IMC_raw]]/1000000000000000</f>
        <v>30.596062037956901</v>
      </c>
      <c r="M2679" s="2">
        <v>3.05960620379569E+16</v>
      </c>
      <c r="N26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79" s="13">
        <f t="shared" si="41"/>
        <v>2678</v>
      </c>
      <c r="P2679" s="2" t="str">
        <f>IF(TablaDatos[[#This Row],[Diabetes]]=0,"No","Si")</f>
        <v>No</v>
      </c>
      <c r="Q2679">
        <v>0</v>
      </c>
      <c r="R2679">
        <f>TablaDatos[[#This Row],[Aux2]]/10000000000000</f>
        <v>2081.3560530367599</v>
      </c>
      <c r="S2679" s="1">
        <v>2.08135605303676E+16</v>
      </c>
      <c r="T2679" s="7">
        <f>TablaDatos[[#This Row],[Aux3]]/100000000000000</f>
        <v>258.88888603151599</v>
      </c>
      <c r="U2679" s="1">
        <v>2.58888886031516E+16</v>
      </c>
      <c r="V2679">
        <v>158.1</v>
      </c>
      <c r="W2679">
        <v>94.9</v>
      </c>
    </row>
    <row r="2680" spans="1:23">
      <c r="A2680">
        <v>2016</v>
      </c>
      <c r="B2680">
        <v>55</v>
      </c>
      <c r="C2680" t="s">
        <v>16</v>
      </c>
      <c r="D2680" t="s">
        <v>73</v>
      </c>
      <c r="E2680" t="s">
        <v>18</v>
      </c>
      <c r="F2680" t="s">
        <v>24</v>
      </c>
      <c r="G2680" t="s">
        <v>28</v>
      </c>
      <c r="H2680" s="3">
        <v>28613.439999999999</v>
      </c>
      <c r="I2680" t="s">
        <v>19</v>
      </c>
      <c r="J2680" t="s">
        <v>18</v>
      </c>
      <c r="K26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30.588962744561101</v>
      </c>
      <c r="L2680" s="6">
        <f>TablaDatos[[#This Row],[IMC_raw]]/1000000000000000</f>
        <v>30.588962744561101</v>
      </c>
      <c r="M2680" s="2">
        <v>3.05889627445611E+16</v>
      </c>
      <c r="N26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0" s="13">
        <f t="shared" si="41"/>
        <v>2679</v>
      </c>
      <c r="P2680" s="2" t="str">
        <f>IF(TablaDatos[[#This Row],[Diabetes]]=0,"No","Si")</f>
        <v>No</v>
      </c>
      <c r="Q2680">
        <v>0</v>
      </c>
      <c r="R2680">
        <f>TablaDatos[[#This Row],[Aux2]]/10000000000000</f>
        <v>228.62663195710101</v>
      </c>
      <c r="S2680" s="1">
        <v>2286266319571010</v>
      </c>
      <c r="T2680" s="7">
        <f>TablaDatos[[#This Row],[Aux3]]/100000000000000</f>
        <v>25.8194450998352</v>
      </c>
      <c r="U2680" s="1">
        <v>2581944509983520</v>
      </c>
      <c r="V2680">
        <v>160.9</v>
      </c>
      <c r="W2680">
        <v>100.4</v>
      </c>
    </row>
    <row r="2681" spans="1:23">
      <c r="A2681">
        <v>2016</v>
      </c>
      <c r="B2681">
        <v>53</v>
      </c>
      <c r="C2681" t="s">
        <v>23</v>
      </c>
      <c r="D2681" t="s">
        <v>37</v>
      </c>
      <c r="E2681" t="s">
        <v>19</v>
      </c>
      <c r="F2681" t="s">
        <v>19</v>
      </c>
      <c r="G2681" t="s">
        <v>20</v>
      </c>
      <c r="H2681" s="3">
        <v>16888.05</v>
      </c>
      <c r="I2681" t="s">
        <v>21</v>
      </c>
      <c r="J2681" t="s">
        <v>19</v>
      </c>
      <c r="K26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30.5634458802034</v>
      </c>
      <c r="L2681" s="5">
        <f>TablaDatos[[#This Row],[IMC_raw]]/100000000000000</f>
        <v>30.5634458802034</v>
      </c>
      <c r="M2681" s="2">
        <v>3056344588020340</v>
      </c>
      <c r="N26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1" s="13">
        <f t="shared" si="41"/>
        <v>2680</v>
      </c>
      <c r="P2681" s="2" t="str">
        <f>IF(TablaDatos[[#This Row],[Diabetes]]=0,"No","Si")</f>
        <v>Si</v>
      </c>
      <c r="Q2681">
        <v>1</v>
      </c>
      <c r="R2681">
        <f>TablaDatos[[#This Row],[Aux2]]/10000000000000</f>
        <v>2411.9333449413498</v>
      </c>
      <c r="S2681" s="1">
        <v>2.41193334494135E+16</v>
      </c>
      <c r="T2681" s="7">
        <f>TablaDatos[[#This Row],[Aux3]]/100000000000000</f>
        <v>263.03340703686399</v>
      </c>
      <c r="U2681" s="1">
        <v>2.63033407036864E+16</v>
      </c>
      <c r="V2681">
        <v>159.9</v>
      </c>
      <c r="W2681">
        <v>97</v>
      </c>
    </row>
    <row r="2682" spans="1:23">
      <c r="A2682">
        <v>2016</v>
      </c>
      <c r="B2682">
        <v>66</v>
      </c>
      <c r="C2682" t="s">
        <v>16</v>
      </c>
      <c r="D2682" t="s">
        <v>26</v>
      </c>
      <c r="E2682" t="s">
        <v>19</v>
      </c>
      <c r="F2682" t="s">
        <v>24</v>
      </c>
      <c r="G2682" t="s">
        <v>25</v>
      </c>
      <c r="H2682" s="3">
        <v>40577.64</v>
      </c>
      <c r="I2682" t="s">
        <v>21</v>
      </c>
      <c r="J2682" t="s">
        <v>19</v>
      </c>
      <c r="K26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30.515915362767501</v>
      </c>
      <c r="L2682" s="5">
        <f>TablaDatos[[#This Row],[IMC_raw]]/1000000000000000</f>
        <v>30.515915362767501</v>
      </c>
      <c r="M2682" s="2">
        <v>3.05159153627675E+16</v>
      </c>
      <c r="N26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2" s="13">
        <f t="shared" si="41"/>
        <v>2681</v>
      </c>
      <c r="P2682" s="2" t="str">
        <f>IF(TablaDatos[[#This Row],[Diabetes]]=0,"No","Si")</f>
        <v>No</v>
      </c>
      <c r="Q2682">
        <v>0</v>
      </c>
      <c r="R2682">
        <f>TablaDatos[[#This Row],[Aux2]]/10000000000000</f>
        <v>2450.8839660102999</v>
      </c>
      <c r="S2682" s="1">
        <v>2.4508839660103E+16</v>
      </c>
      <c r="T2682" s="7">
        <f>TablaDatos[[#This Row],[Aux3]]/100000000000000</f>
        <v>242.42016798239399</v>
      </c>
      <c r="U2682" s="1">
        <v>2.42420167982394E+16</v>
      </c>
      <c r="V2682">
        <v>160.1</v>
      </c>
      <c r="W2682">
        <v>97.2</v>
      </c>
    </row>
    <row r="2683" spans="1:23">
      <c r="A2683">
        <v>2016</v>
      </c>
      <c r="B2683">
        <v>44</v>
      </c>
      <c r="C2683" t="s">
        <v>23</v>
      </c>
      <c r="D2683" t="s">
        <v>73</v>
      </c>
      <c r="E2683" t="s">
        <v>18</v>
      </c>
      <c r="F2683" t="s">
        <v>19</v>
      </c>
      <c r="G2683" t="s">
        <v>39</v>
      </c>
      <c r="H2683" s="3">
        <v>33864.769999999997</v>
      </c>
      <c r="I2683" t="s">
        <v>19</v>
      </c>
      <c r="J2683" t="s">
        <v>21</v>
      </c>
      <c r="K26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30.466565202837</v>
      </c>
      <c r="L2683" s="5">
        <f>TablaDatos[[#This Row],[IMC_raw]]/1000000000000000</f>
        <v>30.466565202837</v>
      </c>
      <c r="M2683" s="2">
        <v>3.0466565202837E+16</v>
      </c>
      <c r="N26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3" s="13">
        <f t="shared" si="41"/>
        <v>2682</v>
      </c>
      <c r="P2683" s="2" t="str">
        <f>IF(TablaDatos[[#This Row],[Diabetes]]=0,"No","Si")</f>
        <v>No</v>
      </c>
      <c r="Q2683">
        <v>0</v>
      </c>
      <c r="R2683">
        <f>TablaDatos[[#This Row],[Aux2]]/10000000000000</f>
        <v>2046.37724114615</v>
      </c>
      <c r="S2683" s="1">
        <v>2.04637724114615E+16</v>
      </c>
      <c r="T2683" s="7">
        <f>TablaDatos[[#This Row],[Aux3]]/100000000000000</f>
        <v>23.1174932688151</v>
      </c>
      <c r="U2683" s="1">
        <v>2311749326881510</v>
      </c>
      <c r="V2683">
        <v>144.69999999999999</v>
      </c>
      <c r="W2683">
        <v>86</v>
      </c>
    </row>
    <row r="2684" spans="1:23">
      <c r="A2684">
        <v>2016</v>
      </c>
      <c r="B2684">
        <v>53</v>
      </c>
      <c r="C2684" t="s">
        <v>16</v>
      </c>
      <c r="D2684" t="s">
        <v>17</v>
      </c>
      <c r="E2684" t="s">
        <v>18</v>
      </c>
      <c r="F2684" t="s">
        <v>19</v>
      </c>
      <c r="G2684" t="s">
        <v>20</v>
      </c>
      <c r="H2684" s="3">
        <v>24665.24</v>
      </c>
      <c r="I2684" t="s">
        <v>21</v>
      </c>
      <c r="J2684" t="s">
        <v>22</v>
      </c>
      <c r="K26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30.464412860842099</v>
      </c>
      <c r="L2684" s="5">
        <f>TablaDatos[[#This Row],[IMC_raw]]/1000000000000000</f>
        <v>30.464412860842099</v>
      </c>
      <c r="M2684" s="2">
        <v>3.04644128608421E+16</v>
      </c>
      <c r="N26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4" s="13">
        <f t="shared" si="41"/>
        <v>2683</v>
      </c>
      <c r="P2684" s="2" t="str">
        <f>IF(TablaDatos[[#This Row],[Diabetes]]=0,"No","Si")</f>
        <v>No</v>
      </c>
      <c r="Q2684">
        <v>0</v>
      </c>
      <c r="R2684">
        <f>TablaDatos[[#This Row],[Aux2]]/10000000000000</f>
        <v>203.05359727963099</v>
      </c>
      <c r="S2684" s="1">
        <v>2030535972796310</v>
      </c>
      <c r="T2684" s="7">
        <f>TablaDatos[[#This Row],[Aux3]]/100000000000000</f>
        <v>228.38168031268501</v>
      </c>
      <c r="U2684" s="1">
        <v>2.28381680312685E+16</v>
      </c>
      <c r="V2684">
        <v>146.4</v>
      </c>
      <c r="W2684">
        <v>89.7</v>
      </c>
    </row>
    <row r="2685" spans="1:23">
      <c r="A2685">
        <v>2016</v>
      </c>
      <c r="B2685">
        <v>61</v>
      </c>
      <c r="C2685" t="s">
        <v>16</v>
      </c>
      <c r="D2685" t="s">
        <v>73</v>
      </c>
      <c r="E2685" t="s">
        <v>19</v>
      </c>
      <c r="F2685" t="s">
        <v>24</v>
      </c>
      <c r="G2685" t="s">
        <v>28</v>
      </c>
      <c r="H2685" s="3">
        <v>47293.04</v>
      </c>
      <c r="I2685" t="s">
        <v>21</v>
      </c>
      <c r="J2685" t="s">
        <v>18</v>
      </c>
      <c r="K26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30.460771738719998</v>
      </c>
      <c r="L2685" s="6">
        <f>TablaDatos[[#This Row],[IMC_raw]]/1000000000000000</f>
        <v>3.0460771738719998</v>
      </c>
      <c r="M2685" s="2">
        <v>3046077173872000</v>
      </c>
      <c r="N26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5" s="13">
        <f t="shared" si="41"/>
        <v>2684</v>
      </c>
      <c r="P2685" s="2" t="str">
        <f>IF(TablaDatos[[#This Row],[Diabetes]]=0,"No","Si")</f>
        <v>No</v>
      </c>
      <c r="Q2685">
        <v>0</v>
      </c>
      <c r="R2685">
        <f>TablaDatos[[#This Row],[Aux2]]/10000000000000</f>
        <v>2133.6323241502701</v>
      </c>
      <c r="S2685" s="1">
        <v>2.13363232415027E+16</v>
      </c>
      <c r="T2685" s="7">
        <f>TablaDatos[[#This Row],[Aux3]]/100000000000000</f>
        <v>217.419486487922</v>
      </c>
      <c r="U2685" s="1">
        <v>2.17419486487922E+16</v>
      </c>
      <c r="V2685">
        <v>159.69999999999999</v>
      </c>
      <c r="W2685">
        <v>95.5</v>
      </c>
    </row>
    <row r="2686" spans="1:23">
      <c r="A2686">
        <v>2016</v>
      </c>
      <c r="B2686">
        <v>58</v>
      </c>
      <c r="C2686" t="s">
        <v>16</v>
      </c>
      <c r="D2686" t="s">
        <v>72</v>
      </c>
      <c r="E2686" t="s">
        <v>18</v>
      </c>
      <c r="F2686" t="s">
        <v>24</v>
      </c>
      <c r="G2686" t="s">
        <v>28</v>
      </c>
      <c r="H2686" s="3">
        <v>19032.490000000002</v>
      </c>
      <c r="I2686" t="s">
        <v>21</v>
      </c>
      <c r="J2686" t="s">
        <v>22</v>
      </c>
      <c r="K26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30.451745109629499</v>
      </c>
      <c r="L2686" s="5">
        <f>TablaDatos[[#This Row],[IMC_raw]]/1000000000000000</f>
        <v>30.451745109629499</v>
      </c>
      <c r="M2686" s="2">
        <v>3.04517451096295E+16</v>
      </c>
      <c r="N26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6" s="13">
        <f t="shared" si="41"/>
        <v>2685</v>
      </c>
      <c r="P2686" s="2" t="str">
        <f>IF(TablaDatos[[#This Row],[Diabetes]]=0,"No","Si")</f>
        <v>No</v>
      </c>
      <c r="Q2686">
        <v>0</v>
      </c>
      <c r="R2686">
        <f>TablaDatos[[#This Row],[Aux2]]/10000000000000</f>
        <v>2471.1264426578</v>
      </c>
      <c r="S2686" s="1">
        <v>2.4711264426578E+16</v>
      </c>
      <c r="T2686" s="7">
        <f>TablaDatos[[#This Row],[Aux3]]/100000000000000</f>
        <v>264.97937175868299</v>
      </c>
      <c r="U2686" s="1">
        <v>2.64979371758683E+16</v>
      </c>
      <c r="V2686">
        <v>153.5</v>
      </c>
      <c r="W2686">
        <v>95.1</v>
      </c>
    </row>
    <row r="2687" spans="1:23">
      <c r="A2687">
        <v>2016</v>
      </c>
      <c r="B2687">
        <v>62</v>
      </c>
      <c r="C2687" t="s">
        <v>16</v>
      </c>
      <c r="D2687" t="s">
        <v>17</v>
      </c>
      <c r="E2687" t="s">
        <v>21</v>
      </c>
      <c r="F2687" t="s">
        <v>24</v>
      </c>
      <c r="G2687" t="s">
        <v>28</v>
      </c>
      <c r="H2687" s="3">
        <v>25666.1</v>
      </c>
      <c r="I2687" t="s">
        <v>19</v>
      </c>
      <c r="J2687" t="s">
        <v>22</v>
      </c>
      <c r="K26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30.449304079329302</v>
      </c>
      <c r="L2687" s="5">
        <f>TablaDatos[[#This Row],[IMC_raw]]/1000000000000000</f>
        <v>3.04493040793293</v>
      </c>
      <c r="M2687" s="2">
        <v>3044930407932930</v>
      </c>
      <c r="N26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7" s="13">
        <f t="shared" si="41"/>
        <v>2686</v>
      </c>
      <c r="P2687" s="2" t="str">
        <f>IF(TablaDatos[[#This Row],[Diabetes]]=0,"No","Si")</f>
        <v>No</v>
      </c>
      <c r="Q2687">
        <v>0</v>
      </c>
      <c r="R2687">
        <f>TablaDatos[[#This Row],[Aux2]]/10000000000000</f>
        <v>2071.5338563651299</v>
      </c>
      <c r="S2687" s="1">
        <v>2.07153385636513E+16</v>
      </c>
      <c r="T2687" s="7">
        <f>TablaDatos[[#This Row],[Aux3]]/100000000000000</f>
        <v>240.64078486040299</v>
      </c>
      <c r="U2687" s="1">
        <v>2.40640784860403E+16</v>
      </c>
      <c r="V2687">
        <v>164.5</v>
      </c>
      <c r="W2687">
        <v>99.7</v>
      </c>
    </row>
    <row r="2688" spans="1:23">
      <c r="A2688">
        <v>2016</v>
      </c>
      <c r="B2688">
        <v>59</v>
      </c>
      <c r="C2688" t="s">
        <v>16</v>
      </c>
      <c r="D2688" t="s">
        <v>72</v>
      </c>
      <c r="E2688" t="s">
        <v>21</v>
      </c>
      <c r="F2688" t="s">
        <v>24</v>
      </c>
      <c r="G2688" t="s">
        <v>28</v>
      </c>
      <c r="H2688" s="3">
        <v>15049.99</v>
      </c>
      <c r="I2688" t="s">
        <v>21</v>
      </c>
      <c r="J2688" t="s">
        <v>21</v>
      </c>
      <c r="K26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30.443543610305401</v>
      </c>
      <c r="L2688" s="6">
        <f>TablaDatos[[#This Row],[IMC_raw]]/1000000000000000</f>
        <v>30.443543610305401</v>
      </c>
      <c r="M2688" s="2">
        <v>3.04435436103054E+16</v>
      </c>
      <c r="N26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8" s="13">
        <f t="shared" si="41"/>
        <v>2687</v>
      </c>
      <c r="P2688" s="2" t="str">
        <f>IF(TablaDatos[[#This Row],[Diabetes]]=0,"No","Si")</f>
        <v>Si</v>
      </c>
      <c r="Q2688">
        <v>1</v>
      </c>
      <c r="R2688">
        <f>TablaDatos[[#This Row],[Aux2]]/10000000000000</f>
        <v>2380.3332563507602</v>
      </c>
      <c r="S2688" s="1">
        <v>2.38033325635076E+16</v>
      </c>
      <c r="T2688" s="7">
        <f>TablaDatos[[#This Row],[Aux3]]/100000000000000</f>
        <v>289.25104017551701</v>
      </c>
      <c r="U2688" s="1">
        <v>2.89251040175517E+16</v>
      </c>
      <c r="V2688">
        <v>170.3</v>
      </c>
      <c r="W2688">
        <v>102.1</v>
      </c>
    </row>
    <row r="2689" spans="1:23">
      <c r="A2689">
        <v>2016</v>
      </c>
      <c r="B2689">
        <v>57</v>
      </c>
      <c r="C2689" t="s">
        <v>16</v>
      </c>
      <c r="D2689" t="s">
        <v>34</v>
      </c>
      <c r="E2689" t="s">
        <v>19</v>
      </c>
      <c r="F2689" t="s">
        <v>24</v>
      </c>
      <c r="G2689" t="s">
        <v>28</v>
      </c>
      <c r="H2689" s="3">
        <v>28087.24</v>
      </c>
      <c r="I2689" t="s">
        <v>21</v>
      </c>
      <c r="J2689" t="s">
        <v>18</v>
      </c>
      <c r="K26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30.441038858835899</v>
      </c>
      <c r="L2689" s="6">
        <f>TablaDatos[[#This Row],[IMC_raw]]/1000000000000000</f>
        <v>30.441038858835899</v>
      </c>
      <c r="M2689" s="2">
        <v>3.04410388588359E+16</v>
      </c>
      <c r="N26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89" s="13">
        <f t="shared" si="41"/>
        <v>2688</v>
      </c>
      <c r="P2689" s="2" t="str">
        <f>IF(TablaDatos[[#This Row],[Diabetes]]=0,"No","Si")</f>
        <v>No</v>
      </c>
      <c r="Q2689">
        <v>0</v>
      </c>
      <c r="R2689">
        <f>TablaDatos[[#This Row],[Aux2]]/10000000000000</f>
        <v>2288.2516964246602</v>
      </c>
      <c r="S2689" s="1">
        <v>2.28825169642466E+16</v>
      </c>
      <c r="T2689" s="7">
        <f>TablaDatos[[#This Row],[Aux3]]/100000000000000</f>
        <v>26.606396937576498</v>
      </c>
      <c r="U2689" s="1">
        <v>2660639693757650</v>
      </c>
      <c r="V2689">
        <v>160.4</v>
      </c>
      <c r="W2689">
        <v>98.7</v>
      </c>
    </row>
    <row r="2690" spans="1:23">
      <c r="A2690">
        <v>2016</v>
      </c>
      <c r="B2690">
        <v>57</v>
      </c>
      <c r="C2690" t="s">
        <v>23</v>
      </c>
      <c r="D2690" t="s">
        <v>72</v>
      </c>
      <c r="E2690" t="s">
        <v>31</v>
      </c>
      <c r="F2690" t="s">
        <v>24</v>
      </c>
      <c r="G2690" t="s">
        <v>28</v>
      </c>
      <c r="H2690" s="3">
        <v>17121.150000000001</v>
      </c>
      <c r="I2690" t="s">
        <v>21</v>
      </c>
      <c r="J2690" t="s">
        <v>18</v>
      </c>
      <c r="K26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30.422430276094602</v>
      </c>
      <c r="L2690" s="5">
        <f>TablaDatos[[#This Row],[IMC_raw]]/1000000000000000</f>
        <v>3.0422430276094601</v>
      </c>
      <c r="M2690" s="2">
        <v>3042243027609460</v>
      </c>
      <c r="N26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0" s="13">
        <f t="shared" ref="O2690:O2753" si="42">O2689+1</f>
        <v>2689</v>
      </c>
      <c r="P2690" s="2" t="str">
        <f>IF(TablaDatos[[#This Row],[Diabetes]]=0,"No","Si")</f>
        <v>Si</v>
      </c>
      <c r="Q2690">
        <v>1</v>
      </c>
      <c r="R2690">
        <f>TablaDatos[[#This Row],[Aux2]]/10000000000000</f>
        <v>2179.8696651851101</v>
      </c>
      <c r="S2690" s="1">
        <v>2.17986966518511E+16</v>
      </c>
      <c r="T2690" s="7">
        <f>TablaDatos[[#This Row],[Aux3]]/100000000000000</f>
        <v>27.229826107563198</v>
      </c>
      <c r="U2690" s="1">
        <v>2722982610756320</v>
      </c>
      <c r="V2690">
        <v>165.7</v>
      </c>
      <c r="W2690">
        <v>102.4</v>
      </c>
    </row>
    <row r="2691" spans="1:23">
      <c r="A2691">
        <v>2016</v>
      </c>
      <c r="B2691">
        <v>60</v>
      </c>
      <c r="C2691" t="s">
        <v>23</v>
      </c>
      <c r="D2691" t="s">
        <v>37</v>
      </c>
      <c r="E2691" t="s">
        <v>18</v>
      </c>
      <c r="F2691" t="s">
        <v>19</v>
      </c>
      <c r="G2691" t="s">
        <v>28</v>
      </c>
      <c r="H2691" s="3">
        <v>8237.83</v>
      </c>
      <c r="I2691" t="s">
        <v>19</v>
      </c>
      <c r="J2691" t="s">
        <v>22</v>
      </c>
      <c r="K26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30.410526525921298</v>
      </c>
      <c r="L2691" s="6">
        <f>TablaDatos[[#This Row],[IMC_raw]]/1000000000000000</f>
        <v>30.410526525921298</v>
      </c>
      <c r="M2691" s="2">
        <v>3.04105265259213E+16</v>
      </c>
      <c r="N26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1" s="13">
        <f t="shared" si="42"/>
        <v>2690</v>
      </c>
      <c r="P2691" s="2" t="str">
        <f>IF(TablaDatos[[#This Row],[Diabetes]]=0,"No","Si")</f>
        <v>No</v>
      </c>
      <c r="Q2691">
        <v>0</v>
      </c>
      <c r="R2691">
        <f>TablaDatos[[#This Row],[Aux2]]/10000000000000</f>
        <v>2017.89280694179</v>
      </c>
      <c r="S2691" s="1">
        <v>2.01789280694179E+16</v>
      </c>
      <c r="T2691" s="7">
        <f>TablaDatos[[#This Row],[Aux3]]/100000000000000</f>
        <v>221.12709758555599</v>
      </c>
      <c r="U2691" s="1">
        <v>2.21127097585556E+16</v>
      </c>
      <c r="V2691">
        <v>157.4</v>
      </c>
      <c r="W2691">
        <v>91.8</v>
      </c>
    </row>
    <row r="2692" spans="1:23">
      <c r="A2692">
        <v>2016</v>
      </c>
      <c r="B2692">
        <v>60</v>
      </c>
      <c r="C2692" t="s">
        <v>23</v>
      </c>
      <c r="D2692" t="s">
        <v>29</v>
      </c>
      <c r="E2692" t="s">
        <v>18</v>
      </c>
      <c r="F2692" t="s">
        <v>19</v>
      </c>
      <c r="G2692" t="s">
        <v>28</v>
      </c>
      <c r="H2692" s="3">
        <v>13595.07</v>
      </c>
      <c r="I2692" t="s">
        <v>19</v>
      </c>
      <c r="J2692" t="s">
        <v>22</v>
      </c>
      <c r="K26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30.4067959287277</v>
      </c>
      <c r="L2692" s="5">
        <f>TablaDatos[[#This Row],[IMC_raw]]/1000000000000000</f>
        <v>3.0406795928727699</v>
      </c>
      <c r="M2692" s="2">
        <v>3040679592872770</v>
      </c>
      <c r="N26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2" s="13">
        <f t="shared" si="42"/>
        <v>2691</v>
      </c>
      <c r="P2692" s="2" t="str">
        <f>IF(TablaDatos[[#This Row],[Diabetes]]=0,"No","Si")</f>
        <v>No</v>
      </c>
      <c r="Q2692">
        <v>0</v>
      </c>
      <c r="R2692">
        <f>TablaDatos[[#This Row],[Aux2]]/10000000000000</f>
        <v>2048.3704196540202</v>
      </c>
      <c r="S2692" s="1">
        <v>2.04837041965402E+16</v>
      </c>
      <c r="T2692" s="7">
        <f>TablaDatos[[#This Row],[Aux3]]/100000000000000</f>
        <v>19.6680338127906</v>
      </c>
      <c r="U2692" s="1">
        <v>1966803381279060</v>
      </c>
      <c r="V2692">
        <v>157.80000000000001</v>
      </c>
      <c r="W2692">
        <v>91.6</v>
      </c>
    </row>
    <row r="2693" spans="1:23">
      <c r="A2693">
        <v>2016</v>
      </c>
      <c r="B2693">
        <v>51</v>
      </c>
      <c r="C2693" t="s">
        <v>16</v>
      </c>
      <c r="D2693" t="s">
        <v>29</v>
      </c>
      <c r="E2693" t="s">
        <v>21</v>
      </c>
      <c r="F2693" t="s">
        <v>35</v>
      </c>
      <c r="G2693" t="s">
        <v>20</v>
      </c>
      <c r="H2693" s="3">
        <v>13854.23</v>
      </c>
      <c r="I2693" t="s">
        <v>21</v>
      </c>
      <c r="J2693" t="s">
        <v>18</v>
      </c>
      <c r="K26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30.354525997337099</v>
      </c>
      <c r="L2693" s="5">
        <f>TablaDatos[[#This Row],[IMC_raw]]/1000000000000000</f>
        <v>3.0354525997337101</v>
      </c>
      <c r="M2693" s="2">
        <v>3035452599733710</v>
      </c>
      <c r="N26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3" s="13">
        <f t="shared" si="42"/>
        <v>2692</v>
      </c>
      <c r="P2693" s="2" t="str">
        <f>IF(TablaDatos[[#This Row],[Diabetes]]=0,"No","Si")</f>
        <v>No</v>
      </c>
      <c r="Q2693">
        <v>0</v>
      </c>
      <c r="R2693">
        <f>TablaDatos[[#This Row],[Aux2]]/10000000000000</f>
        <v>213.53679170553801</v>
      </c>
      <c r="S2693" s="1">
        <v>2135367917055380</v>
      </c>
      <c r="T2693" s="7">
        <f>TablaDatos[[#This Row],[Aux3]]/100000000000000</f>
        <v>219.47990585558699</v>
      </c>
      <c r="U2693" s="1">
        <v>2.19479905855587E+16</v>
      </c>
      <c r="V2693">
        <v>153.4</v>
      </c>
      <c r="W2693">
        <v>90.9</v>
      </c>
    </row>
    <row r="2694" spans="1:23">
      <c r="A2694">
        <v>2016</v>
      </c>
      <c r="B2694">
        <v>53</v>
      </c>
      <c r="C2694" t="s">
        <v>16</v>
      </c>
      <c r="D2694" t="s">
        <v>29</v>
      </c>
      <c r="E2694" t="s">
        <v>18</v>
      </c>
      <c r="F2694" t="s">
        <v>19</v>
      </c>
      <c r="G2694" t="s">
        <v>20</v>
      </c>
      <c r="H2694" s="3">
        <v>17072.509999999998</v>
      </c>
      <c r="I2694" t="s">
        <v>21</v>
      </c>
      <c r="J2694" t="s">
        <v>19</v>
      </c>
      <c r="K26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30.3399527045563</v>
      </c>
      <c r="L2694" s="6">
        <f>TablaDatos[[#This Row],[IMC_raw]]/1000000000000000</f>
        <v>3.0339952704556299</v>
      </c>
      <c r="M2694" s="2">
        <v>3033995270455630</v>
      </c>
      <c r="N26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4" s="13">
        <f t="shared" si="42"/>
        <v>2693</v>
      </c>
      <c r="P2694" s="2" t="str">
        <f>IF(TablaDatos[[#This Row],[Diabetes]]=0,"No","Si")</f>
        <v>No</v>
      </c>
      <c r="Q2694">
        <v>0</v>
      </c>
      <c r="R2694">
        <f>TablaDatos[[#This Row],[Aux2]]/10000000000000</f>
        <v>2488.5123389696</v>
      </c>
      <c r="S2694" s="1">
        <v>2.4885123389696E+16</v>
      </c>
      <c r="T2694" s="7">
        <f>TablaDatos[[#This Row],[Aux3]]/100000000000000</f>
        <v>21.0580360055677</v>
      </c>
      <c r="U2694" s="1">
        <v>2105803600556770</v>
      </c>
      <c r="V2694">
        <v>137.4</v>
      </c>
      <c r="W2694">
        <v>88.5</v>
      </c>
    </row>
    <row r="2695" spans="1:23">
      <c r="A2695">
        <v>2016</v>
      </c>
      <c r="B2695">
        <v>52</v>
      </c>
      <c r="C2695" t="s">
        <v>23</v>
      </c>
      <c r="D2695" t="s">
        <v>29</v>
      </c>
      <c r="E2695" t="s">
        <v>18</v>
      </c>
      <c r="F2695" t="s">
        <v>19</v>
      </c>
      <c r="G2695" t="s">
        <v>20</v>
      </c>
      <c r="H2695" s="3">
        <v>15174.8</v>
      </c>
      <c r="I2695" t="s">
        <v>21</v>
      </c>
      <c r="J2695" t="s">
        <v>18</v>
      </c>
      <c r="K26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30.333041980467801</v>
      </c>
      <c r="L2695" s="5">
        <f>TablaDatos[[#This Row],[IMC_raw]]/1000000000000000</f>
        <v>3.0333041980467801</v>
      </c>
      <c r="M2695" s="2">
        <v>3033304198046780</v>
      </c>
      <c r="N26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5" s="13">
        <f t="shared" si="42"/>
        <v>2694</v>
      </c>
      <c r="P2695" s="2" t="str">
        <f>IF(TablaDatos[[#This Row],[Diabetes]]=0,"No","Si")</f>
        <v>No</v>
      </c>
      <c r="Q2695">
        <v>0</v>
      </c>
      <c r="R2695">
        <f>TablaDatos[[#This Row],[Aux2]]/10000000000000</f>
        <v>2104.7073937057999</v>
      </c>
      <c r="S2695" s="1">
        <v>2.1047073937058E+16</v>
      </c>
      <c r="T2695" s="7">
        <f>TablaDatos[[#This Row],[Aux3]]/100000000000000</f>
        <v>232.27699601380601</v>
      </c>
      <c r="U2695" s="1">
        <v>2.32276996013806E+16</v>
      </c>
      <c r="V2695">
        <v>150.4</v>
      </c>
      <c r="W2695">
        <v>85.2</v>
      </c>
    </row>
    <row r="2696" spans="1:23">
      <c r="A2696">
        <v>2016</v>
      </c>
      <c r="B2696">
        <v>66</v>
      </c>
      <c r="C2696" t="s">
        <v>16</v>
      </c>
      <c r="D2696" t="s">
        <v>17</v>
      </c>
      <c r="E2696" t="s">
        <v>21</v>
      </c>
      <c r="F2696" t="s">
        <v>24</v>
      </c>
      <c r="G2696" t="s">
        <v>25</v>
      </c>
      <c r="H2696" s="3">
        <v>25953.26</v>
      </c>
      <c r="I2696" t="s">
        <v>21</v>
      </c>
      <c r="J2696" t="s">
        <v>22</v>
      </c>
      <c r="K26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30.3269223406914</v>
      </c>
      <c r="L2696" s="5">
        <f>TablaDatos[[#This Row],[IMC_raw]]/1000000000000000</f>
        <v>3.03269223406914</v>
      </c>
      <c r="M2696" s="2">
        <v>3032692234069140</v>
      </c>
      <c r="N26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6" s="13">
        <f t="shared" si="42"/>
        <v>2695</v>
      </c>
      <c r="P2696" s="2" t="str">
        <f>IF(TablaDatos[[#This Row],[Diabetes]]=0,"No","Si")</f>
        <v>No</v>
      </c>
      <c r="Q2696">
        <v>0</v>
      </c>
      <c r="R2696">
        <f>TablaDatos[[#This Row],[Aux2]]/10000000000000</f>
        <v>2070.9858141623199</v>
      </c>
      <c r="S2696" s="1">
        <v>2.07098581416232E+16</v>
      </c>
      <c r="T2696" s="7">
        <f>TablaDatos[[#This Row],[Aux3]]/100000000000000</f>
        <v>214.61116417505701</v>
      </c>
      <c r="U2696" s="1">
        <v>2.14611164175057E+16</v>
      </c>
      <c r="V2696">
        <v>163.9</v>
      </c>
      <c r="W2696">
        <v>101</v>
      </c>
    </row>
    <row r="2697" spans="1:23">
      <c r="A2697">
        <v>2016</v>
      </c>
      <c r="B2697">
        <v>58</v>
      </c>
      <c r="C2697" t="s">
        <v>16</v>
      </c>
      <c r="D2697" t="s">
        <v>29</v>
      </c>
      <c r="E2697" t="s">
        <v>18</v>
      </c>
      <c r="F2697" t="s">
        <v>19</v>
      </c>
      <c r="G2697" t="s">
        <v>28</v>
      </c>
      <c r="H2697" s="3">
        <v>16662.95</v>
      </c>
      <c r="I2697" t="s">
        <v>18</v>
      </c>
      <c r="J2697" t="s">
        <v>18</v>
      </c>
      <c r="K26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30.252224857520801</v>
      </c>
      <c r="L2697" s="6">
        <f>TablaDatos[[#This Row],[IMC_raw]]/1000000000000000</f>
        <v>30.252224857520801</v>
      </c>
      <c r="M2697" s="2">
        <v>3.02522248575208E+16</v>
      </c>
      <c r="N26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7" s="13">
        <f t="shared" si="42"/>
        <v>2696</v>
      </c>
      <c r="P2697" s="2" t="str">
        <f>IF(TablaDatos[[#This Row],[Diabetes]]=0,"No","Si")</f>
        <v>No</v>
      </c>
      <c r="Q2697">
        <v>0</v>
      </c>
      <c r="R2697">
        <f>TablaDatos[[#This Row],[Aux2]]/10000000000000</f>
        <v>2476.63708708475</v>
      </c>
      <c r="S2697" s="1">
        <v>2.47663708708475E+16</v>
      </c>
      <c r="T2697" s="7">
        <f>TablaDatos[[#This Row],[Aux3]]/100000000000000</f>
        <v>226.685304308974</v>
      </c>
      <c r="U2697" s="1">
        <v>2.26685304308974E+16</v>
      </c>
      <c r="V2697">
        <v>164.2</v>
      </c>
      <c r="W2697">
        <v>94.3</v>
      </c>
    </row>
    <row r="2698" spans="1:23">
      <c r="A2698">
        <v>2016</v>
      </c>
      <c r="B2698">
        <v>62</v>
      </c>
      <c r="C2698" t="s">
        <v>23</v>
      </c>
      <c r="D2698" t="s">
        <v>17</v>
      </c>
      <c r="E2698" t="s">
        <v>19</v>
      </c>
      <c r="F2698" t="s">
        <v>19</v>
      </c>
      <c r="G2698" t="s">
        <v>28</v>
      </c>
      <c r="H2698" s="3">
        <v>18125.84</v>
      </c>
      <c r="I2698" t="s">
        <v>21</v>
      </c>
      <c r="J2698" t="s">
        <v>19</v>
      </c>
      <c r="K26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30.190407885399701</v>
      </c>
      <c r="L2698" s="6">
        <f>TablaDatos[[#This Row],[IMC_raw]]/1000000000000000</f>
        <v>3.0190407885399702</v>
      </c>
      <c r="M2698" s="2">
        <v>3019040788539970</v>
      </c>
      <c r="N26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8" s="13">
        <f t="shared" si="42"/>
        <v>2697</v>
      </c>
      <c r="P2698" s="2" t="str">
        <f>IF(TablaDatos[[#This Row],[Diabetes]]=0,"No","Si")</f>
        <v>No</v>
      </c>
      <c r="Q2698">
        <v>0</v>
      </c>
      <c r="R2698">
        <f>TablaDatos[[#This Row],[Aux2]]/10000000000000</f>
        <v>2182.5289639684902</v>
      </c>
      <c r="S2698" s="1">
        <v>2.18252896396849E+16</v>
      </c>
      <c r="T2698" s="7">
        <f>TablaDatos[[#This Row],[Aux3]]/100000000000000</f>
        <v>19.679525233373699</v>
      </c>
      <c r="U2698" s="1">
        <v>1967952523337370</v>
      </c>
      <c r="V2698">
        <v>148.69999999999999</v>
      </c>
      <c r="W2698">
        <v>94.7</v>
      </c>
    </row>
    <row r="2699" spans="1:23">
      <c r="A2699">
        <v>2016</v>
      </c>
      <c r="B2699">
        <v>55</v>
      </c>
      <c r="C2699" t="s">
        <v>16</v>
      </c>
      <c r="D2699" t="s">
        <v>30</v>
      </c>
      <c r="E2699" t="s">
        <v>18</v>
      </c>
      <c r="F2699" t="s">
        <v>35</v>
      </c>
      <c r="G2699" t="s">
        <v>28</v>
      </c>
      <c r="H2699" s="3">
        <v>23809.67</v>
      </c>
      <c r="I2699" t="s">
        <v>19</v>
      </c>
      <c r="J2699" t="s">
        <v>18</v>
      </c>
      <c r="K26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30.1786314347993</v>
      </c>
      <c r="L2699" s="6">
        <f>TablaDatos[[#This Row],[IMC_raw]]/1000000000000000</f>
        <v>30.1786314347993</v>
      </c>
      <c r="M2699" s="2">
        <v>3.01786314347993E+16</v>
      </c>
      <c r="N26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699" s="13">
        <f t="shared" si="42"/>
        <v>2698</v>
      </c>
      <c r="P2699" s="2" t="str">
        <f>IF(TablaDatos[[#This Row],[Diabetes]]=0,"No","Si")</f>
        <v>No</v>
      </c>
      <c r="Q2699">
        <v>0</v>
      </c>
      <c r="R2699">
        <f>TablaDatos[[#This Row],[Aux2]]/10000000000000</f>
        <v>190.27987036378599</v>
      </c>
      <c r="S2699" s="1">
        <v>1902798703637860</v>
      </c>
      <c r="T2699" s="7">
        <f>TablaDatos[[#This Row],[Aux3]]/100000000000000</f>
        <v>23.492171810076101</v>
      </c>
      <c r="U2699" s="1">
        <v>2349217181007610</v>
      </c>
      <c r="V2699">
        <v>157.19999999999999</v>
      </c>
      <c r="W2699">
        <v>92.6</v>
      </c>
    </row>
    <row r="2700" spans="1:23">
      <c r="A2700">
        <v>2016</v>
      </c>
      <c r="B2700">
        <v>66</v>
      </c>
      <c r="C2700" t="s">
        <v>23</v>
      </c>
      <c r="D2700" t="s">
        <v>29</v>
      </c>
      <c r="E2700" t="s">
        <v>19</v>
      </c>
      <c r="F2700" t="s">
        <v>24</v>
      </c>
      <c r="G2700" t="s">
        <v>25</v>
      </c>
      <c r="H2700" s="3">
        <v>8474.99</v>
      </c>
      <c r="I2700" t="s">
        <v>19</v>
      </c>
      <c r="J2700" t="s">
        <v>22</v>
      </c>
      <c r="K27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30.173503796673899</v>
      </c>
      <c r="L2700" s="6">
        <f>TablaDatos[[#This Row],[IMC_raw]]/1000000000000000</f>
        <v>3.0173503796673899</v>
      </c>
      <c r="M2700" s="2">
        <v>3017350379667390</v>
      </c>
      <c r="N27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0" s="13">
        <f t="shared" si="42"/>
        <v>2699</v>
      </c>
      <c r="P2700" s="2" t="str">
        <f>IF(TablaDatos[[#This Row],[Diabetes]]=0,"No","Si")</f>
        <v>Si</v>
      </c>
      <c r="Q2700">
        <v>1</v>
      </c>
      <c r="R2700">
        <f>TablaDatos[[#This Row],[Aux2]]/10000000000000</f>
        <v>219.11515602397199</v>
      </c>
      <c r="S2700" s="1">
        <v>2191151560239720</v>
      </c>
      <c r="T2700" s="7">
        <f>TablaDatos[[#This Row],[Aux3]]/100000000000000</f>
        <v>268.23751781864502</v>
      </c>
      <c r="U2700" s="1">
        <v>2.68237517818645E+16</v>
      </c>
      <c r="V2700">
        <v>160.19999999999999</v>
      </c>
      <c r="W2700">
        <v>100.3</v>
      </c>
    </row>
    <row r="2701" spans="1:23">
      <c r="A2701">
        <v>2016</v>
      </c>
      <c r="B2701">
        <v>70</v>
      </c>
      <c r="C2701" t="s">
        <v>16</v>
      </c>
      <c r="D2701" t="s">
        <v>29</v>
      </c>
      <c r="E2701" t="s">
        <v>21</v>
      </c>
      <c r="F2701" t="s">
        <v>24</v>
      </c>
      <c r="G2701" t="s">
        <v>25</v>
      </c>
      <c r="H2701" s="3">
        <v>15995.87</v>
      </c>
      <c r="I2701" t="s">
        <v>21</v>
      </c>
      <c r="J2701" t="s">
        <v>22</v>
      </c>
      <c r="K27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30.167630544916399</v>
      </c>
      <c r="L2701" s="6">
        <f>TablaDatos[[#This Row],[IMC_raw]]/1000000000000000</f>
        <v>30.167630544916399</v>
      </c>
      <c r="M2701" s="2">
        <v>3.01676305449164E+16</v>
      </c>
      <c r="N27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1" s="13">
        <f t="shared" si="42"/>
        <v>2700</v>
      </c>
      <c r="P2701" s="2" t="str">
        <f>IF(TablaDatos[[#This Row],[Diabetes]]=0,"No","Si")</f>
        <v>No</v>
      </c>
      <c r="Q2701">
        <v>0</v>
      </c>
      <c r="R2701">
        <f>TablaDatos[[#This Row],[Aux2]]/10000000000000</f>
        <v>2333.2622163941201</v>
      </c>
      <c r="S2701" s="1">
        <v>2.33326221639412E+16</v>
      </c>
      <c r="T2701" s="7">
        <f>TablaDatos[[#This Row],[Aux3]]/100000000000000</f>
        <v>270.38459272264299</v>
      </c>
      <c r="U2701" s="1">
        <v>2.70384592722643E+16</v>
      </c>
      <c r="V2701">
        <v>179</v>
      </c>
      <c r="W2701">
        <v>103.9</v>
      </c>
    </row>
    <row r="2702" spans="1:23">
      <c r="A2702">
        <v>2016</v>
      </c>
      <c r="B2702">
        <v>69</v>
      </c>
      <c r="C2702" t="s">
        <v>23</v>
      </c>
      <c r="D2702" t="s">
        <v>29</v>
      </c>
      <c r="E2702" t="s">
        <v>18</v>
      </c>
      <c r="F2702" t="s">
        <v>19</v>
      </c>
      <c r="G2702" t="s">
        <v>25</v>
      </c>
      <c r="H2702" s="3">
        <v>13569.12</v>
      </c>
      <c r="I2702" t="s">
        <v>21</v>
      </c>
      <c r="J2702" t="s">
        <v>18</v>
      </c>
      <c r="K27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30.163463099070299</v>
      </c>
      <c r="L2702" s="6">
        <f>TablaDatos[[#This Row],[IMC_raw]]/1000000000000000</f>
        <v>3.0163463099070298</v>
      </c>
      <c r="M2702" s="2">
        <v>3016346309907030</v>
      </c>
      <c r="N27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2" s="13">
        <f t="shared" si="42"/>
        <v>2701</v>
      </c>
      <c r="P2702" s="2" t="str">
        <f>IF(TablaDatos[[#This Row],[Diabetes]]=0,"No","Si")</f>
        <v>No</v>
      </c>
      <c r="Q2702">
        <v>0</v>
      </c>
      <c r="R2702">
        <f>TablaDatos[[#This Row],[Aux2]]/10000000000000</f>
        <v>19.7476825477803</v>
      </c>
      <c r="S2702" s="1">
        <v>197476825477803</v>
      </c>
      <c r="T2702" s="7">
        <f>TablaDatos[[#This Row],[Aux3]]/100000000000000</f>
        <v>255.44351835113801</v>
      </c>
      <c r="U2702" s="1">
        <v>2.55443518351138E+16</v>
      </c>
      <c r="V2702">
        <v>158.5</v>
      </c>
      <c r="W2702">
        <v>94</v>
      </c>
    </row>
    <row r="2703" spans="1:23">
      <c r="A2703">
        <v>2016</v>
      </c>
      <c r="B2703">
        <v>48</v>
      </c>
      <c r="C2703" t="s">
        <v>23</v>
      </c>
      <c r="D2703" t="s">
        <v>32</v>
      </c>
      <c r="E2703" t="s">
        <v>18</v>
      </c>
      <c r="F2703" t="s">
        <v>19</v>
      </c>
      <c r="G2703" t="s">
        <v>20</v>
      </c>
      <c r="H2703" s="3">
        <v>10349.040000000001</v>
      </c>
      <c r="I2703" t="s">
        <v>19</v>
      </c>
      <c r="J2703" t="s">
        <v>18</v>
      </c>
      <c r="K27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30.147442492192699</v>
      </c>
      <c r="L2703" s="6">
        <f>TablaDatos[[#This Row],[IMC_raw]]/1000000000000000</f>
        <v>3.01474424921927</v>
      </c>
      <c r="M2703" s="2">
        <v>3014744249219270</v>
      </c>
      <c r="N27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3" s="13">
        <f t="shared" si="42"/>
        <v>2702</v>
      </c>
      <c r="P2703" s="2" t="str">
        <f>IF(TablaDatos[[#This Row],[Diabetes]]=0,"No","Si")</f>
        <v>Si</v>
      </c>
      <c r="Q2703">
        <v>1</v>
      </c>
      <c r="R2703">
        <f>TablaDatos[[#This Row],[Aux2]]/10000000000000</f>
        <v>2045.76375444832</v>
      </c>
      <c r="S2703" s="1">
        <v>2.04576375444832E+16</v>
      </c>
      <c r="T2703" s="7">
        <f>TablaDatos[[#This Row],[Aux3]]/100000000000000</f>
        <v>22.760479514715598</v>
      </c>
      <c r="U2703" s="1">
        <v>2276047951471560</v>
      </c>
      <c r="V2703">
        <v>150.69999999999999</v>
      </c>
      <c r="W2703">
        <v>92.1</v>
      </c>
    </row>
    <row r="2704" spans="1:23">
      <c r="A2704">
        <v>2016</v>
      </c>
      <c r="B2704">
        <v>62</v>
      </c>
      <c r="C2704" t="s">
        <v>23</v>
      </c>
      <c r="D2704" t="s">
        <v>17</v>
      </c>
      <c r="E2704" t="s">
        <v>18</v>
      </c>
      <c r="F2704" t="s">
        <v>35</v>
      </c>
      <c r="G2704" t="s">
        <v>28</v>
      </c>
      <c r="H2704" s="3">
        <v>33496.870000000003</v>
      </c>
      <c r="I2704" t="s">
        <v>19</v>
      </c>
      <c r="J2704" t="s">
        <v>22</v>
      </c>
      <c r="K27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30.1465466231721</v>
      </c>
      <c r="L2704" s="5">
        <f>TablaDatos[[#This Row],[IMC_raw]]/1000000000000000</f>
        <v>30.1465466231721</v>
      </c>
      <c r="M2704" s="2">
        <v>3.01465466231721E+16</v>
      </c>
      <c r="N27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4" s="13">
        <f t="shared" si="42"/>
        <v>2703</v>
      </c>
      <c r="P2704" s="2" t="str">
        <f>IF(TablaDatos[[#This Row],[Diabetes]]=0,"No","Si")</f>
        <v>No</v>
      </c>
      <c r="Q2704">
        <v>0</v>
      </c>
      <c r="R2704">
        <f>TablaDatos[[#This Row],[Aux2]]/10000000000000</f>
        <v>2112.0244564039199</v>
      </c>
      <c r="S2704" s="1">
        <v>2.11202445640392E+16</v>
      </c>
      <c r="T2704" s="7">
        <f>TablaDatos[[#This Row],[Aux3]]/100000000000000</f>
        <v>233.03503367979701</v>
      </c>
      <c r="U2704" s="1">
        <v>2.33035033679797E+16</v>
      </c>
      <c r="V2704">
        <v>157.30000000000001</v>
      </c>
      <c r="W2704">
        <v>93.8</v>
      </c>
    </row>
    <row r="2705" spans="1:23">
      <c r="A2705">
        <v>2016</v>
      </c>
      <c r="B2705">
        <v>60</v>
      </c>
      <c r="C2705" t="s">
        <v>23</v>
      </c>
      <c r="D2705" t="s">
        <v>42</v>
      </c>
      <c r="E2705" t="s">
        <v>19</v>
      </c>
      <c r="F2705" t="s">
        <v>24</v>
      </c>
      <c r="G2705" t="s">
        <v>28</v>
      </c>
      <c r="H2705" s="3">
        <v>13152.9</v>
      </c>
      <c r="I2705" t="s">
        <v>21</v>
      </c>
      <c r="J2705" t="s">
        <v>18</v>
      </c>
      <c r="K27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30.142979965598798</v>
      </c>
      <c r="L2705" s="5">
        <f>TablaDatos[[#This Row],[IMC_raw]]/1000000000000000</f>
        <v>3.01429799655988</v>
      </c>
      <c r="M2705" s="2">
        <v>3014297996559880</v>
      </c>
      <c r="N27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5" s="13">
        <f t="shared" si="42"/>
        <v>2704</v>
      </c>
      <c r="P2705" s="2" t="str">
        <f>IF(TablaDatos[[#This Row],[Diabetes]]=0,"No","Si")</f>
        <v>No</v>
      </c>
      <c r="Q2705">
        <v>0</v>
      </c>
      <c r="R2705">
        <f>TablaDatos[[#This Row],[Aux2]]/10000000000000</f>
        <v>2132.88171747046</v>
      </c>
      <c r="S2705" s="1">
        <v>2.13288171747046E+16</v>
      </c>
      <c r="T2705" s="7">
        <f>TablaDatos[[#This Row],[Aux3]]/100000000000000</f>
        <v>27.6758427086755</v>
      </c>
      <c r="U2705" s="1">
        <v>2767584270867550</v>
      </c>
      <c r="V2705">
        <v>156.6</v>
      </c>
      <c r="W2705">
        <v>100.3</v>
      </c>
    </row>
    <row r="2706" spans="1:23">
      <c r="A2706">
        <v>2016</v>
      </c>
      <c r="B2706">
        <v>44</v>
      </c>
      <c r="C2706" t="s">
        <v>16</v>
      </c>
      <c r="D2706" t="s">
        <v>30</v>
      </c>
      <c r="E2706" t="s">
        <v>18</v>
      </c>
      <c r="F2706" t="s">
        <v>35</v>
      </c>
      <c r="G2706" t="s">
        <v>39</v>
      </c>
      <c r="H2706" s="3">
        <v>40282.01</v>
      </c>
      <c r="I2706" t="s">
        <v>19</v>
      </c>
      <c r="J2706" t="s">
        <v>21</v>
      </c>
      <c r="K27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30.1368413930666</v>
      </c>
      <c r="L2706" s="5">
        <f>TablaDatos[[#This Row],[IMC_raw]]/1000000000000000</f>
        <v>3.01368413930666</v>
      </c>
      <c r="M2706" s="2">
        <v>3013684139306660</v>
      </c>
      <c r="N27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6" s="13">
        <f t="shared" si="42"/>
        <v>2705</v>
      </c>
      <c r="P2706" s="2" t="str">
        <f>IF(TablaDatos[[#This Row],[Diabetes]]=0,"No","Si")</f>
        <v>No</v>
      </c>
      <c r="Q2706">
        <v>0</v>
      </c>
      <c r="R2706">
        <f>TablaDatos[[#This Row],[Aux2]]/10000000000000</f>
        <v>1975.1386298945799</v>
      </c>
      <c r="S2706" s="1">
        <v>1.97513862989458E+16</v>
      </c>
      <c r="T2706" s="7">
        <f>TablaDatos[[#This Row],[Aux3]]/100000000000000</f>
        <v>22.732269371915802</v>
      </c>
      <c r="U2706" s="1">
        <v>2273226937191580</v>
      </c>
      <c r="V2706">
        <v>152.5</v>
      </c>
      <c r="W2706">
        <v>89.4</v>
      </c>
    </row>
    <row r="2707" spans="1:23">
      <c r="A2707">
        <v>2016</v>
      </c>
      <c r="B2707">
        <v>46</v>
      </c>
      <c r="C2707" t="s">
        <v>16</v>
      </c>
      <c r="D2707" t="s">
        <v>29</v>
      </c>
      <c r="E2707" t="s">
        <v>21</v>
      </c>
      <c r="F2707" t="s">
        <v>19</v>
      </c>
      <c r="G2707" t="s">
        <v>20</v>
      </c>
      <c r="H2707" s="3">
        <v>19030.32</v>
      </c>
      <c r="I2707" t="s">
        <v>21</v>
      </c>
      <c r="J2707" t="s">
        <v>18</v>
      </c>
      <c r="K27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30.106357075511099</v>
      </c>
      <c r="L2707" s="5">
        <f>TablaDatos[[#This Row],[IMC_raw]]/1000000000000000</f>
        <v>3.0106357075511099</v>
      </c>
      <c r="M2707" s="2">
        <v>3010635707551110</v>
      </c>
      <c r="N27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7" s="13">
        <f t="shared" si="42"/>
        <v>2706</v>
      </c>
      <c r="P2707" s="2" t="str">
        <f>IF(TablaDatos[[#This Row],[Diabetes]]=0,"No","Si")</f>
        <v>Si</v>
      </c>
      <c r="Q2707">
        <v>1</v>
      </c>
      <c r="R2707">
        <f>TablaDatos[[#This Row],[Aux2]]/10000000000000</f>
        <v>2289.4841797868098</v>
      </c>
      <c r="S2707" s="1">
        <v>2.28948417978681E+16</v>
      </c>
      <c r="T2707" s="7">
        <f>TablaDatos[[#This Row],[Aux3]]/100000000000000</f>
        <v>24.723299732180202</v>
      </c>
      <c r="U2707" s="1">
        <v>2472329973218020</v>
      </c>
      <c r="V2707">
        <v>151</v>
      </c>
      <c r="W2707">
        <v>98.3</v>
      </c>
    </row>
    <row r="2708" spans="1:23">
      <c r="A2708">
        <v>2016</v>
      </c>
      <c r="B2708">
        <v>61</v>
      </c>
      <c r="C2708" t="s">
        <v>16</v>
      </c>
      <c r="D2708" t="s">
        <v>72</v>
      </c>
      <c r="E2708" t="s">
        <v>18</v>
      </c>
      <c r="F2708" t="s">
        <v>24</v>
      </c>
      <c r="G2708" t="s">
        <v>28</v>
      </c>
      <c r="H2708" s="3">
        <v>20651.62</v>
      </c>
      <c r="I2708" t="s">
        <v>19</v>
      </c>
      <c r="J2708" t="s">
        <v>22</v>
      </c>
      <c r="K27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30.077449748315299</v>
      </c>
      <c r="L2708" s="5">
        <f>TablaDatos[[#This Row],[IMC_raw]]/1000000000000000</f>
        <v>30.077449748315299</v>
      </c>
      <c r="M2708" s="2">
        <v>3.00774497483153E+16</v>
      </c>
      <c r="N27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8" s="13">
        <f t="shared" si="42"/>
        <v>2707</v>
      </c>
      <c r="P2708" s="2" t="str">
        <f>IF(TablaDatos[[#This Row],[Diabetes]]=0,"No","Si")</f>
        <v>No</v>
      </c>
      <c r="Q2708">
        <v>0</v>
      </c>
      <c r="R2708">
        <f>TablaDatos[[#This Row],[Aux2]]/10000000000000</f>
        <v>1907.4951738436901</v>
      </c>
      <c r="S2708" s="1">
        <v>1.90749517384369E+16</v>
      </c>
      <c r="T2708" s="7">
        <f>TablaDatos[[#This Row],[Aux3]]/100000000000000</f>
        <v>21.395398912890201</v>
      </c>
      <c r="U2708" s="1">
        <v>2139539891289020</v>
      </c>
      <c r="V2708">
        <v>155.80000000000001</v>
      </c>
      <c r="W2708">
        <v>91.4</v>
      </c>
    </row>
    <row r="2709" spans="1:23">
      <c r="A2709">
        <v>2016</v>
      </c>
      <c r="B2709">
        <v>67</v>
      </c>
      <c r="C2709" t="s">
        <v>23</v>
      </c>
      <c r="D2709" t="s">
        <v>36</v>
      </c>
      <c r="E2709" t="s">
        <v>21</v>
      </c>
      <c r="F2709" t="s">
        <v>24</v>
      </c>
      <c r="G2709" t="s">
        <v>25</v>
      </c>
      <c r="H2709" s="3">
        <v>12797.84</v>
      </c>
      <c r="I2709" t="s">
        <v>21</v>
      </c>
      <c r="J2709" t="s">
        <v>18</v>
      </c>
      <c r="K27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30.075029046789901</v>
      </c>
      <c r="L2709" s="5">
        <f>TablaDatos[[#This Row],[IMC_raw]]/1000000000000000</f>
        <v>30.075029046789901</v>
      </c>
      <c r="M2709" s="2">
        <v>3.00750290467899E+16</v>
      </c>
      <c r="N27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09" s="13">
        <f t="shared" si="42"/>
        <v>2708</v>
      </c>
      <c r="P2709" s="2" t="str">
        <f>IF(TablaDatos[[#This Row],[Diabetes]]=0,"No","Si")</f>
        <v>Si</v>
      </c>
      <c r="Q2709">
        <v>1</v>
      </c>
      <c r="R2709">
        <f>TablaDatos[[#This Row],[Aux2]]/10000000000000</f>
        <v>2262.6095877572802</v>
      </c>
      <c r="S2709" s="1">
        <v>2.26260958775728E+16</v>
      </c>
      <c r="T2709" s="7">
        <f>TablaDatos[[#This Row],[Aux3]]/100000000000000</f>
        <v>27.830016034949601</v>
      </c>
      <c r="U2709" s="1">
        <v>2783001603494960</v>
      </c>
      <c r="V2709">
        <v>172.2</v>
      </c>
      <c r="W2709">
        <v>89.6</v>
      </c>
    </row>
    <row r="2710" spans="1:23">
      <c r="A2710">
        <v>2016</v>
      </c>
      <c r="B2710">
        <v>55</v>
      </c>
      <c r="C2710" t="s">
        <v>16</v>
      </c>
      <c r="D2710" t="s">
        <v>29</v>
      </c>
      <c r="E2710" t="s">
        <v>18</v>
      </c>
      <c r="F2710" t="s">
        <v>24</v>
      </c>
      <c r="G2710" t="s">
        <v>28</v>
      </c>
      <c r="H2710" s="3">
        <v>17285.84</v>
      </c>
      <c r="I2710" t="s">
        <v>19</v>
      </c>
      <c r="J2710" t="s">
        <v>22</v>
      </c>
      <c r="K27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30.067037679377798</v>
      </c>
      <c r="L2710" s="5">
        <f>TablaDatos[[#This Row],[IMC_raw]]/1000000000000000</f>
        <v>3.0067037679377799</v>
      </c>
      <c r="M2710" s="2">
        <v>3006703767937780</v>
      </c>
      <c r="N27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0" s="13">
        <f t="shared" si="42"/>
        <v>2709</v>
      </c>
      <c r="P2710" s="2" t="str">
        <f>IF(TablaDatos[[#This Row],[Diabetes]]=0,"No","Si")</f>
        <v>No</v>
      </c>
      <c r="Q2710">
        <v>0</v>
      </c>
      <c r="R2710">
        <f>TablaDatos[[#This Row],[Aux2]]/10000000000000</f>
        <v>2217.3945411721802</v>
      </c>
      <c r="S2710" s="1">
        <v>2.21739454117218E+16</v>
      </c>
      <c r="T2710" s="7">
        <f>TablaDatos[[#This Row],[Aux3]]/100000000000000</f>
        <v>261.66854873298303</v>
      </c>
      <c r="U2710" s="1">
        <v>2.61668548732983E+16</v>
      </c>
      <c r="V2710">
        <v>159.69999999999999</v>
      </c>
      <c r="W2710">
        <v>99.2</v>
      </c>
    </row>
    <row r="2711" spans="1:23">
      <c r="A2711">
        <v>2016</v>
      </c>
      <c r="B2711">
        <v>56</v>
      </c>
      <c r="C2711" t="s">
        <v>23</v>
      </c>
      <c r="D2711" t="s">
        <v>71</v>
      </c>
      <c r="E2711" t="s">
        <v>19</v>
      </c>
      <c r="F2711" t="s">
        <v>24</v>
      </c>
      <c r="G2711" t="s">
        <v>28</v>
      </c>
      <c r="H2711" s="3">
        <v>17134.939999999999</v>
      </c>
      <c r="I2711" t="s">
        <v>21</v>
      </c>
      <c r="J2711" t="s">
        <v>19</v>
      </c>
      <c r="K27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30.027900597516798</v>
      </c>
      <c r="L2711" s="5">
        <f>TablaDatos[[#This Row],[IMC_raw]]/1000000000000000</f>
        <v>0.30027900597516799</v>
      </c>
      <c r="M2711" s="2">
        <v>300279005975168</v>
      </c>
      <c r="N27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1" s="13">
        <f t="shared" si="42"/>
        <v>2710</v>
      </c>
      <c r="P2711" s="2" t="str">
        <f>IF(TablaDatos[[#This Row],[Diabetes]]=0,"No","Si")</f>
        <v>No</v>
      </c>
      <c r="Q2711">
        <v>0</v>
      </c>
      <c r="R2711">
        <f>TablaDatos[[#This Row],[Aux2]]/10000000000000</f>
        <v>225.71903890338601</v>
      </c>
      <c r="S2711" s="1">
        <v>2257190389033860</v>
      </c>
      <c r="T2711" s="7">
        <f>TablaDatos[[#This Row],[Aux3]]/100000000000000</f>
        <v>247.51358099122501</v>
      </c>
      <c r="U2711" s="1">
        <v>2.47513580991225E+16</v>
      </c>
      <c r="V2711">
        <v>150.19999999999999</v>
      </c>
      <c r="W2711">
        <v>94.8</v>
      </c>
    </row>
    <row r="2712" spans="1:23">
      <c r="A2712">
        <v>2017</v>
      </c>
      <c r="B2712">
        <v>55</v>
      </c>
      <c r="C2712" t="s">
        <v>23</v>
      </c>
      <c r="D2712" t="s">
        <v>34</v>
      </c>
      <c r="E2712" t="s">
        <v>21</v>
      </c>
      <c r="F2712" t="s">
        <v>19</v>
      </c>
      <c r="G2712" t="s">
        <v>28</v>
      </c>
      <c r="H2712" s="3">
        <v>40368.19</v>
      </c>
      <c r="I2712" t="s">
        <v>21</v>
      </c>
      <c r="J2712" t="s">
        <v>21</v>
      </c>
      <c r="K27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34.9478449439694</v>
      </c>
      <c r="L2712" s="6">
        <f>TablaDatos[[#This Row],[IMC_raw]]/1000000000000000</f>
        <v>3.4947844943969399</v>
      </c>
      <c r="M2712" s="2">
        <v>3494784494396940</v>
      </c>
      <c r="N27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2" s="13">
        <f t="shared" si="42"/>
        <v>2711</v>
      </c>
      <c r="P2712" s="2" t="str">
        <f>IF(TablaDatos[[#This Row],[Diabetes]]=0,"No","Si")</f>
        <v>No</v>
      </c>
      <c r="Q2712">
        <v>0</v>
      </c>
      <c r="R2712">
        <f>TablaDatos[[#This Row],[Aux2]]/10000000000000</f>
        <v>2169.0649336418001</v>
      </c>
      <c r="S2712" s="1">
        <v>2.1690649336418E+16</v>
      </c>
      <c r="T2712" s="7">
        <f>TablaDatos[[#This Row],[Aux3]]/100000000000000</f>
        <v>248.48842222794599</v>
      </c>
      <c r="U2712" s="1">
        <v>2.48488422227946E+16</v>
      </c>
      <c r="V2712">
        <v>161.19999999999999</v>
      </c>
      <c r="W2712">
        <v>97.9</v>
      </c>
    </row>
    <row r="2713" spans="1:23">
      <c r="A2713">
        <v>2017</v>
      </c>
      <c r="B2713">
        <v>51</v>
      </c>
      <c r="C2713" t="s">
        <v>16</v>
      </c>
      <c r="D2713" t="s">
        <v>73</v>
      </c>
      <c r="E2713" t="s">
        <v>19</v>
      </c>
      <c r="F2713" t="s">
        <v>19</v>
      </c>
      <c r="G2713" t="s">
        <v>20</v>
      </c>
      <c r="H2713" s="3">
        <v>31288.16</v>
      </c>
      <c r="I2713" t="s">
        <v>21</v>
      </c>
      <c r="J2713" t="s">
        <v>19</v>
      </c>
      <c r="K27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34.945317201904899</v>
      </c>
      <c r="L2713" s="5">
        <f>TablaDatos[[#This Row],[IMC_raw]]/1000000000000000</f>
        <v>3.4945317201904902</v>
      </c>
      <c r="M2713" s="2">
        <v>3494531720190490</v>
      </c>
      <c r="N27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3" s="13">
        <f t="shared" si="42"/>
        <v>2712</v>
      </c>
      <c r="P2713" s="2" t="str">
        <f>IF(TablaDatos[[#This Row],[Diabetes]]=0,"No","Si")</f>
        <v>No</v>
      </c>
      <c r="Q2713">
        <v>0</v>
      </c>
      <c r="R2713">
        <f>TablaDatos[[#This Row],[Aux2]]/10000000000000</f>
        <v>2311.7429396347402</v>
      </c>
      <c r="S2713" s="1">
        <v>2.31174293963474E+16</v>
      </c>
      <c r="T2713" s="7">
        <f>TablaDatos[[#This Row],[Aux3]]/100000000000000</f>
        <v>25.513735857062802</v>
      </c>
      <c r="U2713" s="1">
        <v>2551373585706280</v>
      </c>
      <c r="V2713">
        <v>156.4</v>
      </c>
      <c r="W2713">
        <v>93.4</v>
      </c>
    </row>
    <row r="2714" spans="1:23">
      <c r="A2714">
        <v>2017</v>
      </c>
      <c r="B2714">
        <v>66</v>
      </c>
      <c r="C2714" t="s">
        <v>23</v>
      </c>
      <c r="D2714" t="s">
        <v>29</v>
      </c>
      <c r="E2714" t="s">
        <v>21</v>
      </c>
      <c r="F2714" t="s">
        <v>24</v>
      </c>
      <c r="G2714" t="s">
        <v>25</v>
      </c>
      <c r="H2714" s="3">
        <v>8329.0300000000007</v>
      </c>
      <c r="I2714" t="s">
        <v>21</v>
      </c>
      <c r="J2714" t="s">
        <v>18</v>
      </c>
      <c r="K27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34.9392365722912</v>
      </c>
      <c r="L2714" s="6">
        <f>TablaDatos[[#This Row],[IMC_raw]]/1000000000000000</f>
        <v>3.4939236572291201</v>
      </c>
      <c r="M2714" s="2">
        <v>3493923657229120</v>
      </c>
      <c r="N27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4" s="13">
        <f t="shared" si="42"/>
        <v>2713</v>
      </c>
      <c r="P2714" s="2" t="str">
        <f>IF(TablaDatos[[#This Row],[Diabetes]]=0,"No","Si")</f>
        <v>Si</v>
      </c>
      <c r="Q2714">
        <v>1</v>
      </c>
      <c r="R2714">
        <f>TablaDatos[[#This Row],[Aux2]]/10000000000000</f>
        <v>254.40595996093401</v>
      </c>
      <c r="S2714" s="1">
        <v>2544059599609340</v>
      </c>
      <c r="T2714" s="7">
        <f>TablaDatos[[#This Row],[Aux3]]/100000000000000</f>
        <v>28.860552735024999</v>
      </c>
      <c r="U2714" s="1">
        <v>2886055273502500</v>
      </c>
      <c r="V2714">
        <v>168.4</v>
      </c>
      <c r="W2714">
        <v>98.4</v>
      </c>
    </row>
    <row r="2715" spans="1:23">
      <c r="A2715">
        <v>2017</v>
      </c>
      <c r="B2715">
        <v>66</v>
      </c>
      <c r="C2715" t="s">
        <v>16</v>
      </c>
      <c r="D2715" t="s">
        <v>26</v>
      </c>
      <c r="E2715" t="s">
        <v>31</v>
      </c>
      <c r="F2715" t="s">
        <v>19</v>
      </c>
      <c r="G2715" t="s">
        <v>25</v>
      </c>
      <c r="H2715" s="3">
        <v>17275.77</v>
      </c>
      <c r="I2715" t="s">
        <v>19</v>
      </c>
      <c r="J2715" t="s">
        <v>18</v>
      </c>
      <c r="K27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34.923815683328201</v>
      </c>
      <c r="L2715" s="5">
        <f>TablaDatos[[#This Row],[IMC_raw]]/1000000000000000</f>
        <v>34.923815683328201</v>
      </c>
      <c r="M2715" s="2">
        <v>3.49238156833282E+16</v>
      </c>
      <c r="N27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5" s="13">
        <f t="shared" si="42"/>
        <v>2714</v>
      </c>
      <c r="P2715" s="2" t="str">
        <f>IF(TablaDatos[[#This Row],[Diabetes]]=0,"No","Si")</f>
        <v>Si</v>
      </c>
      <c r="Q2715">
        <v>1</v>
      </c>
      <c r="R2715">
        <f>TablaDatos[[#This Row],[Aux2]]/10000000000000</f>
        <v>237.402723717421</v>
      </c>
      <c r="S2715" s="1">
        <v>2374027237174210</v>
      </c>
      <c r="T2715" s="7">
        <f>TablaDatos[[#This Row],[Aux3]]/100000000000000</f>
        <v>24.5793419928251</v>
      </c>
      <c r="U2715" s="1">
        <v>2457934199282510</v>
      </c>
      <c r="V2715">
        <v>169</v>
      </c>
      <c r="W2715">
        <v>102.7</v>
      </c>
    </row>
    <row r="2716" spans="1:23">
      <c r="A2716">
        <v>2017</v>
      </c>
      <c r="B2716">
        <v>54</v>
      </c>
      <c r="C2716" t="s">
        <v>16</v>
      </c>
      <c r="D2716" t="s">
        <v>17</v>
      </c>
      <c r="E2716" t="s">
        <v>18</v>
      </c>
      <c r="F2716" t="s">
        <v>40</v>
      </c>
      <c r="G2716" t="s">
        <v>20</v>
      </c>
      <c r="H2716" s="3">
        <v>44876.32</v>
      </c>
      <c r="I2716" t="s">
        <v>18</v>
      </c>
      <c r="J2716" t="s">
        <v>18</v>
      </c>
      <c r="K27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34.916881433082601</v>
      </c>
      <c r="L2716" s="5">
        <f>TablaDatos[[#This Row],[IMC_raw]]/100000000000000</f>
        <v>34.916881433082601</v>
      </c>
      <c r="M2716" s="2">
        <v>3491688143308260</v>
      </c>
      <c r="N27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6" s="13">
        <f t="shared" si="42"/>
        <v>2715</v>
      </c>
      <c r="P2716" s="2" t="str">
        <f>IF(TablaDatos[[#This Row],[Diabetes]]=0,"No","Si")</f>
        <v>No</v>
      </c>
      <c r="Q2716">
        <v>0</v>
      </c>
      <c r="R2716">
        <f>TablaDatos[[#This Row],[Aux2]]/10000000000000</f>
        <v>1864.14673964607</v>
      </c>
      <c r="S2716" s="1">
        <v>1.86414673964607E+16</v>
      </c>
      <c r="T2716" s="7">
        <f>TablaDatos[[#This Row],[Aux3]]/100000000000000</f>
        <v>199.18933182346899</v>
      </c>
      <c r="U2716" s="1">
        <v>1.99189331823469E+16</v>
      </c>
      <c r="V2716">
        <v>143.6</v>
      </c>
      <c r="W2716">
        <v>90.5</v>
      </c>
    </row>
    <row r="2717" spans="1:23">
      <c r="A2717">
        <v>2017</v>
      </c>
      <c r="B2717">
        <v>62</v>
      </c>
      <c r="C2717" t="s">
        <v>16</v>
      </c>
      <c r="D2717" t="s">
        <v>29</v>
      </c>
      <c r="E2717" t="s">
        <v>18</v>
      </c>
      <c r="F2717" t="s">
        <v>35</v>
      </c>
      <c r="G2717" t="s">
        <v>28</v>
      </c>
      <c r="H2717" s="3">
        <v>22803.91</v>
      </c>
      <c r="I2717" t="s">
        <v>19</v>
      </c>
      <c r="J2717" t="s">
        <v>18</v>
      </c>
      <c r="K27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34.914040741081699</v>
      </c>
      <c r="L2717" s="5">
        <f>TablaDatos[[#This Row],[IMC_raw]]/1000000000000000</f>
        <v>3.49140407410817</v>
      </c>
      <c r="M2717" s="2">
        <v>3491404074108170</v>
      </c>
      <c r="N27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7" s="13">
        <f t="shared" si="42"/>
        <v>2716</v>
      </c>
      <c r="P2717" s="2" t="str">
        <f>IF(TablaDatos[[#This Row],[Diabetes]]=0,"No","Si")</f>
        <v>No</v>
      </c>
      <c r="Q2717">
        <v>0</v>
      </c>
      <c r="R2717">
        <f>TablaDatos[[#This Row],[Aux2]]/10000000000000</f>
        <v>2.2235531372552999</v>
      </c>
      <c r="S2717" s="1">
        <v>22235531372553</v>
      </c>
      <c r="T2717" s="7">
        <f>TablaDatos[[#This Row],[Aux3]]/100000000000000</f>
        <v>27.005830843812099</v>
      </c>
      <c r="U2717" s="1">
        <v>2700583084381210</v>
      </c>
      <c r="V2717">
        <v>171.3</v>
      </c>
      <c r="W2717">
        <v>94.6</v>
      </c>
    </row>
    <row r="2718" spans="1:23">
      <c r="A2718">
        <v>2017</v>
      </c>
      <c r="B2718">
        <v>70</v>
      </c>
      <c r="C2718" t="s">
        <v>16</v>
      </c>
      <c r="D2718" t="s">
        <v>17</v>
      </c>
      <c r="E2718" t="s">
        <v>19</v>
      </c>
      <c r="F2718" t="s">
        <v>24</v>
      </c>
      <c r="G2718" t="s">
        <v>25</v>
      </c>
      <c r="H2718" s="3">
        <v>17991.34</v>
      </c>
      <c r="I2718" t="s">
        <v>21</v>
      </c>
      <c r="J2718" t="s">
        <v>18</v>
      </c>
      <c r="K27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34.890090786586399</v>
      </c>
      <c r="L2718" s="6">
        <f>TablaDatos[[#This Row],[IMC_raw]]/100000000000000</f>
        <v>34.890090786586399</v>
      </c>
      <c r="M2718" s="2">
        <v>3489009078658640</v>
      </c>
      <c r="N27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8" s="13">
        <f t="shared" si="42"/>
        <v>2717</v>
      </c>
      <c r="P2718" s="2" t="str">
        <f>IF(TablaDatos[[#This Row],[Diabetes]]=0,"No","Si")</f>
        <v>No</v>
      </c>
      <c r="Q2718">
        <v>0</v>
      </c>
      <c r="R2718">
        <f>TablaDatos[[#This Row],[Aux2]]/10000000000000</f>
        <v>214.15285217837399</v>
      </c>
      <c r="S2718" s="1">
        <v>2141528521783740</v>
      </c>
      <c r="T2718" s="7">
        <f>TablaDatos[[#This Row],[Aux3]]/100000000000000</f>
        <v>25.866330309598801</v>
      </c>
      <c r="U2718" s="1">
        <v>2586633030959880</v>
      </c>
      <c r="V2718">
        <v>173.5</v>
      </c>
      <c r="W2718">
        <v>111.4</v>
      </c>
    </row>
    <row r="2719" spans="1:23">
      <c r="A2719">
        <v>2017</v>
      </c>
      <c r="B2719">
        <v>61</v>
      </c>
      <c r="C2719" t="s">
        <v>23</v>
      </c>
      <c r="D2719" t="s">
        <v>29</v>
      </c>
      <c r="E2719" t="s">
        <v>18</v>
      </c>
      <c r="F2719" t="s">
        <v>24</v>
      </c>
      <c r="G2719" t="s">
        <v>28</v>
      </c>
      <c r="H2719" s="3">
        <v>6374.39</v>
      </c>
      <c r="I2719" t="s">
        <v>21</v>
      </c>
      <c r="J2719" t="s">
        <v>18</v>
      </c>
      <c r="K27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34.886759792093997</v>
      </c>
      <c r="L2719" s="6">
        <f>TablaDatos[[#This Row],[IMC_raw]]/1000000000000000</f>
        <v>3.4886759792094</v>
      </c>
      <c r="M2719" s="2">
        <v>3488675979209400</v>
      </c>
      <c r="N27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19" s="13">
        <f t="shared" si="42"/>
        <v>2718</v>
      </c>
      <c r="P2719" s="2" t="str">
        <f>IF(TablaDatos[[#This Row],[Diabetes]]=0,"No","Si")</f>
        <v>No</v>
      </c>
      <c r="Q2719">
        <v>0</v>
      </c>
      <c r="R2719">
        <f>TablaDatos[[#This Row],[Aux2]]/10000000000000</f>
        <v>2370.25375393594</v>
      </c>
      <c r="S2719" s="1">
        <v>2.37025375393594E+16</v>
      </c>
      <c r="T2719" s="7">
        <f>TablaDatos[[#This Row],[Aux3]]/100000000000000</f>
        <v>239.34790528234299</v>
      </c>
      <c r="U2719" s="1">
        <v>2.39347905282343E+16</v>
      </c>
      <c r="V2719">
        <v>162.9</v>
      </c>
      <c r="W2719">
        <v>101.8</v>
      </c>
    </row>
    <row r="2720" spans="1:23">
      <c r="A2720">
        <v>2017</v>
      </c>
      <c r="B2720">
        <v>65</v>
      </c>
      <c r="C2720" t="s">
        <v>23</v>
      </c>
      <c r="D2720" t="s">
        <v>42</v>
      </c>
      <c r="E2720" t="s">
        <v>19</v>
      </c>
      <c r="F2720" t="s">
        <v>24</v>
      </c>
      <c r="G2720" t="s">
        <v>25</v>
      </c>
      <c r="H2720" s="3">
        <v>14220.77</v>
      </c>
      <c r="I2720" t="s">
        <v>21</v>
      </c>
      <c r="J2720" t="s">
        <v>22</v>
      </c>
      <c r="K27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34.883367106290699</v>
      </c>
      <c r="L2720" s="6">
        <f>TablaDatos[[#This Row],[IMC_raw]]/1000000000000000</f>
        <v>3.4883367106290701</v>
      </c>
      <c r="M2720" s="2">
        <v>3488336710629070</v>
      </c>
      <c r="N27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0" s="13">
        <f t="shared" si="42"/>
        <v>2719</v>
      </c>
      <c r="P2720" s="2" t="str">
        <f>IF(TablaDatos[[#This Row],[Diabetes]]=0,"No","Si")</f>
        <v>No</v>
      </c>
      <c r="Q2720">
        <v>0</v>
      </c>
      <c r="R2720">
        <f>TablaDatos[[#This Row],[Aux2]]/10000000000000</f>
        <v>2154.5080380751401</v>
      </c>
      <c r="S2720" s="1">
        <v>2.15450803807514E+16</v>
      </c>
      <c r="T2720" s="7">
        <f>TablaDatos[[#This Row],[Aux3]]/100000000000000</f>
        <v>289.89505985590301</v>
      </c>
      <c r="U2720" s="1">
        <v>2.89895059855903E+16</v>
      </c>
      <c r="V2720">
        <v>163.4</v>
      </c>
      <c r="W2720">
        <v>94.6</v>
      </c>
    </row>
    <row r="2721" spans="1:23">
      <c r="A2721">
        <v>2017</v>
      </c>
      <c r="B2721">
        <v>46</v>
      </c>
      <c r="C2721" t="s">
        <v>16</v>
      </c>
      <c r="D2721" t="s">
        <v>73</v>
      </c>
      <c r="E2721" t="s">
        <v>18</v>
      </c>
      <c r="F2721" t="s">
        <v>19</v>
      </c>
      <c r="G2721" t="s">
        <v>20</v>
      </c>
      <c r="H2721" s="3">
        <v>39560.199999999997</v>
      </c>
      <c r="I2721" t="s">
        <v>21</v>
      </c>
      <c r="J2721" t="s">
        <v>18</v>
      </c>
      <c r="K27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34.8805226077951</v>
      </c>
      <c r="L2721" s="6">
        <f>TablaDatos[[#This Row],[IMC_raw]]/1000000000000000</f>
        <v>3.4880522607795101</v>
      </c>
      <c r="M2721" s="2">
        <v>3488052260779510</v>
      </c>
      <c r="N27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1" s="13">
        <f t="shared" si="42"/>
        <v>2720</v>
      </c>
      <c r="P2721" s="2" t="str">
        <f>IF(TablaDatos[[#This Row],[Diabetes]]=0,"No","Si")</f>
        <v>No</v>
      </c>
      <c r="Q2721">
        <v>0</v>
      </c>
      <c r="R2721">
        <f>TablaDatos[[#This Row],[Aux2]]/10000000000000</f>
        <v>2396.4620284157099</v>
      </c>
      <c r="S2721" s="1">
        <v>2.39646202841571E+16</v>
      </c>
      <c r="T2721" s="7">
        <f>TablaDatos[[#This Row],[Aux3]]/100000000000000</f>
        <v>256.46958265766801</v>
      </c>
      <c r="U2721" s="1">
        <v>2.56469582657668E+16</v>
      </c>
      <c r="V2721">
        <v>166</v>
      </c>
      <c r="W2721">
        <v>98.5</v>
      </c>
    </row>
    <row r="2722" spans="1:23">
      <c r="A2722">
        <v>2017</v>
      </c>
      <c r="B2722">
        <v>65</v>
      </c>
      <c r="C2722" t="s">
        <v>16</v>
      </c>
      <c r="D2722" t="s">
        <v>17</v>
      </c>
      <c r="E2722" t="s">
        <v>19</v>
      </c>
      <c r="F2722" t="s">
        <v>19</v>
      </c>
      <c r="G2722" t="s">
        <v>25</v>
      </c>
      <c r="H2722" s="3">
        <v>28787.09</v>
      </c>
      <c r="I2722" t="s">
        <v>19</v>
      </c>
      <c r="J2722" t="s">
        <v>22</v>
      </c>
      <c r="K27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34.838434269496901</v>
      </c>
      <c r="L2722" s="6">
        <f>TablaDatos[[#This Row],[IMC_raw]]/1000000000000000</f>
        <v>3.4838434269496901</v>
      </c>
      <c r="M2722" s="2">
        <v>3483843426949690</v>
      </c>
      <c r="N27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2" s="13">
        <f t="shared" si="42"/>
        <v>2721</v>
      </c>
      <c r="P2722" s="2" t="str">
        <f>IF(TablaDatos[[#This Row],[Diabetes]]=0,"No","Si")</f>
        <v>No</v>
      </c>
      <c r="Q2722">
        <v>0</v>
      </c>
      <c r="R2722">
        <f>TablaDatos[[#This Row],[Aux2]]/10000000000000</f>
        <v>2034.9249224520599</v>
      </c>
      <c r="S2722" s="1">
        <v>2.03492492245206E+16</v>
      </c>
      <c r="T2722" s="7">
        <f>TablaDatos[[#This Row],[Aux3]]/100000000000000</f>
        <v>221.00918029676399</v>
      </c>
      <c r="U2722" s="1">
        <v>2.21009180296764E+16</v>
      </c>
      <c r="V2722">
        <v>164.7</v>
      </c>
      <c r="W2722">
        <v>100</v>
      </c>
    </row>
    <row r="2723" spans="1:23">
      <c r="A2723">
        <v>2017</v>
      </c>
      <c r="B2723">
        <v>62</v>
      </c>
      <c r="C2723" t="s">
        <v>23</v>
      </c>
      <c r="D2723" t="s">
        <v>17</v>
      </c>
      <c r="E2723" t="s">
        <v>21</v>
      </c>
      <c r="F2723" t="s">
        <v>19</v>
      </c>
      <c r="G2723" t="s">
        <v>28</v>
      </c>
      <c r="H2723" s="3">
        <v>19318.490000000002</v>
      </c>
      <c r="I2723" t="s">
        <v>21</v>
      </c>
      <c r="J2723" t="s">
        <v>22</v>
      </c>
      <c r="K27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34.825922315124103</v>
      </c>
      <c r="L2723" s="5">
        <f>TablaDatos[[#This Row],[IMC_raw]]/1000000000000000</f>
        <v>34.825922315124103</v>
      </c>
      <c r="M2723" s="2">
        <v>3.48259223151241E+16</v>
      </c>
      <c r="N27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3" s="13">
        <f t="shared" si="42"/>
        <v>2722</v>
      </c>
      <c r="P2723" s="2" t="str">
        <f>IF(TablaDatos[[#This Row],[Diabetes]]=0,"No","Si")</f>
        <v>No</v>
      </c>
      <c r="Q2723">
        <v>0</v>
      </c>
      <c r="R2723">
        <f>TablaDatos[[#This Row],[Aux2]]/10000000000000</f>
        <v>2251.4290639722199</v>
      </c>
      <c r="S2723" s="1">
        <v>2.25142906397222E+16</v>
      </c>
      <c r="T2723" s="7">
        <f>TablaDatos[[#This Row],[Aux3]]/100000000000000</f>
        <v>234.228669521249</v>
      </c>
      <c r="U2723" s="1">
        <v>2.34228669521249E+16</v>
      </c>
      <c r="V2723">
        <v>165</v>
      </c>
      <c r="W2723">
        <v>99.6</v>
      </c>
    </row>
    <row r="2724" spans="1:23">
      <c r="A2724">
        <v>2017</v>
      </c>
      <c r="B2724">
        <v>58</v>
      </c>
      <c r="C2724" t="s">
        <v>16</v>
      </c>
      <c r="D2724" t="s">
        <v>26</v>
      </c>
      <c r="E2724" t="s">
        <v>21</v>
      </c>
      <c r="F2724" t="s">
        <v>19</v>
      </c>
      <c r="G2724" t="s">
        <v>28</v>
      </c>
      <c r="H2724" s="3">
        <v>33521.9</v>
      </c>
      <c r="I2724" t="s">
        <v>21</v>
      </c>
      <c r="J2724" t="s">
        <v>22</v>
      </c>
      <c r="K27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34.811755103430599</v>
      </c>
      <c r="L2724" s="5">
        <f>TablaDatos[[#This Row],[IMC_raw]]/1000000000000000</f>
        <v>3.4811755103430602</v>
      </c>
      <c r="M2724" s="2">
        <v>3481175510343060</v>
      </c>
      <c r="N27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4" s="13">
        <f t="shared" si="42"/>
        <v>2723</v>
      </c>
      <c r="P2724" s="2" t="str">
        <f>IF(TablaDatos[[#This Row],[Diabetes]]=0,"No","Si")</f>
        <v>Si</v>
      </c>
      <c r="Q2724">
        <v>1</v>
      </c>
      <c r="R2724">
        <f>TablaDatos[[#This Row],[Aux2]]/10000000000000</f>
        <v>221.46577414915399</v>
      </c>
      <c r="S2724" s="1">
        <v>2214657741491540</v>
      </c>
      <c r="T2724" s="7">
        <f>TablaDatos[[#This Row],[Aux3]]/100000000000000</f>
        <v>251.350744544431</v>
      </c>
      <c r="U2724" s="1">
        <v>2.51350744544431E+16</v>
      </c>
      <c r="V2724">
        <v>175.5</v>
      </c>
      <c r="W2724">
        <v>101.8</v>
      </c>
    </row>
    <row r="2725" spans="1:23">
      <c r="A2725">
        <v>2017</v>
      </c>
      <c r="B2725">
        <v>51</v>
      </c>
      <c r="C2725" t="s">
        <v>16</v>
      </c>
      <c r="D2725" t="s">
        <v>17</v>
      </c>
      <c r="E2725" t="s">
        <v>18</v>
      </c>
      <c r="F2725" t="s">
        <v>19</v>
      </c>
      <c r="G2725" t="s">
        <v>20</v>
      </c>
      <c r="H2725" s="3">
        <v>27353.73</v>
      </c>
      <c r="I2725" t="s">
        <v>19</v>
      </c>
      <c r="J2725" t="s">
        <v>22</v>
      </c>
      <c r="K27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34.789856621236702</v>
      </c>
      <c r="L2725" s="6">
        <f>TablaDatos[[#This Row],[IMC_raw]]/1000000000000000</f>
        <v>3.4789856621236699</v>
      </c>
      <c r="M2725" s="2">
        <v>3478985662123670</v>
      </c>
      <c r="N27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5" s="13">
        <f t="shared" si="42"/>
        <v>2724</v>
      </c>
      <c r="P2725" s="2" t="str">
        <f>IF(TablaDatos[[#This Row],[Diabetes]]=0,"No","Si")</f>
        <v>No</v>
      </c>
      <c r="Q2725">
        <v>0</v>
      </c>
      <c r="R2725">
        <f>TablaDatos[[#This Row],[Aux2]]/10000000000000</f>
        <v>1966.0692370337799</v>
      </c>
      <c r="S2725" s="1">
        <v>1.96606923703378E+16</v>
      </c>
      <c r="T2725" s="7">
        <f>TablaDatos[[#This Row],[Aux3]]/100000000000000</f>
        <v>242.67271848358001</v>
      </c>
      <c r="U2725" s="1">
        <v>2.4267271848358E+16</v>
      </c>
      <c r="V2725">
        <v>155.80000000000001</v>
      </c>
      <c r="W2725">
        <v>95.6</v>
      </c>
    </row>
    <row r="2726" spans="1:23">
      <c r="A2726">
        <v>2017</v>
      </c>
      <c r="B2726">
        <v>68</v>
      </c>
      <c r="C2726" t="s">
        <v>23</v>
      </c>
      <c r="D2726" t="s">
        <v>29</v>
      </c>
      <c r="E2726" t="s">
        <v>31</v>
      </c>
      <c r="F2726" t="s">
        <v>24</v>
      </c>
      <c r="G2726" t="s">
        <v>25</v>
      </c>
      <c r="H2726" s="3">
        <v>9524.65</v>
      </c>
      <c r="I2726" t="s">
        <v>21</v>
      </c>
      <c r="J2726" t="s">
        <v>18</v>
      </c>
      <c r="K27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34.754213249894001</v>
      </c>
      <c r="L2726" s="6">
        <f>TablaDatos[[#This Row],[IMC_raw]]/1000000000000000</f>
        <v>34.754213249894001</v>
      </c>
      <c r="M2726" s="2">
        <v>3.4754213249894E+16</v>
      </c>
      <c r="N27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6" s="13">
        <f t="shared" si="42"/>
        <v>2725</v>
      </c>
      <c r="P2726" s="2" t="str">
        <f>IF(TablaDatos[[#This Row],[Diabetes]]=0,"No","Si")</f>
        <v>Si</v>
      </c>
      <c r="Q2726">
        <v>1</v>
      </c>
      <c r="R2726">
        <f>TablaDatos[[#This Row],[Aux2]]/10000000000000</f>
        <v>2381.3189858433102</v>
      </c>
      <c r="S2726" s="1">
        <v>2.38131898584331E+16</v>
      </c>
      <c r="T2726" s="7">
        <f>TablaDatos[[#This Row],[Aux3]]/100000000000000</f>
        <v>29.445547308819599</v>
      </c>
      <c r="U2726" s="1">
        <v>2944554730881960</v>
      </c>
      <c r="V2726">
        <v>170.9</v>
      </c>
      <c r="W2726">
        <v>103.9</v>
      </c>
    </row>
    <row r="2727" spans="1:23">
      <c r="A2727">
        <v>2017</v>
      </c>
      <c r="B2727">
        <v>59</v>
      </c>
      <c r="C2727" t="s">
        <v>23</v>
      </c>
      <c r="D2727" t="s">
        <v>72</v>
      </c>
      <c r="E2727" t="s">
        <v>21</v>
      </c>
      <c r="F2727" t="s">
        <v>24</v>
      </c>
      <c r="G2727" t="s">
        <v>28</v>
      </c>
      <c r="H2727" s="3">
        <v>18569.71</v>
      </c>
      <c r="I2727" t="s">
        <v>21</v>
      </c>
      <c r="J2727" t="s">
        <v>19</v>
      </c>
      <c r="K27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34.738125423613297</v>
      </c>
      <c r="L2727" s="5">
        <f>TablaDatos[[#This Row],[IMC_raw]]/1000000000000000</f>
        <v>34.738125423613297</v>
      </c>
      <c r="M2727" s="2">
        <v>3.47381254236133E+16</v>
      </c>
      <c r="N27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7" s="13">
        <f t="shared" si="42"/>
        <v>2726</v>
      </c>
      <c r="P2727" s="2" t="str">
        <f>IF(TablaDatos[[#This Row],[Diabetes]]=0,"No","Si")</f>
        <v>Si</v>
      </c>
      <c r="Q2727">
        <v>1</v>
      </c>
      <c r="R2727">
        <f>TablaDatos[[#This Row],[Aux2]]/10000000000000</f>
        <v>257.73447183002799</v>
      </c>
      <c r="S2727" s="1">
        <v>2577344718300280</v>
      </c>
      <c r="T2727" s="7">
        <f>TablaDatos[[#This Row],[Aux3]]/100000000000000</f>
        <v>28.922337271846501</v>
      </c>
      <c r="U2727" s="1">
        <v>2892233727184650</v>
      </c>
      <c r="V2727">
        <v>173.8</v>
      </c>
      <c r="W2727">
        <v>100.7</v>
      </c>
    </row>
    <row r="2728" spans="1:23">
      <c r="A2728">
        <v>2017</v>
      </c>
      <c r="B2728">
        <v>51</v>
      </c>
      <c r="C2728" t="s">
        <v>23</v>
      </c>
      <c r="D2728" t="s">
        <v>17</v>
      </c>
      <c r="E2728" t="s">
        <v>18</v>
      </c>
      <c r="F2728" t="s">
        <v>24</v>
      </c>
      <c r="G2728" t="s">
        <v>20</v>
      </c>
      <c r="H2728" s="3">
        <v>21329.09</v>
      </c>
      <c r="I2728" t="s">
        <v>21</v>
      </c>
      <c r="J2728" t="s">
        <v>18</v>
      </c>
      <c r="K27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34.719001475096299</v>
      </c>
      <c r="L2728" s="6">
        <f>TablaDatos[[#This Row],[IMC_raw]]/1000000000000000</f>
        <v>0.34719001475096301</v>
      </c>
      <c r="M2728" s="2">
        <v>347190014750963</v>
      </c>
      <c r="N27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8" s="13">
        <f t="shared" si="42"/>
        <v>2727</v>
      </c>
      <c r="P2728" s="2" t="str">
        <f>IF(TablaDatos[[#This Row],[Diabetes]]=0,"No","Si")</f>
        <v>No</v>
      </c>
      <c r="Q2728">
        <v>0</v>
      </c>
      <c r="R2728">
        <f>TablaDatos[[#This Row],[Aux2]]/10000000000000</f>
        <v>2107.7862293789799</v>
      </c>
      <c r="S2728" s="1">
        <v>2.10778622937898E+16</v>
      </c>
      <c r="T2728" s="7">
        <f>TablaDatos[[#This Row],[Aux3]]/100000000000000</f>
        <v>244.74169313115399</v>
      </c>
      <c r="U2728" s="1">
        <v>2.44741693131154E+16</v>
      </c>
      <c r="V2728">
        <v>145.30000000000001</v>
      </c>
      <c r="W2728">
        <v>96.5</v>
      </c>
    </row>
    <row r="2729" spans="1:23">
      <c r="A2729">
        <v>2017</v>
      </c>
      <c r="B2729">
        <v>70</v>
      </c>
      <c r="C2729" t="s">
        <v>16</v>
      </c>
      <c r="D2729" t="s">
        <v>72</v>
      </c>
      <c r="E2729" t="s">
        <v>19</v>
      </c>
      <c r="F2729" t="s">
        <v>35</v>
      </c>
      <c r="G2729" t="s">
        <v>25</v>
      </c>
      <c r="H2729" s="3">
        <v>18448.939999999999</v>
      </c>
      <c r="I2729" t="s">
        <v>19</v>
      </c>
      <c r="J2729" t="s">
        <v>18</v>
      </c>
      <c r="K27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34.7137012873809</v>
      </c>
      <c r="L2729" s="6">
        <f>TablaDatos[[#This Row],[IMC_raw]]/1000000000000000</f>
        <v>34.7137012873809</v>
      </c>
      <c r="M2729" s="2">
        <v>3.47137012873809E+16</v>
      </c>
      <c r="N27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29" s="13">
        <f t="shared" si="42"/>
        <v>2728</v>
      </c>
      <c r="P2729" s="2" t="str">
        <f>IF(TablaDatos[[#This Row],[Diabetes]]=0,"No","Si")</f>
        <v>No</v>
      </c>
      <c r="Q2729">
        <v>0</v>
      </c>
      <c r="R2729">
        <f>TablaDatos[[#This Row],[Aux2]]/10000000000000</f>
        <v>205.40955066449499</v>
      </c>
      <c r="S2729" s="1">
        <v>2054095506644950</v>
      </c>
      <c r="T2729" s="7">
        <f>TablaDatos[[#This Row],[Aux3]]/100000000000000</f>
        <v>247.99038916297999</v>
      </c>
      <c r="U2729" s="1">
        <v>2.4799038916298E+16</v>
      </c>
      <c r="V2729">
        <v>167.2</v>
      </c>
      <c r="W2729">
        <v>107</v>
      </c>
    </row>
    <row r="2730" spans="1:23">
      <c r="A2730">
        <v>2017</v>
      </c>
      <c r="B2730">
        <v>57</v>
      </c>
      <c r="C2730" t="s">
        <v>16</v>
      </c>
      <c r="D2730" t="s">
        <v>73</v>
      </c>
      <c r="E2730" t="s">
        <v>18</v>
      </c>
      <c r="F2730" t="s">
        <v>19</v>
      </c>
      <c r="G2730" t="s">
        <v>28</v>
      </c>
      <c r="H2730" s="3">
        <v>34547.879999999997</v>
      </c>
      <c r="I2730" t="s">
        <v>21</v>
      </c>
      <c r="J2730" t="s">
        <v>18</v>
      </c>
      <c r="K27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34.701041871813104</v>
      </c>
      <c r="L2730" s="5">
        <f>TablaDatos[[#This Row],[IMC_raw]]/1000000000000000</f>
        <v>3.4701041871813101</v>
      </c>
      <c r="M2730" s="2">
        <v>3470104187181310</v>
      </c>
      <c r="N27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0" s="13">
        <f t="shared" si="42"/>
        <v>2729</v>
      </c>
      <c r="P2730" s="2" t="str">
        <f>IF(TablaDatos[[#This Row],[Diabetes]]=0,"No","Si")</f>
        <v>No</v>
      </c>
      <c r="Q2730">
        <v>0</v>
      </c>
      <c r="R2730">
        <f>TablaDatos[[#This Row],[Aux2]]/10000000000000</f>
        <v>2199.08730924158</v>
      </c>
      <c r="S2730" s="1">
        <v>2.19908730924158E+16</v>
      </c>
      <c r="T2730" s="7">
        <f>TablaDatos[[#This Row],[Aux3]]/100000000000000</f>
        <v>241.214403892673</v>
      </c>
      <c r="U2730" s="1">
        <v>2.41214403892673E+16</v>
      </c>
      <c r="V2730">
        <v>165.5</v>
      </c>
      <c r="W2730">
        <v>93.7</v>
      </c>
    </row>
    <row r="2731" spans="1:23">
      <c r="A2731">
        <v>2017</v>
      </c>
      <c r="B2731">
        <v>66</v>
      </c>
      <c r="C2731" t="s">
        <v>16</v>
      </c>
      <c r="D2731" t="s">
        <v>34</v>
      </c>
      <c r="E2731" t="s">
        <v>31</v>
      </c>
      <c r="F2731" t="s">
        <v>19</v>
      </c>
      <c r="G2731" t="s">
        <v>25</v>
      </c>
      <c r="H2731" s="3">
        <v>19511.7</v>
      </c>
      <c r="I2731" t="s">
        <v>19</v>
      </c>
      <c r="J2731" t="s">
        <v>22</v>
      </c>
      <c r="K27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34.699313245570899</v>
      </c>
      <c r="L2731" s="5">
        <f>TablaDatos[[#This Row],[IMC_raw]]/100000000000000</f>
        <v>34.699313245570899</v>
      </c>
      <c r="M2731" s="2">
        <v>3469931324557090</v>
      </c>
      <c r="N27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1" s="13">
        <f t="shared" si="42"/>
        <v>2730</v>
      </c>
      <c r="P2731" s="2" t="str">
        <f>IF(TablaDatos[[#This Row],[Diabetes]]=0,"No","Si")</f>
        <v>Si</v>
      </c>
      <c r="Q2731">
        <v>1</v>
      </c>
      <c r="R2731">
        <f>TablaDatos[[#This Row],[Aux2]]/10000000000000</f>
        <v>2387.5753478184902</v>
      </c>
      <c r="S2731" s="1">
        <v>2.38757534781849E+16</v>
      </c>
      <c r="T2731" s="7">
        <f>TablaDatos[[#This Row],[Aux3]]/100000000000000</f>
        <v>261.89195131836198</v>
      </c>
      <c r="U2731" s="1">
        <v>2.61891951318362E+16</v>
      </c>
      <c r="V2731">
        <v>172.6</v>
      </c>
      <c r="W2731">
        <v>99.3</v>
      </c>
    </row>
    <row r="2732" spans="1:23">
      <c r="A2732">
        <v>2017</v>
      </c>
      <c r="B2732">
        <v>58</v>
      </c>
      <c r="C2732" t="s">
        <v>23</v>
      </c>
      <c r="D2732" t="s">
        <v>37</v>
      </c>
      <c r="E2732" t="s">
        <v>18</v>
      </c>
      <c r="F2732" t="s">
        <v>19</v>
      </c>
      <c r="G2732" t="s">
        <v>28</v>
      </c>
      <c r="H2732" s="3">
        <v>18988.39</v>
      </c>
      <c r="I2732" t="s">
        <v>19</v>
      </c>
      <c r="J2732" t="s">
        <v>18</v>
      </c>
      <c r="K27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34.680625719317</v>
      </c>
      <c r="L2732" s="6">
        <f>TablaDatos[[#This Row],[IMC_raw]]/1000000000000000</f>
        <v>3.4680625719317</v>
      </c>
      <c r="M2732" s="2">
        <v>3468062571931700</v>
      </c>
      <c r="N27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2" s="13">
        <f t="shared" si="42"/>
        <v>2731</v>
      </c>
      <c r="P2732" s="2" t="str">
        <f>IF(TablaDatos[[#This Row],[Diabetes]]=0,"No","Si")</f>
        <v>No</v>
      </c>
      <c r="Q2732">
        <v>0</v>
      </c>
      <c r="R2732">
        <f>TablaDatos[[#This Row],[Aux2]]/10000000000000</f>
        <v>2259.1366292411599</v>
      </c>
      <c r="S2732" s="1">
        <v>2.25913662924116E+16</v>
      </c>
      <c r="T2732" s="7">
        <f>TablaDatos[[#This Row],[Aux3]]/100000000000000</f>
        <v>25.663492700504101</v>
      </c>
      <c r="U2732" s="1">
        <v>2566349270050410</v>
      </c>
      <c r="V2732">
        <v>165.5</v>
      </c>
      <c r="W2732">
        <v>96.7</v>
      </c>
    </row>
    <row r="2733" spans="1:23">
      <c r="A2733">
        <v>2017</v>
      </c>
      <c r="B2733">
        <v>54</v>
      </c>
      <c r="C2733" t="s">
        <v>16</v>
      </c>
      <c r="D2733" t="s">
        <v>29</v>
      </c>
      <c r="E2733" t="s">
        <v>21</v>
      </c>
      <c r="F2733" t="s">
        <v>19</v>
      </c>
      <c r="G2733" t="s">
        <v>20</v>
      </c>
      <c r="H2733" s="3">
        <v>20932.810000000001</v>
      </c>
      <c r="I2733" t="s">
        <v>21</v>
      </c>
      <c r="J2733" t="s">
        <v>19</v>
      </c>
      <c r="K27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34.672011020362405</v>
      </c>
      <c r="L2733" s="6">
        <f>TablaDatos[[#This Row],[IMC_raw]]/1000000000000000</f>
        <v>3.4672011020362401</v>
      </c>
      <c r="M2733" s="2">
        <v>3467201102036240</v>
      </c>
      <c r="N27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3" s="13">
        <f t="shared" si="42"/>
        <v>2732</v>
      </c>
      <c r="P2733" s="2" t="str">
        <f>IF(TablaDatos[[#This Row],[Diabetes]]=0,"No","Si")</f>
        <v>No</v>
      </c>
      <c r="Q2733">
        <v>0</v>
      </c>
      <c r="R2733">
        <f>TablaDatos[[#This Row],[Aux2]]/10000000000000</f>
        <v>2385.0380127232602</v>
      </c>
      <c r="S2733" s="1">
        <v>2.38503801272326E+16</v>
      </c>
      <c r="T2733" s="7">
        <f>TablaDatos[[#This Row],[Aux3]]/100000000000000</f>
        <v>2.6768044921741398</v>
      </c>
      <c r="U2733" s="1">
        <v>267680449217414</v>
      </c>
      <c r="V2733">
        <v>162.5</v>
      </c>
      <c r="W2733">
        <v>98.8</v>
      </c>
    </row>
    <row r="2734" spans="1:23">
      <c r="A2734">
        <v>2017</v>
      </c>
      <c r="B2734">
        <v>53</v>
      </c>
      <c r="C2734" t="s">
        <v>16</v>
      </c>
      <c r="D2734" t="s">
        <v>71</v>
      </c>
      <c r="E2734" t="s">
        <v>18</v>
      </c>
      <c r="F2734" t="s">
        <v>19</v>
      </c>
      <c r="G2734" t="s">
        <v>20</v>
      </c>
      <c r="H2734" s="3">
        <v>28750.83</v>
      </c>
      <c r="I2734" t="s">
        <v>21</v>
      </c>
      <c r="J2734" t="s">
        <v>18</v>
      </c>
      <c r="K27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34.656394192247298</v>
      </c>
      <c r="L2734" s="6">
        <f>TablaDatos[[#This Row],[IMC_raw]]/1000000000000000</f>
        <v>3.46563941922473</v>
      </c>
      <c r="M2734" s="2">
        <v>3465639419224730</v>
      </c>
      <c r="N27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4" s="13">
        <f t="shared" si="42"/>
        <v>2733</v>
      </c>
      <c r="P2734" s="2" t="str">
        <f>IF(TablaDatos[[#This Row],[Diabetes]]=0,"No","Si")</f>
        <v>No</v>
      </c>
      <c r="Q2734">
        <v>0</v>
      </c>
      <c r="R2734">
        <f>TablaDatos[[#This Row],[Aux2]]/10000000000000</f>
        <v>2386.88059230311</v>
      </c>
      <c r="S2734" s="1">
        <v>2.38688059230311E+16</v>
      </c>
      <c r="T2734" s="7">
        <f>TablaDatos[[#This Row],[Aux3]]/100000000000000</f>
        <v>208.426727373451</v>
      </c>
      <c r="U2734" s="1">
        <v>2.08426727373451E+16</v>
      </c>
      <c r="V2734">
        <v>153.69999999999999</v>
      </c>
      <c r="W2734">
        <v>96.3</v>
      </c>
    </row>
    <row r="2735" spans="1:23">
      <c r="A2735">
        <v>2017</v>
      </c>
      <c r="B2735">
        <v>61</v>
      </c>
      <c r="C2735" t="s">
        <v>16</v>
      </c>
      <c r="D2735" t="s">
        <v>36</v>
      </c>
      <c r="E2735" t="s">
        <v>18</v>
      </c>
      <c r="F2735" t="s">
        <v>24</v>
      </c>
      <c r="G2735" t="s">
        <v>28</v>
      </c>
      <c r="H2735" s="3">
        <v>16123.62</v>
      </c>
      <c r="I2735" t="s">
        <v>21</v>
      </c>
      <c r="J2735" t="s">
        <v>18</v>
      </c>
      <c r="K27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34.632455848205801</v>
      </c>
      <c r="L2735" s="5">
        <f>TablaDatos[[#This Row],[IMC_raw]]/1000000000000000</f>
        <v>34.632455848205801</v>
      </c>
      <c r="M2735" s="2">
        <v>3.46324558482058E+16</v>
      </c>
      <c r="N27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5" s="13">
        <f t="shared" si="42"/>
        <v>2734</v>
      </c>
      <c r="P2735" s="2" t="str">
        <f>IF(TablaDatos[[#This Row],[Diabetes]]=0,"No","Si")</f>
        <v>No</v>
      </c>
      <c r="Q2735">
        <v>0</v>
      </c>
      <c r="R2735">
        <f>TablaDatos[[#This Row],[Aux2]]/10000000000000</f>
        <v>215.73532060230701</v>
      </c>
      <c r="S2735" s="1">
        <v>2157353206023070</v>
      </c>
      <c r="T2735" s="7">
        <f>TablaDatos[[#This Row],[Aux3]]/100000000000000</f>
        <v>26.716147463124798</v>
      </c>
      <c r="U2735" s="1">
        <v>2671614746312480</v>
      </c>
      <c r="V2735">
        <v>174.1</v>
      </c>
      <c r="W2735">
        <v>98</v>
      </c>
    </row>
    <row r="2736" spans="1:23">
      <c r="A2736">
        <v>2017</v>
      </c>
      <c r="B2736">
        <v>55</v>
      </c>
      <c r="C2736" t="s">
        <v>23</v>
      </c>
      <c r="D2736" t="s">
        <v>32</v>
      </c>
      <c r="E2736" t="s">
        <v>18</v>
      </c>
      <c r="F2736" t="s">
        <v>24</v>
      </c>
      <c r="G2736" t="s">
        <v>28</v>
      </c>
      <c r="H2736" s="3">
        <v>18958.72</v>
      </c>
      <c r="I2736" t="s">
        <v>21</v>
      </c>
      <c r="J2736" t="s">
        <v>18</v>
      </c>
      <c r="K27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34.598489679380798</v>
      </c>
      <c r="L2736" s="5">
        <f>TablaDatos[[#This Row],[IMC_raw]]/1000000000000000</f>
        <v>34.598489679380798</v>
      </c>
      <c r="M2736" s="2">
        <v>3.45984896793808E+16</v>
      </c>
      <c r="N27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6" s="13">
        <f t="shared" si="42"/>
        <v>2735</v>
      </c>
      <c r="P2736" s="2" t="str">
        <f>IF(TablaDatos[[#This Row],[Diabetes]]=0,"No","Si")</f>
        <v>No</v>
      </c>
      <c r="Q2736">
        <v>0</v>
      </c>
      <c r="R2736">
        <f>TablaDatos[[#This Row],[Aux2]]/10000000000000</f>
        <v>224.58424744361801</v>
      </c>
      <c r="S2736" s="1">
        <v>2245842474436180</v>
      </c>
      <c r="T2736" s="7">
        <f>TablaDatos[[#This Row],[Aux3]]/100000000000000</f>
        <v>283.43904380484901</v>
      </c>
      <c r="U2736" s="1">
        <v>2.83439043804849E+16</v>
      </c>
      <c r="V2736">
        <v>166.4</v>
      </c>
      <c r="W2736">
        <v>95</v>
      </c>
    </row>
    <row r="2737" spans="1:23">
      <c r="A2737">
        <v>2017</v>
      </c>
      <c r="B2737">
        <v>66</v>
      </c>
      <c r="C2737" t="s">
        <v>16</v>
      </c>
      <c r="D2737" t="s">
        <v>32</v>
      </c>
      <c r="E2737" t="s">
        <v>21</v>
      </c>
      <c r="F2737" t="s">
        <v>24</v>
      </c>
      <c r="G2737" t="s">
        <v>25</v>
      </c>
      <c r="H2737" s="3">
        <v>14609.53</v>
      </c>
      <c r="I2737" t="s">
        <v>21</v>
      </c>
      <c r="J2737" t="s">
        <v>19</v>
      </c>
      <c r="K27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34.590718524819899</v>
      </c>
      <c r="L2737" s="6">
        <f>TablaDatos[[#This Row],[IMC_raw]]/1000000000000000</f>
        <v>3.4590718524819901</v>
      </c>
      <c r="M2737" s="2">
        <v>3459071852481990</v>
      </c>
      <c r="N27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7" s="13">
        <f t="shared" si="42"/>
        <v>2736</v>
      </c>
      <c r="P2737" s="2" t="str">
        <f>IF(TablaDatos[[#This Row],[Diabetes]]=0,"No","Si")</f>
        <v>Si</v>
      </c>
      <c r="Q2737">
        <v>1</v>
      </c>
      <c r="R2737">
        <f>TablaDatos[[#This Row],[Aux2]]/10000000000000</f>
        <v>24.1457599066391</v>
      </c>
      <c r="S2737" s="1">
        <v>241457599066391</v>
      </c>
      <c r="T2737" s="7">
        <f>TablaDatos[[#This Row],[Aux3]]/100000000000000</f>
        <v>285.48834534636899</v>
      </c>
      <c r="U2737" s="1">
        <v>2.85488345346369E+16</v>
      </c>
      <c r="V2737">
        <v>177.1</v>
      </c>
      <c r="W2737">
        <v>107.8</v>
      </c>
    </row>
    <row r="2738" spans="1:23">
      <c r="A2738">
        <v>2017</v>
      </c>
      <c r="B2738">
        <v>60</v>
      </c>
      <c r="C2738" t="s">
        <v>16</v>
      </c>
      <c r="D2738" t="s">
        <v>72</v>
      </c>
      <c r="E2738" t="s">
        <v>19</v>
      </c>
      <c r="F2738" t="s">
        <v>24</v>
      </c>
      <c r="G2738" t="s">
        <v>28</v>
      </c>
      <c r="H2738" s="3">
        <v>17506.37</v>
      </c>
      <c r="I2738" t="s">
        <v>19</v>
      </c>
      <c r="J2738" t="s">
        <v>18</v>
      </c>
      <c r="K27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34.570472591955202</v>
      </c>
      <c r="L2738" s="5">
        <f>TablaDatos[[#This Row],[IMC_raw]]/1000000000000000</f>
        <v>3.4570472591955199</v>
      </c>
      <c r="M2738" s="2">
        <v>3457047259195520</v>
      </c>
      <c r="N27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8" s="13">
        <f t="shared" si="42"/>
        <v>2737</v>
      </c>
      <c r="P2738" s="2" t="str">
        <f>IF(TablaDatos[[#This Row],[Diabetes]]=0,"No","Si")</f>
        <v>No</v>
      </c>
      <c r="Q2738">
        <v>0</v>
      </c>
      <c r="R2738">
        <f>TablaDatos[[#This Row],[Aux2]]/10000000000000</f>
        <v>2377.0970087247701</v>
      </c>
      <c r="S2738" s="1">
        <v>2.37709700872477E+16</v>
      </c>
      <c r="T2738" s="7">
        <f>TablaDatos[[#This Row],[Aux3]]/100000000000000</f>
        <v>23.583424157029</v>
      </c>
      <c r="U2738" s="1">
        <v>2358342415702900</v>
      </c>
      <c r="V2738">
        <v>170.5</v>
      </c>
      <c r="W2738">
        <v>96.9</v>
      </c>
    </row>
    <row r="2739" spans="1:23">
      <c r="A2739">
        <v>2017</v>
      </c>
      <c r="B2739">
        <v>65</v>
      </c>
      <c r="C2739" t="s">
        <v>23</v>
      </c>
      <c r="D2739" t="s">
        <v>27</v>
      </c>
      <c r="E2739" t="s">
        <v>21</v>
      </c>
      <c r="F2739" t="s">
        <v>24</v>
      </c>
      <c r="G2739" t="s">
        <v>25</v>
      </c>
      <c r="H2739" s="3">
        <v>17340.41</v>
      </c>
      <c r="I2739" t="s">
        <v>21</v>
      </c>
      <c r="J2739" t="s">
        <v>22</v>
      </c>
      <c r="K27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34.552263691519101</v>
      </c>
      <c r="L2739" s="5">
        <f>TablaDatos[[#This Row],[IMC_raw]]/100000000000000</f>
        <v>34.552263691519101</v>
      </c>
      <c r="M2739" s="2">
        <v>3455226369151910</v>
      </c>
      <c r="N27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39" s="13">
        <f t="shared" si="42"/>
        <v>2738</v>
      </c>
      <c r="P2739" s="2" t="str">
        <f>IF(TablaDatos[[#This Row],[Diabetes]]=0,"No","Si")</f>
        <v>Si</v>
      </c>
      <c r="Q2739">
        <v>1</v>
      </c>
      <c r="R2739">
        <f>TablaDatos[[#This Row],[Aux2]]/10000000000000</f>
        <v>2238.8362323930101</v>
      </c>
      <c r="S2739" s="1">
        <v>2.23883623239301E+16</v>
      </c>
      <c r="T2739" s="7">
        <f>TablaDatos[[#This Row],[Aux3]]/100000000000000</f>
        <v>27.9392294105361</v>
      </c>
      <c r="U2739" s="1">
        <v>2793922941053610</v>
      </c>
      <c r="V2739">
        <v>173.5</v>
      </c>
      <c r="W2739">
        <v>102.4</v>
      </c>
    </row>
    <row r="2740" spans="1:23">
      <c r="A2740">
        <v>2017</v>
      </c>
      <c r="B2740">
        <v>55</v>
      </c>
      <c r="C2740" t="s">
        <v>23</v>
      </c>
      <c r="D2740" t="s">
        <v>72</v>
      </c>
      <c r="E2740" t="s">
        <v>19</v>
      </c>
      <c r="F2740" t="s">
        <v>40</v>
      </c>
      <c r="G2740" t="s">
        <v>28</v>
      </c>
      <c r="H2740" s="3">
        <v>17263.32</v>
      </c>
      <c r="I2740" t="s">
        <v>21</v>
      </c>
      <c r="J2740" t="s">
        <v>21</v>
      </c>
      <c r="K27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34.541201393248102</v>
      </c>
      <c r="L2740" s="6">
        <f>TablaDatos[[#This Row],[IMC_raw]]/1000000000000000</f>
        <v>34.541201393248102</v>
      </c>
      <c r="M2740" s="2">
        <v>3.45412013932481E+16</v>
      </c>
      <c r="N27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0" s="13">
        <f t="shared" si="42"/>
        <v>2739</v>
      </c>
      <c r="P2740" s="2" t="str">
        <f>IF(TablaDatos[[#This Row],[Diabetes]]=0,"No","Si")</f>
        <v>No</v>
      </c>
      <c r="Q2740">
        <v>0</v>
      </c>
      <c r="R2740">
        <f>TablaDatos[[#This Row],[Aux2]]/10000000000000</f>
        <v>1919.85714020764</v>
      </c>
      <c r="S2740" s="1">
        <v>1.91985714020764E+16</v>
      </c>
      <c r="T2740" s="7">
        <f>TablaDatos[[#This Row],[Aux3]]/100000000000000</f>
        <v>241.90812264575999</v>
      </c>
      <c r="U2740" s="1">
        <v>2.4190812264576E+16</v>
      </c>
      <c r="V2740">
        <v>159.4</v>
      </c>
      <c r="W2740">
        <v>100.4</v>
      </c>
    </row>
    <row r="2741" spans="1:23">
      <c r="A2741">
        <v>2017</v>
      </c>
      <c r="B2741">
        <v>69</v>
      </c>
      <c r="C2741" t="s">
        <v>23</v>
      </c>
      <c r="D2741" t="s">
        <v>33</v>
      </c>
      <c r="E2741" t="s">
        <v>19</v>
      </c>
      <c r="F2741" t="s">
        <v>24</v>
      </c>
      <c r="G2741" t="s">
        <v>25</v>
      </c>
      <c r="H2741" s="3">
        <v>9527.82</v>
      </c>
      <c r="I2741" t="s">
        <v>21</v>
      </c>
      <c r="J2741" t="s">
        <v>19</v>
      </c>
      <c r="K27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34.540907848609301</v>
      </c>
      <c r="L2741" s="6">
        <f>TablaDatos[[#This Row],[IMC_raw]]/100000000000000</f>
        <v>34.540907848609301</v>
      </c>
      <c r="M2741" s="2">
        <v>3454090784860930</v>
      </c>
      <c r="N27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1" s="13">
        <f t="shared" si="42"/>
        <v>2740</v>
      </c>
      <c r="P2741" s="2" t="str">
        <f>IF(TablaDatos[[#This Row],[Diabetes]]=0,"No","Si")</f>
        <v>No</v>
      </c>
      <c r="Q2741">
        <v>0</v>
      </c>
      <c r="R2741">
        <f>TablaDatos[[#This Row],[Aux2]]/10000000000000</f>
        <v>2273.9202653013899</v>
      </c>
      <c r="S2741" s="1">
        <v>2.27392026530139E+16</v>
      </c>
      <c r="T2741" s="7">
        <f>TablaDatos[[#This Row],[Aux3]]/100000000000000</f>
        <v>269.80657640964301</v>
      </c>
      <c r="U2741" s="1">
        <v>2.69806576409643E+16</v>
      </c>
      <c r="V2741">
        <v>167.7</v>
      </c>
      <c r="W2741">
        <v>95.3</v>
      </c>
    </row>
    <row r="2742" spans="1:23">
      <c r="A2742">
        <v>2017</v>
      </c>
      <c r="B2742">
        <v>63</v>
      </c>
      <c r="C2742" t="s">
        <v>23</v>
      </c>
      <c r="D2742" t="s">
        <v>29</v>
      </c>
      <c r="E2742" t="s">
        <v>18</v>
      </c>
      <c r="F2742" t="s">
        <v>19</v>
      </c>
      <c r="G2742" t="s">
        <v>28</v>
      </c>
      <c r="H2742" s="3">
        <v>15951.89</v>
      </c>
      <c r="I2742" t="s">
        <v>21</v>
      </c>
      <c r="J2742" t="s">
        <v>18</v>
      </c>
      <c r="K27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34.5344132081729</v>
      </c>
      <c r="L2742" s="6">
        <f>TablaDatos[[#This Row],[IMC_raw]]/1000000000000000</f>
        <v>34.5344132081729</v>
      </c>
      <c r="M2742" s="2">
        <v>3.45344132081729E+16</v>
      </c>
      <c r="N27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2" s="13">
        <f t="shared" si="42"/>
        <v>2741</v>
      </c>
      <c r="P2742" s="2" t="str">
        <f>IF(TablaDatos[[#This Row],[Diabetes]]=0,"No","Si")</f>
        <v>No</v>
      </c>
      <c r="Q2742">
        <v>0</v>
      </c>
      <c r="R2742">
        <f>TablaDatos[[#This Row],[Aux2]]/10000000000000</f>
        <v>2184.2858521112198</v>
      </c>
      <c r="S2742" s="1">
        <v>2.18428585211122E+16</v>
      </c>
      <c r="T2742" s="7">
        <f>TablaDatos[[#This Row],[Aux3]]/100000000000000</f>
        <v>24.273755319945501</v>
      </c>
      <c r="U2742" s="1">
        <v>2427375531994550</v>
      </c>
      <c r="V2742">
        <v>163.5</v>
      </c>
      <c r="W2742">
        <v>96.5</v>
      </c>
    </row>
    <row r="2743" spans="1:23">
      <c r="A2743">
        <v>2017</v>
      </c>
      <c r="B2743">
        <v>61</v>
      </c>
      <c r="C2743" t="s">
        <v>16</v>
      </c>
      <c r="D2743" t="s">
        <v>72</v>
      </c>
      <c r="E2743" t="s">
        <v>21</v>
      </c>
      <c r="F2743" t="s">
        <v>24</v>
      </c>
      <c r="G2743" t="s">
        <v>28</v>
      </c>
      <c r="H2743" s="3">
        <v>14043.27</v>
      </c>
      <c r="I2743" t="s">
        <v>21</v>
      </c>
      <c r="J2743" t="s">
        <v>22</v>
      </c>
      <c r="K27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34.439594657209803</v>
      </c>
      <c r="L2743" s="6">
        <f>TablaDatos[[#This Row],[IMC_raw]]/1000000000000000</f>
        <v>3.44395946572098</v>
      </c>
      <c r="M2743" s="2">
        <v>3443959465720980</v>
      </c>
      <c r="N27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3" s="13">
        <f t="shared" si="42"/>
        <v>2742</v>
      </c>
      <c r="P2743" s="2" t="str">
        <f>IF(TablaDatos[[#This Row],[Diabetes]]=0,"No","Si")</f>
        <v>Si</v>
      </c>
      <c r="Q2743">
        <v>1</v>
      </c>
      <c r="R2743">
        <f>TablaDatos[[#This Row],[Aux2]]/10000000000000</f>
        <v>2110.6483675360701</v>
      </c>
      <c r="S2743" s="1">
        <v>2.11064836753607E+16</v>
      </c>
      <c r="T2743" s="7">
        <f>TablaDatos[[#This Row],[Aux3]]/100000000000000</f>
        <v>267.90512219577897</v>
      </c>
      <c r="U2743" s="1">
        <v>2.67905122195779E+16</v>
      </c>
      <c r="V2743">
        <v>160.19999999999999</v>
      </c>
      <c r="W2743">
        <v>98.9</v>
      </c>
    </row>
    <row r="2744" spans="1:23">
      <c r="A2744">
        <v>2017</v>
      </c>
      <c r="B2744">
        <v>54</v>
      </c>
      <c r="C2744" t="s">
        <v>16</v>
      </c>
      <c r="D2744" t="s">
        <v>72</v>
      </c>
      <c r="E2744" t="s">
        <v>18</v>
      </c>
      <c r="F2744" t="s">
        <v>19</v>
      </c>
      <c r="G2744" t="s">
        <v>20</v>
      </c>
      <c r="H2744" s="3">
        <v>22454.95</v>
      </c>
      <c r="I2744" t="s">
        <v>19</v>
      </c>
      <c r="J2744" t="s">
        <v>22</v>
      </c>
      <c r="K27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34.4383584753921</v>
      </c>
      <c r="L2744" s="5">
        <f>TablaDatos[[#This Row],[IMC_raw]]/1000000000000000</f>
        <v>34.4383584753921</v>
      </c>
      <c r="M2744" s="2">
        <v>3.44383584753921E+16</v>
      </c>
      <c r="N27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4" s="13">
        <f t="shared" si="42"/>
        <v>2743</v>
      </c>
      <c r="P2744" s="2" t="str">
        <f>IF(TablaDatos[[#This Row],[Diabetes]]=0,"No","Si")</f>
        <v>No</v>
      </c>
      <c r="Q2744">
        <v>0</v>
      </c>
      <c r="R2744">
        <f>TablaDatos[[#This Row],[Aux2]]/10000000000000</f>
        <v>204.50138822603199</v>
      </c>
      <c r="S2744" s="1">
        <v>2045013882260320</v>
      </c>
      <c r="T2744" s="7">
        <f>TablaDatos[[#This Row],[Aux3]]/100000000000000</f>
        <v>253.909605717327</v>
      </c>
      <c r="U2744" s="1">
        <v>2.53909605717327E+16</v>
      </c>
      <c r="V2744">
        <v>152.80000000000001</v>
      </c>
      <c r="W2744">
        <v>93.1</v>
      </c>
    </row>
    <row r="2745" spans="1:23">
      <c r="A2745">
        <v>2017</v>
      </c>
      <c r="B2745">
        <v>61</v>
      </c>
      <c r="C2745" t="s">
        <v>23</v>
      </c>
      <c r="D2745" t="s">
        <v>26</v>
      </c>
      <c r="E2745" t="s">
        <v>18</v>
      </c>
      <c r="F2745" t="s">
        <v>24</v>
      </c>
      <c r="G2745" t="s">
        <v>28</v>
      </c>
      <c r="H2745" s="3">
        <v>10357.91</v>
      </c>
      <c r="I2745" t="s">
        <v>21</v>
      </c>
      <c r="J2745" t="s">
        <v>18</v>
      </c>
      <c r="K27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34.413360594358899</v>
      </c>
      <c r="L2745" s="6">
        <f>TablaDatos[[#This Row],[IMC_raw]]/1000000000000000</f>
        <v>0.34413360594358899</v>
      </c>
      <c r="M2745" s="2">
        <v>344133605943589</v>
      </c>
      <c r="N27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5" s="13">
        <f t="shared" si="42"/>
        <v>2744</v>
      </c>
      <c r="P2745" s="2" t="str">
        <f>IF(TablaDatos[[#This Row],[Diabetes]]=0,"No","Si")</f>
        <v>No</v>
      </c>
      <c r="Q2745">
        <v>0</v>
      </c>
      <c r="R2745">
        <f>TablaDatos[[#This Row],[Aux2]]/10000000000000</f>
        <v>2479.7352647800099</v>
      </c>
      <c r="S2745" s="1">
        <v>2.47973526478001E+16</v>
      </c>
      <c r="T2745" s="7">
        <f>TablaDatos[[#This Row],[Aux3]]/100000000000000</f>
        <v>267.88367148303797</v>
      </c>
      <c r="U2745" s="1">
        <v>2.67883671483038E+16</v>
      </c>
      <c r="V2745">
        <v>162.5</v>
      </c>
      <c r="W2745">
        <v>100.2</v>
      </c>
    </row>
    <row r="2746" spans="1:23">
      <c r="A2746">
        <v>2017</v>
      </c>
      <c r="B2746">
        <v>56</v>
      </c>
      <c r="C2746" t="s">
        <v>23</v>
      </c>
      <c r="D2746" t="s">
        <v>73</v>
      </c>
      <c r="E2746" t="s">
        <v>18</v>
      </c>
      <c r="F2746" t="s">
        <v>19</v>
      </c>
      <c r="G2746" t="s">
        <v>28</v>
      </c>
      <c r="H2746" s="3">
        <v>53016.98</v>
      </c>
      <c r="I2746" t="s">
        <v>21</v>
      </c>
      <c r="J2746" t="s">
        <v>18</v>
      </c>
      <c r="K27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34.411552646138105</v>
      </c>
      <c r="L2746" s="6">
        <f>TablaDatos[[#This Row],[IMC_raw]]/1000000000000000</f>
        <v>3.4411552646138102</v>
      </c>
      <c r="M2746" s="2">
        <v>3441155264613810</v>
      </c>
      <c r="N27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6" s="13">
        <f t="shared" si="42"/>
        <v>2745</v>
      </c>
      <c r="P2746" s="2" t="str">
        <f>IF(TablaDatos[[#This Row],[Diabetes]]=0,"No","Si")</f>
        <v>No</v>
      </c>
      <c r="Q2746">
        <v>0</v>
      </c>
      <c r="R2746">
        <f>TablaDatos[[#This Row],[Aux2]]/10000000000000</f>
        <v>238.32591720369601</v>
      </c>
      <c r="S2746" s="1">
        <v>2383259172036960</v>
      </c>
      <c r="T2746" s="7">
        <f>TablaDatos[[#This Row],[Aux3]]/100000000000000</f>
        <v>258.81561190855803</v>
      </c>
      <c r="U2746" s="1">
        <v>2.58815611908558E+16</v>
      </c>
      <c r="V2746">
        <v>157</v>
      </c>
      <c r="W2746">
        <v>91.6</v>
      </c>
    </row>
    <row r="2747" spans="1:23">
      <c r="A2747">
        <v>2017</v>
      </c>
      <c r="B2747">
        <v>60</v>
      </c>
      <c r="C2747" t="s">
        <v>16</v>
      </c>
      <c r="D2747" t="s">
        <v>29</v>
      </c>
      <c r="E2747" t="s">
        <v>18</v>
      </c>
      <c r="F2747" t="s">
        <v>35</v>
      </c>
      <c r="G2747" t="s">
        <v>28</v>
      </c>
      <c r="H2747" s="3">
        <v>16254.9</v>
      </c>
      <c r="I2747" t="s">
        <v>19</v>
      </c>
      <c r="J2747" t="s">
        <v>22</v>
      </c>
      <c r="K27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34.402954722797901</v>
      </c>
      <c r="L2747" s="6">
        <f>TablaDatos[[#This Row],[IMC_raw]]/1000000000000000</f>
        <v>34.402954722797901</v>
      </c>
      <c r="M2747" s="2">
        <v>3.44029547227979E+16</v>
      </c>
      <c r="N27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7" s="13">
        <f t="shared" si="42"/>
        <v>2746</v>
      </c>
      <c r="P2747" s="2" t="str">
        <f>IF(TablaDatos[[#This Row],[Diabetes]]=0,"No","Si")</f>
        <v>No</v>
      </c>
      <c r="Q2747">
        <v>0</v>
      </c>
      <c r="R2747">
        <f>TablaDatos[[#This Row],[Aux2]]/10000000000000</f>
        <v>2012.8750272299001</v>
      </c>
      <c r="S2747" s="1">
        <v>2.0128750272299E+16</v>
      </c>
      <c r="T2747" s="7">
        <f>TablaDatos[[#This Row],[Aux3]]/100000000000000</f>
        <v>221.165505039089</v>
      </c>
      <c r="U2747" s="1">
        <v>2.21165505039089E+16</v>
      </c>
      <c r="V2747">
        <v>154.80000000000001</v>
      </c>
      <c r="W2747">
        <v>99.2</v>
      </c>
    </row>
    <row r="2748" spans="1:23">
      <c r="A2748">
        <v>2017</v>
      </c>
      <c r="B2748">
        <v>54</v>
      </c>
      <c r="C2748" t="s">
        <v>16</v>
      </c>
      <c r="D2748" t="s">
        <v>38</v>
      </c>
      <c r="E2748" t="s">
        <v>18</v>
      </c>
      <c r="F2748" t="s">
        <v>19</v>
      </c>
      <c r="G2748" t="s">
        <v>20</v>
      </c>
      <c r="H2748" s="3">
        <v>24321.77</v>
      </c>
      <c r="I2748" t="s">
        <v>21</v>
      </c>
      <c r="J2748" t="s">
        <v>19</v>
      </c>
      <c r="K27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34.361534821508499</v>
      </c>
      <c r="L2748" s="6">
        <f>TablaDatos[[#This Row],[IMC_raw]]/1000000000000000</f>
        <v>34.361534821508499</v>
      </c>
      <c r="M2748" s="2">
        <v>3.43615348215085E+16</v>
      </c>
      <c r="N27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8" s="13">
        <f t="shared" si="42"/>
        <v>2747</v>
      </c>
      <c r="P2748" s="2" t="str">
        <f>IF(TablaDatos[[#This Row],[Diabetes]]=0,"No","Si")</f>
        <v>Si</v>
      </c>
      <c r="Q2748">
        <v>1</v>
      </c>
      <c r="R2748">
        <f>TablaDatos[[#This Row],[Aux2]]/10000000000000</f>
        <v>1935.94350685884</v>
      </c>
      <c r="S2748" s="1">
        <v>1.93594350685884E+16</v>
      </c>
      <c r="T2748" s="7">
        <f>TablaDatos[[#This Row],[Aux3]]/100000000000000</f>
        <v>2.6427382059369302</v>
      </c>
      <c r="U2748" s="1">
        <v>264273820593693</v>
      </c>
      <c r="V2748">
        <v>155.19999999999999</v>
      </c>
      <c r="W2748">
        <v>94.3</v>
      </c>
    </row>
    <row r="2749" spans="1:23">
      <c r="A2749">
        <v>2017</v>
      </c>
      <c r="B2749">
        <v>70</v>
      </c>
      <c r="C2749" t="s">
        <v>23</v>
      </c>
      <c r="D2749" t="s">
        <v>29</v>
      </c>
      <c r="E2749" t="s">
        <v>21</v>
      </c>
      <c r="F2749" t="s">
        <v>19</v>
      </c>
      <c r="G2749" t="s">
        <v>25</v>
      </c>
      <c r="H2749" s="3">
        <v>13403.02</v>
      </c>
      <c r="I2749" t="s">
        <v>19</v>
      </c>
      <c r="J2749" t="s">
        <v>18</v>
      </c>
      <c r="K2749">
        <f>TablaDatos[[#This Row],[IMC2]]*10000</f>
        <v>34.33750421976</v>
      </c>
      <c r="L2749" s="5">
        <f>TablaDatos[[#This Row],[IMC_raw]]/1000000000000000</f>
        <v>3.4337504219759999E-3</v>
      </c>
      <c r="M2749" s="2">
        <v>3433750421976</v>
      </c>
      <c r="N27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49" s="13">
        <f t="shared" si="42"/>
        <v>2748</v>
      </c>
      <c r="P2749" s="2" t="str">
        <f>IF(TablaDatos[[#This Row],[Diabetes]]=0,"No","Si")</f>
        <v>Si</v>
      </c>
      <c r="Q2749">
        <v>1</v>
      </c>
      <c r="R2749">
        <f>TablaDatos[[#This Row],[Aux2]]/10000000000000</f>
        <v>221.07333916818899</v>
      </c>
      <c r="S2749" s="1">
        <v>2210733391681890</v>
      </c>
      <c r="T2749" s="7">
        <f>TablaDatos[[#This Row],[Aux3]]/100000000000000</f>
        <v>265.30926463904302</v>
      </c>
      <c r="U2749" s="1">
        <v>2.65309264639043E+16</v>
      </c>
      <c r="V2749">
        <v>177.6</v>
      </c>
      <c r="W2749">
        <v>105.2</v>
      </c>
    </row>
    <row r="2750" spans="1:23">
      <c r="A2750">
        <v>2017</v>
      </c>
      <c r="B2750">
        <v>69</v>
      </c>
      <c r="C2750" t="s">
        <v>16</v>
      </c>
      <c r="D2750" t="s">
        <v>30</v>
      </c>
      <c r="E2750" t="s">
        <v>21</v>
      </c>
      <c r="F2750" t="s">
        <v>24</v>
      </c>
      <c r="G2750" t="s">
        <v>25</v>
      </c>
      <c r="H2750" s="3">
        <v>11853.68</v>
      </c>
      <c r="I2750" t="s">
        <v>21</v>
      </c>
      <c r="J2750" t="s">
        <v>22</v>
      </c>
      <c r="K27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34.299702809636898</v>
      </c>
      <c r="L2750" s="6">
        <f>TablaDatos[[#This Row],[IMC_raw]]/100000000000000</f>
        <v>34.299702809636898</v>
      </c>
      <c r="M2750" s="2">
        <v>3429970280963690</v>
      </c>
      <c r="N27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0" s="13">
        <f t="shared" si="42"/>
        <v>2749</v>
      </c>
      <c r="P2750" s="2" t="str">
        <f>IF(TablaDatos[[#This Row],[Diabetes]]=0,"No","Si")</f>
        <v>Si</v>
      </c>
      <c r="Q2750">
        <v>1</v>
      </c>
      <c r="R2750">
        <f>TablaDatos[[#This Row],[Aux2]]/10000000000000</f>
        <v>260.33401447966099</v>
      </c>
      <c r="S2750" s="1">
        <v>2603340144796610</v>
      </c>
      <c r="T2750" s="7">
        <f>TablaDatos[[#This Row],[Aux3]]/100000000000000</f>
        <v>28.916216452908699</v>
      </c>
      <c r="U2750" s="1">
        <v>2891621645290870</v>
      </c>
      <c r="V2750">
        <v>170.5</v>
      </c>
      <c r="W2750">
        <v>105</v>
      </c>
    </row>
    <row r="2751" spans="1:23">
      <c r="A2751">
        <v>2017</v>
      </c>
      <c r="B2751">
        <v>49</v>
      </c>
      <c r="C2751" t="s">
        <v>23</v>
      </c>
      <c r="D2751" t="s">
        <v>29</v>
      </c>
      <c r="E2751" t="s">
        <v>18</v>
      </c>
      <c r="F2751" t="s">
        <v>19</v>
      </c>
      <c r="G2751" t="s">
        <v>20</v>
      </c>
      <c r="H2751" s="3">
        <v>12209.44</v>
      </c>
      <c r="I2751" t="s">
        <v>21</v>
      </c>
      <c r="J2751" t="s">
        <v>19</v>
      </c>
      <c r="K27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34.2620696311618</v>
      </c>
      <c r="L2751" s="5">
        <f>TablaDatos[[#This Row],[IMC_raw]]/1000000000000000</f>
        <v>3.4262069631161798</v>
      </c>
      <c r="M2751" s="2">
        <v>3426206963116180</v>
      </c>
      <c r="N27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1" s="13">
        <f t="shared" si="42"/>
        <v>2750</v>
      </c>
      <c r="P2751" s="2" t="str">
        <f>IF(TablaDatos[[#This Row],[Diabetes]]=0,"No","Si")</f>
        <v>Si</v>
      </c>
      <c r="Q2751">
        <v>1</v>
      </c>
      <c r="R2751">
        <f>TablaDatos[[#This Row],[Aux2]]/10000000000000</f>
        <v>2316.3474485581301</v>
      </c>
      <c r="S2751" s="1">
        <v>2.31634744855813E+16</v>
      </c>
      <c r="T2751" s="7">
        <f>TablaDatos[[#This Row],[Aux3]]/100000000000000</f>
        <v>260.18700512535997</v>
      </c>
      <c r="U2751" s="1">
        <v>2.6018700512536E+16</v>
      </c>
      <c r="V2751">
        <v>156.9</v>
      </c>
      <c r="W2751">
        <v>93.2</v>
      </c>
    </row>
    <row r="2752" spans="1:23">
      <c r="A2752">
        <v>2017</v>
      </c>
      <c r="B2752">
        <v>51</v>
      </c>
      <c r="C2752" t="s">
        <v>16</v>
      </c>
      <c r="D2752" t="s">
        <v>29</v>
      </c>
      <c r="E2752" t="s">
        <v>18</v>
      </c>
      <c r="F2752" t="s">
        <v>19</v>
      </c>
      <c r="G2752" t="s">
        <v>20</v>
      </c>
      <c r="H2752" s="3">
        <v>18740.900000000001</v>
      </c>
      <c r="I2752" t="s">
        <v>19</v>
      </c>
      <c r="J2752" t="s">
        <v>22</v>
      </c>
      <c r="K27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34.247541638668203</v>
      </c>
      <c r="L2752" s="6">
        <f>TablaDatos[[#This Row],[IMC_raw]]/1000000000000000</f>
        <v>34.247541638668203</v>
      </c>
      <c r="M2752" s="2">
        <v>3.42475416386682E+16</v>
      </c>
      <c r="N27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2" s="13">
        <f t="shared" si="42"/>
        <v>2751</v>
      </c>
      <c r="P2752" s="2" t="str">
        <f>IF(TablaDatos[[#This Row],[Diabetes]]=0,"No","Si")</f>
        <v>No</v>
      </c>
      <c r="Q2752">
        <v>0</v>
      </c>
      <c r="R2752">
        <f>TablaDatos[[#This Row],[Aux2]]/10000000000000</f>
        <v>2093.1742242442701</v>
      </c>
      <c r="S2752" s="1">
        <v>2.09317422424427E+16</v>
      </c>
      <c r="T2752" s="7">
        <f>TablaDatos[[#This Row],[Aux3]]/100000000000000</f>
        <v>20.5172632930168</v>
      </c>
      <c r="U2752" s="1">
        <v>2051726329301680</v>
      </c>
      <c r="V2752">
        <v>146.80000000000001</v>
      </c>
      <c r="W2752">
        <v>90.1</v>
      </c>
    </row>
    <row r="2753" spans="1:23">
      <c r="A2753">
        <v>2017</v>
      </c>
      <c r="B2753">
        <v>65</v>
      </c>
      <c r="C2753" t="s">
        <v>16</v>
      </c>
      <c r="D2753" t="s">
        <v>29</v>
      </c>
      <c r="E2753" t="s">
        <v>21</v>
      </c>
      <c r="F2753" t="s">
        <v>24</v>
      </c>
      <c r="G2753" t="s">
        <v>25</v>
      </c>
      <c r="H2753" s="3">
        <v>18066.77</v>
      </c>
      <c r="I2753" t="s">
        <v>19</v>
      </c>
      <c r="J2753" t="s">
        <v>18</v>
      </c>
      <c r="K27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34.231080516629099</v>
      </c>
      <c r="L2753" s="6">
        <f>TablaDatos[[#This Row],[IMC_raw]]/100000000000000</f>
        <v>34.231080516629099</v>
      </c>
      <c r="M2753" s="2">
        <v>3423108051662910</v>
      </c>
      <c r="N27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3" s="13">
        <f t="shared" si="42"/>
        <v>2752</v>
      </c>
      <c r="P2753" s="2" t="str">
        <f>IF(TablaDatos[[#This Row],[Diabetes]]=0,"No","Si")</f>
        <v>No</v>
      </c>
      <c r="Q2753">
        <v>0</v>
      </c>
      <c r="R2753">
        <f>TablaDatos[[#This Row],[Aux2]]/10000000000000</f>
        <v>2335.3864845885801</v>
      </c>
      <c r="S2753" s="1">
        <v>2.33538648458858E+16</v>
      </c>
      <c r="T2753" s="7">
        <f>TablaDatos[[#This Row],[Aux3]]/100000000000000</f>
        <v>24.989022252711202</v>
      </c>
      <c r="U2753" s="1">
        <v>2498902225271120</v>
      </c>
      <c r="V2753">
        <v>157.5</v>
      </c>
      <c r="W2753">
        <v>101.7</v>
      </c>
    </row>
    <row r="2754" spans="1:23">
      <c r="A2754">
        <v>2017</v>
      </c>
      <c r="B2754">
        <v>64</v>
      </c>
      <c r="C2754" t="s">
        <v>16</v>
      </c>
      <c r="D2754" t="s">
        <v>17</v>
      </c>
      <c r="E2754" t="s">
        <v>19</v>
      </c>
      <c r="F2754" t="s">
        <v>24</v>
      </c>
      <c r="G2754" t="s">
        <v>28</v>
      </c>
      <c r="H2754" s="3">
        <v>27613.37</v>
      </c>
      <c r="I2754" t="s">
        <v>19</v>
      </c>
      <c r="J2754" t="s">
        <v>22</v>
      </c>
      <c r="K27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34.203514248718804</v>
      </c>
      <c r="L2754" s="6">
        <f>TablaDatos[[#This Row],[IMC_raw]]/1000000000000000</f>
        <v>3.42035142487188</v>
      </c>
      <c r="M2754" s="2">
        <v>3420351424871880</v>
      </c>
      <c r="N27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4" s="13">
        <f t="shared" ref="O2754:O2817" si="43">O2753+1</f>
        <v>2753</v>
      </c>
      <c r="P2754" s="2" t="str">
        <f>IF(TablaDatos[[#This Row],[Diabetes]]=0,"No","Si")</f>
        <v>Si</v>
      </c>
      <c r="Q2754">
        <v>1</v>
      </c>
      <c r="R2754">
        <f>TablaDatos[[#This Row],[Aux2]]/10000000000000</f>
        <v>22.3335169679373</v>
      </c>
      <c r="S2754" s="1">
        <v>223335169679373</v>
      </c>
      <c r="T2754" s="7">
        <f>TablaDatos[[#This Row],[Aux3]]/100000000000000</f>
        <v>262.22652909594399</v>
      </c>
      <c r="U2754" s="1">
        <v>2.62226529095944E+16</v>
      </c>
      <c r="V2754">
        <v>166.3</v>
      </c>
      <c r="W2754">
        <v>103.4</v>
      </c>
    </row>
    <row r="2755" spans="1:23">
      <c r="A2755">
        <v>2017</v>
      </c>
      <c r="B2755">
        <v>58</v>
      </c>
      <c r="C2755" t="s">
        <v>23</v>
      </c>
      <c r="D2755" t="s">
        <v>17</v>
      </c>
      <c r="E2755" t="s">
        <v>21</v>
      </c>
      <c r="F2755" t="s">
        <v>24</v>
      </c>
      <c r="G2755" t="s">
        <v>28</v>
      </c>
      <c r="H2755" s="3">
        <v>33241.14</v>
      </c>
      <c r="I2755" t="s">
        <v>21</v>
      </c>
      <c r="J2755" t="s">
        <v>18</v>
      </c>
      <c r="K27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34.189105908384597</v>
      </c>
      <c r="L2755" s="5">
        <f>TablaDatos[[#This Row],[IMC_raw]]/100000000000000</f>
        <v>34.189105908384597</v>
      </c>
      <c r="M2755" s="2">
        <v>3418910590838460</v>
      </c>
      <c r="N27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5" s="13">
        <f t="shared" si="43"/>
        <v>2754</v>
      </c>
      <c r="P2755" s="2" t="str">
        <f>IF(TablaDatos[[#This Row],[Diabetes]]=0,"No","Si")</f>
        <v>Si</v>
      </c>
      <c r="Q2755">
        <v>1</v>
      </c>
      <c r="R2755">
        <f>TablaDatos[[#This Row],[Aux2]]/10000000000000</f>
        <v>2469.2347017935099</v>
      </c>
      <c r="S2755" s="1">
        <v>2.46923470179351E+16</v>
      </c>
      <c r="T2755" s="7">
        <f>TablaDatos[[#This Row],[Aux3]]/100000000000000</f>
        <v>249.938283445395</v>
      </c>
      <c r="U2755" s="1">
        <v>2.49938283445395E+16</v>
      </c>
      <c r="V2755">
        <v>172.8</v>
      </c>
      <c r="W2755">
        <v>102.3</v>
      </c>
    </row>
    <row r="2756" spans="1:23">
      <c r="A2756">
        <v>2017</v>
      </c>
      <c r="B2756">
        <v>56</v>
      </c>
      <c r="C2756" t="s">
        <v>16</v>
      </c>
      <c r="D2756" t="s">
        <v>27</v>
      </c>
      <c r="E2756" t="s">
        <v>21</v>
      </c>
      <c r="F2756" t="s">
        <v>19</v>
      </c>
      <c r="G2756" t="s">
        <v>28</v>
      </c>
      <c r="H2756" s="3">
        <v>27496.52</v>
      </c>
      <c r="I2756" t="s">
        <v>21</v>
      </c>
      <c r="J2756" t="s">
        <v>21</v>
      </c>
      <c r="K27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34.149056483681797</v>
      </c>
      <c r="L2756" s="5">
        <f>TablaDatos[[#This Row],[IMC_raw]]/1000000000000000</f>
        <v>34.149056483681797</v>
      </c>
      <c r="M2756" s="2">
        <v>3.41490564836818E+16</v>
      </c>
      <c r="N27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6" s="13">
        <f t="shared" si="43"/>
        <v>2755</v>
      </c>
      <c r="P2756" s="2" t="str">
        <f>IF(TablaDatos[[#This Row],[Diabetes]]=0,"No","Si")</f>
        <v>No</v>
      </c>
      <c r="Q2756">
        <v>0</v>
      </c>
      <c r="R2756">
        <f>TablaDatos[[#This Row],[Aux2]]/10000000000000</f>
        <v>2194.32972528242</v>
      </c>
      <c r="S2756" s="1">
        <v>2.19432972528242E+16</v>
      </c>
      <c r="T2756" s="7">
        <f>TablaDatos[[#This Row],[Aux3]]/100000000000000</f>
        <v>26.5940364064205</v>
      </c>
      <c r="U2756" s="1">
        <v>2659403640642050</v>
      </c>
      <c r="V2756">
        <v>168.4</v>
      </c>
      <c r="W2756">
        <v>101.2</v>
      </c>
    </row>
    <row r="2757" spans="1:23">
      <c r="A2757">
        <v>2017</v>
      </c>
      <c r="B2757">
        <v>66</v>
      </c>
      <c r="C2757" t="s">
        <v>16</v>
      </c>
      <c r="D2757" t="s">
        <v>38</v>
      </c>
      <c r="E2757" t="s">
        <v>31</v>
      </c>
      <c r="F2757" t="s">
        <v>24</v>
      </c>
      <c r="G2757" t="s">
        <v>25</v>
      </c>
      <c r="H2757" s="3">
        <v>16756.04</v>
      </c>
      <c r="I2757" t="s">
        <v>21</v>
      </c>
      <c r="J2757" t="s">
        <v>18</v>
      </c>
      <c r="K27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34.146169202354002</v>
      </c>
      <c r="L2757" s="6">
        <f>TablaDatos[[#This Row],[IMC_raw]]/1000000000000000</f>
        <v>34.146169202354002</v>
      </c>
      <c r="M2757" s="2">
        <v>3.4146169202354E+16</v>
      </c>
      <c r="N27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7" s="13">
        <f t="shared" si="43"/>
        <v>2756</v>
      </c>
      <c r="P2757" s="2" t="str">
        <f>IF(TablaDatos[[#This Row],[Diabetes]]=0,"No","Si")</f>
        <v>Si</v>
      </c>
      <c r="Q2757">
        <v>1</v>
      </c>
      <c r="R2757">
        <f>TablaDatos[[#This Row],[Aux2]]/10000000000000</f>
        <v>2373.9222850666702</v>
      </c>
      <c r="S2757" s="1">
        <v>2.37392228506667E+16</v>
      </c>
      <c r="T2757" s="7">
        <f>TablaDatos[[#This Row],[Aux3]]/100000000000000</f>
        <v>3.0000000000000001E-12</v>
      </c>
      <c r="U2757">
        <v>300</v>
      </c>
      <c r="V2757">
        <v>175.7</v>
      </c>
      <c r="W2757">
        <v>106</v>
      </c>
    </row>
    <row r="2758" spans="1:23">
      <c r="A2758">
        <v>2017</v>
      </c>
      <c r="B2758">
        <v>64</v>
      </c>
      <c r="C2758" t="s">
        <v>23</v>
      </c>
      <c r="D2758" t="s">
        <v>34</v>
      </c>
      <c r="E2758" t="s">
        <v>19</v>
      </c>
      <c r="F2758" t="s">
        <v>19</v>
      </c>
      <c r="G2758" t="s">
        <v>28</v>
      </c>
      <c r="H2758" s="3">
        <v>11397.61</v>
      </c>
      <c r="I2758" t="s">
        <v>19</v>
      </c>
      <c r="J2758" t="s">
        <v>22</v>
      </c>
      <c r="K27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34.140787336800202</v>
      </c>
      <c r="L2758" s="6">
        <f>TablaDatos[[#This Row],[IMC_raw]]/1000000000000000</f>
        <v>3.4140787336800198</v>
      </c>
      <c r="M2758" s="2">
        <v>3414078733680020</v>
      </c>
      <c r="N27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8" s="13">
        <f t="shared" si="43"/>
        <v>2757</v>
      </c>
      <c r="P2758" s="2" t="str">
        <f>IF(TablaDatos[[#This Row],[Diabetes]]=0,"No","Si")</f>
        <v>No</v>
      </c>
      <c r="Q2758">
        <v>0</v>
      </c>
      <c r="R2758">
        <f>TablaDatos[[#This Row],[Aux2]]/10000000000000</f>
        <v>228.36175027169901</v>
      </c>
      <c r="S2758" s="1">
        <v>2283617502716990</v>
      </c>
      <c r="T2758" s="7">
        <f>TablaDatos[[#This Row],[Aux3]]/100000000000000</f>
        <v>257.61550737811598</v>
      </c>
      <c r="U2758" s="1">
        <v>2.57615507378116E+16</v>
      </c>
      <c r="V2758">
        <v>158</v>
      </c>
      <c r="W2758">
        <v>97.6</v>
      </c>
    </row>
    <row r="2759" spans="1:23">
      <c r="A2759">
        <v>2017</v>
      </c>
      <c r="B2759">
        <v>57</v>
      </c>
      <c r="C2759" t="s">
        <v>16</v>
      </c>
      <c r="D2759" t="s">
        <v>38</v>
      </c>
      <c r="E2759" t="s">
        <v>18</v>
      </c>
      <c r="F2759" t="s">
        <v>19</v>
      </c>
      <c r="G2759" t="s">
        <v>28</v>
      </c>
      <c r="H2759" s="3">
        <v>29858.98</v>
      </c>
      <c r="I2759" t="s">
        <v>19</v>
      </c>
      <c r="J2759" t="s">
        <v>22</v>
      </c>
      <c r="K27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34.125021959927096</v>
      </c>
      <c r="L2759" s="6">
        <f>TablaDatos[[#This Row],[IMC_raw]]/1000000000000000</f>
        <v>3.41250219599271</v>
      </c>
      <c r="M2759" s="2">
        <v>3412502195992710</v>
      </c>
      <c r="N27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59" s="13">
        <f t="shared" si="43"/>
        <v>2758</v>
      </c>
      <c r="P2759" s="2" t="str">
        <f>IF(TablaDatos[[#This Row],[Diabetes]]=0,"No","Si")</f>
        <v>No</v>
      </c>
      <c r="Q2759">
        <v>0</v>
      </c>
      <c r="R2759">
        <f>TablaDatos[[#This Row],[Aux2]]/10000000000000</f>
        <v>218.08005642278701</v>
      </c>
      <c r="S2759" s="1">
        <v>2180800564227870</v>
      </c>
      <c r="T2759" s="7">
        <f>TablaDatos[[#This Row],[Aux3]]/100000000000000</f>
        <v>22.9092969177998</v>
      </c>
      <c r="U2759" s="1">
        <v>2290929691779980</v>
      </c>
      <c r="V2759">
        <v>160.30000000000001</v>
      </c>
      <c r="W2759">
        <v>101.4</v>
      </c>
    </row>
    <row r="2760" spans="1:23">
      <c r="A2760">
        <v>2017</v>
      </c>
      <c r="B2760">
        <v>67</v>
      </c>
      <c r="C2760" t="s">
        <v>23</v>
      </c>
      <c r="D2760" t="s">
        <v>73</v>
      </c>
      <c r="E2760" t="s">
        <v>21</v>
      </c>
      <c r="F2760" t="s">
        <v>19</v>
      </c>
      <c r="G2760" t="s">
        <v>25</v>
      </c>
      <c r="H2760" s="3">
        <v>14383.67</v>
      </c>
      <c r="I2760" t="s">
        <v>21</v>
      </c>
      <c r="J2760" t="s">
        <v>18</v>
      </c>
      <c r="K27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34.1204150174799</v>
      </c>
      <c r="L2760" s="6">
        <f>TablaDatos[[#This Row],[IMC_raw]]/1000000000000000</f>
        <v>3.4120415017479901</v>
      </c>
      <c r="M2760" s="2">
        <v>3412041501747990</v>
      </c>
      <c r="N27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0" s="13">
        <f t="shared" si="43"/>
        <v>2759</v>
      </c>
      <c r="P2760" s="2" t="str">
        <f>IF(TablaDatos[[#This Row],[Diabetes]]=0,"No","Si")</f>
        <v>No</v>
      </c>
      <c r="Q2760">
        <v>0</v>
      </c>
      <c r="R2760">
        <f>TablaDatos[[#This Row],[Aux2]]/10000000000000</f>
        <v>2029.92450782835</v>
      </c>
      <c r="S2760" s="1">
        <v>2.02992450782835E+16</v>
      </c>
      <c r="T2760" s="7">
        <f>TablaDatos[[#This Row],[Aux3]]/100000000000000</f>
        <v>236.304127249049</v>
      </c>
      <c r="U2760" s="1">
        <v>2.36304127249049E+16</v>
      </c>
      <c r="V2760">
        <v>158.80000000000001</v>
      </c>
      <c r="W2760">
        <v>97.7</v>
      </c>
    </row>
    <row r="2761" spans="1:23">
      <c r="A2761">
        <v>2017</v>
      </c>
      <c r="B2761">
        <v>52</v>
      </c>
      <c r="C2761" t="s">
        <v>16</v>
      </c>
      <c r="D2761" t="s">
        <v>32</v>
      </c>
      <c r="E2761" t="s">
        <v>21</v>
      </c>
      <c r="F2761" t="s">
        <v>19</v>
      </c>
      <c r="G2761" t="s">
        <v>20</v>
      </c>
      <c r="H2761" s="3">
        <v>26616.31</v>
      </c>
      <c r="I2761" t="s">
        <v>21</v>
      </c>
      <c r="J2761" t="s">
        <v>18</v>
      </c>
      <c r="K27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34.1124150306632</v>
      </c>
      <c r="L2761" s="5">
        <f>TablaDatos[[#This Row],[IMC_raw]]/1000000000000000</f>
        <v>3.4112415030663201</v>
      </c>
      <c r="M2761" s="2">
        <v>3411241503066320</v>
      </c>
      <c r="N27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1" s="13">
        <f t="shared" si="43"/>
        <v>2760</v>
      </c>
      <c r="P2761" s="2" t="str">
        <f>IF(TablaDatos[[#This Row],[Diabetes]]=0,"No","Si")</f>
        <v>Si</v>
      </c>
      <c r="Q2761">
        <v>1</v>
      </c>
      <c r="R2761">
        <f>TablaDatos[[#This Row],[Aux2]]/10000000000000</f>
        <v>2301.6061824509402</v>
      </c>
      <c r="S2761" s="1">
        <v>2.30160618245094E+16</v>
      </c>
      <c r="T2761" s="7">
        <f>TablaDatos[[#This Row],[Aux3]]/100000000000000</f>
        <v>234.08384509050899</v>
      </c>
      <c r="U2761" s="1">
        <v>2.34083845090509E+16</v>
      </c>
      <c r="V2761">
        <v>162.4</v>
      </c>
      <c r="W2761">
        <v>97</v>
      </c>
    </row>
    <row r="2762" spans="1:23">
      <c r="A2762">
        <v>2017</v>
      </c>
      <c r="B2762">
        <v>54</v>
      </c>
      <c r="C2762" t="s">
        <v>23</v>
      </c>
      <c r="D2762" t="s">
        <v>74</v>
      </c>
      <c r="E2762" t="s">
        <v>31</v>
      </c>
      <c r="F2762" t="s">
        <v>19</v>
      </c>
      <c r="G2762" t="s">
        <v>20</v>
      </c>
      <c r="H2762" s="3">
        <v>15528.68</v>
      </c>
      <c r="I2762" t="s">
        <v>21</v>
      </c>
      <c r="J2762" t="s">
        <v>21</v>
      </c>
      <c r="K27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34.112314853335398</v>
      </c>
      <c r="L2762" s="6">
        <f>TablaDatos[[#This Row],[IMC_raw]]/1000000000000000</f>
        <v>3.4112314853335399</v>
      </c>
      <c r="M2762" s="2">
        <v>3411231485333540</v>
      </c>
      <c r="N27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2" s="13">
        <f t="shared" si="43"/>
        <v>2761</v>
      </c>
      <c r="P2762" s="2" t="str">
        <f>IF(TablaDatos[[#This Row],[Diabetes]]=0,"No","Si")</f>
        <v>No</v>
      </c>
      <c r="Q2762">
        <v>0</v>
      </c>
      <c r="R2762">
        <f>TablaDatos[[#This Row],[Aux2]]/10000000000000</f>
        <v>242.677987565937</v>
      </c>
      <c r="S2762" s="1">
        <v>2426779875659370</v>
      </c>
      <c r="T2762" s="7">
        <f>TablaDatos[[#This Row],[Aux3]]/100000000000000</f>
        <v>2.86052506481118</v>
      </c>
      <c r="U2762" s="1">
        <v>286052506481118</v>
      </c>
      <c r="V2762">
        <v>162.19999999999999</v>
      </c>
      <c r="W2762">
        <v>99.5</v>
      </c>
    </row>
    <row r="2763" spans="1:23">
      <c r="A2763">
        <v>2017</v>
      </c>
      <c r="B2763">
        <v>51</v>
      </c>
      <c r="C2763" t="s">
        <v>23</v>
      </c>
      <c r="D2763" t="s">
        <v>73</v>
      </c>
      <c r="E2763" t="s">
        <v>19</v>
      </c>
      <c r="F2763" t="s">
        <v>24</v>
      </c>
      <c r="G2763" t="s">
        <v>20</v>
      </c>
      <c r="H2763" s="3">
        <v>21805.5</v>
      </c>
      <c r="I2763" t="s">
        <v>19</v>
      </c>
      <c r="J2763" t="s">
        <v>22</v>
      </c>
      <c r="K27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34.109042709468198</v>
      </c>
      <c r="L2763" s="5">
        <f>TablaDatos[[#This Row],[IMC_raw]]/1000000000000000</f>
        <v>3.41090427094682</v>
      </c>
      <c r="M2763" s="2">
        <v>3410904270946820</v>
      </c>
      <c r="N27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3" s="13">
        <f t="shared" si="43"/>
        <v>2762</v>
      </c>
      <c r="P2763" s="2" t="str">
        <f>IF(TablaDatos[[#This Row],[Diabetes]]=0,"No","Si")</f>
        <v>No</v>
      </c>
      <c r="Q2763">
        <v>0</v>
      </c>
      <c r="R2763">
        <f>TablaDatos[[#This Row],[Aux2]]/10000000000000</f>
        <v>2197.6518046289102</v>
      </c>
      <c r="S2763" s="1">
        <v>2.19765180462891E+16</v>
      </c>
      <c r="T2763" s="7">
        <f>TablaDatos[[#This Row],[Aux3]]/100000000000000</f>
        <v>228.810089565232</v>
      </c>
      <c r="U2763" s="1">
        <v>2.28810089565232E+16</v>
      </c>
      <c r="V2763">
        <v>137.4</v>
      </c>
      <c r="W2763">
        <v>90.2</v>
      </c>
    </row>
    <row r="2764" spans="1:23">
      <c r="A2764">
        <v>2017</v>
      </c>
      <c r="B2764">
        <v>60</v>
      </c>
      <c r="C2764" t="s">
        <v>23</v>
      </c>
      <c r="D2764" t="s">
        <v>17</v>
      </c>
      <c r="E2764" t="s">
        <v>18</v>
      </c>
      <c r="F2764" t="s">
        <v>19</v>
      </c>
      <c r="G2764" t="s">
        <v>28</v>
      </c>
      <c r="H2764" s="3">
        <v>20374.71</v>
      </c>
      <c r="I2764" t="s">
        <v>19</v>
      </c>
      <c r="J2764" t="s">
        <v>18</v>
      </c>
      <c r="K27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34.100400136583602</v>
      </c>
      <c r="L2764" s="6">
        <f>TablaDatos[[#This Row],[IMC_raw]]/1000000000000000</f>
        <v>3.4100400136583602</v>
      </c>
      <c r="M2764" s="2">
        <v>3410040013658360</v>
      </c>
      <c r="N27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4" s="13">
        <f t="shared" si="43"/>
        <v>2763</v>
      </c>
      <c r="P2764" s="2" t="str">
        <f>IF(TablaDatos[[#This Row],[Diabetes]]=0,"No","Si")</f>
        <v>No</v>
      </c>
      <c r="Q2764">
        <v>0</v>
      </c>
      <c r="R2764">
        <f>TablaDatos[[#This Row],[Aux2]]/10000000000000</f>
        <v>234.899132977497</v>
      </c>
      <c r="S2764" s="1">
        <v>2348991329774970</v>
      </c>
      <c r="T2764" s="7">
        <f>TablaDatos[[#This Row],[Aux3]]/100000000000000</f>
        <v>25.772675159338501</v>
      </c>
      <c r="U2764" s="1">
        <v>2577267515933850</v>
      </c>
      <c r="V2764">
        <v>153.69999999999999</v>
      </c>
      <c r="W2764">
        <v>96.8</v>
      </c>
    </row>
    <row r="2765" spans="1:23">
      <c r="A2765">
        <v>2017</v>
      </c>
      <c r="B2765">
        <v>58</v>
      </c>
      <c r="C2765" t="s">
        <v>23</v>
      </c>
      <c r="D2765" t="s">
        <v>42</v>
      </c>
      <c r="E2765" t="s">
        <v>18</v>
      </c>
      <c r="F2765" t="s">
        <v>24</v>
      </c>
      <c r="G2765" t="s">
        <v>28</v>
      </c>
      <c r="H2765" s="3">
        <v>12714.96</v>
      </c>
      <c r="I2765" t="s">
        <v>21</v>
      </c>
      <c r="J2765" t="s">
        <v>21</v>
      </c>
      <c r="K27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34.076072215333802</v>
      </c>
      <c r="L2765" s="6">
        <f>TablaDatos[[#This Row],[IMC_raw]]/1000000000000000</f>
        <v>34.076072215333802</v>
      </c>
      <c r="M2765" s="2">
        <v>3.40760722153338E+16</v>
      </c>
      <c r="N27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5" s="13">
        <f t="shared" si="43"/>
        <v>2764</v>
      </c>
      <c r="P2765" s="2" t="str">
        <f>IF(TablaDatos[[#This Row],[Diabetes]]=0,"No","Si")</f>
        <v>No</v>
      </c>
      <c r="Q2765">
        <v>0</v>
      </c>
      <c r="R2765">
        <f>TablaDatos[[#This Row],[Aux2]]/10000000000000</f>
        <v>2430.8851572969302</v>
      </c>
      <c r="S2765" s="1">
        <v>2.43088515729693E+16</v>
      </c>
      <c r="T2765" s="7">
        <f>TablaDatos[[#This Row],[Aux3]]/100000000000000</f>
        <v>27.4584956176651</v>
      </c>
      <c r="U2765" s="1">
        <v>2745849561766510</v>
      </c>
      <c r="V2765">
        <v>172.2</v>
      </c>
      <c r="W2765">
        <v>102.3</v>
      </c>
    </row>
    <row r="2766" spans="1:23">
      <c r="A2766">
        <v>2017</v>
      </c>
      <c r="B2766">
        <v>48</v>
      </c>
      <c r="C2766" t="s">
        <v>23</v>
      </c>
      <c r="D2766" t="s">
        <v>26</v>
      </c>
      <c r="E2766" t="s">
        <v>18</v>
      </c>
      <c r="F2766" t="s">
        <v>35</v>
      </c>
      <c r="G2766" t="s">
        <v>20</v>
      </c>
      <c r="H2766" s="3">
        <v>31308.35</v>
      </c>
      <c r="I2766" t="s">
        <v>21</v>
      </c>
      <c r="J2766" t="s">
        <v>21</v>
      </c>
      <c r="K27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34.054148462229698</v>
      </c>
      <c r="L2766" s="6">
        <f>TablaDatos[[#This Row],[IMC_raw]]/1000000000000000</f>
        <v>3.4054148462229699</v>
      </c>
      <c r="M2766" s="2">
        <v>3405414846222970</v>
      </c>
      <c r="N27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6" s="13">
        <f t="shared" si="43"/>
        <v>2765</v>
      </c>
      <c r="P2766" s="2" t="str">
        <f>IF(TablaDatos[[#This Row],[Diabetes]]=0,"No","Si")</f>
        <v>No</v>
      </c>
      <c r="Q2766">
        <v>0</v>
      </c>
      <c r="R2766">
        <f>TablaDatos[[#This Row],[Aux2]]/10000000000000</f>
        <v>2324.3526306189601</v>
      </c>
      <c r="S2766" s="1">
        <v>2.32435263061896E+16</v>
      </c>
      <c r="T2766" s="7">
        <f>TablaDatos[[#This Row],[Aux3]]/100000000000000</f>
        <v>25.303520096393601</v>
      </c>
      <c r="U2766" s="1">
        <v>2530352009639360</v>
      </c>
      <c r="V2766">
        <v>156.5</v>
      </c>
      <c r="W2766">
        <v>91.4</v>
      </c>
    </row>
    <row r="2767" spans="1:23">
      <c r="A2767">
        <v>2017</v>
      </c>
      <c r="B2767">
        <v>61</v>
      </c>
      <c r="C2767" t="s">
        <v>23</v>
      </c>
      <c r="D2767" t="s">
        <v>29</v>
      </c>
      <c r="E2767" t="s">
        <v>18</v>
      </c>
      <c r="F2767" t="s">
        <v>24</v>
      </c>
      <c r="G2767" t="s">
        <v>28</v>
      </c>
      <c r="H2767" s="3">
        <v>12453.75</v>
      </c>
      <c r="I2767" t="s">
        <v>19</v>
      </c>
      <c r="J2767" t="s">
        <v>22</v>
      </c>
      <c r="K27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34.046988896323199</v>
      </c>
      <c r="L2767" s="5">
        <f>TablaDatos[[#This Row],[IMC_raw]]/1000000000000000</f>
        <v>34.046988896323199</v>
      </c>
      <c r="M2767" s="2">
        <v>3.40469888963232E+16</v>
      </c>
      <c r="N27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7" s="13">
        <f t="shared" si="43"/>
        <v>2766</v>
      </c>
      <c r="P2767" s="2" t="str">
        <f>IF(TablaDatos[[#This Row],[Diabetes]]=0,"No","Si")</f>
        <v>No</v>
      </c>
      <c r="Q2767">
        <v>0</v>
      </c>
      <c r="R2767">
        <f>TablaDatos[[#This Row],[Aux2]]/10000000000000</f>
        <v>2260.82457088518</v>
      </c>
      <c r="S2767" s="1">
        <v>2.26082457088518E+16</v>
      </c>
      <c r="T2767" s="7">
        <f>TablaDatos[[#This Row],[Aux3]]/100000000000000</f>
        <v>27.169285239373899</v>
      </c>
      <c r="U2767" s="1">
        <v>2716928523937390</v>
      </c>
      <c r="V2767">
        <v>162.5</v>
      </c>
      <c r="W2767">
        <v>92.7</v>
      </c>
    </row>
    <row r="2768" spans="1:23">
      <c r="A2768">
        <v>2017</v>
      </c>
      <c r="B2768">
        <v>60</v>
      </c>
      <c r="C2768" t="s">
        <v>23</v>
      </c>
      <c r="D2768" t="s">
        <v>73</v>
      </c>
      <c r="E2768" t="s">
        <v>19</v>
      </c>
      <c r="F2768" t="s">
        <v>24</v>
      </c>
      <c r="G2768" t="s">
        <v>28</v>
      </c>
      <c r="H2768" s="3">
        <v>17902.580000000002</v>
      </c>
      <c r="I2768" t="s">
        <v>19</v>
      </c>
      <c r="J2768" t="s">
        <v>18</v>
      </c>
      <c r="K27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34.028518395161697</v>
      </c>
      <c r="L2768" s="6">
        <f>TablaDatos[[#This Row],[IMC_raw]]/100000000000000</f>
        <v>34.028518395161697</v>
      </c>
      <c r="M2768" s="2">
        <v>3402851839516170</v>
      </c>
      <c r="N27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8" s="13">
        <f t="shared" si="43"/>
        <v>2767</v>
      </c>
      <c r="P2768" s="2" t="str">
        <f>IF(TablaDatos[[#This Row],[Diabetes]]=0,"No","Si")</f>
        <v>No</v>
      </c>
      <c r="Q2768">
        <v>0</v>
      </c>
      <c r="R2768">
        <f>TablaDatos[[#This Row],[Aux2]]/10000000000000</f>
        <v>1883.87868294546</v>
      </c>
      <c r="S2768" s="1">
        <v>1.88387868294546E+16</v>
      </c>
      <c r="T2768" s="7">
        <f>TablaDatos[[#This Row],[Aux3]]/100000000000000</f>
        <v>26.760855836758999</v>
      </c>
      <c r="U2768" s="1">
        <v>2676085583675900</v>
      </c>
      <c r="V2768">
        <v>155.9</v>
      </c>
      <c r="W2768">
        <v>96</v>
      </c>
    </row>
    <row r="2769" spans="1:23">
      <c r="A2769">
        <v>2017</v>
      </c>
      <c r="B2769">
        <v>55</v>
      </c>
      <c r="C2769" t="s">
        <v>16</v>
      </c>
      <c r="D2769" t="s">
        <v>17</v>
      </c>
      <c r="E2769" t="s">
        <v>18</v>
      </c>
      <c r="F2769" t="s">
        <v>24</v>
      </c>
      <c r="G2769" t="s">
        <v>28</v>
      </c>
      <c r="H2769" s="3">
        <v>19910.25</v>
      </c>
      <c r="I2769" t="s">
        <v>19</v>
      </c>
      <c r="J2769" t="s">
        <v>19</v>
      </c>
      <c r="K27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34.026797645022498</v>
      </c>
      <c r="L2769" s="5">
        <f>TablaDatos[[#This Row],[IMC_raw]]/1000000000000000</f>
        <v>34.026797645022498</v>
      </c>
      <c r="M2769" s="2">
        <v>3.40267976450225E+16</v>
      </c>
      <c r="N27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69" s="13">
        <f t="shared" si="43"/>
        <v>2768</v>
      </c>
      <c r="P2769" s="2" t="str">
        <f>IF(TablaDatos[[#This Row],[Diabetes]]=0,"No","Si")</f>
        <v>No</v>
      </c>
      <c r="Q2769">
        <v>0</v>
      </c>
      <c r="R2769">
        <f>TablaDatos[[#This Row],[Aux2]]/10000000000000</f>
        <v>215.730301583884</v>
      </c>
      <c r="S2769" s="1">
        <v>2157303015838840</v>
      </c>
      <c r="T2769" s="7">
        <f>TablaDatos[[#This Row],[Aux3]]/100000000000000</f>
        <v>24.199266477227301</v>
      </c>
      <c r="U2769" s="1">
        <v>2419926647722730</v>
      </c>
      <c r="V2769">
        <v>157</v>
      </c>
      <c r="W2769">
        <v>94.6</v>
      </c>
    </row>
    <row r="2770" spans="1:23">
      <c r="A2770">
        <v>2017</v>
      </c>
      <c r="B2770">
        <v>53</v>
      </c>
      <c r="C2770" t="s">
        <v>23</v>
      </c>
      <c r="D2770" t="s">
        <v>72</v>
      </c>
      <c r="E2770" t="s">
        <v>18</v>
      </c>
      <c r="F2770" t="s">
        <v>19</v>
      </c>
      <c r="G2770" t="s">
        <v>20</v>
      </c>
      <c r="H2770" s="3">
        <v>18381.03</v>
      </c>
      <c r="I2770" t="s">
        <v>21</v>
      </c>
      <c r="J2770" t="s">
        <v>19</v>
      </c>
      <c r="K27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34.012176072498001</v>
      </c>
      <c r="L2770" s="5">
        <f>TablaDatos[[#This Row],[IMC_raw]]/1000000000000000</f>
        <v>3.4012176072498002</v>
      </c>
      <c r="M2770" s="2">
        <v>3401217607249800</v>
      </c>
      <c r="N27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0" s="13">
        <f t="shared" si="43"/>
        <v>2769</v>
      </c>
      <c r="P2770" s="2" t="str">
        <f>IF(TablaDatos[[#This Row],[Diabetes]]=0,"No","Si")</f>
        <v>No</v>
      </c>
      <c r="Q2770">
        <v>0</v>
      </c>
      <c r="R2770">
        <f>TablaDatos[[#This Row],[Aux2]]/10000000000000</f>
        <v>2168.6947417553602</v>
      </c>
      <c r="S2770" s="1">
        <v>2.16869474175536E+16</v>
      </c>
      <c r="T2770" s="7">
        <f>TablaDatos[[#This Row],[Aux3]]/100000000000000</f>
        <v>21.675937382821399</v>
      </c>
      <c r="U2770" s="1">
        <v>2167593738282140</v>
      </c>
      <c r="V2770">
        <v>147.9</v>
      </c>
      <c r="W2770">
        <v>88.2</v>
      </c>
    </row>
    <row r="2771" spans="1:23">
      <c r="A2771">
        <v>2017</v>
      </c>
      <c r="B2771">
        <v>49</v>
      </c>
      <c r="C2771" t="s">
        <v>23</v>
      </c>
      <c r="D2771" t="s">
        <v>17</v>
      </c>
      <c r="E2771" t="s">
        <v>19</v>
      </c>
      <c r="F2771" t="s">
        <v>24</v>
      </c>
      <c r="G2771" t="s">
        <v>20</v>
      </c>
      <c r="H2771" s="3">
        <v>20630.060000000001</v>
      </c>
      <c r="I2771" t="s">
        <v>21</v>
      </c>
      <c r="J2771" t="s">
        <v>18</v>
      </c>
      <c r="K27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33.994521774957903</v>
      </c>
      <c r="L2771" s="6">
        <f>TablaDatos[[#This Row],[IMC_raw]]/1000000000000000</f>
        <v>3.3994521774957902</v>
      </c>
      <c r="M2771" s="2">
        <v>3399452177495790</v>
      </c>
      <c r="N27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1" s="13">
        <f t="shared" si="43"/>
        <v>2770</v>
      </c>
      <c r="P2771" s="2" t="str">
        <f>IF(TablaDatos[[#This Row],[Diabetes]]=0,"No","Si")</f>
        <v>No</v>
      </c>
      <c r="Q2771">
        <v>0</v>
      </c>
      <c r="R2771">
        <f>TablaDatos[[#This Row],[Aux2]]/10000000000000</f>
        <v>216.40372965828001</v>
      </c>
      <c r="S2771" s="1">
        <v>2164037296582800</v>
      </c>
      <c r="T2771" s="7">
        <f>TablaDatos[[#This Row],[Aux3]]/100000000000000</f>
        <v>22.770712540738199</v>
      </c>
      <c r="U2771" s="1">
        <v>2277071254073820</v>
      </c>
      <c r="V2771">
        <v>144.19999999999999</v>
      </c>
      <c r="W2771">
        <v>96.7</v>
      </c>
    </row>
    <row r="2772" spans="1:23">
      <c r="A2772">
        <v>2017</v>
      </c>
      <c r="B2772">
        <v>62</v>
      </c>
      <c r="C2772" t="s">
        <v>16</v>
      </c>
      <c r="D2772" t="s">
        <v>30</v>
      </c>
      <c r="E2772" t="s">
        <v>21</v>
      </c>
      <c r="F2772" t="s">
        <v>24</v>
      </c>
      <c r="G2772" t="s">
        <v>28</v>
      </c>
      <c r="H2772" s="3">
        <v>13934.18</v>
      </c>
      <c r="I2772" t="s">
        <v>21</v>
      </c>
      <c r="J2772" t="s">
        <v>18</v>
      </c>
      <c r="K27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33.966972499136496</v>
      </c>
      <c r="L2772" s="6">
        <f>TablaDatos[[#This Row],[IMC_raw]]/1000000000000000</f>
        <v>3.3966972499136499</v>
      </c>
      <c r="M2772" s="2">
        <v>3396697249913650</v>
      </c>
      <c r="N27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2" s="13">
        <f t="shared" si="43"/>
        <v>2771</v>
      </c>
      <c r="P2772" s="2" t="str">
        <f>IF(TablaDatos[[#This Row],[Diabetes]]=0,"No","Si")</f>
        <v>Si</v>
      </c>
      <c r="Q2772">
        <v>1</v>
      </c>
      <c r="R2772">
        <f>TablaDatos[[#This Row],[Aux2]]/10000000000000</f>
        <v>2511.72615141808</v>
      </c>
      <c r="S2772" s="1">
        <v>2.51172615141808E+16</v>
      </c>
      <c r="T2772" s="7">
        <f>TablaDatos[[#This Row],[Aux3]]/100000000000000</f>
        <v>22.306073926594799</v>
      </c>
      <c r="U2772" s="1">
        <v>2230607392659480</v>
      </c>
      <c r="V2772">
        <v>164.7</v>
      </c>
      <c r="W2772">
        <v>105.3</v>
      </c>
    </row>
    <row r="2773" spans="1:23">
      <c r="A2773">
        <v>2017</v>
      </c>
      <c r="B2773">
        <v>51</v>
      </c>
      <c r="C2773" t="s">
        <v>16</v>
      </c>
      <c r="D2773" t="s">
        <v>29</v>
      </c>
      <c r="E2773" t="s">
        <v>18</v>
      </c>
      <c r="F2773" t="s">
        <v>19</v>
      </c>
      <c r="G2773" t="s">
        <v>20</v>
      </c>
      <c r="H2773" s="3">
        <v>34575.089999999997</v>
      </c>
      <c r="I2773" t="s">
        <v>19</v>
      </c>
      <c r="J2773" t="s">
        <v>18</v>
      </c>
      <c r="K27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33.9123790421366</v>
      </c>
      <c r="L2773" s="6">
        <f>TablaDatos[[#This Row],[IMC_raw]]/1000000000000000</f>
        <v>3.3912379042136598</v>
      </c>
      <c r="M2773" s="2">
        <v>3391237904213660</v>
      </c>
      <c r="N27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3" s="13">
        <f t="shared" si="43"/>
        <v>2772</v>
      </c>
      <c r="P2773" s="2" t="str">
        <f>IF(TablaDatos[[#This Row],[Diabetes]]=0,"No","Si")</f>
        <v>No</v>
      </c>
      <c r="Q2773">
        <v>0</v>
      </c>
      <c r="R2773">
        <f>TablaDatos[[#This Row],[Aux2]]/10000000000000</f>
        <v>199.824201723762</v>
      </c>
      <c r="S2773" s="1">
        <v>1998242017237620</v>
      </c>
      <c r="T2773" s="7">
        <f>TablaDatos[[#This Row],[Aux3]]/100000000000000</f>
        <v>251.993687006415</v>
      </c>
      <c r="U2773" s="1">
        <v>2.51993687006415E+16</v>
      </c>
      <c r="V2773">
        <v>152.80000000000001</v>
      </c>
      <c r="W2773">
        <v>90.2</v>
      </c>
    </row>
    <row r="2774" spans="1:23">
      <c r="A2774">
        <v>2017</v>
      </c>
      <c r="B2774">
        <v>43</v>
      </c>
      <c r="C2774" t="s">
        <v>16</v>
      </c>
      <c r="D2774" t="s">
        <v>27</v>
      </c>
      <c r="E2774" t="s">
        <v>18</v>
      </c>
      <c r="F2774" t="s">
        <v>40</v>
      </c>
      <c r="G2774" t="s">
        <v>39</v>
      </c>
      <c r="H2774" s="3">
        <v>29286.11</v>
      </c>
      <c r="I2774" t="s">
        <v>18</v>
      </c>
      <c r="J2774" t="s">
        <v>19</v>
      </c>
      <c r="K27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33.886454196431899</v>
      </c>
      <c r="L2774" s="5">
        <f>TablaDatos[[#This Row],[IMC_raw]]/1000000000000000</f>
        <v>3.3886454196431899</v>
      </c>
      <c r="M2774" s="2">
        <v>3388645419643190</v>
      </c>
      <c r="N27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4" s="13">
        <f t="shared" si="43"/>
        <v>2773</v>
      </c>
      <c r="P2774" s="2" t="str">
        <f>IF(TablaDatos[[#This Row],[Diabetes]]=0,"No","Si")</f>
        <v>No</v>
      </c>
      <c r="Q2774">
        <v>0</v>
      </c>
      <c r="R2774">
        <f>TablaDatos[[#This Row],[Aux2]]/10000000000000</f>
        <v>2075.7157949797102</v>
      </c>
      <c r="S2774" s="1">
        <v>2.07571579497971E+16</v>
      </c>
      <c r="T2774" s="7">
        <f>TablaDatos[[#This Row],[Aux3]]/100000000000000</f>
        <v>206.85744467909601</v>
      </c>
      <c r="U2774" s="1">
        <v>2.06857444679096E+16</v>
      </c>
      <c r="V2774">
        <v>147.19999999999999</v>
      </c>
      <c r="W2774">
        <v>90.8</v>
      </c>
    </row>
    <row r="2775" spans="1:23">
      <c r="A2775">
        <v>2017</v>
      </c>
      <c r="B2775">
        <v>57</v>
      </c>
      <c r="C2775" t="s">
        <v>16</v>
      </c>
      <c r="D2775" t="s">
        <v>73</v>
      </c>
      <c r="E2775" t="s">
        <v>21</v>
      </c>
      <c r="F2775" t="s">
        <v>19</v>
      </c>
      <c r="G2775" t="s">
        <v>28</v>
      </c>
      <c r="H2775" s="3">
        <v>32532.17</v>
      </c>
      <c r="I2775" t="s">
        <v>21</v>
      </c>
      <c r="J2775" t="s">
        <v>21</v>
      </c>
      <c r="K27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33.852997090021603</v>
      </c>
      <c r="L2775" s="6">
        <f>TablaDatos[[#This Row],[IMC_raw]]/1000000000000000</f>
        <v>33.852997090021603</v>
      </c>
      <c r="M2775" s="2">
        <v>3.38529970900216E+16</v>
      </c>
      <c r="N27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5" s="13">
        <f t="shared" si="43"/>
        <v>2774</v>
      </c>
      <c r="P2775" s="2" t="str">
        <f>IF(TablaDatos[[#This Row],[Diabetes]]=0,"No","Si")</f>
        <v>Si</v>
      </c>
      <c r="Q2775">
        <v>1</v>
      </c>
      <c r="R2775">
        <f>TablaDatos[[#This Row],[Aux2]]/10000000000000</f>
        <v>2657.4820922516001</v>
      </c>
      <c r="S2775" s="1">
        <v>2.6574820922516E+16</v>
      </c>
      <c r="T2775" s="7">
        <f>TablaDatos[[#This Row],[Aux3]]/100000000000000</f>
        <v>269.45659648114798</v>
      </c>
      <c r="U2775" s="1">
        <v>2.69456596481148E+16</v>
      </c>
      <c r="V2775">
        <v>162.19999999999999</v>
      </c>
      <c r="W2775">
        <v>103.6</v>
      </c>
    </row>
    <row r="2776" spans="1:23">
      <c r="A2776">
        <v>2017</v>
      </c>
      <c r="B2776">
        <v>72</v>
      </c>
      <c r="C2776" t="s">
        <v>16</v>
      </c>
      <c r="D2776" t="s">
        <v>17</v>
      </c>
      <c r="E2776" t="s">
        <v>31</v>
      </c>
      <c r="F2776" t="s">
        <v>24</v>
      </c>
      <c r="G2776" t="s">
        <v>25</v>
      </c>
      <c r="H2776" s="3">
        <v>16526.400000000001</v>
      </c>
      <c r="I2776" t="s">
        <v>21</v>
      </c>
      <c r="J2776" t="s">
        <v>19</v>
      </c>
      <c r="K27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33.830184096150397</v>
      </c>
      <c r="L2776" s="6">
        <f>TablaDatos[[#This Row],[IMC_raw]]/1000000000000000</f>
        <v>3.38301840961504</v>
      </c>
      <c r="M2776" s="2">
        <v>3383018409615040</v>
      </c>
      <c r="N27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6" s="13">
        <f t="shared" si="43"/>
        <v>2775</v>
      </c>
      <c r="P2776" s="2" t="str">
        <f>IF(TablaDatos[[#This Row],[Diabetes]]=0,"No","Si")</f>
        <v>Si</v>
      </c>
      <c r="Q2776">
        <v>1</v>
      </c>
      <c r="R2776">
        <f>TablaDatos[[#This Row],[Aux2]]/10000000000000</f>
        <v>238.22657402218701</v>
      </c>
      <c r="S2776" s="1">
        <v>2382265740221870</v>
      </c>
      <c r="T2776" s="7">
        <f>TablaDatos[[#This Row],[Aux3]]/100000000000000</f>
        <v>2.99932587277346</v>
      </c>
      <c r="U2776" s="1">
        <v>299932587277346</v>
      </c>
      <c r="V2776">
        <v>190</v>
      </c>
      <c r="W2776">
        <v>106.8</v>
      </c>
    </row>
    <row r="2777" spans="1:23">
      <c r="A2777">
        <v>2017</v>
      </c>
      <c r="B2777">
        <v>62</v>
      </c>
      <c r="C2777" t="s">
        <v>16</v>
      </c>
      <c r="D2777" t="s">
        <v>17</v>
      </c>
      <c r="E2777" t="s">
        <v>18</v>
      </c>
      <c r="F2777" t="s">
        <v>19</v>
      </c>
      <c r="G2777" t="s">
        <v>28</v>
      </c>
      <c r="H2777" s="3">
        <v>19987.34</v>
      </c>
      <c r="I2777" t="s">
        <v>19</v>
      </c>
      <c r="J2777" t="s">
        <v>18</v>
      </c>
      <c r="K27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33.807347236724198</v>
      </c>
      <c r="L2777" s="6">
        <f>TablaDatos[[#This Row],[IMC_raw]]/1000000000000000</f>
        <v>33.807347236724198</v>
      </c>
      <c r="M2777" s="2">
        <v>3.38073472367242E+16</v>
      </c>
      <c r="N27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7" s="13">
        <f t="shared" si="43"/>
        <v>2776</v>
      </c>
      <c r="P2777" s="2" t="str">
        <f>IF(TablaDatos[[#This Row],[Diabetes]]=0,"No","Si")</f>
        <v>No</v>
      </c>
      <c r="Q2777">
        <v>0</v>
      </c>
      <c r="R2777">
        <f>TablaDatos[[#This Row],[Aux2]]/10000000000000</f>
        <v>2400.7830429836899</v>
      </c>
      <c r="S2777" s="1">
        <v>2.40078304298369E+16</v>
      </c>
      <c r="T2777" s="7">
        <f>TablaDatos[[#This Row],[Aux3]]/100000000000000</f>
        <v>26.4693472787472</v>
      </c>
      <c r="U2777" s="1">
        <v>2646934727874720</v>
      </c>
      <c r="V2777">
        <v>168.4</v>
      </c>
      <c r="W2777">
        <v>93.1</v>
      </c>
    </row>
    <row r="2778" spans="1:23">
      <c r="A2778">
        <v>2017</v>
      </c>
      <c r="B2778">
        <v>57</v>
      </c>
      <c r="C2778" t="s">
        <v>16</v>
      </c>
      <c r="D2778" t="s">
        <v>17</v>
      </c>
      <c r="E2778" t="s">
        <v>19</v>
      </c>
      <c r="F2778" t="s">
        <v>19</v>
      </c>
      <c r="G2778" t="s">
        <v>28</v>
      </c>
      <c r="H2778" s="3">
        <v>24249.33</v>
      </c>
      <c r="I2778" t="s">
        <v>19</v>
      </c>
      <c r="J2778" t="s">
        <v>18</v>
      </c>
      <c r="K27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33.800560542174701</v>
      </c>
      <c r="L2778" s="6">
        <f>TablaDatos[[#This Row],[IMC_raw]]/1000000000000000</f>
        <v>0.33800560542174701</v>
      </c>
      <c r="M2778" s="2">
        <v>338005605421747</v>
      </c>
      <c r="N27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8" s="13">
        <f t="shared" si="43"/>
        <v>2777</v>
      </c>
      <c r="P2778" s="2" t="str">
        <f>IF(TablaDatos[[#This Row],[Diabetes]]=0,"No","Si")</f>
        <v>Si</v>
      </c>
      <c r="Q2778">
        <v>1</v>
      </c>
      <c r="R2778">
        <f>TablaDatos[[#This Row],[Aux2]]/10000000000000</f>
        <v>2013.29644667159</v>
      </c>
      <c r="S2778" s="1">
        <v>2.01329644667159E+16</v>
      </c>
      <c r="T2778" s="7">
        <f>TablaDatos[[#This Row],[Aux3]]/100000000000000</f>
        <v>27.798173319687201</v>
      </c>
      <c r="U2778" s="1">
        <v>2779817331968720</v>
      </c>
      <c r="V2778">
        <v>164.7</v>
      </c>
      <c r="W2778">
        <v>100.9</v>
      </c>
    </row>
    <row r="2779" spans="1:23">
      <c r="A2779">
        <v>2017</v>
      </c>
      <c r="B2779">
        <v>58</v>
      </c>
      <c r="C2779" t="s">
        <v>16</v>
      </c>
      <c r="D2779" t="s">
        <v>72</v>
      </c>
      <c r="E2779" t="s">
        <v>21</v>
      </c>
      <c r="F2779" t="s">
        <v>24</v>
      </c>
      <c r="G2779" t="s">
        <v>28</v>
      </c>
      <c r="H2779" s="3">
        <v>21757.56</v>
      </c>
      <c r="I2779" t="s">
        <v>21</v>
      </c>
      <c r="J2779" t="s">
        <v>19</v>
      </c>
      <c r="K27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33.7826033131374</v>
      </c>
      <c r="L2779" s="5">
        <f>TablaDatos[[#This Row],[IMC_raw]]/1000000000000000</f>
        <v>3.37826033131374</v>
      </c>
      <c r="M2779" s="2">
        <v>3378260331313740</v>
      </c>
      <c r="N27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79" s="13">
        <f t="shared" si="43"/>
        <v>2778</v>
      </c>
      <c r="P2779" s="2" t="str">
        <f>IF(TablaDatos[[#This Row],[Diabetes]]=0,"No","Si")</f>
        <v>Si</v>
      </c>
      <c r="Q2779">
        <v>1</v>
      </c>
      <c r="R2779">
        <f>TablaDatos[[#This Row],[Aux2]]/10000000000000</f>
        <v>257.16420318534301</v>
      </c>
      <c r="S2779" s="1">
        <v>2571642031853430</v>
      </c>
      <c r="T2779" s="7">
        <f>TablaDatos[[#This Row],[Aux3]]/100000000000000</f>
        <v>3.0000000000000001E-12</v>
      </c>
      <c r="U2779">
        <v>300</v>
      </c>
      <c r="V2779">
        <v>174.2</v>
      </c>
      <c r="W2779">
        <v>108.2</v>
      </c>
    </row>
    <row r="2780" spans="1:23">
      <c r="A2780">
        <v>2017</v>
      </c>
      <c r="B2780">
        <v>52</v>
      </c>
      <c r="C2780" t="s">
        <v>16</v>
      </c>
      <c r="D2780" t="s">
        <v>17</v>
      </c>
      <c r="E2780" t="s">
        <v>18</v>
      </c>
      <c r="F2780" t="s">
        <v>19</v>
      </c>
      <c r="G2780" t="s">
        <v>20</v>
      </c>
      <c r="H2780" s="3">
        <v>22646.39</v>
      </c>
      <c r="I2780" t="s">
        <v>21</v>
      </c>
      <c r="J2780" t="s">
        <v>18</v>
      </c>
      <c r="K27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33.755655113099202</v>
      </c>
      <c r="L2780" s="6">
        <f>TablaDatos[[#This Row],[IMC_raw]]/1000000000000000</f>
        <v>33.755655113099202</v>
      </c>
      <c r="M2780" s="2">
        <v>3.37556551130992E+16</v>
      </c>
      <c r="N27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0" s="13">
        <f t="shared" si="43"/>
        <v>2779</v>
      </c>
      <c r="P2780" s="2" t="str">
        <f>IF(TablaDatos[[#This Row],[Diabetes]]=0,"No","Si")</f>
        <v>No</v>
      </c>
      <c r="Q2780">
        <v>0</v>
      </c>
      <c r="R2780">
        <f>TablaDatos[[#This Row],[Aux2]]/10000000000000</f>
        <v>2180.4839882786</v>
      </c>
      <c r="S2780" s="1">
        <v>2.1804839882786E+16</v>
      </c>
      <c r="T2780" s="7">
        <f>TablaDatos[[#This Row],[Aux3]]/100000000000000</f>
        <v>236.24687283122401</v>
      </c>
      <c r="U2780" s="1">
        <v>2.36246872831224E+16</v>
      </c>
      <c r="V2780">
        <v>148.19999999999999</v>
      </c>
      <c r="W2780">
        <v>98.7</v>
      </c>
    </row>
    <row r="2781" spans="1:23">
      <c r="A2781">
        <v>2017</v>
      </c>
      <c r="B2781">
        <v>63</v>
      </c>
      <c r="C2781" t="s">
        <v>23</v>
      </c>
      <c r="D2781" t="s">
        <v>73</v>
      </c>
      <c r="E2781" t="s">
        <v>19</v>
      </c>
      <c r="F2781" t="s">
        <v>19</v>
      </c>
      <c r="G2781" t="s">
        <v>28</v>
      </c>
      <c r="H2781" s="3">
        <v>26941.48</v>
      </c>
      <c r="I2781" t="s">
        <v>21</v>
      </c>
      <c r="J2781" t="s">
        <v>21</v>
      </c>
      <c r="K27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33.723420875449001</v>
      </c>
      <c r="L2781" s="5">
        <f>TablaDatos[[#This Row],[IMC_raw]]/1000000000000000</f>
        <v>3.3723420875448999</v>
      </c>
      <c r="M2781" s="2">
        <v>3372342087544900</v>
      </c>
      <c r="N27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1" s="13">
        <f t="shared" si="43"/>
        <v>2780</v>
      </c>
      <c r="P2781" s="2" t="str">
        <f>IF(TablaDatos[[#This Row],[Diabetes]]=0,"No","Si")</f>
        <v>No</v>
      </c>
      <c r="Q2781">
        <v>0</v>
      </c>
      <c r="R2781">
        <f>TablaDatos[[#This Row],[Aux2]]/10000000000000</f>
        <v>2010.57815154536</v>
      </c>
      <c r="S2781" s="1">
        <v>2.01057815154536E+16</v>
      </c>
      <c r="T2781" s="7">
        <f>TablaDatos[[#This Row],[Aux3]]/100000000000000</f>
        <v>240.59311709213901</v>
      </c>
      <c r="U2781" s="1">
        <v>2.40593117092139E+16</v>
      </c>
      <c r="V2781">
        <v>165.3</v>
      </c>
      <c r="W2781">
        <v>99.6</v>
      </c>
    </row>
    <row r="2782" spans="1:23">
      <c r="A2782">
        <v>2017</v>
      </c>
      <c r="B2782">
        <v>57</v>
      </c>
      <c r="C2782" t="s">
        <v>23</v>
      </c>
      <c r="D2782" t="s">
        <v>72</v>
      </c>
      <c r="E2782" t="s">
        <v>19</v>
      </c>
      <c r="F2782" t="s">
        <v>40</v>
      </c>
      <c r="G2782" t="s">
        <v>28</v>
      </c>
      <c r="H2782" s="3">
        <v>16644.310000000001</v>
      </c>
      <c r="I2782" t="s">
        <v>19</v>
      </c>
      <c r="J2782" t="s">
        <v>19</v>
      </c>
      <c r="K27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33.677168678778202</v>
      </c>
      <c r="L2782" s="6">
        <f>TablaDatos[[#This Row],[IMC_raw]]/1000000000000000</f>
        <v>3.36771686787782</v>
      </c>
      <c r="M2782" s="2">
        <v>3367716867877820</v>
      </c>
      <c r="N27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2" s="13">
        <f t="shared" si="43"/>
        <v>2781</v>
      </c>
      <c r="P2782" s="2" t="str">
        <f>IF(TablaDatos[[#This Row],[Diabetes]]=0,"No","Si")</f>
        <v>No</v>
      </c>
      <c r="Q2782">
        <v>0</v>
      </c>
      <c r="R2782">
        <f>TablaDatos[[#This Row],[Aux2]]/10000000000000</f>
        <v>2077.9714195516899</v>
      </c>
      <c r="S2782" s="1">
        <v>2.07797141955169E+16</v>
      </c>
      <c r="T2782" s="7">
        <f>TablaDatos[[#This Row],[Aux3]]/100000000000000</f>
        <v>235.57165319113901</v>
      </c>
      <c r="U2782" s="1">
        <v>2.35571653191139E+16</v>
      </c>
      <c r="V2782">
        <v>160.30000000000001</v>
      </c>
      <c r="W2782">
        <v>100.6</v>
      </c>
    </row>
    <row r="2783" spans="1:23">
      <c r="A2783">
        <v>2017</v>
      </c>
      <c r="B2783">
        <v>60</v>
      </c>
      <c r="C2783" t="s">
        <v>23</v>
      </c>
      <c r="D2783" t="s">
        <v>71</v>
      </c>
      <c r="E2783" t="s">
        <v>31</v>
      </c>
      <c r="F2783" t="s">
        <v>24</v>
      </c>
      <c r="G2783" t="s">
        <v>28</v>
      </c>
      <c r="H2783" s="3">
        <v>17946.07</v>
      </c>
      <c r="I2783" t="s">
        <v>21</v>
      </c>
      <c r="J2783" t="s">
        <v>19</v>
      </c>
      <c r="K27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33.665839491129198</v>
      </c>
      <c r="L2783" s="6">
        <f>TablaDatos[[#This Row],[IMC_raw]]/1000000000000000</f>
        <v>33.665839491129198</v>
      </c>
      <c r="M2783" s="2">
        <v>3.36658394911292E+16</v>
      </c>
      <c r="N27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3" s="13">
        <f t="shared" si="43"/>
        <v>2782</v>
      </c>
      <c r="P2783" s="2" t="str">
        <f>IF(TablaDatos[[#This Row],[Diabetes]]=0,"No","Si")</f>
        <v>No</v>
      </c>
      <c r="Q2783">
        <v>0</v>
      </c>
      <c r="R2783">
        <f>TablaDatos[[#This Row],[Aux2]]/10000000000000</f>
        <v>2245.5697933179599</v>
      </c>
      <c r="S2783" s="1">
        <v>2.24556979331796E+16</v>
      </c>
      <c r="T2783" s="7">
        <f>TablaDatos[[#This Row],[Aux3]]/100000000000000</f>
        <v>28.147463089283299</v>
      </c>
      <c r="U2783" s="1">
        <v>2814746308928330</v>
      </c>
      <c r="V2783">
        <v>172.9</v>
      </c>
      <c r="W2783">
        <v>98.9</v>
      </c>
    </row>
    <row r="2784" spans="1:23">
      <c r="A2784">
        <v>2017</v>
      </c>
      <c r="B2784">
        <v>56</v>
      </c>
      <c r="C2784" t="s">
        <v>23</v>
      </c>
      <c r="D2784" t="s">
        <v>73</v>
      </c>
      <c r="E2784" t="s">
        <v>21</v>
      </c>
      <c r="F2784" t="s">
        <v>19</v>
      </c>
      <c r="G2784" t="s">
        <v>28</v>
      </c>
      <c r="H2784" s="3">
        <v>13490.07</v>
      </c>
      <c r="I2784" t="s">
        <v>21</v>
      </c>
      <c r="J2784" t="s">
        <v>19</v>
      </c>
      <c r="K27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33.665275745518699</v>
      </c>
      <c r="L2784" s="6">
        <f>TablaDatos[[#This Row],[IMC_raw]]/1000000000000000</f>
        <v>3.3665275745518701</v>
      </c>
      <c r="M2784" s="2">
        <v>3366527574551870</v>
      </c>
      <c r="N27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4" s="13">
        <f t="shared" si="43"/>
        <v>2783</v>
      </c>
      <c r="P2784" s="2" t="str">
        <f>IF(TablaDatos[[#This Row],[Diabetes]]=0,"No","Si")</f>
        <v>No</v>
      </c>
      <c r="Q2784">
        <v>0</v>
      </c>
      <c r="R2784">
        <f>TablaDatos[[#This Row],[Aux2]]/10000000000000</f>
        <v>210.129443863093</v>
      </c>
      <c r="S2784" s="1">
        <v>2101294438630930</v>
      </c>
      <c r="T2784" s="7">
        <f>TablaDatos[[#This Row],[Aux3]]/100000000000000</f>
        <v>250.18128126065</v>
      </c>
      <c r="U2784" s="1">
        <v>2.5018128126065E+16</v>
      </c>
      <c r="V2784">
        <v>158.19999999999999</v>
      </c>
      <c r="W2784">
        <v>98.1</v>
      </c>
    </row>
    <row r="2785" spans="1:23">
      <c r="A2785">
        <v>2017</v>
      </c>
      <c r="B2785">
        <v>45</v>
      </c>
      <c r="C2785" t="s">
        <v>16</v>
      </c>
      <c r="D2785" t="s">
        <v>29</v>
      </c>
      <c r="E2785" t="s">
        <v>18</v>
      </c>
      <c r="F2785" t="s">
        <v>35</v>
      </c>
      <c r="G2785" t="s">
        <v>20</v>
      </c>
      <c r="H2785" s="3">
        <v>15482.52</v>
      </c>
      <c r="I2785" t="s">
        <v>19</v>
      </c>
      <c r="J2785" t="s">
        <v>18</v>
      </c>
      <c r="K27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33.6398928446947</v>
      </c>
      <c r="L2785" s="6">
        <f>TablaDatos[[#This Row],[IMC_raw]]/100000000000000</f>
        <v>33.6398928446947</v>
      </c>
      <c r="M2785" s="2">
        <v>3363989284469470</v>
      </c>
      <c r="N27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5" s="13">
        <f t="shared" si="43"/>
        <v>2784</v>
      </c>
      <c r="P2785" s="2" t="str">
        <f>IF(TablaDatos[[#This Row],[Diabetes]]=0,"No","Si")</f>
        <v>No</v>
      </c>
      <c r="Q2785">
        <v>0</v>
      </c>
      <c r="R2785">
        <f>TablaDatos[[#This Row],[Aux2]]/10000000000000</f>
        <v>2118.3240484163398</v>
      </c>
      <c r="S2785" s="1">
        <v>2.11832404841634E+16</v>
      </c>
      <c r="T2785" s="7">
        <f>TablaDatos[[#This Row],[Aux3]]/100000000000000</f>
        <v>22.4471793593044</v>
      </c>
      <c r="U2785" s="1">
        <v>2244717935930440</v>
      </c>
      <c r="V2785">
        <v>143.9</v>
      </c>
      <c r="W2785">
        <v>94</v>
      </c>
    </row>
    <row r="2786" spans="1:23">
      <c r="A2786">
        <v>2017</v>
      </c>
      <c r="B2786">
        <v>62</v>
      </c>
      <c r="C2786" t="s">
        <v>23</v>
      </c>
      <c r="D2786" t="s">
        <v>26</v>
      </c>
      <c r="E2786" t="s">
        <v>18</v>
      </c>
      <c r="F2786" t="s">
        <v>24</v>
      </c>
      <c r="G2786" t="s">
        <v>28</v>
      </c>
      <c r="H2786" s="3">
        <v>15970.47</v>
      </c>
      <c r="I2786" t="s">
        <v>19</v>
      </c>
      <c r="J2786" t="s">
        <v>18</v>
      </c>
      <c r="K27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33.572685300686096</v>
      </c>
      <c r="L2786" s="5">
        <f>TablaDatos[[#This Row],[IMC_raw]]/1000000000000000</f>
        <v>3.3572685300686098</v>
      </c>
      <c r="M2786" s="2">
        <v>3357268530068610</v>
      </c>
      <c r="N27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6" s="13">
        <f t="shared" si="43"/>
        <v>2785</v>
      </c>
      <c r="P2786" s="2" t="str">
        <f>IF(TablaDatos[[#This Row],[Diabetes]]=0,"No","Si")</f>
        <v>No</v>
      </c>
      <c r="Q2786">
        <v>0</v>
      </c>
      <c r="R2786">
        <f>TablaDatos[[#This Row],[Aux2]]/10000000000000</f>
        <v>2333.9163726664001</v>
      </c>
      <c r="S2786" s="1">
        <v>2.3339163726664E+16</v>
      </c>
      <c r="T2786" s="7">
        <f>TablaDatos[[#This Row],[Aux3]]/100000000000000</f>
        <v>215.19719357114801</v>
      </c>
      <c r="U2786" s="1">
        <v>2.15197193571148E+16</v>
      </c>
      <c r="V2786">
        <v>155.19999999999999</v>
      </c>
      <c r="W2786">
        <v>92.6</v>
      </c>
    </row>
    <row r="2787" spans="1:23">
      <c r="A2787">
        <v>2017</v>
      </c>
      <c r="B2787">
        <v>55</v>
      </c>
      <c r="C2787" t="s">
        <v>23</v>
      </c>
      <c r="D2787" t="s">
        <v>72</v>
      </c>
      <c r="E2787" t="s">
        <v>18</v>
      </c>
      <c r="F2787" t="s">
        <v>19</v>
      </c>
      <c r="G2787" t="s">
        <v>28</v>
      </c>
      <c r="H2787" s="3">
        <v>21667.33</v>
      </c>
      <c r="I2787" t="s">
        <v>19</v>
      </c>
      <c r="J2787" t="s">
        <v>22</v>
      </c>
      <c r="K27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33.570633930676898</v>
      </c>
      <c r="L2787" s="6">
        <f>TablaDatos[[#This Row],[IMC_raw]]/100000000000000</f>
        <v>33.570633930676898</v>
      </c>
      <c r="M2787" s="2">
        <v>3357063393067690</v>
      </c>
      <c r="N27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7" s="13">
        <f t="shared" si="43"/>
        <v>2786</v>
      </c>
      <c r="P2787" s="2" t="str">
        <f>IF(TablaDatos[[#This Row],[Diabetes]]=0,"No","Si")</f>
        <v>No</v>
      </c>
      <c r="Q2787">
        <v>0</v>
      </c>
      <c r="R2787">
        <f>TablaDatos[[#This Row],[Aux2]]/10000000000000</f>
        <v>1909.98399337106</v>
      </c>
      <c r="S2787" s="1">
        <v>1.90998399337106E+16</v>
      </c>
      <c r="T2787" s="7">
        <f>TablaDatos[[#This Row],[Aux3]]/100000000000000</f>
        <v>254.48555417287599</v>
      </c>
      <c r="U2787" s="1">
        <v>2.54485554172876E+16</v>
      </c>
      <c r="V2787">
        <v>153.1</v>
      </c>
      <c r="W2787">
        <v>99.2</v>
      </c>
    </row>
    <row r="2788" spans="1:23">
      <c r="A2788">
        <v>2017</v>
      </c>
      <c r="B2788">
        <v>54</v>
      </c>
      <c r="C2788" t="s">
        <v>16</v>
      </c>
      <c r="D2788" t="s">
        <v>26</v>
      </c>
      <c r="E2788" t="s">
        <v>18</v>
      </c>
      <c r="F2788" t="s">
        <v>19</v>
      </c>
      <c r="G2788" t="s">
        <v>20</v>
      </c>
      <c r="H2788" s="3">
        <v>25267.74</v>
      </c>
      <c r="I2788" t="s">
        <v>21</v>
      </c>
      <c r="J2788" t="s">
        <v>19</v>
      </c>
      <c r="K27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33.565212791090197</v>
      </c>
      <c r="L2788" s="5">
        <f>TablaDatos[[#This Row],[IMC_raw]]/1000000000000000</f>
        <v>0.33565212791090199</v>
      </c>
      <c r="M2788" s="2">
        <v>335652127910902</v>
      </c>
      <c r="N27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8" s="13">
        <f t="shared" si="43"/>
        <v>2787</v>
      </c>
      <c r="P2788" s="2" t="str">
        <f>IF(TablaDatos[[#This Row],[Diabetes]]=0,"No","Si")</f>
        <v>No</v>
      </c>
      <c r="Q2788">
        <v>0</v>
      </c>
      <c r="R2788">
        <f>TablaDatos[[#This Row],[Aux2]]/10000000000000</f>
        <v>2160.87384660731</v>
      </c>
      <c r="S2788" s="1">
        <v>2.16087384660731E+16</v>
      </c>
      <c r="T2788" s="7">
        <f>TablaDatos[[#This Row],[Aux3]]/100000000000000</f>
        <v>258.24280935614001</v>
      </c>
      <c r="U2788" s="1">
        <v>2.5824280935614E+16</v>
      </c>
      <c r="V2788">
        <v>156.19999999999999</v>
      </c>
      <c r="W2788">
        <v>96.8</v>
      </c>
    </row>
    <row r="2789" spans="1:23">
      <c r="A2789">
        <v>2017</v>
      </c>
      <c r="B2789">
        <v>43</v>
      </c>
      <c r="C2789" t="s">
        <v>23</v>
      </c>
      <c r="D2789" t="s">
        <v>38</v>
      </c>
      <c r="E2789" t="s">
        <v>18</v>
      </c>
      <c r="F2789" t="s">
        <v>19</v>
      </c>
      <c r="G2789" t="s">
        <v>39</v>
      </c>
      <c r="H2789" s="3">
        <v>23341.43</v>
      </c>
      <c r="I2789" t="s">
        <v>19</v>
      </c>
      <c r="J2789" t="s">
        <v>22</v>
      </c>
      <c r="K27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33.561947173174801</v>
      </c>
      <c r="L2789" s="5">
        <f>TablaDatos[[#This Row],[IMC_raw]]/1000000000000000</f>
        <v>3.35619471731748</v>
      </c>
      <c r="M2789" s="2">
        <v>3356194717317480</v>
      </c>
      <c r="N27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89" s="13">
        <f t="shared" si="43"/>
        <v>2788</v>
      </c>
      <c r="P2789" s="2" t="str">
        <f>IF(TablaDatos[[#This Row],[Diabetes]]=0,"No","Si")</f>
        <v>No</v>
      </c>
      <c r="Q2789">
        <v>0</v>
      </c>
      <c r="R2789">
        <f>TablaDatos[[#This Row],[Aux2]]/10000000000000</f>
        <v>1842.2385779741901</v>
      </c>
      <c r="S2789" s="1">
        <v>1.84223857797419E+16</v>
      </c>
      <c r="T2789" s="7">
        <f>TablaDatos[[#This Row],[Aux3]]/100000000000000</f>
        <v>250.828753076298</v>
      </c>
      <c r="U2789" s="1">
        <v>2.50828753076298E+16</v>
      </c>
      <c r="V2789">
        <v>143.9</v>
      </c>
      <c r="W2789">
        <v>92.8</v>
      </c>
    </row>
    <row r="2790" spans="1:23">
      <c r="A2790">
        <v>2017</v>
      </c>
      <c r="B2790">
        <v>50</v>
      </c>
      <c r="C2790" t="s">
        <v>16</v>
      </c>
      <c r="D2790" t="s">
        <v>72</v>
      </c>
      <c r="E2790" t="s">
        <v>18</v>
      </c>
      <c r="F2790" t="s">
        <v>19</v>
      </c>
      <c r="G2790" t="s">
        <v>20</v>
      </c>
      <c r="H2790" s="3">
        <v>21372.2</v>
      </c>
      <c r="I2790" t="s">
        <v>19</v>
      </c>
      <c r="J2790" t="s">
        <v>19</v>
      </c>
      <c r="K27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33.540684750794597</v>
      </c>
      <c r="L2790" s="6">
        <f>TablaDatos[[#This Row],[IMC_raw]]/1000000000000000</f>
        <v>3.35406847507946</v>
      </c>
      <c r="M2790" s="2">
        <v>3354068475079460</v>
      </c>
      <c r="N27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0" s="13">
        <f t="shared" si="43"/>
        <v>2789</v>
      </c>
      <c r="P2790" s="2" t="str">
        <f>IF(TablaDatos[[#This Row],[Diabetes]]=0,"No","Si")</f>
        <v>No</v>
      </c>
      <c r="Q2790">
        <v>0</v>
      </c>
      <c r="R2790">
        <f>TablaDatos[[#This Row],[Aux2]]/10000000000000</f>
        <v>2107.10163555807</v>
      </c>
      <c r="S2790" s="1">
        <v>2.10710163555807E+16</v>
      </c>
      <c r="T2790" s="7">
        <f>TablaDatos[[#This Row],[Aux3]]/100000000000000</f>
        <v>229.89222347670301</v>
      </c>
      <c r="U2790" s="1">
        <v>2.29892223476703E+16</v>
      </c>
      <c r="V2790">
        <v>154</v>
      </c>
      <c r="W2790">
        <v>92.9</v>
      </c>
    </row>
    <row r="2791" spans="1:23">
      <c r="A2791">
        <v>2017</v>
      </c>
      <c r="B2791">
        <v>62</v>
      </c>
      <c r="C2791" t="s">
        <v>16</v>
      </c>
      <c r="D2791" t="s">
        <v>74</v>
      </c>
      <c r="E2791" t="s">
        <v>21</v>
      </c>
      <c r="F2791" t="s">
        <v>19</v>
      </c>
      <c r="G2791" t="s">
        <v>28</v>
      </c>
      <c r="H2791" s="3">
        <v>9545.06</v>
      </c>
      <c r="I2791" t="s">
        <v>19</v>
      </c>
      <c r="J2791" t="s">
        <v>22</v>
      </c>
      <c r="K27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33.527225459677403</v>
      </c>
      <c r="L2791" s="6">
        <f>TablaDatos[[#This Row],[IMC_raw]]/1000000000000000</f>
        <v>33.527225459677403</v>
      </c>
      <c r="M2791" s="2">
        <v>3.35272254596774E+16</v>
      </c>
      <c r="N27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1" s="13">
        <f t="shared" si="43"/>
        <v>2790</v>
      </c>
      <c r="P2791" s="2" t="str">
        <f>IF(TablaDatos[[#This Row],[Diabetes]]=0,"No","Si")</f>
        <v>No</v>
      </c>
      <c r="Q2791">
        <v>0</v>
      </c>
      <c r="R2791">
        <f>TablaDatos[[#This Row],[Aux2]]/10000000000000</f>
        <v>1959.06523399974</v>
      </c>
      <c r="S2791" s="1">
        <v>1.95906523399974E+16</v>
      </c>
      <c r="T2791" s="7">
        <f>TablaDatos[[#This Row],[Aux3]]/100000000000000</f>
        <v>199.134679712104</v>
      </c>
      <c r="U2791" s="1">
        <v>1.99134679712104E+16</v>
      </c>
      <c r="V2791">
        <v>163.30000000000001</v>
      </c>
      <c r="W2791">
        <v>94.3</v>
      </c>
    </row>
    <row r="2792" spans="1:23">
      <c r="A2792">
        <v>2017</v>
      </c>
      <c r="B2792">
        <v>56</v>
      </c>
      <c r="C2792" t="s">
        <v>16</v>
      </c>
      <c r="D2792" t="s">
        <v>73</v>
      </c>
      <c r="E2792" t="s">
        <v>18</v>
      </c>
      <c r="F2792" t="s">
        <v>24</v>
      </c>
      <c r="G2792" t="s">
        <v>28</v>
      </c>
      <c r="H2792" s="3">
        <v>24541.55</v>
      </c>
      <c r="I2792" t="s">
        <v>19</v>
      </c>
      <c r="J2792" t="s">
        <v>22</v>
      </c>
      <c r="K27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33.517619159268001</v>
      </c>
      <c r="L2792" s="5">
        <f>TablaDatos[[#This Row],[IMC_raw]]/1000000000000000</f>
        <v>33.517619159268001</v>
      </c>
      <c r="M2792" s="2">
        <v>3.3517619159268E+16</v>
      </c>
      <c r="N27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2" s="13">
        <f t="shared" si="43"/>
        <v>2791</v>
      </c>
      <c r="P2792" s="2" t="str">
        <f>IF(TablaDatos[[#This Row],[Diabetes]]=0,"No","Si")</f>
        <v>Si</v>
      </c>
      <c r="Q2792">
        <v>1</v>
      </c>
      <c r="R2792">
        <f>TablaDatos[[#This Row],[Aux2]]/10000000000000</f>
        <v>2313.5392848484698</v>
      </c>
      <c r="S2792" s="1">
        <v>2.31353928484847E+16</v>
      </c>
      <c r="T2792" s="7">
        <f>TablaDatos[[#This Row],[Aux3]]/100000000000000</f>
        <v>28.0252938407254</v>
      </c>
      <c r="U2792" s="1">
        <v>2802529384072540</v>
      </c>
      <c r="V2792">
        <v>162.6</v>
      </c>
      <c r="W2792">
        <v>100.5</v>
      </c>
    </row>
    <row r="2793" spans="1:23">
      <c r="A2793">
        <v>2017</v>
      </c>
      <c r="B2793">
        <v>53</v>
      </c>
      <c r="C2793" t="s">
        <v>16</v>
      </c>
      <c r="D2793" t="s">
        <v>26</v>
      </c>
      <c r="E2793" t="s">
        <v>18</v>
      </c>
      <c r="F2793" t="s">
        <v>24</v>
      </c>
      <c r="G2793" t="s">
        <v>20</v>
      </c>
      <c r="H2793" s="3">
        <v>19194.29</v>
      </c>
      <c r="I2793" t="s">
        <v>19</v>
      </c>
      <c r="J2793" t="s">
        <v>22</v>
      </c>
      <c r="K27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33.500393091413898</v>
      </c>
      <c r="L2793" s="6">
        <f>TablaDatos[[#This Row],[IMC_raw]]/1000000000000000</f>
        <v>33.500393091413898</v>
      </c>
      <c r="M2793" s="2">
        <v>3.35003930914139E+16</v>
      </c>
      <c r="N27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3" s="13">
        <f t="shared" si="43"/>
        <v>2792</v>
      </c>
      <c r="P2793" s="2" t="str">
        <f>IF(TablaDatos[[#This Row],[Diabetes]]=0,"No","Si")</f>
        <v>No</v>
      </c>
      <c r="Q2793">
        <v>0</v>
      </c>
      <c r="R2793">
        <f>TablaDatos[[#This Row],[Aux2]]/10000000000000</f>
        <v>1963.6446753737</v>
      </c>
      <c r="S2793" s="1">
        <v>1.9636446753737E+16</v>
      </c>
      <c r="T2793" s="7">
        <f>TablaDatos[[#This Row],[Aux3]]/100000000000000</f>
        <v>221.387629985046</v>
      </c>
      <c r="U2793" s="1">
        <v>2.21387629985046E+16</v>
      </c>
      <c r="V2793">
        <v>143.5</v>
      </c>
      <c r="W2793">
        <v>90</v>
      </c>
    </row>
    <row r="2794" spans="1:23">
      <c r="A2794">
        <v>2017</v>
      </c>
      <c r="B2794">
        <v>51</v>
      </c>
      <c r="C2794" t="s">
        <v>16</v>
      </c>
      <c r="D2794" t="s">
        <v>73</v>
      </c>
      <c r="E2794" t="s">
        <v>19</v>
      </c>
      <c r="F2794" t="s">
        <v>35</v>
      </c>
      <c r="G2794" t="s">
        <v>20</v>
      </c>
      <c r="H2794" s="3">
        <v>26926.15</v>
      </c>
      <c r="I2794" t="s">
        <v>19</v>
      </c>
      <c r="J2794" t="s">
        <v>18</v>
      </c>
      <c r="K27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33.470918931403297</v>
      </c>
      <c r="L2794" s="6">
        <f>TablaDatos[[#This Row],[IMC_raw]]/1000000000000000</f>
        <v>0.33470918931403298</v>
      </c>
      <c r="M2794" s="2">
        <v>334709189314033</v>
      </c>
      <c r="N27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4" s="13">
        <f t="shared" si="43"/>
        <v>2793</v>
      </c>
      <c r="P2794" s="2" t="str">
        <f>IF(TablaDatos[[#This Row],[Diabetes]]=0,"No","Si")</f>
        <v>Si</v>
      </c>
      <c r="Q2794">
        <v>1</v>
      </c>
      <c r="R2794">
        <f>TablaDatos[[#This Row],[Aux2]]/10000000000000</f>
        <v>206.971413309138</v>
      </c>
      <c r="S2794" s="1">
        <v>2069714133091380</v>
      </c>
      <c r="T2794" s="7">
        <f>TablaDatos[[#This Row],[Aux3]]/100000000000000</f>
        <v>209.586664021122</v>
      </c>
      <c r="U2794" s="1">
        <v>2.09586664021122E+16</v>
      </c>
      <c r="V2794">
        <v>149.4</v>
      </c>
      <c r="W2794">
        <v>92.6</v>
      </c>
    </row>
    <row r="2795" spans="1:23">
      <c r="A2795">
        <v>2017</v>
      </c>
      <c r="B2795">
        <v>66</v>
      </c>
      <c r="C2795" t="s">
        <v>23</v>
      </c>
      <c r="D2795" t="s">
        <v>37</v>
      </c>
      <c r="E2795" t="s">
        <v>18</v>
      </c>
      <c r="F2795" t="s">
        <v>24</v>
      </c>
      <c r="G2795" t="s">
        <v>25</v>
      </c>
      <c r="H2795" s="3">
        <v>13008.65</v>
      </c>
      <c r="I2795" t="s">
        <v>21</v>
      </c>
      <c r="J2795" t="s">
        <v>22</v>
      </c>
      <c r="K27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33.453550815938002</v>
      </c>
      <c r="L2795" s="5">
        <f>TablaDatos[[#This Row],[IMC_raw]]/1000000000000000</f>
        <v>3.3453550815937998</v>
      </c>
      <c r="M2795" s="2">
        <v>3345355081593800</v>
      </c>
      <c r="N27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5" s="13">
        <f t="shared" si="43"/>
        <v>2794</v>
      </c>
      <c r="P2795" s="2" t="str">
        <f>IF(TablaDatos[[#This Row],[Diabetes]]=0,"No","Si")</f>
        <v>No</v>
      </c>
      <c r="Q2795">
        <v>0</v>
      </c>
      <c r="R2795">
        <f>TablaDatos[[#This Row],[Aux2]]/10000000000000</f>
        <v>2155.3355265946698</v>
      </c>
      <c r="S2795" s="1">
        <v>2.15533552659467E+16</v>
      </c>
      <c r="T2795" s="7">
        <f>TablaDatos[[#This Row],[Aux3]]/100000000000000</f>
        <v>218.837957831864</v>
      </c>
      <c r="U2795" s="1">
        <v>2.18837957831864E+16</v>
      </c>
      <c r="V2795">
        <v>149.19999999999999</v>
      </c>
      <c r="W2795">
        <v>95.5</v>
      </c>
    </row>
    <row r="2796" spans="1:23">
      <c r="A2796">
        <v>2017</v>
      </c>
      <c r="B2796">
        <v>74</v>
      </c>
      <c r="C2796" t="s">
        <v>23</v>
      </c>
      <c r="D2796" t="s">
        <v>29</v>
      </c>
      <c r="E2796" t="s">
        <v>21</v>
      </c>
      <c r="F2796" t="s">
        <v>24</v>
      </c>
      <c r="G2796" t="s">
        <v>25</v>
      </c>
      <c r="H2796" s="3">
        <v>10321.200000000001</v>
      </c>
      <c r="I2796" t="s">
        <v>21</v>
      </c>
      <c r="J2796" t="s">
        <v>22</v>
      </c>
      <c r="K27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33.386235619765202</v>
      </c>
      <c r="L2796" s="6">
        <f>TablaDatos[[#This Row],[IMC_raw]]/1000000000000000</f>
        <v>33.386235619765202</v>
      </c>
      <c r="M2796" s="2">
        <v>3.33862356197652E+16</v>
      </c>
      <c r="N27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6" s="13">
        <f t="shared" si="43"/>
        <v>2795</v>
      </c>
      <c r="P2796" s="2" t="str">
        <f>IF(TablaDatos[[#This Row],[Diabetes]]=0,"No","Si")</f>
        <v>Si</v>
      </c>
      <c r="Q2796">
        <v>1</v>
      </c>
      <c r="R2796">
        <f>TablaDatos[[#This Row],[Aux2]]/10000000000000</f>
        <v>2378.2013166280799</v>
      </c>
      <c r="S2796" s="1">
        <v>2.37820131662808E+16</v>
      </c>
      <c r="T2796" s="7">
        <f>TablaDatos[[#This Row],[Aux3]]/100000000000000</f>
        <v>288.51757117745399</v>
      </c>
      <c r="U2796" s="1">
        <v>2.88517571177454E+16</v>
      </c>
      <c r="V2796">
        <v>176.2</v>
      </c>
      <c r="W2796">
        <v>104.3</v>
      </c>
    </row>
    <row r="2797" spans="1:23">
      <c r="A2797">
        <v>2017</v>
      </c>
      <c r="B2797">
        <v>57</v>
      </c>
      <c r="C2797" t="s">
        <v>16</v>
      </c>
      <c r="D2797" t="s">
        <v>27</v>
      </c>
      <c r="E2797" t="s">
        <v>18</v>
      </c>
      <c r="F2797" t="s">
        <v>24</v>
      </c>
      <c r="G2797" t="s">
        <v>28</v>
      </c>
      <c r="H2797" s="3">
        <v>13391.83</v>
      </c>
      <c r="I2797" t="s">
        <v>21</v>
      </c>
      <c r="J2797" t="s">
        <v>18</v>
      </c>
      <c r="K27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33.356539238729695</v>
      </c>
      <c r="L2797" s="6">
        <f>TablaDatos[[#This Row],[IMC_raw]]/1000000000000000</f>
        <v>3.3356539238729699</v>
      </c>
      <c r="M2797" s="2">
        <v>3335653923872970</v>
      </c>
      <c r="N27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7" s="13">
        <f t="shared" si="43"/>
        <v>2796</v>
      </c>
      <c r="P2797" s="2" t="str">
        <f>IF(TablaDatos[[#This Row],[Diabetes]]=0,"No","Si")</f>
        <v>Si</v>
      </c>
      <c r="Q2797">
        <v>1</v>
      </c>
      <c r="R2797">
        <f>TablaDatos[[#This Row],[Aux2]]/10000000000000</f>
        <v>2345.4500930378099</v>
      </c>
      <c r="S2797" s="1">
        <v>2.34545009303781E+16</v>
      </c>
      <c r="T2797" s="7">
        <f>TablaDatos[[#This Row],[Aux3]]/100000000000000</f>
        <v>254.95852912271201</v>
      </c>
      <c r="U2797" s="1">
        <v>2.54958529122712E+16</v>
      </c>
      <c r="V2797">
        <v>177.7</v>
      </c>
      <c r="W2797">
        <v>95.6</v>
      </c>
    </row>
    <row r="2798" spans="1:23">
      <c r="A2798">
        <v>2017</v>
      </c>
      <c r="B2798">
        <v>64</v>
      </c>
      <c r="C2798" t="s">
        <v>23</v>
      </c>
      <c r="D2798" t="s">
        <v>74</v>
      </c>
      <c r="E2798" t="s">
        <v>18</v>
      </c>
      <c r="F2798" t="s">
        <v>19</v>
      </c>
      <c r="G2798" t="s">
        <v>28</v>
      </c>
      <c r="H2798" s="3">
        <v>12387.47</v>
      </c>
      <c r="I2798" t="s">
        <v>19</v>
      </c>
      <c r="J2798" t="s">
        <v>22</v>
      </c>
      <c r="K27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33.3471716026894</v>
      </c>
      <c r="L2798" s="5">
        <f>TablaDatos[[#This Row],[IMC_raw]]/1000000000000000</f>
        <v>3.3347171602689398</v>
      </c>
      <c r="M2798" s="2">
        <v>3334717160268940</v>
      </c>
      <c r="N27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8" s="13">
        <f t="shared" si="43"/>
        <v>2797</v>
      </c>
      <c r="P2798" s="2" t="str">
        <f>IF(TablaDatos[[#This Row],[Diabetes]]=0,"No","Si")</f>
        <v>No</v>
      </c>
      <c r="Q2798">
        <v>0</v>
      </c>
      <c r="R2798">
        <f>TablaDatos[[#This Row],[Aux2]]/10000000000000</f>
        <v>2158.2360451926802</v>
      </c>
      <c r="S2798" s="1">
        <v>2.15823604519268E+16</v>
      </c>
      <c r="T2798" s="7">
        <f>TablaDatos[[#This Row],[Aux3]]/100000000000000</f>
        <v>228.70040855661699</v>
      </c>
      <c r="U2798" s="1">
        <v>2.28700408556617E+16</v>
      </c>
      <c r="V2798">
        <v>154.1</v>
      </c>
      <c r="W2798">
        <v>91.2</v>
      </c>
    </row>
    <row r="2799" spans="1:23">
      <c r="A2799">
        <v>2017</v>
      </c>
      <c r="B2799">
        <v>63</v>
      </c>
      <c r="C2799" t="s">
        <v>16</v>
      </c>
      <c r="D2799" t="s">
        <v>17</v>
      </c>
      <c r="E2799" t="s">
        <v>31</v>
      </c>
      <c r="F2799" t="s">
        <v>19</v>
      </c>
      <c r="G2799" t="s">
        <v>28</v>
      </c>
      <c r="H2799" s="3">
        <v>14601.06</v>
      </c>
      <c r="I2799" t="s">
        <v>21</v>
      </c>
      <c r="J2799" t="s">
        <v>21</v>
      </c>
      <c r="K27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33.338344588078598</v>
      </c>
      <c r="L2799" s="6">
        <f>TablaDatos[[#This Row],[IMC_raw]]/1000000000000000</f>
        <v>3.3338344588078601</v>
      </c>
      <c r="M2799" s="2">
        <v>3333834458807860</v>
      </c>
      <c r="N27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799" s="13">
        <f t="shared" si="43"/>
        <v>2798</v>
      </c>
      <c r="P2799" s="2" t="str">
        <f>IF(TablaDatos[[#This Row],[Diabetes]]=0,"No","Si")</f>
        <v>No</v>
      </c>
      <c r="Q2799">
        <v>0</v>
      </c>
      <c r="R2799">
        <f>TablaDatos[[#This Row],[Aux2]]/10000000000000</f>
        <v>214.585226195735</v>
      </c>
      <c r="S2799" s="1">
        <v>2145852261957350</v>
      </c>
      <c r="T2799" s="7">
        <f>TablaDatos[[#This Row],[Aux3]]/100000000000000</f>
        <v>22.636345944987699</v>
      </c>
      <c r="U2799" s="1">
        <v>2263634594498770</v>
      </c>
      <c r="V2799">
        <v>169.4</v>
      </c>
      <c r="W2799">
        <v>100.7</v>
      </c>
    </row>
    <row r="2800" spans="1:23">
      <c r="A2800">
        <v>2017</v>
      </c>
      <c r="B2800">
        <v>45</v>
      </c>
      <c r="C2800" t="s">
        <v>16</v>
      </c>
      <c r="D2800" t="s">
        <v>36</v>
      </c>
      <c r="E2800" t="s">
        <v>19</v>
      </c>
      <c r="F2800" t="s">
        <v>19</v>
      </c>
      <c r="G2800" t="s">
        <v>20</v>
      </c>
      <c r="H2800" s="3">
        <v>27367.29</v>
      </c>
      <c r="I2800" t="s">
        <v>21</v>
      </c>
      <c r="J2800" t="s">
        <v>21</v>
      </c>
      <c r="K28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33.317835416776902</v>
      </c>
      <c r="L2800" s="6">
        <f>TablaDatos[[#This Row],[IMC_raw]]/100000000000000</f>
        <v>33.317835416776902</v>
      </c>
      <c r="M2800" s="2">
        <v>3331783541677690</v>
      </c>
      <c r="N28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0" s="13">
        <f t="shared" si="43"/>
        <v>2799</v>
      </c>
      <c r="P2800" s="2" t="str">
        <f>IF(TablaDatos[[#This Row],[Diabetes]]=0,"No","Si")</f>
        <v>No</v>
      </c>
      <c r="Q2800">
        <v>0</v>
      </c>
      <c r="R2800">
        <f>TablaDatos[[#This Row],[Aux2]]/10000000000000</f>
        <v>2089.1550983345601</v>
      </c>
      <c r="S2800" s="1">
        <v>2.08915509833456E+16</v>
      </c>
      <c r="T2800" s="7">
        <f>TablaDatos[[#This Row],[Aux3]]/100000000000000</f>
        <v>24.090492626576001</v>
      </c>
      <c r="U2800" s="1">
        <v>2409049262657600</v>
      </c>
      <c r="V2800">
        <v>157.19999999999999</v>
      </c>
      <c r="W2800">
        <v>94</v>
      </c>
    </row>
    <row r="2801" spans="1:23">
      <c r="A2801">
        <v>2017</v>
      </c>
      <c r="B2801">
        <v>60</v>
      </c>
      <c r="C2801" t="s">
        <v>23</v>
      </c>
      <c r="D2801" t="s">
        <v>29</v>
      </c>
      <c r="E2801" t="s">
        <v>21</v>
      </c>
      <c r="F2801" t="s">
        <v>19</v>
      </c>
      <c r="G2801" t="s">
        <v>28</v>
      </c>
      <c r="H2801" s="3">
        <v>13215.81</v>
      </c>
      <c r="I2801" t="s">
        <v>19</v>
      </c>
      <c r="J2801" t="s">
        <v>18</v>
      </c>
      <c r="K28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33.3109905671718</v>
      </c>
      <c r="L2801" s="5">
        <f>TablaDatos[[#This Row],[IMC_raw]]/1000000000000000</f>
        <v>3.3310990567171799</v>
      </c>
      <c r="M2801" s="2">
        <v>3331099056717180</v>
      </c>
      <c r="N28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1" s="13">
        <f t="shared" si="43"/>
        <v>2800</v>
      </c>
      <c r="P2801" s="2" t="str">
        <f>IF(TablaDatos[[#This Row],[Diabetes]]=0,"No","Si")</f>
        <v>Si</v>
      </c>
      <c r="Q2801">
        <v>1</v>
      </c>
      <c r="R2801">
        <f>TablaDatos[[#This Row],[Aux2]]/10000000000000</f>
        <v>2310.9592274757401</v>
      </c>
      <c r="S2801" s="1">
        <v>2.31095922747574E+16</v>
      </c>
      <c r="T2801" s="7">
        <f>TablaDatos[[#This Row],[Aux3]]/100000000000000</f>
        <v>253.830747122487</v>
      </c>
      <c r="U2801" s="1">
        <v>2.53830747122487E+16</v>
      </c>
      <c r="V2801">
        <v>169.1</v>
      </c>
      <c r="W2801">
        <v>103.2</v>
      </c>
    </row>
    <row r="2802" spans="1:23">
      <c r="A2802">
        <v>2017</v>
      </c>
      <c r="B2802">
        <v>45</v>
      </c>
      <c r="C2802" t="s">
        <v>16</v>
      </c>
      <c r="D2802" t="s">
        <v>37</v>
      </c>
      <c r="E2802" t="s">
        <v>18</v>
      </c>
      <c r="F2802" t="s">
        <v>19</v>
      </c>
      <c r="G2802" t="s">
        <v>20</v>
      </c>
      <c r="H2802" s="3">
        <v>13672.5</v>
      </c>
      <c r="I2802" t="s">
        <v>19</v>
      </c>
      <c r="J2802" t="s">
        <v>18</v>
      </c>
      <c r="K28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33.263981970312201</v>
      </c>
      <c r="L2802" s="5">
        <f>TablaDatos[[#This Row],[IMC_raw]]/1000000000000000</f>
        <v>3.32639819703122</v>
      </c>
      <c r="M2802" s="2">
        <v>3326398197031220</v>
      </c>
      <c r="N28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2" s="13">
        <f t="shared" si="43"/>
        <v>2801</v>
      </c>
      <c r="P2802" s="2" t="str">
        <f>IF(TablaDatos[[#This Row],[Diabetes]]=0,"No","Si")</f>
        <v>No</v>
      </c>
      <c r="Q2802">
        <v>0</v>
      </c>
      <c r="R2802">
        <f>TablaDatos[[#This Row],[Aux2]]/10000000000000</f>
        <v>226.374888178784</v>
      </c>
      <c r="S2802" s="1">
        <v>2263748881787840</v>
      </c>
      <c r="T2802" s="7">
        <f>TablaDatos[[#This Row],[Aux3]]/100000000000000</f>
        <v>226.41451423177901</v>
      </c>
      <c r="U2802" s="1">
        <v>2.26414514231779E+16</v>
      </c>
      <c r="V2802">
        <v>161.4</v>
      </c>
      <c r="W2802">
        <v>93</v>
      </c>
    </row>
    <row r="2803" spans="1:23">
      <c r="A2803">
        <v>2017</v>
      </c>
      <c r="B2803">
        <v>51</v>
      </c>
      <c r="C2803" t="s">
        <v>16</v>
      </c>
      <c r="D2803" t="s">
        <v>72</v>
      </c>
      <c r="E2803" t="s">
        <v>21</v>
      </c>
      <c r="F2803" t="s">
        <v>24</v>
      </c>
      <c r="G2803" t="s">
        <v>20</v>
      </c>
      <c r="H2803" s="3">
        <v>17301.599999999999</v>
      </c>
      <c r="I2803" t="s">
        <v>21</v>
      </c>
      <c r="J2803" t="s">
        <v>22</v>
      </c>
      <c r="K28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33.263814056548597</v>
      </c>
      <c r="L2803" s="6">
        <f>TablaDatos[[#This Row],[IMC_raw]]/1000000000000000</f>
        <v>33.263814056548597</v>
      </c>
      <c r="M2803" s="2">
        <v>3.32638140565486E+16</v>
      </c>
      <c r="N28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3" s="13">
        <f t="shared" si="43"/>
        <v>2802</v>
      </c>
      <c r="P2803" s="2" t="str">
        <f>IF(TablaDatos[[#This Row],[Diabetes]]=0,"No","Si")</f>
        <v>Si</v>
      </c>
      <c r="Q2803">
        <v>1</v>
      </c>
      <c r="R2803">
        <f>TablaDatos[[#This Row],[Aux2]]/10000000000000</f>
        <v>2284.98450177824</v>
      </c>
      <c r="S2803" s="1">
        <v>2.28498450177824E+16</v>
      </c>
      <c r="T2803" s="7">
        <f>TablaDatos[[#This Row],[Aux3]]/100000000000000</f>
        <v>231.206463275408</v>
      </c>
      <c r="U2803" s="1">
        <v>2.31206463275408E+16</v>
      </c>
      <c r="V2803">
        <v>153.4</v>
      </c>
      <c r="W2803">
        <v>94.1</v>
      </c>
    </row>
    <row r="2804" spans="1:23">
      <c r="A2804">
        <v>2017</v>
      </c>
      <c r="B2804">
        <v>39</v>
      </c>
      <c r="C2804" t="s">
        <v>16</v>
      </c>
      <c r="D2804" t="s">
        <v>72</v>
      </c>
      <c r="E2804" t="s">
        <v>18</v>
      </c>
      <c r="F2804" t="s">
        <v>19</v>
      </c>
      <c r="G2804" t="s">
        <v>39</v>
      </c>
      <c r="H2804" s="3">
        <v>14398.1</v>
      </c>
      <c r="I2804" t="s">
        <v>21</v>
      </c>
      <c r="J2804" t="s">
        <v>19</v>
      </c>
      <c r="K28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33.263342050504704</v>
      </c>
      <c r="L2804" s="6">
        <f>TablaDatos[[#This Row],[IMC_raw]]/1000000000000000</f>
        <v>0.33263342050504702</v>
      </c>
      <c r="M2804" s="2">
        <v>332633420505047</v>
      </c>
      <c r="N28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4" s="13">
        <f t="shared" si="43"/>
        <v>2803</v>
      </c>
      <c r="P2804" s="2" t="str">
        <f>IF(TablaDatos[[#This Row],[Diabetes]]=0,"No","Si")</f>
        <v>No</v>
      </c>
      <c r="Q2804">
        <v>0</v>
      </c>
      <c r="R2804">
        <f>TablaDatos[[#This Row],[Aux2]]/10000000000000</f>
        <v>1908.0494153709201</v>
      </c>
      <c r="S2804" s="1">
        <v>1.90804941537092E+16</v>
      </c>
      <c r="T2804" s="7">
        <f>TablaDatos[[#This Row],[Aux3]]/100000000000000</f>
        <v>214.60822839716801</v>
      </c>
      <c r="U2804" s="1">
        <v>2.14608228397168E+16</v>
      </c>
      <c r="V2804">
        <v>144.4</v>
      </c>
      <c r="W2804">
        <v>89.1</v>
      </c>
    </row>
    <row r="2805" spans="1:23">
      <c r="A2805">
        <v>2017</v>
      </c>
      <c r="B2805">
        <v>55</v>
      </c>
      <c r="C2805" t="s">
        <v>16</v>
      </c>
      <c r="D2805" t="s">
        <v>73</v>
      </c>
      <c r="E2805" t="s">
        <v>18</v>
      </c>
      <c r="F2805" t="s">
        <v>19</v>
      </c>
      <c r="G2805" t="s">
        <v>28</v>
      </c>
      <c r="H2805" s="3">
        <v>19281.900000000001</v>
      </c>
      <c r="I2805" t="s">
        <v>19</v>
      </c>
      <c r="J2805" t="s">
        <v>22</v>
      </c>
      <c r="K28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33.257710474368899</v>
      </c>
      <c r="L2805" s="5">
        <f>TablaDatos[[#This Row],[IMC_raw]]/1000000000000000</f>
        <v>0.33257710474368901</v>
      </c>
      <c r="M2805" s="2">
        <v>332577104743689</v>
      </c>
      <c r="N28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5" s="13">
        <f t="shared" si="43"/>
        <v>2804</v>
      </c>
      <c r="P2805" s="2" t="str">
        <f>IF(TablaDatos[[#This Row],[Diabetes]]=0,"No","Si")</f>
        <v>No</v>
      </c>
      <c r="Q2805">
        <v>0</v>
      </c>
      <c r="R2805">
        <f>TablaDatos[[#This Row],[Aux2]]/10000000000000</f>
        <v>1931.71904277107</v>
      </c>
      <c r="S2805" s="1">
        <v>1.93171904277107E+16</v>
      </c>
      <c r="T2805" s="7">
        <f>TablaDatos[[#This Row],[Aux3]]/100000000000000</f>
        <v>206.31785521700601</v>
      </c>
      <c r="U2805" s="1">
        <v>2.06317855217006E+16</v>
      </c>
      <c r="V2805">
        <v>161.1</v>
      </c>
      <c r="W2805">
        <v>94.1</v>
      </c>
    </row>
    <row r="2806" spans="1:23">
      <c r="A2806">
        <v>2017</v>
      </c>
      <c r="B2806">
        <v>44</v>
      </c>
      <c r="C2806" t="s">
        <v>16</v>
      </c>
      <c r="D2806" t="s">
        <v>27</v>
      </c>
      <c r="E2806" t="s">
        <v>18</v>
      </c>
      <c r="F2806" t="s">
        <v>35</v>
      </c>
      <c r="G2806" t="s">
        <v>39</v>
      </c>
      <c r="H2806" s="3">
        <v>28099.75</v>
      </c>
      <c r="I2806" t="s">
        <v>21</v>
      </c>
      <c r="J2806" t="s">
        <v>19</v>
      </c>
      <c r="K28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33.254587395376603</v>
      </c>
      <c r="L2806" s="6">
        <f>TablaDatos[[#This Row],[IMC_raw]]/100000000000000</f>
        <v>33.254587395376603</v>
      </c>
      <c r="M2806" s="2">
        <v>3325458739537660</v>
      </c>
      <c r="N28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6" s="13">
        <f t="shared" si="43"/>
        <v>2805</v>
      </c>
      <c r="P2806" s="2" t="str">
        <f>IF(TablaDatos[[#This Row],[Diabetes]]=0,"No","Si")</f>
        <v>No</v>
      </c>
      <c r="Q2806">
        <v>0</v>
      </c>
      <c r="R2806">
        <f>TablaDatos[[#This Row],[Aux2]]/10000000000000</f>
        <v>2156.7086836847502</v>
      </c>
      <c r="S2806" s="1">
        <v>2.15670868368475E+16</v>
      </c>
      <c r="T2806" s="7">
        <f>TablaDatos[[#This Row],[Aux3]]/100000000000000</f>
        <v>202.065059843592</v>
      </c>
      <c r="U2806" s="1">
        <v>2.02065059843592E+16</v>
      </c>
      <c r="V2806">
        <v>146.4</v>
      </c>
      <c r="W2806">
        <v>94</v>
      </c>
    </row>
    <row r="2807" spans="1:23">
      <c r="A2807">
        <v>2017</v>
      </c>
      <c r="B2807">
        <v>56</v>
      </c>
      <c r="C2807" t="s">
        <v>16</v>
      </c>
      <c r="D2807" t="s">
        <v>34</v>
      </c>
      <c r="E2807" t="s">
        <v>21</v>
      </c>
      <c r="F2807" t="s">
        <v>19</v>
      </c>
      <c r="G2807" t="s">
        <v>28</v>
      </c>
      <c r="H2807" s="3">
        <v>21947.97</v>
      </c>
      <c r="I2807" t="s">
        <v>21</v>
      </c>
      <c r="J2807" t="s">
        <v>18</v>
      </c>
      <c r="K28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33.253958426353599</v>
      </c>
      <c r="L2807" s="6">
        <f>TablaDatos[[#This Row],[IMC_raw]]/100000000000000</f>
        <v>33.253958426353599</v>
      </c>
      <c r="M2807" s="2">
        <v>3325395842635360</v>
      </c>
      <c r="N28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7" s="13">
        <f t="shared" si="43"/>
        <v>2806</v>
      </c>
      <c r="P2807" s="2" t="str">
        <f>IF(TablaDatos[[#This Row],[Diabetes]]=0,"No","Si")</f>
        <v>Si</v>
      </c>
      <c r="Q2807">
        <v>1</v>
      </c>
      <c r="R2807">
        <f>TablaDatos[[#This Row],[Aux2]]/10000000000000</f>
        <v>223.42750467308599</v>
      </c>
      <c r="S2807" s="1">
        <v>2234275046730860</v>
      </c>
      <c r="T2807" s="7">
        <f>TablaDatos[[#This Row],[Aux3]]/100000000000000</f>
        <v>263.16357543484298</v>
      </c>
      <c r="U2807" s="1">
        <v>2.63163575434843E+16</v>
      </c>
      <c r="V2807">
        <v>164.3</v>
      </c>
      <c r="W2807">
        <v>104.4</v>
      </c>
    </row>
    <row r="2808" spans="1:23">
      <c r="A2808">
        <v>2017</v>
      </c>
      <c r="B2808">
        <v>64</v>
      </c>
      <c r="C2808" t="s">
        <v>16</v>
      </c>
      <c r="D2808" t="s">
        <v>42</v>
      </c>
      <c r="E2808" t="s">
        <v>31</v>
      </c>
      <c r="F2808" t="s">
        <v>24</v>
      </c>
      <c r="G2808" t="s">
        <v>28</v>
      </c>
      <c r="H2808" s="3">
        <v>17558.48</v>
      </c>
      <c r="I2808" t="s">
        <v>19</v>
      </c>
      <c r="J2808" t="s">
        <v>18</v>
      </c>
      <c r="K28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33.227261229159701</v>
      </c>
      <c r="L2808" s="5">
        <f>TablaDatos[[#This Row],[IMC_raw]]/1000000000000000</f>
        <v>0.33227261229159699</v>
      </c>
      <c r="M2808" s="2">
        <v>332272612291597</v>
      </c>
      <c r="N28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8" s="13">
        <f t="shared" si="43"/>
        <v>2807</v>
      </c>
      <c r="P2808" s="2" t="str">
        <f>IF(TablaDatos[[#This Row],[Diabetes]]=0,"No","Si")</f>
        <v>Si</v>
      </c>
      <c r="Q2808">
        <v>1</v>
      </c>
      <c r="R2808">
        <f>TablaDatos[[#This Row],[Aux2]]/10000000000000</f>
        <v>2380.96203654388</v>
      </c>
      <c r="S2808" s="1">
        <v>2.38096203654388E+16</v>
      </c>
      <c r="T2808" s="7">
        <f>TablaDatos[[#This Row],[Aux3]]/100000000000000</f>
        <v>268.36756574775501</v>
      </c>
      <c r="U2808" s="1">
        <v>2.68367565747755E+16</v>
      </c>
      <c r="V2808">
        <v>176.8</v>
      </c>
      <c r="W2808">
        <v>98.8</v>
      </c>
    </row>
    <row r="2809" spans="1:23">
      <c r="A2809">
        <v>2017</v>
      </c>
      <c r="B2809">
        <v>61</v>
      </c>
      <c r="C2809" t="s">
        <v>16</v>
      </c>
      <c r="D2809" t="s">
        <v>73</v>
      </c>
      <c r="E2809" t="s">
        <v>18</v>
      </c>
      <c r="F2809" t="s">
        <v>35</v>
      </c>
      <c r="G2809" t="s">
        <v>28</v>
      </c>
      <c r="H2809" s="3">
        <v>31697.93</v>
      </c>
      <c r="I2809" t="s">
        <v>19</v>
      </c>
      <c r="J2809" t="s">
        <v>19</v>
      </c>
      <c r="K28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33.221612407275501</v>
      </c>
      <c r="L2809" s="6">
        <f>TablaDatos[[#This Row],[IMC_raw]]/1000000000000000</f>
        <v>3.3221612407275498</v>
      </c>
      <c r="M2809" s="2">
        <v>3322161240727550</v>
      </c>
      <c r="N28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09" s="13">
        <f t="shared" si="43"/>
        <v>2808</v>
      </c>
      <c r="P2809" s="2" t="str">
        <f>IF(TablaDatos[[#This Row],[Diabetes]]=0,"No","Si")</f>
        <v>No</v>
      </c>
      <c r="Q2809">
        <v>0</v>
      </c>
      <c r="R2809">
        <f>TablaDatos[[#This Row],[Aux2]]/10000000000000</f>
        <v>197.358663234951</v>
      </c>
      <c r="S2809" s="1">
        <v>1973586632349510</v>
      </c>
      <c r="T2809" s="7">
        <f>TablaDatos[[#This Row],[Aux3]]/100000000000000</f>
        <v>223.80061279986199</v>
      </c>
      <c r="U2809" s="1">
        <v>2.23800612799862E+16</v>
      </c>
      <c r="V2809">
        <v>154.4</v>
      </c>
      <c r="W2809">
        <v>102.9</v>
      </c>
    </row>
    <row r="2810" spans="1:23">
      <c r="A2810">
        <v>2017</v>
      </c>
      <c r="B2810">
        <v>71</v>
      </c>
      <c r="C2810" t="s">
        <v>23</v>
      </c>
      <c r="D2810" t="s">
        <v>29</v>
      </c>
      <c r="E2810" t="s">
        <v>18</v>
      </c>
      <c r="F2810" t="s">
        <v>24</v>
      </c>
      <c r="G2810" t="s">
        <v>25</v>
      </c>
      <c r="H2810" s="3">
        <v>12013.85</v>
      </c>
      <c r="I2810" t="s">
        <v>21</v>
      </c>
      <c r="J2810" t="s">
        <v>22</v>
      </c>
      <c r="K28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33.188778463435497</v>
      </c>
      <c r="L2810" s="6">
        <f>TablaDatos[[#This Row],[IMC_raw]]/1000000000000000</f>
        <v>33.188778463435497</v>
      </c>
      <c r="M2810" s="2">
        <v>3.31887784634355E+16</v>
      </c>
      <c r="N28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0" s="13">
        <f t="shared" si="43"/>
        <v>2809</v>
      </c>
      <c r="P2810" s="2" t="str">
        <f>IF(TablaDatos[[#This Row],[Diabetes]]=0,"No","Si")</f>
        <v>No</v>
      </c>
      <c r="Q2810">
        <v>0</v>
      </c>
      <c r="R2810">
        <f>TablaDatos[[#This Row],[Aux2]]/10000000000000</f>
        <v>2020.88822311946</v>
      </c>
      <c r="S2810" s="1">
        <v>2.02088822311946E+16</v>
      </c>
      <c r="T2810" s="7">
        <f>TablaDatos[[#This Row],[Aux3]]/100000000000000</f>
        <v>264.36671612642999</v>
      </c>
      <c r="U2810" s="1">
        <v>2.6436671612643E+16</v>
      </c>
      <c r="V2810">
        <v>177</v>
      </c>
      <c r="W2810">
        <v>102.3</v>
      </c>
    </row>
    <row r="2811" spans="1:23">
      <c r="A2811">
        <v>2017</v>
      </c>
      <c r="B2811">
        <v>64</v>
      </c>
      <c r="C2811" t="s">
        <v>16</v>
      </c>
      <c r="D2811" t="s">
        <v>26</v>
      </c>
      <c r="E2811" t="s">
        <v>18</v>
      </c>
      <c r="F2811" t="s">
        <v>19</v>
      </c>
      <c r="G2811" t="s">
        <v>28</v>
      </c>
      <c r="H2811" s="3">
        <v>24542.83</v>
      </c>
      <c r="I2811" t="s">
        <v>21</v>
      </c>
      <c r="J2811" t="s">
        <v>18</v>
      </c>
      <c r="K28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33.124673819679501</v>
      </c>
      <c r="L2811" s="6">
        <f>TablaDatos[[#This Row],[IMC_raw]]/1000000000000000</f>
        <v>3.31246738196795</v>
      </c>
      <c r="M2811" s="2">
        <v>3312467381967950</v>
      </c>
      <c r="N28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1" s="13">
        <f t="shared" si="43"/>
        <v>2810</v>
      </c>
      <c r="P2811" s="2" t="str">
        <f>IF(TablaDatos[[#This Row],[Diabetes]]=0,"No","Si")</f>
        <v>No</v>
      </c>
      <c r="Q2811">
        <v>0</v>
      </c>
      <c r="R2811">
        <f>TablaDatos[[#This Row],[Aux2]]/10000000000000</f>
        <v>2086.8390413267198</v>
      </c>
      <c r="S2811" s="1">
        <v>2.08683904132672E+16</v>
      </c>
      <c r="T2811" s="7">
        <f>TablaDatos[[#This Row],[Aux3]]/100000000000000</f>
        <v>24.638783783309499</v>
      </c>
      <c r="U2811" s="1">
        <v>2463878378330950</v>
      </c>
      <c r="V2811">
        <v>157.1</v>
      </c>
      <c r="W2811">
        <v>101.1</v>
      </c>
    </row>
    <row r="2812" spans="1:23">
      <c r="A2812">
        <v>2017</v>
      </c>
      <c r="B2812">
        <v>63</v>
      </c>
      <c r="C2812" t="s">
        <v>23</v>
      </c>
      <c r="D2812" t="s">
        <v>26</v>
      </c>
      <c r="E2812" t="s">
        <v>18</v>
      </c>
      <c r="F2812" t="s">
        <v>19</v>
      </c>
      <c r="G2812" t="s">
        <v>28</v>
      </c>
      <c r="H2812" s="3">
        <v>29346.31</v>
      </c>
      <c r="I2812" t="s">
        <v>19</v>
      </c>
      <c r="J2812" t="s">
        <v>22</v>
      </c>
      <c r="K28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33.070997985209203</v>
      </c>
      <c r="L2812" s="5">
        <f>TablaDatos[[#This Row],[IMC_raw]]/1000000000000000</f>
        <v>33.070997985209203</v>
      </c>
      <c r="M2812" s="2">
        <v>3.30709979852092E+16</v>
      </c>
      <c r="N28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2" s="13">
        <f t="shared" si="43"/>
        <v>2811</v>
      </c>
      <c r="P2812" s="2" t="str">
        <f>IF(TablaDatos[[#This Row],[Diabetes]]=0,"No","Si")</f>
        <v>No</v>
      </c>
      <c r="Q2812">
        <v>0</v>
      </c>
      <c r="R2812">
        <f>TablaDatos[[#This Row],[Aux2]]/10000000000000</f>
        <v>2014.05245788568</v>
      </c>
      <c r="S2812" s="1">
        <v>2.01405245788568E+16</v>
      </c>
      <c r="T2812" s="7">
        <f>TablaDatos[[#This Row],[Aux3]]/100000000000000</f>
        <v>203.92741649664001</v>
      </c>
      <c r="U2812" s="1">
        <v>2.0392741649664E+16</v>
      </c>
      <c r="V2812">
        <v>152.69999999999999</v>
      </c>
      <c r="W2812">
        <v>93</v>
      </c>
    </row>
    <row r="2813" spans="1:23">
      <c r="A2813">
        <v>2017</v>
      </c>
      <c r="B2813">
        <v>65</v>
      </c>
      <c r="C2813" t="s">
        <v>23</v>
      </c>
      <c r="D2813" t="s">
        <v>42</v>
      </c>
      <c r="E2813" t="s">
        <v>21</v>
      </c>
      <c r="F2813" t="s">
        <v>24</v>
      </c>
      <c r="G2813" t="s">
        <v>25</v>
      </c>
      <c r="H2813" s="3">
        <v>18384.38</v>
      </c>
      <c r="I2813" t="s">
        <v>21</v>
      </c>
      <c r="J2813" t="s">
        <v>19</v>
      </c>
      <c r="K28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33.068164919292002</v>
      </c>
      <c r="L2813" s="5">
        <f>TablaDatos[[#This Row],[IMC_raw]]/1000000000000000</f>
        <v>33.068164919292002</v>
      </c>
      <c r="M2813" s="2">
        <v>3.3068164919292E+16</v>
      </c>
      <c r="N28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3" s="13">
        <f t="shared" si="43"/>
        <v>2812</v>
      </c>
      <c r="P2813" s="2" t="str">
        <f>IF(TablaDatos[[#This Row],[Diabetes]]=0,"No","Si")</f>
        <v>No</v>
      </c>
      <c r="Q2813">
        <v>0</v>
      </c>
      <c r="R2813">
        <f>TablaDatos[[#This Row],[Aux2]]/10000000000000</f>
        <v>223.28489813659201</v>
      </c>
      <c r="S2813" s="1">
        <v>2232848981365920</v>
      </c>
      <c r="T2813" s="7">
        <f>TablaDatos[[#This Row],[Aux3]]/100000000000000</f>
        <v>289.54249485134397</v>
      </c>
      <c r="U2813" s="1">
        <v>2.89542494851344E+16</v>
      </c>
      <c r="V2813">
        <v>166.6</v>
      </c>
      <c r="W2813">
        <v>100.5</v>
      </c>
    </row>
    <row r="2814" spans="1:23">
      <c r="A2814">
        <v>2017</v>
      </c>
      <c r="B2814">
        <v>51</v>
      </c>
      <c r="C2814" t="s">
        <v>16</v>
      </c>
      <c r="D2814" t="s">
        <v>43</v>
      </c>
      <c r="E2814" t="s">
        <v>18</v>
      </c>
      <c r="F2814" t="s">
        <v>19</v>
      </c>
      <c r="G2814" t="s">
        <v>20</v>
      </c>
      <c r="H2814" s="3">
        <v>25590.84</v>
      </c>
      <c r="I2814" t="s">
        <v>19</v>
      </c>
      <c r="J2814" t="s">
        <v>22</v>
      </c>
      <c r="K28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33.062193180317102</v>
      </c>
      <c r="L2814" s="5">
        <f>TablaDatos[[#This Row],[IMC_raw]]/1000000000000000</f>
        <v>0.33062193180317101</v>
      </c>
      <c r="M2814" s="2">
        <v>330621931803171</v>
      </c>
      <c r="N28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4" s="13">
        <f t="shared" si="43"/>
        <v>2813</v>
      </c>
      <c r="P2814" s="2" t="str">
        <f>IF(TablaDatos[[#This Row],[Diabetes]]=0,"No","Si")</f>
        <v>No</v>
      </c>
      <c r="Q2814">
        <v>0</v>
      </c>
      <c r="R2814">
        <f>TablaDatos[[#This Row],[Aux2]]/10000000000000</f>
        <v>2138.10743792824</v>
      </c>
      <c r="S2814" s="1">
        <v>2.13810743792824E+16</v>
      </c>
      <c r="T2814" s="7">
        <f>TablaDatos[[#This Row],[Aux3]]/100000000000000</f>
        <v>1.9026218733537099</v>
      </c>
      <c r="U2814" s="1">
        <v>190262187335371</v>
      </c>
      <c r="V2814">
        <v>151.69999999999999</v>
      </c>
      <c r="W2814">
        <v>90.6</v>
      </c>
    </row>
    <row r="2815" spans="1:23">
      <c r="A2815">
        <v>2017</v>
      </c>
      <c r="B2815">
        <v>65</v>
      </c>
      <c r="C2815" t="s">
        <v>23</v>
      </c>
      <c r="D2815" t="s">
        <v>17</v>
      </c>
      <c r="E2815" t="s">
        <v>18</v>
      </c>
      <c r="F2815" t="s">
        <v>24</v>
      </c>
      <c r="G2815" t="s">
        <v>25</v>
      </c>
      <c r="H2815" s="3">
        <v>30666.17</v>
      </c>
      <c r="I2815" t="s">
        <v>19</v>
      </c>
      <c r="J2815" t="s">
        <v>22</v>
      </c>
      <c r="K28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33.0445762348767</v>
      </c>
      <c r="L2815" s="5">
        <f>TablaDatos[[#This Row],[IMC_raw]]/1000000000000000</f>
        <v>3.3044576234876701</v>
      </c>
      <c r="M2815" s="2">
        <v>3304457623487670</v>
      </c>
      <c r="N28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5" s="13">
        <f t="shared" si="43"/>
        <v>2814</v>
      </c>
      <c r="P2815" s="2" t="str">
        <f>IF(TablaDatos[[#This Row],[Diabetes]]=0,"No","Si")</f>
        <v>No</v>
      </c>
      <c r="Q2815">
        <v>0</v>
      </c>
      <c r="R2815">
        <f>TablaDatos[[#This Row],[Aux2]]/10000000000000</f>
        <v>2292.0645184271698</v>
      </c>
      <c r="S2815" s="1">
        <v>2.29206451842717E+16</v>
      </c>
      <c r="T2815" s="7">
        <f>TablaDatos[[#This Row],[Aux3]]/100000000000000</f>
        <v>247.26765574250501</v>
      </c>
      <c r="U2815" s="1">
        <v>2.47267655742505E+16</v>
      </c>
      <c r="V2815">
        <v>153.30000000000001</v>
      </c>
      <c r="W2815">
        <v>96.2</v>
      </c>
    </row>
    <row r="2816" spans="1:23">
      <c r="A2816">
        <v>2017</v>
      </c>
      <c r="B2816">
        <v>71</v>
      </c>
      <c r="C2816" t="s">
        <v>16</v>
      </c>
      <c r="D2816" t="s">
        <v>72</v>
      </c>
      <c r="E2816" t="s">
        <v>21</v>
      </c>
      <c r="F2816" t="s">
        <v>24</v>
      </c>
      <c r="G2816" t="s">
        <v>25</v>
      </c>
      <c r="H2816" s="3">
        <v>9759.44</v>
      </c>
      <c r="I2816" t="s">
        <v>21</v>
      </c>
      <c r="J2816" t="s">
        <v>22</v>
      </c>
      <c r="K28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33.025494379218202</v>
      </c>
      <c r="L2816" s="5">
        <f>TablaDatos[[#This Row],[IMC_raw]]/1000000000000000</f>
        <v>33.025494379218202</v>
      </c>
      <c r="M2816" s="2">
        <v>3.30254943792182E+16</v>
      </c>
      <c r="N28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6" s="13">
        <f t="shared" si="43"/>
        <v>2815</v>
      </c>
      <c r="P2816" s="2" t="str">
        <f>IF(TablaDatos[[#This Row],[Diabetes]]=0,"No","Si")</f>
        <v>Si</v>
      </c>
      <c r="Q2816">
        <v>1</v>
      </c>
      <c r="R2816">
        <f>TablaDatos[[#This Row],[Aux2]]/10000000000000</f>
        <v>235.26104506024899</v>
      </c>
      <c r="S2816" s="1">
        <v>2352610450602490</v>
      </c>
      <c r="T2816" s="7">
        <f>TablaDatos[[#This Row],[Aux3]]/100000000000000</f>
        <v>240.98451444707601</v>
      </c>
      <c r="U2816" s="1">
        <v>2.40984514447076E+16</v>
      </c>
      <c r="V2816">
        <v>178.8</v>
      </c>
      <c r="W2816">
        <v>107.5</v>
      </c>
    </row>
    <row r="2817" spans="1:23">
      <c r="A2817">
        <v>2017</v>
      </c>
      <c r="B2817">
        <v>55</v>
      </c>
      <c r="C2817" t="s">
        <v>16</v>
      </c>
      <c r="D2817" t="s">
        <v>17</v>
      </c>
      <c r="E2817" t="s">
        <v>18</v>
      </c>
      <c r="F2817" t="s">
        <v>24</v>
      </c>
      <c r="G2817" t="s">
        <v>28</v>
      </c>
      <c r="H2817" s="3">
        <v>28111.9</v>
      </c>
      <c r="I2817" t="s">
        <v>19</v>
      </c>
      <c r="J2817" t="s">
        <v>22</v>
      </c>
      <c r="K28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33.007017894525099</v>
      </c>
      <c r="L2817" s="5">
        <f>TablaDatos[[#This Row],[IMC_raw]]/1000000000000000</f>
        <v>33.007017894525099</v>
      </c>
      <c r="M2817" s="2">
        <v>3.30070178945251E+16</v>
      </c>
      <c r="N28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7" s="13">
        <f t="shared" si="43"/>
        <v>2816</v>
      </c>
      <c r="P2817" s="2" t="str">
        <f>IF(TablaDatos[[#This Row],[Diabetes]]=0,"No","Si")</f>
        <v>No</v>
      </c>
      <c r="Q2817">
        <v>0</v>
      </c>
      <c r="R2817">
        <f>TablaDatos[[#This Row],[Aux2]]/10000000000000</f>
        <v>225.430122545118</v>
      </c>
      <c r="S2817" s="1">
        <v>2254301225451180</v>
      </c>
      <c r="T2817" s="7">
        <f>TablaDatos[[#This Row],[Aux3]]/100000000000000</f>
        <v>259.582406258709</v>
      </c>
      <c r="U2817" s="1">
        <v>2.59582406258709E+16</v>
      </c>
      <c r="V2817">
        <v>164.1</v>
      </c>
      <c r="W2817">
        <v>96.4</v>
      </c>
    </row>
    <row r="2818" spans="1:23">
      <c r="A2818">
        <v>2017</v>
      </c>
      <c r="B2818">
        <v>60</v>
      </c>
      <c r="C2818" t="s">
        <v>16</v>
      </c>
      <c r="D2818" t="s">
        <v>17</v>
      </c>
      <c r="E2818" t="s">
        <v>18</v>
      </c>
      <c r="F2818" t="s">
        <v>24</v>
      </c>
      <c r="G2818" t="s">
        <v>28</v>
      </c>
      <c r="H2818" s="3">
        <v>11386.97</v>
      </c>
      <c r="I2818" t="s">
        <v>21</v>
      </c>
      <c r="J2818" t="s">
        <v>22</v>
      </c>
      <c r="K28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32.994786682969199</v>
      </c>
      <c r="L2818" s="5">
        <f>TablaDatos[[#This Row],[IMC_raw]]/1000000000000000</f>
        <v>32.994786682969199</v>
      </c>
      <c r="M2818" s="2">
        <v>3.29947866829692E+16</v>
      </c>
      <c r="N28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8" s="13">
        <f t="shared" ref="O2818:O2881" si="44">O2817+1</f>
        <v>2817</v>
      </c>
      <c r="P2818" s="2" t="str">
        <f>IF(TablaDatos[[#This Row],[Diabetes]]=0,"No","Si")</f>
        <v>No</v>
      </c>
      <c r="Q2818">
        <v>0</v>
      </c>
      <c r="R2818">
        <f>TablaDatos[[#This Row],[Aux2]]/10000000000000</f>
        <v>2022.36848797019</v>
      </c>
      <c r="S2818" s="1">
        <v>2.02236848797019E+16</v>
      </c>
      <c r="T2818" s="7">
        <f>TablaDatos[[#This Row],[Aux3]]/100000000000000</f>
        <v>254.844731386577</v>
      </c>
      <c r="U2818" s="1">
        <v>2.54844731386577E+16</v>
      </c>
      <c r="V2818">
        <v>164</v>
      </c>
      <c r="W2818">
        <v>94.4</v>
      </c>
    </row>
    <row r="2819" spans="1:23">
      <c r="A2819">
        <v>2017</v>
      </c>
      <c r="B2819">
        <v>63</v>
      </c>
      <c r="C2819" t="s">
        <v>23</v>
      </c>
      <c r="D2819" t="s">
        <v>73</v>
      </c>
      <c r="E2819" t="s">
        <v>18</v>
      </c>
      <c r="F2819" t="s">
        <v>35</v>
      </c>
      <c r="G2819" t="s">
        <v>28</v>
      </c>
      <c r="H2819" s="3">
        <v>23309.68</v>
      </c>
      <c r="I2819" t="s">
        <v>19</v>
      </c>
      <c r="J2819" t="s">
        <v>22</v>
      </c>
      <c r="K28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32.990378941403002</v>
      </c>
      <c r="L2819" s="6">
        <f>TablaDatos[[#This Row],[IMC_raw]]/100000000000000</f>
        <v>32.990378941403002</v>
      </c>
      <c r="M2819" s="2">
        <v>3299037894140300</v>
      </c>
      <c r="N28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19" s="13">
        <f t="shared" si="44"/>
        <v>2818</v>
      </c>
      <c r="P2819" s="2" t="str">
        <f>IF(TablaDatos[[#This Row],[Diabetes]]=0,"No","Si")</f>
        <v>No</v>
      </c>
      <c r="Q2819">
        <v>0</v>
      </c>
      <c r="R2819">
        <f>TablaDatos[[#This Row],[Aux2]]/10000000000000</f>
        <v>18.894700960282201</v>
      </c>
      <c r="S2819" s="1">
        <v>188947009602822</v>
      </c>
      <c r="T2819" s="7">
        <f>TablaDatos[[#This Row],[Aux3]]/100000000000000</f>
        <v>243.044124469991</v>
      </c>
      <c r="U2819" s="1">
        <v>2.43044124469991E+16</v>
      </c>
      <c r="V2819">
        <v>150.30000000000001</v>
      </c>
      <c r="W2819">
        <v>98.4</v>
      </c>
    </row>
    <row r="2820" spans="1:23">
      <c r="A2820">
        <v>2017</v>
      </c>
      <c r="B2820">
        <v>51</v>
      </c>
      <c r="C2820" t="s">
        <v>16</v>
      </c>
      <c r="D2820" t="s">
        <v>36</v>
      </c>
      <c r="E2820" t="s">
        <v>18</v>
      </c>
      <c r="F2820" t="s">
        <v>19</v>
      </c>
      <c r="G2820" t="s">
        <v>20</v>
      </c>
      <c r="H2820" s="3">
        <v>17230.13</v>
      </c>
      <c r="I2820" t="s">
        <v>21</v>
      </c>
      <c r="J2820" t="s">
        <v>18</v>
      </c>
      <c r="K28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32.981852316618401</v>
      </c>
      <c r="L2820" s="5">
        <f>TablaDatos[[#This Row],[IMC_raw]]/1000000000000000</f>
        <v>0.32981852316618399</v>
      </c>
      <c r="M2820" s="2">
        <v>329818523166184</v>
      </c>
      <c r="N28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0" s="13">
        <f t="shared" si="44"/>
        <v>2819</v>
      </c>
      <c r="P2820" s="2" t="str">
        <f>IF(TablaDatos[[#This Row],[Diabetes]]=0,"No","Si")</f>
        <v>No</v>
      </c>
      <c r="Q2820">
        <v>0</v>
      </c>
      <c r="R2820">
        <f>TablaDatos[[#This Row],[Aux2]]/10000000000000</f>
        <v>202.112359264503</v>
      </c>
      <c r="S2820" s="1">
        <v>2021123592645030</v>
      </c>
      <c r="T2820" s="7">
        <f>TablaDatos[[#This Row],[Aux3]]/100000000000000</f>
        <v>22.790605926409501</v>
      </c>
      <c r="U2820" s="1">
        <v>2279060592640950</v>
      </c>
      <c r="V2820">
        <v>141.19999999999999</v>
      </c>
      <c r="W2820">
        <v>95</v>
      </c>
    </row>
    <row r="2821" spans="1:23">
      <c r="A2821">
        <v>2017</v>
      </c>
      <c r="B2821">
        <v>68</v>
      </c>
      <c r="C2821" t="s">
        <v>23</v>
      </c>
      <c r="D2821" t="s">
        <v>73</v>
      </c>
      <c r="E2821" t="s">
        <v>18</v>
      </c>
      <c r="F2821" t="s">
        <v>19</v>
      </c>
      <c r="G2821" t="s">
        <v>25</v>
      </c>
      <c r="H2821" s="3">
        <v>15168.69</v>
      </c>
      <c r="I2821" t="s">
        <v>21</v>
      </c>
      <c r="J2821" t="s">
        <v>22</v>
      </c>
      <c r="K28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32.9657486753377</v>
      </c>
      <c r="L2821" s="5">
        <f>TablaDatos[[#This Row],[IMC_raw]]/1000000000000000</f>
        <v>3.2965748675337698</v>
      </c>
      <c r="M2821" s="2">
        <v>3296574867533770</v>
      </c>
      <c r="N28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1" s="13">
        <f t="shared" si="44"/>
        <v>2820</v>
      </c>
      <c r="P2821" s="2" t="str">
        <f>IF(TablaDatos[[#This Row],[Diabetes]]=0,"No","Si")</f>
        <v>No</v>
      </c>
      <c r="Q2821">
        <v>0</v>
      </c>
      <c r="R2821">
        <f>TablaDatos[[#This Row],[Aux2]]/10000000000000</f>
        <v>213.82371016464501</v>
      </c>
      <c r="S2821" s="1">
        <v>2138237101646450</v>
      </c>
      <c r="T2821" s="7">
        <f>TablaDatos[[#This Row],[Aux3]]/100000000000000</f>
        <v>280.55624388068901</v>
      </c>
      <c r="U2821" s="1">
        <v>2.80556243880689E+16</v>
      </c>
      <c r="V2821">
        <v>162.1</v>
      </c>
      <c r="W2821">
        <v>100.2</v>
      </c>
    </row>
    <row r="2822" spans="1:23">
      <c r="A2822">
        <v>2017</v>
      </c>
      <c r="B2822">
        <v>66</v>
      </c>
      <c r="C2822" t="s">
        <v>23</v>
      </c>
      <c r="D2822" t="s">
        <v>26</v>
      </c>
      <c r="E2822" t="s">
        <v>18</v>
      </c>
      <c r="F2822" t="s">
        <v>40</v>
      </c>
      <c r="G2822" t="s">
        <v>25</v>
      </c>
      <c r="H2822" s="3">
        <v>24938.45</v>
      </c>
      <c r="I2822" t="s">
        <v>18</v>
      </c>
      <c r="J2822" t="s">
        <v>18</v>
      </c>
      <c r="K28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32.926115780222901</v>
      </c>
      <c r="L2822" s="5">
        <f>TablaDatos[[#This Row],[IMC_raw]]/1000000000000000</f>
        <v>0.32926115780222898</v>
      </c>
      <c r="M2822" s="2">
        <v>329261157802229</v>
      </c>
      <c r="N28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2" s="13">
        <f t="shared" si="44"/>
        <v>2821</v>
      </c>
      <c r="P2822" s="2" t="str">
        <f>IF(TablaDatos[[#This Row],[Diabetes]]=0,"No","Si")</f>
        <v>No</v>
      </c>
      <c r="Q2822">
        <v>0</v>
      </c>
      <c r="R2822">
        <f>TablaDatos[[#This Row],[Aux2]]/10000000000000</f>
        <v>217.698463535407</v>
      </c>
      <c r="S2822" s="1">
        <v>2176984635354070</v>
      </c>
      <c r="T2822" s="7">
        <f>TablaDatos[[#This Row],[Aux3]]/100000000000000</f>
        <v>200.300539627191</v>
      </c>
      <c r="U2822" s="1">
        <v>2.00300539627191E+16</v>
      </c>
      <c r="V2822">
        <v>154.6</v>
      </c>
      <c r="W2822">
        <v>94.5</v>
      </c>
    </row>
    <row r="2823" spans="1:23">
      <c r="A2823">
        <v>2017</v>
      </c>
      <c r="B2823">
        <v>58</v>
      </c>
      <c r="C2823" t="s">
        <v>23</v>
      </c>
      <c r="D2823" t="s">
        <v>73</v>
      </c>
      <c r="E2823" t="s">
        <v>19</v>
      </c>
      <c r="F2823" t="s">
        <v>24</v>
      </c>
      <c r="G2823" t="s">
        <v>28</v>
      </c>
      <c r="H2823" s="3">
        <v>17489.689999999999</v>
      </c>
      <c r="I2823" t="s">
        <v>21</v>
      </c>
      <c r="J2823" t="s">
        <v>22</v>
      </c>
      <c r="K28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32.919373367877903</v>
      </c>
      <c r="L2823" s="5">
        <f>TablaDatos[[#This Row],[IMC_raw]]/1000000000000000</f>
        <v>3.29193733678779</v>
      </c>
      <c r="M2823" s="2">
        <v>3291937336787790</v>
      </c>
      <c r="N28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3" s="13">
        <f t="shared" si="44"/>
        <v>2822</v>
      </c>
      <c r="P2823" s="2" t="str">
        <f>IF(TablaDatos[[#This Row],[Diabetes]]=0,"No","Si")</f>
        <v>Si</v>
      </c>
      <c r="Q2823">
        <v>1</v>
      </c>
      <c r="R2823">
        <f>TablaDatos[[#This Row],[Aux2]]/10000000000000</f>
        <v>225.42010907165499</v>
      </c>
      <c r="S2823" s="1">
        <v>2254201090716550</v>
      </c>
      <c r="T2823" s="7">
        <f>TablaDatos[[#This Row],[Aux3]]/100000000000000</f>
        <v>271.519627899657</v>
      </c>
      <c r="U2823" s="1">
        <v>2.71519627899657E+16</v>
      </c>
      <c r="V2823">
        <v>161.9</v>
      </c>
      <c r="W2823">
        <v>98.3</v>
      </c>
    </row>
    <row r="2824" spans="1:23">
      <c r="A2824">
        <v>2017</v>
      </c>
      <c r="B2824">
        <v>66</v>
      </c>
      <c r="C2824" t="s">
        <v>23</v>
      </c>
      <c r="D2824" t="s">
        <v>34</v>
      </c>
      <c r="E2824" t="s">
        <v>21</v>
      </c>
      <c r="F2824" t="s">
        <v>24</v>
      </c>
      <c r="G2824" t="s">
        <v>25</v>
      </c>
      <c r="H2824" s="3">
        <v>13106.79</v>
      </c>
      <c r="I2824" t="s">
        <v>21</v>
      </c>
      <c r="J2824" t="s">
        <v>22</v>
      </c>
      <c r="K28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32.881723529407495</v>
      </c>
      <c r="L2824" s="6">
        <f>TablaDatos[[#This Row],[IMC_raw]]/1000000000000000</f>
        <v>3.2881723529407498</v>
      </c>
      <c r="M2824" s="2">
        <v>3288172352940750</v>
      </c>
      <c r="N28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4" s="13">
        <f t="shared" si="44"/>
        <v>2823</v>
      </c>
      <c r="P2824" s="2" t="str">
        <f>IF(TablaDatos[[#This Row],[Diabetes]]=0,"No","Si")</f>
        <v>No</v>
      </c>
      <c r="Q2824">
        <v>0</v>
      </c>
      <c r="R2824">
        <f>TablaDatos[[#This Row],[Aux2]]/10000000000000</f>
        <v>2077.0900521303702</v>
      </c>
      <c r="S2824" s="1">
        <v>2.07709005213037E+16</v>
      </c>
      <c r="T2824" s="7">
        <f>TablaDatos[[#This Row],[Aux3]]/100000000000000</f>
        <v>232.617348991688</v>
      </c>
      <c r="U2824" s="1">
        <v>2.32617348991688E+16</v>
      </c>
      <c r="V2824">
        <v>154.6</v>
      </c>
      <c r="W2824">
        <v>99.5</v>
      </c>
    </row>
    <row r="2825" spans="1:23">
      <c r="A2825">
        <v>2017</v>
      </c>
      <c r="B2825">
        <v>61</v>
      </c>
      <c r="C2825" t="s">
        <v>16</v>
      </c>
      <c r="D2825" t="s">
        <v>17</v>
      </c>
      <c r="E2825" t="s">
        <v>19</v>
      </c>
      <c r="F2825" t="s">
        <v>24</v>
      </c>
      <c r="G2825" t="s">
        <v>28</v>
      </c>
      <c r="H2825" s="3">
        <v>20168.419999999998</v>
      </c>
      <c r="I2825" t="s">
        <v>21</v>
      </c>
      <c r="J2825" t="s">
        <v>18</v>
      </c>
      <c r="K28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32.859420243891201</v>
      </c>
      <c r="L2825" s="5">
        <f>TablaDatos[[#This Row],[IMC_raw]]/1000000000000000</f>
        <v>3.28594202438912</v>
      </c>
      <c r="M2825" s="2">
        <v>3285942024389120</v>
      </c>
      <c r="N28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5" s="13">
        <f t="shared" si="44"/>
        <v>2824</v>
      </c>
      <c r="P2825" s="2" t="str">
        <f>IF(TablaDatos[[#This Row],[Diabetes]]=0,"No","Si")</f>
        <v>No</v>
      </c>
      <c r="Q2825">
        <v>0</v>
      </c>
      <c r="R2825">
        <f>TablaDatos[[#This Row],[Aux2]]/10000000000000</f>
        <v>217.178124311761</v>
      </c>
      <c r="S2825" s="1">
        <v>2171781243117610</v>
      </c>
      <c r="T2825" s="7">
        <f>TablaDatos[[#This Row],[Aux3]]/100000000000000</f>
        <v>218.06260812137799</v>
      </c>
      <c r="U2825" s="1">
        <v>2.18062608121378E+16</v>
      </c>
      <c r="V2825">
        <v>165.2</v>
      </c>
      <c r="W2825">
        <v>102.8</v>
      </c>
    </row>
    <row r="2826" spans="1:23">
      <c r="A2826">
        <v>2017</v>
      </c>
      <c r="B2826">
        <v>70</v>
      </c>
      <c r="C2826" t="s">
        <v>16</v>
      </c>
      <c r="D2826" t="s">
        <v>17</v>
      </c>
      <c r="E2826" t="s">
        <v>18</v>
      </c>
      <c r="F2826" t="s">
        <v>24</v>
      </c>
      <c r="G2826" t="s">
        <v>25</v>
      </c>
      <c r="H2826" s="3">
        <v>19139.12</v>
      </c>
      <c r="I2826" t="s">
        <v>19</v>
      </c>
      <c r="J2826" t="s">
        <v>22</v>
      </c>
      <c r="K28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32.8364329849272</v>
      </c>
      <c r="L2826" s="6">
        <f>TablaDatos[[#This Row],[IMC_raw]]/1000000000000000</f>
        <v>32.8364329849272</v>
      </c>
      <c r="M2826" s="2">
        <v>3.28364329849272E+16</v>
      </c>
      <c r="N28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6" s="13">
        <f t="shared" si="44"/>
        <v>2825</v>
      </c>
      <c r="P2826" s="2" t="str">
        <f>IF(TablaDatos[[#This Row],[Diabetes]]=0,"No","Si")</f>
        <v>No</v>
      </c>
      <c r="Q2826">
        <v>0</v>
      </c>
      <c r="R2826">
        <f>TablaDatos[[#This Row],[Aux2]]/10000000000000</f>
        <v>2285.0568675234199</v>
      </c>
      <c r="S2826" s="1">
        <v>2.28505686752342E+16</v>
      </c>
      <c r="T2826" s="7">
        <f>TablaDatos[[#This Row],[Aux3]]/100000000000000</f>
        <v>246.072393631983</v>
      </c>
      <c r="U2826" s="1">
        <v>2.46072393631983E+16</v>
      </c>
      <c r="V2826">
        <v>163.69999999999999</v>
      </c>
      <c r="W2826">
        <v>106.2</v>
      </c>
    </row>
    <row r="2827" spans="1:23">
      <c r="A2827">
        <v>2017</v>
      </c>
      <c r="B2827">
        <v>55</v>
      </c>
      <c r="C2827" t="s">
        <v>23</v>
      </c>
      <c r="D2827" t="s">
        <v>33</v>
      </c>
      <c r="E2827" t="s">
        <v>19</v>
      </c>
      <c r="F2827" t="s">
        <v>19</v>
      </c>
      <c r="G2827" t="s">
        <v>28</v>
      </c>
      <c r="H2827" s="3">
        <v>22713.82</v>
      </c>
      <c r="I2827" t="s">
        <v>21</v>
      </c>
      <c r="J2827" t="s">
        <v>21</v>
      </c>
      <c r="K28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32.825240712710205</v>
      </c>
      <c r="L2827" s="6">
        <f>TablaDatos[[#This Row],[IMC_raw]]/1000000000000000</f>
        <v>0.32825240712710202</v>
      </c>
      <c r="M2827" s="2">
        <v>328252407127102</v>
      </c>
      <c r="N28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7" s="13">
        <f t="shared" si="44"/>
        <v>2826</v>
      </c>
      <c r="P2827" s="2" t="str">
        <f>IF(TablaDatos[[#This Row],[Diabetes]]=0,"No","Si")</f>
        <v>No</v>
      </c>
      <c r="Q2827">
        <v>0</v>
      </c>
      <c r="R2827">
        <f>TablaDatos[[#This Row],[Aux2]]/10000000000000</f>
        <v>2449.9665919409799</v>
      </c>
      <c r="S2827" s="1">
        <v>2.44996659194098E+16</v>
      </c>
      <c r="T2827" s="7">
        <f>TablaDatos[[#This Row],[Aux3]]/100000000000000</f>
        <v>26.4431801119567</v>
      </c>
      <c r="U2827" s="1">
        <v>2644318011195670</v>
      </c>
      <c r="V2827">
        <v>161.4</v>
      </c>
      <c r="W2827">
        <v>98.7</v>
      </c>
    </row>
    <row r="2828" spans="1:23">
      <c r="A2828">
        <v>2017</v>
      </c>
      <c r="B2828">
        <v>61</v>
      </c>
      <c r="C2828" t="s">
        <v>23</v>
      </c>
      <c r="D2828" t="s">
        <v>29</v>
      </c>
      <c r="E2828" t="s">
        <v>19</v>
      </c>
      <c r="F2828" t="s">
        <v>24</v>
      </c>
      <c r="G2828" t="s">
        <v>28</v>
      </c>
      <c r="H2828" s="3">
        <v>16570.62</v>
      </c>
      <c r="I2828" t="s">
        <v>21</v>
      </c>
      <c r="J2828" t="s">
        <v>22</v>
      </c>
      <c r="K28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32.794440127921703</v>
      </c>
      <c r="L2828" s="6">
        <f>TablaDatos[[#This Row],[IMC_raw]]/1000000000000000</f>
        <v>32.794440127921703</v>
      </c>
      <c r="M2828" s="2">
        <v>3.27944401279217E+16</v>
      </c>
      <c r="N28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8" s="13">
        <f t="shared" si="44"/>
        <v>2827</v>
      </c>
      <c r="P2828" s="2" t="str">
        <f>IF(TablaDatos[[#This Row],[Diabetes]]=0,"No","Si")</f>
        <v>No</v>
      </c>
      <c r="Q2828">
        <v>0</v>
      </c>
      <c r="R2828">
        <f>TablaDatos[[#This Row],[Aux2]]/10000000000000</f>
        <v>2347.69628077475</v>
      </c>
      <c r="S2828" s="1">
        <v>2.34769628077475E+16</v>
      </c>
      <c r="T2828" s="7">
        <f>TablaDatos[[#This Row],[Aux3]]/100000000000000</f>
        <v>218.63192285613101</v>
      </c>
      <c r="U2828" s="1">
        <v>2.18631922856131E+16</v>
      </c>
      <c r="V2828">
        <v>162.6</v>
      </c>
      <c r="W2828">
        <v>91.7</v>
      </c>
    </row>
    <row r="2829" spans="1:23">
      <c r="A2829">
        <v>2017</v>
      </c>
      <c r="B2829">
        <v>62</v>
      </c>
      <c r="C2829" t="s">
        <v>23</v>
      </c>
      <c r="D2829" t="s">
        <v>73</v>
      </c>
      <c r="E2829" t="s">
        <v>18</v>
      </c>
      <c r="F2829" t="s">
        <v>19</v>
      </c>
      <c r="G2829" t="s">
        <v>28</v>
      </c>
      <c r="H2829" s="3">
        <v>27260.81</v>
      </c>
      <c r="I2829" t="s">
        <v>19</v>
      </c>
      <c r="J2829" t="s">
        <v>22</v>
      </c>
      <c r="K28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32.7434834626917</v>
      </c>
      <c r="L2829" s="6">
        <f>TablaDatos[[#This Row],[IMC_raw]]/1000000000000000</f>
        <v>32.7434834626917</v>
      </c>
      <c r="M2829" s="2">
        <v>3.27434834626917E+16</v>
      </c>
      <c r="N28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29" s="13">
        <f t="shared" si="44"/>
        <v>2828</v>
      </c>
      <c r="P2829" s="2" t="str">
        <f>IF(TablaDatos[[#This Row],[Diabetes]]=0,"No","Si")</f>
        <v>Si</v>
      </c>
      <c r="Q2829">
        <v>1</v>
      </c>
      <c r="R2829">
        <f>TablaDatos[[#This Row],[Aux2]]/10000000000000</f>
        <v>2530.7542288935801</v>
      </c>
      <c r="S2829" s="1">
        <v>2.53075422889358E+16</v>
      </c>
      <c r="T2829" s="7">
        <f>TablaDatos[[#This Row],[Aux3]]/100000000000000</f>
        <v>26.973192460223199</v>
      </c>
      <c r="U2829" s="1">
        <v>2697319246022320</v>
      </c>
      <c r="V2829">
        <v>169.2</v>
      </c>
      <c r="W2829">
        <v>101.1</v>
      </c>
    </row>
    <row r="2830" spans="1:23">
      <c r="A2830">
        <v>2017</v>
      </c>
      <c r="B2830">
        <v>70</v>
      </c>
      <c r="C2830" t="s">
        <v>23</v>
      </c>
      <c r="D2830" t="s">
        <v>29</v>
      </c>
      <c r="E2830" t="s">
        <v>21</v>
      </c>
      <c r="F2830" t="s">
        <v>24</v>
      </c>
      <c r="G2830" t="s">
        <v>25</v>
      </c>
      <c r="H2830" s="3">
        <v>12328.11</v>
      </c>
      <c r="I2830" t="s">
        <v>19</v>
      </c>
      <c r="J2830" t="s">
        <v>18</v>
      </c>
      <c r="K28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32.742810894362904</v>
      </c>
      <c r="L2830" s="5">
        <f>TablaDatos[[#This Row],[IMC_raw]]/1000000000000000</f>
        <v>3.2742810894362901</v>
      </c>
      <c r="M2830" s="2">
        <v>3274281089436290</v>
      </c>
      <c r="N28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0" s="13">
        <f t="shared" si="44"/>
        <v>2829</v>
      </c>
      <c r="P2830" s="2" t="str">
        <f>IF(TablaDatos[[#This Row],[Diabetes]]=0,"No","Si")</f>
        <v>Si</v>
      </c>
      <c r="Q2830">
        <v>1</v>
      </c>
      <c r="R2830">
        <f>TablaDatos[[#This Row],[Aux2]]/10000000000000</f>
        <v>2157.95834453004</v>
      </c>
      <c r="S2830" s="1">
        <v>2.15795834453004E+16</v>
      </c>
      <c r="T2830" s="7">
        <f>TablaDatos[[#This Row],[Aux3]]/100000000000000</f>
        <v>272.13607834317401</v>
      </c>
      <c r="U2830" s="1">
        <v>2.72136078343174E+16</v>
      </c>
      <c r="V2830">
        <v>181.5</v>
      </c>
      <c r="W2830">
        <v>110.5</v>
      </c>
    </row>
    <row r="2831" spans="1:23">
      <c r="A2831">
        <v>2017</v>
      </c>
      <c r="B2831">
        <v>53</v>
      </c>
      <c r="C2831" t="s">
        <v>23</v>
      </c>
      <c r="D2831" t="s">
        <v>41</v>
      </c>
      <c r="E2831" t="s">
        <v>18</v>
      </c>
      <c r="F2831" t="s">
        <v>19</v>
      </c>
      <c r="G2831" t="s">
        <v>20</v>
      </c>
      <c r="H2831" s="3">
        <v>22036.720000000001</v>
      </c>
      <c r="I2831" t="s">
        <v>18</v>
      </c>
      <c r="J2831" t="s">
        <v>22</v>
      </c>
      <c r="K28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32.7103438080456</v>
      </c>
      <c r="L2831" s="5">
        <f>TablaDatos[[#This Row],[IMC_raw]]/100000000000000</f>
        <v>32.7103438080456</v>
      </c>
      <c r="M2831" s="2">
        <v>3271034380804560</v>
      </c>
      <c r="N28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1" s="13">
        <f t="shared" si="44"/>
        <v>2830</v>
      </c>
      <c r="P2831" s="2" t="str">
        <f>IF(TablaDatos[[#This Row],[Diabetes]]=0,"No","Si")</f>
        <v>No</v>
      </c>
      <c r="Q2831">
        <v>0</v>
      </c>
      <c r="R2831">
        <f>TablaDatos[[#This Row],[Aux2]]/10000000000000</f>
        <v>2064.0392648024799</v>
      </c>
      <c r="S2831" s="1">
        <v>2.06403926480248E+16</v>
      </c>
      <c r="T2831" s="7">
        <f>TablaDatos[[#This Row],[Aux3]]/100000000000000</f>
        <v>215.50308329428901</v>
      </c>
      <c r="U2831" s="1">
        <v>2.15503083294289E+16</v>
      </c>
      <c r="V2831">
        <v>134.69999999999999</v>
      </c>
      <c r="W2831">
        <v>85.9</v>
      </c>
    </row>
    <row r="2832" spans="1:23">
      <c r="A2832">
        <v>2017</v>
      </c>
      <c r="B2832">
        <v>69</v>
      </c>
      <c r="C2832" t="s">
        <v>23</v>
      </c>
      <c r="D2832" t="s">
        <v>72</v>
      </c>
      <c r="E2832" t="s">
        <v>19</v>
      </c>
      <c r="F2832" t="s">
        <v>19</v>
      </c>
      <c r="G2832" t="s">
        <v>25</v>
      </c>
      <c r="H2832" s="3">
        <v>9924.91</v>
      </c>
      <c r="I2832" t="s">
        <v>18</v>
      </c>
      <c r="J2832" t="s">
        <v>22</v>
      </c>
      <c r="K28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32.706040602825801</v>
      </c>
      <c r="L2832" s="6">
        <f>TablaDatos[[#This Row],[IMC_raw]]/1000000000000000</f>
        <v>3.2706040602825799</v>
      </c>
      <c r="M2832" s="2">
        <v>3270604060282580</v>
      </c>
      <c r="N28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2" s="13">
        <f t="shared" si="44"/>
        <v>2831</v>
      </c>
      <c r="P2832" s="2" t="str">
        <f>IF(TablaDatos[[#This Row],[Diabetes]]=0,"No","Si")</f>
        <v>No</v>
      </c>
      <c r="Q2832">
        <v>0</v>
      </c>
      <c r="R2832">
        <f>TablaDatos[[#This Row],[Aux2]]/10000000000000</f>
        <v>2060.6973660624999</v>
      </c>
      <c r="S2832" s="1">
        <v>2.0606973660625E+16</v>
      </c>
      <c r="T2832" s="7">
        <f>TablaDatos[[#This Row],[Aux3]]/100000000000000</f>
        <v>216.17619316343601</v>
      </c>
      <c r="U2832" s="1">
        <v>2.16176193163436E+16</v>
      </c>
      <c r="V2832">
        <v>159.80000000000001</v>
      </c>
      <c r="W2832">
        <v>94.9</v>
      </c>
    </row>
    <row r="2833" spans="1:23">
      <c r="A2833">
        <v>2017</v>
      </c>
      <c r="B2833">
        <v>54</v>
      </c>
      <c r="C2833" t="s">
        <v>16</v>
      </c>
      <c r="D2833" t="s">
        <v>73</v>
      </c>
      <c r="E2833" t="s">
        <v>18</v>
      </c>
      <c r="F2833" t="s">
        <v>35</v>
      </c>
      <c r="G2833" t="s">
        <v>20</v>
      </c>
      <c r="H2833" s="3">
        <v>24162.81</v>
      </c>
      <c r="I2833" t="s">
        <v>19</v>
      </c>
      <c r="J2833" t="s">
        <v>18</v>
      </c>
      <c r="K28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32.702633912319897</v>
      </c>
      <c r="L2833" s="6">
        <f>TablaDatos[[#This Row],[IMC_raw]]/1000000000000000</f>
        <v>32.702633912319897</v>
      </c>
      <c r="M2833" s="2">
        <v>3.27026339123199E+16</v>
      </c>
      <c r="N28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3" s="13">
        <f t="shared" si="44"/>
        <v>2832</v>
      </c>
      <c r="P2833" s="2" t="str">
        <f>IF(TablaDatos[[#This Row],[Diabetes]]=0,"No","Si")</f>
        <v>No</v>
      </c>
      <c r="Q2833">
        <v>0</v>
      </c>
      <c r="R2833">
        <f>TablaDatos[[#This Row],[Aux2]]/10000000000000</f>
        <v>2022.38042220836</v>
      </c>
      <c r="S2833" s="1">
        <v>2.02238042220836E+16</v>
      </c>
      <c r="T2833" s="7">
        <f>TablaDatos[[#This Row],[Aux3]]/100000000000000</f>
        <v>226.88182994616099</v>
      </c>
      <c r="U2833" s="1">
        <v>2.26881829946161E+16</v>
      </c>
      <c r="V2833">
        <v>147.6</v>
      </c>
      <c r="W2833">
        <v>90.2</v>
      </c>
    </row>
    <row r="2834" spans="1:23">
      <c r="A2834">
        <v>2017</v>
      </c>
      <c r="B2834">
        <v>46</v>
      </c>
      <c r="C2834" t="s">
        <v>16</v>
      </c>
      <c r="D2834" t="s">
        <v>30</v>
      </c>
      <c r="E2834" t="s">
        <v>18</v>
      </c>
      <c r="F2834" t="s">
        <v>24</v>
      </c>
      <c r="G2834" t="s">
        <v>20</v>
      </c>
      <c r="H2834" s="3">
        <v>24717.87</v>
      </c>
      <c r="I2834" t="s">
        <v>21</v>
      </c>
      <c r="J2834" t="s">
        <v>19</v>
      </c>
      <c r="K28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32.699512871474802</v>
      </c>
      <c r="L2834" s="6">
        <f>TablaDatos[[#This Row],[IMC_raw]]/100000000000000</f>
        <v>32.699512871474802</v>
      </c>
      <c r="M2834" s="2">
        <v>3269951287147480</v>
      </c>
      <c r="N28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4" s="13">
        <f t="shared" si="44"/>
        <v>2833</v>
      </c>
      <c r="P2834" s="2" t="str">
        <f>IF(TablaDatos[[#This Row],[Diabetes]]=0,"No","Si")</f>
        <v>No</v>
      </c>
      <c r="Q2834">
        <v>0</v>
      </c>
      <c r="R2834">
        <f>TablaDatos[[#This Row],[Aux2]]/10000000000000</f>
        <v>2359.0873355629301</v>
      </c>
      <c r="S2834" s="1">
        <v>2.35908733556293E+16</v>
      </c>
      <c r="T2834" s="7">
        <f>TablaDatos[[#This Row],[Aux3]]/100000000000000</f>
        <v>270.52692843625198</v>
      </c>
      <c r="U2834" s="1">
        <v>2.70526928436252E+16</v>
      </c>
      <c r="V2834">
        <v>147.69999999999999</v>
      </c>
      <c r="W2834">
        <v>90.9</v>
      </c>
    </row>
    <row r="2835" spans="1:23">
      <c r="A2835">
        <v>2017</v>
      </c>
      <c r="B2835">
        <v>62</v>
      </c>
      <c r="C2835" t="s">
        <v>23</v>
      </c>
      <c r="D2835" t="s">
        <v>73</v>
      </c>
      <c r="E2835" t="s">
        <v>21</v>
      </c>
      <c r="F2835" t="s">
        <v>24</v>
      </c>
      <c r="G2835" t="s">
        <v>28</v>
      </c>
      <c r="H2835" s="3">
        <v>16487.05</v>
      </c>
      <c r="I2835" t="s">
        <v>21</v>
      </c>
      <c r="J2835" t="s">
        <v>18</v>
      </c>
      <c r="K28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32.693355057081099</v>
      </c>
      <c r="L2835" s="6">
        <f>TablaDatos[[#This Row],[IMC_raw]]/1000000000000000</f>
        <v>3.2693355057081099</v>
      </c>
      <c r="M2835" s="2">
        <v>3269335505708110</v>
      </c>
      <c r="N28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5" s="13">
        <f t="shared" si="44"/>
        <v>2834</v>
      </c>
      <c r="P2835" s="2" t="str">
        <f>IF(TablaDatos[[#This Row],[Diabetes]]=0,"No","Si")</f>
        <v>Si</v>
      </c>
      <c r="Q2835">
        <v>1</v>
      </c>
      <c r="R2835">
        <f>TablaDatos[[#This Row],[Aux2]]/10000000000000</f>
        <v>2408.37537108579</v>
      </c>
      <c r="S2835" s="1">
        <v>2.40837537108579E+16</v>
      </c>
      <c r="T2835" s="7">
        <f>TablaDatos[[#This Row],[Aux3]]/100000000000000</f>
        <v>28.8018041552954</v>
      </c>
      <c r="U2835" s="1">
        <v>2880180415529540</v>
      </c>
      <c r="V2835">
        <v>161.5</v>
      </c>
      <c r="W2835">
        <v>103.2</v>
      </c>
    </row>
    <row r="2836" spans="1:23">
      <c r="A2836">
        <v>2017</v>
      </c>
      <c r="B2836">
        <v>68</v>
      </c>
      <c r="C2836" t="s">
        <v>23</v>
      </c>
      <c r="D2836" t="s">
        <v>26</v>
      </c>
      <c r="E2836" t="s">
        <v>18</v>
      </c>
      <c r="F2836" t="s">
        <v>19</v>
      </c>
      <c r="G2836" t="s">
        <v>25</v>
      </c>
      <c r="H2836" s="3">
        <v>15841.83</v>
      </c>
      <c r="I2836" t="s">
        <v>19</v>
      </c>
      <c r="J2836" t="s">
        <v>22</v>
      </c>
      <c r="K28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32.672495203459903</v>
      </c>
      <c r="L2836" s="5">
        <f>TablaDatos[[#This Row],[IMC_raw]]/1000000000000000</f>
        <v>32.672495203459903</v>
      </c>
      <c r="M2836" s="2">
        <v>3.26724952034599E+16</v>
      </c>
      <c r="N28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6" s="13">
        <f t="shared" si="44"/>
        <v>2835</v>
      </c>
      <c r="P2836" s="2" t="str">
        <f>IF(TablaDatos[[#This Row],[Diabetes]]=0,"No","Si")</f>
        <v>No</v>
      </c>
      <c r="Q2836">
        <v>0</v>
      </c>
      <c r="R2836">
        <f>TablaDatos[[#This Row],[Aux2]]/10000000000000</f>
        <v>178.33854460996099</v>
      </c>
      <c r="S2836" s="1">
        <v>1783385446099610</v>
      </c>
      <c r="T2836" s="7">
        <f>TablaDatos[[#This Row],[Aux3]]/100000000000000</f>
        <v>214.82323227834399</v>
      </c>
      <c r="U2836" s="1">
        <v>2.14823232278344E+16</v>
      </c>
      <c r="V2836">
        <v>157.4</v>
      </c>
      <c r="W2836">
        <v>88.1</v>
      </c>
    </row>
    <row r="2837" spans="1:23">
      <c r="A2837">
        <v>2017</v>
      </c>
      <c r="B2837">
        <v>52</v>
      </c>
      <c r="C2837" t="s">
        <v>16</v>
      </c>
      <c r="D2837" t="s">
        <v>73</v>
      </c>
      <c r="E2837" t="s">
        <v>18</v>
      </c>
      <c r="F2837" t="s">
        <v>24</v>
      </c>
      <c r="G2837" t="s">
        <v>20</v>
      </c>
      <c r="H2837" s="3">
        <v>42050.86</v>
      </c>
      <c r="I2837" t="s">
        <v>21</v>
      </c>
      <c r="J2837" t="s">
        <v>18</v>
      </c>
      <c r="K28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32.671534585101696</v>
      </c>
      <c r="L2837" s="5">
        <f>TablaDatos[[#This Row],[IMC_raw]]/1000000000000000</f>
        <v>3.2671534585101698</v>
      </c>
      <c r="M2837" s="2">
        <v>3267153458510170</v>
      </c>
      <c r="N28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7" s="13">
        <f t="shared" si="44"/>
        <v>2836</v>
      </c>
      <c r="P2837" s="2" t="str">
        <f>IF(TablaDatos[[#This Row],[Diabetes]]=0,"No","Si")</f>
        <v>No</v>
      </c>
      <c r="Q2837">
        <v>0</v>
      </c>
      <c r="R2837">
        <f>TablaDatos[[#This Row],[Aux2]]/10000000000000</f>
        <v>2129.1076532124898</v>
      </c>
      <c r="S2837" s="1">
        <v>2.12910765321249E+16</v>
      </c>
      <c r="T2837" s="7">
        <f>TablaDatos[[#This Row],[Aux3]]/100000000000000</f>
        <v>234.44526609886501</v>
      </c>
      <c r="U2837" s="1">
        <v>2.34445266098865E+16</v>
      </c>
      <c r="V2837">
        <v>157</v>
      </c>
      <c r="W2837">
        <v>92.4</v>
      </c>
    </row>
    <row r="2838" spans="1:23">
      <c r="A2838">
        <v>2017</v>
      </c>
      <c r="B2838">
        <v>51</v>
      </c>
      <c r="C2838" t="s">
        <v>16</v>
      </c>
      <c r="D2838" t="s">
        <v>17</v>
      </c>
      <c r="E2838" t="s">
        <v>18</v>
      </c>
      <c r="F2838" t="s">
        <v>19</v>
      </c>
      <c r="G2838" t="s">
        <v>20</v>
      </c>
      <c r="H2838" s="3">
        <v>29439.61</v>
      </c>
      <c r="I2838" t="s">
        <v>21</v>
      </c>
      <c r="J2838" t="s">
        <v>19</v>
      </c>
      <c r="K28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32.662295138779797</v>
      </c>
      <c r="L2838" s="5">
        <f>TablaDatos[[#This Row],[IMC_raw]]/1000000000000000</f>
        <v>32.662295138779797</v>
      </c>
      <c r="M2838" s="2">
        <v>3.26622951387798E+16</v>
      </c>
      <c r="N28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8" s="13">
        <f t="shared" si="44"/>
        <v>2837</v>
      </c>
      <c r="P2838" s="2" t="str">
        <f>IF(TablaDatos[[#This Row],[Diabetes]]=0,"No","Si")</f>
        <v>No</v>
      </c>
      <c r="Q2838">
        <v>0</v>
      </c>
      <c r="R2838">
        <f>TablaDatos[[#This Row],[Aux2]]/10000000000000</f>
        <v>219.70871614146299</v>
      </c>
      <c r="S2838" s="1">
        <v>2197087161414630</v>
      </c>
      <c r="T2838" s="7">
        <f>TablaDatos[[#This Row],[Aux3]]/100000000000000</f>
        <v>238.462955240295</v>
      </c>
      <c r="U2838" s="1">
        <v>2.38462955240295E+16</v>
      </c>
      <c r="V2838">
        <v>147.6</v>
      </c>
      <c r="W2838">
        <v>93</v>
      </c>
    </row>
    <row r="2839" spans="1:23">
      <c r="A2839">
        <v>2017</v>
      </c>
      <c r="B2839">
        <v>56</v>
      </c>
      <c r="C2839" t="s">
        <v>16</v>
      </c>
      <c r="D2839" t="s">
        <v>72</v>
      </c>
      <c r="E2839" t="s">
        <v>21</v>
      </c>
      <c r="F2839" t="s">
        <v>24</v>
      </c>
      <c r="G2839" t="s">
        <v>28</v>
      </c>
      <c r="H2839" s="3">
        <v>11903.97</v>
      </c>
      <c r="I2839" t="s">
        <v>21</v>
      </c>
      <c r="J2839" t="s">
        <v>19</v>
      </c>
      <c r="K28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32.641758865199797</v>
      </c>
      <c r="L2839" s="6">
        <f>TablaDatos[[#This Row],[IMC_raw]]/1000000000000000</f>
        <v>32.641758865199797</v>
      </c>
      <c r="M2839" s="2">
        <v>3.26417588651998E+16</v>
      </c>
      <c r="N28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39" s="13">
        <f t="shared" si="44"/>
        <v>2838</v>
      </c>
      <c r="P2839" s="2" t="str">
        <f>IF(TablaDatos[[#This Row],[Diabetes]]=0,"No","Si")</f>
        <v>Si</v>
      </c>
      <c r="Q2839">
        <v>1</v>
      </c>
      <c r="R2839">
        <f>TablaDatos[[#This Row],[Aux2]]/10000000000000</f>
        <v>2247.6928483218198</v>
      </c>
      <c r="S2839" s="1">
        <v>2.24769284832182E+16</v>
      </c>
      <c r="T2839" s="7">
        <f>TablaDatos[[#This Row],[Aux3]]/100000000000000</f>
        <v>26.646507760478102</v>
      </c>
      <c r="U2839" s="1">
        <v>2664650776047810</v>
      </c>
      <c r="V2839">
        <v>168.4</v>
      </c>
      <c r="W2839">
        <v>103.9</v>
      </c>
    </row>
    <row r="2840" spans="1:23">
      <c r="A2840">
        <v>2017</v>
      </c>
      <c r="B2840">
        <v>60</v>
      </c>
      <c r="C2840" t="s">
        <v>16</v>
      </c>
      <c r="D2840" t="s">
        <v>29</v>
      </c>
      <c r="E2840" t="s">
        <v>21</v>
      </c>
      <c r="F2840" t="s">
        <v>24</v>
      </c>
      <c r="G2840" t="s">
        <v>28</v>
      </c>
      <c r="H2840" s="3">
        <v>13185.15</v>
      </c>
      <c r="I2840" t="s">
        <v>19</v>
      </c>
      <c r="J2840" t="s">
        <v>18</v>
      </c>
      <c r="K28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32.625618024420703</v>
      </c>
      <c r="L2840" s="5">
        <f>TablaDatos[[#This Row],[IMC_raw]]/1000000000000000</f>
        <v>3.2625618024420699</v>
      </c>
      <c r="M2840" s="2">
        <v>3262561802442070</v>
      </c>
      <c r="N28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0" s="13">
        <f t="shared" si="44"/>
        <v>2839</v>
      </c>
      <c r="P2840" s="2" t="str">
        <f>IF(TablaDatos[[#This Row],[Diabetes]]=0,"No","Si")</f>
        <v>Si</v>
      </c>
      <c r="Q2840">
        <v>1</v>
      </c>
      <c r="R2840">
        <f>TablaDatos[[#This Row],[Aux2]]/10000000000000</f>
        <v>218.483174191063</v>
      </c>
      <c r="S2840" s="1">
        <v>2184831741910630</v>
      </c>
      <c r="T2840" s="7">
        <f>TablaDatos[[#This Row],[Aux3]]/100000000000000</f>
        <v>28.975278779884398</v>
      </c>
      <c r="U2840" s="1">
        <v>2897527877988440</v>
      </c>
      <c r="V2840">
        <v>160.1</v>
      </c>
      <c r="W2840">
        <v>104.8</v>
      </c>
    </row>
    <row r="2841" spans="1:23">
      <c r="A2841">
        <v>2017</v>
      </c>
      <c r="B2841">
        <v>54</v>
      </c>
      <c r="C2841" t="s">
        <v>23</v>
      </c>
      <c r="D2841" t="s">
        <v>42</v>
      </c>
      <c r="E2841" t="s">
        <v>18</v>
      </c>
      <c r="F2841" t="s">
        <v>19</v>
      </c>
      <c r="G2841" t="s">
        <v>20</v>
      </c>
      <c r="H2841" s="3">
        <v>21612.52</v>
      </c>
      <c r="I2841" t="s">
        <v>21</v>
      </c>
      <c r="J2841" t="s">
        <v>18</v>
      </c>
      <c r="K28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32.614760440784799</v>
      </c>
      <c r="L2841" s="6">
        <f>TablaDatos[[#This Row],[IMC_raw]]/1000000000000000</f>
        <v>0.32614760440784801</v>
      </c>
      <c r="M2841" s="2">
        <v>326147604407848</v>
      </c>
      <c r="N28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1" s="13">
        <f t="shared" si="44"/>
        <v>2840</v>
      </c>
      <c r="P2841" s="2" t="str">
        <f>IF(TablaDatos[[#This Row],[Diabetes]]=0,"No","Si")</f>
        <v>No</v>
      </c>
      <c r="Q2841">
        <v>0</v>
      </c>
      <c r="R2841">
        <f>TablaDatos[[#This Row],[Aux2]]/10000000000000</f>
        <v>1895.5243369361999</v>
      </c>
      <c r="S2841" s="1">
        <v>1.8955243369362E+16</v>
      </c>
      <c r="T2841" s="7">
        <f>TablaDatos[[#This Row],[Aux3]]/100000000000000</f>
        <v>25.609578743548401</v>
      </c>
      <c r="U2841" s="1">
        <v>2560957874354840</v>
      </c>
      <c r="V2841">
        <v>148.4</v>
      </c>
      <c r="W2841">
        <v>90.1</v>
      </c>
    </row>
    <row r="2842" spans="1:23">
      <c r="A2842">
        <v>2017</v>
      </c>
      <c r="B2842">
        <v>58</v>
      </c>
      <c r="C2842" t="s">
        <v>16</v>
      </c>
      <c r="D2842" t="s">
        <v>30</v>
      </c>
      <c r="E2842" t="s">
        <v>21</v>
      </c>
      <c r="F2842" t="s">
        <v>24</v>
      </c>
      <c r="G2842" t="s">
        <v>28</v>
      </c>
      <c r="H2842" s="3">
        <v>26646.07</v>
      </c>
      <c r="I2842" t="s">
        <v>21</v>
      </c>
      <c r="J2842" t="s">
        <v>18</v>
      </c>
      <c r="K28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32.604405297919499</v>
      </c>
      <c r="L2842" s="5">
        <f>TablaDatos[[#This Row],[IMC_raw]]/1000000000000000</f>
        <v>0.32604405297919498</v>
      </c>
      <c r="M2842" s="2">
        <v>326044052979195</v>
      </c>
      <c r="N28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2" s="13">
        <f t="shared" si="44"/>
        <v>2841</v>
      </c>
      <c r="P2842" s="2" t="str">
        <f>IF(TablaDatos[[#This Row],[Diabetes]]=0,"No","Si")</f>
        <v>No</v>
      </c>
      <c r="Q2842">
        <v>0</v>
      </c>
      <c r="R2842">
        <f>TablaDatos[[#This Row],[Aux2]]/10000000000000</f>
        <v>2154.0564441071601</v>
      </c>
      <c r="S2842" s="1">
        <v>2.15405644410716E+16</v>
      </c>
      <c r="T2842" s="7">
        <f>TablaDatos[[#This Row],[Aux3]]/100000000000000</f>
        <v>2.58478296990919</v>
      </c>
      <c r="U2842" s="1">
        <v>258478296990919</v>
      </c>
      <c r="V2842">
        <v>162.5</v>
      </c>
      <c r="W2842">
        <v>98.6</v>
      </c>
    </row>
    <row r="2843" spans="1:23">
      <c r="A2843">
        <v>2017</v>
      </c>
      <c r="B2843">
        <v>54</v>
      </c>
      <c r="C2843" t="s">
        <v>23</v>
      </c>
      <c r="D2843" t="s">
        <v>72</v>
      </c>
      <c r="E2843" t="s">
        <v>18</v>
      </c>
      <c r="F2843" t="s">
        <v>24</v>
      </c>
      <c r="G2843" t="s">
        <v>20</v>
      </c>
      <c r="H2843" s="3">
        <v>12365.12</v>
      </c>
      <c r="I2843" t="s">
        <v>21</v>
      </c>
      <c r="J2843" t="s">
        <v>18</v>
      </c>
      <c r="K28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32.5915222293564</v>
      </c>
      <c r="L2843" s="6">
        <f>TablaDatos[[#This Row],[IMC_raw]]/1000000000000000</f>
        <v>3.25915222293564</v>
      </c>
      <c r="M2843" s="2">
        <v>3259152222935640</v>
      </c>
      <c r="N28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3" s="13">
        <f t="shared" si="44"/>
        <v>2842</v>
      </c>
      <c r="P2843" s="2" t="str">
        <f>IF(TablaDatos[[#This Row],[Diabetes]]=0,"No","Si")</f>
        <v>No</v>
      </c>
      <c r="Q2843">
        <v>0</v>
      </c>
      <c r="R2843">
        <f>TablaDatos[[#This Row],[Aux2]]/10000000000000</f>
        <v>1952.7167487633001</v>
      </c>
      <c r="S2843" s="1">
        <v>1.9527167487633E+16</v>
      </c>
      <c r="T2843" s="7">
        <f>TablaDatos[[#This Row],[Aux3]]/100000000000000</f>
        <v>277.32990730215101</v>
      </c>
      <c r="U2843" s="1">
        <v>2.77329907302151E+16</v>
      </c>
      <c r="V2843">
        <v>147.80000000000001</v>
      </c>
      <c r="W2843">
        <v>97.9</v>
      </c>
    </row>
    <row r="2844" spans="1:23">
      <c r="A2844">
        <v>2017</v>
      </c>
      <c r="B2844">
        <v>55</v>
      </c>
      <c r="C2844" t="s">
        <v>23</v>
      </c>
      <c r="D2844" t="s">
        <v>74</v>
      </c>
      <c r="E2844" t="s">
        <v>31</v>
      </c>
      <c r="F2844" t="s">
        <v>24</v>
      </c>
      <c r="G2844" t="s">
        <v>28</v>
      </c>
      <c r="H2844" s="3">
        <v>15642.33</v>
      </c>
      <c r="I2844" t="s">
        <v>21</v>
      </c>
      <c r="J2844" t="s">
        <v>18</v>
      </c>
      <c r="K28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32.584137575546102</v>
      </c>
      <c r="L2844" s="6">
        <f>TablaDatos[[#This Row],[IMC_raw]]/1000000000000000</f>
        <v>3.2584137575546102</v>
      </c>
      <c r="M2844" s="2">
        <v>3258413757554610</v>
      </c>
      <c r="N28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4" s="13">
        <f t="shared" si="44"/>
        <v>2843</v>
      </c>
      <c r="P2844" s="2" t="str">
        <f>IF(TablaDatos[[#This Row],[Diabetes]]=0,"No","Si")</f>
        <v>Si</v>
      </c>
      <c r="Q2844">
        <v>1</v>
      </c>
      <c r="R2844">
        <f>TablaDatos[[#This Row],[Aux2]]/10000000000000</f>
        <v>231.78498352544301</v>
      </c>
      <c r="S2844" s="1">
        <v>2317849835254430</v>
      </c>
      <c r="T2844" s="7">
        <f>TablaDatos[[#This Row],[Aux3]]/100000000000000</f>
        <v>3.0000000000000001E-12</v>
      </c>
      <c r="U2844">
        <v>300</v>
      </c>
      <c r="V2844">
        <v>165.9</v>
      </c>
      <c r="W2844">
        <v>104.2</v>
      </c>
    </row>
    <row r="2845" spans="1:23">
      <c r="A2845">
        <v>2017</v>
      </c>
      <c r="B2845">
        <v>57</v>
      </c>
      <c r="C2845" t="s">
        <v>16</v>
      </c>
      <c r="D2845" t="s">
        <v>29</v>
      </c>
      <c r="E2845" t="s">
        <v>31</v>
      </c>
      <c r="F2845" t="s">
        <v>24</v>
      </c>
      <c r="G2845" t="s">
        <v>28</v>
      </c>
      <c r="H2845" s="3">
        <v>9543.81</v>
      </c>
      <c r="I2845" t="s">
        <v>21</v>
      </c>
      <c r="J2845" t="s">
        <v>22</v>
      </c>
      <c r="K28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32.5744953277134</v>
      </c>
      <c r="L2845" s="5">
        <f>TablaDatos[[#This Row],[IMC_raw]]/1000000000000000</f>
        <v>0.32574495327713399</v>
      </c>
      <c r="M2845" s="2">
        <v>325744953277134</v>
      </c>
      <c r="N28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5" s="13">
        <f t="shared" si="44"/>
        <v>2844</v>
      </c>
      <c r="P2845" s="2" t="str">
        <f>IF(TablaDatos[[#This Row],[Diabetes]]=0,"No","Si")</f>
        <v>Si</v>
      </c>
      <c r="Q2845">
        <v>1</v>
      </c>
      <c r="R2845">
        <f>TablaDatos[[#This Row],[Aux2]]/10000000000000</f>
        <v>219.29201440218301</v>
      </c>
      <c r="S2845" s="1">
        <v>2192920144021830</v>
      </c>
      <c r="T2845" s="7">
        <f>TablaDatos[[#This Row],[Aux3]]/100000000000000</f>
        <v>290.94394629958299</v>
      </c>
      <c r="U2845" s="1">
        <v>2.90943946299583E+16</v>
      </c>
      <c r="V2845">
        <v>182.3</v>
      </c>
      <c r="W2845">
        <v>103.6</v>
      </c>
    </row>
    <row r="2846" spans="1:23">
      <c r="A2846">
        <v>2017</v>
      </c>
      <c r="B2846">
        <v>55</v>
      </c>
      <c r="C2846" t="s">
        <v>23</v>
      </c>
      <c r="D2846" t="s">
        <v>30</v>
      </c>
      <c r="E2846" t="s">
        <v>19</v>
      </c>
      <c r="F2846" t="s">
        <v>35</v>
      </c>
      <c r="G2846" t="s">
        <v>28</v>
      </c>
      <c r="H2846" s="3">
        <v>12727.28</v>
      </c>
      <c r="I2846" t="s">
        <v>19</v>
      </c>
      <c r="J2846" t="s">
        <v>22</v>
      </c>
      <c r="K28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32.571353650935698</v>
      </c>
      <c r="L2846" s="5">
        <f>TablaDatos[[#This Row],[IMC_raw]]/1000000000000000</f>
        <v>32.571353650935698</v>
      </c>
      <c r="M2846" s="2">
        <v>3.25713536509357E+16</v>
      </c>
      <c r="N28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6" s="13">
        <f t="shared" si="44"/>
        <v>2845</v>
      </c>
      <c r="P2846" s="2" t="str">
        <f>IF(TablaDatos[[#This Row],[Diabetes]]=0,"No","Si")</f>
        <v>No</v>
      </c>
      <c r="Q2846">
        <v>0</v>
      </c>
      <c r="R2846">
        <f>TablaDatos[[#This Row],[Aux2]]/10000000000000</f>
        <v>2084.8240178010701</v>
      </c>
      <c r="S2846" s="1">
        <v>2.08482401780107E+16</v>
      </c>
      <c r="T2846" s="7">
        <f>TablaDatos[[#This Row],[Aux3]]/100000000000000</f>
        <v>227.86060782591801</v>
      </c>
      <c r="U2846" s="1">
        <v>2.27860607825918E+16</v>
      </c>
      <c r="V2846">
        <v>160.9</v>
      </c>
      <c r="W2846">
        <v>94.3</v>
      </c>
    </row>
    <row r="2847" spans="1:23">
      <c r="A2847">
        <v>2017</v>
      </c>
      <c r="B2847">
        <v>61</v>
      </c>
      <c r="C2847" t="s">
        <v>16</v>
      </c>
      <c r="D2847" t="s">
        <v>73</v>
      </c>
      <c r="E2847" t="s">
        <v>18</v>
      </c>
      <c r="F2847" t="s">
        <v>19</v>
      </c>
      <c r="G2847" t="s">
        <v>28</v>
      </c>
      <c r="H2847" s="3">
        <v>58044.88</v>
      </c>
      <c r="I2847" t="s">
        <v>19</v>
      </c>
      <c r="J2847" t="s">
        <v>22</v>
      </c>
      <c r="K28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32.5181851123955</v>
      </c>
      <c r="L2847" s="5">
        <f>TablaDatos[[#This Row],[IMC_raw]]/1000000000000000</f>
        <v>32.5181851123955</v>
      </c>
      <c r="M2847" s="2">
        <v>3.25181851123955E+16</v>
      </c>
      <c r="N28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7" s="13">
        <f t="shared" si="44"/>
        <v>2846</v>
      </c>
      <c r="P2847" s="2" t="str">
        <f>IF(TablaDatos[[#This Row],[Diabetes]]=0,"No","Si")</f>
        <v>No</v>
      </c>
      <c r="Q2847">
        <v>0</v>
      </c>
      <c r="R2847">
        <f>TablaDatos[[#This Row],[Aux2]]/10000000000000</f>
        <v>2253.0546772471198</v>
      </c>
      <c r="S2847" s="1">
        <v>2.25305467724712E+16</v>
      </c>
      <c r="T2847" s="7">
        <f>TablaDatos[[#This Row],[Aux3]]/100000000000000</f>
        <v>25.612476360002901</v>
      </c>
      <c r="U2847" s="1">
        <v>2561247636000290</v>
      </c>
      <c r="V2847">
        <v>160.80000000000001</v>
      </c>
      <c r="W2847">
        <v>97.9</v>
      </c>
    </row>
    <row r="2848" spans="1:23">
      <c r="A2848">
        <v>2017</v>
      </c>
      <c r="B2848">
        <v>57</v>
      </c>
      <c r="C2848" t="s">
        <v>23</v>
      </c>
      <c r="D2848" t="s">
        <v>29</v>
      </c>
      <c r="E2848" t="s">
        <v>18</v>
      </c>
      <c r="F2848" t="s">
        <v>19</v>
      </c>
      <c r="G2848" t="s">
        <v>28</v>
      </c>
      <c r="H2848" s="3">
        <v>13666.07</v>
      </c>
      <c r="I2848" t="s">
        <v>19</v>
      </c>
      <c r="J2848" t="s">
        <v>18</v>
      </c>
      <c r="K28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32.515782143648202</v>
      </c>
      <c r="L2848" s="5">
        <f>TablaDatos[[#This Row],[IMC_raw]]/1000000000000000</f>
        <v>3.25157821436482</v>
      </c>
      <c r="M2848" s="2">
        <v>3251578214364820</v>
      </c>
      <c r="N28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8" s="13">
        <f t="shared" si="44"/>
        <v>2847</v>
      </c>
      <c r="P2848" s="2" t="str">
        <f>IF(TablaDatos[[#This Row],[Diabetes]]=0,"No","Si")</f>
        <v>No</v>
      </c>
      <c r="Q2848">
        <v>0</v>
      </c>
      <c r="R2848">
        <f>TablaDatos[[#This Row],[Aux2]]/10000000000000</f>
        <v>2124.4609604319598</v>
      </c>
      <c r="S2848" s="1">
        <v>2.12446096043196E+16</v>
      </c>
      <c r="T2848" s="7">
        <f>TablaDatos[[#This Row],[Aux3]]/100000000000000</f>
        <v>24.525271203672499</v>
      </c>
      <c r="U2848" s="1">
        <v>2452527120367250</v>
      </c>
      <c r="V2848">
        <v>159.19999999999999</v>
      </c>
      <c r="W2848">
        <v>96.2</v>
      </c>
    </row>
    <row r="2849" spans="1:23">
      <c r="A2849">
        <v>2017</v>
      </c>
      <c r="B2849">
        <v>57</v>
      </c>
      <c r="C2849" t="s">
        <v>16</v>
      </c>
      <c r="D2849" t="s">
        <v>73</v>
      </c>
      <c r="E2849" t="s">
        <v>21</v>
      </c>
      <c r="F2849" t="s">
        <v>24</v>
      </c>
      <c r="G2849" t="s">
        <v>28</v>
      </c>
      <c r="H2849" s="3">
        <v>22690.69</v>
      </c>
      <c r="I2849" t="s">
        <v>21</v>
      </c>
      <c r="J2849" t="s">
        <v>21</v>
      </c>
      <c r="K28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32.514769398587198</v>
      </c>
      <c r="L2849" s="5">
        <f>TablaDatos[[#This Row],[IMC_raw]]/1000000000000000</f>
        <v>3.25147693985872</v>
      </c>
      <c r="M2849" s="2">
        <v>3251476939858720</v>
      </c>
      <c r="N28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49" s="13">
        <f t="shared" si="44"/>
        <v>2848</v>
      </c>
      <c r="P2849" s="2" t="str">
        <f>IF(TablaDatos[[#This Row],[Diabetes]]=0,"No","Si")</f>
        <v>Si</v>
      </c>
      <c r="Q2849">
        <v>1</v>
      </c>
      <c r="R2849">
        <f>TablaDatos[[#This Row],[Aux2]]/10000000000000</f>
        <v>221.24459609473899</v>
      </c>
      <c r="S2849" s="1">
        <v>2212445960947390</v>
      </c>
      <c r="T2849" s="7">
        <f>TablaDatos[[#This Row],[Aux3]]/100000000000000</f>
        <v>248.09132789564001</v>
      </c>
      <c r="U2849" s="1">
        <v>2.4809132789564E+16</v>
      </c>
      <c r="V2849">
        <v>177.9</v>
      </c>
      <c r="W2849">
        <v>103.3</v>
      </c>
    </row>
    <row r="2850" spans="1:23">
      <c r="A2850">
        <v>2017</v>
      </c>
      <c r="B2850">
        <v>62</v>
      </c>
      <c r="C2850" t="s">
        <v>23</v>
      </c>
      <c r="D2850" t="s">
        <v>17</v>
      </c>
      <c r="E2850" t="s">
        <v>18</v>
      </c>
      <c r="F2850" t="s">
        <v>24</v>
      </c>
      <c r="G2850" t="s">
        <v>28</v>
      </c>
      <c r="H2850" s="3">
        <v>12784.9</v>
      </c>
      <c r="I2850" t="s">
        <v>19</v>
      </c>
      <c r="J2850" t="s">
        <v>22</v>
      </c>
      <c r="K28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32.461534709112499</v>
      </c>
      <c r="L2850" s="6">
        <f>TablaDatos[[#This Row],[IMC_raw]]/1000000000000000</f>
        <v>3.2461534709112501</v>
      </c>
      <c r="M2850" s="2">
        <v>3246153470911250</v>
      </c>
      <c r="N28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0" s="13">
        <f t="shared" si="44"/>
        <v>2849</v>
      </c>
      <c r="P2850" s="2" t="str">
        <f>IF(TablaDatos[[#This Row],[Diabetes]]=0,"No","Si")</f>
        <v>No</v>
      </c>
      <c r="Q2850">
        <v>0</v>
      </c>
      <c r="R2850">
        <f>TablaDatos[[#This Row],[Aux2]]/10000000000000</f>
        <v>2150.85444424665</v>
      </c>
      <c r="S2850" s="1">
        <v>2.15085444424665E+16</v>
      </c>
      <c r="T2850" s="7">
        <f>TablaDatos[[#This Row],[Aux3]]/100000000000000</f>
        <v>252.237308770086</v>
      </c>
      <c r="U2850" s="1">
        <v>2.52237308770086E+16</v>
      </c>
      <c r="V2850">
        <v>158.4</v>
      </c>
      <c r="W2850">
        <v>93.3</v>
      </c>
    </row>
    <row r="2851" spans="1:23">
      <c r="A2851">
        <v>2017</v>
      </c>
      <c r="B2851">
        <v>49</v>
      </c>
      <c r="C2851" t="s">
        <v>23</v>
      </c>
      <c r="D2851" t="s">
        <v>72</v>
      </c>
      <c r="E2851" t="s">
        <v>18</v>
      </c>
      <c r="F2851" t="s">
        <v>19</v>
      </c>
      <c r="G2851" t="s">
        <v>20</v>
      </c>
      <c r="H2851" s="3">
        <v>12365.21</v>
      </c>
      <c r="I2851" t="s">
        <v>21</v>
      </c>
      <c r="J2851" t="s">
        <v>18</v>
      </c>
      <c r="K28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32.407103561736299</v>
      </c>
      <c r="L2851" s="5">
        <f>TablaDatos[[#This Row],[IMC_raw]]/1000000000000000</f>
        <v>3.2407103561736301</v>
      </c>
      <c r="M2851" s="2">
        <v>3240710356173630</v>
      </c>
      <c r="N28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1" s="13">
        <f t="shared" si="44"/>
        <v>2850</v>
      </c>
      <c r="P2851" s="2" t="str">
        <f>IF(TablaDatos[[#This Row],[Diabetes]]=0,"No","Si")</f>
        <v>No</v>
      </c>
      <c r="Q2851">
        <v>0</v>
      </c>
      <c r="R2851">
        <f>TablaDatos[[#This Row],[Aux2]]/10000000000000</f>
        <v>2213.3312754501599</v>
      </c>
      <c r="S2851" s="1">
        <v>2.21333127545016E+16</v>
      </c>
      <c r="T2851" s="7">
        <f>TablaDatos[[#This Row],[Aux3]]/100000000000000</f>
        <v>214.990781864387</v>
      </c>
      <c r="U2851" s="1">
        <v>2.14990781864387E+16</v>
      </c>
      <c r="V2851">
        <v>147.30000000000001</v>
      </c>
      <c r="W2851">
        <v>93.7</v>
      </c>
    </row>
    <row r="2852" spans="1:23">
      <c r="A2852">
        <v>2017</v>
      </c>
      <c r="B2852">
        <v>65</v>
      </c>
      <c r="C2852" t="s">
        <v>16</v>
      </c>
      <c r="D2852" t="s">
        <v>34</v>
      </c>
      <c r="E2852" t="s">
        <v>18</v>
      </c>
      <c r="F2852" t="s">
        <v>24</v>
      </c>
      <c r="G2852" t="s">
        <v>25</v>
      </c>
      <c r="H2852" s="3">
        <v>22510.02</v>
      </c>
      <c r="I2852" t="s">
        <v>19</v>
      </c>
      <c r="J2852" t="s">
        <v>22</v>
      </c>
      <c r="K28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32.406661083902897</v>
      </c>
      <c r="L2852" s="5">
        <f>TablaDatos[[#This Row],[IMC_raw]]/1000000000000000</f>
        <v>32.406661083902897</v>
      </c>
      <c r="M2852" s="2">
        <v>3.24066610839029E+16</v>
      </c>
      <c r="N28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2" s="13">
        <f t="shared" si="44"/>
        <v>2851</v>
      </c>
      <c r="P2852" s="2" t="str">
        <f>IF(TablaDatos[[#This Row],[Diabetes]]=0,"No","Si")</f>
        <v>No</v>
      </c>
      <c r="Q2852">
        <v>0</v>
      </c>
      <c r="R2852">
        <f>TablaDatos[[#This Row],[Aux2]]/10000000000000</f>
        <v>220.563330191429</v>
      </c>
      <c r="S2852" s="1">
        <v>2205633301914290</v>
      </c>
      <c r="T2852" s="7">
        <f>TablaDatos[[#This Row],[Aux3]]/100000000000000</f>
        <v>213.48161229318001</v>
      </c>
      <c r="U2852" s="1">
        <v>2.1348161229318E+16</v>
      </c>
      <c r="V2852">
        <v>155.80000000000001</v>
      </c>
      <c r="W2852">
        <v>99.9</v>
      </c>
    </row>
    <row r="2853" spans="1:23">
      <c r="A2853">
        <v>2017</v>
      </c>
      <c r="B2853">
        <v>61</v>
      </c>
      <c r="C2853" t="s">
        <v>23</v>
      </c>
      <c r="D2853" t="s">
        <v>30</v>
      </c>
      <c r="E2853" t="s">
        <v>18</v>
      </c>
      <c r="F2853" t="s">
        <v>24</v>
      </c>
      <c r="G2853" t="s">
        <v>28</v>
      </c>
      <c r="H2853" s="3">
        <v>19226.54</v>
      </c>
      <c r="I2853" t="s">
        <v>19</v>
      </c>
      <c r="J2853" t="s">
        <v>22</v>
      </c>
      <c r="K28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32.400840235708301</v>
      </c>
      <c r="L2853" s="5">
        <f>TablaDatos[[#This Row],[IMC_raw]]/100000000000000</f>
        <v>32.400840235708301</v>
      </c>
      <c r="M2853" s="2">
        <v>3240084023570830</v>
      </c>
      <c r="N28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3" s="13">
        <f t="shared" si="44"/>
        <v>2852</v>
      </c>
      <c r="P2853" s="2" t="str">
        <f>IF(TablaDatos[[#This Row],[Diabetes]]=0,"No","Si")</f>
        <v>No</v>
      </c>
      <c r="Q2853">
        <v>0</v>
      </c>
      <c r="R2853">
        <f>TablaDatos[[#This Row],[Aux2]]/10000000000000</f>
        <v>2011.53752112911</v>
      </c>
      <c r="S2853" s="1">
        <v>2.01153752112911E+16</v>
      </c>
      <c r="T2853" s="7">
        <f>TablaDatos[[#This Row],[Aux3]]/100000000000000</f>
        <v>21.038050573246501</v>
      </c>
      <c r="U2853" s="1">
        <v>2103805057324650</v>
      </c>
      <c r="V2853">
        <v>139.4</v>
      </c>
      <c r="W2853">
        <v>91.4</v>
      </c>
    </row>
    <row r="2854" spans="1:23">
      <c r="A2854">
        <v>2017</v>
      </c>
      <c r="B2854">
        <v>51</v>
      </c>
      <c r="C2854" t="s">
        <v>23</v>
      </c>
      <c r="D2854" t="s">
        <v>26</v>
      </c>
      <c r="E2854" t="s">
        <v>21</v>
      </c>
      <c r="F2854" t="s">
        <v>24</v>
      </c>
      <c r="G2854" t="s">
        <v>20</v>
      </c>
      <c r="H2854" s="3">
        <v>16884.740000000002</v>
      </c>
      <c r="I2854" t="s">
        <v>21</v>
      </c>
      <c r="J2854" t="s">
        <v>21</v>
      </c>
      <c r="K28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32.3479423634463</v>
      </c>
      <c r="L2854" s="5">
        <f>TablaDatos[[#This Row],[IMC_raw]]/1000000000000000</f>
        <v>3.23479423634463</v>
      </c>
      <c r="M2854" s="2">
        <v>3234794236344630</v>
      </c>
      <c r="N28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4" s="13">
        <f t="shared" si="44"/>
        <v>2853</v>
      </c>
      <c r="P2854" s="2" t="str">
        <f>IF(TablaDatos[[#This Row],[Diabetes]]=0,"No","Si")</f>
        <v>No</v>
      </c>
      <c r="Q2854">
        <v>0</v>
      </c>
      <c r="R2854">
        <f>TablaDatos[[#This Row],[Aux2]]/10000000000000</f>
        <v>2369.8823449749202</v>
      </c>
      <c r="S2854" s="1">
        <v>2.36988234497492E+16</v>
      </c>
      <c r="T2854" s="7">
        <f>TablaDatos[[#This Row],[Aux3]]/100000000000000</f>
        <v>246.727325386209</v>
      </c>
      <c r="U2854" s="1">
        <v>2.46727325386209E+16</v>
      </c>
      <c r="V2854">
        <v>153.4</v>
      </c>
      <c r="W2854">
        <v>94.2</v>
      </c>
    </row>
    <row r="2855" spans="1:23">
      <c r="A2855">
        <v>2017</v>
      </c>
      <c r="B2855">
        <v>63</v>
      </c>
      <c r="C2855" t="s">
        <v>23</v>
      </c>
      <c r="D2855" t="s">
        <v>29</v>
      </c>
      <c r="E2855" t="s">
        <v>18</v>
      </c>
      <c r="F2855" t="s">
        <v>24</v>
      </c>
      <c r="G2855" t="s">
        <v>28</v>
      </c>
      <c r="H2855" s="3">
        <v>13375.05</v>
      </c>
      <c r="I2855" t="s">
        <v>19</v>
      </c>
      <c r="J2855" t="s">
        <v>22</v>
      </c>
      <c r="K28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32.345762879127101</v>
      </c>
      <c r="L2855" s="5">
        <f>TablaDatos[[#This Row],[IMC_raw]]/100000000000000</f>
        <v>32.345762879127101</v>
      </c>
      <c r="M2855" s="2">
        <v>3234576287912710</v>
      </c>
      <c r="N28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5" s="13">
        <f t="shared" si="44"/>
        <v>2854</v>
      </c>
      <c r="P2855" s="2" t="str">
        <f>IF(TablaDatos[[#This Row],[Diabetes]]=0,"No","Si")</f>
        <v>No</v>
      </c>
      <c r="Q2855">
        <v>0</v>
      </c>
      <c r="R2855">
        <f>TablaDatos[[#This Row],[Aux2]]/10000000000000</f>
        <v>208.10800907463999</v>
      </c>
      <c r="S2855" s="1">
        <v>2081080090746400</v>
      </c>
      <c r="T2855" s="7">
        <f>TablaDatos[[#This Row],[Aux3]]/100000000000000</f>
        <v>22.4367818915943</v>
      </c>
      <c r="U2855" s="1">
        <v>2243678189159430</v>
      </c>
      <c r="V2855">
        <v>159.69999999999999</v>
      </c>
      <c r="W2855">
        <v>95.8</v>
      </c>
    </row>
    <row r="2856" spans="1:23">
      <c r="A2856">
        <v>2017</v>
      </c>
      <c r="B2856">
        <v>59</v>
      </c>
      <c r="C2856" t="s">
        <v>23</v>
      </c>
      <c r="D2856" t="s">
        <v>17</v>
      </c>
      <c r="E2856" t="s">
        <v>19</v>
      </c>
      <c r="F2856" t="s">
        <v>19</v>
      </c>
      <c r="G2856" t="s">
        <v>28</v>
      </c>
      <c r="H2856" s="3">
        <v>21661.13</v>
      </c>
      <c r="I2856" t="s">
        <v>21</v>
      </c>
      <c r="J2856" t="s">
        <v>21</v>
      </c>
      <c r="K28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32.341357193704098</v>
      </c>
      <c r="L2856" s="6">
        <f>TablaDatos[[#This Row],[IMC_raw]]/100000000000000</f>
        <v>32.341357193704098</v>
      </c>
      <c r="M2856" s="2">
        <v>3234135719370410</v>
      </c>
      <c r="N28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6" s="13">
        <f t="shared" si="44"/>
        <v>2855</v>
      </c>
      <c r="P2856" s="2" t="str">
        <f>IF(TablaDatos[[#This Row],[Diabetes]]=0,"No","Si")</f>
        <v>No</v>
      </c>
      <c r="Q2856">
        <v>0</v>
      </c>
      <c r="R2856">
        <f>TablaDatos[[#This Row],[Aux2]]/10000000000000</f>
        <v>2238.1613747956299</v>
      </c>
      <c r="S2856" s="1">
        <v>2.23816137479563E+16</v>
      </c>
      <c r="T2856" s="7">
        <f>TablaDatos[[#This Row],[Aux3]]/100000000000000</f>
        <v>263.22165789059801</v>
      </c>
      <c r="U2856" s="1">
        <v>2.63221657890598E+16</v>
      </c>
      <c r="V2856">
        <v>154.6</v>
      </c>
      <c r="W2856">
        <v>98.1</v>
      </c>
    </row>
    <row r="2857" spans="1:23">
      <c r="A2857">
        <v>2017</v>
      </c>
      <c r="B2857">
        <v>63</v>
      </c>
      <c r="C2857" t="s">
        <v>16</v>
      </c>
      <c r="D2857" t="s">
        <v>17</v>
      </c>
      <c r="E2857" t="s">
        <v>19</v>
      </c>
      <c r="F2857" t="s">
        <v>24</v>
      </c>
      <c r="G2857" t="s">
        <v>28</v>
      </c>
      <c r="H2857" s="3">
        <v>9751.57</v>
      </c>
      <c r="I2857" t="s">
        <v>21</v>
      </c>
      <c r="J2857" t="s">
        <v>18</v>
      </c>
      <c r="K28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32.302122771161699</v>
      </c>
      <c r="L2857" s="6">
        <f>TablaDatos[[#This Row],[IMC_raw]]/1000000000000000</f>
        <v>3.2302122771161699</v>
      </c>
      <c r="M2857" s="2">
        <v>3230212277116170</v>
      </c>
      <c r="N28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7" s="13">
        <f t="shared" si="44"/>
        <v>2856</v>
      </c>
      <c r="P2857" s="2" t="str">
        <f>IF(TablaDatos[[#This Row],[Diabetes]]=0,"No","Si")</f>
        <v>No</v>
      </c>
      <c r="Q2857">
        <v>0</v>
      </c>
      <c r="R2857">
        <f>TablaDatos[[#This Row],[Aux2]]/10000000000000</f>
        <v>222.38324978542499</v>
      </c>
      <c r="S2857" s="1">
        <v>2223832497854250</v>
      </c>
      <c r="T2857" s="7">
        <f>TablaDatos[[#This Row],[Aux3]]/100000000000000</f>
        <v>283.49941496054998</v>
      </c>
      <c r="U2857" s="1">
        <v>2.8349941496055E+16</v>
      </c>
      <c r="V2857">
        <v>167.2</v>
      </c>
      <c r="W2857">
        <v>99.5</v>
      </c>
    </row>
    <row r="2858" spans="1:23">
      <c r="A2858">
        <v>2017</v>
      </c>
      <c r="B2858">
        <v>68</v>
      </c>
      <c r="C2858" t="s">
        <v>23</v>
      </c>
      <c r="D2858" t="s">
        <v>42</v>
      </c>
      <c r="E2858" t="s">
        <v>21</v>
      </c>
      <c r="F2858" t="s">
        <v>24</v>
      </c>
      <c r="G2858" t="s">
        <v>25</v>
      </c>
      <c r="H2858" s="3">
        <v>12258.59</v>
      </c>
      <c r="I2858" t="s">
        <v>21</v>
      </c>
      <c r="J2858" t="s">
        <v>18</v>
      </c>
      <c r="K28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32.272066576674099</v>
      </c>
      <c r="L2858" s="6">
        <f>TablaDatos[[#This Row],[IMC_raw]]/1000000000000000</f>
        <v>3.2272066576674101</v>
      </c>
      <c r="M2858" s="2">
        <v>3227206657667410</v>
      </c>
      <c r="N28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8" s="13">
        <f t="shared" si="44"/>
        <v>2857</v>
      </c>
      <c r="P2858" s="2" t="str">
        <f>IF(TablaDatos[[#This Row],[Diabetes]]=0,"No","Si")</f>
        <v>No</v>
      </c>
      <c r="Q2858">
        <v>0</v>
      </c>
      <c r="R2858">
        <f>TablaDatos[[#This Row],[Aux2]]/10000000000000</f>
        <v>231.516386009076</v>
      </c>
      <c r="S2858" s="1">
        <v>2315163860090760</v>
      </c>
      <c r="T2858" s="7">
        <f>TablaDatos[[#This Row],[Aux3]]/100000000000000</f>
        <v>23.841616694705301</v>
      </c>
      <c r="U2858" s="1">
        <v>2384161669470530</v>
      </c>
      <c r="V2858">
        <v>164.2</v>
      </c>
      <c r="W2858">
        <v>103</v>
      </c>
    </row>
    <row r="2859" spans="1:23">
      <c r="A2859">
        <v>2017</v>
      </c>
      <c r="B2859">
        <v>45</v>
      </c>
      <c r="C2859" t="s">
        <v>16</v>
      </c>
      <c r="D2859" t="s">
        <v>29</v>
      </c>
      <c r="E2859" t="s">
        <v>18</v>
      </c>
      <c r="F2859" t="s">
        <v>19</v>
      </c>
      <c r="G2859" t="s">
        <v>20</v>
      </c>
      <c r="H2859" s="3">
        <v>14480.62</v>
      </c>
      <c r="I2859" t="s">
        <v>19</v>
      </c>
      <c r="J2859" t="s">
        <v>18</v>
      </c>
      <c r="K28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32.246396757887702</v>
      </c>
      <c r="L2859" s="6">
        <f>TablaDatos[[#This Row],[IMC_raw]]/1000000000000000</f>
        <v>3.2246396757887701</v>
      </c>
      <c r="M2859" s="2">
        <v>3224639675788770</v>
      </c>
      <c r="N28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59" s="13">
        <f t="shared" si="44"/>
        <v>2858</v>
      </c>
      <c r="P2859" s="2" t="str">
        <f>IF(TablaDatos[[#This Row],[Diabetes]]=0,"No","Si")</f>
        <v>No</v>
      </c>
      <c r="Q2859">
        <v>0</v>
      </c>
      <c r="R2859">
        <f>TablaDatos[[#This Row],[Aux2]]/10000000000000</f>
        <v>1825.3346878960001</v>
      </c>
      <c r="S2859" s="1">
        <v>1.825334687896E+16</v>
      </c>
      <c r="T2859" s="7">
        <f>TablaDatos[[#This Row],[Aux3]]/100000000000000</f>
        <v>228.44269019560201</v>
      </c>
      <c r="U2859" s="1">
        <v>2.28442690195602E+16</v>
      </c>
      <c r="V2859">
        <v>149.19999999999999</v>
      </c>
      <c r="W2859">
        <v>87.7</v>
      </c>
    </row>
    <row r="2860" spans="1:23">
      <c r="A2860">
        <v>2017</v>
      </c>
      <c r="B2860">
        <v>51</v>
      </c>
      <c r="C2860" t="s">
        <v>23</v>
      </c>
      <c r="D2860" t="s">
        <v>17</v>
      </c>
      <c r="E2860" t="s">
        <v>18</v>
      </c>
      <c r="F2860" t="s">
        <v>40</v>
      </c>
      <c r="G2860" t="s">
        <v>20</v>
      </c>
      <c r="H2860" s="3">
        <v>19329.580000000002</v>
      </c>
      <c r="I2860" t="s">
        <v>19</v>
      </c>
      <c r="J2860" t="s">
        <v>21</v>
      </c>
      <c r="K28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32.244825270513502</v>
      </c>
      <c r="L2860" s="5">
        <f>TablaDatos[[#This Row],[IMC_raw]]/1000000000000000</f>
        <v>32.244825270513502</v>
      </c>
      <c r="M2860" s="2">
        <v>3.22448252705135E+16</v>
      </c>
      <c r="N28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0" s="13">
        <f t="shared" si="44"/>
        <v>2859</v>
      </c>
      <c r="P2860" s="2" t="str">
        <f>IF(TablaDatos[[#This Row],[Diabetes]]=0,"No","Si")</f>
        <v>No</v>
      </c>
      <c r="Q2860">
        <v>0</v>
      </c>
      <c r="R2860">
        <f>TablaDatos[[#This Row],[Aux2]]/10000000000000</f>
        <v>197.26899962089999</v>
      </c>
      <c r="S2860" s="1">
        <v>1972689996209000</v>
      </c>
      <c r="T2860" s="7">
        <f>TablaDatos[[#This Row],[Aux3]]/100000000000000</f>
        <v>24.247175124700501</v>
      </c>
      <c r="U2860" s="1">
        <v>2424717512470050</v>
      </c>
      <c r="V2860">
        <v>149</v>
      </c>
      <c r="W2860">
        <v>89.5</v>
      </c>
    </row>
    <row r="2861" spans="1:23">
      <c r="A2861">
        <v>2017</v>
      </c>
      <c r="B2861">
        <v>64</v>
      </c>
      <c r="C2861" t="s">
        <v>23</v>
      </c>
      <c r="D2861" t="s">
        <v>29</v>
      </c>
      <c r="E2861" t="s">
        <v>18</v>
      </c>
      <c r="F2861" t="s">
        <v>24</v>
      </c>
      <c r="G2861" t="s">
        <v>28</v>
      </c>
      <c r="H2861" s="3">
        <v>14427.1</v>
      </c>
      <c r="I2861" t="s">
        <v>21</v>
      </c>
      <c r="J2861" t="s">
        <v>22</v>
      </c>
      <c r="K28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32.233287358313198</v>
      </c>
      <c r="L2861" s="6">
        <f>TablaDatos[[#This Row],[IMC_raw]]/1000000000000000</f>
        <v>32.233287358313198</v>
      </c>
      <c r="M2861" s="2">
        <v>3.22332873583132E+16</v>
      </c>
      <c r="N28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1" s="13">
        <f t="shared" si="44"/>
        <v>2860</v>
      </c>
      <c r="P2861" s="2" t="str">
        <f>IF(TablaDatos[[#This Row],[Diabetes]]=0,"No","Si")</f>
        <v>Si</v>
      </c>
      <c r="Q2861">
        <v>1</v>
      </c>
      <c r="R2861">
        <f>TablaDatos[[#This Row],[Aux2]]/10000000000000</f>
        <v>2140.0878753226798</v>
      </c>
      <c r="S2861" s="1">
        <v>2.14008787532268E+16</v>
      </c>
      <c r="T2861" s="7">
        <f>TablaDatos[[#This Row],[Aux3]]/100000000000000</f>
        <v>291.973066576306</v>
      </c>
      <c r="U2861" s="1">
        <v>2.91973066576306E+16</v>
      </c>
      <c r="V2861">
        <v>164.2</v>
      </c>
      <c r="W2861">
        <v>98.5</v>
      </c>
    </row>
    <row r="2862" spans="1:23">
      <c r="A2862">
        <v>2017</v>
      </c>
      <c r="B2862">
        <v>61</v>
      </c>
      <c r="C2862" t="s">
        <v>16</v>
      </c>
      <c r="D2862" t="s">
        <v>72</v>
      </c>
      <c r="E2862" t="s">
        <v>21</v>
      </c>
      <c r="F2862" t="s">
        <v>24</v>
      </c>
      <c r="G2862" t="s">
        <v>28</v>
      </c>
      <c r="H2862" s="3">
        <v>13379.96</v>
      </c>
      <c r="I2862" t="s">
        <v>21</v>
      </c>
      <c r="J2862" t="s">
        <v>18</v>
      </c>
      <c r="K28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32.223105097774898</v>
      </c>
      <c r="L2862" s="5">
        <f>TablaDatos[[#This Row],[IMC_raw]]/1000000000000000</f>
        <v>3.2223105097774898</v>
      </c>
      <c r="M2862" s="2">
        <v>3222310509777490</v>
      </c>
      <c r="N28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2" s="13">
        <f t="shared" si="44"/>
        <v>2861</v>
      </c>
      <c r="P2862" s="2" t="str">
        <f>IF(TablaDatos[[#This Row],[Diabetes]]=0,"No","Si")</f>
        <v>No</v>
      </c>
      <c r="Q2862">
        <v>0</v>
      </c>
      <c r="R2862">
        <f>TablaDatos[[#This Row],[Aux2]]/10000000000000</f>
        <v>2065.37418717845</v>
      </c>
      <c r="S2862" s="1">
        <v>2.06537418717845E+16</v>
      </c>
      <c r="T2862" s="7">
        <f>TablaDatos[[#This Row],[Aux3]]/100000000000000</f>
        <v>2.4384907528048099</v>
      </c>
      <c r="U2862" s="1">
        <v>243849075280481</v>
      </c>
      <c r="V2862">
        <v>161</v>
      </c>
      <c r="W2862">
        <v>101.8</v>
      </c>
    </row>
    <row r="2863" spans="1:23">
      <c r="A2863">
        <v>2017</v>
      </c>
      <c r="B2863">
        <v>56</v>
      </c>
      <c r="C2863" t="s">
        <v>16</v>
      </c>
      <c r="D2863" t="s">
        <v>36</v>
      </c>
      <c r="E2863" t="s">
        <v>31</v>
      </c>
      <c r="F2863" t="s">
        <v>19</v>
      </c>
      <c r="G2863" t="s">
        <v>28</v>
      </c>
      <c r="H2863" s="3">
        <v>8717.14</v>
      </c>
      <c r="I2863" t="s">
        <v>21</v>
      </c>
      <c r="J2863" t="s">
        <v>19</v>
      </c>
      <c r="K28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32.179971543704504</v>
      </c>
      <c r="L2863" s="5">
        <f>TablaDatos[[#This Row],[IMC_raw]]/1000000000000000</f>
        <v>3.2179971543704502</v>
      </c>
      <c r="M2863" s="2">
        <v>3217997154370450</v>
      </c>
      <c r="N28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3" s="13">
        <f t="shared" si="44"/>
        <v>2862</v>
      </c>
      <c r="P2863" s="2" t="str">
        <f>IF(TablaDatos[[#This Row],[Diabetes]]=0,"No","Si")</f>
        <v>Si</v>
      </c>
      <c r="Q2863">
        <v>1</v>
      </c>
      <c r="R2863">
        <f>TablaDatos[[#This Row],[Aux2]]/10000000000000</f>
        <v>2240.96193276436</v>
      </c>
      <c r="S2863" s="1">
        <v>2.24096193276436E+16</v>
      </c>
      <c r="T2863" s="7">
        <f>TablaDatos[[#This Row],[Aux3]]/100000000000000</f>
        <v>29.037576343663002</v>
      </c>
      <c r="U2863" s="1">
        <v>2903757634366300</v>
      </c>
      <c r="V2863">
        <v>164.2</v>
      </c>
      <c r="W2863">
        <v>111.1</v>
      </c>
    </row>
    <row r="2864" spans="1:23">
      <c r="A2864">
        <v>2017</v>
      </c>
      <c r="B2864">
        <v>56</v>
      </c>
      <c r="C2864" t="s">
        <v>23</v>
      </c>
      <c r="D2864" t="s">
        <v>29</v>
      </c>
      <c r="E2864" t="s">
        <v>19</v>
      </c>
      <c r="F2864" t="s">
        <v>19</v>
      </c>
      <c r="G2864" t="s">
        <v>28</v>
      </c>
      <c r="H2864" s="3">
        <v>19139.900000000001</v>
      </c>
      <c r="I2864" t="s">
        <v>21</v>
      </c>
      <c r="J2864" t="s">
        <v>21</v>
      </c>
      <c r="K28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32.1762807777924</v>
      </c>
      <c r="L2864" s="6">
        <f>TablaDatos[[#This Row],[IMC_raw]]/1000000000000000</f>
        <v>32.1762807777924</v>
      </c>
      <c r="M2864" s="2">
        <v>3.21762807777924E+16</v>
      </c>
      <c r="N28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4" s="13">
        <f t="shared" si="44"/>
        <v>2863</v>
      </c>
      <c r="P2864" s="2" t="str">
        <f>IF(TablaDatos[[#This Row],[Diabetes]]=0,"No","Si")</f>
        <v>No</v>
      </c>
      <c r="Q2864">
        <v>0</v>
      </c>
      <c r="R2864">
        <f>TablaDatos[[#This Row],[Aux2]]/10000000000000</f>
        <v>2045.73368784011</v>
      </c>
      <c r="S2864" s="1">
        <v>2.04573368784011E+16</v>
      </c>
      <c r="T2864" s="7">
        <f>TablaDatos[[#This Row],[Aux3]]/100000000000000</f>
        <v>22.505047965580701</v>
      </c>
      <c r="U2864" s="1">
        <v>2250504796558070</v>
      </c>
      <c r="V2864">
        <v>157.30000000000001</v>
      </c>
      <c r="W2864">
        <v>95.3</v>
      </c>
    </row>
    <row r="2865" spans="1:23">
      <c r="A2865">
        <v>2017</v>
      </c>
      <c r="B2865">
        <v>58</v>
      </c>
      <c r="C2865" t="s">
        <v>23</v>
      </c>
      <c r="D2865" t="s">
        <v>29</v>
      </c>
      <c r="E2865" t="s">
        <v>19</v>
      </c>
      <c r="F2865" t="s">
        <v>19</v>
      </c>
      <c r="G2865" t="s">
        <v>28</v>
      </c>
      <c r="H2865" s="3">
        <v>25514.15</v>
      </c>
      <c r="I2865" t="s">
        <v>21</v>
      </c>
      <c r="J2865" t="s">
        <v>21</v>
      </c>
      <c r="K28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32.1760150569052</v>
      </c>
      <c r="L2865" s="5">
        <f>TablaDatos[[#This Row],[IMC_raw]]/1000000000000000</f>
        <v>3.2176015056905198</v>
      </c>
      <c r="M2865" s="2">
        <v>3217601505690520</v>
      </c>
      <c r="N28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5" s="13">
        <f t="shared" si="44"/>
        <v>2864</v>
      </c>
      <c r="P2865" s="2" t="str">
        <f>IF(TablaDatos[[#This Row],[Diabetes]]=0,"No","Si")</f>
        <v>Si</v>
      </c>
      <c r="Q2865">
        <v>1</v>
      </c>
      <c r="R2865">
        <f>TablaDatos[[#This Row],[Aux2]]/10000000000000</f>
        <v>219.716189143587</v>
      </c>
      <c r="S2865" s="1">
        <v>2197161891435870</v>
      </c>
      <c r="T2865" s="7">
        <f>TablaDatos[[#This Row],[Aux3]]/100000000000000</f>
        <v>25.231576158155601</v>
      </c>
      <c r="U2865" s="1">
        <v>2523157615815560</v>
      </c>
      <c r="V2865">
        <v>157</v>
      </c>
      <c r="W2865">
        <v>100.7</v>
      </c>
    </row>
    <row r="2866" spans="1:23">
      <c r="A2866">
        <v>2017</v>
      </c>
      <c r="B2866">
        <v>74</v>
      </c>
      <c r="C2866" t="s">
        <v>16</v>
      </c>
      <c r="D2866" t="s">
        <v>42</v>
      </c>
      <c r="E2866" t="s">
        <v>31</v>
      </c>
      <c r="F2866" t="s">
        <v>24</v>
      </c>
      <c r="G2866" t="s">
        <v>25</v>
      </c>
      <c r="H2866" s="3">
        <v>18420.169999999998</v>
      </c>
      <c r="I2866" t="s">
        <v>19</v>
      </c>
      <c r="J2866" t="s">
        <v>22</v>
      </c>
      <c r="K28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32.151381802067398</v>
      </c>
      <c r="L2866" s="5">
        <f>TablaDatos[[#This Row],[IMC_raw]]/1000000000000000</f>
        <v>32.151381802067398</v>
      </c>
      <c r="M2866" s="2">
        <v>3.21513818020674E+16</v>
      </c>
      <c r="N28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6" s="13">
        <f t="shared" si="44"/>
        <v>2865</v>
      </c>
      <c r="P2866" s="2" t="str">
        <f>IF(TablaDatos[[#This Row],[Diabetes]]=0,"No","Si")</f>
        <v>No</v>
      </c>
      <c r="Q2866">
        <v>0</v>
      </c>
      <c r="R2866">
        <f>TablaDatos[[#This Row],[Aux2]]/10000000000000</f>
        <v>2261.32498309832</v>
      </c>
      <c r="S2866" s="1">
        <v>2.26132498309832E+16</v>
      </c>
      <c r="T2866" s="7">
        <f>TablaDatos[[#This Row],[Aux3]]/100000000000000</f>
        <v>271.053098444483</v>
      </c>
      <c r="U2866" s="1">
        <v>2.71053098444483E+16</v>
      </c>
      <c r="V2866">
        <v>174.8</v>
      </c>
      <c r="W2866">
        <v>102.2</v>
      </c>
    </row>
    <row r="2867" spans="1:23">
      <c r="A2867">
        <v>2017</v>
      </c>
      <c r="B2867">
        <v>68</v>
      </c>
      <c r="C2867" t="s">
        <v>16</v>
      </c>
      <c r="D2867" t="s">
        <v>74</v>
      </c>
      <c r="E2867" t="s">
        <v>21</v>
      </c>
      <c r="F2867" t="s">
        <v>24</v>
      </c>
      <c r="G2867" t="s">
        <v>25</v>
      </c>
      <c r="H2867" s="3">
        <v>11771.6</v>
      </c>
      <c r="I2867" t="s">
        <v>19</v>
      </c>
      <c r="J2867" t="s">
        <v>22</v>
      </c>
      <c r="K28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32.151230364650203</v>
      </c>
      <c r="L2867" s="5">
        <f>TablaDatos[[#This Row],[IMC_raw]]/1000000000000000</f>
        <v>0.32151230364650202</v>
      </c>
      <c r="M2867" s="2">
        <v>321512303646502</v>
      </c>
      <c r="N28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7" s="13">
        <f t="shared" si="44"/>
        <v>2866</v>
      </c>
      <c r="P2867" s="2" t="str">
        <f>IF(TablaDatos[[#This Row],[Diabetes]]=0,"No","Si")</f>
        <v>Si</v>
      </c>
      <c r="Q2867">
        <v>1</v>
      </c>
      <c r="R2867">
        <f>TablaDatos[[#This Row],[Aux2]]/10000000000000</f>
        <v>237.964511227413</v>
      </c>
      <c r="S2867" s="1">
        <v>2379645112274130</v>
      </c>
      <c r="T2867" s="7">
        <f>TablaDatos[[#This Row],[Aux3]]/100000000000000</f>
        <v>26.816975466328401</v>
      </c>
      <c r="U2867" s="1">
        <v>2681697546632840</v>
      </c>
      <c r="V2867">
        <v>166.4</v>
      </c>
      <c r="W2867">
        <v>101.8</v>
      </c>
    </row>
    <row r="2868" spans="1:23">
      <c r="A2868">
        <v>2017</v>
      </c>
      <c r="B2868">
        <v>70</v>
      </c>
      <c r="C2868" t="s">
        <v>23</v>
      </c>
      <c r="D2868" t="s">
        <v>73</v>
      </c>
      <c r="E2868" t="s">
        <v>21</v>
      </c>
      <c r="F2868" t="s">
        <v>24</v>
      </c>
      <c r="G2868" t="s">
        <v>25</v>
      </c>
      <c r="H2868" s="3">
        <v>23164.19</v>
      </c>
      <c r="I2868" t="s">
        <v>21</v>
      </c>
      <c r="J2868" t="s">
        <v>22</v>
      </c>
      <c r="K28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32.144493460513402</v>
      </c>
      <c r="L2868" s="5">
        <f>TablaDatos[[#This Row],[IMC_raw]]/1000000000000000</f>
        <v>32.144493460513402</v>
      </c>
      <c r="M2868" s="2">
        <v>3.21444934605134E+16</v>
      </c>
      <c r="N28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8" s="13">
        <f t="shared" si="44"/>
        <v>2867</v>
      </c>
      <c r="P2868" s="2" t="str">
        <f>IF(TablaDatos[[#This Row],[Diabetes]]=0,"No","Si")</f>
        <v>Si</v>
      </c>
      <c r="Q2868">
        <v>1</v>
      </c>
      <c r="R2868">
        <f>TablaDatos[[#This Row],[Aux2]]/10000000000000</f>
        <v>2333.0197814545099</v>
      </c>
      <c r="S2868" s="1">
        <v>2.33301978145451E+16</v>
      </c>
      <c r="T2868" s="7">
        <f>TablaDatos[[#This Row],[Aux3]]/100000000000000</f>
        <v>264.85718882103902</v>
      </c>
      <c r="U2868" s="1">
        <v>2.64857188821039E+16</v>
      </c>
      <c r="V2868">
        <v>172.6</v>
      </c>
      <c r="W2868">
        <v>103.6</v>
      </c>
    </row>
    <row r="2869" spans="1:23">
      <c r="A2869">
        <v>2017</v>
      </c>
      <c r="B2869">
        <v>71</v>
      </c>
      <c r="C2869" t="s">
        <v>16</v>
      </c>
      <c r="D2869" t="s">
        <v>36</v>
      </c>
      <c r="E2869" t="s">
        <v>21</v>
      </c>
      <c r="F2869" t="s">
        <v>24</v>
      </c>
      <c r="G2869" t="s">
        <v>25</v>
      </c>
      <c r="H2869" s="3">
        <v>6799.54</v>
      </c>
      <c r="I2869" t="s">
        <v>19</v>
      </c>
      <c r="J2869" t="s">
        <v>22</v>
      </c>
      <c r="K28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32.1411668837235</v>
      </c>
      <c r="L2869" s="5">
        <f>TablaDatos[[#This Row],[IMC_raw]]/1000000000000000</f>
        <v>3.21411668837235</v>
      </c>
      <c r="M2869" s="2">
        <v>3214116688372350</v>
      </c>
      <c r="N28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69" s="13">
        <f t="shared" si="44"/>
        <v>2868</v>
      </c>
      <c r="P2869" s="2" t="str">
        <f>IF(TablaDatos[[#This Row],[Diabetes]]=0,"No","Si")</f>
        <v>Si</v>
      </c>
      <c r="Q2869">
        <v>1</v>
      </c>
      <c r="R2869">
        <f>TablaDatos[[#This Row],[Aux2]]/10000000000000</f>
        <v>23.4011269442898</v>
      </c>
      <c r="S2869" s="1">
        <v>234011269442898</v>
      </c>
      <c r="T2869" s="7">
        <f>TablaDatos[[#This Row],[Aux3]]/100000000000000</f>
        <v>28.817841065045702</v>
      </c>
      <c r="U2869" s="1">
        <v>2881784106504570</v>
      </c>
      <c r="V2869">
        <v>174.1</v>
      </c>
      <c r="W2869">
        <v>103.9</v>
      </c>
    </row>
    <row r="2870" spans="1:23">
      <c r="A2870">
        <v>2017</v>
      </c>
      <c r="B2870">
        <v>65</v>
      </c>
      <c r="C2870" t="s">
        <v>16</v>
      </c>
      <c r="D2870" t="s">
        <v>17</v>
      </c>
      <c r="E2870" t="s">
        <v>21</v>
      </c>
      <c r="F2870" t="s">
        <v>19</v>
      </c>
      <c r="G2870" t="s">
        <v>25</v>
      </c>
      <c r="H2870" s="3">
        <v>15161.55</v>
      </c>
      <c r="I2870" t="s">
        <v>21</v>
      </c>
      <c r="J2870" t="s">
        <v>18</v>
      </c>
      <c r="K28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32.128743405206102</v>
      </c>
      <c r="L2870" s="6">
        <f>TablaDatos[[#This Row],[IMC_raw]]/1000000000000000</f>
        <v>32.128743405206102</v>
      </c>
      <c r="M2870" s="2">
        <v>3.21287434052061E+16</v>
      </c>
      <c r="N28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0" s="13">
        <f t="shared" si="44"/>
        <v>2869</v>
      </c>
      <c r="P2870" s="2" t="str">
        <f>IF(TablaDatos[[#This Row],[Diabetes]]=0,"No","Si")</f>
        <v>Si</v>
      </c>
      <c r="Q2870">
        <v>1</v>
      </c>
      <c r="R2870">
        <f>TablaDatos[[#This Row],[Aux2]]/10000000000000</f>
        <v>214.339265805042</v>
      </c>
      <c r="S2870" s="1">
        <v>2143392658050420</v>
      </c>
      <c r="T2870" s="7">
        <f>TablaDatos[[#This Row],[Aux3]]/100000000000000</f>
        <v>25.3691055132781</v>
      </c>
      <c r="U2870" s="1">
        <v>2536910551327810</v>
      </c>
      <c r="V2870">
        <v>172.2</v>
      </c>
      <c r="W2870">
        <v>105.5</v>
      </c>
    </row>
    <row r="2871" spans="1:23">
      <c r="A2871">
        <v>2017</v>
      </c>
      <c r="B2871">
        <v>52</v>
      </c>
      <c r="C2871" t="s">
        <v>23</v>
      </c>
      <c r="D2871" t="s">
        <v>72</v>
      </c>
      <c r="E2871" t="s">
        <v>19</v>
      </c>
      <c r="F2871" t="s">
        <v>24</v>
      </c>
      <c r="G2871" t="s">
        <v>20</v>
      </c>
      <c r="H2871" s="3">
        <v>27965.26</v>
      </c>
      <c r="I2871" t="s">
        <v>21</v>
      </c>
      <c r="J2871" t="s">
        <v>18</v>
      </c>
      <c r="K28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32.120777268208002</v>
      </c>
      <c r="L2871" s="6">
        <f>TablaDatos[[#This Row],[IMC_raw]]/1000000000000000</f>
        <v>3.2120777268207998</v>
      </c>
      <c r="M2871" s="2">
        <v>3212077726820800</v>
      </c>
      <c r="N28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1" s="13">
        <f t="shared" si="44"/>
        <v>2870</v>
      </c>
      <c r="P2871" s="2" t="str">
        <f>IF(TablaDatos[[#This Row],[Diabetes]]=0,"No","Si")</f>
        <v>Si</v>
      </c>
      <c r="Q2871">
        <v>1</v>
      </c>
      <c r="R2871">
        <f>TablaDatos[[#This Row],[Aux2]]/10000000000000</f>
        <v>236.792462549231</v>
      </c>
      <c r="S2871" s="1">
        <v>2367924625492310</v>
      </c>
      <c r="T2871" s="7">
        <f>TablaDatos[[#This Row],[Aux3]]/100000000000000</f>
        <v>28.0487150577287</v>
      </c>
      <c r="U2871" s="1">
        <v>2804871505772870</v>
      </c>
      <c r="V2871">
        <v>161.19999999999999</v>
      </c>
      <c r="W2871">
        <v>98.1</v>
      </c>
    </row>
    <row r="2872" spans="1:23">
      <c r="A2872">
        <v>2017</v>
      </c>
      <c r="B2872">
        <v>62</v>
      </c>
      <c r="C2872" t="s">
        <v>16</v>
      </c>
      <c r="D2872" t="s">
        <v>30</v>
      </c>
      <c r="E2872" t="s">
        <v>18</v>
      </c>
      <c r="F2872" t="s">
        <v>40</v>
      </c>
      <c r="G2872" t="s">
        <v>28</v>
      </c>
      <c r="H2872" s="3">
        <v>14206.91</v>
      </c>
      <c r="I2872" t="s">
        <v>19</v>
      </c>
      <c r="J2872" t="s">
        <v>18</v>
      </c>
      <c r="K28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32.099499851717901</v>
      </c>
      <c r="L2872" s="5">
        <f>TablaDatos[[#This Row],[IMC_raw]]/1000000000000000</f>
        <v>3.2099499851717899</v>
      </c>
      <c r="M2872" s="2">
        <v>3209949985171790</v>
      </c>
      <c r="N28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2" s="13">
        <f t="shared" si="44"/>
        <v>2871</v>
      </c>
      <c r="P2872" s="2" t="str">
        <f>IF(TablaDatos[[#This Row],[Diabetes]]=0,"No","Si")</f>
        <v>No</v>
      </c>
      <c r="Q2872">
        <v>0</v>
      </c>
      <c r="R2872">
        <f>TablaDatos[[#This Row],[Aux2]]/10000000000000</f>
        <v>2041.6119441839201</v>
      </c>
      <c r="S2872" s="1">
        <v>2.04161194418392E+16</v>
      </c>
      <c r="T2872" s="7">
        <f>TablaDatos[[#This Row],[Aux3]]/100000000000000</f>
        <v>200.08364343887899</v>
      </c>
      <c r="U2872" s="1">
        <v>2.00083643438879E+16</v>
      </c>
      <c r="V2872">
        <v>162.69999999999999</v>
      </c>
      <c r="W2872">
        <v>100.5</v>
      </c>
    </row>
    <row r="2873" spans="1:23">
      <c r="A2873">
        <v>2017</v>
      </c>
      <c r="B2873">
        <v>51</v>
      </c>
      <c r="C2873" t="s">
        <v>23</v>
      </c>
      <c r="D2873" t="s">
        <v>29</v>
      </c>
      <c r="E2873" t="s">
        <v>21</v>
      </c>
      <c r="F2873" t="s">
        <v>19</v>
      </c>
      <c r="G2873" t="s">
        <v>20</v>
      </c>
      <c r="H2873" s="3">
        <v>13949.68</v>
      </c>
      <c r="I2873" t="s">
        <v>21</v>
      </c>
      <c r="J2873" t="s">
        <v>18</v>
      </c>
      <c r="K28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32.0966207083708</v>
      </c>
      <c r="L2873" s="6">
        <f>TablaDatos[[#This Row],[IMC_raw]]/1000000000000000</f>
        <v>3.20966207083708</v>
      </c>
      <c r="M2873" s="2">
        <v>3209662070837080</v>
      </c>
      <c r="N28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3" s="13">
        <f t="shared" si="44"/>
        <v>2872</v>
      </c>
      <c r="P2873" s="2" t="str">
        <f>IF(TablaDatos[[#This Row],[Diabetes]]=0,"No","Si")</f>
        <v>No</v>
      </c>
      <c r="Q2873">
        <v>0</v>
      </c>
      <c r="R2873">
        <f>TablaDatos[[#This Row],[Aux2]]/10000000000000</f>
        <v>2383.6248050447898</v>
      </c>
      <c r="S2873" s="1">
        <v>2.38362480504479E+16</v>
      </c>
      <c r="T2873" s="7">
        <f>TablaDatos[[#This Row],[Aux3]]/100000000000000</f>
        <v>263.80158836069802</v>
      </c>
      <c r="U2873" s="1">
        <v>2.63801588360698E+16</v>
      </c>
      <c r="V2873">
        <v>155.5</v>
      </c>
      <c r="W2873">
        <v>96.3</v>
      </c>
    </row>
    <row r="2874" spans="1:23">
      <c r="A2874">
        <v>2017</v>
      </c>
      <c r="B2874">
        <v>41</v>
      </c>
      <c r="C2874" t="s">
        <v>23</v>
      </c>
      <c r="D2874" t="s">
        <v>71</v>
      </c>
      <c r="E2874" t="s">
        <v>18</v>
      </c>
      <c r="F2874" t="s">
        <v>40</v>
      </c>
      <c r="G2874" t="s">
        <v>39</v>
      </c>
      <c r="H2874" s="3">
        <v>22065.39</v>
      </c>
      <c r="I2874" t="s">
        <v>19</v>
      </c>
      <c r="J2874" t="s">
        <v>18</v>
      </c>
      <c r="K28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32.0904332907674</v>
      </c>
      <c r="L2874" s="6">
        <f>TablaDatos[[#This Row],[IMC_raw]]/1000000000000000</f>
        <v>32.0904332907674</v>
      </c>
      <c r="M2874" s="2">
        <v>3.20904332907674E+16</v>
      </c>
      <c r="N28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4" s="13">
        <f t="shared" si="44"/>
        <v>2873</v>
      </c>
      <c r="P2874" s="2" t="str">
        <f>IF(TablaDatos[[#This Row],[Diabetes]]=0,"No","Si")</f>
        <v>No</v>
      </c>
      <c r="Q2874">
        <v>0</v>
      </c>
      <c r="R2874">
        <f>TablaDatos[[#This Row],[Aux2]]/10000000000000</f>
        <v>1789.7713424994799</v>
      </c>
      <c r="S2874" s="1">
        <v>1.78977134249948E+16</v>
      </c>
      <c r="T2874" s="7">
        <f>TablaDatos[[#This Row],[Aux3]]/100000000000000</f>
        <v>167.184780895616</v>
      </c>
      <c r="U2874" s="1">
        <v>1.67184780895616E+16</v>
      </c>
      <c r="V2874">
        <v>144.80000000000001</v>
      </c>
      <c r="W2874">
        <v>85.8</v>
      </c>
    </row>
    <row r="2875" spans="1:23">
      <c r="A2875">
        <v>2017</v>
      </c>
      <c r="B2875">
        <v>70</v>
      </c>
      <c r="C2875" t="s">
        <v>23</v>
      </c>
      <c r="D2875" t="s">
        <v>29</v>
      </c>
      <c r="E2875" t="s">
        <v>31</v>
      </c>
      <c r="F2875" t="s">
        <v>24</v>
      </c>
      <c r="G2875" t="s">
        <v>25</v>
      </c>
      <c r="H2875" s="3">
        <v>11130.26</v>
      </c>
      <c r="I2875" t="s">
        <v>21</v>
      </c>
      <c r="J2875" t="s">
        <v>18</v>
      </c>
      <c r="K28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32.087108400027802</v>
      </c>
      <c r="L2875" s="5">
        <f>TablaDatos[[#This Row],[IMC_raw]]/1000000000000000</f>
        <v>3.2087108400027802</v>
      </c>
      <c r="M2875" s="2">
        <v>3208710840002780</v>
      </c>
      <c r="N28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5" s="13">
        <f t="shared" si="44"/>
        <v>2874</v>
      </c>
      <c r="P2875" s="2" t="str">
        <f>IF(TablaDatos[[#This Row],[Diabetes]]=0,"No","Si")</f>
        <v>Si</v>
      </c>
      <c r="Q2875">
        <v>1</v>
      </c>
      <c r="R2875">
        <f>TablaDatos[[#This Row],[Aux2]]/10000000000000</f>
        <v>2483.4732881906698</v>
      </c>
      <c r="S2875" s="1">
        <v>2.48347328819067E+16</v>
      </c>
      <c r="T2875" s="7">
        <f>TablaDatos[[#This Row],[Aux3]]/100000000000000</f>
        <v>3.0000000000000001E-12</v>
      </c>
      <c r="U2875">
        <v>300</v>
      </c>
      <c r="V2875">
        <v>178.3</v>
      </c>
      <c r="W2875">
        <v>105</v>
      </c>
    </row>
    <row r="2876" spans="1:23">
      <c r="A2876">
        <v>2017</v>
      </c>
      <c r="B2876">
        <v>57</v>
      </c>
      <c r="C2876" t="s">
        <v>16</v>
      </c>
      <c r="D2876" t="s">
        <v>38</v>
      </c>
      <c r="E2876" t="s">
        <v>18</v>
      </c>
      <c r="F2876" t="s">
        <v>19</v>
      </c>
      <c r="G2876" t="s">
        <v>28</v>
      </c>
      <c r="H2876" s="3">
        <v>17786.82</v>
      </c>
      <c r="I2876" t="s">
        <v>21</v>
      </c>
      <c r="J2876" t="s">
        <v>18</v>
      </c>
      <c r="K28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32.074853713589604</v>
      </c>
      <c r="L2876" s="5">
        <f>TablaDatos[[#This Row],[IMC_raw]]/1000000000000000</f>
        <v>3.2074853713589602</v>
      </c>
      <c r="M2876" s="2">
        <v>3207485371358960</v>
      </c>
      <c r="N28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6" s="13">
        <f t="shared" si="44"/>
        <v>2875</v>
      </c>
      <c r="P2876" s="2" t="str">
        <f>IF(TablaDatos[[#This Row],[Diabetes]]=0,"No","Si")</f>
        <v>No</v>
      </c>
      <c r="Q2876">
        <v>0</v>
      </c>
      <c r="R2876">
        <f>TablaDatos[[#This Row],[Aux2]]/10000000000000</f>
        <v>214.26263284823199</v>
      </c>
      <c r="S2876" s="1">
        <v>2142626328482320</v>
      </c>
      <c r="T2876" s="7">
        <f>TablaDatos[[#This Row],[Aux3]]/100000000000000</f>
        <v>238.96863975984701</v>
      </c>
      <c r="U2876" s="1">
        <v>2.38968639759847E+16</v>
      </c>
      <c r="V2876">
        <v>166.3</v>
      </c>
      <c r="W2876">
        <v>95.7</v>
      </c>
    </row>
    <row r="2877" spans="1:23">
      <c r="A2877">
        <v>2017</v>
      </c>
      <c r="B2877">
        <v>47</v>
      </c>
      <c r="C2877" t="s">
        <v>16</v>
      </c>
      <c r="D2877" t="s">
        <v>73</v>
      </c>
      <c r="E2877" t="s">
        <v>18</v>
      </c>
      <c r="F2877" t="s">
        <v>35</v>
      </c>
      <c r="G2877" t="s">
        <v>20</v>
      </c>
      <c r="H2877" s="3">
        <v>41834.17</v>
      </c>
      <c r="I2877" t="s">
        <v>19</v>
      </c>
      <c r="J2877" t="s">
        <v>18</v>
      </c>
      <c r="K28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32.063863864572099</v>
      </c>
      <c r="L2877" s="6">
        <f>TablaDatos[[#This Row],[IMC_raw]]/1000000000000000</f>
        <v>32.063863864572099</v>
      </c>
      <c r="M2877" s="2">
        <v>3.20638638645721E+16</v>
      </c>
      <c r="N28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7" s="13">
        <f t="shared" si="44"/>
        <v>2876</v>
      </c>
      <c r="P2877" s="2" t="str">
        <f>IF(TablaDatos[[#This Row],[Diabetes]]=0,"No","Si")</f>
        <v>No</v>
      </c>
      <c r="Q2877">
        <v>0</v>
      </c>
      <c r="R2877">
        <f>TablaDatos[[#This Row],[Aux2]]/10000000000000</f>
        <v>1980.0091371890301</v>
      </c>
      <c r="S2877" s="1">
        <v>1.98000913718903E+16</v>
      </c>
      <c r="T2877" s="7">
        <f>TablaDatos[[#This Row],[Aux3]]/100000000000000</f>
        <v>223.761813894331</v>
      </c>
      <c r="U2877" s="1">
        <v>2.23761813894331E+16</v>
      </c>
      <c r="V2877">
        <v>153.1</v>
      </c>
      <c r="W2877">
        <v>92.9</v>
      </c>
    </row>
    <row r="2878" spans="1:23">
      <c r="A2878">
        <v>2017</v>
      </c>
      <c r="B2878">
        <v>45</v>
      </c>
      <c r="C2878" t="s">
        <v>16</v>
      </c>
      <c r="D2878" t="s">
        <v>42</v>
      </c>
      <c r="E2878" t="s">
        <v>18</v>
      </c>
      <c r="F2878" t="s">
        <v>35</v>
      </c>
      <c r="G2878" t="s">
        <v>20</v>
      </c>
      <c r="H2878" s="3">
        <v>35954.46</v>
      </c>
      <c r="I2878" t="s">
        <v>21</v>
      </c>
      <c r="J2878" t="s">
        <v>21</v>
      </c>
      <c r="K28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32.053645054679002</v>
      </c>
      <c r="L2878" s="5">
        <f>TablaDatos[[#This Row],[IMC_raw]]/1000000000000000</f>
        <v>32.053645054679002</v>
      </c>
      <c r="M2878" s="2">
        <v>3.2053645054679E+16</v>
      </c>
      <c r="N28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8" s="13">
        <f t="shared" si="44"/>
        <v>2877</v>
      </c>
      <c r="P2878" s="2" t="str">
        <f>IF(TablaDatos[[#This Row],[Diabetes]]=0,"No","Si")</f>
        <v>Si</v>
      </c>
      <c r="Q2878">
        <v>1</v>
      </c>
      <c r="R2878">
        <f>TablaDatos[[#This Row],[Aux2]]/10000000000000</f>
        <v>2009.1900914236001</v>
      </c>
      <c r="S2878" s="1">
        <v>2.0091900914236E+16</v>
      </c>
      <c r="T2878" s="7">
        <f>TablaDatos[[#This Row],[Aux3]]/100000000000000</f>
        <v>278.74440864270599</v>
      </c>
      <c r="U2878" s="1">
        <v>2.78744408642706E+16</v>
      </c>
      <c r="V2878">
        <v>164.1</v>
      </c>
      <c r="W2878">
        <v>97.9</v>
      </c>
    </row>
    <row r="2879" spans="1:23">
      <c r="A2879">
        <v>2017</v>
      </c>
      <c r="B2879">
        <v>50</v>
      </c>
      <c r="C2879" t="s">
        <v>16</v>
      </c>
      <c r="D2879" t="s">
        <v>42</v>
      </c>
      <c r="E2879" t="s">
        <v>19</v>
      </c>
      <c r="F2879" t="s">
        <v>24</v>
      </c>
      <c r="G2879" t="s">
        <v>20</v>
      </c>
      <c r="H2879" s="3">
        <v>22093.24</v>
      </c>
      <c r="I2879" t="s">
        <v>19</v>
      </c>
      <c r="J2879" t="s">
        <v>22</v>
      </c>
      <c r="K28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32.052534672873399</v>
      </c>
      <c r="L2879" s="5">
        <f>TablaDatos[[#This Row],[IMC_raw]]/1000000000000000</f>
        <v>3.2052534672873398</v>
      </c>
      <c r="M2879" s="2">
        <v>3205253467287340</v>
      </c>
      <c r="N28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79" s="13">
        <f t="shared" si="44"/>
        <v>2878</v>
      </c>
      <c r="P2879" s="2" t="str">
        <f>IF(TablaDatos[[#This Row],[Diabetes]]=0,"No","Si")</f>
        <v>No</v>
      </c>
      <c r="Q2879">
        <v>0</v>
      </c>
      <c r="R2879">
        <f>TablaDatos[[#This Row],[Aux2]]/10000000000000</f>
        <v>2074.6404574879698</v>
      </c>
      <c r="S2879" s="1">
        <v>2.07464045748797E+16</v>
      </c>
      <c r="T2879" s="7">
        <f>TablaDatos[[#This Row],[Aux3]]/100000000000000</f>
        <v>213.75441427843401</v>
      </c>
      <c r="U2879" s="1">
        <v>2.13754414278434E+16</v>
      </c>
      <c r="V2879">
        <v>142.19999999999999</v>
      </c>
      <c r="W2879">
        <v>91.2</v>
      </c>
    </row>
    <row r="2880" spans="1:23">
      <c r="A2880">
        <v>2017</v>
      </c>
      <c r="B2880">
        <v>47</v>
      </c>
      <c r="C2880" t="s">
        <v>16</v>
      </c>
      <c r="D2880" t="s">
        <v>33</v>
      </c>
      <c r="E2880" t="s">
        <v>18</v>
      </c>
      <c r="F2880" t="s">
        <v>35</v>
      </c>
      <c r="G2880" t="s">
        <v>20</v>
      </c>
      <c r="H2880" s="3">
        <v>27609.24</v>
      </c>
      <c r="I2880" t="s">
        <v>21</v>
      </c>
      <c r="J2880" t="s">
        <v>19</v>
      </c>
      <c r="K28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32.031357002602604</v>
      </c>
      <c r="L2880" s="6">
        <f>TablaDatos[[#This Row],[IMC_raw]]/1000000000000000</f>
        <v>0.32031357002602601</v>
      </c>
      <c r="M2880" s="2">
        <v>320313570026026</v>
      </c>
      <c r="N28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0" s="13">
        <f t="shared" si="44"/>
        <v>2879</v>
      </c>
      <c r="P2880" s="2" t="str">
        <f>IF(TablaDatos[[#This Row],[Diabetes]]=0,"No","Si")</f>
        <v>No</v>
      </c>
      <c r="Q2880">
        <v>0</v>
      </c>
      <c r="R2880">
        <f>TablaDatos[[#This Row],[Aux2]]/10000000000000</f>
        <v>1993.4461174959499</v>
      </c>
      <c r="S2880" s="1">
        <v>1.99344611749595E+16</v>
      </c>
      <c r="T2880" s="7">
        <f>TablaDatos[[#This Row],[Aux3]]/100000000000000</f>
        <v>26.677525066463399</v>
      </c>
      <c r="U2880" s="1">
        <v>2667752506646340</v>
      </c>
      <c r="V2880">
        <v>149.69999999999999</v>
      </c>
      <c r="W2880">
        <v>95.2</v>
      </c>
    </row>
    <row r="2881" spans="1:23">
      <c r="A2881">
        <v>2017</v>
      </c>
      <c r="B2881">
        <v>63</v>
      </c>
      <c r="C2881" t="s">
        <v>23</v>
      </c>
      <c r="D2881" t="s">
        <v>27</v>
      </c>
      <c r="E2881" t="s">
        <v>21</v>
      </c>
      <c r="F2881" t="s">
        <v>24</v>
      </c>
      <c r="G2881" t="s">
        <v>28</v>
      </c>
      <c r="H2881" s="3">
        <v>13022.63</v>
      </c>
      <c r="I2881" t="s">
        <v>21</v>
      </c>
      <c r="J2881" t="s">
        <v>18</v>
      </c>
      <c r="K28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32.029203702706099</v>
      </c>
      <c r="L2881" s="6">
        <f>TablaDatos[[#This Row],[IMC_raw]]/100000000000000</f>
        <v>32.029203702706099</v>
      </c>
      <c r="M2881" s="2">
        <v>3202920370270610</v>
      </c>
      <c r="N28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1" s="13">
        <f t="shared" si="44"/>
        <v>2880</v>
      </c>
      <c r="P2881" s="2" t="str">
        <f>IF(TablaDatos[[#This Row],[Diabetes]]=0,"No","Si")</f>
        <v>Si</v>
      </c>
      <c r="Q2881">
        <v>1</v>
      </c>
      <c r="R2881">
        <f>TablaDatos[[#This Row],[Aux2]]/10000000000000</f>
        <v>2176.0234894281598</v>
      </c>
      <c r="S2881" s="1">
        <v>2.17602348942816E+16</v>
      </c>
      <c r="T2881" s="7">
        <f>TablaDatos[[#This Row],[Aux3]]/100000000000000</f>
        <v>25.721363974195</v>
      </c>
      <c r="U2881" s="1">
        <v>2572136397419500</v>
      </c>
      <c r="V2881">
        <v>169.4</v>
      </c>
      <c r="W2881">
        <v>101.1</v>
      </c>
    </row>
    <row r="2882" spans="1:23">
      <c r="A2882">
        <v>2017</v>
      </c>
      <c r="B2882">
        <v>52</v>
      </c>
      <c r="C2882" t="s">
        <v>16</v>
      </c>
      <c r="D2882" t="s">
        <v>72</v>
      </c>
      <c r="E2882" t="s">
        <v>18</v>
      </c>
      <c r="F2882" t="s">
        <v>19</v>
      </c>
      <c r="G2882" t="s">
        <v>20</v>
      </c>
      <c r="H2882" s="3">
        <v>19530.560000000001</v>
      </c>
      <c r="I2882" t="s">
        <v>19</v>
      </c>
      <c r="J2882" t="s">
        <v>18</v>
      </c>
      <c r="K28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31.9891538456571</v>
      </c>
      <c r="L2882" s="5">
        <f>TablaDatos[[#This Row],[IMC_raw]]/1000000000000000</f>
        <v>31.9891538456571</v>
      </c>
      <c r="M2882" s="2">
        <v>3.19891538456571E+16</v>
      </c>
      <c r="N28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2" s="13">
        <f t="shared" ref="O2882:O2945" si="45">O2881+1</f>
        <v>2881</v>
      </c>
      <c r="P2882" s="2" t="str">
        <f>IF(TablaDatos[[#This Row],[Diabetes]]=0,"No","Si")</f>
        <v>No</v>
      </c>
      <c r="Q2882">
        <v>0</v>
      </c>
      <c r="R2882">
        <f>TablaDatos[[#This Row],[Aux2]]/10000000000000</f>
        <v>2008.5580053638701</v>
      </c>
      <c r="S2882" s="1">
        <v>2.00855800536387E+16</v>
      </c>
      <c r="T2882" s="7">
        <f>TablaDatos[[#This Row],[Aux3]]/100000000000000</f>
        <v>231.345098257975</v>
      </c>
      <c r="U2882" s="1">
        <v>2.31345098257975E+16</v>
      </c>
      <c r="V2882">
        <v>147</v>
      </c>
      <c r="W2882">
        <v>91.2</v>
      </c>
    </row>
    <row r="2883" spans="1:23">
      <c r="A2883">
        <v>2017</v>
      </c>
      <c r="B2883">
        <v>66</v>
      </c>
      <c r="C2883" t="s">
        <v>23</v>
      </c>
      <c r="D2883" t="s">
        <v>17</v>
      </c>
      <c r="E2883" t="s">
        <v>21</v>
      </c>
      <c r="F2883" t="s">
        <v>19</v>
      </c>
      <c r="G2883" t="s">
        <v>25</v>
      </c>
      <c r="H2883" s="3">
        <v>13490.34</v>
      </c>
      <c r="I2883" t="s">
        <v>19</v>
      </c>
      <c r="J2883" t="s">
        <v>22</v>
      </c>
      <c r="K28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31.973724257740798</v>
      </c>
      <c r="L2883" s="5">
        <f>TablaDatos[[#This Row],[IMC_raw]]/1000000000000000</f>
        <v>31.973724257740798</v>
      </c>
      <c r="M2883" s="2">
        <v>3.19737242577408E+16</v>
      </c>
      <c r="N28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3" s="13">
        <f t="shared" si="45"/>
        <v>2882</v>
      </c>
      <c r="P2883" s="2" t="str">
        <f>IF(TablaDatos[[#This Row],[Diabetes]]=0,"No","Si")</f>
        <v>Si</v>
      </c>
      <c r="Q2883">
        <v>1</v>
      </c>
      <c r="R2883">
        <f>TablaDatos[[#This Row],[Aux2]]/10000000000000</f>
        <v>2329.3644971376698</v>
      </c>
      <c r="S2883" s="1">
        <v>2.32936449713767E+16</v>
      </c>
      <c r="T2883" s="7">
        <f>TablaDatos[[#This Row],[Aux3]]/100000000000000</f>
        <v>28.316929703797701</v>
      </c>
      <c r="U2883" s="1">
        <v>2831692970379770</v>
      </c>
      <c r="V2883">
        <v>163.1</v>
      </c>
      <c r="W2883">
        <v>95.5</v>
      </c>
    </row>
    <row r="2884" spans="1:23">
      <c r="A2884">
        <v>2017</v>
      </c>
      <c r="B2884">
        <v>60</v>
      </c>
      <c r="C2884" t="s">
        <v>23</v>
      </c>
      <c r="D2884" t="s">
        <v>41</v>
      </c>
      <c r="E2884" t="s">
        <v>19</v>
      </c>
      <c r="F2884" t="s">
        <v>19</v>
      </c>
      <c r="G2884" t="s">
        <v>28</v>
      </c>
      <c r="H2884" s="3">
        <v>17874.54</v>
      </c>
      <c r="I2884" t="s">
        <v>21</v>
      </c>
      <c r="J2884" t="s">
        <v>18</v>
      </c>
      <c r="K28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31.970690617665898</v>
      </c>
      <c r="L2884" s="5">
        <f>TablaDatos[[#This Row],[IMC_raw]]/1000000000000000</f>
        <v>31.970690617665898</v>
      </c>
      <c r="M2884" s="2">
        <v>3.19706906176659E+16</v>
      </c>
      <c r="N28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4" s="13">
        <f t="shared" si="45"/>
        <v>2883</v>
      </c>
      <c r="P2884" s="2" t="str">
        <f>IF(TablaDatos[[#This Row],[Diabetes]]=0,"No","Si")</f>
        <v>Si</v>
      </c>
      <c r="Q2884">
        <v>1</v>
      </c>
      <c r="R2884">
        <f>TablaDatos[[#This Row],[Aux2]]/10000000000000</f>
        <v>2242.39952596583</v>
      </c>
      <c r="S2884" s="1">
        <v>2.24239952596583E+16</v>
      </c>
      <c r="T2884" s="7">
        <f>TablaDatos[[#This Row],[Aux3]]/100000000000000</f>
        <v>24.947022794257599</v>
      </c>
      <c r="U2884" s="1">
        <v>2494702279425760</v>
      </c>
      <c r="V2884">
        <v>162</v>
      </c>
      <c r="W2884">
        <v>97</v>
      </c>
    </row>
    <row r="2885" spans="1:23">
      <c r="A2885">
        <v>2017</v>
      </c>
      <c r="B2885">
        <v>64</v>
      </c>
      <c r="C2885" t="s">
        <v>23</v>
      </c>
      <c r="D2885" t="s">
        <v>29</v>
      </c>
      <c r="E2885" t="s">
        <v>18</v>
      </c>
      <c r="F2885" t="s">
        <v>24</v>
      </c>
      <c r="G2885" t="s">
        <v>28</v>
      </c>
      <c r="H2885" s="3">
        <v>13278.48</v>
      </c>
      <c r="I2885" t="s">
        <v>21</v>
      </c>
      <c r="J2885" t="s">
        <v>18</v>
      </c>
      <c r="K28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31.963839878397199</v>
      </c>
      <c r="L2885" s="6">
        <f>TablaDatos[[#This Row],[IMC_raw]]/1000000000000000</f>
        <v>31.963839878397199</v>
      </c>
      <c r="M2885" s="2">
        <v>3.19638398783972E+16</v>
      </c>
      <c r="N28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5" s="13">
        <f t="shared" si="45"/>
        <v>2884</v>
      </c>
      <c r="P2885" s="2" t="str">
        <f>IF(TablaDatos[[#This Row],[Diabetes]]=0,"No","Si")</f>
        <v>Si</v>
      </c>
      <c r="Q2885">
        <v>1</v>
      </c>
      <c r="R2885">
        <f>TablaDatos[[#This Row],[Aux2]]/10000000000000</f>
        <v>21.832519404067401</v>
      </c>
      <c r="S2885" s="1">
        <v>218325194040674</v>
      </c>
      <c r="T2885" s="7">
        <f>TablaDatos[[#This Row],[Aux3]]/100000000000000</f>
        <v>250.17381869118299</v>
      </c>
      <c r="U2885" s="1">
        <v>2.50173818691183E+16</v>
      </c>
      <c r="V2885">
        <v>158.5</v>
      </c>
      <c r="W2885">
        <v>97.9</v>
      </c>
    </row>
    <row r="2886" spans="1:23">
      <c r="A2886">
        <v>2017</v>
      </c>
      <c r="B2886">
        <v>55</v>
      </c>
      <c r="C2886" t="s">
        <v>23</v>
      </c>
      <c r="D2886" t="s">
        <v>72</v>
      </c>
      <c r="E2886" t="s">
        <v>18</v>
      </c>
      <c r="F2886" t="s">
        <v>40</v>
      </c>
      <c r="G2886" t="s">
        <v>28</v>
      </c>
      <c r="H2886" s="3">
        <v>23722.95</v>
      </c>
      <c r="I2886" t="s">
        <v>19</v>
      </c>
      <c r="J2886" t="s">
        <v>21</v>
      </c>
      <c r="K28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31.9542431600639</v>
      </c>
      <c r="L2886" s="6">
        <f>TablaDatos[[#This Row],[IMC_raw]]/1000000000000000</f>
        <v>31.9542431600639</v>
      </c>
      <c r="M2886" s="2">
        <v>3.19542431600639E+16</v>
      </c>
      <c r="N28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6" s="13">
        <f t="shared" si="45"/>
        <v>2885</v>
      </c>
      <c r="P2886" s="2" t="str">
        <f>IF(TablaDatos[[#This Row],[Diabetes]]=0,"No","Si")</f>
        <v>Si</v>
      </c>
      <c r="Q2886">
        <v>1</v>
      </c>
      <c r="R2886">
        <f>TablaDatos[[#This Row],[Aux2]]/10000000000000</f>
        <v>1851.1961021453899</v>
      </c>
      <c r="S2886" s="1">
        <v>1.85119610214539E+16</v>
      </c>
      <c r="T2886" s="7">
        <f>TablaDatos[[#This Row],[Aux3]]/100000000000000</f>
        <v>225.75739473981099</v>
      </c>
      <c r="U2886" s="1">
        <v>2.25757394739811E+16</v>
      </c>
      <c r="V2886">
        <v>167.6</v>
      </c>
      <c r="W2886">
        <v>92.1</v>
      </c>
    </row>
    <row r="2887" spans="1:23">
      <c r="A2887">
        <v>2017</v>
      </c>
      <c r="B2887">
        <v>69</v>
      </c>
      <c r="C2887" t="s">
        <v>23</v>
      </c>
      <c r="D2887" t="s">
        <v>17</v>
      </c>
      <c r="E2887" t="s">
        <v>31</v>
      </c>
      <c r="F2887" t="s">
        <v>24</v>
      </c>
      <c r="G2887" t="s">
        <v>25</v>
      </c>
      <c r="H2887" s="3">
        <v>22986.99</v>
      </c>
      <c r="I2887" t="s">
        <v>19</v>
      </c>
      <c r="J2887" t="s">
        <v>18</v>
      </c>
      <c r="K28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31.939601254580101</v>
      </c>
      <c r="L2887" s="6">
        <f>TablaDatos[[#This Row],[IMC_raw]]/100000000000000</f>
        <v>31.939601254580101</v>
      </c>
      <c r="M2887" s="2">
        <v>3193960125458010</v>
      </c>
      <c r="N28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7" s="13">
        <f t="shared" si="45"/>
        <v>2886</v>
      </c>
      <c r="P2887" s="2" t="str">
        <f>IF(TablaDatos[[#This Row],[Diabetes]]=0,"No","Si")</f>
        <v>No</v>
      </c>
      <c r="Q2887">
        <v>0</v>
      </c>
      <c r="R2887">
        <f>TablaDatos[[#This Row],[Aux2]]/10000000000000</f>
        <v>249.94812196465099</v>
      </c>
      <c r="S2887" s="1">
        <v>2499481219646510</v>
      </c>
      <c r="T2887" s="7">
        <f>TablaDatos[[#This Row],[Aux3]]/100000000000000</f>
        <v>243.37599136257001</v>
      </c>
      <c r="U2887" s="1">
        <v>2.4337599136257E+16</v>
      </c>
      <c r="V2887">
        <v>161</v>
      </c>
      <c r="W2887">
        <v>99.3</v>
      </c>
    </row>
    <row r="2888" spans="1:23">
      <c r="A2888">
        <v>2017</v>
      </c>
      <c r="B2888">
        <v>50</v>
      </c>
      <c r="C2888" t="s">
        <v>23</v>
      </c>
      <c r="D2888" t="s">
        <v>29</v>
      </c>
      <c r="E2888" t="s">
        <v>18</v>
      </c>
      <c r="F2888" t="s">
        <v>19</v>
      </c>
      <c r="G2888" t="s">
        <v>20</v>
      </c>
      <c r="H2888" s="3">
        <v>25924.01</v>
      </c>
      <c r="I2888" t="s">
        <v>21</v>
      </c>
      <c r="J2888" t="s">
        <v>19</v>
      </c>
      <c r="K28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31.924370515526203</v>
      </c>
      <c r="L2888" s="5">
        <f>TablaDatos[[#This Row],[IMC_raw]]/1000000000000000</f>
        <v>0.31924370515526201</v>
      </c>
      <c r="M2888" s="2">
        <v>319243705155262</v>
      </c>
      <c r="N28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8" s="13">
        <f t="shared" si="45"/>
        <v>2887</v>
      </c>
      <c r="P2888" s="2" t="str">
        <f>IF(TablaDatos[[#This Row],[Diabetes]]=0,"No","Si")</f>
        <v>No</v>
      </c>
      <c r="Q2888">
        <v>0</v>
      </c>
      <c r="R2888">
        <f>TablaDatos[[#This Row],[Aux2]]/10000000000000</f>
        <v>2164.1282959643199</v>
      </c>
      <c r="S2888" s="1">
        <v>2.16412829596432E+16</v>
      </c>
      <c r="T2888" s="7">
        <f>TablaDatos[[#This Row],[Aux3]]/100000000000000</f>
        <v>1.9210435832980099</v>
      </c>
      <c r="U2888" s="1">
        <v>192104358329801</v>
      </c>
      <c r="V2888">
        <v>149.4</v>
      </c>
      <c r="W2888">
        <v>91.2</v>
      </c>
    </row>
    <row r="2889" spans="1:23">
      <c r="A2889">
        <v>2017</v>
      </c>
      <c r="B2889">
        <v>63</v>
      </c>
      <c r="C2889" t="s">
        <v>16</v>
      </c>
      <c r="D2889" t="s">
        <v>73</v>
      </c>
      <c r="E2889" t="s">
        <v>21</v>
      </c>
      <c r="F2889" t="s">
        <v>24</v>
      </c>
      <c r="G2889" t="s">
        <v>28</v>
      </c>
      <c r="H2889" s="3">
        <v>17680.87</v>
      </c>
      <c r="I2889" t="s">
        <v>19</v>
      </c>
      <c r="J2889" t="s">
        <v>18</v>
      </c>
      <c r="K28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31.909892304373599</v>
      </c>
      <c r="L2889" s="5">
        <f>TablaDatos[[#This Row],[IMC_raw]]/1000000000000000</f>
        <v>31.909892304373599</v>
      </c>
      <c r="M2889" s="2">
        <v>3.19098923043736E+16</v>
      </c>
      <c r="N28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89" s="13">
        <f t="shared" si="45"/>
        <v>2888</v>
      </c>
      <c r="P2889" s="2" t="str">
        <f>IF(TablaDatos[[#This Row],[Diabetes]]=0,"No","Si")</f>
        <v>No</v>
      </c>
      <c r="Q2889">
        <v>0</v>
      </c>
      <c r="R2889">
        <f>TablaDatos[[#This Row],[Aux2]]/10000000000000</f>
        <v>2382.29194781059</v>
      </c>
      <c r="S2889" s="1">
        <v>2.38229194781059E+16</v>
      </c>
      <c r="T2889" s="7">
        <f>TablaDatos[[#This Row],[Aux3]]/100000000000000</f>
        <v>241.09393114546901</v>
      </c>
      <c r="U2889" s="1">
        <v>2.41093931145469E+16</v>
      </c>
      <c r="V2889">
        <v>152.69999999999999</v>
      </c>
      <c r="W2889">
        <v>100.1</v>
      </c>
    </row>
    <row r="2890" spans="1:23">
      <c r="A2890">
        <v>2017</v>
      </c>
      <c r="B2890">
        <v>65</v>
      </c>
      <c r="C2890" t="s">
        <v>23</v>
      </c>
      <c r="D2890" t="s">
        <v>32</v>
      </c>
      <c r="E2890" t="s">
        <v>31</v>
      </c>
      <c r="F2890" t="s">
        <v>19</v>
      </c>
      <c r="G2890" t="s">
        <v>25</v>
      </c>
      <c r="H2890" s="3">
        <v>15360.82</v>
      </c>
      <c r="I2890" t="s">
        <v>21</v>
      </c>
      <c r="J2890" t="s">
        <v>19</v>
      </c>
      <c r="K28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31.897607015056</v>
      </c>
      <c r="L2890" s="5">
        <f>TablaDatos[[#This Row],[IMC_raw]]/1000000000000000</f>
        <v>3.1897607015056</v>
      </c>
      <c r="M2890" s="2">
        <v>3189760701505600</v>
      </c>
      <c r="N28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0" s="13">
        <f t="shared" si="45"/>
        <v>2889</v>
      </c>
      <c r="P2890" s="2" t="str">
        <f>IF(TablaDatos[[#This Row],[Diabetes]]=0,"No","Si")</f>
        <v>Si</v>
      </c>
      <c r="Q2890">
        <v>1</v>
      </c>
      <c r="R2890">
        <f>TablaDatos[[#This Row],[Aux2]]/10000000000000</f>
        <v>2142.0977420485401</v>
      </c>
      <c r="S2890" s="1">
        <v>2.14209774204854E+16</v>
      </c>
      <c r="T2890" s="7">
        <f>TablaDatos[[#This Row],[Aux3]]/100000000000000</f>
        <v>28.151645786235399</v>
      </c>
      <c r="U2890" s="1">
        <v>2815164578623540</v>
      </c>
      <c r="V2890">
        <v>164</v>
      </c>
      <c r="W2890">
        <v>101.4</v>
      </c>
    </row>
    <row r="2891" spans="1:23">
      <c r="A2891">
        <v>2017</v>
      </c>
      <c r="B2891">
        <v>64</v>
      </c>
      <c r="C2891" t="s">
        <v>16</v>
      </c>
      <c r="D2891" t="s">
        <v>30</v>
      </c>
      <c r="E2891" t="s">
        <v>18</v>
      </c>
      <c r="F2891" t="s">
        <v>19</v>
      </c>
      <c r="G2891" t="s">
        <v>28</v>
      </c>
      <c r="H2891" s="3">
        <v>14774.39</v>
      </c>
      <c r="I2891" t="s">
        <v>19</v>
      </c>
      <c r="J2891" t="s">
        <v>22</v>
      </c>
      <c r="K28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31.891310954008301</v>
      </c>
      <c r="L2891" s="5">
        <f>TablaDatos[[#This Row],[IMC_raw]]/1000000000000000</f>
        <v>31.891310954008301</v>
      </c>
      <c r="M2891" s="2">
        <v>3.18913109540083E+16</v>
      </c>
      <c r="N28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1" s="13">
        <f t="shared" si="45"/>
        <v>2890</v>
      </c>
      <c r="P2891" s="2" t="str">
        <f>IF(TablaDatos[[#This Row],[Diabetes]]=0,"No","Si")</f>
        <v>No</v>
      </c>
      <c r="Q2891">
        <v>0</v>
      </c>
      <c r="R2891">
        <f>TablaDatos[[#This Row],[Aux2]]/10000000000000</f>
        <v>236.61586752419399</v>
      </c>
      <c r="S2891" s="1">
        <v>2366158675241940</v>
      </c>
      <c r="T2891" s="7">
        <f>TablaDatos[[#This Row],[Aux3]]/100000000000000</f>
        <v>239.24715496972499</v>
      </c>
      <c r="U2891" s="1">
        <v>2.39247154969725E+16</v>
      </c>
      <c r="V2891">
        <v>157.80000000000001</v>
      </c>
      <c r="W2891">
        <v>97.2</v>
      </c>
    </row>
    <row r="2892" spans="1:23">
      <c r="A2892">
        <v>2017</v>
      </c>
      <c r="B2892">
        <v>64</v>
      </c>
      <c r="C2892" t="s">
        <v>23</v>
      </c>
      <c r="D2892" t="s">
        <v>26</v>
      </c>
      <c r="E2892" t="s">
        <v>18</v>
      </c>
      <c r="F2892" t="s">
        <v>19</v>
      </c>
      <c r="G2892" t="s">
        <v>28</v>
      </c>
      <c r="H2892" s="3">
        <v>16487.310000000001</v>
      </c>
      <c r="I2892" t="s">
        <v>19</v>
      </c>
      <c r="J2892" t="s">
        <v>22</v>
      </c>
      <c r="K28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31.8883270550457</v>
      </c>
      <c r="L2892" s="6">
        <f>TablaDatos[[#This Row],[IMC_raw]]/1000000000000000</f>
        <v>3.18883270550457</v>
      </c>
      <c r="M2892" s="2">
        <v>3188832705504570</v>
      </c>
      <c r="N28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2" s="13">
        <f t="shared" si="45"/>
        <v>2891</v>
      </c>
      <c r="P2892" s="2" t="str">
        <f>IF(TablaDatos[[#This Row],[Diabetes]]=0,"No","Si")</f>
        <v>No</v>
      </c>
      <c r="Q2892">
        <v>0</v>
      </c>
      <c r="R2892">
        <f>TablaDatos[[#This Row],[Aux2]]/10000000000000</f>
        <v>209.51794885516199</v>
      </c>
      <c r="S2892" s="1">
        <v>2095179488551620</v>
      </c>
      <c r="T2892" s="7">
        <f>TablaDatos[[#This Row],[Aux3]]/100000000000000</f>
        <v>204.24591038510599</v>
      </c>
      <c r="U2892" s="1">
        <v>2.04245910385106E+16</v>
      </c>
      <c r="V2892">
        <v>163</v>
      </c>
      <c r="W2892">
        <v>96.7</v>
      </c>
    </row>
    <row r="2893" spans="1:23">
      <c r="A2893">
        <v>2017</v>
      </c>
      <c r="B2893">
        <v>57</v>
      </c>
      <c r="C2893" t="s">
        <v>23</v>
      </c>
      <c r="D2893" t="s">
        <v>29</v>
      </c>
      <c r="E2893" t="s">
        <v>18</v>
      </c>
      <c r="F2893" t="s">
        <v>24</v>
      </c>
      <c r="G2893" t="s">
        <v>28</v>
      </c>
      <c r="H2893" s="3">
        <v>8845.76</v>
      </c>
      <c r="I2893" t="s">
        <v>21</v>
      </c>
      <c r="J2893" t="s">
        <v>18</v>
      </c>
      <c r="K28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31.883402914460302</v>
      </c>
      <c r="L2893" s="5">
        <f>TablaDatos[[#This Row],[IMC_raw]]/1000000000000000</f>
        <v>3.1883402914460302</v>
      </c>
      <c r="M2893" s="2">
        <v>3188340291446030</v>
      </c>
      <c r="N28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3" s="13">
        <f t="shared" si="45"/>
        <v>2892</v>
      </c>
      <c r="P2893" s="2" t="str">
        <f>IF(TablaDatos[[#This Row],[Diabetes]]=0,"No","Si")</f>
        <v>No</v>
      </c>
      <c r="Q2893">
        <v>0</v>
      </c>
      <c r="R2893">
        <f>TablaDatos[[#This Row],[Aux2]]/10000000000000</f>
        <v>202.80539270871</v>
      </c>
      <c r="S2893" s="1">
        <v>2028053927087100</v>
      </c>
      <c r="T2893" s="7">
        <f>TablaDatos[[#This Row],[Aux3]]/100000000000000</f>
        <v>220.322032710645</v>
      </c>
      <c r="U2893" s="1">
        <v>2.20322032710645E+16</v>
      </c>
      <c r="V2893">
        <v>162.19999999999999</v>
      </c>
      <c r="W2893">
        <v>95.7</v>
      </c>
    </row>
    <row r="2894" spans="1:23">
      <c r="A2894">
        <v>2017</v>
      </c>
      <c r="B2894">
        <v>52</v>
      </c>
      <c r="C2894" t="s">
        <v>23</v>
      </c>
      <c r="D2894" t="s">
        <v>41</v>
      </c>
      <c r="E2894" t="s">
        <v>18</v>
      </c>
      <c r="F2894" t="s">
        <v>19</v>
      </c>
      <c r="G2894" t="s">
        <v>20</v>
      </c>
      <c r="H2894" s="3">
        <v>20957.439999999999</v>
      </c>
      <c r="I2894" t="s">
        <v>19</v>
      </c>
      <c r="J2894" t="s">
        <v>22</v>
      </c>
      <c r="K28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31.855827862312299</v>
      </c>
      <c r="L2894" s="5">
        <f>TablaDatos[[#This Row],[IMC_raw]]/1000000000000000</f>
        <v>3.18558278623123</v>
      </c>
      <c r="M2894" s="2">
        <v>3185582786231230</v>
      </c>
      <c r="N28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4" s="13">
        <f t="shared" si="45"/>
        <v>2893</v>
      </c>
      <c r="P2894" s="2" t="str">
        <f>IF(TablaDatos[[#This Row],[Diabetes]]=0,"No","Si")</f>
        <v>No</v>
      </c>
      <c r="Q2894">
        <v>0</v>
      </c>
      <c r="R2894">
        <f>TablaDatos[[#This Row],[Aux2]]/10000000000000</f>
        <v>2043.75893535161</v>
      </c>
      <c r="S2894" s="1">
        <v>2.04375893535161E+16</v>
      </c>
      <c r="T2894" s="7">
        <f>TablaDatos[[#This Row],[Aux3]]/100000000000000</f>
        <v>205.155500316162</v>
      </c>
      <c r="U2894" s="1">
        <v>2.05155500316162E+16</v>
      </c>
      <c r="V2894">
        <v>146.80000000000001</v>
      </c>
      <c r="W2894">
        <v>84.7</v>
      </c>
    </row>
    <row r="2895" spans="1:23">
      <c r="A2895">
        <v>2017</v>
      </c>
      <c r="B2895">
        <v>67</v>
      </c>
      <c r="C2895" t="s">
        <v>23</v>
      </c>
      <c r="D2895" t="s">
        <v>29</v>
      </c>
      <c r="E2895" t="s">
        <v>21</v>
      </c>
      <c r="F2895" t="s">
        <v>19</v>
      </c>
      <c r="G2895" t="s">
        <v>25</v>
      </c>
      <c r="H2895" s="3">
        <v>13105.55</v>
      </c>
      <c r="I2895" t="s">
        <v>21</v>
      </c>
      <c r="J2895" t="s">
        <v>18</v>
      </c>
      <c r="K28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31.848331934548998</v>
      </c>
      <c r="L2895" s="5">
        <f>TablaDatos[[#This Row],[IMC_raw]]/1000000000000000</f>
        <v>3.1848331934548999</v>
      </c>
      <c r="M2895" s="2">
        <v>3184833193454900</v>
      </c>
      <c r="N28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5" s="13">
        <f t="shared" si="45"/>
        <v>2894</v>
      </c>
      <c r="P2895" s="2" t="str">
        <f>IF(TablaDatos[[#This Row],[Diabetes]]=0,"No","Si")</f>
        <v>No</v>
      </c>
      <c r="Q2895">
        <v>0</v>
      </c>
      <c r="R2895">
        <f>TablaDatos[[#This Row],[Aux2]]/10000000000000</f>
        <v>2331.4444503915402</v>
      </c>
      <c r="S2895" s="1">
        <v>2.33144445039154E+16</v>
      </c>
      <c r="T2895" s="7">
        <f>TablaDatos[[#This Row],[Aux3]]/100000000000000</f>
        <v>25.696025401590799</v>
      </c>
      <c r="U2895" s="1">
        <v>2569602540159080</v>
      </c>
      <c r="V2895">
        <v>162.1</v>
      </c>
      <c r="W2895">
        <v>105.6</v>
      </c>
    </row>
    <row r="2896" spans="1:23">
      <c r="A2896">
        <v>2017</v>
      </c>
      <c r="B2896">
        <v>64</v>
      </c>
      <c r="C2896" t="s">
        <v>16</v>
      </c>
      <c r="D2896" t="s">
        <v>30</v>
      </c>
      <c r="E2896" t="s">
        <v>19</v>
      </c>
      <c r="F2896" t="s">
        <v>19</v>
      </c>
      <c r="G2896" t="s">
        <v>28</v>
      </c>
      <c r="H2896" s="3">
        <v>13562.58</v>
      </c>
      <c r="I2896" t="s">
        <v>19</v>
      </c>
      <c r="J2896" t="s">
        <v>22</v>
      </c>
      <c r="K28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31.835856414988001</v>
      </c>
      <c r="L2896" s="5">
        <f>TablaDatos[[#This Row],[IMC_raw]]/1000000000000000</f>
        <v>31.835856414988001</v>
      </c>
      <c r="M2896" s="2">
        <v>3.1835856414988E+16</v>
      </c>
      <c r="N28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6" s="13">
        <f t="shared" si="45"/>
        <v>2895</v>
      </c>
      <c r="P2896" s="2" t="str">
        <f>IF(TablaDatos[[#This Row],[Diabetes]]=0,"No","Si")</f>
        <v>Si</v>
      </c>
      <c r="Q2896">
        <v>1</v>
      </c>
      <c r="R2896">
        <f>TablaDatos[[#This Row],[Aux2]]/10000000000000</f>
        <v>2307.9022341247801</v>
      </c>
      <c r="S2896" s="1">
        <v>2.30790223412478E+16</v>
      </c>
      <c r="T2896" s="7">
        <f>TablaDatos[[#This Row],[Aux3]]/100000000000000</f>
        <v>244.38138532646599</v>
      </c>
      <c r="U2896" s="1">
        <v>2.44381385326466E+16</v>
      </c>
      <c r="V2896">
        <v>175.6</v>
      </c>
      <c r="W2896">
        <v>100.2</v>
      </c>
    </row>
    <row r="2897" spans="1:23">
      <c r="A2897">
        <v>2017</v>
      </c>
      <c r="B2897">
        <v>72</v>
      </c>
      <c r="C2897" t="s">
        <v>23</v>
      </c>
      <c r="D2897" t="s">
        <v>36</v>
      </c>
      <c r="E2897" t="s">
        <v>31</v>
      </c>
      <c r="F2897" t="s">
        <v>24</v>
      </c>
      <c r="G2897" t="s">
        <v>25</v>
      </c>
      <c r="H2897" s="3">
        <v>16662.13</v>
      </c>
      <c r="I2897" t="s">
        <v>21</v>
      </c>
      <c r="J2897" t="s">
        <v>22</v>
      </c>
      <c r="K28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31.815528911145702</v>
      </c>
      <c r="L2897" s="5">
        <f>TablaDatos[[#This Row],[IMC_raw]]/100000000000000</f>
        <v>31.815528911145702</v>
      </c>
      <c r="M2897" s="2">
        <v>3181552891114570</v>
      </c>
      <c r="N28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7" s="13">
        <f t="shared" si="45"/>
        <v>2896</v>
      </c>
      <c r="P2897" s="2" t="str">
        <f>IF(TablaDatos[[#This Row],[Diabetes]]=0,"No","Si")</f>
        <v>Si</v>
      </c>
      <c r="Q2897">
        <v>1</v>
      </c>
      <c r="R2897">
        <f>TablaDatos[[#This Row],[Aux2]]/10000000000000</f>
        <v>2504.7641897841199</v>
      </c>
      <c r="S2897" s="1">
        <v>2.50476418978412E+16</v>
      </c>
      <c r="T2897" s="7">
        <f>TablaDatos[[#This Row],[Aux3]]/100000000000000</f>
        <v>3.0000000000000001E-12</v>
      </c>
      <c r="U2897">
        <v>300</v>
      </c>
      <c r="V2897">
        <v>182.2</v>
      </c>
      <c r="W2897">
        <v>109.3</v>
      </c>
    </row>
    <row r="2898" spans="1:23">
      <c r="A2898">
        <v>2017</v>
      </c>
      <c r="B2898">
        <v>68</v>
      </c>
      <c r="C2898" t="s">
        <v>23</v>
      </c>
      <c r="D2898" t="s">
        <v>29</v>
      </c>
      <c r="E2898" t="s">
        <v>21</v>
      </c>
      <c r="F2898" t="s">
        <v>24</v>
      </c>
      <c r="G2898" t="s">
        <v>25</v>
      </c>
      <c r="H2898" s="3">
        <v>7310.63</v>
      </c>
      <c r="I2898" t="s">
        <v>21</v>
      </c>
      <c r="J2898" t="s">
        <v>22</v>
      </c>
      <c r="K28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31.8037050860184</v>
      </c>
      <c r="L2898" s="6">
        <f>TablaDatos[[#This Row],[IMC_raw]]/1000000000000000</f>
        <v>31.8037050860184</v>
      </c>
      <c r="M2898" s="2">
        <v>3.18037050860184E+16</v>
      </c>
      <c r="N28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8" s="13">
        <f t="shared" si="45"/>
        <v>2897</v>
      </c>
      <c r="P2898" s="2" t="str">
        <f>IF(TablaDatos[[#This Row],[Diabetes]]=0,"No","Si")</f>
        <v>Si</v>
      </c>
      <c r="Q2898">
        <v>1</v>
      </c>
      <c r="R2898">
        <f>TablaDatos[[#This Row],[Aux2]]/10000000000000</f>
        <v>23.153163255502399</v>
      </c>
      <c r="S2898" s="1">
        <v>231531632555024</v>
      </c>
      <c r="T2898" s="7">
        <f>TablaDatos[[#This Row],[Aux3]]/100000000000000</f>
        <v>295.44800328952198</v>
      </c>
      <c r="U2898" s="1">
        <v>2.95448003289522E+16</v>
      </c>
      <c r="V2898">
        <v>170.1</v>
      </c>
      <c r="W2898">
        <v>104.3</v>
      </c>
    </row>
    <row r="2899" spans="1:23">
      <c r="A2899">
        <v>2017</v>
      </c>
      <c r="B2899">
        <v>66</v>
      </c>
      <c r="C2899" t="s">
        <v>16</v>
      </c>
      <c r="D2899" t="s">
        <v>42</v>
      </c>
      <c r="E2899" t="s">
        <v>19</v>
      </c>
      <c r="F2899" t="s">
        <v>24</v>
      </c>
      <c r="G2899" t="s">
        <v>25</v>
      </c>
      <c r="H2899" s="3">
        <v>9450.36</v>
      </c>
      <c r="I2899" t="s">
        <v>21</v>
      </c>
      <c r="J2899" t="s">
        <v>22</v>
      </c>
      <c r="K28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31.787908300087899</v>
      </c>
      <c r="L2899" s="6">
        <f>TablaDatos[[#This Row],[IMC_raw]]/1000000000000000</f>
        <v>3.1787908300087899</v>
      </c>
      <c r="M2899" s="2">
        <v>3178790830008790</v>
      </c>
      <c r="N28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899" s="13">
        <f t="shared" si="45"/>
        <v>2898</v>
      </c>
      <c r="P2899" s="2" t="str">
        <f>IF(TablaDatos[[#This Row],[Diabetes]]=0,"No","Si")</f>
        <v>No</v>
      </c>
      <c r="Q2899">
        <v>0</v>
      </c>
      <c r="R2899">
        <f>TablaDatos[[#This Row],[Aux2]]/10000000000000</f>
        <v>23.722112104801798</v>
      </c>
      <c r="S2899" s="1">
        <v>237221121048018</v>
      </c>
      <c r="T2899" s="7">
        <f>TablaDatos[[#This Row],[Aux3]]/100000000000000</f>
        <v>291.82958558159402</v>
      </c>
      <c r="U2899" s="1">
        <v>2.91829585581594E+16</v>
      </c>
      <c r="V2899">
        <v>169.4</v>
      </c>
      <c r="W2899">
        <v>96.2</v>
      </c>
    </row>
    <row r="2900" spans="1:23">
      <c r="A2900">
        <v>2017</v>
      </c>
      <c r="B2900">
        <v>50</v>
      </c>
      <c r="C2900" t="s">
        <v>16</v>
      </c>
      <c r="D2900" t="s">
        <v>29</v>
      </c>
      <c r="E2900" t="s">
        <v>31</v>
      </c>
      <c r="F2900" t="s">
        <v>19</v>
      </c>
      <c r="G2900" t="s">
        <v>20</v>
      </c>
      <c r="H2900" s="3">
        <v>15870.78</v>
      </c>
      <c r="I2900" t="s">
        <v>19</v>
      </c>
      <c r="J2900" t="s">
        <v>18</v>
      </c>
      <c r="K29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31.7634706356287</v>
      </c>
      <c r="L2900" s="6">
        <f>TablaDatos[[#This Row],[IMC_raw]]/1000000000000000</f>
        <v>31.7634706356287</v>
      </c>
      <c r="M2900" s="2">
        <v>3.17634706356287E+16</v>
      </c>
      <c r="N29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0" s="13">
        <f t="shared" si="45"/>
        <v>2899</v>
      </c>
      <c r="P2900" s="2" t="str">
        <f>IF(TablaDatos[[#This Row],[Diabetes]]=0,"No","Si")</f>
        <v>Si</v>
      </c>
      <c r="Q2900">
        <v>1</v>
      </c>
      <c r="R2900">
        <f>TablaDatos[[#This Row],[Aux2]]/10000000000000</f>
        <v>2222.21483644709</v>
      </c>
      <c r="S2900" s="1">
        <v>2.22221483644709E+16</v>
      </c>
      <c r="T2900" s="7">
        <f>TablaDatos[[#This Row],[Aux3]]/100000000000000</f>
        <v>230.42958195022101</v>
      </c>
      <c r="U2900" s="1">
        <v>2.30429581950221E+16</v>
      </c>
      <c r="V2900">
        <v>161.4</v>
      </c>
      <c r="W2900">
        <v>96.3</v>
      </c>
    </row>
    <row r="2901" spans="1:23">
      <c r="A2901">
        <v>2017</v>
      </c>
      <c r="B2901">
        <v>56</v>
      </c>
      <c r="C2901" t="s">
        <v>23</v>
      </c>
      <c r="D2901" t="s">
        <v>72</v>
      </c>
      <c r="E2901" t="s">
        <v>18</v>
      </c>
      <c r="F2901" t="s">
        <v>24</v>
      </c>
      <c r="G2901" t="s">
        <v>28</v>
      </c>
      <c r="H2901" s="3">
        <v>21935.8</v>
      </c>
      <c r="I2901" t="s">
        <v>21</v>
      </c>
      <c r="J2901" t="s">
        <v>22</v>
      </c>
      <c r="K29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31.7626078065068</v>
      </c>
      <c r="L2901" s="6">
        <f>TablaDatos[[#This Row],[IMC_raw]]/1000000000000000</f>
        <v>31.7626078065068</v>
      </c>
      <c r="M2901" s="2">
        <v>3.17626078065068E+16</v>
      </c>
      <c r="N29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1" s="13">
        <f t="shared" si="45"/>
        <v>2900</v>
      </c>
      <c r="P2901" s="2" t="str">
        <f>IF(TablaDatos[[#This Row],[Diabetes]]=0,"No","Si")</f>
        <v>No</v>
      </c>
      <c r="Q2901">
        <v>0</v>
      </c>
      <c r="R2901">
        <f>TablaDatos[[#This Row],[Aux2]]/10000000000000</f>
        <v>2217.7855942178198</v>
      </c>
      <c r="S2901" s="1">
        <v>2.21778559421782E+16</v>
      </c>
      <c r="T2901" s="7">
        <f>TablaDatos[[#This Row],[Aux3]]/100000000000000</f>
        <v>251.20320154513399</v>
      </c>
      <c r="U2901" s="1">
        <v>2.51203201545134E+16</v>
      </c>
      <c r="V2901">
        <v>163.69999999999999</v>
      </c>
      <c r="W2901">
        <v>97.8</v>
      </c>
    </row>
    <row r="2902" spans="1:23">
      <c r="A2902">
        <v>2017</v>
      </c>
      <c r="B2902">
        <v>55</v>
      </c>
      <c r="C2902" t="s">
        <v>16</v>
      </c>
      <c r="D2902" t="s">
        <v>37</v>
      </c>
      <c r="E2902" t="s">
        <v>21</v>
      </c>
      <c r="F2902" t="s">
        <v>24</v>
      </c>
      <c r="G2902" t="s">
        <v>28</v>
      </c>
      <c r="H2902" s="3">
        <v>10366.73</v>
      </c>
      <c r="I2902" t="s">
        <v>21</v>
      </c>
      <c r="J2902" t="s">
        <v>18</v>
      </c>
      <c r="K29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31.7415493669134</v>
      </c>
      <c r="L2902" s="6">
        <f>TablaDatos[[#This Row],[IMC_raw]]/1000000000000000</f>
        <v>31.7415493669134</v>
      </c>
      <c r="M2902" s="2">
        <v>3.17415493669134E+16</v>
      </c>
      <c r="N29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2" s="13">
        <f t="shared" si="45"/>
        <v>2901</v>
      </c>
      <c r="P2902" s="2" t="str">
        <f>IF(TablaDatos[[#This Row],[Diabetes]]=0,"No","Si")</f>
        <v>Si</v>
      </c>
      <c r="Q2902">
        <v>1</v>
      </c>
      <c r="R2902">
        <f>TablaDatos[[#This Row],[Aux2]]/10000000000000</f>
        <v>2388.8223479144799</v>
      </c>
      <c r="S2902" s="1">
        <v>2.38882234791448E+16</v>
      </c>
      <c r="T2902" s="7">
        <f>TablaDatos[[#This Row],[Aux3]]/100000000000000</f>
        <v>266.06730012414801</v>
      </c>
      <c r="U2902" s="1">
        <v>2.66067300124148E+16</v>
      </c>
      <c r="V2902">
        <v>169.4</v>
      </c>
      <c r="W2902">
        <v>101</v>
      </c>
    </row>
    <row r="2903" spans="1:23">
      <c r="A2903">
        <v>2017</v>
      </c>
      <c r="B2903">
        <v>62</v>
      </c>
      <c r="C2903" t="s">
        <v>23</v>
      </c>
      <c r="D2903" t="s">
        <v>34</v>
      </c>
      <c r="E2903" t="s">
        <v>18</v>
      </c>
      <c r="F2903" t="s">
        <v>19</v>
      </c>
      <c r="G2903" t="s">
        <v>28</v>
      </c>
      <c r="H2903" s="3">
        <v>26908.959999999999</v>
      </c>
      <c r="I2903" t="s">
        <v>21</v>
      </c>
      <c r="J2903" t="s">
        <v>19</v>
      </c>
      <c r="K29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31.710216644214899</v>
      </c>
      <c r="L2903" s="6">
        <f>TablaDatos[[#This Row],[IMC_raw]]/1000000000000000</f>
        <v>3.1710216644214899</v>
      </c>
      <c r="M2903" s="2">
        <v>3171021664421490</v>
      </c>
      <c r="N29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3" s="13">
        <f t="shared" si="45"/>
        <v>2902</v>
      </c>
      <c r="P2903" s="2" t="str">
        <f>IF(TablaDatos[[#This Row],[Diabetes]]=0,"No","Si")</f>
        <v>No</v>
      </c>
      <c r="Q2903">
        <v>0</v>
      </c>
      <c r="R2903">
        <f>TablaDatos[[#This Row],[Aux2]]/10000000000000</f>
        <v>2258.1738734519899</v>
      </c>
      <c r="S2903" s="1">
        <v>2.25817387345199E+16</v>
      </c>
      <c r="T2903" s="7">
        <f>TablaDatos[[#This Row],[Aux3]]/100000000000000</f>
        <v>27.596228901023899</v>
      </c>
      <c r="U2903" s="1">
        <v>2759622890102390</v>
      </c>
      <c r="V2903">
        <v>162.6</v>
      </c>
      <c r="W2903">
        <v>101.4</v>
      </c>
    </row>
    <row r="2904" spans="1:23">
      <c r="A2904">
        <v>2017</v>
      </c>
      <c r="B2904">
        <v>62</v>
      </c>
      <c r="C2904" t="s">
        <v>16</v>
      </c>
      <c r="D2904" t="s">
        <v>29</v>
      </c>
      <c r="E2904" t="s">
        <v>31</v>
      </c>
      <c r="F2904" t="s">
        <v>19</v>
      </c>
      <c r="G2904" t="s">
        <v>28</v>
      </c>
      <c r="H2904" s="3">
        <v>12283.57</v>
      </c>
      <c r="I2904" t="s">
        <v>19</v>
      </c>
      <c r="J2904" t="s">
        <v>18</v>
      </c>
      <c r="K29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31.696206893153001</v>
      </c>
      <c r="L2904" s="5">
        <f>TablaDatos[[#This Row],[IMC_raw]]/1000000000000000</f>
        <v>31.696206893153001</v>
      </c>
      <c r="M2904" s="2">
        <v>3.1696206893153E+16</v>
      </c>
      <c r="N29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4" s="13">
        <f t="shared" si="45"/>
        <v>2903</v>
      </c>
      <c r="P2904" s="2" t="str">
        <f>IF(TablaDatos[[#This Row],[Diabetes]]=0,"No","Si")</f>
        <v>Si</v>
      </c>
      <c r="Q2904">
        <v>1</v>
      </c>
      <c r="R2904">
        <f>TablaDatos[[#This Row],[Aux2]]/10000000000000</f>
        <v>2386.3816614426</v>
      </c>
      <c r="S2904" s="1">
        <v>2.3863816614426E+16</v>
      </c>
      <c r="T2904" s="7">
        <f>TablaDatos[[#This Row],[Aux3]]/100000000000000</f>
        <v>239.49047405860699</v>
      </c>
      <c r="U2904" s="1">
        <v>2.39490474058607E+16</v>
      </c>
      <c r="V2904">
        <v>173.4</v>
      </c>
      <c r="W2904">
        <v>99.3</v>
      </c>
    </row>
    <row r="2905" spans="1:23">
      <c r="A2905">
        <v>2017</v>
      </c>
      <c r="B2905">
        <v>62</v>
      </c>
      <c r="C2905" t="s">
        <v>23</v>
      </c>
      <c r="D2905" t="s">
        <v>26</v>
      </c>
      <c r="E2905" t="s">
        <v>19</v>
      </c>
      <c r="F2905" t="s">
        <v>24</v>
      </c>
      <c r="G2905" t="s">
        <v>28</v>
      </c>
      <c r="H2905" s="3">
        <v>11183.46</v>
      </c>
      <c r="I2905" t="s">
        <v>21</v>
      </c>
      <c r="J2905" t="s">
        <v>18</v>
      </c>
      <c r="K29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31.6766385099491</v>
      </c>
      <c r="L2905" s="6">
        <f>TablaDatos[[#This Row],[IMC_raw]]/1000000000000000</f>
        <v>3.1676638509949102</v>
      </c>
      <c r="M2905" s="2">
        <v>3167663850994910</v>
      </c>
      <c r="N29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5" s="13">
        <f t="shared" si="45"/>
        <v>2904</v>
      </c>
      <c r="P2905" s="2" t="str">
        <f>IF(TablaDatos[[#This Row],[Diabetes]]=0,"No","Si")</f>
        <v>Si</v>
      </c>
      <c r="Q2905">
        <v>1</v>
      </c>
      <c r="R2905">
        <f>TablaDatos[[#This Row],[Aux2]]/10000000000000</f>
        <v>2476.7539287121899</v>
      </c>
      <c r="S2905" s="1">
        <v>2.47675392871219E+16</v>
      </c>
      <c r="T2905" s="7">
        <f>TablaDatos[[#This Row],[Aux3]]/100000000000000</f>
        <v>272.74946360183202</v>
      </c>
      <c r="U2905" s="1">
        <v>2.72749463601832E+16</v>
      </c>
      <c r="V2905">
        <v>163.69999999999999</v>
      </c>
      <c r="W2905">
        <v>98.3</v>
      </c>
    </row>
    <row r="2906" spans="1:23">
      <c r="A2906">
        <v>2017</v>
      </c>
      <c r="B2906">
        <v>67</v>
      </c>
      <c r="C2906" t="s">
        <v>23</v>
      </c>
      <c r="D2906" t="s">
        <v>29</v>
      </c>
      <c r="E2906" t="s">
        <v>21</v>
      </c>
      <c r="F2906" t="s">
        <v>24</v>
      </c>
      <c r="G2906" t="s">
        <v>25</v>
      </c>
      <c r="H2906" s="3">
        <v>8484.24</v>
      </c>
      <c r="I2906" t="s">
        <v>21</v>
      </c>
      <c r="J2906" t="s">
        <v>22</v>
      </c>
      <c r="K29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31.667561823338499</v>
      </c>
      <c r="L2906" s="6">
        <f>TablaDatos[[#This Row],[IMC_raw]]/1000000000000000</f>
        <v>31.667561823338499</v>
      </c>
      <c r="M2906" s="2">
        <v>3.16675618233385E+16</v>
      </c>
      <c r="N29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6" s="13">
        <f t="shared" si="45"/>
        <v>2905</v>
      </c>
      <c r="P2906" s="2" t="str">
        <f>IF(TablaDatos[[#This Row],[Diabetes]]=0,"No","Si")</f>
        <v>Si</v>
      </c>
      <c r="Q2906">
        <v>1</v>
      </c>
      <c r="R2906">
        <f>TablaDatos[[#This Row],[Aux2]]/10000000000000</f>
        <v>2439.1213007343699</v>
      </c>
      <c r="S2906" s="1">
        <v>2.43912130073437E+16</v>
      </c>
      <c r="T2906" s="7">
        <f>TablaDatos[[#This Row],[Aux3]]/100000000000000</f>
        <v>25.731413337947799</v>
      </c>
      <c r="U2906" s="1">
        <v>2573141333794780</v>
      </c>
      <c r="V2906">
        <v>168.2</v>
      </c>
      <c r="W2906">
        <v>98.8</v>
      </c>
    </row>
    <row r="2907" spans="1:23">
      <c r="A2907">
        <v>2017</v>
      </c>
      <c r="B2907">
        <v>54</v>
      </c>
      <c r="C2907" t="s">
        <v>16</v>
      </c>
      <c r="D2907" t="s">
        <v>26</v>
      </c>
      <c r="E2907" t="s">
        <v>18</v>
      </c>
      <c r="F2907" t="s">
        <v>35</v>
      </c>
      <c r="G2907" t="s">
        <v>20</v>
      </c>
      <c r="H2907" s="3">
        <v>33891.15</v>
      </c>
      <c r="I2907" t="s">
        <v>19</v>
      </c>
      <c r="J2907" t="s">
        <v>18</v>
      </c>
      <c r="K29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31.6609144849382</v>
      </c>
      <c r="L2907" s="5">
        <f>TablaDatos[[#This Row],[IMC_raw]]/1000000000000000</f>
        <v>3.1660914484938201</v>
      </c>
      <c r="M2907" s="2">
        <v>3166091448493820</v>
      </c>
      <c r="N29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7" s="13">
        <f t="shared" si="45"/>
        <v>2906</v>
      </c>
      <c r="P2907" s="2" t="str">
        <f>IF(TablaDatos[[#This Row],[Diabetes]]=0,"No","Si")</f>
        <v>No</v>
      </c>
      <c r="Q2907">
        <v>0</v>
      </c>
      <c r="R2907">
        <f>TablaDatos[[#This Row],[Aux2]]/10000000000000</f>
        <v>2188.8970047774601</v>
      </c>
      <c r="S2907" s="1">
        <v>2.18889700477746E+16</v>
      </c>
      <c r="T2907" s="7">
        <f>TablaDatos[[#This Row],[Aux3]]/100000000000000</f>
        <v>236.10258837441401</v>
      </c>
      <c r="U2907" s="1">
        <v>2.36102588374414E+16</v>
      </c>
      <c r="V2907">
        <v>151.9</v>
      </c>
      <c r="W2907">
        <v>92.4</v>
      </c>
    </row>
    <row r="2908" spans="1:23">
      <c r="A2908">
        <v>2017</v>
      </c>
      <c r="B2908">
        <v>62</v>
      </c>
      <c r="C2908" t="s">
        <v>23</v>
      </c>
      <c r="D2908" t="s">
        <v>29</v>
      </c>
      <c r="E2908" t="s">
        <v>19</v>
      </c>
      <c r="F2908" t="s">
        <v>24</v>
      </c>
      <c r="G2908" t="s">
        <v>28</v>
      </c>
      <c r="H2908" s="3">
        <v>9767.65</v>
      </c>
      <c r="I2908" t="s">
        <v>21</v>
      </c>
      <c r="J2908" t="s">
        <v>18</v>
      </c>
      <c r="K29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31.624123593351001</v>
      </c>
      <c r="L2908" s="5">
        <f>TablaDatos[[#This Row],[IMC_raw]]/1000000000000000</f>
        <v>31.624123593351001</v>
      </c>
      <c r="M2908" s="2">
        <v>3.1624123593351E+16</v>
      </c>
      <c r="N29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8" s="13">
        <f t="shared" si="45"/>
        <v>2907</v>
      </c>
      <c r="P2908" s="2" t="str">
        <f>IF(TablaDatos[[#This Row],[Diabetes]]=0,"No","Si")</f>
        <v>Si</v>
      </c>
      <c r="Q2908">
        <v>1</v>
      </c>
      <c r="R2908">
        <f>TablaDatos[[#This Row],[Aux2]]/10000000000000</f>
        <v>2285.58733599262</v>
      </c>
      <c r="S2908" s="1">
        <v>2.28558733599262E+16</v>
      </c>
      <c r="T2908" s="7">
        <f>TablaDatos[[#This Row],[Aux3]]/100000000000000</f>
        <v>252.56985100535701</v>
      </c>
      <c r="U2908" s="1">
        <v>2.52569851005357E+16</v>
      </c>
      <c r="V2908">
        <v>159.30000000000001</v>
      </c>
      <c r="W2908">
        <v>98.9</v>
      </c>
    </row>
    <row r="2909" spans="1:23">
      <c r="A2909">
        <v>2017</v>
      </c>
      <c r="B2909">
        <v>53</v>
      </c>
      <c r="C2909" t="s">
        <v>23</v>
      </c>
      <c r="D2909" t="s">
        <v>41</v>
      </c>
      <c r="E2909" t="s">
        <v>21</v>
      </c>
      <c r="F2909" t="s">
        <v>35</v>
      </c>
      <c r="G2909" t="s">
        <v>20</v>
      </c>
      <c r="H2909" s="3">
        <v>12962.27</v>
      </c>
      <c r="I2909" t="s">
        <v>21</v>
      </c>
      <c r="J2909" t="s">
        <v>21</v>
      </c>
      <c r="K29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31.618952467040202</v>
      </c>
      <c r="L2909" s="6">
        <f>TablaDatos[[#This Row],[IMC_raw]]/1000000000000000</f>
        <v>0.31618952467040201</v>
      </c>
      <c r="M2909" s="2">
        <v>316189524670402</v>
      </c>
      <c r="N29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09" s="13">
        <f t="shared" si="45"/>
        <v>2908</v>
      </c>
      <c r="P2909" s="2" t="str">
        <f>IF(TablaDatos[[#This Row],[Diabetes]]=0,"No","Si")</f>
        <v>No</v>
      </c>
      <c r="Q2909">
        <v>0</v>
      </c>
      <c r="R2909">
        <f>TablaDatos[[#This Row],[Aux2]]/10000000000000</f>
        <v>2162.6318505101699</v>
      </c>
      <c r="S2909" s="1">
        <v>2.16263185051017E+16</v>
      </c>
      <c r="T2909" s="7">
        <f>TablaDatos[[#This Row],[Aux3]]/100000000000000</f>
        <v>22.191851584708601</v>
      </c>
      <c r="U2909" s="1">
        <v>2219185158470860</v>
      </c>
      <c r="V2909">
        <v>154.69999999999999</v>
      </c>
      <c r="W2909">
        <v>91.2</v>
      </c>
    </row>
    <row r="2910" spans="1:23">
      <c r="A2910">
        <v>2017</v>
      </c>
      <c r="B2910">
        <v>59</v>
      </c>
      <c r="C2910" t="s">
        <v>23</v>
      </c>
      <c r="D2910" t="s">
        <v>26</v>
      </c>
      <c r="E2910" t="s">
        <v>18</v>
      </c>
      <c r="F2910" t="s">
        <v>19</v>
      </c>
      <c r="G2910" t="s">
        <v>28</v>
      </c>
      <c r="H2910" s="3">
        <v>27477.1</v>
      </c>
      <c r="I2910" t="s">
        <v>21</v>
      </c>
      <c r="J2910" t="s">
        <v>19</v>
      </c>
      <c r="K29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31.601675128674799</v>
      </c>
      <c r="L2910" s="5">
        <f>TablaDatos[[#This Row],[IMC_raw]]/1000000000000000</f>
        <v>3.16016751286748</v>
      </c>
      <c r="M2910" s="2">
        <v>3160167512867480</v>
      </c>
      <c r="N29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0" s="13">
        <f t="shared" si="45"/>
        <v>2909</v>
      </c>
      <c r="P2910" s="2" t="str">
        <f>IF(TablaDatos[[#This Row],[Diabetes]]=0,"No","Si")</f>
        <v>No</v>
      </c>
      <c r="Q2910">
        <v>0</v>
      </c>
      <c r="R2910">
        <f>TablaDatos[[#This Row],[Aux2]]/10000000000000</f>
        <v>235.61535016294201</v>
      </c>
      <c r="S2910" s="1">
        <v>2356153501629420</v>
      </c>
      <c r="T2910" s="7">
        <f>TablaDatos[[#This Row],[Aux3]]/100000000000000</f>
        <v>223.270733793239</v>
      </c>
      <c r="U2910" s="1">
        <v>2.23270733793239E+16</v>
      </c>
      <c r="V2910">
        <v>167</v>
      </c>
      <c r="W2910">
        <v>97.7</v>
      </c>
    </row>
    <row r="2911" spans="1:23">
      <c r="A2911">
        <v>2017</v>
      </c>
      <c r="B2911">
        <v>61</v>
      </c>
      <c r="C2911" t="s">
        <v>16</v>
      </c>
      <c r="D2911" t="s">
        <v>26</v>
      </c>
      <c r="E2911" t="s">
        <v>19</v>
      </c>
      <c r="F2911" t="s">
        <v>24</v>
      </c>
      <c r="G2911" t="s">
        <v>28</v>
      </c>
      <c r="H2911" s="3">
        <v>16928.47</v>
      </c>
      <c r="I2911" t="s">
        <v>21</v>
      </c>
      <c r="J2911" t="s">
        <v>22</v>
      </c>
      <c r="K29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31.593259982846298</v>
      </c>
      <c r="L2911" s="5">
        <f>TablaDatos[[#This Row],[IMC_raw]]/1000000000000000</f>
        <v>31.593259982846298</v>
      </c>
      <c r="M2911" s="2">
        <v>3.15932599828463E+16</v>
      </c>
      <c r="N29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1" s="13">
        <f t="shared" si="45"/>
        <v>2910</v>
      </c>
      <c r="P2911" s="2" t="str">
        <f>IF(TablaDatos[[#This Row],[Diabetes]]=0,"No","Si")</f>
        <v>Si</v>
      </c>
      <c r="Q2911">
        <v>1</v>
      </c>
      <c r="R2911">
        <f>TablaDatos[[#This Row],[Aux2]]/10000000000000</f>
        <v>2166.1454435187202</v>
      </c>
      <c r="S2911" s="1">
        <v>2.16614544351872E+16</v>
      </c>
      <c r="T2911" s="7">
        <f>TablaDatos[[#This Row],[Aux3]]/100000000000000</f>
        <v>216.24185520441301</v>
      </c>
      <c r="U2911" s="1">
        <v>2.16241855204413E+16</v>
      </c>
      <c r="V2911">
        <v>156.30000000000001</v>
      </c>
      <c r="W2911">
        <v>99.9</v>
      </c>
    </row>
    <row r="2912" spans="1:23">
      <c r="A2912">
        <v>2017</v>
      </c>
      <c r="B2912">
        <v>50</v>
      </c>
      <c r="C2912" t="s">
        <v>23</v>
      </c>
      <c r="D2912" t="s">
        <v>38</v>
      </c>
      <c r="E2912" t="s">
        <v>19</v>
      </c>
      <c r="F2912" t="s">
        <v>24</v>
      </c>
      <c r="G2912" t="s">
        <v>20</v>
      </c>
      <c r="H2912" s="3">
        <v>19519.13</v>
      </c>
      <c r="I2912" t="s">
        <v>21</v>
      </c>
      <c r="J2912" t="s">
        <v>18</v>
      </c>
      <c r="K29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31.568833523337499</v>
      </c>
      <c r="L2912" s="6">
        <f>TablaDatos[[#This Row],[IMC_raw]]/1000000000000000</f>
        <v>31.568833523337499</v>
      </c>
      <c r="M2912" s="2">
        <v>3.15688335233375E+16</v>
      </c>
      <c r="N29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2" s="13">
        <f t="shared" si="45"/>
        <v>2911</v>
      </c>
      <c r="P2912" s="2" t="str">
        <f>IF(TablaDatos[[#This Row],[Diabetes]]=0,"No","Si")</f>
        <v>Si</v>
      </c>
      <c r="Q2912">
        <v>1</v>
      </c>
      <c r="R2912">
        <f>TablaDatos[[#This Row],[Aux2]]/10000000000000</f>
        <v>2139.2893463115502</v>
      </c>
      <c r="S2912" s="1">
        <v>2.13928934631155E+16</v>
      </c>
      <c r="T2912" s="7">
        <f>TablaDatos[[#This Row],[Aux3]]/100000000000000</f>
        <v>235.419751086237</v>
      </c>
      <c r="U2912" s="1">
        <v>2.35419751086237E+16</v>
      </c>
      <c r="V2912">
        <v>152.5</v>
      </c>
      <c r="W2912">
        <v>96.1</v>
      </c>
    </row>
    <row r="2913" spans="1:23">
      <c r="A2913">
        <v>2017</v>
      </c>
      <c r="B2913">
        <v>59</v>
      </c>
      <c r="C2913" t="s">
        <v>16</v>
      </c>
      <c r="D2913" t="s">
        <v>42</v>
      </c>
      <c r="E2913" t="s">
        <v>21</v>
      </c>
      <c r="F2913" t="s">
        <v>19</v>
      </c>
      <c r="G2913" t="s">
        <v>28</v>
      </c>
      <c r="H2913" s="3">
        <v>19301.830000000002</v>
      </c>
      <c r="I2913" t="s">
        <v>21</v>
      </c>
      <c r="J2913" t="s">
        <v>21</v>
      </c>
      <c r="K29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31.557730562363901</v>
      </c>
      <c r="L2913" s="6">
        <f>TablaDatos[[#This Row],[IMC_raw]]/1000000000000000</f>
        <v>3.1557730562363902</v>
      </c>
      <c r="M2913" s="2">
        <v>3155773056236390</v>
      </c>
      <c r="N29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3" s="13">
        <f t="shared" si="45"/>
        <v>2912</v>
      </c>
      <c r="P2913" s="2" t="str">
        <f>IF(TablaDatos[[#This Row],[Diabetes]]=0,"No","Si")</f>
        <v>No</v>
      </c>
      <c r="Q2913">
        <v>0</v>
      </c>
      <c r="R2913">
        <f>TablaDatos[[#This Row],[Aux2]]/10000000000000</f>
        <v>2498.5009842623899</v>
      </c>
      <c r="S2913" s="1">
        <v>2.49850098426239E+16</v>
      </c>
      <c r="T2913" s="7">
        <f>TablaDatos[[#This Row],[Aux3]]/100000000000000</f>
        <v>266.241544593318</v>
      </c>
      <c r="U2913" s="1">
        <v>2.66241544593318E+16</v>
      </c>
      <c r="V2913">
        <v>169.6</v>
      </c>
      <c r="W2913">
        <v>100.4</v>
      </c>
    </row>
    <row r="2914" spans="1:23">
      <c r="A2914">
        <v>2017</v>
      </c>
      <c r="B2914">
        <v>62</v>
      </c>
      <c r="C2914" t="s">
        <v>23</v>
      </c>
      <c r="D2914" t="s">
        <v>72</v>
      </c>
      <c r="E2914" t="s">
        <v>19</v>
      </c>
      <c r="F2914" t="s">
        <v>19</v>
      </c>
      <c r="G2914" t="s">
        <v>28</v>
      </c>
      <c r="H2914" s="3">
        <v>17297.32</v>
      </c>
      <c r="I2914" t="s">
        <v>21</v>
      </c>
      <c r="J2914" t="s">
        <v>18</v>
      </c>
      <c r="K29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31.549121952280501</v>
      </c>
      <c r="L2914" s="6">
        <f>TablaDatos[[#This Row],[IMC_raw]]/1000000000000000</f>
        <v>3.1549121952280501</v>
      </c>
      <c r="M2914" s="2">
        <v>3154912195228050</v>
      </c>
      <c r="N29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4" s="13">
        <f t="shared" si="45"/>
        <v>2913</v>
      </c>
      <c r="P2914" s="2" t="str">
        <f>IF(TablaDatos[[#This Row],[Diabetes]]=0,"No","Si")</f>
        <v>No</v>
      </c>
      <c r="Q2914">
        <v>0</v>
      </c>
      <c r="R2914">
        <f>TablaDatos[[#This Row],[Aux2]]/10000000000000</f>
        <v>2185.6082587423298</v>
      </c>
      <c r="S2914" s="1">
        <v>2.18560825874233E+16</v>
      </c>
      <c r="T2914" s="7">
        <f>TablaDatos[[#This Row],[Aux3]]/100000000000000</f>
        <v>237.75825030975599</v>
      </c>
      <c r="U2914" s="1">
        <v>2.37758250309756E+16</v>
      </c>
      <c r="V2914">
        <v>149.1</v>
      </c>
      <c r="W2914">
        <v>96.6</v>
      </c>
    </row>
    <row r="2915" spans="1:23">
      <c r="A2915">
        <v>2017</v>
      </c>
      <c r="B2915">
        <v>66</v>
      </c>
      <c r="C2915" t="s">
        <v>16</v>
      </c>
      <c r="D2915" t="s">
        <v>74</v>
      </c>
      <c r="E2915" t="s">
        <v>31</v>
      </c>
      <c r="F2915" t="s">
        <v>24</v>
      </c>
      <c r="G2915" t="s">
        <v>25</v>
      </c>
      <c r="H2915" s="3">
        <v>15436.66</v>
      </c>
      <c r="I2915" t="s">
        <v>18</v>
      </c>
      <c r="J2915" t="s">
        <v>22</v>
      </c>
      <c r="K29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31.536135953372899</v>
      </c>
      <c r="L2915" s="6">
        <f>TablaDatos[[#This Row],[IMC_raw]]/1000000000000000</f>
        <v>31.536135953372899</v>
      </c>
      <c r="M2915" s="2">
        <v>3.15361359533729E+16</v>
      </c>
      <c r="N29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5" s="13">
        <f t="shared" si="45"/>
        <v>2914</v>
      </c>
      <c r="P2915" s="2" t="str">
        <f>IF(TablaDatos[[#This Row],[Diabetes]]=0,"No","Si")</f>
        <v>Si</v>
      </c>
      <c r="Q2915">
        <v>1</v>
      </c>
      <c r="R2915">
        <f>TablaDatos[[#This Row],[Aux2]]/10000000000000</f>
        <v>2249.2452553862199</v>
      </c>
      <c r="S2915" s="1">
        <v>2.24924525538622E+16</v>
      </c>
      <c r="T2915" s="7">
        <f>TablaDatos[[#This Row],[Aux3]]/100000000000000</f>
        <v>27.552497549964801</v>
      </c>
      <c r="U2915" s="1">
        <v>2755249754996480</v>
      </c>
      <c r="V2915">
        <v>166.5</v>
      </c>
      <c r="W2915">
        <v>97.8</v>
      </c>
    </row>
    <row r="2916" spans="1:23">
      <c r="A2916">
        <v>2017</v>
      </c>
      <c r="B2916">
        <v>53</v>
      </c>
      <c r="C2916" t="s">
        <v>16</v>
      </c>
      <c r="D2916" t="s">
        <v>73</v>
      </c>
      <c r="E2916" t="s">
        <v>21</v>
      </c>
      <c r="F2916" t="s">
        <v>19</v>
      </c>
      <c r="G2916" t="s">
        <v>20</v>
      </c>
      <c r="H2916" s="3">
        <v>33536.050000000003</v>
      </c>
      <c r="I2916" t="s">
        <v>19</v>
      </c>
      <c r="J2916" t="s">
        <v>19</v>
      </c>
      <c r="K29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31.5105873948194</v>
      </c>
      <c r="L2916" s="5">
        <f>TablaDatos[[#This Row],[IMC_raw]]/1000000000000000</f>
        <v>31.5105873948194</v>
      </c>
      <c r="M2916" s="2">
        <v>3.15105873948194E+16</v>
      </c>
      <c r="N29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6" s="13">
        <f t="shared" si="45"/>
        <v>2915</v>
      </c>
      <c r="P2916" s="2" t="str">
        <f>IF(TablaDatos[[#This Row],[Diabetes]]=0,"No","Si")</f>
        <v>No</v>
      </c>
      <c r="Q2916">
        <v>0</v>
      </c>
      <c r="R2916">
        <f>TablaDatos[[#This Row],[Aux2]]/10000000000000</f>
        <v>217.28754567817299</v>
      </c>
      <c r="S2916" s="1">
        <v>2172875456781730</v>
      </c>
      <c r="T2916" s="7">
        <f>TablaDatos[[#This Row],[Aux3]]/100000000000000</f>
        <v>231.79904626485401</v>
      </c>
      <c r="U2916" s="1">
        <v>2.31799046264854E+16</v>
      </c>
      <c r="V2916">
        <v>150.4</v>
      </c>
      <c r="W2916">
        <v>96.6</v>
      </c>
    </row>
    <row r="2917" spans="1:23">
      <c r="A2917">
        <v>2017</v>
      </c>
      <c r="B2917">
        <v>64</v>
      </c>
      <c r="C2917" t="s">
        <v>16</v>
      </c>
      <c r="D2917" t="s">
        <v>36</v>
      </c>
      <c r="E2917" t="s">
        <v>21</v>
      </c>
      <c r="F2917" t="s">
        <v>24</v>
      </c>
      <c r="G2917" t="s">
        <v>28</v>
      </c>
      <c r="H2917" s="3">
        <v>22280.2</v>
      </c>
      <c r="I2917" t="s">
        <v>21</v>
      </c>
      <c r="J2917" t="s">
        <v>18</v>
      </c>
      <c r="K29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31.507351556187199</v>
      </c>
      <c r="L2917" s="6">
        <f>TablaDatos[[#This Row],[IMC_raw]]/1000000000000000</f>
        <v>31.507351556187199</v>
      </c>
      <c r="M2917" s="2">
        <v>3.15073515561872E+16</v>
      </c>
      <c r="N29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7" s="13">
        <f t="shared" si="45"/>
        <v>2916</v>
      </c>
      <c r="P2917" s="2" t="str">
        <f>IF(TablaDatos[[#This Row],[Diabetes]]=0,"No","Si")</f>
        <v>No</v>
      </c>
      <c r="Q2917">
        <v>0</v>
      </c>
      <c r="R2917">
        <f>TablaDatos[[#This Row],[Aux2]]/10000000000000</f>
        <v>207.16390173983501</v>
      </c>
      <c r="S2917" s="1">
        <v>2071639017398350</v>
      </c>
      <c r="T2917" s="7">
        <f>TablaDatos[[#This Row],[Aux3]]/100000000000000</f>
        <v>254.71840747410999</v>
      </c>
      <c r="U2917" s="1">
        <v>2.5471840747411E+16</v>
      </c>
      <c r="V2917">
        <v>161.9</v>
      </c>
      <c r="W2917">
        <v>94.1</v>
      </c>
    </row>
    <row r="2918" spans="1:23">
      <c r="A2918">
        <v>2017</v>
      </c>
      <c r="B2918">
        <v>67</v>
      </c>
      <c r="C2918" t="s">
        <v>23</v>
      </c>
      <c r="D2918" t="s">
        <v>73</v>
      </c>
      <c r="E2918" t="s">
        <v>31</v>
      </c>
      <c r="F2918" t="s">
        <v>24</v>
      </c>
      <c r="G2918" t="s">
        <v>25</v>
      </c>
      <c r="H2918" s="3">
        <v>15674.26</v>
      </c>
      <c r="I2918" t="s">
        <v>19</v>
      </c>
      <c r="J2918" t="s">
        <v>22</v>
      </c>
      <c r="K29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31.460628579642499</v>
      </c>
      <c r="L2918" s="5">
        <f>TablaDatos[[#This Row],[IMC_raw]]/1000000000000000</f>
        <v>31.460628579642499</v>
      </c>
      <c r="M2918" s="2">
        <v>3.14606285796425E+16</v>
      </c>
      <c r="N29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8" s="13">
        <f t="shared" si="45"/>
        <v>2917</v>
      </c>
      <c r="P2918" s="2" t="str">
        <f>IF(TablaDatos[[#This Row],[Diabetes]]=0,"No","Si")</f>
        <v>Si</v>
      </c>
      <c r="Q2918">
        <v>1</v>
      </c>
      <c r="R2918">
        <f>TablaDatos[[#This Row],[Aux2]]/10000000000000</f>
        <v>2116.5871446535298</v>
      </c>
      <c r="S2918" s="1">
        <v>2.11658714465353E+16</v>
      </c>
      <c r="T2918" s="7">
        <f>TablaDatos[[#This Row],[Aux3]]/100000000000000</f>
        <v>269.80939732673198</v>
      </c>
      <c r="U2918" s="1">
        <v>2.69809397326732E+16</v>
      </c>
      <c r="V2918">
        <v>161.6</v>
      </c>
      <c r="W2918">
        <v>93.9</v>
      </c>
    </row>
    <row r="2919" spans="1:23">
      <c r="A2919">
        <v>2017</v>
      </c>
      <c r="B2919">
        <v>64</v>
      </c>
      <c r="C2919" t="s">
        <v>23</v>
      </c>
      <c r="D2919" t="s">
        <v>34</v>
      </c>
      <c r="E2919" t="s">
        <v>19</v>
      </c>
      <c r="F2919" t="s">
        <v>24</v>
      </c>
      <c r="G2919" t="s">
        <v>28</v>
      </c>
      <c r="H2919" s="3">
        <v>10516.16</v>
      </c>
      <c r="I2919" t="s">
        <v>21</v>
      </c>
      <c r="J2919" t="s">
        <v>18</v>
      </c>
      <c r="K29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31.4313199723324</v>
      </c>
      <c r="L2919" s="5">
        <f>TablaDatos[[#This Row],[IMC_raw]]/1000000000000000</f>
        <v>31.4313199723324</v>
      </c>
      <c r="M2919" s="2">
        <v>3.14313199723324E+16</v>
      </c>
      <c r="N29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19" s="13">
        <f t="shared" si="45"/>
        <v>2918</v>
      </c>
      <c r="P2919" s="2" t="str">
        <f>IF(TablaDatos[[#This Row],[Diabetes]]=0,"No","Si")</f>
        <v>Si</v>
      </c>
      <c r="Q2919">
        <v>1</v>
      </c>
      <c r="R2919">
        <f>TablaDatos[[#This Row],[Aux2]]/10000000000000</f>
        <v>238.30468850293801</v>
      </c>
      <c r="S2919" s="1">
        <v>2383046885029380</v>
      </c>
      <c r="T2919" s="7">
        <f>TablaDatos[[#This Row],[Aux3]]/100000000000000</f>
        <v>283.89612077057501</v>
      </c>
      <c r="U2919" s="1">
        <v>2.83896120770575E+16</v>
      </c>
      <c r="V2919">
        <v>164.1</v>
      </c>
      <c r="W2919">
        <v>100</v>
      </c>
    </row>
    <row r="2920" spans="1:23">
      <c r="A2920">
        <v>2017</v>
      </c>
      <c r="B2920">
        <v>59</v>
      </c>
      <c r="C2920" t="s">
        <v>16</v>
      </c>
      <c r="D2920" t="s">
        <v>73</v>
      </c>
      <c r="E2920" t="s">
        <v>19</v>
      </c>
      <c r="F2920" t="s">
        <v>24</v>
      </c>
      <c r="G2920" t="s">
        <v>28</v>
      </c>
      <c r="H2920" s="3">
        <v>25621.439999999999</v>
      </c>
      <c r="I2920" t="s">
        <v>21</v>
      </c>
      <c r="J2920" t="s">
        <v>18</v>
      </c>
      <c r="K29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31.419453793385301</v>
      </c>
      <c r="L2920" s="6">
        <f>TablaDatos[[#This Row],[IMC_raw]]/1000000000000000</f>
        <v>3.1419453793385301</v>
      </c>
      <c r="M2920" s="2">
        <v>3141945379338530</v>
      </c>
      <c r="N29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0" s="13">
        <f t="shared" si="45"/>
        <v>2919</v>
      </c>
      <c r="P2920" s="2" t="str">
        <f>IF(TablaDatos[[#This Row],[Diabetes]]=0,"No","Si")</f>
        <v>No</v>
      </c>
      <c r="Q2920">
        <v>0</v>
      </c>
      <c r="R2920">
        <f>TablaDatos[[#This Row],[Aux2]]/10000000000000</f>
        <v>2029.1914792909199</v>
      </c>
      <c r="S2920" s="1">
        <v>2.02919147929092E+16</v>
      </c>
      <c r="T2920" s="7">
        <f>TablaDatos[[#This Row],[Aux3]]/100000000000000</f>
        <v>215.440235622431</v>
      </c>
      <c r="U2920" s="1">
        <v>2.15440235622431E+16</v>
      </c>
      <c r="V2920">
        <v>158.5</v>
      </c>
      <c r="W2920">
        <v>95.4</v>
      </c>
    </row>
    <row r="2921" spans="1:23">
      <c r="A2921">
        <v>2017</v>
      </c>
      <c r="B2921">
        <v>62</v>
      </c>
      <c r="C2921" t="s">
        <v>16</v>
      </c>
      <c r="D2921" t="s">
        <v>26</v>
      </c>
      <c r="E2921" t="s">
        <v>21</v>
      </c>
      <c r="F2921" t="s">
        <v>19</v>
      </c>
      <c r="G2921" t="s">
        <v>28</v>
      </c>
      <c r="H2921" s="3">
        <v>25233.34</v>
      </c>
      <c r="I2921" t="s">
        <v>21</v>
      </c>
      <c r="J2921" t="s">
        <v>19</v>
      </c>
      <c r="K29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31.405037044598</v>
      </c>
      <c r="L2921" s="5">
        <f>TablaDatos[[#This Row],[IMC_raw]]/1000000000000000</f>
        <v>3.1405037044598001</v>
      </c>
      <c r="M2921" s="2">
        <v>3140503704459800</v>
      </c>
      <c r="N29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1" s="13">
        <f t="shared" si="45"/>
        <v>2920</v>
      </c>
      <c r="P2921" s="2" t="str">
        <f>IF(TablaDatos[[#This Row],[Diabetes]]=0,"No","Si")</f>
        <v>No</v>
      </c>
      <c r="Q2921">
        <v>0</v>
      </c>
      <c r="R2921">
        <f>TablaDatos[[#This Row],[Aux2]]/10000000000000</f>
        <v>2119.7354213799999</v>
      </c>
      <c r="S2921" s="1">
        <v>2.11973542138E+16</v>
      </c>
      <c r="T2921" s="7">
        <f>TablaDatos[[#This Row],[Aux3]]/100000000000000</f>
        <v>2.1494971782478198</v>
      </c>
      <c r="U2921" s="1">
        <v>214949717824782</v>
      </c>
      <c r="V2921">
        <v>163.5</v>
      </c>
      <c r="W2921">
        <v>105.3</v>
      </c>
    </row>
    <row r="2922" spans="1:23">
      <c r="A2922">
        <v>2017</v>
      </c>
      <c r="B2922">
        <v>54</v>
      </c>
      <c r="C2922" t="s">
        <v>23</v>
      </c>
      <c r="D2922" t="s">
        <v>37</v>
      </c>
      <c r="E2922" t="s">
        <v>18</v>
      </c>
      <c r="F2922" t="s">
        <v>24</v>
      </c>
      <c r="G2922" t="s">
        <v>20</v>
      </c>
      <c r="H2922" s="3">
        <v>19115.169999999998</v>
      </c>
      <c r="I2922" t="s">
        <v>21</v>
      </c>
      <c r="J2922" t="s">
        <v>18</v>
      </c>
      <c r="K29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31.401555894038701</v>
      </c>
      <c r="L2922" s="5">
        <f>TablaDatos[[#This Row],[IMC_raw]]/1000000000000000</f>
        <v>31.401555894038701</v>
      </c>
      <c r="M2922" s="2">
        <v>3.14015558940387E+16</v>
      </c>
      <c r="N29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2" s="13">
        <f t="shared" si="45"/>
        <v>2921</v>
      </c>
      <c r="P2922" s="2" t="str">
        <f>IF(TablaDatos[[#This Row],[Diabetes]]=0,"No","Si")</f>
        <v>No</v>
      </c>
      <c r="Q2922">
        <v>0</v>
      </c>
      <c r="R2922">
        <f>TablaDatos[[#This Row],[Aux2]]/10000000000000</f>
        <v>2365.9580600091599</v>
      </c>
      <c r="S2922" s="1">
        <v>2.36595806000916E+16</v>
      </c>
      <c r="T2922" s="7">
        <f>TablaDatos[[#This Row],[Aux3]]/100000000000000</f>
        <v>257.66680515852897</v>
      </c>
      <c r="U2922" s="1">
        <v>2.57666805158529E+16</v>
      </c>
      <c r="V2922">
        <v>141.1</v>
      </c>
      <c r="W2922">
        <v>88</v>
      </c>
    </row>
    <row r="2923" spans="1:23">
      <c r="A2923">
        <v>2017</v>
      </c>
      <c r="B2923">
        <v>64</v>
      </c>
      <c r="C2923" t="s">
        <v>23</v>
      </c>
      <c r="D2923" t="s">
        <v>17</v>
      </c>
      <c r="E2923" t="s">
        <v>21</v>
      </c>
      <c r="F2923" t="s">
        <v>24</v>
      </c>
      <c r="G2923" t="s">
        <v>28</v>
      </c>
      <c r="H2923" s="3">
        <v>15463.6</v>
      </c>
      <c r="I2923" t="s">
        <v>21</v>
      </c>
      <c r="J2923" t="s">
        <v>18</v>
      </c>
      <c r="K29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31.355511292288401</v>
      </c>
      <c r="L2923" s="6">
        <f>TablaDatos[[#This Row],[IMC_raw]]/1000000000000000</f>
        <v>3.1355511292288401</v>
      </c>
      <c r="M2923" s="2">
        <v>3135551129228840</v>
      </c>
      <c r="N29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3" s="13">
        <f t="shared" si="45"/>
        <v>2922</v>
      </c>
      <c r="P2923" s="2" t="str">
        <f>IF(TablaDatos[[#This Row],[Diabetes]]=0,"No","Si")</f>
        <v>No</v>
      </c>
      <c r="Q2923">
        <v>0</v>
      </c>
      <c r="R2923">
        <f>TablaDatos[[#This Row],[Aux2]]/10000000000000</f>
        <v>2178.7255844582301</v>
      </c>
      <c r="S2923" s="1">
        <v>2.17872558445823E+16</v>
      </c>
      <c r="T2923" s="7">
        <f>TablaDatos[[#This Row],[Aux3]]/100000000000000</f>
        <v>26.610693110453699</v>
      </c>
      <c r="U2923" s="1">
        <v>2661069311045370</v>
      </c>
      <c r="V2923">
        <v>160.30000000000001</v>
      </c>
      <c r="W2923">
        <v>98.8</v>
      </c>
    </row>
    <row r="2924" spans="1:23">
      <c r="A2924">
        <v>2017</v>
      </c>
      <c r="B2924">
        <v>62</v>
      </c>
      <c r="C2924" t="s">
        <v>16</v>
      </c>
      <c r="D2924" t="s">
        <v>72</v>
      </c>
      <c r="E2924" t="s">
        <v>18</v>
      </c>
      <c r="F2924" t="s">
        <v>24</v>
      </c>
      <c r="G2924" t="s">
        <v>28</v>
      </c>
      <c r="H2924" s="3">
        <v>18001.28</v>
      </c>
      <c r="I2924" t="s">
        <v>19</v>
      </c>
      <c r="J2924" t="s">
        <v>22</v>
      </c>
      <c r="K29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31.344560574862101</v>
      </c>
      <c r="L2924" s="5">
        <f>TablaDatos[[#This Row],[IMC_raw]]/1000000000000000</f>
        <v>0.31344560574862101</v>
      </c>
      <c r="M2924" s="2">
        <v>313445605748621</v>
      </c>
      <c r="N29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4" s="13">
        <f t="shared" si="45"/>
        <v>2923</v>
      </c>
      <c r="P2924" s="2" t="str">
        <f>IF(TablaDatos[[#This Row],[Diabetes]]=0,"No","Si")</f>
        <v>No</v>
      </c>
      <c r="Q2924">
        <v>0</v>
      </c>
      <c r="R2924">
        <f>TablaDatos[[#This Row],[Aux2]]/10000000000000</f>
        <v>2129.23346964241</v>
      </c>
      <c r="S2924" s="1">
        <v>2.12923346964241E+16</v>
      </c>
      <c r="T2924" s="7">
        <f>TablaDatos[[#This Row],[Aux3]]/100000000000000</f>
        <v>22.586390166855601</v>
      </c>
      <c r="U2924" s="1">
        <v>2258639016685560</v>
      </c>
      <c r="V2924">
        <v>167</v>
      </c>
      <c r="W2924">
        <v>96.7</v>
      </c>
    </row>
    <row r="2925" spans="1:23">
      <c r="A2925">
        <v>2017</v>
      </c>
      <c r="B2925">
        <v>58</v>
      </c>
      <c r="C2925" t="s">
        <v>16</v>
      </c>
      <c r="D2925" t="s">
        <v>30</v>
      </c>
      <c r="E2925" t="s">
        <v>19</v>
      </c>
      <c r="F2925" t="s">
        <v>35</v>
      </c>
      <c r="G2925" t="s">
        <v>28</v>
      </c>
      <c r="H2925" s="3">
        <v>19108.61</v>
      </c>
      <c r="I2925" t="s">
        <v>19</v>
      </c>
      <c r="J2925" t="s">
        <v>18</v>
      </c>
      <c r="K29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31.306847870481199</v>
      </c>
      <c r="L2925" s="5">
        <f>TablaDatos[[#This Row],[IMC_raw]]/1000000000000000</f>
        <v>3.13068478704812</v>
      </c>
      <c r="M2925" s="2">
        <v>3130684787048120</v>
      </c>
      <c r="N29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5" s="13">
        <f t="shared" si="45"/>
        <v>2924</v>
      </c>
      <c r="P2925" s="2" t="str">
        <f>IF(TablaDatos[[#This Row],[Diabetes]]=0,"No","Si")</f>
        <v>No</v>
      </c>
      <c r="Q2925">
        <v>0</v>
      </c>
      <c r="R2925">
        <f>TablaDatos[[#This Row],[Aux2]]/10000000000000</f>
        <v>184.02193657391101</v>
      </c>
      <c r="S2925" s="1">
        <v>1840219365739110</v>
      </c>
      <c r="T2925" s="7">
        <f>TablaDatos[[#This Row],[Aux3]]/100000000000000</f>
        <v>25.704613712133</v>
      </c>
      <c r="U2925" s="1">
        <v>2570461371213300</v>
      </c>
      <c r="V2925">
        <v>163.1</v>
      </c>
      <c r="W2925">
        <v>94</v>
      </c>
    </row>
    <row r="2926" spans="1:23">
      <c r="A2926">
        <v>2017</v>
      </c>
      <c r="B2926">
        <v>71</v>
      </c>
      <c r="C2926" t="s">
        <v>23</v>
      </c>
      <c r="D2926" t="s">
        <v>29</v>
      </c>
      <c r="E2926" t="s">
        <v>18</v>
      </c>
      <c r="F2926" t="s">
        <v>24</v>
      </c>
      <c r="G2926" t="s">
        <v>25</v>
      </c>
      <c r="H2926" s="3">
        <v>21220.5</v>
      </c>
      <c r="I2926" t="s">
        <v>19</v>
      </c>
      <c r="J2926" t="s">
        <v>22</v>
      </c>
      <c r="K29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31.300076818764701</v>
      </c>
      <c r="L2926" s="6">
        <f>TablaDatos[[#This Row],[IMC_raw]]/1000000000000000</f>
        <v>3.1300076818764699</v>
      </c>
      <c r="M2926" s="2">
        <v>3130007681876470</v>
      </c>
      <c r="N29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6" s="13">
        <f t="shared" si="45"/>
        <v>2925</v>
      </c>
      <c r="P2926" s="2" t="str">
        <f>IF(TablaDatos[[#This Row],[Diabetes]]=0,"No","Si")</f>
        <v>No</v>
      </c>
      <c r="Q2926">
        <v>0</v>
      </c>
      <c r="R2926">
        <f>TablaDatos[[#This Row],[Aux2]]/10000000000000</f>
        <v>2169.9077733582999</v>
      </c>
      <c r="S2926" s="1">
        <v>2.1699077733583E+16</v>
      </c>
      <c r="T2926" s="7">
        <f>TablaDatos[[#This Row],[Aux3]]/100000000000000</f>
        <v>248.61139110171899</v>
      </c>
      <c r="U2926" s="1">
        <v>2.48611391101719E+16</v>
      </c>
      <c r="V2926">
        <v>164.7</v>
      </c>
      <c r="W2926">
        <v>98.7</v>
      </c>
    </row>
    <row r="2927" spans="1:23">
      <c r="A2927">
        <v>2017</v>
      </c>
      <c r="B2927">
        <v>64</v>
      </c>
      <c r="C2927" t="s">
        <v>16</v>
      </c>
      <c r="D2927" t="s">
        <v>36</v>
      </c>
      <c r="E2927" t="s">
        <v>19</v>
      </c>
      <c r="F2927" t="s">
        <v>24</v>
      </c>
      <c r="G2927" t="s">
        <v>28</v>
      </c>
      <c r="H2927" s="3">
        <v>12464.37</v>
      </c>
      <c r="I2927" t="s">
        <v>21</v>
      </c>
      <c r="J2927" t="s">
        <v>21</v>
      </c>
      <c r="K29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31.2866037931447</v>
      </c>
      <c r="L2927" s="6">
        <f>TablaDatos[[#This Row],[IMC_raw]]/1000000000000000</f>
        <v>31.2866037931447</v>
      </c>
      <c r="M2927" s="2">
        <v>3.12866037931447E+16</v>
      </c>
      <c r="N29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7" s="13">
        <f t="shared" si="45"/>
        <v>2926</v>
      </c>
      <c r="P2927" s="2" t="str">
        <f>IF(TablaDatos[[#This Row],[Diabetes]]=0,"No","Si")</f>
        <v>Si</v>
      </c>
      <c r="Q2927">
        <v>1</v>
      </c>
      <c r="R2927">
        <f>TablaDatos[[#This Row],[Aux2]]/10000000000000</f>
        <v>214.841959751952</v>
      </c>
      <c r="S2927" s="1">
        <v>2148419597519520</v>
      </c>
      <c r="T2927" s="7">
        <f>TablaDatos[[#This Row],[Aux3]]/100000000000000</f>
        <v>26.153356904711199</v>
      </c>
      <c r="U2927" s="1">
        <v>2615335690471120</v>
      </c>
      <c r="V2927">
        <v>156.80000000000001</v>
      </c>
      <c r="W2927">
        <v>100.8</v>
      </c>
    </row>
    <row r="2928" spans="1:23">
      <c r="A2928">
        <v>2017</v>
      </c>
      <c r="B2928">
        <v>58</v>
      </c>
      <c r="C2928" t="s">
        <v>16</v>
      </c>
      <c r="D2928" t="s">
        <v>73</v>
      </c>
      <c r="E2928" t="s">
        <v>18</v>
      </c>
      <c r="F2928" t="s">
        <v>19</v>
      </c>
      <c r="G2928" t="s">
        <v>28</v>
      </c>
      <c r="H2928" s="3">
        <v>50325.09</v>
      </c>
      <c r="I2928" t="s">
        <v>21</v>
      </c>
      <c r="J2928" t="s">
        <v>21</v>
      </c>
      <c r="K29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31.2599067179572</v>
      </c>
      <c r="L2928" s="5">
        <f>TablaDatos[[#This Row],[IMC_raw]]/1000000000000000</f>
        <v>3.1259906717957202</v>
      </c>
      <c r="M2928" s="2">
        <v>3125990671795720</v>
      </c>
      <c r="N29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8" s="13">
        <f t="shared" si="45"/>
        <v>2927</v>
      </c>
      <c r="P2928" s="2" t="str">
        <f>IF(TablaDatos[[#This Row],[Diabetes]]=0,"No","Si")</f>
        <v>No</v>
      </c>
      <c r="Q2928">
        <v>0</v>
      </c>
      <c r="R2928">
        <f>TablaDatos[[#This Row],[Aux2]]/10000000000000</f>
        <v>2014.4679956130501</v>
      </c>
      <c r="S2928" s="1">
        <v>2.01446799561305E+16</v>
      </c>
      <c r="T2928" s="7">
        <f>TablaDatos[[#This Row],[Aux3]]/100000000000000</f>
        <v>261.323975153079</v>
      </c>
      <c r="U2928" s="1">
        <v>2.61323975153079E+16</v>
      </c>
      <c r="V2928">
        <v>158.19999999999999</v>
      </c>
      <c r="W2928">
        <v>96.2</v>
      </c>
    </row>
    <row r="2929" spans="1:23">
      <c r="A2929">
        <v>2017</v>
      </c>
      <c r="B2929">
        <v>57</v>
      </c>
      <c r="C2929" t="s">
        <v>23</v>
      </c>
      <c r="D2929" t="s">
        <v>17</v>
      </c>
      <c r="E2929" t="s">
        <v>18</v>
      </c>
      <c r="F2929" t="s">
        <v>24</v>
      </c>
      <c r="G2929" t="s">
        <v>28</v>
      </c>
      <c r="H2929" s="3">
        <v>28050.35</v>
      </c>
      <c r="I2929" t="s">
        <v>19</v>
      </c>
      <c r="J2929" t="s">
        <v>22</v>
      </c>
      <c r="K29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31.2592042068142</v>
      </c>
      <c r="L2929" s="5">
        <f>TablaDatos[[#This Row],[IMC_raw]]/1000000000000000</f>
        <v>31.2592042068142</v>
      </c>
      <c r="M2929" s="2">
        <v>3.12592042068142E+16</v>
      </c>
      <c r="N29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29" s="13">
        <f t="shared" si="45"/>
        <v>2928</v>
      </c>
      <c r="P2929" s="2" t="str">
        <f>IF(TablaDatos[[#This Row],[Diabetes]]=0,"No","Si")</f>
        <v>No</v>
      </c>
      <c r="Q2929">
        <v>0</v>
      </c>
      <c r="R2929">
        <f>TablaDatos[[#This Row],[Aux2]]/10000000000000</f>
        <v>2366.5798974439799</v>
      </c>
      <c r="S2929" s="1">
        <v>2.36657989744398E+16</v>
      </c>
      <c r="T2929" s="7">
        <f>TablaDatos[[#This Row],[Aux3]]/100000000000000</f>
        <v>22.087332904556</v>
      </c>
      <c r="U2929" s="1">
        <v>2208733290455600</v>
      </c>
      <c r="V2929">
        <v>152</v>
      </c>
      <c r="W2929">
        <v>95.9</v>
      </c>
    </row>
    <row r="2930" spans="1:23">
      <c r="A2930">
        <v>2017</v>
      </c>
      <c r="B2930">
        <v>60</v>
      </c>
      <c r="C2930" t="s">
        <v>16</v>
      </c>
      <c r="D2930" t="s">
        <v>36</v>
      </c>
      <c r="E2930" t="s">
        <v>19</v>
      </c>
      <c r="F2930" t="s">
        <v>19</v>
      </c>
      <c r="G2930" t="s">
        <v>28</v>
      </c>
      <c r="H2930" s="3">
        <v>16286.79</v>
      </c>
      <c r="I2930" t="s">
        <v>21</v>
      </c>
      <c r="J2930" t="s">
        <v>22</v>
      </c>
      <c r="K29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31.241811459485</v>
      </c>
      <c r="L2930" s="5">
        <f>TablaDatos[[#This Row],[IMC_raw]]/1000000000000000</f>
        <v>31.241811459485</v>
      </c>
      <c r="M2930" s="2">
        <v>3.1241811459485E+16</v>
      </c>
      <c r="N29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0" s="13">
        <f t="shared" si="45"/>
        <v>2929</v>
      </c>
      <c r="P2930" s="2" t="str">
        <f>IF(TablaDatos[[#This Row],[Diabetes]]=0,"No","Si")</f>
        <v>No</v>
      </c>
      <c r="Q2930">
        <v>0</v>
      </c>
      <c r="R2930">
        <f>TablaDatos[[#This Row],[Aux2]]/10000000000000</f>
        <v>2330.73824828224</v>
      </c>
      <c r="S2930" s="1">
        <v>2.33073824828224E+16</v>
      </c>
      <c r="T2930" s="7">
        <f>TablaDatos[[#This Row],[Aux3]]/100000000000000</f>
        <v>223.61296958158101</v>
      </c>
      <c r="U2930" s="1">
        <v>2.23612969581581E+16</v>
      </c>
      <c r="V2930">
        <v>159.9</v>
      </c>
      <c r="W2930">
        <v>102</v>
      </c>
    </row>
    <row r="2931" spans="1:23">
      <c r="A2931">
        <v>2017</v>
      </c>
      <c r="B2931">
        <v>55</v>
      </c>
      <c r="C2931" t="s">
        <v>16</v>
      </c>
      <c r="D2931" t="s">
        <v>29</v>
      </c>
      <c r="E2931" t="s">
        <v>21</v>
      </c>
      <c r="F2931" t="s">
        <v>19</v>
      </c>
      <c r="G2931" t="s">
        <v>28</v>
      </c>
      <c r="H2931" s="3">
        <v>18087.080000000002</v>
      </c>
      <c r="I2931" t="s">
        <v>21</v>
      </c>
      <c r="J2931" t="s">
        <v>21</v>
      </c>
      <c r="K29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31.225057492830999</v>
      </c>
      <c r="L2931" s="6">
        <f>TablaDatos[[#This Row],[IMC_raw]]/1000000000000000</f>
        <v>31.225057492830999</v>
      </c>
      <c r="M2931" s="2">
        <v>3.1225057492831E+16</v>
      </c>
      <c r="N29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1" s="13">
        <f t="shared" si="45"/>
        <v>2930</v>
      </c>
      <c r="P2931" s="2" t="str">
        <f>IF(TablaDatos[[#This Row],[Diabetes]]=0,"No","Si")</f>
        <v>No</v>
      </c>
      <c r="Q2931">
        <v>0</v>
      </c>
      <c r="R2931">
        <f>TablaDatos[[#This Row],[Aux2]]/10000000000000</f>
        <v>2392.7189981305501</v>
      </c>
      <c r="S2931" s="1">
        <v>2.39271899813055E+16</v>
      </c>
      <c r="T2931" s="7">
        <f>TablaDatos[[#This Row],[Aux3]]/100000000000000</f>
        <v>270.26978996568101</v>
      </c>
      <c r="U2931" s="1">
        <v>2.70269789965681E+16</v>
      </c>
      <c r="V2931">
        <v>160</v>
      </c>
      <c r="W2931">
        <v>100.5</v>
      </c>
    </row>
    <row r="2932" spans="1:23">
      <c r="A2932">
        <v>2017</v>
      </c>
      <c r="B2932">
        <v>71</v>
      </c>
      <c r="C2932" t="s">
        <v>23</v>
      </c>
      <c r="D2932" t="s">
        <v>73</v>
      </c>
      <c r="E2932" t="s">
        <v>31</v>
      </c>
      <c r="F2932" t="s">
        <v>24</v>
      </c>
      <c r="G2932" t="s">
        <v>25</v>
      </c>
      <c r="H2932" s="3">
        <v>17744.14</v>
      </c>
      <c r="I2932" t="s">
        <v>21</v>
      </c>
      <c r="J2932" t="s">
        <v>18</v>
      </c>
      <c r="K29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31.2129465406333</v>
      </c>
      <c r="L2932" s="5">
        <f>TablaDatos[[#This Row],[IMC_raw]]/1000000000000000</f>
        <v>31.2129465406333</v>
      </c>
      <c r="M2932" s="2">
        <v>3.12129465406333E+16</v>
      </c>
      <c r="N29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2" s="13">
        <f t="shared" si="45"/>
        <v>2931</v>
      </c>
      <c r="P2932" s="2" t="str">
        <f>IF(TablaDatos[[#This Row],[Diabetes]]=0,"No","Si")</f>
        <v>Si</v>
      </c>
      <c r="Q2932">
        <v>1</v>
      </c>
      <c r="R2932">
        <f>TablaDatos[[#This Row],[Aux2]]/10000000000000</f>
        <v>2324.3678795978399</v>
      </c>
      <c r="S2932" s="1">
        <v>2.32436787959784E+16</v>
      </c>
      <c r="T2932" s="7">
        <f>TablaDatos[[#This Row],[Aux3]]/100000000000000</f>
        <v>2.5185147614547501</v>
      </c>
      <c r="U2932" s="1">
        <v>251851476145475</v>
      </c>
      <c r="V2932">
        <v>182.6</v>
      </c>
      <c r="W2932">
        <v>107.4</v>
      </c>
    </row>
    <row r="2933" spans="1:23">
      <c r="A2933">
        <v>2017</v>
      </c>
      <c r="B2933">
        <v>63</v>
      </c>
      <c r="C2933" t="s">
        <v>23</v>
      </c>
      <c r="D2933" t="s">
        <v>17</v>
      </c>
      <c r="E2933" t="s">
        <v>18</v>
      </c>
      <c r="F2933" t="s">
        <v>24</v>
      </c>
      <c r="G2933" t="s">
        <v>28</v>
      </c>
      <c r="H2933" s="3">
        <v>18868.560000000001</v>
      </c>
      <c r="I2933" t="s">
        <v>21</v>
      </c>
      <c r="J2933" t="s">
        <v>22</v>
      </c>
      <c r="K29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31.192171390528699</v>
      </c>
      <c r="L2933" s="6">
        <f>TablaDatos[[#This Row],[IMC_raw]]/1000000000000000</f>
        <v>31.192171390528699</v>
      </c>
      <c r="M2933" s="2">
        <v>3.11921713905287E+16</v>
      </c>
      <c r="N29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3" s="13">
        <f t="shared" si="45"/>
        <v>2932</v>
      </c>
      <c r="P2933" s="2" t="str">
        <f>IF(TablaDatos[[#This Row],[Diabetes]]=0,"No","Si")</f>
        <v>No</v>
      </c>
      <c r="Q2933">
        <v>0</v>
      </c>
      <c r="R2933">
        <f>TablaDatos[[#This Row],[Aux2]]/10000000000000</f>
        <v>2332.50033405968</v>
      </c>
      <c r="S2933" s="1">
        <v>2.33250033405968E+16</v>
      </c>
      <c r="T2933" s="7">
        <f>TablaDatos[[#This Row],[Aux3]]/100000000000000</f>
        <v>240.78760344089699</v>
      </c>
      <c r="U2933" s="1">
        <v>2.40787603440897E+16</v>
      </c>
      <c r="V2933">
        <v>157</v>
      </c>
      <c r="W2933">
        <v>95</v>
      </c>
    </row>
    <row r="2934" spans="1:23">
      <c r="A2934">
        <v>2017</v>
      </c>
      <c r="B2934">
        <v>60</v>
      </c>
      <c r="C2934" t="s">
        <v>23</v>
      </c>
      <c r="D2934" t="s">
        <v>30</v>
      </c>
      <c r="E2934" t="s">
        <v>18</v>
      </c>
      <c r="F2934" t="s">
        <v>24</v>
      </c>
      <c r="G2934" t="s">
        <v>28</v>
      </c>
      <c r="H2934" s="3">
        <v>17221.169999999998</v>
      </c>
      <c r="I2934" t="s">
        <v>19</v>
      </c>
      <c r="J2934" t="s">
        <v>22</v>
      </c>
      <c r="K29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31.176677698386701</v>
      </c>
      <c r="L2934" s="5">
        <f>TablaDatos[[#This Row],[IMC_raw]]/1000000000000000</f>
        <v>31.176677698386701</v>
      </c>
      <c r="M2934" s="2">
        <v>3.11766776983867E+16</v>
      </c>
      <c r="N29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4" s="13">
        <f t="shared" si="45"/>
        <v>2933</v>
      </c>
      <c r="P2934" s="2" t="str">
        <f>IF(TablaDatos[[#This Row],[Diabetes]]=0,"No","Si")</f>
        <v>Si</v>
      </c>
      <c r="Q2934">
        <v>1</v>
      </c>
      <c r="R2934">
        <f>TablaDatos[[#This Row],[Aux2]]/10000000000000</f>
        <v>2286.7635821986401</v>
      </c>
      <c r="S2934" s="1">
        <v>2.28676358219864E+16</v>
      </c>
      <c r="T2934" s="7">
        <f>TablaDatos[[#This Row],[Aux3]]/100000000000000</f>
        <v>246.40624927750301</v>
      </c>
      <c r="U2934" s="1">
        <v>2.46406249277503E+16</v>
      </c>
      <c r="V2934">
        <v>155.19999999999999</v>
      </c>
      <c r="W2934">
        <v>93.5</v>
      </c>
    </row>
    <row r="2935" spans="1:23">
      <c r="A2935">
        <v>2017</v>
      </c>
      <c r="B2935">
        <v>58</v>
      </c>
      <c r="C2935" t="s">
        <v>16</v>
      </c>
      <c r="D2935" t="s">
        <v>26</v>
      </c>
      <c r="E2935" t="s">
        <v>21</v>
      </c>
      <c r="F2935" t="s">
        <v>24</v>
      </c>
      <c r="G2935" t="s">
        <v>28</v>
      </c>
      <c r="H2935" s="3">
        <v>33676.449999999997</v>
      </c>
      <c r="I2935" t="s">
        <v>21</v>
      </c>
      <c r="J2935" t="s">
        <v>21</v>
      </c>
      <c r="K29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31.171198072809101</v>
      </c>
      <c r="L2935" s="5">
        <f>TablaDatos[[#This Row],[IMC_raw]]/1000000000000000</f>
        <v>31.171198072809101</v>
      </c>
      <c r="M2935" s="2">
        <v>3.11711980728091E+16</v>
      </c>
      <c r="N29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5" s="13">
        <f t="shared" si="45"/>
        <v>2934</v>
      </c>
      <c r="P2935" s="2" t="str">
        <f>IF(TablaDatos[[#This Row],[Diabetes]]=0,"No","Si")</f>
        <v>No</v>
      </c>
      <c r="Q2935">
        <v>0</v>
      </c>
      <c r="R2935">
        <f>TablaDatos[[#This Row],[Aux2]]/10000000000000</f>
        <v>2285.55160912677</v>
      </c>
      <c r="S2935" s="1">
        <v>2.28555160912677E+16</v>
      </c>
      <c r="T2935" s="7">
        <f>TablaDatos[[#This Row],[Aux3]]/100000000000000</f>
        <v>2.5560884708419902</v>
      </c>
      <c r="U2935" s="1">
        <v>255608847084199</v>
      </c>
      <c r="V2935">
        <v>163.9</v>
      </c>
      <c r="W2935">
        <v>103.4</v>
      </c>
    </row>
    <row r="2936" spans="1:23">
      <c r="A2936">
        <v>2017</v>
      </c>
      <c r="B2936">
        <v>48</v>
      </c>
      <c r="C2936" t="s">
        <v>16</v>
      </c>
      <c r="D2936" t="s">
        <v>29</v>
      </c>
      <c r="E2936" t="s">
        <v>18</v>
      </c>
      <c r="F2936" t="s">
        <v>19</v>
      </c>
      <c r="G2936" t="s">
        <v>20</v>
      </c>
      <c r="H2936" s="3">
        <v>12372.2</v>
      </c>
      <c r="I2936" t="s">
        <v>21</v>
      </c>
      <c r="J2936" t="s">
        <v>18</v>
      </c>
      <c r="K29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31.155602768816799</v>
      </c>
      <c r="L2936" s="6">
        <f>TablaDatos[[#This Row],[IMC_raw]]/100000000000000</f>
        <v>31.155602768816799</v>
      </c>
      <c r="M2936" s="2">
        <v>3115560276881680</v>
      </c>
      <c r="N29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6" s="13">
        <f t="shared" si="45"/>
        <v>2935</v>
      </c>
      <c r="P2936" s="2" t="str">
        <f>IF(TablaDatos[[#This Row],[Diabetes]]=0,"No","Si")</f>
        <v>No</v>
      </c>
      <c r="Q2936">
        <v>0</v>
      </c>
      <c r="R2936">
        <f>TablaDatos[[#This Row],[Aux2]]/10000000000000</f>
        <v>2457.4313667187698</v>
      </c>
      <c r="S2936" s="1">
        <v>2.45743136671877E+16</v>
      </c>
      <c r="T2936" s="7">
        <f>TablaDatos[[#This Row],[Aux3]]/100000000000000</f>
        <v>234.540551501762</v>
      </c>
      <c r="U2936" s="1">
        <v>2.34540551501762E+16</v>
      </c>
      <c r="V2936">
        <v>151.1</v>
      </c>
      <c r="W2936">
        <v>90.7</v>
      </c>
    </row>
    <row r="2937" spans="1:23">
      <c r="A2937">
        <v>2017</v>
      </c>
      <c r="B2937">
        <v>62</v>
      </c>
      <c r="C2937" t="s">
        <v>23</v>
      </c>
      <c r="D2937" t="s">
        <v>42</v>
      </c>
      <c r="E2937" t="s">
        <v>18</v>
      </c>
      <c r="F2937" t="s">
        <v>19</v>
      </c>
      <c r="G2937" t="s">
        <v>28</v>
      </c>
      <c r="H2937" s="3">
        <v>16141.03</v>
      </c>
      <c r="I2937" t="s">
        <v>21</v>
      </c>
      <c r="J2937" t="s">
        <v>22</v>
      </c>
      <c r="K29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31.153296605708899</v>
      </c>
      <c r="L2937" s="5">
        <f>TablaDatos[[#This Row],[IMC_raw]]/1000000000000000</f>
        <v>31.153296605708899</v>
      </c>
      <c r="M2937" s="2">
        <v>3.11532966057089E+16</v>
      </c>
      <c r="N29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7" s="13">
        <f t="shared" si="45"/>
        <v>2936</v>
      </c>
      <c r="P2937" s="2" t="str">
        <f>IF(TablaDatos[[#This Row],[Diabetes]]=0,"No","Si")</f>
        <v>No</v>
      </c>
      <c r="Q2937">
        <v>0</v>
      </c>
      <c r="R2937">
        <f>TablaDatos[[#This Row],[Aux2]]/10000000000000</f>
        <v>2263.6997548826998</v>
      </c>
      <c r="S2937" s="1">
        <v>2.2636997548827E+16</v>
      </c>
      <c r="T2937" s="7">
        <f>TablaDatos[[#This Row],[Aux3]]/100000000000000</f>
        <v>23.0995841198053</v>
      </c>
      <c r="U2937" s="1">
        <v>2309958411980530</v>
      </c>
      <c r="V2937">
        <v>154.30000000000001</v>
      </c>
      <c r="W2937">
        <v>94.5</v>
      </c>
    </row>
    <row r="2938" spans="1:23">
      <c r="A2938">
        <v>2017</v>
      </c>
      <c r="B2938">
        <v>55</v>
      </c>
      <c r="C2938" t="s">
        <v>23</v>
      </c>
      <c r="D2938" t="s">
        <v>73</v>
      </c>
      <c r="E2938" t="s">
        <v>19</v>
      </c>
      <c r="F2938" t="s">
        <v>19</v>
      </c>
      <c r="G2938" t="s">
        <v>28</v>
      </c>
      <c r="H2938" s="3">
        <v>28340.94</v>
      </c>
      <c r="I2938" t="s">
        <v>19</v>
      </c>
      <c r="J2938" t="s">
        <v>22</v>
      </c>
      <c r="K29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31.1446357638896</v>
      </c>
      <c r="L2938" s="6">
        <f>TablaDatos[[#This Row],[IMC_raw]]/1000000000000000</f>
        <v>3.1144635763889599</v>
      </c>
      <c r="M2938" s="2">
        <v>3114463576388960</v>
      </c>
      <c r="N29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8" s="13">
        <f t="shared" si="45"/>
        <v>2937</v>
      </c>
      <c r="P2938" s="2" t="str">
        <f>IF(TablaDatos[[#This Row],[Diabetes]]=0,"No","Si")</f>
        <v>Si</v>
      </c>
      <c r="Q2938">
        <v>1</v>
      </c>
      <c r="R2938">
        <f>TablaDatos[[#This Row],[Aux2]]/10000000000000</f>
        <v>1981.6891309390101</v>
      </c>
      <c r="S2938" s="1">
        <v>1.98168913093901E+16</v>
      </c>
      <c r="T2938" s="7">
        <f>TablaDatos[[#This Row],[Aux3]]/100000000000000</f>
        <v>244.66207969763099</v>
      </c>
      <c r="U2938" s="1">
        <v>2.44662079697631E+16</v>
      </c>
      <c r="V2938">
        <v>158.9</v>
      </c>
      <c r="W2938">
        <v>93.2</v>
      </c>
    </row>
    <row r="2939" spans="1:23">
      <c r="A2939">
        <v>2017</v>
      </c>
      <c r="B2939">
        <v>60</v>
      </c>
      <c r="C2939" t="s">
        <v>16</v>
      </c>
      <c r="D2939" t="s">
        <v>29</v>
      </c>
      <c r="E2939" t="s">
        <v>18</v>
      </c>
      <c r="F2939" t="s">
        <v>19</v>
      </c>
      <c r="G2939" t="s">
        <v>28</v>
      </c>
      <c r="H2939" s="3">
        <v>12313.73</v>
      </c>
      <c r="I2939" t="s">
        <v>21</v>
      </c>
      <c r="J2939" t="s">
        <v>22</v>
      </c>
      <c r="K29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31.1203318742742</v>
      </c>
      <c r="L2939" s="6">
        <f>TablaDatos[[#This Row],[IMC_raw]]/1000000000000000</f>
        <v>31.1203318742742</v>
      </c>
      <c r="M2939" s="2">
        <v>3.11203318742742E+16</v>
      </c>
      <c r="N29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39" s="13">
        <f t="shared" si="45"/>
        <v>2938</v>
      </c>
      <c r="P2939" s="2" t="str">
        <f>IF(TablaDatos[[#This Row],[Diabetes]]=0,"No","Si")</f>
        <v>No</v>
      </c>
      <c r="Q2939">
        <v>0</v>
      </c>
      <c r="R2939">
        <f>TablaDatos[[#This Row],[Aux2]]/10000000000000</f>
        <v>2239.9776709161501</v>
      </c>
      <c r="S2939" s="1">
        <v>2.23997767091615E+16</v>
      </c>
      <c r="T2939" s="7">
        <f>TablaDatos[[#This Row],[Aux3]]/100000000000000</f>
        <v>25.648615065773299</v>
      </c>
      <c r="U2939" s="1">
        <v>2564861506577330</v>
      </c>
      <c r="V2939">
        <v>157.80000000000001</v>
      </c>
      <c r="W2939">
        <v>99.1</v>
      </c>
    </row>
    <row r="2940" spans="1:23">
      <c r="A2940">
        <v>2017</v>
      </c>
      <c r="B2940">
        <v>64</v>
      </c>
      <c r="C2940" t="s">
        <v>23</v>
      </c>
      <c r="D2940" t="s">
        <v>73</v>
      </c>
      <c r="E2940" t="s">
        <v>18</v>
      </c>
      <c r="F2940" t="s">
        <v>40</v>
      </c>
      <c r="G2940" t="s">
        <v>28</v>
      </c>
      <c r="H2940" s="3">
        <v>37287.01</v>
      </c>
      <c r="I2940" t="s">
        <v>19</v>
      </c>
      <c r="J2940" t="s">
        <v>19</v>
      </c>
      <c r="K29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31.114287875637601</v>
      </c>
      <c r="L2940" s="6">
        <f>TablaDatos[[#This Row],[IMC_raw]]/1000000000000000</f>
        <v>31.114287875637601</v>
      </c>
      <c r="M2940" s="2">
        <v>3.11142878756376E+16</v>
      </c>
      <c r="N29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0" s="13">
        <f t="shared" si="45"/>
        <v>2939</v>
      </c>
      <c r="P2940" s="2" t="str">
        <f>IF(TablaDatos[[#This Row],[Diabetes]]=0,"No","Si")</f>
        <v>No</v>
      </c>
      <c r="Q2940">
        <v>0</v>
      </c>
      <c r="R2940">
        <f>TablaDatos[[#This Row],[Aux2]]/10000000000000</f>
        <v>2080.9592532524398</v>
      </c>
      <c r="S2940" s="1">
        <v>2.08095925325244E+16</v>
      </c>
      <c r="T2940" s="7">
        <f>TablaDatos[[#This Row],[Aux3]]/100000000000000</f>
        <v>19.9147708852447</v>
      </c>
      <c r="U2940" s="1">
        <v>1991477088524470</v>
      </c>
      <c r="V2940">
        <v>149.9</v>
      </c>
      <c r="W2940">
        <v>91.7</v>
      </c>
    </row>
    <row r="2941" spans="1:23">
      <c r="A2941">
        <v>2017</v>
      </c>
      <c r="B2941">
        <v>43</v>
      </c>
      <c r="C2941" t="s">
        <v>23</v>
      </c>
      <c r="D2941" t="s">
        <v>74</v>
      </c>
      <c r="E2941" t="s">
        <v>18</v>
      </c>
      <c r="F2941" t="s">
        <v>19</v>
      </c>
      <c r="G2941" t="s">
        <v>39</v>
      </c>
      <c r="H2941" s="3">
        <v>16650.080000000002</v>
      </c>
      <c r="I2941" t="s">
        <v>19</v>
      </c>
      <c r="J2941" t="s">
        <v>18</v>
      </c>
      <c r="K29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31.108451241639401</v>
      </c>
      <c r="L2941" s="5">
        <f>TablaDatos[[#This Row],[IMC_raw]]/1000000000000000</f>
        <v>3.1108451241639399</v>
      </c>
      <c r="M2941" s="2">
        <v>3110845124163940</v>
      </c>
      <c r="N29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1" s="13">
        <f t="shared" si="45"/>
        <v>2940</v>
      </c>
      <c r="P2941" s="2" t="str">
        <f>IF(TablaDatos[[#This Row],[Diabetes]]=0,"No","Si")</f>
        <v>No</v>
      </c>
      <c r="Q2941">
        <v>0</v>
      </c>
      <c r="R2941">
        <f>TablaDatos[[#This Row],[Aux2]]/10000000000000</f>
        <v>1991.82190816859</v>
      </c>
      <c r="S2941" s="1">
        <v>1.99182190816859E+16</v>
      </c>
      <c r="T2941" s="7">
        <f>TablaDatos[[#This Row],[Aux3]]/100000000000000</f>
        <v>240.89971458635699</v>
      </c>
      <c r="U2941" s="1">
        <v>2.40899714586357E+16</v>
      </c>
      <c r="V2941">
        <v>150.19999999999999</v>
      </c>
      <c r="W2941">
        <v>89.1</v>
      </c>
    </row>
    <row r="2942" spans="1:23">
      <c r="A2942">
        <v>2017</v>
      </c>
      <c r="B2942">
        <v>52</v>
      </c>
      <c r="C2942" t="s">
        <v>16</v>
      </c>
      <c r="D2942" t="s">
        <v>30</v>
      </c>
      <c r="E2942" t="s">
        <v>19</v>
      </c>
      <c r="F2942" t="s">
        <v>24</v>
      </c>
      <c r="G2942" t="s">
        <v>20</v>
      </c>
      <c r="H2942" s="3">
        <v>28147.15</v>
      </c>
      <c r="I2942" t="s">
        <v>21</v>
      </c>
      <c r="J2942" t="s">
        <v>19</v>
      </c>
      <c r="K29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31.042864007374899</v>
      </c>
      <c r="L2942" s="5">
        <f>TablaDatos[[#This Row],[IMC_raw]]/1000000000000000</f>
        <v>3.10428640073749</v>
      </c>
      <c r="M2942" s="2">
        <v>3104286400737490</v>
      </c>
      <c r="N29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2" s="13">
        <f t="shared" si="45"/>
        <v>2941</v>
      </c>
      <c r="P2942" s="2" t="str">
        <f>IF(TablaDatos[[#This Row],[Diabetes]]=0,"No","Si")</f>
        <v>No</v>
      </c>
      <c r="Q2942">
        <v>0</v>
      </c>
      <c r="R2942">
        <f>TablaDatos[[#This Row],[Aux2]]/10000000000000</f>
        <v>2123.6745537562902</v>
      </c>
      <c r="S2942" s="1">
        <v>2.12367455375629E+16</v>
      </c>
      <c r="T2942" s="7">
        <f>TablaDatos[[#This Row],[Aux3]]/100000000000000</f>
        <v>224.28896732276201</v>
      </c>
      <c r="U2942" s="1">
        <v>2.24288967322762E+16</v>
      </c>
      <c r="V2942">
        <v>150.5</v>
      </c>
      <c r="W2942">
        <v>91.6</v>
      </c>
    </row>
    <row r="2943" spans="1:23">
      <c r="A2943">
        <v>2017</v>
      </c>
      <c r="B2943">
        <v>66</v>
      </c>
      <c r="C2943" t="s">
        <v>23</v>
      </c>
      <c r="D2943" t="s">
        <v>17</v>
      </c>
      <c r="E2943" t="s">
        <v>18</v>
      </c>
      <c r="F2943" t="s">
        <v>24</v>
      </c>
      <c r="G2943" t="s">
        <v>25</v>
      </c>
      <c r="H2943" s="3">
        <v>20963.990000000002</v>
      </c>
      <c r="I2943" t="s">
        <v>18</v>
      </c>
      <c r="J2943" t="s">
        <v>22</v>
      </c>
      <c r="K29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31.023714987715699</v>
      </c>
      <c r="L2943" s="5">
        <f>TablaDatos[[#This Row],[IMC_raw]]/1000000000000000</f>
        <v>3.10237149877157</v>
      </c>
      <c r="M2943" s="2">
        <v>3102371498771570</v>
      </c>
      <c r="N29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3" s="13">
        <f t="shared" si="45"/>
        <v>2942</v>
      </c>
      <c r="P2943" s="2" t="str">
        <f>IF(TablaDatos[[#This Row],[Diabetes]]=0,"No","Si")</f>
        <v>No</v>
      </c>
      <c r="Q2943">
        <v>0</v>
      </c>
      <c r="R2943">
        <f>TablaDatos[[#This Row],[Aux2]]/10000000000000</f>
        <v>2242.8964307074998</v>
      </c>
      <c r="S2943" s="1">
        <v>2.2428964307075E+16</v>
      </c>
      <c r="T2943" s="7">
        <f>TablaDatos[[#This Row],[Aux3]]/100000000000000</f>
        <v>235.813159794922</v>
      </c>
      <c r="U2943" s="1">
        <v>2.35813159794922E+16</v>
      </c>
      <c r="V2943">
        <v>156.30000000000001</v>
      </c>
      <c r="W2943">
        <v>92.4</v>
      </c>
    </row>
    <row r="2944" spans="1:23">
      <c r="A2944">
        <v>2017</v>
      </c>
      <c r="B2944">
        <v>63</v>
      </c>
      <c r="C2944" t="s">
        <v>23</v>
      </c>
      <c r="D2944" t="s">
        <v>29</v>
      </c>
      <c r="E2944" t="s">
        <v>19</v>
      </c>
      <c r="F2944" t="s">
        <v>19</v>
      </c>
      <c r="G2944" t="s">
        <v>28</v>
      </c>
      <c r="H2944" s="3">
        <v>16719.66</v>
      </c>
      <c r="I2944" t="s">
        <v>19</v>
      </c>
      <c r="J2944" t="s">
        <v>18</v>
      </c>
      <c r="K29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30.990633879981999</v>
      </c>
      <c r="L2944" s="5">
        <f>TablaDatos[[#This Row],[IMC_raw]]/1000000000000000</f>
        <v>30.990633879981999</v>
      </c>
      <c r="M2944" s="2">
        <v>3.0990633879982E+16</v>
      </c>
      <c r="N29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4" s="13">
        <f t="shared" si="45"/>
        <v>2943</v>
      </c>
      <c r="P2944" s="2" t="str">
        <f>IF(TablaDatos[[#This Row],[Diabetes]]=0,"No","Si")</f>
        <v>No</v>
      </c>
      <c r="Q2944">
        <v>0</v>
      </c>
      <c r="R2944">
        <f>TablaDatos[[#This Row],[Aux2]]/10000000000000</f>
        <v>1989.8664500249999</v>
      </c>
      <c r="S2944" s="1">
        <v>1.989866450025E+16</v>
      </c>
      <c r="T2944" s="7">
        <f>TablaDatos[[#This Row],[Aux3]]/100000000000000</f>
        <v>201.20057531377401</v>
      </c>
      <c r="U2944" s="1">
        <v>2.01200575313774E+16</v>
      </c>
      <c r="V2944">
        <v>161.5</v>
      </c>
      <c r="W2944">
        <v>89.4</v>
      </c>
    </row>
    <row r="2945" spans="1:23">
      <c r="A2945">
        <v>2017</v>
      </c>
      <c r="B2945">
        <v>52</v>
      </c>
      <c r="C2945" t="s">
        <v>23</v>
      </c>
      <c r="D2945" t="s">
        <v>29</v>
      </c>
      <c r="E2945" t="s">
        <v>18</v>
      </c>
      <c r="F2945" t="s">
        <v>24</v>
      </c>
      <c r="G2945" t="s">
        <v>20</v>
      </c>
      <c r="H2945" s="3">
        <v>14001.21</v>
      </c>
      <c r="I2945" t="s">
        <v>19</v>
      </c>
      <c r="J2945" t="s">
        <v>19</v>
      </c>
      <c r="K29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30.961126993931401</v>
      </c>
      <c r="L2945" s="5">
        <f>TablaDatos[[#This Row],[IMC_raw]]/1000000000000000</f>
        <v>30.961126993931401</v>
      </c>
      <c r="M2945" s="2">
        <v>3.09611269939314E+16</v>
      </c>
      <c r="N29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5" s="13">
        <f t="shared" si="45"/>
        <v>2944</v>
      </c>
      <c r="P2945" s="2" t="str">
        <f>IF(TablaDatos[[#This Row],[Diabetes]]=0,"No","Si")</f>
        <v>No</v>
      </c>
      <c r="Q2945">
        <v>0</v>
      </c>
      <c r="R2945">
        <f>TablaDatos[[#This Row],[Aux2]]/10000000000000</f>
        <v>19.633879629421902</v>
      </c>
      <c r="S2945" s="1">
        <v>196338796294219</v>
      </c>
      <c r="T2945" s="7">
        <f>TablaDatos[[#This Row],[Aux3]]/100000000000000</f>
        <v>297.94776554794697</v>
      </c>
      <c r="U2945" s="1">
        <v>2.97947765547947E+16</v>
      </c>
      <c r="V2945">
        <v>153.4</v>
      </c>
      <c r="W2945">
        <v>89.3</v>
      </c>
    </row>
    <row r="2946" spans="1:23">
      <c r="A2946">
        <v>2017</v>
      </c>
      <c r="B2946">
        <v>48</v>
      </c>
      <c r="C2946" t="s">
        <v>23</v>
      </c>
      <c r="D2946" t="s">
        <v>73</v>
      </c>
      <c r="E2946" t="s">
        <v>18</v>
      </c>
      <c r="F2946" t="s">
        <v>24</v>
      </c>
      <c r="G2946" t="s">
        <v>20</v>
      </c>
      <c r="H2946" s="3">
        <v>32298.74</v>
      </c>
      <c r="I2946" t="s">
        <v>21</v>
      </c>
      <c r="J2946" t="s">
        <v>19</v>
      </c>
      <c r="K29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30.951923955773999</v>
      </c>
      <c r="L2946" s="5">
        <f>TablaDatos[[#This Row],[IMC_raw]]/1000000000000000</f>
        <v>30.951923955773999</v>
      </c>
      <c r="M2946" s="2">
        <v>3.0951923955774E+16</v>
      </c>
      <c r="N29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6" s="13">
        <f t="shared" ref="O2946:O3009" si="46">O2945+1</f>
        <v>2945</v>
      </c>
      <c r="P2946" s="2" t="str">
        <f>IF(TablaDatos[[#This Row],[Diabetes]]=0,"No","Si")</f>
        <v>No</v>
      </c>
      <c r="Q2946">
        <v>0</v>
      </c>
      <c r="R2946">
        <f>TablaDatos[[#This Row],[Aux2]]/10000000000000</f>
        <v>229.09375630402801</v>
      </c>
      <c r="S2946" s="1">
        <v>2290937563040280</v>
      </c>
      <c r="T2946" s="7">
        <f>TablaDatos[[#This Row],[Aux3]]/100000000000000</f>
        <v>259.61549674366302</v>
      </c>
      <c r="U2946" s="1">
        <v>2.59615496743663E+16</v>
      </c>
      <c r="V2946">
        <v>147</v>
      </c>
      <c r="W2946">
        <v>90</v>
      </c>
    </row>
    <row r="2947" spans="1:23">
      <c r="A2947">
        <v>2017</v>
      </c>
      <c r="B2947">
        <v>65</v>
      </c>
      <c r="C2947" t="s">
        <v>23</v>
      </c>
      <c r="D2947" t="s">
        <v>17</v>
      </c>
      <c r="E2947" t="s">
        <v>21</v>
      </c>
      <c r="F2947" t="s">
        <v>24</v>
      </c>
      <c r="G2947" t="s">
        <v>25</v>
      </c>
      <c r="H2947" s="3">
        <v>10710.63</v>
      </c>
      <c r="I2947" t="s">
        <v>21</v>
      </c>
      <c r="J2947" t="s">
        <v>19</v>
      </c>
      <c r="K29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30.916022990857801</v>
      </c>
      <c r="L2947" s="6">
        <f>TablaDatos[[#This Row],[IMC_raw]]/1000000000000000</f>
        <v>3.0916022990857801</v>
      </c>
      <c r="M2947" s="2">
        <v>3091602299085780</v>
      </c>
      <c r="N29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7" s="13">
        <f t="shared" si="46"/>
        <v>2946</v>
      </c>
      <c r="P2947" s="2" t="str">
        <f>IF(TablaDatos[[#This Row],[Diabetes]]=0,"No","Si")</f>
        <v>Si</v>
      </c>
      <c r="Q2947">
        <v>1</v>
      </c>
      <c r="R2947">
        <f>TablaDatos[[#This Row],[Aux2]]/10000000000000</f>
        <v>2029.10755141915</v>
      </c>
      <c r="S2947" s="1">
        <v>2.02910755141915E+16</v>
      </c>
      <c r="T2947" s="7">
        <f>TablaDatos[[#This Row],[Aux3]]/100000000000000</f>
        <v>241.44754299586199</v>
      </c>
      <c r="U2947" s="1">
        <v>2.41447542995862E+16</v>
      </c>
      <c r="V2947">
        <v>161.69999999999999</v>
      </c>
      <c r="W2947">
        <v>103.6</v>
      </c>
    </row>
    <row r="2948" spans="1:23">
      <c r="A2948">
        <v>2017</v>
      </c>
      <c r="B2948">
        <v>61</v>
      </c>
      <c r="C2948" t="s">
        <v>23</v>
      </c>
      <c r="D2948" t="s">
        <v>34</v>
      </c>
      <c r="E2948" t="s">
        <v>18</v>
      </c>
      <c r="F2948" t="s">
        <v>19</v>
      </c>
      <c r="G2948" t="s">
        <v>28</v>
      </c>
      <c r="H2948" s="3">
        <v>26403.64</v>
      </c>
      <c r="I2948" t="s">
        <v>19</v>
      </c>
      <c r="J2948" t="s">
        <v>22</v>
      </c>
      <c r="K29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30.913059618235003</v>
      </c>
      <c r="L2948" s="5">
        <f>TablaDatos[[#This Row],[IMC_raw]]/1000000000000000</f>
        <v>3.0913059618235001</v>
      </c>
      <c r="M2948" s="2">
        <v>3091305961823500</v>
      </c>
      <c r="N29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8" s="13">
        <f t="shared" si="46"/>
        <v>2947</v>
      </c>
      <c r="P2948" s="2" t="str">
        <f>IF(TablaDatos[[#This Row],[Diabetes]]=0,"No","Si")</f>
        <v>No</v>
      </c>
      <c r="Q2948">
        <v>0</v>
      </c>
      <c r="R2948">
        <f>TablaDatos[[#This Row],[Aux2]]/10000000000000</f>
        <v>2052.6338484303401</v>
      </c>
      <c r="S2948" s="1">
        <v>2.05263384843034E+16</v>
      </c>
      <c r="T2948" s="7">
        <f>TablaDatos[[#This Row],[Aux3]]/100000000000000</f>
        <v>266.94901938400301</v>
      </c>
      <c r="U2948" s="1">
        <v>2.66949019384003E+16</v>
      </c>
      <c r="V2948">
        <v>157.69999999999999</v>
      </c>
      <c r="W2948">
        <v>98.7</v>
      </c>
    </row>
    <row r="2949" spans="1:23">
      <c r="A2949">
        <v>2017</v>
      </c>
      <c r="B2949">
        <v>65</v>
      </c>
      <c r="C2949" t="s">
        <v>23</v>
      </c>
      <c r="D2949" t="s">
        <v>34</v>
      </c>
      <c r="E2949" t="s">
        <v>21</v>
      </c>
      <c r="F2949" t="s">
        <v>24</v>
      </c>
      <c r="G2949" t="s">
        <v>25</v>
      </c>
      <c r="H2949" s="3">
        <v>12355.36</v>
      </c>
      <c r="I2949" t="s">
        <v>19</v>
      </c>
      <c r="J2949" t="s">
        <v>22</v>
      </c>
      <c r="K29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30.911118955917399</v>
      </c>
      <c r="L2949" s="5">
        <f>TablaDatos[[#This Row],[IMC_raw]]/1000000000000000</f>
        <v>30.911118955917399</v>
      </c>
      <c r="M2949" s="2">
        <v>3.09111189559174E+16</v>
      </c>
      <c r="N29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49" s="13">
        <f t="shared" si="46"/>
        <v>2948</v>
      </c>
      <c r="P2949" s="2" t="str">
        <f>IF(TablaDatos[[#This Row],[Diabetes]]=0,"No","Si")</f>
        <v>Si</v>
      </c>
      <c r="Q2949">
        <v>1</v>
      </c>
      <c r="R2949">
        <f>TablaDatos[[#This Row],[Aux2]]/10000000000000</f>
        <v>2.2570119855970998</v>
      </c>
      <c r="S2949" s="1">
        <v>22570119855971</v>
      </c>
      <c r="T2949" s="7">
        <f>TablaDatos[[#This Row],[Aux3]]/100000000000000</f>
        <v>268.706813870171</v>
      </c>
      <c r="U2949" s="1">
        <v>2.68706813870171E+16</v>
      </c>
      <c r="V2949">
        <v>155.69999999999999</v>
      </c>
      <c r="W2949">
        <v>98.9</v>
      </c>
    </row>
    <row r="2950" spans="1:23">
      <c r="A2950">
        <v>2017</v>
      </c>
      <c r="B2950">
        <v>64</v>
      </c>
      <c r="C2950" t="s">
        <v>16</v>
      </c>
      <c r="D2950" t="s">
        <v>73</v>
      </c>
      <c r="E2950" t="s">
        <v>19</v>
      </c>
      <c r="F2950" t="s">
        <v>24</v>
      </c>
      <c r="G2950" t="s">
        <v>28</v>
      </c>
      <c r="H2950" s="3">
        <v>19259.39</v>
      </c>
      <c r="I2950" t="s">
        <v>21</v>
      </c>
      <c r="J2950" t="s">
        <v>18</v>
      </c>
      <c r="K29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30.8798217058348</v>
      </c>
      <c r="L2950" s="5">
        <f>TablaDatos[[#This Row],[IMC_raw]]/1000000000000000</f>
        <v>30.8798217058348</v>
      </c>
      <c r="M2950" s="2">
        <v>3.08798217058348E+16</v>
      </c>
      <c r="N29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0" s="13">
        <f t="shared" si="46"/>
        <v>2949</v>
      </c>
      <c r="P2950" s="2" t="str">
        <f>IF(TablaDatos[[#This Row],[Diabetes]]=0,"No","Si")</f>
        <v>Si</v>
      </c>
      <c r="Q2950">
        <v>1</v>
      </c>
      <c r="R2950">
        <f>TablaDatos[[#This Row],[Aux2]]/10000000000000</f>
        <v>2084.7368612392602</v>
      </c>
      <c r="S2950" s="1">
        <v>2.08473686123926E+16</v>
      </c>
      <c r="T2950" s="7">
        <f>TablaDatos[[#This Row],[Aux3]]/100000000000000</f>
        <v>277.71071861923701</v>
      </c>
      <c r="U2950" s="1">
        <v>2.77710718619237E+16</v>
      </c>
      <c r="V2950">
        <v>162.1</v>
      </c>
      <c r="W2950">
        <v>103.5</v>
      </c>
    </row>
    <row r="2951" spans="1:23">
      <c r="A2951">
        <v>2017</v>
      </c>
      <c r="B2951">
        <v>48</v>
      </c>
      <c r="C2951" t="s">
        <v>23</v>
      </c>
      <c r="D2951" t="s">
        <v>29</v>
      </c>
      <c r="E2951" t="s">
        <v>18</v>
      </c>
      <c r="F2951" t="s">
        <v>35</v>
      </c>
      <c r="G2951" t="s">
        <v>20</v>
      </c>
      <c r="H2951" s="3">
        <v>15284.1</v>
      </c>
      <c r="I2951" t="s">
        <v>19</v>
      </c>
      <c r="J2951" t="s">
        <v>18</v>
      </c>
      <c r="K29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30.8756084642914</v>
      </c>
      <c r="L2951" s="6">
        <f>TablaDatos[[#This Row],[IMC_raw]]/1000000000000000</f>
        <v>3.08756084642914</v>
      </c>
      <c r="M2951" s="2">
        <v>3087560846429140</v>
      </c>
      <c r="N29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1" s="13">
        <f t="shared" si="46"/>
        <v>2950</v>
      </c>
      <c r="P2951" s="2" t="str">
        <f>IF(TablaDatos[[#This Row],[Diabetes]]=0,"No","Si")</f>
        <v>No</v>
      </c>
      <c r="Q2951">
        <v>0</v>
      </c>
      <c r="R2951">
        <f>TablaDatos[[#This Row],[Aux2]]/10000000000000</f>
        <v>2271.3360359307699</v>
      </c>
      <c r="S2951" s="1">
        <v>2.27133603593077E+16</v>
      </c>
      <c r="T2951" s="7">
        <f>TablaDatos[[#This Row],[Aux3]]/100000000000000</f>
        <v>219.94074462682701</v>
      </c>
      <c r="U2951" s="1">
        <v>2.19940744626827E+16</v>
      </c>
      <c r="V2951">
        <v>147.5</v>
      </c>
      <c r="W2951">
        <v>93.1</v>
      </c>
    </row>
    <row r="2952" spans="1:23">
      <c r="A2952">
        <v>2017</v>
      </c>
      <c r="B2952">
        <v>63</v>
      </c>
      <c r="C2952" t="s">
        <v>16</v>
      </c>
      <c r="D2952" t="s">
        <v>17</v>
      </c>
      <c r="E2952" t="s">
        <v>18</v>
      </c>
      <c r="F2952" t="s">
        <v>19</v>
      </c>
      <c r="G2952" t="s">
        <v>28</v>
      </c>
      <c r="H2952" s="3">
        <v>17810.04</v>
      </c>
      <c r="I2952" t="s">
        <v>18</v>
      </c>
      <c r="J2952" t="s">
        <v>22</v>
      </c>
      <c r="K29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30.866545209941599</v>
      </c>
      <c r="L2952" s="6">
        <f>TablaDatos[[#This Row],[IMC_raw]]/1000000000000000</f>
        <v>30.866545209941599</v>
      </c>
      <c r="M2952" s="2">
        <v>3.08665452099416E+16</v>
      </c>
      <c r="N29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2" s="13">
        <f t="shared" si="46"/>
        <v>2951</v>
      </c>
      <c r="P2952" s="2" t="str">
        <f>IF(TablaDatos[[#This Row],[Diabetes]]=0,"No","Si")</f>
        <v>Si</v>
      </c>
      <c r="Q2952">
        <v>1</v>
      </c>
      <c r="R2952">
        <f>TablaDatos[[#This Row],[Aux2]]/10000000000000</f>
        <v>2184.2719633010902</v>
      </c>
      <c r="S2952" s="1">
        <v>2.18427196330109E+16</v>
      </c>
      <c r="T2952" s="7">
        <f>TablaDatos[[#This Row],[Aux3]]/100000000000000</f>
        <v>25.317734053767399</v>
      </c>
      <c r="U2952" s="1">
        <v>2531773405376740</v>
      </c>
      <c r="V2952">
        <v>159.5</v>
      </c>
      <c r="W2952">
        <v>98.5</v>
      </c>
    </row>
    <row r="2953" spans="1:23">
      <c r="A2953">
        <v>2017</v>
      </c>
      <c r="B2953">
        <v>45</v>
      </c>
      <c r="C2953" t="s">
        <v>23</v>
      </c>
      <c r="D2953" t="s">
        <v>72</v>
      </c>
      <c r="E2953" t="s">
        <v>18</v>
      </c>
      <c r="F2953" t="s">
        <v>19</v>
      </c>
      <c r="G2953" t="s">
        <v>20</v>
      </c>
      <c r="H2953" s="3">
        <v>18768.5</v>
      </c>
      <c r="I2953" t="s">
        <v>21</v>
      </c>
      <c r="J2953" t="s">
        <v>21</v>
      </c>
      <c r="K29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30.861013446893303</v>
      </c>
      <c r="L2953" s="5">
        <f>TablaDatos[[#This Row],[IMC_raw]]/1000000000000000</f>
        <v>3.0861013446893302</v>
      </c>
      <c r="M2953" s="2">
        <v>3086101344689330</v>
      </c>
      <c r="N29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3" s="13">
        <f t="shared" si="46"/>
        <v>2952</v>
      </c>
      <c r="P2953" s="2" t="str">
        <f>IF(TablaDatos[[#This Row],[Diabetes]]=0,"No","Si")</f>
        <v>No</v>
      </c>
      <c r="Q2953">
        <v>0</v>
      </c>
      <c r="R2953">
        <f>TablaDatos[[#This Row],[Aux2]]/10000000000000</f>
        <v>2156.92161522675</v>
      </c>
      <c r="S2953" s="1">
        <v>2.15692161522675E+16</v>
      </c>
      <c r="T2953" s="7">
        <f>TablaDatos[[#This Row],[Aux3]]/100000000000000</f>
        <v>216.14509156831801</v>
      </c>
      <c r="U2953" s="1">
        <v>2.16145091568318E+16</v>
      </c>
      <c r="V2953">
        <v>142.1</v>
      </c>
      <c r="W2953">
        <v>90.1</v>
      </c>
    </row>
    <row r="2954" spans="1:23">
      <c r="A2954">
        <v>2017</v>
      </c>
      <c r="B2954">
        <v>52</v>
      </c>
      <c r="C2954" t="s">
        <v>23</v>
      </c>
      <c r="D2954" t="s">
        <v>30</v>
      </c>
      <c r="E2954" t="s">
        <v>18</v>
      </c>
      <c r="F2954" t="s">
        <v>35</v>
      </c>
      <c r="G2954" t="s">
        <v>20</v>
      </c>
      <c r="H2954" s="3">
        <v>25003.03</v>
      </c>
      <c r="I2954" t="s">
        <v>19</v>
      </c>
      <c r="J2954" t="s">
        <v>19</v>
      </c>
      <c r="K29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30.8427900770062</v>
      </c>
      <c r="L2954" s="6">
        <f>TablaDatos[[#This Row],[IMC_raw]]/1000000000000000</f>
        <v>3.0842790077006201</v>
      </c>
      <c r="M2954" s="2">
        <v>3084279007700620</v>
      </c>
      <c r="N29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4" s="13">
        <f t="shared" si="46"/>
        <v>2953</v>
      </c>
      <c r="P2954" s="2" t="str">
        <f>IF(TablaDatos[[#This Row],[Diabetes]]=0,"No","Si")</f>
        <v>No</v>
      </c>
      <c r="Q2954">
        <v>0</v>
      </c>
      <c r="R2954">
        <f>TablaDatos[[#This Row],[Aux2]]/10000000000000</f>
        <v>2176.0529007822101</v>
      </c>
      <c r="S2954" s="1">
        <v>2.17605290078221E+16</v>
      </c>
      <c r="T2954" s="7">
        <f>TablaDatos[[#This Row],[Aux3]]/100000000000000</f>
        <v>216.25945244189899</v>
      </c>
      <c r="U2954" s="1">
        <v>2.16259452441899E+16</v>
      </c>
      <c r="V2954">
        <v>149.19999999999999</v>
      </c>
      <c r="W2954">
        <v>87.5</v>
      </c>
    </row>
    <row r="2955" spans="1:23">
      <c r="A2955">
        <v>2017</v>
      </c>
      <c r="B2955">
        <v>58</v>
      </c>
      <c r="C2955" t="s">
        <v>23</v>
      </c>
      <c r="D2955" t="s">
        <v>30</v>
      </c>
      <c r="E2955" t="s">
        <v>19</v>
      </c>
      <c r="F2955" t="s">
        <v>19</v>
      </c>
      <c r="G2955" t="s">
        <v>28</v>
      </c>
      <c r="H2955" s="3">
        <v>12919.41</v>
      </c>
      <c r="I2955" t="s">
        <v>21</v>
      </c>
      <c r="J2955" t="s">
        <v>18</v>
      </c>
      <c r="K29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30.818837423947802</v>
      </c>
      <c r="L2955" s="6">
        <f>TablaDatos[[#This Row],[IMC_raw]]/1000000000000000</f>
        <v>30.818837423947802</v>
      </c>
      <c r="M2955" s="2">
        <v>3.08188374239478E+16</v>
      </c>
      <c r="N29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5" s="13">
        <f t="shared" si="46"/>
        <v>2954</v>
      </c>
      <c r="P2955" s="2" t="str">
        <f>IF(TablaDatos[[#This Row],[Diabetes]]=0,"No","Si")</f>
        <v>No</v>
      </c>
      <c r="Q2955">
        <v>0</v>
      </c>
      <c r="R2955">
        <f>TablaDatos[[#This Row],[Aux2]]/10000000000000</f>
        <v>2316.2148033596</v>
      </c>
      <c r="S2955" s="1">
        <v>2.3162148033596E+16</v>
      </c>
      <c r="T2955" s="7">
        <f>TablaDatos[[#This Row],[Aux3]]/100000000000000</f>
        <v>226.504247195197</v>
      </c>
      <c r="U2955" s="1">
        <v>2.26504247195197E+16</v>
      </c>
      <c r="V2955">
        <v>164.7</v>
      </c>
      <c r="W2955">
        <v>102.1</v>
      </c>
    </row>
    <row r="2956" spans="1:23">
      <c r="A2956">
        <v>2017</v>
      </c>
      <c r="B2956">
        <v>60</v>
      </c>
      <c r="C2956" t="s">
        <v>16</v>
      </c>
      <c r="D2956" t="s">
        <v>26</v>
      </c>
      <c r="E2956" t="s">
        <v>31</v>
      </c>
      <c r="F2956" t="s">
        <v>24</v>
      </c>
      <c r="G2956" t="s">
        <v>28</v>
      </c>
      <c r="H2956" s="3">
        <v>16447.75</v>
      </c>
      <c r="I2956" t="s">
        <v>19</v>
      </c>
      <c r="J2956" t="s">
        <v>18</v>
      </c>
      <c r="K29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30.776888599549501</v>
      </c>
      <c r="L2956" s="5">
        <f>TablaDatos[[#This Row],[IMC_raw]]/1000000000000000</f>
        <v>30.776888599549501</v>
      </c>
      <c r="M2956" s="2">
        <v>3.07768885995495E+16</v>
      </c>
      <c r="N29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6" s="13">
        <f t="shared" si="46"/>
        <v>2955</v>
      </c>
      <c r="P2956" s="2" t="str">
        <f>IF(TablaDatos[[#This Row],[Diabetes]]=0,"No","Si")</f>
        <v>No</v>
      </c>
      <c r="Q2956">
        <v>0</v>
      </c>
      <c r="R2956">
        <f>TablaDatos[[#This Row],[Aux2]]/10000000000000</f>
        <v>189.39675652873399</v>
      </c>
      <c r="S2956" s="1">
        <v>1893967565287340</v>
      </c>
      <c r="T2956" s="7">
        <f>TablaDatos[[#This Row],[Aux3]]/100000000000000</f>
        <v>222.020521133259</v>
      </c>
      <c r="U2956" s="1">
        <v>2.22020521133259E+16</v>
      </c>
      <c r="V2956">
        <v>161.4</v>
      </c>
      <c r="W2956">
        <v>102.6</v>
      </c>
    </row>
    <row r="2957" spans="1:23">
      <c r="A2957">
        <v>2017</v>
      </c>
      <c r="B2957">
        <v>68</v>
      </c>
      <c r="C2957" t="s">
        <v>23</v>
      </c>
      <c r="D2957" t="s">
        <v>71</v>
      </c>
      <c r="E2957" t="s">
        <v>21</v>
      </c>
      <c r="F2957" t="s">
        <v>24</v>
      </c>
      <c r="G2957" t="s">
        <v>25</v>
      </c>
      <c r="H2957" s="3">
        <v>10830.71</v>
      </c>
      <c r="I2957" t="s">
        <v>21</v>
      </c>
      <c r="J2957" t="s">
        <v>18</v>
      </c>
      <c r="K29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30.762800363036298</v>
      </c>
      <c r="L2957" s="5">
        <f>TablaDatos[[#This Row],[IMC_raw]]/1000000000000000</f>
        <v>30.762800363036298</v>
      </c>
      <c r="M2957" s="2">
        <v>3.07628003630363E+16</v>
      </c>
      <c r="N29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7" s="13">
        <f t="shared" si="46"/>
        <v>2956</v>
      </c>
      <c r="P2957" s="2" t="str">
        <f>IF(TablaDatos[[#This Row],[Diabetes]]=0,"No","Si")</f>
        <v>No</v>
      </c>
      <c r="Q2957">
        <v>0</v>
      </c>
      <c r="R2957">
        <f>TablaDatos[[#This Row],[Aux2]]/10000000000000</f>
        <v>2427.1196024803999</v>
      </c>
      <c r="S2957" s="1">
        <v>2.4271196024804E+16</v>
      </c>
      <c r="T2957" s="7">
        <f>TablaDatos[[#This Row],[Aux3]]/100000000000000</f>
        <v>251.503009456337</v>
      </c>
      <c r="U2957" s="1">
        <v>2.51503009456337E+16</v>
      </c>
      <c r="V2957">
        <v>163.19999999999999</v>
      </c>
      <c r="W2957">
        <v>101.9</v>
      </c>
    </row>
    <row r="2958" spans="1:23">
      <c r="A2958">
        <v>2017</v>
      </c>
      <c r="B2958">
        <v>63</v>
      </c>
      <c r="C2958" t="s">
        <v>23</v>
      </c>
      <c r="D2958" t="s">
        <v>30</v>
      </c>
      <c r="E2958" t="s">
        <v>18</v>
      </c>
      <c r="F2958" t="s">
        <v>19</v>
      </c>
      <c r="G2958" t="s">
        <v>28</v>
      </c>
      <c r="H2958" s="3">
        <v>15922</v>
      </c>
      <c r="I2958" t="s">
        <v>19</v>
      </c>
      <c r="J2958" t="s">
        <v>18</v>
      </c>
      <c r="K29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30.7379773029724</v>
      </c>
      <c r="L2958" s="5">
        <f>TablaDatos[[#This Row],[IMC_raw]]/1000000000000000</f>
        <v>30.7379773029724</v>
      </c>
      <c r="M2958" s="2">
        <v>3.07379773029724E+16</v>
      </c>
      <c r="N29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8" s="13">
        <f t="shared" si="46"/>
        <v>2957</v>
      </c>
      <c r="P2958" s="2" t="str">
        <f>IF(TablaDatos[[#This Row],[Diabetes]]=0,"No","Si")</f>
        <v>No</v>
      </c>
      <c r="Q2958">
        <v>0</v>
      </c>
      <c r="R2958">
        <f>TablaDatos[[#This Row],[Aux2]]/10000000000000</f>
        <v>198.39619106717799</v>
      </c>
      <c r="S2958" s="1">
        <v>1983961910671780</v>
      </c>
      <c r="T2958" s="7">
        <f>TablaDatos[[#This Row],[Aux3]]/100000000000000</f>
        <v>23.029799661883001</v>
      </c>
      <c r="U2958" s="1">
        <v>2302979966188300</v>
      </c>
      <c r="V2958">
        <v>149.9</v>
      </c>
      <c r="W2958">
        <v>93.4</v>
      </c>
    </row>
    <row r="2959" spans="1:23">
      <c r="A2959">
        <v>2017</v>
      </c>
      <c r="B2959">
        <v>61</v>
      </c>
      <c r="C2959" t="s">
        <v>23</v>
      </c>
      <c r="D2959" t="s">
        <v>36</v>
      </c>
      <c r="E2959" t="s">
        <v>18</v>
      </c>
      <c r="F2959" t="s">
        <v>19</v>
      </c>
      <c r="G2959" t="s">
        <v>28</v>
      </c>
      <c r="H2959" s="3">
        <v>11100.99</v>
      </c>
      <c r="I2959" t="s">
        <v>19</v>
      </c>
      <c r="J2959" t="s">
        <v>22</v>
      </c>
      <c r="K29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30.715733718121601</v>
      </c>
      <c r="L2959" s="5">
        <f>TablaDatos[[#This Row],[IMC_raw]]/1000000000000000</f>
        <v>30.715733718121601</v>
      </c>
      <c r="M2959" s="2">
        <v>3.07157337181216E+16</v>
      </c>
      <c r="N29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59" s="13">
        <f t="shared" si="46"/>
        <v>2958</v>
      </c>
      <c r="P2959" s="2" t="str">
        <f>IF(TablaDatos[[#This Row],[Diabetes]]=0,"No","Si")</f>
        <v>No</v>
      </c>
      <c r="Q2959">
        <v>0</v>
      </c>
      <c r="R2959">
        <f>TablaDatos[[#This Row],[Aux2]]/10000000000000</f>
        <v>1909.42494077731</v>
      </c>
      <c r="S2959" s="1">
        <v>1.90942494077731E+16</v>
      </c>
      <c r="T2959" s="7">
        <f>TablaDatos[[#This Row],[Aux3]]/100000000000000</f>
        <v>202.90077435088901</v>
      </c>
      <c r="U2959" s="1">
        <v>2.02900774350889E+16</v>
      </c>
      <c r="V2959">
        <v>149.80000000000001</v>
      </c>
      <c r="W2959">
        <v>89.6</v>
      </c>
    </row>
    <row r="2960" spans="1:23">
      <c r="A2960">
        <v>2017</v>
      </c>
      <c r="B2960">
        <v>55</v>
      </c>
      <c r="C2960" t="s">
        <v>16</v>
      </c>
      <c r="D2960" t="s">
        <v>30</v>
      </c>
      <c r="E2960" t="s">
        <v>31</v>
      </c>
      <c r="F2960" t="s">
        <v>24</v>
      </c>
      <c r="G2960" t="s">
        <v>28</v>
      </c>
      <c r="H2960" s="3">
        <v>27214.69</v>
      </c>
      <c r="I2960" t="s">
        <v>19</v>
      </c>
      <c r="J2960" t="s">
        <v>22</v>
      </c>
      <c r="K29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30.6676947542012</v>
      </c>
      <c r="L2960" s="5">
        <f>TablaDatos[[#This Row],[IMC_raw]]/1000000000000000</f>
        <v>30.6676947542012</v>
      </c>
      <c r="M2960" s="2">
        <v>3.06676947542012E+16</v>
      </c>
      <c r="N29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0" s="13">
        <f t="shared" si="46"/>
        <v>2959</v>
      </c>
      <c r="P2960" s="2" t="str">
        <f>IF(TablaDatos[[#This Row],[Diabetes]]=0,"No","Si")</f>
        <v>Si</v>
      </c>
      <c r="Q2960">
        <v>1</v>
      </c>
      <c r="R2960">
        <f>TablaDatos[[#This Row],[Aux2]]/10000000000000</f>
        <v>1921.06764196617</v>
      </c>
      <c r="S2960" s="1">
        <v>1.92106764196617E+16</v>
      </c>
      <c r="T2960" s="7">
        <f>TablaDatos[[#This Row],[Aux3]]/100000000000000</f>
        <v>246.25526714047601</v>
      </c>
      <c r="U2960" s="1">
        <v>2.46255267140476E+16</v>
      </c>
      <c r="V2960">
        <v>162.6</v>
      </c>
      <c r="W2960">
        <v>95.5</v>
      </c>
    </row>
    <row r="2961" spans="1:23">
      <c r="A2961">
        <v>2017</v>
      </c>
      <c r="B2961">
        <v>56</v>
      </c>
      <c r="C2961" t="s">
        <v>23</v>
      </c>
      <c r="D2961" t="s">
        <v>73</v>
      </c>
      <c r="E2961" t="s">
        <v>21</v>
      </c>
      <c r="F2961" t="s">
        <v>24</v>
      </c>
      <c r="G2961" t="s">
        <v>28</v>
      </c>
      <c r="H2961" s="3">
        <v>28128.51</v>
      </c>
      <c r="I2961" t="s">
        <v>21</v>
      </c>
      <c r="J2961" t="s">
        <v>18</v>
      </c>
      <c r="K29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30.664459228309301</v>
      </c>
      <c r="L2961" s="5">
        <f>TablaDatos[[#This Row],[IMC_raw]]/1000000000000000</f>
        <v>30.664459228309301</v>
      </c>
      <c r="M2961" s="2">
        <v>3.06644592283093E+16</v>
      </c>
      <c r="N29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1" s="13">
        <f t="shared" si="46"/>
        <v>2960</v>
      </c>
      <c r="P2961" s="2" t="str">
        <f>IF(TablaDatos[[#This Row],[Diabetes]]=0,"No","Si")</f>
        <v>Si</v>
      </c>
      <c r="Q2961">
        <v>1</v>
      </c>
      <c r="R2961">
        <f>TablaDatos[[#This Row],[Aux2]]/10000000000000</f>
        <v>2423.5934692890501</v>
      </c>
      <c r="S2961" s="1">
        <v>2.42359346928905E+16</v>
      </c>
      <c r="T2961" s="7">
        <f>TablaDatos[[#This Row],[Aux3]]/100000000000000</f>
        <v>269.38651740295302</v>
      </c>
      <c r="U2961" s="1">
        <v>2.69386517402953E+16</v>
      </c>
      <c r="V2961">
        <v>157</v>
      </c>
      <c r="W2961">
        <v>99.6</v>
      </c>
    </row>
    <row r="2962" spans="1:23">
      <c r="A2962">
        <v>2017</v>
      </c>
      <c r="B2962">
        <v>64</v>
      </c>
      <c r="C2962" t="s">
        <v>23</v>
      </c>
      <c r="D2962" t="s">
        <v>27</v>
      </c>
      <c r="E2962" t="s">
        <v>18</v>
      </c>
      <c r="F2962" t="s">
        <v>19</v>
      </c>
      <c r="G2962" t="s">
        <v>28</v>
      </c>
      <c r="H2962" s="3">
        <v>9959.5499999999993</v>
      </c>
      <c r="I2962" t="s">
        <v>21</v>
      </c>
      <c r="J2962" t="s">
        <v>22</v>
      </c>
      <c r="K29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30.660249286615699</v>
      </c>
      <c r="L2962" s="6">
        <f>TablaDatos[[#This Row],[IMC_raw]]/1000000000000000</f>
        <v>30.660249286615699</v>
      </c>
      <c r="M2962" s="2">
        <v>3.06602492866157E+16</v>
      </c>
      <c r="N29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2" s="13">
        <f t="shared" si="46"/>
        <v>2961</v>
      </c>
      <c r="P2962" s="2" t="str">
        <f>IF(TablaDatos[[#This Row],[Diabetes]]=0,"No","Si")</f>
        <v>No</v>
      </c>
      <c r="Q2962">
        <v>0</v>
      </c>
      <c r="R2962">
        <f>TablaDatos[[#This Row],[Aux2]]/10000000000000</f>
        <v>210.80859881423399</v>
      </c>
      <c r="S2962" s="1">
        <v>2108085988142340</v>
      </c>
      <c r="T2962" s="7">
        <f>TablaDatos[[#This Row],[Aux3]]/100000000000000</f>
        <v>209.910865447367</v>
      </c>
      <c r="U2962" s="1">
        <v>2.09910865447367E+16</v>
      </c>
      <c r="V2962">
        <v>150.1</v>
      </c>
      <c r="W2962">
        <v>89</v>
      </c>
    </row>
    <row r="2963" spans="1:23">
      <c r="A2963">
        <v>2017</v>
      </c>
      <c r="B2963">
        <v>57</v>
      </c>
      <c r="C2963" t="s">
        <v>16</v>
      </c>
      <c r="D2963" t="s">
        <v>72</v>
      </c>
      <c r="E2963" t="s">
        <v>19</v>
      </c>
      <c r="F2963" t="s">
        <v>19</v>
      </c>
      <c r="G2963" t="s">
        <v>28</v>
      </c>
      <c r="H2963" s="3">
        <v>27295.02</v>
      </c>
      <c r="I2963" t="s">
        <v>19</v>
      </c>
      <c r="J2963" t="s">
        <v>18</v>
      </c>
      <c r="K29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30.653412762195099</v>
      </c>
      <c r="L2963" s="6">
        <f>TablaDatos[[#This Row],[IMC_raw]]/100000000000000</f>
        <v>30.653412762195099</v>
      </c>
      <c r="M2963" s="2">
        <v>3065341276219510</v>
      </c>
      <c r="N29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3" s="13">
        <f t="shared" si="46"/>
        <v>2962</v>
      </c>
      <c r="P2963" s="2" t="str">
        <f>IF(TablaDatos[[#This Row],[Diabetes]]=0,"No","Si")</f>
        <v>No</v>
      </c>
      <c r="Q2963">
        <v>0</v>
      </c>
      <c r="R2963">
        <f>TablaDatos[[#This Row],[Aux2]]/10000000000000</f>
        <v>2203.0205535980199</v>
      </c>
      <c r="S2963" s="1">
        <v>2.20302055359802E+16</v>
      </c>
      <c r="T2963" s="7">
        <f>TablaDatos[[#This Row],[Aux3]]/100000000000000</f>
        <v>218.12104669868901</v>
      </c>
      <c r="U2963" s="1">
        <v>2.18121046698689E+16</v>
      </c>
      <c r="V2963">
        <v>157.30000000000001</v>
      </c>
      <c r="W2963">
        <v>98.5</v>
      </c>
    </row>
    <row r="2964" spans="1:23">
      <c r="A2964">
        <v>2017</v>
      </c>
      <c r="B2964">
        <v>50</v>
      </c>
      <c r="C2964" t="s">
        <v>16</v>
      </c>
      <c r="D2964" t="s">
        <v>30</v>
      </c>
      <c r="E2964" t="s">
        <v>21</v>
      </c>
      <c r="F2964" t="s">
        <v>24</v>
      </c>
      <c r="G2964" t="s">
        <v>20</v>
      </c>
      <c r="H2964" s="3">
        <v>24572.15</v>
      </c>
      <c r="I2964" t="s">
        <v>21</v>
      </c>
      <c r="J2964" t="s">
        <v>19</v>
      </c>
      <c r="K29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30.647644983616601</v>
      </c>
      <c r="L2964" s="5">
        <f>TablaDatos[[#This Row],[IMC_raw]]/1000000000000000</f>
        <v>30.647644983616601</v>
      </c>
      <c r="M2964" s="2">
        <v>3.06476449836166E+16</v>
      </c>
      <c r="N29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4" s="13">
        <f t="shared" si="46"/>
        <v>2963</v>
      </c>
      <c r="P2964" s="2" t="str">
        <f>IF(TablaDatos[[#This Row],[Diabetes]]=0,"No","Si")</f>
        <v>Si</v>
      </c>
      <c r="Q2964">
        <v>1</v>
      </c>
      <c r="R2964">
        <f>TablaDatos[[#This Row],[Aux2]]/10000000000000</f>
        <v>237.255100925888</v>
      </c>
      <c r="S2964" s="1">
        <v>2372551009258880</v>
      </c>
      <c r="T2964" s="7">
        <f>TablaDatos[[#This Row],[Aux3]]/100000000000000</f>
        <v>27.511968293747302</v>
      </c>
      <c r="U2964" s="1">
        <v>2751196829374730</v>
      </c>
      <c r="V2964">
        <v>160.80000000000001</v>
      </c>
      <c r="W2964">
        <v>96.3</v>
      </c>
    </row>
    <row r="2965" spans="1:23">
      <c r="A2965">
        <v>2017</v>
      </c>
      <c r="B2965">
        <v>65</v>
      </c>
      <c r="C2965" t="s">
        <v>23</v>
      </c>
      <c r="D2965" t="s">
        <v>26</v>
      </c>
      <c r="E2965" t="s">
        <v>19</v>
      </c>
      <c r="F2965" t="s">
        <v>35</v>
      </c>
      <c r="G2965" t="s">
        <v>25</v>
      </c>
      <c r="H2965" s="3">
        <v>23655.59</v>
      </c>
      <c r="I2965" t="s">
        <v>19</v>
      </c>
      <c r="J2965" t="s">
        <v>19</v>
      </c>
      <c r="K29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30.641576023176601</v>
      </c>
      <c r="L2965" s="5">
        <f>TablaDatos[[#This Row],[IMC_raw]]/1000000000000000</f>
        <v>3.06415760231766</v>
      </c>
      <c r="M2965" s="2">
        <v>3064157602317660</v>
      </c>
      <c r="N29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5" s="13">
        <f t="shared" si="46"/>
        <v>2964</v>
      </c>
      <c r="P2965" s="2" t="str">
        <f>IF(TablaDatos[[#This Row],[Diabetes]]=0,"No","Si")</f>
        <v>No</v>
      </c>
      <c r="Q2965">
        <v>0</v>
      </c>
      <c r="R2965">
        <f>TablaDatos[[#This Row],[Aux2]]/10000000000000</f>
        <v>2182.53216004763</v>
      </c>
      <c r="S2965" s="1">
        <v>2.18253216004763E+16</v>
      </c>
      <c r="T2965" s="7">
        <f>TablaDatos[[#This Row],[Aux3]]/100000000000000</f>
        <v>213.64785796055301</v>
      </c>
      <c r="U2965" s="1">
        <v>2.13647857960553E+16</v>
      </c>
      <c r="V2965">
        <v>155.1</v>
      </c>
      <c r="W2965">
        <v>93</v>
      </c>
    </row>
    <row r="2966" spans="1:23">
      <c r="A2966">
        <v>2017</v>
      </c>
      <c r="B2966">
        <v>58</v>
      </c>
      <c r="C2966" t="s">
        <v>23</v>
      </c>
      <c r="D2966" t="s">
        <v>72</v>
      </c>
      <c r="E2966" t="s">
        <v>19</v>
      </c>
      <c r="F2966" t="s">
        <v>24</v>
      </c>
      <c r="G2966" t="s">
        <v>28</v>
      </c>
      <c r="H2966" s="3">
        <v>15625.57</v>
      </c>
      <c r="I2966" t="s">
        <v>21</v>
      </c>
      <c r="J2966" t="s">
        <v>18</v>
      </c>
      <c r="K29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30.6399157962713</v>
      </c>
      <c r="L2966" s="5">
        <f>TablaDatos[[#This Row],[IMC_raw]]/100000000000000</f>
        <v>30.6399157962713</v>
      </c>
      <c r="M2966" s="2">
        <v>3063991579627130</v>
      </c>
      <c r="N29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6" s="13">
        <f t="shared" si="46"/>
        <v>2965</v>
      </c>
      <c r="P2966" s="2" t="str">
        <f>IF(TablaDatos[[#This Row],[Diabetes]]=0,"No","Si")</f>
        <v>Si</v>
      </c>
      <c r="Q2966">
        <v>1</v>
      </c>
      <c r="R2966">
        <f>TablaDatos[[#This Row],[Aux2]]/10000000000000</f>
        <v>2126.3979115478301</v>
      </c>
      <c r="S2966" s="1">
        <v>2.12639791154783E+16</v>
      </c>
      <c r="T2966" s="7">
        <f>TablaDatos[[#This Row],[Aux3]]/100000000000000</f>
        <v>25.6177146192896</v>
      </c>
      <c r="U2966" s="1">
        <v>2561771461928960</v>
      </c>
      <c r="V2966">
        <v>163.9</v>
      </c>
      <c r="W2966">
        <v>95.7</v>
      </c>
    </row>
    <row r="2967" spans="1:23">
      <c r="A2967">
        <v>2017</v>
      </c>
      <c r="B2967">
        <v>43</v>
      </c>
      <c r="C2967" t="s">
        <v>23</v>
      </c>
      <c r="D2967" t="s">
        <v>72</v>
      </c>
      <c r="E2967" t="s">
        <v>18</v>
      </c>
      <c r="F2967" t="s">
        <v>24</v>
      </c>
      <c r="G2967" t="s">
        <v>39</v>
      </c>
      <c r="H2967" s="3">
        <v>14791.44</v>
      </c>
      <c r="I2967" t="s">
        <v>19</v>
      </c>
      <c r="J2967" t="s">
        <v>18</v>
      </c>
      <c r="K29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30.639708180990599</v>
      </c>
      <c r="L2967" s="5">
        <f>TablaDatos[[#This Row],[IMC_raw]]/1000000000000000</f>
        <v>3.0639708180990599</v>
      </c>
      <c r="M2967" s="2">
        <v>3063970818099060</v>
      </c>
      <c r="N29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7" s="13">
        <f t="shared" si="46"/>
        <v>2966</v>
      </c>
      <c r="P2967" s="2" t="str">
        <f>IF(TablaDatos[[#This Row],[Diabetes]]=0,"No","Si")</f>
        <v>No</v>
      </c>
      <c r="Q2967">
        <v>0</v>
      </c>
      <c r="R2967">
        <f>TablaDatos[[#This Row],[Aux2]]/10000000000000</f>
        <v>229.94623940808199</v>
      </c>
      <c r="S2967" s="1">
        <v>2299462394080820</v>
      </c>
      <c r="T2967" s="7">
        <f>TablaDatos[[#This Row],[Aux3]]/100000000000000</f>
        <v>252.907101465246</v>
      </c>
      <c r="U2967" s="1">
        <v>2.52907101465246E+16</v>
      </c>
      <c r="V2967">
        <v>147.30000000000001</v>
      </c>
      <c r="W2967">
        <v>94</v>
      </c>
    </row>
    <row r="2968" spans="1:23">
      <c r="A2968">
        <v>2017</v>
      </c>
      <c r="B2968">
        <v>62</v>
      </c>
      <c r="C2968" t="s">
        <v>16</v>
      </c>
      <c r="D2968" t="s">
        <v>17</v>
      </c>
      <c r="E2968" t="s">
        <v>21</v>
      </c>
      <c r="F2968" t="s">
        <v>19</v>
      </c>
      <c r="G2968" t="s">
        <v>28</v>
      </c>
      <c r="H2968" s="3">
        <v>19753</v>
      </c>
      <c r="I2968" t="s">
        <v>19</v>
      </c>
      <c r="J2968" t="s">
        <v>18</v>
      </c>
      <c r="K29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30.630108119939599</v>
      </c>
      <c r="L2968" s="6">
        <f>TablaDatos[[#This Row],[IMC_raw]]/1000000000000000</f>
        <v>30.630108119939599</v>
      </c>
      <c r="M2968" s="2">
        <v>3.06301081199396E+16</v>
      </c>
      <c r="N29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8" s="13">
        <f t="shared" si="46"/>
        <v>2967</v>
      </c>
      <c r="P2968" s="2" t="str">
        <f>IF(TablaDatos[[#This Row],[Diabetes]]=0,"No","Si")</f>
        <v>No</v>
      </c>
      <c r="Q2968">
        <v>0</v>
      </c>
      <c r="R2968">
        <f>TablaDatos[[#This Row],[Aux2]]/10000000000000</f>
        <v>2249.9516366657399</v>
      </c>
      <c r="S2968" s="1">
        <v>2.24995163666574E+16</v>
      </c>
      <c r="T2968" s="7">
        <f>TablaDatos[[#This Row],[Aux3]]/100000000000000</f>
        <v>25.937526390605001</v>
      </c>
      <c r="U2968" s="1">
        <v>2593752639060500</v>
      </c>
      <c r="V2968">
        <v>146.5</v>
      </c>
      <c r="W2968">
        <v>98.2</v>
      </c>
    </row>
    <row r="2969" spans="1:23">
      <c r="A2969">
        <v>2017</v>
      </c>
      <c r="B2969">
        <v>61</v>
      </c>
      <c r="C2969" t="s">
        <v>16</v>
      </c>
      <c r="D2969" t="s">
        <v>37</v>
      </c>
      <c r="E2969" t="s">
        <v>19</v>
      </c>
      <c r="F2969" t="s">
        <v>19</v>
      </c>
      <c r="G2969" t="s">
        <v>28</v>
      </c>
      <c r="H2969" s="3">
        <v>18072.580000000002</v>
      </c>
      <c r="I2969" t="s">
        <v>19</v>
      </c>
      <c r="J2969" t="s">
        <v>22</v>
      </c>
      <c r="K29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30.623908718024602</v>
      </c>
      <c r="L2969" s="6">
        <f>TablaDatos[[#This Row],[IMC_raw]]/1000000000000000</f>
        <v>30.623908718024602</v>
      </c>
      <c r="M2969" s="2">
        <v>3.06239087180246E+16</v>
      </c>
      <c r="N29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69" s="13">
        <f t="shared" si="46"/>
        <v>2968</v>
      </c>
      <c r="P2969" s="2" t="str">
        <f>IF(TablaDatos[[#This Row],[Diabetes]]=0,"No","Si")</f>
        <v>No</v>
      </c>
      <c r="Q2969">
        <v>0</v>
      </c>
      <c r="R2969">
        <f>TablaDatos[[#This Row],[Aux2]]/10000000000000</f>
        <v>1991.0738758088801</v>
      </c>
      <c r="S2969" s="1">
        <v>1.99107387580888E+16</v>
      </c>
      <c r="T2969" s="7">
        <f>TablaDatos[[#This Row],[Aux3]]/100000000000000</f>
        <v>218.684982372951</v>
      </c>
      <c r="U2969" s="1">
        <v>2.18684982372951E+16</v>
      </c>
      <c r="V2969">
        <v>163.80000000000001</v>
      </c>
      <c r="W2969">
        <v>101.2</v>
      </c>
    </row>
    <row r="2970" spans="1:23">
      <c r="A2970">
        <v>2017</v>
      </c>
      <c r="B2970">
        <v>58</v>
      </c>
      <c r="C2970" t="s">
        <v>23</v>
      </c>
      <c r="D2970" t="s">
        <v>29</v>
      </c>
      <c r="E2970" t="s">
        <v>18</v>
      </c>
      <c r="F2970" t="s">
        <v>24</v>
      </c>
      <c r="G2970" t="s">
        <v>28</v>
      </c>
      <c r="H2970" s="3">
        <v>11999.26</v>
      </c>
      <c r="I2970" t="s">
        <v>19</v>
      </c>
      <c r="J2970" t="s">
        <v>22</v>
      </c>
      <c r="K29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30.617444701345796</v>
      </c>
      <c r="L2970" s="6">
        <f>TablaDatos[[#This Row],[IMC_raw]]/1000000000000000</f>
        <v>0.30617444701345797</v>
      </c>
      <c r="M2970" s="2">
        <v>306174447013458</v>
      </c>
      <c r="N29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0" s="13">
        <f t="shared" si="46"/>
        <v>2969</v>
      </c>
      <c r="P2970" s="2" t="str">
        <f>IF(TablaDatos[[#This Row],[Diabetes]]=0,"No","Si")</f>
        <v>No</v>
      </c>
      <c r="Q2970">
        <v>0</v>
      </c>
      <c r="R2970">
        <f>TablaDatos[[#This Row],[Aux2]]/10000000000000</f>
        <v>2302.2176763706302</v>
      </c>
      <c r="S2970" s="1">
        <v>2.30221767637063E+16</v>
      </c>
      <c r="T2970" s="7">
        <f>TablaDatos[[#This Row],[Aux3]]/100000000000000</f>
        <v>217.670512168469</v>
      </c>
      <c r="U2970" s="1">
        <v>2.17670512168469E+16</v>
      </c>
      <c r="V2970">
        <v>153.19999999999999</v>
      </c>
      <c r="W2970">
        <v>92</v>
      </c>
    </row>
    <row r="2971" spans="1:23">
      <c r="A2971">
        <v>2017</v>
      </c>
      <c r="B2971">
        <v>59</v>
      </c>
      <c r="C2971" t="s">
        <v>23</v>
      </c>
      <c r="D2971" t="s">
        <v>29</v>
      </c>
      <c r="E2971" t="s">
        <v>21</v>
      </c>
      <c r="F2971" t="s">
        <v>24</v>
      </c>
      <c r="G2971" t="s">
        <v>28</v>
      </c>
      <c r="H2971" s="3">
        <v>19219.86</v>
      </c>
      <c r="I2971" t="s">
        <v>21</v>
      </c>
      <c r="J2971" t="s">
        <v>22</v>
      </c>
      <c r="K29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30.594916211786099</v>
      </c>
      <c r="L2971" s="5">
        <f>TablaDatos[[#This Row],[IMC_raw]]/1000000000000000</f>
        <v>30.594916211786099</v>
      </c>
      <c r="M2971" s="2">
        <v>3.05949162117861E+16</v>
      </c>
      <c r="N29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1" s="13">
        <f t="shared" si="46"/>
        <v>2970</v>
      </c>
      <c r="P2971" s="2" t="str">
        <f>IF(TablaDatos[[#This Row],[Diabetes]]=0,"No","Si")</f>
        <v>Si</v>
      </c>
      <c r="Q2971">
        <v>1</v>
      </c>
      <c r="R2971">
        <f>TablaDatos[[#This Row],[Aux2]]/10000000000000</f>
        <v>2275.94483166178</v>
      </c>
      <c r="S2971" s="1">
        <v>2.27594483166178E+16</v>
      </c>
      <c r="T2971" s="7">
        <f>TablaDatos[[#This Row],[Aux3]]/100000000000000</f>
        <v>27.979447690154899</v>
      </c>
      <c r="U2971" s="1">
        <v>2797944769015490</v>
      </c>
      <c r="V2971">
        <v>166.8</v>
      </c>
      <c r="W2971">
        <v>96.7</v>
      </c>
    </row>
    <row r="2972" spans="1:23">
      <c r="A2972">
        <v>2017</v>
      </c>
      <c r="B2972">
        <v>56</v>
      </c>
      <c r="C2972" t="s">
        <v>23</v>
      </c>
      <c r="D2972" t="s">
        <v>42</v>
      </c>
      <c r="E2972" t="s">
        <v>18</v>
      </c>
      <c r="F2972" t="s">
        <v>19</v>
      </c>
      <c r="G2972" t="s">
        <v>28</v>
      </c>
      <c r="H2972" s="3">
        <v>14689.11</v>
      </c>
      <c r="I2972" t="s">
        <v>19</v>
      </c>
      <c r="J2972" t="s">
        <v>22</v>
      </c>
      <c r="K29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30.4735845264976</v>
      </c>
      <c r="L2972" s="5">
        <f>TablaDatos[[#This Row],[IMC_raw]]/1000000000000000</f>
        <v>30.4735845264976</v>
      </c>
      <c r="M2972" s="2">
        <v>3.04735845264976E+16</v>
      </c>
      <c r="N29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2" s="13">
        <f t="shared" si="46"/>
        <v>2971</v>
      </c>
      <c r="P2972" s="2" t="str">
        <f>IF(TablaDatos[[#This Row],[Diabetes]]=0,"No","Si")</f>
        <v>Si</v>
      </c>
      <c r="Q2972">
        <v>1</v>
      </c>
      <c r="R2972">
        <f>TablaDatos[[#This Row],[Aux2]]/10000000000000</f>
        <v>1887.7332380237201</v>
      </c>
      <c r="S2972" s="1">
        <v>1.88773323802372E+16</v>
      </c>
      <c r="T2972" s="7">
        <f>TablaDatos[[#This Row],[Aux3]]/100000000000000</f>
        <v>197.76135013358601</v>
      </c>
      <c r="U2972" s="1">
        <v>1.97761350133586E+16</v>
      </c>
      <c r="V2972">
        <v>157.30000000000001</v>
      </c>
      <c r="W2972">
        <v>100.2</v>
      </c>
    </row>
    <row r="2973" spans="1:23">
      <c r="A2973">
        <v>2017</v>
      </c>
      <c r="B2973">
        <v>57</v>
      </c>
      <c r="C2973" t="s">
        <v>16</v>
      </c>
      <c r="D2973" t="s">
        <v>30</v>
      </c>
      <c r="E2973" t="s">
        <v>18</v>
      </c>
      <c r="F2973" t="s">
        <v>19</v>
      </c>
      <c r="G2973" t="s">
        <v>28</v>
      </c>
      <c r="H2973" s="3">
        <v>17684.77</v>
      </c>
      <c r="I2973" t="s">
        <v>19</v>
      </c>
      <c r="J2973" t="s">
        <v>22</v>
      </c>
      <c r="K29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30.463595652423599</v>
      </c>
      <c r="L2973" s="5">
        <f>TablaDatos[[#This Row],[IMC_raw]]/1000000000000000</f>
        <v>3.0463595652423598</v>
      </c>
      <c r="M2973" s="2">
        <v>3046359565242360</v>
      </c>
      <c r="N29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3" s="13">
        <f t="shared" si="46"/>
        <v>2972</v>
      </c>
      <c r="P2973" s="2" t="str">
        <f>IF(TablaDatos[[#This Row],[Diabetes]]=0,"No","Si")</f>
        <v>No</v>
      </c>
      <c r="Q2973">
        <v>0</v>
      </c>
      <c r="R2973">
        <f>TablaDatos[[#This Row],[Aux2]]/10000000000000</f>
        <v>2069.9776079538001</v>
      </c>
      <c r="S2973" s="1">
        <v>2.0699776079538E+16</v>
      </c>
      <c r="T2973" s="7">
        <f>TablaDatos[[#This Row],[Aux3]]/100000000000000</f>
        <v>194.970438385525</v>
      </c>
      <c r="U2973" s="1">
        <v>1.94970438385525E+16</v>
      </c>
      <c r="V2973">
        <v>149.5</v>
      </c>
      <c r="W2973">
        <v>91.7</v>
      </c>
    </row>
    <row r="2974" spans="1:23">
      <c r="A2974">
        <v>2017</v>
      </c>
      <c r="B2974">
        <v>57</v>
      </c>
      <c r="C2974" t="s">
        <v>16</v>
      </c>
      <c r="D2974" t="s">
        <v>42</v>
      </c>
      <c r="E2974" t="s">
        <v>18</v>
      </c>
      <c r="F2974" t="s">
        <v>24</v>
      </c>
      <c r="G2974" t="s">
        <v>28</v>
      </c>
      <c r="H2974" s="3">
        <v>16957.580000000002</v>
      </c>
      <c r="I2974" t="s">
        <v>19</v>
      </c>
      <c r="J2974" t="s">
        <v>18</v>
      </c>
      <c r="K29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30.4581749689604</v>
      </c>
      <c r="L2974" s="5">
        <f>TablaDatos[[#This Row],[IMC_raw]]/1000000000000000</f>
        <v>30.4581749689604</v>
      </c>
      <c r="M2974" s="2">
        <v>3.04581749689604E+16</v>
      </c>
      <c r="N29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4" s="13">
        <f t="shared" si="46"/>
        <v>2973</v>
      </c>
      <c r="P2974" s="2" t="str">
        <f>IF(TablaDatos[[#This Row],[Diabetes]]=0,"No","Si")</f>
        <v>No</v>
      </c>
      <c r="Q2974">
        <v>0</v>
      </c>
      <c r="R2974">
        <f>TablaDatos[[#This Row],[Aux2]]/10000000000000</f>
        <v>1815.45417244225</v>
      </c>
      <c r="S2974" s="1">
        <v>1.81545417244225E+16</v>
      </c>
      <c r="T2974" s="7">
        <f>TablaDatos[[#This Row],[Aux3]]/100000000000000</f>
        <v>211.137381628909</v>
      </c>
      <c r="U2974" s="1">
        <v>2.11137381628909E+16</v>
      </c>
      <c r="V2974">
        <v>154.69999999999999</v>
      </c>
      <c r="W2974">
        <v>100.4</v>
      </c>
    </row>
    <row r="2975" spans="1:23">
      <c r="A2975">
        <v>2017</v>
      </c>
      <c r="B2975">
        <v>53</v>
      </c>
      <c r="C2975" t="s">
        <v>16</v>
      </c>
      <c r="D2975" t="s">
        <v>42</v>
      </c>
      <c r="E2975" t="s">
        <v>18</v>
      </c>
      <c r="F2975" t="s">
        <v>35</v>
      </c>
      <c r="G2975" t="s">
        <v>20</v>
      </c>
      <c r="H2975" s="3">
        <v>29357.48</v>
      </c>
      <c r="I2975" t="s">
        <v>21</v>
      </c>
      <c r="J2975" t="s">
        <v>22</v>
      </c>
      <c r="K29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30.4316097002833</v>
      </c>
      <c r="L2975" s="6">
        <f>TablaDatos[[#This Row],[IMC_raw]]/1000000000000000</f>
        <v>30.4316097002833</v>
      </c>
      <c r="M2975" s="2">
        <v>3.04316097002833E+16</v>
      </c>
      <c r="N29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5" s="13">
        <f t="shared" si="46"/>
        <v>2974</v>
      </c>
      <c r="P2975" s="2" t="str">
        <f>IF(TablaDatos[[#This Row],[Diabetes]]=0,"No","Si")</f>
        <v>No</v>
      </c>
      <c r="Q2975">
        <v>0</v>
      </c>
      <c r="R2975">
        <f>TablaDatos[[#This Row],[Aux2]]/10000000000000</f>
        <v>1841.0385319504601</v>
      </c>
      <c r="S2975" s="1">
        <v>1.84103853195046E+16</v>
      </c>
      <c r="T2975" s="7">
        <f>TablaDatos[[#This Row],[Aux3]]/100000000000000</f>
        <v>19.100490423455</v>
      </c>
      <c r="U2975" s="1">
        <v>1910049042345500</v>
      </c>
      <c r="V2975">
        <v>143</v>
      </c>
      <c r="W2975">
        <v>91.4</v>
      </c>
    </row>
    <row r="2976" spans="1:23">
      <c r="A2976">
        <v>2017</v>
      </c>
      <c r="B2976">
        <v>49</v>
      </c>
      <c r="C2976" t="s">
        <v>23</v>
      </c>
      <c r="D2976" t="s">
        <v>17</v>
      </c>
      <c r="E2976" t="s">
        <v>18</v>
      </c>
      <c r="F2976" t="s">
        <v>35</v>
      </c>
      <c r="G2976" t="s">
        <v>20</v>
      </c>
      <c r="H2976" s="3">
        <v>31288.78</v>
      </c>
      <c r="I2976" t="s">
        <v>19</v>
      </c>
      <c r="J2976" t="s">
        <v>18</v>
      </c>
      <c r="K29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30.425786982104299</v>
      </c>
      <c r="L2976" s="5">
        <f>TablaDatos[[#This Row],[IMC_raw]]/1000000000000000</f>
        <v>30.425786982104299</v>
      </c>
      <c r="M2976" s="2">
        <v>3.04257869821043E+16</v>
      </c>
      <c r="N29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6" s="13">
        <f t="shared" si="46"/>
        <v>2975</v>
      </c>
      <c r="P2976" s="2" t="str">
        <f>IF(TablaDatos[[#This Row],[Diabetes]]=0,"No","Si")</f>
        <v>No</v>
      </c>
      <c r="Q2976">
        <v>0</v>
      </c>
      <c r="R2976">
        <f>TablaDatos[[#This Row],[Aux2]]/10000000000000</f>
        <v>20.3068036755948</v>
      </c>
      <c r="S2976" s="1">
        <v>203068036755948</v>
      </c>
      <c r="T2976" s="7">
        <f>TablaDatos[[#This Row],[Aux3]]/100000000000000</f>
        <v>183.33637209032099</v>
      </c>
      <c r="U2976" s="1">
        <v>1.83336372090321E+16</v>
      </c>
      <c r="V2976">
        <v>149.1</v>
      </c>
      <c r="W2976">
        <v>91.5</v>
      </c>
    </row>
    <row r="2977" spans="1:23">
      <c r="A2977">
        <v>2017</v>
      </c>
      <c r="B2977">
        <v>48</v>
      </c>
      <c r="C2977" t="s">
        <v>23</v>
      </c>
      <c r="D2977" t="s">
        <v>42</v>
      </c>
      <c r="E2977" t="s">
        <v>18</v>
      </c>
      <c r="F2977" t="s">
        <v>19</v>
      </c>
      <c r="G2977" t="s">
        <v>20</v>
      </c>
      <c r="H2977" s="3">
        <v>17140.62</v>
      </c>
      <c r="I2977" t="s">
        <v>21</v>
      </c>
      <c r="J2977" t="s">
        <v>19</v>
      </c>
      <c r="K29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30.4013225716057</v>
      </c>
      <c r="L2977" s="5">
        <f>TablaDatos[[#This Row],[IMC_raw]]/1000000000000000</f>
        <v>30.4013225716057</v>
      </c>
      <c r="M2977" s="2">
        <v>3.04013225716057E+16</v>
      </c>
      <c r="N29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7" s="13">
        <f t="shared" si="46"/>
        <v>2976</v>
      </c>
      <c r="P2977" s="2" t="str">
        <f>IF(TablaDatos[[#This Row],[Diabetes]]=0,"No","Si")</f>
        <v>No</v>
      </c>
      <c r="Q2977">
        <v>0</v>
      </c>
      <c r="R2977">
        <f>TablaDatos[[#This Row],[Aux2]]/10000000000000</f>
        <v>2030.47941693302</v>
      </c>
      <c r="S2977" s="1">
        <v>2.03047941693302E+16</v>
      </c>
      <c r="T2977" s="7">
        <f>TablaDatos[[#This Row],[Aux3]]/100000000000000</f>
        <v>226.71762407130501</v>
      </c>
      <c r="U2977" s="1">
        <v>2.26717624071305E+16</v>
      </c>
      <c r="V2977">
        <v>140</v>
      </c>
      <c r="W2977">
        <v>93</v>
      </c>
    </row>
    <row r="2978" spans="1:23">
      <c r="A2978">
        <v>2017</v>
      </c>
      <c r="B2978">
        <v>45</v>
      </c>
      <c r="C2978" t="s">
        <v>16</v>
      </c>
      <c r="D2978" t="s">
        <v>27</v>
      </c>
      <c r="E2978" t="s">
        <v>18</v>
      </c>
      <c r="F2978" t="s">
        <v>19</v>
      </c>
      <c r="G2978" t="s">
        <v>20</v>
      </c>
      <c r="H2978" s="3">
        <v>16277.34</v>
      </c>
      <c r="I2978" t="s">
        <v>21</v>
      </c>
      <c r="J2978" t="s">
        <v>18</v>
      </c>
      <c r="K29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30.392649784162099</v>
      </c>
      <c r="L2978" s="5">
        <f>TablaDatos[[#This Row],[IMC_raw]]/100000000000000</f>
        <v>30.392649784162099</v>
      </c>
      <c r="M2978" s="2">
        <v>3039264978416210</v>
      </c>
      <c r="N29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8" s="13">
        <f t="shared" si="46"/>
        <v>2977</v>
      </c>
      <c r="P2978" s="2" t="str">
        <f>IF(TablaDatos[[#This Row],[Diabetes]]=0,"No","Si")</f>
        <v>No</v>
      </c>
      <c r="Q2978">
        <v>0</v>
      </c>
      <c r="R2978">
        <f>TablaDatos[[#This Row],[Aux2]]/10000000000000</f>
        <v>2065.6211972772198</v>
      </c>
      <c r="S2978" s="1">
        <v>2.06562119727722E+16</v>
      </c>
      <c r="T2978" s="7">
        <f>TablaDatos[[#This Row],[Aux3]]/100000000000000</f>
        <v>251.206744082727</v>
      </c>
      <c r="U2978" s="1">
        <v>2.51206744082727E+16</v>
      </c>
      <c r="V2978">
        <v>148.9</v>
      </c>
      <c r="W2978">
        <v>92.2</v>
      </c>
    </row>
    <row r="2979" spans="1:23">
      <c r="A2979">
        <v>2017</v>
      </c>
      <c r="B2979">
        <v>59</v>
      </c>
      <c r="C2979" t="s">
        <v>23</v>
      </c>
      <c r="D2979" t="s">
        <v>38</v>
      </c>
      <c r="E2979" t="s">
        <v>19</v>
      </c>
      <c r="F2979" t="s">
        <v>40</v>
      </c>
      <c r="G2979" t="s">
        <v>28</v>
      </c>
      <c r="H2979" s="3">
        <v>36691.79</v>
      </c>
      <c r="I2979" t="s">
        <v>19</v>
      </c>
      <c r="J2979" t="s">
        <v>18</v>
      </c>
      <c r="K29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30.3920156864272</v>
      </c>
      <c r="L2979" s="6">
        <f>TablaDatos[[#This Row],[IMC_raw]]/1000000000000000</f>
        <v>0.30392015686427198</v>
      </c>
      <c r="M2979" s="2">
        <v>303920156864272</v>
      </c>
      <c r="N29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79" s="13">
        <f t="shared" si="46"/>
        <v>2978</v>
      </c>
      <c r="P2979" s="2" t="str">
        <f>IF(TablaDatos[[#This Row],[Diabetes]]=0,"No","Si")</f>
        <v>No</v>
      </c>
      <c r="Q2979">
        <v>0</v>
      </c>
      <c r="R2979">
        <f>TablaDatos[[#This Row],[Aux2]]/10000000000000</f>
        <v>1948.3361859762499</v>
      </c>
      <c r="S2979" s="1">
        <v>1.94833618597625E+16</v>
      </c>
      <c r="T2979" s="7">
        <f>TablaDatos[[#This Row],[Aux3]]/100000000000000</f>
        <v>237.398609969685</v>
      </c>
      <c r="U2979" s="1">
        <v>2.37398609969685E+16</v>
      </c>
      <c r="V2979">
        <v>144.4</v>
      </c>
      <c r="W2979">
        <v>96.3</v>
      </c>
    </row>
    <row r="2980" spans="1:23">
      <c r="A2980">
        <v>2017</v>
      </c>
      <c r="B2980">
        <v>52</v>
      </c>
      <c r="C2980" t="s">
        <v>16</v>
      </c>
      <c r="D2980" t="s">
        <v>17</v>
      </c>
      <c r="E2980" t="s">
        <v>18</v>
      </c>
      <c r="F2980" t="s">
        <v>19</v>
      </c>
      <c r="G2980" t="s">
        <v>20</v>
      </c>
      <c r="H2980" s="3">
        <v>35064.949999999997</v>
      </c>
      <c r="I2980" t="s">
        <v>21</v>
      </c>
      <c r="J2980" t="s">
        <v>21</v>
      </c>
      <c r="K29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30.3674735433062</v>
      </c>
      <c r="L2980" s="5">
        <f>TablaDatos[[#This Row],[IMC_raw]]/1000000000000000</f>
        <v>30.3674735433062</v>
      </c>
      <c r="M2980" s="2">
        <v>3.03674735433062E+16</v>
      </c>
      <c r="N29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0" s="13">
        <f t="shared" si="46"/>
        <v>2979</v>
      </c>
      <c r="P2980" s="2" t="str">
        <f>IF(TablaDatos[[#This Row],[Diabetes]]=0,"No","Si")</f>
        <v>No</v>
      </c>
      <c r="Q2980">
        <v>0</v>
      </c>
      <c r="R2980">
        <f>TablaDatos[[#This Row],[Aux2]]/10000000000000</f>
        <v>2218.0777103068699</v>
      </c>
      <c r="S2980" s="1">
        <v>2.21807771030687E+16</v>
      </c>
      <c r="T2980" s="7">
        <f>TablaDatos[[#This Row],[Aux3]]/100000000000000</f>
        <v>218.91007959611301</v>
      </c>
      <c r="U2980" s="1">
        <v>2.18910079596113E+16</v>
      </c>
      <c r="V2980">
        <v>153.30000000000001</v>
      </c>
      <c r="W2980">
        <v>101.7</v>
      </c>
    </row>
    <row r="2981" spans="1:23">
      <c r="A2981">
        <v>2017</v>
      </c>
      <c r="B2981">
        <v>63</v>
      </c>
      <c r="C2981" t="s">
        <v>23</v>
      </c>
      <c r="D2981" t="s">
        <v>72</v>
      </c>
      <c r="E2981" t="s">
        <v>21</v>
      </c>
      <c r="F2981" t="s">
        <v>19</v>
      </c>
      <c r="G2981" t="s">
        <v>28</v>
      </c>
      <c r="H2981" s="3">
        <v>11973.72</v>
      </c>
      <c r="I2981" t="s">
        <v>19</v>
      </c>
      <c r="J2981" t="s">
        <v>18</v>
      </c>
      <c r="K29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30.359921787970499</v>
      </c>
      <c r="L2981" s="5">
        <f>TablaDatos[[#This Row],[IMC_raw]]/1000000000000000</f>
        <v>30.359921787970499</v>
      </c>
      <c r="M2981" s="2">
        <v>3.03599217879705E+16</v>
      </c>
      <c r="N29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1" s="13">
        <f t="shared" si="46"/>
        <v>2980</v>
      </c>
      <c r="P2981" s="2" t="str">
        <f>IF(TablaDatos[[#This Row],[Diabetes]]=0,"No","Si")</f>
        <v>No</v>
      </c>
      <c r="Q2981">
        <v>0</v>
      </c>
      <c r="R2981">
        <f>TablaDatos[[#This Row],[Aux2]]/10000000000000</f>
        <v>1968.2974465335899</v>
      </c>
      <c r="S2981" s="1">
        <v>1.96829744653359E+16</v>
      </c>
      <c r="T2981" s="7">
        <f>TablaDatos[[#This Row],[Aux3]]/100000000000000</f>
        <v>199.90556349645701</v>
      </c>
      <c r="U2981" s="1">
        <v>1.99905563496457E+16</v>
      </c>
      <c r="V2981">
        <v>154.69999999999999</v>
      </c>
      <c r="W2981">
        <v>96.6</v>
      </c>
    </row>
    <row r="2982" spans="1:23">
      <c r="A2982">
        <v>2017</v>
      </c>
      <c r="B2982">
        <v>57</v>
      </c>
      <c r="C2982" t="s">
        <v>23</v>
      </c>
      <c r="D2982" t="s">
        <v>27</v>
      </c>
      <c r="E2982" t="s">
        <v>18</v>
      </c>
      <c r="F2982" t="s">
        <v>19</v>
      </c>
      <c r="G2982" t="s">
        <v>28</v>
      </c>
      <c r="H2982" s="3">
        <v>22789.05</v>
      </c>
      <c r="I2982" t="s">
        <v>21</v>
      </c>
      <c r="J2982" t="s">
        <v>19</v>
      </c>
      <c r="K29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30.340407753638999</v>
      </c>
      <c r="L2982" s="5">
        <f>TablaDatos[[#This Row],[IMC_raw]]/1000000000000000</f>
        <v>30.340407753638999</v>
      </c>
      <c r="M2982" s="2">
        <v>3.0340407753639E+16</v>
      </c>
      <c r="N29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2" s="13">
        <f t="shared" si="46"/>
        <v>2981</v>
      </c>
      <c r="P2982" s="2" t="str">
        <f>IF(TablaDatos[[#This Row],[Diabetes]]=0,"No","Si")</f>
        <v>No</v>
      </c>
      <c r="Q2982">
        <v>0</v>
      </c>
      <c r="R2982">
        <f>TablaDatos[[#This Row],[Aux2]]/10000000000000</f>
        <v>2091.06230462544</v>
      </c>
      <c r="S2982" s="1">
        <v>2.09106230462544E+16</v>
      </c>
      <c r="T2982" s="7">
        <f>TablaDatos[[#This Row],[Aux3]]/100000000000000</f>
        <v>237.54722991391</v>
      </c>
      <c r="U2982" s="1">
        <v>2.3754722991391E+16</v>
      </c>
      <c r="V2982">
        <v>154.1</v>
      </c>
      <c r="W2982">
        <v>95</v>
      </c>
    </row>
    <row r="2983" spans="1:23">
      <c r="A2983">
        <v>2017</v>
      </c>
      <c r="B2983">
        <v>68</v>
      </c>
      <c r="C2983" t="s">
        <v>16</v>
      </c>
      <c r="D2983" t="s">
        <v>29</v>
      </c>
      <c r="E2983" t="s">
        <v>21</v>
      </c>
      <c r="F2983" t="s">
        <v>19</v>
      </c>
      <c r="G2983" t="s">
        <v>25</v>
      </c>
      <c r="H2983" s="3">
        <v>10174.66</v>
      </c>
      <c r="I2983" t="s">
        <v>19</v>
      </c>
      <c r="J2983" t="s">
        <v>18</v>
      </c>
      <c r="K29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30.337692769340499</v>
      </c>
      <c r="L2983" s="6">
        <f>TablaDatos[[#This Row],[IMC_raw]]/1000000000000000</f>
        <v>30.337692769340499</v>
      </c>
      <c r="M2983" s="2">
        <v>3.03376927693405E+16</v>
      </c>
      <c r="N29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3" s="13">
        <f t="shared" si="46"/>
        <v>2982</v>
      </c>
      <c r="P2983" s="2" t="str">
        <f>IF(TablaDatos[[#This Row],[Diabetes]]=0,"No","Si")</f>
        <v>Si</v>
      </c>
      <c r="Q2983">
        <v>1</v>
      </c>
      <c r="R2983">
        <f>TablaDatos[[#This Row],[Aux2]]/10000000000000</f>
        <v>1969.7398538981499</v>
      </c>
      <c r="S2983" s="1">
        <v>1.96973985389815E+16</v>
      </c>
      <c r="T2983" s="7">
        <f>TablaDatos[[#This Row],[Aux3]]/100000000000000</f>
        <v>257.34854484056501</v>
      </c>
      <c r="U2983" s="1">
        <v>2.57348544840565E+16</v>
      </c>
      <c r="V2983">
        <v>165.8</v>
      </c>
      <c r="W2983">
        <v>99.6</v>
      </c>
    </row>
    <row r="2984" spans="1:23">
      <c r="A2984">
        <v>2017</v>
      </c>
      <c r="B2984">
        <v>61</v>
      </c>
      <c r="C2984" t="s">
        <v>16</v>
      </c>
      <c r="D2984" t="s">
        <v>29</v>
      </c>
      <c r="E2984" t="s">
        <v>21</v>
      </c>
      <c r="F2984" t="s">
        <v>24</v>
      </c>
      <c r="G2984" t="s">
        <v>28</v>
      </c>
      <c r="H2984" s="3">
        <v>11248.42</v>
      </c>
      <c r="I2984" t="s">
        <v>21</v>
      </c>
      <c r="J2984" t="s">
        <v>22</v>
      </c>
      <c r="K29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30.334918971967202</v>
      </c>
      <c r="L2984" s="5">
        <f>TablaDatos[[#This Row],[IMC_raw]]/1000000000000000</f>
        <v>3.0334918971967202</v>
      </c>
      <c r="M2984" s="2">
        <v>3033491897196720</v>
      </c>
      <c r="N29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4" s="13">
        <f t="shared" si="46"/>
        <v>2983</v>
      </c>
      <c r="P2984" s="2" t="str">
        <f>IF(TablaDatos[[#This Row],[Diabetes]]=0,"No","Si")</f>
        <v>Si</v>
      </c>
      <c r="Q2984">
        <v>1</v>
      </c>
      <c r="R2984">
        <f>TablaDatos[[#This Row],[Aux2]]/10000000000000</f>
        <v>2326.9292987508802</v>
      </c>
      <c r="S2984" s="1">
        <v>2.32692929875088E+16</v>
      </c>
      <c r="T2984" s="7">
        <f>TablaDatos[[#This Row],[Aux3]]/100000000000000</f>
        <v>27.524717218049901</v>
      </c>
      <c r="U2984" s="1">
        <v>2752471721804990</v>
      </c>
      <c r="V2984">
        <v>179</v>
      </c>
      <c r="W2984">
        <v>104</v>
      </c>
    </row>
    <row r="2985" spans="1:23">
      <c r="A2985">
        <v>2017</v>
      </c>
      <c r="B2985">
        <v>47</v>
      </c>
      <c r="C2985" t="s">
        <v>16</v>
      </c>
      <c r="D2985" t="s">
        <v>38</v>
      </c>
      <c r="E2985" t="s">
        <v>18</v>
      </c>
      <c r="F2985" t="s">
        <v>24</v>
      </c>
      <c r="G2985" t="s">
        <v>20</v>
      </c>
      <c r="H2985" s="3">
        <v>19868.509999999998</v>
      </c>
      <c r="I2985" t="s">
        <v>19</v>
      </c>
      <c r="J2985" t="s">
        <v>22</v>
      </c>
      <c r="K29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30.328671388184699</v>
      </c>
      <c r="L2985" s="5">
        <f>TablaDatos[[#This Row],[IMC_raw]]/1000000000000000</f>
        <v>30.328671388184699</v>
      </c>
      <c r="M2985" s="2">
        <v>3.03286713881847E+16</v>
      </c>
      <c r="N29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5" s="13">
        <f t="shared" si="46"/>
        <v>2984</v>
      </c>
      <c r="P2985" s="2" t="str">
        <f>IF(TablaDatos[[#This Row],[Diabetes]]=0,"No","Si")</f>
        <v>No</v>
      </c>
      <c r="Q2985">
        <v>0</v>
      </c>
      <c r="R2985">
        <f>TablaDatos[[#This Row],[Aux2]]/10000000000000</f>
        <v>21.400783086507101</v>
      </c>
      <c r="S2985" s="1">
        <v>214007830865071</v>
      </c>
      <c r="T2985" s="7">
        <f>TablaDatos[[#This Row],[Aux3]]/100000000000000</f>
        <v>228.298958170905</v>
      </c>
      <c r="U2985" s="1">
        <v>2.28298958170905E+16</v>
      </c>
      <c r="V2985">
        <v>142.6</v>
      </c>
      <c r="W2985">
        <v>89.9</v>
      </c>
    </row>
    <row r="2986" spans="1:23">
      <c r="A2986">
        <v>2017</v>
      </c>
      <c r="B2986">
        <v>49</v>
      </c>
      <c r="C2986" t="s">
        <v>16</v>
      </c>
      <c r="D2986" t="s">
        <v>73</v>
      </c>
      <c r="E2986" t="s">
        <v>18</v>
      </c>
      <c r="F2986" t="s">
        <v>24</v>
      </c>
      <c r="G2986" t="s">
        <v>20</v>
      </c>
      <c r="H2986" s="3">
        <v>19177.52</v>
      </c>
      <c r="I2986" t="s">
        <v>19</v>
      </c>
      <c r="J2986" t="s">
        <v>22</v>
      </c>
      <c r="K29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30.326345948646399</v>
      </c>
      <c r="L2986" s="6">
        <f>TablaDatos[[#This Row],[IMC_raw]]/1000000000000000</f>
        <v>30.326345948646399</v>
      </c>
      <c r="M2986" s="2">
        <v>3.03263459486464E+16</v>
      </c>
      <c r="N29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6" s="13">
        <f t="shared" si="46"/>
        <v>2985</v>
      </c>
      <c r="P2986" s="2" t="str">
        <f>IF(TablaDatos[[#This Row],[Diabetes]]=0,"No","Si")</f>
        <v>Si</v>
      </c>
      <c r="Q2986">
        <v>1</v>
      </c>
      <c r="R2986">
        <f>TablaDatos[[#This Row],[Aux2]]/10000000000000</f>
        <v>1976.8634162548101</v>
      </c>
      <c r="S2986" s="1">
        <v>1.97686341625481E+16</v>
      </c>
      <c r="T2986" s="7">
        <f>TablaDatos[[#This Row],[Aux3]]/100000000000000</f>
        <v>252.39008207630101</v>
      </c>
      <c r="U2986" s="1">
        <v>2.52390082076301E+16</v>
      </c>
      <c r="V2986">
        <v>153.30000000000001</v>
      </c>
      <c r="W2986">
        <v>88.8</v>
      </c>
    </row>
    <row r="2987" spans="1:23">
      <c r="A2987">
        <v>2017</v>
      </c>
      <c r="B2987">
        <v>68</v>
      </c>
      <c r="C2987" t="s">
        <v>23</v>
      </c>
      <c r="D2987" t="s">
        <v>34</v>
      </c>
      <c r="E2987" t="s">
        <v>18</v>
      </c>
      <c r="F2987" t="s">
        <v>24</v>
      </c>
      <c r="G2987" t="s">
        <v>25</v>
      </c>
      <c r="H2987" s="3">
        <v>18608.84</v>
      </c>
      <c r="I2987" t="s">
        <v>19</v>
      </c>
      <c r="J2987" t="s">
        <v>18</v>
      </c>
      <c r="K29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30.325571447424799</v>
      </c>
      <c r="L2987" s="6">
        <f>TablaDatos[[#This Row],[IMC_raw]]/1000000000000000</f>
        <v>3.0325571447424799</v>
      </c>
      <c r="M2987" s="2">
        <v>3032557144742480</v>
      </c>
      <c r="N29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7" s="13">
        <f t="shared" si="46"/>
        <v>2986</v>
      </c>
      <c r="P2987" s="2" t="str">
        <f>IF(TablaDatos[[#This Row],[Diabetes]]=0,"No","Si")</f>
        <v>No</v>
      </c>
      <c r="Q2987">
        <v>0</v>
      </c>
      <c r="R2987">
        <f>TablaDatos[[#This Row],[Aux2]]/10000000000000</f>
        <v>2079.6280595267099</v>
      </c>
      <c r="S2987" s="1">
        <v>2.07962805952671E+16</v>
      </c>
      <c r="T2987" s="7">
        <f>TablaDatos[[#This Row],[Aux3]]/100000000000000</f>
        <v>2.4490196117016598</v>
      </c>
      <c r="U2987" s="1">
        <v>244901961170166</v>
      </c>
      <c r="V2987">
        <v>156.4</v>
      </c>
      <c r="W2987">
        <v>89.9</v>
      </c>
    </row>
    <row r="2988" spans="1:23">
      <c r="A2988">
        <v>2017</v>
      </c>
      <c r="B2988">
        <v>59</v>
      </c>
      <c r="C2988" t="s">
        <v>23</v>
      </c>
      <c r="D2988" t="s">
        <v>30</v>
      </c>
      <c r="E2988" t="s">
        <v>19</v>
      </c>
      <c r="F2988" t="s">
        <v>19</v>
      </c>
      <c r="G2988" t="s">
        <v>28</v>
      </c>
      <c r="H2988" s="3">
        <v>14042.08</v>
      </c>
      <c r="I2988" t="s">
        <v>21</v>
      </c>
      <c r="J2988" t="s">
        <v>18</v>
      </c>
      <c r="K29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30.269442205060098</v>
      </c>
      <c r="L2988" s="6">
        <f>TablaDatos[[#This Row],[IMC_raw]]/1000000000000000</f>
        <v>30.269442205060098</v>
      </c>
      <c r="M2988" s="2">
        <v>3.02694422050601E+16</v>
      </c>
      <c r="N29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8" s="13">
        <f t="shared" si="46"/>
        <v>2987</v>
      </c>
      <c r="P2988" s="2" t="str">
        <f>IF(TablaDatos[[#This Row],[Diabetes]]=0,"No","Si")</f>
        <v>Si</v>
      </c>
      <c r="Q2988">
        <v>1</v>
      </c>
      <c r="R2988">
        <f>TablaDatos[[#This Row],[Aux2]]/10000000000000</f>
        <v>2253.4745051053901</v>
      </c>
      <c r="S2988" s="1">
        <v>2.25347450510539E+16</v>
      </c>
      <c r="T2988" s="7">
        <f>TablaDatos[[#This Row],[Aux3]]/100000000000000</f>
        <v>26.336790546528199</v>
      </c>
      <c r="U2988" s="1">
        <v>2633679054652820</v>
      </c>
      <c r="V2988">
        <v>165.5</v>
      </c>
      <c r="W2988">
        <v>95.5</v>
      </c>
    </row>
    <row r="2989" spans="1:23">
      <c r="A2989">
        <v>2017</v>
      </c>
      <c r="B2989">
        <v>52</v>
      </c>
      <c r="C2989" t="s">
        <v>16</v>
      </c>
      <c r="D2989" t="s">
        <v>73</v>
      </c>
      <c r="E2989" t="s">
        <v>19</v>
      </c>
      <c r="F2989" t="s">
        <v>40</v>
      </c>
      <c r="G2989" t="s">
        <v>20</v>
      </c>
      <c r="H2989" s="3">
        <v>30379.07</v>
      </c>
      <c r="I2989" t="s">
        <v>19</v>
      </c>
      <c r="J2989" t="s">
        <v>19</v>
      </c>
      <c r="K29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30.253414637069199</v>
      </c>
      <c r="L2989" s="6">
        <f>TablaDatos[[#This Row],[IMC_raw]]/1000000000000000</f>
        <v>30.253414637069199</v>
      </c>
      <c r="M2989" s="2">
        <v>3.02534146370692E+16</v>
      </c>
      <c r="N29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89" s="13">
        <f t="shared" si="46"/>
        <v>2988</v>
      </c>
      <c r="P2989" s="2" t="str">
        <f>IF(TablaDatos[[#This Row],[Diabetes]]=0,"No","Si")</f>
        <v>No</v>
      </c>
      <c r="Q2989">
        <v>0</v>
      </c>
      <c r="R2989">
        <f>TablaDatos[[#This Row],[Aux2]]/10000000000000</f>
        <v>1877.22559439819</v>
      </c>
      <c r="S2989" s="1">
        <v>1.87722559439819E+16</v>
      </c>
      <c r="T2989" s="7">
        <f>TablaDatos[[#This Row],[Aux3]]/100000000000000</f>
        <v>199.67483440897001</v>
      </c>
      <c r="U2989" s="1">
        <v>1.9967483440897E+16</v>
      </c>
      <c r="V2989">
        <v>148.30000000000001</v>
      </c>
      <c r="W2989">
        <v>90.9</v>
      </c>
    </row>
    <row r="2990" spans="1:23">
      <c r="A2990">
        <v>2017</v>
      </c>
      <c r="B2990">
        <v>42</v>
      </c>
      <c r="C2990" t="s">
        <v>23</v>
      </c>
      <c r="D2990" t="s">
        <v>30</v>
      </c>
      <c r="E2990" t="s">
        <v>18</v>
      </c>
      <c r="F2990" t="s">
        <v>24</v>
      </c>
      <c r="G2990" t="s">
        <v>39</v>
      </c>
      <c r="H2990" s="3">
        <v>18059.080000000002</v>
      </c>
      <c r="I2990" t="s">
        <v>21</v>
      </c>
      <c r="J2990" t="s">
        <v>18</v>
      </c>
      <c r="K29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30.251585443424201</v>
      </c>
      <c r="L2990" s="6">
        <f>TablaDatos[[#This Row],[IMC_raw]]/1000000000000000</f>
        <v>30.251585443424201</v>
      </c>
      <c r="M2990" s="2">
        <v>3.02515854434242E+16</v>
      </c>
      <c r="N29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0" s="13">
        <f t="shared" si="46"/>
        <v>2989</v>
      </c>
      <c r="P2990" s="2" t="str">
        <f>IF(TablaDatos[[#This Row],[Diabetes]]=0,"No","Si")</f>
        <v>No</v>
      </c>
      <c r="Q2990">
        <v>0</v>
      </c>
      <c r="R2990">
        <f>TablaDatos[[#This Row],[Aux2]]/10000000000000</f>
        <v>207.95545139562699</v>
      </c>
      <c r="S2990" s="1">
        <v>2079554513956270</v>
      </c>
      <c r="T2990" s="7">
        <f>TablaDatos[[#This Row],[Aux3]]/100000000000000</f>
        <v>202.67636843687799</v>
      </c>
      <c r="U2990" s="1">
        <v>2.02676368436878E+16</v>
      </c>
      <c r="V2990">
        <v>143.30000000000001</v>
      </c>
      <c r="W2990">
        <v>92.1</v>
      </c>
    </row>
    <row r="2991" spans="1:23">
      <c r="A2991">
        <v>2017</v>
      </c>
      <c r="B2991">
        <v>44</v>
      </c>
      <c r="C2991" t="s">
        <v>23</v>
      </c>
      <c r="D2991" t="s">
        <v>26</v>
      </c>
      <c r="E2991" t="s">
        <v>18</v>
      </c>
      <c r="F2991" t="s">
        <v>19</v>
      </c>
      <c r="G2991" t="s">
        <v>39</v>
      </c>
      <c r="H2991" s="3">
        <v>19278.310000000001</v>
      </c>
      <c r="I2991" t="s">
        <v>21</v>
      </c>
      <c r="J2991" t="s">
        <v>19</v>
      </c>
      <c r="K29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30.243623168774601</v>
      </c>
      <c r="L2991" s="6">
        <f>TablaDatos[[#This Row],[IMC_raw]]/1000000000000000</f>
        <v>30.243623168774601</v>
      </c>
      <c r="M2991" s="2">
        <v>3.02436231687746E+16</v>
      </c>
      <c r="N29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1" s="13">
        <f t="shared" si="46"/>
        <v>2990</v>
      </c>
      <c r="P2991" s="2" t="str">
        <f>IF(TablaDatos[[#This Row],[Diabetes]]=0,"No","Si")</f>
        <v>No</v>
      </c>
      <c r="Q2991">
        <v>0</v>
      </c>
      <c r="R2991">
        <f>TablaDatos[[#This Row],[Aux2]]/10000000000000</f>
        <v>223.726224798141</v>
      </c>
      <c r="S2991" s="1">
        <v>2237262247981410</v>
      </c>
      <c r="T2991" s="7">
        <f>TablaDatos[[#This Row],[Aux3]]/100000000000000</f>
        <v>209.27206189518901</v>
      </c>
      <c r="U2991" s="1">
        <v>2.09272061895189E+16</v>
      </c>
      <c r="V2991">
        <v>143.69999999999999</v>
      </c>
      <c r="W2991">
        <v>87</v>
      </c>
    </row>
    <row r="2992" spans="1:23">
      <c r="A2992">
        <v>2017</v>
      </c>
      <c r="B2992">
        <v>67</v>
      </c>
      <c r="C2992" t="s">
        <v>16</v>
      </c>
      <c r="D2992" t="s">
        <v>72</v>
      </c>
      <c r="E2992" t="s">
        <v>21</v>
      </c>
      <c r="F2992" t="s">
        <v>24</v>
      </c>
      <c r="G2992" t="s">
        <v>25</v>
      </c>
      <c r="H2992" s="3">
        <v>18134.41</v>
      </c>
      <c r="I2992" t="s">
        <v>21</v>
      </c>
      <c r="J2992" t="s">
        <v>22</v>
      </c>
      <c r="K29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30.229256970425801</v>
      </c>
      <c r="L2992" s="5">
        <f>TablaDatos[[#This Row],[IMC_raw]]/1000000000000000</f>
        <v>30.229256970425801</v>
      </c>
      <c r="M2992" s="2">
        <v>3.02292569704258E+16</v>
      </c>
      <c r="N29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2" s="13">
        <f t="shared" si="46"/>
        <v>2991</v>
      </c>
      <c r="P2992" s="2" t="str">
        <f>IF(TablaDatos[[#This Row],[Diabetes]]=0,"No","Si")</f>
        <v>Si</v>
      </c>
      <c r="Q2992">
        <v>1</v>
      </c>
      <c r="R2992">
        <f>TablaDatos[[#This Row],[Aux2]]/10000000000000</f>
        <v>2182.4189896722501</v>
      </c>
      <c r="S2992" s="1">
        <v>2.18241898967225E+16</v>
      </c>
      <c r="T2992" s="7">
        <f>TablaDatos[[#This Row],[Aux3]]/100000000000000</f>
        <v>26.765817671506401</v>
      </c>
      <c r="U2992" s="1">
        <v>2676581767150640</v>
      </c>
      <c r="V2992">
        <v>165.8</v>
      </c>
      <c r="W2992">
        <v>104</v>
      </c>
    </row>
    <row r="2993" spans="1:23">
      <c r="A2993">
        <v>2017</v>
      </c>
      <c r="B2993">
        <v>62</v>
      </c>
      <c r="C2993" t="s">
        <v>16</v>
      </c>
      <c r="D2993" t="s">
        <v>42</v>
      </c>
      <c r="E2993" t="s">
        <v>18</v>
      </c>
      <c r="F2993" t="s">
        <v>19</v>
      </c>
      <c r="G2993" t="s">
        <v>28</v>
      </c>
      <c r="H2993" s="3">
        <v>14068.61</v>
      </c>
      <c r="I2993" t="s">
        <v>19</v>
      </c>
      <c r="J2993" t="s">
        <v>18</v>
      </c>
      <c r="K29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30.2242106602592</v>
      </c>
      <c r="L2993" s="6">
        <f>TablaDatos[[#This Row],[IMC_raw]]/1000000000000000</f>
        <v>30.2242106602592</v>
      </c>
      <c r="M2993" s="2">
        <v>3.02242106602592E+16</v>
      </c>
      <c r="N29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3" s="13">
        <f t="shared" si="46"/>
        <v>2992</v>
      </c>
      <c r="P2993" s="2" t="str">
        <f>IF(TablaDatos[[#This Row],[Diabetes]]=0,"No","Si")</f>
        <v>No</v>
      </c>
      <c r="Q2993">
        <v>0</v>
      </c>
      <c r="R2993">
        <f>TablaDatos[[#This Row],[Aux2]]/10000000000000</f>
        <v>203.31732146065499</v>
      </c>
      <c r="S2993" s="1">
        <v>2033173214606550</v>
      </c>
      <c r="T2993" s="7">
        <f>TablaDatos[[#This Row],[Aux3]]/100000000000000</f>
        <v>194.230094383455</v>
      </c>
      <c r="U2993" s="1">
        <v>1.94230094383455E+16</v>
      </c>
      <c r="V2993">
        <v>155.4</v>
      </c>
      <c r="W2993">
        <v>95.7</v>
      </c>
    </row>
    <row r="2994" spans="1:23">
      <c r="A2994">
        <v>2017</v>
      </c>
      <c r="B2994">
        <v>64</v>
      </c>
      <c r="C2994" t="s">
        <v>23</v>
      </c>
      <c r="D2994" t="s">
        <v>36</v>
      </c>
      <c r="E2994" t="s">
        <v>18</v>
      </c>
      <c r="F2994" t="s">
        <v>19</v>
      </c>
      <c r="G2994" t="s">
        <v>28</v>
      </c>
      <c r="H2994" s="3">
        <v>13968.39</v>
      </c>
      <c r="I2994" t="s">
        <v>21</v>
      </c>
      <c r="J2994" t="s">
        <v>18</v>
      </c>
      <c r="K29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30.2013168076748</v>
      </c>
      <c r="L2994" s="6">
        <f>TablaDatos[[#This Row],[IMC_raw]]/1000000000000000</f>
        <v>30.2013168076748</v>
      </c>
      <c r="M2994" s="2">
        <v>3.02013168076748E+16</v>
      </c>
      <c r="N29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4" s="13">
        <f t="shared" si="46"/>
        <v>2993</v>
      </c>
      <c r="P2994" s="2" t="str">
        <f>IF(TablaDatos[[#This Row],[Diabetes]]=0,"No","Si")</f>
        <v>No</v>
      </c>
      <c r="Q2994">
        <v>0</v>
      </c>
      <c r="R2994">
        <f>TablaDatos[[#This Row],[Aux2]]/10000000000000</f>
        <v>2026.74467972504</v>
      </c>
      <c r="S2994" s="1">
        <v>2.02674467972504E+16</v>
      </c>
      <c r="T2994" s="7">
        <f>TablaDatos[[#This Row],[Aux3]]/100000000000000</f>
        <v>237.48377110298901</v>
      </c>
      <c r="U2994" s="1">
        <v>2.37483771102989E+16</v>
      </c>
      <c r="V2994">
        <v>153.5</v>
      </c>
      <c r="W2994">
        <v>92</v>
      </c>
    </row>
    <row r="2995" spans="1:23">
      <c r="A2995">
        <v>2017</v>
      </c>
      <c r="B2995">
        <v>55</v>
      </c>
      <c r="C2995" t="s">
        <v>23</v>
      </c>
      <c r="D2995" t="s">
        <v>73</v>
      </c>
      <c r="E2995" t="s">
        <v>19</v>
      </c>
      <c r="F2995" t="s">
        <v>24</v>
      </c>
      <c r="G2995" t="s">
        <v>28</v>
      </c>
      <c r="H2995" s="3">
        <v>19370.759999999998</v>
      </c>
      <c r="I2995" t="s">
        <v>21</v>
      </c>
      <c r="J2995" t="s">
        <v>18</v>
      </c>
      <c r="K29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30.189541992362798</v>
      </c>
      <c r="L2995" s="5">
        <f>TablaDatos[[#This Row],[IMC_raw]]/1000000000000000</f>
        <v>3.0189541992362798</v>
      </c>
      <c r="M2995" s="2">
        <v>3018954199236280</v>
      </c>
      <c r="N29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5" s="13">
        <f t="shared" si="46"/>
        <v>2994</v>
      </c>
      <c r="P2995" s="2" t="str">
        <f>IF(TablaDatos[[#This Row],[Diabetes]]=0,"No","Si")</f>
        <v>No</v>
      </c>
      <c r="Q2995">
        <v>0</v>
      </c>
      <c r="R2995">
        <f>TablaDatos[[#This Row],[Aux2]]/10000000000000</f>
        <v>219.01034028103999</v>
      </c>
      <c r="S2995" s="1">
        <v>2190103402810400</v>
      </c>
      <c r="T2995" s="7">
        <f>TablaDatos[[#This Row],[Aux3]]/100000000000000</f>
        <v>26.505221497851899</v>
      </c>
      <c r="U2995" s="1">
        <v>2650522149785190</v>
      </c>
      <c r="V2995">
        <v>170.3</v>
      </c>
      <c r="W2995">
        <v>94.5</v>
      </c>
    </row>
    <row r="2996" spans="1:23">
      <c r="A2996">
        <v>2017</v>
      </c>
      <c r="B2996">
        <v>72</v>
      </c>
      <c r="C2996" t="s">
        <v>23</v>
      </c>
      <c r="D2996" t="s">
        <v>72</v>
      </c>
      <c r="E2996" t="s">
        <v>19</v>
      </c>
      <c r="F2996" t="s">
        <v>19</v>
      </c>
      <c r="G2996" t="s">
        <v>25</v>
      </c>
      <c r="H2996" s="3">
        <v>16861.37</v>
      </c>
      <c r="I2996" t="s">
        <v>21</v>
      </c>
      <c r="J2996" t="s">
        <v>18</v>
      </c>
      <c r="K29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30.184199263957598</v>
      </c>
      <c r="L2996" s="5">
        <f>TablaDatos[[#This Row],[IMC_raw]]/1000000000000000</f>
        <v>30.184199263957598</v>
      </c>
      <c r="M2996" s="2">
        <v>3.01841992639576E+16</v>
      </c>
      <c r="N29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6" s="13">
        <f t="shared" si="46"/>
        <v>2995</v>
      </c>
      <c r="P2996" s="2" t="str">
        <f>IF(TablaDatos[[#This Row],[Diabetes]]=0,"No","Si")</f>
        <v>No</v>
      </c>
      <c r="Q2996">
        <v>0</v>
      </c>
      <c r="R2996">
        <f>TablaDatos[[#This Row],[Aux2]]/10000000000000</f>
        <v>2211.1246927421498</v>
      </c>
      <c r="S2996" s="1">
        <v>2.21112469274215E+16</v>
      </c>
      <c r="T2996" s="7">
        <f>TablaDatos[[#This Row],[Aux3]]/100000000000000</f>
        <v>230.01085934471499</v>
      </c>
      <c r="U2996" s="1">
        <v>2.30010859344715E+16</v>
      </c>
      <c r="V2996">
        <v>166.4</v>
      </c>
      <c r="W2996">
        <v>101.2</v>
      </c>
    </row>
    <row r="2997" spans="1:23">
      <c r="A2997">
        <v>2017</v>
      </c>
      <c r="B2997">
        <v>55</v>
      </c>
      <c r="C2997" t="s">
        <v>23</v>
      </c>
      <c r="D2997" t="s">
        <v>37</v>
      </c>
      <c r="E2997" t="s">
        <v>18</v>
      </c>
      <c r="F2997" t="s">
        <v>19</v>
      </c>
      <c r="G2997" t="s">
        <v>28</v>
      </c>
      <c r="H2997" s="3">
        <v>10062.01</v>
      </c>
      <c r="I2997" t="s">
        <v>18</v>
      </c>
      <c r="J2997" t="s">
        <v>22</v>
      </c>
      <c r="K29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30.154989528157799</v>
      </c>
      <c r="L2997" s="5">
        <f>TablaDatos[[#This Row],[IMC_raw]]/1000000000000000</f>
        <v>30.154989528157799</v>
      </c>
      <c r="M2997" s="2">
        <v>3.01549895281578E+16</v>
      </c>
      <c r="N29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7" s="13">
        <f t="shared" si="46"/>
        <v>2996</v>
      </c>
      <c r="P2997" s="2" t="str">
        <f>IF(TablaDatos[[#This Row],[Diabetes]]=0,"No","Si")</f>
        <v>No</v>
      </c>
      <c r="Q2997">
        <v>0</v>
      </c>
      <c r="R2997">
        <f>TablaDatos[[#This Row],[Aux2]]/10000000000000</f>
        <v>188.16748651308501</v>
      </c>
      <c r="S2997" s="1">
        <v>1881674865130850</v>
      </c>
      <c r="T2997" s="7">
        <f>TablaDatos[[#This Row],[Aux3]]/100000000000000</f>
        <v>217.763702286051</v>
      </c>
      <c r="U2997" s="1">
        <v>2.17763702286051E+16</v>
      </c>
      <c r="V2997">
        <v>149.1</v>
      </c>
      <c r="W2997">
        <v>94.3</v>
      </c>
    </row>
    <row r="2998" spans="1:23">
      <c r="A2998">
        <v>2017</v>
      </c>
      <c r="B2998">
        <v>65</v>
      </c>
      <c r="C2998" t="s">
        <v>16</v>
      </c>
      <c r="D2998" t="s">
        <v>73</v>
      </c>
      <c r="E2998" t="s">
        <v>21</v>
      </c>
      <c r="F2998" t="s">
        <v>24</v>
      </c>
      <c r="G2998" t="s">
        <v>25</v>
      </c>
      <c r="H2998" s="3">
        <v>27071.26</v>
      </c>
      <c r="I2998" t="s">
        <v>19</v>
      </c>
      <c r="J2998" t="s">
        <v>22</v>
      </c>
      <c r="K29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30.1526463041284</v>
      </c>
      <c r="L2998" s="6">
        <f>TablaDatos[[#This Row],[IMC_raw]]/1000000000000000</f>
        <v>30.1526463041284</v>
      </c>
      <c r="M2998" s="2">
        <v>3.01526463041284E+16</v>
      </c>
      <c r="N29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8" s="13">
        <f t="shared" si="46"/>
        <v>2997</v>
      </c>
      <c r="P2998" s="2" t="str">
        <f>IF(TablaDatos[[#This Row],[Diabetes]]=0,"No","Si")</f>
        <v>No</v>
      </c>
      <c r="Q2998">
        <v>0</v>
      </c>
      <c r="R2998">
        <f>TablaDatos[[#This Row],[Aux2]]/10000000000000</f>
        <v>2213.54060597541</v>
      </c>
      <c r="S2998" s="1">
        <v>2.21354060597541E+16</v>
      </c>
      <c r="T2998" s="7">
        <f>TablaDatos[[#This Row],[Aux3]]/100000000000000</f>
        <v>211.14532621818401</v>
      </c>
      <c r="U2998" s="1">
        <v>2.11145326218184E+16</v>
      </c>
      <c r="V2998">
        <v>156.80000000000001</v>
      </c>
      <c r="W2998">
        <v>95.5</v>
      </c>
    </row>
    <row r="2999" spans="1:23">
      <c r="A2999">
        <v>2017</v>
      </c>
      <c r="B2999">
        <v>57</v>
      </c>
      <c r="C2999" t="s">
        <v>16</v>
      </c>
      <c r="D2999" t="s">
        <v>17</v>
      </c>
      <c r="E2999" t="s">
        <v>18</v>
      </c>
      <c r="F2999" t="s">
        <v>24</v>
      </c>
      <c r="G2999" t="s">
        <v>28</v>
      </c>
      <c r="H2999" s="3">
        <v>33482.01</v>
      </c>
      <c r="I2999" t="s">
        <v>19</v>
      </c>
      <c r="J2999" t="s">
        <v>19</v>
      </c>
      <c r="K29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30.144735776066899</v>
      </c>
      <c r="L2999" s="5">
        <f>TablaDatos[[#This Row],[IMC_raw]]/1000000000000000</f>
        <v>30.144735776066899</v>
      </c>
      <c r="M2999" s="2">
        <v>3.01447357760669E+16</v>
      </c>
      <c r="N29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2999" s="13">
        <f t="shared" si="46"/>
        <v>2998</v>
      </c>
      <c r="P2999" s="2" t="str">
        <f>IF(TablaDatos[[#This Row],[Diabetes]]=0,"No","Si")</f>
        <v>No</v>
      </c>
      <c r="Q2999">
        <v>0</v>
      </c>
      <c r="R2999">
        <f>TablaDatos[[#This Row],[Aux2]]/10000000000000</f>
        <v>2253.8363064772798</v>
      </c>
      <c r="S2999" s="1">
        <v>2.25383630647728E+16</v>
      </c>
      <c r="T2999" s="7">
        <f>TablaDatos[[#This Row],[Aux3]]/100000000000000</f>
        <v>243.54181988375501</v>
      </c>
      <c r="U2999" s="1">
        <v>2.43541819883755E+16</v>
      </c>
      <c r="V2999">
        <v>173.6</v>
      </c>
      <c r="W2999">
        <v>101.1</v>
      </c>
    </row>
    <row r="3000" spans="1:23">
      <c r="A3000">
        <v>2017</v>
      </c>
      <c r="B3000">
        <v>56</v>
      </c>
      <c r="C3000" t="s">
        <v>16</v>
      </c>
      <c r="D3000" t="s">
        <v>71</v>
      </c>
      <c r="E3000" t="s">
        <v>19</v>
      </c>
      <c r="F3000" t="s">
        <v>19</v>
      </c>
      <c r="G3000" t="s">
        <v>28</v>
      </c>
      <c r="H3000" s="3">
        <v>19013.7</v>
      </c>
      <c r="I3000" t="s">
        <v>21</v>
      </c>
      <c r="J3000" t="s">
        <v>18</v>
      </c>
      <c r="K30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30.1245754047718</v>
      </c>
      <c r="L3000" s="5">
        <f>TablaDatos[[#This Row],[IMC_raw]]/1000000000000000</f>
        <v>30.1245754047718</v>
      </c>
      <c r="M3000" s="2">
        <v>3.01245754047718E+16</v>
      </c>
      <c r="N30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0" s="13">
        <f t="shared" si="46"/>
        <v>2999</v>
      </c>
      <c r="P3000" s="2" t="str">
        <f>IF(TablaDatos[[#This Row],[Diabetes]]=0,"No","Si")</f>
        <v>No</v>
      </c>
      <c r="Q3000">
        <v>0</v>
      </c>
      <c r="R3000">
        <f>TablaDatos[[#This Row],[Aux2]]/10000000000000</f>
        <v>228.102090463092</v>
      </c>
      <c r="S3000" s="1">
        <v>2281020904630920</v>
      </c>
      <c r="T3000" s="7">
        <f>TablaDatos[[#This Row],[Aux3]]/100000000000000</f>
        <v>242.25493254961901</v>
      </c>
      <c r="U3000" s="1">
        <v>2.42254932549619E+16</v>
      </c>
      <c r="V3000">
        <v>159.80000000000001</v>
      </c>
      <c r="W3000">
        <v>100.4</v>
      </c>
    </row>
    <row r="3001" spans="1:23">
      <c r="A3001">
        <v>2017</v>
      </c>
      <c r="B3001">
        <v>51</v>
      </c>
      <c r="C3001" t="s">
        <v>16</v>
      </c>
      <c r="D3001" t="s">
        <v>29</v>
      </c>
      <c r="E3001" t="s">
        <v>19</v>
      </c>
      <c r="F3001" t="s">
        <v>19</v>
      </c>
      <c r="G3001" t="s">
        <v>20</v>
      </c>
      <c r="H3001" s="3">
        <v>21018.22</v>
      </c>
      <c r="I3001" t="s">
        <v>19</v>
      </c>
      <c r="J3001" t="s">
        <v>19</v>
      </c>
      <c r="K30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30.1094087579392</v>
      </c>
      <c r="L3001" s="6">
        <f>TablaDatos[[#This Row],[IMC_raw]]/100000000000000</f>
        <v>30.1094087579392</v>
      </c>
      <c r="M3001" s="2">
        <v>3010940875793920</v>
      </c>
      <c r="N30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1" s="13">
        <f t="shared" si="46"/>
        <v>3000</v>
      </c>
      <c r="P3001" s="2" t="str">
        <f>IF(TablaDatos[[#This Row],[Diabetes]]=0,"No","Si")</f>
        <v>No</v>
      </c>
      <c r="Q3001">
        <v>0</v>
      </c>
      <c r="R3001">
        <f>TablaDatos[[#This Row],[Aux2]]/10000000000000</f>
        <v>2100.0661084020098</v>
      </c>
      <c r="S3001" s="1">
        <v>2.10006610840201E+16</v>
      </c>
      <c r="T3001" s="7">
        <f>TablaDatos[[#This Row],[Aux3]]/100000000000000</f>
        <v>256.013614992952</v>
      </c>
      <c r="U3001" s="1">
        <v>2.56013614992952E+16</v>
      </c>
      <c r="V3001">
        <v>161</v>
      </c>
      <c r="W3001">
        <v>88.2</v>
      </c>
    </row>
    <row r="3002" spans="1:23">
      <c r="A3002">
        <v>2017</v>
      </c>
      <c r="B3002">
        <v>59</v>
      </c>
      <c r="C3002" t="s">
        <v>23</v>
      </c>
      <c r="D3002" t="s">
        <v>72</v>
      </c>
      <c r="E3002" t="s">
        <v>18</v>
      </c>
      <c r="F3002" t="s">
        <v>35</v>
      </c>
      <c r="G3002" t="s">
        <v>28</v>
      </c>
      <c r="H3002" s="3">
        <v>19057.560000000001</v>
      </c>
      <c r="I3002" t="s">
        <v>19</v>
      </c>
      <c r="J3002" t="s">
        <v>22</v>
      </c>
      <c r="K30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30.1086051907177</v>
      </c>
      <c r="L3002" s="5">
        <f>TablaDatos[[#This Row],[IMC_raw]]/1000000000000000</f>
        <v>30.1086051907177</v>
      </c>
      <c r="M3002" s="2">
        <v>3.01086051907177E+16</v>
      </c>
      <c r="N30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2" s="13">
        <f t="shared" si="46"/>
        <v>3001</v>
      </c>
      <c r="P3002" s="2" t="str">
        <f>IF(TablaDatos[[#This Row],[Diabetes]]=0,"No","Si")</f>
        <v>No</v>
      </c>
      <c r="Q3002">
        <v>0</v>
      </c>
      <c r="R3002">
        <f>TablaDatos[[#This Row],[Aux2]]/10000000000000</f>
        <v>1991.94780194087</v>
      </c>
      <c r="S3002" s="1">
        <v>1.99194780194087E+16</v>
      </c>
      <c r="T3002" s="7">
        <f>TablaDatos[[#This Row],[Aux3]]/100000000000000</f>
        <v>2.1061811678501301</v>
      </c>
      <c r="U3002" s="1">
        <v>210618116785013</v>
      </c>
      <c r="V3002">
        <v>157.4</v>
      </c>
      <c r="W3002">
        <v>92.4</v>
      </c>
    </row>
    <row r="3003" spans="1:23">
      <c r="A3003">
        <v>2017</v>
      </c>
      <c r="B3003">
        <v>59</v>
      </c>
      <c r="C3003" t="s">
        <v>16</v>
      </c>
      <c r="D3003" t="s">
        <v>29</v>
      </c>
      <c r="E3003" t="s">
        <v>18</v>
      </c>
      <c r="F3003" t="s">
        <v>24</v>
      </c>
      <c r="G3003" t="s">
        <v>28</v>
      </c>
      <c r="H3003" s="3">
        <v>17225.599999999999</v>
      </c>
      <c r="I3003" t="s">
        <v>21</v>
      </c>
      <c r="J3003" t="s">
        <v>22</v>
      </c>
      <c r="K30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30.0680249997144</v>
      </c>
      <c r="L3003" s="6">
        <f>TablaDatos[[#This Row],[IMC_raw]]/1000000000000000</f>
        <v>30.0680249997144</v>
      </c>
      <c r="M3003" s="2">
        <v>3.00680249997144E+16</v>
      </c>
      <c r="N30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3" s="13">
        <f t="shared" si="46"/>
        <v>3002</v>
      </c>
      <c r="P3003" s="2" t="str">
        <f>IF(TablaDatos[[#This Row],[Diabetes]]=0,"No","Si")</f>
        <v>No</v>
      </c>
      <c r="Q3003">
        <v>0</v>
      </c>
      <c r="R3003">
        <f>TablaDatos[[#This Row],[Aux2]]/10000000000000</f>
        <v>2053.6154885741898</v>
      </c>
      <c r="S3003" s="1">
        <v>2.05361548857419E+16</v>
      </c>
      <c r="T3003" s="7">
        <f>TablaDatos[[#This Row],[Aux3]]/100000000000000</f>
        <v>244.83728486060201</v>
      </c>
      <c r="U3003" s="1">
        <v>2.44837284860602E+16</v>
      </c>
      <c r="V3003">
        <v>161.5</v>
      </c>
      <c r="W3003">
        <v>97</v>
      </c>
    </row>
    <row r="3004" spans="1:23">
      <c r="A3004">
        <v>2017</v>
      </c>
      <c r="B3004">
        <v>67</v>
      </c>
      <c r="C3004" t="s">
        <v>16</v>
      </c>
      <c r="D3004" t="s">
        <v>30</v>
      </c>
      <c r="E3004" t="s">
        <v>21</v>
      </c>
      <c r="F3004" t="s">
        <v>24</v>
      </c>
      <c r="G3004" t="s">
        <v>25</v>
      </c>
      <c r="H3004" s="3">
        <v>25023.279999999999</v>
      </c>
      <c r="I3004" t="s">
        <v>21</v>
      </c>
      <c r="J3004" t="s">
        <v>22</v>
      </c>
      <c r="K30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30.0632058352654</v>
      </c>
      <c r="L3004" s="6">
        <f>TablaDatos[[#This Row],[IMC_raw]]/1000000000000000</f>
        <v>30.0632058352654</v>
      </c>
      <c r="M3004" s="2">
        <v>3.00632058352654E+16</v>
      </c>
      <c r="N30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4" s="13">
        <f t="shared" si="46"/>
        <v>3003</v>
      </c>
      <c r="P3004" s="2" t="str">
        <f>IF(TablaDatos[[#This Row],[Diabetes]]=0,"No","Si")</f>
        <v>Si</v>
      </c>
      <c r="Q3004">
        <v>1</v>
      </c>
      <c r="R3004">
        <f>TablaDatos[[#This Row],[Aux2]]/10000000000000</f>
        <v>2408.9275897531202</v>
      </c>
      <c r="S3004" s="1">
        <v>2.40892758975312E+16</v>
      </c>
      <c r="T3004" s="7">
        <f>TablaDatos[[#This Row],[Aux3]]/100000000000000</f>
        <v>26.889807867297002</v>
      </c>
      <c r="U3004" s="1">
        <v>2688980786729700</v>
      </c>
      <c r="V3004">
        <v>176.6</v>
      </c>
      <c r="W3004">
        <v>100.6</v>
      </c>
    </row>
    <row r="3005" spans="1:23">
      <c r="A3005">
        <v>2017</v>
      </c>
      <c r="B3005">
        <v>49</v>
      </c>
      <c r="C3005" t="s">
        <v>16</v>
      </c>
      <c r="D3005" t="s">
        <v>73</v>
      </c>
      <c r="E3005" t="s">
        <v>18</v>
      </c>
      <c r="F3005" t="s">
        <v>19</v>
      </c>
      <c r="G3005" t="s">
        <v>20</v>
      </c>
      <c r="H3005" s="3">
        <v>15440.98</v>
      </c>
      <c r="I3005" t="s">
        <v>19</v>
      </c>
      <c r="J3005" t="s">
        <v>18</v>
      </c>
      <c r="K30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30.0624546528256</v>
      </c>
      <c r="L3005" s="6">
        <f>TablaDatos[[#This Row],[IMC_raw]]/1000000000000000</f>
        <v>30.0624546528256</v>
      </c>
      <c r="M3005" s="2">
        <v>3.00624546528256E+16</v>
      </c>
      <c r="N30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5" s="13">
        <f t="shared" si="46"/>
        <v>3004</v>
      </c>
      <c r="P3005" s="2" t="str">
        <f>IF(TablaDatos[[#This Row],[Diabetes]]=0,"No","Si")</f>
        <v>No</v>
      </c>
      <c r="Q3005">
        <v>0</v>
      </c>
      <c r="R3005">
        <f>TablaDatos[[#This Row],[Aux2]]/10000000000000</f>
        <v>2272.4618541914001</v>
      </c>
      <c r="S3005" s="1">
        <v>2.2724618541914E+16</v>
      </c>
      <c r="T3005" s="7">
        <f>TablaDatos[[#This Row],[Aux3]]/100000000000000</f>
        <v>25.072225249846198</v>
      </c>
      <c r="U3005" s="1">
        <v>2507222524984620</v>
      </c>
      <c r="V3005">
        <v>133.69999999999999</v>
      </c>
      <c r="W3005">
        <v>88.9</v>
      </c>
    </row>
    <row r="3006" spans="1:23">
      <c r="A3006">
        <v>2017</v>
      </c>
      <c r="B3006">
        <v>56</v>
      </c>
      <c r="C3006" t="s">
        <v>23</v>
      </c>
      <c r="D3006" t="s">
        <v>29</v>
      </c>
      <c r="E3006" t="s">
        <v>18</v>
      </c>
      <c r="F3006" t="s">
        <v>19</v>
      </c>
      <c r="G3006" t="s">
        <v>28</v>
      </c>
      <c r="H3006" s="3">
        <v>24333.84</v>
      </c>
      <c r="I3006" t="s">
        <v>19</v>
      </c>
      <c r="J3006" t="s">
        <v>22</v>
      </c>
      <c r="K30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30.060508209981901</v>
      </c>
      <c r="L3006" s="6">
        <f>TablaDatos[[#This Row],[IMC_raw]]/1000000000000000</f>
        <v>30.060508209981901</v>
      </c>
      <c r="M3006" s="2">
        <v>3.00605082099819E+16</v>
      </c>
      <c r="N30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6" s="13">
        <f t="shared" si="46"/>
        <v>3005</v>
      </c>
      <c r="P3006" s="2" t="str">
        <f>IF(TablaDatos[[#This Row],[Diabetes]]=0,"No","Si")</f>
        <v>No</v>
      </c>
      <c r="Q3006">
        <v>0</v>
      </c>
      <c r="R3006">
        <f>TablaDatos[[#This Row],[Aux2]]/10000000000000</f>
        <v>1755.5915480122601</v>
      </c>
      <c r="S3006" s="1">
        <v>1.75559154801226E+16</v>
      </c>
      <c r="T3006" s="7">
        <f>TablaDatos[[#This Row],[Aux3]]/100000000000000</f>
        <v>199.83480490774801</v>
      </c>
      <c r="U3006" s="1">
        <v>1.99834804907748E+16</v>
      </c>
      <c r="V3006">
        <v>149.9</v>
      </c>
      <c r="W3006">
        <v>90.1</v>
      </c>
    </row>
    <row r="3007" spans="1:23">
      <c r="A3007">
        <v>2017</v>
      </c>
      <c r="B3007">
        <v>69</v>
      </c>
      <c r="C3007" t="s">
        <v>16</v>
      </c>
      <c r="D3007" t="s">
        <v>42</v>
      </c>
      <c r="E3007" t="s">
        <v>21</v>
      </c>
      <c r="F3007" t="s">
        <v>19</v>
      </c>
      <c r="G3007" t="s">
        <v>25</v>
      </c>
      <c r="H3007" s="3">
        <v>23507.5</v>
      </c>
      <c r="I3007" t="s">
        <v>19</v>
      </c>
      <c r="J3007" t="s">
        <v>19</v>
      </c>
      <c r="K30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30.046949397831799</v>
      </c>
      <c r="L3007" s="6">
        <f>TablaDatos[[#This Row],[IMC_raw]]/1000000000000000</f>
        <v>30.046949397831799</v>
      </c>
      <c r="M3007" s="2">
        <v>3.00469493978318E+16</v>
      </c>
      <c r="N30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7" s="13">
        <f t="shared" si="46"/>
        <v>3006</v>
      </c>
      <c r="P3007" s="2" t="str">
        <f>IF(TablaDatos[[#This Row],[Diabetes]]=0,"No","Si")</f>
        <v>No</v>
      </c>
      <c r="Q3007">
        <v>0</v>
      </c>
      <c r="R3007">
        <f>TablaDatos[[#This Row],[Aux2]]/10000000000000</f>
        <v>228.72843422926999</v>
      </c>
      <c r="S3007" s="1">
        <v>2287284342292700</v>
      </c>
      <c r="T3007" s="7">
        <f>TablaDatos[[#This Row],[Aux3]]/100000000000000</f>
        <v>237.04826910037301</v>
      </c>
      <c r="U3007" s="1">
        <v>2.37048269100373E+16</v>
      </c>
      <c r="V3007">
        <v>158.80000000000001</v>
      </c>
      <c r="W3007">
        <v>103.5</v>
      </c>
    </row>
    <row r="3008" spans="1:23">
      <c r="A3008">
        <v>2017</v>
      </c>
      <c r="B3008">
        <v>56</v>
      </c>
      <c r="C3008" t="s">
        <v>16</v>
      </c>
      <c r="D3008" t="s">
        <v>72</v>
      </c>
      <c r="E3008" t="s">
        <v>18</v>
      </c>
      <c r="F3008" t="s">
        <v>24</v>
      </c>
      <c r="G3008" t="s">
        <v>28</v>
      </c>
      <c r="H3008" s="3">
        <v>32264.02</v>
      </c>
      <c r="I3008" t="s">
        <v>21</v>
      </c>
      <c r="J3008" t="s">
        <v>18</v>
      </c>
      <c r="K30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30.038982269998201</v>
      </c>
      <c r="L3008" s="5">
        <f>TablaDatos[[#This Row],[IMC_raw]]/1000000000000000</f>
        <v>30.038982269998201</v>
      </c>
      <c r="M3008" s="2">
        <v>3.00389822699982E+16</v>
      </c>
      <c r="N30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8" s="13">
        <f t="shared" si="46"/>
        <v>3007</v>
      </c>
      <c r="P3008" s="2" t="str">
        <f>IF(TablaDatos[[#This Row],[Diabetes]]=0,"No","Si")</f>
        <v>No</v>
      </c>
      <c r="Q3008">
        <v>0</v>
      </c>
      <c r="R3008">
        <f>TablaDatos[[#This Row],[Aux2]]/10000000000000</f>
        <v>2226.5507007442202</v>
      </c>
      <c r="S3008" s="1">
        <v>2.22655070074422E+16</v>
      </c>
      <c r="T3008" s="7">
        <f>TablaDatos[[#This Row],[Aux3]]/100000000000000</f>
        <v>229.565962172935</v>
      </c>
      <c r="U3008" s="1">
        <v>2.29565962172935E+16</v>
      </c>
      <c r="V3008">
        <v>160.69999999999999</v>
      </c>
      <c r="W3008">
        <v>93.8</v>
      </c>
    </row>
    <row r="3009" spans="1:23">
      <c r="A3009">
        <v>2017</v>
      </c>
      <c r="B3009">
        <v>70</v>
      </c>
      <c r="C3009" t="s">
        <v>23</v>
      </c>
      <c r="D3009" t="s">
        <v>33</v>
      </c>
      <c r="E3009" t="s">
        <v>18</v>
      </c>
      <c r="F3009" t="s">
        <v>24</v>
      </c>
      <c r="G3009" t="s">
        <v>25</v>
      </c>
      <c r="H3009" s="3">
        <v>23232.51</v>
      </c>
      <c r="I3009" t="s">
        <v>21</v>
      </c>
      <c r="J3009" t="s">
        <v>22</v>
      </c>
      <c r="K30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30.0168239977803</v>
      </c>
      <c r="L3009" s="6">
        <f>TablaDatos[[#This Row],[IMC_raw]]/1000000000000000</f>
        <v>0.30016823997780301</v>
      </c>
      <c r="M3009" s="2">
        <v>300168239977803</v>
      </c>
      <c r="N30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09" s="13">
        <f t="shared" si="46"/>
        <v>3008</v>
      </c>
      <c r="P3009" s="2" t="str">
        <f>IF(TablaDatos[[#This Row],[Diabetes]]=0,"No","Si")</f>
        <v>No</v>
      </c>
      <c r="Q3009">
        <v>0</v>
      </c>
      <c r="R3009">
        <f>TablaDatos[[#This Row],[Aux2]]/10000000000000</f>
        <v>215.67953642554801</v>
      </c>
      <c r="S3009" s="1">
        <v>2156795364255480</v>
      </c>
      <c r="T3009" s="7">
        <f>TablaDatos[[#This Row],[Aux3]]/100000000000000</f>
        <v>248.51056248501499</v>
      </c>
      <c r="U3009" s="1">
        <v>2.48510562485015E+16</v>
      </c>
      <c r="V3009">
        <v>165.5</v>
      </c>
      <c r="W3009">
        <v>95.6</v>
      </c>
    </row>
    <row r="3010" spans="1:23">
      <c r="A3010">
        <v>2017</v>
      </c>
      <c r="B3010">
        <v>60</v>
      </c>
      <c r="C3010" t="s">
        <v>23</v>
      </c>
      <c r="D3010" t="s">
        <v>73</v>
      </c>
      <c r="E3010" t="s">
        <v>18</v>
      </c>
      <c r="F3010" t="s">
        <v>40</v>
      </c>
      <c r="G3010" t="s">
        <v>28</v>
      </c>
      <c r="H3010" s="3">
        <v>29831.119999999999</v>
      </c>
      <c r="I3010" t="s">
        <v>19</v>
      </c>
      <c r="J3010" t="s">
        <v>18</v>
      </c>
      <c r="K30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30.0108877563002</v>
      </c>
      <c r="L3010" s="6">
        <f>TablaDatos[[#This Row],[IMC_raw]]/1000000000000000</f>
        <v>30.0108877563002</v>
      </c>
      <c r="M3010" s="2">
        <v>3.00108877563002E+16</v>
      </c>
      <c r="N30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0" s="13">
        <f t="shared" ref="O3010:O3073" si="47">O3009+1</f>
        <v>3009</v>
      </c>
      <c r="P3010" s="2" t="str">
        <f>IF(TablaDatos[[#This Row],[Diabetes]]=0,"No","Si")</f>
        <v>No</v>
      </c>
      <c r="Q3010">
        <v>0</v>
      </c>
      <c r="R3010">
        <f>TablaDatos[[#This Row],[Aux2]]/10000000000000</f>
        <v>2028.95263932014</v>
      </c>
      <c r="S3010" s="1">
        <v>2.02895263932014E+16</v>
      </c>
      <c r="T3010" s="7">
        <f>TablaDatos[[#This Row],[Aux3]]/100000000000000</f>
        <v>207.740426434802</v>
      </c>
      <c r="U3010" s="1">
        <v>2.07740426434802E+16</v>
      </c>
      <c r="V3010">
        <v>153.30000000000001</v>
      </c>
      <c r="W3010">
        <v>96.4</v>
      </c>
    </row>
    <row r="3011" spans="1:23">
      <c r="A3011">
        <v>2018</v>
      </c>
      <c r="B3011">
        <v>70</v>
      </c>
      <c r="C3011" t="s">
        <v>16</v>
      </c>
      <c r="D3011" t="s">
        <v>26</v>
      </c>
      <c r="E3011" t="s">
        <v>31</v>
      </c>
      <c r="F3011" t="s">
        <v>19</v>
      </c>
      <c r="G3011" t="s">
        <v>25</v>
      </c>
      <c r="H3011" s="3">
        <v>16348.21</v>
      </c>
      <c r="I3011" t="s">
        <v>21</v>
      </c>
      <c r="J3011" t="s">
        <v>18</v>
      </c>
      <c r="K30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34.9963232118523</v>
      </c>
      <c r="L3011" s="6">
        <f>TablaDatos[[#This Row],[IMC_raw]]/1000000000000000</f>
        <v>3.49963232118523</v>
      </c>
      <c r="M3011" s="2">
        <v>3499632321185230</v>
      </c>
      <c r="N30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1" s="13">
        <f t="shared" si="47"/>
        <v>3010</v>
      </c>
      <c r="P3011" s="2" t="str">
        <f>IF(TablaDatos[[#This Row],[Diabetes]]=0,"No","Si")</f>
        <v>No</v>
      </c>
      <c r="Q3011">
        <v>0</v>
      </c>
      <c r="R3011">
        <f>TablaDatos[[#This Row],[Aux2]]/10000000000000</f>
        <v>2435.71574564717</v>
      </c>
      <c r="S3011" s="1">
        <v>2.43571574564717E+16</v>
      </c>
      <c r="T3011" s="7">
        <f>TablaDatos[[#This Row],[Aux3]]/100000000000000</f>
        <v>249.35454691887199</v>
      </c>
      <c r="U3011" s="1">
        <v>2.49354546918872E+16</v>
      </c>
      <c r="V3011">
        <v>179.3</v>
      </c>
      <c r="W3011">
        <v>107.3</v>
      </c>
    </row>
    <row r="3012" spans="1:23">
      <c r="A3012">
        <v>2018</v>
      </c>
      <c r="B3012">
        <v>64</v>
      </c>
      <c r="C3012" t="s">
        <v>16</v>
      </c>
      <c r="D3012" t="s">
        <v>34</v>
      </c>
      <c r="E3012" t="s">
        <v>21</v>
      </c>
      <c r="F3012" t="s">
        <v>24</v>
      </c>
      <c r="G3012" t="s">
        <v>28</v>
      </c>
      <c r="H3012" s="3">
        <v>16743.43</v>
      </c>
      <c r="I3012" t="s">
        <v>21</v>
      </c>
      <c r="J3012" t="s">
        <v>18</v>
      </c>
      <c r="K30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34.990283473429201</v>
      </c>
      <c r="L3012" s="5">
        <f>TablaDatos[[#This Row],[IMC_raw]]/1000000000000000</f>
        <v>34.990283473429201</v>
      </c>
      <c r="M3012" s="2">
        <v>3.49902834734292E+16</v>
      </c>
      <c r="N30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2" s="13">
        <f t="shared" si="47"/>
        <v>3011</v>
      </c>
      <c r="P3012" s="2" t="str">
        <f>IF(TablaDatos[[#This Row],[Diabetes]]=0,"No","Si")</f>
        <v>No</v>
      </c>
      <c r="Q3012">
        <v>0</v>
      </c>
      <c r="R3012">
        <f>TablaDatos[[#This Row],[Aux2]]/10000000000000</f>
        <v>269.48384364468097</v>
      </c>
      <c r="S3012" s="1">
        <v>2694838436446810</v>
      </c>
      <c r="T3012" s="7">
        <f>TablaDatos[[#This Row],[Aux3]]/100000000000000</f>
        <v>246.52591564354699</v>
      </c>
      <c r="U3012" s="1">
        <v>2.46525915643547E+16</v>
      </c>
      <c r="V3012">
        <v>173.1</v>
      </c>
      <c r="W3012">
        <v>104.3</v>
      </c>
    </row>
    <row r="3013" spans="1:23">
      <c r="A3013">
        <v>2018</v>
      </c>
      <c r="B3013">
        <v>54</v>
      </c>
      <c r="C3013" t="s">
        <v>23</v>
      </c>
      <c r="D3013" t="s">
        <v>42</v>
      </c>
      <c r="E3013" t="s">
        <v>18</v>
      </c>
      <c r="F3013" t="s">
        <v>19</v>
      </c>
      <c r="G3013" t="s">
        <v>20</v>
      </c>
      <c r="H3013" s="3">
        <v>16429.25</v>
      </c>
      <c r="I3013" t="s">
        <v>19</v>
      </c>
      <c r="J3013" t="s">
        <v>22</v>
      </c>
      <c r="K30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34.9874024232615</v>
      </c>
      <c r="L3013" s="6">
        <f>TablaDatos[[#This Row],[IMC_raw]]/1000000000000000</f>
        <v>3.49874024232615</v>
      </c>
      <c r="M3013" s="2">
        <v>3498740242326150</v>
      </c>
      <c r="N30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3" s="13">
        <f t="shared" si="47"/>
        <v>3012</v>
      </c>
      <c r="P3013" s="2" t="str">
        <f>IF(TablaDatos[[#This Row],[Diabetes]]=0,"No","Si")</f>
        <v>No</v>
      </c>
      <c r="Q3013">
        <v>0</v>
      </c>
      <c r="R3013">
        <f>TablaDatos[[#This Row],[Aux2]]/10000000000000</f>
        <v>201.22024976186401</v>
      </c>
      <c r="S3013" s="1">
        <v>2012202497618640</v>
      </c>
      <c r="T3013" s="7">
        <f>TablaDatos[[#This Row],[Aux3]]/100000000000000</f>
        <v>24.932986007514799</v>
      </c>
      <c r="U3013" s="1">
        <v>2493298600751480</v>
      </c>
      <c r="V3013">
        <v>147.9</v>
      </c>
      <c r="W3013">
        <v>93.4</v>
      </c>
    </row>
    <row r="3014" spans="1:23">
      <c r="A3014">
        <v>2018</v>
      </c>
      <c r="B3014">
        <v>62</v>
      </c>
      <c r="C3014" t="s">
        <v>23</v>
      </c>
      <c r="D3014" t="s">
        <v>17</v>
      </c>
      <c r="E3014" t="s">
        <v>21</v>
      </c>
      <c r="F3014" t="s">
        <v>24</v>
      </c>
      <c r="G3014" t="s">
        <v>28</v>
      </c>
      <c r="H3014" s="3">
        <v>18898.38</v>
      </c>
      <c r="I3014" t="s">
        <v>21</v>
      </c>
      <c r="J3014" t="s">
        <v>18</v>
      </c>
      <c r="K30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34.956338289047103</v>
      </c>
      <c r="L3014" s="5">
        <f>TablaDatos[[#This Row],[IMC_raw]]/10000000000000</f>
        <v>34.956338289047103</v>
      </c>
      <c r="M3014" s="2">
        <v>349563382890471</v>
      </c>
      <c r="N30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4" s="13">
        <f t="shared" si="47"/>
        <v>3013</v>
      </c>
      <c r="P3014" s="2" t="str">
        <f>IF(TablaDatos[[#This Row],[Diabetes]]=0,"No","Si")</f>
        <v>Si</v>
      </c>
      <c r="Q3014">
        <v>1</v>
      </c>
      <c r="R3014">
        <f>TablaDatos[[#This Row],[Aux2]]/10000000000000</f>
        <v>2539.5065993922099</v>
      </c>
      <c r="S3014" s="1">
        <v>2.53950659939221E+16</v>
      </c>
      <c r="T3014" s="7">
        <f>TablaDatos[[#This Row],[Aux3]]/100000000000000</f>
        <v>27.3836662652465</v>
      </c>
      <c r="U3014" s="1">
        <v>2738366626524650</v>
      </c>
      <c r="V3014">
        <v>171.9</v>
      </c>
      <c r="W3014">
        <v>98</v>
      </c>
    </row>
    <row r="3015" spans="1:23">
      <c r="A3015">
        <v>2018</v>
      </c>
      <c r="B3015">
        <v>59</v>
      </c>
      <c r="C3015" t="s">
        <v>16</v>
      </c>
      <c r="D3015" t="s">
        <v>17</v>
      </c>
      <c r="E3015" t="s">
        <v>18</v>
      </c>
      <c r="F3015" t="s">
        <v>24</v>
      </c>
      <c r="G3015" t="s">
        <v>28</v>
      </c>
      <c r="H3015" s="3">
        <v>23237.84</v>
      </c>
      <c r="I3015" t="s">
        <v>19</v>
      </c>
      <c r="J3015" t="s">
        <v>22</v>
      </c>
      <c r="K30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34.9543960657195</v>
      </c>
      <c r="L3015" s="5">
        <f>TablaDatos[[#This Row],[IMC_raw]]/1000000000000000</f>
        <v>3.4954396065719502</v>
      </c>
      <c r="M3015" s="2">
        <v>3495439606571950</v>
      </c>
      <c r="N30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5" s="13">
        <f t="shared" si="47"/>
        <v>3014</v>
      </c>
      <c r="P3015" s="2" t="str">
        <f>IF(TablaDatos[[#This Row],[Diabetes]]=0,"No","Si")</f>
        <v>No</v>
      </c>
      <c r="Q3015">
        <v>0</v>
      </c>
      <c r="R3015">
        <f>TablaDatos[[#This Row],[Aux2]]/10000000000000</f>
        <v>202.17143516645399</v>
      </c>
      <c r="S3015" s="1">
        <v>2021714351664540</v>
      </c>
      <c r="T3015" s="7">
        <f>TablaDatos[[#This Row],[Aux3]]/100000000000000</f>
        <v>204.021482710566</v>
      </c>
      <c r="U3015" s="1">
        <v>2.04021482710566E+16</v>
      </c>
      <c r="V3015">
        <v>157.69999999999999</v>
      </c>
      <c r="W3015">
        <v>93.8</v>
      </c>
    </row>
    <row r="3016" spans="1:23">
      <c r="A3016">
        <v>2018</v>
      </c>
      <c r="B3016">
        <v>50</v>
      </c>
      <c r="C3016" t="s">
        <v>16</v>
      </c>
      <c r="D3016" t="s">
        <v>71</v>
      </c>
      <c r="E3016" t="s">
        <v>19</v>
      </c>
      <c r="F3016" t="s">
        <v>19</v>
      </c>
      <c r="G3016" t="s">
        <v>20</v>
      </c>
      <c r="H3016" s="3">
        <v>22053.11</v>
      </c>
      <c r="I3016" t="s">
        <v>21</v>
      </c>
      <c r="J3016" t="s">
        <v>21</v>
      </c>
      <c r="K30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34.930080818401798</v>
      </c>
      <c r="L3016" s="5">
        <f>TablaDatos[[#This Row],[IMC_raw]]/1000000000000000</f>
        <v>34.930080818401798</v>
      </c>
      <c r="M3016" s="2">
        <v>3.49300808184018E+16</v>
      </c>
      <c r="N30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6" s="13">
        <f t="shared" si="47"/>
        <v>3015</v>
      </c>
      <c r="P3016" s="2" t="str">
        <f>IF(TablaDatos[[#This Row],[Diabetes]]=0,"No","Si")</f>
        <v>Si</v>
      </c>
      <c r="Q3016">
        <v>1</v>
      </c>
      <c r="R3016">
        <f>TablaDatos[[#This Row],[Aux2]]/10000000000000</f>
        <v>2357.2443361765399</v>
      </c>
      <c r="S3016" s="1">
        <v>2.35724433617654E+16</v>
      </c>
      <c r="T3016" s="7">
        <f>TablaDatos[[#This Row],[Aux3]]/100000000000000</f>
        <v>0.28087868382483</v>
      </c>
      <c r="U3016" s="1">
        <v>28087868382483</v>
      </c>
      <c r="V3016">
        <v>168.2</v>
      </c>
      <c r="W3016">
        <v>106.3</v>
      </c>
    </row>
    <row r="3017" spans="1:23">
      <c r="A3017">
        <v>2018</v>
      </c>
      <c r="B3017">
        <v>59</v>
      </c>
      <c r="C3017" t="s">
        <v>23</v>
      </c>
      <c r="D3017" t="s">
        <v>36</v>
      </c>
      <c r="E3017" t="s">
        <v>21</v>
      </c>
      <c r="F3017" t="s">
        <v>24</v>
      </c>
      <c r="G3017" t="s">
        <v>28</v>
      </c>
      <c r="H3017" s="3">
        <v>18425.7</v>
      </c>
      <c r="I3017" t="s">
        <v>21</v>
      </c>
      <c r="J3017" t="s">
        <v>18</v>
      </c>
      <c r="K30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34.9224273023531</v>
      </c>
      <c r="L3017" s="6">
        <f>TablaDatos[[#This Row],[IMC_raw]]/1000000000000000</f>
        <v>34.9224273023531</v>
      </c>
      <c r="M3017" s="2">
        <v>3.49224273023531E+16</v>
      </c>
      <c r="N30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7" s="13">
        <f t="shared" si="47"/>
        <v>3016</v>
      </c>
      <c r="P3017" s="2" t="str">
        <f>IF(TablaDatos[[#This Row],[Diabetes]]=0,"No","Si")</f>
        <v>Si</v>
      </c>
      <c r="Q3017">
        <v>1</v>
      </c>
      <c r="R3017">
        <f>TablaDatos[[#This Row],[Aux2]]/10000000000000</f>
        <v>259.16680467323903</v>
      </c>
      <c r="S3017" s="1">
        <v>2591668046732390</v>
      </c>
      <c r="T3017" s="7">
        <f>TablaDatos[[#This Row],[Aux3]]/100000000000000</f>
        <v>281.27355335297398</v>
      </c>
      <c r="U3017" s="1">
        <v>2.81273553352974E+16</v>
      </c>
      <c r="V3017">
        <v>171.8</v>
      </c>
      <c r="W3017">
        <v>98.6</v>
      </c>
    </row>
    <row r="3018" spans="1:23">
      <c r="A3018">
        <v>2018</v>
      </c>
      <c r="B3018">
        <v>63</v>
      </c>
      <c r="C3018" t="s">
        <v>16</v>
      </c>
      <c r="D3018" t="s">
        <v>17</v>
      </c>
      <c r="E3018" t="s">
        <v>19</v>
      </c>
      <c r="F3018" t="s">
        <v>24</v>
      </c>
      <c r="G3018" t="s">
        <v>28</v>
      </c>
      <c r="H3018" s="3">
        <v>27206.080000000002</v>
      </c>
      <c r="I3018" t="s">
        <v>21</v>
      </c>
      <c r="J3018" t="s">
        <v>18</v>
      </c>
      <c r="K30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34.847646258111098</v>
      </c>
      <c r="L3018" s="6">
        <f>TablaDatos[[#This Row],[IMC_raw]]/1000000000000000</f>
        <v>34.847646258111098</v>
      </c>
      <c r="M3018" s="2">
        <v>3.48476462581111E+16</v>
      </c>
      <c r="N30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8" s="13">
        <f t="shared" si="47"/>
        <v>3017</v>
      </c>
      <c r="P3018" s="2" t="str">
        <f>IF(TablaDatos[[#This Row],[Diabetes]]=0,"No","Si")</f>
        <v>Si</v>
      </c>
      <c r="Q3018">
        <v>1</v>
      </c>
      <c r="R3018">
        <f>TablaDatos[[#This Row],[Aux2]]/10000000000000</f>
        <v>23.499629623896102</v>
      </c>
      <c r="S3018" s="1">
        <v>234996296238961</v>
      </c>
      <c r="T3018" s="7">
        <f>TablaDatos[[#This Row],[Aux3]]/100000000000000</f>
        <v>258.13676699321201</v>
      </c>
      <c r="U3018" s="1">
        <v>2.58136766993212E+16</v>
      </c>
      <c r="V3018">
        <v>165.2</v>
      </c>
      <c r="W3018">
        <v>102.4</v>
      </c>
    </row>
    <row r="3019" spans="1:23">
      <c r="A3019">
        <v>2018</v>
      </c>
      <c r="B3019">
        <v>62</v>
      </c>
      <c r="C3019" t="s">
        <v>16</v>
      </c>
      <c r="D3019" t="s">
        <v>17</v>
      </c>
      <c r="E3019" t="s">
        <v>21</v>
      </c>
      <c r="F3019" t="s">
        <v>24</v>
      </c>
      <c r="G3019" t="s">
        <v>28</v>
      </c>
      <c r="H3019" s="3">
        <v>18519.759999999998</v>
      </c>
      <c r="I3019" t="s">
        <v>19</v>
      </c>
      <c r="J3019" t="s">
        <v>22</v>
      </c>
      <c r="K30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34.835206990500602</v>
      </c>
      <c r="L3019" s="5">
        <f>TablaDatos[[#This Row],[IMC_raw]]/1000000000000000</f>
        <v>3.48352069905006</v>
      </c>
      <c r="M3019" s="2">
        <v>3483520699050060</v>
      </c>
      <c r="N30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19" s="13">
        <f t="shared" si="47"/>
        <v>3018</v>
      </c>
      <c r="P3019" s="2" t="str">
        <f>IF(TablaDatos[[#This Row],[Diabetes]]=0,"No","Si")</f>
        <v>No</v>
      </c>
      <c r="Q3019">
        <v>0</v>
      </c>
      <c r="R3019">
        <f>TablaDatos[[#This Row],[Aux2]]/10000000000000</f>
        <v>2279.3216166252801</v>
      </c>
      <c r="S3019" s="1">
        <v>2.27932161662528E+16</v>
      </c>
      <c r="T3019" s="7">
        <f>TablaDatos[[#This Row],[Aux3]]/100000000000000</f>
        <v>247.53420479632899</v>
      </c>
      <c r="U3019" s="1">
        <v>2.47534204796329E+16</v>
      </c>
      <c r="V3019">
        <v>162.9</v>
      </c>
      <c r="W3019">
        <v>103.2</v>
      </c>
    </row>
    <row r="3020" spans="1:23">
      <c r="A3020">
        <v>2018</v>
      </c>
      <c r="B3020">
        <v>62</v>
      </c>
      <c r="C3020" t="s">
        <v>16</v>
      </c>
      <c r="D3020" t="s">
        <v>74</v>
      </c>
      <c r="E3020" t="s">
        <v>21</v>
      </c>
      <c r="F3020" t="s">
        <v>35</v>
      </c>
      <c r="G3020" t="s">
        <v>28</v>
      </c>
      <c r="H3020" s="3">
        <v>17481.560000000001</v>
      </c>
      <c r="I3020" t="s">
        <v>19</v>
      </c>
      <c r="J3020" t="s">
        <v>18</v>
      </c>
      <c r="K30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34.8331218344672</v>
      </c>
      <c r="L3020" s="5">
        <f>TablaDatos[[#This Row],[IMC_raw]]/1000000000000000</f>
        <v>34.8331218344672</v>
      </c>
      <c r="M3020" s="2">
        <v>3.48331218344672E+16</v>
      </c>
      <c r="N30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0" s="13">
        <f t="shared" si="47"/>
        <v>3019</v>
      </c>
      <c r="P3020" s="2" t="str">
        <f>IF(TablaDatos[[#This Row],[Diabetes]]=0,"No","Si")</f>
        <v>No</v>
      </c>
      <c r="Q3020">
        <v>0</v>
      </c>
      <c r="R3020">
        <f>TablaDatos[[#This Row],[Aux2]]/10000000000000</f>
        <v>215.28606121684399</v>
      </c>
      <c r="S3020" s="1">
        <v>2152860612168440</v>
      </c>
      <c r="T3020" s="7">
        <f>TablaDatos[[#This Row],[Aux3]]/100000000000000</f>
        <v>2.3266041164188902</v>
      </c>
      <c r="U3020" s="1">
        <v>232660411641889</v>
      </c>
      <c r="V3020">
        <v>161.5</v>
      </c>
      <c r="W3020">
        <v>102.9</v>
      </c>
    </row>
    <row r="3021" spans="1:23">
      <c r="A3021">
        <v>2018</v>
      </c>
      <c r="B3021">
        <v>70</v>
      </c>
      <c r="C3021" t="s">
        <v>23</v>
      </c>
      <c r="D3021" t="s">
        <v>72</v>
      </c>
      <c r="E3021" t="s">
        <v>21</v>
      </c>
      <c r="F3021" t="s">
        <v>19</v>
      </c>
      <c r="G3021" t="s">
        <v>25</v>
      </c>
      <c r="H3021" s="3">
        <v>7895.12</v>
      </c>
      <c r="I3021" t="s">
        <v>21</v>
      </c>
      <c r="J3021" t="s">
        <v>19</v>
      </c>
      <c r="K30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34.829499222962795</v>
      </c>
      <c r="L3021" s="6">
        <f>TablaDatos[[#This Row],[IMC_raw]]/1000000000000000</f>
        <v>3.4829499222962799</v>
      </c>
      <c r="M3021" s="2">
        <v>3482949922296280</v>
      </c>
      <c r="N30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1" s="13">
        <f t="shared" si="47"/>
        <v>3020</v>
      </c>
      <c r="P3021" s="2" t="str">
        <f>IF(TablaDatos[[#This Row],[Diabetes]]=0,"No","Si")</f>
        <v>Si</v>
      </c>
      <c r="Q3021">
        <v>1</v>
      </c>
      <c r="R3021">
        <f>TablaDatos[[#This Row],[Aux2]]/10000000000000</f>
        <v>2383.40261543937</v>
      </c>
      <c r="S3021" s="1">
        <v>2.38340261543937E+16</v>
      </c>
      <c r="T3021" s="7">
        <f>TablaDatos[[#This Row],[Aux3]]/100000000000000</f>
        <v>257.96619020027202</v>
      </c>
      <c r="U3021" s="1">
        <v>2.57966190200272E+16</v>
      </c>
      <c r="V3021">
        <v>186.4</v>
      </c>
      <c r="W3021">
        <v>108.5</v>
      </c>
    </row>
    <row r="3022" spans="1:23">
      <c r="A3022">
        <v>2018</v>
      </c>
      <c r="B3022">
        <v>54</v>
      </c>
      <c r="C3022" t="s">
        <v>23</v>
      </c>
      <c r="D3022" t="s">
        <v>73</v>
      </c>
      <c r="E3022" t="s">
        <v>18</v>
      </c>
      <c r="F3022" t="s">
        <v>24</v>
      </c>
      <c r="G3022" t="s">
        <v>20</v>
      </c>
      <c r="H3022" s="3">
        <v>17571.39</v>
      </c>
      <c r="I3022" t="s">
        <v>21</v>
      </c>
      <c r="J3022" t="s">
        <v>22</v>
      </c>
      <c r="K30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34.812235303685199</v>
      </c>
      <c r="L3022" s="5">
        <f>TablaDatos[[#This Row],[IMC_raw]]/1000000000000000</f>
        <v>34.812235303685199</v>
      </c>
      <c r="M3022" s="2">
        <v>3.48122353036852E+16</v>
      </c>
      <c r="N30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2" s="13">
        <f t="shared" si="47"/>
        <v>3021</v>
      </c>
      <c r="P3022" s="2" t="str">
        <f>IF(TablaDatos[[#This Row],[Diabetes]]=0,"No","Si")</f>
        <v>No</v>
      </c>
      <c r="Q3022">
        <v>0</v>
      </c>
      <c r="R3022">
        <f>TablaDatos[[#This Row],[Aux2]]/10000000000000</f>
        <v>1952.9028171268801</v>
      </c>
      <c r="S3022" s="1">
        <v>1.95290281712688E+16</v>
      </c>
      <c r="T3022" s="7">
        <f>TablaDatos[[#This Row],[Aux3]]/100000000000000</f>
        <v>237.77719319335799</v>
      </c>
      <c r="U3022" s="1">
        <v>2.37777193193358E+16</v>
      </c>
      <c r="V3022">
        <v>147.19999999999999</v>
      </c>
      <c r="W3022">
        <v>85.9</v>
      </c>
    </row>
    <row r="3023" spans="1:23">
      <c r="A3023">
        <v>2018</v>
      </c>
      <c r="B3023">
        <v>65</v>
      </c>
      <c r="C3023" t="s">
        <v>23</v>
      </c>
      <c r="D3023" t="s">
        <v>37</v>
      </c>
      <c r="E3023" t="s">
        <v>21</v>
      </c>
      <c r="F3023" t="s">
        <v>19</v>
      </c>
      <c r="G3023" t="s">
        <v>25</v>
      </c>
      <c r="H3023" s="3">
        <v>11720.42</v>
      </c>
      <c r="I3023" t="s">
        <v>19</v>
      </c>
      <c r="J3023" t="s">
        <v>18</v>
      </c>
      <c r="K30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34.796889087745797</v>
      </c>
      <c r="L3023" s="6">
        <f>TablaDatos[[#This Row],[IMC_raw]]/1000000000000000</f>
        <v>3.4796889087745799</v>
      </c>
      <c r="M3023" s="2">
        <v>3479688908774580</v>
      </c>
      <c r="N30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3" s="13">
        <f t="shared" si="47"/>
        <v>3022</v>
      </c>
      <c r="P3023" s="2" t="str">
        <f>IF(TablaDatos[[#This Row],[Diabetes]]=0,"No","Si")</f>
        <v>Si</v>
      </c>
      <c r="Q3023">
        <v>1</v>
      </c>
      <c r="R3023">
        <f>TablaDatos[[#This Row],[Aux2]]/10000000000000</f>
        <v>238.915686885827</v>
      </c>
      <c r="S3023" s="1">
        <v>2389156868858270</v>
      </c>
      <c r="T3023" s="7">
        <f>TablaDatos[[#This Row],[Aux3]]/100000000000000</f>
        <v>284.63345985421302</v>
      </c>
      <c r="U3023" s="1">
        <v>2.84633459854213E+16</v>
      </c>
      <c r="V3023">
        <v>177.9</v>
      </c>
      <c r="W3023">
        <v>99.1</v>
      </c>
    </row>
    <row r="3024" spans="1:23">
      <c r="A3024">
        <v>2018</v>
      </c>
      <c r="B3024">
        <v>61</v>
      </c>
      <c r="C3024" t="s">
        <v>23</v>
      </c>
      <c r="D3024" t="s">
        <v>72</v>
      </c>
      <c r="E3024" t="s">
        <v>19</v>
      </c>
      <c r="F3024" t="s">
        <v>19</v>
      </c>
      <c r="G3024" t="s">
        <v>28</v>
      </c>
      <c r="H3024" s="3">
        <v>12884.59</v>
      </c>
      <c r="I3024" t="s">
        <v>19</v>
      </c>
      <c r="J3024" t="s">
        <v>18</v>
      </c>
      <c r="K30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34.781105454292202</v>
      </c>
      <c r="L3024" s="5">
        <f>TablaDatos[[#This Row],[IMC_raw]]/1000000000000000</f>
        <v>3.47811054542922</v>
      </c>
      <c r="M3024" s="2">
        <v>3478110545429220</v>
      </c>
      <c r="N30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4" s="13">
        <f t="shared" si="47"/>
        <v>3023</v>
      </c>
      <c r="P3024" s="2" t="str">
        <f>IF(TablaDatos[[#This Row],[Diabetes]]=0,"No","Si")</f>
        <v>Si</v>
      </c>
      <c r="Q3024">
        <v>1</v>
      </c>
      <c r="R3024">
        <f>TablaDatos[[#This Row],[Aux2]]/10000000000000</f>
        <v>2070.9800796105501</v>
      </c>
      <c r="S3024" s="1">
        <v>2.07098007961055E+16</v>
      </c>
      <c r="T3024" s="7">
        <f>TablaDatos[[#This Row],[Aux3]]/100000000000000</f>
        <v>2.2845889500491698</v>
      </c>
      <c r="U3024" s="1">
        <v>228458895004917</v>
      </c>
      <c r="V3024">
        <v>167</v>
      </c>
      <c r="W3024">
        <v>100.9</v>
      </c>
    </row>
    <row r="3025" spans="1:23">
      <c r="A3025">
        <v>2018</v>
      </c>
      <c r="B3025">
        <v>54</v>
      </c>
      <c r="C3025" t="s">
        <v>23</v>
      </c>
      <c r="D3025" t="s">
        <v>26</v>
      </c>
      <c r="E3025" t="s">
        <v>18</v>
      </c>
      <c r="F3025" t="s">
        <v>19</v>
      </c>
      <c r="G3025" t="s">
        <v>20</v>
      </c>
      <c r="H3025" s="3">
        <v>23262.34</v>
      </c>
      <c r="I3025" t="s">
        <v>21</v>
      </c>
      <c r="J3025" t="s">
        <v>18</v>
      </c>
      <c r="K30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34.773193723965299</v>
      </c>
      <c r="L3025" s="6">
        <f>TablaDatos[[#This Row],[IMC_raw]]/1000000000000000</f>
        <v>34.773193723965299</v>
      </c>
      <c r="M3025" s="2">
        <v>3.47731937239653E+16</v>
      </c>
      <c r="N30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5" s="13">
        <f t="shared" si="47"/>
        <v>3024</v>
      </c>
      <c r="P3025" s="2" t="str">
        <f>IF(TablaDatos[[#This Row],[Diabetes]]=0,"No","Si")</f>
        <v>No</v>
      </c>
      <c r="Q3025">
        <v>0</v>
      </c>
      <c r="R3025">
        <f>TablaDatos[[#This Row],[Aux2]]/10000000000000</f>
        <v>215.779022427781</v>
      </c>
      <c r="S3025" s="1">
        <v>2157790224277810</v>
      </c>
      <c r="T3025" s="7">
        <f>TablaDatos[[#This Row],[Aux3]]/100000000000000</f>
        <v>24.641288863761002</v>
      </c>
      <c r="U3025" s="1">
        <v>2464128886376100</v>
      </c>
      <c r="V3025">
        <v>153.5</v>
      </c>
      <c r="W3025">
        <v>96.9</v>
      </c>
    </row>
    <row r="3026" spans="1:23">
      <c r="A3026">
        <v>2018</v>
      </c>
      <c r="B3026">
        <v>60</v>
      </c>
      <c r="C3026" t="s">
        <v>16</v>
      </c>
      <c r="D3026" t="s">
        <v>29</v>
      </c>
      <c r="E3026" t="s">
        <v>21</v>
      </c>
      <c r="F3026" t="s">
        <v>24</v>
      </c>
      <c r="G3026" t="s">
        <v>28</v>
      </c>
      <c r="H3026" s="3">
        <v>7626.65</v>
      </c>
      <c r="I3026" t="s">
        <v>21</v>
      </c>
      <c r="J3026" t="s">
        <v>19</v>
      </c>
      <c r="K30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34.771217905065299</v>
      </c>
      <c r="L3026" s="6">
        <f>TablaDatos[[#This Row],[IMC_raw]]/1000000000000000</f>
        <v>0.34771217905065299</v>
      </c>
      <c r="M3026" s="2">
        <v>347712179050653</v>
      </c>
      <c r="N30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6" s="13">
        <f t="shared" si="47"/>
        <v>3025</v>
      </c>
      <c r="P3026" s="2" t="str">
        <f>IF(TablaDatos[[#This Row],[Diabetes]]=0,"No","Si")</f>
        <v>No</v>
      </c>
      <c r="Q3026">
        <v>0</v>
      </c>
      <c r="R3026">
        <f>TablaDatos[[#This Row],[Aux2]]/10000000000000</f>
        <v>2336.2795940384499</v>
      </c>
      <c r="S3026" s="1">
        <v>2.33627959403845E+16</v>
      </c>
      <c r="T3026" s="7">
        <f>TablaDatos[[#This Row],[Aux3]]/100000000000000</f>
        <v>23.694345594366499</v>
      </c>
      <c r="U3026" s="1">
        <v>2369434559436650</v>
      </c>
      <c r="V3026">
        <v>172.5</v>
      </c>
      <c r="W3026">
        <v>103</v>
      </c>
    </row>
    <row r="3027" spans="1:23">
      <c r="A3027">
        <v>2018</v>
      </c>
      <c r="B3027">
        <v>59</v>
      </c>
      <c r="C3027" t="s">
        <v>16</v>
      </c>
      <c r="D3027" t="s">
        <v>17</v>
      </c>
      <c r="E3027" t="s">
        <v>21</v>
      </c>
      <c r="F3027" t="s">
        <v>19</v>
      </c>
      <c r="G3027" t="s">
        <v>28</v>
      </c>
      <c r="H3027" s="3">
        <v>33662.239999999998</v>
      </c>
      <c r="I3027" t="s">
        <v>19</v>
      </c>
      <c r="J3027" t="s">
        <v>18</v>
      </c>
      <c r="K30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34.762660887122301</v>
      </c>
      <c r="L3027" s="5">
        <f>TablaDatos[[#This Row],[IMC_raw]]/1000000000000000</f>
        <v>3.4762660887122299</v>
      </c>
      <c r="M3027" s="2">
        <v>3476266088712230</v>
      </c>
      <c r="N30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7" s="13">
        <f t="shared" si="47"/>
        <v>3026</v>
      </c>
      <c r="P3027" s="2" t="str">
        <f>IF(TablaDatos[[#This Row],[Diabetes]]=0,"No","Si")</f>
        <v>No</v>
      </c>
      <c r="Q3027">
        <v>0</v>
      </c>
      <c r="R3027">
        <f>TablaDatos[[#This Row],[Aux2]]/10000000000000</f>
        <v>2312.6668882910299</v>
      </c>
      <c r="S3027" s="1">
        <v>2.31266688829103E+16</v>
      </c>
      <c r="T3027" s="7">
        <f>TablaDatos[[#This Row],[Aux3]]/100000000000000</f>
        <v>24.6967470454322</v>
      </c>
      <c r="U3027" s="1">
        <v>2469674704543220</v>
      </c>
      <c r="V3027">
        <v>174.6</v>
      </c>
      <c r="W3027">
        <v>103</v>
      </c>
    </row>
    <row r="3028" spans="1:23">
      <c r="A3028">
        <v>2018</v>
      </c>
      <c r="B3028">
        <v>64</v>
      </c>
      <c r="C3028" t="s">
        <v>16</v>
      </c>
      <c r="D3028" t="s">
        <v>29</v>
      </c>
      <c r="E3028" t="s">
        <v>19</v>
      </c>
      <c r="F3028" t="s">
        <v>24</v>
      </c>
      <c r="G3028" t="s">
        <v>28</v>
      </c>
      <c r="H3028" s="3">
        <v>20418.38</v>
      </c>
      <c r="I3028" t="s">
        <v>21</v>
      </c>
      <c r="J3028" t="s">
        <v>19</v>
      </c>
      <c r="K30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34.750920033628702</v>
      </c>
      <c r="L3028" s="6">
        <f>TablaDatos[[#This Row],[IMC_raw]]/1000000000000000</f>
        <v>34.750920033628702</v>
      </c>
      <c r="M3028" s="2">
        <v>3.47509200336287E+16</v>
      </c>
      <c r="N30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8" s="13">
        <f t="shared" si="47"/>
        <v>3027</v>
      </c>
      <c r="P3028" s="2" t="str">
        <f>IF(TablaDatos[[#This Row],[Diabetes]]=0,"No","Si")</f>
        <v>No</v>
      </c>
      <c r="Q3028">
        <v>0</v>
      </c>
      <c r="R3028">
        <f>TablaDatos[[#This Row],[Aux2]]/10000000000000</f>
        <v>234.996564943035</v>
      </c>
      <c r="S3028" s="1">
        <v>2349965649430350</v>
      </c>
      <c r="T3028" s="7">
        <f>TablaDatos[[#This Row],[Aux3]]/100000000000000</f>
        <v>26.033214441749401</v>
      </c>
      <c r="U3028" s="1">
        <v>2603321444174940</v>
      </c>
      <c r="V3028">
        <v>163.4</v>
      </c>
      <c r="W3028">
        <v>102.8</v>
      </c>
    </row>
    <row r="3029" spans="1:23">
      <c r="A3029">
        <v>2018</v>
      </c>
      <c r="B3029">
        <v>59</v>
      </c>
      <c r="C3029" t="s">
        <v>23</v>
      </c>
      <c r="D3029" t="s">
        <v>17</v>
      </c>
      <c r="E3029" t="s">
        <v>19</v>
      </c>
      <c r="F3029" t="s">
        <v>24</v>
      </c>
      <c r="G3029" t="s">
        <v>28</v>
      </c>
      <c r="H3029" s="3">
        <v>25039.56</v>
      </c>
      <c r="I3029" t="s">
        <v>19</v>
      </c>
      <c r="J3029" t="s">
        <v>22</v>
      </c>
      <c r="K30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34.672513692134103</v>
      </c>
      <c r="L3029" s="6">
        <f>TablaDatos[[#This Row],[IMC_raw]]/1000000000000000</f>
        <v>3.4672513692134102</v>
      </c>
      <c r="M3029" s="2">
        <v>3467251369213410</v>
      </c>
      <c r="N30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29" s="13">
        <f t="shared" si="47"/>
        <v>3028</v>
      </c>
      <c r="P3029" s="2" t="str">
        <f>IF(TablaDatos[[#This Row],[Diabetes]]=0,"No","Si")</f>
        <v>No</v>
      </c>
      <c r="Q3029">
        <v>0</v>
      </c>
      <c r="R3029">
        <f>TablaDatos[[#This Row],[Aux2]]/10000000000000</f>
        <v>217.73471006460801</v>
      </c>
      <c r="S3029" s="1">
        <v>2177347100646080</v>
      </c>
      <c r="T3029" s="7">
        <f>TablaDatos[[#This Row],[Aux3]]/100000000000000</f>
        <v>242.082684525415</v>
      </c>
      <c r="U3029" s="1">
        <v>2.42082684525415E+16</v>
      </c>
      <c r="V3029">
        <v>168.2</v>
      </c>
      <c r="W3029">
        <v>96.2</v>
      </c>
    </row>
    <row r="3030" spans="1:23">
      <c r="A3030">
        <v>2018</v>
      </c>
      <c r="B3030">
        <v>53</v>
      </c>
      <c r="C3030" t="s">
        <v>23</v>
      </c>
      <c r="D3030" t="s">
        <v>73</v>
      </c>
      <c r="E3030" t="s">
        <v>18</v>
      </c>
      <c r="F3030" t="s">
        <v>24</v>
      </c>
      <c r="G3030" t="s">
        <v>20</v>
      </c>
      <c r="H3030" s="3">
        <v>30862.19</v>
      </c>
      <c r="I3030" t="s">
        <v>19</v>
      </c>
      <c r="J3030" t="s">
        <v>18</v>
      </c>
      <c r="K30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34.6496609641381</v>
      </c>
      <c r="L3030" s="5">
        <f>TablaDatos[[#This Row],[IMC_raw]]/1000000000000000</f>
        <v>0.34649660964138101</v>
      </c>
      <c r="M3030" s="2">
        <v>346496609641381</v>
      </c>
      <c r="N30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0" s="13">
        <f t="shared" si="47"/>
        <v>3029</v>
      </c>
      <c r="P3030" s="2" t="str">
        <f>IF(TablaDatos[[#This Row],[Diabetes]]=0,"No","Si")</f>
        <v>No</v>
      </c>
      <c r="Q3030">
        <v>0</v>
      </c>
      <c r="R3030">
        <f>TablaDatos[[#This Row],[Aux2]]/10000000000000</f>
        <v>2194.5008668854598</v>
      </c>
      <c r="S3030" s="1">
        <v>2.19450086688546E+16</v>
      </c>
      <c r="T3030" s="7">
        <f>TablaDatos[[#This Row],[Aux3]]/100000000000000</f>
        <v>244.732679418152</v>
      </c>
      <c r="U3030" s="1">
        <v>2.44732679418152E+16</v>
      </c>
      <c r="V3030">
        <v>151.19999999999999</v>
      </c>
      <c r="W3030">
        <v>91.5</v>
      </c>
    </row>
    <row r="3031" spans="1:23">
      <c r="A3031">
        <v>2018</v>
      </c>
      <c r="B3031">
        <v>61</v>
      </c>
      <c r="C3031" t="s">
        <v>16</v>
      </c>
      <c r="D3031" t="s">
        <v>17</v>
      </c>
      <c r="E3031" t="s">
        <v>18</v>
      </c>
      <c r="F3031" t="s">
        <v>35</v>
      </c>
      <c r="G3031" t="s">
        <v>28</v>
      </c>
      <c r="H3031" s="3">
        <v>24664.33</v>
      </c>
      <c r="I3031" t="s">
        <v>19</v>
      </c>
      <c r="J3031" t="s">
        <v>22</v>
      </c>
      <c r="K30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34.6466667074979</v>
      </c>
      <c r="L3031" s="6">
        <f>TablaDatos[[#This Row],[IMC_raw]]/1000000000000000</f>
        <v>34.6466667074979</v>
      </c>
      <c r="M3031" s="2">
        <v>3.46466667074979E+16</v>
      </c>
      <c r="N30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1" s="13">
        <f t="shared" si="47"/>
        <v>3030</v>
      </c>
      <c r="P3031" s="2" t="str">
        <f>IF(TablaDatos[[#This Row],[Diabetes]]=0,"No","Si")</f>
        <v>No</v>
      </c>
      <c r="Q3031">
        <v>0</v>
      </c>
      <c r="R3031">
        <f>TablaDatos[[#This Row],[Aux2]]/10000000000000</f>
        <v>195.02546240680701</v>
      </c>
      <c r="S3031" s="1">
        <v>1950254624068070</v>
      </c>
      <c r="T3031" s="7">
        <f>TablaDatos[[#This Row],[Aux3]]/100000000000000</f>
        <v>229.42356071644301</v>
      </c>
      <c r="U3031" s="1">
        <v>2.29423560716443E+16</v>
      </c>
      <c r="V3031">
        <v>154.5</v>
      </c>
      <c r="W3031">
        <v>94.6</v>
      </c>
    </row>
    <row r="3032" spans="1:23">
      <c r="A3032">
        <v>2018</v>
      </c>
      <c r="B3032">
        <v>54</v>
      </c>
      <c r="C3032" t="s">
        <v>23</v>
      </c>
      <c r="D3032" t="s">
        <v>71</v>
      </c>
      <c r="E3032" t="s">
        <v>18</v>
      </c>
      <c r="F3032" t="s">
        <v>35</v>
      </c>
      <c r="G3032" t="s">
        <v>20</v>
      </c>
      <c r="H3032" s="3">
        <v>29727.69</v>
      </c>
      <c r="I3032" t="s">
        <v>19</v>
      </c>
      <c r="J3032" t="s">
        <v>22</v>
      </c>
      <c r="K30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34.645087262433101</v>
      </c>
      <c r="L3032" s="5">
        <f>TablaDatos[[#This Row],[IMC_raw]]/1000000000000000</f>
        <v>3.4645087262433099</v>
      </c>
      <c r="M3032" s="2">
        <v>3464508726243310</v>
      </c>
      <c r="N30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2" s="13">
        <f t="shared" si="47"/>
        <v>3031</v>
      </c>
      <c r="P3032" s="2" t="str">
        <f>IF(TablaDatos[[#This Row],[Diabetes]]=0,"No","Si")</f>
        <v>No</v>
      </c>
      <c r="Q3032">
        <v>0</v>
      </c>
      <c r="R3032">
        <f>TablaDatos[[#This Row],[Aux2]]/10000000000000</f>
        <v>174.366693644827</v>
      </c>
      <c r="S3032" s="1">
        <v>1743666936448270</v>
      </c>
      <c r="T3032" s="7">
        <f>TablaDatos[[#This Row],[Aux3]]/100000000000000</f>
        <v>202.59022979664499</v>
      </c>
      <c r="U3032" s="1">
        <v>2.02590229796645E+16</v>
      </c>
      <c r="V3032">
        <v>148.69999999999999</v>
      </c>
      <c r="W3032">
        <v>90.6</v>
      </c>
    </row>
    <row r="3033" spans="1:23">
      <c r="A3033">
        <v>2018</v>
      </c>
      <c r="B3033">
        <v>59</v>
      </c>
      <c r="C3033" t="s">
        <v>16</v>
      </c>
      <c r="D3033" t="s">
        <v>73</v>
      </c>
      <c r="E3033" t="s">
        <v>19</v>
      </c>
      <c r="F3033" t="s">
        <v>24</v>
      </c>
      <c r="G3033" t="s">
        <v>28</v>
      </c>
      <c r="H3033" s="3">
        <v>27132.7</v>
      </c>
      <c r="I3033" t="s">
        <v>19</v>
      </c>
      <c r="J3033" t="s">
        <v>18</v>
      </c>
      <c r="K30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34.639617848434199</v>
      </c>
      <c r="L3033" s="5">
        <f>TablaDatos[[#This Row],[IMC_raw]]/1000000000000000</f>
        <v>34.639617848434199</v>
      </c>
      <c r="M3033" s="2">
        <v>3.46396178484342E+16</v>
      </c>
      <c r="N30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3" s="13">
        <f t="shared" si="47"/>
        <v>3032</v>
      </c>
      <c r="P3033" s="2" t="str">
        <f>IF(TablaDatos[[#This Row],[Diabetes]]=0,"No","Si")</f>
        <v>Si</v>
      </c>
      <c r="Q3033">
        <v>1</v>
      </c>
      <c r="R3033">
        <f>TablaDatos[[#This Row],[Aux2]]/10000000000000</f>
        <v>2495.5244788887999</v>
      </c>
      <c r="S3033" s="1">
        <v>2.4955244788888E+16</v>
      </c>
      <c r="T3033" s="7">
        <f>TablaDatos[[#This Row],[Aux3]]/100000000000000</f>
        <v>3.0000000000000001E-12</v>
      </c>
      <c r="U3033">
        <v>300</v>
      </c>
      <c r="V3033">
        <v>174</v>
      </c>
      <c r="W3033">
        <v>103.8</v>
      </c>
    </row>
    <row r="3034" spans="1:23">
      <c r="A3034">
        <v>2018</v>
      </c>
      <c r="B3034">
        <v>63</v>
      </c>
      <c r="C3034" t="s">
        <v>23</v>
      </c>
      <c r="D3034" t="s">
        <v>26</v>
      </c>
      <c r="E3034" t="s">
        <v>18</v>
      </c>
      <c r="F3034" t="s">
        <v>24</v>
      </c>
      <c r="G3034" t="s">
        <v>28</v>
      </c>
      <c r="H3034" s="3">
        <v>17581.080000000002</v>
      </c>
      <c r="I3034" t="s">
        <v>21</v>
      </c>
      <c r="J3034" t="s">
        <v>22</v>
      </c>
      <c r="K30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34.613056936779699</v>
      </c>
      <c r="L3034" s="5">
        <f>TablaDatos[[#This Row],[IMC_raw]]/1000000000000000</f>
        <v>3.46130569367797</v>
      </c>
      <c r="M3034" s="2">
        <v>3461305693677970</v>
      </c>
      <c r="N30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4" s="13">
        <f t="shared" si="47"/>
        <v>3033</v>
      </c>
      <c r="P3034" s="2" t="str">
        <f>IF(TablaDatos[[#This Row],[Diabetes]]=0,"No","Si")</f>
        <v>Si</v>
      </c>
      <c r="Q3034">
        <v>1</v>
      </c>
      <c r="R3034">
        <f>TablaDatos[[#This Row],[Aux2]]/10000000000000</f>
        <v>244.926066325823</v>
      </c>
      <c r="S3034" s="1">
        <v>2449260663258230</v>
      </c>
      <c r="T3034" s="7">
        <f>TablaDatos[[#This Row],[Aux3]]/100000000000000</f>
        <v>2.45531513919128</v>
      </c>
      <c r="U3034" s="1">
        <v>245531513919128</v>
      </c>
      <c r="V3034">
        <v>163.19999999999999</v>
      </c>
      <c r="W3034">
        <v>98.8</v>
      </c>
    </row>
    <row r="3035" spans="1:23">
      <c r="A3035">
        <v>2018</v>
      </c>
      <c r="B3035">
        <v>61</v>
      </c>
      <c r="C3035" t="s">
        <v>16</v>
      </c>
      <c r="D3035" t="s">
        <v>42</v>
      </c>
      <c r="E3035" t="s">
        <v>18</v>
      </c>
      <c r="F3035" t="s">
        <v>24</v>
      </c>
      <c r="G3035" t="s">
        <v>28</v>
      </c>
      <c r="H3035" s="3">
        <v>7685.84</v>
      </c>
      <c r="I3035" t="s">
        <v>19</v>
      </c>
      <c r="J3035" t="s">
        <v>22</v>
      </c>
      <c r="K30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34.603647284801596</v>
      </c>
      <c r="L3035" s="5">
        <f>TablaDatos[[#This Row],[IMC_raw]]/1000000000000000</f>
        <v>3.46036472848016</v>
      </c>
      <c r="M3035" s="2">
        <v>3460364728480160</v>
      </c>
      <c r="N30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5" s="13">
        <f t="shared" si="47"/>
        <v>3034</v>
      </c>
      <c r="P3035" s="2" t="str">
        <f>IF(TablaDatos[[#This Row],[Diabetes]]=0,"No","Si")</f>
        <v>No</v>
      </c>
      <c r="Q3035">
        <v>0</v>
      </c>
      <c r="R3035">
        <f>TablaDatos[[#This Row],[Aux2]]/10000000000000</f>
        <v>2352.7893493655101</v>
      </c>
      <c r="S3035" s="1">
        <v>2.35278934936551E+16</v>
      </c>
      <c r="T3035" s="7">
        <f>TablaDatos[[#This Row],[Aux3]]/100000000000000</f>
        <v>252.207266836564</v>
      </c>
      <c r="U3035" s="1">
        <v>2.52207266836564E+16</v>
      </c>
      <c r="V3035">
        <v>166.5</v>
      </c>
      <c r="W3035">
        <v>99.4</v>
      </c>
    </row>
    <row r="3036" spans="1:23">
      <c r="A3036">
        <v>2018</v>
      </c>
      <c r="B3036">
        <v>65</v>
      </c>
      <c r="C3036" t="s">
        <v>16</v>
      </c>
      <c r="D3036" t="s">
        <v>29</v>
      </c>
      <c r="E3036" t="s">
        <v>21</v>
      </c>
      <c r="F3036" t="s">
        <v>19</v>
      </c>
      <c r="G3036" t="s">
        <v>25</v>
      </c>
      <c r="H3036" s="3">
        <v>13337.46</v>
      </c>
      <c r="I3036" t="s">
        <v>21</v>
      </c>
      <c r="J3036" t="s">
        <v>22</v>
      </c>
      <c r="K30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34.597868024383004</v>
      </c>
      <c r="L3036" s="6">
        <f>TablaDatos[[#This Row],[IMC_raw]]/1000000000000000</f>
        <v>3.4597868024383001</v>
      </c>
      <c r="M3036" s="2">
        <v>3459786802438300</v>
      </c>
      <c r="N30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6" s="13">
        <f t="shared" si="47"/>
        <v>3035</v>
      </c>
      <c r="P3036" s="2" t="str">
        <f>IF(TablaDatos[[#This Row],[Diabetes]]=0,"No","Si")</f>
        <v>No</v>
      </c>
      <c r="Q3036">
        <v>0</v>
      </c>
      <c r="R3036">
        <f>TablaDatos[[#This Row],[Aux2]]/10000000000000</f>
        <v>220.42773296300501</v>
      </c>
      <c r="S3036" s="1">
        <v>2204277329630050</v>
      </c>
      <c r="T3036" s="7">
        <f>TablaDatos[[#This Row],[Aux3]]/100000000000000</f>
        <v>263.85441699421301</v>
      </c>
      <c r="U3036" s="1">
        <v>2.63854416994213E+16</v>
      </c>
      <c r="V3036">
        <v>173.1</v>
      </c>
      <c r="W3036">
        <v>104.3</v>
      </c>
    </row>
    <row r="3037" spans="1:23">
      <c r="A3037">
        <v>2018</v>
      </c>
      <c r="B3037">
        <v>68</v>
      </c>
      <c r="C3037" t="s">
        <v>23</v>
      </c>
      <c r="D3037" t="s">
        <v>74</v>
      </c>
      <c r="E3037" t="s">
        <v>21</v>
      </c>
      <c r="F3037" t="s">
        <v>19</v>
      </c>
      <c r="G3037" t="s">
        <v>25</v>
      </c>
      <c r="H3037" s="3">
        <v>22399.07</v>
      </c>
      <c r="I3037" t="s">
        <v>21</v>
      </c>
      <c r="J3037" t="s">
        <v>22</v>
      </c>
      <c r="K30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34.5522544931681</v>
      </c>
      <c r="L3037" s="6">
        <f>TablaDatos[[#This Row],[IMC_raw]]/1000000000000000</f>
        <v>3.45522544931681</v>
      </c>
      <c r="M3037" s="2">
        <v>3455225449316810</v>
      </c>
      <c r="N30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7" s="13">
        <f t="shared" si="47"/>
        <v>3036</v>
      </c>
      <c r="P3037" s="2" t="str">
        <f>IF(TablaDatos[[#This Row],[Diabetes]]=0,"No","Si")</f>
        <v>Si</v>
      </c>
      <c r="Q3037">
        <v>1</v>
      </c>
      <c r="R3037">
        <f>TablaDatos[[#This Row],[Aux2]]/10000000000000</f>
        <v>213.28601546374099</v>
      </c>
      <c r="S3037" s="1">
        <v>2132860154637410</v>
      </c>
      <c r="T3037" s="7">
        <f>TablaDatos[[#This Row],[Aux3]]/100000000000000</f>
        <v>253.69580642698401</v>
      </c>
      <c r="U3037" s="1">
        <v>2.53695806426984E+16</v>
      </c>
      <c r="V3037">
        <v>164.2</v>
      </c>
      <c r="W3037">
        <v>104.3</v>
      </c>
    </row>
    <row r="3038" spans="1:23">
      <c r="A3038">
        <v>2018</v>
      </c>
      <c r="B3038">
        <v>63</v>
      </c>
      <c r="C3038" t="s">
        <v>23</v>
      </c>
      <c r="D3038" t="s">
        <v>72</v>
      </c>
      <c r="E3038" t="s">
        <v>19</v>
      </c>
      <c r="F3038" t="s">
        <v>24</v>
      </c>
      <c r="G3038" t="s">
        <v>28</v>
      </c>
      <c r="H3038" s="3">
        <v>21489.39</v>
      </c>
      <c r="I3038" t="s">
        <v>21</v>
      </c>
      <c r="J3038" t="s">
        <v>19</v>
      </c>
      <c r="K30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34.545069395053801</v>
      </c>
      <c r="L3038" s="5">
        <f>TablaDatos[[#This Row],[IMC_raw]]/1000000000000000</f>
        <v>3.45450693950538</v>
      </c>
      <c r="M3038" s="2">
        <v>3454506939505380</v>
      </c>
      <c r="N30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8" s="13">
        <f t="shared" si="47"/>
        <v>3037</v>
      </c>
      <c r="P3038" s="2" t="str">
        <f>IF(TablaDatos[[#This Row],[Diabetes]]=0,"No","Si")</f>
        <v>No</v>
      </c>
      <c r="Q3038">
        <v>0</v>
      </c>
      <c r="R3038">
        <f>TablaDatos[[#This Row],[Aux2]]/10000000000000</f>
        <v>2472.5227735779199</v>
      </c>
      <c r="S3038" s="1">
        <v>2.47252277357792E+16</v>
      </c>
      <c r="T3038" s="7">
        <f>TablaDatos[[#This Row],[Aux3]]/100000000000000</f>
        <v>240.95075564761899</v>
      </c>
      <c r="U3038" s="1">
        <v>2.40950755647619E+16</v>
      </c>
      <c r="V3038">
        <v>156</v>
      </c>
      <c r="W3038">
        <v>98.7</v>
      </c>
    </row>
    <row r="3039" spans="1:23">
      <c r="A3039">
        <v>2018</v>
      </c>
      <c r="B3039">
        <v>59</v>
      </c>
      <c r="C3039" t="s">
        <v>16</v>
      </c>
      <c r="D3039" t="s">
        <v>29</v>
      </c>
      <c r="E3039" t="s">
        <v>21</v>
      </c>
      <c r="F3039" t="s">
        <v>24</v>
      </c>
      <c r="G3039" t="s">
        <v>28</v>
      </c>
      <c r="H3039" s="3">
        <v>14800.38</v>
      </c>
      <c r="I3039" t="s">
        <v>21</v>
      </c>
      <c r="J3039" t="s">
        <v>19</v>
      </c>
      <c r="K30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34.5274788326006</v>
      </c>
      <c r="L3039" s="6">
        <f>TablaDatos[[#This Row],[IMC_raw]]/1000000000000000</f>
        <v>3.4527478832600602</v>
      </c>
      <c r="M3039" s="2">
        <v>3452747883260060</v>
      </c>
      <c r="N30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39" s="13">
        <f t="shared" si="47"/>
        <v>3038</v>
      </c>
      <c r="P3039" s="2" t="str">
        <f>IF(TablaDatos[[#This Row],[Diabetes]]=0,"No","Si")</f>
        <v>Si</v>
      </c>
      <c r="Q3039">
        <v>1</v>
      </c>
      <c r="R3039">
        <f>TablaDatos[[#This Row],[Aux2]]/10000000000000</f>
        <v>2080.4668574871398</v>
      </c>
      <c r="S3039" s="1">
        <v>2.08046685748714E+16</v>
      </c>
      <c r="T3039" s="7">
        <f>TablaDatos[[#This Row],[Aux3]]/100000000000000</f>
        <v>258.23187100247998</v>
      </c>
      <c r="U3039" s="1">
        <v>2.5823187100248E+16</v>
      </c>
      <c r="V3039">
        <v>165.3</v>
      </c>
      <c r="W3039">
        <v>104.4</v>
      </c>
    </row>
    <row r="3040" spans="1:23">
      <c r="A3040">
        <v>2018</v>
      </c>
      <c r="B3040">
        <v>57</v>
      </c>
      <c r="C3040" t="s">
        <v>16</v>
      </c>
      <c r="D3040" t="s">
        <v>73</v>
      </c>
      <c r="E3040" t="s">
        <v>18</v>
      </c>
      <c r="F3040" t="s">
        <v>19</v>
      </c>
      <c r="G3040" t="s">
        <v>28</v>
      </c>
      <c r="H3040" s="3">
        <v>26763.05</v>
      </c>
      <c r="I3040" t="s">
        <v>21</v>
      </c>
      <c r="J3040" t="s">
        <v>18</v>
      </c>
      <c r="K30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34.494624811542202</v>
      </c>
      <c r="L3040" s="5">
        <f>TablaDatos[[#This Row],[IMC_raw]]/1000000000000000</f>
        <v>0.34494624811542202</v>
      </c>
      <c r="M3040" s="2">
        <v>344946248115422</v>
      </c>
      <c r="N30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0" s="13">
        <f t="shared" si="47"/>
        <v>3039</v>
      </c>
      <c r="P3040" s="2" t="str">
        <f>IF(TablaDatos[[#This Row],[Diabetes]]=0,"No","Si")</f>
        <v>No</v>
      </c>
      <c r="Q3040">
        <v>0</v>
      </c>
      <c r="R3040">
        <f>TablaDatos[[#This Row],[Aux2]]/10000000000000</f>
        <v>2150.2104655328399</v>
      </c>
      <c r="S3040" s="1">
        <v>2.15021046553284E+16</v>
      </c>
      <c r="T3040" s="7">
        <f>TablaDatos[[#This Row],[Aux3]]/100000000000000</f>
        <v>256.43665463778501</v>
      </c>
      <c r="U3040" s="1">
        <v>2.56436654637785E+16</v>
      </c>
      <c r="V3040">
        <v>161.5</v>
      </c>
      <c r="W3040">
        <v>102.6</v>
      </c>
    </row>
    <row r="3041" spans="1:23">
      <c r="A3041">
        <v>2018</v>
      </c>
      <c r="B3041">
        <v>46</v>
      </c>
      <c r="C3041" t="s">
        <v>23</v>
      </c>
      <c r="D3041" t="s">
        <v>27</v>
      </c>
      <c r="E3041" t="s">
        <v>18</v>
      </c>
      <c r="F3041" t="s">
        <v>19</v>
      </c>
      <c r="G3041" t="s">
        <v>20</v>
      </c>
      <c r="H3041" s="3">
        <v>19503.400000000001</v>
      </c>
      <c r="I3041" t="s">
        <v>21</v>
      </c>
      <c r="J3041" t="s">
        <v>21</v>
      </c>
      <c r="K30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34.432292869709499</v>
      </c>
      <c r="L3041" s="6">
        <f>TablaDatos[[#This Row],[IMC_raw]]/100000000000000</f>
        <v>34.432292869709499</v>
      </c>
      <c r="M3041" s="2">
        <v>3443229286970950</v>
      </c>
      <c r="N30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1" s="13">
        <f t="shared" si="47"/>
        <v>3040</v>
      </c>
      <c r="P3041" s="2" t="str">
        <f>IF(TablaDatos[[#This Row],[Diabetes]]=0,"No","Si")</f>
        <v>No</v>
      </c>
      <c r="Q3041">
        <v>0</v>
      </c>
      <c r="R3041">
        <f>TablaDatos[[#This Row],[Aux2]]/10000000000000</f>
        <v>2315.4599151143502</v>
      </c>
      <c r="S3041" s="1">
        <v>2.31545991511435E+16</v>
      </c>
      <c r="T3041" s="7">
        <f>TablaDatos[[#This Row],[Aux3]]/100000000000000</f>
        <v>230.43371689571899</v>
      </c>
      <c r="U3041" s="1">
        <v>2.30433716895719E+16</v>
      </c>
      <c r="V3041">
        <v>144.9</v>
      </c>
      <c r="W3041">
        <v>94.2</v>
      </c>
    </row>
    <row r="3042" spans="1:23">
      <c r="A3042">
        <v>2018</v>
      </c>
      <c r="B3042">
        <v>57</v>
      </c>
      <c r="C3042" t="s">
        <v>16</v>
      </c>
      <c r="D3042" t="s">
        <v>29</v>
      </c>
      <c r="E3042" t="s">
        <v>19</v>
      </c>
      <c r="F3042" t="s">
        <v>40</v>
      </c>
      <c r="G3042" t="s">
        <v>28</v>
      </c>
      <c r="H3042" s="3">
        <v>22455.51</v>
      </c>
      <c r="I3042" t="s">
        <v>19</v>
      </c>
      <c r="J3042" t="s">
        <v>18</v>
      </c>
      <c r="K30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34.4268599260268</v>
      </c>
      <c r="L3042" s="6">
        <f>TablaDatos[[#This Row],[IMC_raw]]/1000000000000000</f>
        <v>3.44268599260268</v>
      </c>
      <c r="M3042" s="2">
        <v>3442685992602680</v>
      </c>
      <c r="N30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2" s="13">
        <f t="shared" si="47"/>
        <v>3041</v>
      </c>
      <c r="P3042" s="2" t="str">
        <f>IF(TablaDatos[[#This Row],[Diabetes]]=0,"No","Si")</f>
        <v>No</v>
      </c>
      <c r="Q3042">
        <v>0</v>
      </c>
      <c r="R3042">
        <f>TablaDatos[[#This Row],[Aux2]]/10000000000000</f>
        <v>178.824585584631</v>
      </c>
      <c r="S3042" s="1">
        <v>1788245855846310</v>
      </c>
      <c r="T3042" s="7">
        <f>TablaDatos[[#This Row],[Aux3]]/100000000000000</f>
        <v>240.43374239078</v>
      </c>
      <c r="U3042" s="1">
        <v>2.4043374239078E+16</v>
      </c>
      <c r="V3042">
        <v>159.80000000000001</v>
      </c>
      <c r="W3042">
        <v>95.7</v>
      </c>
    </row>
    <row r="3043" spans="1:23">
      <c r="A3043">
        <v>2018</v>
      </c>
      <c r="B3043">
        <v>54</v>
      </c>
      <c r="C3043" t="s">
        <v>23</v>
      </c>
      <c r="D3043" t="s">
        <v>73</v>
      </c>
      <c r="E3043" t="s">
        <v>18</v>
      </c>
      <c r="F3043" t="s">
        <v>19</v>
      </c>
      <c r="G3043" t="s">
        <v>20</v>
      </c>
      <c r="H3043" s="3">
        <v>23348.5</v>
      </c>
      <c r="I3043" t="s">
        <v>19</v>
      </c>
      <c r="J3043" t="s">
        <v>22</v>
      </c>
      <c r="K30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34.417235291388998</v>
      </c>
      <c r="L3043" s="5">
        <f>TablaDatos[[#This Row],[IMC_raw]]/1000000000000000</f>
        <v>34.417235291388998</v>
      </c>
      <c r="M3043" s="2">
        <v>3.4417235291389E+16</v>
      </c>
      <c r="N30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3" s="13">
        <f t="shared" si="47"/>
        <v>3042</v>
      </c>
      <c r="P3043" s="2" t="str">
        <f>IF(TablaDatos[[#This Row],[Diabetes]]=0,"No","Si")</f>
        <v>No</v>
      </c>
      <c r="Q3043">
        <v>0</v>
      </c>
      <c r="R3043">
        <f>TablaDatos[[#This Row],[Aux2]]/10000000000000</f>
        <v>1827.5283863461</v>
      </c>
      <c r="S3043" s="1">
        <v>1.8275283863461E+16</v>
      </c>
      <c r="T3043" s="7">
        <f>TablaDatos[[#This Row],[Aux3]]/100000000000000</f>
        <v>243.74497139997899</v>
      </c>
      <c r="U3043" s="1">
        <v>2.43744971399979E+16</v>
      </c>
      <c r="V3043">
        <v>135.30000000000001</v>
      </c>
      <c r="W3043">
        <v>91.4</v>
      </c>
    </row>
    <row r="3044" spans="1:23">
      <c r="A3044">
        <v>2018</v>
      </c>
      <c r="B3044">
        <v>68</v>
      </c>
      <c r="C3044" t="s">
        <v>23</v>
      </c>
      <c r="D3044" t="s">
        <v>17</v>
      </c>
      <c r="E3044" t="s">
        <v>19</v>
      </c>
      <c r="F3044" t="s">
        <v>24</v>
      </c>
      <c r="G3044" t="s">
        <v>25</v>
      </c>
      <c r="H3044" s="3">
        <v>10755.55</v>
      </c>
      <c r="I3044" t="s">
        <v>21</v>
      </c>
      <c r="J3044" t="s">
        <v>22</v>
      </c>
      <c r="K30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34.401354314916198</v>
      </c>
      <c r="L3044" s="6">
        <f>TablaDatos[[#This Row],[IMC_raw]]/1000000000000000</f>
        <v>3.4401354314916199</v>
      </c>
      <c r="M3044" s="2">
        <v>3440135431491620</v>
      </c>
      <c r="N30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4" s="13">
        <f t="shared" si="47"/>
        <v>3043</v>
      </c>
      <c r="P3044" s="2" t="str">
        <f>IF(TablaDatos[[#This Row],[Diabetes]]=0,"No","Si")</f>
        <v>Si</v>
      </c>
      <c r="Q3044">
        <v>1</v>
      </c>
      <c r="R3044">
        <f>TablaDatos[[#This Row],[Aux2]]/10000000000000</f>
        <v>2133.54369589831</v>
      </c>
      <c r="S3044" s="1">
        <v>2.13354369589831E+16</v>
      </c>
      <c r="T3044" s="7">
        <f>TablaDatos[[#This Row],[Aux3]]/100000000000000</f>
        <v>25.5169809854543</v>
      </c>
      <c r="U3044" s="1">
        <v>2551698098545430</v>
      </c>
      <c r="V3044">
        <v>159.1</v>
      </c>
      <c r="W3044">
        <v>102.1</v>
      </c>
    </row>
    <row r="3045" spans="1:23">
      <c r="A3045">
        <v>2018</v>
      </c>
      <c r="B3045">
        <v>52</v>
      </c>
      <c r="C3045" t="s">
        <v>16</v>
      </c>
      <c r="D3045" t="s">
        <v>17</v>
      </c>
      <c r="E3045" t="s">
        <v>19</v>
      </c>
      <c r="F3045" t="s">
        <v>35</v>
      </c>
      <c r="G3045" t="s">
        <v>20</v>
      </c>
      <c r="H3045" s="3">
        <v>34688.239999999998</v>
      </c>
      <c r="I3045" t="s">
        <v>21</v>
      </c>
      <c r="J3045" t="s">
        <v>21</v>
      </c>
      <c r="K30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34.399715749560201</v>
      </c>
      <c r="L3045" s="6">
        <f>TablaDatos[[#This Row],[IMC_raw]]/100000000000000</f>
        <v>34.399715749560201</v>
      </c>
      <c r="M3045" s="2">
        <v>3439971574956020</v>
      </c>
      <c r="N30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5" s="13">
        <f t="shared" si="47"/>
        <v>3044</v>
      </c>
      <c r="P3045" s="2" t="str">
        <f>IF(TablaDatos[[#This Row],[Diabetes]]=0,"No","Si")</f>
        <v>No</v>
      </c>
      <c r="Q3045">
        <v>0</v>
      </c>
      <c r="R3045">
        <f>TablaDatos[[#This Row],[Aux2]]/10000000000000</f>
        <v>209.56299118059101</v>
      </c>
      <c r="S3045" s="1">
        <v>2095629911805910</v>
      </c>
      <c r="T3045" s="7">
        <f>TablaDatos[[#This Row],[Aux3]]/100000000000000</f>
        <v>208.41776714261499</v>
      </c>
      <c r="U3045" s="1">
        <v>2.08417767142615E+16</v>
      </c>
      <c r="V3045">
        <v>153.80000000000001</v>
      </c>
      <c r="W3045">
        <v>91.6</v>
      </c>
    </row>
    <row r="3046" spans="1:23">
      <c r="A3046">
        <v>2018</v>
      </c>
      <c r="B3046">
        <v>41</v>
      </c>
      <c r="C3046" t="s">
        <v>23</v>
      </c>
      <c r="D3046" t="s">
        <v>73</v>
      </c>
      <c r="E3046" t="s">
        <v>18</v>
      </c>
      <c r="F3046" t="s">
        <v>24</v>
      </c>
      <c r="G3046" t="s">
        <v>39</v>
      </c>
      <c r="H3046" s="3">
        <v>35825.550000000003</v>
      </c>
      <c r="I3046" t="s">
        <v>21</v>
      </c>
      <c r="J3046" t="s">
        <v>18</v>
      </c>
      <c r="K30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34.391300213775899</v>
      </c>
      <c r="L3046" s="6">
        <f>TablaDatos[[#This Row],[IMC_raw]]/1000000000000000</f>
        <v>34.391300213775899</v>
      </c>
      <c r="M3046" s="2">
        <v>3.43913002137759E+16</v>
      </c>
      <c r="N30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6" s="13">
        <f t="shared" si="47"/>
        <v>3045</v>
      </c>
      <c r="P3046" s="2" t="str">
        <f>IF(TablaDatos[[#This Row],[Diabetes]]=0,"No","Si")</f>
        <v>No</v>
      </c>
      <c r="Q3046">
        <v>0</v>
      </c>
      <c r="R3046">
        <f>TablaDatos[[#This Row],[Aux2]]/10000000000000</f>
        <v>2309.7883211991002</v>
      </c>
      <c r="S3046" s="1">
        <v>2.3097883211991E+16</v>
      </c>
      <c r="T3046" s="7">
        <f>TablaDatos[[#This Row],[Aux3]]/100000000000000</f>
        <v>26.183060640041301</v>
      </c>
      <c r="U3046" s="1">
        <v>2618306064004130</v>
      </c>
      <c r="V3046">
        <v>143.80000000000001</v>
      </c>
      <c r="W3046">
        <v>97</v>
      </c>
    </row>
    <row r="3047" spans="1:23">
      <c r="A3047">
        <v>2018</v>
      </c>
      <c r="B3047">
        <v>70</v>
      </c>
      <c r="C3047" t="s">
        <v>16</v>
      </c>
      <c r="D3047" t="s">
        <v>72</v>
      </c>
      <c r="E3047" t="s">
        <v>21</v>
      </c>
      <c r="F3047" t="s">
        <v>19</v>
      </c>
      <c r="G3047" t="s">
        <v>25</v>
      </c>
      <c r="H3047" s="3">
        <v>11611.06</v>
      </c>
      <c r="I3047" t="s">
        <v>19</v>
      </c>
      <c r="J3047" t="s">
        <v>18</v>
      </c>
      <c r="K30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34.367625734296496</v>
      </c>
      <c r="L3047" s="5">
        <f>TablaDatos[[#This Row],[IMC_raw]]/1000000000000000</f>
        <v>3.4367625734296499</v>
      </c>
      <c r="M3047" s="2">
        <v>3436762573429650</v>
      </c>
      <c r="N30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7" s="13">
        <f t="shared" si="47"/>
        <v>3046</v>
      </c>
      <c r="P3047" s="2" t="str">
        <f>IF(TablaDatos[[#This Row],[Diabetes]]=0,"No","Si")</f>
        <v>No</v>
      </c>
      <c r="Q3047">
        <v>0</v>
      </c>
      <c r="R3047">
        <f>TablaDatos[[#This Row],[Aux2]]/10000000000000</f>
        <v>212.21215799465901</v>
      </c>
      <c r="S3047" s="1">
        <v>2122121579946590</v>
      </c>
      <c r="T3047" s="7">
        <f>TablaDatos[[#This Row],[Aux3]]/100000000000000</f>
        <v>22.759869388724599</v>
      </c>
      <c r="U3047" s="1">
        <v>2275986938872460</v>
      </c>
      <c r="V3047">
        <v>177.7</v>
      </c>
      <c r="W3047">
        <v>108.6</v>
      </c>
    </row>
    <row r="3048" spans="1:23">
      <c r="A3048">
        <v>2018</v>
      </c>
      <c r="B3048">
        <v>51</v>
      </c>
      <c r="C3048" t="s">
        <v>16</v>
      </c>
      <c r="D3048" t="s">
        <v>42</v>
      </c>
      <c r="E3048" t="s">
        <v>19</v>
      </c>
      <c r="F3048" t="s">
        <v>24</v>
      </c>
      <c r="G3048" t="s">
        <v>20</v>
      </c>
      <c r="H3048" s="3">
        <v>14852.42</v>
      </c>
      <c r="I3048" t="s">
        <v>21</v>
      </c>
      <c r="J3048" t="s">
        <v>21</v>
      </c>
      <c r="K30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34.357720416852999</v>
      </c>
      <c r="L3048" s="6">
        <f>TablaDatos[[#This Row],[IMC_raw]]/1000000000000000</f>
        <v>3.4357720416853001</v>
      </c>
      <c r="M3048" s="2">
        <v>3435772041685300</v>
      </c>
      <c r="N30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8" s="13">
        <f t="shared" si="47"/>
        <v>3047</v>
      </c>
      <c r="P3048" s="2" t="str">
        <f>IF(TablaDatos[[#This Row],[Diabetes]]=0,"No","Si")</f>
        <v>No</v>
      </c>
      <c r="Q3048">
        <v>0</v>
      </c>
      <c r="R3048">
        <f>TablaDatos[[#This Row],[Aux2]]/10000000000000</f>
        <v>232.80437458118899</v>
      </c>
      <c r="S3048" s="1">
        <v>2328043745811890</v>
      </c>
      <c r="T3048" s="7">
        <f>TablaDatos[[#This Row],[Aux3]]/100000000000000</f>
        <v>26.6704524138732</v>
      </c>
      <c r="U3048" s="1">
        <v>2667045241387320</v>
      </c>
      <c r="V3048">
        <v>156.4</v>
      </c>
      <c r="W3048">
        <v>102.6</v>
      </c>
    </row>
    <row r="3049" spans="1:23">
      <c r="A3049">
        <v>2018</v>
      </c>
      <c r="B3049">
        <v>62</v>
      </c>
      <c r="C3049" t="s">
        <v>23</v>
      </c>
      <c r="D3049" t="s">
        <v>17</v>
      </c>
      <c r="E3049" t="s">
        <v>19</v>
      </c>
      <c r="F3049" t="s">
        <v>35</v>
      </c>
      <c r="G3049" t="s">
        <v>28</v>
      </c>
      <c r="H3049" s="3">
        <v>20014.419999999998</v>
      </c>
      <c r="I3049" t="s">
        <v>19</v>
      </c>
      <c r="J3049" t="s">
        <v>22</v>
      </c>
      <c r="K30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34.333564731997299</v>
      </c>
      <c r="L3049" s="5">
        <f>TablaDatos[[#This Row],[IMC_raw]]/1000000000000000</f>
        <v>34.333564731997299</v>
      </c>
      <c r="M3049" s="2">
        <v>3.43335647319973E+16</v>
      </c>
      <c r="N30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49" s="13">
        <f t="shared" si="47"/>
        <v>3048</v>
      </c>
      <c r="P3049" s="2" t="str">
        <f>IF(TablaDatos[[#This Row],[Diabetes]]=0,"No","Si")</f>
        <v>No</v>
      </c>
      <c r="Q3049">
        <v>0</v>
      </c>
      <c r="R3049">
        <f>TablaDatos[[#This Row],[Aux2]]/10000000000000</f>
        <v>209.91815088042901</v>
      </c>
      <c r="S3049" s="1">
        <v>2099181508804290</v>
      </c>
      <c r="T3049" s="7">
        <f>TablaDatos[[#This Row],[Aux3]]/100000000000000</f>
        <v>210.13394405860399</v>
      </c>
      <c r="U3049" s="1">
        <v>2.10133944058604E+16</v>
      </c>
      <c r="V3049">
        <v>159.80000000000001</v>
      </c>
      <c r="W3049">
        <v>95</v>
      </c>
    </row>
    <row r="3050" spans="1:23">
      <c r="A3050">
        <v>2018</v>
      </c>
      <c r="B3050">
        <v>58</v>
      </c>
      <c r="C3050" t="s">
        <v>23</v>
      </c>
      <c r="D3050" t="s">
        <v>73</v>
      </c>
      <c r="E3050" t="s">
        <v>18</v>
      </c>
      <c r="F3050" t="s">
        <v>24</v>
      </c>
      <c r="G3050" t="s">
        <v>28</v>
      </c>
      <c r="H3050" s="3">
        <v>21765.31</v>
      </c>
      <c r="I3050" t="s">
        <v>21</v>
      </c>
      <c r="J3050" t="s">
        <v>18</v>
      </c>
      <c r="K30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34.329094718534698</v>
      </c>
      <c r="L3050" s="6">
        <f>TablaDatos[[#This Row],[IMC_raw]]/1000000000000000</f>
        <v>3.4329094718534701</v>
      </c>
      <c r="M3050" s="2">
        <v>3432909471853470</v>
      </c>
      <c r="N30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0" s="13">
        <f t="shared" si="47"/>
        <v>3049</v>
      </c>
      <c r="P3050" s="2" t="str">
        <f>IF(TablaDatos[[#This Row],[Diabetes]]=0,"No","Si")</f>
        <v>No</v>
      </c>
      <c r="Q3050">
        <v>0</v>
      </c>
      <c r="R3050">
        <f>TablaDatos[[#This Row],[Aux2]]/10000000000000</f>
        <v>2314.1540067106298</v>
      </c>
      <c r="S3050" s="1">
        <v>2.31415400671063E+16</v>
      </c>
      <c r="T3050" s="7">
        <f>TablaDatos[[#This Row],[Aux3]]/100000000000000</f>
        <v>234.514989225682</v>
      </c>
      <c r="U3050" s="1">
        <v>2.34514989225682E+16</v>
      </c>
      <c r="V3050">
        <v>156.4</v>
      </c>
      <c r="W3050">
        <v>93.8</v>
      </c>
    </row>
    <row r="3051" spans="1:23">
      <c r="A3051">
        <v>2018</v>
      </c>
      <c r="B3051">
        <v>54</v>
      </c>
      <c r="C3051" t="s">
        <v>16</v>
      </c>
      <c r="D3051" t="s">
        <v>73</v>
      </c>
      <c r="E3051" t="s">
        <v>18</v>
      </c>
      <c r="F3051" t="s">
        <v>19</v>
      </c>
      <c r="G3051" t="s">
        <v>20</v>
      </c>
      <c r="H3051" s="3">
        <v>38592.89</v>
      </c>
      <c r="I3051" t="s">
        <v>21</v>
      </c>
      <c r="J3051" t="s">
        <v>19</v>
      </c>
      <c r="K30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34.325988378516499</v>
      </c>
      <c r="L3051" s="6">
        <f>TablaDatos[[#This Row],[IMC_raw]]/1000000000000000</f>
        <v>34.325988378516499</v>
      </c>
      <c r="M3051" s="2">
        <v>3.43259883785165E+16</v>
      </c>
      <c r="N30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1" s="13">
        <f t="shared" si="47"/>
        <v>3050</v>
      </c>
      <c r="P3051" s="2" t="str">
        <f>IF(TablaDatos[[#This Row],[Diabetes]]=0,"No","Si")</f>
        <v>No</v>
      </c>
      <c r="Q3051">
        <v>0</v>
      </c>
      <c r="R3051">
        <f>TablaDatos[[#This Row],[Aux2]]/10000000000000</f>
        <v>224.121055753234</v>
      </c>
      <c r="S3051" s="1">
        <v>2241210557532340</v>
      </c>
      <c r="T3051" s="7">
        <f>TablaDatos[[#This Row],[Aux3]]/100000000000000</f>
        <v>258.77135871595698</v>
      </c>
      <c r="U3051" s="1">
        <v>2.58771358715957E+16</v>
      </c>
      <c r="V3051">
        <v>163.9</v>
      </c>
      <c r="W3051">
        <v>93.9</v>
      </c>
    </row>
    <row r="3052" spans="1:23">
      <c r="A3052">
        <v>2018</v>
      </c>
      <c r="B3052">
        <v>61</v>
      </c>
      <c r="C3052" t="s">
        <v>23</v>
      </c>
      <c r="D3052" t="s">
        <v>29</v>
      </c>
      <c r="E3052" t="s">
        <v>31</v>
      </c>
      <c r="F3052" t="s">
        <v>24</v>
      </c>
      <c r="G3052" t="s">
        <v>28</v>
      </c>
      <c r="H3052" s="3">
        <v>4905.43</v>
      </c>
      <c r="I3052" t="s">
        <v>21</v>
      </c>
      <c r="J3052" t="s">
        <v>18</v>
      </c>
      <c r="K30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34.279678266458902</v>
      </c>
      <c r="L3052" s="5">
        <f>TablaDatos[[#This Row],[IMC_raw]]/1000000000000000</f>
        <v>3.4279678266458902</v>
      </c>
      <c r="M3052" s="2">
        <v>3427967826645890</v>
      </c>
      <c r="N30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2" s="13">
        <f t="shared" si="47"/>
        <v>3051</v>
      </c>
      <c r="P3052" s="2" t="str">
        <f>IF(TablaDatos[[#This Row],[Diabetes]]=0,"No","Si")</f>
        <v>Si</v>
      </c>
      <c r="Q3052">
        <v>1</v>
      </c>
      <c r="R3052">
        <f>TablaDatos[[#This Row],[Aux2]]/10000000000000</f>
        <v>209.12482916208501</v>
      </c>
      <c r="S3052" s="1">
        <v>2091248291620850</v>
      </c>
      <c r="T3052" s="7">
        <f>TablaDatos[[#This Row],[Aux3]]/100000000000000</f>
        <v>244.941177141163</v>
      </c>
      <c r="U3052" s="1">
        <v>2.44941177141163E+16</v>
      </c>
      <c r="V3052">
        <v>177.1</v>
      </c>
      <c r="W3052">
        <v>102.9</v>
      </c>
    </row>
    <row r="3053" spans="1:23">
      <c r="A3053">
        <v>2018</v>
      </c>
      <c r="B3053">
        <v>52</v>
      </c>
      <c r="C3053" t="s">
        <v>16</v>
      </c>
      <c r="D3053" t="s">
        <v>73</v>
      </c>
      <c r="E3053" t="s">
        <v>18</v>
      </c>
      <c r="F3053" t="s">
        <v>19</v>
      </c>
      <c r="G3053" t="s">
        <v>20</v>
      </c>
      <c r="H3053" s="3">
        <v>29942.61</v>
      </c>
      <c r="I3053" t="s">
        <v>21</v>
      </c>
      <c r="J3053" t="s">
        <v>22</v>
      </c>
      <c r="K30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34.275286493874802</v>
      </c>
      <c r="L3053" s="5">
        <f>TablaDatos[[#This Row],[IMC_raw]]/1000000000000000</f>
        <v>3.4275286493874799</v>
      </c>
      <c r="M3053" s="2">
        <v>3427528649387480</v>
      </c>
      <c r="N30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3" s="13">
        <f t="shared" si="47"/>
        <v>3052</v>
      </c>
      <c r="P3053" s="2" t="str">
        <f>IF(TablaDatos[[#This Row],[Diabetes]]=0,"No","Si")</f>
        <v>No</v>
      </c>
      <c r="Q3053">
        <v>0</v>
      </c>
      <c r="R3053">
        <f>TablaDatos[[#This Row],[Aux2]]/10000000000000</f>
        <v>2042.77616006162</v>
      </c>
      <c r="S3053" s="1">
        <v>2.04277616006162E+16</v>
      </c>
      <c r="T3053" s="7">
        <f>TablaDatos[[#This Row],[Aux3]]/100000000000000</f>
        <v>23.3860058001809</v>
      </c>
      <c r="U3053" s="1">
        <v>2338600580018090</v>
      </c>
      <c r="V3053">
        <v>150.4</v>
      </c>
      <c r="W3053">
        <v>95.3</v>
      </c>
    </row>
    <row r="3054" spans="1:23">
      <c r="A3054">
        <v>2018</v>
      </c>
      <c r="B3054">
        <v>59</v>
      </c>
      <c r="C3054" t="s">
        <v>16</v>
      </c>
      <c r="D3054" t="s">
        <v>72</v>
      </c>
      <c r="E3054" t="s">
        <v>18</v>
      </c>
      <c r="F3054" t="s">
        <v>35</v>
      </c>
      <c r="G3054" t="s">
        <v>28</v>
      </c>
      <c r="H3054" s="3">
        <v>19056.46</v>
      </c>
      <c r="I3054" t="s">
        <v>19</v>
      </c>
      <c r="J3054" t="s">
        <v>18</v>
      </c>
      <c r="K30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34.269933797911598</v>
      </c>
      <c r="L3054" s="6">
        <f>TablaDatos[[#This Row],[IMC_raw]]/100000000000000</f>
        <v>34.269933797911598</v>
      </c>
      <c r="M3054" s="2">
        <v>3426993379791160</v>
      </c>
      <c r="N30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4" s="13">
        <f t="shared" si="47"/>
        <v>3053</v>
      </c>
      <c r="P3054" s="2" t="str">
        <f>IF(TablaDatos[[#This Row],[Diabetes]]=0,"No","Si")</f>
        <v>No</v>
      </c>
      <c r="Q3054">
        <v>0</v>
      </c>
      <c r="R3054">
        <f>TablaDatos[[#This Row],[Aux2]]/10000000000000</f>
        <v>209.07810826428499</v>
      </c>
      <c r="S3054" s="1">
        <v>2090781082642850</v>
      </c>
      <c r="T3054" s="7">
        <f>TablaDatos[[#This Row],[Aux3]]/100000000000000</f>
        <v>230.86757716407899</v>
      </c>
      <c r="U3054" s="1">
        <v>2.30867577164079E+16</v>
      </c>
      <c r="V3054">
        <v>158</v>
      </c>
      <c r="W3054">
        <v>99.6</v>
      </c>
    </row>
    <row r="3055" spans="1:23">
      <c r="A3055">
        <v>2018</v>
      </c>
      <c r="B3055">
        <v>60</v>
      </c>
      <c r="C3055" t="s">
        <v>23</v>
      </c>
      <c r="D3055" t="s">
        <v>41</v>
      </c>
      <c r="E3055" t="s">
        <v>18</v>
      </c>
      <c r="F3055" t="s">
        <v>24</v>
      </c>
      <c r="G3055" t="s">
        <v>28</v>
      </c>
      <c r="H3055" s="3">
        <v>13906.74</v>
      </c>
      <c r="I3055" t="s">
        <v>21</v>
      </c>
      <c r="J3055" t="s">
        <v>22</v>
      </c>
      <c r="K30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34.248967704142103</v>
      </c>
      <c r="L3055" s="5">
        <f>TablaDatos[[#This Row],[IMC_raw]]/1000000000000000</f>
        <v>3.4248967704142101</v>
      </c>
      <c r="M3055" s="2">
        <v>3424896770414210</v>
      </c>
      <c r="N30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5" s="13">
        <f t="shared" si="47"/>
        <v>3054</v>
      </c>
      <c r="P3055" s="2" t="str">
        <f>IF(TablaDatos[[#This Row],[Diabetes]]=0,"No","Si")</f>
        <v>No</v>
      </c>
      <c r="Q3055">
        <v>0</v>
      </c>
      <c r="R3055">
        <f>TablaDatos[[#This Row],[Aux2]]/10000000000000</f>
        <v>2217.7025284350898</v>
      </c>
      <c r="S3055" s="1">
        <v>2.21770252843509E+16</v>
      </c>
      <c r="T3055" s="7">
        <f>TablaDatos[[#This Row],[Aux3]]/100000000000000</f>
        <v>2.4559205071547501</v>
      </c>
      <c r="U3055" s="1">
        <v>245592050715475</v>
      </c>
      <c r="V3055">
        <v>158.30000000000001</v>
      </c>
      <c r="W3055">
        <v>98</v>
      </c>
    </row>
    <row r="3056" spans="1:23">
      <c r="A3056">
        <v>2018</v>
      </c>
      <c r="B3056">
        <v>60</v>
      </c>
      <c r="C3056" t="s">
        <v>23</v>
      </c>
      <c r="D3056" t="s">
        <v>37</v>
      </c>
      <c r="E3056" t="s">
        <v>21</v>
      </c>
      <c r="F3056" t="s">
        <v>24</v>
      </c>
      <c r="G3056" t="s">
        <v>28</v>
      </c>
      <c r="H3056" s="3">
        <v>16357.42</v>
      </c>
      <c r="I3056" t="s">
        <v>19</v>
      </c>
      <c r="J3056" t="s">
        <v>18</v>
      </c>
      <c r="K30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34.204762583881397</v>
      </c>
      <c r="L3056" s="6">
        <f>TablaDatos[[#This Row],[IMC_raw]]/1000000000000000</f>
        <v>34.204762583881397</v>
      </c>
      <c r="M3056" s="2">
        <v>3.42047625838814E+16</v>
      </c>
      <c r="N30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6" s="13">
        <f t="shared" si="47"/>
        <v>3055</v>
      </c>
      <c r="P3056" s="2" t="str">
        <f>IF(TablaDatos[[#This Row],[Diabetes]]=0,"No","Si")</f>
        <v>No</v>
      </c>
      <c r="Q3056">
        <v>0</v>
      </c>
      <c r="R3056">
        <f>TablaDatos[[#This Row],[Aux2]]/10000000000000</f>
        <v>2287.4855216700398</v>
      </c>
      <c r="S3056" s="1">
        <v>2.28748552167004E+16</v>
      </c>
      <c r="T3056" s="7">
        <f>TablaDatos[[#This Row],[Aux3]]/100000000000000</f>
        <v>23.814286171118599</v>
      </c>
      <c r="U3056" s="1">
        <v>2381428617111860</v>
      </c>
      <c r="V3056">
        <v>160.4</v>
      </c>
      <c r="W3056">
        <v>98.5</v>
      </c>
    </row>
    <row r="3057" spans="1:23">
      <c r="A3057">
        <v>2018</v>
      </c>
      <c r="B3057">
        <v>68</v>
      </c>
      <c r="C3057" t="s">
        <v>23</v>
      </c>
      <c r="D3057" t="s">
        <v>17</v>
      </c>
      <c r="E3057" t="s">
        <v>21</v>
      </c>
      <c r="F3057" t="s">
        <v>24</v>
      </c>
      <c r="G3057" t="s">
        <v>25</v>
      </c>
      <c r="H3057" s="3">
        <v>16412.38</v>
      </c>
      <c r="I3057" t="s">
        <v>21</v>
      </c>
      <c r="J3057" t="s">
        <v>18</v>
      </c>
      <c r="K30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34.191530976760703</v>
      </c>
      <c r="L3057" s="6">
        <f>TablaDatos[[#This Row],[IMC_raw]]/1000000000000000</f>
        <v>3.41915309767607</v>
      </c>
      <c r="M3057" s="2">
        <v>3419153097676070</v>
      </c>
      <c r="N30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7" s="13">
        <f t="shared" si="47"/>
        <v>3056</v>
      </c>
      <c r="P3057" s="2" t="str">
        <f>IF(TablaDatos[[#This Row],[Diabetes]]=0,"No","Si")</f>
        <v>Si</v>
      </c>
      <c r="Q3057">
        <v>1</v>
      </c>
      <c r="R3057">
        <f>TablaDatos[[#This Row],[Aux2]]/10000000000000</f>
        <v>236.25973755508701</v>
      </c>
      <c r="S3057" s="1">
        <v>2362597375550870</v>
      </c>
      <c r="T3057" s="7">
        <f>TablaDatos[[#This Row],[Aux3]]/100000000000000</f>
        <v>240.70799640204999</v>
      </c>
      <c r="U3057" s="1">
        <v>2.4070799640205E+16</v>
      </c>
      <c r="V3057">
        <v>176</v>
      </c>
      <c r="W3057">
        <v>101.2</v>
      </c>
    </row>
    <row r="3058" spans="1:23">
      <c r="A3058">
        <v>2018</v>
      </c>
      <c r="B3058">
        <v>60</v>
      </c>
      <c r="C3058" t="s">
        <v>23</v>
      </c>
      <c r="D3058" t="s">
        <v>17</v>
      </c>
      <c r="E3058" t="s">
        <v>21</v>
      </c>
      <c r="F3058" t="s">
        <v>35</v>
      </c>
      <c r="G3058" t="s">
        <v>28</v>
      </c>
      <c r="H3058" s="3">
        <v>14451.5</v>
      </c>
      <c r="I3058" t="s">
        <v>21</v>
      </c>
      <c r="J3058" t="s">
        <v>19</v>
      </c>
      <c r="K30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34.153758469114898</v>
      </c>
      <c r="L3058" s="6">
        <f>TablaDatos[[#This Row],[IMC_raw]]/1000000000000000</f>
        <v>3.4153758469114899</v>
      </c>
      <c r="M3058" s="2">
        <v>3415375846911490</v>
      </c>
      <c r="N30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8" s="13">
        <f t="shared" si="47"/>
        <v>3057</v>
      </c>
      <c r="P3058" s="2" t="str">
        <f>IF(TablaDatos[[#This Row],[Diabetes]]=0,"No","Si")</f>
        <v>No</v>
      </c>
      <c r="Q3058">
        <v>0</v>
      </c>
      <c r="R3058">
        <f>TablaDatos[[#This Row],[Aux2]]/10000000000000</f>
        <v>2093.22460132795</v>
      </c>
      <c r="S3058" s="1">
        <v>2.09322460132795E+16</v>
      </c>
      <c r="T3058" s="7">
        <f>TablaDatos[[#This Row],[Aux3]]/100000000000000</f>
        <v>263.13335924839998</v>
      </c>
      <c r="U3058" s="1">
        <v>2.631333592484E+16</v>
      </c>
      <c r="V3058">
        <v>161.30000000000001</v>
      </c>
      <c r="W3058">
        <v>100</v>
      </c>
    </row>
    <row r="3059" spans="1:23">
      <c r="A3059">
        <v>2018</v>
      </c>
      <c r="B3059">
        <v>60</v>
      </c>
      <c r="C3059" t="s">
        <v>16</v>
      </c>
      <c r="D3059" t="s">
        <v>17</v>
      </c>
      <c r="E3059" t="s">
        <v>18</v>
      </c>
      <c r="F3059" t="s">
        <v>40</v>
      </c>
      <c r="G3059" t="s">
        <v>28</v>
      </c>
      <c r="H3059" s="3">
        <v>43997.03</v>
      </c>
      <c r="I3059" t="s">
        <v>19</v>
      </c>
      <c r="J3059" t="s">
        <v>22</v>
      </c>
      <c r="K30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34.124627405641299</v>
      </c>
      <c r="L3059" s="5">
        <f>TablaDatos[[#This Row],[IMC_raw]]/1000000000000000</f>
        <v>34.124627405641299</v>
      </c>
      <c r="M3059" s="2">
        <v>3.41246274056413E+16</v>
      </c>
      <c r="N30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59" s="13">
        <f t="shared" si="47"/>
        <v>3058</v>
      </c>
      <c r="P3059" s="2" t="str">
        <f>IF(TablaDatos[[#This Row],[Diabetes]]=0,"No","Si")</f>
        <v>No</v>
      </c>
      <c r="Q3059">
        <v>0</v>
      </c>
      <c r="R3059">
        <f>TablaDatos[[#This Row],[Aux2]]/10000000000000</f>
        <v>1810.6486303531301</v>
      </c>
      <c r="S3059" s="1">
        <v>1.81064863035313E+16</v>
      </c>
      <c r="T3059" s="7">
        <f>TablaDatos[[#This Row],[Aux3]]/100000000000000</f>
        <v>21.307567078302501</v>
      </c>
      <c r="U3059" s="1">
        <v>2130756707830250</v>
      </c>
      <c r="V3059">
        <v>160.4</v>
      </c>
      <c r="W3059">
        <v>98.1</v>
      </c>
    </row>
    <row r="3060" spans="1:23">
      <c r="A3060">
        <v>2018</v>
      </c>
      <c r="B3060">
        <v>50</v>
      </c>
      <c r="C3060" t="s">
        <v>16</v>
      </c>
      <c r="D3060" t="s">
        <v>38</v>
      </c>
      <c r="E3060" t="s">
        <v>18</v>
      </c>
      <c r="F3060" t="s">
        <v>35</v>
      </c>
      <c r="G3060" t="s">
        <v>20</v>
      </c>
      <c r="H3060" s="3">
        <v>20072.55</v>
      </c>
      <c r="I3060" t="s">
        <v>21</v>
      </c>
      <c r="J3060" t="s">
        <v>21</v>
      </c>
      <c r="K30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34.117985518582202</v>
      </c>
      <c r="L3060" s="6">
        <f>TablaDatos[[#This Row],[IMC_raw]]/1000000000000000</f>
        <v>3.4117985518582201</v>
      </c>
      <c r="M3060" s="2">
        <v>3411798551858220</v>
      </c>
      <c r="N30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0" s="13">
        <f t="shared" si="47"/>
        <v>3059</v>
      </c>
      <c r="P3060" s="2" t="str">
        <f>IF(TablaDatos[[#This Row],[Diabetes]]=0,"No","Si")</f>
        <v>No</v>
      </c>
      <c r="Q3060">
        <v>0</v>
      </c>
      <c r="R3060">
        <f>TablaDatos[[#This Row],[Aux2]]/10000000000000</f>
        <v>2173.3122292491498</v>
      </c>
      <c r="S3060" s="1">
        <v>2.17331222924915E+16</v>
      </c>
      <c r="T3060" s="7">
        <f>TablaDatos[[#This Row],[Aux3]]/100000000000000</f>
        <v>276.16123320272902</v>
      </c>
      <c r="U3060" s="1">
        <v>2.76161233202729E+16</v>
      </c>
      <c r="V3060">
        <v>153.69999999999999</v>
      </c>
      <c r="W3060">
        <v>88.6</v>
      </c>
    </row>
    <row r="3061" spans="1:23">
      <c r="A3061">
        <v>2018</v>
      </c>
      <c r="B3061">
        <v>61</v>
      </c>
      <c r="C3061" t="s">
        <v>16</v>
      </c>
      <c r="D3061" t="s">
        <v>73</v>
      </c>
      <c r="E3061" t="s">
        <v>18</v>
      </c>
      <c r="F3061" t="s">
        <v>40</v>
      </c>
      <c r="G3061" t="s">
        <v>28</v>
      </c>
      <c r="H3061" s="3">
        <v>29221.72</v>
      </c>
      <c r="I3061" t="s">
        <v>21</v>
      </c>
      <c r="J3061" t="s">
        <v>19</v>
      </c>
      <c r="K30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34.0833727555178</v>
      </c>
      <c r="L3061" s="5">
        <f>TablaDatos[[#This Row],[IMC_raw]]/1000000000000000</f>
        <v>3.40833727555178</v>
      </c>
      <c r="M3061" s="2">
        <v>3408337275551780</v>
      </c>
      <c r="N30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1" s="13">
        <f t="shared" si="47"/>
        <v>3060</v>
      </c>
      <c r="P3061" s="2" t="str">
        <f>IF(TablaDatos[[#This Row],[Diabetes]]=0,"No","Si")</f>
        <v>No</v>
      </c>
      <c r="Q3061">
        <v>0</v>
      </c>
      <c r="R3061">
        <f>TablaDatos[[#This Row],[Aux2]]/10000000000000</f>
        <v>2043.05191236515</v>
      </c>
      <c r="S3061" s="1">
        <v>2.04305191236515E+16</v>
      </c>
      <c r="T3061" s="7">
        <f>TablaDatos[[#This Row],[Aux3]]/100000000000000</f>
        <v>23.7063917733125</v>
      </c>
      <c r="U3061" s="1">
        <v>2370639177331250</v>
      </c>
      <c r="V3061">
        <v>159.69999999999999</v>
      </c>
      <c r="W3061">
        <v>95.6</v>
      </c>
    </row>
    <row r="3062" spans="1:23">
      <c r="A3062">
        <v>2018</v>
      </c>
      <c r="B3062">
        <v>63</v>
      </c>
      <c r="C3062" t="s">
        <v>16</v>
      </c>
      <c r="D3062" t="s">
        <v>71</v>
      </c>
      <c r="E3062" t="s">
        <v>19</v>
      </c>
      <c r="F3062" t="s">
        <v>24</v>
      </c>
      <c r="G3062" t="s">
        <v>28</v>
      </c>
      <c r="H3062" s="3">
        <v>22482.67</v>
      </c>
      <c r="I3062" t="s">
        <v>19</v>
      </c>
      <c r="J3062" t="s">
        <v>22</v>
      </c>
      <c r="K30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34.077350707049597</v>
      </c>
      <c r="L3062" s="5">
        <f>TablaDatos[[#This Row],[IMC_raw]]/1000000000000000</f>
        <v>3.4077350707049598</v>
      </c>
      <c r="M3062" s="2">
        <v>3407735070704960</v>
      </c>
      <c r="N30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2" s="13">
        <f t="shared" si="47"/>
        <v>3061</v>
      </c>
      <c r="P3062" s="2" t="str">
        <f>IF(TablaDatos[[#This Row],[Diabetes]]=0,"No","Si")</f>
        <v>Si</v>
      </c>
      <c r="Q3062">
        <v>1</v>
      </c>
      <c r="R3062">
        <f>TablaDatos[[#This Row],[Aux2]]/10000000000000</f>
        <v>212.120497814674</v>
      </c>
      <c r="S3062" s="1">
        <v>2121204978146740</v>
      </c>
      <c r="T3062" s="7">
        <f>TablaDatos[[#This Row],[Aux3]]/100000000000000</f>
        <v>225.70538178487899</v>
      </c>
      <c r="U3062" s="1">
        <v>2.25705381784879E+16</v>
      </c>
      <c r="V3062">
        <v>156.30000000000001</v>
      </c>
      <c r="W3062">
        <v>100.4</v>
      </c>
    </row>
    <row r="3063" spans="1:23">
      <c r="A3063">
        <v>2018</v>
      </c>
      <c r="B3063">
        <v>64</v>
      </c>
      <c r="C3063" t="s">
        <v>16</v>
      </c>
      <c r="D3063" t="s">
        <v>42</v>
      </c>
      <c r="E3063" t="s">
        <v>31</v>
      </c>
      <c r="F3063" t="s">
        <v>24</v>
      </c>
      <c r="G3063" t="s">
        <v>28</v>
      </c>
      <c r="H3063" s="3">
        <v>11871.37</v>
      </c>
      <c r="I3063" t="s">
        <v>21</v>
      </c>
      <c r="J3063" t="s">
        <v>18</v>
      </c>
      <c r="K30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34.071619724434299</v>
      </c>
      <c r="L3063" s="5">
        <f>TablaDatos[[#This Row],[IMC_raw]]/1000000000000000</f>
        <v>3.4071619724434301</v>
      </c>
      <c r="M3063" s="2">
        <v>3407161972443430</v>
      </c>
      <c r="N30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3" s="13">
        <f t="shared" si="47"/>
        <v>3062</v>
      </c>
      <c r="P3063" s="2" t="str">
        <f>IF(TablaDatos[[#This Row],[Diabetes]]=0,"No","Si")</f>
        <v>Si</v>
      </c>
      <c r="Q3063">
        <v>1</v>
      </c>
      <c r="R3063">
        <f>TablaDatos[[#This Row],[Aux2]]/10000000000000</f>
        <v>271.18051604440802</v>
      </c>
      <c r="S3063" s="1">
        <v>2711805160444080</v>
      </c>
      <c r="T3063" s="7">
        <f>TablaDatos[[#This Row],[Aux3]]/100000000000000</f>
        <v>3.0000000000000001E-12</v>
      </c>
      <c r="U3063">
        <v>300</v>
      </c>
      <c r="V3063">
        <v>176.3</v>
      </c>
      <c r="W3063">
        <v>105.8</v>
      </c>
    </row>
    <row r="3064" spans="1:23">
      <c r="A3064">
        <v>2018</v>
      </c>
      <c r="B3064">
        <v>71</v>
      </c>
      <c r="C3064" t="s">
        <v>23</v>
      </c>
      <c r="D3064" t="s">
        <v>72</v>
      </c>
      <c r="E3064" t="s">
        <v>18</v>
      </c>
      <c r="F3064" t="s">
        <v>24</v>
      </c>
      <c r="G3064" t="s">
        <v>25</v>
      </c>
      <c r="H3064" s="3">
        <v>31142.77</v>
      </c>
      <c r="I3064" t="s">
        <v>19</v>
      </c>
      <c r="J3064" t="s">
        <v>22</v>
      </c>
      <c r="K30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34.058584209793601</v>
      </c>
      <c r="L3064" s="6">
        <f>TablaDatos[[#This Row],[IMC_raw]]/1000000000000000</f>
        <v>0.34058584209793602</v>
      </c>
      <c r="M3064" s="2">
        <v>340585842097936</v>
      </c>
      <c r="N30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4" s="13">
        <f t="shared" si="47"/>
        <v>3063</v>
      </c>
      <c r="P3064" s="2" t="str">
        <f>IF(TablaDatos[[#This Row],[Diabetes]]=0,"No","Si")</f>
        <v>Si</v>
      </c>
      <c r="Q3064">
        <v>1</v>
      </c>
      <c r="R3064">
        <f>TablaDatos[[#This Row],[Aux2]]/10000000000000</f>
        <v>1997.04459492606</v>
      </c>
      <c r="S3064" s="1">
        <v>1.99704459492606E+16</v>
      </c>
      <c r="T3064" s="7">
        <f>TablaDatos[[#This Row],[Aux3]]/100000000000000</f>
        <v>252.71502197857799</v>
      </c>
      <c r="U3064" s="1">
        <v>2.52715021978578E+16</v>
      </c>
      <c r="V3064">
        <v>168.6</v>
      </c>
      <c r="W3064">
        <v>100.1</v>
      </c>
    </row>
    <row r="3065" spans="1:23">
      <c r="A3065">
        <v>2018</v>
      </c>
      <c r="B3065">
        <v>55</v>
      </c>
      <c r="C3065" t="s">
        <v>23</v>
      </c>
      <c r="D3065" t="s">
        <v>72</v>
      </c>
      <c r="E3065" t="s">
        <v>19</v>
      </c>
      <c r="F3065" t="s">
        <v>19</v>
      </c>
      <c r="G3065" t="s">
        <v>28</v>
      </c>
      <c r="H3065" s="3">
        <v>19918.099999999999</v>
      </c>
      <c r="I3065" t="s">
        <v>19</v>
      </c>
      <c r="J3065" t="s">
        <v>18</v>
      </c>
      <c r="K30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34.011769816787698</v>
      </c>
      <c r="L3065" s="6">
        <f>TablaDatos[[#This Row],[IMC_raw]]/100000000000000</f>
        <v>34.011769816787698</v>
      </c>
      <c r="M3065" s="2">
        <v>3401176981678770</v>
      </c>
      <c r="N30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5" s="13">
        <f t="shared" si="47"/>
        <v>3064</v>
      </c>
      <c r="P3065" s="2" t="str">
        <f>IF(TablaDatos[[#This Row],[Diabetes]]=0,"No","Si")</f>
        <v>No</v>
      </c>
      <c r="Q3065">
        <v>0</v>
      </c>
      <c r="R3065">
        <f>TablaDatos[[#This Row],[Aux2]]/10000000000000</f>
        <v>184.550710243552</v>
      </c>
      <c r="S3065" s="1">
        <v>1845507102435520</v>
      </c>
      <c r="T3065" s="7">
        <f>TablaDatos[[#This Row],[Aux3]]/100000000000000</f>
        <v>234.946928028222</v>
      </c>
      <c r="U3065" s="1">
        <v>2.34946928028222E+16</v>
      </c>
      <c r="V3065">
        <v>159.6</v>
      </c>
      <c r="W3065">
        <v>101.7</v>
      </c>
    </row>
    <row r="3066" spans="1:23">
      <c r="A3066">
        <v>2018</v>
      </c>
      <c r="B3066">
        <v>59</v>
      </c>
      <c r="C3066" t="s">
        <v>16</v>
      </c>
      <c r="D3066" t="s">
        <v>73</v>
      </c>
      <c r="E3066" t="s">
        <v>31</v>
      </c>
      <c r="F3066" t="s">
        <v>24</v>
      </c>
      <c r="G3066" t="s">
        <v>28</v>
      </c>
      <c r="H3066" s="3">
        <v>17685.490000000002</v>
      </c>
      <c r="I3066" t="s">
        <v>21</v>
      </c>
      <c r="J3066" t="s">
        <v>18</v>
      </c>
      <c r="K30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34.007015800660298</v>
      </c>
      <c r="L3066" s="5">
        <f>TablaDatos[[#This Row],[IMC_raw]]/1000000000000000</f>
        <v>0.34007015800660301</v>
      </c>
      <c r="M3066" s="2">
        <v>340070158006603</v>
      </c>
      <c r="N30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6" s="13">
        <f t="shared" si="47"/>
        <v>3065</v>
      </c>
      <c r="P3066" s="2" t="str">
        <f>IF(TablaDatos[[#This Row],[Diabetes]]=0,"No","Si")</f>
        <v>Si</v>
      </c>
      <c r="Q3066">
        <v>1</v>
      </c>
      <c r="R3066">
        <f>TablaDatos[[#This Row],[Aux2]]/10000000000000</f>
        <v>2350.2541575074902</v>
      </c>
      <c r="S3066" s="1">
        <v>2.35025415750749E+16</v>
      </c>
      <c r="T3066" s="7">
        <f>TablaDatos[[#This Row],[Aux3]]/100000000000000</f>
        <v>299.38886315572603</v>
      </c>
      <c r="U3066" s="1">
        <v>2.99388863155726E+16</v>
      </c>
      <c r="V3066">
        <v>172.4</v>
      </c>
      <c r="W3066">
        <v>102.9</v>
      </c>
    </row>
    <row r="3067" spans="1:23">
      <c r="A3067">
        <v>2018</v>
      </c>
      <c r="B3067">
        <v>69</v>
      </c>
      <c r="C3067" t="s">
        <v>16</v>
      </c>
      <c r="D3067" t="s">
        <v>72</v>
      </c>
      <c r="E3067" t="s">
        <v>21</v>
      </c>
      <c r="F3067" t="s">
        <v>24</v>
      </c>
      <c r="G3067" t="s">
        <v>25</v>
      </c>
      <c r="H3067" s="3">
        <v>12630.98</v>
      </c>
      <c r="I3067" t="s">
        <v>19</v>
      </c>
      <c r="J3067" t="s">
        <v>22</v>
      </c>
      <c r="K30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33.970770388223499</v>
      </c>
      <c r="L3067" s="5">
        <f>TablaDatos[[#This Row],[IMC_raw]]/1000000000000000</f>
        <v>3.3970770388223501</v>
      </c>
      <c r="M3067" s="2">
        <v>3397077038822350</v>
      </c>
      <c r="N30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7" s="13">
        <f t="shared" si="47"/>
        <v>3066</v>
      </c>
      <c r="P3067" s="2" t="str">
        <f>IF(TablaDatos[[#This Row],[Diabetes]]=0,"No","Si")</f>
        <v>Si</v>
      </c>
      <c r="Q3067">
        <v>1</v>
      </c>
      <c r="R3067">
        <f>TablaDatos[[#This Row],[Aux2]]/10000000000000</f>
        <v>2295.1017238408499</v>
      </c>
      <c r="S3067" s="1">
        <v>2.29510172384085E+16</v>
      </c>
      <c r="T3067" s="7">
        <f>TablaDatos[[#This Row],[Aux3]]/100000000000000</f>
        <v>264.26363410502398</v>
      </c>
      <c r="U3067" s="1">
        <v>2.64263634105024E+16</v>
      </c>
      <c r="V3067">
        <v>166.2</v>
      </c>
      <c r="W3067">
        <v>101.9</v>
      </c>
    </row>
    <row r="3068" spans="1:23">
      <c r="A3068">
        <v>2018</v>
      </c>
      <c r="B3068">
        <v>64</v>
      </c>
      <c r="C3068" t="s">
        <v>16</v>
      </c>
      <c r="D3068" t="s">
        <v>29</v>
      </c>
      <c r="E3068" t="s">
        <v>18</v>
      </c>
      <c r="F3068" t="s">
        <v>19</v>
      </c>
      <c r="G3068" t="s">
        <v>28</v>
      </c>
      <c r="H3068" s="3">
        <v>8601.41</v>
      </c>
      <c r="I3068" t="s">
        <v>21</v>
      </c>
      <c r="J3068" t="s">
        <v>19</v>
      </c>
      <c r="K30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33.950979794590999</v>
      </c>
      <c r="L3068" s="6">
        <f>TablaDatos[[#This Row],[IMC_raw]]/100000000000000</f>
        <v>33.950979794590999</v>
      </c>
      <c r="M3068" s="2">
        <v>3395097979459100</v>
      </c>
      <c r="N30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8" s="13">
        <f t="shared" si="47"/>
        <v>3067</v>
      </c>
      <c r="P3068" s="2" t="str">
        <f>IF(TablaDatos[[#This Row],[Diabetes]]=0,"No","Si")</f>
        <v>Si</v>
      </c>
      <c r="Q3068">
        <v>1</v>
      </c>
      <c r="R3068">
        <f>TablaDatos[[#This Row],[Aux2]]/10000000000000</f>
        <v>2467.1791455300699</v>
      </c>
      <c r="S3068" s="1">
        <v>2.46717914553007E+16</v>
      </c>
      <c r="T3068" s="7">
        <f>TablaDatos[[#This Row],[Aux3]]/100000000000000</f>
        <v>275.68716463777099</v>
      </c>
      <c r="U3068" s="1">
        <v>2.75687164637771E+16</v>
      </c>
      <c r="V3068">
        <v>174.4</v>
      </c>
      <c r="W3068">
        <v>101.7</v>
      </c>
    </row>
    <row r="3069" spans="1:23">
      <c r="A3069">
        <v>2018</v>
      </c>
      <c r="B3069">
        <v>55</v>
      </c>
      <c r="C3069" t="s">
        <v>16</v>
      </c>
      <c r="D3069" t="s">
        <v>73</v>
      </c>
      <c r="E3069" t="s">
        <v>21</v>
      </c>
      <c r="F3069" t="s">
        <v>19</v>
      </c>
      <c r="G3069" t="s">
        <v>28</v>
      </c>
      <c r="H3069" s="3">
        <v>27138.880000000001</v>
      </c>
      <c r="I3069" t="s">
        <v>21</v>
      </c>
      <c r="J3069" t="s">
        <v>21</v>
      </c>
      <c r="K30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33.939855533142897</v>
      </c>
      <c r="L3069" s="5">
        <f>TablaDatos[[#This Row],[IMC_raw]]/1000000000000000</f>
        <v>33.939855533142897</v>
      </c>
      <c r="M3069" s="2">
        <v>3.39398555331429E+16</v>
      </c>
      <c r="N30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69" s="13">
        <f t="shared" si="47"/>
        <v>3068</v>
      </c>
      <c r="P3069" s="2" t="str">
        <f>IF(TablaDatos[[#This Row],[Diabetes]]=0,"No","Si")</f>
        <v>Si</v>
      </c>
      <c r="Q3069">
        <v>1</v>
      </c>
      <c r="R3069">
        <f>TablaDatos[[#This Row],[Aux2]]/10000000000000</f>
        <v>2534.0406965206298</v>
      </c>
      <c r="S3069" s="1">
        <v>2.53404069652063E+16</v>
      </c>
      <c r="T3069" s="7">
        <f>TablaDatos[[#This Row],[Aux3]]/100000000000000</f>
        <v>286.22682502865098</v>
      </c>
      <c r="U3069" s="1">
        <v>2.86226825028651E+16</v>
      </c>
      <c r="V3069">
        <v>173.4</v>
      </c>
      <c r="W3069">
        <v>107.4</v>
      </c>
    </row>
    <row r="3070" spans="1:23">
      <c r="A3070">
        <v>2018</v>
      </c>
      <c r="B3070">
        <v>67</v>
      </c>
      <c r="C3070" t="s">
        <v>23</v>
      </c>
      <c r="D3070" t="s">
        <v>42</v>
      </c>
      <c r="E3070" t="s">
        <v>21</v>
      </c>
      <c r="F3070" t="s">
        <v>24</v>
      </c>
      <c r="G3070" t="s">
        <v>25</v>
      </c>
      <c r="H3070" s="3">
        <v>9543.92</v>
      </c>
      <c r="I3070" t="s">
        <v>21</v>
      </c>
      <c r="J3070" t="s">
        <v>22</v>
      </c>
      <c r="K30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33.939625921591599</v>
      </c>
      <c r="L3070" s="5">
        <f>TablaDatos[[#This Row],[IMC_raw]]/1000000000000000</f>
        <v>3.3939625921591601</v>
      </c>
      <c r="M3070" s="2">
        <v>3393962592159160</v>
      </c>
      <c r="N30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0" s="13">
        <f t="shared" si="47"/>
        <v>3069</v>
      </c>
      <c r="P3070" s="2" t="str">
        <f>IF(TablaDatos[[#This Row],[Diabetes]]=0,"No","Si")</f>
        <v>No</v>
      </c>
      <c r="Q3070">
        <v>0</v>
      </c>
      <c r="R3070">
        <f>TablaDatos[[#This Row],[Aux2]]/10000000000000</f>
        <v>1866.9455509382999</v>
      </c>
      <c r="S3070" s="1">
        <v>1.8669455509383E+16</v>
      </c>
      <c r="T3070" s="7">
        <f>TablaDatos[[#This Row],[Aux3]]/100000000000000</f>
        <v>257.26924566530101</v>
      </c>
      <c r="U3070" s="1">
        <v>2.57269245665301E+16</v>
      </c>
      <c r="V3070">
        <v>160.5</v>
      </c>
      <c r="W3070">
        <v>103.2</v>
      </c>
    </row>
    <row r="3071" spans="1:23">
      <c r="A3071">
        <v>2018</v>
      </c>
      <c r="B3071">
        <v>61</v>
      </c>
      <c r="C3071" t="s">
        <v>23</v>
      </c>
      <c r="D3071" t="s">
        <v>36</v>
      </c>
      <c r="E3071" t="s">
        <v>21</v>
      </c>
      <c r="F3071" t="s">
        <v>19</v>
      </c>
      <c r="G3071" t="s">
        <v>28</v>
      </c>
      <c r="H3071" s="3">
        <v>14027.01</v>
      </c>
      <c r="I3071" t="s">
        <v>19</v>
      </c>
      <c r="J3071" t="s">
        <v>18</v>
      </c>
      <c r="K30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33.9381727054731</v>
      </c>
      <c r="L3071" s="6">
        <f>TablaDatos[[#This Row],[IMC_raw]]/1000000000000000</f>
        <v>3.3938172705473102</v>
      </c>
      <c r="M3071" s="2">
        <v>3393817270547310</v>
      </c>
      <c r="N30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1" s="13">
        <f t="shared" si="47"/>
        <v>3070</v>
      </c>
      <c r="P3071" s="2" t="str">
        <f>IF(TablaDatos[[#This Row],[Diabetes]]=0,"No","Si")</f>
        <v>No</v>
      </c>
      <c r="Q3071">
        <v>0</v>
      </c>
      <c r="R3071">
        <f>TablaDatos[[#This Row],[Aux2]]/10000000000000</f>
        <v>218.43842339967401</v>
      </c>
      <c r="S3071" s="1">
        <v>2184384233996740</v>
      </c>
      <c r="T3071" s="7">
        <f>TablaDatos[[#This Row],[Aux3]]/100000000000000</f>
        <v>229.18132498339901</v>
      </c>
      <c r="U3071" s="1">
        <v>2.29181324983399E+16</v>
      </c>
      <c r="V3071">
        <v>154.9</v>
      </c>
      <c r="W3071">
        <v>97.9</v>
      </c>
    </row>
    <row r="3072" spans="1:23">
      <c r="A3072">
        <v>2018</v>
      </c>
      <c r="B3072">
        <v>42</v>
      </c>
      <c r="C3072" t="s">
        <v>16</v>
      </c>
      <c r="D3072" t="s">
        <v>29</v>
      </c>
      <c r="E3072" t="s">
        <v>18</v>
      </c>
      <c r="F3072" t="s">
        <v>35</v>
      </c>
      <c r="G3072" t="s">
        <v>39</v>
      </c>
      <c r="H3072" s="3">
        <v>31222.639999999999</v>
      </c>
      <c r="I3072" t="s">
        <v>19</v>
      </c>
      <c r="J3072" t="s">
        <v>19</v>
      </c>
      <c r="K30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33.903600851543196</v>
      </c>
      <c r="L3072" s="6">
        <f>TablaDatos[[#This Row],[IMC_raw]]/1000000000000000</f>
        <v>3.3903600851543199</v>
      </c>
      <c r="M3072" s="2">
        <v>3390360085154320</v>
      </c>
      <c r="N30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2" s="13">
        <f t="shared" si="47"/>
        <v>3071</v>
      </c>
      <c r="P3072" s="2" t="str">
        <f>IF(TablaDatos[[#This Row],[Diabetes]]=0,"No","Si")</f>
        <v>No</v>
      </c>
      <c r="Q3072">
        <v>0</v>
      </c>
      <c r="R3072">
        <f>TablaDatos[[#This Row],[Aux2]]/10000000000000</f>
        <v>2208.14846844463</v>
      </c>
      <c r="S3072" s="1">
        <v>2.20814846844463E+16</v>
      </c>
      <c r="T3072" s="7">
        <f>TablaDatos[[#This Row],[Aux3]]/100000000000000</f>
        <v>231.03426906929599</v>
      </c>
      <c r="U3072" s="1">
        <v>2.31034269069296E+16</v>
      </c>
      <c r="V3072">
        <v>149.1</v>
      </c>
      <c r="W3072">
        <v>90.7</v>
      </c>
    </row>
    <row r="3073" spans="1:23">
      <c r="A3073">
        <v>2018</v>
      </c>
      <c r="B3073">
        <v>71</v>
      </c>
      <c r="C3073" t="s">
        <v>23</v>
      </c>
      <c r="D3073" t="s">
        <v>17</v>
      </c>
      <c r="E3073" t="s">
        <v>31</v>
      </c>
      <c r="F3073" t="s">
        <v>19</v>
      </c>
      <c r="G3073" t="s">
        <v>25</v>
      </c>
      <c r="H3073" s="3">
        <v>18622.759999999998</v>
      </c>
      <c r="I3073" t="s">
        <v>19</v>
      </c>
      <c r="J3073" t="s">
        <v>22</v>
      </c>
      <c r="K30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33.894783280495403</v>
      </c>
      <c r="L3073" s="6">
        <f>TablaDatos[[#This Row],[IMC_raw]]/1000000000000000</f>
        <v>33.894783280495403</v>
      </c>
      <c r="M3073" s="2">
        <v>3.38947832804954E+16</v>
      </c>
      <c r="N30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3" s="13">
        <f t="shared" si="47"/>
        <v>3072</v>
      </c>
      <c r="P3073" s="2" t="str">
        <f>IF(TablaDatos[[#This Row],[Diabetes]]=0,"No","Si")</f>
        <v>Si</v>
      </c>
      <c r="Q3073">
        <v>1</v>
      </c>
      <c r="R3073">
        <f>TablaDatos[[#This Row],[Aux2]]/10000000000000</f>
        <v>2118.9967079805501</v>
      </c>
      <c r="S3073" s="1">
        <v>2.11899670798055E+16</v>
      </c>
      <c r="T3073" s="7">
        <f>TablaDatos[[#This Row],[Aux3]]/100000000000000</f>
        <v>247.41921953248701</v>
      </c>
      <c r="U3073" s="1">
        <v>2.47419219532487E+16</v>
      </c>
      <c r="V3073">
        <v>175</v>
      </c>
      <c r="W3073">
        <v>105.4</v>
      </c>
    </row>
    <row r="3074" spans="1:23">
      <c r="A3074">
        <v>2018</v>
      </c>
      <c r="B3074">
        <v>59</v>
      </c>
      <c r="C3074" t="s">
        <v>23</v>
      </c>
      <c r="D3074" t="s">
        <v>72</v>
      </c>
      <c r="E3074" t="s">
        <v>31</v>
      </c>
      <c r="F3074" t="s">
        <v>24</v>
      </c>
      <c r="G3074" t="s">
        <v>28</v>
      </c>
      <c r="H3074" s="3">
        <v>15068.76</v>
      </c>
      <c r="I3074" t="s">
        <v>21</v>
      </c>
      <c r="J3074" t="s">
        <v>19</v>
      </c>
      <c r="K30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33.893871391183701</v>
      </c>
      <c r="L3074" s="6">
        <f>TablaDatos[[#This Row],[IMC_raw]]/1000000000000000</f>
        <v>33.893871391183701</v>
      </c>
      <c r="M3074" s="2">
        <v>3.38938713911837E+16</v>
      </c>
      <c r="N30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4" s="13">
        <f t="shared" ref="O3074:O3137" si="48">O3073+1</f>
        <v>3073</v>
      </c>
      <c r="P3074" s="2" t="str">
        <f>IF(TablaDatos[[#This Row],[Diabetes]]=0,"No","Si")</f>
        <v>Si</v>
      </c>
      <c r="Q3074">
        <v>1</v>
      </c>
      <c r="R3074">
        <f>TablaDatos[[#This Row],[Aux2]]/10000000000000</f>
        <v>2158.8972498783601</v>
      </c>
      <c r="S3074" s="1">
        <v>2.15889724987836E+16</v>
      </c>
      <c r="T3074" s="7">
        <f>TablaDatos[[#This Row],[Aux3]]/100000000000000</f>
        <v>2.67424084317584</v>
      </c>
      <c r="U3074" s="1">
        <v>267424084317584</v>
      </c>
      <c r="V3074">
        <v>177.8</v>
      </c>
      <c r="W3074">
        <v>104.1</v>
      </c>
    </row>
    <row r="3075" spans="1:23">
      <c r="A3075">
        <v>2018</v>
      </c>
      <c r="B3075">
        <v>69</v>
      </c>
      <c r="C3075" t="s">
        <v>23</v>
      </c>
      <c r="D3075" t="s">
        <v>36</v>
      </c>
      <c r="E3075" t="s">
        <v>21</v>
      </c>
      <c r="F3075" t="s">
        <v>24</v>
      </c>
      <c r="G3075" t="s">
        <v>25</v>
      </c>
      <c r="H3075" s="3">
        <v>20304.21</v>
      </c>
      <c r="I3075" t="s">
        <v>21</v>
      </c>
      <c r="J3075" t="s">
        <v>18</v>
      </c>
      <c r="K30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33.881263580985298</v>
      </c>
      <c r="L3075" s="6">
        <f>TablaDatos[[#This Row],[IMC_raw]]/100000000000000</f>
        <v>33.881263580985298</v>
      </c>
      <c r="M3075" s="2">
        <v>3388126358098530</v>
      </c>
      <c r="N30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5" s="13">
        <f t="shared" si="48"/>
        <v>3074</v>
      </c>
      <c r="P3075" s="2" t="str">
        <f>IF(TablaDatos[[#This Row],[Diabetes]]=0,"No","Si")</f>
        <v>No</v>
      </c>
      <c r="Q3075">
        <v>0</v>
      </c>
      <c r="R3075">
        <f>TablaDatos[[#This Row],[Aux2]]/10000000000000</f>
        <v>2148.42534358496</v>
      </c>
      <c r="S3075" s="1">
        <v>2.14842534358496E+16</v>
      </c>
      <c r="T3075" s="7">
        <f>TablaDatos[[#This Row],[Aux3]]/100000000000000</f>
        <v>277.93873398460602</v>
      </c>
      <c r="U3075" s="1">
        <v>2.77938733984606E+16</v>
      </c>
      <c r="V3075">
        <v>172.7</v>
      </c>
      <c r="W3075">
        <v>100.7</v>
      </c>
    </row>
    <row r="3076" spans="1:23">
      <c r="A3076">
        <v>2018</v>
      </c>
      <c r="B3076">
        <v>48</v>
      </c>
      <c r="C3076" t="s">
        <v>16</v>
      </c>
      <c r="D3076" t="s">
        <v>72</v>
      </c>
      <c r="E3076" t="s">
        <v>18</v>
      </c>
      <c r="F3076" t="s">
        <v>40</v>
      </c>
      <c r="G3076" t="s">
        <v>20</v>
      </c>
      <c r="H3076" s="3">
        <v>26638.28</v>
      </c>
      <c r="I3076" t="s">
        <v>18</v>
      </c>
      <c r="J3076" t="s">
        <v>22</v>
      </c>
      <c r="K30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33.877729800172403</v>
      </c>
      <c r="L3076" s="6">
        <f>TablaDatos[[#This Row],[IMC_raw]]/1000000000000000</f>
        <v>33.877729800172403</v>
      </c>
      <c r="M3076" s="2">
        <v>3.38777298001724E+16</v>
      </c>
      <c r="N30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6" s="13">
        <f t="shared" si="48"/>
        <v>3075</v>
      </c>
      <c r="P3076" s="2" t="str">
        <f>IF(TablaDatos[[#This Row],[Diabetes]]=0,"No","Si")</f>
        <v>No</v>
      </c>
      <c r="Q3076">
        <v>0</v>
      </c>
      <c r="R3076">
        <f>TablaDatos[[#This Row],[Aux2]]/10000000000000</f>
        <v>2011.97313437708</v>
      </c>
      <c r="S3076" s="1">
        <v>2.01197313437708E+16</v>
      </c>
      <c r="T3076" s="7">
        <f>TablaDatos[[#This Row],[Aux3]]/100000000000000</f>
        <v>200.34020944473099</v>
      </c>
      <c r="U3076" s="1">
        <v>2.00340209444731E+16</v>
      </c>
      <c r="V3076">
        <v>147.1</v>
      </c>
      <c r="W3076">
        <v>90.4</v>
      </c>
    </row>
    <row r="3077" spans="1:23">
      <c r="A3077">
        <v>2018</v>
      </c>
      <c r="B3077">
        <v>65</v>
      </c>
      <c r="C3077" t="s">
        <v>16</v>
      </c>
      <c r="D3077" t="s">
        <v>72</v>
      </c>
      <c r="E3077" t="s">
        <v>19</v>
      </c>
      <c r="F3077" t="s">
        <v>19</v>
      </c>
      <c r="G3077" t="s">
        <v>25</v>
      </c>
      <c r="H3077" s="3">
        <v>22972.23</v>
      </c>
      <c r="I3077" t="s">
        <v>21</v>
      </c>
      <c r="J3077" t="s">
        <v>18</v>
      </c>
      <c r="K30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33.854843557366699</v>
      </c>
      <c r="L3077" s="5">
        <f>TablaDatos[[#This Row],[IMC_raw]]/1000000000000000</f>
        <v>3.3854843557366698</v>
      </c>
      <c r="M3077" s="2">
        <v>3385484355736670</v>
      </c>
      <c r="N30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7" s="13">
        <f t="shared" si="48"/>
        <v>3076</v>
      </c>
      <c r="P3077" s="2" t="str">
        <f>IF(TablaDatos[[#This Row],[Diabetes]]=0,"No","Si")</f>
        <v>No</v>
      </c>
      <c r="Q3077">
        <v>0</v>
      </c>
      <c r="R3077">
        <f>TablaDatos[[#This Row],[Aux2]]/10000000000000</f>
        <v>228.825660534365</v>
      </c>
      <c r="S3077" s="1">
        <v>2288256605343650</v>
      </c>
      <c r="T3077" s="7">
        <f>TablaDatos[[#This Row],[Aux3]]/100000000000000</f>
        <v>29.4456259474549</v>
      </c>
      <c r="U3077" s="1">
        <v>2944562594745490</v>
      </c>
      <c r="V3077">
        <v>160.9</v>
      </c>
      <c r="W3077">
        <v>100</v>
      </c>
    </row>
    <row r="3078" spans="1:23">
      <c r="A3078">
        <v>2018</v>
      </c>
      <c r="B3078">
        <v>59</v>
      </c>
      <c r="C3078" t="s">
        <v>16</v>
      </c>
      <c r="D3078" t="s">
        <v>42</v>
      </c>
      <c r="E3078" t="s">
        <v>19</v>
      </c>
      <c r="F3078" t="s">
        <v>35</v>
      </c>
      <c r="G3078" t="s">
        <v>28</v>
      </c>
      <c r="H3078" s="3">
        <v>29701.64</v>
      </c>
      <c r="I3078" t="s">
        <v>19</v>
      </c>
      <c r="J3078" t="s">
        <v>18</v>
      </c>
      <c r="K30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33.854190479103195</v>
      </c>
      <c r="L3078" s="6">
        <f>TablaDatos[[#This Row],[IMC_raw]]/1000000000000000</f>
        <v>3.3854190479103199</v>
      </c>
      <c r="M3078" s="2">
        <v>3385419047910320</v>
      </c>
      <c r="N30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8" s="13">
        <f t="shared" si="48"/>
        <v>3077</v>
      </c>
      <c r="P3078" s="2" t="str">
        <f>IF(TablaDatos[[#This Row],[Diabetes]]=0,"No","Si")</f>
        <v>Si</v>
      </c>
      <c r="Q3078">
        <v>1</v>
      </c>
      <c r="R3078">
        <f>TablaDatos[[#This Row],[Aux2]]/10000000000000</f>
        <v>213.85104721950901</v>
      </c>
      <c r="S3078" s="1">
        <v>2138510472195090</v>
      </c>
      <c r="T3078" s="7">
        <f>TablaDatos[[#This Row],[Aux3]]/100000000000000</f>
        <v>206.604932241662</v>
      </c>
      <c r="U3078" s="1">
        <v>2.06604932241662E+16</v>
      </c>
      <c r="V3078">
        <v>171.5</v>
      </c>
      <c r="W3078">
        <v>98.9</v>
      </c>
    </row>
    <row r="3079" spans="1:23">
      <c r="A3079">
        <v>2018</v>
      </c>
      <c r="B3079">
        <v>61</v>
      </c>
      <c r="C3079" t="s">
        <v>23</v>
      </c>
      <c r="D3079" t="s">
        <v>74</v>
      </c>
      <c r="E3079" t="s">
        <v>18</v>
      </c>
      <c r="F3079" t="s">
        <v>19</v>
      </c>
      <c r="G3079" t="s">
        <v>28</v>
      </c>
      <c r="H3079" s="3">
        <v>12244.45</v>
      </c>
      <c r="I3079" t="s">
        <v>18</v>
      </c>
      <c r="J3079" t="s">
        <v>22</v>
      </c>
      <c r="K30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33.831267581430197</v>
      </c>
      <c r="L3079" s="6">
        <f>TablaDatos[[#This Row],[IMC_raw]]/1000000000000000</f>
        <v>33.831267581430197</v>
      </c>
      <c r="M3079" s="2">
        <v>3.38312675814302E+16</v>
      </c>
      <c r="N30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79" s="13">
        <f t="shared" si="48"/>
        <v>3078</v>
      </c>
      <c r="P3079" s="2" t="str">
        <f>IF(TablaDatos[[#This Row],[Diabetes]]=0,"No","Si")</f>
        <v>No</v>
      </c>
      <c r="Q3079">
        <v>0</v>
      </c>
      <c r="R3079">
        <f>TablaDatos[[#This Row],[Aux2]]/10000000000000</f>
        <v>217.59010123297301</v>
      </c>
      <c r="S3079" s="1">
        <v>2175901012329730</v>
      </c>
      <c r="T3079" s="7">
        <f>TablaDatos[[#This Row],[Aux3]]/100000000000000</f>
        <v>211.711895581986</v>
      </c>
      <c r="U3079" s="1">
        <v>2.11711895581986E+16</v>
      </c>
      <c r="V3079">
        <v>159</v>
      </c>
      <c r="W3079">
        <v>94.4</v>
      </c>
    </row>
    <row r="3080" spans="1:23">
      <c r="A3080">
        <v>2018</v>
      </c>
      <c r="B3080">
        <v>47</v>
      </c>
      <c r="C3080" t="s">
        <v>23</v>
      </c>
      <c r="D3080" t="s">
        <v>34</v>
      </c>
      <c r="E3080" t="s">
        <v>18</v>
      </c>
      <c r="F3080" t="s">
        <v>24</v>
      </c>
      <c r="G3080" t="s">
        <v>20</v>
      </c>
      <c r="H3080" s="3">
        <v>17666.16</v>
      </c>
      <c r="I3080" t="s">
        <v>21</v>
      </c>
      <c r="J3080" t="s">
        <v>22</v>
      </c>
      <c r="K30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33.821098324056805</v>
      </c>
      <c r="L3080" s="6">
        <f>TablaDatos[[#This Row],[IMC_raw]]/1000000000000000</f>
        <v>3.3821098324056802</v>
      </c>
      <c r="M3080" s="2">
        <v>3382109832405680</v>
      </c>
      <c r="N30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0" s="13">
        <f t="shared" si="48"/>
        <v>3079</v>
      </c>
      <c r="P3080" s="2" t="str">
        <f>IF(TablaDatos[[#This Row],[Diabetes]]=0,"No","Si")</f>
        <v>No</v>
      </c>
      <c r="Q3080">
        <v>0</v>
      </c>
      <c r="R3080">
        <f>TablaDatos[[#This Row],[Aux2]]/10000000000000</f>
        <v>2276.7839006209001</v>
      </c>
      <c r="S3080" s="1">
        <v>2.2767839006209E+16</v>
      </c>
      <c r="T3080" s="7">
        <f>TablaDatos[[#This Row],[Aux3]]/100000000000000</f>
        <v>24.054673258404598</v>
      </c>
      <c r="U3080" s="1">
        <v>2405467325840460</v>
      </c>
      <c r="V3080">
        <v>146.1</v>
      </c>
      <c r="W3080">
        <v>93.9</v>
      </c>
    </row>
    <row r="3081" spans="1:23">
      <c r="A3081">
        <v>2018</v>
      </c>
      <c r="B3081">
        <v>44</v>
      </c>
      <c r="C3081" t="s">
        <v>23</v>
      </c>
      <c r="D3081" t="s">
        <v>26</v>
      </c>
      <c r="E3081" t="s">
        <v>18</v>
      </c>
      <c r="F3081" t="s">
        <v>35</v>
      </c>
      <c r="G3081" t="s">
        <v>39</v>
      </c>
      <c r="H3081" s="3">
        <v>21255.61</v>
      </c>
      <c r="I3081" t="s">
        <v>19</v>
      </c>
      <c r="J3081" t="s">
        <v>21</v>
      </c>
      <c r="K30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33.7987758404307</v>
      </c>
      <c r="L3081" s="6">
        <f>TablaDatos[[#This Row],[IMC_raw]]/1000000000000000</f>
        <v>33.7987758404307</v>
      </c>
      <c r="M3081" s="2">
        <v>3.37987758404307E+16</v>
      </c>
      <c r="N30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1" s="13">
        <f t="shared" si="48"/>
        <v>3080</v>
      </c>
      <c r="P3081" s="2" t="str">
        <f>IF(TablaDatos[[#This Row],[Diabetes]]=0,"No","Si")</f>
        <v>No</v>
      </c>
      <c r="Q3081">
        <v>0</v>
      </c>
      <c r="R3081">
        <f>TablaDatos[[#This Row],[Aux2]]/10000000000000</f>
        <v>233.20970281850899</v>
      </c>
      <c r="S3081" s="1">
        <v>2332097028185090</v>
      </c>
      <c r="T3081" s="7">
        <f>TablaDatos[[#This Row],[Aux3]]/100000000000000</f>
        <v>22.8215064710141</v>
      </c>
      <c r="U3081" s="1">
        <v>2282150647101410</v>
      </c>
      <c r="V3081">
        <v>150.69999999999999</v>
      </c>
      <c r="W3081">
        <v>90.1</v>
      </c>
    </row>
    <row r="3082" spans="1:23">
      <c r="A3082">
        <v>2018</v>
      </c>
      <c r="B3082">
        <v>60</v>
      </c>
      <c r="C3082" t="s">
        <v>16</v>
      </c>
      <c r="D3082" t="s">
        <v>36</v>
      </c>
      <c r="E3082" t="s">
        <v>18</v>
      </c>
      <c r="F3082" t="s">
        <v>24</v>
      </c>
      <c r="G3082" t="s">
        <v>28</v>
      </c>
      <c r="H3082" s="3">
        <v>8240.34</v>
      </c>
      <c r="I3082" t="s">
        <v>19</v>
      </c>
      <c r="J3082" t="s">
        <v>22</v>
      </c>
      <c r="K30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33.777606192648499</v>
      </c>
      <c r="L3082" s="5">
        <f>TablaDatos[[#This Row],[IMC_raw]]/1000000000000000</f>
        <v>33.777606192648499</v>
      </c>
      <c r="M3082" s="2">
        <v>3.37776061926485E+16</v>
      </c>
      <c r="N30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2" s="13">
        <f t="shared" si="48"/>
        <v>3081</v>
      </c>
      <c r="P3082" s="2" t="str">
        <f>IF(TablaDatos[[#This Row],[Diabetes]]=0,"No","Si")</f>
        <v>Si</v>
      </c>
      <c r="Q3082">
        <v>1</v>
      </c>
      <c r="R3082">
        <f>TablaDatos[[#This Row],[Aux2]]/10000000000000</f>
        <v>22.263040217532399</v>
      </c>
      <c r="S3082" s="1">
        <v>222630402175324</v>
      </c>
      <c r="T3082" s="7">
        <f>TablaDatos[[#This Row],[Aux3]]/100000000000000</f>
        <v>26.575089262139201</v>
      </c>
      <c r="U3082" s="1">
        <v>2657508926213920</v>
      </c>
      <c r="V3082">
        <v>159.30000000000001</v>
      </c>
      <c r="W3082">
        <v>103.7</v>
      </c>
    </row>
    <row r="3083" spans="1:23">
      <c r="A3083">
        <v>2018</v>
      </c>
      <c r="B3083">
        <v>60</v>
      </c>
      <c r="C3083" t="s">
        <v>23</v>
      </c>
      <c r="D3083" t="s">
        <v>26</v>
      </c>
      <c r="E3083" t="s">
        <v>18</v>
      </c>
      <c r="F3083" t="s">
        <v>24</v>
      </c>
      <c r="G3083" t="s">
        <v>28</v>
      </c>
      <c r="H3083" s="3">
        <v>23504.04</v>
      </c>
      <c r="I3083" t="s">
        <v>21</v>
      </c>
      <c r="J3083" t="s">
        <v>22</v>
      </c>
      <c r="K30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33.770037686869102</v>
      </c>
      <c r="L3083" s="6">
        <f>TablaDatos[[#This Row],[IMC_raw]]/1000000000000000</f>
        <v>3.3770037686869099</v>
      </c>
      <c r="M3083" s="2">
        <v>3377003768686910</v>
      </c>
      <c r="N30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3" s="13">
        <f t="shared" si="48"/>
        <v>3082</v>
      </c>
      <c r="P3083" s="2" t="str">
        <f>IF(TablaDatos[[#This Row],[Diabetes]]=0,"No","Si")</f>
        <v>No</v>
      </c>
      <c r="Q3083">
        <v>0</v>
      </c>
      <c r="R3083">
        <f>TablaDatos[[#This Row],[Aux2]]/10000000000000</f>
        <v>2457.8420105901901</v>
      </c>
      <c r="S3083" s="1">
        <v>2.45784201059019E+16</v>
      </c>
      <c r="T3083" s="7">
        <f>TablaDatos[[#This Row],[Aux3]]/100000000000000</f>
        <v>27.794194943034999</v>
      </c>
      <c r="U3083" s="1">
        <v>2779419494303500</v>
      </c>
      <c r="V3083">
        <v>147.80000000000001</v>
      </c>
      <c r="W3083">
        <v>93.7</v>
      </c>
    </row>
    <row r="3084" spans="1:23">
      <c r="A3084">
        <v>2018</v>
      </c>
      <c r="B3084">
        <v>57</v>
      </c>
      <c r="C3084" t="s">
        <v>16</v>
      </c>
      <c r="D3084" t="s">
        <v>29</v>
      </c>
      <c r="E3084" t="s">
        <v>21</v>
      </c>
      <c r="F3084" t="s">
        <v>24</v>
      </c>
      <c r="G3084" t="s">
        <v>28</v>
      </c>
      <c r="H3084" s="3">
        <v>9744.51</v>
      </c>
      <c r="I3084" t="s">
        <v>21</v>
      </c>
      <c r="J3084" t="s">
        <v>19</v>
      </c>
      <c r="K30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33.768727682250002</v>
      </c>
      <c r="L3084" s="6">
        <f>TablaDatos[[#This Row],[IMC_raw]]/1000000000000000</f>
        <v>33.768727682250002</v>
      </c>
      <c r="M3084" s="2">
        <v>3.376872768225E+16</v>
      </c>
      <c r="N30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4" s="13">
        <f t="shared" si="48"/>
        <v>3083</v>
      </c>
      <c r="P3084" s="2" t="str">
        <f>IF(TablaDatos[[#This Row],[Diabetes]]=0,"No","Si")</f>
        <v>Si</v>
      </c>
      <c r="Q3084">
        <v>1</v>
      </c>
      <c r="R3084">
        <f>TablaDatos[[#This Row],[Aux2]]/10000000000000</f>
        <v>242.449572498853</v>
      </c>
      <c r="S3084" s="1">
        <v>2424495724988530</v>
      </c>
      <c r="T3084" s="7">
        <f>TablaDatos[[#This Row],[Aux3]]/100000000000000</f>
        <v>27.989538240481298</v>
      </c>
      <c r="U3084" s="1">
        <v>2798953824048130</v>
      </c>
      <c r="V3084">
        <v>168.4</v>
      </c>
      <c r="W3084">
        <v>100.7</v>
      </c>
    </row>
    <row r="3085" spans="1:23">
      <c r="A3085">
        <v>2018</v>
      </c>
      <c r="B3085">
        <v>56</v>
      </c>
      <c r="C3085" t="s">
        <v>23</v>
      </c>
      <c r="D3085" t="s">
        <v>17</v>
      </c>
      <c r="E3085" t="s">
        <v>19</v>
      </c>
      <c r="F3085" t="s">
        <v>24</v>
      </c>
      <c r="G3085" t="s">
        <v>28</v>
      </c>
      <c r="H3085" s="3">
        <v>13614.31</v>
      </c>
      <c r="I3085" t="s">
        <v>21</v>
      </c>
      <c r="J3085" t="s">
        <v>18</v>
      </c>
      <c r="K30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33.756916564784902</v>
      </c>
      <c r="L3085" s="5">
        <f>TablaDatos[[#This Row],[IMC_raw]]/1000000000000000</f>
        <v>3.37569165647849</v>
      </c>
      <c r="M3085" s="2">
        <v>3375691656478490</v>
      </c>
      <c r="N30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5" s="13">
        <f t="shared" si="48"/>
        <v>3084</v>
      </c>
      <c r="P3085" s="2" t="str">
        <f>IF(TablaDatos[[#This Row],[Diabetes]]=0,"No","Si")</f>
        <v>No</v>
      </c>
      <c r="Q3085">
        <v>0</v>
      </c>
      <c r="R3085">
        <f>TablaDatos[[#This Row],[Aux2]]/10000000000000</f>
        <v>2276.3608094619299</v>
      </c>
      <c r="S3085" s="1">
        <v>2.27636080946193E+16</v>
      </c>
      <c r="T3085" s="7">
        <f>TablaDatos[[#This Row],[Aux3]]/100000000000000</f>
        <v>258.00671663086803</v>
      </c>
      <c r="U3085" s="1">
        <v>2.58006716630868E+16</v>
      </c>
      <c r="V3085">
        <v>161.9</v>
      </c>
      <c r="W3085">
        <v>97.3</v>
      </c>
    </row>
    <row r="3086" spans="1:23">
      <c r="A3086">
        <v>2018</v>
      </c>
      <c r="B3086">
        <v>44</v>
      </c>
      <c r="C3086" t="s">
        <v>16</v>
      </c>
      <c r="D3086" t="s">
        <v>73</v>
      </c>
      <c r="E3086" t="s">
        <v>18</v>
      </c>
      <c r="F3086" t="s">
        <v>24</v>
      </c>
      <c r="G3086" t="s">
        <v>39</v>
      </c>
      <c r="H3086" s="3">
        <v>29515.87</v>
      </c>
      <c r="I3086" t="s">
        <v>21</v>
      </c>
      <c r="J3086" t="s">
        <v>18</v>
      </c>
      <c r="K30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33.755535755324303</v>
      </c>
      <c r="L3086" s="6">
        <f>TablaDatos[[#This Row],[IMC_raw]]/1000000000000000</f>
        <v>33.755535755324303</v>
      </c>
      <c r="M3086" s="2">
        <v>3.37555357553243E+16</v>
      </c>
      <c r="N30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6" s="13">
        <f t="shared" si="48"/>
        <v>3085</v>
      </c>
      <c r="P3086" s="2" t="str">
        <f>IF(TablaDatos[[#This Row],[Diabetes]]=0,"No","Si")</f>
        <v>No</v>
      </c>
      <c r="Q3086">
        <v>0</v>
      </c>
      <c r="R3086">
        <f>TablaDatos[[#This Row],[Aux2]]/10000000000000</f>
        <v>2419.3489852416401</v>
      </c>
      <c r="S3086" s="1">
        <v>2.41934898524164E+16</v>
      </c>
      <c r="T3086" s="7">
        <f>TablaDatos[[#This Row],[Aux3]]/100000000000000</f>
        <v>26.7909175338011</v>
      </c>
      <c r="U3086" s="1">
        <v>2679091753380110</v>
      </c>
      <c r="V3086">
        <v>162.30000000000001</v>
      </c>
      <c r="W3086">
        <v>94.6</v>
      </c>
    </row>
    <row r="3087" spans="1:23">
      <c r="A3087">
        <v>2018</v>
      </c>
      <c r="B3087">
        <v>63</v>
      </c>
      <c r="C3087" t="s">
        <v>16</v>
      </c>
      <c r="D3087" t="s">
        <v>72</v>
      </c>
      <c r="E3087" t="s">
        <v>18</v>
      </c>
      <c r="F3087" t="s">
        <v>35</v>
      </c>
      <c r="G3087" t="s">
        <v>28</v>
      </c>
      <c r="H3087" s="3">
        <v>19497.89</v>
      </c>
      <c r="I3087" t="s">
        <v>21</v>
      </c>
      <c r="J3087" t="s">
        <v>18</v>
      </c>
      <c r="K30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33.753979787941304</v>
      </c>
      <c r="L3087" s="6">
        <f>TablaDatos[[#This Row],[IMC_raw]]/1000000000000000</f>
        <v>0.33753979787941302</v>
      </c>
      <c r="M3087" s="2">
        <v>337539797879413</v>
      </c>
      <c r="N30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7" s="13">
        <f t="shared" si="48"/>
        <v>3086</v>
      </c>
      <c r="P3087" s="2" t="str">
        <f>IF(TablaDatos[[#This Row],[Diabetes]]=0,"No","Si")</f>
        <v>Si</v>
      </c>
      <c r="Q3087">
        <v>1</v>
      </c>
      <c r="R3087">
        <f>TablaDatos[[#This Row],[Aux2]]/10000000000000</f>
        <v>2101.6582302299898</v>
      </c>
      <c r="S3087" s="1">
        <v>2.10165823022999E+16</v>
      </c>
      <c r="T3087" s="7">
        <f>TablaDatos[[#This Row],[Aux3]]/100000000000000</f>
        <v>21.314248307065899</v>
      </c>
      <c r="U3087" s="1">
        <v>2131424830706590</v>
      </c>
      <c r="V3087">
        <v>162.6</v>
      </c>
      <c r="W3087">
        <v>102.3</v>
      </c>
    </row>
    <row r="3088" spans="1:23">
      <c r="A3088">
        <v>2018</v>
      </c>
      <c r="B3088">
        <v>54</v>
      </c>
      <c r="C3088" t="s">
        <v>16</v>
      </c>
      <c r="D3088" t="s">
        <v>73</v>
      </c>
      <c r="E3088" t="s">
        <v>19</v>
      </c>
      <c r="F3088" t="s">
        <v>19</v>
      </c>
      <c r="G3088" t="s">
        <v>20</v>
      </c>
      <c r="H3088" s="3">
        <v>44728.05</v>
      </c>
      <c r="I3088" t="s">
        <v>19</v>
      </c>
      <c r="J3088" t="s">
        <v>19</v>
      </c>
      <c r="K30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33.750597292547603</v>
      </c>
      <c r="L3088" s="5">
        <f>TablaDatos[[#This Row],[IMC_raw]]/100000000000000</f>
        <v>33.750597292547603</v>
      </c>
      <c r="M3088" s="2">
        <v>3375059729254760</v>
      </c>
      <c r="N30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8" s="13">
        <f t="shared" si="48"/>
        <v>3087</v>
      </c>
      <c r="P3088" s="2" t="str">
        <f>IF(TablaDatos[[#This Row],[Diabetes]]=0,"No","Si")</f>
        <v>No</v>
      </c>
      <c r="Q3088">
        <v>0</v>
      </c>
      <c r="R3088">
        <f>TablaDatos[[#This Row],[Aux2]]/10000000000000</f>
        <v>2241.4731217619601</v>
      </c>
      <c r="S3088" s="1">
        <v>2.24147312176196E+16</v>
      </c>
      <c r="T3088" s="7">
        <f>TablaDatos[[#This Row],[Aux3]]/100000000000000</f>
        <v>236.15100337385101</v>
      </c>
      <c r="U3088" s="1">
        <v>2.36151003373851E+16</v>
      </c>
      <c r="V3088">
        <v>155</v>
      </c>
      <c r="W3088">
        <v>96.7</v>
      </c>
    </row>
    <row r="3089" spans="1:23">
      <c r="A3089">
        <v>2018</v>
      </c>
      <c r="B3089">
        <v>68</v>
      </c>
      <c r="C3089" t="s">
        <v>16</v>
      </c>
      <c r="D3089" t="s">
        <v>42</v>
      </c>
      <c r="E3089" t="s">
        <v>21</v>
      </c>
      <c r="F3089" t="s">
        <v>24</v>
      </c>
      <c r="G3089" t="s">
        <v>25</v>
      </c>
      <c r="H3089" s="3">
        <v>7454.44</v>
      </c>
      <c r="I3089" t="s">
        <v>19</v>
      </c>
      <c r="J3089" t="s">
        <v>18</v>
      </c>
      <c r="K30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33.737342335448801</v>
      </c>
      <c r="L3089" s="5">
        <f>TablaDatos[[#This Row],[IMC_raw]]/1000000000000000</f>
        <v>3.3737342335448801</v>
      </c>
      <c r="M3089" s="2">
        <v>3373734233544880</v>
      </c>
      <c r="N30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89" s="13">
        <f t="shared" si="48"/>
        <v>3088</v>
      </c>
      <c r="P3089" s="2" t="str">
        <f>IF(TablaDatos[[#This Row],[Diabetes]]=0,"No","Si")</f>
        <v>Si</v>
      </c>
      <c r="Q3089">
        <v>1</v>
      </c>
      <c r="R3089">
        <f>TablaDatos[[#This Row],[Aux2]]/10000000000000</f>
        <v>223.34845213670599</v>
      </c>
      <c r="S3089" s="1">
        <v>2233484521367060</v>
      </c>
      <c r="T3089" s="7">
        <f>TablaDatos[[#This Row],[Aux3]]/100000000000000</f>
        <v>0.25877928813193002</v>
      </c>
      <c r="U3089" s="1">
        <v>25877928813193</v>
      </c>
      <c r="V3089">
        <v>160.4</v>
      </c>
      <c r="W3089">
        <v>105.4</v>
      </c>
    </row>
    <row r="3090" spans="1:23">
      <c r="A3090">
        <v>2018</v>
      </c>
      <c r="B3090">
        <v>64</v>
      </c>
      <c r="C3090" t="s">
        <v>16</v>
      </c>
      <c r="D3090" t="s">
        <v>72</v>
      </c>
      <c r="E3090" t="s">
        <v>18</v>
      </c>
      <c r="F3090" t="s">
        <v>35</v>
      </c>
      <c r="G3090" t="s">
        <v>28</v>
      </c>
      <c r="H3090" s="3">
        <v>20324.77</v>
      </c>
      <c r="I3090" t="s">
        <v>18</v>
      </c>
      <c r="J3090" t="s">
        <v>22</v>
      </c>
      <c r="K30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33.727776487923002</v>
      </c>
      <c r="L3090" s="6">
        <f>TablaDatos[[#This Row],[IMC_raw]]/1000000000000000</f>
        <v>33.727776487923002</v>
      </c>
      <c r="M3090" s="2">
        <v>3.3727776487923E+16</v>
      </c>
      <c r="N30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0" s="13">
        <f t="shared" si="48"/>
        <v>3089</v>
      </c>
      <c r="P3090" s="2" t="str">
        <f>IF(TablaDatos[[#This Row],[Diabetes]]=0,"No","Si")</f>
        <v>No</v>
      </c>
      <c r="Q3090">
        <v>0</v>
      </c>
      <c r="R3090">
        <f>TablaDatos[[#This Row],[Aux2]]/10000000000000</f>
        <v>2124.52216298651</v>
      </c>
      <c r="S3090" s="1">
        <v>2.12452216298651E+16</v>
      </c>
      <c r="T3090" s="7">
        <f>TablaDatos[[#This Row],[Aux3]]/100000000000000</f>
        <v>201.00007366365199</v>
      </c>
      <c r="U3090" s="1">
        <v>2.01000073663652E+16</v>
      </c>
      <c r="V3090">
        <v>162.5</v>
      </c>
      <c r="W3090">
        <v>97.7</v>
      </c>
    </row>
    <row r="3091" spans="1:23">
      <c r="A3091">
        <v>2018</v>
      </c>
      <c r="B3091">
        <v>61</v>
      </c>
      <c r="C3091" t="s">
        <v>16</v>
      </c>
      <c r="D3091" t="s">
        <v>30</v>
      </c>
      <c r="E3091" t="s">
        <v>19</v>
      </c>
      <c r="F3091" t="s">
        <v>19</v>
      </c>
      <c r="G3091" t="s">
        <v>28</v>
      </c>
      <c r="H3091" s="3">
        <v>12499.62</v>
      </c>
      <c r="I3091" t="s">
        <v>21</v>
      </c>
      <c r="J3091" t="s">
        <v>18</v>
      </c>
      <c r="K30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33.702780072369301</v>
      </c>
      <c r="L3091" s="6">
        <f>TablaDatos[[#This Row],[IMC_raw]]/1000000000000000</f>
        <v>3.3702780072369301</v>
      </c>
      <c r="M3091" s="2">
        <v>3370278007236930</v>
      </c>
      <c r="N30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1" s="13">
        <f t="shared" si="48"/>
        <v>3090</v>
      </c>
      <c r="P3091" s="2" t="str">
        <f>IF(TablaDatos[[#This Row],[Diabetes]]=0,"No","Si")</f>
        <v>No</v>
      </c>
      <c r="Q3091">
        <v>0</v>
      </c>
      <c r="R3091">
        <f>TablaDatos[[#This Row],[Aux2]]/10000000000000</f>
        <v>2241.5151805487399</v>
      </c>
      <c r="S3091" s="1">
        <v>2.24151518054874E+16</v>
      </c>
      <c r="T3091" s="7">
        <f>TablaDatos[[#This Row],[Aux3]]/100000000000000</f>
        <v>25.442393712706899</v>
      </c>
      <c r="U3091" s="1">
        <v>2544239371270690</v>
      </c>
      <c r="V3091">
        <v>169.2</v>
      </c>
      <c r="W3091">
        <v>101.3</v>
      </c>
    </row>
    <row r="3092" spans="1:23">
      <c r="A3092">
        <v>2018</v>
      </c>
      <c r="B3092">
        <v>69</v>
      </c>
      <c r="C3092" t="s">
        <v>23</v>
      </c>
      <c r="D3092" t="s">
        <v>72</v>
      </c>
      <c r="E3092" t="s">
        <v>31</v>
      </c>
      <c r="F3092" t="s">
        <v>19</v>
      </c>
      <c r="G3092" t="s">
        <v>25</v>
      </c>
      <c r="H3092" s="3">
        <v>10337.94</v>
      </c>
      <c r="I3092" t="s">
        <v>21</v>
      </c>
      <c r="J3092" t="s">
        <v>19</v>
      </c>
      <c r="K30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33.699048283936705</v>
      </c>
      <c r="L3092" s="6">
        <f>TablaDatos[[#This Row],[IMC_raw]]/1000000000000000</f>
        <v>3.3699048283936701</v>
      </c>
      <c r="M3092" s="2">
        <v>3369904828393670</v>
      </c>
      <c r="N30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2" s="13">
        <f t="shared" si="48"/>
        <v>3091</v>
      </c>
      <c r="P3092" s="2" t="str">
        <f>IF(TablaDatos[[#This Row],[Diabetes]]=0,"No","Si")</f>
        <v>Si</v>
      </c>
      <c r="Q3092">
        <v>1</v>
      </c>
      <c r="R3092">
        <f>TablaDatos[[#This Row],[Aux2]]/10000000000000</f>
        <v>2036.17318261336</v>
      </c>
      <c r="S3092" s="1">
        <v>2.03617318261336E+16</v>
      </c>
      <c r="T3092" s="7">
        <f>TablaDatos[[#This Row],[Aux3]]/100000000000000</f>
        <v>28.843022901679699</v>
      </c>
      <c r="U3092" s="1">
        <v>2884302290167970</v>
      </c>
      <c r="V3092">
        <v>174.4</v>
      </c>
      <c r="W3092">
        <v>104.5</v>
      </c>
    </row>
    <row r="3093" spans="1:23">
      <c r="A3093">
        <v>2018</v>
      </c>
      <c r="B3093">
        <v>65</v>
      </c>
      <c r="C3093" t="s">
        <v>23</v>
      </c>
      <c r="D3093" t="s">
        <v>72</v>
      </c>
      <c r="E3093" t="s">
        <v>21</v>
      </c>
      <c r="F3093" t="s">
        <v>24</v>
      </c>
      <c r="G3093" t="s">
        <v>25</v>
      </c>
      <c r="H3093" s="3">
        <v>21121.33</v>
      </c>
      <c r="I3093" t="s">
        <v>21</v>
      </c>
      <c r="J3093" t="s">
        <v>19</v>
      </c>
      <c r="K30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33.658720712752199</v>
      </c>
      <c r="L3093" s="6">
        <f>TablaDatos[[#This Row],[IMC_raw]]/1000000000000000</f>
        <v>33.658720712752199</v>
      </c>
      <c r="M3093" s="2">
        <v>3.36587207127522E+16</v>
      </c>
      <c r="N30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3" s="13">
        <f t="shared" si="48"/>
        <v>3092</v>
      </c>
      <c r="P3093" s="2" t="str">
        <f>IF(TablaDatos[[#This Row],[Diabetes]]=0,"No","Si")</f>
        <v>No</v>
      </c>
      <c r="Q3093">
        <v>0</v>
      </c>
      <c r="R3093">
        <f>TablaDatos[[#This Row],[Aux2]]/10000000000000</f>
        <v>2253.4256348785698</v>
      </c>
      <c r="S3093" s="1">
        <v>2.25342563487857E+16</v>
      </c>
      <c r="T3093" s="7">
        <f>TablaDatos[[#This Row],[Aux3]]/100000000000000</f>
        <v>27.195394294910201</v>
      </c>
      <c r="U3093" s="1">
        <v>2719539429491020</v>
      </c>
      <c r="V3093">
        <v>161.5</v>
      </c>
      <c r="W3093">
        <v>102.2</v>
      </c>
    </row>
    <row r="3094" spans="1:23">
      <c r="A3094">
        <v>2018</v>
      </c>
      <c r="B3094">
        <v>66</v>
      </c>
      <c r="C3094" t="s">
        <v>16</v>
      </c>
      <c r="D3094" t="s">
        <v>26</v>
      </c>
      <c r="E3094" t="s">
        <v>18</v>
      </c>
      <c r="F3094" t="s">
        <v>40</v>
      </c>
      <c r="G3094" t="s">
        <v>25</v>
      </c>
      <c r="H3094" s="3">
        <v>22362.76</v>
      </c>
      <c r="I3094" t="s">
        <v>19</v>
      </c>
      <c r="J3094" t="s">
        <v>18</v>
      </c>
      <c r="K30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33.655601635174101</v>
      </c>
      <c r="L3094" s="5">
        <f>TablaDatos[[#This Row],[IMC_raw]]/1000000000000000</f>
        <v>33.655601635174101</v>
      </c>
      <c r="M3094" s="2">
        <v>3.36556016351741E+16</v>
      </c>
      <c r="N30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4" s="13">
        <f t="shared" si="48"/>
        <v>3093</v>
      </c>
      <c r="P3094" s="2" t="str">
        <f>IF(TablaDatos[[#This Row],[Diabetes]]=0,"No","Si")</f>
        <v>No</v>
      </c>
      <c r="Q3094">
        <v>0</v>
      </c>
      <c r="R3094">
        <f>TablaDatos[[#This Row],[Aux2]]/10000000000000</f>
        <v>2098.32053189113</v>
      </c>
      <c r="S3094" s="1">
        <v>2.09832053189113E+16</v>
      </c>
      <c r="T3094" s="7">
        <f>TablaDatos[[#This Row],[Aux3]]/100000000000000</f>
        <v>204.033555594131</v>
      </c>
      <c r="U3094" s="1">
        <v>2.04033555594131E+16</v>
      </c>
      <c r="V3094">
        <v>158.80000000000001</v>
      </c>
      <c r="W3094">
        <v>106.2</v>
      </c>
    </row>
    <row r="3095" spans="1:23">
      <c r="A3095">
        <v>2018</v>
      </c>
      <c r="B3095">
        <v>61</v>
      </c>
      <c r="C3095" t="s">
        <v>23</v>
      </c>
      <c r="D3095" t="s">
        <v>42</v>
      </c>
      <c r="E3095" t="s">
        <v>19</v>
      </c>
      <c r="F3095" t="s">
        <v>19</v>
      </c>
      <c r="G3095" t="s">
        <v>28</v>
      </c>
      <c r="H3095" s="3">
        <v>25828.71</v>
      </c>
      <c r="I3095" t="s">
        <v>19</v>
      </c>
      <c r="J3095" t="s">
        <v>18</v>
      </c>
      <c r="K30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33.650027593055498</v>
      </c>
      <c r="L3095" s="5">
        <f>TablaDatos[[#This Row],[IMC_raw]]/1000000000000000</f>
        <v>3.36500275930555</v>
      </c>
      <c r="M3095" s="2">
        <v>3365002759305550</v>
      </c>
      <c r="N30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5" s="13">
        <f t="shared" si="48"/>
        <v>3094</v>
      </c>
      <c r="P3095" s="2" t="str">
        <f>IF(TablaDatos[[#This Row],[Diabetes]]=0,"No","Si")</f>
        <v>Si</v>
      </c>
      <c r="Q3095">
        <v>1</v>
      </c>
      <c r="R3095">
        <f>TablaDatos[[#This Row],[Aux2]]/10000000000000</f>
        <v>2382.1993414439999</v>
      </c>
      <c r="S3095" s="1">
        <v>2.382199341444E+16</v>
      </c>
      <c r="T3095" s="7">
        <f>TablaDatos[[#This Row],[Aux3]]/100000000000000</f>
        <v>25.8261328407959</v>
      </c>
      <c r="U3095" s="1">
        <v>2582613284079590</v>
      </c>
      <c r="V3095">
        <v>166.5</v>
      </c>
      <c r="W3095">
        <v>102.7</v>
      </c>
    </row>
    <row r="3096" spans="1:23">
      <c r="A3096">
        <v>2018</v>
      </c>
      <c r="B3096">
        <v>62</v>
      </c>
      <c r="C3096" t="s">
        <v>23</v>
      </c>
      <c r="D3096" t="s">
        <v>71</v>
      </c>
      <c r="E3096" t="s">
        <v>18</v>
      </c>
      <c r="F3096" t="s">
        <v>19</v>
      </c>
      <c r="G3096" t="s">
        <v>28</v>
      </c>
      <c r="H3096" s="3">
        <v>17946.560000000001</v>
      </c>
      <c r="I3096" t="s">
        <v>21</v>
      </c>
      <c r="J3096" t="s">
        <v>22</v>
      </c>
      <c r="K30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33.629177422297097</v>
      </c>
      <c r="L3096" s="6">
        <f>TablaDatos[[#This Row],[IMC_raw]]/1000000000000000</f>
        <v>33.629177422297097</v>
      </c>
      <c r="M3096" s="2">
        <v>3.36291774222971E+16</v>
      </c>
      <c r="N30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6" s="13">
        <f t="shared" si="48"/>
        <v>3095</v>
      </c>
      <c r="P3096" s="2" t="str">
        <f>IF(TablaDatos[[#This Row],[Diabetes]]=0,"No","Si")</f>
        <v>No</v>
      </c>
      <c r="Q3096">
        <v>0</v>
      </c>
      <c r="R3096">
        <f>TablaDatos[[#This Row],[Aux2]]/10000000000000</f>
        <v>225.86182613010001</v>
      </c>
      <c r="S3096" s="1">
        <v>2258618261301000</v>
      </c>
      <c r="T3096" s="7">
        <f>TablaDatos[[#This Row],[Aux3]]/100000000000000</f>
        <v>253.29291972607501</v>
      </c>
      <c r="U3096" s="1">
        <v>2.53292919726075E+16</v>
      </c>
      <c r="V3096">
        <v>160.69999999999999</v>
      </c>
      <c r="W3096">
        <v>93.8</v>
      </c>
    </row>
    <row r="3097" spans="1:23">
      <c r="A3097">
        <v>2018</v>
      </c>
      <c r="B3097">
        <v>59</v>
      </c>
      <c r="C3097" t="s">
        <v>16</v>
      </c>
      <c r="D3097" t="s">
        <v>17</v>
      </c>
      <c r="E3097" t="s">
        <v>21</v>
      </c>
      <c r="F3097" t="s">
        <v>19</v>
      </c>
      <c r="G3097" t="s">
        <v>28</v>
      </c>
      <c r="H3097" s="3">
        <v>27480.57</v>
      </c>
      <c r="I3097" t="s">
        <v>21</v>
      </c>
      <c r="J3097" t="s">
        <v>19</v>
      </c>
      <c r="K30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33.629159907506001</v>
      </c>
      <c r="L3097" s="5">
        <f>TablaDatos[[#This Row],[IMC_raw]]/1000000000000000</f>
        <v>3.3629159907505999</v>
      </c>
      <c r="M3097" s="2">
        <v>3362915990750600</v>
      </c>
      <c r="N30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7" s="13">
        <f t="shared" si="48"/>
        <v>3096</v>
      </c>
      <c r="P3097" s="2" t="str">
        <f>IF(TablaDatos[[#This Row],[Diabetes]]=0,"No","Si")</f>
        <v>No</v>
      </c>
      <c r="Q3097">
        <v>0</v>
      </c>
      <c r="R3097">
        <f>TablaDatos[[#This Row],[Aux2]]/10000000000000</f>
        <v>2151.4537740157698</v>
      </c>
      <c r="S3097" s="1">
        <v>2.15145377401577E+16</v>
      </c>
      <c r="T3097" s="7">
        <f>TablaDatos[[#This Row],[Aux3]]/100000000000000</f>
        <v>259.02845541272097</v>
      </c>
      <c r="U3097" s="1">
        <v>2.59028455412721E+16</v>
      </c>
      <c r="V3097">
        <v>168.2</v>
      </c>
      <c r="W3097">
        <v>102.3</v>
      </c>
    </row>
    <row r="3098" spans="1:23">
      <c r="A3098">
        <v>2018</v>
      </c>
      <c r="B3098">
        <v>52</v>
      </c>
      <c r="C3098" t="s">
        <v>23</v>
      </c>
      <c r="D3098" t="s">
        <v>74</v>
      </c>
      <c r="E3098" t="s">
        <v>18</v>
      </c>
      <c r="F3098" t="s">
        <v>35</v>
      </c>
      <c r="G3098" t="s">
        <v>20</v>
      </c>
      <c r="H3098" s="3">
        <v>22799.03</v>
      </c>
      <c r="I3098" t="s">
        <v>19</v>
      </c>
      <c r="J3098" t="s">
        <v>22</v>
      </c>
      <c r="K30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33.612153186717599</v>
      </c>
      <c r="L3098" s="6">
        <f>TablaDatos[[#This Row],[IMC_raw]]/1000000000000000</f>
        <v>3.3612153186717602</v>
      </c>
      <c r="M3098" s="2">
        <v>3361215318671760</v>
      </c>
      <c r="N30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8" s="13">
        <f t="shared" si="48"/>
        <v>3097</v>
      </c>
      <c r="P3098" s="2" t="str">
        <f>IF(TablaDatos[[#This Row],[Diabetes]]=0,"No","Si")</f>
        <v>No</v>
      </c>
      <c r="Q3098">
        <v>0</v>
      </c>
      <c r="R3098">
        <f>TablaDatos[[#This Row],[Aux2]]/10000000000000</f>
        <v>1923.1867567817801</v>
      </c>
      <c r="S3098" s="1">
        <v>1.92318675678178E+16</v>
      </c>
      <c r="T3098" s="7">
        <f>TablaDatos[[#This Row],[Aux3]]/100000000000000</f>
        <v>200.95793085742901</v>
      </c>
      <c r="U3098" s="1">
        <v>2.00957930857429E+16</v>
      </c>
      <c r="V3098">
        <v>139.5</v>
      </c>
      <c r="W3098">
        <v>92.6</v>
      </c>
    </row>
    <row r="3099" spans="1:23">
      <c r="A3099">
        <v>2018</v>
      </c>
      <c r="B3099">
        <v>59</v>
      </c>
      <c r="C3099" t="s">
        <v>16</v>
      </c>
      <c r="D3099" t="s">
        <v>29</v>
      </c>
      <c r="E3099" t="s">
        <v>31</v>
      </c>
      <c r="F3099" t="s">
        <v>24</v>
      </c>
      <c r="G3099" t="s">
        <v>28</v>
      </c>
      <c r="H3099" s="3">
        <v>15513.85</v>
      </c>
      <c r="I3099" t="s">
        <v>19</v>
      </c>
      <c r="J3099" t="s">
        <v>18</v>
      </c>
      <c r="K30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33.600370486934501</v>
      </c>
      <c r="L3099" s="5">
        <f>TablaDatos[[#This Row],[IMC_raw]]/1000000000000000</f>
        <v>33.600370486934501</v>
      </c>
      <c r="M3099" s="2">
        <v>3.36003704869345E+16</v>
      </c>
      <c r="N30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099" s="13">
        <f t="shared" si="48"/>
        <v>3098</v>
      </c>
      <c r="P3099" s="2" t="str">
        <f>IF(TablaDatos[[#This Row],[Diabetes]]=0,"No","Si")</f>
        <v>Si</v>
      </c>
      <c r="Q3099">
        <v>1</v>
      </c>
      <c r="R3099">
        <f>TablaDatos[[#This Row],[Aux2]]/10000000000000</f>
        <v>238.84323068067999</v>
      </c>
      <c r="S3099" s="1">
        <v>2388432306806800</v>
      </c>
      <c r="T3099" s="7">
        <f>TablaDatos[[#This Row],[Aux3]]/100000000000000</f>
        <v>250.7235776238</v>
      </c>
      <c r="U3099" s="1">
        <v>2.507235776238E+16</v>
      </c>
      <c r="V3099">
        <v>159.6</v>
      </c>
      <c r="W3099">
        <v>102.1</v>
      </c>
    </row>
    <row r="3100" spans="1:23">
      <c r="A3100">
        <v>2018</v>
      </c>
      <c r="B3100">
        <v>52</v>
      </c>
      <c r="C3100" t="s">
        <v>16</v>
      </c>
      <c r="D3100" t="s">
        <v>73</v>
      </c>
      <c r="E3100" t="s">
        <v>18</v>
      </c>
      <c r="F3100" t="s">
        <v>19</v>
      </c>
      <c r="G3100" t="s">
        <v>20</v>
      </c>
      <c r="H3100" s="3">
        <v>54114.95</v>
      </c>
      <c r="I3100" t="s">
        <v>19</v>
      </c>
      <c r="J3100" t="s">
        <v>18</v>
      </c>
      <c r="K31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33.5871029327485</v>
      </c>
      <c r="L3100" s="5">
        <f>TablaDatos[[#This Row],[IMC_raw]]/1000000000000000</f>
        <v>33.5871029327485</v>
      </c>
      <c r="M3100" s="2">
        <v>3.35871029327485E+16</v>
      </c>
      <c r="N31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0" s="13">
        <f t="shared" si="48"/>
        <v>3099</v>
      </c>
      <c r="P3100" s="2" t="str">
        <f>IF(TablaDatos[[#This Row],[Diabetes]]=0,"No","Si")</f>
        <v>No</v>
      </c>
      <c r="Q3100">
        <v>0</v>
      </c>
      <c r="R3100">
        <f>TablaDatos[[#This Row],[Aux2]]/10000000000000</f>
        <v>205.140902350381</v>
      </c>
      <c r="S3100" s="1">
        <v>2051409023503810</v>
      </c>
      <c r="T3100" s="7">
        <f>TablaDatos[[#This Row],[Aux3]]/100000000000000</f>
        <v>24.2520944471391</v>
      </c>
      <c r="U3100" s="1">
        <v>2425209444713910</v>
      </c>
      <c r="V3100">
        <v>153.5</v>
      </c>
      <c r="W3100">
        <v>93.8</v>
      </c>
    </row>
    <row r="3101" spans="1:23">
      <c r="A3101">
        <v>2018</v>
      </c>
      <c r="B3101">
        <v>56</v>
      </c>
      <c r="C3101" t="s">
        <v>23</v>
      </c>
      <c r="D3101" t="s">
        <v>73</v>
      </c>
      <c r="E3101" t="s">
        <v>19</v>
      </c>
      <c r="F3101" t="s">
        <v>19</v>
      </c>
      <c r="G3101" t="s">
        <v>28</v>
      </c>
      <c r="H3101" s="3">
        <v>33820.39</v>
      </c>
      <c r="I3101" t="s">
        <v>19</v>
      </c>
      <c r="J3101" t="s">
        <v>19</v>
      </c>
      <c r="K31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33.563121000581106</v>
      </c>
      <c r="L3101" s="6">
        <f>TablaDatos[[#This Row],[IMC_raw]]/1000000000000000</f>
        <v>3.3563121000581102</v>
      </c>
      <c r="M3101" s="2">
        <v>3356312100058110</v>
      </c>
      <c r="N31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1" s="13">
        <f t="shared" si="48"/>
        <v>3100</v>
      </c>
      <c r="P3101" s="2" t="str">
        <f>IF(TablaDatos[[#This Row],[Diabetes]]=0,"No","Si")</f>
        <v>No</v>
      </c>
      <c r="Q3101">
        <v>0</v>
      </c>
      <c r="R3101">
        <f>TablaDatos[[#This Row],[Aux2]]/10000000000000</f>
        <v>2170.9738776244899</v>
      </c>
      <c r="S3101" s="1">
        <v>2.17097387762449E+16</v>
      </c>
      <c r="T3101" s="7">
        <f>TablaDatos[[#This Row],[Aux3]]/100000000000000</f>
        <v>232.934997131681</v>
      </c>
      <c r="U3101" s="1">
        <v>2.32934997131681E+16</v>
      </c>
      <c r="V3101">
        <v>161.5</v>
      </c>
      <c r="W3101">
        <v>100.9</v>
      </c>
    </row>
    <row r="3102" spans="1:23">
      <c r="A3102">
        <v>2018</v>
      </c>
      <c r="B3102">
        <v>54</v>
      </c>
      <c r="C3102" t="s">
        <v>16</v>
      </c>
      <c r="D3102" t="s">
        <v>71</v>
      </c>
      <c r="E3102" t="s">
        <v>18</v>
      </c>
      <c r="F3102" t="s">
        <v>40</v>
      </c>
      <c r="G3102" t="s">
        <v>20</v>
      </c>
      <c r="H3102" s="3">
        <v>35811.67</v>
      </c>
      <c r="I3102" t="s">
        <v>18</v>
      </c>
      <c r="J3102" t="s">
        <v>22</v>
      </c>
      <c r="K31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33.544575404681403</v>
      </c>
      <c r="L3102" s="6">
        <f>TablaDatos[[#This Row],[IMC_raw]]/100000000000000</f>
        <v>33.544575404681403</v>
      </c>
      <c r="M3102" s="2">
        <v>3354457540468140</v>
      </c>
      <c r="N31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2" s="13">
        <f t="shared" si="48"/>
        <v>3101</v>
      </c>
      <c r="P3102" s="2" t="str">
        <f>IF(TablaDatos[[#This Row],[Diabetes]]=0,"No","Si")</f>
        <v>No</v>
      </c>
      <c r="Q3102">
        <v>0</v>
      </c>
      <c r="R3102">
        <f>TablaDatos[[#This Row],[Aux2]]/10000000000000</f>
        <v>1866.84029522473</v>
      </c>
      <c r="S3102" s="1">
        <v>1.86684029522473E+16</v>
      </c>
      <c r="T3102" s="7">
        <f>TablaDatos[[#This Row],[Aux3]]/100000000000000</f>
        <v>152.41271089770501</v>
      </c>
      <c r="U3102" s="1">
        <v>1.52412710897705E+16</v>
      </c>
      <c r="V3102">
        <v>135.30000000000001</v>
      </c>
      <c r="W3102">
        <v>85.7</v>
      </c>
    </row>
    <row r="3103" spans="1:23">
      <c r="A3103">
        <v>2018</v>
      </c>
      <c r="B3103">
        <v>59</v>
      </c>
      <c r="C3103" t="s">
        <v>23</v>
      </c>
      <c r="D3103" t="s">
        <v>44</v>
      </c>
      <c r="E3103" t="s">
        <v>21</v>
      </c>
      <c r="F3103" t="s">
        <v>24</v>
      </c>
      <c r="G3103" t="s">
        <v>28</v>
      </c>
      <c r="H3103" s="3">
        <v>13951.57</v>
      </c>
      <c r="I3103" t="s">
        <v>19</v>
      </c>
      <c r="J3103" t="s">
        <v>22</v>
      </c>
      <c r="K31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33.525637290224502</v>
      </c>
      <c r="L3103" s="6">
        <f>TablaDatos[[#This Row],[IMC_raw]]/1000000000000000</f>
        <v>33.525637290224502</v>
      </c>
      <c r="M3103" s="2">
        <v>3.35256372902245E+16</v>
      </c>
      <c r="N31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3" s="13">
        <f t="shared" si="48"/>
        <v>3102</v>
      </c>
      <c r="P3103" s="2" t="str">
        <f>IF(TablaDatos[[#This Row],[Diabetes]]=0,"No","Si")</f>
        <v>No</v>
      </c>
      <c r="Q3103">
        <v>0</v>
      </c>
      <c r="R3103">
        <f>TablaDatos[[#This Row],[Aux2]]/10000000000000</f>
        <v>2440.4484003637599</v>
      </c>
      <c r="S3103" s="1">
        <v>2.44044840036376E+16</v>
      </c>
      <c r="T3103" s="7">
        <f>TablaDatos[[#This Row],[Aux3]]/100000000000000</f>
        <v>27.653213191619699</v>
      </c>
      <c r="U3103" s="1">
        <v>2765321319161970</v>
      </c>
      <c r="V3103">
        <v>163.30000000000001</v>
      </c>
      <c r="W3103">
        <v>98.9</v>
      </c>
    </row>
    <row r="3104" spans="1:23">
      <c r="A3104">
        <v>2018</v>
      </c>
      <c r="B3104">
        <v>65</v>
      </c>
      <c r="C3104" t="s">
        <v>16</v>
      </c>
      <c r="D3104" t="s">
        <v>72</v>
      </c>
      <c r="E3104" t="s">
        <v>21</v>
      </c>
      <c r="F3104" t="s">
        <v>24</v>
      </c>
      <c r="G3104" t="s">
        <v>25</v>
      </c>
      <c r="H3104" s="3">
        <v>17961.04</v>
      </c>
      <c r="I3104" t="s">
        <v>21</v>
      </c>
      <c r="J3104" t="s">
        <v>18</v>
      </c>
      <c r="K31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33.524861351151301</v>
      </c>
      <c r="L3104" s="6">
        <f>TablaDatos[[#This Row],[IMC_raw]]/1000000000000000</f>
        <v>3.3524861351151301</v>
      </c>
      <c r="M3104" s="2">
        <v>3352486135115130</v>
      </c>
      <c r="N31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4" s="13">
        <f t="shared" si="48"/>
        <v>3103</v>
      </c>
      <c r="P3104" s="2" t="str">
        <f>IF(TablaDatos[[#This Row],[Diabetes]]=0,"No","Si")</f>
        <v>No</v>
      </c>
      <c r="Q3104">
        <v>0</v>
      </c>
      <c r="R3104">
        <f>TablaDatos[[#This Row],[Aux2]]/10000000000000</f>
        <v>246.65494440178401</v>
      </c>
      <c r="S3104" s="1">
        <v>2466549444017840</v>
      </c>
      <c r="T3104" s="7">
        <f>TablaDatos[[#This Row],[Aux3]]/100000000000000</f>
        <v>232.65599331797401</v>
      </c>
      <c r="U3104" s="1">
        <v>2.32655993317974E+16</v>
      </c>
      <c r="V3104">
        <v>166.1</v>
      </c>
      <c r="W3104">
        <v>99.5</v>
      </c>
    </row>
    <row r="3105" spans="1:23">
      <c r="A3105">
        <v>2018</v>
      </c>
      <c r="B3105">
        <v>67</v>
      </c>
      <c r="C3105" t="s">
        <v>23</v>
      </c>
      <c r="D3105" t="s">
        <v>74</v>
      </c>
      <c r="E3105" t="s">
        <v>21</v>
      </c>
      <c r="F3105" t="s">
        <v>24</v>
      </c>
      <c r="G3105" t="s">
        <v>25</v>
      </c>
      <c r="H3105" s="3">
        <v>21407.02</v>
      </c>
      <c r="I3105" t="s">
        <v>19</v>
      </c>
      <c r="J3105" t="s">
        <v>22</v>
      </c>
      <c r="K31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33.499964227247297</v>
      </c>
      <c r="L3105" s="6">
        <f>TablaDatos[[#This Row],[IMC_raw]]/1000000000000000</f>
        <v>3.3499964227247299</v>
      </c>
      <c r="M3105" s="2">
        <v>3349996422724730</v>
      </c>
      <c r="N31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5" s="13">
        <f t="shared" si="48"/>
        <v>3104</v>
      </c>
      <c r="P3105" s="2" t="str">
        <f>IF(TablaDatos[[#This Row],[Diabetes]]=0,"No","Si")</f>
        <v>No</v>
      </c>
      <c r="Q3105">
        <v>0</v>
      </c>
      <c r="R3105">
        <f>TablaDatos[[#This Row],[Aux2]]/10000000000000</f>
        <v>2108.7339273388102</v>
      </c>
      <c r="S3105" s="1">
        <v>2.10873392733881E+16</v>
      </c>
      <c r="T3105" s="7">
        <f>TablaDatos[[#This Row],[Aux3]]/100000000000000</f>
        <v>214.51349549879399</v>
      </c>
      <c r="U3105" s="1">
        <v>2.14513495498794E+16</v>
      </c>
      <c r="V3105">
        <v>153.69999999999999</v>
      </c>
      <c r="W3105">
        <v>96.3</v>
      </c>
    </row>
    <row r="3106" spans="1:23">
      <c r="A3106">
        <v>2018</v>
      </c>
      <c r="B3106">
        <v>67</v>
      </c>
      <c r="C3106" t="s">
        <v>23</v>
      </c>
      <c r="D3106" t="s">
        <v>71</v>
      </c>
      <c r="E3106" t="s">
        <v>21</v>
      </c>
      <c r="F3106" t="s">
        <v>19</v>
      </c>
      <c r="G3106" t="s">
        <v>25</v>
      </c>
      <c r="H3106" s="3">
        <v>21694.89</v>
      </c>
      <c r="I3106" t="s">
        <v>21</v>
      </c>
      <c r="J3106" t="s">
        <v>18</v>
      </c>
      <c r="K31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33.455284377397199</v>
      </c>
      <c r="L3106" s="5">
        <f>TablaDatos[[#This Row],[IMC_raw]]/100000000000000</f>
        <v>33.455284377397199</v>
      </c>
      <c r="M3106" s="2">
        <v>3345528437739720</v>
      </c>
      <c r="N31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6" s="13">
        <f t="shared" si="48"/>
        <v>3105</v>
      </c>
      <c r="P3106" s="2" t="str">
        <f>IF(TablaDatos[[#This Row],[Diabetes]]=0,"No","Si")</f>
        <v>No</v>
      </c>
      <c r="Q3106">
        <v>0</v>
      </c>
      <c r="R3106">
        <f>TablaDatos[[#This Row],[Aux2]]/10000000000000</f>
        <v>1852.7110068099601</v>
      </c>
      <c r="S3106" s="1">
        <v>1.85271100680996E+16</v>
      </c>
      <c r="T3106" s="7">
        <f>TablaDatos[[#This Row],[Aux3]]/100000000000000</f>
        <v>212.94310996901001</v>
      </c>
      <c r="U3106" s="1">
        <v>2.1294310996901E+16</v>
      </c>
      <c r="V3106">
        <v>162.19999999999999</v>
      </c>
      <c r="W3106">
        <v>95.4</v>
      </c>
    </row>
    <row r="3107" spans="1:23">
      <c r="A3107">
        <v>2018</v>
      </c>
      <c r="B3107">
        <v>64</v>
      </c>
      <c r="C3107" t="s">
        <v>16</v>
      </c>
      <c r="D3107" t="s">
        <v>73</v>
      </c>
      <c r="E3107" t="s">
        <v>31</v>
      </c>
      <c r="F3107" t="s">
        <v>24</v>
      </c>
      <c r="G3107" t="s">
        <v>28</v>
      </c>
      <c r="H3107" s="3">
        <v>25667.16</v>
      </c>
      <c r="I3107" t="s">
        <v>21</v>
      </c>
      <c r="J3107" t="s">
        <v>21</v>
      </c>
      <c r="K31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33.450477028172799</v>
      </c>
      <c r="L3107" s="5">
        <f>TablaDatos[[#This Row],[IMC_raw]]/1000000000000000</f>
        <v>3.34504770281728</v>
      </c>
      <c r="M3107" s="2">
        <v>3345047702817280</v>
      </c>
      <c r="N31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7" s="13">
        <f t="shared" si="48"/>
        <v>3106</v>
      </c>
      <c r="P3107" s="2" t="str">
        <f>IF(TablaDatos[[#This Row],[Diabetes]]=0,"No","Si")</f>
        <v>No</v>
      </c>
      <c r="Q3107">
        <v>0</v>
      </c>
      <c r="R3107">
        <f>TablaDatos[[#This Row],[Aux2]]/10000000000000</f>
        <v>215.16028979296601</v>
      </c>
      <c r="S3107" s="1">
        <v>2151602897929660</v>
      </c>
      <c r="T3107" s="7">
        <f>TablaDatos[[#This Row],[Aux3]]/100000000000000</f>
        <v>26.688013270984801</v>
      </c>
      <c r="U3107" s="1">
        <v>2668801327098480</v>
      </c>
      <c r="V3107">
        <v>169.2</v>
      </c>
      <c r="W3107">
        <v>104.8</v>
      </c>
    </row>
    <row r="3108" spans="1:23">
      <c r="A3108">
        <v>2018</v>
      </c>
      <c r="B3108">
        <v>69</v>
      </c>
      <c r="C3108" t="s">
        <v>16</v>
      </c>
      <c r="D3108" t="s">
        <v>36</v>
      </c>
      <c r="E3108" t="s">
        <v>19</v>
      </c>
      <c r="F3108" t="s">
        <v>24</v>
      </c>
      <c r="G3108" t="s">
        <v>25</v>
      </c>
      <c r="H3108" s="3">
        <v>15275.18</v>
      </c>
      <c r="I3108" t="s">
        <v>21</v>
      </c>
      <c r="J3108" t="s">
        <v>22</v>
      </c>
      <c r="K31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33.432952980267302</v>
      </c>
      <c r="L3108" s="6">
        <f>TablaDatos[[#This Row],[IMC_raw]]/1000000000000000</f>
        <v>0.334329529802673</v>
      </c>
      <c r="M3108" s="2">
        <v>334329529802673</v>
      </c>
      <c r="N31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8" s="13">
        <f t="shared" si="48"/>
        <v>3107</v>
      </c>
      <c r="P3108" s="2" t="str">
        <f>IF(TablaDatos[[#This Row],[Diabetes]]=0,"No","Si")</f>
        <v>Si</v>
      </c>
      <c r="Q3108">
        <v>1</v>
      </c>
      <c r="R3108">
        <f>TablaDatos[[#This Row],[Aux2]]/10000000000000</f>
        <v>2313.2356253750199</v>
      </c>
      <c r="S3108" s="1">
        <v>2.31323562537502E+16</v>
      </c>
      <c r="T3108" s="7">
        <f>TablaDatos[[#This Row],[Aux3]]/100000000000000</f>
        <v>28.8860978437596</v>
      </c>
      <c r="U3108" s="1">
        <v>2888609784375960</v>
      </c>
      <c r="V3108">
        <v>176.2</v>
      </c>
      <c r="W3108">
        <v>104.2</v>
      </c>
    </row>
    <row r="3109" spans="1:23">
      <c r="A3109">
        <v>2018</v>
      </c>
      <c r="B3109">
        <v>51</v>
      </c>
      <c r="C3109" t="s">
        <v>16</v>
      </c>
      <c r="D3109" t="s">
        <v>73</v>
      </c>
      <c r="E3109" t="s">
        <v>21</v>
      </c>
      <c r="F3109" t="s">
        <v>19</v>
      </c>
      <c r="G3109" t="s">
        <v>20</v>
      </c>
      <c r="H3109" s="3">
        <v>21225.1</v>
      </c>
      <c r="I3109" t="s">
        <v>21</v>
      </c>
      <c r="J3109" t="s">
        <v>18</v>
      </c>
      <c r="K31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33.431336365808598</v>
      </c>
      <c r="L3109" s="6">
        <f>TablaDatos[[#This Row],[IMC_raw]]/1000000000000000</f>
        <v>3.3431336365808599</v>
      </c>
      <c r="M3109" s="2">
        <v>3343133636580860</v>
      </c>
      <c r="N31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09" s="13">
        <f t="shared" si="48"/>
        <v>3108</v>
      </c>
      <c r="P3109" s="2" t="str">
        <f>IF(TablaDatos[[#This Row],[Diabetes]]=0,"No","Si")</f>
        <v>No</v>
      </c>
      <c r="Q3109">
        <v>0</v>
      </c>
      <c r="R3109">
        <f>TablaDatos[[#This Row],[Aux2]]/10000000000000</f>
        <v>218.04039259887901</v>
      </c>
      <c r="S3109" s="1">
        <v>2180403925988790</v>
      </c>
      <c r="T3109" s="7">
        <f>TablaDatos[[#This Row],[Aux3]]/100000000000000</f>
        <v>244.859001390157</v>
      </c>
      <c r="U3109" s="1">
        <v>2.44859001390157E+16</v>
      </c>
      <c r="V3109">
        <v>162.69999999999999</v>
      </c>
      <c r="W3109">
        <v>101.6</v>
      </c>
    </row>
    <row r="3110" spans="1:23">
      <c r="A3110">
        <v>2018</v>
      </c>
      <c r="B3110">
        <v>51</v>
      </c>
      <c r="C3110" t="s">
        <v>16</v>
      </c>
      <c r="D3110" t="s">
        <v>17</v>
      </c>
      <c r="E3110" t="s">
        <v>18</v>
      </c>
      <c r="F3110" t="s">
        <v>19</v>
      </c>
      <c r="G3110" t="s">
        <v>20</v>
      </c>
      <c r="H3110" s="3">
        <v>44547.97</v>
      </c>
      <c r="I3110" t="s">
        <v>19</v>
      </c>
      <c r="J3110" t="s">
        <v>22</v>
      </c>
      <c r="K31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33.430706437115603</v>
      </c>
      <c r="L3110" s="6">
        <f>TablaDatos[[#This Row],[IMC_raw]]/1000000000000000</f>
        <v>33.430706437115603</v>
      </c>
      <c r="M3110" s="2">
        <v>3.34307064371156E+16</v>
      </c>
      <c r="N31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0" s="13">
        <f t="shared" si="48"/>
        <v>3109</v>
      </c>
      <c r="P3110" s="2" t="str">
        <f>IF(TablaDatos[[#This Row],[Diabetes]]=0,"No","Si")</f>
        <v>No</v>
      </c>
      <c r="Q3110">
        <v>0</v>
      </c>
      <c r="R3110">
        <f>TablaDatos[[#This Row],[Aux2]]/10000000000000</f>
        <v>1998.1371446109199</v>
      </c>
      <c r="S3110" s="1">
        <v>1.99813714461092E+16</v>
      </c>
      <c r="T3110" s="7">
        <f>TablaDatos[[#This Row],[Aux3]]/100000000000000</f>
        <v>227.678946297621</v>
      </c>
      <c r="U3110" s="1">
        <v>2.27678946297621E+16</v>
      </c>
      <c r="V3110">
        <v>147.19999999999999</v>
      </c>
      <c r="W3110">
        <v>88.4</v>
      </c>
    </row>
    <row r="3111" spans="1:23">
      <c r="A3111">
        <v>2018</v>
      </c>
      <c r="B3111">
        <v>65</v>
      </c>
      <c r="C3111" t="s">
        <v>23</v>
      </c>
      <c r="D3111" t="s">
        <v>26</v>
      </c>
      <c r="E3111" t="s">
        <v>19</v>
      </c>
      <c r="F3111" t="s">
        <v>24</v>
      </c>
      <c r="G3111" t="s">
        <v>25</v>
      </c>
      <c r="H3111" s="3">
        <v>19601.25</v>
      </c>
      <c r="I3111" t="s">
        <v>21</v>
      </c>
      <c r="J3111" t="s">
        <v>18</v>
      </c>
      <c r="K31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33.422910619736001</v>
      </c>
      <c r="L3111" s="6">
        <f>TablaDatos[[#This Row],[IMC_raw]]/1000000000000000</f>
        <v>3.3422910619735999</v>
      </c>
      <c r="M3111" s="2">
        <v>3342291061973600</v>
      </c>
      <c r="N31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1" s="13">
        <f t="shared" si="48"/>
        <v>3110</v>
      </c>
      <c r="P3111" s="2" t="str">
        <f>IF(TablaDatos[[#This Row],[Diabetes]]=0,"No","Si")</f>
        <v>No</v>
      </c>
      <c r="Q3111">
        <v>0</v>
      </c>
      <c r="R3111">
        <f>TablaDatos[[#This Row],[Aux2]]/10000000000000</f>
        <v>2349.9982175813602</v>
      </c>
      <c r="S3111" s="1">
        <v>2.34999821758136E+16</v>
      </c>
      <c r="T3111" s="7">
        <f>TablaDatos[[#This Row],[Aux3]]/100000000000000</f>
        <v>22.465217800322002</v>
      </c>
      <c r="U3111" s="1">
        <v>2246521780032200</v>
      </c>
      <c r="V3111">
        <v>165.9</v>
      </c>
      <c r="W3111">
        <v>97.6</v>
      </c>
    </row>
    <row r="3112" spans="1:23">
      <c r="A3112">
        <v>2018</v>
      </c>
      <c r="B3112">
        <v>66</v>
      </c>
      <c r="C3112" t="s">
        <v>23</v>
      </c>
      <c r="D3112" t="s">
        <v>17</v>
      </c>
      <c r="E3112" t="s">
        <v>21</v>
      </c>
      <c r="F3112" t="s">
        <v>24</v>
      </c>
      <c r="G3112" t="s">
        <v>25</v>
      </c>
      <c r="H3112" s="3">
        <v>21994.55</v>
      </c>
      <c r="I3112" t="s">
        <v>19</v>
      </c>
      <c r="J3112" t="s">
        <v>22</v>
      </c>
      <c r="K31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33.371495463594101</v>
      </c>
      <c r="L3112" s="5">
        <f>TablaDatos[[#This Row],[IMC_raw]]/1000000000000000</f>
        <v>3.3371495463594099</v>
      </c>
      <c r="M3112" s="2">
        <v>3337149546359410</v>
      </c>
      <c r="N31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2" s="13">
        <f t="shared" si="48"/>
        <v>3111</v>
      </c>
      <c r="P3112" s="2" t="str">
        <f>IF(TablaDatos[[#This Row],[Diabetes]]=0,"No","Si")</f>
        <v>No</v>
      </c>
      <c r="Q3112">
        <v>0</v>
      </c>
      <c r="R3112">
        <f>TablaDatos[[#This Row],[Aux2]]/10000000000000</f>
        <v>2106.8030369469002</v>
      </c>
      <c r="S3112" s="1">
        <v>2.1068030369469E+16</v>
      </c>
      <c r="T3112" s="7">
        <f>TablaDatos[[#This Row],[Aux3]]/100000000000000</f>
        <v>23.164654219279001</v>
      </c>
      <c r="U3112" s="1">
        <v>2316465421927900</v>
      </c>
      <c r="V3112">
        <v>161.19999999999999</v>
      </c>
      <c r="W3112">
        <v>93.6</v>
      </c>
    </row>
    <row r="3113" spans="1:23">
      <c r="A3113">
        <v>2018</v>
      </c>
      <c r="B3113">
        <v>64</v>
      </c>
      <c r="C3113" t="s">
        <v>23</v>
      </c>
      <c r="D3113" t="s">
        <v>30</v>
      </c>
      <c r="E3113" t="s">
        <v>18</v>
      </c>
      <c r="F3113" t="s">
        <v>35</v>
      </c>
      <c r="G3113" t="s">
        <v>28</v>
      </c>
      <c r="H3113" s="3">
        <v>11729.21</v>
      </c>
      <c r="I3113" t="s">
        <v>19</v>
      </c>
      <c r="J3113" t="s">
        <v>22</v>
      </c>
      <c r="K31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33.307171478029204</v>
      </c>
      <c r="L3113" s="6">
        <f>TablaDatos[[#This Row],[IMC_raw]]/1000000000000000</f>
        <v>3.3307171478029201</v>
      </c>
      <c r="M3113" s="2">
        <v>3330717147802920</v>
      </c>
      <c r="N31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3" s="13">
        <f t="shared" si="48"/>
        <v>3112</v>
      </c>
      <c r="P3113" s="2" t="str">
        <f>IF(TablaDatos[[#This Row],[Diabetes]]=0,"No","Si")</f>
        <v>No</v>
      </c>
      <c r="Q3113">
        <v>0</v>
      </c>
      <c r="R3113">
        <f>TablaDatos[[#This Row],[Aux2]]/10000000000000</f>
        <v>2309.0058105289299</v>
      </c>
      <c r="S3113" s="1">
        <v>2.30900581052893E+16</v>
      </c>
      <c r="T3113" s="7">
        <f>TablaDatos[[#This Row],[Aux3]]/100000000000000</f>
        <v>22.330177594132799</v>
      </c>
      <c r="U3113" s="1">
        <v>2233017759413280</v>
      </c>
      <c r="V3113">
        <v>154.1</v>
      </c>
      <c r="W3113">
        <v>97.9</v>
      </c>
    </row>
    <row r="3114" spans="1:23">
      <c r="A3114">
        <v>2018</v>
      </c>
      <c r="B3114">
        <v>58</v>
      </c>
      <c r="C3114" t="s">
        <v>16</v>
      </c>
      <c r="D3114" t="s">
        <v>74</v>
      </c>
      <c r="E3114" t="s">
        <v>18</v>
      </c>
      <c r="F3114" t="s">
        <v>19</v>
      </c>
      <c r="G3114" t="s">
        <v>28</v>
      </c>
      <c r="H3114" s="3">
        <v>39435.160000000003</v>
      </c>
      <c r="I3114" t="s">
        <v>21</v>
      </c>
      <c r="J3114" t="s">
        <v>19</v>
      </c>
      <c r="K31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33.296340378824802</v>
      </c>
      <c r="L3114" s="5">
        <f>TablaDatos[[#This Row],[IMC_raw]]/1000000000000000</f>
        <v>0.33296340378824801</v>
      </c>
      <c r="M3114" s="2">
        <v>332963403788248</v>
      </c>
      <c r="N31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4" s="13">
        <f t="shared" si="48"/>
        <v>3113</v>
      </c>
      <c r="P3114" s="2" t="str">
        <f>IF(TablaDatos[[#This Row],[Diabetes]]=0,"No","Si")</f>
        <v>No</v>
      </c>
      <c r="Q3114">
        <v>0</v>
      </c>
      <c r="R3114">
        <f>TablaDatos[[#This Row],[Aux2]]/10000000000000</f>
        <v>229.087324449172</v>
      </c>
      <c r="S3114" s="1">
        <v>2290873244491720</v>
      </c>
      <c r="T3114" s="7">
        <f>TablaDatos[[#This Row],[Aux3]]/100000000000000</f>
        <v>235.200360045564</v>
      </c>
      <c r="U3114" s="1">
        <v>2.35200360045564E+16</v>
      </c>
      <c r="V3114">
        <v>168.8</v>
      </c>
      <c r="W3114">
        <v>99.8</v>
      </c>
    </row>
    <row r="3115" spans="1:23">
      <c r="A3115">
        <v>2018</v>
      </c>
      <c r="B3115">
        <v>62</v>
      </c>
      <c r="C3115" t="s">
        <v>16</v>
      </c>
      <c r="D3115" t="s">
        <v>73</v>
      </c>
      <c r="E3115" t="s">
        <v>18</v>
      </c>
      <c r="F3115" t="s">
        <v>24</v>
      </c>
      <c r="G3115" t="s">
        <v>28</v>
      </c>
      <c r="H3115" s="3">
        <v>28144.89</v>
      </c>
      <c r="I3115" t="s">
        <v>19</v>
      </c>
      <c r="J3115" t="s">
        <v>22</v>
      </c>
      <c r="K31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33.269957997512499</v>
      </c>
      <c r="L3115" s="5">
        <f>TablaDatos[[#This Row],[IMC_raw]]/1000000000000000</f>
        <v>33.269957997512499</v>
      </c>
      <c r="M3115" s="2">
        <v>3.32699579975125E+16</v>
      </c>
      <c r="N31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5" s="13">
        <f t="shared" si="48"/>
        <v>3114</v>
      </c>
      <c r="P3115" s="2" t="str">
        <f>IF(TablaDatos[[#This Row],[Diabetes]]=0,"No","Si")</f>
        <v>No</v>
      </c>
      <c r="Q3115">
        <v>0</v>
      </c>
      <c r="R3115">
        <f>TablaDatos[[#This Row],[Aux2]]/10000000000000</f>
        <v>235.478408168079</v>
      </c>
      <c r="S3115" s="1">
        <v>2354784081680790</v>
      </c>
      <c r="T3115" s="7">
        <f>TablaDatos[[#This Row],[Aux3]]/100000000000000</f>
        <v>29.783874846415799</v>
      </c>
      <c r="U3115" s="1">
        <v>2978387484641580</v>
      </c>
      <c r="V3115">
        <v>161.69999999999999</v>
      </c>
      <c r="W3115">
        <v>91.1</v>
      </c>
    </row>
    <row r="3116" spans="1:23">
      <c r="A3116">
        <v>2018</v>
      </c>
      <c r="B3116">
        <v>68</v>
      </c>
      <c r="C3116" t="s">
        <v>16</v>
      </c>
      <c r="D3116" t="s">
        <v>26</v>
      </c>
      <c r="E3116" t="s">
        <v>18</v>
      </c>
      <c r="F3116" t="s">
        <v>24</v>
      </c>
      <c r="G3116" t="s">
        <v>25</v>
      </c>
      <c r="H3116" s="3">
        <v>13553.41</v>
      </c>
      <c r="I3116" t="s">
        <v>19</v>
      </c>
      <c r="J3116" t="s">
        <v>22</v>
      </c>
      <c r="K31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33.259754285732598</v>
      </c>
      <c r="L3116" s="6">
        <f>TablaDatos[[#This Row],[IMC_raw]]/100000000000000</f>
        <v>33.259754285732598</v>
      </c>
      <c r="M3116" s="2">
        <v>3325975428573260</v>
      </c>
      <c r="N31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6" s="13">
        <f t="shared" si="48"/>
        <v>3115</v>
      </c>
      <c r="P3116" s="2" t="str">
        <f>IF(TablaDatos[[#This Row],[Diabetes]]=0,"No","Si")</f>
        <v>Si</v>
      </c>
      <c r="Q3116">
        <v>1</v>
      </c>
      <c r="R3116">
        <f>TablaDatos[[#This Row],[Aux2]]/10000000000000</f>
        <v>2130.7967138804202</v>
      </c>
      <c r="S3116" s="1">
        <v>2.13079671388042E+16</v>
      </c>
      <c r="T3116" s="7">
        <f>TablaDatos[[#This Row],[Aux3]]/100000000000000</f>
        <v>241.802707315822</v>
      </c>
      <c r="U3116" s="1">
        <v>2.41802707315822E+16</v>
      </c>
      <c r="V3116">
        <v>163.30000000000001</v>
      </c>
      <c r="W3116">
        <v>96</v>
      </c>
    </row>
    <row r="3117" spans="1:23">
      <c r="A3117">
        <v>2018</v>
      </c>
      <c r="B3117">
        <v>55</v>
      </c>
      <c r="C3117" t="s">
        <v>23</v>
      </c>
      <c r="D3117" t="s">
        <v>29</v>
      </c>
      <c r="E3117" t="s">
        <v>18</v>
      </c>
      <c r="F3117" t="s">
        <v>24</v>
      </c>
      <c r="G3117" t="s">
        <v>28</v>
      </c>
      <c r="H3117" s="3">
        <v>7897.68</v>
      </c>
      <c r="I3117" t="s">
        <v>21</v>
      </c>
      <c r="J3117" t="s">
        <v>18</v>
      </c>
      <c r="K31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33.257877285465597</v>
      </c>
      <c r="L3117" s="6">
        <f>TablaDatos[[#This Row],[IMC_raw]]/1000000000000000</f>
        <v>33.257877285465597</v>
      </c>
      <c r="M3117" s="2">
        <v>3.32578772854656E+16</v>
      </c>
      <c r="N31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7" s="13">
        <f t="shared" si="48"/>
        <v>3116</v>
      </c>
      <c r="P3117" s="2" t="str">
        <f>IF(TablaDatos[[#This Row],[Diabetes]]=0,"No","Si")</f>
        <v>No</v>
      </c>
      <c r="Q3117">
        <v>0</v>
      </c>
      <c r="R3117">
        <f>TablaDatos[[#This Row],[Aux2]]/10000000000000</f>
        <v>2402.73734008783</v>
      </c>
      <c r="S3117" s="1">
        <v>2.40273734008783E+16</v>
      </c>
      <c r="T3117" s="7">
        <f>TablaDatos[[#This Row],[Aux3]]/100000000000000</f>
        <v>26.874937206350602</v>
      </c>
      <c r="U3117" s="1">
        <v>2687493720635060</v>
      </c>
      <c r="V3117">
        <v>167.3</v>
      </c>
      <c r="W3117">
        <v>96.7</v>
      </c>
    </row>
    <row r="3118" spans="1:23">
      <c r="A3118">
        <v>2018</v>
      </c>
      <c r="B3118">
        <v>54</v>
      </c>
      <c r="C3118" t="s">
        <v>23</v>
      </c>
      <c r="D3118" t="s">
        <v>72</v>
      </c>
      <c r="E3118" t="s">
        <v>18</v>
      </c>
      <c r="F3118" t="s">
        <v>19</v>
      </c>
      <c r="G3118" t="s">
        <v>20</v>
      </c>
      <c r="H3118" s="3">
        <v>15266.51</v>
      </c>
      <c r="I3118" t="s">
        <v>19</v>
      </c>
      <c r="J3118" t="s">
        <v>22</v>
      </c>
      <c r="K31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33.2552612941872</v>
      </c>
      <c r="L3118" s="6">
        <f>TablaDatos[[#This Row],[IMC_raw]]/1000000000000000</f>
        <v>33.2552612941872</v>
      </c>
      <c r="M3118" s="2">
        <v>3.32552612941872E+16</v>
      </c>
      <c r="N31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8" s="13">
        <f t="shared" si="48"/>
        <v>3117</v>
      </c>
      <c r="P3118" s="2" t="str">
        <f>IF(TablaDatos[[#This Row],[Diabetes]]=0,"No","Si")</f>
        <v>No</v>
      </c>
      <c r="Q3118">
        <v>0</v>
      </c>
      <c r="R3118">
        <f>TablaDatos[[#This Row],[Aux2]]/10000000000000</f>
        <v>2120.3824274308099</v>
      </c>
      <c r="S3118" s="1">
        <v>2.12038242743081E+16</v>
      </c>
      <c r="T3118" s="7">
        <f>TablaDatos[[#This Row],[Aux3]]/100000000000000</f>
        <v>235.733826059096</v>
      </c>
      <c r="U3118" s="1">
        <v>2.35733826059096E+16</v>
      </c>
      <c r="V3118">
        <v>150.80000000000001</v>
      </c>
      <c r="W3118">
        <v>85.2</v>
      </c>
    </row>
    <row r="3119" spans="1:23">
      <c r="A3119">
        <v>2018</v>
      </c>
      <c r="B3119">
        <v>42</v>
      </c>
      <c r="C3119" t="s">
        <v>16</v>
      </c>
      <c r="D3119" t="s">
        <v>72</v>
      </c>
      <c r="E3119" t="s">
        <v>18</v>
      </c>
      <c r="F3119" t="s">
        <v>19</v>
      </c>
      <c r="G3119" t="s">
        <v>39</v>
      </c>
      <c r="H3119" s="3">
        <v>20092.61</v>
      </c>
      <c r="I3119" t="s">
        <v>21</v>
      </c>
      <c r="J3119" t="s">
        <v>19</v>
      </c>
      <c r="K31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33.248094811915003</v>
      </c>
      <c r="L3119" s="5">
        <f>TablaDatos[[#This Row],[IMC_raw]]/1000000000000000</f>
        <v>3.3248094811915001</v>
      </c>
      <c r="M3119" s="2">
        <v>3324809481191500</v>
      </c>
      <c r="N31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19" s="13">
        <f t="shared" si="48"/>
        <v>3118</v>
      </c>
      <c r="P3119" s="2" t="str">
        <f>IF(TablaDatos[[#This Row],[Diabetes]]=0,"No","Si")</f>
        <v>No</v>
      </c>
      <c r="Q3119">
        <v>0</v>
      </c>
      <c r="R3119">
        <f>TablaDatos[[#This Row],[Aux2]]/10000000000000</f>
        <v>1991.96883023553</v>
      </c>
      <c r="S3119" s="1">
        <v>1.99196883023553E+16</v>
      </c>
      <c r="T3119" s="7">
        <f>TablaDatos[[#This Row],[Aux3]]/100000000000000</f>
        <v>24.0589901775346</v>
      </c>
      <c r="U3119" s="1">
        <v>2405899017753460</v>
      </c>
      <c r="V3119">
        <v>163.30000000000001</v>
      </c>
      <c r="W3119">
        <v>94.4</v>
      </c>
    </row>
    <row r="3120" spans="1:23">
      <c r="A3120">
        <v>2018</v>
      </c>
      <c r="B3120">
        <v>60</v>
      </c>
      <c r="C3120" t="s">
        <v>16</v>
      </c>
      <c r="D3120" t="s">
        <v>73</v>
      </c>
      <c r="E3120" t="s">
        <v>31</v>
      </c>
      <c r="F3120" t="s">
        <v>24</v>
      </c>
      <c r="G3120" t="s">
        <v>28</v>
      </c>
      <c r="H3120" s="3">
        <v>11989.63</v>
      </c>
      <c r="I3120" t="s">
        <v>21</v>
      </c>
      <c r="J3120" t="s">
        <v>19</v>
      </c>
      <c r="K31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33.237586769917804</v>
      </c>
      <c r="L3120" s="5">
        <f>TablaDatos[[#This Row],[IMC_raw]]/1000000000000000</f>
        <v>3.3237586769917802</v>
      </c>
      <c r="M3120" s="2">
        <v>3323758676991780</v>
      </c>
      <c r="N31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0" s="13">
        <f t="shared" si="48"/>
        <v>3119</v>
      </c>
      <c r="P3120" s="2" t="str">
        <f>IF(TablaDatos[[#This Row],[Diabetes]]=0,"No","Si")</f>
        <v>Si</v>
      </c>
      <c r="Q3120">
        <v>1</v>
      </c>
      <c r="R3120">
        <f>TablaDatos[[#This Row],[Aux2]]/10000000000000</f>
        <v>2167.25468731822</v>
      </c>
      <c r="S3120" s="1">
        <v>2.16725468731822E+16</v>
      </c>
      <c r="T3120" s="7">
        <f>TablaDatos[[#This Row],[Aux3]]/100000000000000</f>
        <v>3.0000000000000001E-12</v>
      </c>
      <c r="U3120">
        <v>300</v>
      </c>
      <c r="V3120">
        <v>169.9</v>
      </c>
      <c r="W3120">
        <v>104.1</v>
      </c>
    </row>
    <row r="3121" spans="1:23">
      <c r="A3121">
        <v>2018</v>
      </c>
      <c r="B3121">
        <v>53</v>
      </c>
      <c r="C3121" t="s">
        <v>23</v>
      </c>
      <c r="D3121" t="s">
        <v>72</v>
      </c>
      <c r="E3121" t="s">
        <v>18</v>
      </c>
      <c r="F3121" t="s">
        <v>19</v>
      </c>
      <c r="G3121" t="s">
        <v>20</v>
      </c>
      <c r="H3121" s="3">
        <v>12412.75</v>
      </c>
      <c r="I3121" t="s">
        <v>19</v>
      </c>
      <c r="J3121" t="s">
        <v>22</v>
      </c>
      <c r="K31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33.197276883438597</v>
      </c>
      <c r="L3121" s="6">
        <f>TablaDatos[[#This Row],[IMC_raw]]/1000000000000000</f>
        <v>33.197276883438597</v>
      </c>
      <c r="M3121" s="2">
        <v>3.31972768834386E+16</v>
      </c>
      <c r="N31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1" s="13">
        <f t="shared" si="48"/>
        <v>3120</v>
      </c>
      <c r="P3121" s="2" t="str">
        <f>IF(TablaDatos[[#This Row],[Diabetes]]=0,"No","Si")</f>
        <v>No</v>
      </c>
      <c r="Q3121">
        <v>0</v>
      </c>
      <c r="R3121">
        <f>TablaDatos[[#This Row],[Aux2]]/10000000000000</f>
        <v>19.704828585753699</v>
      </c>
      <c r="S3121" s="1">
        <v>197048285857537</v>
      </c>
      <c r="T3121" s="7">
        <f>TablaDatos[[#This Row],[Aux3]]/100000000000000</f>
        <v>224.18780465631201</v>
      </c>
      <c r="U3121" s="1">
        <v>2.24187804656312E+16</v>
      </c>
      <c r="V3121">
        <v>134.69999999999999</v>
      </c>
      <c r="W3121">
        <v>90.7</v>
      </c>
    </row>
    <row r="3122" spans="1:23">
      <c r="A3122">
        <v>2018</v>
      </c>
      <c r="B3122">
        <v>56</v>
      </c>
      <c r="C3122" t="s">
        <v>23</v>
      </c>
      <c r="D3122" t="s">
        <v>29</v>
      </c>
      <c r="E3122" t="s">
        <v>18</v>
      </c>
      <c r="F3122" t="s">
        <v>19</v>
      </c>
      <c r="G3122" t="s">
        <v>28</v>
      </c>
      <c r="H3122" s="3">
        <v>29766.48</v>
      </c>
      <c r="I3122" t="s">
        <v>21</v>
      </c>
      <c r="J3122" t="s">
        <v>18</v>
      </c>
      <c r="K31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33.177844757226296</v>
      </c>
      <c r="L3122" s="6">
        <f>TablaDatos[[#This Row],[IMC_raw]]/1000000000000000</f>
        <v>3.3177844757226298</v>
      </c>
      <c r="M3122" s="2">
        <v>3317784475722630</v>
      </c>
      <c r="N31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2" s="13">
        <f t="shared" si="48"/>
        <v>3121</v>
      </c>
      <c r="P3122" s="2" t="str">
        <f>IF(TablaDatos[[#This Row],[Diabetes]]=0,"No","Si")</f>
        <v>No</v>
      </c>
      <c r="Q3122">
        <v>0</v>
      </c>
      <c r="R3122">
        <f>TablaDatos[[#This Row],[Aux2]]/10000000000000</f>
        <v>1962.39736745404</v>
      </c>
      <c r="S3122" s="1">
        <v>1.96239736745404E+16</v>
      </c>
      <c r="T3122" s="7">
        <f>TablaDatos[[#This Row],[Aux3]]/100000000000000</f>
        <v>294.43227486605502</v>
      </c>
      <c r="U3122" s="1">
        <v>2.94432274866055E+16</v>
      </c>
      <c r="V3122">
        <v>151.6</v>
      </c>
      <c r="W3122">
        <v>96.3</v>
      </c>
    </row>
    <row r="3123" spans="1:23">
      <c r="A3123">
        <v>2018</v>
      </c>
      <c r="B3123">
        <v>67</v>
      </c>
      <c r="C3123" t="s">
        <v>23</v>
      </c>
      <c r="D3123" t="s">
        <v>17</v>
      </c>
      <c r="E3123" t="s">
        <v>21</v>
      </c>
      <c r="F3123" t="s">
        <v>24</v>
      </c>
      <c r="G3123" t="s">
        <v>25</v>
      </c>
      <c r="H3123" s="3">
        <v>16669.43</v>
      </c>
      <c r="I3123" t="s">
        <v>21</v>
      </c>
      <c r="J3123" t="s">
        <v>18</v>
      </c>
      <c r="K31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33.175441820182101</v>
      </c>
      <c r="L3123" s="5">
        <f>TablaDatos[[#This Row],[IMC_raw]]/1000000000000000</f>
        <v>3.3175441820182101</v>
      </c>
      <c r="M3123" s="2">
        <v>3317544182018210</v>
      </c>
      <c r="N31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3" s="13">
        <f t="shared" si="48"/>
        <v>3122</v>
      </c>
      <c r="P3123" s="2" t="str">
        <f>IF(TablaDatos[[#This Row],[Diabetes]]=0,"No","Si")</f>
        <v>No</v>
      </c>
      <c r="Q3123">
        <v>0</v>
      </c>
      <c r="R3123">
        <f>TablaDatos[[#This Row],[Aux2]]/10000000000000</f>
        <v>213.81811973797701</v>
      </c>
      <c r="S3123" s="1">
        <v>2138181197379770</v>
      </c>
      <c r="T3123" s="7">
        <f>TablaDatos[[#This Row],[Aux3]]/100000000000000</f>
        <v>279.39074986355803</v>
      </c>
      <c r="U3123" s="1">
        <v>2.79390749863558E+16</v>
      </c>
      <c r="V3123">
        <v>166.9</v>
      </c>
      <c r="W3123">
        <v>100.9</v>
      </c>
    </row>
    <row r="3124" spans="1:23">
      <c r="A3124">
        <v>2018</v>
      </c>
      <c r="B3124">
        <v>66</v>
      </c>
      <c r="C3124" t="s">
        <v>16</v>
      </c>
      <c r="D3124" t="s">
        <v>17</v>
      </c>
      <c r="E3124" t="s">
        <v>21</v>
      </c>
      <c r="F3124" t="s">
        <v>19</v>
      </c>
      <c r="G3124" t="s">
        <v>25</v>
      </c>
      <c r="H3124" s="3">
        <v>18081.509999999998</v>
      </c>
      <c r="I3124" t="s">
        <v>21</v>
      </c>
      <c r="J3124" t="s">
        <v>18</v>
      </c>
      <c r="K31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33.171121920984298</v>
      </c>
      <c r="L3124" s="6">
        <f>TablaDatos[[#This Row],[IMC_raw]]/1000000000000000</f>
        <v>3.3171121920984299</v>
      </c>
      <c r="M3124" s="2">
        <v>3317112192098430</v>
      </c>
      <c r="N31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4" s="13">
        <f t="shared" si="48"/>
        <v>3123</v>
      </c>
      <c r="P3124" s="2" t="str">
        <f>IF(TablaDatos[[#This Row],[Diabetes]]=0,"No","Si")</f>
        <v>No</v>
      </c>
      <c r="Q3124">
        <v>0</v>
      </c>
      <c r="R3124">
        <f>TablaDatos[[#This Row],[Aux2]]/10000000000000</f>
        <v>2345.30538811101</v>
      </c>
      <c r="S3124" s="1">
        <v>2.34530538811101E+16</v>
      </c>
      <c r="T3124" s="7">
        <f>TablaDatos[[#This Row],[Aux3]]/100000000000000</f>
        <v>18.344510458491101</v>
      </c>
      <c r="U3124" s="1">
        <v>1834451045849110</v>
      </c>
      <c r="V3124">
        <v>160.4</v>
      </c>
      <c r="W3124">
        <v>99.5</v>
      </c>
    </row>
    <row r="3125" spans="1:23">
      <c r="A3125">
        <v>2018</v>
      </c>
      <c r="B3125">
        <v>55</v>
      </c>
      <c r="C3125" t="s">
        <v>16</v>
      </c>
      <c r="D3125" t="s">
        <v>34</v>
      </c>
      <c r="E3125" t="s">
        <v>21</v>
      </c>
      <c r="F3125" t="s">
        <v>24</v>
      </c>
      <c r="G3125" t="s">
        <v>28</v>
      </c>
      <c r="H3125" s="3">
        <v>19731.97</v>
      </c>
      <c r="I3125" t="s">
        <v>21</v>
      </c>
      <c r="J3125" t="s">
        <v>19</v>
      </c>
      <c r="K31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33.170885262149</v>
      </c>
      <c r="L3125" s="5">
        <f>TablaDatos[[#This Row],[IMC_raw]]/1000000000000000</f>
        <v>3.3170885262149001</v>
      </c>
      <c r="M3125" s="2">
        <v>3317088526214900</v>
      </c>
      <c r="N31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5" s="13">
        <f t="shared" si="48"/>
        <v>3124</v>
      </c>
      <c r="P3125" s="2" t="str">
        <f>IF(TablaDatos[[#This Row],[Diabetes]]=0,"No","Si")</f>
        <v>Si</v>
      </c>
      <c r="Q3125">
        <v>1</v>
      </c>
      <c r="R3125">
        <f>TablaDatos[[#This Row],[Aux2]]/10000000000000</f>
        <v>253.319472516849</v>
      </c>
      <c r="S3125" s="1">
        <v>2533194725168490</v>
      </c>
      <c r="T3125" s="7">
        <f>TablaDatos[[#This Row],[Aux3]]/100000000000000</f>
        <v>3.0000000000000001E-12</v>
      </c>
      <c r="U3125">
        <v>300</v>
      </c>
      <c r="V3125">
        <v>172.7</v>
      </c>
      <c r="W3125">
        <v>101.9</v>
      </c>
    </row>
    <row r="3126" spans="1:23">
      <c r="A3126">
        <v>2018</v>
      </c>
      <c r="B3126">
        <v>57</v>
      </c>
      <c r="C3126" t="s">
        <v>16</v>
      </c>
      <c r="D3126" t="s">
        <v>73</v>
      </c>
      <c r="E3126" t="s">
        <v>19</v>
      </c>
      <c r="F3126" t="s">
        <v>24</v>
      </c>
      <c r="G3126" t="s">
        <v>28</v>
      </c>
      <c r="H3126" s="3">
        <v>31738.48</v>
      </c>
      <c r="I3126" t="s">
        <v>19</v>
      </c>
      <c r="J3126" t="s">
        <v>18</v>
      </c>
      <c r="K31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33.163820211375501</v>
      </c>
      <c r="L3126" s="6">
        <f>TablaDatos[[#This Row],[IMC_raw]]/1000000000000000</f>
        <v>3.3163820211375499</v>
      </c>
      <c r="M3126" s="2">
        <v>3316382021137550</v>
      </c>
      <c r="N31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6" s="13">
        <f t="shared" si="48"/>
        <v>3125</v>
      </c>
      <c r="P3126" s="2" t="str">
        <f>IF(TablaDatos[[#This Row],[Diabetes]]=0,"No","Si")</f>
        <v>No</v>
      </c>
      <c r="Q3126">
        <v>0</v>
      </c>
      <c r="R3126">
        <f>TablaDatos[[#This Row],[Aux2]]/10000000000000</f>
        <v>192.33187276588899</v>
      </c>
      <c r="S3126" s="1">
        <v>1923318727658890</v>
      </c>
      <c r="T3126" s="7">
        <f>TablaDatos[[#This Row],[Aux3]]/100000000000000</f>
        <v>210.964938703602</v>
      </c>
      <c r="U3126" s="1">
        <v>2.10964938703602E+16</v>
      </c>
      <c r="V3126">
        <v>156.9</v>
      </c>
      <c r="W3126">
        <v>97.9</v>
      </c>
    </row>
    <row r="3127" spans="1:23">
      <c r="A3127">
        <v>2018</v>
      </c>
      <c r="B3127">
        <v>68</v>
      </c>
      <c r="C3127" t="s">
        <v>23</v>
      </c>
      <c r="D3127" t="s">
        <v>17</v>
      </c>
      <c r="E3127" t="s">
        <v>21</v>
      </c>
      <c r="F3127" t="s">
        <v>24</v>
      </c>
      <c r="G3127" t="s">
        <v>25</v>
      </c>
      <c r="H3127" s="3">
        <v>14483.77</v>
      </c>
      <c r="I3127" t="s">
        <v>21</v>
      </c>
      <c r="J3127" t="s">
        <v>22</v>
      </c>
      <c r="K31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33.161573848855703</v>
      </c>
      <c r="L3127" s="5">
        <f>TablaDatos[[#This Row],[IMC_raw]]/1000000000000000</f>
        <v>3.3161573848855701</v>
      </c>
      <c r="M3127" s="2">
        <v>3316157384885570</v>
      </c>
      <c r="N31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7" s="13">
        <f t="shared" si="48"/>
        <v>3126</v>
      </c>
      <c r="P3127" s="2" t="str">
        <f>IF(TablaDatos[[#This Row],[Diabetes]]=0,"No","Si")</f>
        <v>Si</v>
      </c>
      <c r="Q3127">
        <v>1</v>
      </c>
      <c r="R3127">
        <f>TablaDatos[[#This Row],[Aux2]]/10000000000000</f>
        <v>2445.6360659163001</v>
      </c>
      <c r="S3127" s="1">
        <v>2.4456360659163E+16</v>
      </c>
      <c r="T3127" s="7">
        <f>TablaDatos[[#This Row],[Aux3]]/100000000000000</f>
        <v>270.979393711927</v>
      </c>
      <c r="U3127" s="1">
        <v>2.70979393711927E+16</v>
      </c>
      <c r="V3127">
        <v>171.2</v>
      </c>
      <c r="W3127">
        <v>103.5</v>
      </c>
    </row>
    <row r="3128" spans="1:23">
      <c r="A3128">
        <v>2018</v>
      </c>
      <c r="B3128">
        <v>71</v>
      </c>
      <c r="C3128" t="s">
        <v>16</v>
      </c>
      <c r="D3128" t="s">
        <v>72</v>
      </c>
      <c r="E3128" t="s">
        <v>19</v>
      </c>
      <c r="F3128" t="s">
        <v>24</v>
      </c>
      <c r="G3128" t="s">
        <v>25</v>
      </c>
      <c r="H3128" s="3">
        <v>13130.98</v>
      </c>
      <c r="I3128" t="s">
        <v>21</v>
      </c>
      <c r="J3128" t="s">
        <v>18</v>
      </c>
      <c r="K31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33.160636278307997</v>
      </c>
      <c r="L3128" s="5">
        <f>TablaDatos[[#This Row],[IMC_raw]]/1000000000000000</f>
        <v>33.160636278307997</v>
      </c>
      <c r="M3128" s="2">
        <v>3.3160636278308E+16</v>
      </c>
      <c r="N31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8" s="13">
        <f t="shared" si="48"/>
        <v>3127</v>
      </c>
      <c r="P3128" s="2" t="str">
        <f>IF(TablaDatos[[#This Row],[Diabetes]]=0,"No","Si")</f>
        <v>No</v>
      </c>
      <c r="Q3128">
        <v>0</v>
      </c>
      <c r="R3128">
        <f>TablaDatos[[#This Row],[Aux2]]/10000000000000</f>
        <v>2217.22552487243</v>
      </c>
      <c r="S3128" s="1">
        <v>2.21722552487243E+16</v>
      </c>
      <c r="T3128" s="7">
        <f>TablaDatos[[#This Row],[Aux3]]/100000000000000</f>
        <v>23.6172904203234</v>
      </c>
      <c r="U3128" s="1">
        <v>2361729042032340</v>
      </c>
      <c r="V3128">
        <v>173</v>
      </c>
      <c r="W3128">
        <v>102.3</v>
      </c>
    </row>
    <row r="3129" spans="1:23">
      <c r="A3129">
        <v>2018</v>
      </c>
      <c r="B3129">
        <v>58</v>
      </c>
      <c r="C3129" t="s">
        <v>23</v>
      </c>
      <c r="D3129" t="s">
        <v>26</v>
      </c>
      <c r="E3129" t="s">
        <v>18</v>
      </c>
      <c r="F3129" t="s">
        <v>19</v>
      </c>
      <c r="G3129" t="s">
        <v>28</v>
      </c>
      <c r="H3129" s="3">
        <v>34757.160000000003</v>
      </c>
      <c r="I3129" t="s">
        <v>21</v>
      </c>
      <c r="J3129" t="s">
        <v>18</v>
      </c>
      <c r="K31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33.1491073964485</v>
      </c>
      <c r="L3129" s="5">
        <f>TablaDatos[[#This Row],[IMC_raw]]/1000000000000000</f>
        <v>33.1491073964485</v>
      </c>
      <c r="M3129" s="2">
        <v>3.31491073964485E+16</v>
      </c>
      <c r="N31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29" s="13">
        <f t="shared" si="48"/>
        <v>3128</v>
      </c>
      <c r="P3129" s="2" t="str">
        <f>IF(TablaDatos[[#This Row],[Diabetes]]=0,"No","Si")</f>
        <v>No</v>
      </c>
      <c r="Q3129">
        <v>0</v>
      </c>
      <c r="R3129">
        <f>TablaDatos[[#This Row],[Aux2]]/10000000000000</f>
        <v>213.66732379804799</v>
      </c>
      <c r="S3129" s="1">
        <v>2136673237980480</v>
      </c>
      <c r="T3129" s="7">
        <f>TablaDatos[[#This Row],[Aux3]]/100000000000000</f>
        <v>24.523811245849501</v>
      </c>
      <c r="U3129" s="1">
        <v>2452381124584950</v>
      </c>
      <c r="V3129">
        <v>163.9</v>
      </c>
      <c r="W3129">
        <v>97.2</v>
      </c>
    </row>
    <row r="3130" spans="1:23">
      <c r="A3130">
        <v>2018</v>
      </c>
      <c r="B3130">
        <v>62</v>
      </c>
      <c r="C3130" t="s">
        <v>23</v>
      </c>
      <c r="D3130" t="s">
        <v>73</v>
      </c>
      <c r="E3130" t="s">
        <v>21</v>
      </c>
      <c r="F3130" t="s">
        <v>19</v>
      </c>
      <c r="G3130" t="s">
        <v>28</v>
      </c>
      <c r="H3130" s="3">
        <v>19702.22</v>
      </c>
      <c r="I3130" t="s">
        <v>21</v>
      </c>
      <c r="J3130" t="s">
        <v>19</v>
      </c>
      <c r="K31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33.129001288012304</v>
      </c>
      <c r="L3130" s="6">
        <f>TablaDatos[[#This Row],[IMC_raw]]/1000000000000000</f>
        <v>3.3129001288012301</v>
      </c>
      <c r="M3130" s="2">
        <v>3312900128801230</v>
      </c>
      <c r="N31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0" s="13">
        <f t="shared" si="48"/>
        <v>3129</v>
      </c>
      <c r="P3130" s="2" t="str">
        <f>IF(TablaDatos[[#This Row],[Diabetes]]=0,"No","Si")</f>
        <v>No</v>
      </c>
      <c r="Q3130">
        <v>0</v>
      </c>
      <c r="R3130">
        <f>TablaDatos[[#This Row],[Aux2]]/10000000000000</f>
        <v>2146.7684340047999</v>
      </c>
      <c r="S3130" s="1">
        <v>2.1467684340048E+16</v>
      </c>
      <c r="T3130" s="7">
        <f>TablaDatos[[#This Row],[Aux3]]/100000000000000</f>
        <v>229.704623503476</v>
      </c>
      <c r="U3130" s="1">
        <v>2.29704623503476E+16</v>
      </c>
      <c r="V3130">
        <v>168.1</v>
      </c>
      <c r="W3130">
        <v>95.2</v>
      </c>
    </row>
    <row r="3131" spans="1:23">
      <c r="A3131">
        <v>2018</v>
      </c>
      <c r="B3131">
        <v>65</v>
      </c>
      <c r="C3131" t="s">
        <v>16</v>
      </c>
      <c r="D3131" t="s">
        <v>17</v>
      </c>
      <c r="E3131" t="s">
        <v>19</v>
      </c>
      <c r="F3131" t="s">
        <v>19</v>
      </c>
      <c r="G3131" t="s">
        <v>25</v>
      </c>
      <c r="H3131" s="3">
        <v>32776.67</v>
      </c>
      <c r="I3131" t="s">
        <v>19</v>
      </c>
      <c r="J3131" t="s">
        <v>18</v>
      </c>
      <c r="K31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33.118650712614802</v>
      </c>
      <c r="L3131" s="6">
        <f>TablaDatos[[#This Row],[IMC_raw]]/1000000000000000</f>
        <v>3.3118650712614799</v>
      </c>
      <c r="M3131" s="2">
        <v>3311865071261480</v>
      </c>
      <c r="N31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1" s="13">
        <f t="shared" si="48"/>
        <v>3130</v>
      </c>
      <c r="P3131" s="2" t="str">
        <f>IF(TablaDatos[[#This Row],[Diabetes]]=0,"No","Si")</f>
        <v>No</v>
      </c>
      <c r="Q3131">
        <v>0</v>
      </c>
      <c r="R3131">
        <f>TablaDatos[[#This Row],[Aux2]]/10000000000000</f>
        <v>2214.4887353382201</v>
      </c>
      <c r="S3131" s="1">
        <v>2.21448873533822E+16</v>
      </c>
      <c r="T3131" s="7">
        <f>TablaDatos[[#This Row],[Aux3]]/100000000000000</f>
        <v>234.35373043132901</v>
      </c>
      <c r="U3131" s="1">
        <v>2.34353730431329E+16</v>
      </c>
      <c r="V3131">
        <v>170.2</v>
      </c>
      <c r="W3131">
        <v>94.4</v>
      </c>
    </row>
    <row r="3132" spans="1:23">
      <c r="A3132">
        <v>2018</v>
      </c>
      <c r="B3132">
        <v>73</v>
      </c>
      <c r="C3132" t="s">
        <v>23</v>
      </c>
      <c r="D3132" t="s">
        <v>30</v>
      </c>
      <c r="E3132" t="s">
        <v>31</v>
      </c>
      <c r="F3132" t="s">
        <v>24</v>
      </c>
      <c r="G3132" t="s">
        <v>25</v>
      </c>
      <c r="H3132" s="3">
        <v>12994.03</v>
      </c>
      <c r="I3132" t="s">
        <v>21</v>
      </c>
      <c r="J3132" t="s">
        <v>22</v>
      </c>
      <c r="K31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33.085872511621297</v>
      </c>
      <c r="L3132" s="5">
        <f>TablaDatos[[#This Row],[IMC_raw]]/1000000000000000</f>
        <v>33.085872511621297</v>
      </c>
      <c r="M3132" s="2">
        <v>3.30858725116213E+16</v>
      </c>
      <c r="N31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2" s="13">
        <f t="shared" si="48"/>
        <v>3131</v>
      </c>
      <c r="P3132" s="2" t="str">
        <f>IF(TablaDatos[[#This Row],[Diabetes]]=0,"No","Si")</f>
        <v>Si</v>
      </c>
      <c r="Q3132">
        <v>1</v>
      </c>
      <c r="R3132">
        <f>TablaDatos[[#This Row],[Aux2]]/10000000000000</f>
        <v>228.90843813940799</v>
      </c>
      <c r="S3132" s="1">
        <v>2289084381394080</v>
      </c>
      <c r="T3132" s="7">
        <f>TablaDatos[[#This Row],[Aux3]]/100000000000000</f>
        <v>267.59321369697102</v>
      </c>
      <c r="U3132" s="1">
        <v>2.67593213696971E+16</v>
      </c>
      <c r="V3132">
        <v>183.9</v>
      </c>
      <c r="W3132">
        <v>106.4</v>
      </c>
    </row>
    <row r="3133" spans="1:23">
      <c r="A3133">
        <v>2018</v>
      </c>
      <c r="B3133">
        <v>61</v>
      </c>
      <c r="C3133" t="s">
        <v>16</v>
      </c>
      <c r="D3133" t="s">
        <v>36</v>
      </c>
      <c r="E3133" t="s">
        <v>18</v>
      </c>
      <c r="F3133" t="s">
        <v>35</v>
      </c>
      <c r="G3133" t="s">
        <v>28</v>
      </c>
      <c r="H3133" s="3">
        <v>22243.85</v>
      </c>
      <c r="I3133" t="s">
        <v>18</v>
      </c>
      <c r="J3133" t="s">
        <v>22</v>
      </c>
      <c r="K31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33.084906652298898</v>
      </c>
      <c r="L3133" s="6">
        <f>TablaDatos[[#This Row],[IMC_raw]]/1000000000000000</f>
        <v>33.084906652298898</v>
      </c>
      <c r="M3133" s="2">
        <v>3.30849066522989E+16</v>
      </c>
      <c r="N31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3" s="13">
        <f t="shared" si="48"/>
        <v>3132</v>
      </c>
      <c r="P3133" s="2" t="str">
        <f>IF(TablaDatos[[#This Row],[Diabetes]]=0,"No","Si")</f>
        <v>No</v>
      </c>
      <c r="Q3133">
        <v>0</v>
      </c>
      <c r="R3133">
        <f>TablaDatos[[#This Row],[Aux2]]/10000000000000</f>
        <v>192.499369525768</v>
      </c>
      <c r="S3133" s="1">
        <v>1924993695257680</v>
      </c>
      <c r="T3133" s="7">
        <f>TablaDatos[[#This Row],[Aux3]]/100000000000000</f>
        <v>19.902264247515301</v>
      </c>
      <c r="U3133" s="1">
        <v>1990226424751530</v>
      </c>
      <c r="V3133">
        <v>158.69999999999999</v>
      </c>
      <c r="W3133">
        <v>92.4</v>
      </c>
    </row>
    <row r="3134" spans="1:23">
      <c r="A3134">
        <v>2018</v>
      </c>
      <c r="B3134">
        <v>56</v>
      </c>
      <c r="C3134" t="s">
        <v>16</v>
      </c>
      <c r="D3134" t="s">
        <v>37</v>
      </c>
      <c r="E3134" t="s">
        <v>19</v>
      </c>
      <c r="F3134" t="s">
        <v>24</v>
      </c>
      <c r="G3134" t="s">
        <v>28</v>
      </c>
      <c r="H3134" s="3">
        <v>11482.4</v>
      </c>
      <c r="I3134" t="s">
        <v>21</v>
      </c>
      <c r="J3134" t="s">
        <v>18</v>
      </c>
      <c r="K31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33.065988126274299</v>
      </c>
      <c r="L3134" s="6">
        <f>TablaDatos[[#This Row],[IMC_raw]]/1000000000000000</f>
        <v>3.3065988126274299</v>
      </c>
      <c r="M3134" s="2">
        <v>3306598812627430</v>
      </c>
      <c r="N31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4" s="13">
        <f t="shared" si="48"/>
        <v>3133</v>
      </c>
      <c r="P3134" s="2" t="str">
        <f>IF(TablaDatos[[#This Row],[Diabetes]]=0,"No","Si")</f>
        <v>No</v>
      </c>
      <c r="Q3134">
        <v>0</v>
      </c>
      <c r="R3134">
        <f>TablaDatos[[#This Row],[Aux2]]/10000000000000</f>
        <v>230.091380014923</v>
      </c>
      <c r="S3134" s="1">
        <v>2300913800149230</v>
      </c>
      <c r="T3134" s="7">
        <f>TablaDatos[[#This Row],[Aux3]]/100000000000000</f>
        <v>20.564910594129799</v>
      </c>
      <c r="U3134" s="1">
        <v>2056491059412980</v>
      </c>
      <c r="V3134">
        <v>176.5</v>
      </c>
      <c r="W3134">
        <v>98.9</v>
      </c>
    </row>
    <row r="3135" spans="1:23">
      <c r="A3135">
        <v>2018</v>
      </c>
      <c r="B3135">
        <v>65</v>
      </c>
      <c r="C3135" t="s">
        <v>23</v>
      </c>
      <c r="D3135" t="s">
        <v>17</v>
      </c>
      <c r="E3135" t="s">
        <v>31</v>
      </c>
      <c r="F3135" t="s">
        <v>19</v>
      </c>
      <c r="G3135" t="s">
        <v>25</v>
      </c>
      <c r="H3135" s="3">
        <v>16107.35</v>
      </c>
      <c r="I3135" t="s">
        <v>19</v>
      </c>
      <c r="J3135" t="s">
        <v>19</v>
      </c>
      <c r="K31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33.028178047592498</v>
      </c>
      <c r="L3135" s="5">
        <f>TablaDatos[[#This Row],[IMC_raw]]/1000000000000000</f>
        <v>3.30281780475925</v>
      </c>
      <c r="M3135" s="2">
        <v>3302817804759250</v>
      </c>
      <c r="N31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5" s="13">
        <f t="shared" si="48"/>
        <v>3134</v>
      </c>
      <c r="P3135" s="2" t="str">
        <f>IF(TablaDatos[[#This Row],[Diabetes]]=0,"No","Si")</f>
        <v>No</v>
      </c>
      <c r="Q3135">
        <v>0</v>
      </c>
      <c r="R3135">
        <f>TablaDatos[[#This Row],[Aux2]]/10000000000000</f>
        <v>1999.7059984213499</v>
      </c>
      <c r="S3135" s="1">
        <v>1.99970599842135E+16</v>
      </c>
      <c r="T3135" s="7">
        <f>TablaDatos[[#This Row],[Aux3]]/100000000000000</f>
        <v>232.98052750641699</v>
      </c>
      <c r="U3135" s="1">
        <v>2.32980527506417E+16</v>
      </c>
      <c r="V3135">
        <v>155</v>
      </c>
      <c r="W3135">
        <v>97.3</v>
      </c>
    </row>
    <row r="3136" spans="1:23">
      <c r="A3136">
        <v>2018</v>
      </c>
      <c r="B3136">
        <v>66</v>
      </c>
      <c r="C3136" t="s">
        <v>23</v>
      </c>
      <c r="D3136" t="s">
        <v>73</v>
      </c>
      <c r="E3136" t="s">
        <v>18</v>
      </c>
      <c r="F3136" t="s">
        <v>19</v>
      </c>
      <c r="G3136" t="s">
        <v>25</v>
      </c>
      <c r="H3136" s="3">
        <v>49450.92</v>
      </c>
      <c r="I3136" t="s">
        <v>21</v>
      </c>
      <c r="J3136" t="s">
        <v>19</v>
      </c>
      <c r="K31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33.025671136912401</v>
      </c>
      <c r="L3136" s="5">
        <f>TablaDatos[[#This Row],[IMC_raw]]/1000000000000000</f>
        <v>3.3025671136912398</v>
      </c>
      <c r="M3136" s="2">
        <v>3302567113691240</v>
      </c>
      <c r="N31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6" s="13">
        <f t="shared" si="48"/>
        <v>3135</v>
      </c>
      <c r="P3136" s="2" t="str">
        <f>IF(TablaDatos[[#This Row],[Diabetes]]=0,"No","Si")</f>
        <v>No</v>
      </c>
      <c r="Q3136">
        <v>0</v>
      </c>
      <c r="R3136">
        <f>TablaDatos[[#This Row],[Aux2]]/10000000000000</f>
        <v>24.616128148909901</v>
      </c>
      <c r="S3136" s="1">
        <v>246161281489099</v>
      </c>
      <c r="T3136" s="7">
        <f>TablaDatos[[#This Row],[Aux3]]/100000000000000</f>
        <v>270.09589043202601</v>
      </c>
      <c r="U3136" s="1">
        <v>2.70095890432026E+16</v>
      </c>
      <c r="V3136">
        <v>166.7</v>
      </c>
      <c r="W3136">
        <v>94.8</v>
      </c>
    </row>
    <row r="3137" spans="1:23">
      <c r="A3137">
        <v>2018</v>
      </c>
      <c r="B3137">
        <v>73</v>
      </c>
      <c r="C3137" t="s">
        <v>16</v>
      </c>
      <c r="D3137" t="s">
        <v>26</v>
      </c>
      <c r="E3137" t="s">
        <v>21</v>
      </c>
      <c r="F3137" t="s">
        <v>24</v>
      </c>
      <c r="G3137" t="s">
        <v>25</v>
      </c>
      <c r="H3137" s="3">
        <v>21641.19</v>
      </c>
      <c r="I3137" t="s">
        <v>19</v>
      </c>
      <c r="J3137" t="s">
        <v>22</v>
      </c>
      <c r="K31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32.987738642995204</v>
      </c>
      <c r="L3137" s="5">
        <f>TablaDatos[[#This Row],[IMC_raw]]/1000000000000000</f>
        <v>3.2987738642995201</v>
      </c>
      <c r="M3137" s="2">
        <v>3298773864299520</v>
      </c>
      <c r="N31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7" s="13">
        <f t="shared" si="48"/>
        <v>3136</v>
      </c>
      <c r="P3137" s="2" t="str">
        <f>IF(TablaDatos[[#This Row],[Diabetes]]=0,"No","Si")</f>
        <v>Si</v>
      </c>
      <c r="Q3137">
        <v>1</v>
      </c>
      <c r="R3137">
        <f>TablaDatos[[#This Row],[Aux2]]/10000000000000</f>
        <v>224.773177295962</v>
      </c>
      <c r="S3137" s="1">
        <v>2247731772959620</v>
      </c>
      <c r="T3137" s="7">
        <f>TablaDatos[[#This Row],[Aux3]]/100000000000000</f>
        <v>237.65307614427999</v>
      </c>
      <c r="U3137" s="1">
        <v>2.3765307614428E+16</v>
      </c>
      <c r="V3137">
        <v>163.80000000000001</v>
      </c>
      <c r="W3137">
        <v>103.1</v>
      </c>
    </row>
    <row r="3138" spans="1:23">
      <c r="A3138">
        <v>2018</v>
      </c>
      <c r="B3138">
        <v>52</v>
      </c>
      <c r="C3138" t="s">
        <v>23</v>
      </c>
      <c r="D3138" t="s">
        <v>30</v>
      </c>
      <c r="E3138" t="s">
        <v>18</v>
      </c>
      <c r="F3138" t="s">
        <v>19</v>
      </c>
      <c r="G3138" t="s">
        <v>20</v>
      </c>
      <c r="H3138" s="3">
        <v>23062.34</v>
      </c>
      <c r="I3138" t="s">
        <v>21</v>
      </c>
      <c r="J3138" t="s">
        <v>21</v>
      </c>
      <c r="K31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32.930466815128</v>
      </c>
      <c r="L3138" s="6">
        <f>TablaDatos[[#This Row],[IMC_raw]]/1000000000000000</f>
        <v>3.2930466815127999</v>
      </c>
      <c r="M3138" s="2">
        <v>3293046681512800</v>
      </c>
      <c r="N31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8" s="13">
        <f t="shared" ref="O3138:O3201" si="49">O3137+1</f>
        <v>3137</v>
      </c>
      <c r="P3138" s="2" t="str">
        <f>IF(TablaDatos[[#This Row],[Diabetes]]=0,"No","Si")</f>
        <v>No</v>
      </c>
      <c r="Q3138">
        <v>0</v>
      </c>
      <c r="R3138">
        <f>TablaDatos[[#This Row],[Aux2]]/10000000000000</f>
        <v>235.41773125818199</v>
      </c>
      <c r="S3138" s="1">
        <v>2354177312581820</v>
      </c>
      <c r="T3138" s="7">
        <f>TablaDatos[[#This Row],[Aux3]]/100000000000000</f>
        <v>27.562054150365501</v>
      </c>
      <c r="U3138" s="1">
        <v>2756205415036550</v>
      </c>
      <c r="V3138">
        <v>147.69999999999999</v>
      </c>
      <c r="W3138">
        <v>90.8</v>
      </c>
    </row>
    <row r="3139" spans="1:23">
      <c r="A3139">
        <v>2018</v>
      </c>
      <c r="B3139">
        <v>64</v>
      </c>
      <c r="C3139" t="s">
        <v>23</v>
      </c>
      <c r="D3139" t="s">
        <v>73</v>
      </c>
      <c r="E3139" t="s">
        <v>31</v>
      </c>
      <c r="F3139" t="s">
        <v>24</v>
      </c>
      <c r="G3139" t="s">
        <v>28</v>
      </c>
      <c r="H3139" s="3">
        <v>29844.55</v>
      </c>
      <c r="I3139" t="s">
        <v>21</v>
      </c>
      <c r="J3139" t="s">
        <v>18</v>
      </c>
      <c r="K31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32.9217844841626</v>
      </c>
      <c r="L3139" s="5">
        <f>TablaDatos[[#This Row],[IMC_raw]]/1000000000000000</f>
        <v>32.9217844841626</v>
      </c>
      <c r="M3139" s="2">
        <v>3.29217844841626E+16</v>
      </c>
      <c r="N31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39" s="13">
        <f t="shared" si="49"/>
        <v>3138</v>
      </c>
      <c r="P3139" s="2" t="str">
        <f>IF(TablaDatos[[#This Row],[Diabetes]]=0,"No","Si")</f>
        <v>No</v>
      </c>
      <c r="Q3139">
        <v>0</v>
      </c>
      <c r="R3139">
        <f>TablaDatos[[#This Row],[Aux2]]/10000000000000</f>
        <v>2251.6072500986502</v>
      </c>
      <c r="S3139" s="1">
        <v>2.25160725009865E+16</v>
      </c>
      <c r="T3139" s="7">
        <f>TablaDatos[[#This Row],[Aux3]]/100000000000000</f>
        <v>25.350052036519902</v>
      </c>
      <c r="U3139" s="1">
        <v>2535005203651990</v>
      </c>
      <c r="V3139">
        <v>171.9</v>
      </c>
      <c r="W3139">
        <v>95.3</v>
      </c>
    </row>
    <row r="3140" spans="1:23">
      <c r="A3140">
        <v>2018</v>
      </c>
      <c r="B3140">
        <v>64</v>
      </c>
      <c r="C3140" t="s">
        <v>23</v>
      </c>
      <c r="D3140" t="s">
        <v>73</v>
      </c>
      <c r="E3140" t="s">
        <v>18</v>
      </c>
      <c r="F3140" t="s">
        <v>24</v>
      </c>
      <c r="G3140" t="s">
        <v>28</v>
      </c>
      <c r="H3140" s="3">
        <v>21707.77</v>
      </c>
      <c r="I3140" t="s">
        <v>19</v>
      </c>
      <c r="J3140" t="s">
        <v>22</v>
      </c>
      <c r="K31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32.919601570526297</v>
      </c>
      <c r="L3140" s="5">
        <f>TablaDatos[[#This Row],[IMC_raw]]/1000000000000000</f>
        <v>32.919601570526297</v>
      </c>
      <c r="M3140" s="2">
        <v>3.29196015705263E+16</v>
      </c>
      <c r="N31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0" s="13">
        <f t="shared" si="49"/>
        <v>3139</v>
      </c>
      <c r="P3140" s="2" t="str">
        <f>IF(TablaDatos[[#This Row],[Diabetes]]=0,"No","Si")</f>
        <v>No</v>
      </c>
      <c r="Q3140">
        <v>0</v>
      </c>
      <c r="R3140">
        <f>TablaDatos[[#This Row],[Aux2]]/10000000000000</f>
        <v>2398.14553986174</v>
      </c>
      <c r="S3140" s="1">
        <v>2.39814553986174E+16</v>
      </c>
      <c r="T3140" s="7">
        <f>TablaDatos[[#This Row],[Aux3]]/100000000000000</f>
        <v>285.03350389644697</v>
      </c>
      <c r="U3140" s="1">
        <v>2.85033503896447E+16</v>
      </c>
      <c r="V3140">
        <v>147.9</v>
      </c>
      <c r="W3140">
        <v>95.6</v>
      </c>
    </row>
    <row r="3141" spans="1:23">
      <c r="A3141">
        <v>2018</v>
      </c>
      <c r="B3141">
        <v>60</v>
      </c>
      <c r="C3141" t="s">
        <v>16</v>
      </c>
      <c r="D3141" t="s">
        <v>41</v>
      </c>
      <c r="E3141" t="s">
        <v>18</v>
      </c>
      <c r="F3141" t="s">
        <v>24</v>
      </c>
      <c r="G3141" t="s">
        <v>28</v>
      </c>
      <c r="H3141" s="3">
        <v>12034.17</v>
      </c>
      <c r="I3141" t="s">
        <v>21</v>
      </c>
      <c r="J3141" t="s">
        <v>22</v>
      </c>
      <c r="K31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32.911451075708996</v>
      </c>
      <c r="L3141" s="6">
        <f>TablaDatos[[#This Row],[IMC_raw]]/1000000000000000</f>
        <v>3.2911451075709</v>
      </c>
      <c r="M3141" s="2">
        <v>3291145107570900</v>
      </c>
      <c r="N31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1" s="13">
        <f t="shared" si="49"/>
        <v>3140</v>
      </c>
      <c r="P3141" s="2" t="str">
        <f>IF(TablaDatos[[#This Row],[Diabetes]]=0,"No","Si")</f>
        <v>No</v>
      </c>
      <c r="Q3141">
        <v>0</v>
      </c>
      <c r="R3141">
        <f>TablaDatos[[#This Row],[Aux2]]/10000000000000</f>
        <v>2341.97167358557</v>
      </c>
      <c r="S3141" s="1">
        <v>2.34197167358557E+16</v>
      </c>
      <c r="T3141" s="7">
        <f>TablaDatos[[#This Row],[Aux3]]/100000000000000</f>
        <v>250.38455006714301</v>
      </c>
      <c r="U3141" s="1">
        <v>2.50384550067143E+16</v>
      </c>
      <c r="V3141">
        <v>167.2</v>
      </c>
      <c r="W3141">
        <v>100.7</v>
      </c>
    </row>
    <row r="3142" spans="1:23">
      <c r="A3142">
        <v>2018</v>
      </c>
      <c r="B3142">
        <v>57</v>
      </c>
      <c r="C3142" t="s">
        <v>23</v>
      </c>
      <c r="D3142" t="s">
        <v>34</v>
      </c>
      <c r="E3142" t="s">
        <v>18</v>
      </c>
      <c r="F3142" t="s">
        <v>19</v>
      </c>
      <c r="G3142" t="s">
        <v>28</v>
      </c>
      <c r="H3142" s="3">
        <v>15293.33</v>
      </c>
      <c r="I3142" t="s">
        <v>19</v>
      </c>
      <c r="J3142" t="s">
        <v>18</v>
      </c>
      <c r="K31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32.8950208096118</v>
      </c>
      <c r="L3142" s="6">
        <f>TablaDatos[[#This Row],[IMC_raw]]/1000000000000000</f>
        <v>3.2895020809611801</v>
      </c>
      <c r="M3142" s="2">
        <v>3289502080961180</v>
      </c>
      <c r="N31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2" s="13">
        <f t="shared" si="49"/>
        <v>3141</v>
      </c>
      <c r="P3142" s="2" t="str">
        <f>IF(TablaDatos[[#This Row],[Diabetes]]=0,"No","Si")</f>
        <v>No</v>
      </c>
      <c r="Q3142">
        <v>0</v>
      </c>
      <c r="R3142">
        <f>TablaDatos[[#This Row],[Aux2]]/10000000000000</f>
        <v>208.411310257981</v>
      </c>
      <c r="S3142" s="1">
        <v>2084113102579810</v>
      </c>
      <c r="T3142" s="7">
        <f>TablaDatos[[#This Row],[Aux3]]/100000000000000</f>
        <v>20.477585563205899</v>
      </c>
      <c r="U3142" s="1">
        <v>2047758556320590</v>
      </c>
      <c r="V3142">
        <v>154.6</v>
      </c>
      <c r="W3142">
        <v>97.9</v>
      </c>
    </row>
    <row r="3143" spans="1:23">
      <c r="A3143">
        <v>2018</v>
      </c>
      <c r="B3143">
        <v>44</v>
      </c>
      <c r="C3143" t="s">
        <v>23</v>
      </c>
      <c r="D3143" t="s">
        <v>29</v>
      </c>
      <c r="E3143" t="s">
        <v>18</v>
      </c>
      <c r="F3143" t="s">
        <v>24</v>
      </c>
      <c r="G3143" t="s">
        <v>39</v>
      </c>
      <c r="H3143" s="3">
        <v>13575.64</v>
      </c>
      <c r="I3143" t="s">
        <v>21</v>
      </c>
      <c r="J3143" t="s">
        <v>21</v>
      </c>
      <c r="K31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32.894828055753599</v>
      </c>
      <c r="L3143" s="5">
        <f>TablaDatos[[#This Row],[IMC_raw]]/1000000000000000</f>
        <v>3.2894828055753602</v>
      </c>
      <c r="M3143" s="2">
        <v>3289482805575360</v>
      </c>
      <c r="N31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3" s="13">
        <f t="shared" si="49"/>
        <v>3142</v>
      </c>
      <c r="P3143" s="2" t="str">
        <f>IF(TablaDatos[[#This Row],[Diabetes]]=0,"No","Si")</f>
        <v>No</v>
      </c>
      <c r="Q3143">
        <v>0</v>
      </c>
      <c r="R3143">
        <f>TablaDatos[[#This Row],[Aux2]]/10000000000000</f>
        <v>238.461016063095</v>
      </c>
      <c r="S3143" s="1">
        <v>2384610160630950</v>
      </c>
      <c r="T3143" s="7">
        <f>TablaDatos[[#This Row],[Aux3]]/100000000000000</f>
        <v>217.46334054096599</v>
      </c>
      <c r="U3143" s="1">
        <v>2.17463340540966E+16</v>
      </c>
      <c r="V3143">
        <v>153.30000000000001</v>
      </c>
      <c r="W3143">
        <v>95</v>
      </c>
    </row>
    <row r="3144" spans="1:23">
      <c r="A3144">
        <v>2018</v>
      </c>
      <c r="B3144">
        <v>71</v>
      </c>
      <c r="C3144" t="s">
        <v>23</v>
      </c>
      <c r="D3144" t="s">
        <v>29</v>
      </c>
      <c r="E3144" t="s">
        <v>19</v>
      </c>
      <c r="F3144" t="s">
        <v>24</v>
      </c>
      <c r="G3144" t="s">
        <v>25</v>
      </c>
      <c r="H3144" s="3">
        <v>8734.6200000000008</v>
      </c>
      <c r="I3144" t="s">
        <v>21</v>
      </c>
      <c r="J3144" t="s">
        <v>22</v>
      </c>
      <c r="K31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32.886230553886399</v>
      </c>
      <c r="L3144" s="5">
        <f>TablaDatos[[#This Row],[IMC_raw]]/1000000000000000</f>
        <v>32.886230553886399</v>
      </c>
      <c r="M3144" s="2">
        <v>3.28862305538864E+16</v>
      </c>
      <c r="N31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4" s="13">
        <f t="shared" si="49"/>
        <v>3143</v>
      </c>
      <c r="P3144" s="2" t="str">
        <f>IF(TablaDatos[[#This Row],[Diabetes]]=0,"No","Si")</f>
        <v>No</v>
      </c>
      <c r="Q3144">
        <v>0</v>
      </c>
      <c r="R3144">
        <f>TablaDatos[[#This Row],[Aux2]]/10000000000000</f>
        <v>2349.8774033424802</v>
      </c>
      <c r="S3144" s="1">
        <v>2.34987740334248E+16</v>
      </c>
      <c r="T3144" s="7">
        <f>TablaDatos[[#This Row],[Aux3]]/100000000000000</f>
        <v>27.095343169792802</v>
      </c>
      <c r="U3144" s="1">
        <v>2709534316979280</v>
      </c>
      <c r="V3144">
        <v>181.6</v>
      </c>
      <c r="W3144">
        <v>105.5</v>
      </c>
    </row>
    <row r="3145" spans="1:23">
      <c r="A3145">
        <v>2018</v>
      </c>
      <c r="B3145">
        <v>57</v>
      </c>
      <c r="C3145" t="s">
        <v>16</v>
      </c>
      <c r="D3145" t="s">
        <v>32</v>
      </c>
      <c r="E3145" t="s">
        <v>19</v>
      </c>
      <c r="F3145" t="s">
        <v>24</v>
      </c>
      <c r="G3145" t="s">
        <v>28</v>
      </c>
      <c r="H3145" s="3">
        <v>23553.18</v>
      </c>
      <c r="I3145" t="s">
        <v>21</v>
      </c>
      <c r="J3145" t="s">
        <v>18</v>
      </c>
      <c r="K31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32.880915342605398</v>
      </c>
      <c r="L3145" s="5">
        <f>TablaDatos[[#This Row],[IMC_raw]]/1000000000000000</f>
        <v>32.880915342605398</v>
      </c>
      <c r="M3145" s="2">
        <v>3.28809153426054E+16</v>
      </c>
      <c r="N31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5" s="13">
        <f t="shared" si="49"/>
        <v>3144</v>
      </c>
      <c r="P3145" s="2" t="str">
        <f>IF(TablaDatos[[#This Row],[Diabetes]]=0,"No","Si")</f>
        <v>Si</v>
      </c>
      <c r="Q3145">
        <v>1</v>
      </c>
      <c r="R3145">
        <f>TablaDatos[[#This Row],[Aux2]]/10000000000000</f>
        <v>2595.1701399645199</v>
      </c>
      <c r="S3145" s="1">
        <v>2.59517013996452E+16</v>
      </c>
      <c r="T3145" s="7">
        <f>TablaDatos[[#This Row],[Aux3]]/100000000000000</f>
        <v>26.8744271122968</v>
      </c>
      <c r="U3145" s="1">
        <v>2687442711229680</v>
      </c>
      <c r="V3145">
        <v>165.5</v>
      </c>
      <c r="W3145">
        <v>101.1</v>
      </c>
    </row>
    <row r="3146" spans="1:23">
      <c r="A3146">
        <v>2018</v>
      </c>
      <c r="B3146">
        <v>61</v>
      </c>
      <c r="C3146" t="s">
        <v>23</v>
      </c>
      <c r="D3146" t="s">
        <v>73</v>
      </c>
      <c r="E3146" t="s">
        <v>18</v>
      </c>
      <c r="F3146" t="s">
        <v>24</v>
      </c>
      <c r="G3146" t="s">
        <v>28</v>
      </c>
      <c r="H3146" s="3">
        <v>12949.18</v>
      </c>
      <c r="I3146" t="s">
        <v>19</v>
      </c>
      <c r="J3146" t="s">
        <v>22</v>
      </c>
      <c r="K31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32.863094760317999</v>
      </c>
      <c r="L3146" s="6">
        <f>TablaDatos[[#This Row],[IMC_raw]]/1000000000000000</f>
        <v>32.863094760317999</v>
      </c>
      <c r="M3146" s="2">
        <v>3.2863094760318E+16</v>
      </c>
      <c r="N31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6" s="13">
        <f t="shared" si="49"/>
        <v>3145</v>
      </c>
      <c r="P3146" s="2" t="str">
        <f>IF(TablaDatos[[#This Row],[Diabetes]]=0,"No","Si")</f>
        <v>No</v>
      </c>
      <c r="Q3146">
        <v>0</v>
      </c>
      <c r="R3146">
        <f>TablaDatos[[#This Row],[Aux2]]/10000000000000</f>
        <v>2026.0320115448701</v>
      </c>
      <c r="S3146" s="1">
        <v>2.02603201154487E+16</v>
      </c>
      <c r="T3146" s="7">
        <f>TablaDatos[[#This Row],[Aux3]]/100000000000000</f>
        <v>235.72994400207401</v>
      </c>
      <c r="U3146" s="1">
        <v>2.35729944002074E+16</v>
      </c>
      <c r="V3146">
        <v>152.1</v>
      </c>
      <c r="W3146">
        <v>95.4</v>
      </c>
    </row>
    <row r="3147" spans="1:23">
      <c r="A3147">
        <v>2018</v>
      </c>
      <c r="B3147">
        <v>67</v>
      </c>
      <c r="C3147" t="s">
        <v>23</v>
      </c>
      <c r="D3147" t="s">
        <v>32</v>
      </c>
      <c r="E3147" t="s">
        <v>18</v>
      </c>
      <c r="F3147" t="s">
        <v>19</v>
      </c>
      <c r="G3147" t="s">
        <v>25</v>
      </c>
      <c r="H3147" s="3">
        <v>8511.49</v>
      </c>
      <c r="I3147" t="s">
        <v>21</v>
      </c>
      <c r="J3147" t="s">
        <v>22</v>
      </c>
      <c r="K31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32.841992825375698</v>
      </c>
      <c r="L3147" s="6">
        <f>TablaDatos[[#This Row],[IMC_raw]]/1000000000000000</f>
        <v>3.2841992825375699</v>
      </c>
      <c r="M3147" s="2">
        <v>3284199282537570</v>
      </c>
      <c r="N31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7" s="13">
        <f t="shared" si="49"/>
        <v>3146</v>
      </c>
      <c r="P3147" s="2" t="str">
        <f>IF(TablaDatos[[#This Row],[Diabetes]]=0,"No","Si")</f>
        <v>No</v>
      </c>
      <c r="Q3147">
        <v>0</v>
      </c>
      <c r="R3147">
        <f>TablaDatos[[#This Row],[Aux2]]/10000000000000</f>
        <v>2121.5960963723901</v>
      </c>
      <c r="S3147" s="1">
        <v>2.12159609637239E+16</v>
      </c>
      <c r="T3147" s="7">
        <f>TablaDatos[[#This Row],[Aux3]]/100000000000000</f>
        <v>202.65197164428801</v>
      </c>
      <c r="U3147" s="1">
        <v>2.02651971644288E+16</v>
      </c>
      <c r="V3147">
        <v>152</v>
      </c>
      <c r="W3147">
        <v>93.3</v>
      </c>
    </row>
    <row r="3148" spans="1:23">
      <c r="A3148">
        <v>2018</v>
      </c>
      <c r="B3148">
        <v>56</v>
      </c>
      <c r="C3148" t="s">
        <v>16</v>
      </c>
      <c r="D3148" t="s">
        <v>29</v>
      </c>
      <c r="E3148" t="s">
        <v>31</v>
      </c>
      <c r="F3148" t="s">
        <v>24</v>
      </c>
      <c r="G3148" t="s">
        <v>28</v>
      </c>
      <c r="H3148" s="3">
        <v>11128.6</v>
      </c>
      <c r="I3148" t="s">
        <v>19</v>
      </c>
      <c r="J3148" t="s">
        <v>22</v>
      </c>
      <c r="K31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32.817445873018798</v>
      </c>
      <c r="L3148" s="6">
        <f>TablaDatos[[#This Row],[IMC_raw]]/100000000000000</f>
        <v>32.817445873018798</v>
      </c>
      <c r="M3148" s="2">
        <v>3281744587301880</v>
      </c>
      <c r="N31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8" s="13">
        <f t="shared" si="49"/>
        <v>3147</v>
      </c>
      <c r="P3148" s="2" t="str">
        <f>IF(TablaDatos[[#This Row],[Diabetes]]=0,"No","Si")</f>
        <v>No</v>
      </c>
      <c r="Q3148">
        <v>0</v>
      </c>
      <c r="R3148">
        <f>TablaDatos[[#This Row],[Aux2]]/10000000000000</f>
        <v>220.142327047865</v>
      </c>
      <c r="S3148" s="1">
        <v>2201423270478650</v>
      </c>
      <c r="T3148" s="7">
        <f>TablaDatos[[#This Row],[Aux3]]/100000000000000</f>
        <v>254.53954321621799</v>
      </c>
      <c r="U3148" s="1">
        <v>2.54539543216218E+16</v>
      </c>
      <c r="V3148">
        <v>162.5</v>
      </c>
      <c r="W3148">
        <v>98.5</v>
      </c>
    </row>
    <row r="3149" spans="1:23">
      <c r="A3149">
        <v>2018</v>
      </c>
      <c r="B3149">
        <v>54</v>
      </c>
      <c r="C3149" t="s">
        <v>23</v>
      </c>
      <c r="D3149" t="s">
        <v>71</v>
      </c>
      <c r="E3149" t="s">
        <v>18</v>
      </c>
      <c r="F3149" t="s">
        <v>24</v>
      </c>
      <c r="G3149" t="s">
        <v>20</v>
      </c>
      <c r="H3149" s="3">
        <v>14126.68</v>
      </c>
      <c r="I3149" t="s">
        <v>21</v>
      </c>
      <c r="J3149" t="s">
        <v>19</v>
      </c>
      <c r="K31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32.777996863263198</v>
      </c>
      <c r="L3149" s="6">
        <f>TablaDatos[[#This Row],[IMC_raw]]/100000000000000</f>
        <v>32.777996863263198</v>
      </c>
      <c r="M3149" s="2">
        <v>3277799686326320</v>
      </c>
      <c r="N31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49" s="13">
        <f t="shared" si="49"/>
        <v>3148</v>
      </c>
      <c r="P3149" s="2" t="str">
        <f>IF(TablaDatos[[#This Row],[Diabetes]]=0,"No","Si")</f>
        <v>Si</v>
      </c>
      <c r="Q3149">
        <v>1</v>
      </c>
      <c r="R3149">
        <f>TablaDatos[[#This Row],[Aux2]]/10000000000000</f>
        <v>246.03240289062299</v>
      </c>
      <c r="S3149" s="1">
        <v>2460324028906230</v>
      </c>
      <c r="T3149" s="7">
        <f>TablaDatos[[#This Row],[Aux3]]/100000000000000</f>
        <v>296.98594151244998</v>
      </c>
      <c r="U3149" s="1">
        <v>2.9698594151245E+16</v>
      </c>
      <c r="V3149">
        <v>165</v>
      </c>
      <c r="W3149">
        <v>94.8</v>
      </c>
    </row>
    <row r="3150" spans="1:23">
      <c r="A3150">
        <v>2018</v>
      </c>
      <c r="B3150">
        <v>63</v>
      </c>
      <c r="C3150" t="s">
        <v>23</v>
      </c>
      <c r="D3150" t="s">
        <v>42</v>
      </c>
      <c r="E3150" t="s">
        <v>18</v>
      </c>
      <c r="F3150" t="s">
        <v>35</v>
      </c>
      <c r="G3150" t="s">
        <v>28</v>
      </c>
      <c r="H3150" s="3">
        <v>20957.02</v>
      </c>
      <c r="I3150" t="s">
        <v>19</v>
      </c>
      <c r="J3150" t="s">
        <v>22</v>
      </c>
      <c r="K31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32.774300556179398</v>
      </c>
      <c r="L3150" s="5">
        <f>TablaDatos[[#This Row],[IMC_raw]]/1000000000000000</f>
        <v>3.2774300556179399</v>
      </c>
      <c r="M3150" s="2">
        <v>3277430055617940</v>
      </c>
      <c r="N31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0" s="13">
        <f t="shared" si="49"/>
        <v>3149</v>
      </c>
      <c r="P3150" s="2" t="str">
        <f>IF(TablaDatos[[#This Row],[Diabetes]]=0,"No","Si")</f>
        <v>No</v>
      </c>
      <c r="Q3150">
        <v>0</v>
      </c>
      <c r="R3150">
        <f>TablaDatos[[#This Row],[Aux2]]/10000000000000</f>
        <v>2049.1404836305301</v>
      </c>
      <c r="S3150" s="1">
        <v>2.04914048363053E+16</v>
      </c>
      <c r="T3150" s="7">
        <f>TablaDatos[[#This Row],[Aux3]]/100000000000000</f>
        <v>244.91233283251</v>
      </c>
      <c r="U3150" s="1">
        <v>2.4491233283251E+16</v>
      </c>
      <c r="V3150">
        <v>151.6</v>
      </c>
      <c r="W3150">
        <v>93.3</v>
      </c>
    </row>
    <row r="3151" spans="1:23">
      <c r="A3151">
        <v>2018</v>
      </c>
      <c r="B3151">
        <v>51</v>
      </c>
      <c r="C3151" t="s">
        <v>23</v>
      </c>
      <c r="D3151" t="s">
        <v>29</v>
      </c>
      <c r="E3151" t="s">
        <v>31</v>
      </c>
      <c r="F3151" t="s">
        <v>24</v>
      </c>
      <c r="G3151" t="s">
        <v>20</v>
      </c>
      <c r="H3151" s="3">
        <v>8545.98</v>
      </c>
      <c r="I3151" t="s">
        <v>21</v>
      </c>
      <c r="J3151" t="s">
        <v>21</v>
      </c>
      <c r="K31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32.724667753957199</v>
      </c>
      <c r="L3151" s="6">
        <f>TablaDatos[[#This Row],[IMC_raw]]/1000000000000000</f>
        <v>3.2724667753957202</v>
      </c>
      <c r="M3151" s="2">
        <v>3272466775395720</v>
      </c>
      <c r="N31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1" s="13">
        <f t="shared" si="49"/>
        <v>3150</v>
      </c>
      <c r="P3151" s="2" t="str">
        <f>IF(TablaDatos[[#This Row],[Diabetes]]=0,"No","Si")</f>
        <v>Si</v>
      </c>
      <c r="Q3151">
        <v>1</v>
      </c>
      <c r="R3151">
        <f>TablaDatos[[#This Row],[Aux2]]/10000000000000</f>
        <v>246.28580831734499</v>
      </c>
      <c r="S3151" s="1">
        <v>2462858083173450</v>
      </c>
      <c r="T3151" s="7">
        <f>TablaDatos[[#This Row],[Aux3]]/100000000000000</f>
        <v>28.128223335514999</v>
      </c>
      <c r="U3151" s="1">
        <v>2812822333551500</v>
      </c>
      <c r="V3151">
        <v>165.8</v>
      </c>
      <c r="W3151">
        <v>99.8</v>
      </c>
    </row>
    <row r="3152" spans="1:23">
      <c r="A3152">
        <v>2018</v>
      </c>
      <c r="B3152">
        <v>65</v>
      </c>
      <c r="C3152" t="s">
        <v>23</v>
      </c>
      <c r="D3152" t="s">
        <v>29</v>
      </c>
      <c r="E3152" t="s">
        <v>19</v>
      </c>
      <c r="F3152" t="s">
        <v>24</v>
      </c>
      <c r="G3152" t="s">
        <v>25</v>
      </c>
      <c r="H3152" s="3">
        <v>17041.53</v>
      </c>
      <c r="I3152" t="s">
        <v>21</v>
      </c>
      <c r="J3152" t="s">
        <v>22</v>
      </c>
      <c r="K31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32.7230951669249</v>
      </c>
      <c r="L3152" s="6">
        <f>TablaDatos[[#This Row],[IMC_raw]]/1000000000000000</f>
        <v>3.27230951669249</v>
      </c>
      <c r="M3152" s="2">
        <v>3272309516692490</v>
      </c>
      <c r="N31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2" s="13">
        <f t="shared" si="49"/>
        <v>3151</v>
      </c>
      <c r="P3152" s="2" t="str">
        <f>IF(TablaDatos[[#This Row],[Diabetes]]=0,"No","Si")</f>
        <v>No</v>
      </c>
      <c r="Q3152">
        <v>0</v>
      </c>
      <c r="R3152">
        <f>TablaDatos[[#This Row],[Aux2]]/10000000000000</f>
        <v>2512.4899892356798</v>
      </c>
      <c r="S3152" s="1">
        <v>2.51248998923568E+16</v>
      </c>
      <c r="T3152" s="7">
        <f>TablaDatos[[#This Row],[Aux3]]/100000000000000</f>
        <v>24.2593902646483</v>
      </c>
      <c r="U3152" s="1">
        <v>2425939026464830</v>
      </c>
      <c r="V3152">
        <v>164.7</v>
      </c>
      <c r="W3152">
        <v>99.7</v>
      </c>
    </row>
    <row r="3153" spans="1:23">
      <c r="A3153">
        <v>2018</v>
      </c>
      <c r="B3153">
        <v>65</v>
      </c>
      <c r="C3153" t="s">
        <v>16</v>
      </c>
      <c r="D3153" t="s">
        <v>17</v>
      </c>
      <c r="E3153" t="s">
        <v>21</v>
      </c>
      <c r="F3153" t="s">
        <v>24</v>
      </c>
      <c r="G3153" t="s">
        <v>25</v>
      </c>
      <c r="H3153" s="3">
        <v>13845.74</v>
      </c>
      <c r="I3153" t="s">
        <v>21</v>
      </c>
      <c r="J3153" t="s">
        <v>19</v>
      </c>
      <c r="K31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32.717998786801203</v>
      </c>
      <c r="L3153" s="6">
        <f>TablaDatos[[#This Row],[IMC_raw]]/1000000000000000</f>
        <v>32.717998786801203</v>
      </c>
      <c r="M3153" s="2">
        <v>3.27179987868012E+16</v>
      </c>
      <c r="N31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3" s="13">
        <f t="shared" si="49"/>
        <v>3152</v>
      </c>
      <c r="P3153" s="2" t="str">
        <f>IF(TablaDatos[[#This Row],[Diabetes]]=0,"No","Si")</f>
        <v>Si</v>
      </c>
      <c r="Q3153">
        <v>1</v>
      </c>
      <c r="R3153">
        <f>TablaDatos[[#This Row],[Aux2]]/10000000000000</f>
        <v>248.131318128977</v>
      </c>
      <c r="S3153" s="1">
        <v>2481313181289770</v>
      </c>
      <c r="T3153" s="7">
        <f>TablaDatos[[#This Row],[Aux3]]/100000000000000</f>
        <v>27.994589323364799</v>
      </c>
      <c r="U3153" s="1">
        <v>2799458932336480</v>
      </c>
      <c r="V3153">
        <v>169.2</v>
      </c>
      <c r="W3153">
        <v>101.1</v>
      </c>
    </row>
    <row r="3154" spans="1:23">
      <c r="A3154">
        <v>2018</v>
      </c>
      <c r="B3154">
        <v>63</v>
      </c>
      <c r="C3154" t="s">
        <v>23</v>
      </c>
      <c r="D3154" t="s">
        <v>17</v>
      </c>
      <c r="E3154" t="s">
        <v>18</v>
      </c>
      <c r="F3154" t="s">
        <v>19</v>
      </c>
      <c r="G3154" t="s">
        <v>28</v>
      </c>
      <c r="H3154" s="3">
        <v>23438.7</v>
      </c>
      <c r="I3154" t="s">
        <v>21</v>
      </c>
      <c r="J3154" t="s">
        <v>18</v>
      </c>
      <c r="K31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32.706260852346098</v>
      </c>
      <c r="L3154" s="6">
        <f>TablaDatos[[#This Row],[IMC_raw]]/1000000000000000</f>
        <v>3.2706260852346101</v>
      </c>
      <c r="M3154" s="2">
        <v>3270626085234610</v>
      </c>
      <c r="N31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4" s="13">
        <f t="shared" si="49"/>
        <v>3153</v>
      </c>
      <c r="P3154" s="2" t="str">
        <f>IF(TablaDatos[[#This Row],[Diabetes]]=0,"No","Si")</f>
        <v>No</v>
      </c>
      <c r="Q3154">
        <v>0</v>
      </c>
      <c r="R3154">
        <f>TablaDatos[[#This Row],[Aux2]]/10000000000000</f>
        <v>2287.83104882419</v>
      </c>
      <c r="S3154" s="1">
        <v>2.28783104882419E+16</v>
      </c>
      <c r="T3154" s="7">
        <f>TablaDatos[[#This Row],[Aux3]]/100000000000000</f>
        <v>2.50707024703215</v>
      </c>
      <c r="U3154" s="1">
        <v>250707024703215</v>
      </c>
      <c r="V3154">
        <v>153.4</v>
      </c>
      <c r="W3154">
        <v>97.1</v>
      </c>
    </row>
    <row r="3155" spans="1:23">
      <c r="A3155">
        <v>2018</v>
      </c>
      <c r="B3155">
        <v>45</v>
      </c>
      <c r="C3155" t="s">
        <v>16</v>
      </c>
      <c r="D3155" t="s">
        <v>37</v>
      </c>
      <c r="E3155" t="s">
        <v>21</v>
      </c>
      <c r="F3155" t="s">
        <v>24</v>
      </c>
      <c r="G3155" t="s">
        <v>20</v>
      </c>
      <c r="H3155" s="3">
        <v>17441.84</v>
      </c>
      <c r="I3155" t="s">
        <v>21</v>
      </c>
      <c r="J3155" t="s">
        <v>19</v>
      </c>
      <c r="K31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32.663720121657697</v>
      </c>
      <c r="L3155" s="6">
        <f>TablaDatos[[#This Row],[IMC_raw]]/1000000000000000</f>
        <v>32.663720121657697</v>
      </c>
      <c r="M3155" s="2">
        <v>3.26637201216577E+16</v>
      </c>
      <c r="N31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5" s="13">
        <f t="shared" si="49"/>
        <v>3154</v>
      </c>
      <c r="P3155" s="2" t="str">
        <f>IF(TablaDatos[[#This Row],[Diabetes]]=0,"No","Si")</f>
        <v>No</v>
      </c>
      <c r="Q3155">
        <v>0</v>
      </c>
      <c r="R3155">
        <f>TablaDatos[[#This Row],[Aux2]]/10000000000000</f>
        <v>2236.09911738252</v>
      </c>
      <c r="S3155" s="1">
        <v>2.23609911738252E+16</v>
      </c>
      <c r="T3155" s="7">
        <f>TablaDatos[[#This Row],[Aux3]]/100000000000000</f>
        <v>20.186256578565299</v>
      </c>
      <c r="U3155" s="1">
        <v>2018625657856530</v>
      </c>
      <c r="V3155">
        <v>155.9</v>
      </c>
      <c r="W3155">
        <v>95.8</v>
      </c>
    </row>
    <row r="3156" spans="1:23">
      <c r="A3156">
        <v>2018</v>
      </c>
      <c r="B3156">
        <v>60</v>
      </c>
      <c r="C3156" t="s">
        <v>23</v>
      </c>
      <c r="D3156" t="s">
        <v>17</v>
      </c>
      <c r="E3156" t="s">
        <v>21</v>
      </c>
      <c r="F3156" t="s">
        <v>24</v>
      </c>
      <c r="G3156" t="s">
        <v>28</v>
      </c>
      <c r="H3156" s="3">
        <v>20192.48</v>
      </c>
      <c r="I3156" t="s">
        <v>19</v>
      </c>
      <c r="J3156" t="s">
        <v>22</v>
      </c>
      <c r="K31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32.6590858301143</v>
      </c>
      <c r="L3156" s="5">
        <f>TablaDatos[[#This Row],[IMC_raw]]/1000000000000000</f>
        <v>3.2659085830114298</v>
      </c>
      <c r="M3156" s="2">
        <v>3265908583011430</v>
      </c>
      <c r="N31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6" s="13">
        <f t="shared" si="49"/>
        <v>3155</v>
      </c>
      <c r="P3156" s="2" t="str">
        <f>IF(TablaDatos[[#This Row],[Diabetes]]=0,"No","Si")</f>
        <v>No</v>
      </c>
      <c r="Q3156">
        <v>0</v>
      </c>
      <c r="R3156">
        <f>TablaDatos[[#This Row],[Aux2]]/10000000000000</f>
        <v>224.96582806418601</v>
      </c>
      <c r="S3156" s="1">
        <v>2249658280641860</v>
      </c>
      <c r="T3156" s="7">
        <f>TablaDatos[[#This Row],[Aux3]]/100000000000000</f>
        <v>212.220269571567</v>
      </c>
      <c r="U3156" s="1">
        <v>2.12220269571567E+16</v>
      </c>
      <c r="V3156">
        <v>153.5</v>
      </c>
      <c r="W3156">
        <v>96.8</v>
      </c>
    </row>
    <row r="3157" spans="1:23">
      <c r="A3157">
        <v>2018</v>
      </c>
      <c r="B3157">
        <v>52</v>
      </c>
      <c r="C3157" t="s">
        <v>23</v>
      </c>
      <c r="D3157" t="s">
        <v>73</v>
      </c>
      <c r="E3157" t="s">
        <v>18</v>
      </c>
      <c r="F3157" t="s">
        <v>19</v>
      </c>
      <c r="G3157" t="s">
        <v>20</v>
      </c>
      <c r="H3157" s="3">
        <v>24853.65</v>
      </c>
      <c r="I3157" t="s">
        <v>21</v>
      </c>
      <c r="J3157" t="s">
        <v>18</v>
      </c>
      <c r="K31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32.6359070103344</v>
      </c>
      <c r="L3157" s="5">
        <f>TablaDatos[[#This Row],[IMC_raw]]/1000000000000000</f>
        <v>32.6359070103344</v>
      </c>
      <c r="M3157" s="2">
        <v>3.26359070103344E+16</v>
      </c>
      <c r="N31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7" s="13">
        <f t="shared" si="49"/>
        <v>3156</v>
      </c>
      <c r="P3157" s="2" t="str">
        <f>IF(TablaDatos[[#This Row],[Diabetes]]=0,"No","Si")</f>
        <v>Si</v>
      </c>
      <c r="Q3157">
        <v>1</v>
      </c>
      <c r="R3157">
        <f>TablaDatos[[#This Row],[Aux2]]/10000000000000</f>
        <v>2231.4922317150899</v>
      </c>
      <c r="S3157" s="1">
        <v>2.23149223171509E+16</v>
      </c>
      <c r="T3157" s="7">
        <f>TablaDatos[[#This Row],[Aux3]]/100000000000000</f>
        <v>268.85766150634203</v>
      </c>
      <c r="U3157" s="1">
        <v>2.68857661506342E+16</v>
      </c>
      <c r="V3157">
        <v>160.4</v>
      </c>
      <c r="W3157">
        <v>91.5</v>
      </c>
    </row>
    <row r="3158" spans="1:23">
      <c r="A3158">
        <v>2018</v>
      </c>
      <c r="B3158">
        <v>61</v>
      </c>
      <c r="C3158" t="s">
        <v>23</v>
      </c>
      <c r="D3158" t="s">
        <v>73</v>
      </c>
      <c r="E3158" t="s">
        <v>19</v>
      </c>
      <c r="F3158" t="s">
        <v>19</v>
      </c>
      <c r="G3158" t="s">
        <v>28</v>
      </c>
      <c r="H3158" s="3">
        <v>31310.09</v>
      </c>
      <c r="I3158" t="s">
        <v>21</v>
      </c>
      <c r="J3158" t="s">
        <v>21</v>
      </c>
      <c r="K31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32.595429123612298</v>
      </c>
      <c r="L3158" s="6">
        <f>TablaDatos[[#This Row],[IMC_raw]]/1000000000000000</f>
        <v>32.595429123612298</v>
      </c>
      <c r="M3158" s="2">
        <v>3.25954291236123E+16</v>
      </c>
      <c r="N31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8" s="13">
        <f t="shared" si="49"/>
        <v>3157</v>
      </c>
      <c r="P3158" s="2" t="str">
        <f>IF(TablaDatos[[#This Row],[Diabetes]]=0,"No","Si")</f>
        <v>No</v>
      </c>
      <c r="Q3158">
        <v>0</v>
      </c>
      <c r="R3158">
        <f>TablaDatos[[#This Row],[Aux2]]/10000000000000</f>
        <v>2372.9302070253498</v>
      </c>
      <c r="S3158" s="1">
        <v>2.37293020702535E+16</v>
      </c>
      <c r="T3158" s="7">
        <f>TablaDatos[[#This Row],[Aux3]]/100000000000000</f>
        <v>238.06532158698801</v>
      </c>
      <c r="U3158" s="1">
        <v>2.38065321586988E+16</v>
      </c>
      <c r="V3158">
        <v>164</v>
      </c>
      <c r="W3158">
        <v>97.6</v>
      </c>
    </row>
    <row r="3159" spans="1:23">
      <c r="A3159">
        <v>2018</v>
      </c>
      <c r="B3159">
        <v>55</v>
      </c>
      <c r="C3159" t="s">
        <v>16</v>
      </c>
      <c r="D3159" t="s">
        <v>34</v>
      </c>
      <c r="E3159" t="s">
        <v>18</v>
      </c>
      <c r="F3159" t="s">
        <v>19</v>
      </c>
      <c r="G3159" t="s">
        <v>28</v>
      </c>
      <c r="H3159" s="3">
        <v>25098.33</v>
      </c>
      <c r="I3159" t="s">
        <v>19</v>
      </c>
      <c r="J3159" t="s">
        <v>22</v>
      </c>
      <c r="K31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32.580764866136597</v>
      </c>
      <c r="L3159" s="6">
        <f>TablaDatos[[#This Row],[IMC_raw]]/1000000000000000</f>
        <v>3.25807648661366</v>
      </c>
      <c r="M3159" s="2">
        <v>3258076486613660</v>
      </c>
      <c r="N31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59" s="13">
        <f t="shared" si="49"/>
        <v>3158</v>
      </c>
      <c r="P3159" s="2" t="str">
        <f>IF(TablaDatos[[#This Row],[Diabetes]]=0,"No","Si")</f>
        <v>Si</v>
      </c>
      <c r="Q3159">
        <v>1</v>
      </c>
      <c r="R3159">
        <f>TablaDatos[[#This Row],[Aux2]]/10000000000000</f>
        <v>214.68180490152201</v>
      </c>
      <c r="S3159" s="1">
        <v>2146818049015220</v>
      </c>
      <c r="T3159" s="7">
        <f>TablaDatos[[#This Row],[Aux3]]/100000000000000</f>
        <v>25.3608095955206</v>
      </c>
      <c r="U3159" s="1">
        <v>2536080959552060</v>
      </c>
      <c r="V3159">
        <v>162.9</v>
      </c>
      <c r="W3159">
        <v>103.3</v>
      </c>
    </row>
    <row r="3160" spans="1:23">
      <c r="A3160">
        <v>2018</v>
      </c>
      <c r="B3160">
        <v>62</v>
      </c>
      <c r="C3160" t="s">
        <v>23</v>
      </c>
      <c r="D3160" t="s">
        <v>17</v>
      </c>
      <c r="E3160" t="s">
        <v>18</v>
      </c>
      <c r="F3160" t="s">
        <v>40</v>
      </c>
      <c r="G3160" t="s">
        <v>28</v>
      </c>
      <c r="H3160" s="3">
        <v>28616.48</v>
      </c>
      <c r="I3160" t="s">
        <v>19</v>
      </c>
      <c r="J3160" t="s">
        <v>18</v>
      </c>
      <c r="K31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32.580127965003399</v>
      </c>
      <c r="L3160" s="5">
        <f>TablaDatos[[#This Row],[IMC_raw]]/1000000000000000</f>
        <v>3.2580127965003398</v>
      </c>
      <c r="M3160" s="2">
        <v>3258012796500340</v>
      </c>
      <c r="N31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0" s="13">
        <f t="shared" si="49"/>
        <v>3159</v>
      </c>
      <c r="P3160" s="2" t="str">
        <f>IF(TablaDatos[[#This Row],[Diabetes]]=0,"No","Si")</f>
        <v>No</v>
      </c>
      <c r="Q3160">
        <v>0</v>
      </c>
      <c r="R3160">
        <f>TablaDatos[[#This Row],[Aux2]]/10000000000000</f>
        <v>2072.87189281472</v>
      </c>
      <c r="S3160" s="1">
        <v>2.07287189281472E+16</v>
      </c>
      <c r="T3160" s="7">
        <f>TablaDatos[[#This Row],[Aux3]]/100000000000000</f>
        <v>228.38785731343901</v>
      </c>
      <c r="U3160" s="1">
        <v>2.28387857313439E+16</v>
      </c>
      <c r="V3160">
        <v>164.6</v>
      </c>
      <c r="W3160">
        <v>96.1</v>
      </c>
    </row>
    <row r="3161" spans="1:23">
      <c r="A3161">
        <v>2018</v>
      </c>
      <c r="B3161">
        <v>53</v>
      </c>
      <c r="C3161" t="s">
        <v>16</v>
      </c>
      <c r="D3161" t="s">
        <v>29</v>
      </c>
      <c r="E3161" t="s">
        <v>18</v>
      </c>
      <c r="F3161" t="s">
        <v>24</v>
      </c>
      <c r="G3161" t="s">
        <v>20</v>
      </c>
      <c r="H3161" s="3">
        <v>12877.09</v>
      </c>
      <c r="I3161" t="s">
        <v>19</v>
      </c>
      <c r="J3161" t="s">
        <v>18</v>
      </c>
      <c r="K31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32.571824002728</v>
      </c>
      <c r="L3161" s="5">
        <f>TablaDatos[[#This Row],[IMC_raw]]/1000000000000000</f>
        <v>3.2571824002728</v>
      </c>
      <c r="M3161" s="2">
        <v>3257182400272800</v>
      </c>
      <c r="N31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1" s="13">
        <f t="shared" si="49"/>
        <v>3160</v>
      </c>
      <c r="P3161" s="2" t="str">
        <f>IF(TablaDatos[[#This Row],[Diabetes]]=0,"No","Si")</f>
        <v>No</v>
      </c>
      <c r="Q3161">
        <v>0</v>
      </c>
      <c r="R3161">
        <f>TablaDatos[[#This Row],[Aux2]]/10000000000000</f>
        <v>2242.2909460887499</v>
      </c>
      <c r="S3161" s="1">
        <v>2.24229094608875E+16</v>
      </c>
      <c r="T3161" s="7">
        <f>TablaDatos[[#This Row],[Aux3]]/100000000000000</f>
        <v>25.583716105347801</v>
      </c>
      <c r="U3161" s="1">
        <v>2558371610534780</v>
      </c>
      <c r="V3161">
        <v>145.4</v>
      </c>
      <c r="W3161">
        <v>96.5</v>
      </c>
    </row>
    <row r="3162" spans="1:23">
      <c r="A3162">
        <v>2018</v>
      </c>
      <c r="B3162">
        <v>47</v>
      </c>
      <c r="C3162" t="s">
        <v>16</v>
      </c>
      <c r="D3162" t="s">
        <v>30</v>
      </c>
      <c r="E3162" t="s">
        <v>18</v>
      </c>
      <c r="F3162" t="s">
        <v>19</v>
      </c>
      <c r="G3162" t="s">
        <v>20</v>
      </c>
      <c r="H3162" s="3">
        <v>26698.48</v>
      </c>
      <c r="I3162" t="s">
        <v>19</v>
      </c>
      <c r="J3162" t="s">
        <v>22</v>
      </c>
      <c r="K31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32.557388977024999</v>
      </c>
      <c r="L3162" s="5">
        <f>TablaDatos[[#This Row],[IMC_raw]]/1000000000000000</f>
        <v>32.557388977024999</v>
      </c>
      <c r="M3162" s="2">
        <v>3.2557388977025E+16</v>
      </c>
      <c r="N31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2" s="13">
        <f t="shared" si="49"/>
        <v>3161</v>
      </c>
      <c r="P3162" s="2" t="str">
        <f>IF(TablaDatos[[#This Row],[Diabetes]]=0,"No","Si")</f>
        <v>No</v>
      </c>
      <c r="Q3162">
        <v>0</v>
      </c>
      <c r="R3162">
        <f>TablaDatos[[#This Row],[Aux2]]/10000000000000</f>
        <v>1867.2431433536999</v>
      </c>
      <c r="S3162" s="1">
        <v>1.8672431433537E+16</v>
      </c>
      <c r="T3162" s="7">
        <f>TablaDatos[[#This Row],[Aux3]]/100000000000000</f>
        <v>227.56995000519001</v>
      </c>
      <c r="U3162" s="1">
        <v>2.2756995000519E+16</v>
      </c>
      <c r="V3162">
        <v>141.4</v>
      </c>
      <c r="W3162">
        <v>86.2</v>
      </c>
    </row>
    <row r="3163" spans="1:23">
      <c r="A3163">
        <v>2018</v>
      </c>
      <c r="B3163">
        <v>65</v>
      </c>
      <c r="C3163" t="s">
        <v>23</v>
      </c>
      <c r="D3163" t="s">
        <v>73</v>
      </c>
      <c r="E3163" t="s">
        <v>21</v>
      </c>
      <c r="F3163" t="s">
        <v>24</v>
      </c>
      <c r="G3163" t="s">
        <v>25</v>
      </c>
      <c r="H3163" s="3">
        <v>22220.16</v>
      </c>
      <c r="I3163" t="s">
        <v>21</v>
      </c>
      <c r="J3163" t="s">
        <v>22</v>
      </c>
      <c r="K31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32.548774062451699</v>
      </c>
      <c r="L3163" s="6">
        <f>TablaDatos[[#This Row],[IMC_raw]]/1000000000000000</f>
        <v>3.25487740624517</v>
      </c>
      <c r="M3163" s="2">
        <v>3254877406245170</v>
      </c>
      <c r="N31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3" s="13">
        <f t="shared" si="49"/>
        <v>3162</v>
      </c>
      <c r="P3163" s="2" t="str">
        <f>IF(TablaDatos[[#This Row],[Diabetes]]=0,"No","Si")</f>
        <v>Si</v>
      </c>
      <c r="Q3163">
        <v>1</v>
      </c>
      <c r="R3163">
        <f>TablaDatos[[#This Row],[Aux2]]/10000000000000</f>
        <v>2252.2325556198898</v>
      </c>
      <c r="S3163" s="1">
        <v>2.25223255561989E+16</v>
      </c>
      <c r="T3163" s="7">
        <f>TablaDatos[[#This Row],[Aux3]]/100000000000000</f>
        <v>25.622702896216101</v>
      </c>
      <c r="U3163" s="1">
        <v>2562270289621610</v>
      </c>
      <c r="V3163">
        <v>165.6</v>
      </c>
      <c r="W3163">
        <v>98.7</v>
      </c>
    </row>
    <row r="3164" spans="1:23">
      <c r="A3164">
        <v>2018</v>
      </c>
      <c r="B3164">
        <v>58</v>
      </c>
      <c r="C3164" t="s">
        <v>16</v>
      </c>
      <c r="D3164" t="s">
        <v>29</v>
      </c>
      <c r="E3164" t="s">
        <v>21</v>
      </c>
      <c r="F3164" t="s">
        <v>24</v>
      </c>
      <c r="G3164" t="s">
        <v>28</v>
      </c>
      <c r="H3164" s="3">
        <v>9654.16</v>
      </c>
      <c r="I3164" t="s">
        <v>21</v>
      </c>
      <c r="J3164" t="s">
        <v>18</v>
      </c>
      <c r="K31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32.538495002759099</v>
      </c>
      <c r="L3164" s="6">
        <f>TablaDatos[[#This Row],[IMC_raw]]/1000000000000000</f>
        <v>32.538495002759099</v>
      </c>
      <c r="M3164" s="2">
        <v>3.25384950027591E+16</v>
      </c>
      <c r="N31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4" s="13">
        <f t="shared" si="49"/>
        <v>3163</v>
      </c>
      <c r="P3164" s="2" t="str">
        <f>IF(TablaDatos[[#This Row],[Diabetes]]=0,"No","Si")</f>
        <v>Si</v>
      </c>
      <c r="Q3164">
        <v>1</v>
      </c>
      <c r="R3164">
        <f>TablaDatos[[#This Row],[Aux2]]/10000000000000</f>
        <v>2325.6032250174198</v>
      </c>
      <c r="S3164" s="1">
        <v>2.32560322501742E+16</v>
      </c>
      <c r="T3164" s="7">
        <f>TablaDatos[[#This Row],[Aux3]]/100000000000000</f>
        <v>27.413006297076901</v>
      </c>
      <c r="U3164" s="1">
        <v>2741300629707690</v>
      </c>
      <c r="V3164">
        <v>165.2</v>
      </c>
      <c r="W3164">
        <v>101</v>
      </c>
    </row>
    <row r="3165" spans="1:23">
      <c r="A3165">
        <v>2018</v>
      </c>
      <c r="B3165">
        <v>50</v>
      </c>
      <c r="C3165" t="s">
        <v>23</v>
      </c>
      <c r="D3165" t="s">
        <v>34</v>
      </c>
      <c r="E3165" t="s">
        <v>18</v>
      </c>
      <c r="F3165" t="s">
        <v>19</v>
      </c>
      <c r="G3165" t="s">
        <v>20</v>
      </c>
      <c r="H3165" s="3">
        <v>35505.769999999997</v>
      </c>
      <c r="I3165" t="s">
        <v>19</v>
      </c>
      <c r="J3165" t="s">
        <v>18</v>
      </c>
      <c r="K31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32.532453719858403</v>
      </c>
      <c r="L3165" s="6">
        <f>TablaDatos[[#This Row],[IMC_raw]]/100000000000000</f>
        <v>32.532453719858403</v>
      </c>
      <c r="M3165" s="2">
        <v>3253245371985840</v>
      </c>
      <c r="N31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5" s="13">
        <f t="shared" si="49"/>
        <v>3164</v>
      </c>
      <c r="P3165" s="2" t="str">
        <f>IF(TablaDatos[[#This Row],[Diabetes]]=0,"No","Si")</f>
        <v>Si</v>
      </c>
      <c r="Q3165">
        <v>1</v>
      </c>
      <c r="R3165">
        <f>TablaDatos[[#This Row],[Aux2]]/10000000000000</f>
        <v>2155.4582497484898</v>
      </c>
      <c r="S3165" s="1">
        <v>2.15545824974849E+16</v>
      </c>
      <c r="T3165" s="7">
        <f>TablaDatos[[#This Row],[Aux3]]/100000000000000</f>
        <v>231.053601289966</v>
      </c>
      <c r="U3165" s="1">
        <v>2.31053601289966E+16</v>
      </c>
      <c r="V3165">
        <v>147.1</v>
      </c>
      <c r="W3165">
        <v>96</v>
      </c>
    </row>
    <row r="3166" spans="1:23">
      <c r="A3166">
        <v>2018</v>
      </c>
      <c r="B3166">
        <v>63</v>
      </c>
      <c r="C3166" t="s">
        <v>16</v>
      </c>
      <c r="D3166" t="s">
        <v>17</v>
      </c>
      <c r="E3166" t="s">
        <v>21</v>
      </c>
      <c r="F3166" t="s">
        <v>24</v>
      </c>
      <c r="G3166" t="s">
        <v>28</v>
      </c>
      <c r="H3166" s="3">
        <v>23560.94</v>
      </c>
      <c r="I3166" t="s">
        <v>21</v>
      </c>
      <c r="J3166" t="s">
        <v>19</v>
      </c>
      <c r="K31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32.524871855457498</v>
      </c>
      <c r="L3166" s="6">
        <f>TablaDatos[[#This Row],[IMC_raw]]/1000000000000000</f>
        <v>32.524871855457498</v>
      </c>
      <c r="M3166" s="2">
        <v>3.25248718554575E+16</v>
      </c>
      <c r="N31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6" s="13">
        <f t="shared" si="49"/>
        <v>3165</v>
      </c>
      <c r="P3166" s="2" t="str">
        <f>IF(TablaDatos[[#This Row],[Diabetes]]=0,"No","Si")</f>
        <v>Si</v>
      </c>
      <c r="Q3166">
        <v>1</v>
      </c>
      <c r="R3166">
        <f>TablaDatos[[#This Row],[Aux2]]/10000000000000</f>
        <v>2210.7624661935401</v>
      </c>
      <c r="S3166" s="1">
        <v>2.21076246619354E+16</v>
      </c>
      <c r="T3166" s="7">
        <f>TablaDatos[[#This Row],[Aux3]]/100000000000000</f>
        <v>273.31418474919201</v>
      </c>
      <c r="U3166" s="1">
        <v>2.73314184749192E+16</v>
      </c>
      <c r="V3166">
        <v>177.1</v>
      </c>
      <c r="W3166">
        <v>99.9</v>
      </c>
    </row>
    <row r="3167" spans="1:23">
      <c r="A3167">
        <v>2018</v>
      </c>
      <c r="B3167">
        <v>68</v>
      </c>
      <c r="C3167" t="s">
        <v>23</v>
      </c>
      <c r="D3167" t="s">
        <v>72</v>
      </c>
      <c r="E3167" t="s">
        <v>21</v>
      </c>
      <c r="F3167" t="s">
        <v>19</v>
      </c>
      <c r="G3167" t="s">
        <v>25</v>
      </c>
      <c r="H3167" s="3">
        <v>18492.23</v>
      </c>
      <c r="I3167" t="s">
        <v>19</v>
      </c>
      <c r="J3167" t="s">
        <v>22</v>
      </c>
      <c r="K31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32.509860677641001</v>
      </c>
      <c r="L3167" s="5">
        <f>TablaDatos[[#This Row],[IMC_raw]]/1000000000000000</f>
        <v>3.2509860677640998</v>
      </c>
      <c r="M3167" s="2">
        <v>3250986067764100</v>
      </c>
      <c r="N31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7" s="13">
        <f t="shared" si="49"/>
        <v>3166</v>
      </c>
      <c r="P3167" s="2" t="str">
        <f>IF(TablaDatos[[#This Row],[Diabetes]]=0,"No","Si")</f>
        <v>No</v>
      </c>
      <c r="Q3167">
        <v>0</v>
      </c>
      <c r="R3167">
        <f>TablaDatos[[#This Row],[Aux2]]/10000000000000</f>
        <v>209.299904515338</v>
      </c>
      <c r="S3167" s="1">
        <v>2092999045153380</v>
      </c>
      <c r="T3167" s="7">
        <f>TablaDatos[[#This Row],[Aux3]]/100000000000000</f>
        <v>229.95125206574201</v>
      </c>
      <c r="U3167" s="1">
        <v>2.29951252065742E+16</v>
      </c>
      <c r="V3167">
        <v>155.9</v>
      </c>
      <c r="W3167">
        <v>92.1</v>
      </c>
    </row>
    <row r="3168" spans="1:23">
      <c r="A3168">
        <v>2018</v>
      </c>
      <c r="B3168">
        <v>59</v>
      </c>
      <c r="C3168" t="s">
        <v>23</v>
      </c>
      <c r="D3168" t="s">
        <v>32</v>
      </c>
      <c r="E3168" t="s">
        <v>18</v>
      </c>
      <c r="F3168" t="s">
        <v>19</v>
      </c>
      <c r="G3168" t="s">
        <v>28</v>
      </c>
      <c r="H3168" s="3">
        <v>19802.05</v>
      </c>
      <c r="I3168" t="s">
        <v>19</v>
      </c>
      <c r="J3168" t="s">
        <v>22</v>
      </c>
      <c r="K31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32.505381934569797</v>
      </c>
      <c r="L3168" s="6">
        <f>TablaDatos[[#This Row],[IMC_raw]]/1000000000000000</f>
        <v>3.2505381934569799</v>
      </c>
      <c r="M3168" s="2">
        <v>3250538193456980</v>
      </c>
      <c r="N31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8" s="13">
        <f t="shared" si="49"/>
        <v>3167</v>
      </c>
      <c r="P3168" s="2" t="str">
        <f>IF(TablaDatos[[#This Row],[Diabetes]]=0,"No","Si")</f>
        <v>No</v>
      </c>
      <c r="Q3168">
        <v>0</v>
      </c>
      <c r="R3168">
        <f>TablaDatos[[#This Row],[Aux2]]/10000000000000</f>
        <v>1937.54284717204</v>
      </c>
      <c r="S3168" s="1">
        <v>1.93754284717204E+16</v>
      </c>
      <c r="T3168" s="7">
        <f>TablaDatos[[#This Row],[Aux3]]/100000000000000</f>
        <v>227.44411877953101</v>
      </c>
      <c r="U3168" s="1">
        <v>2.27444118779531E+16</v>
      </c>
      <c r="V3168">
        <v>156.5</v>
      </c>
      <c r="W3168">
        <v>96.6</v>
      </c>
    </row>
    <row r="3169" spans="1:23">
      <c r="A3169">
        <v>2018</v>
      </c>
      <c r="B3169">
        <v>57</v>
      </c>
      <c r="C3169" t="s">
        <v>16</v>
      </c>
      <c r="D3169" t="s">
        <v>29</v>
      </c>
      <c r="E3169" t="s">
        <v>18</v>
      </c>
      <c r="F3169" t="s">
        <v>19</v>
      </c>
      <c r="G3169" t="s">
        <v>28</v>
      </c>
      <c r="H3169" s="3">
        <v>22634.54</v>
      </c>
      <c r="I3169" t="s">
        <v>19</v>
      </c>
      <c r="J3169" t="s">
        <v>22</v>
      </c>
      <c r="K31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32.496113049973097</v>
      </c>
      <c r="L3169" s="6">
        <f>TablaDatos[[#This Row],[IMC_raw]]/1000000000000000</f>
        <v>3.2496113049973099</v>
      </c>
      <c r="M3169" s="2">
        <v>3249611304997310</v>
      </c>
      <c r="N31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69" s="13">
        <f t="shared" si="49"/>
        <v>3168</v>
      </c>
      <c r="P3169" s="2" t="str">
        <f>IF(TablaDatos[[#This Row],[Diabetes]]=0,"No","Si")</f>
        <v>No</v>
      </c>
      <c r="Q3169">
        <v>0</v>
      </c>
      <c r="R3169">
        <f>TablaDatos[[#This Row],[Aux2]]/10000000000000</f>
        <v>1865.19055723205</v>
      </c>
      <c r="S3169" s="1">
        <v>1.86519055723205E+16</v>
      </c>
      <c r="T3169" s="7">
        <f>TablaDatos[[#This Row],[Aux3]]/100000000000000</f>
        <v>194.71789420143901</v>
      </c>
      <c r="U3169" s="1">
        <v>1.94717894201439E+16</v>
      </c>
      <c r="V3169">
        <v>154.9</v>
      </c>
      <c r="W3169">
        <v>94.4</v>
      </c>
    </row>
    <row r="3170" spans="1:23">
      <c r="A3170">
        <v>2018</v>
      </c>
      <c r="B3170">
        <v>71</v>
      </c>
      <c r="C3170" t="s">
        <v>23</v>
      </c>
      <c r="D3170" t="s">
        <v>17</v>
      </c>
      <c r="E3170" t="s">
        <v>18</v>
      </c>
      <c r="F3170" t="s">
        <v>35</v>
      </c>
      <c r="G3170" t="s">
        <v>25</v>
      </c>
      <c r="H3170" s="3">
        <v>24759.9</v>
      </c>
      <c r="I3170" t="s">
        <v>19</v>
      </c>
      <c r="J3170" t="s">
        <v>18</v>
      </c>
      <c r="K31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32.483861180134099</v>
      </c>
      <c r="L3170" s="5">
        <f>TablaDatos[[#This Row],[IMC_raw]]/1000000000000000</f>
        <v>32.483861180134099</v>
      </c>
      <c r="M3170" s="2">
        <v>3.24838611801341E+16</v>
      </c>
      <c r="N31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0" s="13">
        <f t="shared" si="49"/>
        <v>3169</v>
      </c>
      <c r="P3170" s="2" t="str">
        <f>IF(TablaDatos[[#This Row],[Diabetes]]=0,"No","Si")</f>
        <v>No</v>
      </c>
      <c r="Q3170">
        <v>0</v>
      </c>
      <c r="R3170">
        <f>TablaDatos[[#This Row],[Aux2]]/10000000000000</f>
        <v>206.22075389394601</v>
      </c>
      <c r="S3170" s="1">
        <v>2062207538939460</v>
      </c>
      <c r="T3170" s="7">
        <f>TablaDatos[[#This Row],[Aux3]]/100000000000000</f>
        <v>21.5527835978193</v>
      </c>
      <c r="U3170" s="1">
        <v>2155278359781930</v>
      </c>
      <c r="V3170">
        <v>164.9</v>
      </c>
      <c r="W3170">
        <v>95.5</v>
      </c>
    </row>
    <row r="3171" spans="1:23">
      <c r="A3171">
        <v>2018</v>
      </c>
      <c r="B3171">
        <v>52</v>
      </c>
      <c r="C3171" t="s">
        <v>16</v>
      </c>
      <c r="D3171" t="s">
        <v>17</v>
      </c>
      <c r="E3171" t="s">
        <v>19</v>
      </c>
      <c r="F3171" t="s">
        <v>19</v>
      </c>
      <c r="G3171" t="s">
        <v>20</v>
      </c>
      <c r="H3171" s="3">
        <v>35417.160000000003</v>
      </c>
      <c r="I3171" t="s">
        <v>19</v>
      </c>
      <c r="J3171" t="s">
        <v>18</v>
      </c>
      <c r="K31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32.4732131353082</v>
      </c>
      <c r="L3171" s="5">
        <f>TablaDatos[[#This Row],[IMC_raw]]/1000000000000000</f>
        <v>32.4732131353082</v>
      </c>
      <c r="M3171" s="2">
        <v>3.24732131353082E+16</v>
      </c>
      <c r="N31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1" s="13">
        <f t="shared" si="49"/>
        <v>3170</v>
      </c>
      <c r="P3171" s="2" t="str">
        <f>IF(TablaDatos[[#This Row],[Diabetes]]=0,"No","Si")</f>
        <v>No</v>
      </c>
      <c r="Q3171">
        <v>0</v>
      </c>
      <c r="R3171">
        <f>TablaDatos[[#This Row],[Aux2]]/10000000000000</f>
        <v>1871.28991647407</v>
      </c>
      <c r="S3171" s="1">
        <v>1.87128991647407E+16</v>
      </c>
      <c r="T3171" s="7">
        <f>TablaDatos[[#This Row],[Aux3]]/100000000000000</f>
        <v>18.8119877529783</v>
      </c>
      <c r="U3171" s="1">
        <v>1881198775297830</v>
      </c>
      <c r="V3171">
        <v>141.19999999999999</v>
      </c>
      <c r="W3171">
        <v>93</v>
      </c>
    </row>
    <row r="3172" spans="1:23">
      <c r="A3172">
        <v>2018</v>
      </c>
      <c r="B3172">
        <v>58</v>
      </c>
      <c r="C3172" t="s">
        <v>16</v>
      </c>
      <c r="D3172" t="s">
        <v>34</v>
      </c>
      <c r="E3172" t="s">
        <v>19</v>
      </c>
      <c r="F3172" t="s">
        <v>19</v>
      </c>
      <c r="G3172" t="s">
        <v>28</v>
      </c>
      <c r="H3172" s="3">
        <v>32446.91</v>
      </c>
      <c r="I3172" t="s">
        <v>21</v>
      </c>
      <c r="J3172" t="s">
        <v>18</v>
      </c>
      <c r="K31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32.473183485866201</v>
      </c>
      <c r="L3172" s="5">
        <f>TablaDatos[[#This Row],[IMC_raw]]/1000000000000000</f>
        <v>32.473183485866201</v>
      </c>
      <c r="M3172" s="2">
        <v>3.24731834858662E+16</v>
      </c>
      <c r="N31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2" s="13">
        <f t="shared" si="49"/>
        <v>3171</v>
      </c>
      <c r="P3172" s="2" t="str">
        <f>IF(TablaDatos[[#This Row],[Diabetes]]=0,"No","Si")</f>
        <v>No</v>
      </c>
      <c r="Q3172">
        <v>0</v>
      </c>
      <c r="R3172">
        <f>TablaDatos[[#This Row],[Aux2]]/10000000000000</f>
        <v>2185.8660140462898</v>
      </c>
      <c r="S3172" s="1">
        <v>2.18586601404629E+16</v>
      </c>
      <c r="T3172" s="7">
        <f>TablaDatos[[#This Row],[Aux3]]/100000000000000</f>
        <v>248.400717179342</v>
      </c>
      <c r="U3172" s="1">
        <v>2.48400717179342E+16</v>
      </c>
      <c r="V3172">
        <v>164.9</v>
      </c>
      <c r="W3172">
        <v>101.1</v>
      </c>
    </row>
    <row r="3173" spans="1:23">
      <c r="A3173">
        <v>2018</v>
      </c>
      <c r="B3173">
        <v>74</v>
      </c>
      <c r="C3173" t="s">
        <v>16</v>
      </c>
      <c r="D3173" t="s">
        <v>74</v>
      </c>
      <c r="E3173" t="s">
        <v>21</v>
      </c>
      <c r="F3173" t="s">
        <v>19</v>
      </c>
      <c r="G3173" t="s">
        <v>25</v>
      </c>
      <c r="H3173" s="3">
        <v>14439.96</v>
      </c>
      <c r="I3173" t="s">
        <v>21</v>
      </c>
      <c r="J3173" t="s">
        <v>19</v>
      </c>
      <c r="K31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32.464959396328901</v>
      </c>
      <c r="L3173" s="6">
        <f>TablaDatos[[#This Row],[IMC_raw]]/1000000000000000</f>
        <v>32.464959396328901</v>
      </c>
      <c r="M3173" s="2">
        <v>3.24649593963289E+16</v>
      </c>
      <c r="N31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3" s="13">
        <f t="shared" si="49"/>
        <v>3172</v>
      </c>
      <c r="P3173" s="2" t="str">
        <f>IF(TablaDatos[[#This Row],[Diabetes]]=0,"No","Si")</f>
        <v>Si</v>
      </c>
      <c r="Q3173">
        <v>1</v>
      </c>
      <c r="R3173">
        <f>TablaDatos[[#This Row],[Aux2]]/10000000000000</f>
        <v>2201.68260570437</v>
      </c>
      <c r="S3173" s="1">
        <v>2.20168260570437E+16</v>
      </c>
      <c r="T3173" s="7">
        <f>TablaDatos[[#This Row],[Aux3]]/100000000000000</f>
        <v>257.25781277789798</v>
      </c>
      <c r="U3173" s="1">
        <v>2.57257812777898E+16</v>
      </c>
      <c r="V3173">
        <v>179.2</v>
      </c>
      <c r="W3173">
        <v>111.5</v>
      </c>
    </row>
    <row r="3174" spans="1:23">
      <c r="A3174">
        <v>2018</v>
      </c>
      <c r="B3174">
        <v>65</v>
      </c>
      <c r="C3174" t="s">
        <v>16</v>
      </c>
      <c r="D3174" t="s">
        <v>30</v>
      </c>
      <c r="E3174" t="s">
        <v>21</v>
      </c>
      <c r="F3174" t="s">
        <v>24</v>
      </c>
      <c r="G3174" t="s">
        <v>25</v>
      </c>
      <c r="H3174" s="3">
        <v>10169.57</v>
      </c>
      <c r="I3174" t="s">
        <v>18</v>
      </c>
      <c r="J3174" t="s">
        <v>22</v>
      </c>
      <c r="K31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32.4571530741771</v>
      </c>
      <c r="L3174" s="6">
        <f>TablaDatos[[#This Row],[IMC_raw]]/100000000000000</f>
        <v>32.4571530741771</v>
      </c>
      <c r="M3174" s="2">
        <v>3245715307417710</v>
      </c>
      <c r="N31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4" s="13">
        <f t="shared" si="49"/>
        <v>3173</v>
      </c>
      <c r="P3174" s="2" t="str">
        <f>IF(TablaDatos[[#This Row],[Diabetes]]=0,"No","Si")</f>
        <v>Si</v>
      </c>
      <c r="Q3174">
        <v>1</v>
      </c>
      <c r="R3174">
        <f>TablaDatos[[#This Row],[Aux2]]/10000000000000</f>
        <v>2212.6220745198202</v>
      </c>
      <c r="S3174" s="1">
        <v>2.21262207451982E+16</v>
      </c>
      <c r="T3174" s="7">
        <f>TablaDatos[[#This Row],[Aux3]]/100000000000000</f>
        <v>227.90383816739001</v>
      </c>
      <c r="U3174" s="1">
        <v>2.2790383816739E+16</v>
      </c>
      <c r="V3174">
        <v>166.1</v>
      </c>
      <c r="W3174">
        <v>97.4</v>
      </c>
    </row>
    <row r="3175" spans="1:23">
      <c r="A3175">
        <v>2018</v>
      </c>
      <c r="B3175">
        <v>70</v>
      </c>
      <c r="C3175" t="s">
        <v>16</v>
      </c>
      <c r="D3175" t="s">
        <v>72</v>
      </c>
      <c r="E3175" t="s">
        <v>18</v>
      </c>
      <c r="F3175" t="s">
        <v>35</v>
      </c>
      <c r="G3175" t="s">
        <v>25</v>
      </c>
      <c r="H3175" s="3">
        <v>18904.29</v>
      </c>
      <c r="I3175" t="s">
        <v>19</v>
      </c>
      <c r="J3175" t="s">
        <v>22</v>
      </c>
      <c r="K31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32.443007579895998</v>
      </c>
      <c r="L3175" s="6">
        <f>TablaDatos[[#This Row],[IMC_raw]]/1000000000000000</f>
        <v>3.2443007579895999</v>
      </c>
      <c r="M3175" s="2">
        <v>3244300757989600</v>
      </c>
      <c r="N31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5" s="13">
        <f t="shared" si="49"/>
        <v>3174</v>
      </c>
      <c r="P3175" s="2" t="str">
        <f>IF(TablaDatos[[#This Row],[Diabetes]]=0,"No","Si")</f>
        <v>No</v>
      </c>
      <c r="Q3175">
        <v>0</v>
      </c>
      <c r="R3175">
        <f>TablaDatos[[#This Row],[Aux2]]/10000000000000</f>
        <v>201.44650126413899</v>
      </c>
      <c r="S3175" s="1">
        <v>2014465012641390</v>
      </c>
      <c r="T3175" s="7">
        <f>TablaDatos[[#This Row],[Aux3]]/100000000000000</f>
        <v>185.68354679959899</v>
      </c>
      <c r="U3175" s="1">
        <v>1.85683546799599E+16</v>
      </c>
      <c r="V3175">
        <v>159.9</v>
      </c>
      <c r="W3175">
        <v>108.4</v>
      </c>
    </row>
    <row r="3176" spans="1:23">
      <c r="A3176">
        <v>2018</v>
      </c>
      <c r="B3176">
        <v>60</v>
      </c>
      <c r="C3176" t="s">
        <v>16</v>
      </c>
      <c r="D3176" t="s">
        <v>72</v>
      </c>
      <c r="E3176" t="s">
        <v>19</v>
      </c>
      <c r="F3176" t="s">
        <v>19</v>
      </c>
      <c r="G3176" t="s">
        <v>28</v>
      </c>
      <c r="H3176" s="3">
        <v>14643.73</v>
      </c>
      <c r="I3176" t="s">
        <v>21</v>
      </c>
      <c r="J3176" t="s">
        <v>18</v>
      </c>
      <c r="K31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32.439190501316801</v>
      </c>
      <c r="L3176" s="5">
        <f>TablaDatos[[#This Row],[IMC_raw]]/1000000000000000</f>
        <v>3.2439190501316801</v>
      </c>
      <c r="M3176" s="2">
        <v>3243919050131680</v>
      </c>
      <c r="N31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6" s="13">
        <f t="shared" si="49"/>
        <v>3175</v>
      </c>
      <c r="P3176" s="2" t="str">
        <f>IF(TablaDatos[[#This Row],[Diabetes]]=0,"No","Si")</f>
        <v>Si</v>
      </c>
      <c r="Q3176">
        <v>1</v>
      </c>
      <c r="R3176">
        <f>TablaDatos[[#This Row],[Aux2]]/10000000000000</f>
        <v>2331.89727689865</v>
      </c>
      <c r="S3176" s="1">
        <v>2.33189727689865E+16</v>
      </c>
      <c r="T3176" s="7">
        <f>TablaDatos[[#This Row],[Aux3]]/100000000000000</f>
        <v>25.293409170920398</v>
      </c>
      <c r="U3176" s="1">
        <v>2529340917092040</v>
      </c>
      <c r="V3176">
        <v>169.7</v>
      </c>
      <c r="W3176">
        <v>104.4</v>
      </c>
    </row>
    <row r="3177" spans="1:23">
      <c r="A3177">
        <v>2018</v>
      </c>
      <c r="B3177">
        <v>57</v>
      </c>
      <c r="C3177" t="s">
        <v>16</v>
      </c>
      <c r="D3177" t="s">
        <v>29</v>
      </c>
      <c r="E3177" t="s">
        <v>21</v>
      </c>
      <c r="F3177" t="s">
        <v>24</v>
      </c>
      <c r="G3177" t="s">
        <v>28</v>
      </c>
      <c r="H3177" s="3">
        <v>14237.9</v>
      </c>
      <c r="I3177" t="s">
        <v>19</v>
      </c>
      <c r="J3177" t="s">
        <v>18</v>
      </c>
      <c r="K31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32.427503132718797</v>
      </c>
      <c r="L3177" s="6">
        <f>TablaDatos[[#This Row],[IMC_raw]]/1000000000000000</f>
        <v>32.427503132718797</v>
      </c>
      <c r="M3177" s="2">
        <v>3.24275031327188E+16</v>
      </c>
      <c r="N31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7" s="13">
        <f t="shared" si="49"/>
        <v>3176</v>
      </c>
      <c r="P3177" s="2" t="str">
        <f>IF(TablaDatos[[#This Row],[Diabetes]]=0,"No","Si")</f>
        <v>No</v>
      </c>
      <c r="Q3177">
        <v>0</v>
      </c>
      <c r="R3177">
        <f>TablaDatos[[#This Row],[Aux2]]/10000000000000</f>
        <v>2131.3636111167102</v>
      </c>
      <c r="S3177" s="1">
        <v>2.13136361111671E+16</v>
      </c>
      <c r="T3177" s="7">
        <f>TablaDatos[[#This Row],[Aux3]]/100000000000000</f>
        <v>225.999891796041</v>
      </c>
      <c r="U3177" s="1">
        <v>2.25999891796041E+16</v>
      </c>
      <c r="V3177">
        <v>165.2</v>
      </c>
      <c r="W3177">
        <v>98.1</v>
      </c>
    </row>
    <row r="3178" spans="1:23">
      <c r="A3178">
        <v>2018</v>
      </c>
      <c r="B3178">
        <v>50</v>
      </c>
      <c r="C3178" t="s">
        <v>23</v>
      </c>
      <c r="D3178" t="s">
        <v>29</v>
      </c>
      <c r="E3178" t="s">
        <v>18</v>
      </c>
      <c r="F3178" t="s">
        <v>35</v>
      </c>
      <c r="G3178" t="s">
        <v>20</v>
      </c>
      <c r="H3178" s="3">
        <v>15162.38</v>
      </c>
      <c r="I3178" t="s">
        <v>19</v>
      </c>
      <c r="J3178" t="s">
        <v>22</v>
      </c>
      <c r="K31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32.426183147406803</v>
      </c>
      <c r="L3178" s="6">
        <f>TablaDatos[[#This Row],[IMC_raw]]/1000000000000000</f>
        <v>3.24261831474068</v>
      </c>
      <c r="M3178" s="2">
        <v>3242618314740680</v>
      </c>
      <c r="N31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8" s="13">
        <f t="shared" si="49"/>
        <v>3177</v>
      </c>
      <c r="P3178" s="2" t="str">
        <f>IF(TablaDatos[[#This Row],[Diabetes]]=0,"No","Si")</f>
        <v>No</v>
      </c>
      <c r="Q3178">
        <v>0</v>
      </c>
      <c r="R3178">
        <f>TablaDatos[[#This Row],[Aux2]]/10000000000000</f>
        <v>1800.51498019734</v>
      </c>
      <c r="S3178" s="1">
        <v>1.80051498019734E+16</v>
      </c>
      <c r="T3178" s="7">
        <f>TablaDatos[[#This Row],[Aux3]]/100000000000000</f>
        <v>212.45219503405201</v>
      </c>
      <c r="U3178" s="1">
        <v>2.12452195034052E+16</v>
      </c>
      <c r="V3178">
        <v>146.6</v>
      </c>
      <c r="W3178">
        <v>84.6</v>
      </c>
    </row>
    <row r="3179" spans="1:23">
      <c r="A3179">
        <v>2018</v>
      </c>
      <c r="B3179">
        <v>45</v>
      </c>
      <c r="C3179" t="s">
        <v>16</v>
      </c>
      <c r="D3179" t="s">
        <v>29</v>
      </c>
      <c r="E3179" t="s">
        <v>18</v>
      </c>
      <c r="F3179" t="s">
        <v>35</v>
      </c>
      <c r="G3179" t="s">
        <v>20</v>
      </c>
      <c r="H3179" s="3">
        <v>22062.01</v>
      </c>
      <c r="I3179" t="s">
        <v>19</v>
      </c>
      <c r="J3179" t="s">
        <v>18</v>
      </c>
      <c r="K31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32.426157049892701</v>
      </c>
      <c r="L3179" s="5">
        <f>TablaDatos[[#This Row],[IMC_raw]]/100000000000000</f>
        <v>32.426157049892701</v>
      </c>
      <c r="M3179" s="2">
        <v>3242615704989270</v>
      </c>
      <c r="N31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79" s="13">
        <f t="shared" si="49"/>
        <v>3178</v>
      </c>
      <c r="P3179" s="2" t="str">
        <f>IF(TablaDatos[[#This Row],[Diabetes]]=0,"No","Si")</f>
        <v>No</v>
      </c>
      <c r="Q3179">
        <v>0</v>
      </c>
      <c r="R3179">
        <f>TablaDatos[[#This Row],[Aux2]]/10000000000000</f>
        <v>2027.9702032167199</v>
      </c>
      <c r="S3179" s="1">
        <v>2.02797020321672E+16</v>
      </c>
      <c r="T3179" s="7">
        <f>TablaDatos[[#This Row],[Aux3]]/100000000000000</f>
        <v>20.768585112901999</v>
      </c>
      <c r="U3179" s="1">
        <v>2076858511290200</v>
      </c>
      <c r="V3179">
        <v>148.19999999999999</v>
      </c>
      <c r="W3179">
        <v>93.1</v>
      </c>
    </row>
    <row r="3180" spans="1:23">
      <c r="A3180">
        <v>2018</v>
      </c>
      <c r="B3180">
        <v>61</v>
      </c>
      <c r="C3180" t="s">
        <v>23</v>
      </c>
      <c r="D3180" t="s">
        <v>30</v>
      </c>
      <c r="E3180" t="s">
        <v>21</v>
      </c>
      <c r="F3180" t="s">
        <v>19</v>
      </c>
      <c r="G3180" t="s">
        <v>28</v>
      </c>
      <c r="H3180" s="3">
        <v>16480.36</v>
      </c>
      <c r="I3180" t="s">
        <v>21</v>
      </c>
      <c r="J3180" t="s">
        <v>19</v>
      </c>
      <c r="K31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32.3947425433484</v>
      </c>
      <c r="L3180" s="5">
        <f>TablaDatos[[#This Row],[IMC_raw]]/1000000000000000</f>
        <v>32.3947425433484</v>
      </c>
      <c r="M3180" s="2">
        <v>3.23947425433484E+16</v>
      </c>
      <c r="N31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0" s="13">
        <f t="shared" si="49"/>
        <v>3179</v>
      </c>
      <c r="P3180" s="2" t="str">
        <f>IF(TablaDatos[[#This Row],[Diabetes]]=0,"No","Si")</f>
        <v>No</v>
      </c>
      <c r="Q3180">
        <v>0</v>
      </c>
      <c r="R3180">
        <f>TablaDatos[[#This Row],[Aux2]]/10000000000000</f>
        <v>220.79190814034499</v>
      </c>
      <c r="S3180" s="1">
        <v>2207919081403450</v>
      </c>
      <c r="T3180" s="7">
        <f>TablaDatos[[#This Row],[Aux3]]/100000000000000</f>
        <v>232.559044684105</v>
      </c>
      <c r="U3180" s="1">
        <v>2.32559044684105E+16</v>
      </c>
      <c r="V3180">
        <v>160.6</v>
      </c>
      <c r="W3180">
        <v>99.9</v>
      </c>
    </row>
    <row r="3181" spans="1:23">
      <c r="A3181">
        <v>2018</v>
      </c>
      <c r="B3181">
        <v>66</v>
      </c>
      <c r="C3181" t="s">
        <v>16</v>
      </c>
      <c r="D3181" t="s">
        <v>17</v>
      </c>
      <c r="E3181" t="s">
        <v>31</v>
      </c>
      <c r="F3181" t="s">
        <v>19</v>
      </c>
      <c r="G3181" t="s">
        <v>25</v>
      </c>
      <c r="H3181" s="3">
        <v>16401.68</v>
      </c>
      <c r="I3181" t="s">
        <v>19</v>
      </c>
      <c r="J3181" t="s">
        <v>18</v>
      </c>
      <c r="K31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32.362632239217902</v>
      </c>
      <c r="L3181" s="5">
        <f>TablaDatos[[#This Row],[IMC_raw]]/1000000000000000</f>
        <v>3.2362632239217901</v>
      </c>
      <c r="M3181" s="2">
        <v>3236263223921790</v>
      </c>
      <c r="N31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1" s="13">
        <f t="shared" si="49"/>
        <v>3180</v>
      </c>
      <c r="P3181" s="2" t="str">
        <f>IF(TablaDatos[[#This Row],[Diabetes]]=0,"No","Si")</f>
        <v>Si</v>
      </c>
      <c r="Q3181">
        <v>1</v>
      </c>
      <c r="R3181">
        <f>TablaDatos[[#This Row],[Aux2]]/10000000000000</f>
        <v>2239.8203671062902</v>
      </c>
      <c r="S3181" s="1">
        <v>2.23982036710629E+16</v>
      </c>
      <c r="T3181" s="7">
        <f>TablaDatos[[#This Row],[Aux3]]/100000000000000</f>
        <v>253.31120632793201</v>
      </c>
      <c r="U3181" s="1">
        <v>2.53311206327932E+16</v>
      </c>
      <c r="V3181">
        <v>164.5</v>
      </c>
      <c r="W3181">
        <v>103</v>
      </c>
    </row>
    <row r="3182" spans="1:23">
      <c r="A3182">
        <v>2018</v>
      </c>
      <c r="B3182">
        <v>52</v>
      </c>
      <c r="C3182" t="s">
        <v>16</v>
      </c>
      <c r="D3182" t="s">
        <v>30</v>
      </c>
      <c r="E3182" t="s">
        <v>18</v>
      </c>
      <c r="F3182" t="s">
        <v>19</v>
      </c>
      <c r="G3182" t="s">
        <v>20</v>
      </c>
      <c r="H3182" s="3">
        <v>18707.79</v>
      </c>
      <c r="I3182" t="s">
        <v>19</v>
      </c>
      <c r="J3182" t="s">
        <v>18</v>
      </c>
      <c r="K31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32.322930948818403</v>
      </c>
      <c r="L3182" s="6">
        <f>TablaDatos[[#This Row],[IMC_raw]]/1000000000000000</f>
        <v>32.322930948818403</v>
      </c>
      <c r="M3182" s="2">
        <v>3.23229309488184E+16</v>
      </c>
      <c r="N31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2" s="13">
        <f t="shared" si="49"/>
        <v>3181</v>
      </c>
      <c r="P3182" s="2" t="str">
        <f>IF(TablaDatos[[#This Row],[Diabetes]]=0,"No","Si")</f>
        <v>No</v>
      </c>
      <c r="Q3182">
        <v>0</v>
      </c>
      <c r="R3182">
        <f>TablaDatos[[#This Row],[Aux2]]/10000000000000</f>
        <v>2019.5829129224501</v>
      </c>
      <c r="S3182" s="1">
        <v>2.01958291292245E+16</v>
      </c>
      <c r="T3182" s="7">
        <f>TablaDatos[[#This Row],[Aux3]]/100000000000000</f>
        <v>25.686433978735799</v>
      </c>
      <c r="U3182" s="1">
        <v>2568643397873580</v>
      </c>
      <c r="V3182">
        <v>152.1</v>
      </c>
      <c r="W3182">
        <v>95.9</v>
      </c>
    </row>
    <row r="3183" spans="1:23">
      <c r="A3183">
        <v>2018</v>
      </c>
      <c r="B3183">
        <v>63</v>
      </c>
      <c r="C3183" t="s">
        <v>16</v>
      </c>
      <c r="D3183" t="s">
        <v>27</v>
      </c>
      <c r="E3183" t="s">
        <v>21</v>
      </c>
      <c r="F3183" t="s">
        <v>19</v>
      </c>
      <c r="G3183" t="s">
        <v>28</v>
      </c>
      <c r="H3183" s="3">
        <v>10394.19</v>
      </c>
      <c r="I3183" t="s">
        <v>21</v>
      </c>
      <c r="J3183" t="s">
        <v>18</v>
      </c>
      <c r="K31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32.3102054027189</v>
      </c>
      <c r="L3183" s="5">
        <f>TablaDatos[[#This Row],[IMC_raw]]/1000000000000000</f>
        <v>3.2310205402718899</v>
      </c>
      <c r="M3183" s="2">
        <v>3231020540271890</v>
      </c>
      <c r="N31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3" s="13">
        <f t="shared" si="49"/>
        <v>3182</v>
      </c>
      <c r="P3183" s="2" t="str">
        <f>IF(TablaDatos[[#This Row],[Diabetes]]=0,"No","Si")</f>
        <v>Si</v>
      </c>
      <c r="Q3183">
        <v>1</v>
      </c>
      <c r="R3183">
        <f>TablaDatos[[#This Row],[Aux2]]/10000000000000</f>
        <v>260.65720516686702</v>
      </c>
      <c r="S3183" s="1">
        <v>2606572051668670</v>
      </c>
      <c r="T3183" s="7">
        <f>TablaDatos[[#This Row],[Aux3]]/100000000000000</f>
        <v>26.419178812153501</v>
      </c>
      <c r="U3183" s="1">
        <v>2641917881215350</v>
      </c>
      <c r="V3183">
        <v>165.4</v>
      </c>
      <c r="W3183">
        <v>106.2</v>
      </c>
    </row>
    <row r="3184" spans="1:23">
      <c r="A3184">
        <v>2018</v>
      </c>
      <c r="B3184">
        <v>50</v>
      </c>
      <c r="C3184" t="s">
        <v>16</v>
      </c>
      <c r="D3184" t="s">
        <v>17</v>
      </c>
      <c r="E3184" t="s">
        <v>31</v>
      </c>
      <c r="F3184" t="s">
        <v>35</v>
      </c>
      <c r="G3184" t="s">
        <v>20</v>
      </c>
      <c r="H3184" s="3">
        <v>23257.1</v>
      </c>
      <c r="I3184" t="s">
        <v>19</v>
      </c>
      <c r="J3184" t="s">
        <v>21</v>
      </c>
      <c r="K31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32.302869508340699</v>
      </c>
      <c r="L3184" s="6">
        <f>TablaDatos[[#This Row],[IMC_raw]]/1000000000000000</f>
        <v>32.302869508340699</v>
      </c>
      <c r="M3184" s="2">
        <v>3.23028695083407E+16</v>
      </c>
      <c r="N31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4" s="13">
        <f t="shared" si="49"/>
        <v>3183</v>
      </c>
      <c r="P3184" s="2" t="str">
        <f>IF(TablaDatos[[#This Row],[Diabetes]]=0,"No","Si")</f>
        <v>No</v>
      </c>
      <c r="Q3184">
        <v>0</v>
      </c>
      <c r="R3184">
        <f>TablaDatos[[#This Row],[Aux2]]/10000000000000</f>
        <v>2045.43879999264</v>
      </c>
      <c r="S3184" s="1">
        <v>2.04543879999264E+16</v>
      </c>
      <c r="T3184" s="7">
        <f>TablaDatos[[#This Row],[Aux3]]/100000000000000</f>
        <v>227.34665874286799</v>
      </c>
      <c r="U3184" s="1">
        <v>2.27346658742868E+16</v>
      </c>
      <c r="V3184">
        <v>153.4</v>
      </c>
      <c r="W3184">
        <v>97</v>
      </c>
    </row>
    <row r="3185" spans="1:23">
      <c r="A3185">
        <v>2018</v>
      </c>
      <c r="B3185">
        <v>51</v>
      </c>
      <c r="C3185" t="s">
        <v>23</v>
      </c>
      <c r="D3185" t="s">
        <v>72</v>
      </c>
      <c r="E3185" t="s">
        <v>18</v>
      </c>
      <c r="F3185" t="s">
        <v>24</v>
      </c>
      <c r="G3185" t="s">
        <v>20</v>
      </c>
      <c r="H3185" s="3">
        <v>18664.53</v>
      </c>
      <c r="I3185" t="s">
        <v>19</v>
      </c>
      <c r="J3185" t="s">
        <v>22</v>
      </c>
      <c r="K31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32.288299357003098</v>
      </c>
      <c r="L3185" s="6">
        <f>TablaDatos[[#This Row],[IMC_raw]]/1000000000000000</f>
        <v>3.2288299357003098</v>
      </c>
      <c r="M3185" s="2">
        <v>3228829935700310</v>
      </c>
      <c r="N31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5" s="13">
        <f t="shared" si="49"/>
        <v>3184</v>
      </c>
      <c r="P3185" s="2" t="str">
        <f>IF(TablaDatos[[#This Row],[Diabetes]]=0,"No","Si")</f>
        <v>No</v>
      </c>
      <c r="Q3185">
        <v>0</v>
      </c>
      <c r="R3185">
        <f>TablaDatos[[#This Row],[Aux2]]/10000000000000</f>
        <v>216.91637878175899</v>
      </c>
      <c r="S3185" s="1">
        <v>2169163787817590</v>
      </c>
      <c r="T3185" s="7">
        <f>TablaDatos[[#This Row],[Aux3]]/100000000000000</f>
        <v>245.27503409609901</v>
      </c>
      <c r="U3185" s="1">
        <v>2.45275034096099E+16</v>
      </c>
      <c r="V3185">
        <v>150.19999999999999</v>
      </c>
      <c r="W3185">
        <v>90.5</v>
      </c>
    </row>
    <row r="3186" spans="1:23">
      <c r="A3186">
        <v>2018</v>
      </c>
      <c r="B3186">
        <v>65</v>
      </c>
      <c r="C3186" t="s">
        <v>23</v>
      </c>
      <c r="D3186" t="s">
        <v>32</v>
      </c>
      <c r="E3186" t="s">
        <v>21</v>
      </c>
      <c r="F3186" t="s">
        <v>19</v>
      </c>
      <c r="G3186" t="s">
        <v>25</v>
      </c>
      <c r="H3186" s="3">
        <v>16655.02</v>
      </c>
      <c r="I3186" t="s">
        <v>19</v>
      </c>
      <c r="J3186" t="s">
        <v>22</v>
      </c>
      <c r="K31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32.262588716704698</v>
      </c>
      <c r="L3186" s="6">
        <f>TablaDatos[[#This Row],[IMC_raw]]/1000000000000000</f>
        <v>3.2262588716704701</v>
      </c>
      <c r="M3186" s="2">
        <v>3226258871670470</v>
      </c>
      <c r="N31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6" s="13">
        <f t="shared" si="49"/>
        <v>3185</v>
      </c>
      <c r="P3186" s="2" t="str">
        <f>IF(TablaDatos[[#This Row],[Diabetes]]=0,"No","Si")</f>
        <v>Si</v>
      </c>
      <c r="Q3186">
        <v>1</v>
      </c>
      <c r="R3186">
        <f>TablaDatos[[#This Row],[Aux2]]/10000000000000</f>
        <v>243.15980808652699</v>
      </c>
      <c r="S3186" s="1">
        <v>2431598080865270</v>
      </c>
      <c r="T3186" s="7">
        <f>TablaDatos[[#This Row],[Aux3]]/100000000000000</f>
        <v>269.58659729735399</v>
      </c>
      <c r="U3186" s="1">
        <v>2.69586597297354E+16</v>
      </c>
      <c r="V3186">
        <v>168.7</v>
      </c>
      <c r="W3186">
        <v>100.2</v>
      </c>
    </row>
    <row r="3187" spans="1:23">
      <c r="A3187">
        <v>2018</v>
      </c>
      <c r="B3187">
        <v>57</v>
      </c>
      <c r="C3187" t="s">
        <v>23</v>
      </c>
      <c r="D3187" t="s">
        <v>17</v>
      </c>
      <c r="E3187" t="s">
        <v>18</v>
      </c>
      <c r="F3187" t="s">
        <v>19</v>
      </c>
      <c r="G3187" t="s">
        <v>28</v>
      </c>
      <c r="H3187" s="3">
        <v>37629.07</v>
      </c>
      <c r="I3187" t="s">
        <v>21</v>
      </c>
      <c r="J3187" t="s">
        <v>19</v>
      </c>
      <c r="K31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32.259569357401702</v>
      </c>
      <c r="L3187" s="6">
        <f>TablaDatos[[#This Row],[IMC_raw]]/100000000000000</f>
        <v>32.259569357401702</v>
      </c>
      <c r="M3187" s="2">
        <v>3225956935740170</v>
      </c>
      <c r="N31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7" s="13">
        <f t="shared" si="49"/>
        <v>3186</v>
      </c>
      <c r="P3187" s="2" t="str">
        <f>IF(TablaDatos[[#This Row],[Diabetes]]=0,"No","Si")</f>
        <v>No</v>
      </c>
      <c r="Q3187">
        <v>0</v>
      </c>
      <c r="R3187">
        <f>TablaDatos[[#This Row],[Aux2]]/10000000000000</f>
        <v>1942.69473220023</v>
      </c>
      <c r="S3187" s="1">
        <v>1.94269473220023E+16</v>
      </c>
      <c r="T3187" s="7">
        <f>TablaDatos[[#This Row],[Aux3]]/100000000000000</f>
        <v>256.55359860856299</v>
      </c>
      <c r="U3187" s="1">
        <v>2.56553598608563E+16</v>
      </c>
      <c r="V3187">
        <v>157.19999999999999</v>
      </c>
      <c r="W3187">
        <v>95.6</v>
      </c>
    </row>
    <row r="3188" spans="1:23">
      <c r="A3188">
        <v>2018</v>
      </c>
      <c r="B3188">
        <v>49</v>
      </c>
      <c r="C3188" t="s">
        <v>16</v>
      </c>
      <c r="D3188" t="s">
        <v>27</v>
      </c>
      <c r="E3188" t="s">
        <v>19</v>
      </c>
      <c r="F3188" t="s">
        <v>35</v>
      </c>
      <c r="G3188" t="s">
        <v>20</v>
      </c>
      <c r="H3188" s="3">
        <v>17853.349999999999</v>
      </c>
      <c r="I3188" t="s">
        <v>19</v>
      </c>
      <c r="J3188" t="s">
        <v>18</v>
      </c>
      <c r="K31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32.257341339429999</v>
      </c>
      <c r="L3188" s="5">
        <f>TablaDatos[[#This Row],[IMC_raw]]/1000000000000000</f>
        <v>3.2257341339429999</v>
      </c>
      <c r="M3188" s="2">
        <v>3225734133943000</v>
      </c>
      <c r="N31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8" s="13">
        <f t="shared" si="49"/>
        <v>3187</v>
      </c>
      <c r="P3188" s="2" t="str">
        <f>IF(TablaDatos[[#This Row],[Diabetes]]=0,"No","Si")</f>
        <v>Si</v>
      </c>
      <c r="Q3188">
        <v>1</v>
      </c>
      <c r="R3188">
        <f>TablaDatos[[#This Row],[Aux2]]/10000000000000</f>
        <v>2136.4610357072002</v>
      </c>
      <c r="S3188" s="1">
        <v>2.1364610357072E+16</v>
      </c>
      <c r="T3188" s="7">
        <f>TablaDatos[[#This Row],[Aux3]]/100000000000000</f>
        <v>26.1577130399438</v>
      </c>
      <c r="U3188" s="1">
        <v>2615771303994380</v>
      </c>
      <c r="V3188">
        <v>162.69999999999999</v>
      </c>
      <c r="W3188">
        <v>98</v>
      </c>
    </row>
    <row r="3189" spans="1:23">
      <c r="A3189">
        <v>2018</v>
      </c>
      <c r="B3189">
        <v>58</v>
      </c>
      <c r="C3189" t="s">
        <v>23</v>
      </c>
      <c r="D3189" t="s">
        <v>27</v>
      </c>
      <c r="E3189" t="s">
        <v>18</v>
      </c>
      <c r="F3189" t="s">
        <v>40</v>
      </c>
      <c r="G3189" t="s">
        <v>28</v>
      </c>
      <c r="H3189" s="3">
        <v>25569.09</v>
      </c>
      <c r="I3189" t="s">
        <v>19</v>
      </c>
      <c r="J3189" t="s">
        <v>18</v>
      </c>
      <c r="K31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32.238193132705902</v>
      </c>
      <c r="L3189" s="5">
        <f>TablaDatos[[#This Row],[IMC_raw]]/100000000000000</f>
        <v>32.238193132705902</v>
      </c>
      <c r="M3189" s="2">
        <v>3223819313270590</v>
      </c>
      <c r="N31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89" s="13">
        <f t="shared" si="49"/>
        <v>3188</v>
      </c>
      <c r="P3189" s="2" t="str">
        <f>IF(TablaDatos[[#This Row],[Diabetes]]=0,"No","Si")</f>
        <v>No</v>
      </c>
      <c r="Q3189">
        <v>0</v>
      </c>
      <c r="R3189">
        <f>TablaDatos[[#This Row],[Aux2]]/10000000000000</f>
        <v>1668.67100725249</v>
      </c>
      <c r="S3189" s="1">
        <v>1.66867100725249E+16</v>
      </c>
      <c r="T3189" s="7">
        <f>TablaDatos[[#This Row],[Aux3]]/100000000000000</f>
        <v>196.84518754610301</v>
      </c>
      <c r="U3189" s="1">
        <v>1.96845187546103E+16</v>
      </c>
      <c r="V3189">
        <v>145.19999999999999</v>
      </c>
      <c r="W3189">
        <v>86.8</v>
      </c>
    </row>
    <row r="3190" spans="1:23">
      <c r="A3190">
        <v>2018</v>
      </c>
      <c r="B3190">
        <v>59</v>
      </c>
      <c r="C3190" t="s">
        <v>16</v>
      </c>
      <c r="D3190" t="s">
        <v>42</v>
      </c>
      <c r="E3190" t="s">
        <v>18</v>
      </c>
      <c r="F3190" t="s">
        <v>24</v>
      </c>
      <c r="G3190" t="s">
        <v>28</v>
      </c>
      <c r="H3190" s="3">
        <v>20095.68</v>
      </c>
      <c r="I3190" t="s">
        <v>19</v>
      </c>
      <c r="J3190" t="s">
        <v>22</v>
      </c>
      <c r="K31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32.229094610023701</v>
      </c>
      <c r="L3190" s="6">
        <f>TablaDatos[[#This Row],[IMC_raw]]/1000000000000000</f>
        <v>32.229094610023701</v>
      </c>
      <c r="M3190" s="2">
        <v>3.22290946100237E+16</v>
      </c>
      <c r="N31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0" s="13">
        <f t="shared" si="49"/>
        <v>3189</v>
      </c>
      <c r="P3190" s="2" t="str">
        <f>IF(TablaDatos[[#This Row],[Diabetes]]=0,"No","Si")</f>
        <v>Si</v>
      </c>
      <c r="Q3190">
        <v>1</v>
      </c>
      <c r="R3190">
        <f>TablaDatos[[#This Row],[Aux2]]/10000000000000</f>
        <v>221.45388288903999</v>
      </c>
      <c r="S3190" s="1">
        <v>2214538828890400</v>
      </c>
      <c r="T3190" s="7">
        <f>TablaDatos[[#This Row],[Aux3]]/100000000000000</f>
        <v>267.61647861935199</v>
      </c>
      <c r="U3190" s="1">
        <v>2.67616478619352E+16</v>
      </c>
      <c r="V3190">
        <v>163.1</v>
      </c>
      <c r="W3190">
        <v>101.6</v>
      </c>
    </row>
    <row r="3191" spans="1:23">
      <c r="A3191">
        <v>2018</v>
      </c>
      <c r="B3191">
        <v>54</v>
      </c>
      <c r="C3191" t="s">
        <v>23</v>
      </c>
      <c r="D3191" t="s">
        <v>17</v>
      </c>
      <c r="E3191" t="s">
        <v>18</v>
      </c>
      <c r="F3191" t="s">
        <v>35</v>
      </c>
      <c r="G3191" t="s">
        <v>20</v>
      </c>
      <c r="H3191" s="3">
        <v>38335.120000000003</v>
      </c>
      <c r="I3191" t="s">
        <v>19</v>
      </c>
      <c r="J3191" t="s">
        <v>21</v>
      </c>
      <c r="K31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32.227491590801399</v>
      </c>
      <c r="L3191" s="5">
        <f>TablaDatos[[#This Row],[IMC_raw]]/1000000000000000</f>
        <v>32.227491590801399</v>
      </c>
      <c r="M3191" s="2">
        <v>3.22274915908014E+16</v>
      </c>
      <c r="N31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1" s="13">
        <f t="shared" si="49"/>
        <v>3190</v>
      </c>
      <c r="P3191" s="2" t="str">
        <f>IF(TablaDatos[[#This Row],[Diabetes]]=0,"No","Si")</f>
        <v>No</v>
      </c>
      <c r="Q3191">
        <v>0</v>
      </c>
      <c r="R3191">
        <f>TablaDatos[[#This Row],[Aux2]]/10000000000000</f>
        <v>2240.8224424392802</v>
      </c>
      <c r="S3191" s="1">
        <v>2.24082244243928E+16</v>
      </c>
      <c r="T3191" s="7">
        <f>TablaDatos[[#This Row],[Aux3]]/100000000000000</f>
        <v>239.03222683467001</v>
      </c>
      <c r="U3191" s="1">
        <v>2.3903222683467E+16</v>
      </c>
      <c r="V3191">
        <v>147.80000000000001</v>
      </c>
      <c r="W3191">
        <v>92.7</v>
      </c>
    </row>
    <row r="3192" spans="1:23">
      <c r="A3192">
        <v>2018</v>
      </c>
      <c r="B3192">
        <v>64</v>
      </c>
      <c r="C3192" t="s">
        <v>16</v>
      </c>
      <c r="D3192" t="s">
        <v>36</v>
      </c>
      <c r="E3192" t="s">
        <v>31</v>
      </c>
      <c r="F3192" t="s">
        <v>19</v>
      </c>
      <c r="G3192" t="s">
        <v>28</v>
      </c>
      <c r="H3192" s="3">
        <v>10403.44</v>
      </c>
      <c r="I3192" t="s">
        <v>21</v>
      </c>
      <c r="J3192" t="s">
        <v>22</v>
      </c>
      <c r="K31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32.190446568474897</v>
      </c>
      <c r="L3192" s="5">
        <f>TablaDatos[[#This Row],[IMC_raw]]/1000000000000000</f>
        <v>32.190446568474897</v>
      </c>
      <c r="M3192" s="2">
        <v>3.21904465684749E+16</v>
      </c>
      <c r="N31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2" s="13">
        <f t="shared" si="49"/>
        <v>3191</v>
      </c>
      <c r="P3192" s="2" t="str">
        <f>IF(TablaDatos[[#This Row],[Diabetes]]=0,"No","Si")</f>
        <v>Si</v>
      </c>
      <c r="Q3192">
        <v>1</v>
      </c>
      <c r="R3192">
        <f>TablaDatos[[#This Row],[Aux2]]/10000000000000</f>
        <v>2351.3793172380001</v>
      </c>
      <c r="S3192" s="1">
        <v>2.351379317238E+16</v>
      </c>
      <c r="T3192" s="7">
        <f>TablaDatos[[#This Row],[Aux3]]/100000000000000</f>
        <v>243.812899906213</v>
      </c>
      <c r="U3192" s="1">
        <v>2.43812899906213E+16</v>
      </c>
      <c r="V3192">
        <v>179.2</v>
      </c>
      <c r="W3192">
        <v>102.8</v>
      </c>
    </row>
    <row r="3193" spans="1:23">
      <c r="A3193">
        <v>2018</v>
      </c>
      <c r="B3193">
        <v>70</v>
      </c>
      <c r="C3193" t="s">
        <v>23</v>
      </c>
      <c r="D3193" t="s">
        <v>30</v>
      </c>
      <c r="E3193" t="s">
        <v>19</v>
      </c>
      <c r="F3193" t="s">
        <v>19</v>
      </c>
      <c r="G3193" t="s">
        <v>25</v>
      </c>
      <c r="H3193" s="3">
        <v>12544.27</v>
      </c>
      <c r="I3193" t="s">
        <v>18</v>
      </c>
      <c r="J3193" t="s">
        <v>22</v>
      </c>
      <c r="K31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32.1502022661141</v>
      </c>
      <c r="L3193" s="6">
        <f>TablaDatos[[#This Row],[IMC_raw]]/1000000000000000</f>
        <v>3.2150202266114101</v>
      </c>
      <c r="M3193" s="2">
        <v>3215020226611410</v>
      </c>
      <c r="N31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3" s="13">
        <f t="shared" si="49"/>
        <v>3192</v>
      </c>
      <c r="P3193" s="2" t="str">
        <f>IF(TablaDatos[[#This Row],[Diabetes]]=0,"No","Si")</f>
        <v>No</v>
      </c>
      <c r="Q3193">
        <v>0</v>
      </c>
      <c r="R3193">
        <f>TablaDatos[[#This Row],[Aux2]]/10000000000000</f>
        <v>2168.7659114645899</v>
      </c>
      <c r="S3193" s="1">
        <v>2.16876591146459E+16</v>
      </c>
      <c r="T3193" s="7">
        <f>TablaDatos[[#This Row],[Aux3]]/100000000000000</f>
        <v>202.14968958025</v>
      </c>
      <c r="U3193" s="1">
        <v>2.0214968958025E+16</v>
      </c>
      <c r="V3193">
        <v>172.5</v>
      </c>
      <c r="W3193">
        <v>98.3</v>
      </c>
    </row>
    <row r="3194" spans="1:23">
      <c r="A3194">
        <v>2018</v>
      </c>
      <c r="B3194">
        <v>57</v>
      </c>
      <c r="C3194" t="s">
        <v>23</v>
      </c>
      <c r="D3194" t="s">
        <v>29</v>
      </c>
      <c r="E3194" t="s">
        <v>19</v>
      </c>
      <c r="F3194" t="s">
        <v>24</v>
      </c>
      <c r="G3194" t="s">
        <v>28</v>
      </c>
      <c r="H3194" s="3">
        <v>11945.31</v>
      </c>
      <c r="I3194" t="s">
        <v>21</v>
      </c>
      <c r="J3194" t="s">
        <v>19</v>
      </c>
      <c r="K31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32.047406016729497</v>
      </c>
      <c r="L3194" s="5">
        <f>TablaDatos[[#This Row],[IMC_raw]]/1000000000000000</f>
        <v>32.047406016729497</v>
      </c>
      <c r="M3194" s="2">
        <v>3.20474060167295E+16</v>
      </c>
      <c r="N31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4" s="13">
        <f t="shared" si="49"/>
        <v>3193</v>
      </c>
      <c r="P3194" s="2" t="str">
        <f>IF(TablaDatos[[#This Row],[Diabetes]]=0,"No","Si")</f>
        <v>Si</v>
      </c>
      <c r="Q3194">
        <v>1</v>
      </c>
      <c r="R3194">
        <f>TablaDatos[[#This Row],[Aux2]]/10000000000000</f>
        <v>2399.4008230751801</v>
      </c>
      <c r="S3194" s="1">
        <v>2.39940082307518E+16</v>
      </c>
      <c r="T3194" s="7">
        <f>TablaDatos[[#This Row],[Aux3]]/100000000000000</f>
        <v>26.417784615147198</v>
      </c>
      <c r="U3194" s="1">
        <v>2641778461514720</v>
      </c>
      <c r="V3194">
        <v>170.1</v>
      </c>
      <c r="W3194">
        <v>100</v>
      </c>
    </row>
    <row r="3195" spans="1:23">
      <c r="A3195">
        <v>2018</v>
      </c>
      <c r="B3195">
        <v>69</v>
      </c>
      <c r="C3195" t="s">
        <v>23</v>
      </c>
      <c r="D3195" t="s">
        <v>17</v>
      </c>
      <c r="E3195" t="s">
        <v>18</v>
      </c>
      <c r="F3195" t="s">
        <v>40</v>
      </c>
      <c r="G3195" t="s">
        <v>25</v>
      </c>
      <c r="H3195" s="3">
        <v>23647.08</v>
      </c>
      <c r="I3195" t="s">
        <v>19</v>
      </c>
      <c r="J3195" t="s">
        <v>22</v>
      </c>
      <c r="K31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32.038635984825198</v>
      </c>
      <c r="L3195" s="5">
        <f>TablaDatos[[#This Row],[IMC_raw]]/1000000000000000</f>
        <v>32.038635984825198</v>
      </c>
      <c r="M3195" s="2">
        <v>3.20386359848252E+16</v>
      </c>
      <c r="N31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5" s="13">
        <f t="shared" si="49"/>
        <v>3194</v>
      </c>
      <c r="P3195" s="2" t="str">
        <f>IF(TablaDatos[[#This Row],[Diabetes]]=0,"No","Si")</f>
        <v>No</v>
      </c>
      <c r="Q3195">
        <v>0</v>
      </c>
      <c r="R3195">
        <f>TablaDatos[[#This Row],[Aux2]]/10000000000000</f>
        <v>1994.4858225871301</v>
      </c>
      <c r="S3195" s="1">
        <v>1.99448582258713E+16</v>
      </c>
      <c r="T3195" s="7">
        <f>TablaDatos[[#This Row],[Aux3]]/100000000000000</f>
        <v>204.56888545569501</v>
      </c>
      <c r="U3195" s="1">
        <v>2.04568885455695E+16</v>
      </c>
      <c r="V3195">
        <v>149.1</v>
      </c>
      <c r="W3195">
        <v>89</v>
      </c>
    </row>
    <row r="3196" spans="1:23">
      <c r="A3196">
        <v>2018</v>
      </c>
      <c r="B3196">
        <v>61</v>
      </c>
      <c r="C3196" t="s">
        <v>16</v>
      </c>
      <c r="D3196" t="s">
        <v>34</v>
      </c>
      <c r="E3196" t="s">
        <v>21</v>
      </c>
      <c r="F3196" t="s">
        <v>24</v>
      </c>
      <c r="G3196" t="s">
        <v>28</v>
      </c>
      <c r="H3196" s="3">
        <v>9249.83</v>
      </c>
      <c r="I3196" t="s">
        <v>19</v>
      </c>
      <c r="J3196" t="s">
        <v>18</v>
      </c>
      <c r="K31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32.033390199602202</v>
      </c>
      <c r="L3196" s="6">
        <f>TablaDatos[[#This Row],[IMC_raw]]/100000000000000</f>
        <v>32.033390199602202</v>
      </c>
      <c r="M3196" s="2">
        <v>3203339019960220</v>
      </c>
      <c r="N31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6" s="13">
        <f t="shared" si="49"/>
        <v>3195</v>
      </c>
      <c r="P3196" s="2" t="str">
        <f>IF(TablaDatos[[#This Row],[Diabetes]]=0,"No","Si")</f>
        <v>Si</v>
      </c>
      <c r="Q3196">
        <v>1</v>
      </c>
      <c r="R3196">
        <f>TablaDatos[[#This Row],[Aux2]]/10000000000000</f>
        <v>2496.15893755259</v>
      </c>
      <c r="S3196" s="1">
        <v>2.49615893755259E+16</v>
      </c>
      <c r="T3196" s="7">
        <f>TablaDatos[[#This Row],[Aux3]]/100000000000000</f>
        <v>3.0000000000000001E-12</v>
      </c>
      <c r="U3196">
        <v>300</v>
      </c>
      <c r="V3196">
        <v>166.9</v>
      </c>
      <c r="W3196">
        <v>102</v>
      </c>
    </row>
    <row r="3197" spans="1:23">
      <c r="A3197">
        <v>2018</v>
      </c>
      <c r="B3197">
        <v>62</v>
      </c>
      <c r="C3197" t="s">
        <v>16</v>
      </c>
      <c r="D3197" t="s">
        <v>26</v>
      </c>
      <c r="E3197" t="s">
        <v>21</v>
      </c>
      <c r="F3197" t="s">
        <v>35</v>
      </c>
      <c r="G3197" t="s">
        <v>28</v>
      </c>
      <c r="H3197" s="3">
        <v>26528.74</v>
      </c>
      <c r="I3197" t="s">
        <v>21</v>
      </c>
      <c r="J3197" t="s">
        <v>19</v>
      </c>
      <c r="K31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32.0309967103614</v>
      </c>
      <c r="L3197" s="5">
        <f>TablaDatos[[#This Row],[IMC_raw]]/1000000000000000</f>
        <v>3.2030996710361399</v>
      </c>
      <c r="M3197" s="2">
        <v>3203099671036140</v>
      </c>
      <c r="N31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7" s="13">
        <f t="shared" si="49"/>
        <v>3196</v>
      </c>
      <c r="P3197" s="2" t="str">
        <f>IF(TablaDatos[[#This Row],[Diabetes]]=0,"No","Si")</f>
        <v>Si</v>
      </c>
      <c r="Q3197">
        <v>1</v>
      </c>
      <c r="R3197">
        <f>TablaDatos[[#This Row],[Aux2]]/10000000000000</f>
        <v>221.42997164937299</v>
      </c>
      <c r="S3197" s="1">
        <v>2214299716493730</v>
      </c>
      <c r="T3197" s="7">
        <f>TablaDatos[[#This Row],[Aux3]]/100000000000000</f>
        <v>25.3428728994446</v>
      </c>
      <c r="U3197" s="1">
        <v>2534287289944460</v>
      </c>
      <c r="V3197">
        <v>166.6</v>
      </c>
      <c r="W3197">
        <v>99.1</v>
      </c>
    </row>
    <row r="3198" spans="1:23">
      <c r="A3198">
        <v>2018</v>
      </c>
      <c r="B3198">
        <v>54</v>
      </c>
      <c r="C3198" t="s">
        <v>23</v>
      </c>
      <c r="D3198" t="s">
        <v>73</v>
      </c>
      <c r="E3198" t="s">
        <v>18</v>
      </c>
      <c r="F3198" t="s">
        <v>35</v>
      </c>
      <c r="G3198" t="s">
        <v>20</v>
      </c>
      <c r="H3198" s="3">
        <v>19121.29</v>
      </c>
      <c r="I3198" t="s">
        <v>19</v>
      </c>
      <c r="J3198" t="s">
        <v>18</v>
      </c>
      <c r="K31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32.027799417958001</v>
      </c>
      <c r="L3198" s="6">
        <f>TablaDatos[[#This Row],[IMC_raw]]/1000000000000000</f>
        <v>32.027799417958001</v>
      </c>
      <c r="M3198" s="2">
        <v>3.2027799417958E+16</v>
      </c>
      <c r="N31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8" s="13">
        <f t="shared" si="49"/>
        <v>3197</v>
      </c>
      <c r="P3198" s="2" t="str">
        <f>IF(TablaDatos[[#This Row],[Diabetes]]=0,"No","Si")</f>
        <v>No</v>
      </c>
      <c r="Q3198">
        <v>0</v>
      </c>
      <c r="R3198">
        <f>TablaDatos[[#This Row],[Aux2]]/10000000000000</f>
        <v>1866.50602323679</v>
      </c>
      <c r="S3198" s="1">
        <v>1.86650602323679E+16</v>
      </c>
      <c r="T3198" s="7">
        <f>TablaDatos[[#This Row],[Aux3]]/100000000000000</f>
        <v>256.785581701213</v>
      </c>
      <c r="U3198" s="1">
        <v>2.56785581701213E+16</v>
      </c>
      <c r="V3198">
        <v>136.6</v>
      </c>
      <c r="W3198">
        <v>87.2</v>
      </c>
    </row>
    <row r="3199" spans="1:23">
      <c r="A3199">
        <v>2018</v>
      </c>
      <c r="B3199">
        <v>39</v>
      </c>
      <c r="C3199" t="s">
        <v>16</v>
      </c>
      <c r="D3199" t="s">
        <v>36</v>
      </c>
      <c r="E3199" t="s">
        <v>18</v>
      </c>
      <c r="F3199" t="s">
        <v>19</v>
      </c>
      <c r="G3199" t="s">
        <v>39</v>
      </c>
      <c r="H3199" s="3">
        <v>24708.92</v>
      </c>
      <c r="I3199" t="s">
        <v>21</v>
      </c>
      <c r="J3199" t="s">
        <v>18</v>
      </c>
      <c r="K31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32.015514106218802</v>
      </c>
      <c r="L3199" s="5">
        <f>TablaDatos[[#This Row],[IMC_raw]]/1000000000000000</f>
        <v>3.2015514106218799</v>
      </c>
      <c r="M3199" s="2">
        <v>3201551410621880</v>
      </c>
      <c r="N31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199" s="13">
        <f t="shared" si="49"/>
        <v>3198</v>
      </c>
      <c r="P3199" s="2" t="str">
        <f>IF(TablaDatos[[#This Row],[Diabetes]]=0,"No","Si")</f>
        <v>No</v>
      </c>
      <c r="Q3199">
        <v>0</v>
      </c>
      <c r="R3199">
        <f>TablaDatos[[#This Row],[Aux2]]/10000000000000</f>
        <v>1869.7691720051801</v>
      </c>
      <c r="S3199" s="1">
        <v>1.86976917200518E+16</v>
      </c>
      <c r="T3199" s="7">
        <f>TablaDatos[[#This Row],[Aux3]]/100000000000000</f>
        <v>223.75165114292801</v>
      </c>
      <c r="U3199" s="1">
        <v>2.23751651142928E+16</v>
      </c>
      <c r="V3199">
        <v>141</v>
      </c>
      <c r="W3199">
        <v>90.4</v>
      </c>
    </row>
    <row r="3200" spans="1:23">
      <c r="A3200">
        <v>2018</v>
      </c>
      <c r="B3200">
        <v>57</v>
      </c>
      <c r="C3200" t="s">
        <v>23</v>
      </c>
      <c r="D3200" t="s">
        <v>73</v>
      </c>
      <c r="E3200" t="s">
        <v>19</v>
      </c>
      <c r="F3200" t="s">
        <v>24</v>
      </c>
      <c r="G3200" t="s">
        <v>28</v>
      </c>
      <c r="H3200" s="3">
        <v>29809.55</v>
      </c>
      <c r="I3200" t="s">
        <v>21</v>
      </c>
      <c r="J3200" t="s">
        <v>18</v>
      </c>
      <c r="K32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31.997395792882099</v>
      </c>
      <c r="L3200" s="5">
        <f>TablaDatos[[#This Row],[IMC_raw]]/1000000000000000</f>
        <v>3.19973957928821</v>
      </c>
      <c r="M3200" s="2">
        <v>3199739579288210</v>
      </c>
      <c r="N32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0" s="13">
        <f t="shared" si="49"/>
        <v>3199</v>
      </c>
      <c r="P3200" s="2" t="str">
        <f>IF(TablaDatos[[#This Row],[Diabetes]]=0,"No","Si")</f>
        <v>No</v>
      </c>
      <c r="Q3200">
        <v>0</v>
      </c>
      <c r="R3200">
        <f>TablaDatos[[#This Row],[Aux2]]/10000000000000</f>
        <v>2390.2147333981602</v>
      </c>
      <c r="S3200" s="1">
        <v>2.39021473339816E+16</v>
      </c>
      <c r="T3200" s="7">
        <f>TablaDatos[[#This Row],[Aux3]]/100000000000000</f>
        <v>261.91896388129101</v>
      </c>
      <c r="U3200" s="1">
        <v>2.61918963881291E+16</v>
      </c>
      <c r="V3200">
        <v>171.3</v>
      </c>
      <c r="W3200">
        <v>94.3</v>
      </c>
    </row>
    <row r="3201" spans="1:23">
      <c r="A3201">
        <v>2018</v>
      </c>
      <c r="B3201">
        <v>68</v>
      </c>
      <c r="C3201" t="s">
        <v>23</v>
      </c>
      <c r="D3201" t="s">
        <v>29</v>
      </c>
      <c r="E3201" t="s">
        <v>21</v>
      </c>
      <c r="F3201" t="s">
        <v>24</v>
      </c>
      <c r="G3201" t="s">
        <v>25</v>
      </c>
      <c r="H3201" s="3">
        <v>8724.66</v>
      </c>
      <c r="I3201" t="s">
        <v>21</v>
      </c>
      <c r="J3201" t="s">
        <v>18</v>
      </c>
      <c r="K32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31.991435138190099</v>
      </c>
      <c r="L3201" s="5">
        <f>TablaDatos[[#This Row],[IMC_raw]]/1000000000000000</f>
        <v>31.991435138190099</v>
      </c>
      <c r="M3201" s="2">
        <v>3.19914351381901E+16</v>
      </c>
      <c r="N32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1" s="13">
        <f t="shared" si="49"/>
        <v>3200</v>
      </c>
      <c r="P3201" s="2" t="str">
        <f>IF(TablaDatos[[#This Row],[Diabetes]]=0,"No","Si")</f>
        <v>Si</v>
      </c>
      <c r="Q3201">
        <v>1</v>
      </c>
      <c r="R3201">
        <f>TablaDatos[[#This Row],[Aux2]]/10000000000000</f>
        <v>2498.20679322455</v>
      </c>
      <c r="S3201" s="1">
        <v>2.49820679322455E+16</v>
      </c>
      <c r="T3201" s="7">
        <f>TablaDatos[[#This Row],[Aux3]]/100000000000000</f>
        <v>282.04025633321498</v>
      </c>
      <c r="U3201" s="1">
        <v>2.82040256333215E+16</v>
      </c>
      <c r="V3201">
        <v>163.69999999999999</v>
      </c>
      <c r="W3201">
        <v>99.1</v>
      </c>
    </row>
    <row r="3202" spans="1:23">
      <c r="A3202">
        <v>2018</v>
      </c>
      <c r="B3202">
        <v>59</v>
      </c>
      <c r="C3202" t="s">
        <v>23</v>
      </c>
      <c r="D3202" t="s">
        <v>30</v>
      </c>
      <c r="E3202" t="s">
        <v>18</v>
      </c>
      <c r="F3202" t="s">
        <v>24</v>
      </c>
      <c r="G3202" t="s">
        <v>28</v>
      </c>
      <c r="H3202" s="3">
        <v>32819.89</v>
      </c>
      <c r="I3202" t="s">
        <v>21</v>
      </c>
      <c r="J3202" t="s">
        <v>19</v>
      </c>
      <c r="K32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31.974769959586801</v>
      </c>
      <c r="L3202" s="5">
        <f>TablaDatos[[#This Row],[IMC_raw]]/1000000000000000</f>
        <v>31.974769959586801</v>
      </c>
      <c r="M3202" s="2">
        <v>3.19747699595868E+16</v>
      </c>
      <c r="N32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2" s="13">
        <f t="shared" ref="O3202:O3265" si="50">O3201+1</f>
        <v>3201</v>
      </c>
      <c r="P3202" s="2" t="str">
        <f>IF(TablaDatos[[#This Row],[Diabetes]]=0,"No","Si")</f>
        <v>No</v>
      </c>
      <c r="Q3202">
        <v>0</v>
      </c>
      <c r="R3202">
        <f>TablaDatos[[#This Row],[Aux2]]/10000000000000</f>
        <v>2153.7869269172802</v>
      </c>
      <c r="S3202" s="1">
        <v>2.15378692691728E+16</v>
      </c>
      <c r="T3202" s="7">
        <f>TablaDatos[[#This Row],[Aux3]]/100000000000000</f>
        <v>246.675418767601</v>
      </c>
      <c r="U3202" s="1">
        <v>2.46675418767601E+16</v>
      </c>
      <c r="V3202">
        <v>158.9</v>
      </c>
      <c r="W3202">
        <v>97</v>
      </c>
    </row>
    <row r="3203" spans="1:23">
      <c r="A3203">
        <v>2018</v>
      </c>
      <c r="B3203">
        <v>65</v>
      </c>
      <c r="C3203" t="s">
        <v>16</v>
      </c>
      <c r="D3203" t="s">
        <v>71</v>
      </c>
      <c r="E3203" t="s">
        <v>21</v>
      </c>
      <c r="F3203" t="s">
        <v>19</v>
      </c>
      <c r="G3203" t="s">
        <v>25</v>
      </c>
      <c r="H3203" s="3">
        <v>26769.58</v>
      </c>
      <c r="I3203" t="s">
        <v>19</v>
      </c>
      <c r="J3203" t="s">
        <v>22</v>
      </c>
      <c r="K32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31.9739939912109</v>
      </c>
      <c r="L3203" s="6">
        <f>TablaDatos[[#This Row],[IMC_raw]]/1000000000000000</f>
        <v>31.9739939912109</v>
      </c>
      <c r="M3203" s="2">
        <v>3.19739939912109E+16</v>
      </c>
      <c r="N32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3" s="13">
        <f t="shared" si="50"/>
        <v>3202</v>
      </c>
      <c r="P3203" s="2" t="str">
        <f>IF(TablaDatos[[#This Row],[Diabetes]]=0,"No","Si")</f>
        <v>No</v>
      </c>
      <c r="Q3203">
        <v>0</v>
      </c>
      <c r="R3203">
        <f>TablaDatos[[#This Row],[Aux2]]/10000000000000</f>
        <v>2181.54147143607</v>
      </c>
      <c r="S3203" s="1">
        <v>2.18154147143607E+16</v>
      </c>
      <c r="T3203" s="7">
        <f>TablaDatos[[#This Row],[Aux3]]/100000000000000</f>
        <v>252.88398012934499</v>
      </c>
      <c r="U3203" s="1">
        <v>2.52883980129345E+16</v>
      </c>
      <c r="V3203">
        <v>169.1</v>
      </c>
      <c r="W3203">
        <v>95.1</v>
      </c>
    </row>
    <row r="3204" spans="1:23">
      <c r="A3204">
        <v>2018</v>
      </c>
      <c r="B3204">
        <v>59</v>
      </c>
      <c r="C3204" t="s">
        <v>23</v>
      </c>
      <c r="D3204" t="s">
        <v>71</v>
      </c>
      <c r="E3204" t="s">
        <v>31</v>
      </c>
      <c r="F3204" t="s">
        <v>24</v>
      </c>
      <c r="G3204" t="s">
        <v>28</v>
      </c>
      <c r="H3204" s="3">
        <v>19499.36</v>
      </c>
      <c r="I3204" t="s">
        <v>21</v>
      </c>
      <c r="J3204" t="s">
        <v>19</v>
      </c>
      <c r="K32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31.9682607649038</v>
      </c>
      <c r="L3204" s="6">
        <f>TablaDatos[[#This Row],[IMC_raw]]/1000000000000000</f>
        <v>31.9682607649038</v>
      </c>
      <c r="M3204" s="2">
        <v>3.19682607649038E+16</v>
      </c>
      <c r="N32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4" s="13">
        <f t="shared" si="50"/>
        <v>3203</v>
      </c>
      <c r="P3204" s="2" t="str">
        <f>IF(TablaDatos[[#This Row],[Diabetes]]=0,"No","Si")</f>
        <v>Si</v>
      </c>
      <c r="Q3204">
        <v>1</v>
      </c>
      <c r="R3204">
        <f>TablaDatos[[#This Row],[Aux2]]/10000000000000</f>
        <v>2474.0780220183301</v>
      </c>
      <c r="S3204" s="1">
        <v>2.47407802201833E+16</v>
      </c>
      <c r="T3204" s="7">
        <f>TablaDatos[[#This Row],[Aux3]]/100000000000000</f>
        <v>254.374616734276</v>
      </c>
      <c r="U3204" s="1">
        <v>2.54374616734276E+16</v>
      </c>
      <c r="V3204">
        <v>168.1</v>
      </c>
      <c r="W3204">
        <v>101.3</v>
      </c>
    </row>
    <row r="3205" spans="1:23">
      <c r="A3205">
        <v>2018</v>
      </c>
      <c r="B3205">
        <v>60</v>
      </c>
      <c r="C3205" t="s">
        <v>23</v>
      </c>
      <c r="D3205" t="s">
        <v>73</v>
      </c>
      <c r="E3205" t="s">
        <v>18</v>
      </c>
      <c r="F3205" t="s">
        <v>19</v>
      </c>
      <c r="G3205" t="s">
        <v>28</v>
      </c>
      <c r="H3205" s="3">
        <v>19791.5</v>
      </c>
      <c r="I3205" t="s">
        <v>21</v>
      </c>
      <c r="J3205" t="s">
        <v>22</v>
      </c>
      <c r="K32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31.960273434631599</v>
      </c>
      <c r="L3205" s="5">
        <f>TablaDatos[[#This Row],[IMC_raw]]/1000000000000000</f>
        <v>31.960273434631599</v>
      </c>
      <c r="M3205" s="2">
        <v>3.19602734346316E+16</v>
      </c>
      <c r="N32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5" s="13">
        <f t="shared" si="50"/>
        <v>3204</v>
      </c>
      <c r="P3205" s="2" t="str">
        <f>IF(TablaDatos[[#This Row],[Diabetes]]=0,"No","Si")</f>
        <v>No</v>
      </c>
      <c r="Q3205">
        <v>0</v>
      </c>
      <c r="R3205">
        <f>TablaDatos[[#This Row],[Aux2]]/10000000000000</f>
        <v>2029.82587639399</v>
      </c>
      <c r="S3205" s="1">
        <v>2.02982587639399E+16</v>
      </c>
      <c r="T3205" s="7">
        <f>TablaDatos[[#This Row],[Aux3]]/100000000000000</f>
        <v>215.95599147575399</v>
      </c>
      <c r="U3205" s="1">
        <v>2.15955991475754E+16</v>
      </c>
      <c r="V3205">
        <v>155.69999999999999</v>
      </c>
      <c r="W3205">
        <v>101</v>
      </c>
    </row>
    <row r="3206" spans="1:23">
      <c r="A3206">
        <v>2018</v>
      </c>
      <c r="B3206">
        <v>64</v>
      </c>
      <c r="C3206" t="s">
        <v>16</v>
      </c>
      <c r="D3206" t="s">
        <v>73</v>
      </c>
      <c r="E3206" t="s">
        <v>21</v>
      </c>
      <c r="F3206" t="s">
        <v>24</v>
      </c>
      <c r="G3206" t="s">
        <v>28</v>
      </c>
      <c r="H3206" s="3">
        <v>23601.81</v>
      </c>
      <c r="I3206" t="s">
        <v>19</v>
      </c>
      <c r="J3206" t="s">
        <v>22</v>
      </c>
      <c r="K32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31.958404205965898</v>
      </c>
      <c r="L3206" s="5">
        <f>TablaDatos[[#This Row],[IMC_raw]]/1000000000000000</f>
        <v>31.958404205965898</v>
      </c>
      <c r="M3206" s="2">
        <v>3.19584042059659E+16</v>
      </c>
      <c r="N32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6" s="13">
        <f t="shared" si="50"/>
        <v>3205</v>
      </c>
      <c r="P3206" s="2" t="str">
        <f>IF(TablaDatos[[#This Row],[Diabetes]]=0,"No","Si")</f>
        <v>No</v>
      </c>
      <c r="Q3206">
        <v>0</v>
      </c>
      <c r="R3206">
        <f>TablaDatos[[#This Row],[Aux2]]/10000000000000</f>
        <v>2128.6042911873501</v>
      </c>
      <c r="S3206" s="1">
        <v>2.12860429118735E+16</v>
      </c>
      <c r="T3206" s="7">
        <f>TablaDatos[[#This Row],[Aux3]]/100000000000000</f>
        <v>237.392582585143</v>
      </c>
      <c r="U3206" s="1">
        <v>2.37392582585143E+16</v>
      </c>
      <c r="V3206">
        <v>163.30000000000001</v>
      </c>
      <c r="W3206">
        <v>99</v>
      </c>
    </row>
    <row r="3207" spans="1:23">
      <c r="A3207">
        <v>2018</v>
      </c>
      <c r="B3207">
        <v>64</v>
      </c>
      <c r="C3207" t="s">
        <v>16</v>
      </c>
      <c r="D3207" t="s">
        <v>17</v>
      </c>
      <c r="E3207" t="s">
        <v>21</v>
      </c>
      <c r="F3207" t="s">
        <v>24</v>
      </c>
      <c r="G3207" t="s">
        <v>28</v>
      </c>
      <c r="H3207" s="3">
        <v>23111.46</v>
      </c>
      <c r="I3207" t="s">
        <v>19</v>
      </c>
      <c r="J3207" t="s">
        <v>22</v>
      </c>
      <c r="K32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31.948405077845202</v>
      </c>
      <c r="L3207" s="6">
        <f>TablaDatos[[#This Row],[IMC_raw]]/100000000000000</f>
        <v>31.948405077845202</v>
      </c>
      <c r="M3207" s="2">
        <v>3194840507784520</v>
      </c>
      <c r="N32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7" s="13">
        <f t="shared" si="50"/>
        <v>3206</v>
      </c>
      <c r="P3207" s="2" t="str">
        <f>IF(TablaDatos[[#This Row],[Diabetes]]=0,"No","Si")</f>
        <v>No</v>
      </c>
      <c r="Q3207">
        <v>0</v>
      </c>
      <c r="R3207">
        <f>TablaDatos[[#This Row],[Aux2]]/10000000000000</f>
        <v>2142.0949772520798</v>
      </c>
      <c r="S3207" s="1">
        <v>2.14209497725208E+16</v>
      </c>
      <c r="T3207" s="7">
        <f>TablaDatos[[#This Row],[Aux3]]/100000000000000</f>
        <v>238.657401838254</v>
      </c>
      <c r="U3207" s="1">
        <v>2.38657401838254E+16</v>
      </c>
      <c r="V3207">
        <v>163.6</v>
      </c>
      <c r="W3207">
        <v>99.4</v>
      </c>
    </row>
    <row r="3208" spans="1:23">
      <c r="A3208">
        <v>2018</v>
      </c>
      <c r="B3208">
        <v>64</v>
      </c>
      <c r="C3208" t="s">
        <v>23</v>
      </c>
      <c r="D3208" t="s">
        <v>42</v>
      </c>
      <c r="E3208" t="s">
        <v>19</v>
      </c>
      <c r="F3208" t="s">
        <v>19</v>
      </c>
      <c r="G3208" t="s">
        <v>28</v>
      </c>
      <c r="H3208" s="3">
        <v>16425.21</v>
      </c>
      <c r="I3208" t="s">
        <v>21</v>
      </c>
      <c r="J3208" t="s">
        <v>22</v>
      </c>
      <c r="K32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31.935574365729799</v>
      </c>
      <c r="L3208" s="5">
        <f>TablaDatos[[#This Row],[IMC_raw]]/1000000000000000</f>
        <v>31.935574365729799</v>
      </c>
      <c r="M3208" s="2">
        <v>3.19355743657298E+16</v>
      </c>
      <c r="N32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8" s="13">
        <f t="shared" si="50"/>
        <v>3207</v>
      </c>
      <c r="P3208" s="2" t="str">
        <f>IF(TablaDatos[[#This Row],[Diabetes]]=0,"No","Si")</f>
        <v>Si</v>
      </c>
      <c r="Q3208">
        <v>1</v>
      </c>
      <c r="R3208">
        <f>TablaDatos[[#This Row],[Aux2]]/10000000000000</f>
        <v>1973.09924936999</v>
      </c>
      <c r="S3208" s="1">
        <v>1.97309924936999E+16</v>
      </c>
      <c r="T3208" s="7">
        <f>TablaDatos[[#This Row],[Aux3]]/100000000000000</f>
        <v>28.300478906081601</v>
      </c>
      <c r="U3208" s="1">
        <v>2830047890608160</v>
      </c>
      <c r="V3208">
        <v>158.30000000000001</v>
      </c>
      <c r="W3208">
        <v>95.6</v>
      </c>
    </row>
    <row r="3209" spans="1:23">
      <c r="A3209">
        <v>2018</v>
      </c>
      <c r="B3209">
        <v>70</v>
      </c>
      <c r="C3209" t="s">
        <v>16</v>
      </c>
      <c r="D3209" t="s">
        <v>17</v>
      </c>
      <c r="E3209" t="s">
        <v>21</v>
      </c>
      <c r="F3209" t="s">
        <v>24</v>
      </c>
      <c r="G3209" t="s">
        <v>25</v>
      </c>
      <c r="H3209" s="3">
        <v>32037.1</v>
      </c>
      <c r="I3209" t="s">
        <v>19</v>
      </c>
      <c r="J3209" t="s">
        <v>22</v>
      </c>
      <c r="K32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31.904089745332001</v>
      </c>
      <c r="L3209" s="5">
        <f>TablaDatos[[#This Row],[IMC_raw]]/1000000000000000</f>
        <v>3.1904089745332</v>
      </c>
      <c r="M3209" s="2">
        <v>3190408974533200</v>
      </c>
      <c r="N32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09" s="13">
        <f t="shared" si="50"/>
        <v>3208</v>
      </c>
      <c r="P3209" s="2" t="str">
        <f>IF(TablaDatos[[#This Row],[Diabetes]]=0,"No","Si")</f>
        <v>Si</v>
      </c>
      <c r="Q3209">
        <v>1</v>
      </c>
      <c r="R3209">
        <f>TablaDatos[[#This Row],[Aux2]]/10000000000000</f>
        <v>2213.5914074021198</v>
      </c>
      <c r="S3209" s="1">
        <v>2.21359140740212E+16</v>
      </c>
      <c r="T3209" s="7">
        <f>TablaDatos[[#This Row],[Aux3]]/100000000000000</f>
        <v>247.28294601392199</v>
      </c>
      <c r="U3209" s="1">
        <v>2.47282946013922E+16</v>
      </c>
      <c r="V3209">
        <v>173.6</v>
      </c>
      <c r="W3209">
        <v>105.3</v>
      </c>
    </row>
    <row r="3210" spans="1:23">
      <c r="A3210">
        <v>2018</v>
      </c>
      <c r="B3210">
        <v>52</v>
      </c>
      <c r="C3210" t="s">
        <v>23</v>
      </c>
      <c r="D3210" t="s">
        <v>72</v>
      </c>
      <c r="E3210" t="s">
        <v>18</v>
      </c>
      <c r="F3210" t="s">
        <v>19</v>
      </c>
      <c r="G3210" t="s">
        <v>20</v>
      </c>
      <c r="H3210" s="3">
        <v>24233.439999999999</v>
      </c>
      <c r="I3210" t="s">
        <v>21</v>
      </c>
      <c r="J3210" t="s">
        <v>18</v>
      </c>
      <c r="K32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31.898932565682198</v>
      </c>
      <c r="L3210" s="6">
        <f>TablaDatos[[#This Row],[IMC_raw]]/100000000000000</f>
        <v>31.898932565682198</v>
      </c>
      <c r="M3210" s="2">
        <v>3189893256568220</v>
      </c>
      <c r="N32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0" s="13">
        <f t="shared" si="50"/>
        <v>3209</v>
      </c>
      <c r="P3210" s="2" t="str">
        <f>IF(TablaDatos[[#This Row],[Diabetes]]=0,"No","Si")</f>
        <v>No</v>
      </c>
      <c r="Q3210">
        <v>0</v>
      </c>
      <c r="R3210">
        <f>TablaDatos[[#This Row],[Aux2]]/10000000000000</f>
        <v>2157.7445470922898</v>
      </c>
      <c r="S3210" s="1">
        <v>2.15774454709229E+16</v>
      </c>
      <c r="T3210" s="7">
        <f>TablaDatos[[#This Row],[Aux3]]/100000000000000</f>
        <v>24.878311552467199</v>
      </c>
      <c r="U3210" s="1">
        <v>2487831155246720</v>
      </c>
      <c r="V3210">
        <v>147.80000000000001</v>
      </c>
      <c r="W3210">
        <v>89.7</v>
      </c>
    </row>
    <row r="3211" spans="1:23">
      <c r="A3211">
        <v>2018</v>
      </c>
      <c r="B3211">
        <v>62</v>
      </c>
      <c r="C3211" t="s">
        <v>23</v>
      </c>
      <c r="D3211" t="s">
        <v>17</v>
      </c>
      <c r="E3211" t="s">
        <v>19</v>
      </c>
      <c r="F3211" t="s">
        <v>35</v>
      </c>
      <c r="G3211" t="s">
        <v>28</v>
      </c>
      <c r="H3211" s="3">
        <v>27898.59</v>
      </c>
      <c r="I3211" t="s">
        <v>21</v>
      </c>
      <c r="J3211" t="s">
        <v>19</v>
      </c>
      <c r="K32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31.894181638171698</v>
      </c>
      <c r="L3211" s="5">
        <f>TablaDatos[[#This Row],[IMC_raw]]/1000000000000000</f>
        <v>31.894181638171698</v>
      </c>
      <c r="M3211" s="2">
        <v>3.18941816381717E+16</v>
      </c>
      <c r="N32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1" s="13">
        <f t="shared" si="50"/>
        <v>3210</v>
      </c>
      <c r="P3211" s="2" t="str">
        <f>IF(TablaDatos[[#This Row],[Diabetes]]=0,"No","Si")</f>
        <v>No</v>
      </c>
      <c r="Q3211">
        <v>0</v>
      </c>
      <c r="R3211">
        <f>TablaDatos[[#This Row],[Aux2]]/10000000000000</f>
        <v>2214.0592529679898</v>
      </c>
      <c r="S3211" s="1">
        <v>2.21405925296799E+16</v>
      </c>
      <c r="T3211" s="7">
        <f>TablaDatos[[#This Row],[Aux3]]/100000000000000</f>
        <v>25.520838253121799</v>
      </c>
      <c r="U3211" s="1">
        <v>2552083825312180</v>
      </c>
      <c r="V3211">
        <v>153.80000000000001</v>
      </c>
      <c r="W3211">
        <v>97.9</v>
      </c>
    </row>
    <row r="3212" spans="1:23">
      <c r="A3212">
        <v>2018</v>
      </c>
      <c r="B3212">
        <v>62</v>
      </c>
      <c r="C3212" t="s">
        <v>16</v>
      </c>
      <c r="D3212" t="s">
        <v>73</v>
      </c>
      <c r="E3212" t="s">
        <v>19</v>
      </c>
      <c r="F3212" t="s">
        <v>19</v>
      </c>
      <c r="G3212" t="s">
        <v>28</v>
      </c>
      <c r="H3212" s="3">
        <v>43279.58</v>
      </c>
      <c r="I3212" t="s">
        <v>21</v>
      </c>
      <c r="J3212" t="s">
        <v>19</v>
      </c>
      <c r="K32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31.877068521828299</v>
      </c>
      <c r="L3212" s="5">
        <f>TablaDatos[[#This Row],[IMC_raw]]/1000000000000000</f>
        <v>31.877068521828299</v>
      </c>
      <c r="M3212" s="2">
        <v>3.18770685218283E+16</v>
      </c>
      <c r="N32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2" s="13">
        <f t="shared" si="50"/>
        <v>3211</v>
      </c>
      <c r="P3212" s="2" t="str">
        <f>IF(TablaDatos[[#This Row],[Diabetes]]=0,"No","Si")</f>
        <v>No</v>
      </c>
      <c r="Q3212">
        <v>0</v>
      </c>
      <c r="R3212">
        <f>TablaDatos[[#This Row],[Aux2]]/10000000000000</f>
        <v>1968.3621009127901</v>
      </c>
      <c r="S3212" s="1">
        <v>1.96836210091279E+16</v>
      </c>
      <c r="T3212" s="7">
        <f>TablaDatos[[#This Row],[Aux3]]/100000000000000</f>
        <v>2.3211551544231801</v>
      </c>
      <c r="U3212" s="1">
        <v>232115515442318</v>
      </c>
      <c r="V3212">
        <v>159</v>
      </c>
      <c r="W3212">
        <v>97.2</v>
      </c>
    </row>
    <row r="3213" spans="1:23">
      <c r="A3213">
        <v>2018</v>
      </c>
      <c r="B3213">
        <v>54</v>
      </c>
      <c r="C3213" t="s">
        <v>23</v>
      </c>
      <c r="D3213" t="s">
        <v>29</v>
      </c>
      <c r="E3213" t="s">
        <v>18</v>
      </c>
      <c r="F3213" t="s">
        <v>19</v>
      </c>
      <c r="G3213" t="s">
        <v>20</v>
      </c>
      <c r="H3213" s="3">
        <v>14520.4</v>
      </c>
      <c r="I3213" t="s">
        <v>19</v>
      </c>
      <c r="J3213" t="s">
        <v>22</v>
      </c>
      <c r="K32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31.871249567781</v>
      </c>
      <c r="L3213" s="5">
        <f>TablaDatos[[#This Row],[IMC_raw]]/1000000000000000</f>
        <v>31.871249567781</v>
      </c>
      <c r="M3213" s="2">
        <v>3.1871249567781E+16</v>
      </c>
      <c r="N32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3" s="13">
        <f t="shared" si="50"/>
        <v>3212</v>
      </c>
      <c r="P3213" s="2" t="str">
        <f>IF(TablaDatos[[#This Row],[Diabetes]]=0,"No","Si")</f>
        <v>No</v>
      </c>
      <c r="Q3213">
        <v>0</v>
      </c>
      <c r="R3213">
        <f>TablaDatos[[#This Row],[Aux2]]/10000000000000</f>
        <v>1776.2860637915601</v>
      </c>
      <c r="S3213" s="1">
        <v>1.77628606379156E+16</v>
      </c>
      <c r="T3213" s="7">
        <f>TablaDatos[[#This Row],[Aux3]]/100000000000000</f>
        <v>201.80765813985801</v>
      </c>
      <c r="U3213" s="1">
        <v>2.01807658139858E+16</v>
      </c>
      <c r="V3213">
        <v>134.69999999999999</v>
      </c>
      <c r="W3213">
        <v>82.6</v>
      </c>
    </row>
    <row r="3214" spans="1:23">
      <c r="A3214">
        <v>2018</v>
      </c>
      <c r="B3214">
        <v>71</v>
      </c>
      <c r="C3214" t="s">
        <v>16</v>
      </c>
      <c r="D3214" t="s">
        <v>72</v>
      </c>
      <c r="E3214" t="s">
        <v>21</v>
      </c>
      <c r="F3214" t="s">
        <v>24</v>
      </c>
      <c r="G3214" t="s">
        <v>25</v>
      </c>
      <c r="H3214" s="3">
        <v>22069.61</v>
      </c>
      <c r="I3214" t="s">
        <v>19</v>
      </c>
      <c r="J3214" t="s">
        <v>22</v>
      </c>
      <c r="K32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31.8671656970185</v>
      </c>
      <c r="L3214" s="5">
        <f>TablaDatos[[#This Row],[IMC_raw]]/1000000000000000</f>
        <v>3.1867165697018498</v>
      </c>
      <c r="M3214" s="2">
        <v>3186716569701850</v>
      </c>
      <c r="N32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4" s="13">
        <f t="shared" si="50"/>
        <v>3213</v>
      </c>
      <c r="P3214" s="2" t="str">
        <f>IF(TablaDatos[[#This Row],[Diabetes]]=0,"No","Si")</f>
        <v>Si</v>
      </c>
      <c r="Q3214">
        <v>1</v>
      </c>
      <c r="R3214">
        <f>TablaDatos[[#This Row],[Aux2]]/10000000000000</f>
        <v>2297.8696448269202</v>
      </c>
      <c r="S3214" s="1">
        <v>2.29786964482692E+16</v>
      </c>
      <c r="T3214" s="7">
        <f>TablaDatos[[#This Row],[Aux3]]/100000000000000</f>
        <v>247.36442290883701</v>
      </c>
      <c r="U3214" s="1">
        <v>2.47364422908837E+16</v>
      </c>
      <c r="V3214">
        <v>175.1</v>
      </c>
      <c r="W3214">
        <v>110.1</v>
      </c>
    </row>
    <row r="3215" spans="1:23">
      <c r="A3215">
        <v>2018</v>
      </c>
      <c r="B3215">
        <v>67</v>
      </c>
      <c r="C3215" t="s">
        <v>16</v>
      </c>
      <c r="D3215" t="s">
        <v>26</v>
      </c>
      <c r="E3215" t="s">
        <v>21</v>
      </c>
      <c r="F3215" t="s">
        <v>24</v>
      </c>
      <c r="G3215" t="s">
        <v>25</v>
      </c>
      <c r="H3215" s="3">
        <v>20684.61</v>
      </c>
      <c r="I3215" t="s">
        <v>19</v>
      </c>
      <c r="J3215" t="s">
        <v>22</v>
      </c>
      <c r="K32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31.808657553654299</v>
      </c>
      <c r="L3215" s="5">
        <f>TablaDatos[[#This Row],[IMC_raw]]/1000000000000000</f>
        <v>3.18086575536543</v>
      </c>
      <c r="M3215" s="2">
        <v>3180865755365430</v>
      </c>
      <c r="N32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5" s="13">
        <f t="shared" si="50"/>
        <v>3214</v>
      </c>
      <c r="P3215" s="2" t="str">
        <f>IF(TablaDatos[[#This Row],[Diabetes]]=0,"No","Si")</f>
        <v>Si</v>
      </c>
      <c r="Q3215">
        <v>1</v>
      </c>
      <c r="R3215">
        <f>TablaDatos[[#This Row],[Aux2]]/10000000000000</f>
        <v>2312.0124225381301</v>
      </c>
      <c r="S3215" s="1">
        <v>2.31201242253813E+16</v>
      </c>
      <c r="T3215" s="7">
        <f>TablaDatos[[#This Row],[Aux3]]/100000000000000</f>
        <v>23.204204074318401</v>
      </c>
      <c r="U3215" s="1">
        <v>2320420407431840</v>
      </c>
      <c r="V3215">
        <v>167.9</v>
      </c>
      <c r="W3215">
        <v>101.3</v>
      </c>
    </row>
    <row r="3216" spans="1:23">
      <c r="A3216">
        <v>2018</v>
      </c>
      <c r="B3216">
        <v>44</v>
      </c>
      <c r="C3216" t="s">
        <v>23</v>
      </c>
      <c r="D3216" t="s">
        <v>73</v>
      </c>
      <c r="E3216" t="s">
        <v>18</v>
      </c>
      <c r="F3216" t="s">
        <v>19</v>
      </c>
      <c r="G3216" t="s">
        <v>39</v>
      </c>
      <c r="H3216" s="3">
        <v>18462.34</v>
      </c>
      <c r="I3216" t="s">
        <v>19</v>
      </c>
      <c r="J3216" t="s">
        <v>19</v>
      </c>
      <c r="K32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31.8019093939462</v>
      </c>
      <c r="L3216" s="5">
        <f>TablaDatos[[#This Row],[IMC_raw]]/1000000000000000</f>
        <v>31.8019093939462</v>
      </c>
      <c r="M3216" s="2">
        <v>3.18019093939462E+16</v>
      </c>
      <c r="N32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6" s="13">
        <f t="shared" si="50"/>
        <v>3215</v>
      </c>
      <c r="P3216" s="2" t="str">
        <f>IF(TablaDatos[[#This Row],[Diabetes]]=0,"No","Si")</f>
        <v>No</v>
      </c>
      <c r="Q3216">
        <v>0</v>
      </c>
      <c r="R3216">
        <f>TablaDatos[[#This Row],[Aux2]]/10000000000000</f>
        <v>1968.45439485523</v>
      </c>
      <c r="S3216" s="1">
        <v>1.96845439485523E+16</v>
      </c>
      <c r="T3216" s="7">
        <f>TablaDatos[[#This Row],[Aux3]]/100000000000000</f>
        <v>233.58431288061399</v>
      </c>
      <c r="U3216" s="1">
        <v>2.33584312880614E+16</v>
      </c>
      <c r="V3216">
        <v>145</v>
      </c>
      <c r="W3216">
        <v>86</v>
      </c>
    </row>
    <row r="3217" spans="1:23">
      <c r="A3217">
        <v>2018</v>
      </c>
      <c r="B3217">
        <v>62</v>
      </c>
      <c r="C3217" t="s">
        <v>16</v>
      </c>
      <c r="D3217" t="s">
        <v>29</v>
      </c>
      <c r="E3217" t="s">
        <v>21</v>
      </c>
      <c r="F3217" t="s">
        <v>24</v>
      </c>
      <c r="G3217" t="s">
        <v>28</v>
      </c>
      <c r="H3217" s="3">
        <v>21990.43</v>
      </c>
      <c r="I3217" t="s">
        <v>19</v>
      </c>
      <c r="J3217" t="s">
        <v>22</v>
      </c>
      <c r="K32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31.801864591514999</v>
      </c>
      <c r="L3217" s="5">
        <f>TablaDatos[[#This Row],[IMC_raw]]/1000000000000000</f>
        <v>31.801864591514999</v>
      </c>
      <c r="M3217" s="2">
        <v>3.1801864591515E+16</v>
      </c>
      <c r="N32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7" s="13">
        <f t="shared" si="50"/>
        <v>3216</v>
      </c>
      <c r="P3217" s="2" t="str">
        <f>IF(TablaDatos[[#This Row],[Diabetes]]=0,"No","Si")</f>
        <v>Si</v>
      </c>
      <c r="Q3217">
        <v>1</v>
      </c>
      <c r="R3217">
        <f>TablaDatos[[#This Row],[Aux2]]/10000000000000</f>
        <v>227.41558731336599</v>
      </c>
      <c r="S3217" s="1">
        <v>2274155873133660</v>
      </c>
      <c r="T3217" s="7">
        <f>TablaDatos[[#This Row],[Aux3]]/100000000000000</f>
        <v>291.34101499179599</v>
      </c>
      <c r="U3217" s="1">
        <v>2.91341014991796E+16</v>
      </c>
      <c r="V3217">
        <v>163</v>
      </c>
      <c r="W3217">
        <v>101.2</v>
      </c>
    </row>
    <row r="3218" spans="1:23">
      <c r="A3218">
        <v>2018</v>
      </c>
      <c r="B3218">
        <v>56</v>
      </c>
      <c r="C3218" t="s">
        <v>16</v>
      </c>
      <c r="D3218" t="s">
        <v>29</v>
      </c>
      <c r="E3218" t="s">
        <v>18</v>
      </c>
      <c r="F3218" t="s">
        <v>35</v>
      </c>
      <c r="G3218" t="s">
        <v>28</v>
      </c>
      <c r="H3218" s="3">
        <v>17071.810000000001</v>
      </c>
      <c r="I3218" t="s">
        <v>19</v>
      </c>
      <c r="J3218" t="s">
        <v>18</v>
      </c>
      <c r="K32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31.7867331610652</v>
      </c>
      <c r="L3218" s="5">
        <f>TablaDatos[[#This Row],[IMC_raw]]/1000000000000000</f>
        <v>31.7867331610652</v>
      </c>
      <c r="M3218" s="2">
        <v>3.17867331610652E+16</v>
      </c>
      <c r="N32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8" s="13">
        <f t="shared" si="50"/>
        <v>3217</v>
      </c>
      <c r="P3218" s="2" t="str">
        <f>IF(TablaDatos[[#This Row],[Diabetes]]=0,"No","Si")</f>
        <v>No</v>
      </c>
      <c r="Q3218">
        <v>0</v>
      </c>
      <c r="R3218">
        <f>TablaDatos[[#This Row],[Aux2]]/10000000000000</f>
        <v>180.663628447088</v>
      </c>
      <c r="S3218" s="1">
        <v>1806636284470880</v>
      </c>
      <c r="T3218" s="7">
        <f>TablaDatos[[#This Row],[Aux3]]/100000000000000</f>
        <v>200.56154212171199</v>
      </c>
      <c r="U3218" s="1">
        <v>2.00561542121712E+16</v>
      </c>
      <c r="V3218">
        <v>149.69999999999999</v>
      </c>
      <c r="W3218">
        <v>94.2</v>
      </c>
    </row>
    <row r="3219" spans="1:23">
      <c r="A3219">
        <v>2018</v>
      </c>
      <c r="B3219">
        <v>49</v>
      </c>
      <c r="C3219" t="s">
        <v>16</v>
      </c>
      <c r="D3219" t="s">
        <v>30</v>
      </c>
      <c r="E3219" t="s">
        <v>18</v>
      </c>
      <c r="F3219" t="s">
        <v>19</v>
      </c>
      <c r="G3219" t="s">
        <v>20</v>
      </c>
      <c r="H3219" s="3">
        <v>21875.919999999998</v>
      </c>
      <c r="I3219" t="s">
        <v>21</v>
      </c>
      <c r="J3219" t="s">
        <v>19</v>
      </c>
      <c r="K32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31.778756865731101</v>
      </c>
      <c r="L3219" s="6">
        <f>TablaDatos[[#This Row],[IMC_raw]]/1000000000000000</f>
        <v>31.778756865731101</v>
      </c>
      <c r="M3219" s="2">
        <v>3.17787568657311E+16</v>
      </c>
      <c r="N32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19" s="13">
        <f t="shared" si="50"/>
        <v>3218</v>
      </c>
      <c r="P3219" s="2" t="str">
        <f>IF(TablaDatos[[#This Row],[Diabetes]]=0,"No","Si")</f>
        <v>No</v>
      </c>
      <c r="Q3219">
        <v>0</v>
      </c>
      <c r="R3219">
        <f>TablaDatos[[#This Row],[Aux2]]/10000000000000</f>
        <v>217.223242939644</v>
      </c>
      <c r="S3219" s="1">
        <v>2172232429396440</v>
      </c>
      <c r="T3219" s="7">
        <f>TablaDatos[[#This Row],[Aux3]]/100000000000000</f>
        <v>232.839605835192</v>
      </c>
      <c r="U3219" s="1">
        <v>2.32839605835192E+16</v>
      </c>
      <c r="V3219">
        <v>159.1</v>
      </c>
      <c r="W3219">
        <v>94.8</v>
      </c>
    </row>
    <row r="3220" spans="1:23">
      <c r="A3220">
        <v>2018</v>
      </c>
      <c r="B3220">
        <v>64</v>
      </c>
      <c r="C3220" t="s">
        <v>16</v>
      </c>
      <c r="D3220" t="s">
        <v>29</v>
      </c>
      <c r="E3220" t="s">
        <v>21</v>
      </c>
      <c r="F3220" t="s">
        <v>19</v>
      </c>
      <c r="G3220" t="s">
        <v>28</v>
      </c>
      <c r="H3220" s="3">
        <v>13224.37</v>
      </c>
      <c r="I3220" t="s">
        <v>21</v>
      </c>
      <c r="J3220" t="s">
        <v>18</v>
      </c>
      <c r="K32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31.759444487819799</v>
      </c>
      <c r="L3220" s="5">
        <f>TablaDatos[[#This Row],[IMC_raw]]/1000000000000000</f>
        <v>3.1759444487819799</v>
      </c>
      <c r="M3220" s="2">
        <v>3175944448781980</v>
      </c>
      <c r="N32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0" s="13">
        <f t="shared" si="50"/>
        <v>3219</v>
      </c>
      <c r="P3220" s="2" t="str">
        <f>IF(TablaDatos[[#This Row],[Diabetes]]=0,"No","Si")</f>
        <v>No</v>
      </c>
      <c r="Q3220">
        <v>0</v>
      </c>
      <c r="R3220">
        <f>TablaDatos[[#This Row],[Aux2]]/10000000000000</f>
        <v>2127.53375845042</v>
      </c>
      <c r="S3220" s="1">
        <v>2.12753375845042E+16</v>
      </c>
      <c r="T3220" s="7">
        <f>TablaDatos[[#This Row],[Aux3]]/100000000000000</f>
        <v>249.74892949403301</v>
      </c>
      <c r="U3220" s="1">
        <v>2.49748929494033E+16</v>
      </c>
      <c r="V3220">
        <v>168.8</v>
      </c>
      <c r="W3220">
        <v>100.6</v>
      </c>
    </row>
    <row r="3221" spans="1:23">
      <c r="A3221">
        <v>2018</v>
      </c>
      <c r="B3221">
        <v>71</v>
      </c>
      <c r="C3221" t="s">
        <v>23</v>
      </c>
      <c r="D3221" t="s">
        <v>73</v>
      </c>
      <c r="E3221" t="s">
        <v>19</v>
      </c>
      <c r="F3221" t="s">
        <v>19</v>
      </c>
      <c r="G3221" t="s">
        <v>25</v>
      </c>
      <c r="H3221" s="3">
        <v>24477.24</v>
      </c>
      <c r="I3221" t="s">
        <v>18</v>
      </c>
      <c r="J3221" t="s">
        <v>22</v>
      </c>
      <c r="K32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31.7515667736442</v>
      </c>
      <c r="L3221" s="5">
        <f>TablaDatos[[#This Row],[IMC_raw]]/1000000000000000</f>
        <v>31.7515667736442</v>
      </c>
      <c r="M3221" s="2">
        <v>3.17515667736442E+16</v>
      </c>
      <c r="N32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1" s="13">
        <f t="shared" si="50"/>
        <v>3220</v>
      </c>
      <c r="P3221" s="2" t="str">
        <f>IF(TablaDatos[[#This Row],[Diabetes]]=0,"No","Si")</f>
        <v>No</v>
      </c>
      <c r="Q3221">
        <v>0</v>
      </c>
      <c r="R3221">
        <f>TablaDatos[[#This Row],[Aux2]]/10000000000000</f>
        <v>2244.5199949767102</v>
      </c>
      <c r="S3221" s="1">
        <v>2.24451999497671E+16</v>
      </c>
      <c r="T3221" s="7">
        <f>TablaDatos[[#This Row],[Aux3]]/100000000000000</f>
        <v>25.6210698241313</v>
      </c>
      <c r="U3221" s="1">
        <v>2562106982413130</v>
      </c>
      <c r="V3221">
        <v>162.5</v>
      </c>
      <c r="W3221">
        <v>97.4</v>
      </c>
    </row>
    <row r="3222" spans="1:23">
      <c r="A3222">
        <v>2018</v>
      </c>
      <c r="B3222">
        <v>71</v>
      </c>
      <c r="C3222" t="s">
        <v>16</v>
      </c>
      <c r="D3222" t="s">
        <v>17</v>
      </c>
      <c r="E3222" t="s">
        <v>21</v>
      </c>
      <c r="F3222" t="s">
        <v>24</v>
      </c>
      <c r="G3222" t="s">
        <v>25</v>
      </c>
      <c r="H3222" s="3">
        <v>15580.19</v>
      </c>
      <c r="I3222" t="s">
        <v>21</v>
      </c>
      <c r="J3222" t="s">
        <v>22</v>
      </c>
      <c r="K3222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31.740093990608003</v>
      </c>
      <c r="L3222" s="6">
        <f>TablaDatos[[#This Row],[IMC_raw]]/1000000000000000</f>
        <v>3.1740093990608002E-2</v>
      </c>
      <c r="M3222" s="2">
        <v>31740093990608</v>
      </c>
      <c r="N32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2" s="13">
        <f t="shared" si="50"/>
        <v>3221</v>
      </c>
      <c r="P3222" s="2" t="str">
        <f>IF(TablaDatos[[#This Row],[Diabetes]]=0,"No","Si")</f>
        <v>No</v>
      </c>
      <c r="Q3222">
        <v>0</v>
      </c>
      <c r="R3222">
        <f>TablaDatos[[#This Row],[Aux2]]/10000000000000</f>
        <v>236.95723166509001</v>
      </c>
      <c r="S3222" s="1">
        <v>2369572316650900</v>
      </c>
      <c r="T3222" s="7">
        <f>TablaDatos[[#This Row],[Aux3]]/100000000000000</f>
        <v>250.335228697106</v>
      </c>
      <c r="U3222" s="1">
        <v>2.50335228697106E+16</v>
      </c>
      <c r="V3222">
        <v>173.9</v>
      </c>
      <c r="W3222">
        <v>103.1</v>
      </c>
    </row>
    <row r="3223" spans="1:23">
      <c r="A3223">
        <v>2018</v>
      </c>
      <c r="B3223">
        <v>51</v>
      </c>
      <c r="C3223" t="s">
        <v>16</v>
      </c>
      <c r="D3223" t="s">
        <v>17</v>
      </c>
      <c r="E3223" t="s">
        <v>18</v>
      </c>
      <c r="F3223" t="s">
        <v>19</v>
      </c>
      <c r="G3223" t="s">
        <v>20</v>
      </c>
      <c r="H3223" s="3">
        <v>21380.39</v>
      </c>
      <c r="I3223" t="s">
        <v>19</v>
      </c>
      <c r="J3223" t="s">
        <v>18</v>
      </c>
      <c r="K32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31.739478970467001</v>
      </c>
      <c r="L3223" s="6">
        <f>TablaDatos[[#This Row],[IMC_raw]]/100000000000000</f>
        <v>31.739478970467001</v>
      </c>
      <c r="M3223" s="2">
        <v>3173947897046700</v>
      </c>
      <c r="N32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3" s="13">
        <f t="shared" si="50"/>
        <v>3222</v>
      </c>
      <c r="P3223" s="2" t="str">
        <f>IF(TablaDatos[[#This Row],[Diabetes]]=0,"No","Si")</f>
        <v>No</v>
      </c>
      <c r="Q3223">
        <v>0</v>
      </c>
      <c r="R3223">
        <f>TablaDatos[[#This Row],[Aux2]]/10000000000000</f>
        <v>2449.8456899699499</v>
      </c>
      <c r="S3223" s="1">
        <v>2.44984568996995E+16</v>
      </c>
      <c r="T3223" s="7">
        <f>TablaDatos[[#This Row],[Aux3]]/100000000000000</f>
        <v>29.172692721694499</v>
      </c>
      <c r="U3223" s="1">
        <v>2917269272169450</v>
      </c>
      <c r="V3223">
        <v>149.69999999999999</v>
      </c>
      <c r="W3223">
        <v>92.4</v>
      </c>
    </row>
    <row r="3224" spans="1:23">
      <c r="A3224">
        <v>2018</v>
      </c>
      <c r="B3224">
        <v>53</v>
      </c>
      <c r="C3224" t="s">
        <v>23</v>
      </c>
      <c r="D3224" t="s">
        <v>17</v>
      </c>
      <c r="E3224" t="s">
        <v>19</v>
      </c>
      <c r="F3224" t="s">
        <v>35</v>
      </c>
      <c r="G3224" t="s">
        <v>20</v>
      </c>
      <c r="H3224" s="3">
        <v>36580.15</v>
      </c>
      <c r="I3224" t="s">
        <v>21</v>
      </c>
      <c r="J3224" t="s">
        <v>19</v>
      </c>
      <c r="K32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31.697844137351399</v>
      </c>
      <c r="L3224" s="5">
        <f>TablaDatos[[#This Row],[IMC_raw]]/1000000000000000</f>
        <v>3.1697844137351399</v>
      </c>
      <c r="M3224" s="2">
        <v>3169784413735140</v>
      </c>
      <c r="N32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4" s="13">
        <f t="shared" si="50"/>
        <v>3223</v>
      </c>
      <c r="P3224" s="2" t="str">
        <f>IF(TablaDatos[[#This Row],[Diabetes]]=0,"No","Si")</f>
        <v>No</v>
      </c>
      <c r="Q3224">
        <v>0</v>
      </c>
      <c r="R3224">
        <f>TablaDatos[[#This Row],[Aux2]]/10000000000000</f>
        <v>1988.12516828706</v>
      </c>
      <c r="S3224" s="1">
        <v>1.98812516828706E+16</v>
      </c>
      <c r="T3224" s="7">
        <f>TablaDatos[[#This Row],[Aux3]]/100000000000000</f>
        <v>20.975272215558402</v>
      </c>
      <c r="U3224" s="1">
        <v>2097527221555840</v>
      </c>
      <c r="V3224">
        <v>159.30000000000001</v>
      </c>
      <c r="W3224">
        <v>89</v>
      </c>
    </row>
    <row r="3225" spans="1:23">
      <c r="A3225">
        <v>2018</v>
      </c>
      <c r="B3225">
        <v>60</v>
      </c>
      <c r="C3225" t="s">
        <v>23</v>
      </c>
      <c r="D3225" t="s">
        <v>38</v>
      </c>
      <c r="E3225" t="s">
        <v>21</v>
      </c>
      <c r="F3225" t="s">
        <v>24</v>
      </c>
      <c r="G3225" t="s">
        <v>28</v>
      </c>
      <c r="H3225" s="3">
        <v>23129.55</v>
      </c>
      <c r="I3225" t="s">
        <v>21</v>
      </c>
      <c r="J3225" t="s">
        <v>18</v>
      </c>
      <c r="K32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31.6916147458487</v>
      </c>
      <c r="L3225" s="6">
        <f>TablaDatos[[#This Row],[IMC_raw]]/1000000000000000</f>
        <v>31.6916147458487</v>
      </c>
      <c r="M3225" s="2">
        <v>3.16916147458487E+16</v>
      </c>
      <c r="N32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5" s="13">
        <f t="shared" si="50"/>
        <v>3224</v>
      </c>
      <c r="P3225" s="2" t="str">
        <f>IF(TablaDatos[[#This Row],[Diabetes]]=0,"No","Si")</f>
        <v>No</v>
      </c>
      <c r="Q3225">
        <v>0</v>
      </c>
      <c r="R3225">
        <f>TablaDatos[[#This Row],[Aux2]]/10000000000000</f>
        <v>224.33282524284701</v>
      </c>
      <c r="S3225" s="1">
        <v>2243328252428470</v>
      </c>
      <c r="T3225" s="7">
        <f>TablaDatos[[#This Row],[Aux3]]/100000000000000</f>
        <v>228.73329614067899</v>
      </c>
      <c r="U3225" s="1">
        <v>2.28733296140679E+16</v>
      </c>
      <c r="V3225">
        <v>162.9</v>
      </c>
      <c r="W3225">
        <v>98.2</v>
      </c>
    </row>
    <row r="3226" spans="1:23">
      <c r="A3226">
        <v>2018</v>
      </c>
      <c r="B3226">
        <v>44</v>
      </c>
      <c r="C3226" t="s">
        <v>23</v>
      </c>
      <c r="D3226" t="s">
        <v>74</v>
      </c>
      <c r="E3226" t="s">
        <v>18</v>
      </c>
      <c r="F3226" t="s">
        <v>40</v>
      </c>
      <c r="G3226" t="s">
        <v>39</v>
      </c>
      <c r="H3226" s="3">
        <v>29406.55</v>
      </c>
      <c r="I3226" t="s">
        <v>19</v>
      </c>
      <c r="J3226" t="s">
        <v>19</v>
      </c>
      <c r="K32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31.648773833439201</v>
      </c>
      <c r="L3226" s="6">
        <f>TablaDatos[[#This Row],[IMC_raw]]/100000000000000</f>
        <v>31.648773833439201</v>
      </c>
      <c r="M3226" s="2">
        <v>3164877383343920</v>
      </c>
      <c r="N32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6" s="13">
        <f t="shared" si="50"/>
        <v>3225</v>
      </c>
      <c r="P3226" s="2" t="str">
        <f>IF(TablaDatos[[#This Row],[Diabetes]]=0,"No","Si")</f>
        <v>No</v>
      </c>
      <c r="Q3226">
        <v>0</v>
      </c>
      <c r="R3226">
        <f>TablaDatos[[#This Row],[Aux2]]/10000000000000</f>
        <v>1890.6643883240099</v>
      </c>
      <c r="S3226" s="1">
        <v>1.89066438832401E+16</v>
      </c>
      <c r="T3226" s="7">
        <f>TablaDatos[[#This Row],[Aux3]]/100000000000000</f>
        <v>230.21097989443399</v>
      </c>
      <c r="U3226" s="1">
        <v>2.30210979894434E+16</v>
      </c>
      <c r="V3226">
        <v>144.30000000000001</v>
      </c>
      <c r="W3226">
        <v>90.7</v>
      </c>
    </row>
    <row r="3227" spans="1:23">
      <c r="A3227">
        <v>2018</v>
      </c>
      <c r="B3227">
        <v>59</v>
      </c>
      <c r="C3227" t="s">
        <v>23</v>
      </c>
      <c r="D3227" t="s">
        <v>29</v>
      </c>
      <c r="E3227" t="s">
        <v>18</v>
      </c>
      <c r="F3227" t="s">
        <v>35</v>
      </c>
      <c r="G3227" t="s">
        <v>28</v>
      </c>
      <c r="H3227" s="3">
        <v>14840.49</v>
      </c>
      <c r="I3227" t="s">
        <v>21</v>
      </c>
      <c r="J3227" t="s">
        <v>18</v>
      </c>
      <c r="K32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31.6434230581626</v>
      </c>
      <c r="L3227" s="6">
        <f>TablaDatos[[#This Row],[IMC_raw]]/1000000000000000</f>
        <v>31.6434230581626</v>
      </c>
      <c r="M3227" s="2">
        <v>3.16434230581626E+16</v>
      </c>
      <c r="N32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7" s="13">
        <f t="shared" si="50"/>
        <v>3226</v>
      </c>
      <c r="P3227" s="2" t="str">
        <f>IF(TablaDatos[[#This Row],[Diabetes]]=0,"No","Si")</f>
        <v>No</v>
      </c>
      <c r="Q3227">
        <v>0</v>
      </c>
      <c r="R3227">
        <f>TablaDatos[[#This Row],[Aux2]]/10000000000000</f>
        <v>1985.1011919027501</v>
      </c>
      <c r="S3227" s="1">
        <v>1.98510119190275E+16</v>
      </c>
      <c r="T3227" s="7">
        <f>TablaDatos[[#This Row],[Aux3]]/100000000000000</f>
        <v>225.82900666210099</v>
      </c>
      <c r="U3227" s="1">
        <v>2.25829006662101E+16</v>
      </c>
      <c r="V3227">
        <v>157</v>
      </c>
      <c r="W3227">
        <v>93.9</v>
      </c>
    </row>
    <row r="3228" spans="1:23">
      <c r="A3228">
        <v>2018</v>
      </c>
      <c r="B3228">
        <v>47</v>
      </c>
      <c r="C3228" t="s">
        <v>23</v>
      </c>
      <c r="D3228" t="s">
        <v>17</v>
      </c>
      <c r="E3228" t="s">
        <v>18</v>
      </c>
      <c r="F3228" t="s">
        <v>35</v>
      </c>
      <c r="G3228" t="s">
        <v>20</v>
      </c>
      <c r="H3228" s="3">
        <v>17810.97</v>
      </c>
      <c r="I3228" t="s">
        <v>19</v>
      </c>
      <c r="J3228" t="s">
        <v>18</v>
      </c>
      <c r="K32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31.608249766684203</v>
      </c>
      <c r="L3228" s="6">
        <f>TablaDatos[[#This Row],[IMC_raw]]/1000000000000000</f>
        <v>3.1608249766684202</v>
      </c>
      <c r="M3228" s="2">
        <v>3160824976668420</v>
      </c>
      <c r="N32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8" s="13">
        <f t="shared" si="50"/>
        <v>3227</v>
      </c>
      <c r="P3228" s="2" t="str">
        <f>IF(TablaDatos[[#This Row],[Diabetes]]=0,"No","Si")</f>
        <v>No</v>
      </c>
      <c r="Q3228">
        <v>0</v>
      </c>
      <c r="R3228">
        <f>TablaDatos[[#This Row],[Aux2]]/10000000000000</f>
        <v>2213.93236747332</v>
      </c>
      <c r="S3228" s="1">
        <v>2.21393236747332E+16</v>
      </c>
      <c r="T3228" s="7">
        <f>TablaDatos[[#This Row],[Aux3]]/100000000000000</f>
        <v>222.074005903141</v>
      </c>
      <c r="U3228" s="1">
        <v>2.22074005903141E+16</v>
      </c>
      <c r="V3228">
        <v>151.69999999999999</v>
      </c>
      <c r="W3228">
        <v>87.9</v>
      </c>
    </row>
    <row r="3229" spans="1:23">
      <c r="A3229">
        <v>2018</v>
      </c>
      <c r="B3229">
        <v>65</v>
      </c>
      <c r="C3229" t="s">
        <v>16</v>
      </c>
      <c r="D3229" t="s">
        <v>38</v>
      </c>
      <c r="E3229" t="s">
        <v>19</v>
      </c>
      <c r="F3229" t="s">
        <v>19</v>
      </c>
      <c r="G3229" t="s">
        <v>25</v>
      </c>
      <c r="H3229" s="3">
        <v>13856.81</v>
      </c>
      <c r="I3229" t="s">
        <v>21</v>
      </c>
      <c r="J3229" t="s">
        <v>22</v>
      </c>
      <c r="K32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31.598685449836701</v>
      </c>
      <c r="L3229" s="5">
        <f>TablaDatos[[#This Row],[IMC_raw]]/1000000000000000</f>
        <v>0.315986854498367</v>
      </c>
      <c r="M3229" s="2">
        <v>315986854498367</v>
      </c>
      <c r="N32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29" s="13">
        <f t="shared" si="50"/>
        <v>3228</v>
      </c>
      <c r="P3229" s="2" t="str">
        <f>IF(TablaDatos[[#This Row],[Diabetes]]=0,"No","Si")</f>
        <v>No</v>
      </c>
      <c r="Q3229">
        <v>0</v>
      </c>
      <c r="R3229">
        <f>TablaDatos[[#This Row],[Aux2]]/10000000000000</f>
        <v>2184.49280341241</v>
      </c>
      <c r="S3229" s="1">
        <v>2.18449280341241E+16</v>
      </c>
      <c r="T3229" s="7">
        <f>TablaDatos[[#This Row],[Aux3]]/100000000000000</f>
        <v>23.614399447200999</v>
      </c>
      <c r="U3229" s="1">
        <v>2361439944720100</v>
      </c>
      <c r="V3229">
        <v>157.6</v>
      </c>
      <c r="W3229">
        <v>98.5</v>
      </c>
    </row>
    <row r="3230" spans="1:23">
      <c r="A3230">
        <v>2018</v>
      </c>
      <c r="B3230">
        <v>65</v>
      </c>
      <c r="C3230" t="s">
        <v>16</v>
      </c>
      <c r="D3230" t="s">
        <v>17</v>
      </c>
      <c r="E3230" t="s">
        <v>18</v>
      </c>
      <c r="F3230" t="s">
        <v>24</v>
      </c>
      <c r="G3230" t="s">
        <v>25</v>
      </c>
      <c r="H3230" s="3">
        <v>18856.98</v>
      </c>
      <c r="I3230" t="s">
        <v>21</v>
      </c>
      <c r="J3230" t="s">
        <v>22</v>
      </c>
      <c r="K32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31.595704555414098</v>
      </c>
      <c r="L3230" s="6">
        <f>TablaDatos[[#This Row],[IMC_raw]]/1000000000000000</f>
        <v>31.595704555414098</v>
      </c>
      <c r="M3230" s="2">
        <v>3.15957045554141E+16</v>
      </c>
      <c r="N32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0" s="13">
        <f t="shared" si="50"/>
        <v>3229</v>
      </c>
      <c r="P3230" s="2" t="str">
        <f>IF(TablaDatos[[#This Row],[Diabetes]]=0,"No","Si")</f>
        <v>No</v>
      </c>
      <c r="Q3230">
        <v>0</v>
      </c>
      <c r="R3230">
        <f>TablaDatos[[#This Row],[Aux2]]/10000000000000</f>
        <v>2127.4687175610002</v>
      </c>
      <c r="S3230" s="1">
        <v>2.127468717561E+16</v>
      </c>
      <c r="T3230" s="7">
        <f>TablaDatos[[#This Row],[Aux3]]/100000000000000</f>
        <v>247.754246077369</v>
      </c>
      <c r="U3230" s="1">
        <v>2.47754246077369E+16</v>
      </c>
      <c r="V3230">
        <v>160</v>
      </c>
      <c r="W3230">
        <v>93.7</v>
      </c>
    </row>
    <row r="3231" spans="1:23">
      <c r="A3231">
        <v>2018</v>
      </c>
      <c r="B3231">
        <v>62</v>
      </c>
      <c r="C3231" t="s">
        <v>23</v>
      </c>
      <c r="D3231" t="s">
        <v>29</v>
      </c>
      <c r="E3231" t="s">
        <v>18</v>
      </c>
      <c r="F3231" t="s">
        <v>19</v>
      </c>
      <c r="G3231" t="s">
        <v>28</v>
      </c>
      <c r="H3231" s="3">
        <v>9634.2099999999991</v>
      </c>
      <c r="I3231" t="s">
        <v>21</v>
      </c>
      <c r="J3231" t="s">
        <v>18</v>
      </c>
      <c r="K32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31.5928168869772</v>
      </c>
      <c r="L3231" s="5">
        <f>TablaDatos[[#This Row],[IMC_raw]]/1000000000000000</f>
        <v>31.5928168869772</v>
      </c>
      <c r="M3231" s="2">
        <v>3.15928168869772E+16</v>
      </c>
      <c r="N32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1" s="13">
        <f t="shared" si="50"/>
        <v>3230</v>
      </c>
      <c r="P3231" s="2" t="str">
        <f>IF(TablaDatos[[#This Row],[Diabetes]]=0,"No","Si")</f>
        <v>No</v>
      </c>
      <c r="Q3231">
        <v>0</v>
      </c>
      <c r="R3231">
        <f>TablaDatos[[#This Row],[Aux2]]/10000000000000</f>
        <v>2070.0005264924398</v>
      </c>
      <c r="S3231" s="1">
        <v>2.07000052649244E+16</v>
      </c>
      <c r="T3231" s="7">
        <f>TablaDatos[[#This Row],[Aux3]]/100000000000000</f>
        <v>228.41511934981401</v>
      </c>
      <c r="U3231" s="1">
        <v>2.28415119349814E+16</v>
      </c>
      <c r="V3231">
        <v>157.30000000000001</v>
      </c>
      <c r="W3231">
        <v>95.7</v>
      </c>
    </row>
    <row r="3232" spans="1:23">
      <c r="A3232">
        <v>2018</v>
      </c>
      <c r="B3232">
        <v>57</v>
      </c>
      <c r="C3232" t="s">
        <v>23</v>
      </c>
      <c r="D3232" t="s">
        <v>30</v>
      </c>
      <c r="E3232" t="s">
        <v>18</v>
      </c>
      <c r="F3232" t="s">
        <v>35</v>
      </c>
      <c r="G3232" t="s">
        <v>28</v>
      </c>
      <c r="H3232" s="3">
        <v>13932.74</v>
      </c>
      <c r="I3232" t="s">
        <v>21</v>
      </c>
      <c r="J3232" t="s">
        <v>18</v>
      </c>
      <c r="K32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31.561930874944501</v>
      </c>
      <c r="L3232" s="5">
        <f>TablaDatos[[#This Row],[IMC_raw]]/1000000000000000</f>
        <v>0.31561930874944499</v>
      </c>
      <c r="M3232" s="2">
        <v>315619308749445</v>
      </c>
      <c r="N32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2" s="13">
        <f t="shared" si="50"/>
        <v>3231</v>
      </c>
      <c r="P3232" s="2" t="str">
        <f>IF(TablaDatos[[#This Row],[Diabetes]]=0,"No","Si")</f>
        <v>No</v>
      </c>
      <c r="Q3232">
        <v>0</v>
      </c>
      <c r="R3232">
        <f>TablaDatos[[#This Row],[Aux2]]/10000000000000</f>
        <v>1957.4450571082</v>
      </c>
      <c r="S3232" s="1">
        <v>1.9574450571082E+16</v>
      </c>
      <c r="T3232" s="7">
        <f>TablaDatos[[#This Row],[Aux3]]/100000000000000</f>
        <v>191.28596178260301</v>
      </c>
      <c r="U3232" s="1">
        <v>1.91285961782603E+16</v>
      </c>
      <c r="V3232">
        <v>150</v>
      </c>
      <c r="W3232">
        <v>94.5</v>
      </c>
    </row>
    <row r="3233" spans="1:23">
      <c r="A3233">
        <v>2018</v>
      </c>
      <c r="B3233">
        <v>46</v>
      </c>
      <c r="C3233" t="s">
        <v>16</v>
      </c>
      <c r="D3233" t="s">
        <v>29</v>
      </c>
      <c r="E3233" t="s">
        <v>19</v>
      </c>
      <c r="F3233" t="s">
        <v>19</v>
      </c>
      <c r="G3233" t="s">
        <v>20</v>
      </c>
      <c r="H3233" s="3">
        <v>19431.11</v>
      </c>
      <c r="I3233" t="s">
        <v>19</v>
      </c>
      <c r="J3233" t="s">
        <v>19</v>
      </c>
      <c r="K32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31.528937385026801</v>
      </c>
      <c r="L3233" s="6">
        <f>TablaDatos[[#This Row],[IMC_raw]]/1000000000000000</f>
        <v>31.528937385026801</v>
      </c>
      <c r="M3233" s="2">
        <v>3.15289373850268E+16</v>
      </c>
      <c r="N32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3" s="13">
        <f t="shared" si="50"/>
        <v>3232</v>
      </c>
      <c r="P3233" s="2" t="str">
        <f>IF(TablaDatos[[#This Row],[Diabetes]]=0,"No","Si")</f>
        <v>No</v>
      </c>
      <c r="Q3233">
        <v>0</v>
      </c>
      <c r="R3233">
        <f>TablaDatos[[#This Row],[Aux2]]/10000000000000</f>
        <v>2177.2529796909898</v>
      </c>
      <c r="S3233" s="1">
        <v>2.17725297969099E+16</v>
      </c>
      <c r="T3233" s="7">
        <f>TablaDatos[[#This Row],[Aux3]]/100000000000000</f>
        <v>240.354575722677</v>
      </c>
      <c r="U3233" s="1">
        <v>2.40354575722677E+16</v>
      </c>
      <c r="V3233">
        <v>153.9</v>
      </c>
      <c r="W3233">
        <v>93.5</v>
      </c>
    </row>
    <row r="3234" spans="1:23">
      <c r="A3234">
        <v>2018</v>
      </c>
      <c r="B3234">
        <v>64</v>
      </c>
      <c r="C3234" t="s">
        <v>16</v>
      </c>
      <c r="D3234" t="s">
        <v>34</v>
      </c>
      <c r="E3234" t="s">
        <v>19</v>
      </c>
      <c r="F3234" t="s">
        <v>40</v>
      </c>
      <c r="G3234" t="s">
        <v>28</v>
      </c>
      <c r="H3234" s="3">
        <v>10605.03</v>
      </c>
      <c r="I3234" t="s">
        <v>19</v>
      </c>
      <c r="J3234" t="s">
        <v>18</v>
      </c>
      <c r="K32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31.524154240395301</v>
      </c>
      <c r="L3234" s="5">
        <f>TablaDatos[[#This Row],[IMC_raw]]/1000000000000000</f>
        <v>31.524154240395301</v>
      </c>
      <c r="M3234" s="2">
        <v>3.15241542403953E+16</v>
      </c>
      <c r="N32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4" s="13">
        <f t="shared" si="50"/>
        <v>3233</v>
      </c>
      <c r="P3234" s="2" t="str">
        <f>IF(TablaDatos[[#This Row],[Diabetes]]=0,"No","Si")</f>
        <v>No</v>
      </c>
      <c r="Q3234">
        <v>0</v>
      </c>
      <c r="R3234">
        <f>TablaDatos[[#This Row],[Aux2]]/10000000000000</f>
        <v>1876.35227649078</v>
      </c>
      <c r="S3234" s="1">
        <v>1.87635227649078E+16</v>
      </c>
      <c r="T3234" s="7">
        <f>TablaDatos[[#This Row],[Aux3]]/100000000000000</f>
        <v>207.485715625458</v>
      </c>
      <c r="U3234" s="1">
        <v>2.07485715625458E+16</v>
      </c>
      <c r="V3234">
        <v>161.30000000000001</v>
      </c>
      <c r="W3234">
        <v>94.5</v>
      </c>
    </row>
    <row r="3235" spans="1:23">
      <c r="A3235">
        <v>2018</v>
      </c>
      <c r="B3235">
        <v>58</v>
      </c>
      <c r="C3235" t="s">
        <v>16</v>
      </c>
      <c r="D3235" t="s">
        <v>17</v>
      </c>
      <c r="E3235" t="s">
        <v>21</v>
      </c>
      <c r="F3235" t="s">
        <v>40</v>
      </c>
      <c r="G3235" t="s">
        <v>28</v>
      </c>
      <c r="H3235" s="3">
        <v>37777.53</v>
      </c>
      <c r="I3235" t="s">
        <v>21</v>
      </c>
      <c r="J3235" t="s">
        <v>21</v>
      </c>
      <c r="K32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31.5071199774567</v>
      </c>
      <c r="L3235" s="6">
        <f>TablaDatos[[#This Row],[IMC_raw]]/1000000000000000</f>
        <v>0.31507119977456699</v>
      </c>
      <c r="M3235" s="2">
        <v>315071199774567</v>
      </c>
      <c r="N32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5" s="13">
        <f t="shared" si="50"/>
        <v>3234</v>
      </c>
      <c r="P3235" s="2" t="str">
        <f>IF(TablaDatos[[#This Row],[Diabetes]]=0,"No","Si")</f>
        <v>No</v>
      </c>
      <c r="Q3235">
        <v>0</v>
      </c>
      <c r="R3235">
        <f>TablaDatos[[#This Row],[Aux2]]/10000000000000</f>
        <v>2014.28107313531</v>
      </c>
      <c r="S3235" s="1">
        <v>2.01428107313531E+16</v>
      </c>
      <c r="T3235" s="7">
        <f>TablaDatos[[#This Row],[Aux3]]/100000000000000</f>
        <v>228.91294777962599</v>
      </c>
      <c r="U3235" s="1">
        <v>2.28912947779626E+16</v>
      </c>
      <c r="V3235">
        <v>162.6</v>
      </c>
      <c r="W3235">
        <v>97.4</v>
      </c>
    </row>
    <row r="3236" spans="1:23">
      <c r="A3236">
        <v>2018</v>
      </c>
      <c r="B3236">
        <v>50</v>
      </c>
      <c r="C3236" t="s">
        <v>16</v>
      </c>
      <c r="D3236" t="s">
        <v>72</v>
      </c>
      <c r="E3236" t="s">
        <v>19</v>
      </c>
      <c r="F3236" t="s">
        <v>19</v>
      </c>
      <c r="G3236" t="s">
        <v>20</v>
      </c>
      <c r="H3236" s="3">
        <v>29170.25</v>
      </c>
      <c r="I3236" t="s">
        <v>21</v>
      </c>
      <c r="J3236" t="s">
        <v>21</v>
      </c>
      <c r="K32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31.468489804495601</v>
      </c>
      <c r="L3236" s="6">
        <f>TablaDatos[[#This Row],[IMC_raw]]/1000000000000000</f>
        <v>31.468489804495601</v>
      </c>
      <c r="M3236" s="2">
        <v>3.14684898044956E+16</v>
      </c>
      <c r="N32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6" s="13">
        <f t="shared" si="50"/>
        <v>3235</v>
      </c>
      <c r="P3236" s="2" t="str">
        <f>IF(TablaDatos[[#This Row],[Diabetes]]=0,"No","Si")</f>
        <v>No</v>
      </c>
      <c r="Q3236">
        <v>0</v>
      </c>
      <c r="R3236">
        <f>TablaDatos[[#This Row],[Aux2]]/10000000000000</f>
        <v>2318.5947588619802</v>
      </c>
      <c r="S3236" s="1">
        <v>2.31859475886198E+16</v>
      </c>
      <c r="T3236" s="7">
        <f>TablaDatos[[#This Row],[Aux3]]/100000000000000</f>
        <v>242.444498516121</v>
      </c>
      <c r="U3236" s="1">
        <v>2.42444498516121E+16</v>
      </c>
      <c r="V3236">
        <v>155.80000000000001</v>
      </c>
      <c r="W3236">
        <v>96.3</v>
      </c>
    </row>
    <row r="3237" spans="1:23">
      <c r="A3237">
        <v>2018</v>
      </c>
      <c r="B3237">
        <v>54</v>
      </c>
      <c r="C3237" t="s">
        <v>23</v>
      </c>
      <c r="D3237" t="s">
        <v>33</v>
      </c>
      <c r="E3237" t="s">
        <v>18</v>
      </c>
      <c r="F3237" t="s">
        <v>19</v>
      </c>
      <c r="G3237" t="s">
        <v>20</v>
      </c>
      <c r="H3237" s="3">
        <v>34880.94</v>
      </c>
      <c r="I3237" t="s">
        <v>21</v>
      </c>
      <c r="J3237" t="s">
        <v>21</v>
      </c>
      <c r="K32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31.4521923461927</v>
      </c>
      <c r="L3237" s="5">
        <f>TablaDatos[[#This Row],[IMC_raw]]/1000000000000000</f>
        <v>31.4521923461927</v>
      </c>
      <c r="M3237" s="2">
        <v>3.14521923461927E+16</v>
      </c>
      <c r="N32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7" s="13">
        <f t="shared" si="50"/>
        <v>3236</v>
      </c>
      <c r="P3237" s="2" t="str">
        <f>IF(TablaDatos[[#This Row],[Diabetes]]=0,"No","Si")</f>
        <v>Si</v>
      </c>
      <c r="Q3237">
        <v>1</v>
      </c>
      <c r="R3237">
        <f>TablaDatos[[#This Row],[Aux2]]/10000000000000</f>
        <v>2244.54230732209</v>
      </c>
      <c r="S3237" s="1">
        <v>2.24454230732209E+16</v>
      </c>
      <c r="T3237" s="7">
        <f>TablaDatos[[#This Row],[Aux3]]/100000000000000</f>
        <v>26.279630429999202</v>
      </c>
      <c r="U3237" s="1">
        <v>2627963042999920</v>
      </c>
      <c r="V3237">
        <v>149</v>
      </c>
      <c r="W3237">
        <v>87.9</v>
      </c>
    </row>
    <row r="3238" spans="1:23">
      <c r="A3238">
        <v>2018</v>
      </c>
      <c r="B3238">
        <v>50</v>
      </c>
      <c r="C3238" t="s">
        <v>16</v>
      </c>
      <c r="D3238" t="s">
        <v>33</v>
      </c>
      <c r="E3238" t="s">
        <v>18</v>
      </c>
      <c r="F3238" t="s">
        <v>19</v>
      </c>
      <c r="G3238" t="s">
        <v>20</v>
      </c>
      <c r="H3238" s="3">
        <v>18692.36</v>
      </c>
      <c r="I3238" t="s">
        <v>21</v>
      </c>
      <c r="J3238" t="s">
        <v>18</v>
      </c>
      <c r="K32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31.4491038151785</v>
      </c>
      <c r="L3238" s="6">
        <f>TablaDatos[[#This Row],[IMC_raw]]/1000000000000000</f>
        <v>31.4491038151785</v>
      </c>
      <c r="M3238" s="2">
        <v>3.14491038151785E+16</v>
      </c>
      <c r="N32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8" s="13">
        <f t="shared" si="50"/>
        <v>3237</v>
      </c>
      <c r="P3238" s="2" t="str">
        <f>IF(TablaDatos[[#This Row],[Diabetes]]=0,"No","Si")</f>
        <v>No</v>
      </c>
      <c r="Q3238">
        <v>0</v>
      </c>
      <c r="R3238">
        <f>TablaDatos[[#This Row],[Aux2]]/10000000000000</f>
        <v>2021.71488049359</v>
      </c>
      <c r="S3238" s="1">
        <v>2.02171488049359E+16</v>
      </c>
      <c r="T3238" s="7">
        <f>TablaDatos[[#This Row],[Aux3]]/100000000000000</f>
        <v>249.68613656815899</v>
      </c>
      <c r="U3238" s="1">
        <v>2.49686136568159E+16</v>
      </c>
      <c r="V3238">
        <v>134.9</v>
      </c>
      <c r="W3238">
        <v>96.1</v>
      </c>
    </row>
    <row r="3239" spans="1:23">
      <c r="A3239">
        <v>2018</v>
      </c>
      <c r="B3239">
        <v>57</v>
      </c>
      <c r="C3239" t="s">
        <v>16</v>
      </c>
      <c r="D3239" t="s">
        <v>17</v>
      </c>
      <c r="E3239" t="s">
        <v>18</v>
      </c>
      <c r="F3239" t="s">
        <v>19</v>
      </c>
      <c r="G3239" t="s">
        <v>28</v>
      </c>
      <c r="H3239" s="3">
        <v>20727.400000000001</v>
      </c>
      <c r="I3239" t="s">
        <v>21</v>
      </c>
      <c r="J3239" t="s">
        <v>19</v>
      </c>
      <c r="K32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31.442016497159901</v>
      </c>
      <c r="L3239" s="5">
        <f>TablaDatos[[#This Row],[IMC_raw]]/1000000000000000</f>
        <v>3.1442016497159901</v>
      </c>
      <c r="M3239" s="2">
        <v>3144201649715990</v>
      </c>
      <c r="N32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39" s="13">
        <f t="shared" si="50"/>
        <v>3238</v>
      </c>
      <c r="P3239" s="2" t="str">
        <f>IF(TablaDatos[[#This Row],[Diabetes]]=0,"No","Si")</f>
        <v>No</v>
      </c>
      <c r="Q3239">
        <v>0</v>
      </c>
      <c r="R3239">
        <f>TablaDatos[[#This Row],[Aux2]]/10000000000000</f>
        <v>221.16292981303201</v>
      </c>
      <c r="S3239" s="1">
        <v>2211629298130320</v>
      </c>
      <c r="T3239" s="7">
        <f>TablaDatos[[#This Row],[Aux3]]/100000000000000</f>
        <v>248.32160912904001</v>
      </c>
      <c r="U3239" s="1">
        <v>2.4832160912904E+16</v>
      </c>
      <c r="V3239">
        <v>160.30000000000001</v>
      </c>
      <c r="W3239">
        <v>95.5</v>
      </c>
    </row>
    <row r="3240" spans="1:23">
      <c r="A3240">
        <v>2018</v>
      </c>
      <c r="B3240">
        <v>62</v>
      </c>
      <c r="C3240" t="s">
        <v>16</v>
      </c>
      <c r="D3240" t="s">
        <v>72</v>
      </c>
      <c r="E3240" t="s">
        <v>19</v>
      </c>
      <c r="F3240" t="s">
        <v>40</v>
      </c>
      <c r="G3240" t="s">
        <v>28</v>
      </c>
      <c r="H3240" s="3">
        <v>28292.02</v>
      </c>
      <c r="I3240" t="s">
        <v>19</v>
      </c>
      <c r="J3240" t="s">
        <v>19</v>
      </c>
      <c r="K32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31.439200167777798</v>
      </c>
      <c r="L3240" s="5">
        <f>TablaDatos[[#This Row],[IMC_raw]]/1000000000000000</f>
        <v>31.439200167777798</v>
      </c>
      <c r="M3240" s="2">
        <v>3.14392001677778E+16</v>
      </c>
      <c r="N32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0" s="13">
        <f t="shared" si="50"/>
        <v>3239</v>
      </c>
      <c r="P3240" s="2" t="str">
        <f>IF(TablaDatos[[#This Row],[Diabetes]]=0,"No","Si")</f>
        <v>Si</v>
      </c>
      <c r="Q3240">
        <v>1</v>
      </c>
      <c r="R3240">
        <f>TablaDatos[[#This Row],[Aux2]]/10000000000000</f>
        <v>207.06728405225499</v>
      </c>
      <c r="S3240" s="1">
        <v>2070672840522550</v>
      </c>
      <c r="T3240" s="7">
        <f>TablaDatos[[#This Row],[Aux3]]/100000000000000</f>
        <v>25.6390273949993</v>
      </c>
      <c r="U3240" s="1">
        <v>2563902739499930</v>
      </c>
      <c r="V3240">
        <v>169.1</v>
      </c>
      <c r="W3240">
        <v>100.2</v>
      </c>
    </row>
    <row r="3241" spans="1:23">
      <c r="A3241">
        <v>2018</v>
      </c>
      <c r="B3241">
        <v>68</v>
      </c>
      <c r="C3241" t="s">
        <v>23</v>
      </c>
      <c r="D3241" t="s">
        <v>73</v>
      </c>
      <c r="E3241" t="s">
        <v>21</v>
      </c>
      <c r="F3241" t="s">
        <v>24</v>
      </c>
      <c r="G3241" t="s">
        <v>25</v>
      </c>
      <c r="H3241" s="3">
        <v>12699.01</v>
      </c>
      <c r="I3241" t="s">
        <v>19</v>
      </c>
      <c r="J3241" t="s">
        <v>22</v>
      </c>
      <c r="K32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31.421069621958001</v>
      </c>
      <c r="L3241" s="5">
        <f>TablaDatos[[#This Row],[IMC_raw]]/1000000000000000</f>
        <v>31.421069621958001</v>
      </c>
      <c r="M3241" s="2">
        <v>3.1421069621958E+16</v>
      </c>
      <c r="N32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1" s="13">
        <f t="shared" si="50"/>
        <v>3240</v>
      </c>
      <c r="P3241" s="2" t="str">
        <f>IF(TablaDatos[[#This Row],[Diabetes]]=0,"No","Si")</f>
        <v>Si</v>
      </c>
      <c r="Q3241">
        <v>1</v>
      </c>
      <c r="R3241">
        <f>TablaDatos[[#This Row],[Aux2]]/10000000000000</f>
        <v>240.63021117020801</v>
      </c>
      <c r="S3241" s="1">
        <v>2406302111702080</v>
      </c>
      <c r="T3241" s="7">
        <f>TablaDatos[[#This Row],[Aux3]]/100000000000000</f>
        <v>24.956172771551898</v>
      </c>
      <c r="U3241" s="1">
        <v>2495617277155190</v>
      </c>
      <c r="V3241">
        <v>166.5</v>
      </c>
      <c r="W3241">
        <v>96.7</v>
      </c>
    </row>
    <row r="3242" spans="1:23">
      <c r="A3242">
        <v>2018</v>
      </c>
      <c r="B3242">
        <v>63</v>
      </c>
      <c r="C3242" t="s">
        <v>23</v>
      </c>
      <c r="D3242" t="s">
        <v>17</v>
      </c>
      <c r="E3242" t="s">
        <v>19</v>
      </c>
      <c r="F3242" t="s">
        <v>24</v>
      </c>
      <c r="G3242" t="s">
        <v>28</v>
      </c>
      <c r="H3242" s="3">
        <v>19412.669999999998</v>
      </c>
      <c r="I3242" t="s">
        <v>21</v>
      </c>
      <c r="J3242" t="s">
        <v>19</v>
      </c>
      <c r="K32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31.4046396271834</v>
      </c>
      <c r="L3242" s="6">
        <f>TablaDatos[[#This Row],[IMC_raw]]/1000000000000000</f>
        <v>31.4046396271834</v>
      </c>
      <c r="M3242" s="2">
        <v>3.14046396271834E+16</v>
      </c>
      <c r="N32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2" s="13">
        <f t="shared" si="50"/>
        <v>3241</v>
      </c>
      <c r="P3242" s="2" t="str">
        <f>IF(TablaDatos[[#This Row],[Diabetes]]=0,"No","Si")</f>
        <v>No</v>
      </c>
      <c r="Q3242">
        <v>0</v>
      </c>
      <c r="R3242">
        <f>TablaDatos[[#This Row],[Aux2]]/10000000000000</f>
        <v>235.56944711268</v>
      </c>
      <c r="S3242" s="1">
        <v>2355694471126800</v>
      </c>
      <c r="T3242" s="7">
        <f>TablaDatos[[#This Row],[Aux3]]/100000000000000</f>
        <v>294.85650901676598</v>
      </c>
      <c r="U3242" s="1">
        <v>2.94856509016766E+16</v>
      </c>
      <c r="V3242">
        <v>157.5</v>
      </c>
      <c r="W3242">
        <v>98.9</v>
      </c>
    </row>
    <row r="3243" spans="1:23">
      <c r="A3243">
        <v>2018</v>
      </c>
      <c r="B3243">
        <v>63</v>
      </c>
      <c r="C3243" t="s">
        <v>23</v>
      </c>
      <c r="D3243" t="s">
        <v>26</v>
      </c>
      <c r="E3243" t="s">
        <v>21</v>
      </c>
      <c r="F3243" t="s">
        <v>24</v>
      </c>
      <c r="G3243" t="s">
        <v>28</v>
      </c>
      <c r="H3243" s="3">
        <v>13129.76</v>
      </c>
      <c r="I3243" t="s">
        <v>19</v>
      </c>
      <c r="J3243" t="s">
        <v>18</v>
      </c>
      <c r="K32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31.392727330429999</v>
      </c>
      <c r="L3243" s="5">
        <f>TablaDatos[[#This Row],[IMC_raw]]/100000000000000</f>
        <v>31.392727330429999</v>
      </c>
      <c r="M3243" s="2">
        <v>3139272733043000</v>
      </c>
      <c r="N32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3" s="13">
        <f t="shared" si="50"/>
        <v>3242</v>
      </c>
      <c r="P3243" s="2" t="str">
        <f>IF(TablaDatos[[#This Row],[Diabetes]]=0,"No","Si")</f>
        <v>Si</v>
      </c>
      <c r="Q3243">
        <v>1</v>
      </c>
      <c r="R3243">
        <f>TablaDatos[[#This Row],[Aux2]]/10000000000000</f>
        <v>21.4527997423233</v>
      </c>
      <c r="S3243" s="1">
        <v>214527997423233</v>
      </c>
      <c r="T3243" s="7">
        <f>TablaDatos[[#This Row],[Aux3]]/100000000000000</f>
        <v>23.6970337173634</v>
      </c>
      <c r="U3243" s="1">
        <v>2369703371736340</v>
      </c>
      <c r="V3243">
        <v>164.8</v>
      </c>
      <c r="W3243">
        <v>98.5</v>
      </c>
    </row>
    <row r="3244" spans="1:23">
      <c r="A3244">
        <v>2018</v>
      </c>
      <c r="B3244">
        <v>63</v>
      </c>
      <c r="C3244" t="s">
        <v>16</v>
      </c>
      <c r="D3244" t="s">
        <v>27</v>
      </c>
      <c r="E3244" t="s">
        <v>21</v>
      </c>
      <c r="F3244" t="s">
        <v>35</v>
      </c>
      <c r="G3244" t="s">
        <v>28</v>
      </c>
      <c r="H3244" s="3">
        <v>13880.42</v>
      </c>
      <c r="I3244" t="s">
        <v>21</v>
      </c>
      <c r="J3244" t="s">
        <v>18</v>
      </c>
      <c r="K32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31.385880244581099</v>
      </c>
      <c r="L3244" s="6">
        <f>TablaDatos[[#This Row],[IMC_raw]]/1000000000000000</f>
        <v>31.385880244581099</v>
      </c>
      <c r="M3244" s="2">
        <v>3.13858802445811E+16</v>
      </c>
      <c r="N32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4" s="13">
        <f t="shared" si="50"/>
        <v>3243</v>
      </c>
      <c r="P3244" s="2" t="str">
        <f>IF(TablaDatos[[#This Row],[Diabetes]]=0,"No","Si")</f>
        <v>Si</v>
      </c>
      <c r="Q3244">
        <v>1</v>
      </c>
      <c r="R3244">
        <f>TablaDatos[[#This Row],[Aux2]]/10000000000000</f>
        <v>2098.0936618652399</v>
      </c>
      <c r="S3244" s="1">
        <v>2.09809366186524E+16</v>
      </c>
      <c r="T3244" s="7">
        <f>TablaDatos[[#This Row],[Aux3]]/100000000000000</f>
        <v>217.43469397917201</v>
      </c>
      <c r="U3244" s="1">
        <v>2.17434693979172E+16</v>
      </c>
      <c r="V3244">
        <v>164.7</v>
      </c>
      <c r="W3244">
        <v>94.9</v>
      </c>
    </row>
    <row r="3245" spans="1:23">
      <c r="A3245">
        <v>2018</v>
      </c>
      <c r="B3245">
        <v>64</v>
      </c>
      <c r="C3245" t="s">
        <v>16</v>
      </c>
      <c r="D3245" t="s">
        <v>26</v>
      </c>
      <c r="E3245" t="s">
        <v>19</v>
      </c>
      <c r="F3245" t="s">
        <v>24</v>
      </c>
      <c r="G3245" t="s">
        <v>28</v>
      </c>
      <c r="H3245" s="3">
        <v>28830.91</v>
      </c>
      <c r="I3245" t="s">
        <v>19</v>
      </c>
      <c r="J3245" t="s">
        <v>18</v>
      </c>
      <c r="K32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31.383162246611501</v>
      </c>
      <c r="L3245" s="5">
        <f>TablaDatos[[#This Row],[IMC_raw]]/1000000000000000</f>
        <v>31.383162246611501</v>
      </c>
      <c r="M3245" s="2">
        <v>3.13831622466115E+16</v>
      </c>
      <c r="N32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5" s="13">
        <f t="shared" si="50"/>
        <v>3244</v>
      </c>
      <c r="P3245" s="2" t="str">
        <f>IF(TablaDatos[[#This Row],[Diabetes]]=0,"No","Si")</f>
        <v>No</v>
      </c>
      <c r="Q3245">
        <v>0</v>
      </c>
      <c r="R3245">
        <f>TablaDatos[[#This Row],[Aux2]]/10000000000000</f>
        <v>2187.06458206548</v>
      </c>
      <c r="S3245" s="1">
        <v>2.18706458206548E+16</v>
      </c>
      <c r="T3245" s="7">
        <f>TablaDatos[[#This Row],[Aux3]]/100000000000000</f>
        <v>236.73262639407099</v>
      </c>
      <c r="U3245" s="1">
        <v>2.36732626394071E+16</v>
      </c>
      <c r="V3245">
        <v>162.69999999999999</v>
      </c>
      <c r="W3245">
        <v>101</v>
      </c>
    </row>
    <row r="3246" spans="1:23">
      <c r="A3246">
        <v>2018</v>
      </c>
      <c r="B3246">
        <v>53</v>
      </c>
      <c r="C3246" t="s">
        <v>23</v>
      </c>
      <c r="D3246" t="s">
        <v>38</v>
      </c>
      <c r="E3246" t="s">
        <v>21</v>
      </c>
      <c r="F3246" t="s">
        <v>35</v>
      </c>
      <c r="G3246" t="s">
        <v>20</v>
      </c>
      <c r="H3246" s="3">
        <v>29599.81</v>
      </c>
      <c r="I3246" t="s">
        <v>19</v>
      </c>
      <c r="J3246" t="s">
        <v>19</v>
      </c>
      <c r="K32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31.361708188737399</v>
      </c>
      <c r="L3246" s="6">
        <f>TablaDatos[[#This Row],[IMC_raw]]/1000000000000000</f>
        <v>31.361708188737399</v>
      </c>
      <c r="M3246" s="2">
        <v>3.13617081887374E+16</v>
      </c>
      <c r="N32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6" s="13">
        <f t="shared" si="50"/>
        <v>3245</v>
      </c>
      <c r="P3246" s="2" t="str">
        <f>IF(TablaDatos[[#This Row],[Diabetes]]=0,"No","Si")</f>
        <v>Si</v>
      </c>
      <c r="Q3246">
        <v>1</v>
      </c>
      <c r="R3246">
        <f>TablaDatos[[#This Row],[Aux2]]/10000000000000</f>
        <v>218.05565194518101</v>
      </c>
      <c r="S3246" s="1">
        <v>2180556519451810</v>
      </c>
      <c r="T3246" s="7">
        <f>TablaDatos[[#This Row],[Aux3]]/100000000000000</f>
        <v>20.830752164530299</v>
      </c>
      <c r="U3246" s="1">
        <v>2083075216453030</v>
      </c>
      <c r="V3246">
        <v>151.4</v>
      </c>
      <c r="W3246">
        <v>94.6</v>
      </c>
    </row>
    <row r="3247" spans="1:23">
      <c r="A3247">
        <v>2018</v>
      </c>
      <c r="B3247">
        <v>56</v>
      </c>
      <c r="C3247" t="s">
        <v>16</v>
      </c>
      <c r="D3247" t="s">
        <v>42</v>
      </c>
      <c r="E3247" t="s">
        <v>21</v>
      </c>
      <c r="F3247" t="s">
        <v>24</v>
      </c>
      <c r="G3247" t="s">
        <v>28</v>
      </c>
      <c r="H3247" s="3">
        <v>13826.73</v>
      </c>
      <c r="I3247" t="s">
        <v>21</v>
      </c>
      <c r="J3247" t="s">
        <v>18</v>
      </c>
      <c r="K32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31.3581645921392</v>
      </c>
      <c r="L3247" s="5">
        <f>TablaDatos[[#This Row],[IMC_raw]]/1000000000000000</f>
        <v>31.3581645921392</v>
      </c>
      <c r="M3247" s="2">
        <v>3.13581645921392E+16</v>
      </c>
      <c r="N32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7" s="13">
        <f t="shared" si="50"/>
        <v>3246</v>
      </c>
      <c r="P3247" s="2" t="str">
        <f>IF(TablaDatos[[#This Row],[Diabetes]]=0,"No","Si")</f>
        <v>No</v>
      </c>
      <c r="Q3247">
        <v>0</v>
      </c>
      <c r="R3247">
        <f>TablaDatos[[#This Row],[Aux2]]/10000000000000</f>
        <v>1912.2014118458401</v>
      </c>
      <c r="S3247" s="1">
        <v>1.91220141184584E+16</v>
      </c>
      <c r="T3247" s="7">
        <f>TablaDatos[[#This Row],[Aux3]]/100000000000000</f>
        <v>229.92885893544999</v>
      </c>
      <c r="U3247" s="1">
        <v>2.2992885893545E+16</v>
      </c>
      <c r="V3247">
        <v>161</v>
      </c>
      <c r="W3247">
        <v>100.3</v>
      </c>
    </row>
    <row r="3248" spans="1:23">
      <c r="A3248">
        <v>2018</v>
      </c>
      <c r="B3248">
        <v>65</v>
      </c>
      <c r="C3248" t="s">
        <v>23</v>
      </c>
      <c r="D3248" t="s">
        <v>42</v>
      </c>
      <c r="E3248" t="s">
        <v>31</v>
      </c>
      <c r="F3248" t="s">
        <v>24</v>
      </c>
      <c r="G3248" t="s">
        <v>25</v>
      </c>
      <c r="H3248" s="3">
        <v>9749.17</v>
      </c>
      <c r="I3248" t="s">
        <v>21</v>
      </c>
      <c r="J3248" t="s">
        <v>19</v>
      </c>
      <c r="K32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31.357455525153899</v>
      </c>
      <c r="L3248" s="5">
        <f>TablaDatos[[#This Row],[IMC_raw]]/1000000000000000</f>
        <v>31.357455525153899</v>
      </c>
      <c r="M3248" s="2">
        <v>3.13574555251539E+16</v>
      </c>
      <c r="N32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8" s="13">
        <f t="shared" si="50"/>
        <v>3247</v>
      </c>
      <c r="P3248" s="2" t="str">
        <f>IF(TablaDatos[[#This Row],[Diabetes]]=0,"No","Si")</f>
        <v>No</v>
      </c>
      <c r="Q3248">
        <v>0</v>
      </c>
      <c r="R3248">
        <f>TablaDatos[[#This Row],[Aux2]]/10000000000000</f>
        <v>2259.8862796446401</v>
      </c>
      <c r="S3248" s="1">
        <v>2.25988627964464E+16</v>
      </c>
      <c r="T3248" s="7">
        <f>TablaDatos[[#This Row],[Aux3]]/100000000000000</f>
        <v>291.205139165915</v>
      </c>
      <c r="U3248" s="1">
        <v>2.91205139165915E+16</v>
      </c>
      <c r="V3248">
        <v>165.4</v>
      </c>
      <c r="W3248">
        <v>98.4</v>
      </c>
    </row>
    <row r="3249" spans="1:23">
      <c r="A3249">
        <v>2018</v>
      </c>
      <c r="B3249">
        <v>67</v>
      </c>
      <c r="C3249" t="s">
        <v>23</v>
      </c>
      <c r="D3249" t="s">
        <v>29</v>
      </c>
      <c r="E3249" t="s">
        <v>18</v>
      </c>
      <c r="F3249" t="s">
        <v>19</v>
      </c>
      <c r="G3249" t="s">
        <v>25</v>
      </c>
      <c r="H3249" s="3">
        <v>6316.81</v>
      </c>
      <c r="I3249" t="s">
        <v>19</v>
      </c>
      <c r="J3249" t="s">
        <v>22</v>
      </c>
      <c r="K32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31.3512692758772</v>
      </c>
      <c r="L3249" s="5">
        <f>TablaDatos[[#This Row],[IMC_raw]]/1000000000000000</f>
        <v>31.3512692758772</v>
      </c>
      <c r="M3249" s="2">
        <v>3.13512692758772E+16</v>
      </c>
      <c r="N32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49" s="13">
        <f t="shared" si="50"/>
        <v>3248</v>
      </c>
      <c r="P3249" s="2" t="str">
        <f>IF(TablaDatos[[#This Row],[Diabetes]]=0,"No","Si")</f>
        <v>No</v>
      </c>
      <c r="Q3249">
        <v>0</v>
      </c>
      <c r="R3249">
        <f>TablaDatos[[#This Row],[Aux2]]/10000000000000</f>
        <v>2098.5182043946202</v>
      </c>
      <c r="S3249" s="1">
        <v>2.09851820439462E+16</v>
      </c>
      <c r="T3249" s="7">
        <f>TablaDatos[[#This Row],[Aux3]]/100000000000000</f>
        <v>22.443974482632299</v>
      </c>
      <c r="U3249" s="1">
        <v>2244397448263230</v>
      </c>
      <c r="V3249">
        <v>149.4</v>
      </c>
      <c r="W3249">
        <v>96.7</v>
      </c>
    </row>
    <row r="3250" spans="1:23">
      <c r="A3250">
        <v>2018</v>
      </c>
      <c r="B3250">
        <v>58</v>
      </c>
      <c r="C3250" t="s">
        <v>23</v>
      </c>
      <c r="D3250" t="s">
        <v>73</v>
      </c>
      <c r="E3250" t="s">
        <v>18</v>
      </c>
      <c r="F3250" t="s">
        <v>24</v>
      </c>
      <c r="G3250" t="s">
        <v>28</v>
      </c>
      <c r="H3250" s="3">
        <v>30671.5</v>
      </c>
      <c r="I3250" t="s">
        <v>21</v>
      </c>
      <c r="J3250" t="s">
        <v>22</v>
      </c>
      <c r="K32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31.3381044568372</v>
      </c>
      <c r="L3250" s="5">
        <f>TablaDatos[[#This Row],[IMC_raw]]/1000000000000000</f>
        <v>3.1338104456837201</v>
      </c>
      <c r="M3250" s="2">
        <v>3133810445683720</v>
      </c>
      <c r="N32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0" s="13">
        <f t="shared" si="50"/>
        <v>3249</v>
      </c>
      <c r="P3250" s="2" t="str">
        <f>IF(TablaDatos[[#This Row],[Diabetes]]=0,"No","Si")</f>
        <v>No</v>
      </c>
      <c r="Q3250">
        <v>0</v>
      </c>
      <c r="R3250">
        <f>TablaDatos[[#This Row],[Aux2]]/10000000000000</f>
        <v>2086.3034934023699</v>
      </c>
      <c r="S3250" s="1">
        <v>2.08630349340237E+16</v>
      </c>
      <c r="T3250" s="7">
        <f>TablaDatos[[#This Row],[Aux3]]/100000000000000</f>
        <v>216.848544225208</v>
      </c>
      <c r="U3250" s="1">
        <v>2.16848544225208E+16</v>
      </c>
      <c r="V3250">
        <v>165</v>
      </c>
      <c r="W3250">
        <v>94.9</v>
      </c>
    </row>
    <row r="3251" spans="1:23">
      <c r="A3251">
        <v>2018</v>
      </c>
      <c r="B3251">
        <v>72</v>
      </c>
      <c r="C3251" t="s">
        <v>23</v>
      </c>
      <c r="D3251" t="s">
        <v>17</v>
      </c>
      <c r="E3251" t="s">
        <v>21</v>
      </c>
      <c r="F3251" t="s">
        <v>24</v>
      </c>
      <c r="G3251" t="s">
        <v>25</v>
      </c>
      <c r="H3251" s="3">
        <v>17364.34</v>
      </c>
      <c r="I3251" t="s">
        <v>21</v>
      </c>
      <c r="J3251" t="s">
        <v>18</v>
      </c>
      <c r="K32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31.334512935702897</v>
      </c>
      <c r="L3251" s="6">
        <f>TablaDatos[[#This Row],[IMC_raw]]/1000000000000000</f>
        <v>3.1334512935702898</v>
      </c>
      <c r="M3251" s="2">
        <v>3133451293570290</v>
      </c>
      <c r="N32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1" s="13">
        <f t="shared" si="50"/>
        <v>3250</v>
      </c>
      <c r="P3251" s="2" t="str">
        <f>IF(TablaDatos[[#This Row],[Diabetes]]=0,"No","Si")</f>
        <v>Si</v>
      </c>
      <c r="Q3251">
        <v>1</v>
      </c>
      <c r="R3251">
        <f>TablaDatos[[#This Row],[Aux2]]/10000000000000</f>
        <v>2374.7220733602499</v>
      </c>
      <c r="S3251" s="1">
        <v>2.37472207336025E+16</v>
      </c>
      <c r="T3251" s="7">
        <f>TablaDatos[[#This Row],[Aux3]]/100000000000000</f>
        <v>3.0000000000000001E-12</v>
      </c>
      <c r="U3251">
        <v>300</v>
      </c>
      <c r="V3251">
        <v>181.2</v>
      </c>
      <c r="W3251">
        <v>107.8</v>
      </c>
    </row>
    <row r="3252" spans="1:23">
      <c r="A3252">
        <v>2018</v>
      </c>
      <c r="B3252">
        <v>57</v>
      </c>
      <c r="C3252" t="s">
        <v>23</v>
      </c>
      <c r="D3252" t="s">
        <v>26</v>
      </c>
      <c r="E3252" t="s">
        <v>19</v>
      </c>
      <c r="F3252" t="s">
        <v>24</v>
      </c>
      <c r="G3252" t="s">
        <v>28</v>
      </c>
      <c r="H3252" s="3">
        <v>26790.58</v>
      </c>
      <c r="I3252" t="s">
        <v>21</v>
      </c>
      <c r="J3252" t="s">
        <v>19</v>
      </c>
      <c r="K32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31.3268958593627</v>
      </c>
      <c r="L3252" s="5">
        <f>TablaDatos[[#This Row],[IMC_raw]]/1000000000000000</f>
        <v>31.3268958593627</v>
      </c>
      <c r="M3252" s="2">
        <v>3.13268958593627E+16</v>
      </c>
      <c r="N32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2" s="13">
        <f t="shared" si="50"/>
        <v>3251</v>
      </c>
      <c r="P3252" s="2" t="str">
        <f>IF(TablaDatos[[#This Row],[Diabetes]]=0,"No","Si")</f>
        <v>No</v>
      </c>
      <c r="Q3252">
        <v>0</v>
      </c>
      <c r="R3252">
        <f>TablaDatos[[#This Row],[Aux2]]/10000000000000</f>
        <v>207.6740533135</v>
      </c>
      <c r="S3252" s="1">
        <v>2076740533135000</v>
      </c>
      <c r="T3252" s="7">
        <f>TablaDatos[[#This Row],[Aux3]]/100000000000000</f>
        <v>26.660106769517199</v>
      </c>
      <c r="U3252" s="1">
        <v>2666010676951720</v>
      </c>
      <c r="V3252">
        <v>155.69999999999999</v>
      </c>
      <c r="W3252">
        <v>102.4</v>
      </c>
    </row>
    <row r="3253" spans="1:23">
      <c r="A3253">
        <v>2018</v>
      </c>
      <c r="B3253">
        <v>51</v>
      </c>
      <c r="C3253" t="s">
        <v>16</v>
      </c>
      <c r="D3253" t="s">
        <v>71</v>
      </c>
      <c r="E3253" t="s">
        <v>19</v>
      </c>
      <c r="F3253" t="s">
        <v>24</v>
      </c>
      <c r="G3253" t="s">
        <v>20</v>
      </c>
      <c r="H3253" s="3">
        <v>23027.41</v>
      </c>
      <c r="I3253" t="s">
        <v>19</v>
      </c>
      <c r="J3253" t="s">
        <v>18</v>
      </c>
      <c r="K32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31.2961086858414</v>
      </c>
      <c r="L3253" s="6">
        <f>TablaDatos[[#This Row],[IMC_raw]]/1000000000000000</f>
        <v>31.2961086858414</v>
      </c>
      <c r="M3253" s="2">
        <v>3.12961086858414E+16</v>
      </c>
      <c r="N32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3" s="13">
        <f t="shared" si="50"/>
        <v>3252</v>
      </c>
      <c r="P3253" s="2" t="str">
        <f>IF(TablaDatos[[#This Row],[Diabetes]]=0,"No","Si")</f>
        <v>No</v>
      </c>
      <c r="Q3253">
        <v>0</v>
      </c>
      <c r="R3253">
        <f>TablaDatos[[#This Row],[Aux2]]/10000000000000</f>
        <v>217.630361389022</v>
      </c>
      <c r="S3253" s="1">
        <v>2176303613890220</v>
      </c>
      <c r="T3253" s="7">
        <f>TablaDatos[[#This Row],[Aux3]]/100000000000000</f>
        <v>244.99713587551901</v>
      </c>
      <c r="U3253" s="1">
        <v>2.44997135875519E+16</v>
      </c>
      <c r="V3253">
        <v>155.19999999999999</v>
      </c>
      <c r="W3253">
        <v>96.2</v>
      </c>
    </row>
    <row r="3254" spans="1:23">
      <c r="A3254">
        <v>2018</v>
      </c>
      <c r="B3254">
        <v>44</v>
      </c>
      <c r="C3254" t="s">
        <v>16</v>
      </c>
      <c r="D3254" t="s">
        <v>33</v>
      </c>
      <c r="E3254" t="s">
        <v>18</v>
      </c>
      <c r="F3254" t="s">
        <v>35</v>
      </c>
      <c r="G3254" t="s">
        <v>39</v>
      </c>
      <c r="H3254" s="3">
        <v>51298.47</v>
      </c>
      <c r="I3254" t="s">
        <v>19</v>
      </c>
      <c r="J3254" t="s">
        <v>21</v>
      </c>
      <c r="K32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31.2776685530572</v>
      </c>
      <c r="L3254" s="6">
        <f>TablaDatos[[#This Row],[IMC_raw]]/1000000000000000</f>
        <v>31.2776685530572</v>
      </c>
      <c r="M3254" s="2">
        <v>3.12776685530572E+16</v>
      </c>
      <c r="N32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4" s="13">
        <f t="shared" si="50"/>
        <v>3253</v>
      </c>
      <c r="P3254" s="2" t="str">
        <f>IF(TablaDatos[[#This Row],[Diabetes]]=0,"No","Si")</f>
        <v>No</v>
      </c>
      <c r="Q3254">
        <v>0</v>
      </c>
      <c r="R3254">
        <f>TablaDatos[[#This Row],[Aux2]]/10000000000000</f>
        <v>244.42131643913899</v>
      </c>
      <c r="S3254" s="1">
        <v>2444213164391390</v>
      </c>
      <c r="T3254" s="7">
        <f>TablaDatos[[#This Row],[Aux3]]/100000000000000</f>
        <v>18.4968911292132</v>
      </c>
      <c r="U3254" s="1">
        <v>1849689112921320</v>
      </c>
      <c r="V3254">
        <v>149.1</v>
      </c>
      <c r="W3254">
        <v>97.1</v>
      </c>
    </row>
    <row r="3255" spans="1:23">
      <c r="A3255">
        <v>2018</v>
      </c>
      <c r="B3255">
        <v>62</v>
      </c>
      <c r="C3255" t="s">
        <v>23</v>
      </c>
      <c r="D3255" t="s">
        <v>17</v>
      </c>
      <c r="E3255" t="s">
        <v>19</v>
      </c>
      <c r="F3255" t="s">
        <v>40</v>
      </c>
      <c r="G3255" t="s">
        <v>28</v>
      </c>
      <c r="H3255" s="3">
        <v>33098.15</v>
      </c>
      <c r="I3255" t="s">
        <v>18</v>
      </c>
      <c r="J3255" t="s">
        <v>18</v>
      </c>
      <c r="K32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31.276021491552399</v>
      </c>
      <c r="L3255" s="6">
        <f>TablaDatos[[#This Row],[IMC_raw]]/1000000000000000</f>
        <v>31.276021491552399</v>
      </c>
      <c r="M3255" s="2">
        <v>3.12760214915524E+16</v>
      </c>
      <c r="N32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5" s="13">
        <f t="shared" si="50"/>
        <v>3254</v>
      </c>
      <c r="P3255" s="2" t="str">
        <f>IF(TablaDatos[[#This Row],[Diabetes]]=0,"No","Si")</f>
        <v>No</v>
      </c>
      <c r="Q3255">
        <v>0</v>
      </c>
      <c r="R3255">
        <f>TablaDatos[[#This Row],[Aux2]]/10000000000000</f>
        <v>175.82678386226499</v>
      </c>
      <c r="S3255" s="1">
        <v>1758267838622650</v>
      </c>
      <c r="T3255" s="7">
        <f>TablaDatos[[#This Row],[Aux3]]/100000000000000</f>
        <v>183.095337727025</v>
      </c>
      <c r="U3255" s="1">
        <v>1.83095337727025E+16</v>
      </c>
      <c r="V3255">
        <v>148</v>
      </c>
      <c r="W3255">
        <v>91.7</v>
      </c>
    </row>
    <row r="3256" spans="1:23">
      <c r="A3256">
        <v>2018</v>
      </c>
      <c r="B3256">
        <v>57</v>
      </c>
      <c r="C3256" t="s">
        <v>23</v>
      </c>
      <c r="D3256" t="s">
        <v>29</v>
      </c>
      <c r="E3256" t="s">
        <v>19</v>
      </c>
      <c r="F3256" t="s">
        <v>19</v>
      </c>
      <c r="G3256" t="s">
        <v>28</v>
      </c>
      <c r="H3256" s="3">
        <v>10558.79</v>
      </c>
      <c r="I3256" t="s">
        <v>21</v>
      </c>
      <c r="J3256" t="s">
        <v>18</v>
      </c>
      <c r="K32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31.268057696158799</v>
      </c>
      <c r="L3256" s="5">
        <f>TablaDatos[[#This Row],[IMC_raw]]/100000000000000</f>
        <v>31.268057696158799</v>
      </c>
      <c r="M3256" s="2">
        <v>3126805769615880</v>
      </c>
      <c r="N32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6" s="13">
        <f t="shared" si="50"/>
        <v>3255</v>
      </c>
      <c r="P3256" s="2" t="str">
        <f>IF(TablaDatos[[#This Row],[Diabetes]]=0,"No","Si")</f>
        <v>No</v>
      </c>
      <c r="Q3256">
        <v>0</v>
      </c>
      <c r="R3256">
        <f>TablaDatos[[#This Row],[Aux2]]/10000000000000</f>
        <v>2360.0889720093801</v>
      </c>
      <c r="S3256" s="1">
        <v>2.36008897200938E+16</v>
      </c>
      <c r="T3256" s="7">
        <f>TablaDatos[[#This Row],[Aux3]]/100000000000000</f>
        <v>252.666334290636</v>
      </c>
      <c r="U3256" s="1">
        <v>2.52666334290636E+16</v>
      </c>
      <c r="V3256">
        <v>160.19999999999999</v>
      </c>
      <c r="W3256">
        <v>98.8</v>
      </c>
    </row>
    <row r="3257" spans="1:23">
      <c r="A3257">
        <v>2018</v>
      </c>
      <c r="B3257">
        <v>68</v>
      </c>
      <c r="C3257" t="s">
        <v>23</v>
      </c>
      <c r="D3257" t="s">
        <v>17</v>
      </c>
      <c r="E3257" t="s">
        <v>18</v>
      </c>
      <c r="F3257" t="s">
        <v>24</v>
      </c>
      <c r="G3257" t="s">
        <v>25</v>
      </c>
      <c r="H3257" s="3">
        <v>23344.880000000001</v>
      </c>
      <c r="I3257" t="s">
        <v>21</v>
      </c>
      <c r="J3257" t="s">
        <v>22</v>
      </c>
      <c r="K32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31.240095560229001</v>
      </c>
      <c r="L3257" s="5">
        <f>TablaDatos[[#This Row],[IMC_raw]]/1000000000000000</f>
        <v>31.240095560229001</v>
      </c>
      <c r="M3257" s="2">
        <v>3.1240095560229E+16</v>
      </c>
      <c r="N32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7" s="13">
        <f t="shared" si="50"/>
        <v>3256</v>
      </c>
      <c r="P3257" s="2" t="str">
        <f>IF(TablaDatos[[#This Row],[Diabetes]]=0,"No","Si")</f>
        <v>No</v>
      </c>
      <c r="Q3257">
        <v>0</v>
      </c>
      <c r="R3257">
        <f>TablaDatos[[#This Row],[Aux2]]/10000000000000</f>
        <v>205.85625708691501</v>
      </c>
      <c r="S3257" s="1">
        <v>2058562570869150</v>
      </c>
      <c r="T3257" s="7">
        <f>TablaDatos[[#This Row],[Aux3]]/100000000000000</f>
        <v>284.45265871054698</v>
      </c>
      <c r="U3257" s="1">
        <v>2.84452658710547E+16</v>
      </c>
      <c r="V3257">
        <v>153.9</v>
      </c>
      <c r="W3257">
        <v>94</v>
      </c>
    </row>
    <row r="3258" spans="1:23">
      <c r="A3258">
        <v>2018</v>
      </c>
      <c r="B3258">
        <v>60</v>
      </c>
      <c r="C3258" t="s">
        <v>16</v>
      </c>
      <c r="D3258" t="s">
        <v>42</v>
      </c>
      <c r="E3258" t="s">
        <v>18</v>
      </c>
      <c r="F3258" t="s">
        <v>24</v>
      </c>
      <c r="G3258" t="s">
        <v>28</v>
      </c>
      <c r="H3258" s="3">
        <v>28230.799999999999</v>
      </c>
      <c r="I3258" t="s">
        <v>19</v>
      </c>
      <c r="J3258" t="s">
        <v>22</v>
      </c>
      <c r="K32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31.2319611333645</v>
      </c>
      <c r="L3258" s="5">
        <f>TablaDatos[[#This Row],[IMC_raw]]/1000000000000000</f>
        <v>31.2319611333645</v>
      </c>
      <c r="M3258" s="2">
        <v>3.12319611333645E+16</v>
      </c>
      <c r="N32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8" s="13">
        <f t="shared" si="50"/>
        <v>3257</v>
      </c>
      <c r="P3258" s="2" t="str">
        <f>IF(TablaDatos[[#This Row],[Diabetes]]=0,"No","Si")</f>
        <v>No</v>
      </c>
      <c r="Q3258">
        <v>0</v>
      </c>
      <c r="R3258">
        <f>TablaDatos[[#This Row],[Aux2]]/10000000000000</f>
        <v>219.71304461148799</v>
      </c>
      <c r="S3258" s="1">
        <v>2197130446114880</v>
      </c>
      <c r="T3258" s="7">
        <f>TablaDatos[[#This Row],[Aux3]]/100000000000000</f>
        <v>237.124425551896</v>
      </c>
      <c r="U3258" s="1">
        <v>2.37124425551896E+16</v>
      </c>
      <c r="V3258">
        <v>144.6</v>
      </c>
      <c r="W3258">
        <v>101.3</v>
      </c>
    </row>
    <row r="3259" spans="1:23">
      <c r="A3259">
        <v>2018</v>
      </c>
      <c r="B3259">
        <v>65</v>
      </c>
      <c r="C3259" t="s">
        <v>23</v>
      </c>
      <c r="D3259" t="s">
        <v>29</v>
      </c>
      <c r="E3259" t="s">
        <v>21</v>
      </c>
      <c r="F3259" t="s">
        <v>24</v>
      </c>
      <c r="G3259" t="s">
        <v>25</v>
      </c>
      <c r="H3259" s="3">
        <v>12140.52</v>
      </c>
      <c r="I3259" t="s">
        <v>19</v>
      </c>
      <c r="J3259" t="s">
        <v>18</v>
      </c>
      <c r="K32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31.210410207214998</v>
      </c>
      <c r="L3259" s="6">
        <f>TablaDatos[[#This Row],[IMC_raw]]/1000000000000000</f>
        <v>31.210410207214998</v>
      </c>
      <c r="M3259" s="2">
        <v>3.1210410207215E+16</v>
      </c>
      <c r="N32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59" s="13">
        <f t="shared" si="50"/>
        <v>3258</v>
      </c>
      <c r="P3259" s="2" t="str">
        <f>IF(TablaDatos[[#This Row],[Diabetes]]=0,"No","Si")</f>
        <v>Si</v>
      </c>
      <c r="Q3259">
        <v>1</v>
      </c>
      <c r="R3259">
        <f>TablaDatos[[#This Row],[Aux2]]/10000000000000</f>
        <v>23.332723587378698</v>
      </c>
      <c r="S3259" s="1">
        <v>233327235873787</v>
      </c>
      <c r="T3259" s="7">
        <f>TablaDatos[[#This Row],[Aux3]]/100000000000000</f>
        <v>26.578195524605</v>
      </c>
      <c r="U3259" s="1">
        <v>2657819552460500</v>
      </c>
      <c r="V3259">
        <v>157.4</v>
      </c>
      <c r="W3259">
        <v>96.6</v>
      </c>
    </row>
    <row r="3260" spans="1:23">
      <c r="A3260">
        <v>2018</v>
      </c>
      <c r="B3260">
        <v>55</v>
      </c>
      <c r="C3260" t="s">
        <v>23</v>
      </c>
      <c r="D3260" t="s">
        <v>29</v>
      </c>
      <c r="E3260" t="s">
        <v>21</v>
      </c>
      <c r="F3260" t="s">
        <v>24</v>
      </c>
      <c r="G3260" t="s">
        <v>28</v>
      </c>
      <c r="H3260" s="3">
        <v>10956.42</v>
      </c>
      <c r="I3260" t="s">
        <v>21</v>
      </c>
      <c r="J3260" t="s">
        <v>19</v>
      </c>
      <c r="K32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31.203510970651799</v>
      </c>
      <c r="L3260" s="5">
        <f>TablaDatos[[#This Row],[IMC_raw]]/1000000000000000</f>
        <v>31.203510970651799</v>
      </c>
      <c r="M3260" s="2">
        <v>3.12035109706518E+16</v>
      </c>
      <c r="N32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0" s="13">
        <f t="shared" si="50"/>
        <v>3259</v>
      </c>
      <c r="P3260" s="2" t="str">
        <f>IF(TablaDatos[[#This Row],[Diabetes]]=0,"No","Si")</f>
        <v>Si</v>
      </c>
      <c r="Q3260">
        <v>1</v>
      </c>
      <c r="R3260">
        <f>TablaDatos[[#This Row],[Aux2]]/10000000000000</f>
        <v>2493.8227692553701</v>
      </c>
      <c r="S3260" s="1">
        <v>2.49382276925537E+16</v>
      </c>
      <c r="T3260" s="7">
        <f>TablaDatos[[#This Row],[Aux3]]/100000000000000</f>
        <v>276.81159812178697</v>
      </c>
      <c r="U3260" s="1">
        <v>2.76811598121787E+16</v>
      </c>
      <c r="V3260">
        <v>167</v>
      </c>
      <c r="W3260">
        <v>103.5</v>
      </c>
    </row>
    <row r="3261" spans="1:23">
      <c r="A3261">
        <v>2018</v>
      </c>
      <c r="B3261">
        <v>57</v>
      </c>
      <c r="C3261" t="s">
        <v>23</v>
      </c>
      <c r="D3261" t="s">
        <v>71</v>
      </c>
      <c r="E3261" t="s">
        <v>19</v>
      </c>
      <c r="F3261" t="s">
        <v>35</v>
      </c>
      <c r="G3261" t="s">
        <v>28</v>
      </c>
      <c r="H3261" s="3">
        <v>28504.66</v>
      </c>
      <c r="I3261" t="s">
        <v>19</v>
      </c>
      <c r="J3261" t="s">
        <v>18</v>
      </c>
      <c r="K32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31.201248450607402</v>
      </c>
      <c r="L3261" s="5">
        <f>TablaDatos[[#This Row],[IMC_raw]]/1000000000000000</f>
        <v>31.201248450607402</v>
      </c>
      <c r="M3261" s="2">
        <v>3.12012484506074E+16</v>
      </c>
      <c r="N32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1" s="13">
        <f t="shared" si="50"/>
        <v>3260</v>
      </c>
      <c r="P3261" s="2" t="str">
        <f>IF(TablaDatos[[#This Row],[Diabetes]]=0,"No","Si")</f>
        <v>No</v>
      </c>
      <c r="Q3261">
        <v>0</v>
      </c>
      <c r="R3261">
        <f>TablaDatos[[#This Row],[Aux2]]/10000000000000</f>
        <v>1920.86487701278</v>
      </c>
      <c r="S3261" s="1">
        <v>1.92086487701278E+16</v>
      </c>
      <c r="T3261" s="7">
        <f>TablaDatos[[#This Row],[Aux3]]/100000000000000</f>
        <v>219.11439391419799</v>
      </c>
      <c r="U3261" s="1">
        <v>2.19114393914198E+16</v>
      </c>
      <c r="V3261">
        <v>155.9</v>
      </c>
      <c r="W3261">
        <v>94.9</v>
      </c>
    </row>
    <row r="3262" spans="1:23">
      <c r="A3262">
        <v>2018</v>
      </c>
      <c r="B3262">
        <v>48</v>
      </c>
      <c r="C3262" t="s">
        <v>16</v>
      </c>
      <c r="D3262" t="s">
        <v>17</v>
      </c>
      <c r="E3262" t="s">
        <v>21</v>
      </c>
      <c r="F3262" t="s">
        <v>35</v>
      </c>
      <c r="G3262" t="s">
        <v>20</v>
      </c>
      <c r="H3262" s="3">
        <v>29534.37</v>
      </c>
      <c r="I3262" t="s">
        <v>19</v>
      </c>
      <c r="J3262" t="s">
        <v>21</v>
      </c>
      <c r="K32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31.1952120825582</v>
      </c>
      <c r="L3262" s="6">
        <f>TablaDatos[[#This Row],[IMC_raw]]/1000000000000000</f>
        <v>0.31195212082558199</v>
      </c>
      <c r="M3262" s="2">
        <v>311952120825582</v>
      </c>
      <c r="N32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2" s="13">
        <f t="shared" si="50"/>
        <v>3261</v>
      </c>
      <c r="P3262" s="2" t="str">
        <f>IF(TablaDatos[[#This Row],[Diabetes]]=0,"No","Si")</f>
        <v>No</v>
      </c>
      <c r="Q3262">
        <v>0</v>
      </c>
      <c r="R3262">
        <f>TablaDatos[[#This Row],[Aux2]]/10000000000000</f>
        <v>2162.3351923371101</v>
      </c>
      <c r="S3262" s="1">
        <v>2.16233519233711E+16</v>
      </c>
      <c r="T3262" s="7">
        <f>TablaDatos[[#This Row],[Aux3]]/100000000000000</f>
        <v>209.630979105205</v>
      </c>
      <c r="U3262" s="1">
        <v>2.09630979105205E+16</v>
      </c>
      <c r="V3262">
        <v>158</v>
      </c>
      <c r="W3262">
        <v>93.4</v>
      </c>
    </row>
    <row r="3263" spans="1:23">
      <c r="A3263">
        <v>2018</v>
      </c>
      <c r="B3263">
        <v>58</v>
      </c>
      <c r="C3263" t="s">
        <v>23</v>
      </c>
      <c r="D3263" t="s">
        <v>33</v>
      </c>
      <c r="E3263" t="s">
        <v>18</v>
      </c>
      <c r="F3263" t="s">
        <v>19</v>
      </c>
      <c r="G3263" t="s">
        <v>28</v>
      </c>
      <c r="H3263" s="3">
        <v>17907.97</v>
      </c>
      <c r="I3263" t="s">
        <v>19</v>
      </c>
      <c r="J3263" t="s">
        <v>22</v>
      </c>
      <c r="K32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31.122010930044301</v>
      </c>
      <c r="L3263" s="6">
        <f>TablaDatos[[#This Row],[IMC_raw]]/1000000000000000</f>
        <v>31.122010930044301</v>
      </c>
      <c r="M3263" s="2">
        <v>3.11220109300443E+16</v>
      </c>
      <c r="N32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3" s="13">
        <f t="shared" si="50"/>
        <v>3262</v>
      </c>
      <c r="P3263" s="2" t="str">
        <f>IF(TablaDatos[[#This Row],[Diabetes]]=0,"No","Si")</f>
        <v>No</v>
      </c>
      <c r="Q3263">
        <v>0</v>
      </c>
      <c r="R3263">
        <f>TablaDatos[[#This Row],[Aux2]]/10000000000000</f>
        <v>20.575890162809401</v>
      </c>
      <c r="S3263" s="1">
        <v>205758901628094</v>
      </c>
      <c r="T3263" s="7">
        <f>TablaDatos[[#This Row],[Aux3]]/100000000000000</f>
        <v>220.543711369291</v>
      </c>
      <c r="U3263" s="1">
        <v>2.20543711369291E+16</v>
      </c>
      <c r="V3263">
        <v>146.69999999999999</v>
      </c>
      <c r="W3263">
        <v>93.6</v>
      </c>
    </row>
    <row r="3264" spans="1:23">
      <c r="A3264">
        <v>2018</v>
      </c>
      <c r="B3264">
        <v>62</v>
      </c>
      <c r="C3264" t="s">
        <v>23</v>
      </c>
      <c r="D3264" t="s">
        <v>29</v>
      </c>
      <c r="E3264" t="s">
        <v>19</v>
      </c>
      <c r="F3264" t="s">
        <v>19</v>
      </c>
      <c r="G3264" t="s">
        <v>28</v>
      </c>
      <c r="H3264" s="3">
        <v>12510.19</v>
      </c>
      <c r="I3264" t="s">
        <v>19</v>
      </c>
      <c r="J3264" t="s">
        <v>18</v>
      </c>
      <c r="K32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31.1031112448368</v>
      </c>
      <c r="L3264" s="6">
        <f>TablaDatos[[#This Row],[IMC_raw]]/1000000000000000</f>
        <v>31.1031112448368</v>
      </c>
      <c r="M3264" s="2">
        <v>3.11031112448368E+16</v>
      </c>
      <c r="N32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4" s="13">
        <f t="shared" si="50"/>
        <v>3263</v>
      </c>
      <c r="P3264" s="2" t="str">
        <f>IF(TablaDatos[[#This Row],[Diabetes]]=0,"No","Si")</f>
        <v>Si</v>
      </c>
      <c r="Q3264">
        <v>1</v>
      </c>
      <c r="R3264">
        <f>TablaDatos[[#This Row],[Aux2]]/10000000000000</f>
        <v>2066.8396037029802</v>
      </c>
      <c r="S3264" s="1">
        <v>2.06683960370298E+16</v>
      </c>
      <c r="T3264" s="7">
        <f>TablaDatos[[#This Row],[Aux3]]/100000000000000</f>
        <v>24.834893974543</v>
      </c>
      <c r="U3264" s="1">
        <v>2483489397454300</v>
      </c>
      <c r="V3264">
        <v>164.7</v>
      </c>
      <c r="W3264">
        <v>89.6</v>
      </c>
    </row>
    <row r="3265" spans="1:23">
      <c r="A3265">
        <v>2018</v>
      </c>
      <c r="B3265">
        <v>63</v>
      </c>
      <c r="C3265" t="s">
        <v>23</v>
      </c>
      <c r="D3265" t="s">
        <v>26</v>
      </c>
      <c r="E3265" t="s">
        <v>18</v>
      </c>
      <c r="F3265" t="s">
        <v>24</v>
      </c>
      <c r="G3265" t="s">
        <v>28</v>
      </c>
      <c r="H3265" s="3">
        <v>22560.1</v>
      </c>
      <c r="I3265" t="s">
        <v>21</v>
      </c>
      <c r="J3265" t="s">
        <v>18</v>
      </c>
      <c r="K32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31.0975004097686</v>
      </c>
      <c r="L3265" s="6">
        <f>TablaDatos[[#This Row],[IMC_raw]]/1000000000000000</f>
        <v>31.0975004097686</v>
      </c>
      <c r="M3265" s="2">
        <v>3.10975004097686E+16</v>
      </c>
      <c r="N32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5" s="13">
        <f t="shared" si="50"/>
        <v>3264</v>
      </c>
      <c r="P3265" s="2" t="str">
        <f>IF(TablaDatos[[#This Row],[Diabetes]]=0,"No","Si")</f>
        <v>No</v>
      </c>
      <c r="Q3265">
        <v>0</v>
      </c>
      <c r="R3265">
        <f>TablaDatos[[#This Row],[Aux2]]/10000000000000</f>
        <v>234.00092874404399</v>
      </c>
      <c r="S3265" s="1">
        <v>2340009287440440</v>
      </c>
      <c r="T3265" s="7">
        <f>TablaDatos[[#This Row],[Aux3]]/100000000000000</f>
        <v>223.74711082156199</v>
      </c>
      <c r="U3265" s="1">
        <v>2.23747110821562E+16</v>
      </c>
      <c r="V3265">
        <v>162.30000000000001</v>
      </c>
      <c r="W3265">
        <v>92</v>
      </c>
    </row>
    <row r="3266" spans="1:23">
      <c r="A3266">
        <v>2018</v>
      </c>
      <c r="B3266">
        <v>66</v>
      </c>
      <c r="C3266" t="s">
        <v>23</v>
      </c>
      <c r="D3266" t="s">
        <v>34</v>
      </c>
      <c r="E3266" t="s">
        <v>21</v>
      </c>
      <c r="F3266" t="s">
        <v>24</v>
      </c>
      <c r="G3266" t="s">
        <v>25</v>
      </c>
      <c r="H3266" s="3">
        <v>10962.65</v>
      </c>
      <c r="I3266" t="s">
        <v>21</v>
      </c>
      <c r="J3266" t="s">
        <v>18</v>
      </c>
      <c r="K32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31.0825086699057</v>
      </c>
      <c r="L3266" s="6">
        <f>TablaDatos[[#This Row],[IMC_raw]]/1000000000000000</f>
        <v>31.0825086699057</v>
      </c>
      <c r="M3266" s="2">
        <v>3.10825086699057E+16</v>
      </c>
      <c r="N32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6" s="13">
        <f t="shared" ref="O3266:O3329" si="51">O3265+1</f>
        <v>3265</v>
      </c>
      <c r="P3266" s="2" t="str">
        <f>IF(TablaDatos[[#This Row],[Diabetes]]=0,"No","Si")</f>
        <v>No</v>
      </c>
      <c r="Q3266">
        <v>0</v>
      </c>
      <c r="R3266">
        <f>TablaDatos[[#This Row],[Aux2]]/10000000000000</f>
        <v>223.478388730116</v>
      </c>
      <c r="S3266" s="1">
        <v>2234783887301160</v>
      </c>
      <c r="T3266" s="7">
        <f>TablaDatos[[#This Row],[Aux3]]/100000000000000</f>
        <v>24.289659217410598</v>
      </c>
      <c r="U3266" s="1">
        <v>2428965921741060</v>
      </c>
      <c r="V3266">
        <v>164.4</v>
      </c>
      <c r="W3266">
        <v>95.3</v>
      </c>
    </row>
    <row r="3267" spans="1:23">
      <c r="A3267">
        <v>2018</v>
      </c>
      <c r="B3267">
        <v>67</v>
      </c>
      <c r="C3267" t="s">
        <v>16</v>
      </c>
      <c r="D3267" t="s">
        <v>17</v>
      </c>
      <c r="E3267" t="s">
        <v>18</v>
      </c>
      <c r="F3267" t="s">
        <v>24</v>
      </c>
      <c r="G3267" t="s">
        <v>25</v>
      </c>
      <c r="H3267" s="3">
        <v>31617.89</v>
      </c>
      <c r="I3267" t="s">
        <v>21</v>
      </c>
      <c r="J3267" t="s">
        <v>18</v>
      </c>
      <c r="K32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31.032808993321101</v>
      </c>
      <c r="L3267" s="6">
        <f>TablaDatos[[#This Row],[IMC_raw]]/1000000000000000</f>
        <v>31.032808993321101</v>
      </c>
      <c r="M3267" s="2">
        <v>3.10328089933211E+16</v>
      </c>
      <c r="N32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7" s="13">
        <f t="shared" si="51"/>
        <v>3266</v>
      </c>
      <c r="P3267" s="2" t="str">
        <f>IF(TablaDatos[[#This Row],[Diabetes]]=0,"No","Si")</f>
        <v>No</v>
      </c>
      <c r="Q3267">
        <v>0</v>
      </c>
      <c r="R3267">
        <f>TablaDatos[[#This Row],[Aux2]]/10000000000000</f>
        <v>2461.3379421405102</v>
      </c>
      <c r="S3267" s="1">
        <v>2.46133794214051E+16</v>
      </c>
      <c r="T3267" s="7">
        <f>TablaDatos[[#This Row],[Aux3]]/100000000000000</f>
        <v>2.7520300240628601</v>
      </c>
      <c r="U3267" s="1">
        <v>275203002406286</v>
      </c>
      <c r="V3267">
        <v>157.9</v>
      </c>
      <c r="W3267">
        <v>102.9</v>
      </c>
    </row>
    <row r="3268" spans="1:23">
      <c r="A3268">
        <v>2018</v>
      </c>
      <c r="B3268">
        <v>67</v>
      </c>
      <c r="C3268" t="s">
        <v>23</v>
      </c>
      <c r="D3268" t="s">
        <v>72</v>
      </c>
      <c r="E3268" t="s">
        <v>18</v>
      </c>
      <c r="F3268" t="s">
        <v>24</v>
      </c>
      <c r="G3268" t="s">
        <v>25</v>
      </c>
      <c r="H3268" s="3">
        <v>18881.38</v>
      </c>
      <c r="I3268" t="s">
        <v>21</v>
      </c>
      <c r="J3268" t="s">
        <v>18</v>
      </c>
      <c r="K32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31.0044376987601</v>
      </c>
      <c r="L3268" s="6">
        <f>TablaDatos[[#This Row],[IMC_raw]]/1000000000000000</f>
        <v>31.0044376987601</v>
      </c>
      <c r="M3268" s="2">
        <v>3.10044376987601E+16</v>
      </c>
      <c r="N32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8" s="13">
        <f t="shared" si="51"/>
        <v>3267</v>
      </c>
      <c r="P3268" s="2" t="str">
        <f>IF(TablaDatos[[#This Row],[Diabetes]]=0,"No","Si")</f>
        <v>No</v>
      </c>
      <c r="Q3268">
        <v>0</v>
      </c>
      <c r="R3268">
        <f>TablaDatos[[#This Row],[Aux2]]/10000000000000</f>
        <v>2122.3428484923402</v>
      </c>
      <c r="S3268" s="1">
        <v>2.12234284849234E+16</v>
      </c>
      <c r="T3268" s="7">
        <f>TablaDatos[[#This Row],[Aux3]]/100000000000000</f>
        <v>196.66507279528599</v>
      </c>
      <c r="U3268" s="1">
        <v>1.96665072795286E+16</v>
      </c>
      <c r="V3268">
        <v>150</v>
      </c>
      <c r="W3268">
        <v>91.3</v>
      </c>
    </row>
    <row r="3269" spans="1:23">
      <c r="A3269">
        <v>2018</v>
      </c>
      <c r="B3269">
        <v>64</v>
      </c>
      <c r="C3269" t="s">
        <v>23</v>
      </c>
      <c r="D3269" t="s">
        <v>72</v>
      </c>
      <c r="E3269" t="s">
        <v>19</v>
      </c>
      <c r="F3269" t="s">
        <v>19</v>
      </c>
      <c r="G3269" t="s">
        <v>28</v>
      </c>
      <c r="H3269" s="3">
        <v>14335.79</v>
      </c>
      <c r="I3269" t="s">
        <v>21</v>
      </c>
      <c r="J3269" t="s">
        <v>21</v>
      </c>
      <c r="K32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30.990208139092502</v>
      </c>
      <c r="L3269" s="6">
        <f>TablaDatos[[#This Row],[IMC_raw]]/1000000000000000</f>
        <v>3.0990208139092501</v>
      </c>
      <c r="M3269" s="2">
        <v>3099020813909250</v>
      </c>
      <c r="N32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69" s="13">
        <f t="shared" si="51"/>
        <v>3268</v>
      </c>
      <c r="P3269" s="2" t="str">
        <f>IF(TablaDatos[[#This Row],[Diabetes]]=0,"No","Si")</f>
        <v>No</v>
      </c>
      <c r="Q3269">
        <v>0</v>
      </c>
      <c r="R3269">
        <f>TablaDatos[[#This Row],[Aux2]]/10000000000000</f>
        <v>220.28783481476299</v>
      </c>
      <c r="S3269" s="1">
        <v>2202878348147630</v>
      </c>
      <c r="T3269" s="7">
        <f>TablaDatos[[#This Row],[Aux3]]/100000000000000</f>
        <v>26.372094271731999</v>
      </c>
      <c r="U3269" s="1">
        <v>2637209427173200</v>
      </c>
      <c r="V3269">
        <v>164.4</v>
      </c>
      <c r="W3269">
        <v>99.7</v>
      </c>
    </row>
    <row r="3270" spans="1:23">
      <c r="A3270">
        <v>2018</v>
      </c>
      <c r="B3270">
        <v>64</v>
      </c>
      <c r="C3270" t="s">
        <v>23</v>
      </c>
      <c r="D3270" t="s">
        <v>17</v>
      </c>
      <c r="E3270" t="s">
        <v>18</v>
      </c>
      <c r="F3270" t="s">
        <v>40</v>
      </c>
      <c r="G3270" t="s">
        <v>28</v>
      </c>
      <c r="H3270" s="3">
        <v>25727.14</v>
      </c>
      <c r="I3270" t="s">
        <v>18</v>
      </c>
      <c r="J3270" t="s">
        <v>22</v>
      </c>
      <c r="K32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30.982583455398601</v>
      </c>
      <c r="L3270" s="5">
        <f>TablaDatos[[#This Row],[IMC_raw]]/1000000000000000</f>
        <v>30.982583455398601</v>
      </c>
      <c r="M3270" s="2">
        <v>3.09825834553986E+16</v>
      </c>
      <c r="N32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0" s="13">
        <f t="shared" si="51"/>
        <v>3269</v>
      </c>
      <c r="P3270" s="2" t="str">
        <f>IF(TablaDatos[[#This Row],[Diabetes]]=0,"No","Si")</f>
        <v>No</v>
      </c>
      <c r="Q3270">
        <v>0</v>
      </c>
      <c r="R3270">
        <f>TablaDatos[[#This Row],[Aux2]]/10000000000000</f>
        <v>195.94594437553201</v>
      </c>
      <c r="S3270" s="1">
        <v>1959459443755320</v>
      </c>
      <c r="T3270" s="7">
        <f>TablaDatos[[#This Row],[Aux3]]/100000000000000</f>
        <v>1.9552935389016299</v>
      </c>
      <c r="U3270" s="1">
        <v>195529353890163</v>
      </c>
      <c r="V3270">
        <v>143.1</v>
      </c>
      <c r="W3270">
        <v>93.4</v>
      </c>
    </row>
    <row r="3271" spans="1:23">
      <c r="A3271">
        <v>2018</v>
      </c>
      <c r="B3271">
        <v>54</v>
      </c>
      <c r="C3271" t="s">
        <v>16</v>
      </c>
      <c r="D3271" t="s">
        <v>17</v>
      </c>
      <c r="E3271" t="s">
        <v>18</v>
      </c>
      <c r="F3271" t="s">
        <v>40</v>
      </c>
      <c r="G3271" t="s">
        <v>20</v>
      </c>
      <c r="H3271" s="3">
        <v>36462.68</v>
      </c>
      <c r="I3271" t="s">
        <v>19</v>
      </c>
      <c r="J3271" t="s">
        <v>19</v>
      </c>
      <c r="K32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30.962046150412</v>
      </c>
      <c r="L3271" s="5">
        <f>TablaDatos[[#This Row],[IMC_raw]]/1000000000000000</f>
        <v>30.962046150412</v>
      </c>
      <c r="M3271" s="2">
        <v>3.0962046150412E+16</v>
      </c>
      <c r="N32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1" s="13">
        <f t="shared" si="51"/>
        <v>3270</v>
      </c>
      <c r="P3271" s="2" t="str">
        <f>IF(TablaDatos[[#This Row],[Diabetes]]=0,"No","Si")</f>
        <v>No</v>
      </c>
      <c r="Q3271">
        <v>0</v>
      </c>
      <c r="R3271">
        <f>TablaDatos[[#This Row],[Aux2]]/10000000000000</f>
        <v>1711.06869183555</v>
      </c>
      <c r="S3271" s="1">
        <v>1.71106869183555E+16</v>
      </c>
      <c r="T3271" s="7">
        <f>TablaDatos[[#This Row],[Aux3]]/100000000000000</f>
        <v>20.809091715257701</v>
      </c>
      <c r="U3271" s="1">
        <v>2080909171525770</v>
      </c>
      <c r="V3271">
        <v>148.4</v>
      </c>
      <c r="W3271">
        <v>91.2</v>
      </c>
    </row>
    <row r="3272" spans="1:23">
      <c r="A3272">
        <v>2018</v>
      </c>
      <c r="B3272">
        <v>69</v>
      </c>
      <c r="C3272" t="s">
        <v>23</v>
      </c>
      <c r="D3272" t="s">
        <v>29</v>
      </c>
      <c r="E3272" t="s">
        <v>18</v>
      </c>
      <c r="F3272" t="s">
        <v>19</v>
      </c>
      <c r="G3272" t="s">
        <v>25</v>
      </c>
      <c r="H3272" s="3">
        <v>15468.29</v>
      </c>
      <c r="I3272" t="s">
        <v>21</v>
      </c>
      <c r="J3272" t="s">
        <v>18</v>
      </c>
      <c r="K32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30.9586139936393</v>
      </c>
      <c r="L3272" s="5">
        <f>TablaDatos[[#This Row],[IMC_raw]]/1000000000000000</f>
        <v>30.9586139936393</v>
      </c>
      <c r="M3272" s="2">
        <v>3.09586139936393E+16</v>
      </c>
      <c r="N32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2" s="13">
        <f t="shared" si="51"/>
        <v>3271</v>
      </c>
      <c r="P3272" s="2" t="str">
        <f>IF(TablaDatos[[#This Row],[Diabetes]]=0,"No","Si")</f>
        <v>No</v>
      </c>
      <c r="Q3272">
        <v>0</v>
      </c>
      <c r="R3272">
        <f>TablaDatos[[#This Row],[Aux2]]/10000000000000</f>
        <v>209.66849722929001</v>
      </c>
      <c r="S3272" s="1">
        <v>2096684972292900</v>
      </c>
      <c r="T3272" s="7">
        <f>TablaDatos[[#This Row],[Aux3]]/100000000000000</f>
        <v>213.35163295648999</v>
      </c>
      <c r="U3272" s="1">
        <v>2.1335163295649E+16</v>
      </c>
      <c r="V3272">
        <v>164.8</v>
      </c>
      <c r="W3272">
        <v>96.4</v>
      </c>
    </row>
    <row r="3273" spans="1:23">
      <c r="A3273">
        <v>2018</v>
      </c>
      <c r="B3273">
        <v>55</v>
      </c>
      <c r="C3273" t="s">
        <v>23</v>
      </c>
      <c r="D3273" t="s">
        <v>17</v>
      </c>
      <c r="E3273" t="s">
        <v>21</v>
      </c>
      <c r="F3273" t="s">
        <v>19</v>
      </c>
      <c r="G3273" t="s">
        <v>28</v>
      </c>
      <c r="H3273" s="3">
        <v>51911.34</v>
      </c>
      <c r="I3273" t="s">
        <v>21</v>
      </c>
      <c r="J3273" t="s">
        <v>21</v>
      </c>
      <c r="K32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30.948229616781202</v>
      </c>
      <c r="L3273" s="6">
        <f>TablaDatos[[#This Row],[IMC_raw]]/1000000000000000</f>
        <v>30.948229616781202</v>
      </c>
      <c r="M3273" s="2">
        <v>3.09482296167812E+16</v>
      </c>
      <c r="N32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3" s="13">
        <f t="shared" si="51"/>
        <v>3272</v>
      </c>
      <c r="P3273" s="2" t="str">
        <f>IF(TablaDatos[[#This Row],[Diabetes]]=0,"No","Si")</f>
        <v>No</v>
      </c>
      <c r="Q3273">
        <v>0</v>
      </c>
      <c r="R3273">
        <f>TablaDatos[[#This Row],[Aux2]]/10000000000000</f>
        <v>2044.8786551860901</v>
      </c>
      <c r="S3273" s="1">
        <v>2.04487865518609E+16</v>
      </c>
      <c r="T3273" s="7">
        <f>TablaDatos[[#This Row],[Aux3]]/100000000000000</f>
        <v>238.31330845313099</v>
      </c>
      <c r="U3273" s="1">
        <v>2.38313308453131E+16</v>
      </c>
      <c r="V3273">
        <v>166.4</v>
      </c>
      <c r="W3273">
        <v>93.3</v>
      </c>
    </row>
    <row r="3274" spans="1:23">
      <c r="A3274">
        <v>2018</v>
      </c>
      <c r="B3274">
        <v>70</v>
      </c>
      <c r="C3274" t="s">
        <v>23</v>
      </c>
      <c r="D3274" t="s">
        <v>42</v>
      </c>
      <c r="E3274" t="s">
        <v>21</v>
      </c>
      <c r="F3274" t="s">
        <v>24</v>
      </c>
      <c r="G3274" t="s">
        <v>25</v>
      </c>
      <c r="H3274" s="3">
        <v>12912.32</v>
      </c>
      <c r="I3274" t="s">
        <v>21</v>
      </c>
      <c r="J3274" t="s">
        <v>18</v>
      </c>
      <c r="K32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30.929514020776303</v>
      </c>
      <c r="L3274" s="6">
        <f>TablaDatos[[#This Row],[IMC_raw]]/1000000000000000</f>
        <v>3.0929514020776301</v>
      </c>
      <c r="M3274" s="2">
        <v>3092951402077630</v>
      </c>
      <c r="N32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4" s="13">
        <f t="shared" si="51"/>
        <v>3273</v>
      </c>
      <c r="P3274" s="2" t="str">
        <f>IF(TablaDatos[[#This Row],[Diabetes]]=0,"No","Si")</f>
        <v>No</v>
      </c>
      <c r="Q3274">
        <v>0</v>
      </c>
      <c r="R3274">
        <f>TablaDatos[[#This Row],[Aux2]]/10000000000000</f>
        <v>2231.1116687089102</v>
      </c>
      <c r="S3274" s="1">
        <v>2.23111166870891E+16</v>
      </c>
      <c r="T3274" s="7">
        <f>TablaDatos[[#This Row],[Aux3]]/100000000000000</f>
        <v>2.77279823382902</v>
      </c>
      <c r="U3274" s="1">
        <v>277279823382902</v>
      </c>
      <c r="V3274">
        <v>182.8</v>
      </c>
      <c r="W3274">
        <v>102</v>
      </c>
    </row>
    <row r="3275" spans="1:23">
      <c r="A3275">
        <v>2018</v>
      </c>
      <c r="B3275">
        <v>64</v>
      </c>
      <c r="C3275" t="s">
        <v>16</v>
      </c>
      <c r="D3275" t="s">
        <v>29</v>
      </c>
      <c r="E3275" t="s">
        <v>18</v>
      </c>
      <c r="F3275" t="s">
        <v>19</v>
      </c>
      <c r="G3275" t="s">
        <v>28</v>
      </c>
      <c r="H3275" s="3">
        <v>23040.44</v>
      </c>
      <c r="I3275" t="s">
        <v>19</v>
      </c>
      <c r="J3275" t="s">
        <v>22</v>
      </c>
      <c r="K32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30.925397810669399</v>
      </c>
      <c r="L3275" s="5">
        <f>TablaDatos[[#This Row],[IMC_raw]]/1000000000000000</f>
        <v>30.925397810669399</v>
      </c>
      <c r="M3275" s="2">
        <v>3.09253978106694E+16</v>
      </c>
      <c r="N32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5" s="13">
        <f t="shared" si="51"/>
        <v>3274</v>
      </c>
      <c r="P3275" s="2" t="str">
        <f>IF(TablaDatos[[#This Row],[Diabetes]]=0,"No","Si")</f>
        <v>No</v>
      </c>
      <c r="Q3275">
        <v>0</v>
      </c>
      <c r="R3275">
        <f>TablaDatos[[#This Row],[Aux2]]/10000000000000</f>
        <v>2044.1932590127001</v>
      </c>
      <c r="S3275" s="1">
        <v>2.0441932590127E+16</v>
      </c>
      <c r="T3275" s="7">
        <f>TablaDatos[[#This Row],[Aux3]]/100000000000000</f>
        <v>254.085449442845</v>
      </c>
      <c r="U3275" s="1">
        <v>2.54085449442845E+16</v>
      </c>
      <c r="V3275">
        <v>149.30000000000001</v>
      </c>
      <c r="W3275">
        <v>97</v>
      </c>
    </row>
    <row r="3276" spans="1:23">
      <c r="A3276">
        <v>2018</v>
      </c>
      <c r="B3276">
        <v>44</v>
      </c>
      <c r="C3276" t="s">
        <v>16</v>
      </c>
      <c r="D3276" t="s">
        <v>73</v>
      </c>
      <c r="E3276" t="s">
        <v>18</v>
      </c>
      <c r="F3276" t="s">
        <v>19</v>
      </c>
      <c r="G3276" t="s">
        <v>39</v>
      </c>
      <c r="H3276" s="3">
        <v>22888.28</v>
      </c>
      <c r="I3276" t="s">
        <v>21</v>
      </c>
      <c r="J3276" t="s">
        <v>19</v>
      </c>
      <c r="K32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30.916079291088398</v>
      </c>
      <c r="L3276" s="6">
        <f>TablaDatos[[#This Row],[IMC_raw]]/1000000000000000</f>
        <v>3.0916079291088399</v>
      </c>
      <c r="M3276" s="2">
        <v>3091607929108840</v>
      </c>
      <c r="N32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6" s="13">
        <f t="shared" si="51"/>
        <v>3275</v>
      </c>
      <c r="P3276" s="2" t="str">
        <f>IF(TablaDatos[[#This Row],[Diabetes]]=0,"No","Si")</f>
        <v>No</v>
      </c>
      <c r="Q3276">
        <v>0</v>
      </c>
      <c r="R3276">
        <f>TablaDatos[[#This Row],[Aux2]]/10000000000000</f>
        <v>2192.6931133790099</v>
      </c>
      <c r="S3276" s="1">
        <v>2.19269311337901E+16</v>
      </c>
      <c r="T3276" s="7">
        <f>TablaDatos[[#This Row],[Aux3]]/100000000000000</f>
        <v>2.7486630043067102</v>
      </c>
      <c r="U3276" s="1">
        <v>274866300430671</v>
      </c>
      <c r="V3276">
        <v>157.4</v>
      </c>
      <c r="W3276">
        <v>91.6</v>
      </c>
    </row>
    <row r="3277" spans="1:23">
      <c r="A3277">
        <v>2018</v>
      </c>
      <c r="B3277">
        <v>62</v>
      </c>
      <c r="C3277" t="s">
        <v>23</v>
      </c>
      <c r="D3277" t="s">
        <v>17</v>
      </c>
      <c r="E3277" t="s">
        <v>19</v>
      </c>
      <c r="F3277" t="s">
        <v>24</v>
      </c>
      <c r="G3277" t="s">
        <v>28</v>
      </c>
      <c r="H3277" s="3">
        <v>18547.32</v>
      </c>
      <c r="I3277" t="s">
        <v>21</v>
      </c>
      <c r="J3277" t="s">
        <v>18</v>
      </c>
      <c r="K32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30.8845143228219</v>
      </c>
      <c r="L3277" s="6">
        <f>TablaDatos[[#This Row],[IMC_raw]]/1000000000000000</f>
        <v>30.8845143228219</v>
      </c>
      <c r="M3277" s="2">
        <v>3.08845143228219E+16</v>
      </c>
      <c r="N32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7" s="13">
        <f t="shared" si="51"/>
        <v>3276</v>
      </c>
      <c r="P3277" s="2" t="str">
        <f>IF(TablaDatos[[#This Row],[Diabetes]]=0,"No","Si")</f>
        <v>No</v>
      </c>
      <c r="Q3277">
        <v>0</v>
      </c>
      <c r="R3277">
        <f>TablaDatos[[#This Row],[Aux2]]/10000000000000</f>
        <v>199.44579704604499</v>
      </c>
      <c r="S3277" s="1">
        <v>1994457970460450</v>
      </c>
      <c r="T3277" s="7">
        <f>TablaDatos[[#This Row],[Aux3]]/100000000000000</f>
        <v>23.970992045445701</v>
      </c>
      <c r="U3277" s="1">
        <v>2397099204544570</v>
      </c>
      <c r="V3277">
        <v>155</v>
      </c>
      <c r="W3277">
        <v>100.1</v>
      </c>
    </row>
    <row r="3278" spans="1:23">
      <c r="A3278">
        <v>2018</v>
      </c>
      <c r="B3278">
        <v>67</v>
      </c>
      <c r="C3278" t="s">
        <v>23</v>
      </c>
      <c r="D3278" t="s">
        <v>72</v>
      </c>
      <c r="E3278" t="s">
        <v>21</v>
      </c>
      <c r="F3278" t="s">
        <v>24</v>
      </c>
      <c r="G3278" t="s">
        <v>25</v>
      </c>
      <c r="H3278" s="3">
        <v>12218.75</v>
      </c>
      <c r="I3278" t="s">
        <v>21</v>
      </c>
      <c r="J3278" t="s">
        <v>22</v>
      </c>
      <c r="K32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30.879584160478501</v>
      </c>
      <c r="L3278" s="6">
        <f>TablaDatos[[#This Row],[IMC_raw]]/1000000000000000</f>
        <v>3.0879584160478499</v>
      </c>
      <c r="M3278" s="2">
        <v>3087958416047850</v>
      </c>
      <c r="N32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8" s="13">
        <f t="shared" si="51"/>
        <v>3277</v>
      </c>
      <c r="P3278" s="2" t="str">
        <f>IF(TablaDatos[[#This Row],[Diabetes]]=0,"No","Si")</f>
        <v>Si</v>
      </c>
      <c r="Q3278">
        <v>1</v>
      </c>
      <c r="R3278">
        <f>TablaDatos[[#This Row],[Aux2]]/10000000000000</f>
        <v>2109.5989987322901</v>
      </c>
      <c r="S3278" s="1">
        <v>2.10959899873229E+16</v>
      </c>
      <c r="T3278" s="7">
        <f>TablaDatos[[#This Row],[Aux3]]/100000000000000</f>
        <v>227.609301206439</v>
      </c>
      <c r="U3278" s="1">
        <v>2.27609301206439E+16</v>
      </c>
      <c r="V3278">
        <v>163.80000000000001</v>
      </c>
      <c r="W3278">
        <v>98.5</v>
      </c>
    </row>
    <row r="3279" spans="1:23">
      <c r="A3279">
        <v>2018</v>
      </c>
      <c r="B3279">
        <v>60</v>
      </c>
      <c r="C3279" t="s">
        <v>16</v>
      </c>
      <c r="D3279" t="s">
        <v>17</v>
      </c>
      <c r="E3279" t="s">
        <v>31</v>
      </c>
      <c r="F3279" t="s">
        <v>24</v>
      </c>
      <c r="G3279" t="s">
        <v>28</v>
      </c>
      <c r="H3279" s="3">
        <v>21012.2</v>
      </c>
      <c r="I3279" t="s">
        <v>21</v>
      </c>
      <c r="J3279" t="s">
        <v>19</v>
      </c>
      <c r="K32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30.8463838825746</v>
      </c>
      <c r="L3279" s="6">
        <f>TablaDatos[[#This Row],[IMC_raw]]/1000000000000000</f>
        <v>30.8463838825746</v>
      </c>
      <c r="M3279" s="2">
        <v>3.08463838825746E+16</v>
      </c>
      <c r="N32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79" s="13">
        <f t="shared" si="51"/>
        <v>3278</v>
      </c>
      <c r="P3279" s="2" t="str">
        <f>IF(TablaDatos[[#This Row],[Diabetes]]=0,"No","Si")</f>
        <v>No</v>
      </c>
      <c r="Q3279">
        <v>0</v>
      </c>
      <c r="R3279">
        <f>TablaDatos[[#This Row],[Aux2]]/10000000000000</f>
        <v>215.02319240846899</v>
      </c>
      <c r="S3279" s="1">
        <v>2150231924084690</v>
      </c>
      <c r="T3279" s="7">
        <f>TablaDatos[[#This Row],[Aux3]]/100000000000000</f>
        <v>24.5755661291164</v>
      </c>
      <c r="U3279" s="1">
        <v>2457556612911640</v>
      </c>
      <c r="V3279">
        <v>172.3</v>
      </c>
      <c r="W3279">
        <v>101.9</v>
      </c>
    </row>
    <row r="3280" spans="1:23">
      <c r="A3280">
        <v>2018</v>
      </c>
      <c r="B3280">
        <v>47</v>
      </c>
      <c r="C3280" t="s">
        <v>23</v>
      </c>
      <c r="D3280" t="s">
        <v>74</v>
      </c>
      <c r="E3280" t="s">
        <v>18</v>
      </c>
      <c r="F3280" t="s">
        <v>40</v>
      </c>
      <c r="G3280" t="s">
        <v>20</v>
      </c>
      <c r="H3280" s="3">
        <v>23449.93</v>
      </c>
      <c r="I3280" t="s">
        <v>19</v>
      </c>
      <c r="J3280" t="s">
        <v>18</v>
      </c>
      <c r="K32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30.841755757784401</v>
      </c>
      <c r="L3280" s="6">
        <f>TablaDatos[[#This Row],[IMC_raw]]/1000000000000000</f>
        <v>3.0841755757784401</v>
      </c>
      <c r="M3280" s="2">
        <v>3084175575778440</v>
      </c>
      <c r="N32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0" s="13">
        <f t="shared" si="51"/>
        <v>3279</v>
      </c>
      <c r="P3280" s="2" t="str">
        <f>IF(TablaDatos[[#This Row],[Diabetes]]=0,"No","Si")</f>
        <v>No</v>
      </c>
      <c r="Q3280">
        <v>0</v>
      </c>
      <c r="R3280">
        <f>TablaDatos[[#This Row],[Aux2]]/10000000000000</f>
        <v>2152.9758716801698</v>
      </c>
      <c r="S3280" s="1">
        <v>2.15297587168017E+16</v>
      </c>
      <c r="T3280" s="7">
        <f>TablaDatos[[#This Row],[Aux3]]/100000000000000</f>
        <v>166.35453743023001</v>
      </c>
      <c r="U3280" s="1">
        <v>1.6635453743023E+16</v>
      </c>
      <c r="V3280">
        <v>142.69999999999999</v>
      </c>
      <c r="W3280">
        <v>89.2</v>
      </c>
    </row>
    <row r="3281" spans="1:23">
      <c r="A3281">
        <v>2018</v>
      </c>
      <c r="B3281">
        <v>59</v>
      </c>
      <c r="C3281" t="s">
        <v>16</v>
      </c>
      <c r="D3281" t="s">
        <v>73</v>
      </c>
      <c r="E3281" t="s">
        <v>21</v>
      </c>
      <c r="F3281" t="s">
        <v>35</v>
      </c>
      <c r="G3281" t="s">
        <v>28</v>
      </c>
      <c r="H3281" s="3">
        <v>43711.519999999997</v>
      </c>
      <c r="I3281" t="s">
        <v>19</v>
      </c>
      <c r="J3281" t="s">
        <v>19</v>
      </c>
      <c r="K32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30.818704852225402</v>
      </c>
      <c r="L3281" s="6">
        <f>TablaDatos[[#This Row],[IMC_raw]]/1000000000000000</f>
        <v>30.818704852225402</v>
      </c>
      <c r="M3281" s="2">
        <v>3.08187048522254E+16</v>
      </c>
      <c r="N32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1" s="13">
        <f t="shared" si="51"/>
        <v>3280</v>
      </c>
      <c r="P3281" s="2" t="str">
        <f>IF(TablaDatos[[#This Row],[Diabetes]]=0,"No","Si")</f>
        <v>No</v>
      </c>
      <c r="Q3281">
        <v>0</v>
      </c>
      <c r="R3281">
        <f>TablaDatos[[#This Row],[Aux2]]/10000000000000</f>
        <v>2117.9251861205498</v>
      </c>
      <c r="S3281" s="1">
        <v>2.11792518612055E+16</v>
      </c>
      <c r="T3281" s="7">
        <f>TablaDatos[[#This Row],[Aux3]]/100000000000000</f>
        <v>253.98976474625701</v>
      </c>
      <c r="U3281" s="1">
        <v>2.53989764746257E+16</v>
      </c>
      <c r="V3281">
        <v>170.3</v>
      </c>
      <c r="W3281">
        <v>99.9</v>
      </c>
    </row>
    <row r="3282" spans="1:23">
      <c r="A3282">
        <v>2018</v>
      </c>
      <c r="B3282">
        <v>64</v>
      </c>
      <c r="C3282" t="s">
        <v>16</v>
      </c>
      <c r="D3282" t="s">
        <v>29</v>
      </c>
      <c r="E3282" t="s">
        <v>19</v>
      </c>
      <c r="F3282" t="s">
        <v>35</v>
      </c>
      <c r="G3282" t="s">
        <v>28</v>
      </c>
      <c r="H3282" s="3">
        <v>33770.699999999997</v>
      </c>
      <c r="I3282" t="s">
        <v>19</v>
      </c>
      <c r="J3282" t="s">
        <v>19</v>
      </c>
      <c r="K32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30.795205002522898</v>
      </c>
      <c r="L3282" s="6">
        <f>TablaDatos[[#This Row],[IMC_raw]]/1000000000000000</f>
        <v>30.795205002522898</v>
      </c>
      <c r="M3282" s="2">
        <v>3.07952050025229E+16</v>
      </c>
      <c r="N32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2" s="13">
        <f t="shared" si="51"/>
        <v>3281</v>
      </c>
      <c r="P3282" s="2" t="str">
        <f>IF(TablaDatos[[#This Row],[Diabetes]]=0,"No","Si")</f>
        <v>No</v>
      </c>
      <c r="Q3282">
        <v>0</v>
      </c>
      <c r="R3282">
        <f>TablaDatos[[#This Row],[Aux2]]/10000000000000</f>
        <v>2368.7110010093302</v>
      </c>
      <c r="S3282" s="1">
        <v>2.36871100100933E+16</v>
      </c>
      <c r="T3282" s="7">
        <f>TablaDatos[[#This Row],[Aux3]]/100000000000000</f>
        <v>250.531941193904</v>
      </c>
      <c r="U3282" s="1">
        <v>2.50531941193904E+16</v>
      </c>
      <c r="V3282">
        <v>164.6</v>
      </c>
      <c r="W3282">
        <v>97.1</v>
      </c>
    </row>
    <row r="3283" spans="1:23">
      <c r="A3283">
        <v>2018</v>
      </c>
      <c r="B3283">
        <v>50</v>
      </c>
      <c r="C3283" t="s">
        <v>16</v>
      </c>
      <c r="D3283" t="s">
        <v>73</v>
      </c>
      <c r="E3283" t="s">
        <v>18</v>
      </c>
      <c r="F3283" t="s">
        <v>19</v>
      </c>
      <c r="G3283" t="s">
        <v>20</v>
      </c>
      <c r="H3283" s="3">
        <v>27128.77</v>
      </c>
      <c r="I3283" t="s">
        <v>19</v>
      </c>
      <c r="J3283" t="s">
        <v>18</v>
      </c>
      <c r="K32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30.778401029948</v>
      </c>
      <c r="L3283" s="5">
        <f>TablaDatos[[#This Row],[IMC_raw]]/1000000000000000</f>
        <v>30.778401029948</v>
      </c>
      <c r="M3283" s="2">
        <v>3.0778401029948E+16</v>
      </c>
      <c r="N32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3" s="13">
        <f t="shared" si="51"/>
        <v>3282</v>
      </c>
      <c r="P3283" s="2" t="str">
        <f>IF(TablaDatos[[#This Row],[Diabetes]]=0,"No","Si")</f>
        <v>No</v>
      </c>
      <c r="Q3283">
        <v>0</v>
      </c>
      <c r="R3283">
        <f>TablaDatos[[#This Row],[Aux2]]/10000000000000</f>
        <v>1979.3727562285101</v>
      </c>
      <c r="S3283" s="1">
        <v>1.97937275622851E+16</v>
      </c>
      <c r="T3283" s="7">
        <f>TablaDatos[[#This Row],[Aux3]]/100000000000000</f>
        <v>233.95694015792699</v>
      </c>
      <c r="U3283" s="1">
        <v>2.33956940157927E+16</v>
      </c>
      <c r="V3283">
        <v>149.69999999999999</v>
      </c>
      <c r="W3283">
        <v>88.6</v>
      </c>
    </row>
    <row r="3284" spans="1:23">
      <c r="A3284">
        <v>2018</v>
      </c>
      <c r="B3284">
        <v>55</v>
      </c>
      <c r="C3284" t="s">
        <v>23</v>
      </c>
      <c r="D3284" t="s">
        <v>72</v>
      </c>
      <c r="E3284" t="s">
        <v>18</v>
      </c>
      <c r="F3284" t="s">
        <v>35</v>
      </c>
      <c r="G3284" t="s">
        <v>28</v>
      </c>
      <c r="H3284" s="3">
        <v>13731.79</v>
      </c>
      <c r="I3284" t="s">
        <v>21</v>
      </c>
      <c r="J3284" t="s">
        <v>21</v>
      </c>
      <c r="K32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30.775653058918301</v>
      </c>
      <c r="L3284" s="6">
        <f>TablaDatos[[#This Row],[IMC_raw]]/1000000000000000</f>
        <v>30.775653058918301</v>
      </c>
      <c r="M3284" s="2">
        <v>3.07756530589183E+16</v>
      </c>
      <c r="N32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4" s="13">
        <f t="shared" si="51"/>
        <v>3283</v>
      </c>
      <c r="P3284" s="2" t="str">
        <f>IF(TablaDatos[[#This Row],[Diabetes]]=0,"No","Si")</f>
        <v>No</v>
      </c>
      <c r="Q3284">
        <v>0</v>
      </c>
      <c r="R3284">
        <f>TablaDatos[[#This Row],[Aux2]]/10000000000000</f>
        <v>2193.5048269367899</v>
      </c>
      <c r="S3284" s="1">
        <v>2.19350482693679E+16</v>
      </c>
      <c r="T3284" s="7">
        <f>TablaDatos[[#This Row],[Aux3]]/100000000000000</f>
        <v>222.52574311984799</v>
      </c>
      <c r="U3284" s="1">
        <v>2.22525743119848E+16</v>
      </c>
      <c r="V3284">
        <v>154.69999999999999</v>
      </c>
      <c r="W3284">
        <v>92</v>
      </c>
    </row>
    <row r="3285" spans="1:23">
      <c r="A3285">
        <v>2018</v>
      </c>
      <c r="B3285">
        <v>48</v>
      </c>
      <c r="C3285" t="s">
        <v>16</v>
      </c>
      <c r="D3285" t="s">
        <v>73</v>
      </c>
      <c r="E3285" t="s">
        <v>18</v>
      </c>
      <c r="F3285" t="s">
        <v>24</v>
      </c>
      <c r="G3285" t="s">
        <v>20</v>
      </c>
      <c r="H3285" s="3">
        <v>21695.919999999998</v>
      </c>
      <c r="I3285" t="s">
        <v>21</v>
      </c>
      <c r="J3285" t="s">
        <v>19</v>
      </c>
      <c r="K32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30.768671995941901</v>
      </c>
      <c r="L3285" s="6">
        <f>TablaDatos[[#This Row],[IMC_raw]]/1000000000000000</f>
        <v>30.768671995941901</v>
      </c>
      <c r="M3285" s="2">
        <v>3.07686719959419E+16</v>
      </c>
      <c r="N32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5" s="13">
        <f t="shared" si="51"/>
        <v>3284</v>
      </c>
      <c r="P3285" s="2" t="str">
        <f>IF(TablaDatos[[#This Row],[Diabetes]]=0,"No","Si")</f>
        <v>No</v>
      </c>
      <c r="Q3285">
        <v>0</v>
      </c>
      <c r="R3285">
        <f>TablaDatos[[#This Row],[Aux2]]/10000000000000</f>
        <v>2181.1272763971201</v>
      </c>
      <c r="S3285" s="1">
        <v>2.18112727639712E+16</v>
      </c>
      <c r="T3285" s="7">
        <f>TablaDatos[[#This Row],[Aux3]]/100000000000000</f>
        <v>24.161558327464899</v>
      </c>
      <c r="U3285" s="1">
        <v>2416155832746490</v>
      </c>
      <c r="V3285">
        <v>155.80000000000001</v>
      </c>
      <c r="W3285">
        <v>92.9</v>
      </c>
    </row>
    <row r="3286" spans="1:23">
      <c r="A3286">
        <v>2018</v>
      </c>
      <c r="B3286">
        <v>64</v>
      </c>
      <c r="C3286" t="s">
        <v>23</v>
      </c>
      <c r="D3286" t="s">
        <v>36</v>
      </c>
      <c r="E3286" t="s">
        <v>18</v>
      </c>
      <c r="F3286" t="s">
        <v>19</v>
      </c>
      <c r="G3286" t="s">
        <v>28</v>
      </c>
      <c r="H3286" s="3">
        <v>15563.3</v>
      </c>
      <c r="I3286" t="s">
        <v>19</v>
      </c>
      <c r="J3286" t="s">
        <v>22</v>
      </c>
      <c r="K32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30.763225711970101</v>
      </c>
      <c r="L3286" s="6">
        <f>TablaDatos[[#This Row],[IMC_raw]]/100000000000000</f>
        <v>30.763225711970101</v>
      </c>
      <c r="M3286" s="2">
        <v>3076322571197010</v>
      </c>
      <c r="N32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6" s="13">
        <f t="shared" si="51"/>
        <v>3285</v>
      </c>
      <c r="P3286" s="2" t="str">
        <f>IF(TablaDatos[[#This Row],[Diabetes]]=0,"No","Si")</f>
        <v>No</v>
      </c>
      <c r="Q3286">
        <v>0</v>
      </c>
      <c r="R3286">
        <f>TablaDatos[[#This Row],[Aux2]]/10000000000000</f>
        <v>1718.0414164633</v>
      </c>
      <c r="S3286" s="1">
        <v>1.7180414164633E+16</v>
      </c>
      <c r="T3286" s="7">
        <f>TablaDatos[[#This Row],[Aux3]]/100000000000000</f>
        <v>203.55594286682401</v>
      </c>
      <c r="U3286" s="1">
        <v>2.03555942866824E+16</v>
      </c>
      <c r="V3286">
        <v>143.30000000000001</v>
      </c>
      <c r="W3286">
        <v>89.6</v>
      </c>
    </row>
    <row r="3287" spans="1:23">
      <c r="A3287">
        <v>2018</v>
      </c>
      <c r="B3287">
        <v>55</v>
      </c>
      <c r="C3287" t="s">
        <v>16</v>
      </c>
      <c r="D3287" t="s">
        <v>29</v>
      </c>
      <c r="E3287" t="s">
        <v>31</v>
      </c>
      <c r="F3287" t="s">
        <v>24</v>
      </c>
      <c r="G3287" t="s">
        <v>28</v>
      </c>
      <c r="H3287" s="3">
        <v>11179.03</v>
      </c>
      <c r="I3287" t="s">
        <v>21</v>
      </c>
      <c r="J3287" t="s">
        <v>19</v>
      </c>
      <c r="K32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30.7331553931561</v>
      </c>
      <c r="L3287" s="5">
        <f>TablaDatos[[#This Row],[IMC_raw]]/1000000000000000</f>
        <v>30.7331553931561</v>
      </c>
      <c r="M3287" s="2">
        <v>3.07331553931561E+16</v>
      </c>
      <c r="N32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7" s="13">
        <f t="shared" si="51"/>
        <v>3286</v>
      </c>
      <c r="P3287" s="2" t="str">
        <f>IF(TablaDatos[[#This Row],[Diabetes]]=0,"No","Si")</f>
        <v>Si</v>
      </c>
      <c r="Q3287">
        <v>1</v>
      </c>
      <c r="R3287">
        <f>TablaDatos[[#This Row],[Aux2]]/10000000000000</f>
        <v>2349.92386508148</v>
      </c>
      <c r="S3287" s="1">
        <v>2.34992386508148E+16</v>
      </c>
      <c r="T3287" s="7">
        <f>TablaDatos[[#This Row],[Aux3]]/100000000000000</f>
        <v>286.44941252430101</v>
      </c>
      <c r="U3287" s="1">
        <v>2.86449412524301E+16</v>
      </c>
      <c r="V3287">
        <v>159.19999999999999</v>
      </c>
      <c r="W3287">
        <v>105.6</v>
      </c>
    </row>
    <row r="3288" spans="1:23">
      <c r="A3288">
        <v>2018</v>
      </c>
      <c r="B3288">
        <v>47</v>
      </c>
      <c r="C3288" t="s">
        <v>23</v>
      </c>
      <c r="D3288" t="s">
        <v>41</v>
      </c>
      <c r="E3288" t="s">
        <v>18</v>
      </c>
      <c r="F3288" t="s">
        <v>24</v>
      </c>
      <c r="G3288" t="s">
        <v>20</v>
      </c>
      <c r="H3288" s="3">
        <v>18301.02</v>
      </c>
      <c r="I3288" t="s">
        <v>19</v>
      </c>
      <c r="J3288" t="s">
        <v>22</v>
      </c>
      <c r="K32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30.729364800624101</v>
      </c>
      <c r="L3288" s="6">
        <f>TablaDatos[[#This Row],[IMC_raw]]/1000000000000000</f>
        <v>3.0729364800624102</v>
      </c>
      <c r="M3288" s="2">
        <v>3072936480062410</v>
      </c>
      <c r="N32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8" s="13">
        <f t="shared" si="51"/>
        <v>3287</v>
      </c>
      <c r="P3288" s="2" t="str">
        <f>IF(TablaDatos[[#This Row],[Diabetes]]=0,"No","Si")</f>
        <v>No</v>
      </c>
      <c r="Q3288">
        <v>0</v>
      </c>
      <c r="R3288">
        <f>TablaDatos[[#This Row],[Aux2]]/10000000000000</f>
        <v>2202.7466760512698</v>
      </c>
      <c r="S3288" s="1">
        <v>2.20274667605127E+16</v>
      </c>
      <c r="T3288" s="7">
        <f>TablaDatos[[#This Row],[Aux3]]/100000000000000</f>
        <v>26.041219339968901</v>
      </c>
      <c r="U3288" s="1">
        <v>2604121933996890</v>
      </c>
      <c r="V3288">
        <v>150.9</v>
      </c>
      <c r="W3288">
        <v>93.3</v>
      </c>
    </row>
    <row r="3289" spans="1:23">
      <c r="A3289">
        <v>2018</v>
      </c>
      <c r="B3289">
        <v>50</v>
      </c>
      <c r="C3289" t="s">
        <v>23</v>
      </c>
      <c r="D3289" t="s">
        <v>17</v>
      </c>
      <c r="E3289" t="s">
        <v>18</v>
      </c>
      <c r="F3289" t="s">
        <v>35</v>
      </c>
      <c r="G3289" t="s">
        <v>20</v>
      </c>
      <c r="H3289" s="3">
        <v>30477.15</v>
      </c>
      <c r="I3289" t="s">
        <v>19</v>
      </c>
      <c r="J3289" t="s">
        <v>18</v>
      </c>
      <c r="K32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30.6919896673446</v>
      </c>
      <c r="L3289" s="6">
        <f>TablaDatos[[#This Row],[IMC_raw]]/1000000000000000</f>
        <v>30.6919896673446</v>
      </c>
      <c r="M3289" s="2">
        <v>3.06919896673446E+16</v>
      </c>
      <c r="N32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89" s="13">
        <f t="shared" si="51"/>
        <v>3288</v>
      </c>
      <c r="P3289" s="2" t="str">
        <f>IF(TablaDatos[[#This Row],[Diabetes]]=0,"No","Si")</f>
        <v>No</v>
      </c>
      <c r="Q3289">
        <v>0</v>
      </c>
      <c r="R3289">
        <f>TablaDatos[[#This Row],[Aux2]]/10000000000000</f>
        <v>171.45567488777999</v>
      </c>
      <c r="S3289" s="1">
        <v>1714556748877800</v>
      </c>
      <c r="T3289" s="7">
        <f>TablaDatos[[#This Row],[Aux3]]/100000000000000</f>
        <v>19.6006044713343</v>
      </c>
      <c r="U3289" s="1">
        <v>1960060447133430</v>
      </c>
      <c r="V3289">
        <v>148.9</v>
      </c>
      <c r="W3289">
        <v>89.4</v>
      </c>
    </row>
    <row r="3290" spans="1:23">
      <c r="A3290">
        <v>2018</v>
      </c>
      <c r="B3290">
        <v>72</v>
      </c>
      <c r="C3290" t="s">
        <v>16</v>
      </c>
      <c r="D3290" t="s">
        <v>71</v>
      </c>
      <c r="E3290" t="s">
        <v>21</v>
      </c>
      <c r="F3290" t="s">
        <v>19</v>
      </c>
      <c r="G3290" t="s">
        <v>25</v>
      </c>
      <c r="H3290" s="3">
        <v>23897.59</v>
      </c>
      <c r="I3290" t="s">
        <v>21</v>
      </c>
      <c r="J3290" t="s">
        <v>18</v>
      </c>
      <c r="K32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30.6807625274323</v>
      </c>
      <c r="L3290" s="5">
        <f>TablaDatos[[#This Row],[IMC_raw]]/1000000000000000</f>
        <v>30.6807625274323</v>
      </c>
      <c r="M3290" s="2">
        <v>3.06807625274323E+16</v>
      </c>
      <c r="N32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0" s="13">
        <f t="shared" si="51"/>
        <v>3289</v>
      </c>
      <c r="P3290" s="2" t="str">
        <f>IF(TablaDatos[[#This Row],[Diabetes]]=0,"No","Si")</f>
        <v>No</v>
      </c>
      <c r="Q3290">
        <v>0</v>
      </c>
      <c r="R3290">
        <f>TablaDatos[[#This Row],[Aux2]]/10000000000000</f>
        <v>2343.3313915282001</v>
      </c>
      <c r="S3290" s="1">
        <v>2.3433313915282E+16</v>
      </c>
      <c r="T3290" s="7">
        <f>TablaDatos[[#This Row],[Aux3]]/100000000000000</f>
        <v>22.193482583954001</v>
      </c>
      <c r="U3290" s="1">
        <v>2219348258395400</v>
      </c>
      <c r="V3290">
        <v>173.8</v>
      </c>
      <c r="W3290">
        <v>107.2</v>
      </c>
    </row>
    <row r="3291" spans="1:23">
      <c r="A3291">
        <v>2018</v>
      </c>
      <c r="B3291">
        <v>58</v>
      </c>
      <c r="C3291" t="s">
        <v>16</v>
      </c>
      <c r="D3291" t="s">
        <v>33</v>
      </c>
      <c r="E3291" t="s">
        <v>18</v>
      </c>
      <c r="F3291" t="s">
        <v>35</v>
      </c>
      <c r="G3291" t="s">
        <v>28</v>
      </c>
      <c r="H3291" s="3">
        <v>24507.3</v>
      </c>
      <c r="I3291" t="s">
        <v>19</v>
      </c>
      <c r="J3291" t="s">
        <v>18</v>
      </c>
      <c r="K32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30.6763949150371</v>
      </c>
      <c r="L3291" s="5">
        <f>TablaDatos[[#This Row],[IMC_raw]]/1000000000000000</f>
        <v>30.6763949150371</v>
      </c>
      <c r="M3291" s="2">
        <v>3.06763949150371E+16</v>
      </c>
      <c r="N32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1" s="13">
        <f t="shared" si="51"/>
        <v>3290</v>
      </c>
      <c r="P3291" s="2" t="str">
        <f>IF(TablaDatos[[#This Row],[Diabetes]]=0,"No","Si")</f>
        <v>No</v>
      </c>
      <c r="Q3291">
        <v>0</v>
      </c>
      <c r="R3291">
        <f>TablaDatos[[#This Row],[Aux2]]/10000000000000</f>
        <v>2200.6298817908</v>
      </c>
      <c r="S3291" s="1">
        <v>2.2006298817908E+16</v>
      </c>
      <c r="T3291" s="7">
        <f>TablaDatos[[#This Row],[Aux3]]/100000000000000</f>
        <v>217.56805692030099</v>
      </c>
      <c r="U3291" s="1">
        <v>2.17568056920301E+16</v>
      </c>
      <c r="V3291">
        <v>164.6</v>
      </c>
      <c r="W3291">
        <v>100.4</v>
      </c>
    </row>
    <row r="3292" spans="1:23">
      <c r="A3292">
        <v>2018</v>
      </c>
      <c r="B3292">
        <v>66</v>
      </c>
      <c r="C3292" t="s">
        <v>23</v>
      </c>
      <c r="D3292" t="s">
        <v>72</v>
      </c>
      <c r="E3292" t="s">
        <v>18</v>
      </c>
      <c r="F3292" t="s">
        <v>35</v>
      </c>
      <c r="G3292" t="s">
        <v>25</v>
      </c>
      <c r="H3292" s="3">
        <v>12731.76</v>
      </c>
      <c r="I3292" t="s">
        <v>21</v>
      </c>
      <c r="J3292" t="s">
        <v>22</v>
      </c>
      <c r="K32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30.6661931169741</v>
      </c>
      <c r="L3292" s="5">
        <f>TablaDatos[[#This Row],[IMC_raw]]/1000000000000000</f>
        <v>30.6661931169741</v>
      </c>
      <c r="M3292" s="2">
        <v>3.06661931169741E+16</v>
      </c>
      <c r="N32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2" s="13">
        <f t="shared" si="51"/>
        <v>3291</v>
      </c>
      <c r="P3292" s="2" t="str">
        <f>IF(TablaDatos[[#This Row],[Diabetes]]=0,"No","Si")</f>
        <v>No</v>
      </c>
      <c r="Q3292">
        <v>0</v>
      </c>
      <c r="R3292">
        <f>TablaDatos[[#This Row],[Aux2]]/10000000000000</f>
        <v>214.17620442073201</v>
      </c>
      <c r="S3292" s="1">
        <v>2141762044207320</v>
      </c>
      <c r="T3292" s="7">
        <f>TablaDatos[[#This Row],[Aux3]]/100000000000000</f>
        <v>22.5930542854632</v>
      </c>
      <c r="U3292" s="1">
        <v>2259305428546320</v>
      </c>
      <c r="V3292">
        <v>150.19999999999999</v>
      </c>
      <c r="W3292">
        <v>94.6</v>
      </c>
    </row>
    <row r="3293" spans="1:23">
      <c r="A3293">
        <v>2018</v>
      </c>
      <c r="B3293">
        <v>66</v>
      </c>
      <c r="C3293" t="s">
        <v>23</v>
      </c>
      <c r="D3293" t="s">
        <v>73</v>
      </c>
      <c r="E3293" t="s">
        <v>18</v>
      </c>
      <c r="F3293" t="s">
        <v>19</v>
      </c>
      <c r="G3293" t="s">
        <v>25</v>
      </c>
      <c r="H3293" s="3">
        <v>24569.51</v>
      </c>
      <c r="I3293" t="s">
        <v>18</v>
      </c>
      <c r="J3293" t="s">
        <v>22</v>
      </c>
      <c r="K32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30.663555760093999</v>
      </c>
      <c r="L3293" s="5">
        <f>TablaDatos[[#This Row],[IMC_raw]]/1000000000000000</f>
        <v>30.663555760093999</v>
      </c>
      <c r="M3293" s="2">
        <v>3.0663555760094E+16</v>
      </c>
      <c r="N32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3" s="13">
        <f t="shared" si="51"/>
        <v>3292</v>
      </c>
      <c r="P3293" s="2" t="str">
        <f>IF(TablaDatos[[#This Row],[Diabetes]]=0,"No","Si")</f>
        <v>No</v>
      </c>
      <c r="Q3293">
        <v>0</v>
      </c>
      <c r="R3293">
        <f>TablaDatos[[#This Row],[Aux2]]/10000000000000</f>
        <v>2295.1832274230801</v>
      </c>
      <c r="S3293" s="1">
        <v>2.29518322742308E+16</v>
      </c>
      <c r="T3293" s="7">
        <f>TablaDatos[[#This Row],[Aux3]]/100000000000000</f>
        <v>230.87205047903601</v>
      </c>
      <c r="U3293" s="1">
        <v>2.30872050479036E+16</v>
      </c>
      <c r="V3293">
        <v>152.4</v>
      </c>
      <c r="W3293">
        <v>94.3</v>
      </c>
    </row>
    <row r="3294" spans="1:23">
      <c r="A3294">
        <v>2018</v>
      </c>
      <c r="B3294">
        <v>48</v>
      </c>
      <c r="C3294" t="s">
        <v>23</v>
      </c>
      <c r="D3294" t="s">
        <v>38</v>
      </c>
      <c r="E3294" t="s">
        <v>18</v>
      </c>
      <c r="F3294" t="s">
        <v>40</v>
      </c>
      <c r="G3294" t="s">
        <v>20</v>
      </c>
      <c r="H3294" s="3">
        <v>17433.13</v>
      </c>
      <c r="I3294" t="s">
        <v>19</v>
      </c>
      <c r="J3294" t="s">
        <v>19</v>
      </c>
      <c r="K32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30.6302607765682</v>
      </c>
      <c r="L3294" s="5">
        <f>TablaDatos[[#This Row],[IMC_raw]]/1000000000000000</f>
        <v>30.6302607765682</v>
      </c>
      <c r="M3294" s="2">
        <v>3.06302607765682E+16</v>
      </c>
      <c r="N32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4" s="13">
        <f t="shared" si="51"/>
        <v>3293</v>
      </c>
      <c r="P3294" s="2" t="str">
        <f>IF(TablaDatos[[#This Row],[Diabetes]]=0,"No","Si")</f>
        <v>Si</v>
      </c>
      <c r="Q3294">
        <v>1</v>
      </c>
      <c r="R3294">
        <f>TablaDatos[[#This Row],[Aux2]]/10000000000000</f>
        <v>2047.7714463570901</v>
      </c>
      <c r="S3294" s="1">
        <v>2.04777144635709E+16</v>
      </c>
      <c r="T3294" s="7">
        <f>TablaDatos[[#This Row],[Aux3]]/100000000000000</f>
        <v>214.34019295892099</v>
      </c>
      <c r="U3294" s="1">
        <v>2.14340192958921E+16</v>
      </c>
      <c r="V3294">
        <v>153.80000000000001</v>
      </c>
      <c r="W3294">
        <v>93.8</v>
      </c>
    </row>
    <row r="3295" spans="1:23">
      <c r="A3295">
        <v>2018</v>
      </c>
      <c r="B3295">
        <v>54</v>
      </c>
      <c r="C3295" t="s">
        <v>16</v>
      </c>
      <c r="D3295" t="s">
        <v>34</v>
      </c>
      <c r="E3295" t="s">
        <v>19</v>
      </c>
      <c r="F3295" t="s">
        <v>24</v>
      </c>
      <c r="G3295" t="s">
        <v>20</v>
      </c>
      <c r="H3295" s="3">
        <v>13365</v>
      </c>
      <c r="I3295" t="s">
        <v>19</v>
      </c>
      <c r="J3295" t="s">
        <v>18</v>
      </c>
      <c r="K32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30.622849849694198</v>
      </c>
      <c r="L3295" s="5">
        <f>TablaDatos[[#This Row],[IMC_raw]]/1000000000000000</f>
        <v>3.0622849849694198</v>
      </c>
      <c r="M3295" s="2">
        <v>3062284984969420</v>
      </c>
      <c r="N32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5" s="13">
        <f t="shared" si="51"/>
        <v>3294</v>
      </c>
      <c r="P3295" s="2" t="str">
        <f>IF(TablaDatos[[#This Row],[Diabetes]]=0,"No","Si")</f>
        <v>Si</v>
      </c>
      <c r="Q3295">
        <v>1</v>
      </c>
      <c r="R3295">
        <f>TablaDatos[[#This Row],[Aux2]]/10000000000000</f>
        <v>217.607835355117</v>
      </c>
      <c r="S3295" s="1">
        <v>2176078353551170</v>
      </c>
      <c r="T3295" s="7">
        <f>TablaDatos[[#This Row],[Aux3]]/100000000000000</f>
        <v>25.884453065681299</v>
      </c>
      <c r="U3295" s="1">
        <v>2588445306568130</v>
      </c>
      <c r="V3295">
        <v>154.6</v>
      </c>
      <c r="W3295">
        <v>97.2</v>
      </c>
    </row>
    <row r="3296" spans="1:23">
      <c r="A3296">
        <v>2018</v>
      </c>
      <c r="B3296">
        <v>59</v>
      </c>
      <c r="C3296" t="s">
        <v>23</v>
      </c>
      <c r="D3296" t="s">
        <v>72</v>
      </c>
      <c r="E3296" t="s">
        <v>19</v>
      </c>
      <c r="F3296" t="s">
        <v>35</v>
      </c>
      <c r="G3296" t="s">
        <v>28</v>
      </c>
      <c r="H3296" s="3">
        <v>42030.53</v>
      </c>
      <c r="I3296" t="s">
        <v>21</v>
      </c>
      <c r="J3296" t="s">
        <v>21</v>
      </c>
      <c r="K32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30.616490366101399</v>
      </c>
      <c r="L3296" s="6">
        <f>TablaDatos[[#This Row],[IMC_raw]]/100000000000000</f>
        <v>30.616490366101399</v>
      </c>
      <c r="M3296" s="2">
        <v>3061649036610140</v>
      </c>
      <c r="N32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6" s="13">
        <f t="shared" si="51"/>
        <v>3295</v>
      </c>
      <c r="P3296" s="2" t="str">
        <f>IF(TablaDatos[[#This Row],[Diabetes]]=0,"No","Si")</f>
        <v>No</v>
      </c>
      <c r="Q3296">
        <v>0</v>
      </c>
      <c r="R3296">
        <f>TablaDatos[[#This Row],[Aux2]]/10000000000000</f>
        <v>2195.5049706724499</v>
      </c>
      <c r="S3296" s="1">
        <v>2.19550497067245E+16</v>
      </c>
      <c r="T3296" s="7">
        <f>TablaDatos[[#This Row],[Aux3]]/100000000000000</f>
        <v>211.25534163485699</v>
      </c>
      <c r="U3296" s="1">
        <v>2.11255341634857E+16</v>
      </c>
      <c r="V3296">
        <v>159.4</v>
      </c>
      <c r="W3296">
        <v>92.2</v>
      </c>
    </row>
    <row r="3297" spans="1:23">
      <c r="A3297">
        <v>2018</v>
      </c>
      <c r="B3297">
        <v>44</v>
      </c>
      <c r="C3297" t="s">
        <v>23</v>
      </c>
      <c r="D3297" t="s">
        <v>36</v>
      </c>
      <c r="E3297" t="s">
        <v>18</v>
      </c>
      <c r="F3297" t="s">
        <v>19</v>
      </c>
      <c r="G3297" t="s">
        <v>39</v>
      </c>
      <c r="H3297" s="3">
        <v>12855.72</v>
      </c>
      <c r="I3297" t="s">
        <v>21</v>
      </c>
      <c r="J3297" t="s">
        <v>19</v>
      </c>
      <c r="K32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30.568190013985099</v>
      </c>
      <c r="L3297" s="6">
        <f>TablaDatos[[#This Row],[IMC_raw]]/1000000000000000</f>
        <v>30.568190013985099</v>
      </c>
      <c r="M3297" s="2">
        <v>3.05681900139851E+16</v>
      </c>
      <c r="N32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7" s="13">
        <f t="shared" si="51"/>
        <v>3296</v>
      </c>
      <c r="P3297" s="2" t="str">
        <f>IF(TablaDatos[[#This Row],[Diabetes]]=0,"No","Si")</f>
        <v>No</v>
      </c>
      <c r="Q3297">
        <v>0</v>
      </c>
      <c r="R3297">
        <f>TablaDatos[[#This Row],[Aux2]]/10000000000000</f>
        <v>2220.48940346479</v>
      </c>
      <c r="S3297" s="1">
        <v>2.22048940346479E+16</v>
      </c>
      <c r="T3297" s="7">
        <f>TablaDatos[[#This Row],[Aux3]]/100000000000000</f>
        <v>256.65078706181998</v>
      </c>
      <c r="U3297" s="1">
        <v>2.5665078706182E+16</v>
      </c>
      <c r="V3297">
        <v>154.9</v>
      </c>
      <c r="W3297">
        <v>93.4</v>
      </c>
    </row>
    <row r="3298" spans="1:23">
      <c r="A3298">
        <v>2018</v>
      </c>
      <c r="B3298">
        <v>56</v>
      </c>
      <c r="C3298" t="s">
        <v>16</v>
      </c>
      <c r="D3298" t="s">
        <v>72</v>
      </c>
      <c r="E3298" t="s">
        <v>21</v>
      </c>
      <c r="F3298" t="s">
        <v>19</v>
      </c>
      <c r="G3298" t="s">
        <v>28</v>
      </c>
      <c r="H3298" s="3">
        <v>17111.29</v>
      </c>
      <c r="I3298" t="s">
        <v>21</v>
      </c>
      <c r="J3298" t="s">
        <v>18</v>
      </c>
      <c r="K32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30.540609491832601</v>
      </c>
      <c r="L3298" s="5">
        <f>TablaDatos[[#This Row],[IMC_raw]]/1000000000000000</f>
        <v>30.540609491832601</v>
      </c>
      <c r="M3298" s="2">
        <v>3.05406094918326E+16</v>
      </c>
      <c r="N32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8" s="13">
        <f t="shared" si="51"/>
        <v>3297</v>
      </c>
      <c r="P3298" s="2" t="str">
        <f>IF(TablaDatos[[#This Row],[Diabetes]]=0,"No","Si")</f>
        <v>No</v>
      </c>
      <c r="Q3298">
        <v>0</v>
      </c>
      <c r="R3298">
        <f>TablaDatos[[#This Row],[Aux2]]/10000000000000</f>
        <v>1959.24384253468</v>
      </c>
      <c r="S3298" s="1">
        <v>1.95924384253468E+16</v>
      </c>
      <c r="T3298" s="7">
        <f>TablaDatos[[#This Row],[Aux3]]/100000000000000</f>
        <v>233.75970352202</v>
      </c>
      <c r="U3298" s="1">
        <v>2.3375970352202E+16</v>
      </c>
      <c r="V3298">
        <v>156.1</v>
      </c>
      <c r="W3298">
        <v>104</v>
      </c>
    </row>
    <row r="3299" spans="1:23">
      <c r="A3299">
        <v>2018</v>
      </c>
      <c r="B3299">
        <v>53</v>
      </c>
      <c r="C3299" t="s">
        <v>16</v>
      </c>
      <c r="D3299" t="s">
        <v>29</v>
      </c>
      <c r="E3299" t="s">
        <v>18</v>
      </c>
      <c r="F3299" t="s">
        <v>40</v>
      </c>
      <c r="G3299" t="s">
        <v>20</v>
      </c>
      <c r="H3299" s="3">
        <v>17030.22</v>
      </c>
      <c r="I3299" t="s">
        <v>19</v>
      </c>
      <c r="J3299" t="s">
        <v>19</v>
      </c>
      <c r="K32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30.520781704456901</v>
      </c>
      <c r="L3299" s="5">
        <f>TablaDatos[[#This Row],[IMC_raw]]/1000000000000000</f>
        <v>30.520781704456901</v>
      </c>
      <c r="M3299" s="2">
        <v>3.05207817044569E+16</v>
      </c>
      <c r="N32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299" s="13">
        <f t="shared" si="51"/>
        <v>3298</v>
      </c>
      <c r="P3299" s="2" t="str">
        <f>IF(TablaDatos[[#This Row],[Diabetes]]=0,"No","Si")</f>
        <v>No</v>
      </c>
      <c r="Q3299">
        <v>0</v>
      </c>
      <c r="R3299">
        <f>TablaDatos[[#This Row],[Aux2]]/10000000000000</f>
        <v>2097.0028076219201</v>
      </c>
      <c r="S3299" s="1">
        <v>2.09700280762192E+16</v>
      </c>
      <c r="T3299" s="7">
        <f>TablaDatos[[#This Row],[Aux3]]/100000000000000</f>
        <v>26.1563128279941</v>
      </c>
      <c r="U3299" s="1">
        <v>2615631282799410</v>
      </c>
      <c r="V3299">
        <v>150.5</v>
      </c>
      <c r="W3299">
        <v>93.3</v>
      </c>
    </row>
    <row r="3300" spans="1:23">
      <c r="A3300">
        <v>2018</v>
      </c>
      <c r="B3300">
        <v>46</v>
      </c>
      <c r="C3300" t="s">
        <v>23</v>
      </c>
      <c r="D3300" t="s">
        <v>29</v>
      </c>
      <c r="E3300" t="s">
        <v>19</v>
      </c>
      <c r="F3300" t="s">
        <v>19</v>
      </c>
      <c r="G3300" t="s">
        <v>20</v>
      </c>
      <c r="H3300" s="3">
        <v>10211.42</v>
      </c>
      <c r="I3300" t="s">
        <v>21</v>
      </c>
      <c r="J3300" t="s">
        <v>21</v>
      </c>
      <c r="K33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30.5165338356436</v>
      </c>
      <c r="L3300" s="5">
        <f>TablaDatos[[#This Row],[IMC_raw]]/1000000000000000</f>
        <v>30.5165338356436</v>
      </c>
      <c r="M3300" s="2">
        <v>3.05165338356436E+16</v>
      </c>
      <c r="N33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0" s="13">
        <f t="shared" si="51"/>
        <v>3299</v>
      </c>
      <c r="P3300" s="2" t="str">
        <f>IF(TablaDatos[[#This Row],[Diabetes]]=0,"No","Si")</f>
        <v>No</v>
      </c>
      <c r="Q3300">
        <v>0</v>
      </c>
      <c r="R3300">
        <f>TablaDatos[[#This Row],[Aux2]]/10000000000000</f>
        <v>1895.2221203220399</v>
      </c>
      <c r="S3300" s="1">
        <v>1.89522212032204E+16</v>
      </c>
      <c r="T3300" s="7">
        <f>TablaDatos[[#This Row],[Aux3]]/100000000000000</f>
        <v>22.185527606500699</v>
      </c>
      <c r="U3300" s="1">
        <v>2218552760650070</v>
      </c>
      <c r="V3300">
        <v>150.9</v>
      </c>
      <c r="W3300">
        <v>92</v>
      </c>
    </row>
    <row r="3301" spans="1:23">
      <c r="A3301">
        <v>2018</v>
      </c>
      <c r="B3301">
        <v>53</v>
      </c>
      <c r="C3301" t="s">
        <v>16</v>
      </c>
      <c r="D3301" t="s">
        <v>72</v>
      </c>
      <c r="E3301" t="s">
        <v>18</v>
      </c>
      <c r="F3301" t="s">
        <v>35</v>
      </c>
      <c r="G3301" t="s">
        <v>20</v>
      </c>
      <c r="H3301" s="3">
        <v>21177.46</v>
      </c>
      <c r="I3301" t="s">
        <v>19</v>
      </c>
      <c r="J3301" t="s">
        <v>18</v>
      </c>
      <c r="K33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30.4988928118571</v>
      </c>
      <c r="L3301" s="6">
        <f>TablaDatos[[#This Row],[IMC_raw]]/1000000000000000</f>
        <v>30.4988928118571</v>
      </c>
      <c r="M3301" s="2">
        <v>3.04988928118571E+16</v>
      </c>
      <c r="N33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1" s="13">
        <f t="shared" si="51"/>
        <v>3300</v>
      </c>
      <c r="P3301" s="2" t="str">
        <f>IF(TablaDatos[[#This Row],[Diabetes]]=0,"No","Si")</f>
        <v>No</v>
      </c>
      <c r="Q3301">
        <v>0</v>
      </c>
      <c r="R3301">
        <f>TablaDatos[[#This Row],[Aux2]]/10000000000000</f>
        <v>2042.7769809452</v>
      </c>
      <c r="S3301" s="1">
        <v>2.0427769809452E+16</v>
      </c>
      <c r="T3301" s="7">
        <f>TablaDatos[[#This Row],[Aux3]]/100000000000000</f>
        <v>2.1712246972249098</v>
      </c>
      <c r="U3301" s="1">
        <v>217122469722491</v>
      </c>
      <c r="V3301">
        <v>152.30000000000001</v>
      </c>
      <c r="W3301">
        <v>91.9</v>
      </c>
    </row>
    <row r="3302" spans="1:23">
      <c r="A3302">
        <v>2018</v>
      </c>
      <c r="B3302">
        <v>52</v>
      </c>
      <c r="C3302" t="s">
        <v>16</v>
      </c>
      <c r="D3302" t="s">
        <v>34</v>
      </c>
      <c r="E3302" t="s">
        <v>18</v>
      </c>
      <c r="F3302" t="s">
        <v>40</v>
      </c>
      <c r="G3302" t="s">
        <v>20</v>
      </c>
      <c r="H3302" s="3">
        <v>30968.98</v>
      </c>
      <c r="I3302" t="s">
        <v>19</v>
      </c>
      <c r="J3302" t="s">
        <v>21</v>
      </c>
      <c r="K33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30.496464040399001</v>
      </c>
      <c r="L3302" s="6">
        <f>TablaDatos[[#This Row],[IMC_raw]]/1000000000000000</f>
        <v>30.496464040399001</v>
      </c>
      <c r="M3302" s="2">
        <v>3.0496464040399E+16</v>
      </c>
      <c r="N33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2" s="13">
        <f t="shared" si="51"/>
        <v>3301</v>
      </c>
      <c r="P3302" s="2" t="str">
        <f>IF(TablaDatos[[#This Row],[Diabetes]]=0,"No","Si")</f>
        <v>No</v>
      </c>
      <c r="Q3302">
        <v>0</v>
      </c>
      <c r="R3302">
        <f>TablaDatos[[#This Row],[Aux2]]/10000000000000</f>
        <v>2117.1017842635201</v>
      </c>
      <c r="S3302" s="1">
        <v>2.11710178426352E+16</v>
      </c>
      <c r="T3302" s="7">
        <f>TablaDatos[[#This Row],[Aux3]]/100000000000000</f>
        <v>22.915532227046299</v>
      </c>
      <c r="U3302" s="1">
        <v>2291553222704630</v>
      </c>
      <c r="V3302">
        <v>146.6</v>
      </c>
      <c r="W3302">
        <v>90.1</v>
      </c>
    </row>
    <row r="3303" spans="1:23">
      <c r="A3303">
        <v>2018</v>
      </c>
      <c r="B3303">
        <v>55</v>
      </c>
      <c r="C3303" t="s">
        <v>16</v>
      </c>
      <c r="D3303" t="s">
        <v>26</v>
      </c>
      <c r="E3303" t="s">
        <v>21</v>
      </c>
      <c r="F3303" t="s">
        <v>24</v>
      </c>
      <c r="G3303" t="s">
        <v>28</v>
      </c>
      <c r="H3303" s="3">
        <v>19681</v>
      </c>
      <c r="I3303" t="s">
        <v>21</v>
      </c>
      <c r="J3303" t="s">
        <v>21</v>
      </c>
      <c r="K33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30.4910322153988</v>
      </c>
      <c r="L3303" s="6">
        <f>TablaDatos[[#This Row],[IMC_raw]]/1000000000000000</f>
        <v>30.4910322153988</v>
      </c>
      <c r="M3303" s="2">
        <v>3.04910322153988E+16</v>
      </c>
      <c r="N33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3" s="13">
        <f t="shared" si="51"/>
        <v>3302</v>
      </c>
      <c r="P3303" s="2" t="str">
        <f>IF(TablaDatos[[#This Row],[Diabetes]]=0,"No","Si")</f>
        <v>Si</v>
      </c>
      <c r="Q3303">
        <v>1</v>
      </c>
      <c r="R3303">
        <f>TablaDatos[[#This Row],[Aux2]]/10000000000000</f>
        <v>2363.1525499028298</v>
      </c>
      <c r="S3303" s="1">
        <v>2.36315254990283E+16</v>
      </c>
      <c r="T3303" s="7">
        <f>TablaDatos[[#This Row],[Aux3]]/100000000000000</f>
        <v>2.7174752002584301</v>
      </c>
      <c r="U3303" s="1">
        <v>271747520025843</v>
      </c>
      <c r="V3303">
        <v>160</v>
      </c>
      <c r="W3303">
        <v>107.7</v>
      </c>
    </row>
    <row r="3304" spans="1:23">
      <c r="A3304">
        <v>2018</v>
      </c>
      <c r="B3304">
        <v>66</v>
      </c>
      <c r="C3304" t="s">
        <v>23</v>
      </c>
      <c r="D3304" t="s">
        <v>26</v>
      </c>
      <c r="E3304" t="s">
        <v>19</v>
      </c>
      <c r="F3304" t="s">
        <v>24</v>
      </c>
      <c r="G3304" t="s">
        <v>25</v>
      </c>
      <c r="H3304" s="3">
        <v>25952.99</v>
      </c>
      <c r="I3304" t="s">
        <v>21</v>
      </c>
      <c r="J3304" t="s">
        <v>18</v>
      </c>
      <c r="K33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30.489161073923</v>
      </c>
      <c r="L3304" s="6">
        <f>TablaDatos[[#This Row],[IMC_raw]]/1000000000000000</f>
        <v>30.489161073923</v>
      </c>
      <c r="M3304" s="2">
        <v>3.0489161073923E+16</v>
      </c>
      <c r="N33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4" s="13">
        <f t="shared" si="51"/>
        <v>3303</v>
      </c>
      <c r="P3304" s="2" t="str">
        <f>IF(TablaDatos[[#This Row],[Diabetes]]=0,"No","Si")</f>
        <v>No</v>
      </c>
      <c r="Q3304">
        <v>0</v>
      </c>
      <c r="R3304">
        <f>TablaDatos[[#This Row],[Aux2]]/10000000000000</f>
        <v>258.61240119512797</v>
      </c>
      <c r="S3304" s="1">
        <v>2586124011951280</v>
      </c>
      <c r="T3304" s="7">
        <f>TablaDatos[[#This Row],[Aux3]]/100000000000000</f>
        <v>3.0000000000000001E-12</v>
      </c>
      <c r="U3304">
        <v>300</v>
      </c>
      <c r="V3304">
        <v>157.6</v>
      </c>
      <c r="W3304">
        <v>99.6</v>
      </c>
    </row>
    <row r="3305" spans="1:23">
      <c r="A3305">
        <v>2018</v>
      </c>
      <c r="B3305">
        <v>66</v>
      </c>
      <c r="C3305" t="s">
        <v>16</v>
      </c>
      <c r="D3305" t="s">
        <v>72</v>
      </c>
      <c r="E3305" t="s">
        <v>19</v>
      </c>
      <c r="F3305" t="s">
        <v>40</v>
      </c>
      <c r="G3305" t="s">
        <v>25</v>
      </c>
      <c r="H3305" s="3">
        <v>22924.25</v>
      </c>
      <c r="I3305" t="s">
        <v>19</v>
      </c>
      <c r="J3305" t="s">
        <v>18</v>
      </c>
      <c r="K33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30.472492170503401</v>
      </c>
      <c r="L3305" s="5">
        <f>TablaDatos[[#This Row],[IMC_raw]]/1000000000000000</f>
        <v>30.472492170503401</v>
      </c>
      <c r="M3305" s="2">
        <v>3.04724921705034E+16</v>
      </c>
      <c r="N33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5" s="13">
        <f t="shared" si="51"/>
        <v>3304</v>
      </c>
      <c r="P3305" s="2" t="str">
        <f>IF(TablaDatos[[#This Row],[Diabetes]]=0,"No","Si")</f>
        <v>Si</v>
      </c>
      <c r="Q3305">
        <v>1</v>
      </c>
      <c r="R3305">
        <f>TablaDatos[[#This Row],[Aux2]]/10000000000000</f>
        <v>236.04633195304001</v>
      </c>
      <c r="S3305" s="1">
        <v>2360463319530400</v>
      </c>
      <c r="T3305" s="7">
        <f>TablaDatos[[#This Row],[Aux3]]/100000000000000</f>
        <v>240.958792560478</v>
      </c>
      <c r="U3305" s="1">
        <v>2.40958792560478E+16</v>
      </c>
      <c r="V3305">
        <v>167.3</v>
      </c>
      <c r="W3305">
        <v>99.8</v>
      </c>
    </row>
    <row r="3306" spans="1:23">
      <c r="A3306">
        <v>2018</v>
      </c>
      <c r="B3306">
        <v>63</v>
      </c>
      <c r="C3306" t="s">
        <v>23</v>
      </c>
      <c r="D3306" t="s">
        <v>17</v>
      </c>
      <c r="E3306" t="s">
        <v>19</v>
      </c>
      <c r="F3306" t="s">
        <v>35</v>
      </c>
      <c r="G3306" t="s">
        <v>28</v>
      </c>
      <c r="H3306" s="3">
        <v>17438.900000000001</v>
      </c>
      <c r="I3306" t="s">
        <v>21</v>
      </c>
      <c r="J3306" t="s">
        <v>18</v>
      </c>
      <c r="K33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30.441769717547899</v>
      </c>
      <c r="L3306" s="6">
        <f>TablaDatos[[#This Row],[IMC_raw]]/1000000000000000</f>
        <v>30.441769717547899</v>
      </c>
      <c r="M3306" s="2">
        <v>3.04417697175479E+16</v>
      </c>
      <c r="N33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6" s="13">
        <f t="shared" si="51"/>
        <v>3305</v>
      </c>
      <c r="P3306" s="2" t="str">
        <f>IF(TablaDatos[[#This Row],[Diabetes]]=0,"No","Si")</f>
        <v>No</v>
      </c>
      <c r="Q3306">
        <v>0</v>
      </c>
      <c r="R3306">
        <f>TablaDatos[[#This Row],[Aux2]]/10000000000000</f>
        <v>2109.37300662607</v>
      </c>
      <c r="S3306" s="1">
        <v>2.10937300662607E+16</v>
      </c>
      <c r="T3306" s="7">
        <f>TablaDatos[[#This Row],[Aux3]]/100000000000000</f>
        <v>19.562296662673202</v>
      </c>
      <c r="U3306" s="1">
        <v>1956229666267320</v>
      </c>
      <c r="V3306">
        <v>156.6</v>
      </c>
      <c r="W3306">
        <v>95.7</v>
      </c>
    </row>
    <row r="3307" spans="1:23">
      <c r="A3307">
        <v>2018</v>
      </c>
      <c r="B3307">
        <v>48</v>
      </c>
      <c r="C3307" t="s">
        <v>23</v>
      </c>
      <c r="D3307" t="s">
        <v>17</v>
      </c>
      <c r="E3307" t="s">
        <v>18</v>
      </c>
      <c r="F3307" t="s">
        <v>35</v>
      </c>
      <c r="G3307" t="s">
        <v>20</v>
      </c>
      <c r="H3307" s="3">
        <v>17951.86</v>
      </c>
      <c r="I3307" t="s">
        <v>19</v>
      </c>
      <c r="J3307" t="s">
        <v>18</v>
      </c>
      <c r="K33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30.431230306877101</v>
      </c>
      <c r="L3307" s="6">
        <f>TablaDatos[[#This Row],[IMC_raw]]/1000000000000000</f>
        <v>3.0431230306877102</v>
      </c>
      <c r="M3307" s="2">
        <v>3043123030687710</v>
      </c>
      <c r="N33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7" s="13">
        <f t="shared" si="51"/>
        <v>3306</v>
      </c>
      <c r="P3307" s="2" t="str">
        <f>IF(TablaDatos[[#This Row],[Diabetes]]=0,"No","Si")</f>
        <v>No</v>
      </c>
      <c r="Q3307">
        <v>0</v>
      </c>
      <c r="R3307">
        <f>TablaDatos[[#This Row],[Aux2]]/10000000000000</f>
        <v>2119.0870972404</v>
      </c>
      <c r="S3307" s="1">
        <v>2.1190870972404E+16</v>
      </c>
      <c r="T3307" s="7">
        <f>TablaDatos[[#This Row],[Aux3]]/100000000000000</f>
        <v>21.6583868934683</v>
      </c>
      <c r="U3307" s="1">
        <v>2165838689346830</v>
      </c>
      <c r="V3307">
        <v>146.5</v>
      </c>
      <c r="W3307">
        <v>89.2</v>
      </c>
    </row>
    <row r="3308" spans="1:23">
      <c r="A3308">
        <v>2018</v>
      </c>
      <c r="B3308">
        <v>53</v>
      </c>
      <c r="C3308" t="s">
        <v>23</v>
      </c>
      <c r="D3308" t="s">
        <v>26</v>
      </c>
      <c r="E3308" t="s">
        <v>18</v>
      </c>
      <c r="F3308" t="s">
        <v>19</v>
      </c>
      <c r="G3308" t="s">
        <v>20</v>
      </c>
      <c r="H3308" s="3">
        <v>28399.63</v>
      </c>
      <c r="I3308" t="s">
        <v>19</v>
      </c>
      <c r="J3308" t="s">
        <v>18</v>
      </c>
      <c r="K33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30.426223781627201</v>
      </c>
      <c r="L3308" s="5">
        <f>TablaDatos[[#This Row],[IMC_raw]]/1000000000000000</f>
        <v>3.04262237816272</v>
      </c>
      <c r="M3308" s="2">
        <v>3042622378162720</v>
      </c>
      <c r="N33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8" s="13">
        <f t="shared" si="51"/>
        <v>3307</v>
      </c>
      <c r="P3308" s="2" t="str">
        <f>IF(TablaDatos[[#This Row],[Diabetes]]=0,"No","Si")</f>
        <v>No</v>
      </c>
      <c r="Q3308">
        <v>0</v>
      </c>
      <c r="R3308">
        <f>TablaDatos[[#This Row],[Aux2]]/10000000000000</f>
        <v>203.33028456243301</v>
      </c>
      <c r="S3308" s="1">
        <v>2033302845624330</v>
      </c>
      <c r="T3308" s="7">
        <f>TablaDatos[[#This Row],[Aux3]]/100000000000000</f>
        <v>237.01682074778299</v>
      </c>
      <c r="U3308" s="1">
        <v>2.37016820747783E+16</v>
      </c>
      <c r="V3308">
        <v>145.19999999999999</v>
      </c>
      <c r="W3308">
        <v>90.4</v>
      </c>
    </row>
    <row r="3309" spans="1:23">
      <c r="A3309">
        <v>2018</v>
      </c>
      <c r="B3309">
        <v>58</v>
      </c>
      <c r="C3309" t="s">
        <v>23</v>
      </c>
      <c r="D3309" t="s">
        <v>17</v>
      </c>
      <c r="E3309" t="s">
        <v>18</v>
      </c>
      <c r="F3309" t="s">
        <v>19</v>
      </c>
      <c r="G3309" t="s">
        <v>28</v>
      </c>
      <c r="H3309" s="3">
        <v>28460.97</v>
      </c>
      <c r="I3309" t="s">
        <v>19</v>
      </c>
      <c r="J3309" t="s">
        <v>22</v>
      </c>
      <c r="K33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30.411681241569301</v>
      </c>
      <c r="L3309" s="6">
        <f>TablaDatos[[#This Row],[IMC_raw]]/100000000000000</f>
        <v>30.411681241569301</v>
      </c>
      <c r="M3309" s="2">
        <v>3041168124156930</v>
      </c>
      <c r="N33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09" s="13">
        <f t="shared" si="51"/>
        <v>3308</v>
      </c>
      <c r="P3309" s="2" t="str">
        <f>IF(TablaDatos[[#This Row],[Diabetes]]=0,"No","Si")</f>
        <v>No</v>
      </c>
      <c r="Q3309">
        <v>0</v>
      </c>
      <c r="R3309">
        <f>TablaDatos[[#This Row],[Aux2]]/10000000000000</f>
        <v>194.89441722947001</v>
      </c>
      <c r="S3309" s="1">
        <v>1948944172294700</v>
      </c>
      <c r="T3309" s="7">
        <f>TablaDatos[[#This Row],[Aux3]]/100000000000000</f>
        <v>26.6557877022715</v>
      </c>
      <c r="U3309" s="1">
        <v>2665578770227150</v>
      </c>
      <c r="V3309">
        <v>155.9</v>
      </c>
      <c r="W3309">
        <v>97.9</v>
      </c>
    </row>
    <row r="3310" spans="1:23">
      <c r="A3310">
        <v>2018</v>
      </c>
      <c r="B3310">
        <v>53</v>
      </c>
      <c r="C3310" t="s">
        <v>16</v>
      </c>
      <c r="D3310" t="s">
        <v>29</v>
      </c>
      <c r="E3310" t="s">
        <v>18</v>
      </c>
      <c r="F3310" t="s">
        <v>19</v>
      </c>
      <c r="G3310" t="s">
        <v>20</v>
      </c>
      <c r="H3310" s="3">
        <v>22401.24</v>
      </c>
      <c r="I3310" t="s">
        <v>21</v>
      </c>
      <c r="J3310" t="s">
        <v>19</v>
      </c>
      <c r="K33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30.410836455663901</v>
      </c>
      <c r="L3310" s="5">
        <f>TablaDatos[[#This Row],[IMC_raw]]/1000000000000000</f>
        <v>30.410836455663901</v>
      </c>
      <c r="M3310" s="2">
        <v>3.04108364556639E+16</v>
      </c>
      <c r="N33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0" s="13">
        <f t="shared" si="51"/>
        <v>3309</v>
      </c>
      <c r="P3310" s="2" t="str">
        <f>IF(TablaDatos[[#This Row],[Diabetes]]=0,"No","Si")</f>
        <v>No</v>
      </c>
      <c r="Q3310">
        <v>0</v>
      </c>
      <c r="R3310">
        <f>TablaDatos[[#This Row],[Aux2]]/10000000000000</f>
        <v>2027.00122226704</v>
      </c>
      <c r="S3310" s="1">
        <v>2.02700122226704E+16</v>
      </c>
      <c r="T3310" s="7">
        <f>TablaDatos[[#This Row],[Aux3]]/100000000000000</f>
        <v>208.103037046222</v>
      </c>
      <c r="U3310" s="1">
        <v>2.08103037046222E+16</v>
      </c>
      <c r="V3310">
        <v>151.69999999999999</v>
      </c>
      <c r="W3310">
        <v>93.6</v>
      </c>
    </row>
    <row r="3311" spans="1:23">
      <c r="A3311">
        <v>2018</v>
      </c>
      <c r="B3311">
        <v>54</v>
      </c>
      <c r="C3311" t="s">
        <v>16</v>
      </c>
      <c r="D3311" t="s">
        <v>29</v>
      </c>
      <c r="E3311" t="s">
        <v>18</v>
      </c>
      <c r="F3311" t="s">
        <v>24</v>
      </c>
      <c r="G3311" t="s">
        <v>20</v>
      </c>
      <c r="H3311" s="3">
        <v>15521.17</v>
      </c>
      <c r="I3311" t="s">
        <v>19</v>
      </c>
      <c r="J3311" t="s">
        <v>22</v>
      </c>
      <c r="K33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30.4058487593595</v>
      </c>
      <c r="L3311" s="5">
        <f>TablaDatos[[#This Row],[IMC_raw]]/100000000000000</f>
        <v>30.4058487593595</v>
      </c>
      <c r="M3311" s="2">
        <v>3040584875935950</v>
      </c>
      <c r="N33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1" s="13">
        <f t="shared" si="51"/>
        <v>3310</v>
      </c>
      <c r="P3311" s="2" t="str">
        <f>IF(TablaDatos[[#This Row],[Diabetes]]=0,"No","Si")</f>
        <v>No</v>
      </c>
      <c r="Q3311">
        <v>0</v>
      </c>
      <c r="R3311">
        <f>TablaDatos[[#This Row],[Aux2]]/10000000000000</f>
        <v>256.95993290432398</v>
      </c>
      <c r="S3311" s="1">
        <v>2569599329043240</v>
      </c>
      <c r="T3311" s="7">
        <f>TablaDatos[[#This Row],[Aux3]]/100000000000000</f>
        <v>257.49411734216397</v>
      </c>
      <c r="U3311" s="1">
        <v>2.57494117342164E+16</v>
      </c>
      <c r="V3311">
        <v>150.5</v>
      </c>
      <c r="W3311">
        <v>93.3</v>
      </c>
    </row>
    <row r="3312" spans="1:23">
      <c r="A3312">
        <v>2018</v>
      </c>
      <c r="B3312">
        <v>54</v>
      </c>
      <c r="C3312" t="s">
        <v>23</v>
      </c>
      <c r="D3312" t="s">
        <v>30</v>
      </c>
      <c r="E3312" t="s">
        <v>18</v>
      </c>
      <c r="F3312" t="s">
        <v>35</v>
      </c>
      <c r="G3312" t="s">
        <v>20</v>
      </c>
      <c r="H3312" s="3">
        <v>17600.89</v>
      </c>
      <c r="I3312" t="s">
        <v>21</v>
      </c>
      <c r="J3312" t="s">
        <v>19</v>
      </c>
      <c r="K33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30.403182731540099</v>
      </c>
      <c r="L3312" s="6">
        <f>TablaDatos[[#This Row],[IMC_raw]]/1000000000000000</f>
        <v>30.403182731540099</v>
      </c>
      <c r="M3312" s="2">
        <v>3.04031827315401E+16</v>
      </c>
      <c r="N33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2" s="13">
        <f t="shared" si="51"/>
        <v>3311</v>
      </c>
      <c r="P3312" s="2" t="str">
        <f>IF(TablaDatos[[#This Row],[Diabetes]]=0,"No","Si")</f>
        <v>No</v>
      </c>
      <c r="Q3312">
        <v>0</v>
      </c>
      <c r="R3312">
        <f>TablaDatos[[#This Row],[Aux2]]/10000000000000</f>
        <v>2331.39113952458</v>
      </c>
      <c r="S3312" s="1">
        <v>2.33139113952458E+16</v>
      </c>
      <c r="T3312" s="7">
        <f>TablaDatos[[#This Row],[Aux3]]/100000000000000</f>
        <v>294.41727587889</v>
      </c>
      <c r="U3312" s="1">
        <v>2.9441727587889E+16</v>
      </c>
      <c r="V3312">
        <v>149.1</v>
      </c>
      <c r="W3312">
        <v>99.9</v>
      </c>
    </row>
    <row r="3313" spans="1:23">
      <c r="A3313">
        <v>2018</v>
      </c>
      <c r="B3313">
        <v>74</v>
      </c>
      <c r="C3313" t="s">
        <v>16</v>
      </c>
      <c r="D3313" t="s">
        <v>73</v>
      </c>
      <c r="E3313" t="s">
        <v>19</v>
      </c>
      <c r="F3313" t="s">
        <v>19</v>
      </c>
      <c r="G3313" t="s">
        <v>25</v>
      </c>
      <c r="H3313" s="3">
        <v>17964.689999999999</v>
      </c>
      <c r="I3313" t="s">
        <v>19</v>
      </c>
      <c r="J3313" t="s">
        <v>22</v>
      </c>
      <c r="K33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30.388104468067301</v>
      </c>
      <c r="L3313" s="5">
        <f>TablaDatos[[#This Row],[IMC_raw]]/1000000000000000</f>
        <v>3.0388104468067301</v>
      </c>
      <c r="M3313" s="2">
        <v>3038810446806730</v>
      </c>
      <c r="N33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3" s="13">
        <f t="shared" si="51"/>
        <v>3312</v>
      </c>
      <c r="P3313" s="2" t="str">
        <f>IF(TablaDatos[[#This Row],[Diabetes]]=0,"No","Si")</f>
        <v>No</v>
      </c>
      <c r="Q3313">
        <v>0</v>
      </c>
      <c r="R3313">
        <f>TablaDatos[[#This Row],[Aux2]]/10000000000000</f>
        <v>2106.0849330358801</v>
      </c>
      <c r="S3313" s="1">
        <v>2.10608493303588E+16</v>
      </c>
      <c r="T3313" s="7">
        <f>TablaDatos[[#This Row],[Aux3]]/100000000000000</f>
        <v>238.26997592388801</v>
      </c>
      <c r="U3313" s="1">
        <v>2.38269975923888E+16</v>
      </c>
      <c r="V3313">
        <v>177.2</v>
      </c>
      <c r="W3313">
        <v>107.7</v>
      </c>
    </row>
    <row r="3314" spans="1:23">
      <c r="A3314">
        <v>2018</v>
      </c>
      <c r="B3314">
        <v>52</v>
      </c>
      <c r="C3314" t="s">
        <v>23</v>
      </c>
      <c r="D3314" t="s">
        <v>29</v>
      </c>
      <c r="E3314" t="s">
        <v>18</v>
      </c>
      <c r="F3314" t="s">
        <v>19</v>
      </c>
      <c r="G3314" t="s">
        <v>20</v>
      </c>
      <c r="H3314" s="3">
        <v>21103.29</v>
      </c>
      <c r="I3314" t="s">
        <v>18</v>
      </c>
      <c r="J3314" t="s">
        <v>19</v>
      </c>
      <c r="K33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30.376970323503201</v>
      </c>
      <c r="L3314" s="5">
        <f>TablaDatos[[#This Row],[IMC_raw]]/1000000000000000</f>
        <v>30.376970323503201</v>
      </c>
      <c r="M3314" s="2">
        <v>3.03769703235032E+16</v>
      </c>
      <c r="N33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4" s="13">
        <f t="shared" si="51"/>
        <v>3313</v>
      </c>
      <c r="P3314" s="2" t="str">
        <f>IF(TablaDatos[[#This Row],[Diabetes]]=0,"No","Si")</f>
        <v>No</v>
      </c>
      <c r="Q3314">
        <v>0</v>
      </c>
      <c r="R3314">
        <f>TablaDatos[[#This Row],[Aux2]]/10000000000000</f>
        <v>18.786337979884401</v>
      </c>
      <c r="S3314" s="1">
        <v>187863379798844</v>
      </c>
      <c r="T3314" s="7">
        <f>TablaDatos[[#This Row],[Aux3]]/100000000000000</f>
        <v>236.83905292963399</v>
      </c>
      <c r="U3314" s="1">
        <v>2.36839052929634E+16</v>
      </c>
      <c r="V3314">
        <v>141.4</v>
      </c>
      <c r="W3314">
        <v>89.7</v>
      </c>
    </row>
    <row r="3315" spans="1:23">
      <c r="A3315">
        <v>2018</v>
      </c>
      <c r="B3315">
        <v>55</v>
      </c>
      <c r="C3315" t="s">
        <v>23</v>
      </c>
      <c r="D3315" t="s">
        <v>72</v>
      </c>
      <c r="E3315" t="s">
        <v>18</v>
      </c>
      <c r="F3315" t="s">
        <v>40</v>
      </c>
      <c r="G3315" t="s">
        <v>28</v>
      </c>
      <c r="H3315" s="3">
        <v>28687.7</v>
      </c>
      <c r="I3315" t="s">
        <v>19</v>
      </c>
      <c r="J3315" t="s">
        <v>21</v>
      </c>
      <c r="K33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30.376569762468701</v>
      </c>
      <c r="L3315" s="6">
        <f>TablaDatos[[#This Row],[IMC_raw]]/1000000000000000</f>
        <v>30.376569762468701</v>
      </c>
      <c r="M3315" s="2">
        <v>3.03765697624687E+16</v>
      </c>
      <c r="N33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5" s="13">
        <f t="shared" si="51"/>
        <v>3314</v>
      </c>
      <c r="P3315" s="2" t="str">
        <f>IF(TablaDatos[[#This Row],[Diabetes]]=0,"No","Si")</f>
        <v>No</v>
      </c>
      <c r="Q3315">
        <v>0</v>
      </c>
      <c r="R3315">
        <f>TablaDatos[[#This Row],[Aux2]]/10000000000000</f>
        <v>1629.6688134481201</v>
      </c>
      <c r="S3315" s="1">
        <v>1.62966881344812E+16</v>
      </c>
      <c r="T3315" s="7">
        <f>TablaDatos[[#This Row],[Aux3]]/100000000000000</f>
        <v>211.329063310115</v>
      </c>
      <c r="U3315" s="1">
        <v>2.11329063310115E+16</v>
      </c>
      <c r="V3315">
        <v>147.69999999999999</v>
      </c>
      <c r="W3315">
        <v>91.4</v>
      </c>
    </row>
    <row r="3316" spans="1:23">
      <c r="A3316">
        <v>2018</v>
      </c>
      <c r="B3316">
        <v>66</v>
      </c>
      <c r="C3316" t="s">
        <v>23</v>
      </c>
      <c r="D3316" t="s">
        <v>36</v>
      </c>
      <c r="E3316" t="s">
        <v>21</v>
      </c>
      <c r="F3316" t="s">
        <v>24</v>
      </c>
      <c r="G3316" t="s">
        <v>25</v>
      </c>
      <c r="H3316" s="3">
        <v>13655.06</v>
      </c>
      <c r="I3316" t="s">
        <v>21</v>
      </c>
      <c r="J3316" t="s">
        <v>18</v>
      </c>
      <c r="K33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30.352371495254001</v>
      </c>
      <c r="L3316" s="6">
        <f>TablaDatos[[#This Row],[IMC_raw]]/1000000000000000</f>
        <v>30.352371495254001</v>
      </c>
      <c r="M3316" s="2">
        <v>3.0352371495254E+16</v>
      </c>
      <c r="N33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6" s="13">
        <f t="shared" si="51"/>
        <v>3315</v>
      </c>
      <c r="P3316" s="2" t="str">
        <f>IF(TablaDatos[[#This Row],[Diabetes]]=0,"No","Si")</f>
        <v>Si</v>
      </c>
      <c r="Q3316">
        <v>1</v>
      </c>
      <c r="R3316">
        <f>TablaDatos[[#This Row],[Aux2]]/10000000000000</f>
        <v>2544.3412340528398</v>
      </c>
      <c r="S3316" s="1">
        <v>2.54434123405284E+16</v>
      </c>
      <c r="T3316" s="7">
        <f>TablaDatos[[#This Row],[Aux3]]/100000000000000</f>
        <v>24.235890439775101</v>
      </c>
      <c r="U3316" s="1">
        <v>2423589043977510</v>
      </c>
      <c r="V3316">
        <v>161.69999999999999</v>
      </c>
      <c r="W3316">
        <v>99.8</v>
      </c>
    </row>
    <row r="3317" spans="1:23">
      <c r="A3317">
        <v>2018</v>
      </c>
      <c r="B3317">
        <v>67</v>
      </c>
      <c r="C3317" t="s">
        <v>16</v>
      </c>
      <c r="D3317" t="s">
        <v>17</v>
      </c>
      <c r="E3317" t="s">
        <v>21</v>
      </c>
      <c r="F3317" t="s">
        <v>24</v>
      </c>
      <c r="G3317" t="s">
        <v>25</v>
      </c>
      <c r="H3317" s="3">
        <v>18941.87</v>
      </c>
      <c r="I3317" t="s">
        <v>21</v>
      </c>
      <c r="J3317" t="s">
        <v>18</v>
      </c>
      <c r="K33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30.3393455010496</v>
      </c>
      <c r="L3317" s="6">
        <f>TablaDatos[[#This Row],[IMC_raw]]/1000000000000000</f>
        <v>30.3393455010496</v>
      </c>
      <c r="M3317" s="2">
        <v>3.03393455010496E+16</v>
      </c>
      <c r="N33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7" s="13">
        <f t="shared" si="51"/>
        <v>3316</v>
      </c>
      <c r="P3317" s="2" t="str">
        <f>IF(TablaDatos[[#This Row],[Diabetes]]=0,"No","Si")</f>
        <v>Si</v>
      </c>
      <c r="Q3317">
        <v>1</v>
      </c>
      <c r="R3317">
        <f>TablaDatos[[#This Row],[Aux2]]/10000000000000</f>
        <v>2534.71941923755</v>
      </c>
      <c r="S3317" s="1">
        <v>2.53471941923755E+16</v>
      </c>
      <c r="T3317" s="7">
        <f>TablaDatos[[#This Row],[Aux3]]/100000000000000</f>
        <v>255.58500888732499</v>
      </c>
      <c r="U3317" s="1">
        <v>2.55585008887325E+16</v>
      </c>
      <c r="V3317">
        <v>171.1</v>
      </c>
      <c r="W3317">
        <v>101.3</v>
      </c>
    </row>
    <row r="3318" spans="1:23">
      <c r="A3318">
        <v>2018</v>
      </c>
      <c r="B3318">
        <v>63</v>
      </c>
      <c r="C3318" t="s">
        <v>16</v>
      </c>
      <c r="D3318" t="s">
        <v>26</v>
      </c>
      <c r="E3318" t="s">
        <v>18</v>
      </c>
      <c r="F3318" t="s">
        <v>24</v>
      </c>
      <c r="G3318" t="s">
        <v>28</v>
      </c>
      <c r="H3318" s="3">
        <v>21127.71</v>
      </c>
      <c r="I3318" t="s">
        <v>19</v>
      </c>
      <c r="J3318" t="s">
        <v>22</v>
      </c>
      <c r="K33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30.331619320016799</v>
      </c>
      <c r="L3318" s="5">
        <f>TablaDatos[[#This Row],[IMC_raw]]/1000000000000000</f>
        <v>30.331619320016799</v>
      </c>
      <c r="M3318" s="2">
        <v>3.03316193200168E+16</v>
      </c>
      <c r="N33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8" s="13">
        <f t="shared" si="51"/>
        <v>3317</v>
      </c>
      <c r="P3318" s="2" t="str">
        <f>IF(TablaDatos[[#This Row],[Diabetes]]=0,"No","Si")</f>
        <v>No</v>
      </c>
      <c r="Q3318">
        <v>0</v>
      </c>
      <c r="R3318">
        <f>TablaDatos[[#This Row],[Aux2]]/10000000000000</f>
        <v>2278.45718765114</v>
      </c>
      <c r="S3318" s="1">
        <v>2.27845718765114E+16</v>
      </c>
      <c r="T3318" s="7">
        <f>TablaDatos[[#This Row],[Aux3]]/100000000000000</f>
        <v>280.26621220689702</v>
      </c>
      <c r="U3318" s="1">
        <v>2.80266212206897E+16</v>
      </c>
      <c r="V3318">
        <v>163.4</v>
      </c>
      <c r="W3318">
        <v>99.5</v>
      </c>
    </row>
    <row r="3319" spans="1:23">
      <c r="A3319">
        <v>2018</v>
      </c>
      <c r="B3319">
        <v>59</v>
      </c>
      <c r="C3319" t="s">
        <v>23</v>
      </c>
      <c r="D3319" t="s">
        <v>73</v>
      </c>
      <c r="E3319" t="s">
        <v>21</v>
      </c>
      <c r="F3319" t="s">
        <v>24</v>
      </c>
      <c r="G3319" t="s">
        <v>28</v>
      </c>
      <c r="H3319" s="3">
        <v>21371.43</v>
      </c>
      <c r="I3319" t="s">
        <v>21</v>
      </c>
      <c r="J3319" t="s">
        <v>18</v>
      </c>
      <c r="K33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30.2997358757613</v>
      </c>
      <c r="L3319" s="6">
        <f>TablaDatos[[#This Row],[IMC_raw]]/1000000000000000</f>
        <v>30.2997358757613</v>
      </c>
      <c r="M3319" s="2">
        <v>3.02997358757613E+16</v>
      </c>
      <c r="N33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19" s="13">
        <f t="shared" si="51"/>
        <v>3318</v>
      </c>
      <c r="P3319" s="2" t="str">
        <f>IF(TablaDatos[[#This Row],[Diabetes]]=0,"No","Si")</f>
        <v>Si</v>
      </c>
      <c r="Q3319">
        <v>1</v>
      </c>
      <c r="R3319">
        <f>TablaDatos[[#This Row],[Aux2]]/10000000000000</f>
        <v>2097.1670891918702</v>
      </c>
      <c r="S3319" s="1">
        <v>2.09716708919187E+16</v>
      </c>
      <c r="T3319" s="7">
        <f>TablaDatos[[#This Row],[Aux3]]/100000000000000</f>
        <v>26.522262369014701</v>
      </c>
      <c r="U3319" s="1">
        <v>2652226236901470</v>
      </c>
      <c r="V3319">
        <v>163.80000000000001</v>
      </c>
      <c r="W3319">
        <v>96.7</v>
      </c>
    </row>
    <row r="3320" spans="1:23">
      <c r="A3320">
        <v>2018</v>
      </c>
      <c r="B3320">
        <v>69</v>
      </c>
      <c r="C3320" t="s">
        <v>16</v>
      </c>
      <c r="D3320" t="s">
        <v>37</v>
      </c>
      <c r="E3320" t="s">
        <v>21</v>
      </c>
      <c r="F3320" t="s">
        <v>24</v>
      </c>
      <c r="G3320" t="s">
        <v>25</v>
      </c>
      <c r="H3320" s="3">
        <v>11673.5</v>
      </c>
      <c r="I3320" t="s">
        <v>21</v>
      </c>
      <c r="J3320" t="s">
        <v>22</v>
      </c>
      <c r="K33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30.260843123751499</v>
      </c>
      <c r="L3320" s="5">
        <f>TablaDatos[[#This Row],[IMC_raw]]/1000000000000000</f>
        <v>30.260843123751499</v>
      </c>
      <c r="M3320" s="2">
        <v>3.02608431237515E+16</v>
      </c>
      <c r="N33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0" s="13">
        <f t="shared" si="51"/>
        <v>3319</v>
      </c>
      <c r="P3320" s="2" t="str">
        <f>IF(TablaDatos[[#This Row],[Diabetes]]=0,"No","Si")</f>
        <v>Si</v>
      </c>
      <c r="Q3320">
        <v>1</v>
      </c>
      <c r="R3320">
        <f>TablaDatos[[#This Row],[Aux2]]/10000000000000</f>
        <v>2184.3921162798601</v>
      </c>
      <c r="S3320" s="1">
        <v>2.18439211627986E+16</v>
      </c>
      <c r="T3320" s="7">
        <f>TablaDatos[[#This Row],[Aux3]]/100000000000000</f>
        <v>28.077957113055898</v>
      </c>
      <c r="U3320" s="1">
        <v>2807795711305590</v>
      </c>
      <c r="V3320">
        <v>158.69999999999999</v>
      </c>
      <c r="W3320">
        <v>100.8</v>
      </c>
    </row>
    <row r="3321" spans="1:23">
      <c r="A3321">
        <v>2018</v>
      </c>
      <c r="B3321">
        <v>54</v>
      </c>
      <c r="C3321" t="s">
        <v>16</v>
      </c>
      <c r="D3321" t="s">
        <v>29</v>
      </c>
      <c r="E3321" t="s">
        <v>19</v>
      </c>
      <c r="F3321" t="s">
        <v>19</v>
      </c>
      <c r="G3321" t="s">
        <v>20</v>
      </c>
      <c r="H3321" s="3">
        <v>15050.04</v>
      </c>
      <c r="I3321" t="s">
        <v>19</v>
      </c>
      <c r="J3321" t="s">
        <v>19</v>
      </c>
      <c r="K33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30.245164153015899</v>
      </c>
      <c r="L3321" s="6">
        <f>TablaDatos[[#This Row],[IMC_raw]]/1000000000000000</f>
        <v>30.245164153015899</v>
      </c>
      <c r="M3321" s="2">
        <v>3.02451641530159E+16</v>
      </c>
      <c r="N33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1" s="13">
        <f t="shared" si="51"/>
        <v>3320</v>
      </c>
      <c r="P3321" s="2" t="str">
        <f>IF(TablaDatos[[#This Row],[Diabetes]]=0,"No","Si")</f>
        <v>No</v>
      </c>
      <c r="Q3321">
        <v>0</v>
      </c>
      <c r="R3321">
        <f>TablaDatos[[#This Row],[Aux2]]/10000000000000</f>
        <v>2015.4772257171101</v>
      </c>
      <c r="S3321" s="1">
        <v>2.01547722571711E+16</v>
      </c>
      <c r="T3321" s="7">
        <f>TablaDatos[[#This Row],[Aux3]]/100000000000000</f>
        <v>185.74980821352599</v>
      </c>
      <c r="U3321" s="1">
        <v>1.85749808213526E+16</v>
      </c>
      <c r="V3321">
        <v>149.6</v>
      </c>
      <c r="W3321">
        <v>93.8</v>
      </c>
    </row>
    <row r="3322" spans="1:23">
      <c r="A3322">
        <v>2018</v>
      </c>
      <c r="B3322">
        <v>73</v>
      </c>
      <c r="C3322" t="s">
        <v>16</v>
      </c>
      <c r="D3322" t="s">
        <v>29</v>
      </c>
      <c r="E3322" t="s">
        <v>31</v>
      </c>
      <c r="F3322" t="s">
        <v>24</v>
      </c>
      <c r="G3322" t="s">
        <v>25</v>
      </c>
      <c r="H3322" s="3">
        <v>19391.77</v>
      </c>
      <c r="I3322" t="s">
        <v>21</v>
      </c>
      <c r="J3322" t="s">
        <v>22</v>
      </c>
      <c r="K33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30.224833851779497</v>
      </c>
      <c r="L3322" s="6">
        <f>TablaDatos[[#This Row],[IMC_raw]]/1000000000000000</f>
        <v>3.0224833851779498</v>
      </c>
      <c r="M3322" s="2">
        <v>3022483385177950</v>
      </c>
      <c r="N33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2" s="13">
        <f t="shared" si="51"/>
        <v>3321</v>
      </c>
      <c r="P3322" s="2" t="str">
        <f>IF(TablaDatos[[#This Row],[Diabetes]]=0,"No","Si")</f>
        <v>No</v>
      </c>
      <c r="Q3322">
        <v>0</v>
      </c>
      <c r="R3322">
        <f>TablaDatos[[#This Row],[Aux2]]/10000000000000</f>
        <v>2127.23652142336</v>
      </c>
      <c r="S3322" s="1">
        <v>2.12723652142336E+16</v>
      </c>
      <c r="T3322" s="7">
        <f>TablaDatos[[#This Row],[Aux3]]/100000000000000</f>
        <v>243.60435087915201</v>
      </c>
      <c r="U3322" s="1">
        <v>2.43604350879152E+16</v>
      </c>
      <c r="V3322">
        <v>166</v>
      </c>
      <c r="W3322">
        <v>100</v>
      </c>
    </row>
    <row r="3323" spans="1:23">
      <c r="A3323">
        <v>2018</v>
      </c>
      <c r="B3323">
        <v>49</v>
      </c>
      <c r="C3323" t="s">
        <v>16</v>
      </c>
      <c r="D3323" t="s">
        <v>73</v>
      </c>
      <c r="E3323" t="s">
        <v>21</v>
      </c>
      <c r="F3323" t="s">
        <v>35</v>
      </c>
      <c r="G3323" t="s">
        <v>20</v>
      </c>
      <c r="H3323" s="3">
        <v>27779.67</v>
      </c>
      <c r="I3323" t="s">
        <v>21</v>
      </c>
      <c r="J3323" t="s">
        <v>21</v>
      </c>
      <c r="K33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30.224542157845001</v>
      </c>
      <c r="L3323" s="6">
        <f>TablaDatos[[#This Row],[IMC_raw]]/1000000000000000</f>
        <v>30.224542157845001</v>
      </c>
      <c r="M3323" s="2">
        <v>3.0224542157845E+16</v>
      </c>
      <c r="N33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3" s="13">
        <f t="shared" si="51"/>
        <v>3322</v>
      </c>
      <c r="P3323" s="2" t="str">
        <f>IF(TablaDatos[[#This Row],[Diabetes]]=0,"No","Si")</f>
        <v>No</v>
      </c>
      <c r="Q3323">
        <v>0</v>
      </c>
      <c r="R3323">
        <f>TablaDatos[[#This Row],[Aux2]]/10000000000000</f>
        <v>2004.0926132766499</v>
      </c>
      <c r="S3323" s="1">
        <v>2.00409261327665E+16</v>
      </c>
      <c r="T3323" s="7">
        <f>TablaDatos[[#This Row],[Aux3]]/100000000000000</f>
        <v>212.12297942497801</v>
      </c>
      <c r="U3323" s="1">
        <v>2.12122979424978E+16</v>
      </c>
      <c r="V3323">
        <v>161.80000000000001</v>
      </c>
      <c r="W3323">
        <v>95.4</v>
      </c>
    </row>
    <row r="3324" spans="1:23">
      <c r="A3324">
        <v>2018</v>
      </c>
      <c r="B3324">
        <v>54</v>
      </c>
      <c r="C3324" t="s">
        <v>23</v>
      </c>
      <c r="D3324" t="s">
        <v>42</v>
      </c>
      <c r="E3324" t="s">
        <v>21</v>
      </c>
      <c r="F3324" t="s">
        <v>19</v>
      </c>
      <c r="G3324" t="s">
        <v>20</v>
      </c>
      <c r="H3324" s="3">
        <v>26800.46</v>
      </c>
      <c r="I3324" t="s">
        <v>19</v>
      </c>
      <c r="J3324" t="s">
        <v>18</v>
      </c>
      <c r="K33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30.212447423820102</v>
      </c>
      <c r="L3324" s="5">
        <f>TablaDatos[[#This Row],[IMC_raw]]/1000000000000000</f>
        <v>30.212447423820102</v>
      </c>
      <c r="M3324" s="2">
        <v>3.02124474238201E+16</v>
      </c>
      <c r="N33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4" s="13">
        <f t="shared" si="51"/>
        <v>3323</v>
      </c>
      <c r="P3324" s="2" t="str">
        <f>IF(TablaDatos[[#This Row],[Diabetes]]=0,"No","Si")</f>
        <v>No</v>
      </c>
      <c r="Q3324">
        <v>0</v>
      </c>
      <c r="R3324">
        <f>TablaDatos[[#This Row],[Aux2]]/10000000000000</f>
        <v>206.36206383395799</v>
      </c>
      <c r="S3324" s="1">
        <v>2063620638339580</v>
      </c>
      <c r="T3324" s="7">
        <f>TablaDatos[[#This Row],[Aux3]]/100000000000000</f>
        <v>239.57059183756601</v>
      </c>
      <c r="U3324" s="1">
        <v>2.39570591837566E+16</v>
      </c>
      <c r="V3324">
        <v>147</v>
      </c>
      <c r="W3324">
        <v>83.7</v>
      </c>
    </row>
    <row r="3325" spans="1:23">
      <c r="A3325">
        <v>2018</v>
      </c>
      <c r="B3325">
        <v>68</v>
      </c>
      <c r="C3325" t="s">
        <v>16</v>
      </c>
      <c r="D3325" t="s">
        <v>72</v>
      </c>
      <c r="E3325" t="s">
        <v>31</v>
      </c>
      <c r="F3325" t="s">
        <v>19</v>
      </c>
      <c r="G3325" t="s">
        <v>25</v>
      </c>
      <c r="H3325" s="3">
        <v>12133.03</v>
      </c>
      <c r="I3325" t="s">
        <v>19</v>
      </c>
      <c r="J3325" t="s">
        <v>22</v>
      </c>
      <c r="K33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30.176876950816901</v>
      </c>
      <c r="L3325" s="6">
        <f>TablaDatos[[#This Row],[IMC_raw]]/1000000000000000</f>
        <v>30.176876950816901</v>
      </c>
      <c r="M3325" s="2">
        <v>3.01768769508169E+16</v>
      </c>
      <c r="N33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5" s="13">
        <f t="shared" si="51"/>
        <v>3324</v>
      </c>
      <c r="P3325" s="2" t="str">
        <f>IF(TablaDatos[[#This Row],[Diabetes]]=0,"No","Si")</f>
        <v>No</v>
      </c>
      <c r="Q3325">
        <v>0</v>
      </c>
      <c r="R3325">
        <f>TablaDatos[[#This Row],[Aux2]]/10000000000000</f>
        <v>2227.94521260082</v>
      </c>
      <c r="S3325" s="1">
        <v>2.22794521260082E+16</v>
      </c>
      <c r="T3325" s="7">
        <f>TablaDatos[[#This Row],[Aux3]]/100000000000000</f>
        <v>219.62304921355701</v>
      </c>
      <c r="U3325" s="1">
        <v>2.19623049213557E+16</v>
      </c>
      <c r="V3325">
        <v>165.5</v>
      </c>
      <c r="W3325">
        <v>92.9</v>
      </c>
    </row>
    <row r="3326" spans="1:23">
      <c r="A3326">
        <v>2018</v>
      </c>
      <c r="B3326">
        <v>65</v>
      </c>
      <c r="C3326" t="s">
        <v>23</v>
      </c>
      <c r="D3326" t="s">
        <v>29</v>
      </c>
      <c r="E3326" t="s">
        <v>21</v>
      </c>
      <c r="F3326" t="s">
        <v>24</v>
      </c>
      <c r="G3326" t="s">
        <v>25</v>
      </c>
      <c r="H3326" s="3">
        <v>18951.88</v>
      </c>
      <c r="I3326" t="s">
        <v>21</v>
      </c>
      <c r="J3326" t="s">
        <v>22</v>
      </c>
      <c r="K33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30.168008544122799</v>
      </c>
      <c r="L3326" s="6">
        <f>TablaDatos[[#This Row],[IMC_raw]]/1000000000000000</f>
        <v>30.168008544122799</v>
      </c>
      <c r="M3326" s="2">
        <v>3.01680085441228E+16</v>
      </c>
      <c r="N33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6" s="13">
        <f t="shared" si="51"/>
        <v>3325</v>
      </c>
      <c r="P3326" s="2" t="str">
        <f>IF(TablaDatos[[#This Row],[Diabetes]]=0,"No","Si")</f>
        <v>Si</v>
      </c>
      <c r="Q3326">
        <v>1</v>
      </c>
      <c r="R3326">
        <f>TablaDatos[[#This Row],[Aux2]]/10000000000000</f>
        <v>2419.6748209216998</v>
      </c>
      <c r="S3326" s="1">
        <v>2.4196748209217E+16</v>
      </c>
      <c r="T3326" s="7">
        <f>TablaDatos[[#This Row],[Aux3]]/100000000000000</f>
        <v>255.62994945973401</v>
      </c>
      <c r="U3326" s="1">
        <v>2.55629949459734E+16</v>
      </c>
      <c r="V3326">
        <v>172.3</v>
      </c>
      <c r="W3326">
        <v>100.8</v>
      </c>
    </row>
    <row r="3327" spans="1:23">
      <c r="A3327">
        <v>2018</v>
      </c>
      <c r="B3327">
        <v>57</v>
      </c>
      <c r="C3327" t="s">
        <v>23</v>
      </c>
      <c r="D3327" t="s">
        <v>73</v>
      </c>
      <c r="E3327" t="s">
        <v>18</v>
      </c>
      <c r="F3327" t="s">
        <v>24</v>
      </c>
      <c r="G3327" t="s">
        <v>28</v>
      </c>
      <c r="H3327" s="3">
        <v>31210.2</v>
      </c>
      <c r="I3327" t="s">
        <v>18</v>
      </c>
      <c r="J3327" t="s">
        <v>18</v>
      </c>
      <c r="K33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30.163147331320502</v>
      </c>
      <c r="L3327" s="5">
        <f>TablaDatos[[#This Row],[IMC_raw]]/1000000000000000</f>
        <v>3.0163147331320501</v>
      </c>
      <c r="M3327" s="2">
        <v>3016314733132050</v>
      </c>
      <c r="N33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7" s="13">
        <f t="shared" si="51"/>
        <v>3326</v>
      </c>
      <c r="P3327" s="2" t="str">
        <f>IF(TablaDatos[[#This Row],[Diabetes]]=0,"No","Si")</f>
        <v>No</v>
      </c>
      <c r="Q3327">
        <v>0</v>
      </c>
      <c r="R3327">
        <f>TablaDatos[[#This Row],[Aux2]]/10000000000000</f>
        <v>1979.03345583133</v>
      </c>
      <c r="S3327" s="1">
        <v>1.97903345583133E+16</v>
      </c>
      <c r="T3327" s="7">
        <f>TablaDatos[[#This Row],[Aux3]]/100000000000000</f>
        <v>223.87731905671001</v>
      </c>
      <c r="U3327" s="1">
        <v>2.2387731905671E+16</v>
      </c>
      <c r="V3327">
        <v>153</v>
      </c>
      <c r="W3327">
        <v>97</v>
      </c>
    </row>
    <row r="3328" spans="1:23">
      <c r="A3328">
        <v>2018</v>
      </c>
      <c r="B3328">
        <v>61</v>
      </c>
      <c r="C3328" t="s">
        <v>23</v>
      </c>
      <c r="D3328" t="s">
        <v>73</v>
      </c>
      <c r="E3328" t="s">
        <v>18</v>
      </c>
      <c r="F3328" t="s">
        <v>40</v>
      </c>
      <c r="G3328" t="s">
        <v>28</v>
      </c>
      <c r="H3328" s="3">
        <v>23790.09</v>
      </c>
      <c r="I3328" t="s">
        <v>19</v>
      </c>
      <c r="J3328" t="s">
        <v>18</v>
      </c>
      <c r="K33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30.156984176086297</v>
      </c>
      <c r="L3328" s="6">
        <f>TablaDatos[[#This Row],[IMC_raw]]/1000000000000000</f>
        <v>3.0156984176086299</v>
      </c>
      <c r="M3328" s="2">
        <v>3015698417608630</v>
      </c>
      <c r="N33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8" s="13">
        <f t="shared" si="51"/>
        <v>3327</v>
      </c>
      <c r="P3328" s="2" t="str">
        <f>IF(TablaDatos[[#This Row],[Diabetes]]=0,"No","Si")</f>
        <v>No</v>
      </c>
      <c r="Q3328">
        <v>0</v>
      </c>
      <c r="R3328">
        <f>TablaDatos[[#This Row],[Aux2]]/10000000000000</f>
        <v>20.039653458764601</v>
      </c>
      <c r="S3328" s="1">
        <v>200396534587646</v>
      </c>
      <c r="T3328" s="7">
        <f>TablaDatos[[#This Row],[Aux3]]/100000000000000</f>
        <v>223.36159327800701</v>
      </c>
      <c r="U3328" s="1">
        <v>2.23361593278007E+16</v>
      </c>
      <c r="V3328">
        <v>152.30000000000001</v>
      </c>
      <c r="W3328">
        <v>98</v>
      </c>
    </row>
    <row r="3329" spans="1:23">
      <c r="A3329">
        <v>2018</v>
      </c>
      <c r="B3329">
        <v>58</v>
      </c>
      <c r="C3329" t="s">
        <v>23</v>
      </c>
      <c r="D3329" t="s">
        <v>72</v>
      </c>
      <c r="E3329" t="s">
        <v>31</v>
      </c>
      <c r="F3329" t="s">
        <v>24</v>
      </c>
      <c r="G3329" t="s">
        <v>28</v>
      </c>
      <c r="H3329" s="3">
        <v>13098.07</v>
      </c>
      <c r="I3329" t="s">
        <v>21</v>
      </c>
      <c r="J3329" t="s">
        <v>19</v>
      </c>
      <c r="K33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30.154112611039</v>
      </c>
      <c r="L3329" s="5">
        <f>TablaDatos[[#This Row],[IMC_raw]]/1000000000000000</f>
        <v>3.0154112611039001</v>
      </c>
      <c r="M3329" s="2">
        <v>3015411261103900</v>
      </c>
      <c r="N33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29" s="13">
        <f t="shared" si="51"/>
        <v>3328</v>
      </c>
      <c r="P3329" s="2" t="str">
        <f>IF(TablaDatos[[#This Row],[Diabetes]]=0,"No","Si")</f>
        <v>Si</v>
      </c>
      <c r="Q3329">
        <v>1</v>
      </c>
      <c r="R3329">
        <f>TablaDatos[[#This Row],[Aux2]]/10000000000000</f>
        <v>246.28180169516699</v>
      </c>
      <c r="S3329" s="1">
        <v>2462818016951670</v>
      </c>
      <c r="T3329" s="7">
        <f>TablaDatos[[#This Row],[Aux3]]/100000000000000</f>
        <v>28.340904286502699</v>
      </c>
      <c r="U3329" s="1">
        <v>2834090428650270</v>
      </c>
      <c r="V3329">
        <v>163.4</v>
      </c>
      <c r="W3329">
        <v>104</v>
      </c>
    </row>
    <row r="3330" spans="1:23">
      <c r="A3330">
        <v>2018</v>
      </c>
      <c r="B3330">
        <v>56</v>
      </c>
      <c r="C3330" t="s">
        <v>16</v>
      </c>
      <c r="D3330" t="s">
        <v>34</v>
      </c>
      <c r="E3330" t="s">
        <v>21</v>
      </c>
      <c r="F3330" t="s">
        <v>19</v>
      </c>
      <c r="G3330" t="s">
        <v>28</v>
      </c>
      <c r="H3330" s="3">
        <v>23531.119999999999</v>
      </c>
      <c r="I3330" t="s">
        <v>21</v>
      </c>
      <c r="J3330" t="s">
        <v>18</v>
      </c>
      <c r="K33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30.1393361642413</v>
      </c>
      <c r="L3330" s="5">
        <f>TablaDatos[[#This Row],[IMC_raw]]/1000000000000000</f>
        <v>30.1393361642413</v>
      </c>
      <c r="M3330" s="2">
        <v>3.01393361642413E+16</v>
      </c>
      <c r="N33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0" s="13">
        <f t="shared" ref="O3330:O3393" si="52">O3329+1</f>
        <v>3329</v>
      </c>
      <c r="P3330" s="2" t="str">
        <f>IF(TablaDatos[[#This Row],[Diabetes]]=0,"No","Si")</f>
        <v>Si</v>
      </c>
      <c r="Q3330">
        <v>1</v>
      </c>
      <c r="R3330">
        <f>TablaDatos[[#This Row],[Aux2]]/10000000000000</f>
        <v>202.35116914061899</v>
      </c>
      <c r="S3330" s="1">
        <v>2023511691406190</v>
      </c>
      <c r="T3330" s="7">
        <f>TablaDatos[[#This Row],[Aux3]]/100000000000000</f>
        <v>24.124146633054998</v>
      </c>
      <c r="U3330" s="1">
        <v>2412414663305500</v>
      </c>
      <c r="V3330">
        <v>171.2</v>
      </c>
      <c r="W3330">
        <v>104.7</v>
      </c>
    </row>
    <row r="3331" spans="1:23">
      <c r="A3331">
        <v>2018</v>
      </c>
      <c r="B3331">
        <v>59</v>
      </c>
      <c r="C3331" t="s">
        <v>23</v>
      </c>
      <c r="D3331" t="s">
        <v>34</v>
      </c>
      <c r="E3331" t="s">
        <v>21</v>
      </c>
      <c r="F3331" t="s">
        <v>24</v>
      </c>
      <c r="G3331" t="s">
        <v>28</v>
      </c>
      <c r="H3331" s="3">
        <v>17486.34</v>
      </c>
      <c r="I3331" t="s">
        <v>21</v>
      </c>
      <c r="J3331" t="s">
        <v>19</v>
      </c>
      <c r="K33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30.130608116324701</v>
      </c>
      <c r="L3331" s="6">
        <f>TablaDatos[[#This Row],[IMC_raw]]/1000000000000000</f>
        <v>30.130608116324701</v>
      </c>
      <c r="M3331" s="2">
        <v>3.01306081163247E+16</v>
      </c>
      <c r="N33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1" s="13">
        <f t="shared" si="52"/>
        <v>3330</v>
      </c>
      <c r="P3331" s="2" t="str">
        <f>IF(TablaDatos[[#This Row],[Diabetes]]=0,"No","Si")</f>
        <v>Si</v>
      </c>
      <c r="Q3331">
        <v>1</v>
      </c>
      <c r="R3331">
        <f>TablaDatos[[#This Row],[Aux2]]/10000000000000</f>
        <v>2442.0883725521498</v>
      </c>
      <c r="S3331" s="1">
        <v>2.44208837255215E+16</v>
      </c>
      <c r="T3331" s="7">
        <f>TablaDatos[[#This Row],[Aux3]]/100000000000000</f>
        <v>28.292043923502298</v>
      </c>
      <c r="U3331" s="1">
        <v>2829204392350230</v>
      </c>
      <c r="V3331">
        <v>168.4</v>
      </c>
      <c r="W3331">
        <v>100.6</v>
      </c>
    </row>
    <row r="3332" spans="1:23">
      <c r="A3332">
        <v>2018</v>
      </c>
      <c r="B3332">
        <v>68</v>
      </c>
      <c r="C3332" t="s">
        <v>23</v>
      </c>
      <c r="D3332" t="s">
        <v>30</v>
      </c>
      <c r="E3332" t="s">
        <v>18</v>
      </c>
      <c r="F3332" t="s">
        <v>24</v>
      </c>
      <c r="G3332" t="s">
        <v>25</v>
      </c>
      <c r="H3332" s="3">
        <v>14962.32</v>
      </c>
      <c r="I3332" t="s">
        <v>19</v>
      </c>
      <c r="J3332" t="s">
        <v>22</v>
      </c>
      <c r="K33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30.0877403230003</v>
      </c>
      <c r="L3332" s="5">
        <f>TablaDatos[[#This Row],[IMC_raw]]/1000000000000000</f>
        <v>30.0877403230003</v>
      </c>
      <c r="M3332" s="2">
        <v>3.00877403230003E+16</v>
      </c>
      <c r="N33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2" s="13">
        <f t="shared" si="52"/>
        <v>3331</v>
      </c>
      <c r="P3332" s="2" t="str">
        <f>IF(TablaDatos[[#This Row],[Diabetes]]=0,"No","Si")</f>
        <v>Si</v>
      </c>
      <c r="Q3332">
        <v>1</v>
      </c>
      <c r="R3332">
        <f>TablaDatos[[#This Row],[Aux2]]/10000000000000</f>
        <v>238.401464785374</v>
      </c>
      <c r="S3332" s="1">
        <v>2384014647853740</v>
      </c>
      <c r="T3332" s="7">
        <f>TablaDatos[[#This Row],[Aux3]]/100000000000000</f>
        <v>266.146140344738</v>
      </c>
      <c r="U3332" s="1">
        <v>2.66146140344738E+16</v>
      </c>
      <c r="V3332">
        <v>161.69999999999999</v>
      </c>
      <c r="W3332">
        <v>95.8</v>
      </c>
    </row>
    <row r="3333" spans="1:23">
      <c r="A3333">
        <v>2018</v>
      </c>
      <c r="B3333">
        <v>66</v>
      </c>
      <c r="C3333" t="s">
        <v>23</v>
      </c>
      <c r="D3333" t="s">
        <v>17</v>
      </c>
      <c r="E3333" t="s">
        <v>18</v>
      </c>
      <c r="F3333" t="s">
        <v>24</v>
      </c>
      <c r="G3333" t="s">
        <v>25</v>
      </c>
      <c r="H3333" s="3">
        <v>13545.21</v>
      </c>
      <c r="I3333" t="s">
        <v>19</v>
      </c>
      <c r="J3333" t="s">
        <v>22</v>
      </c>
      <c r="K33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30.084218133336901</v>
      </c>
      <c r="L3333" s="5">
        <f>TablaDatos[[#This Row],[IMC_raw]]/1000000000000000</f>
        <v>3.00842181333369</v>
      </c>
      <c r="M3333" s="2">
        <v>3008421813333690</v>
      </c>
      <c r="N33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3" s="13">
        <f t="shared" si="52"/>
        <v>3332</v>
      </c>
      <c r="P3333" s="2" t="str">
        <f>IF(TablaDatos[[#This Row],[Diabetes]]=0,"No","Si")</f>
        <v>No</v>
      </c>
      <c r="Q3333">
        <v>0</v>
      </c>
      <c r="R3333">
        <f>TablaDatos[[#This Row],[Aux2]]/10000000000000</f>
        <v>2545.8721484552598</v>
      </c>
      <c r="S3333" s="1">
        <v>2.54587214845526E+16</v>
      </c>
      <c r="T3333" s="7">
        <f>TablaDatos[[#This Row],[Aux3]]/100000000000000</f>
        <v>23.5318329192242</v>
      </c>
      <c r="U3333" s="1">
        <v>2353183291922420</v>
      </c>
      <c r="V3333">
        <v>162.19999999999999</v>
      </c>
      <c r="W3333">
        <v>91.2</v>
      </c>
    </row>
    <row r="3334" spans="1:23">
      <c r="A3334">
        <v>2018</v>
      </c>
      <c r="B3334">
        <v>56</v>
      </c>
      <c r="C3334" t="s">
        <v>23</v>
      </c>
      <c r="D3334" t="s">
        <v>17</v>
      </c>
      <c r="E3334" t="s">
        <v>19</v>
      </c>
      <c r="F3334" t="s">
        <v>19</v>
      </c>
      <c r="G3334" t="s">
        <v>28</v>
      </c>
      <c r="H3334" s="3">
        <v>27936.71</v>
      </c>
      <c r="I3334" t="s">
        <v>21</v>
      </c>
      <c r="J3334" t="s">
        <v>21</v>
      </c>
      <c r="K33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30.071757761441201</v>
      </c>
      <c r="L3334" s="5">
        <f>TablaDatos[[#This Row],[IMC_raw]]/1000000000000000</f>
        <v>30.071757761441201</v>
      </c>
      <c r="M3334" s="2">
        <v>3.00717577614412E+16</v>
      </c>
      <c r="N33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4" s="13">
        <f t="shared" si="52"/>
        <v>3333</v>
      </c>
      <c r="P3334" s="2" t="str">
        <f>IF(TablaDatos[[#This Row],[Diabetes]]=0,"No","Si")</f>
        <v>No</v>
      </c>
      <c r="Q3334">
        <v>0</v>
      </c>
      <c r="R3334">
        <f>TablaDatos[[#This Row],[Aux2]]/10000000000000</f>
        <v>2253.8119092208699</v>
      </c>
      <c r="S3334" s="1">
        <v>2.25381190922087E+16</v>
      </c>
      <c r="T3334" s="7">
        <f>TablaDatos[[#This Row],[Aux3]]/100000000000000</f>
        <v>242.800461855604</v>
      </c>
      <c r="U3334" s="1">
        <v>2.42800461855604E+16</v>
      </c>
      <c r="V3334">
        <v>152.80000000000001</v>
      </c>
      <c r="W3334">
        <v>97.9</v>
      </c>
    </row>
    <row r="3335" spans="1:23">
      <c r="A3335">
        <v>2018</v>
      </c>
      <c r="B3335">
        <v>58</v>
      </c>
      <c r="C3335" t="s">
        <v>16</v>
      </c>
      <c r="D3335" t="s">
        <v>72</v>
      </c>
      <c r="E3335" t="s">
        <v>19</v>
      </c>
      <c r="F3335" t="s">
        <v>35</v>
      </c>
      <c r="G3335" t="s">
        <v>28</v>
      </c>
      <c r="H3335" s="3">
        <v>16532.490000000002</v>
      </c>
      <c r="I3335" t="s">
        <v>19</v>
      </c>
      <c r="J3335" t="s">
        <v>18</v>
      </c>
      <c r="K33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30.0700650157167</v>
      </c>
      <c r="L3335" s="5">
        <f>TablaDatos[[#This Row],[IMC_raw]]/1000000000000000</f>
        <v>30.0700650157167</v>
      </c>
      <c r="M3335" s="2">
        <v>3.00700650157167E+16</v>
      </c>
      <c r="N33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5" s="13">
        <f t="shared" si="52"/>
        <v>3334</v>
      </c>
      <c r="P3335" s="2" t="str">
        <f>IF(TablaDatos[[#This Row],[Diabetes]]=0,"No","Si")</f>
        <v>Si</v>
      </c>
      <c r="Q3335">
        <v>1</v>
      </c>
      <c r="R3335">
        <f>TablaDatos[[#This Row],[Aux2]]/10000000000000</f>
        <v>2294.1095778102199</v>
      </c>
      <c r="S3335" s="1">
        <v>2.29410957781022E+16</v>
      </c>
      <c r="T3335" s="7">
        <f>TablaDatos[[#This Row],[Aux3]]/100000000000000</f>
        <v>23.415545127199699</v>
      </c>
      <c r="U3335" s="1">
        <v>2341554512719970</v>
      </c>
      <c r="V3335">
        <v>159.80000000000001</v>
      </c>
      <c r="W3335">
        <v>102.3</v>
      </c>
    </row>
    <row r="3336" spans="1:23">
      <c r="A3336">
        <v>2018</v>
      </c>
      <c r="B3336">
        <v>63</v>
      </c>
      <c r="C3336" t="s">
        <v>23</v>
      </c>
      <c r="D3336" t="s">
        <v>17</v>
      </c>
      <c r="E3336" t="s">
        <v>18</v>
      </c>
      <c r="F3336" t="s">
        <v>19</v>
      </c>
      <c r="G3336" t="s">
        <v>28</v>
      </c>
      <c r="H3336" s="3">
        <v>15739.28</v>
      </c>
      <c r="I3336" t="s">
        <v>19</v>
      </c>
      <c r="J3336" t="s">
        <v>18</v>
      </c>
      <c r="K33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30.057092711290299</v>
      </c>
      <c r="L3336" s="6">
        <f>TablaDatos[[#This Row],[IMC_raw]]/1000000000000000</f>
        <v>30.057092711290299</v>
      </c>
      <c r="M3336" s="2">
        <v>3.00570927112903E+16</v>
      </c>
      <c r="N33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6" s="13">
        <f t="shared" si="52"/>
        <v>3335</v>
      </c>
      <c r="P3336" s="2" t="str">
        <f>IF(TablaDatos[[#This Row],[Diabetes]]=0,"No","Si")</f>
        <v>No</v>
      </c>
      <c r="Q3336">
        <v>0</v>
      </c>
      <c r="R3336">
        <f>TablaDatos[[#This Row],[Aux2]]/10000000000000</f>
        <v>2154.5733637440098</v>
      </c>
      <c r="S3336" s="1">
        <v>2.15457336374401E+16</v>
      </c>
      <c r="T3336" s="7">
        <f>TablaDatos[[#This Row],[Aux3]]/100000000000000</f>
        <v>189.25836082555901</v>
      </c>
      <c r="U3336" s="1">
        <v>1.89258360825559E+16</v>
      </c>
      <c r="V3336">
        <v>152.19999999999999</v>
      </c>
      <c r="W3336">
        <v>94.4</v>
      </c>
    </row>
    <row r="3337" spans="1:23">
      <c r="A3337">
        <v>2018</v>
      </c>
      <c r="B3337">
        <v>49</v>
      </c>
      <c r="C3337" t="s">
        <v>16</v>
      </c>
      <c r="D3337" t="s">
        <v>73</v>
      </c>
      <c r="E3337" t="s">
        <v>18</v>
      </c>
      <c r="F3337" t="s">
        <v>35</v>
      </c>
      <c r="G3337" t="s">
        <v>20</v>
      </c>
      <c r="H3337" s="3">
        <v>27145.75</v>
      </c>
      <c r="I3337" t="s">
        <v>19</v>
      </c>
      <c r="J3337" t="s">
        <v>18</v>
      </c>
      <c r="K33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30.056631670294699</v>
      </c>
      <c r="L3337" s="5">
        <f>TablaDatos[[#This Row],[IMC_raw]]/1000000000000000</f>
        <v>30.056631670294699</v>
      </c>
      <c r="M3337" s="2">
        <v>3.00566316702947E+16</v>
      </c>
      <c r="N33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7" s="13">
        <f t="shared" si="52"/>
        <v>3336</v>
      </c>
      <c r="P3337" s="2" t="str">
        <f>IF(TablaDatos[[#This Row],[Diabetes]]=0,"No","Si")</f>
        <v>No</v>
      </c>
      <c r="Q3337">
        <v>0</v>
      </c>
      <c r="R3337">
        <f>TablaDatos[[#This Row],[Aux2]]/10000000000000</f>
        <v>1879.43616301164</v>
      </c>
      <c r="S3337" s="1">
        <v>1.87943616301164E+16</v>
      </c>
      <c r="T3337" s="7">
        <f>TablaDatos[[#This Row],[Aux3]]/100000000000000</f>
        <v>24.357053210753602</v>
      </c>
      <c r="U3337" s="1">
        <v>2435705321075360</v>
      </c>
      <c r="V3337">
        <v>151.80000000000001</v>
      </c>
      <c r="W3337">
        <v>88.1</v>
      </c>
    </row>
    <row r="3338" spans="1:23">
      <c r="A3338">
        <v>2018</v>
      </c>
      <c r="B3338">
        <v>46</v>
      </c>
      <c r="C3338" t="s">
        <v>23</v>
      </c>
      <c r="D3338" t="s">
        <v>74</v>
      </c>
      <c r="E3338" t="s">
        <v>21</v>
      </c>
      <c r="F3338" t="s">
        <v>19</v>
      </c>
      <c r="G3338" t="s">
        <v>20</v>
      </c>
      <c r="H3338" s="3">
        <v>15607.04</v>
      </c>
      <c r="I3338" t="s">
        <v>21</v>
      </c>
      <c r="J3338" t="s">
        <v>21</v>
      </c>
      <c r="K33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30.027498925862002</v>
      </c>
      <c r="L3338" s="6">
        <f>TablaDatos[[#This Row],[IMC_raw]]/1000000000000000</f>
        <v>30.027498925862002</v>
      </c>
      <c r="M3338" s="2">
        <v>3.0027498925862E+16</v>
      </c>
      <c r="N33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8" s="13">
        <f t="shared" si="52"/>
        <v>3337</v>
      </c>
      <c r="P3338" s="2" t="str">
        <f>IF(TablaDatos[[#This Row],[Diabetes]]=0,"No","Si")</f>
        <v>No</v>
      </c>
      <c r="Q3338">
        <v>0</v>
      </c>
      <c r="R3338">
        <f>TablaDatos[[#This Row],[Aux2]]/10000000000000</f>
        <v>2260.1564444866299</v>
      </c>
      <c r="S3338" s="1">
        <v>2.26015644448663E+16</v>
      </c>
      <c r="T3338" s="7">
        <f>TablaDatos[[#This Row],[Aux3]]/100000000000000</f>
        <v>2.4539001586609901</v>
      </c>
      <c r="U3338" s="1">
        <v>245390015866099</v>
      </c>
      <c r="V3338">
        <v>148.5</v>
      </c>
      <c r="W3338">
        <v>92.4</v>
      </c>
    </row>
    <row r="3339" spans="1:23">
      <c r="A3339">
        <v>2018</v>
      </c>
      <c r="B3339">
        <v>59</v>
      </c>
      <c r="C3339" t="s">
        <v>16</v>
      </c>
      <c r="D3339" t="s">
        <v>27</v>
      </c>
      <c r="E3339" t="s">
        <v>19</v>
      </c>
      <c r="F3339" t="s">
        <v>35</v>
      </c>
      <c r="G3339" t="s">
        <v>28</v>
      </c>
      <c r="H3339" s="3">
        <v>28746.46</v>
      </c>
      <c r="I3339" t="s">
        <v>19</v>
      </c>
      <c r="J3339" t="s">
        <v>22</v>
      </c>
      <c r="K33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30.010376192709799</v>
      </c>
      <c r="L3339" s="6">
        <f>TablaDatos[[#This Row],[IMC_raw]]/100000000000000</f>
        <v>30.010376192709799</v>
      </c>
      <c r="M3339" s="2">
        <v>3001037619270980</v>
      </c>
      <c r="N33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39" s="13">
        <f t="shared" si="52"/>
        <v>3338</v>
      </c>
      <c r="P3339" s="2" t="str">
        <f>IF(TablaDatos[[#This Row],[Diabetes]]=0,"No","Si")</f>
        <v>No</v>
      </c>
      <c r="Q3339">
        <v>0</v>
      </c>
      <c r="R3339">
        <f>TablaDatos[[#This Row],[Aux2]]/10000000000000</f>
        <v>2106.2841712044001</v>
      </c>
      <c r="S3339" s="1">
        <v>2.1062841712044E+16</v>
      </c>
      <c r="T3339" s="7">
        <f>TablaDatos[[#This Row],[Aux3]]/100000000000000</f>
        <v>212.622591618332</v>
      </c>
      <c r="U3339" s="1">
        <v>2.12622591618332E+16</v>
      </c>
      <c r="V3339">
        <v>154.80000000000001</v>
      </c>
      <c r="W3339">
        <v>96</v>
      </c>
    </row>
    <row r="3340" spans="1:23">
      <c r="A3340">
        <v>2019</v>
      </c>
      <c r="B3340">
        <v>50</v>
      </c>
      <c r="C3340" t="s">
        <v>23</v>
      </c>
      <c r="D3340" t="s">
        <v>37</v>
      </c>
      <c r="E3340" t="s">
        <v>21</v>
      </c>
      <c r="F3340" t="s">
        <v>24</v>
      </c>
      <c r="G3340" t="s">
        <v>20</v>
      </c>
      <c r="H3340" s="3">
        <v>9363.69</v>
      </c>
      <c r="I3340" t="s">
        <v>21</v>
      </c>
      <c r="J3340" t="s">
        <v>18</v>
      </c>
      <c r="K33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34.980883967928904</v>
      </c>
      <c r="L3340" s="5">
        <f>TablaDatos[[#This Row],[IMC_raw]]/1000000000000000</f>
        <v>3.4980883967928902</v>
      </c>
      <c r="M3340" s="2">
        <v>3498088396792890</v>
      </c>
      <c r="N33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0" s="13">
        <f t="shared" si="52"/>
        <v>3339</v>
      </c>
      <c r="P3340" s="2" t="str">
        <f>IF(TablaDatos[[#This Row],[Diabetes]]=0,"No","Si")</f>
        <v>Si</v>
      </c>
      <c r="Q3340">
        <v>1</v>
      </c>
      <c r="R3340">
        <f>TablaDatos[[#This Row],[Aux2]]/10000000000000</f>
        <v>198.21710621416301</v>
      </c>
      <c r="S3340" s="1">
        <v>1982171062141630</v>
      </c>
      <c r="T3340" s="7">
        <f>TablaDatos[[#This Row],[Aux3]]/100000000000000</f>
        <v>26.7261537105447</v>
      </c>
      <c r="U3340" s="1">
        <v>2672615371054470</v>
      </c>
      <c r="V3340">
        <v>161.19999999999999</v>
      </c>
      <c r="W3340">
        <v>97.9</v>
      </c>
    </row>
    <row r="3341" spans="1:23">
      <c r="A3341">
        <v>2019</v>
      </c>
      <c r="B3341">
        <v>55</v>
      </c>
      <c r="C3341" t="s">
        <v>16</v>
      </c>
      <c r="D3341" t="s">
        <v>34</v>
      </c>
      <c r="E3341" t="s">
        <v>21</v>
      </c>
      <c r="F3341" t="s">
        <v>24</v>
      </c>
      <c r="G3341" t="s">
        <v>28</v>
      </c>
      <c r="H3341" s="3">
        <v>22255.16</v>
      </c>
      <c r="I3341" t="s">
        <v>21</v>
      </c>
      <c r="J3341" t="s">
        <v>18</v>
      </c>
      <c r="K33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34.978738678839399</v>
      </c>
      <c r="L3341" s="6">
        <f>TablaDatos[[#This Row],[IMC_raw]]/100000000000000</f>
        <v>34.978738678839399</v>
      </c>
      <c r="M3341" s="2">
        <v>3497873867883940</v>
      </c>
      <c r="N33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1" s="13">
        <f t="shared" si="52"/>
        <v>3340</v>
      </c>
      <c r="P3341" s="2" t="str">
        <f>IF(TablaDatos[[#This Row],[Diabetes]]=0,"No","Si")</f>
        <v>Si</v>
      </c>
      <c r="Q3341">
        <v>1</v>
      </c>
      <c r="R3341">
        <f>TablaDatos[[#This Row],[Aux2]]/10000000000000</f>
        <v>2514.6682525750198</v>
      </c>
      <c r="S3341" s="1">
        <v>2.51466825257502E+16</v>
      </c>
      <c r="T3341" s="7">
        <f>TablaDatos[[#This Row],[Aux3]]/100000000000000</f>
        <v>280.98640669715297</v>
      </c>
      <c r="U3341" s="1">
        <v>2.80986406697153E+16</v>
      </c>
      <c r="V3341">
        <v>173.3</v>
      </c>
      <c r="W3341">
        <v>105.9</v>
      </c>
    </row>
    <row r="3342" spans="1:23">
      <c r="A3342">
        <v>2019</v>
      </c>
      <c r="B3342">
        <v>58</v>
      </c>
      <c r="C3342" t="s">
        <v>23</v>
      </c>
      <c r="D3342" t="s">
        <v>29</v>
      </c>
      <c r="E3342" t="s">
        <v>19</v>
      </c>
      <c r="F3342" t="s">
        <v>24</v>
      </c>
      <c r="G3342" t="s">
        <v>28</v>
      </c>
      <c r="H3342" s="3">
        <v>12304.99</v>
      </c>
      <c r="I3342" t="s">
        <v>21</v>
      </c>
      <c r="J3342" t="s">
        <v>22</v>
      </c>
      <c r="K33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34.967071887196497</v>
      </c>
      <c r="L3342" s="6">
        <f>TablaDatos[[#This Row],[IMC_raw]]/1000000000000000</f>
        <v>3.4967071887196499</v>
      </c>
      <c r="M3342" s="2">
        <v>3496707188719650</v>
      </c>
      <c r="N33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2" s="13">
        <f t="shared" si="52"/>
        <v>3341</v>
      </c>
      <c r="P3342" s="2" t="str">
        <f>IF(TablaDatos[[#This Row],[Diabetes]]=0,"No","Si")</f>
        <v>Si</v>
      </c>
      <c r="Q3342">
        <v>1</v>
      </c>
      <c r="R3342">
        <f>TablaDatos[[#This Row],[Aux2]]/10000000000000</f>
        <v>2167.48085349135</v>
      </c>
      <c r="S3342" s="1">
        <v>2.16748085349135E+16</v>
      </c>
      <c r="T3342" s="7">
        <f>TablaDatos[[#This Row],[Aux3]]/100000000000000</f>
        <v>275.10613700938802</v>
      </c>
      <c r="U3342" s="1">
        <v>2.75106137009388E+16</v>
      </c>
      <c r="V3342">
        <v>171.6</v>
      </c>
      <c r="W3342">
        <v>98.5</v>
      </c>
    </row>
    <row r="3343" spans="1:23">
      <c r="A3343">
        <v>2019</v>
      </c>
      <c r="B3343">
        <v>67</v>
      </c>
      <c r="C3343" t="s">
        <v>16</v>
      </c>
      <c r="D3343" t="s">
        <v>17</v>
      </c>
      <c r="E3343" t="s">
        <v>21</v>
      </c>
      <c r="F3343" t="s">
        <v>24</v>
      </c>
      <c r="G3343" t="s">
        <v>25</v>
      </c>
      <c r="H3343" s="3">
        <v>26900.37</v>
      </c>
      <c r="I3343" t="s">
        <v>21</v>
      </c>
      <c r="J3343" t="s">
        <v>18</v>
      </c>
      <c r="K33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34.946861493416598</v>
      </c>
      <c r="L3343" s="6">
        <f>TablaDatos[[#This Row],[IMC_raw]]/100000000000000</f>
        <v>34.946861493416598</v>
      </c>
      <c r="M3343" s="2">
        <v>3494686149341660</v>
      </c>
      <c r="N33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3" s="13">
        <f t="shared" si="52"/>
        <v>3342</v>
      </c>
      <c r="P3343" s="2" t="str">
        <f>IF(TablaDatos[[#This Row],[Diabetes]]=0,"No","Si")</f>
        <v>No</v>
      </c>
      <c r="Q3343">
        <v>0</v>
      </c>
      <c r="R3343">
        <f>TablaDatos[[#This Row],[Aux2]]/10000000000000</f>
        <v>2303.2415382999602</v>
      </c>
      <c r="S3343" s="1">
        <v>2.30324153829996E+16</v>
      </c>
      <c r="T3343" s="7">
        <f>TablaDatos[[#This Row],[Aux3]]/100000000000000</f>
        <v>251.01533835618599</v>
      </c>
      <c r="U3343" s="1">
        <v>2.51015338356186E+16</v>
      </c>
      <c r="V3343">
        <v>165.9</v>
      </c>
      <c r="W3343">
        <v>97.9</v>
      </c>
    </row>
    <row r="3344" spans="1:23">
      <c r="A3344">
        <v>2019</v>
      </c>
      <c r="B3344">
        <v>68</v>
      </c>
      <c r="C3344" t="s">
        <v>16</v>
      </c>
      <c r="D3344" t="s">
        <v>38</v>
      </c>
      <c r="E3344" t="s">
        <v>21</v>
      </c>
      <c r="F3344" t="s">
        <v>24</v>
      </c>
      <c r="G3344" t="s">
        <v>25</v>
      </c>
      <c r="H3344" s="3">
        <v>18177.21</v>
      </c>
      <c r="I3344" t="s">
        <v>19</v>
      </c>
      <c r="J3344" t="s">
        <v>22</v>
      </c>
      <c r="K33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34.946671246877401</v>
      </c>
      <c r="L3344" s="6">
        <f>TablaDatos[[#This Row],[IMC_raw]]/1000000000000000</f>
        <v>3.4946671246877399</v>
      </c>
      <c r="M3344" s="2">
        <v>3494667124687740</v>
      </c>
      <c r="N33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4" s="13">
        <f t="shared" si="52"/>
        <v>3343</v>
      </c>
      <c r="P3344" s="2" t="str">
        <f>IF(TablaDatos[[#This Row],[Diabetes]]=0,"No","Si")</f>
        <v>Si</v>
      </c>
      <c r="Q3344">
        <v>1</v>
      </c>
      <c r="R3344">
        <f>TablaDatos[[#This Row],[Aux2]]/10000000000000</f>
        <v>227.62356728179299</v>
      </c>
      <c r="S3344" s="1">
        <v>2276235672817930</v>
      </c>
      <c r="T3344" s="7">
        <f>TablaDatos[[#This Row],[Aux3]]/100000000000000</f>
        <v>282.10821608369503</v>
      </c>
      <c r="U3344" s="1">
        <v>2.82108216083695E+16</v>
      </c>
      <c r="V3344">
        <v>169.1</v>
      </c>
      <c r="W3344">
        <v>99.6</v>
      </c>
    </row>
    <row r="3345" spans="1:23">
      <c r="A3345">
        <v>2019</v>
      </c>
      <c r="B3345">
        <v>70</v>
      </c>
      <c r="C3345" t="s">
        <v>23</v>
      </c>
      <c r="D3345" t="s">
        <v>29</v>
      </c>
      <c r="E3345" t="s">
        <v>21</v>
      </c>
      <c r="F3345" t="s">
        <v>24</v>
      </c>
      <c r="G3345" t="s">
        <v>25</v>
      </c>
      <c r="H3345" s="3">
        <v>9059.67</v>
      </c>
      <c r="I3345" t="s">
        <v>21</v>
      </c>
      <c r="J3345" t="s">
        <v>18</v>
      </c>
      <c r="K33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34.878435063180298</v>
      </c>
      <c r="L3345" s="5">
        <f>TablaDatos[[#This Row],[IMC_raw]]/1000000000000000</f>
        <v>34.878435063180298</v>
      </c>
      <c r="M3345" s="2">
        <v>3.48784350631803E+16</v>
      </c>
      <c r="N33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5" s="13">
        <f t="shared" si="52"/>
        <v>3344</v>
      </c>
      <c r="P3345" s="2" t="str">
        <f>IF(TablaDatos[[#This Row],[Diabetes]]=0,"No","Si")</f>
        <v>Si</v>
      </c>
      <c r="Q3345">
        <v>1</v>
      </c>
      <c r="R3345">
        <f>TablaDatos[[#This Row],[Aux2]]/10000000000000</f>
        <v>265.07595232827799</v>
      </c>
      <c r="S3345" s="1">
        <v>2650759523282780</v>
      </c>
      <c r="T3345" s="7">
        <f>TablaDatos[[#This Row],[Aux3]]/100000000000000</f>
        <v>3.0000000000000001E-12</v>
      </c>
      <c r="U3345">
        <v>300</v>
      </c>
      <c r="V3345">
        <v>187.8</v>
      </c>
      <c r="W3345">
        <v>109.8</v>
      </c>
    </row>
    <row r="3346" spans="1:23">
      <c r="A3346">
        <v>2019</v>
      </c>
      <c r="B3346">
        <v>71</v>
      </c>
      <c r="C3346" t="s">
        <v>23</v>
      </c>
      <c r="D3346" t="s">
        <v>26</v>
      </c>
      <c r="E3346" t="s">
        <v>19</v>
      </c>
      <c r="F3346" t="s">
        <v>24</v>
      </c>
      <c r="G3346" t="s">
        <v>25</v>
      </c>
      <c r="H3346" s="3">
        <v>10980.43</v>
      </c>
      <c r="I3346" t="s">
        <v>19</v>
      </c>
      <c r="J3346" t="s">
        <v>22</v>
      </c>
      <c r="K33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34.869726660166698</v>
      </c>
      <c r="L3346" s="6">
        <f>TablaDatos[[#This Row],[IMC_raw]]/1000000000000000</f>
        <v>34.869726660166698</v>
      </c>
      <c r="M3346" s="2">
        <v>3.48697266601667E+16</v>
      </c>
      <c r="N33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6" s="13">
        <f t="shared" si="52"/>
        <v>3345</v>
      </c>
      <c r="P3346" s="2" t="str">
        <f>IF(TablaDatos[[#This Row],[Diabetes]]=0,"No","Si")</f>
        <v>Si</v>
      </c>
      <c r="Q3346">
        <v>1</v>
      </c>
      <c r="R3346">
        <f>TablaDatos[[#This Row],[Aux2]]/10000000000000</f>
        <v>2265.9553044873901</v>
      </c>
      <c r="S3346" s="1">
        <v>2.26595530448739E+16</v>
      </c>
      <c r="T3346" s="7">
        <f>TablaDatos[[#This Row],[Aux3]]/100000000000000</f>
        <v>258.79808726704999</v>
      </c>
      <c r="U3346" s="1">
        <v>2.5879808726705E+16</v>
      </c>
      <c r="V3346">
        <v>179.4</v>
      </c>
      <c r="W3346">
        <v>105.5</v>
      </c>
    </row>
    <row r="3347" spans="1:23">
      <c r="A3347">
        <v>2019</v>
      </c>
      <c r="B3347">
        <v>43</v>
      </c>
      <c r="C3347" t="s">
        <v>16</v>
      </c>
      <c r="D3347" t="s">
        <v>73</v>
      </c>
      <c r="E3347" t="s">
        <v>19</v>
      </c>
      <c r="F3347" t="s">
        <v>19</v>
      </c>
      <c r="G3347" t="s">
        <v>39</v>
      </c>
      <c r="H3347" s="3">
        <v>31687.58</v>
      </c>
      <c r="I3347" t="s">
        <v>21</v>
      </c>
      <c r="J3347" t="s">
        <v>21</v>
      </c>
      <c r="K33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34.8635481008114</v>
      </c>
      <c r="L3347" s="6">
        <f>TablaDatos[[#This Row],[IMC_raw]]/1000000000000000</f>
        <v>3.4863548100811399</v>
      </c>
      <c r="M3347" s="2">
        <v>3486354810081140</v>
      </c>
      <c r="N33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7" s="13">
        <f t="shared" si="52"/>
        <v>3346</v>
      </c>
      <c r="P3347" s="2" t="str">
        <f>IF(TablaDatos[[#This Row],[Diabetes]]=0,"No","Si")</f>
        <v>No</v>
      </c>
      <c r="Q3347">
        <v>0</v>
      </c>
      <c r="R3347">
        <f>TablaDatos[[#This Row],[Aux2]]/10000000000000</f>
        <v>2419.54668052446</v>
      </c>
      <c r="S3347" s="1">
        <v>2.41954668052446E+16</v>
      </c>
      <c r="T3347" s="7">
        <f>TablaDatos[[#This Row],[Aux3]]/100000000000000</f>
        <v>24.001156422147801</v>
      </c>
      <c r="U3347" s="1">
        <v>2400115642214780</v>
      </c>
      <c r="V3347">
        <v>162.4</v>
      </c>
      <c r="W3347">
        <v>93.2</v>
      </c>
    </row>
    <row r="3348" spans="1:23">
      <c r="A3348">
        <v>2019</v>
      </c>
      <c r="B3348">
        <v>62</v>
      </c>
      <c r="C3348" t="s">
        <v>16</v>
      </c>
      <c r="D3348" t="s">
        <v>73</v>
      </c>
      <c r="E3348" t="s">
        <v>21</v>
      </c>
      <c r="F3348" t="s">
        <v>24</v>
      </c>
      <c r="G3348" t="s">
        <v>28</v>
      </c>
      <c r="H3348" s="3">
        <v>19990.8</v>
      </c>
      <c r="I3348" t="s">
        <v>19</v>
      </c>
      <c r="J3348" t="s">
        <v>22</v>
      </c>
      <c r="K33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34.829219619620503</v>
      </c>
      <c r="L3348" s="6">
        <f>TablaDatos[[#This Row],[IMC_raw]]/1000000000000000</f>
        <v>34.829219619620503</v>
      </c>
      <c r="M3348" s="2">
        <v>3.48292196196205E+16</v>
      </c>
      <c r="N33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8" s="13">
        <f t="shared" si="52"/>
        <v>3347</v>
      </c>
      <c r="P3348" s="2" t="str">
        <f>IF(TablaDatos[[#This Row],[Diabetes]]=0,"No","Si")</f>
        <v>No</v>
      </c>
      <c r="Q3348">
        <v>0</v>
      </c>
      <c r="R3348">
        <f>TablaDatos[[#This Row],[Aux2]]/10000000000000</f>
        <v>2199.7788962763598</v>
      </c>
      <c r="S3348" s="1">
        <v>2.19977889627636E+16</v>
      </c>
      <c r="T3348" s="7">
        <f>TablaDatos[[#This Row],[Aux3]]/100000000000000</f>
        <v>26.426610303421</v>
      </c>
      <c r="U3348" s="1">
        <v>2642661030342100</v>
      </c>
      <c r="V3348">
        <v>165.2</v>
      </c>
      <c r="W3348">
        <v>104.7</v>
      </c>
    </row>
    <row r="3349" spans="1:23">
      <c r="A3349">
        <v>2019</v>
      </c>
      <c r="B3349">
        <v>65</v>
      </c>
      <c r="C3349" t="s">
        <v>23</v>
      </c>
      <c r="D3349" t="s">
        <v>17</v>
      </c>
      <c r="E3349" t="s">
        <v>31</v>
      </c>
      <c r="F3349" t="s">
        <v>24</v>
      </c>
      <c r="G3349" t="s">
        <v>25</v>
      </c>
      <c r="H3349" s="3">
        <v>13472.72</v>
      </c>
      <c r="I3349" t="s">
        <v>19</v>
      </c>
      <c r="J3349" t="s">
        <v>18</v>
      </c>
      <c r="K33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34.7988802183324</v>
      </c>
      <c r="L3349" s="6">
        <f>TablaDatos[[#This Row],[IMC_raw]]/1000000000000000</f>
        <v>34.7988802183324</v>
      </c>
      <c r="M3349" s="2">
        <v>3.47988802183324E+16</v>
      </c>
      <c r="N33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49" s="13">
        <f t="shared" si="52"/>
        <v>3348</v>
      </c>
      <c r="P3349" s="2" t="str">
        <f>IF(TablaDatos[[#This Row],[Diabetes]]=0,"No","Si")</f>
        <v>Si</v>
      </c>
      <c r="Q3349">
        <v>1</v>
      </c>
      <c r="R3349">
        <f>TablaDatos[[#This Row],[Aux2]]/10000000000000</f>
        <v>225.07658005587999</v>
      </c>
      <c r="S3349" s="1">
        <v>2250765800558800</v>
      </c>
      <c r="T3349" s="7">
        <f>TablaDatos[[#This Row],[Aux3]]/100000000000000</f>
        <v>26.126272996210201</v>
      </c>
      <c r="U3349" s="1">
        <v>2612627299621020</v>
      </c>
      <c r="V3349">
        <v>173.9</v>
      </c>
      <c r="W3349">
        <v>100.6</v>
      </c>
    </row>
    <row r="3350" spans="1:23">
      <c r="A3350">
        <v>2019</v>
      </c>
      <c r="B3350">
        <v>56</v>
      </c>
      <c r="C3350" t="s">
        <v>23</v>
      </c>
      <c r="D3350" t="s">
        <v>17</v>
      </c>
      <c r="E3350" t="s">
        <v>21</v>
      </c>
      <c r="F3350" t="s">
        <v>24</v>
      </c>
      <c r="G3350" t="s">
        <v>28</v>
      </c>
      <c r="H3350" s="3">
        <v>24138.959999999999</v>
      </c>
      <c r="I3350" t="s">
        <v>21</v>
      </c>
      <c r="J3350" t="s">
        <v>21</v>
      </c>
      <c r="K33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34.795652377182797</v>
      </c>
      <c r="L3350" s="5">
        <f>TablaDatos[[#This Row],[IMC_raw]]/1000000000000000</f>
        <v>0.34795652377182801</v>
      </c>
      <c r="M3350" s="2">
        <v>347956523771828</v>
      </c>
      <c r="N33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0" s="13">
        <f t="shared" si="52"/>
        <v>3349</v>
      </c>
      <c r="P3350" s="2" t="str">
        <f>IF(TablaDatos[[#This Row],[Diabetes]]=0,"No","Si")</f>
        <v>No</v>
      </c>
      <c r="Q3350">
        <v>0</v>
      </c>
      <c r="R3350">
        <f>TablaDatos[[#This Row],[Aux2]]/10000000000000</f>
        <v>2363.8327315839001</v>
      </c>
      <c r="S3350" s="1">
        <v>2.3638327315839E+16</v>
      </c>
      <c r="T3350" s="7">
        <f>TablaDatos[[#This Row],[Aux3]]/100000000000000</f>
        <v>273.52675072853799</v>
      </c>
      <c r="U3350" s="1">
        <v>2.73526750728538E+16</v>
      </c>
      <c r="V3350">
        <v>165.4</v>
      </c>
      <c r="W3350">
        <v>104.8</v>
      </c>
    </row>
    <row r="3351" spans="1:23">
      <c r="A3351">
        <v>2019</v>
      </c>
      <c r="B3351">
        <v>63</v>
      </c>
      <c r="C3351" t="s">
        <v>23</v>
      </c>
      <c r="D3351" t="s">
        <v>33</v>
      </c>
      <c r="E3351" t="s">
        <v>18</v>
      </c>
      <c r="F3351" t="s">
        <v>24</v>
      </c>
      <c r="G3351" t="s">
        <v>28</v>
      </c>
      <c r="H3351" s="3">
        <v>15413.15</v>
      </c>
      <c r="I3351" t="s">
        <v>19</v>
      </c>
      <c r="J3351" t="s">
        <v>22</v>
      </c>
      <c r="K33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34.758320420392899</v>
      </c>
      <c r="L3351" s="6">
        <f>TablaDatos[[#This Row],[IMC_raw]]/1000000000000000</f>
        <v>3.4758320420392899</v>
      </c>
      <c r="M3351" s="2">
        <v>3475832042039290</v>
      </c>
      <c r="N33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1" s="13">
        <f t="shared" si="52"/>
        <v>3350</v>
      </c>
      <c r="P3351" s="2" t="str">
        <f>IF(TablaDatos[[#This Row],[Diabetes]]=0,"No","Si")</f>
        <v>No</v>
      </c>
      <c r="Q3351">
        <v>0</v>
      </c>
      <c r="R3351">
        <f>TablaDatos[[#This Row],[Aux2]]/10000000000000</f>
        <v>2.0901658997721002</v>
      </c>
      <c r="S3351" s="1">
        <v>20901658997721</v>
      </c>
      <c r="T3351" s="7">
        <f>TablaDatos[[#This Row],[Aux3]]/100000000000000</f>
        <v>234.00471042372899</v>
      </c>
      <c r="U3351" s="1">
        <v>2.34004710423729E+16</v>
      </c>
      <c r="V3351">
        <v>156.30000000000001</v>
      </c>
      <c r="W3351">
        <v>94.2</v>
      </c>
    </row>
    <row r="3352" spans="1:23">
      <c r="A3352">
        <v>2019</v>
      </c>
      <c r="B3352">
        <v>55</v>
      </c>
      <c r="C3352" t="s">
        <v>16</v>
      </c>
      <c r="D3352" t="s">
        <v>29</v>
      </c>
      <c r="E3352" t="s">
        <v>21</v>
      </c>
      <c r="F3352" t="s">
        <v>24</v>
      </c>
      <c r="G3352" t="s">
        <v>28</v>
      </c>
      <c r="H3352" s="3">
        <v>21499.37</v>
      </c>
      <c r="I3352" t="s">
        <v>21</v>
      </c>
      <c r="J3352" t="s">
        <v>18</v>
      </c>
      <c r="K33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34.7527481606922</v>
      </c>
      <c r="L3352" s="5">
        <f>TablaDatos[[#This Row],[IMC_raw]]/1000000000000000</f>
        <v>34.7527481606922</v>
      </c>
      <c r="M3352" s="2">
        <v>3.47527481606922E+16</v>
      </c>
      <c r="N33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2" s="13">
        <f t="shared" si="52"/>
        <v>3351</v>
      </c>
      <c r="P3352" s="2" t="str">
        <f>IF(TablaDatos[[#This Row],[Diabetes]]=0,"No","Si")</f>
        <v>No</v>
      </c>
      <c r="Q3352">
        <v>0</v>
      </c>
      <c r="R3352">
        <f>TablaDatos[[#This Row],[Aux2]]/10000000000000</f>
        <v>2195.3406533103098</v>
      </c>
      <c r="S3352" s="1">
        <v>2.19534065331031E+16</v>
      </c>
      <c r="T3352" s="7">
        <f>TablaDatos[[#This Row],[Aux3]]/100000000000000</f>
        <v>247.61565826587301</v>
      </c>
      <c r="U3352" s="1">
        <v>2.47615658265873E+16</v>
      </c>
      <c r="V3352">
        <v>172.2</v>
      </c>
      <c r="W3352">
        <v>101.9</v>
      </c>
    </row>
    <row r="3353" spans="1:23">
      <c r="A3353">
        <v>2019</v>
      </c>
      <c r="B3353">
        <v>58</v>
      </c>
      <c r="C3353" t="s">
        <v>16</v>
      </c>
      <c r="D3353" t="s">
        <v>29</v>
      </c>
      <c r="E3353" t="s">
        <v>21</v>
      </c>
      <c r="F3353" t="s">
        <v>19</v>
      </c>
      <c r="G3353" t="s">
        <v>28</v>
      </c>
      <c r="H3353" s="3">
        <v>8944.26</v>
      </c>
      <c r="I3353" t="s">
        <v>21</v>
      </c>
      <c r="J3353" t="s">
        <v>18</v>
      </c>
      <c r="K33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34.749244796269799</v>
      </c>
      <c r="L3353" s="6">
        <f>TablaDatos[[#This Row],[IMC_raw]]/1000000000000000</f>
        <v>34.749244796269799</v>
      </c>
      <c r="M3353" s="2">
        <v>3.47492447962698E+16</v>
      </c>
      <c r="N33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3" s="13">
        <f t="shared" si="52"/>
        <v>3352</v>
      </c>
      <c r="P3353" s="2" t="str">
        <f>IF(TablaDatos[[#This Row],[Diabetes]]=0,"No","Si")</f>
        <v>Si</v>
      </c>
      <c r="Q3353">
        <v>1</v>
      </c>
      <c r="R3353">
        <f>TablaDatos[[#This Row],[Aux2]]/10000000000000</f>
        <v>220.93823540884699</v>
      </c>
      <c r="S3353" s="1">
        <v>2209382354088470</v>
      </c>
      <c r="T3353" s="7">
        <f>TablaDatos[[#This Row],[Aux3]]/100000000000000</f>
        <v>234.98448011324601</v>
      </c>
      <c r="U3353" s="1">
        <v>2.34984480113246E+16</v>
      </c>
      <c r="V3353">
        <v>175.3</v>
      </c>
      <c r="W3353">
        <v>104.4</v>
      </c>
    </row>
    <row r="3354" spans="1:23">
      <c r="A3354">
        <v>2019</v>
      </c>
      <c r="B3354">
        <v>52</v>
      </c>
      <c r="C3354" t="s">
        <v>16</v>
      </c>
      <c r="D3354" t="s">
        <v>42</v>
      </c>
      <c r="E3354" t="s">
        <v>21</v>
      </c>
      <c r="F3354" t="s">
        <v>24</v>
      </c>
      <c r="G3354" t="s">
        <v>20</v>
      </c>
      <c r="H3354" s="3">
        <v>18819.88</v>
      </c>
      <c r="I3354" t="s">
        <v>21</v>
      </c>
      <c r="J3354" t="s">
        <v>19</v>
      </c>
      <c r="K33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34.745945585245998</v>
      </c>
      <c r="L3354" s="5">
        <f>TablaDatos[[#This Row],[IMC_raw]]/1000000000000000</f>
        <v>34.745945585245998</v>
      </c>
      <c r="M3354" s="2">
        <v>3.4745945585246E+16</v>
      </c>
      <c r="N33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4" s="13">
        <f t="shared" si="52"/>
        <v>3353</v>
      </c>
      <c r="P3354" s="2" t="str">
        <f>IF(TablaDatos[[#This Row],[Diabetes]]=0,"No","Si")</f>
        <v>No</v>
      </c>
      <c r="Q3354">
        <v>0</v>
      </c>
      <c r="R3354">
        <f>TablaDatos[[#This Row],[Aux2]]/10000000000000</f>
        <v>218.439178370089</v>
      </c>
      <c r="S3354" s="1">
        <v>2184391783700890</v>
      </c>
      <c r="T3354" s="7">
        <f>TablaDatos[[#This Row],[Aux3]]/100000000000000</f>
        <v>252.02424477056201</v>
      </c>
      <c r="U3354" s="1">
        <v>2.52024244770562E+16</v>
      </c>
      <c r="V3354">
        <v>161.19999999999999</v>
      </c>
      <c r="W3354">
        <v>94.8</v>
      </c>
    </row>
    <row r="3355" spans="1:23">
      <c r="A3355">
        <v>2019</v>
      </c>
      <c r="B3355">
        <v>59</v>
      </c>
      <c r="C3355" t="s">
        <v>23</v>
      </c>
      <c r="D3355" t="s">
        <v>29</v>
      </c>
      <c r="E3355" t="s">
        <v>19</v>
      </c>
      <c r="F3355" t="s">
        <v>24</v>
      </c>
      <c r="G3355" t="s">
        <v>28</v>
      </c>
      <c r="H3355" s="3">
        <v>10008.290000000001</v>
      </c>
      <c r="I3355" t="s">
        <v>19</v>
      </c>
      <c r="J3355" t="s">
        <v>19</v>
      </c>
      <c r="K33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34.7375444673782</v>
      </c>
      <c r="L3355" s="6">
        <f>TablaDatos[[#This Row],[IMC_raw]]/1000000000000000</f>
        <v>34.7375444673782</v>
      </c>
      <c r="M3355" s="2">
        <v>3.47375444673782E+16</v>
      </c>
      <c r="N33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5" s="13">
        <f t="shared" si="52"/>
        <v>3354</v>
      </c>
      <c r="P3355" s="2" t="str">
        <f>IF(TablaDatos[[#This Row],[Diabetes]]=0,"No","Si")</f>
        <v>Si</v>
      </c>
      <c r="Q3355">
        <v>1</v>
      </c>
      <c r="R3355">
        <f>TablaDatos[[#This Row],[Aux2]]/10000000000000</f>
        <v>2537.4928343379302</v>
      </c>
      <c r="S3355" s="1">
        <v>2.53749283433793E+16</v>
      </c>
      <c r="T3355" s="7">
        <f>TablaDatos[[#This Row],[Aux3]]/100000000000000</f>
        <v>291.64672059008501</v>
      </c>
      <c r="U3355" s="1">
        <v>2.91646720590085E+16</v>
      </c>
      <c r="V3355">
        <v>173.2</v>
      </c>
      <c r="W3355">
        <v>96.2</v>
      </c>
    </row>
    <row r="3356" spans="1:23">
      <c r="A3356">
        <v>2019</v>
      </c>
      <c r="B3356">
        <v>51</v>
      </c>
      <c r="C3356" t="s">
        <v>23</v>
      </c>
      <c r="D3356" t="s">
        <v>74</v>
      </c>
      <c r="E3356" t="s">
        <v>18</v>
      </c>
      <c r="F3356" t="s">
        <v>19</v>
      </c>
      <c r="G3356" t="s">
        <v>20</v>
      </c>
      <c r="H3356" s="3">
        <v>27296.09</v>
      </c>
      <c r="I3356" t="s">
        <v>21</v>
      </c>
      <c r="J3356" t="s">
        <v>19</v>
      </c>
      <c r="K33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34.726922598723306</v>
      </c>
      <c r="L3356" s="5">
        <f>TablaDatos[[#This Row],[IMC_raw]]/1000000000000000</f>
        <v>3.4726922598723302</v>
      </c>
      <c r="M3356" s="2">
        <v>3472692259872330</v>
      </c>
      <c r="N33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6" s="13">
        <f t="shared" si="52"/>
        <v>3355</v>
      </c>
      <c r="P3356" s="2" t="str">
        <f>IF(TablaDatos[[#This Row],[Diabetes]]=0,"No","Si")</f>
        <v>Si</v>
      </c>
      <c r="Q3356">
        <v>1</v>
      </c>
      <c r="R3356">
        <f>TablaDatos[[#This Row],[Aux2]]/10000000000000</f>
        <v>2320.9478486394401</v>
      </c>
      <c r="S3356" s="1">
        <v>2.32094784863944E+16</v>
      </c>
      <c r="T3356" s="7">
        <f>TablaDatos[[#This Row],[Aux3]]/100000000000000</f>
        <v>251.57446422206601</v>
      </c>
      <c r="U3356" s="1">
        <v>2.51574464222066E+16</v>
      </c>
      <c r="V3356">
        <v>157.69999999999999</v>
      </c>
      <c r="W3356">
        <v>98.8</v>
      </c>
    </row>
    <row r="3357" spans="1:23">
      <c r="A3357">
        <v>2019</v>
      </c>
      <c r="B3357">
        <v>55</v>
      </c>
      <c r="C3357" t="s">
        <v>16</v>
      </c>
      <c r="D3357" t="s">
        <v>36</v>
      </c>
      <c r="E3357" t="s">
        <v>31</v>
      </c>
      <c r="F3357" t="s">
        <v>24</v>
      </c>
      <c r="G3357" t="s">
        <v>28</v>
      </c>
      <c r="H3357" s="3">
        <v>17906.490000000002</v>
      </c>
      <c r="I3357" t="s">
        <v>19</v>
      </c>
      <c r="J3357" t="s">
        <v>22</v>
      </c>
      <c r="K33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34.708640975581403</v>
      </c>
      <c r="L3357" s="6">
        <f>TablaDatos[[#This Row],[IMC_raw]]/1000000000000000</f>
        <v>34.708640975581403</v>
      </c>
      <c r="M3357" s="2">
        <v>3.47086409755814E+16</v>
      </c>
      <c r="N33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7" s="13">
        <f t="shared" si="52"/>
        <v>3356</v>
      </c>
      <c r="P3357" s="2" t="str">
        <f>IF(TablaDatos[[#This Row],[Diabetes]]=0,"No","Si")</f>
        <v>Si</v>
      </c>
      <c r="Q3357">
        <v>1</v>
      </c>
      <c r="R3357">
        <f>TablaDatos[[#This Row],[Aux2]]/10000000000000</f>
        <v>2206.00570269124</v>
      </c>
      <c r="S3357" s="1">
        <v>2.20600570269124E+16</v>
      </c>
      <c r="T3357" s="7">
        <f>TablaDatos[[#This Row],[Aux3]]/100000000000000</f>
        <v>251.96582585820701</v>
      </c>
      <c r="U3357" s="1">
        <v>2.51965825858207E+16</v>
      </c>
      <c r="V3357">
        <v>167.1</v>
      </c>
      <c r="W3357">
        <v>101</v>
      </c>
    </row>
    <row r="3358" spans="1:23">
      <c r="A3358">
        <v>2019</v>
      </c>
      <c r="B3358">
        <v>65</v>
      </c>
      <c r="C3358" t="s">
        <v>16</v>
      </c>
      <c r="D3358" t="s">
        <v>32</v>
      </c>
      <c r="E3358" t="s">
        <v>21</v>
      </c>
      <c r="F3358" t="s">
        <v>19</v>
      </c>
      <c r="G3358" t="s">
        <v>25</v>
      </c>
      <c r="H3358" s="3">
        <v>25930.53</v>
      </c>
      <c r="I3358" t="s">
        <v>21</v>
      </c>
      <c r="J3358" t="s">
        <v>18</v>
      </c>
      <c r="K33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34.692344489318202</v>
      </c>
      <c r="L3358" s="5">
        <f>TablaDatos[[#This Row],[IMC_raw]]/1000000000000000</f>
        <v>3.4692344489318199</v>
      </c>
      <c r="M3358" s="2">
        <v>3469234448931820</v>
      </c>
      <c r="N33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8" s="13">
        <f t="shared" si="52"/>
        <v>3357</v>
      </c>
      <c r="P3358" s="2" t="str">
        <f>IF(TablaDatos[[#This Row],[Diabetes]]=0,"No","Si")</f>
        <v>No</v>
      </c>
      <c r="Q3358">
        <v>0</v>
      </c>
      <c r="R3358">
        <f>TablaDatos[[#This Row],[Aux2]]/10000000000000</f>
        <v>190.471496672336</v>
      </c>
      <c r="S3358" s="1">
        <v>1904714966723360</v>
      </c>
      <c r="T3358" s="7">
        <f>TablaDatos[[#This Row],[Aux3]]/100000000000000</f>
        <v>252.316657470894</v>
      </c>
      <c r="U3358" s="1">
        <v>2.52316657470894E+16</v>
      </c>
      <c r="V3358">
        <v>175.2</v>
      </c>
      <c r="W3358">
        <v>98.3</v>
      </c>
    </row>
    <row r="3359" spans="1:23">
      <c r="A3359">
        <v>2019</v>
      </c>
      <c r="B3359">
        <v>54</v>
      </c>
      <c r="C3359" t="s">
        <v>23</v>
      </c>
      <c r="D3359" t="s">
        <v>38</v>
      </c>
      <c r="E3359" t="s">
        <v>31</v>
      </c>
      <c r="F3359" t="s">
        <v>24</v>
      </c>
      <c r="G3359" t="s">
        <v>20</v>
      </c>
      <c r="H3359" s="3">
        <v>18997.099999999999</v>
      </c>
      <c r="I3359" t="s">
        <v>21</v>
      </c>
      <c r="J3359" t="s">
        <v>19</v>
      </c>
      <c r="K33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34.627981279367297</v>
      </c>
      <c r="L3359" s="6">
        <f>TablaDatos[[#This Row],[IMC_raw]]/1000000000000000</f>
        <v>3.4627981279367299</v>
      </c>
      <c r="M3359" s="2">
        <v>3462798127936730</v>
      </c>
      <c r="N33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59" s="13">
        <f t="shared" si="52"/>
        <v>3358</v>
      </c>
      <c r="P3359" s="2" t="str">
        <f>IF(TablaDatos[[#This Row],[Diabetes]]=0,"No","Si")</f>
        <v>Si</v>
      </c>
      <c r="Q3359">
        <v>1</v>
      </c>
      <c r="R3359">
        <f>TablaDatos[[#This Row],[Aux2]]/10000000000000</f>
        <v>2594.5911747864802</v>
      </c>
      <c r="S3359" s="1">
        <v>2.59459117478648E+16</v>
      </c>
      <c r="T3359" s="7">
        <f>TablaDatos[[#This Row],[Aux3]]/100000000000000</f>
        <v>236.217182204213</v>
      </c>
      <c r="U3359" s="1">
        <v>2.36217182204213E+16</v>
      </c>
      <c r="V3359">
        <v>158.19999999999999</v>
      </c>
      <c r="W3359">
        <v>95.4</v>
      </c>
    </row>
    <row r="3360" spans="1:23">
      <c r="A3360">
        <v>2019</v>
      </c>
      <c r="B3360">
        <v>68</v>
      </c>
      <c r="C3360" t="s">
        <v>23</v>
      </c>
      <c r="D3360" t="s">
        <v>17</v>
      </c>
      <c r="E3360" t="s">
        <v>21</v>
      </c>
      <c r="F3360" t="s">
        <v>24</v>
      </c>
      <c r="G3360" t="s">
        <v>25</v>
      </c>
      <c r="H3360" s="3">
        <v>25329.11</v>
      </c>
      <c r="I3360" t="s">
        <v>19</v>
      </c>
      <c r="J3360" t="s">
        <v>22</v>
      </c>
      <c r="K33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34.614740235024797</v>
      </c>
      <c r="L3360" s="5">
        <f>TablaDatos[[#This Row],[IMC_raw]]/1000000000000000</f>
        <v>3.4614740235024799</v>
      </c>
      <c r="M3360" s="2">
        <v>3461474023502480</v>
      </c>
      <c r="N33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0" s="13">
        <f t="shared" si="52"/>
        <v>3359</v>
      </c>
      <c r="P3360" s="2" t="str">
        <f>IF(TablaDatos[[#This Row],[Diabetes]]=0,"No","Si")</f>
        <v>Si</v>
      </c>
      <c r="Q3360">
        <v>1</v>
      </c>
      <c r="R3360">
        <f>TablaDatos[[#This Row],[Aux2]]/10000000000000</f>
        <v>2162.69213254344</v>
      </c>
      <c r="S3360" s="1">
        <v>2.16269213254344E+16</v>
      </c>
      <c r="T3360" s="7">
        <f>TablaDatos[[#This Row],[Aux3]]/100000000000000</f>
        <v>288.57905841533199</v>
      </c>
      <c r="U3360" s="1">
        <v>2.88579058415332E+16</v>
      </c>
      <c r="V3360">
        <v>165.5</v>
      </c>
      <c r="W3360">
        <v>99.3</v>
      </c>
    </row>
    <row r="3361" spans="1:23">
      <c r="A3361">
        <v>2019</v>
      </c>
      <c r="B3361">
        <v>61</v>
      </c>
      <c r="C3361" t="s">
        <v>23</v>
      </c>
      <c r="D3361" t="s">
        <v>17</v>
      </c>
      <c r="E3361" t="s">
        <v>19</v>
      </c>
      <c r="F3361" t="s">
        <v>19</v>
      </c>
      <c r="G3361" t="s">
        <v>28</v>
      </c>
      <c r="H3361" s="3">
        <v>26344.13</v>
      </c>
      <c r="I3361" t="s">
        <v>21</v>
      </c>
      <c r="J3361" t="s">
        <v>19</v>
      </c>
      <c r="K33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34.607828896696297</v>
      </c>
      <c r="L3361" s="6">
        <f>TablaDatos[[#This Row],[IMC_raw]]/100000000000000</f>
        <v>34.607828896696297</v>
      </c>
      <c r="M3361" s="2">
        <v>3460782889669630</v>
      </c>
      <c r="N33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1" s="13">
        <f t="shared" si="52"/>
        <v>3360</v>
      </c>
      <c r="P3361" s="2" t="str">
        <f>IF(TablaDatos[[#This Row],[Diabetes]]=0,"No","Si")</f>
        <v>No</v>
      </c>
      <c r="Q3361">
        <v>0</v>
      </c>
      <c r="R3361">
        <f>TablaDatos[[#This Row],[Aux2]]/10000000000000</f>
        <v>2292.44245659636</v>
      </c>
      <c r="S3361" s="1">
        <v>2.29244245659636E+16</v>
      </c>
      <c r="T3361" s="7">
        <f>TablaDatos[[#This Row],[Aux3]]/100000000000000</f>
        <v>232.699180350125</v>
      </c>
      <c r="U3361" s="1">
        <v>2.32699180350125E+16</v>
      </c>
      <c r="V3361">
        <v>157</v>
      </c>
      <c r="W3361">
        <v>100.8</v>
      </c>
    </row>
    <row r="3362" spans="1:23">
      <c r="A3362">
        <v>2019</v>
      </c>
      <c r="B3362">
        <v>53</v>
      </c>
      <c r="C3362" t="s">
        <v>23</v>
      </c>
      <c r="D3362" t="s">
        <v>73</v>
      </c>
      <c r="E3362" t="s">
        <v>18</v>
      </c>
      <c r="F3362" t="s">
        <v>24</v>
      </c>
      <c r="G3362" t="s">
        <v>20</v>
      </c>
      <c r="H3362" s="3">
        <v>22726.76</v>
      </c>
      <c r="I3362" t="s">
        <v>21</v>
      </c>
      <c r="J3362" t="s">
        <v>21</v>
      </c>
      <c r="K33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34.579484792567101</v>
      </c>
      <c r="L3362" s="6">
        <f>TablaDatos[[#This Row],[IMC_raw]]/1000000000000000</f>
        <v>3.4579484792567099</v>
      </c>
      <c r="M3362" s="2">
        <v>3457948479256710</v>
      </c>
      <c r="N33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2" s="13">
        <f t="shared" si="52"/>
        <v>3361</v>
      </c>
      <c r="P3362" s="2" t="str">
        <f>IF(TablaDatos[[#This Row],[Diabetes]]=0,"No","Si")</f>
        <v>No</v>
      </c>
      <c r="Q3362">
        <v>0</v>
      </c>
      <c r="R3362">
        <f>TablaDatos[[#This Row],[Aux2]]/10000000000000</f>
        <v>2241.0637522656102</v>
      </c>
      <c r="S3362" s="1">
        <v>2.24106375226561E+16</v>
      </c>
      <c r="T3362" s="7">
        <f>TablaDatos[[#This Row],[Aux3]]/100000000000000</f>
        <v>255.72884758230401</v>
      </c>
      <c r="U3362" s="1">
        <v>2.55728847582304E+16</v>
      </c>
      <c r="V3362">
        <v>147.30000000000001</v>
      </c>
      <c r="W3362">
        <v>93</v>
      </c>
    </row>
    <row r="3363" spans="1:23">
      <c r="A3363">
        <v>2019</v>
      </c>
      <c r="B3363">
        <v>50</v>
      </c>
      <c r="C3363" t="s">
        <v>23</v>
      </c>
      <c r="D3363" t="s">
        <v>73</v>
      </c>
      <c r="E3363" t="s">
        <v>19</v>
      </c>
      <c r="F3363" t="s">
        <v>19</v>
      </c>
      <c r="G3363" t="s">
        <v>20</v>
      </c>
      <c r="H3363" s="3">
        <v>27662.34</v>
      </c>
      <c r="I3363" t="s">
        <v>19</v>
      </c>
      <c r="J3363" t="s">
        <v>18</v>
      </c>
      <c r="K33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34.569614177075401</v>
      </c>
      <c r="L3363" s="6">
        <f>TablaDatos[[#This Row],[IMC_raw]]/1000000000000000</f>
        <v>3.4569614177075398</v>
      </c>
      <c r="M3363" s="2">
        <v>3456961417707540</v>
      </c>
      <c r="N33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3" s="13">
        <f t="shared" si="52"/>
        <v>3362</v>
      </c>
      <c r="P3363" s="2" t="str">
        <f>IF(TablaDatos[[#This Row],[Diabetes]]=0,"No","Si")</f>
        <v>No</v>
      </c>
      <c r="Q3363">
        <v>0</v>
      </c>
      <c r="R3363">
        <f>TablaDatos[[#This Row],[Aux2]]/10000000000000</f>
        <v>1982.6354998377701</v>
      </c>
      <c r="S3363" s="1">
        <v>1.98263549983777E+16</v>
      </c>
      <c r="T3363" s="7">
        <f>TablaDatos[[#This Row],[Aux3]]/100000000000000</f>
        <v>226.16479438881501</v>
      </c>
      <c r="U3363" s="1">
        <v>2.26164794388815E+16</v>
      </c>
      <c r="V3363">
        <v>147.19999999999999</v>
      </c>
      <c r="W3363">
        <v>92.6</v>
      </c>
    </row>
    <row r="3364" spans="1:23">
      <c r="A3364">
        <v>2019</v>
      </c>
      <c r="B3364">
        <v>57</v>
      </c>
      <c r="C3364" t="s">
        <v>23</v>
      </c>
      <c r="D3364" t="s">
        <v>73</v>
      </c>
      <c r="E3364" t="s">
        <v>18</v>
      </c>
      <c r="F3364" t="s">
        <v>24</v>
      </c>
      <c r="G3364" t="s">
        <v>28</v>
      </c>
      <c r="H3364" s="3">
        <v>28736.16</v>
      </c>
      <c r="I3364" t="s">
        <v>19</v>
      </c>
      <c r="J3364" t="s">
        <v>18</v>
      </c>
      <c r="K33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34.544319647795298</v>
      </c>
      <c r="L3364" s="5">
        <f>TablaDatos[[#This Row],[IMC_raw]]/1000000000000000</f>
        <v>3.4544319647795301</v>
      </c>
      <c r="M3364" s="2">
        <v>3454431964779530</v>
      </c>
      <c r="N33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4" s="13">
        <f t="shared" si="52"/>
        <v>3363</v>
      </c>
      <c r="P3364" s="2" t="str">
        <f>IF(TablaDatos[[#This Row],[Diabetes]]=0,"No","Si")</f>
        <v>No</v>
      </c>
      <c r="Q3364">
        <v>0</v>
      </c>
      <c r="R3364">
        <f>TablaDatos[[#This Row],[Aux2]]/10000000000000</f>
        <v>2142.0313410690501</v>
      </c>
      <c r="S3364" s="1">
        <v>2.14203134106905E+16</v>
      </c>
      <c r="T3364" s="7">
        <f>TablaDatos[[#This Row],[Aux3]]/100000000000000</f>
        <v>239.724206490082</v>
      </c>
      <c r="U3364" s="1">
        <v>2.39724206490082E+16</v>
      </c>
      <c r="V3364">
        <v>154.30000000000001</v>
      </c>
      <c r="W3364">
        <v>98.5</v>
      </c>
    </row>
    <row r="3365" spans="1:23">
      <c r="A3365">
        <v>2019</v>
      </c>
      <c r="B3365">
        <v>64</v>
      </c>
      <c r="C3365" t="s">
        <v>23</v>
      </c>
      <c r="D3365" t="s">
        <v>73</v>
      </c>
      <c r="E3365" t="s">
        <v>21</v>
      </c>
      <c r="F3365" t="s">
        <v>19</v>
      </c>
      <c r="G3365" t="s">
        <v>28</v>
      </c>
      <c r="H3365" s="3">
        <v>24932.26</v>
      </c>
      <c r="I3365" t="s">
        <v>21</v>
      </c>
      <c r="J3365" t="s">
        <v>21</v>
      </c>
      <c r="K33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34.536836965317804</v>
      </c>
      <c r="L3365" s="6">
        <f>TablaDatos[[#This Row],[IMC_raw]]/1000000000000000</f>
        <v>3.4536836965317801</v>
      </c>
      <c r="M3365" s="2">
        <v>3453683696531780</v>
      </c>
      <c r="N33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5" s="13">
        <f t="shared" si="52"/>
        <v>3364</v>
      </c>
      <c r="P3365" s="2" t="str">
        <f>IF(TablaDatos[[#This Row],[Diabetes]]=0,"No","Si")</f>
        <v>No</v>
      </c>
      <c r="Q3365">
        <v>0</v>
      </c>
      <c r="R3365">
        <f>TablaDatos[[#This Row],[Aux2]]/10000000000000</f>
        <v>2250.0580945521401</v>
      </c>
      <c r="S3365" s="1">
        <v>2.25005809455214E+16</v>
      </c>
      <c r="T3365" s="7">
        <f>TablaDatos[[#This Row],[Aux3]]/100000000000000</f>
        <v>3.0000000000000001E-12</v>
      </c>
      <c r="U3365">
        <v>300</v>
      </c>
      <c r="V3365">
        <v>152.30000000000001</v>
      </c>
      <c r="W3365">
        <v>107.3</v>
      </c>
    </row>
    <row r="3366" spans="1:23">
      <c r="A3366">
        <v>2019</v>
      </c>
      <c r="B3366">
        <v>43</v>
      </c>
      <c r="C3366" t="s">
        <v>23</v>
      </c>
      <c r="D3366" t="s">
        <v>72</v>
      </c>
      <c r="E3366" t="s">
        <v>18</v>
      </c>
      <c r="F3366" t="s">
        <v>35</v>
      </c>
      <c r="G3366" t="s">
        <v>39</v>
      </c>
      <c r="H3366" s="3">
        <v>62388.53</v>
      </c>
      <c r="I3366" t="s">
        <v>21</v>
      </c>
      <c r="J3366" t="s">
        <v>19</v>
      </c>
      <c r="K33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34.536073838506198</v>
      </c>
      <c r="L3366" s="6">
        <f>TablaDatos[[#This Row],[IMC_raw]]/1000000000000000</f>
        <v>3.45360738385062</v>
      </c>
      <c r="M3366" s="2">
        <v>3453607383850620</v>
      </c>
      <c r="N33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6" s="13">
        <f t="shared" si="52"/>
        <v>3365</v>
      </c>
      <c r="P3366" s="2" t="str">
        <f>IF(TablaDatos[[#This Row],[Diabetes]]=0,"No","Si")</f>
        <v>No</v>
      </c>
      <c r="Q3366">
        <v>0</v>
      </c>
      <c r="R3366">
        <f>TablaDatos[[#This Row],[Aux2]]/10000000000000</f>
        <v>2205.1125491070702</v>
      </c>
      <c r="S3366" s="1">
        <v>2.20511254910707E+16</v>
      </c>
      <c r="T3366" s="7">
        <f>TablaDatos[[#This Row],[Aux3]]/100000000000000</f>
        <v>26.460612307081799</v>
      </c>
      <c r="U3366" s="1">
        <v>2646061230708180</v>
      </c>
      <c r="V3366">
        <v>154.6</v>
      </c>
      <c r="W3366">
        <v>98</v>
      </c>
    </row>
    <row r="3367" spans="1:23">
      <c r="A3367">
        <v>2019</v>
      </c>
      <c r="B3367">
        <v>51</v>
      </c>
      <c r="C3367" t="s">
        <v>16</v>
      </c>
      <c r="D3367" t="s">
        <v>29</v>
      </c>
      <c r="E3367" t="s">
        <v>18</v>
      </c>
      <c r="F3367" t="s">
        <v>35</v>
      </c>
      <c r="G3367" t="s">
        <v>20</v>
      </c>
      <c r="H3367" s="3">
        <v>9004.92</v>
      </c>
      <c r="I3367" t="s">
        <v>19</v>
      </c>
      <c r="J3367" t="s">
        <v>22</v>
      </c>
      <c r="K33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34.534371612374002</v>
      </c>
      <c r="L3367" s="5">
        <f>TablaDatos[[#This Row],[IMC_raw]]/1000000000000000</f>
        <v>3.4534371612374</v>
      </c>
      <c r="M3367" s="2">
        <v>3453437161237400</v>
      </c>
      <c r="N33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7" s="13">
        <f t="shared" si="52"/>
        <v>3366</v>
      </c>
      <c r="P3367" s="2" t="str">
        <f>IF(TablaDatos[[#This Row],[Diabetes]]=0,"No","Si")</f>
        <v>No</v>
      </c>
      <c r="Q3367">
        <v>0</v>
      </c>
      <c r="R3367">
        <f>TablaDatos[[#This Row],[Aux2]]/10000000000000</f>
        <v>2061.6336244085901</v>
      </c>
      <c r="S3367" s="1">
        <v>2.06163362440859E+16</v>
      </c>
      <c r="T3367" s="7">
        <f>TablaDatos[[#This Row],[Aux3]]/100000000000000</f>
        <v>228.30318250564599</v>
      </c>
      <c r="U3367" s="1">
        <v>2.28303182505646E+16</v>
      </c>
      <c r="V3367">
        <v>153.4</v>
      </c>
      <c r="W3367">
        <v>91.4</v>
      </c>
    </row>
    <row r="3368" spans="1:23">
      <c r="A3368">
        <v>2019</v>
      </c>
      <c r="B3368">
        <v>65</v>
      </c>
      <c r="C3368" t="s">
        <v>23</v>
      </c>
      <c r="D3368" t="s">
        <v>42</v>
      </c>
      <c r="E3368" t="s">
        <v>21</v>
      </c>
      <c r="F3368" t="s">
        <v>24</v>
      </c>
      <c r="G3368" t="s">
        <v>25</v>
      </c>
      <c r="H3368" s="3">
        <v>12887.63</v>
      </c>
      <c r="I3368" t="s">
        <v>21</v>
      </c>
      <c r="J3368" t="s">
        <v>18</v>
      </c>
      <c r="K33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34.501917854874698</v>
      </c>
      <c r="L3368" s="6">
        <f>TablaDatos[[#This Row],[IMC_raw]]/1000000000000000</f>
        <v>0.34501917854874697</v>
      </c>
      <c r="M3368" s="2">
        <v>345019178548747</v>
      </c>
      <c r="N33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8" s="13">
        <f t="shared" si="52"/>
        <v>3367</v>
      </c>
      <c r="P3368" s="2" t="str">
        <f>IF(TablaDatos[[#This Row],[Diabetes]]=0,"No","Si")</f>
        <v>Si</v>
      </c>
      <c r="Q3368">
        <v>1</v>
      </c>
      <c r="R3368">
        <f>TablaDatos[[#This Row],[Aux2]]/10000000000000</f>
        <v>2266.85764015422</v>
      </c>
      <c r="S3368" s="1">
        <v>2.26685764015422E+16</v>
      </c>
      <c r="T3368" s="7">
        <f>TablaDatos[[#This Row],[Aux3]]/100000000000000</f>
        <v>258.03935644132298</v>
      </c>
      <c r="U3368" s="1">
        <v>2.58039356441323E+16</v>
      </c>
      <c r="V3368">
        <v>165.5</v>
      </c>
      <c r="W3368">
        <v>103.2</v>
      </c>
    </row>
    <row r="3369" spans="1:23">
      <c r="A3369">
        <v>2019</v>
      </c>
      <c r="B3369">
        <v>62</v>
      </c>
      <c r="C3369" t="s">
        <v>16</v>
      </c>
      <c r="D3369" t="s">
        <v>37</v>
      </c>
      <c r="E3369" t="s">
        <v>19</v>
      </c>
      <c r="F3369" t="s">
        <v>19</v>
      </c>
      <c r="G3369" t="s">
        <v>28</v>
      </c>
      <c r="H3369" s="3">
        <v>17544.240000000002</v>
      </c>
      <c r="I3369" t="s">
        <v>19</v>
      </c>
      <c r="J3369" t="s">
        <v>18</v>
      </c>
      <c r="K33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34.478914438742898</v>
      </c>
      <c r="L3369" s="6">
        <f>TablaDatos[[#This Row],[IMC_raw]]/1000000000000000</f>
        <v>34.478914438742898</v>
      </c>
      <c r="M3369" s="2">
        <v>3.44789144387429E+16</v>
      </c>
      <c r="N33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69" s="13">
        <f t="shared" si="52"/>
        <v>3368</v>
      </c>
      <c r="P3369" s="2" t="str">
        <f>IF(TablaDatos[[#This Row],[Diabetes]]=0,"No","Si")</f>
        <v>No</v>
      </c>
      <c r="Q3369">
        <v>0</v>
      </c>
      <c r="R3369">
        <f>TablaDatos[[#This Row],[Aux2]]/10000000000000</f>
        <v>212.77679535752699</v>
      </c>
      <c r="S3369" s="1">
        <v>2127767953575270</v>
      </c>
      <c r="T3369" s="7">
        <f>TablaDatos[[#This Row],[Aux3]]/100000000000000</f>
        <v>21.879134347852698</v>
      </c>
      <c r="U3369" s="1">
        <v>2187913434785270</v>
      </c>
      <c r="V3369">
        <v>160.19999999999999</v>
      </c>
      <c r="W3369">
        <v>103.8</v>
      </c>
    </row>
    <row r="3370" spans="1:23">
      <c r="A3370">
        <v>2019</v>
      </c>
      <c r="B3370">
        <v>60</v>
      </c>
      <c r="C3370" t="s">
        <v>16</v>
      </c>
      <c r="D3370" t="s">
        <v>72</v>
      </c>
      <c r="E3370" t="s">
        <v>18</v>
      </c>
      <c r="F3370" t="s">
        <v>35</v>
      </c>
      <c r="G3370" t="s">
        <v>28</v>
      </c>
      <c r="H3370" s="3">
        <v>15807.36</v>
      </c>
      <c r="I3370" t="s">
        <v>19</v>
      </c>
      <c r="J3370" t="s">
        <v>18</v>
      </c>
      <c r="K33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34.478897183428401</v>
      </c>
      <c r="L3370" s="5">
        <f>TablaDatos[[#This Row],[IMC_raw]]/1000000000000000</f>
        <v>3.4478897183428399</v>
      </c>
      <c r="M3370" s="2">
        <v>3447889718342840</v>
      </c>
      <c r="N33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0" s="13">
        <f t="shared" si="52"/>
        <v>3369</v>
      </c>
      <c r="P3370" s="2" t="str">
        <f>IF(TablaDatos[[#This Row],[Diabetes]]=0,"No","Si")</f>
        <v>No</v>
      </c>
      <c r="Q3370">
        <v>0</v>
      </c>
      <c r="R3370">
        <f>TablaDatos[[#This Row],[Aux2]]/10000000000000</f>
        <v>2256.5439788752401</v>
      </c>
      <c r="S3370" s="1">
        <v>2.25654397887524E+16</v>
      </c>
      <c r="T3370" s="7">
        <f>TablaDatos[[#This Row],[Aux3]]/100000000000000</f>
        <v>229.80409102744301</v>
      </c>
      <c r="U3370" s="1">
        <v>2.29804091027443E+16</v>
      </c>
      <c r="V3370">
        <v>161.5</v>
      </c>
      <c r="W3370">
        <v>93.3</v>
      </c>
    </row>
    <row r="3371" spans="1:23">
      <c r="A3371">
        <v>2019</v>
      </c>
      <c r="B3371">
        <v>63</v>
      </c>
      <c r="C3371" t="s">
        <v>16</v>
      </c>
      <c r="D3371" t="s">
        <v>72</v>
      </c>
      <c r="E3371" t="s">
        <v>21</v>
      </c>
      <c r="F3371" t="s">
        <v>19</v>
      </c>
      <c r="G3371" t="s">
        <v>28</v>
      </c>
      <c r="H3371" s="3">
        <v>19937.650000000001</v>
      </c>
      <c r="I3371" t="s">
        <v>21</v>
      </c>
      <c r="J3371" t="s">
        <v>19</v>
      </c>
      <c r="K33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34.465783735837604</v>
      </c>
      <c r="L3371" s="6">
        <f>TablaDatos[[#This Row],[IMC_raw]]/1000000000000000</f>
        <v>3.4465783735837601</v>
      </c>
      <c r="M3371" s="2">
        <v>3446578373583760</v>
      </c>
      <c r="N33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1" s="13">
        <f t="shared" si="52"/>
        <v>3370</v>
      </c>
      <c r="P3371" s="2" t="str">
        <f>IF(TablaDatos[[#This Row],[Diabetes]]=0,"No","Si")</f>
        <v>No</v>
      </c>
      <c r="Q3371">
        <v>0</v>
      </c>
      <c r="R3371">
        <f>TablaDatos[[#This Row],[Aux2]]/10000000000000</f>
        <v>238.99210719978299</v>
      </c>
      <c r="S3371" s="1">
        <v>2389921071997830</v>
      </c>
      <c r="T3371" s="7">
        <f>TablaDatos[[#This Row],[Aux3]]/100000000000000</f>
        <v>231.22814773239099</v>
      </c>
      <c r="U3371" s="1">
        <v>2.31228147732391E+16</v>
      </c>
      <c r="V3371">
        <v>168.5</v>
      </c>
      <c r="W3371">
        <v>107.3</v>
      </c>
    </row>
    <row r="3372" spans="1:23">
      <c r="A3372">
        <v>2019</v>
      </c>
      <c r="B3372">
        <v>55</v>
      </c>
      <c r="C3372" t="s">
        <v>23</v>
      </c>
      <c r="D3372" t="s">
        <v>27</v>
      </c>
      <c r="E3372" t="s">
        <v>18</v>
      </c>
      <c r="F3372" t="s">
        <v>19</v>
      </c>
      <c r="G3372" t="s">
        <v>28</v>
      </c>
      <c r="H3372" s="3">
        <v>12334.22</v>
      </c>
      <c r="I3372" t="s">
        <v>21</v>
      </c>
      <c r="J3372" t="s">
        <v>18</v>
      </c>
      <c r="K33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34.432564019472203</v>
      </c>
      <c r="L3372" s="6">
        <f>TablaDatos[[#This Row],[IMC_raw]]/1000000000000000</f>
        <v>34.432564019472203</v>
      </c>
      <c r="M3372" s="2">
        <v>3.44325640194722E+16</v>
      </c>
      <c r="N33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2" s="13">
        <f t="shared" si="52"/>
        <v>3371</v>
      </c>
      <c r="P3372" s="2" t="str">
        <f>IF(TablaDatos[[#This Row],[Diabetes]]=0,"No","Si")</f>
        <v>Si</v>
      </c>
      <c r="Q3372">
        <v>1</v>
      </c>
      <c r="R3372">
        <f>TablaDatos[[#This Row],[Aux2]]/10000000000000</f>
        <v>2163.1705509573799</v>
      </c>
      <c r="S3372" s="1">
        <v>2.16317055095738E+16</v>
      </c>
      <c r="T3372" s="7">
        <f>TablaDatos[[#This Row],[Aux3]]/100000000000000</f>
        <v>234.31626029838799</v>
      </c>
      <c r="U3372" s="1">
        <v>2.34316260298388E+16</v>
      </c>
      <c r="V3372">
        <v>157.69999999999999</v>
      </c>
      <c r="W3372">
        <v>96.3</v>
      </c>
    </row>
    <row r="3373" spans="1:23">
      <c r="A3373">
        <v>2019</v>
      </c>
      <c r="B3373">
        <v>61</v>
      </c>
      <c r="C3373" t="s">
        <v>16</v>
      </c>
      <c r="D3373" t="s">
        <v>30</v>
      </c>
      <c r="E3373" t="s">
        <v>31</v>
      </c>
      <c r="F3373" t="s">
        <v>19</v>
      </c>
      <c r="G3373" t="s">
        <v>28</v>
      </c>
      <c r="H3373" s="3">
        <v>21000.36</v>
      </c>
      <c r="I3373" t="s">
        <v>21</v>
      </c>
      <c r="J3373" t="s">
        <v>19</v>
      </c>
      <c r="K33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34.421602323011101</v>
      </c>
      <c r="L3373" s="6">
        <f>TablaDatos[[#This Row],[IMC_raw]]/1000000000000000</f>
        <v>3.4421602323011098</v>
      </c>
      <c r="M3373" s="2">
        <v>3442160232301110</v>
      </c>
      <c r="N33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3" s="13">
        <f t="shared" si="52"/>
        <v>3372</v>
      </c>
      <c r="P3373" s="2" t="str">
        <f>IF(TablaDatos[[#This Row],[Diabetes]]=0,"No","Si")</f>
        <v>Si</v>
      </c>
      <c r="Q3373">
        <v>1</v>
      </c>
      <c r="R3373">
        <f>TablaDatos[[#This Row],[Aux2]]/10000000000000</f>
        <v>2316.2434552557802</v>
      </c>
      <c r="S3373" s="1">
        <v>2.31624345525578E+16</v>
      </c>
      <c r="T3373" s="7">
        <f>TablaDatos[[#This Row],[Aux3]]/100000000000000</f>
        <v>256.02648708865399</v>
      </c>
      <c r="U3373" s="1">
        <v>2.56026487088654E+16</v>
      </c>
      <c r="V3373">
        <v>174.4</v>
      </c>
      <c r="W3373">
        <v>105.7</v>
      </c>
    </row>
    <row r="3374" spans="1:23">
      <c r="A3374">
        <v>2019</v>
      </c>
      <c r="B3374">
        <v>56</v>
      </c>
      <c r="C3374" t="s">
        <v>16</v>
      </c>
      <c r="D3374" t="s">
        <v>34</v>
      </c>
      <c r="E3374" t="s">
        <v>18</v>
      </c>
      <c r="F3374" t="s">
        <v>35</v>
      </c>
      <c r="G3374" t="s">
        <v>28</v>
      </c>
      <c r="H3374" s="3">
        <v>42331.360000000001</v>
      </c>
      <c r="I3374" t="s">
        <v>19</v>
      </c>
      <c r="J3374" t="s">
        <v>19</v>
      </c>
      <c r="K33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34.4188671924096</v>
      </c>
      <c r="L3374" s="5">
        <f>TablaDatos[[#This Row],[IMC_raw]]/1000000000000000</f>
        <v>34.4188671924096</v>
      </c>
      <c r="M3374" s="2">
        <v>3.44188671924096E+16</v>
      </c>
      <c r="N33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4" s="13">
        <f t="shared" si="52"/>
        <v>3373</v>
      </c>
      <c r="P3374" s="2" t="str">
        <f>IF(TablaDatos[[#This Row],[Diabetes]]=0,"No","Si")</f>
        <v>No</v>
      </c>
      <c r="Q3374">
        <v>0</v>
      </c>
      <c r="R3374">
        <f>TablaDatos[[#This Row],[Aux2]]/10000000000000</f>
        <v>1895.4346164563401</v>
      </c>
      <c r="S3374" s="1">
        <v>1.89543461645634E+16</v>
      </c>
      <c r="T3374" s="7">
        <f>TablaDatos[[#This Row],[Aux3]]/100000000000000</f>
        <v>170.497842505297</v>
      </c>
      <c r="U3374" s="1">
        <v>1.70497842505297E+16</v>
      </c>
      <c r="V3374">
        <v>158.5</v>
      </c>
      <c r="W3374">
        <v>93.2</v>
      </c>
    </row>
    <row r="3375" spans="1:23">
      <c r="A3375">
        <v>2019</v>
      </c>
      <c r="B3375">
        <v>70</v>
      </c>
      <c r="C3375" t="s">
        <v>16</v>
      </c>
      <c r="D3375" t="s">
        <v>72</v>
      </c>
      <c r="E3375" t="s">
        <v>21</v>
      </c>
      <c r="F3375" t="s">
        <v>24</v>
      </c>
      <c r="G3375" t="s">
        <v>25</v>
      </c>
      <c r="H3375" s="3">
        <v>16838.07</v>
      </c>
      <c r="I3375" t="s">
        <v>19</v>
      </c>
      <c r="J3375" t="s">
        <v>22</v>
      </c>
      <c r="K33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34.402952645922504</v>
      </c>
      <c r="L3375" s="6">
        <f>TablaDatos[[#This Row],[IMC_raw]]/1000000000000000</f>
        <v>3.4402952645922502</v>
      </c>
      <c r="M3375" s="2">
        <v>3440295264592250</v>
      </c>
      <c r="N33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5" s="13">
        <f t="shared" si="52"/>
        <v>3374</v>
      </c>
      <c r="P3375" s="2" t="str">
        <f>IF(TablaDatos[[#This Row],[Diabetes]]=0,"No","Si")</f>
        <v>No</v>
      </c>
      <c r="Q3375">
        <v>0</v>
      </c>
      <c r="R3375">
        <f>TablaDatos[[#This Row],[Aux2]]/10000000000000</f>
        <v>2162.7502794647198</v>
      </c>
      <c r="S3375" s="1">
        <v>2.16275027946472E+16</v>
      </c>
      <c r="T3375" s="7">
        <f>TablaDatos[[#This Row],[Aux3]]/100000000000000</f>
        <v>24.410992693324101</v>
      </c>
      <c r="U3375" s="1">
        <v>2441099269332410</v>
      </c>
      <c r="V3375">
        <v>171</v>
      </c>
      <c r="W3375">
        <v>103.4</v>
      </c>
    </row>
    <row r="3376" spans="1:23">
      <c r="A3376">
        <v>2019</v>
      </c>
      <c r="B3376">
        <v>58</v>
      </c>
      <c r="C3376" t="s">
        <v>23</v>
      </c>
      <c r="D3376" t="s">
        <v>71</v>
      </c>
      <c r="E3376" t="s">
        <v>31</v>
      </c>
      <c r="F3376" t="s">
        <v>19</v>
      </c>
      <c r="G3376" t="s">
        <v>28</v>
      </c>
      <c r="H3376" s="3">
        <v>14468.45</v>
      </c>
      <c r="I3376" t="s">
        <v>21</v>
      </c>
      <c r="J3376" t="s">
        <v>18</v>
      </c>
      <c r="K33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34.349035665398404</v>
      </c>
      <c r="L3376" s="5">
        <f>TablaDatos[[#This Row],[IMC_raw]]/1000000000000000</f>
        <v>3.4349035665398402</v>
      </c>
      <c r="M3376" s="2">
        <v>3434903566539840</v>
      </c>
      <c r="N33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6" s="13">
        <f t="shared" si="52"/>
        <v>3375</v>
      </c>
      <c r="P3376" s="2" t="str">
        <f>IF(TablaDatos[[#This Row],[Diabetes]]=0,"No","Si")</f>
        <v>No</v>
      </c>
      <c r="Q3376">
        <v>0</v>
      </c>
      <c r="R3376">
        <f>TablaDatos[[#This Row],[Aux2]]/10000000000000</f>
        <v>2130.7627101099702</v>
      </c>
      <c r="S3376" s="1">
        <v>2.13076271010997E+16</v>
      </c>
      <c r="T3376" s="7">
        <f>TablaDatos[[#This Row],[Aux3]]/100000000000000</f>
        <v>275.65376897555302</v>
      </c>
      <c r="U3376" s="1">
        <v>2.75653768975553E+16</v>
      </c>
      <c r="V3376">
        <v>168</v>
      </c>
      <c r="W3376">
        <v>101.1</v>
      </c>
    </row>
    <row r="3377" spans="1:23">
      <c r="A3377">
        <v>2019</v>
      </c>
      <c r="B3377">
        <v>66</v>
      </c>
      <c r="C3377" t="s">
        <v>23</v>
      </c>
      <c r="D3377" t="s">
        <v>26</v>
      </c>
      <c r="E3377" t="s">
        <v>21</v>
      </c>
      <c r="F3377" t="s">
        <v>24</v>
      </c>
      <c r="G3377" t="s">
        <v>25</v>
      </c>
      <c r="H3377" s="3">
        <v>24700.03</v>
      </c>
      <c r="I3377" t="s">
        <v>21</v>
      </c>
      <c r="J3377" t="s">
        <v>22</v>
      </c>
      <c r="K33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34.322804381937402</v>
      </c>
      <c r="L3377" s="6">
        <f>TablaDatos[[#This Row],[IMC_raw]]/1000000000000000</f>
        <v>3.43228043819374</v>
      </c>
      <c r="M3377" s="2">
        <v>3432280438193740</v>
      </c>
      <c r="N33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7" s="13">
        <f t="shared" si="52"/>
        <v>3376</v>
      </c>
      <c r="P3377" s="2" t="str">
        <f>IF(TablaDatos[[#This Row],[Diabetes]]=0,"No","Si")</f>
        <v>Si</v>
      </c>
      <c r="Q3377">
        <v>1</v>
      </c>
      <c r="R3377">
        <f>TablaDatos[[#This Row],[Aux2]]/10000000000000</f>
        <v>2382.2003683379398</v>
      </c>
      <c r="S3377" s="1">
        <v>2.38220036833794E+16</v>
      </c>
      <c r="T3377" s="7">
        <f>TablaDatos[[#This Row],[Aux3]]/100000000000000</f>
        <v>250.17445325028899</v>
      </c>
      <c r="U3377" s="1">
        <v>2.50174453250289E+16</v>
      </c>
      <c r="V3377">
        <v>170.5</v>
      </c>
      <c r="W3377">
        <v>102.3</v>
      </c>
    </row>
    <row r="3378" spans="1:23">
      <c r="A3378">
        <v>2019</v>
      </c>
      <c r="B3378">
        <v>50</v>
      </c>
      <c r="C3378" t="s">
        <v>16</v>
      </c>
      <c r="D3378" t="s">
        <v>42</v>
      </c>
      <c r="E3378" t="s">
        <v>18</v>
      </c>
      <c r="F3378" t="s">
        <v>40</v>
      </c>
      <c r="G3378" t="s">
        <v>20</v>
      </c>
      <c r="H3378" s="3">
        <v>14317.38</v>
      </c>
      <c r="I3378" t="s">
        <v>21</v>
      </c>
      <c r="J3378" t="s">
        <v>21</v>
      </c>
      <c r="K33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34.311824404220395</v>
      </c>
      <c r="L3378" s="6">
        <f>TablaDatos[[#This Row],[IMC_raw]]/1000000000000000</f>
        <v>0.34311824404220398</v>
      </c>
      <c r="M3378" s="2">
        <v>343118244042204</v>
      </c>
      <c r="N33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8" s="13">
        <f t="shared" si="52"/>
        <v>3377</v>
      </c>
      <c r="P3378" s="2" t="str">
        <f>IF(TablaDatos[[#This Row],[Diabetes]]=0,"No","Si")</f>
        <v>No</v>
      </c>
      <c r="Q3378">
        <v>0</v>
      </c>
      <c r="R3378">
        <f>TablaDatos[[#This Row],[Aux2]]/10000000000000</f>
        <v>219.999508685265</v>
      </c>
      <c r="S3378" s="1">
        <v>2199995086852650</v>
      </c>
      <c r="T3378" s="7">
        <f>TablaDatos[[#This Row],[Aux3]]/100000000000000</f>
        <v>225.951967487248</v>
      </c>
      <c r="U3378" s="1">
        <v>2.25951967487248E+16</v>
      </c>
      <c r="V3378">
        <v>136.6</v>
      </c>
      <c r="W3378">
        <v>92.8</v>
      </c>
    </row>
    <row r="3379" spans="1:23">
      <c r="A3379">
        <v>2019</v>
      </c>
      <c r="B3379">
        <v>61</v>
      </c>
      <c r="C3379" t="s">
        <v>23</v>
      </c>
      <c r="D3379" t="s">
        <v>17</v>
      </c>
      <c r="E3379" t="s">
        <v>18</v>
      </c>
      <c r="F3379" t="s">
        <v>24</v>
      </c>
      <c r="G3379" t="s">
        <v>28</v>
      </c>
      <c r="H3379" s="3">
        <v>12754.02</v>
      </c>
      <c r="I3379" t="s">
        <v>21</v>
      </c>
      <c r="J3379" t="s">
        <v>22</v>
      </c>
      <c r="K33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34.276888650835097</v>
      </c>
      <c r="L3379" s="6">
        <f>TablaDatos[[#This Row],[IMC_raw]]/1000000000000000</f>
        <v>3.42768886508351</v>
      </c>
      <c r="M3379" s="2">
        <v>3427688865083510</v>
      </c>
      <c r="N33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79" s="13">
        <f t="shared" si="52"/>
        <v>3378</v>
      </c>
      <c r="P3379" s="2" t="str">
        <f>IF(TablaDatos[[#This Row],[Diabetes]]=0,"No","Si")</f>
        <v>No</v>
      </c>
      <c r="Q3379">
        <v>0</v>
      </c>
      <c r="R3379">
        <f>TablaDatos[[#This Row],[Aux2]]/10000000000000</f>
        <v>2061.7395278518402</v>
      </c>
      <c r="S3379" s="1">
        <v>2.06173952785184E+16</v>
      </c>
      <c r="T3379" s="7">
        <f>TablaDatos[[#This Row],[Aux3]]/100000000000000</f>
        <v>240.21950184201199</v>
      </c>
      <c r="U3379" s="1">
        <v>2.40219501842012E+16</v>
      </c>
      <c r="V3379">
        <v>156.4</v>
      </c>
      <c r="W3379">
        <v>96.3</v>
      </c>
    </row>
    <row r="3380" spans="1:23">
      <c r="A3380">
        <v>2019</v>
      </c>
      <c r="B3380">
        <v>58</v>
      </c>
      <c r="C3380" t="s">
        <v>23</v>
      </c>
      <c r="D3380" t="s">
        <v>42</v>
      </c>
      <c r="E3380" t="s">
        <v>21</v>
      </c>
      <c r="F3380" t="s">
        <v>19</v>
      </c>
      <c r="G3380" t="s">
        <v>28</v>
      </c>
      <c r="H3380" s="3">
        <v>20337.060000000001</v>
      </c>
      <c r="I3380" t="s">
        <v>21</v>
      </c>
      <c r="J3380" t="s">
        <v>21</v>
      </c>
      <c r="K33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34.265651589982504</v>
      </c>
      <c r="L3380" s="6">
        <f>TablaDatos[[#This Row],[IMC_raw]]/1000000000000000</f>
        <v>3.4265651589982502</v>
      </c>
      <c r="M3380" s="2">
        <v>3426565158998250</v>
      </c>
      <c r="N33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0" s="13">
        <f t="shared" si="52"/>
        <v>3379</v>
      </c>
      <c r="P3380" s="2" t="str">
        <f>IF(TablaDatos[[#This Row],[Diabetes]]=0,"No","Si")</f>
        <v>No</v>
      </c>
      <c r="Q3380">
        <v>0</v>
      </c>
      <c r="R3380">
        <f>TablaDatos[[#This Row],[Aux2]]/10000000000000</f>
        <v>242.01790646322499</v>
      </c>
      <c r="S3380" s="1">
        <v>2420179064632250</v>
      </c>
      <c r="T3380" s="7">
        <f>TablaDatos[[#This Row],[Aux3]]/100000000000000</f>
        <v>228.29598377834799</v>
      </c>
      <c r="U3380" s="1">
        <v>2.28295983778348E+16</v>
      </c>
      <c r="V3380">
        <v>175.7</v>
      </c>
      <c r="W3380">
        <v>100.8</v>
      </c>
    </row>
    <row r="3381" spans="1:23">
      <c r="A3381">
        <v>2019</v>
      </c>
      <c r="B3381">
        <v>61</v>
      </c>
      <c r="C3381" t="s">
        <v>23</v>
      </c>
      <c r="D3381" t="s">
        <v>17</v>
      </c>
      <c r="E3381" t="s">
        <v>18</v>
      </c>
      <c r="F3381" t="s">
        <v>24</v>
      </c>
      <c r="G3381" t="s">
        <v>28</v>
      </c>
      <c r="H3381" s="3">
        <v>16041.39</v>
      </c>
      <c r="I3381" t="s">
        <v>21</v>
      </c>
      <c r="J3381" t="s">
        <v>22</v>
      </c>
      <c r="K33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34.258894730136504</v>
      </c>
      <c r="L3381" s="5">
        <f>TablaDatos[[#This Row],[IMC_raw]]/1000000000000000</f>
        <v>3.4258894730136502</v>
      </c>
      <c r="M3381" s="2">
        <v>3425889473013650</v>
      </c>
      <c r="N33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1" s="13">
        <f t="shared" si="52"/>
        <v>3380</v>
      </c>
      <c r="P3381" s="2" t="str">
        <f>IF(TablaDatos[[#This Row],[Diabetes]]=0,"No","Si")</f>
        <v>No</v>
      </c>
      <c r="Q3381">
        <v>0</v>
      </c>
      <c r="R3381">
        <f>TablaDatos[[#This Row],[Aux2]]/10000000000000</f>
        <v>2053.6562933027599</v>
      </c>
      <c r="S3381" s="1">
        <v>2.05365629330276E+16</v>
      </c>
      <c r="T3381" s="7">
        <f>TablaDatos[[#This Row],[Aux3]]/100000000000000</f>
        <v>228.90465040655599</v>
      </c>
      <c r="U3381" s="1">
        <v>2.28904650406556E+16</v>
      </c>
      <c r="V3381">
        <v>148.80000000000001</v>
      </c>
      <c r="W3381">
        <v>95.2</v>
      </c>
    </row>
    <row r="3382" spans="1:23">
      <c r="A3382">
        <v>2019</v>
      </c>
      <c r="B3382">
        <v>66</v>
      </c>
      <c r="C3382" t="s">
        <v>16</v>
      </c>
      <c r="D3382" t="s">
        <v>17</v>
      </c>
      <c r="E3382" t="s">
        <v>21</v>
      </c>
      <c r="F3382" t="s">
        <v>24</v>
      </c>
      <c r="G3382" t="s">
        <v>25</v>
      </c>
      <c r="H3382" s="3">
        <v>14345.78</v>
      </c>
      <c r="I3382" t="s">
        <v>21</v>
      </c>
      <c r="J3382" t="s">
        <v>18</v>
      </c>
      <c r="K33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34.246394231839297</v>
      </c>
      <c r="L3382" s="5">
        <f>TablaDatos[[#This Row],[IMC_raw]]/1000000000000000</f>
        <v>34.246394231839297</v>
      </c>
      <c r="M3382" s="2">
        <v>3.42463942318393E+16</v>
      </c>
      <c r="N33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2" s="13">
        <f t="shared" si="52"/>
        <v>3381</v>
      </c>
      <c r="P3382" s="2" t="str">
        <f>IF(TablaDatos[[#This Row],[Diabetes]]=0,"No","Si")</f>
        <v>Si</v>
      </c>
      <c r="Q3382">
        <v>1</v>
      </c>
      <c r="R3382">
        <f>TablaDatos[[#This Row],[Aux2]]/10000000000000</f>
        <v>228.73051180873301</v>
      </c>
      <c r="S3382" s="1">
        <v>2287305118087330</v>
      </c>
      <c r="T3382" s="7">
        <f>TablaDatos[[#This Row],[Aux3]]/100000000000000</f>
        <v>259.13953990639197</v>
      </c>
      <c r="U3382" s="1">
        <v>2.59139539906392E+16</v>
      </c>
      <c r="V3382">
        <v>190.8</v>
      </c>
      <c r="W3382">
        <v>102.7</v>
      </c>
    </row>
    <row r="3383" spans="1:23">
      <c r="A3383">
        <v>2019</v>
      </c>
      <c r="B3383">
        <v>54</v>
      </c>
      <c r="C3383" t="s">
        <v>16</v>
      </c>
      <c r="D3383" t="s">
        <v>29</v>
      </c>
      <c r="E3383" t="s">
        <v>18</v>
      </c>
      <c r="F3383" t="s">
        <v>19</v>
      </c>
      <c r="G3383" t="s">
        <v>20</v>
      </c>
      <c r="H3383" s="3">
        <v>22151.46</v>
      </c>
      <c r="I3383" t="s">
        <v>19</v>
      </c>
      <c r="J3383" t="s">
        <v>22</v>
      </c>
      <c r="K33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34.2370491674899</v>
      </c>
      <c r="L3383" s="5">
        <f>TablaDatos[[#This Row],[IMC_raw]]/1000000000000000</f>
        <v>34.2370491674899</v>
      </c>
      <c r="M3383" s="2">
        <v>3.42370491674899E+16</v>
      </c>
      <c r="N33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3" s="13">
        <f t="shared" si="52"/>
        <v>3382</v>
      </c>
      <c r="P3383" s="2" t="str">
        <f>IF(TablaDatos[[#This Row],[Diabetes]]=0,"No","Si")</f>
        <v>No</v>
      </c>
      <c r="Q3383">
        <v>0</v>
      </c>
      <c r="R3383">
        <f>TablaDatos[[#This Row],[Aux2]]/10000000000000</f>
        <v>222.85734139678499</v>
      </c>
      <c r="S3383" s="1">
        <v>2228573413967850</v>
      </c>
      <c r="T3383" s="7">
        <f>TablaDatos[[#This Row],[Aux3]]/100000000000000</f>
        <v>269.76635177221698</v>
      </c>
      <c r="U3383" s="1">
        <v>2.69766351772217E+16</v>
      </c>
      <c r="V3383">
        <v>159.5</v>
      </c>
      <c r="W3383">
        <v>97.5</v>
      </c>
    </row>
    <row r="3384" spans="1:23">
      <c r="A3384">
        <v>2019</v>
      </c>
      <c r="B3384">
        <v>56</v>
      </c>
      <c r="C3384" t="s">
        <v>16</v>
      </c>
      <c r="D3384" t="s">
        <v>73</v>
      </c>
      <c r="E3384" t="s">
        <v>18</v>
      </c>
      <c r="F3384" t="s">
        <v>24</v>
      </c>
      <c r="G3384" t="s">
        <v>28</v>
      </c>
      <c r="H3384" s="3">
        <v>27914.31</v>
      </c>
      <c r="I3384" t="s">
        <v>19</v>
      </c>
      <c r="J3384" t="s">
        <v>22</v>
      </c>
      <c r="K33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34.2280057880401</v>
      </c>
      <c r="L3384" s="5">
        <f>TablaDatos[[#This Row],[IMC_raw]]/1000000000000000</f>
        <v>3.4228005788040101</v>
      </c>
      <c r="M3384" s="2">
        <v>3422800578804010</v>
      </c>
      <c r="N33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4" s="13">
        <f t="shared" si="52"/>
        <v>3383</v>
      </c>
      <c r="P3384" s="2" t="str">
        <f>IF(TablaDatos[[#This Row],[Diabetes]]=0,"No","Si")</f>
        <v>No</v>
      </c>
      <c r="Q3384">
        <v>0</v>
      </c>
      <c r="R3384">
        <f>TablaDatos[[#This Row],[Aux2]]/10000000000000</f>
        <v>1670.5773385990501</v>
      </c>
      <c r="S3384" s="1">
        <v>1.67057733859905E+16</v>
      </c>
      <c r="T3384" s="7">
        <f>TablaDatos[[#This Row],[Aux3]]/100000000000000</f>
        <v>217.78937459646301</v>
      </c>
      <c r="U3384" s="1">
        <v>2.17789374596463E+16</v>
      </c>
      <c r="V3384">
        <v>158.80000000000001</v>
      </c>
      <c r="W3384">
        <v>97.8</v>
      </c>
    </row>
    <row r="3385" spans="1:23">
      <c r="A3385">
        <v>2019</v>
      </c>
      <c r="B3385">
        <v>61</v>
      </c>
      <c r="C3385" t="s">
        <v>16</v>
      </c>
      <c r="D3385" t="s">
        <v>73</v>
      </c>
      <c r="E3385" t="s">
        <v>19</v>
      </c>
      <c r="F3385" t="s">
        <v>19</v>
      </c>
      <c r="G3385" t="s">
        <v>28</v>
      </c>
      <c r="H3385" s="3">
        <v>24634.98</v>
      </c>
      <c r="I3385" t="s">
        <v>19</v>
      </c>
      <c r="J3385" t="s">
        <v>22</v>
      </c>
      <c r="K33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34.225147675806603</v>
      </c>
      <c r="L3385" s="5">
        <f>TablaDatos[[#This Row],[IMC_raw]]/1000000000000000</f>
        <v>34.225147675806603</v>
      </c>
      <c r="M3385" s="2">
        <v>3.42251476758066E+16</v>
      </c>
      <c r="N33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5" s="13">
        <f t="shared" si="52"/>
        <v>3384</v>
      </c>
      <c r="P3385" s="2" t="str">
        <f>IF(TablaDatos[[#This Row],[Diabetes]]=0,"No","Si")</f>
        <v>No</v>
      </c>
      <c r="Q3385">
        <v>0</v>
      </c>
      <c r="R3385">
        <f>TablaDatos[[#This Row],[Aux2]]/10000000000000</f>
        <v>2104.9483935127901</v>
      </c>
      <c r="S3385" s="1">
        <v>2.10494839351279E+16</v>
      </c>
      <c r="T3385" s="7">
        <f>TablaDatos[[#This Row],[Aux3]]/100000000000000</f>
        <v>22.1309664720361</v>
      </c>
      <c r="U3385" s="1">
        <v>2213096647203610</v>
      </c>
      <c r="V3385">
        <v>159.9</v>
      </c>
      <c r="W3385">
        <v>97.9</v>
      </c>
    </row>
    <row r="3386" spans="1:23">
      <c r="A3386">
        <v>2019</v>
      </c>
      <c r="B3386">
        <v>61</v>
      </c>
      <c r="C3386" t="s">
        <v>23</v>
      </c>
      <c r="D3386" t="s">
        <v>36</v>
      </c>
      <c r="E3386" t="s">
        <v>19</v>
      </c>
      <c r="F3386" t="s">
        <v>19</v>
      </c>
      <c r="G3386" t="s">
        <v>28</v>
      </c>
      <c r="H3386" s="3">
        <v>14797.48</v>
      </c>
      <c r="I3386" t="s">
        <v>19</v>
      </c>
      <c r="J3386" t="s">
        <v>22</v>
      </c>
      <c r="K33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34.220062911108997</v>
      </c>
      <c r="L3386" s="6">
        <f>TablaDatos[[#This Row],[IMC_raw]]/1000000000000000</f>
        <v>3.4220062911108999</v>
      </c>
      <c r="M3386" s="2">
        <v>3422006291110900</v>
      </c>
      <c r="N33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6" s="13">
        <f t="shared" si="52"/>
        <v>3385</v>
      </c>
      <c r="P3386" s="2" t="str">
        <f>IF(TablaDatos[[#This Row],[Diabetes]]=0,"No","Si")</f>
        <v>No</v>
      </c>
      <c r="Q3386">
        <v>0</v>
      </c>
      <c r="R3386">
        <f>TablaDatos[[#This Row],[Aux2]]/10000000000000</f>
        <v>1911.4677696286301</v>
      </c>
      <c r="S3386" s="1">
        <v>1.91146776962863E+16</v>
      </c>
      <c r="T3386" s="7">
        <f>TablaDatos[[#This Row],[Aux3]]/100000000000000</f>
        <v>20.6063852900201</v>
      </c>
      <c r="U3386" s="1">
        <v>2060638529002010</v>
      </c>
      <c r="V3386">
        <v>152.80000000000001</v>
      </c>
      <c r="W3386">
        <v>97</v>
      </c>
    </row>
    <row r="3387" spans="1:23">
      <c r="A3387">
        <v>2019</v>
      </c>
      <c r="B3387">
        <v>56</v>
      </c>
      <c r="C3387" t="s">
        <v>23</v>
      </c>
      <c r="D3387" t="s">
        <v>34</v>
      </c>
      <c r="E3387" t="s">
        <v>21</v>
      </c>
      <c r="F3387" t="s">
        <v>24</v>
      </c>
      <c r="G3387" t="s">
        <v>28</v>
      </c>
      <c r="H3387" s="3">
        <v>11855.61</v>
      </c>
      <c r="I3387" t="s">
        <v>21</v>
      </c>
      <c r="J3387" t="s">
        <v>19</v>
      </c>
      <c r="K3387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34.147399580726002</v>
      </c>
      <c r="L3387" s="6">
        <f>TablaDatos[[#This Row],[IMC_raw]]/1000000000000000</f>
        <v>3.4147399580725997E-2</v>
      </c>
      <c r="M3387" s="2">
        <v>34147399580726</v>
      </c>
      <c r="N33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7" s="13">
        <f t="shared" si="52"/>
        <v>3386</v>
      </c>
      <c r="P3387" s="2" t="str">
        <f>IF(TablaDatos[[#This Row],[Diabetes]]=0,"No","Si")</f>
        <v>No</v>
      </c>
      <c r="Q3387">
        <v>0</v>
      </c>
      <c r="R3387">
        <f>TablaDatos[[#This Row],[Aux2]]/10000000000000</f>
        <v>2177.12764898158</v>
      </c>
      <c r="S3387" s="1">
        <v>2.17712764898158E+16</v>
      </c>
      <c r="T3387" s="7">
        <f>TablaDatos[[#This Row],[Aux3]]/100000000000000</f>
        <v>285.95521903442801</v>
      </c>
      <c r="U3387" s="1">
        <v>2.85955219034428E+16</v>
      </c>
      <c r="V3387">
        <v>165</v>
      </c>
      <c r="W3387">
        <v>104</v>
      </c>
    </row>
    <row r="3388" spans="1:23">
      <c r="A3388">
        <v>2019</v>
      </c>
      <c r="B3388">
        <v>64</v>
      </c>
      <c r="C3388" t="s">
        <v>16</v>
      </c>
      <c r="D3388" t="s">
        <v>26</v>
      </c>
      <c r="E3388" t="s">
        <v>18</v>
      </c>
      <c r="F3388" t="s">
        <v>40</v>
      </c>
      <c r="G3388" t="s">
        <v>28</v>
      </c>
      <c r="H3388" s="3">
        <v>29652.51</v>
      </c>
      <c r="I3388" t="s">
        <v>19</v>
      </c>
      <c r="J3388" t="s">
        <v>22</v>
      </c>
      <c r="K3388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34.141985026234998</v>
      </c>
      <c r="L3388" s="5">
        <f>TablaDatos[[#This Row],[IMC_raw]]/1000000000000000</f>
        <v>3.4141985026235E-2</v>
      </c>
      <c r="M3388" s="2">
        <v>34141985026235</v>
      </c>
      <c r="N33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8" s="13">
        <f t="shared" si="52"/>
        <v>3387</v>
      </c>
      <c r="P3388" s="2" t="str">
        <f>IF(TablaDatos[[#This Row],[Diabetes]]=0,"No","Si")</f>
        <v>No</v>
      </c>
      <c r="Q3388">
        <v>0</v>
      </c>
      <c r="R3388">
        <f>TablaDatos[[#This Row],[Aux2]]/10000000000000</f>
        <v>2110.3593593047699</v>
      </c>
      <c r="S3388" s="1">
        <v>2.11035935930477E+16</v>
      </c>
      <c r="T3388" s="7">
        <f>TablaDatos[[#This Row],[Aux3]]/100000000000000</f>
        <v>19.767981340720201</v>
      </c>
      <c r="U3388" s="1">
        <v>1976798134072020</v>
      </c>
      <c r="V3388">
        <v>158.19999999999999</v>
      </c>
      <c r="W3388">
        <v>93.9</v>
      </c>
    </row>
    <row r="3389" spans="1:23">
      <c r="A3389">
        <v>2019</v>
      </c>
      <c r="B3389">
        <v>58</v>
      </c>
      <c r="C3389" t="s">
        <v>23</v>
      </c>
      <c r="D3389" t="s">
        <v>17</v>
      </c>
      <c r="E3389" t="s">
        <v>18</v>
      </c>
      <c r="F3389" t="s">
        <v>19</v>
      </c>
      <c r="G3389" t="s">
        <v>28</v>
      </c>
      <c r="H3389" s="3">
        <v>20649.52</v>
      </c>
      <c r="I3389" t="s">
        <v>19</v>
      </c>
      <c r="J3389" t="s">
        <v>22</v>
      </c>
      <c r="K33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34.136688681861003</v>
      </c>
      <c r="L3389" s="6">
        <f>TablaDatos[[#This Row],[IMC_raw]]/100000000000000</f>
        <v>34.136688681861003</v>
      </c>
      <c r="M3389" s="2">
        <v>3413668868186100</v>
      </c>
      <c r="N33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89" s="13">
        <f t="shared" si="52"/>
        <v>3388</v>
      </c>
      <c r="P3389" s="2" t="str">
        <f>IF(TablaDatos[[#This Row],[Diabetes]]=0,"No","Si")</f>
        <v>No</v>
      </c>
      <c r="Q3389">
        <v>0</v>
      </c>
      <c r="R3389">
        <f>TablaDatos[[#This Row],[Aux2]]/10000000000000</f>
        <v>2043.7825493247201</v>
      </c>
      <c r="S3389" s="1">
        <v>2.04378254932472E+16</v>
      </c>
      <c r="T3389" s="7">
        <f>TablaDatos[[#This Row],[Aux3]]/100000000000000</f>
        <v>24.7648634877416</v>
      </c>
      <c r="U3389" s="1">
        <v>2476486348774160</v>
      </c>
      <c r="V3389">
        <v>152.5</v>
      </c>
      <c r="W3389">
        <v>92.6</v>
      </c>
    </row>
    <row r="3390" spans="1:23">
      <c r="A3390">
        <v>2019</v>
      </c>
      <c r="B3390">
        <v>46</v>
      </c>
      <c r="C3390" t="s">
        <v>23</v>
      </c>
      <c r="D3390" t="s">
        <v>17</v>
      </c>
      <c r="E3390" t="s">
        <v>19</v>
      </c>
      <c r="F3390" t="s">
        <v>24</v>
      </c>
      <c r="G3390" t="s">
        <v>20</v>
      </c>
      <c r="H3390" s="3">
        <v>11826.19</v>
      </c>
      <c r="I3390" t="s">
        <v>21</v>
      </c>
      <c r="J3390" t="s">
        <v>19</v>
      </c>
      <c r="K33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34.1352666624012</v>
      </c>
      <c r="L3390" s="6">
        <f>TablaDatos[[#This Row],[IMC_raw]]/1000000000000000</f>
        <v>34.1352666624012</v>
      </c>
      <c r="M3390" s="2">
        <v>3.41352666624012E+16</v>
      </c>
      <c r="N33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0" s="13">
        <f t="shared" si="52"/>
        <v>3389</v>
      </c>
      <c r="P3390" s="2" t="str">
        <f>IF(TablaDatos[[#This Row],[Diabetes]]=0,"No","Si")</f>
        <v>Si</v>
      </c>
      <c r="Q3390">
        <v>1</v>
      </c>
      <c r="R3390">
        <f>TablaDatos[[#This Row],[Aux2]]/10000000000000</f>
        <v>249.78700650661301</v>
      </c>
      <c r="S3390" s="1">
        <v>2497870065066130</v>
      </c>
      <c r="T3390" s="7">
        <f>TablaDatos[[#This Row],[Aux3]]/100000000000000</f>
        <v>27.883882279379002</v>
      </c>
      <c r="U3390" s="1">
        <v>2788388227937900</v>
      </c>
      <c r="V3390">
        <v>163.6</v>
      </c>
      <c r="W3390">
        <v>91.1</v>
      </c>
    </row>
    <row r="3391" spans="1:23">
      <c r="A3391">
        <v>2019</v>
      </c>
      <c r="B3391">
        <v>69</v>
      </c>
      <c r="C3391" t="s">
        <v>16</v>
      </c>
      <c r="D3391" t="s">
        <v>29</v>
      </c>
      <c r="E3391" t="s">
        <v>31</v>
      </c>
      <c r="F3391" t="s">
        <v>19</v>
      </c>
      <c r="G3391" t="s">
        <v>25</v>
      </c>
      <c r="H3391" s="3">
        <v>18222.740000000002</v>
      </c>
      <c r="I3391" t="s">
        <v>21</v>
      </c>
      <c r="J3391" t="s">
        <v>19</v>
      </c>
      <c r="K33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34.103118700282103</v>
      </c>
      <c r="L3391" s="5">
        <f>TablaDatos[[#This Row],[IMC_raw]]/1000000000000000</f>
        <v>34.103118700282103</v>
      </c>
      <c r="M3391" s="2">
        <v>3.41031187002821E+16</v>
      </c>
      <c r="N33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1" s="13">
        <f t="shared" si="52"/>
        <v>3390</v>
      </c>
      <c r="P3391" s="2" t="str">
        <f>IF(TablaDatos[[#This Row],[Diabetes]]=0,"No","Si")</f>
        <v>No</v>
      </c>
      <c r="Q3391">
        <v>0</v>
      </c>
      <c r="R3391">
        <f>TablaDatos[[#This Row],[Aux2]]/10000000000000</f>
        <v>223.97427393290499</v>
      </c>
      <c r="S3391" s="1">
        <v>2239742739329050</v>
      </c>
      <c r="T3391" s="7">
        <f>TablaDatos[[#This Row],[Aux3]]/100000000000000</f>
        <v>281.95788907053401</v>
      </c>
      <c r="U3391" s="1">
        <v>2.81957889070534E+16</v>
      </c>
      <c r="V3391">
        <v>177.8</v>
      </c>
      <c r="W3391">
        <v>110.6</v>
      </c>
    </row>
    <row r="3392" spans="1:23">
      <c r="A3392">
        <v>2019</v>
      </c>
      <c r="B3392">
        <v>62</v>
      </c>
      <c r="C3392" t="s">
        <v>23</v>
      </c>
      <c r="D3392" t="s">
        <v>30</v>
      </c>
      <c r="E3392" t="s">
        <v>18</v>
      </c>
      <c r="F3392" t="s">
        <v>24</v>
      </c>
      <c r="G3392" t="s">
        <v>28</v>
      </c>
      <c r="H3392" s="3">
        <v>22539.23</v>
      </c>
      <c r="I3392" t="s">
        <v>19</v>
      </c>
      <c r="J3392" t="s">
        <v>22</v>
      </c>
      <c r="K33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34.0703127573708</v>
      </c>
      <c r="L3392" s="5">
        <f>TablaDatos[[#This Row],[IMC_raw]]/1000000000000000</f>
        <v>0.34070312757370802</v>
      </c>
      <c r="M3392" s="2">
        <v>340703127573708</v>
      </c>
      <c r="N33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2" s="13">
        <f t="shared" si="52"/>
        <v>3391</v>
      </c>
      <c r="P3392" s="2" t="str">
        <f>IF(TablaDatos[[#This Row],[Diabetes]]=0,"No","Si")</f>
        <v>Si</v>
      </c>
      <c r="Q3392">
        <v>1</v>
      </c>
      <c r="R3392">
        <f>TablaDatos[[#This Row],[Aux2]]/10000000000000</f>
        <v>24.3945328505365</v>
      </c>
      <c r="S3392" s="1">
        <v>243945328505365</v>
      </c>
      <c r="T3392" s="7">
        <f>TablaDatos[[#This Row],[Aux3]]/100000000000000</f>
        <v>29.928119657142599</v>
      </c>
      <c r="U3392" s="1">
        <v>2992811965714260</v>
      </c>
      <c r="V3392">
        <v>166.9</v>
      </c>
      <c r="W3392">
        <v>98.6</v>
      </c>
    </row>
    <row r="3393" spans="1:23">
      <c r="A3393">
        <v>2019</v>
      </c>
      <c r="B3393">
        <v>71</v>
      </c>
      <c r="C3393" t="s">
        <v>16</v>
      </c>
      <c r="D3393" t="s">
        <v>29</v>
      </c>
      <c r="E3393" t="s">
        <v>31</v>
      </c>
      <c r="F3393" t="s">
        <v>19</v>
      </c>
      <c r="G3393" t="s">
        <v>25</v>
      </c>
      <c r="H3393" s="3">
        <v>26965.49</v>
      </c>
      <c r="I3393" t="s">
        <v>19</v>
      </c>
      <c r="J3393" t="s">
        <v>18</v>
      </c>
      <c r="K33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34.056838296831799</v>
      </c>
      <c r="L3393" s="6">
        <f>TablaDatos[[#This Row],[IMC_raw]]/1000000000000000</f>
        <v>3.4056838296831802</v>
      </c>
      <c r="M3393" s="2">
        <v>3405683829683180</v>
      </c>
      <c r="N33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3" s="13">
        <f t="shared" si="52"/>
        <v>3392</v>
      </c>
      <c r="P3393" s="2" t="str">
        <f>IF(TablaDatos[[#This Row],[Diabetes]]=0,"No","Si")</f>
        <v>No</v>
      </c>
      <c r="Q3393">
        <v>0</v>
      </c>
      <c r="R3393">
        <f>TablaDatos[[#This Row],[Aux2]]/10000000000000</f>
        <v>2123.5995036445402</v>
      </c>
      <c r="S3393" s="1">
        <v>2.12359950364454E+16</v>
      </c>
      <c r="T3393" s="7">
        <f>TablaDatos[[#This Row],[Aux3]]/100000000000000</f>
        <v>24.709305362918801</v>
      </c>
      <c r="U3393" s="1">
        <v>2470930536291880</v>
      </c>
      <c r="V3393">
        <v>181.2</v>
      </c>
      <c r="W3393">
        <v>107</v>
      </c>
    </row>
    <row r="3394" spans="1:23">
      <c r="A3394">
        <v>2019</v>
      </c>
      <c r="B3394">
        <v>63</v>
      </c>
      <c r="C3394" t="s">
        <v>16</v>
      </c>
      <c r="D3394" t="s">
        <v>37</v>
      </c>
      <c r="E3394" t="s">
        <v>21</v>
      </c>
      <c r="F3394" t="s">
        <v>24</v>
      </c>
      <c r="G3394" t="s">
        <v>28</v>
      </c>
      <c r="H3394" s="3">
        <v>11443.54</v>
      </c>
      <c r="I3394" t="s">
        <v>19</v>
      </c>
      <c r="J3394" t="s">
        <v>18</v>
      </c>
      <c r="K33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34.031336354910998</v>
      </c>
      <c r="L3394" s="5">
        <f>TablaDatos[[#This Row],[IMC_raw]]/1000000000000000</f>
        <v>34.031336354910998</v>
      </c>
      <c r="M3394" s="2">
        <v>3.4031336354911E+16</v>
      </c>
      <c r="N33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4" s="13">
        <f t="shared" ref="O3394:O3457" si="53">O3393+1</f>
        <v>3393</v>
      </c>
      <c r="P3394" s="2" t="str">
        <f>IF(TablaDatos[[#This Row],[Diabetes]]=0,"No","Si")</f>
        <v>Si</v>
      </c>
      <c r="Q3394">
        <v>1</v>
      </c>
      <c r="R3394">
        <f>TablaDatos[[#This Row],[Aux2]]/10000000000000</f>
        <v>2318.0523325589102</v>
      </c>
      <c r="S3394" s="1">
        <v>2.31805233255891E+16</v>
      </c>
      <c r="T3394" s="7">
        <f>TablaDatos[[#This Row],[Aux3]]/100000000000000</f>
        <v>233.856445900696</v>
      </c>
      <c r="U3394" s="1">
        <v>2.33856445900696E+16</v>
      </c>
      <c r="V3394">
        <v>177.1</v>
      </c>
      <c r="W3394">
        <v>103.1</v>
      </c>
    </row>
    <row r="3395" spans="1:23">
      <c r="A3395">
        <v>2019</v>
      </c>
      <c r="B3395">
        <v>53</v>
      </c>
      <c r="C3395" t="s">
        <v>23</v>
      </c>
      <c r="D3395" t="s">
        <v>42</v>
      </c>
      <c r="E3395" t="s">
        <v>18</v>
      </c>
      <c r="F3395" t="s">
        <v>24</v>
      </c>
      <c r="G3395" t="s">
        <v>20</v>
      </c>
      <c r="H3395" s="3">
        <v>19803.05</v>
      </c>
      <c r="I3395" t="s">
        <v>21</v>
      </c>
      <c r="J3395" t="s">
        <v>22</v>
      </c>
      <c r="K33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34.014563873064603</v>
      </c>
      <c r="L3395" s="6">
        <f>TablaDatos[[#This Row],[IMC_raw]]/100000000000000</f>
        <v>34.014563873064603</v>
      </c>
      <c r="M3395" s="2">
        <v>3401456387306460</v>
      </c>
      <c r="N33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5" s="13">
        <f t="shared" si="53"/>
        <v>3394</v>
      </c>
      <c r="P3395" s="2" t="str">
        <f>IF(TablaDatos[[#This Row],[Diabetes]]=0,"No","Si")</f>
        <v>No</v>
      </c>
      <c r="Q3395">
        <v>0</v>
      </c>
      <c r="R3395">
        <f>TablaDatos[[#This Row],[Aux2]]/10000000000000</f>
        <v>237.99694373585899</v>
      </c>
      <c r="S3395" s="1">
        <v>2379969437358590</v>
      </c>
      <c r="T3395" s="7">
        <f>TablaDatos[[#This Row],[Aux3]]/100000000000000</f>
        <v>243.621894006476</v>
      </c>
      <c r="U3395" s="1">
        <v>2.43621894006476E+16</v>
      </c>
      <c r="V3395">
        <v>150.80000000000001</v>
      </c>
      <c r="W3395">
        <v>90.3</v>
      </c>
    </row>
    <row r="3396" spans="1:23">
      <c r="A3396">
        <v>2019</v>
      </c>
      <c r="B3396">
        <v>62</v>
      </c>
      <c r="C3396" t="s">
        <v>23</v>
      </c>
      <c r="D3396" t="s">
        <v>73</v>
      </c>
      <c r="E3396" t="s">
        <v>21</v>
      </c>
      <c r="F3396" t="s">
        <v>24</v>
      </c>
      <c r="G3396" t="s">
        <v>28</v>
      </c>
      <c r="H3396" s="3">
        <v>31760</v>
      </c>
      <c r="I3396" t="s">
        <v>19</v>
      </c>
      <c r="J3396" t="s">
        <v>22</v>
      </c>
      <c r="K33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33.993341302749002</v>
      </c>
      <c r="L3396" s="6">
        <f>TablaDatos[[#This Row],[IMC_raw]]/100000000000000</f>
        <v>33.993341302749002</v>
      </c>
      <c r="M3396" s="2">
        <v>3399334130274900</v>
      </c>
      <c r="N33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6" s="13">
        <f t="shared" si="53"/>
        <v>3395</v>
      </c>
      <c r="P3396" s="2" t="str">
        <f>IF(TablaDatos[[#This Row],[Diabetes]]=0,"No","Si")</f>
        <v>No</v>
      </c>
      <c r="Q3396">
        <v>0</v>
      </c>
      <c r="R3396">
        <f>TablaDatos[[#This Row],[Aux2]]/10000000000000</f>
        <v>207.78564828138099</v>
      </c>
      <c r="S3396" s="1">
        <v>2077856482813810</v>
      </c>
      <c r="T3396" s="7">
        <f>TablaDatos[[#This Row],[Aux3]]/100000000000000</f>
        <v>225.47259897001399</v>
      </c>
      <c r="U3396" s="1">
        <v>2.25472598970014E+16</v>
      </c>
      <c r="V3396">
        <v>157.9</v>
      </c>
      <c r="W3396">
        <v>95.9</v>
      </c>
    </row>
    <row r="3397" spans="1:23">
      <c r="A3397">
        <v>2019</v>
      </c>
      <c r="B3397">
        <v>59</v>
      </c>
      <c r="C3397" t="s">
        <v>16</v>
      </c>
      <c r="D3397" t="s">
        <v>30</v>
      </c>
      <c r="E3397" t="s">
        <v>18</v>
      </c>
      <c r="F3397" t="s">
        <v>19</v>
      </c>
      <c r="G3397" t="s">
        <v>28</v>
      </c>
      <c r="H3397" s="3">
        <v>26718.58</v>
      </c>
      <c r="I3397" t="s">
        <v>19</v>
      </c>
      <c r="J3397" t="s">
        <v>22</v>
      </c>
      <c r="K33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33.962734721830202</v>
      </c>
      <c r="L3397" s="6">
        <f>TablaDatos[[#This Row],[IMC_raw]]/1000000000000000</f>
        <v>3.3962734721830201</v>
      </c>
      <c r="M3397" s="2">
        <v>3396273472183020</v>
      </c>
      <c r="N33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7" s="13">
        <f t="shared" si="53"/>
        <v>3396</v>
      </c>
      <c r="P3397" s="2" t="str">
        <f>IF(TablaDatos[[#This Row],[Diabetes]]=0,"No","Si")</f>
        <v>No</v>
      </c>
      <c r="Q3397">
        <v>0</v>
      </c>
      <c r="R3397">
        <f>TablaDatos[[#This Row],[Aux2]]/10000000000000</f>
        <v>193.423031043826</v>
      </c>
      <c r="S3397" s="1">
        <v>1934230310438260</v>
      </c>
      <c r="T3397" s="7">
        <f>TablaDatos[[#This Row],[Aux3]]/100000000000000</f>
        <v>275.23369020829</v>
      </c>
      <c r="U3397" s="1">
        <v>2.7523369020829E+16</v>
      </c>
      <c r="V3397">
        <v>169.9</v>
      </c>
      <c r="W3397">
        <v>92.1</v>
      </c>
    </row>
    <row r="3398" spans="1:23">
      <c r="A3398">
        <v>2019</v>
      </c>
      <c r="B3398">
        <v>49</v>
      </c>
      <c r="C3398" t="s">
        <v>16</v>
      </c>
      <c r="D3398" t="s">
        <v>72</v>
      </c>
      <c r="E3398" t="s">
        <v>18</v>
      </c>
      <c r="F3398" t="s">
        <v>24</v>
      </c>
      <c r="G3398" t="s">
        <v>20</v>
      </c>
      <c r="H3398" s="3">
        <v>34051.4</v>
      </c>
      <c r="I3398" t="s">
        <v>21</v>
      </c>
      <c r="J3398" t="s">
        <v>19</v>
      </c>
      <c r="K33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33.9602806582242</v>
      </c>
      <c r="L3398" s="6">
        <f>TablaDatos[[#This Row],[IMC_raw]]/1000000000000000</f>
        <v>33.9602806582242</v>
      </c>
      <c r="M3398" s="2">
        <v>3.39602806582242E+16</v>
      </c>
      <c r="N33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8" s="13">
        <f t="shared" si="53"/>
        <v>3397</v>
      </c>
      <c r="P3398" s="2" t="str">
        <f>IF(TablaDatos[[#This Row],[Diabetes]]=0,"No","Si")</f>
        <v>No</v>
      </c>
      <c r="Q3398">
        <v>0</v>
      </c>
      <c r="R3398">
        <f>TablaDatos[[#This Row],[Aux2]]/10000000000000</f>
        <v>2100.9136866818098</v>
      </c>
      <c r="S3398" s="1">
        <v>2.10091368668181E+16</v>
      </c>
      <c r="T3398" s="7">
        <f>TablaDatos[[#This Row],[Aux3]]/100000000000000</f>
        <v>2.4694830783324302</v>
      </c>
      <c r="U3398" s="1">
        <v>246948307833243</v>
      </c>
      <c r="V3398">
        <v>154.1</v>
      </c>
      <c r="W3398">
        <v>92</v>
      </c>
    </row>
    <row r="3399" spans="1:23">
      <c r="A3399">
        <v>2019</v>
      </c>
      <c r="B3399">
        <v>53</v>
      </c>
      <c r="C3399" t="s">
        <v>16</v>
      </c>
      <c r="D3399" t="s">
        <v>17</v>
      </c>
      <c r="E3399" t="s">
        <v>31</v>
      </c>
      <c r="F3399" t="s">
        <v>40</v>
      </c>
      <c r="G3399" t="s">
        <v>20</v>
      </c>
      <c r="H3399" s="3">
        <v>38379.58</v>
      </c>
      <c r="I3399" t="s">
        <v>19</v>
      </c>
      <c r="J3399" t="s">
        <v>21</v>
      </c>
      <c r="K33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33.9450296463529</v>
      </c>
      <c r="L3399" s="6">
        <f>TablaDatos[[#This Row],[IMC_raw]]/1000000000000000</f>
        <v>33.9450296463529</v>
      </c>
      <c r="M3399" s="2">
        <v>3.39450296463529E+16</v>
      </c>
      <c r="N33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399" s="13">
        <f t="shared" si="53"/>
        <v>3398</v>
      </c>
      <c r="P3399" s="2" t="str">
        <f>IF(TablaDatos[[#This Row],[Diabetes]]=0,"No","Si")</f>
        <v>No</v>
      </c>
      <c r="Q3399">
        <v>0</v>
      </c>
      <c r="R3399">
        <f>TablaDatos[[#This Row],[Aux2]]/10000000000000</f>
        <v>1910.81135508293</v>
      </c>
      <c r="S3399" s="1">
        <v>1.91081135508293E+16</v>
      </c>
      <c r="T3399" s="7">
        <f>TablaDatos[[#This Row],[Aux3]]/100000000000000</f>
        <v>20.775071982549001</v>
      </c>
      <c r="U3399" s="1">
        <v>2077507198254900</v>
      </c>
      <c r="V3399">
        <v>155.6</v>
      </c>
      <c r="W3399">
        <v>94.1</v>
      </c>
    </row>
    <row r="3400" spans="1:23">
      <c r="A3400">
        <v>2019</v>
      </c>
      <c r="B3400">
        <v>62</v>
      </c>
      <c r="C3400" t="s">
        <v>23</v>
      </c>
      <c r="D3400" t="s">
        <v>74</v>
      </c>
      <c r="E3400" t="s">
        <v>21</v>
      </c>
      <c r="F3400" t="s">
        <v>24</v>
      </c>
      <c r="G3400" t="s">
        <v>28</v>
      </c>
      <c r="H3400" s="3">
        <v>14111.42</v>
      </c>
      <c r="I3400" t="s">
        <v>21</v>
      </c>
      <c r="J3400" t="s">
        <v>18</v>
      </c>
      <c r="K34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33.944217647472698</v>
      </c>
      <c r="L3400" s="5">
        <f>TablaDatos[[#This Row],[IMC_raw]]/1000000000000000</f>
        <v>3.3944217647472699</v>
      </c>
      <c r="M3400" s="2">
        <v>3394421764747270</v>
      </c>
      <c r="N34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0" s="13">
        <f t="shared" si="53"/>
        <v>3399</v>
      </c>
      <c r="P3400" s="2" t="str">
        <f>IF(TablaDatos[[#This Row],[Diabetes]]=0,"No","Si")</f>
        <v>Si</v>
      </c>
      <c r="Q3400">
        <v>1</v>
      </c>
      <c r="R3400">
        <f>TablaDatos[[#This Row],[Aux2]]/10000000000000</f>
        <v>222.28886264609699</v>
      </c>
      <c r="S3400" s="1">
        <v>2222888626460970</v>
      </c>
      <c r="T3400" s="7">
        <f>TablaDatos[[#This Row],[Aux3]]/100000000000000</f>
        <v>26.585700564124</v>
      </c>
      <c r="U3400" s="1">
        <v>2658570056412400</v>
      </c>
      <c r="V3400">
        <v>158.9</v>
      </c>
      <c r="W3400">
        <v>99.6</v>
      </c>
    </row>
    <row r="3401" spans="1:23">
      <c r="A3401">
        <v>2019</v>
      </c>
      <c r="B3401">
        <v>68</v>
      </c>
      <c r="C3401" t="s">
        <v>23</v>
      </c>
      <c r="D3401" t="s">
        <v>29</v>
      </c>
      <c r="E3401" t="s">
        <v>21</v>
      </c>
      <c r="F3401" t="s">
        <v>24</v>
      </c>
      <c r="G3401" t="s">
        <v>25</v>
      </c>
      <c r="H3401" s="3">
        <v>9459.7800000000007</v>
      </c>
      <c r="I3401" t="s">
        <v>21</v>
      </c>
      <c r="J3401" t="s">
        <v>18</v>
      </c>
      <c r="K34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33.909996019421996</v>
      </c>
      <c r="L3401" s="6">
        <f>TablaDatos[[#This Row],[IMC_raw]]/1000000000000000</f>
        <v>3.3909996019422</v>
      </c>
      <c r="M3401" s="2">
        <v>3390999601942200</v>
      </c>
      <c r="N34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1" s="13">
        <f t="shared" si="53"/>
        <v>3400</v>
      </c>
      <c r="P3401" s="2" t="str">
        <f>IF(TablaDatos[[#This Row],[Diabetes]]=0,"No","Si")</f>
        <v>No</v>
      </c>
      <c r="Q3401">
        <v>0</v>
      </c>
      <c r="R3401">
        <f>TablaDatos[[#This Row],[Aux2]]/10000000000000</f>
        <v>223.378638328497</v>
      </c>
      <c r="S3401" s="1">
        <v>2233786383284970</v>
      </c>
      <c r="T3401" s="7">
        <f>TablaDatos[[#This Row],[Aux3]]/100000000000000</f>
        <v>2.5134737838371799</v>
      </c>
      <c r="U3401" s="1">
        <v>251347378383718</v>
      </c>
      <c r="V3401">
        <v>167.3</v>
      </c>
      <c r="W3401">
        <v>100.9</v>
      </c>
    </row>
    <row r="3402" spans="1:23">
      <c r="A3402">
        <v>2019</v>
      </c>
      <c r="B3402">
        <v>58</v>
      </c>
      <c r="C3402" t="s">
        <v>23</v>
      </c>
      <c r="D3402" t="s">
        <v>42</v>
      </c>
      <c r="E3402" t="s">
        <v>18</v>
      </c>
      <c r="F3402" t="s">
        <v>24</v>
      </c>
      <c r="G3402" t="s">
        <v>28</v>
      </c>
      <c r="H3402" s="3">
        <v>13975.71</v>
      </c>
      <c r="I3402" t="s">
        <v>19</v>
      </c>
      <c r="J3402" t="s">
        <v>22</v>
      </c>
      <c r="K34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33.893061457605199</v>
      </c>
      <c r="L3402" s="6">
        <f>TablaDatos[[#This Row],[IMC_raw]]/100000000000000</f>
        <v>33.893061457605199</v>
      </c>
      <c r="M3402" s="2">
        <v>3389306145760520</v>
      </c>
      <c r="N34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2" s="13">
        <f t="shared" si="53"/>
        <v>3401</v>
      </c>
      <c r="P3402" s="2" t="str">
        <f>IF(TablaDatos[[#This Row],[Diabetes]]=0,"No","Si")</f>
        <v>No</v>
      </c>
      <c r="Q3402">
        <v>0</v>
      </c>
      <c r="R3402">
        <f>TablaDatos[[#This Row],[Aux2]]/10000000000000</f>
        <v>2042.6462459740901</v>
      </c>
      <c r="S3402" s="1">
        <v>2.04264624597409E+16</v>
      </c>
      <c r="T3402" s="7">
        <f>TablaDatos[[#This Row],[Aux3]]/100000000000000</f>
        <v>236.039545389099</v>
      </c>
      <c r="U3402" s="1">
        <v>2.36039545389099E+16</v>
      </c>
      <c r="V3402">
        <v>165.3</v>
      </c>
      <c r="W3402">
        <v>99.4</v>
      </c>
    </row>
    <row r="3403" spans="1:23">
      <c r="A3403">
        <v>2019</v>
      </c>
      <c r="B3403">
        <v>55</v>
      </c>
      <c r="C3403" t="s">
        <v>16</v>
      </c>
      <c r="D3403" t="s">
        <v>29</v>
      </c>
      <c r="E3403" t="s">
        <v>18</v>
      </c>
      <c r="F3403" t="s">
        <v>24</v>
      </c>
      <c r="G3403" t="s">
        <v>28</v>
      </c>
      <c r="H3403" s="3">
        <v>18706.25</v>
      </c>
      <c r="I3403" t="s">
        <v>21</v>
      </c>
      <c r="J3403" t="s">
        <v>22</v>
      </c>
      <c r="K34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33.8349509827923</v>
      </c>
      <c r="L3403" s="5">
        <f>TablaDatos[[#This Row],[IMC_raw]]/1000000000000000</f>
        <v>3.38349509827923</v>
      </c>
      <c r="M3403" s="2">
        <v>3383495098279230</v>
      </c>
      <c r="N34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3" s="13">
        <f t="shared" si="53"/>
        <v>3402</v>
      </c>
      <c r="P3403" s="2" t="str">
        <f>IF(TablaDatos[[#This Row],[Diabetes]]=0,"No","Si")</f>
        <v>Si</v>
      </c>
      <c r="Q3403">
        <v>1</v>
      </c>
      <c r="R3403">
        <f>TablaDatos[[#This Row],[Aux2]]/10000000000000</f>
        <v>2319.0120621677302</v>
      </c>
      <c r="S3403" s="1">
        <v>2.31901206216773E+16</v>
      </c>
      <c r="T3403" s="7">
        <f>TablaDatos[[#This Row],[Aux3]]/100000000000000</f>
        <v>269.58641763410299</v>
      </c>
      <c r="U3403" s="1">
        <v>2.69586417634103E+16</v>
      </c>
      <c r="V3403">
        <v>155.1</v>
      </c>
      <c r="W3403">
        <v>99.4</v>
      </c>
    </row>
    <row r="3404" spans="1:23">
      <c r="A3404">
        <v>2019</v>
      </c>
      <c r="B3404">
        <v>59</v>
      </c>
      <c r="C3404" t="s">
        <v>16</v>
      </c>
      <c r="D3404" t="s">
        <v>73</v>
      </c>
      <c r="E3404" t="s">
        <v>18</v>
      </c>
      <c r="F3404" t="s">
        <v>19</v>
      </c>
      <c r="G3404" t="s">
        <v>28</v>
      </c>
      <c r="H3404" s="3">
        <v>35858.050000000003</v>
      </c>
      <c r="I3404" t="s">
        <v>21</v>
      </c>
      <c r="J3404" t="s">
        <v>18</v>
      </c>
      <c r="K34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33.822849686426601</v>
      </c>
      <c r="L3404" s="6">
        <f>TablaDatos[[#This Row],[IMC_raw]]/1000000000000000</f>
        <v>0.33822849686426598</v>
      </c>
      <c r="M3404" s="2">
        <v>338228496864266</v>
      </c>
      <c r="N34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4" s="13">
        <f t="shared" si="53"/>
        <v>3403</v>
      </c>
      <c r="P3404" s="2" t="str">
        <f>IF(TablaDatos[[#This Row],[Diabetes]]=0,"No","Si")</f>
        <v>No</v>
      </c>
      <c r="Q3404">
        <v>0</v>
      </c>
      <c r="R3404">
        <f>TablaDatos[[#This Row],[Aux2]]/10000000000000</f>
        <v>2.1447007898306998</v>
      </c>
      <c r="S3404" s="1">
        <v>21447007898307</v>
      </c>
      <c r="T3404" s="7">
        <f>TablaDatos[[#This Row],[Aux3]]/100000000000000</f>
        <v>23.597105263386698</v>
      </c>
      <c r="U3404" s="1">
        <v>2359710526338670</v>
      </c>
      <c r="V3404">
        <v>152.30000000000001</v>
      </c>
      <c r="W3404">
        <v>102</v>
      </c>
    </row>
    <row r="3405" spans="1:23">
      <c r="A3405">
        <v>2019</v>
      </c>
      <c r="B3405">
        <v>65</v>
      </c>
      <c r="C3405" t="s">
        <v>23</v>
      </c>
      <c r="D3405" t="s">
        <v>73</v>
      </c>
      <c r="E3405" t="s">
        <v>31</v>
      </c>
      <c r="F3405" t="s">
        <v>24</v>
      </c>
      <c r="G3405" t="s">
        <v>25</v>
      </c>
      <c r="H3405" s="3">
        <v>9467.49</v>
      </c>
      <c r="I3405" t="s">
        <v>21</v>
      </c>
      <c r="J3405" t="s">
        <v>19</v>
      </c>
      <c r="K34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33.822678082123396</v>
      </c>
      <c r="L3405" s="5">
        <f>TablaDatos[[#This Row],[IMC_raw]]/1000000000000000</f>
        <v>3.3822678082123399</v>
      </c>
      <c r="M3405" s="2">
        <v>3382267808212340</v>
      </c>
      <c r="N34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5" s="13">
        <f t="shared" si="53"/>
        <v>3404</v>
      </c>
      <c r="P3405" s="2" t="str">
        <f>IF(TablaDatos[[#This Row],[Diabetes]]=0,"No","Si")</f>
        <v>Si</v>
      </c>
      <c r="Q3405">
        <v>1</v>
      </c>
      <c r="R3405">
        <f>TablaDatos[[#This Row],[Aux2]]/10000000000000</f>
        <v>252.703817363491</v>
      </c>
      <c r="S3405" s="1">
        <v>2527038173634910</v>
      </c>
      <c r="T3405" s="7">
        <f>TablaDatos[[#This Row],[Aux3]]/100000000000000</f>
        <v>28.1203684863648</v>
      </c>
      <c r="U3405" s="1">
        <v>2812036848636480</v>
      </c>
      <c r="V3405">
        <v>172.1</v>
      </c>
      <c r="W3405">
        <v>100.5</v>
      </c>
    </row>
    <row r="3406" spans="1:23">
      <c r="A3406">
        <v>2019</v>
      </c>
      <c r="B3406">
        <v>69</v>
      </c>
      <c r="C3406" t="s">
        <v>16</v>
      </c>
      <c r="D3406" t="s">
        <v>29</v>
      </c>
      <c r="E3406" t="s">
        <v>31</v>
      </c>
      <c r="F3406" t="s">
        <v>19</v>
      </c>
      <c r="G3406" t="s">
        <v>25</v>
      </c>
      <c r="H3406" s="3">
        <v>15018.01</v>
      </c>
      <c r="I3406" t="s">
        <v>19</v>
      </c>
      <c r="J3406" t="s">
        <v>18</v>
      </c>
      <c r="K34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33.811245815360699</v>
      </c>
      <c r="L3406" s="6">
        <f>TablaDatos[[#This Row],[IMC_raw]]/1000000000000000</f>
        <v>0.33811245815360702</v>
      </c>
      <c r="M3406" s="2">
        <v>338112458153607</v>
      </c>
      <c r="N34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6" s="13">
        <f t="shared" si="53"/>
        <v>3405</v>
      </c>
      <c r="P3406" s="2" t="str">
        <f>IF(TablaDatos[[#This Row],[Diabetes]]=0,"No","Si")</f>
        <v>No</v>
      </c>
      <c r="Q3406">
        <v>0</v>
      </c>
      <c r="R3406">
        <f>TablaDatos[[#This Row],[Aux2]]/10000000000000</f>
        <v>2295.3399149337902</v>
      </c>
      <c r="S3406" s="1">
        <v>2.29533991493379E+16</v>
      </c>
      <c r="T3406" s="7">
        <f>TablaDatos[[#This Row],[Aux3]]/100000000000000</f>
        <v>241.808202151758</v>
      </c>
      <c r="U3406" s="1">
        <v>2.41808202151758E+16</v>
      </c>
      <c r="V3406">
        <v>169.8</v>
      </c>
      <c r="W3406">
        <v>100.2</v>
      </c>
    </row>
    <row r="3407" spans="1:23">
      <c r="A3407">
        <v>2019</v>
      </c>
      <c r="B3407">
        <v>60</v>
      </c>
      <c r="C3407" t="s">
        <v>16</v>
      </c>
      <c r="D3407" t="s">
        <v>42</v>
      </c>
      <c r="E3407" t="s">
        <v>18</v>
      </c>
      <c r="F3407" t="s">
        <v>24</v>
      </c>
      <c r="G3407" t="s">
        <v>28</v>
      </c>
      <c r="H3407" s="3">
        <v>29367.77</v>
      </c>
      <c r="I3407" t="s">
        <v>19</v>
      </c>
      <c r="J3407" t="s">
        <v>18</v>
      </c>
      <c r="K34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33.784076945416601</v>
      </c>
      <c r="L3407" s="5">
        <f>TablaDatos[[#This Row],[IMC_raw]]/1000000000000000</f>
        <v>3.3784076945416599</v>
      </c>
      <c r="M3407" s="2">
        <v>3378407694541660</v>
      </c>
      <c r="N34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7" s="13">
        <f t="shared" si="53"/>
        <v>3406</v>
      </c>
      <c r="P3407" s="2" t="str">
        <f>IF(TablaDatos[[#This Row],[Diabetes]]=0,"No","Si")</f>
        <v>No</v>
      </c>
      <c r="Q3407">
        <v>0</v>
      </c>
      <c r="R3407">
        <f>TablaDatos[[#This Row],[Aux2]]/10000000000000</f>
        <v>2204.1087363350698</v>
      </c>
      <c r="S3407" s="1">
        <v>2.20410873633507E+16</v>
      </c>
      <c r="T3407" s="7">
        <f>TablaDatos[[#This Row],[Aux3]]/100000000000000</f>
        <v>29.0390457859767</v>
      </c>
      <c r="U3407" s="1">
        <v>2903904578597670</v>
      </c>
      <c r="V3407">
        <v>162.80000000000001</v>
      </c>
      <c r="W3407">
        <v>95.4</v>
      </c>
    </row>
    <row r="3408" spans="1:23">
      <c r="A3408">
        <v>2019</v>
      </c>
      <c r="B3408">
        <v>58</v>
      </c>
      <c r="C3408" t="s">
        <v>23</v>
      </c>
      <c r="D3408" t="s">
        <v>29</v>
      </c>
      <c r="E3408" t="s">
        <v>18</v>
      </c>
      <c r="F3408" t="s">
        <v>24</v>
      </c>
      <c r="G3408" t="s">
        <v>28</v>
      </c>
      <c r="H3408" s="3">
        <v>21642.65</v>
      </c>
      <c r="I3408" t="s">
        <v>21</v>
      </c>
      <c r="J3408" t="s">
        <v>18</v>
      </c>
      <c r="K34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33.762153554746398</v>
      </c>
      <c r="L3408" s="5">
        <f>TablaDatos[[#This Row],[IMC_raw]]/1000000000000000</f>
        <v>33.762153554746398</v>
      </c>
      <c r="M3408" s="2">
        <v>3.37621535547464E+16</v>
      </c>
      <c r="N34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8" s="13">
        <f t="shared" si="53"/>
        <v>3407</v>
      </c>
      <c r="P3408" s="2" t="str">
        <f>IF(TablaDatos[[#This Row],[Diabetes]]=0,"No","Si")</f>
        <v>No</v>
      </c>
      <c r="Q3408">
        <v>0</v>
      </c>
      <c r="R3408">
        <f>TablaDatos[[#This Row],[Aux2]]/10000000000000</f>
        <v>2390.3959786473101</v>
      </c>
      <c r="S3408" s="1">
        <v>2.39039597864731E+16</v>
      </c>
      <c r="T3408" s="7">
        <f>TablaDatos[[#This Row],[Aux3]]/100000000000000</f>
        <v>257.13645747343799</v>
      </c>
      <c r="U3408" s="1">
        <v>2.57136457473438E+16</v>
      </c>
      <c r="V3408">
        <v>156.6</v>
      </c>
      <c r="W3408">
        <v>99.5</v>
      </c>
    </row>
    <row r="3409" spans="1:23">
      <c r="A3409">
        <v>2019</v>
      </c>
      <c r="B3409">
        <v>53</v>
      </c>
      <c r="C3409" t="s">
        <v>16</v>
      </c>
      <c r="D3409" t="s">
        <v>72</v>
      </c>
      <c r="E3409" t="s">
        <v>18</v>
      </c>
      <c r="F3409" t="s">
        <v>35</v>
      </c>
      <c r="G3409" t="s">
        <v>20</v>
      </c>
      <c r="H3409" s="3">
        <v>28754.86</v>
      </c>
      <c r="I3409" t="s">
        <v>19</v>
      </c>
      <c r="J3409" t="s">
        <v>22</v>
      </c>
      <c r="K34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33.7402165752409</v>
      </c>
      <c r="L3409" s="6">
        <f>TablaDatos[[#This Row],[IMC_raw]]/1000000000000000</f>
        <v>33.7402165752409</v>
      </c>
      <c r="M3409" s="2">
        <v>3.37402165752409E+16</v>
      </c>
      <c r="N34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09" s="13">
        <f t="shared" si="53"/>
        <v>3408</v>
      </c>
      <c r="P3409" s="2" t="str">
        <f>IF(TablaDatos[[#This Row],[Diabetes]]=0,"No","Si")</f>
        <v>No</v>
      </c>
      <c r="Q3409">
        <v>0</v>
      </c>
      <c r="R3409">
        <f>TablaDatos[[#This Row],[Aux2]]/10000000000000</f>
        <v>2173.84606716095</v>
      </c>
      <c r="S3409" s="1">
        <v>2.17384606716095E+16</v>
      </c>
      <c r="T3409" s="7">
        <f>TablaDatos[[#This Row],[Aux3]]/100000000000000</f>
        <v>23.358388246858102</v>
      </c>
      <c r="U3409" s="1">
        <v>2335838824685810</v>
      </c>
      <c r="V3409">
        <v>144.6</v>
      </c>
      <c r="W3409">
        <v>92.9</v>
      </c>
    </row>
    <row r="3410" spans="1:23">
      <c r="A3410">
        <v>2019</v>
      </c>
      <c r="B3410">
        <v>60</v>
      </c>
      <c r="C3410" t="s">
        <v>16</v>
      </c>
      <c r="D3410" t="s">
        <v>29</v>
      </c>
      <c r="E3410" t="s">
        <v>18</v>
      </c>
      <c r="F3410" t="s">
        <v>24</v>
      </c>
      <c r="G3410" t="s">
        <v>28</v>
      </c>
      <c r="H3410" s="3">
        <v>14757.85</v>
      </c>
      <c r="I3410" t="s">
        <v>21</v>
      </c>
      <c r="J3410" t="s">
        <v>22</v>
      </c>
      <c r="K34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33.721060823231198</v>
      </c>
      <c r="L3410" s="5">
        <f>TablaDatos[[#This Row],[IMC_raw]]/1000000000000000</f>
        <v>33.721060823231198</v>
      </c>
      <c r="M3410" s="2">
        <v>3.37210608232312E+16</v>
      </c>
      <c r="N34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0" s="13">
        <f t="shared" si="53"/>
        <v>3409</v>
      </c>
      <c r="P3410" s="2" t="str">
        <f>IF(TablaDatos[[#This Row],[Diabetes]]=0,"No","Si")</f>
        <v>Si</v>
      </c>
      <c r="Q3410">
        <v>1</v>
      </c>
      <c r="R3410">
        <f>TablaDatos[[#This Row],[Aux2]]/10000000000000</f>
        <v>2281.9822826500199</v>
      </c>
      <c r="S3410" s="1">
        <v>2.28198228265002E+16</v>
      </c>
      <c r="T3410" s="7">
        <f>TablaDatos[[#This Row],[Aux3]]/100000000000000</f>
        <v>23.891774029695998</v>
      </c>
      <c r="U3410" s="1">
        <v>2389177402969600</v>
      </c>
      <c r="V3410">
        <v>163.30000000000001</v>
      </c>
      <c r="W3410">
        <v>99.3</v>
      </c>
    </row>
    <row r="3411" spans="1:23">
      <c r="A3411">
        <v>2019</v>
      </c>
      <c r="B3411">
        <v>55</v>
      </c>
      <c r="C3411" t="s">
        <v>16</v>
      </c>
      <c r="D3411" t="s">
        <v>72</v>
      </c>
      <c r="E3411" t="s">
        <v>21</v>
      </c>
      <c r="F3411" t="s">
        <v>24</v>
      </c>
      <c r="G3411" t="s">
        <v>28</v>
      </c>
      <c r="H3411" s="3">
        <v>12133.45</v>
      </c>
      <c r="I3411" t="s">
        <v>21</v>
      </c>
      <c r="J3411" t="s">
        <v>19</v>
      </c>
      <c r="K34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33.693410742381602</v>
      </c>
      <c r="L3411" s="6">
        <f>TablaDatos[[#This Row],[IMC_raw]]/1000000000000000</f>
        <v>33.693410742381602</v>
      </c>
      <c r="M3411" s="2">
        <v>3.36934107423816E+16</v>
      </c>
      <c r="N34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1" s="13">
        <f t="shared" si="53"/>
        <v>3410</v>
      </c>
      <c r="P3411" s="2" t="str">
        <f>IF(TablaDatos[[#This Row],[Diabetes]]=0,"No","Si")</f>
        <v>Si</v>
      </c>
      <c r="Q3411">
        <v>1</v>
      </c>
      <c r="R3411">
        <f>TablaDatos[[#This Row],[Aux2]]/10000000000000</f>
        <v>2250.44378664226</v>
      </c>
      <c r="S3411" s="1">
        <v>2.25044378664226E+16</v>
      </c>
      <c r="T3411" s="7">
        <f>TablaDatos[[#This Row],[Aux3]]/100000000000000</f>
        <v>2.9772448140107199</v>
      </c>
      <c r="U3411" s="1">
        <v>297724481401072</v>
      </c>
      <c r="V3411">
        <v>167.1</v>
      </c>
      <c r="W3411">
        <v>109.5</v>
      </c>
    </row>
    <row r="3412" spans="1:23">
      <c r="A3412">
        <v>2019</v>
      </c>
      <c r="B3412">
        <v>60</v>
      </c>
      <c r="C3412" t="s">
        <v>16</v>
      </c>
      <c r="D3412" t="s">
        <v>29</v>
      </c>
      <c r="E3412" t="s">
        <v>18</v>
      </c>
      <c r="F3412" t="s">
        <v>19</v>
      </c>
      <c r="G3412" t="s">
        <v>28</v>
      </c>
      <c r="H3412" s="3">
        <v>26875.35</v>
      </c>
      <c r="I3412" t="s">
        <v>21</v>
      </c>
      <c r="J3412" t="s">
        <v>19</v>
      </c>
      <c r="K34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33.687379190496699</v>
      </c>
      <c r="L3412" s="5">
        <f>TablaDatos[[#This Row],[IMC_raw]]/1000000000000000</f>
        <v>33.687379190496699</v>
      </c>
      <c r="M3412" s="2">
        <v>3.36873791904967E+16</v>
      </c>
      <c r="N34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2" s="13">
        <f t="shared" si="53"/>
        <v>3411</v>
      </c>
      <c r="P3412" s="2" t="str">
        <f>IF(TablaDatos[[#This Row],[Diabetes]]=0,"No","Si")</f>
        <v>Si</v>
      </c>
      <c r="Q3412">
        <v>1</v>
      </c>
      <c r="R3412">
        <f>TablaDatos[[#This Row],[Aux2]]/10000000000000</f>
        <v>2310.3694295803298</v>
      </c>
      <c r="S3412" s="1">
        <v>2.31036942958033E+16</v>
      </c>
      <c r="T3412" s="7">
        <f>TablaDatos[[#This Row],[Aux3]]/100000000000000</f>
        <v>270.46799770632703</v>
      </c>
      <c r="U3412" s="1">
        <v>2.70467997706327E+16</v>
      </c>
      <c r="V3412">
        <v>171</v>
      </c>
      <c r="W3412">
        <v>98.8</v>
      </c>
    </row>
    <row r="3413" spans="1:23">
      <c r="A3413">
        <v>2019</v>
      </c>
      <c r="B3413">
        <v>60</v>
      </c>
      <c r="C3413" t="s">
        <v>23</v>
      </c>
      <c r="D3413" t="s">
        <v>29</v>
      </c>
      <c r="E3413" t="s">
        <v>31</v>
      </c>
      <c r="F3413" t="s">
        <v>24</v>
      </c>
      <c r="G3413" t="s">
        <v>28</v>
      </c>
      <c r="H3413" s="3">
        <v>9975.2900000000009</v>
      </c>
      <c r="I3413" t="s">
        <v>21</v>
      </c>
      <c r="J3413" t="s">
        <v>19</v>
      </c>
      <c r="K34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33.671256835992295</v>
      </c>
      <c r="L3413" s="5">
        <f>TablaDatos[[#This Row],[IMC_raw]]/1000000000000000</f>
        <v>3.3671256835992298</v>
      </c>
      <c r="M3413" s="2">
        <v>3367125683599230</v>
      </c>
      <c r="N34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3" s="13">
        <f t="shared" si="53"/>
        <v>3412</v>
      </c>
      <c r="P3413" s="2" t="str">
        <f>IF(TablaDatos[[#This Row],[Diabetes]]=0,"No","Si")</f>
        <v>Si</v>
      </c>
      <c r="Q3413">
        <v>1</v>
      </c>
      <c r="R3413">
        <f>TablaDatos[[#This Row],[Aux2]]/10000000000000</f>
        <v>2285.3124443752199</v>
      </c>
      <c r="S3413" s="1">
        <v>2.28531244437522E+16</v>
      </c>
      <c r="T3413" s="7">
        <f>TablaDatos[[#This Row],[Aux3]]/100000000000000</f>
        <v>25.967594122604702</v>
      </c>
      <c r="U3413" s="1">
        <v>2596759412260470</v>
      </c>
      <c r="V3413">
        <v>165.6</v>
      </c>
      <c r="W3413">
        <v>102.3</v>
      </c>
    </row>
    <row r="3414" spans="1:23">
      <c r="A3414">
        <v>2019</v>
      </c>
      <c r="B3414">
        <v>59</v>
      </c>
      <c r="C3414" t="s">
        <v>23</v>
      </c>
      <c r="D3414" t="s">
        <v>74</v>
      </c>
      <c r="E3414" t="s">
        <v>21</v>
      </c>
      <c r="F3414" t="s">
        <v>24</v>
      </c>
      <c r="G3414" t="s">
        <v>28</v>
      </c>
      <c r="H3414" s="3">
        <v>21870.87</v>
      </c>
      <c r="I3414" t="s">
        <v>21</v>
      </c>
      <c r="J3414" t="s">
        <v>21</v>
      </c>
      <c r="K34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33.667948140050598</v>
      </c>
      <c r="L3414" s="5">
        <f>TablaDatos[[#This Row],[IMC_raw]]/1000000000000000</f>
        <v>3.3667948140050599</v>
      </c>
      <c r="M3414" s="2">
        <v>3366794814005060</v>
      </c>
      <c r="N34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4" s="13">
        <f t="shared" si="53"/>
        <v>3413</v>
      </c>
      <c r="P3414" s="2" t="str">
        <f>IF(TablaDatos[[#This Row],[Diabetes]]=0,"No","Si")</f>
        <v>No</v>
      </c>
      <c r="Q3414">
        <v>0</v>
      </c>
      <c r="R3414">
        <f>TablaDatos[[#This Row],[Aux2]]/10000000000000</f>
        <v>2169.96043926537</v>
      </c>
      <c r="S3414" s="1">
        <v>2.16996043926537E+16</v>
      </c>
      <c r="T3414" s="7">
        <f>TablaDatos[[#This Row],[Aux3]]/100000000000000</f>
        <v>27.9677734362641</v>
      </c>
      <c r="U3414" s="1">
        <v>2796777343626410</v>
      </c>
      <c r="V3414">
        <v>164.4</v>
      </c>
      <c r="W3414">
        <v>99.6</v>
      </c>
    </row>
    <row r="3415" spans="1:23">
      <c r="A3415">
        <v>2019</v>
      </c>
      <c r="B3415">
        <v>64</v>
      </c>
      <c r="C3415" t="s">
        <v>23</v>
      </c>
      <c r="D3415" t="s">
        <v>42</v>
      </c>
      <c r="E3415" t="s">
        <v>18</v>
      </c>
      <c r="F3415" t="s">
        <v>19</v>
      </c>
      <c r="G3415" t="s">
        <v>28</v>
      </c>
      <c r="H3415" s="3">
        <v>9779.19</v>
      </c>
      <c r="I3415" t="s">
        <v>19</v>
      </c>
      <c r="J3415" t="s">
        <v>22</v>
      </c>
      <c r="K34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33.667856255985399</v>
      </c>
      <c r="L3415" s="6">
        <f>TablaDatos[[#This Row],[IMC_raw]]/1000000000000000</f>
        <v>33.667856255985399</v>
      </c>
      <c r="M3415" s="2">
        <v>3.36678562559854E+16</v>
      </c>
      <c r="N34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5" s="13">
        <f t="shared" si="53"/>
        <v>3414</v>
      </c>
      <c r="P3415" s="2" t="str">
        <f>IF(TablaDatos[[#This Row],[Diabetes]]=0,"No","Si")</f>
        <v>No</v>
      </c>
      <c r="Q3415">
        <v>0</v>
      </c>
      <c r="R3415">
        <f>TablaDatos[[#This Row],[Aux2]]/10000000000000</f>
        <v>2100.57714054503</v>
      </c>
      <c r="S3415" s="1">
        <v>2.10057714054503E+16</v>
      </c>
      <c r="T3415" s="7">
        <f>TablaDatos[[#This Row],[Aux3]]/100000000000000</f>
        <v>231.46326675652099</v>
      </c>
      <c r="U3415" s="1">
        <v>2.31463266756521E+16</v>
      </c>
      <c r="V3415">
        <v>151.6</v>
      </c>
      <c r="W3415">
        <v>92.4</v>
      </c>
    </row>
    <row r="3416" spans="1:23">
      <c r="A3416">
        <v>2019</v>
      </c>
      <c r="B3416">
        <v>58</v>
      </c>
      <c r="C3416" t="s">
        <v>16</v>
      </c>
      <c r="D3416" t="s">
        <v>17</v>
      </c>
      <c r="E3416" t="s">
        <v>31</v>
      </c>
      <c r="F3416" t="s">
        <v>24</v>
      </c>
      <c r="G3416" t="s">
        <v>28</v>
      </c>
      <c r="H3416" s="3">
        <v>19462.830000000002</v>
      </c>
      <c r="I3416" t="s">
        <v>19</v>
      </c>
      <c r="J3416" t="s">
        <v>19</v>
      </c>
      <c r="K34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33.659307242542098</v>
      </c>
      <c r="L3416" s="5">
        <f>TablaDatos[[#This Row],[IMC_raw]]/1000000000000000</f>
        <v>3.36593072425421</v>
      </c>
      <c r="M3416" s="2">
        <v>3365930724254210</v>
      </c>
      <c r="N34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6" s="13">
        <f t="shared" si="53"/>
        <v>3415</v>
      </c>
      <c r="P3416" s="2" t="str">
        <f>IF(TablaDatos[[#This Row],[Diabetes]]=0,"No","Si")</f>
        <v>No</v>
      </c>
      <c r="Q3416">
        <v>0</v>
      </c>
      <c r="R3416">
        <f>TablaDatos[[#This Row],[Aux2]]/10000000000000</f>
        <v>2063.7090222735301</v>
      </c>
      <c r="S3416" s="1">
        <v>2.06370902227353E+16</v>
      </c>
      <c r="T3416" s="7">
        <f>TablaDatos[[#This Row],[Aux3]]/100000000000000</f>
        <v>235.52408448743</v>
      </c>
      <c r="U3416" s="1">
        <v>2.3552408448743E+16</v>
      </c>
      <c r="V3416">
        <v>167.2</v>
      </c>
      <c r="W3416">
        <v>100.3</v>
      </c>
    </row>
    <row r="3417" spans="1:23">
      <c r="A3417">
        <v>2019</v>
      </c>
      <c r="B3417">
        <v>58</v>
      </c>
      <c r="C3417" t="s">
        <v>16</v>
      </c>
      <c r="D3417" t="s">
        <v>29</v>
      </c>
      <c r="E3417" t="s">
        <v>19</v>
      </c>
      <c r="F3417" t="s">
        <v>19</v>
      </c>
      <c r="G3417" t="s">
        <v>28</v>
      </c>
      <c r="H3417" s="3">
        <v>33913.93</v>
      </c>
      <c r="I3417" t="s">
        <v>21</v>
      </c>
      <c r="J3417" t="s">
        <v>19</v>
      </c>
      <c r="K34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33.6510295897479</v>
      </c>
      <c r="L3417" s="5">
        <f>TablaDatos[[#This Row],[IMC_raw]]/1000000000000000</f>
        <v>3.3651029589747901</v>
      </c>
      <c r="M3417" s="2">
        <v>3365102958974790</v>
      </c>
      <c r="N34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7" s="13">
        <f t="shared" si="53"/>
        <v>3416</v>
      </c>
      <c r="P3417" s="2" t="str">
        <f>IF(TablaDatos[[#This Row],[Diabetes]]=0,"No","Si")</f>
        <v>No</v>
      </c>
      <c r="Q3417">
        <v>0</v>
      </c>
      <c r="R3417">
        <f>TablaDatos[[#This Row],[Aux2]]/10000000000000</f>
        <v>22.433822813408899</v>
      </c>
      <c r="S3417" s="1">
        <v>224338228134089</v>
      </c>
      <c r="T3417" s="7">
        <f>TablaDatos[[#This Row],[Aux3]]/100000000000000</f>
        <v>262.028230607789</v>
      </c>
      <c r="U3417" s="1">
        <v>2.62028230607789E+16</v>
      </c>
      <c r="V3417">
        <v>162.6</v>
      </c>
      <c r="W3417">
        <v>106.3</v>
      </c>
    </row>
    <row r="3418" spans="1:23">
      <c r="A3418">
        <v>2019</v>
      </c>
      <c r="B3418">
        <v>60</v>
      </c>
      <c r="C3418" t="s">
        <v>23</v>
      </c>
      <c r="D3418" t="s">
        <v>37</v>
      </c>
      <c r="E3418" t="s">
        <v>31</v>
      </c>
      <c r="F3418" t="s">
        <v>24</v>
      </c>
      <c r="G3418" t="s">
        <v>28</v>
      </c>
      <c r="H3418" s="3">
        <v>10890.75</v>
      </c>
      <c r="I3418" t="s">
        <v>19</v>
      </c>
      <c r="J3418" t="s">
        <v>18</v>
      </c>
      <c r="K34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33.6360962990274</v>
      </c>
      <c r="L3418" s="6">
        <f>TablaDatos[[#This Row],[IMC_raw]]/1000000000000000</f>
        <v>3.36360962990274</v>
      </c>
      <c r="M3418" s="2">
        <v>3363609629902740</v>
      </c>
      <c r="N34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8" s="13">
        <f t="shared" si="53"/>
        <v>3417</v>
      </c>
      <c r="P3418" s="2" t="str">
        <f>IF(TablaDatos[[#This Row],[Diabetes]]=0,"No","Si")</f>
        <v>Si</v>
      </c>
      <c r="Q3418">
        <v>1</v>
      </c>
      <c r="R3418">
        <f>TablaDatos[[#This Row],[Aux2]]/10000000000000</f>
        <v>2232.7573109867599</v>
      </c>
      <c r="S3418" s="1">
        <v>2.23275731098676E+16</v>
      </c>
      <c r="T3418" s="7">
        <f>TablaDatos[[#This Row],[Aux3]]/100000000000000</f>
        <v>27.020829710549801</v>
      </c>
      <c r="U3418" s="1">
        <v>2702082971054980</v>
      </c>
      <c r="V3418">
        <v>168.7</v>
      </c>
      <c r="W3418">
        <v>99.9</v>
      </c>
    </row>
    <row r="3419" spans="1:23">
      <c r="A3419">
        <v>2019</v>
      </c>
      <c r="B3419">
        <v>64</v>
      </c>
      <c r="C3419" t="s">
        <v>23</v>
      </c>
      <c r="D3419" t="s">
        <v>17</v>
      </c>
      <c r="E3419" t="s">
        <v>18</v>
      </c>
      <c r="F3419" t="s">
        <v>19</v>
      </c>
      <c r="G3419" t="s">
        <v>28</v>
      </c>
      <c r="H3419" s="3">
        <v>28645.03</v>
      </c>
      <c r="I3419" t="s">
        <v>21</v>
      </c>
      <c r="J3419" t="s">
        <v>18</v>
      </c>
      <c r="K34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33.616469244579001</v>
      </c>
      <c r="L3419" s="6">
        <f>TablaDatos[[#This Row],[IMC_raw]]/1000000000000000</f>
        <v>3.3616469244578999</v>
      </c>
      <c r="M3419" s="2">
        <v>3361646924457900</v>
      </c>
      <c r="N34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19" s="13">
        <f t="shared" si="53"/>
        <v>3418</v>
      </c>
      <c r="P3419" s="2" t="str">
        <f>IF(TablaDatos[[#This Row],[Diabetes]]=0,"No","Si")</f>
        <v>No</v>
      </c>
      <c r="Q3419">
        <v>0</v>
      </c>
      <c r="R3419">
        <f>TablaDatos[[#This Row],[Aux2]]/10000000000000</f>
        <v>2292.0616231693398</v>
      </c>
      <c r="S3419" s="1">
        <v>2.29206162316934E+16</v>
      </c>
      <c r="T3419" s="7">
        <f>TablaDatos[[#This Row],[Aux3]]/100000000000000</f>
        <v>27.9018094358401</v>
      </c>
      <c r="U3419" s="1">
        <v>2790180943584010</v>
      </c>
      <c r="V3419">
        <v>158.9</v>
      </c>
      <c r="W3419">
        <v>96.6</v>
      </c>
    </row>
    <row r="3420" spans="1:23">
      <c r="A3420">
        <v>2019</v>
      </c>
      <c r="B3420">
        <v>55</v>
      </c>
      <c r="C3420" t="s">
        <v>23</v>
      </c>
      <c r="D3420" t="s">
        <v>29</v>
      </c>
      <c r="E3420" t="s">
        <v>21</v>
      </c>
      <c r="F3420" t="s">
        <v>19</v>
      </c>
      <c r="G3420" t="s">
        <v>28</v>
      </c>
      <c r="H3420" s="3">
        <v>12732.86</v>
      </c>
      <c r="I3420" t="s">
        <v>21</v>
      </c>
      <c r="J3420" t="s">
        <v>19</v>
      </c>
      <c r="K34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33.589755001093003</v>
      </c>
      <c r="L3420" s="6">
        <f>TablaDatos[[#This Row],[IMC_raw]]/1000000000000000</f>
        <v>33.589755001093003</v>
      </c>
      <c r="M3420" s="2">
        <v>3.3589755001093E+16</v>
      </c>
      <c r="N34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0" s="13">
        <f t="shared" si="53"/>
        <v>3419</v>
      </c>
      <c r="P3420" s="2" t="str">
        <f>IF(TablaDatos[[#This Row],[Diabetes]]=0,"No","Si")</f>
        <v>No</v>
      </c>
      <c r="Q3420">
        <v>0</v>
      </c>
      <c r="R3420">
        <f>TablaDatos[[#This Row],[Aux2]]/10000000000000</f>
        <v>2087.6340305694898</v>
      </c>
      <c r="S3420" s="1">
        <v>2.08763403056949E+16</v>
      </c>
      <c r="T3420" s="7">
        <f>TablaDatos[[#This Row],[Aux3]]/100000000000000</f>
        <v>257.87974356894301</v>
      </c>
      <c r="U3420" s="1">
        <v>2.57879743568943E+16</v>
      </c>
      <c r="V3420">
        <v>160</v>
      </c>
      <c r="W3420">
        <v>100</v>
      </c>
    </row>
    <row r="3421" spans="1:23">
      <c r="A3421">
        <v>2019</v>
      </c>
      <c r="B3421">
        <v>61</v>
      </c>
      <c r="C3421" t="s">
        <v>23</v>
      </c>
      <c r="D3421" t="s">
        <v>73</v>
      </c>
      <c r="E3421" t="s">
        <v>18</v>
      </c>
      <c r="F3421" t="s">
        <v>24</v>
      </c>
      <c r="G3421" t="s">
        <v>28</v>
      </c>
      <c r="H3421" s="3">
        <v>20352.919999999998</v>
      </c>
      <c r="I3421" t="s">
        <v>19</v>
      </c>
      <c r="J3421" t="s">
        <v>22</v>
      </c>
      <c r="K34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33.5861683573129</v>
      </c>
      <c r="L3421" s="6">
        <f>TablaDatos[[#This Row],[IMC_raw]]/1000000000000000</f>
        <v>33.5861683573129</v>
      </c>
      <c r="M3421" s="2">
        <v>3.35861683573129E+16</v>
      </c>
      <c r="N34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1" s="13">
        <f t="shared" si="53"/>
        <v>3420</v>
      </c>
      <c r="P3421" s="2" t="str">
        <f>IF(TablaDatos[[#This Row],[Diabetes]]=0,"No","Si")</f>
        <v>No</v>
      </c>
      <c r="Q3421">
        <v>0</v>
      </c>
      <c r="R3421">
        <f>TablaDatos[[#This Row],[Aux2]]/10000000000000</f>
        <v>2174.9498871165101</v>
      </c>
      <c r="S3421" s="1">
        <v>2.17494988711651E+16</v>
      </c>
      <c r="T3421" s="7">
        <f>TablaDatos[[#This Row],[Aux3]]/100000000000000</f>
        <v>227.99005107497601</v>
      </c>
      <c r="U3421" s="1">
        <v>2.27990051074976E+16</v>
      </c>
      <c r="V3421">
        <v>159.9</v>
      </c>
      <c r="W3421">
        <v>97.4</v>
      </c>
    </row>
    <row r="3422" spans="1:23">
      <c r="A3422">
        <v>2019</v>
      </c>
      <c r="B3422">
        <v>60</v>
      </c>
      <c r="C3422" t="s">
        <v>23</v>
      </c>
      <c r="D3422" t="s">
        <v>29</v>
      </c>
      <c r="E3422" t="s">
        <v>18</v>
      </c>
      <c r="F3422" t="s">
        <v>19</v>
      </c>
      <c r="G3422" t="s">
        <v>28</v>
      </c>
      <c r="H3422" s="3">
        <v>13159.19</v>
      </c>
      <c r="I3422" t="s">
        <v>18</v>
      </c>
      <c r="J3422" t="s">
        <v>22</v>
      </c>
      <c r="K34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33.567083233831497</v>
      </c>
      <c r="L3422" s="5">
        <f>TablaDatos[[#This Row],[IMC_raw]]/1000000000000000</f>
        <v>3.3567083233831498</v>
      </c>
      <c r="M3422" s="2">
        <v>3356708323383150</v>
      </c>
      <c r="N34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2" s="13">
        <f t="shared" si="53"/>
        <v>3421</v>
      </c>
      <c r="P3422" s="2" t="str">
        <f>IF(TablaDatos[[#This Row],[Diabetes]]=0,"No","Si")</f>
        <v>Si</v>
      </c>
      <c r="Q3422">
        <v>1</v>
      </c>
      <c r="R3422">
        <f>TablaDatos[[#This Row],[Aux2]]/10000000000000</f>
        <v>208.34318586488399</v>
      </c>
      <c r="S3422" s="1">
        <v>2083431858648840</v>
      </c>
      <c r="T3422" s="7">
        <f>TablaDatos[[#This Row],[Aux3]]/100000000000000</f>
        <v>224.13985298529099</v>
      </c>
      <c r="U3422" s="1">
        <v>2.24139852985291E+16</v>
      </c>
      <c r="V3422">
        <v>166.3</v>
      </c>
      <c r="W3422">
        <v>95.3</v>
      </c>
    </row>
    <row r="3423" spans="1:23">
      <c r="A3423">
        <v>2019</v>
      </c>
      <c r="B3423">
        <v>62</v>
      </c>
      <c r="C3423" t="s">
        <v>23</v>
      </c>
      <c r="D3423" t="s">
        <v>73</v>
      </c>
      <c r="E3423" t="s">
        <v>19</v>
      </c>
      <c r="F3423" t="s">
        <v>24</v>
      </c>
      <c r="G3423" t="s">
        <v>28</v>
      </c>
      <c r="H3423" s="3">
        <v>28536.53</v>
      </c>
      <c r="I3423" t="s">
        <v>18</v>
      </c>
      <c r="J3423" t="s">
        <v>22</v>
      </c>
      <c r="K34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33.560420947035198</v>
      </c>
      <c r="L3423" s="5">
        <f>TablaDatos[[#This Row],[IMC_raw]]/1000000000000000</f>
        <v>3.3560420947035201</v>
      </c>
      <c r="M3423" s="2">
        <v>3356042094703520</v>
      </c>
      <c r="N34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3" s="13">
        <f t="shared" si="53"/>
        <v>3422</v>
      </c>
      <c r="P3423" s="2" t="str">
        <f>IF(TablaDatos[[#This Row],[Diabetes]]=0,"No","Si")</f>
        <v>No</v>
      </c>
      <c r="Q3423">
        <v>0</v>
      </c>
      <c r="R3423">
        <f>TablaDatos[[#This Row],[Aux2]]/10000000000000</f>
        <v>198.864754492521</v>
      </c>
      <c r="S3423" s="1">
        <v>1988647544925210</v>
      </c>
      <c r="T3423" s="7">
        <f>TablaDatos[[#This Row],[Aux3]]/100000000000000</f>
        <v>254.46010173769099</v>
      </c>
      <c r="U3423" s="1">
        <v>2.54460101737691E+16</v>
      </c>
      <c r="V3423">
        <v>148.80000000000001</v>
      </c>
      <c r="W3423">
        <v>93.7</v>
      </c>
    </row>
    <row r="3424" spans="1:23">
      <c r="A3424">
        <v>2019</v>
      </c>
      <c r="B3424">
        <v>63</v>
      </c>
      <c r="C3424" t="s">
        <v>23</v>
      </c>
      <c r="D3424" t="s">
        <v>17</v>
      </c>
      <c r="E3424" t="s">
        <v>18</v>
      </c>
      <c r="F3424" t="s">
        <v>35</v>
      </c>
      <c r="G3424" t="s">
        <v>28</v>
      </c>
      <c r="H3424" s="3">
        <v>22085.15</v>
      </c>
      <c r="I3424" t="s">
        <v>18</v>
      </c>
      <c r="J3424" t="s">
        <v>18</v>
      </c>
      <c r="K34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33.5164487020376</v>
      </c>
      <c r="L3424" s="6">
        <f>TablaDatos[[#This Row],[IMC_raw]]/1000000000000000</f>
        <v>3.35164487020376</v>
      </c>
      <c r="M3424" s="2">
        <v>3351644870203760</v>
      </c>
      <c r="N34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4" s="13">
        <f t="shared" si="53"/>
        <v>3423</v>
      </c>
      <c r="P3424" s="2" t="str">
        <f>IF(TablaDatos[[#This Row],[Diabetes]]=0,"No","Si")</f>
        <v>Si</v>
      </c>
      <c r="Q3424">
        <v>1</v>
      </c>
      <c r="R3424">
        <f>TablaDatos[[#This Row],[Aux2]]/10000000000000</f>
        <v>1930.8956903332701</v>
      </c>
      <c r="S3424" s="1">
        <v>1.93089569033327E+16</v>
      </c>
      <c r="T3424" s="7">
        <f>TablaDatos[[#This Row],[Aux3]]/100000000000000</f>
        <v>23.112885524501699</v>
      </c>
      <c r="U3424" s="1">
        <v>2311288552450170</v>
      </c>
      <c r="V3424">
        <v>159.1</v>
      </c>
      <c r="W3424">
        <v>94</v>
      </c>
    </row>
    <row r="3425" spans="1:23">
      <c r="A3425">
        <v>2019</v>
      </c>
      <c r="B3425">
        <v>48</v>
      </c>
      <c r="C3425" t="s">
        <v>23</v>
      </c>
      <c r="D3425" t="s">
        <v>73</v>
      </c>
      <c r="E3425" t="s">
        <v>18</v>
      </c>
      <c r="F3425" t="s">
        <v>35</v>
      </c>
      <c r="G3425" t="s">
        <v>20</v>
      </c>
      <c r="H3425" s="3">
        <v>22201.55</v>
      </c>
      <c r="I3425" t="s">
        <v>21</v>
      </c>
      <c r="J3425" t="s">
        <v>19</v>
      </c>
      <c r="K34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33.507171407426</v>
      </c>
      <c r="L3425" s="6">
        <f>TablaDatos[[#This Row],[IMC_raw]]/1000000000000000</f>
        <v>3.3507171407426002</v>
      </c>
      <c r="M3425" s="2">
        <v>3350717140742600</v>
      </c>
      <c r="N34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5" s="13">
        <f t="shared" si="53"/>
        <v>3424</v>
      </c>
      <c r="P3425" s="2" t="str">
        <f>IF(TablaDatos[[#This Row],[Diabetes]]=0,"No","Si")</f>
        <v>No</v>
      </c>
      <c r="Q3425">
        <v>0</v>
      </c>
      <c r="R3425">
        <f>TablaDatos[[#This Row],[Aux2]]/10000000000000</f>
        <v>1991.6165705503599</v>
      </c>
      <c r="S3425" s="1">
        <v>1.99161657055036E+16</v>
      </c>
      <c r="T3425" s="7">
        <f>TablaDatos[[#This Row],[Aux3]]/100000000000000</f>
        <v>27.502681775015901</v>
      </c>
      <c r="U3425" s="1">
        <v>2750268177501590</v>
      </c>
      <c r="V3425">
        <v>141.9</v>
      </c>
      <c r="W3425">
        <v>89.7</v>
      </c>
    </row>
    <row r="3426" spans="1:23">
      <c r="A3426">
        <v>2019</v>
      </c>
      <c r="B3426">
        <v>66</v>
      </c>
      <c r="C3426" t="s">
        <v>16</v>
      </c>
      <c r="D3426" t="s">
        <v>73</v>
      </c>
      <c r="E3426" t="s">
        <v>19</v>
      </c>
      <c r="F3426" t="s">
        <v>19</v>
      </c>
      <c r="G3426" t="s">
        <v>25</v>
      </c>
      <c r="H3426" s="3">
        <v>25410.3</v>
      </c>
      <c r="I3426" t="s">
        <v>21</v>
      </c>
      <c r="J3426" t="s">
        <v>22</v>
      </c>
      <c r="K34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33.504029488101899</v>
      </c>
      <c r="L3426" s="6">
        <f>TablaDatos[[#This Row],[IMC_raw]]/1000000000000000</f>
        <v>3.3504029488101899</v>
      </c>
      <c r="M3426" s="2">
        <v>3350402948810190</v>
      </c>
      <c r="N34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6" s="13">
        <f t="shared" si="53"/>
        <v>3425</v>
      </c>
      <c r="P3426" s="2" t="str">
        <f>IF(TablaDatos[[#This Row],[Diabetes]]=0,"No","Si")</f>
        <v>No</v>
      </c>
      <c r="Q3426">
        <v>0</v>
      </c>
      <c r="R3426">
        <f>TablaDatos[[#This Row],[Aux2]]/10000000000000</f>
        <v>2211.47179530631</v>
      </c>
      <c r="S3426" s="1">
        <v>2.21147179530631E+16</v>
      </c>
      <c r="T3426" s="7">
        <f>TablaDatos[[#This Row],[Aux3]]/100000000000000</f>
        <v>204.805973589632</v>
      </c>
      <c r="U3426" s="1">
        <v>2.04805973589632E+16</v>
      </c>
      <c r="V3426">
        <v>154.4</v>
      </c>
      <c r="W3426">
        <v>99.4</v>
      </c>
    </row>
    <row r="3427" spans="1:23">
      <c r="A3427">
        <v>2019</v>
      </c>
      <c r="B3427">
        <v>66</v>
      </c>
      <c r="C3427" t="s">
        <v>23</v>
      </c>
      <c r="D3427" t="s">
        <v>42</v>
      </c>
      <c r="E3427" t="s">
        <v>21</v>
      </c>
      <c r="F3427" t="s">
        <v>24</v>
      </c>
      <c r="G3427" t="s">
        <v>25</v>
      </c>
      <c r="H3427" s="3">
        <v>11007.8</v>
      </c>
      <c r="I3427" t="s">
        <v>21</v>
      </c>
      <c r="J3427" t="s">
        <v>18</v>
      </c>
      <c r="K34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33.482612839014401</v>
      </c>
      <c r="L3427" s="5">
        <f>TablaDatos[[#This Row],[IMC_raw]]/1000000000000000</f>
        <v>33.482612839014401</v>
      </c>
      <c r="M3427" s="2">
        <v>3.34826128390144E+16</v>
      </c>
      <c r="N34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7" s="13">
        <f t="shared" si="53"/>
        <v>3426</v>
      </c>
      <c r="P3427" s="2" t="str">
        <f>IF(TablaDatos[[#This Row],[Diabetes]]=0,"No","Si")</f>
        <v>Si</v>
      </c>
      <c r="Q3427">
        <v>1</v>
      </c>
      <c r="R3427">
        <f>TablaDatos[[#This Row],[Aux2]]/10000000000000</f>
        <v>2169.9868454648899</v>
      </c>
      <c r="S3427" s="1">
        <v>2.16998684546489E+16</v>
      </c>
      <c r="T3427" s="7">
        <f>TablaDatos[[#This Row],[Aux3]]/100000000000000</f>
        <v>246.005775417698</v>
      </c>
      <c r="U3427" s="1">
        <v>2.46005775417698E+16</v>
      </c>
      <c r="V3427">
        <v>167</v>
      </c>
      <c r="W3427">
        <v>100.2</v>
      </c>
    </row>
    <row r="3428" spans="1:23">
      <c r="A3428">
        <v>2019</v>
      </c>
      <c r="B3428">
        <v>51</v>
      </c>
      <c r="C3428" t="s">
        <v>23</v>
      </c>
      <c r="D3428" t="s">
        <v>74</v>
      </c>
      <c r="E3428" t="s">
        <v>18</v>
      </c>
      <c r="F3428" t="s">
        <v>19</v>
      </c>
      <c r="G3428" t="s">
        <v>20</v>
      </c>
      <c r="H3428" s="3">
        <v>18578.03</v>
      </c>
      <c r="I3428" t="s">
        <v>21</v>
      </c>
      <c r="J3428" t="s">
        <v>19</v>
      </c>
      <c r="K34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33.478453816847903</v>
      </c>
      <c r="L3428" s="5">
        <f>TablaDatos[[#This Row],[IMC_raw]]/1000000000000000</f>
        <v>33.478453816847903</v>
      </c>
      <c r="M3428" s="2">
        <v>3.34784538168479E+16</v>
      </c>
      <c r="N34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8" s="13">
        <f t="shared" si="53"/>
        <v>3427</v>
      </c>
      <c r="P3428" s="2" t="str">
        <f>IF(TablaDatos[[#This Row],[Diabetes]]=0,"No","Si")</f>
        <v>No</v>
      </c>
      <c r="Q3428">
        <v>0</v>
      </c>
      <c r="R3428">
        <f>TablaDatos[[#This Row],[Aux2]]/10000000000000</f>
        <v>2201.4220449211998</v>
      </c>
      <c r="S3428" s="1">
        <v>2.2014220449212E+16</v>
      </c>
      <c r="T3428" s="7">
        <f>TablaDatos[[#This Row],[Aux3]]/100000000000000</f>
        <v>220.02611137230801</v>
      </c>
      <c r="U3428" s="1">
        <v>2.20026111372308E+16</v>
      </c>
      <c r="V3428">
        <v>157.9</v>
      </c>
      <c r="W3428">
        <v>90.4</v>
      </c>
    </row>
    <row r="3429" spans="1:23">
      <c r="A3429">
        <v>2019</v>
      </c>
      <c r="B3429">
        <v>61</v>
      </c>
      <c r="C3429" t="s">
        <v>16</v>
      </c>
      <c r="D3429" t="s">
        <v>37</v>
      </c>
      <c r="E3429" t="s">
        <v>31</v>
      </c>
      <c r="F3429" t="s">
        <v>19</v>
      </c>
      <c r="G3429" t="s">
        <v>28</v>
      </c>
      <c r="H3429" s="3">
        <v>15872.44</v>
      </c>
      <c r="I3429" t="s">
        <v>21</v>
      </c>
      <c r="J3429" t="s">
        <v>19</v>
      </c>
      <c r="K34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33.475541243047402</v>
      </c>
      <c r="L3429" s="6">
        <f>TablaDatos[[#This Row],[IMC_raw]]/100000000000000</f>
        <v>33.475541243047402</v>
      </c>
      <c r="M3429" s="2">
        <v>3347554124304740</v>
      </c>
      <c r="N34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29" s="13">
        <f t="shared" si="53"/>
        <v>3428</v>
      </c>
      <c r="P3429" s="2" t="str">
        <f>IF(TablaDatos[[#This Row],[Diabetes]]=0,"No","Si")</f>
        <v>Si</v>
      </c>
      <c r="Q3429">
        <v>1</v>
      </c>
      <c r="R3429">
        <f>TablaDatos[[#This Row],[Aux2]]/10000000000000</f>
        <v>2289.2420373610498</v>
      </c>
      <c r="S3429" s="1">
        <v>2.28924203736105E+16</v>
      </c>
      <c r="T3429" s="7">
        <f>TablaDatos[[#This Row],[Aux3]]/100000000000000</f>
        <v>27.227666926684201</v>
      </c>
      <c r="U3429" s="1">
        <v>2722766692668420</v>
      </c>
      <c r="V3429">
        <v>184.3</v>
      </c>
      <c r="W3429">
        <v>109.1</v>
      </c>
    </row>
    <row r="3430" spans="1:23">
      <c r="A3430">
        <v>2019</v>
      </c>
      <c r="B3430">
        <v>60</v>
      </c>
      <c r="C3430" t="s">
        <v>23</v>
      </c>
      <c r="D3430" t="s">
        <v>30</v>
      </c>
      <c r="E3430" t="s">
        <v>21</v>
      </c>
      <c r="F3430" t="s">
        <v>19</v>
      </c>
      <c r="G3430" t="s">
        <v>28</v>
      </c>
      <c r="H3430" s="3">
        <v>10438.43</v>
      </c>
      <c r="I3430" t="s">
        <v>21</v>
      </c>
      <c r="J3430" t="s">
        <v>21</v>
      </c>
      <c r="K34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33.474469906759303</v>
      </c>
      <c r="L3430" s="5">
        <f>TablaDatos[[#This Row],[IMC_raw]]/1000000000000000</f>
        <v>0.33474469906759302</v>
      </c>
      <c r="M3430" s="2">
        <v>334744699067593</v>
      </c>
      <c r="N34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0" s="13">
        <f t="shared" si="53"/>
        <v>3429</v>
      </c>
      <c r="P3430" s="2" t="str">
        <f>IF(TablaDatos[[#This Row],[Diabetes]]=0,"No","Si")</f>
        <v>No</v>
      </c>
      <c r="Q3430">
        <v>0</v>
      </c>
      <c r="R3430">
        <f>TablaDatos[[#This Row],[Aux2]]/10000000000000</f>
        <v>2205.0191426859301</v>
      </c>
      <c r="S3430" s="1">
        <v>2.20501914268593E+16</v>
      </c>
      <c r="T3430" s="7">
        <f>TablaDatos[[#This Row],[Aux3]]/100000000000000</f>
        <v>27.550722031190102</v>
      </c>
      <c r="U3430" s="1">
        <v>2755072203119010</v>
      </c>
      <c r="V3430">
        <v>169</v>
      </c>
      <c r="W3430">
        <v>97.8</v>
      </c>
    </row>
    <row r="3431" spans="1:23">
      <c r="A3431">
        <v>2019</v>
      </c>
      <c r="B3431">
        <v>57</v>
      </c>
      <c r="C3431" t="s">
        <v>23</v>
      </c>
      <c r="D3431" t="s">
        <v>27</v>
      </c>
      <c r="E3431" t="s">
        <v>21</v>
      </c>
      <c r="F3431" t="s">
        <v>24</v>
      </c>
      <c r="G3431" t="s">
        <v>28</v>
      </c>
      <c r="H3431" s="3">
        <v>11194.26</v>
      </c>
      <c r="I3431" t="s">
        <v>21</v>
      </c>
      <c r="J3431" t="s">
        <v>19</v>
      </c>
      <c r="K34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33.471829778780503</v>
      </c>
      <c r="L3431" s="6">
        <f>TablaDatos[[#This Row],[IMC_raw]]/1000000000000000</f>
        <v>33.471829778780503</v>
      </c>
      <c r="M3431" s="2">
        <v>3.34718297787805E+16</v>
      </c>
      <c r="N34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1" s="13">
        <f t="shared" si="53"/>
        <v>3430</v>
      </c>
      <c r="P3431" s="2" t="str">
        <f>IF(TablaDatos[[#This Row],[Diabetes]]=0,"No","Si")</f>
        <v>No</v>
      </c>
      <c r="Q3431">
        <v>0</v>
      </c>
      <c r="R3431">
        <f>TablaDatos[[#This Row],[Aux2]]/10000000000000</f>
        <v>222.938725126739</v>
      </c>
      <c r="S3431" s="1">
        <v>2229387251267390</v>
      </c>
      <c r="T3431" s="7">
        <f>TablaDatos[[#This Row],[Aux3]]/100000000000000</f>
        <v>251.69809917676099</v>
      </c>
      <c r="U3431" s="1">
        <v>2.51698099176761E+16</v>
      </c>
      <c r="V3431">
        <v>160.5</v>
      </c>
      <c r="W3431">
        <v>98.8</v>
      </c>
    </row>
    <row r="3432" spans="1:23">
      <c r="A3432">
        <v>2019</v>
      </c>
      <c r="B3432">
        <v>54</v>
      </c>
      <c r="C3432" t="s">
        <v>23</v>
      </c>
      <c r="D3432" t="s">
        <v>72</v>
      </c>
      <c r="E3432" t="s">
        <v>18</v>
      </c>
      <c r="F3432" t="s">
        <v>19</v>
      </c>
      <c r="G3432" t="s">
        <v>20</v>
      </c>
      <c r="H3432" s="3">
        <v>15424.79</v>
      </c>
      <c r="I3432" t="s">
        <v>21</v>
      </c>
      <c r="J3432" t="s">
        <v>18</v>
      </c>
      <c r="K34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33.455692713573697</v>
      </c>
      <c r="L3432" s="6">
        <f>TablaDatos[[#This Row],[IMC_raw]]/1000000000000000</f>
        <v>33.455692713573697</v>
      </c>
      <c r="M3432" s="2">
        <v>3.34556927135737E+16</v>
      </c>
      <c r="N34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2" s="13">
        <f t="shared" si="53"/>
        <v>3431</v>
      </c>
      <c r="P3432" s="2" t="str">
        <f>IF(TablaDatos[[#This Row],[Diabetes]]=0,"No","Si")</f>
        <v>No</v>
      </c>
      <c r="Q3432">
        <v>0</v>
      </c>
      <c r="R3432">
        <f>TablaDatos[[#This Row],[Aux2]]/10000000000000</f>
        <v>1987.8365242903301</v>
      </c>
      <c r="S3432" s="1">
        <v>1.98783652429033E+16</v>
      </c>
      <c r="T3432" s="7">
        <f>TablaDatos[[#This Row],[Aux3]]/100000000000000</f>
        <v>202.61210222897799</v>
      </c>
      <c r="U3432" s="1">
        <v>2.02612102228978E+16</v>
      </c>
      <c r="V3432">
        <v>143.30000000000001</v>
      </c>
      <c r="W3432">
        <v>91</v>
      </c>
    </row>
    <row r="3433" spans="1:23">
      <c r="A3433">
        <v>2019</v>
      </c>
      <c r="B3433">
        <v>61</v>
      </c>
      <c r="C3433" t="s">
        <v>16</v>
      </c>
      <c r="D3433" t="s">
        <v>34</v>
      </c>
      <c r="E3433" t="s">
        <v>19</v>
      </c>
      <c r="F3433" t="s">
        <v>24</v>
      </c>
      <c r="G3433" t="s">
        <v>28</v>
      </c>
      <c r="H3433" s="3">
        <v>22612.76</v>
      </c>
      <c r="I3433" t="s">
        <v>19</v>
      </c>
      <c r="J3433" t="s">
        <v>18</v>
      </c>
      <c r="K34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33.433287660786497</v>
      </c>
      <c r="L3433" s="6">
        <f>TablaDatos[[#This Row],[IMC_raw]]/1000000000000000</f>
        <v>33.433287660786497</v>
      </c>
      <c r="M3433" s="2">
        <v>3.34332876607865E+16</v>
      </c>
      <c r="N34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3" s="13">
        <f t="shared" si="53"/>
        <v>3432</v>
      </c>
      <c r="P3433" s="2" t="str">
        <f>IF(TablaDatos[[#This Row],[Diabetes]]=0,"No","Si")</f>
        <v>No</v>
      </c>
      <c r="Q3433">
        <v>0</v>
      </c>
      <c r="R3433">
        <f>TablaDatos[[#This Row],[Aux2]]/10000000000000</f>
        <v>249.68882849843601</v>
      </c>
      <c r="S3433" s="1">
        <v>2496888284984360</v>
      </c>
      <c r="T3433" s="7">
        <f>TablaDatos[[#This Row],[Aux3]]/100000000000000</f>
        <v>27.6450298615032</v>
      </c>
      <c r="U3433" s="1">
        <v>2764502986150320</v>
      </c>
      <c r="V3433">
        <v>157.4</v>
      </c>
      <c r="W3433">
        <v>94.6</v>
      </c>
    </row>
    <row r="3434" spans="1:23">
      <c r="A3434">
        <v>2019</v>
      </c>
      <c r="B3434">
        <v>52</v>
      </c>
      <c r="C3434" t="s">
        <v>16</v>
      </c>
      <c r="D3434" t="s">
        <v>17</v>
      </c>
      <c r="E3434" t="s">
        <v>18</v>
      </c>
      <c r="F3434" t="s">
        <v>35</v>
      </c>
      <c r="G3434" t="s">
        <v>20</v>
      </c>
      <c r="H3434" s="3">
        <v>22438.74</v>
      </c>
      <c r="I3434" t="s">
        <v>19</v>
      </c>
      <c r="J3434" t="s">
        <v>22</v>
      </c>
      <c r="K34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33.405488681112701</v>
      </c>
      <c r="L3434" s="6">
        <f>TablaDatos[[#This Row],[IMC_raw]]/1000000000000000</f>
        <v>3.3405488681112701</v>
      </c>
      <c r="M3434" s="2">
        <v>3340548868111270</v>
      </c>
      <c r="N34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4" s="13">
        <f t="shared" si="53"/>
        <v>3433</v>
      </c>
      <c r="P3434" s="2" t="str">
        <f>IF(TablaDatos[[#This Row],[Diabetes]]=0,"No","Si")</f>
        <v>No</v>
      </c>
      <c r="Q3434">
        <v>0</v>
      </c>
      <c r="R3434">
        <f>TablaDatos[[#This Row],[Aux2]]/10000000000000</f>
        <v>2024.5136648375901</v>
      </c>
      <c r="S3434" s="1">
        <v>2.02451366483759E+16</v>
      </c>
      <c r="T3434" s="7">
        <f>TablaDatos[[#This Row],[Aux3]]/100000000000000</f>
        <v>22.375926631716201</v>
      </c>
      <c r="U3434" s="1">
        <v>2237592663171620</v>
      </c>
      <c r="V3434">
        <v>152.1</v>
      </c>
      <c r="W3434">
        <v>86.8</v>
      </c>
    </row>
    <row r="3435" spans="1:23">
      <c r="A3435">
        <v>2019</v>
      </c>
      <c r="B3435">
        <v>47</v>
      </c>
      <c r="C3435" t="s">
        <v>16</v>
      </c>
      <c r="D3435" t="s">
        <v>41</v>
      </c>
      <c r="E3435" t="s">
        <v>18</v>
      </c>
      <c r="F3435" t="s">
        <v>40</v>
      </c>
      <c r="G3435" t="s">
        <v>20</v>
      </c>
      <c r="H3435" s="3">
        <v>20745.91</v>
      </c>
      <c r="I3435" t="s">
        <v>19</v>
      </c>
      <c r="J3435" t="s">
        <v>18</v>
      </c>
      <c r="K34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33.4033170608445</v>
      </c>
      <c r="L3435" s="5">
        <f>TablaDatos[[#This Row],[IMC_raw]]/1000000000000000</f>
        <v>3.34033170608445</v>
      </c>
      <c r="M3435" s="2">
        <v>3340331706084450</v>
      </c>
      <c r="N34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5" s="13">
        <f t="shared" si="53"/>
        <v>3434</v>
      </c>
      <c r="P3435" s="2" t="str">
        <f>IF(TablaDatos[[#This Row],[Diabetes]]=0,"No","Si")</f>
        <v>No</v>
      </c>
      <c r="Q3435">
        <v>0</v>
      </c>
      <c r="R3435">
        <f>TablaDatos[[#This Row],[Aux2]]/10000000000000</f>
        <v>2177.51552201923</v>
      </c>
      <c r="S3435" s="1">
        <v>2.17751552201923E+16</v>
      </c>
      <c r="T3435" s="7">
        <f>TablaDatos[[#This Row],[Aux3]]/100000000000000</f>
        <v>198.360320204847</v>
      </c>
      <c r="U3435" s="1">
        <v>1.98360320204847E+16</v>
      </c>
      <c r="V3435">
        <v>142.69999999999999</v>
      </c>
      <c r="W3435">
        <v>93.4</v>
      </c>
    </row>
    <row r="3436" spans="1:23">
      <c r="A3436">
        <v>2019</v>
      </c>
      <c r="B3436">
        <v>57</v>
      </c>
      <c r="C3436" t="s">
        <v>16</v>
      </c>
      <c r="D3436" t="s">
        <v>17</v>
      </c>
      <c r="E3436" t="s">
        <v>19</v>
      </c>
      <c r="F3436" t="s">
        <v>35</v>
      </c>
      <c r="G3436" t="s">
        <v>28</v>
      </c>
      <c r="H3436" s="3">
        <v>50704.24</v>
      </c>
      <c r="I3436" t="s">
        <v>21</v>
      </c>
      <c r="J3436" t="s">
        <v>18</v>
      </c>
      <c r="K34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33.3911951263078</v>
      </c>
      <c r="L3436" s="6">
        <f>TablaDatos[[#This Row],[IMC_raw]]/1000000000000000</f>
        <v>33.3911951263078</v>
      </c>
      <c r="M3436" s="2">
        <v>3.33911951263078E+16</v>
      </c>
      <c r="N34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6" s="13">
        <f t="shared" si="53"/>
        <v>3435</v>
      </c>
      <c r="P3436" s="2" t="str">
        <f>IF(TablaDatos[[#This Row],[Diabetes]]=0,"No","Si")</f>
        <v>No</v>
      </c>
      <c r="Q3436">
        <v>0</v>
      </c>
      <c r="R3436">
        <f>TablaDatos[[#This Row],[Aux2]]/10000000000000</f>
        <v>2151.1190775042901</v>
      </c>
      <c r="S3436" s="1">
        <v>2.15111907750429E+16</v>
      </c>
      <c r="T3436" s="7">
        <f>TablaDatos[[#This Row],[Aux3]]/100000000000000</f>
        <v>23.3330785369428</v>
      </c>
      <c r="U3436" s="1">
        <v>2333307853694280</v>
      </c>
      <c r="V3436">
        <v>164</v>
      </c>
      <c r="W3436">
        <v>94.6</v>
      </c>
    </row>
    <row r="3437" spans="1:23">
      <c r="A3437">
        <v>2019</v>
      </c>
      <c r="B3437">
        <v>56</v>
      </c>
      <c r="C3437" t="s">
        <v>16</v>
      </c>
      <c r="D3437" t="s">
        <v>30</v>
      </c>
      <c r="E3437" t="s">
        <v>19</v>
      </c>
      <c r="F3437" t="s">
        <v>35</v>
      </c>
      <c r="G3437" t="s">
        <v>28</v>
      </c>
      <c r="H3437" s="3">
        <v>26725.65</v>
      </c>
      <c r="I3437" t="s">
        <v>19</v>
      </c>
      <c r="J3437" t="s">
        <v>22</v>
      </c>
      <c r="K34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33.3642672644987</v>
      </c>
      <c r="L3437" s="5">
        <f>TablaDatos[[#This Row],[IMC_raw]]/1000000000000000</f>
        <v>3.3364267264498699</v>
      </c>
      <c r="M3437" s="2">
        <v>3336426726449870</v>
      </c>
      <c r="N34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7" s="13">
        <f t="shared" si="53"/>
        <v>3436</v>
      </c>
      <c r="P3437" s="2" t="str">
        <f>IF(TablaDatos[[#This Row],[Diabetes]]=0,"No","Si")</f>
        <v>No</v>
      </c>
      <c r="Q3437">
        <v>0</v>
      </c>
      <c r="R3437">
        <f>TablaDatos[[#This Row],[Aux2]]/10000000000000</f>
        <v>217.958477380197</v>
      </c>
      <c r="S3437" s="1">
        <v>2179584773801970</v>
      </c>
      <c r="T3437" s="7">
        <f>TablaDatos[[#This Row],[Aux3]]/100000000000000</f>
        <v>213.74686337073501</v>
      </c>
      <c r="U3437" s="1">
        <v>2.13746863370735E+16</v>
      </c>
      <c r="V3437">
        <v>156.1</v>
      </c>
      <c r="W3437">
        <v>94</v>
      </c>
    </row>
    <row r="3438" spans="1:23">
      <c r="A3438">
        <v>2019</v>
      </c>
      <c r="B3438">
        <v>60</v>
      </c>
      <c r="C3438" t="s">
        <v>16</v>
      </c>
      <c r="D3438" t="s">
        <v>73</v>
      </c>
      <c r="E3438" t="s">
        <v>19</v>
      </c>
      <c r="F3438" t="s">
        <v>19</v>
      </c>
      <c r="G3438" t="s">
        <v>28</v>
      </c>
      <c r="H3438" s="3">
        <v>30102.35</v>
      </c>
      <c r="I3438" t="s">
        <v>19</v>
      </c>
      <c r="J3438" t="s">
        <v>22</v>
      </c>
      <c r="K34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33.343282960309502</v>
      </c>
      <c r="L3438" s="5">
        <f>TablaDatos[[#This Row],[IMC_raw]]/1000000000000000</f>
        <v>33.343282960309502</v>
      </c>
      <c r="M3438" s="2">
        <v>3.33432829603095E+16</v>
      </c>
      <c r="N34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8" s="13">
        <f t="shared" si="53"/>
        <v>3437</v>
      </c>
      <c r="P3438" s="2" t="str">
        <f>IF(TablaDatos[[#This Row],[Diabetes]]=0,"No","Si")</f>
        <v>No</v>
      </c>
      <c r="Q3438">
        <v>0</v>
      </c>
      <c r="R3438">
        <f>TablaDatos[[#This Row],[Aux2]]/10000000000000</f>
        <v>226.96963337039</v>
      </c>
      <c r="S3438" s="1">
        <v>2269696333703900</v>
      </c>
      <c r="T3438" s="7">
        <f>TablaDatos[[#This Row],[Aux3]]/100000000000000</f>
        <v>243.13084893871201</v>
      </c>
      <c r="U3438" s="1">
        <v>2.43130848938712E+16</v>
      </c>
      <c r="V3438">
        <v>153.19999999999999</v>
      </c>
      <c r="W3438">
        <v>98.1</v>
      </c>
    </row>
    <row r="3439" spans="1:23">
      <c r="A3439">
        <v>2019</v>
      </c>
      <c r="B3439">
        <v>63</v>
      </c>
      <c r="C3439" t="s">
        <v>23</v>
      </c>
      <c r="D3439" t="s">
        <v>73</v>
      </c>
      <c r="E3439" t="s">
        <v>19</v>
      </c>
      <c r="F3439" t="s">
        <v>24</v>
      </c>
      <c r="G3439" t="s">
        <v>28</v>
      </c>
      <c r="H3439" s="3">
        <v>22814.69</v>
      </c>
      <c r="I3439" t="s">
        <v>19</v>
      </c>
      <c r="J3439" t="s">
        <v>22</v>
      </c>
      <c r="K34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33.329991800337396</v>
      </c>
      <c r="L3439" s="5">
        <f>TablaDatos[[#This Row],[IMC_raw]]/1000000000000000</f>
        <v>3.33299918003374</v>
      </c>
      <c r="M3439" s="2">
        <v>3332999180033740</v>
      </c>
      <c r="N34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39" s="13">
        <f t="shared" si="53"/>
        <v>3438</v>
      </c>
      <c r="P3439" s="2" t="str">
        <f>IF(TablaDatos[[#This Row],[Diabetes]]=0,"No","Si")</f>
        <v>Si</v>
      </c>
      <c r="Q3439">
        <v>1</v>
      </c>
      <c r="R3439">
        <f>TablaDatos[[#This Row],[Aux2]]/10000000000000</f>
        <v>2329.7354562453102</v>
      </c>
      <c r="S3439" s="1">
        <v>2.32973545624531E+16</v>
      </c>
      <c r="T3439" s="7">
        <f>TablaDatos[[#This Row],[Aux3]]/100000000000000</f>
        <v>254.52669337562699</v>
      </c>
      <c r="U3439" s="1">
        <v>2.54526693375627E+16</v>
      </c>
      <c r="V3439">
        <v>159.30000000000001</v>
      </c>
      <c r="W3439">
        <v>104.4</v>
      </c>
    </row>
    <row r="3440" spans="1:23">
      <c r="A3440">
        <v>2019</v>
      </c>
      <c r="B3440">
        <v>57</v>
      </c>
      <c r="C3440" t="s">
        <v>16</v>
      </c>
      <c r="D3440" t="s">
        <v>29</v>
      </c>
      <c r="E3440" t="s">
        <v>19</v>
      </c>
      <c r="F3440" t="s">
        <v>24</v>
      </c>
      <c r="G3440" t="s">
        <v>28</v>
      </c>
      <c r="H3440" s="3">
        <v>26174.92</v>
      </c>
      <c r="I3440" t="s">
        <v>21</v>
      </c>
      <c r="J3440" t="s">
        <v>22</v>
      </c>
      <c r="K34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33.306854448493702</v>
      </c>
      <c r="L3440" s="6">
        <f>TablaDatos[[#This Row],[IMC_raw]]/1000000000000000</f>
        <v>3.3306854448493701</v>
      </c>
      <c r="M3440" s="2">
        <v>3330685444849370</v>
      </c>
      <c r="N34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0" s="13">
        <f t="shared" si="53"/>
        <v>3439</v>
      </c>
      <c r="P3440" s="2" t="str">
        <f>IF(TablaDatos[[#This Row],[Diabetes]]=0,"No","Si")</f>
        <v>No</v>
      </c>
      <c r="Q3440">
        <v>0</v>
      </c>
      <c r="R3440">
        <f>TablaDatos[[#This Row],[Aux2]]/10000000000000</f>
        <v>2256.8314661415702</v>
      </c>
      <c r="S3440" s="1">
        <v>2.25683146614157E+16</v>
      </c>
      <c r="T3440" s="7">
        <f>TablaDatos[[#This Row],[Aux3]]/100000000000000</f>
        <v>217.53803892152399</v>
      </c>
      <c r="U3440" s="1">
        <v>2.17538038921524E+16</v>
      </c>
      <c r="V3440">
        <v>158.19999999999999</v>
      </c>
      <c r="W3440">
        <v>102.3</v>
      </c>
    </row>
    <row r="3441" spans="1:23">
      <c r="A3441">
        <v>2019</v>
      </c>
      <c r="B3441">
        <v>56</v>
      </c>
      <c r="C3441" t="s">
        <v>23</v>
      </c>
      <c r="D3441" t="s">
        <v>26</v>
      </c>
      <c r="E3441" t="s">
        <v>21</v>
      </c>
      <c r="F3441" t="s">
        <v>35</v>
      </c>
      <c r="G3441" t="s">
        <v>28</v>
      </c>
      <c r="H3441" s="3">
        <v>26582.7</v>
      </c>
      <c r="I3441" t="s">
        <v>21</v>
      </c>
      <c r="J3441" t="s">
        <v>22</v>
      </c>
      <c r="K34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33.271250941578799</v>
      </c>
      <c r="L3441" s="5">
        <f>TablaDatos[[#This Row],[IMC_raw]]/1000000000000000</f>
        <v>33.271250941578799</v>
      </c>
      <c r="M3441" s="2">
        <v>3.32712509415788E+16</v>
      </c>
      <c r="N34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1" s="13">
        <f t="shared" si="53"/>
        <v>3440</v>
      </c>
      <c r="P3441" s="2" t="str">
        <f>IF(TablaDatos[[#This Row],[Diabetes]]=0,"No","Si")</f>
        <v>No</v>
      </c>
      <c r="Q3441">
        <v>0</v>
      </c>
      <c r="R3441">
        <f>TablaDatos[[#This Row],[Aux2]]/10000000000000</f>
        <v>1902.10680017345</v>
      </c>
      <c r="S3441" s="1">
        <v>1.90210680017345E+16</v>
      </c>
      <c r="T3441" s="7">
        <f>TablaDatos[[#This Row],[Aux3]]/100000000000000</f>
        <v>238.71106185129199</v>
      </c>
      <c r="U3441" s="1">
        <v>2.38711061851292E+16</v>
      </c>
      <c r="V3441">
        <v>167</v>
      </c>
      <c r="W3441">
        <v>99.9</v>
      </c>
    </row>
    <row r="3442" spans="1:23">
      <c r="A3442">
        <v>2019</v>
      </c>
      <c r="B3442">
        <v>56</v>
      </c>
      <c r="C3442" t="s">
        <v>16</v>
      </c>
      <c r="D3442" t="s">
        <v>29</v>
      </c>
      <c r="E3442" t="s">
        <v>19</v>
      </c>
      <c r="F3442" t="s">
        <v>19</v>
      </c>
      <c r="G3442" t="s">
        <v>28</v>
      </c>
      <c r="H3442" s="3">
        <v>26087.24</v>
      </c>
      <c r="I3442" t="s">
        <v>19</v>
      </c>
      <c r="J3442" t="s">
        <v>18</v>
      </c>
      <c r="K3442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33.266934788984997</v>
      </c>
      <c r="L3442" s="6">
        <f>TablaDatos[[#This Row],[IMC_raw]]/1000000000000000</f>
        <v>3.3266934788985E-2</v>
      </c>
      <c r="M3442" s="2">
        <v>33266934788985</v>
      </c>
      <c r="N34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2" s="13">
        <f t="shared" si="53"/>
        <v>3441</v>
      </c>
      <c r="P3442" s="2" t="str">
        <f>IF(TablaDatos[[#This Row],[Diabetes]]=0,"No","Si")</f>
        <v>No</v>
      </c>
      <c r="Q3442">
        <v>0</v>
      </c>
      <c r="R3442">
        <f>TablaDatos[[#This Row],[Aux2]]/10000000000000</f>
        <v>218.68782931217899</v>
      </c>
      <c r="S3442" s="1">
        <v>2186878293121790</v>
      </c>
      <c r="T3442" s="7">
        <f>TablaDatos[[#This Row],[Aux3]]/100000000000000</f>
        <v>244.751822798478</v>
      </c>
      <c r="U3442" s="1">
        <v>2.44751822798478E+16</v>
      </c>
      <c r="V3442">
        <v>154.69999999999999</v>
      </c>
      <c r="W3442">
        <v>98.6</v>
      </c>
    </row>
    <row r="3443" spans="1:23">
      <c r="A3443">
        <v>2019</v>
      </c>
      <c r="B3443">
        <v>62</v>
      </c>
      <c r="C3443" t="s">
        <v>16</v>
      </c>
      <c r="D3443" t="s">
        <v>17</v>
      </c>
      <c r="E3443" t="s">
        <v>21</v>
      </c>
      <c r="F3443" t="s">
        <v>19</v>
      </c>
      <c r="G3443" t="s">
        <v>28</v>
      </c>
      <c r="H3443" s="3">
        <v>25951.16</v>
      </c>
      <c r="I3443" t="s">
        <v>19</v>
      </c>
      <c r="J3443" t="s">
        <v>18</v>
      </c>
      <c r="K34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33.244343334321101</v>
      </c>
      <c r="L3443" s="6">
        <f>TablaDatos[[#This Row],[IMC_raw]]/1000000000000000</f>
        <v>0.33244343334321103</v>
      </c>
      <c r="M3443" s="2">
        <v>332443433343211</v>
      </c>
      <c r="N34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3" s="13">
        <f t="shared" si="53"/>
        <v>3442</v>
      </c>
      <c r="P3443" s="2" t="str">
        <f>IF(TablaDatos[[#This Row],[Diabetes]]=0,"No","Si")</f>
        <v>Si</v>
      </c>
      <c r="Q3443">
        <v>1</v>
      </c>
      <c r="R3443">
        <f>TablaDatos[[#This Row],[Aux2]]/10000000000000</f>
        <v>257.99476503048197</v>
      </c>
      <c r="S3443" s="1">
        <v>2579947650304820</v>
      </c>
      <c r="T3443" s="7">
        <f>TablaDatos[[#This Row],[Aux3]]/100000000000000</f>
        <v>28.6953615484924</v>
      </c>
      <c r="U3443" s="1">
        <v>2869536154849240</v>
      </c>
      <c r="V3443">
        <v>170.8</v>
      </c>
      <c r="W3443">
        <v>108.5</v>
      </c>
    </row>
    <row r="3444" spans="1:23">
      <c r="A3444">
        <v>2019</v>
      </c>
      <c r="B3444">
        <v>67</v>
      </c>
      <c r="C3444" t="s">
        <v>23</v>
      </c>
      <c r="D3444" t="s">
        <v>72</v>
      </c>
      <c r="E3444" t="s">
        <v>19</v>
      </c>
      <c r="F3444" t="s">
        <v>24</v>
      </c>
      <c r="G3444" t="s">
        <v>25</v>
      </c>
      <c r="H3444" s="3">
        <v>14492.85</v>
      </c>
      <c r="I3444" t="s">
        <v>21</v>
      </c>
      <c r="J3444" t="s">
        <v>18</v>
      </c>
      <c r="K34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33.241234566366401</v>
      </c>
      <c r="L3444" s="5">
        <f>TablaDatos[[#This Row],[IMC_raw]]/1000000000000000</f>
        <v>3.3241234566366402</v>
      </c>
      <c r="M3444" s="2">
        <v>3324123456636640</v>
      </c>
      <c r="N34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4" s="13">
        <f t="shared" si="53"/>
        <v>3443</v>
      </c>
      <c r="P3444" s="2" t="str">
        <f>IF(TablaDatos[[#This Row],[Diabetes]]=0,"No","Si")</f>
        <v>No</v>
      </c>
      <c r="Q3444">
        <v>0</v>
      </c>
      <c r="R3444">
        <f>TablaDatos[[#This Row],[Aux2]]/10000000000000</f>
        <v>2058.4833743715299</v>
      </c>
      <c r="S3444" s="1">
        <v>2.05848337437153E+16</v>
      </c>
      <c r="T3444" s="7">
        <f>TablaDatos[[#This Row],[Aux3]]/100000000000000</f>
        <v>255.826151020628</v>
      </c>
      <c r="U3444" s="1">
        <v>2.55826151020628E+16</v>
      </c>
      <c r="V3444">
        <v>157.5</v>
      </c>
      <c r="W3444">
        <v>93.2</v>
      </c>
    </row>
    <row r="3445" spans="1:23">
      <c r="A3445">
        <v>2019</v>
      </c>
      <c r="B3445">
        <v>56</v>
      </c>
      <c r="C3445" t="s">
        <v>23</v>
      </c>
      <c r="D3445" t="s">
        <v>38</v>
      </c>
      <c r="E3445" t="s">
        <v>19</v>
      </c>
      <c r="F3445" t="s">
        <v>19</v>
      </c>
      <c r="G3445" t="s">
        <v>28</v>
      </c>
      <c r="H3445" s="3">
        <v>16550.38</v>
      </c>
      <c r="I3445" t="s">
        <v>21</v>
      </c>
      <c r="J3445" t="s">
        <v>18</v>
      </c>
      <c r="K34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33.193549283835701</v>
      </c>
      <c r="L3445" s="5">
        <f>TablaDatos[[#This Row],[IMC_raw]]/1000000000000000</f>
        <v>3.3193549283835702</v>
      </c>
      <c r="M3445" s="2">
        <v>3319354928383570</v>
      </c>
      <c r="N34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5" s="13">
        <f t="shared" si="53"/>
        <v>3444</v>
      </c>
      <c r="P3445" s="2" t="str">
        <f>IF(TablaDatos[[#This Row],[Diabetes]]=0,"No","Si")</f>
        <v>No</v>
      </c>
      <c r="Q3445">
        <v>0</v>
      </c>
      <c r="R3445">
        <f>TablaDatos[[#This Row],[Aux2]]/10000000000000</f>
        <v>2126.6790218742399</v>
      </c>
      <c r="S3445" s="1">
        <v>2.12667902187424E+16</v>
      </c>
      <c r="T3445" s="7">
        <f>TablaDatos[[#This Row],[Aux3]]/100000000000000</f>
        <v>252.334279784145</v>
      </c>
      <c r="U3445" s="1">
        <v>2.52334279784145E+16</v>
      </c>
      <c r="V3445">
        <v>163.19999999999999</v>
      </c>
      <c r="W3445">
        <v>95.1</v>
      </c>
    </row>
    <row r="3446" spans="1:23">
      <c r="A3446">
        <v>2019</v>
      </c>
      <c r="B3446">
        <v>58</v>
      </c>
      <c r="C3446" t="s">
        <v>16</v>
      </c>
      <c r="D3446" t="s">
        <v>17</v>
      </c>
      <c r="E3446" t="s">
        <v>18</v>
      </c>
      <c r="F3446" t="s">
        <v>35</v>
      </c>
      <c r="G3446" t="s">
        <v>28</v>
      </c>
      <c r="H3446" s="3">
        <v>47736.84</v>
      </c>
      <c r="I3446" t="s">
        <v>19</v>
      </c>
      <c r="J3446" t="s">
        <v>19</v>
      </c>
      <c r="K34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33.1572239057978</v>
      </c>
      <c r="L3446" s="6">
        <f>TablaDatos[[#This Row],[IMC_raw]]/1000000000000000</f>
        <v>33.1572239057978</v>
      </c>
      <c r="M3446" s="2">
        <v>3.31572239057978E+16</v>
      </c>
      <c r="N34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6" s="13">
        <f t="shared" si="53"/>
        <v>3445</v>
      </c>
      <c r="P3446" s="2" t="str">
        <f>IF(TablaDatos[[#This Row],[Diabetes]]=0,"No","Si")</f>
        <v>No</v>
      </c>
      <c r="Q3446">
        <v>0</v>
      </c>
      <c r="R3446">
        <f>TablaDatos[[#This Row],[Aux2]]/10000000000000</f>
        <v>202.98393722010101</v>
      </c>
      <c r="S3446" s="1">
        <v>2029839372201010</v>
      </c>
      <c r="T3446" s="7">
        <f>TablaDatos[[#This Row],[Aux3]]/100000000000000</f>
        <v>24.037453435596198</v>
      </c>
      <c r="U3446" s="1">
        <v>2403745343559620</v>
      </c>
      <c r="V3446">
        <v>154.9</v>
      </c>
      <c r="W3446">
        <v>95.8</v>
      </c>
    </row>
    <row r="3447" spans="1:23">
      <c r="A3447">
        <v>2019</v>
      </c>
      <c r="B3447">
        <v>55</v>
      </c>
      <c r="C3447" t="s">
        <v>23</v>
      </c>
      <c r="D3447" t="s">
        <v>29</v>
      </c>
      <c r="E3447" t="s">
        <v>18</v>
      </c>
      <c r="F3447" t="s">
        <v>19</v>
      </c>
      <c r="G3447" t="s">
        <v>28</v>
      </c>
      <c r="H3447" s="3">
        <v>21470.98</v>
      </c>
      <c r="I3447" t="s">
        <v>21</v>
      </c>
      <c r="J3447" t="s">
        <v>19</v>
      </c>
      <c r="K34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33.150812552531299</v>
      </c>
      <c r="L3447" s="6">
        <f>TablaDatos[[#This Row],[IMC_raw]]/1000000000000000</f>
        <v>3.3150812552531299</v>
      </c>
      <c r="M3447" s="2">
        <v>3315081255253130</v>
      </c>
      <c r="N34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7" s="13">
        <f t="shared" si="53"/>
        <v>3446</v>
      </c>
      <c r="P3447" s="2" t="str">
        <f>IF(TablaDatos[[#This Row],[Diabetes]]=0,"No","Si")</f>
        <v>No</v>
      </c>
      <c r="Q3447">
        <v>0</v>
      </c>
      <c r="R3447">
        <f>TablaDatos[[#This Row],[Aux2]]/10000000000000</f>
        <v>2301.37075867577</v>
      </c>
      <c r="S3447" s="1">
        <v>2.30137075867577E+16</v>
      </c>
      <c r="T3447" s="7">
        <f>TablaDatos[[#This Row],[Aux3]]/100000000000000</f>
        <v>231.19227507939999</v>
      </c>
      <c r="U3447" s="1">
        <v>2.311922750794E+16</v>
      </c>
      <c r="V3447">
        <v>161.5</v>
      </c>
      <c r="W3447">
        <v>101.5</v>
      </c>
    </row>
    <row r="3448" spans="1:23">
      <c r="A3448">
        <v>2019</v>
      </c>
      <c r="B3448">
        <v>62</v>
      </c>
      <c r="C3448" t="s">
        <v>23</v>
      </c>
      <c r="D3448" t="s">
        <v>29</v>
      </c>
      <c r="E3448" t="s">
        <v>19</v>
      </c>
      <c r="F3448" t="s">
        <v>24</v>
      </c>
      <c r="G3448" t="s">
        <v>28</v>
      </c>
      <c r="H3448" s="3">
        <v>10528.18</v>
      </c>
      <c r="I3448" t="s">
        <v>21</v>
      </c>
      <c r="J3448" t="s">
        <v>18</v>
      </c>
      <c r="K34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33.142162424179098</v>
      </c>
      <c r="L3448" s="5">
        <f>TablaDatos[[#This Row],[IMC_raw]]/100000000000000</f>
        <v>33.142162424179098</v>
      </c>
      <c r="M3448" s="2">
        <v>3314216242417910</v>
      </c>
      <c r="N34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8" s="13">
        <f t="shared" si="53"/>
        <v>3447</v>
      </c>
      <c r="P3448" s="2" t="str">
        <f>IF(TablaDatos[[#This Row],[Diabetes]]=0,"No","Si")</f>
        <v>No</v>
      </c>
      <c r="Q3448">
        <v>0</v>
      </c>
      <c r="R3448">
        <f>TablaDatos[[#This Row],[Aux2]]/10000000000000</f>
        <v>2409.161789068</v>
      </c>
      <c r="S3448" s="1">
        <v>2.409161789068E+16</v>
      </c>
      <c r="T3448" s="7">
        <f>TablaDatos[[#This Row],[Aux3]]/100000000000000</f>
        <v>207.16439073401699</v>
      </c>
      <c r="U3448" s="1">
        <v>2.07164390734017E+16</v>
      </c>
      <c r="V3448">
        <v>158.9</v>
      </c>
      <c r="W3448">
        <v>96.9</v>
      </c>
    </row>
    <row r="3449" spans="1:23">
      <c r="A3449">
        <v>2019</v>
      </c>
      <c r="B3449">
        <v>60</v>
      </c>
      <c r="C3449" t="s">
        <v>16</v>
      </c>
      <c r="D3449" t="s">
        <v>17</v>
      </c>
      <c r="E3449" t="s">
        <v>18</v>
      </c>
      <c r="F3449" t="s">
        <v>24</v>
      </c>
      <c r="G3449" t="s">
        <v>28</v>
      </c>
      <c r="H3449" s="3">
        <v>27453.02</v>
      </c>
      <c r="I3449" t="s">
        <v>19</v>
      </c>
      <c r="J3449" t="s">
        <v>18</v>
      </c>
      <c r="K34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33.133844514043602</v>
      </c>
      <c r="L3449" s="6">
        <f>TablaDatos[[#This Row],[IMC_raw]]/1000000000000000</f>
        <v>3.3133844514043602</v>
      </c>
      <c r="M3449" s="2">
        <v>3313384451404360</v>
      </c>
      <c r="N34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49" s="13">
        <f t="shared" si="53"/>
        <v>3448</v>
      </c>
      <c r="P3449" s="2" t="str">
        <f>IF(TablaDatos[[#This Row],[Diabetes]]=0,"No","Si")</f>
        <v>No</v>
      </c>
      <c r="Q3449">
        <v>0</v>
      </c>
      <c r="R3449">
        <f>TablaDatos[[#This Row],[Aux2]]/10000000000000</f>
        <v>2001.24552814963</v>
      </c>
      <c r="S3449" s="1">
        <v>2.00124552814963E+16</v>
      </c>
      <c r="T3449" s="7">
        <f>TablaDatos[[#This Row],[Aux3]]/100000000000000</f>
        <v>236.051443591837</v>
      </c>
      <c r="U3449" s="1">
        <v>2.36051443591837E+16</v>
      </c>
      <c r="V3449">
        <v>158.6</v>
      </c>
      <c r="W3449">
        <v>99.3</v>
      </c>
    </row>
    <row r="3450" spans="1:23">
      <c r="A3450">
        <v>2019</v>
      </c>
      <c r="B3450">
        <v>46</v>
      </c>
      <c r="C3450" t="s">
        <v>16</v>
      </c>
      <c r="D3450" t="s">
        <v>73</v>
      </c>
      <c r="E3450" t="s">
        <v>21</v>
      </c>
      <c r="F3450" t="s">
        <v>24</v>
      </c>
      <c r="G3450" t="s">
        <v>20</v>
      </c>
      <c r="H3450" s="3">
        <v>23601.96</v>
      </c>
      <c r="I3450" t="s">
        <v>21</v>
      </c>
      <c r="J3450" t="s">
        <v>21</v>
      </c>
      <c r="K34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33.123601972563598</v>
      </c>
      <c r="L3450" s="5">
        <f>TablaDatos[[#This Row],[IMC_raw]]/1000000000000000</f>
        <v>3.3123601972563601</v>
      </c>
      <c r="M3450" s="2">
        <v>3312360197256360</v>
      </c>
      <c r="N34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0" s="13">
        <f t="shared" si="53"/>
        <v>3449</v>
      </c>
      <c r="P3450" s="2" t="str">
        <f>IF(TablaDatos[[#This Row],[Diabetes]]=0,"No","Si")</f>
        <v>No</v>
      </c>
      <c r="Q3450">
        <v>0</v>
      </c>
      <c r="R3450">
        <f>TablaDatos[[#This Row],[Aux2]]/10000000000000</f>
        <v>195.28258036331999</v>
      </c>
      <c r="S3450" s="1">
        <v>1952825803633200</v>
      </c>
      <c r="T3450" s="7">
        <f>TablaDatos[[#This Row],[Aux3]]/100000000000000</f>
        <v>25.0132336681955</v>
      </c>
      <c r="U3450" s="1">
        <v>2501323366819550</v>
      </c>
      <c r="V3450">
        <v>157.19999999999999</v>
      </c>
      <c r="W3450">
        <v>96.7</v>
      </c>
    </row>
    <row r="3451" spans="1:23">
      <c r="A3451">
        <v>2019</v>
      </c>
      <c r="B3451">
        <v>58</v>
      </c>
      <c r="C3451" t="s">
        <v>16</v>
      </c>
      <c r="D3451" t="s">
        <v>74</v>
      </c>
      <c r="E3451" t="s">
        <v>21</v>
      </c>
      <c r="F3451" t="s">
        <v>19</v>
      </c>
      <c r="G3451" t="s">
        <v>28</v>
      </c>
      <c r="H3451" s="3">
        <v>22373.41</v>
      </c>
      <c r="I3451" t="s">
        <v>21</v>
      </c>
      <c r="J3451" t="s">
        <v>19</v>
      </c>
      <c r="K34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33.099273411488504</v>
      </c>
      <c r="L3451" s="5">
        <f>TablaDatos[[#This Row],[IMC_raw]]/1000000000000000</f>
        <v>3.3099273411488501</v>
      </c>
      <c r="M3451" s="2">
        <v>3309927341148850</v>
      </c>
      <c r="N34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1" s="13">
        <f t="shared" si="53"/>
        <v>3450</v>
      </c>
      <c r="P3451" s="2" t="str">
        <f>IF(TablaDatos[[#This Row],[Diabetes]]=0,"No","Si")</f>
        <v>No</v>
      </c>
      <c r="Q3451">
        <v>0</v>
      </c>
      <c r="R3451">
        <f>TablaDatos[[#This Row],[Aux2]]/10000000000000</f>
        <v>219.53991658509301</v>
      </c>
      <c r="S3451" s="1">
        <v>2195399165850930</v>
      </c>
      <c r="T3451" s="7">
        <f>TablaDatos[[#This Row],[Aux3]]/100000000000000</f>
        <v>222.10460655154799</v>
      </c>
      <c r="U3451" s="1">
        <v>2.22104606551548E+16</v>
      </c>
      <c r="V3451">
        <v>169.7</v>
      </c>
      <c r="W3451">
        <v>96.1</v>
      </c>
    </row>
    <row r="3452" spans="1:23">
      <c r="A3452">
        <v>2019</v>
      </c>
      <c r="B3452">
        <v>67</v>
      </c>
      <c r="C3452" t="s">
        <v>23</v>
      </c>
      <c r="D3452" t="s">
        <v>73</v>
      </c>
      <c r="E3452" t="s">
        <v>18</v>
      </c>
      <c r="F3452" t="s">
        <v>24</v>
      </c>
      <c r="G3452" t="s">
        <v>25</v>
      </c>
      <c r="H3452" s="3">
        <v>14756.26</v>
      </c>
      <c r="I3452" t="s">
        <v>21</v>
      </c>
      <c r="J3452" t="s">
        <v>22</v>
      </c>
      <c r="K34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33.0953698379573</v>
      </c>
      <c r="L3452" s="6">
        <f>TablaDatos[[#This Row],[IMC_raw]]/1000000000000000</f>
        <v>33.0953698379573</v>
      </c>
      <c r="M3452" s="2">
        <v>3.30953698379573E+16</v>
      </c>
      <c r="N34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2" s="13">
        <f t="shared" si="53"/>
        <v>3451</v>
      </c>
      <c r="P3452" s="2" t="str">
        <f>IF(TablaDatos[[#This Row],[Diabetes]]=0,"No","Si")</f>
        <v>No</v>
      </c>
      <c r="Q3452">
        <v>0</v>
      </c>
      <c r="R3452">
        <f>TablaDatos[[#This Row],[Aux2]]/10000000000000</f>
        <v>2308.7958111807802</v>
      </c>
      <c r="S3452" s="1">
        <v>2.30879581118078E+16</v>
      </c>
      <c r="T3452" s="7">
        <f>TablaDatos[[#This Row],[Aux3]]/100000000000000</f>
        <v>26.165317664508699</v>
      </c>
      <c r="U3452" s="1">
        <v>2616531766450870</v>
      </c>
      <c r="V3452">
        <v>161.80000000000001</v>
      </c>
      <c r="W3452">
        <v>98.3</v>
      </c>
    </row>
    <row r="3453" spans="1:23">
      <c r="A3453">
        <v>2019</v>
      </c>
      <c r="B3453">
        <v>67</v>
      </c>
      <c r="C3453" t="s">
        <v>23</v>
      </c>
      <c r="D3453" t="s">
        <v>73</v>
      </c>
      <c r="E3453" t="s">
        <v>21</v>
      </c>
      <c r="F3453" t="s">
        <v>19</v>
      </c>
      <c r="G3453" t="s">
        <v>25</v>
      </c>
      <c r="H3453" s="3">
        <v>28056.240000000002</v>
      </c>
      <c r="I3453" t="s">
        <v>21</v>
      </c>
      <c r="J3453" t="s">
        <v>19</v>
      </c>
      <c r="K34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33.081487650840195</v>
      </c>
      <c r="L3453" s="6">
        <f>TablaDatos[[#This Row],[IMC_raw]]/1000000000000000</f>
        <v>3.3081487650840198</v>
      </c>
      <c r="M3453" s="2">
        <v>3308148765084020</v>
      </c>
      <c r="N34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3" s="13">
        <f t="shared" si="53"/>
        <v>3452</v>
      </c>
      <c r="P3453" s="2" t="str">
        <f>IF(TablaDatos[[#This Row],[Diabetes]]=0,"No","Si")</f>
        <v>Si</v>
      </c>
      <c r="Q3453">
        <v>1</v>
      </c>
      <c r="R3453">
        <f>TablaDatos[[#This Row],[Aux2]]/10000000000000</f>
        <v>245.25372544151099</v>
      </c>
      <c r="S3453" s="1">
        <v>2452537254415110</v>
      </c>
      <c r="T3453" s="7">
        <f>TablaDatos[[#This Row],[Aux3]]/100000000000000</f>
        <v>25.486590341422001</v>
      </c>
      <c r="U3453" s="1">
        <v>2548659034142200</v>
      </c>
      <c r="V3453">
        <v>172.3</v>
      </c>
      <c r="W3453">
        <v>95.4</v>
      </c>
    </row>
    <row r="3454" spans="1:23">
      <c r="A3454">
        <v>2019</v>
      </c>
      <c r="B3454">
        <v>62</v>
      </c>
      <c r="C3454" t="s">
        <v>16</v>
      </c>
      <c r="D3454" t="s">
        <v>17</v>
      </c>
      <c r="E3454" t="s">
        <v>21</v>
      </c>
      <c r="F3454" t="s">
        <v>35</v>
      </c>
      <c r="G3454" t="s">
        <v>28</v>
      </c>
      <c r="H3454" s="3">
        <v>29199.19</v>
      </c>
      <c r="I3454" t="s">
        <v>21</v>
      </c>
      <c r="J3454" t="s">
        <v>19</v>
      </c>
      <c r="K34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33.066065200429499</v>
      </c>
      <c r="L3454" s="6">
        <f>TablaDatos[[#This Row],[IMC_raw]]/1000000000000000</f>
        <v>3.30660652004295</v>
      </c>
      <c r="M3454" s="2">
        <v>3306606520042950</v>
      </c>
      <c r="N34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4" s="13">
        <f t="shared" si="53"/>
        <v>3453</v>
      </c>
      <c r="P3454" s="2" t="str">
        <f>IF(TablaDatos[[#This Row],[Diabetes]]=0,"No","Si")</f>
        <v>No</v>
      </c>
      <c r="Q3454">
        <v>0</v>
      </c>
      <c r="R3454">
        <f>TablaDatos[[#This Row],[Aux2]]/10000000000000</f>
        <v>2109.0465556941699</v>
      </c>
      <c r="S3454" s="1">
        <v>2.10904655569417E+16</v>
      </c>
      <c r="T3454" s="7">
        <f>TablaDatos[[#This Row],[Aux3]]/100000000000000</f>
        <v>236.144957153006</v>
      </c>
      <c r="U3454" s="1">
        <v>2.36144957153006E+16</v>
      </c>
      <c r="V3454">
        <v>169</v>
      </c>
      <c r="W3454">
        <v>102.7</v>
      </c>
    </row>
    <row r="3455" spans="1:23">
      <c r="A3455">
        <v>2019</v>
      </c>
      <c r="B3455">
        <v>56</v>
      </c>
      <c r="C3455" t="s">
        <v>23</v>
      </c>
      <c r="D3455" t="s">
        <v>26</v>
      </c>
      <c r="E3455" t="s">
        <v>18</v>
      </c>
      <c r="F3455" t="s">
        <v>35</v>
      </c>
      <c r="G3455" t="s">
        <v>28</v>
      </c>
      <c r="H3455" s="3">
        <v>33960.58</v>
      </c>
      <c r="I3455" t="s">
        <v>21</v>
      </c>
      <c r="J3455" t="s">
        <v>18</v>
      </c>
      <c r="K34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33.0553277307977</v>
      </c>
      <c r="L3455" s="5">
        <f>TablaDatos[[#This Row],[IMC_raw]]/1000000000000000</f>
        <v>33.0553277307977</v>
      </c>
      <c r="M3455" s="2">
        <v>3.30553277307977E+16</v>
      </c>
      <c r="N34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5" s="13">
        <f t="shared" si="53"/>
        <v>3454</v>
      </c>
      <c r="P3455" s="2" t="str">
        <f>IF(TablaDatos[[#This Row],[Diabetes]]=0,"No","Si")</f>
        <v>No</v>
      </c>
      <c r="Q3455">
        <v>0</v>
      </c>
      <c r="R3455">
        <f>TablaDatos[[#This Row],[Aux2]]/10000000000000</f>
        <v>232.796299361233</v>
      </c>
      <c r="S3455" s="1">
        <v>2327962993612330</v>
      </c>
      <c r="T3455" s="7">
        <f>TablaDatos[[#This Row],[Aux3]]/100000000000000</f>
        <v>260.174937186774</v>
      </c>
      <c r="U3455" s="1">
        <v>2.60174937186774E+16</v>
      </c>
      <c r="V3455">
        <v>158.30000000000001</v>
      </c>
      <c r="W3455">
        <v>96.9</v>
      </c>
    </row>
    <row r="3456" spans="1:23">
      <c r="A3456">
        <v>2019</v>
      </c>
      <c r="B3456">
        <v>62</v>
      </c>
      <c r="C3456" t="s">
        <v>16</v>
      </c>
      <c r="D3456" t="s">
        <v>29</v>
      </c>
      <c r="E3456" t="s">
        <v>21</v>
      </c>
      <c r="F3456" t="s">
        <v>24</v>
      </c>
      <c r="G3456" t="s">
        <v>28</v>
      </c>
      <c r="H3456" s="3">
        <v>11348.2</v>
      </c>
      <c r="I3456" t="s">
        <v>21</v>
      </c>
      <c r="J3456" t="s">
        <v>18</v>
      </c>
      <c r="K34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33.049760727863301</v>
      </c>
      <c r="L3456" s="5">
        <f>TablaDatos[[#This Row],[IMC_raw]]/1000000000000000</f>
        <v>33.049760727863301</v>
      </c>
      <c r="M3456" s="2">
        <v>3.30497607278633E+16</v>
      </c>
      <c r="N34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6" s="13">
        <f t="shared" si="53"/>
        <v>3455</v>
      </c>
      <c r="P3456" s="2" t="str">
        <f>IF(TablaDatos[[#This Row],[Diabetes]]=0,"No","Si")</f>
        <v>No</v>
      </c>
      <c r="Q3456">
        <v>0</v>
      </c>
      <c r="R3456">
        <f>TablaDatos[[#This Row],[Aux2]]/10000000000000</f>
        <v>2313.2851788011499</v>
      </c>
      <c r="S3456" s="1">
        <v>2.31328517880115E+16</v>
      </c>
      <c r="T3456" s="7">
        <f>TablaDatos[[#This Row],[Aux3]]/100000000000000</f>
        <v>254.425419137972</v>
      </c>
      <c r="U3456" s="1">
        <v>2.54425419137972E+16</v>
      </c>
      <c r="V3456">
        <v>167.9</v>
      </c>
      <c r="W3456">
        <v>102.6</v>
      </c>
    </row>
    <row r="3457" spans="1:23">
      <c r="A3457">
        <v>2019</v>
      </c>
      <c r="B3457">
        <v>47</v>
      </c>
      <c r="C3457" t="s">
        <v>23</v>
      </c>
      <c r="D3457" t="s">
        <v>73</v>
      </c>
      <c r="E3457" t="s">
        <v>19</v>
      </c>
      <c r="F3457" t="s">
        <v>35</v>
      </c>
      <c r="G3457" t="s">
        <v>20</v>
      </c>
      <c r="H3457" s="3">
        <v>47205.56</v>
      </c>
      <c r="I3457" t="s">
        <v>21</v>
      </c>
      <c r="J3457" t="s">
        <v>21</v>
      </c>
      <c r="K34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33.027380251677997</v>
      </c>
      <c r="L3457" s="6">
        <f>TablaDatos[[#This Row],[IMC_raw]]/100000000000000</f>
        <v>33.027380251677997</v>
      </c>
      <c r="M3457" s="2">
        <v>3302738025167800</v>
      </c>
      <c r="N34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7" s="13">
        <f t="shared" si="53"/>
        <v>3456</v>
      </c>
      <c r="P3457" s="2" t="str">
        <f>IF(TablaDatos[[#This Row],[Diabetes]]=0,"No","Si")</f>
        <v>No</v>
      </c>
      <c r="Q3457">
        <v>0</v>
      </c>
      <c r="R3457">
        <f>TablaDatos[[#This Row],[Aux2]]/10000000000000</f>
        <v>217.17187144110301</v>
      </c>
      <c r="S3457" s="1">
        <v>2171718714411030</v>
      </c>
      <c r="T3457" s="7">
        <f>TablaDatos[[#This Row],[Aux3]]/100000000000000</f>
        <v>20.0711994948065</v>
      </c>
      <c r="U3457" s="1">
        <v>2007119949480650</v>
      </c>
      <c r="V3457">
        <v>151.19999999999999</v>
      </c>
      <c r="W3457">
        <v>93.1</v>
      </c>
    </row>
    <row r="3458" spans="1:23">
      <c r="A3458">
        <v>2019</v>
      </c>
      <c r="B3458">
        <v>63</v>
      </c>
      <c r="C3458" t="s">
        <v>23</v>
      </c>
      <c r="D3458" t="s">
        <v>17</v>
      </c>
      <c r="E3458" t="s">
        <v>31</v>
      </c>
      <c r="F3458" t="s">
        <v>24</v>
      </c>
      <c r="G3458" t="s">
        <v>28</v>
      </c>
      <c r="H3458" s="3">
        <v>23587.58</v>
      </c>
      <c r="I3458" t="s">
        <v>21</v>
      </c>
      <c r="J3458" t="s">
        <v>18</v>
      </c>
      <c r="K34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33.021511143281302</v>
      </c>
      <c r="L3458" s="6">
        <f>TablaDatos[[#This Row],[IMC_raw]]/100000000000000</f>
        <v>33.021511143281302</v>
      </c>
      <c r="M3458" s="2">
        <v>3302151114328130</v>
      </c>
      <c r="N34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8" s="13">
        <f t="shared" ref="O3458:O3521" si="54">O3457+1</f>
        <v>3457</v>
      </c>
      <c r="P3458" s="2" t="str">
        <f>IF(TablaDatos[[#This Row],[Diabetes]]=0,"No","Si")</f>
        <v>Si</v>
      </c>
      <c r="Q3458">
        <v>1</v>
      </c>
      <c r="R3458">
        <f>TablaDatos[[#This Row],[Aux2]]/10000000000000</f>
        <v>225.18423446289401</v>
      </c>
      <c r="S3458" s="1">
        <v>2251842344628940</v>
      </c>
      <c r="T3458" s="7">
        <f>TablaDatos[[#This Row],[Aux3]]/100000000000000</f>
        <v>279.81052402550199</v>
      </c>
      <c r="U3458" s="1">
        <v>2.79810524025502E+16</v>
      </c>
      <c r="V3458">
        <v>174.6</v>
      </c>
      <c r="W3458">
        <v>100.7</v>
      </c>
    </row>
    <row r="3459" spans="1:23">
      <c r="A3459">
        <v>2019</v>
      </c>
      <c r="B3459">
        <v>52</v>
      </c>
      <c r="C3459" t="s">
        <v>16</v>
      </c>
      <c r="D3459" t="s">
        <v>29</v>
      </c>
      <c r="E3459" t="s">
        <v>18</v>
      </c>
      <c r="F3459" t="s">
        <v>19</v>
      </c>
      <c r="G3459" t="s">
        <v>20</v>
      </c>
      <c r="H3459" s="3">
        <v>14396.32</v>
      </c>
      <c r="I3459" t="s">
        <v>21</v>
      </c>
      <c r="J3459" t="s">
        <v>18</v>
      </c>
      <c r="K34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33.005031771630001</v>
      </c>
      <c r="L3459" s="5">
        <f>TablaDatos[[#This Row],[IMC_raw]]/1000000000000000</f>
        <v>3.3005031771629998</v>
      </c>
      <c r="M3459" s="2">
        <v>3300503177163000</v>
      </c>
      <c r="N34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59" s="13">
        <f t="shared" si="54"/>
        <v>3458</v>
      </c>
      <c r="P3459" s="2" t="str">
        <f>IF(TablaDatos[[#This Row],[Diabetes]]=0,"No","Si")</f>
        <v>No</v>
      </c>
      <c r="Q3459">
        <v>0</v>
      </c>
      <c r="R3459">
        <f>TablaDatos[[#This Row],[Aux2]]/10000000000000</f>
        <v>2280.3593943374499</v>
      </c>
      <c r="S3459" s="1">
        <v>2.28035939433745E+16</v>
      </c>
      <c r="T3459" s="7">
        <f>TablaDatos[[#This Row],[Aux3]]/100000000000000</f>
        <v>260.128944961782</v>
      </c>
      <c r="U3459" s="1">
        <v>2.60128944961782E+16</v>
      </c>
      <c r="V3459">
        <v>158.19999999999999</v>
      </c>
      <c r="W3459">
        <v>89</v>
      </c>
    </row>
    <row r="3460" spans="1:23">
      <c r="A3460">
        <v>2019</v>
      </c>
      <c r="B3460">
        <v>61</v>
      </c>
      <c r="C3460" t="s">
        <v>16</v>
      </c>
      <c r="D3460" t="s">
        <v>17</v>
      </c>
      <c r="E3460" t="s">
        <v>18</v>
      </c>
      <c r="F3460" t="s">
        <v>19</v>
      </c>
      <c r="G3460" t="s">
        <v>28</v>
      </c>
      <c r="H3460" s="3">
        <v>26177.43</v>
      </c>
      <c r="I3460" t="s">
        <v>19</v>
      </c>
      <c r="J3460" t="s">
        <v>18</v>
      </c>
      <c r="K34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32.988768076062399</v>
      </c>
      <c r="L3460" s="6">
        <f>TablaDatos[[#This Row],[IMC_raw]]/100000000000000</f>
        <v>32.988768076062399</v>
      </c>
      <c r="M3460" s="2">
        <v>3298876807606240</v>
      </c>
      <c r="N34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0" s="13">
        <f t="shared" si="54"/>
        <v>3459</v>
      </c>
      <c r="P3460" s="2" t="str">
        <f>IF(TablaDatos[[#This Row],[Diabetes]]=0,"No","Si")</f>
        <v>No</v>
      </c>
      <c r="Q3460">
        <v>0</v>
      </c>
      <c r="R3460">
        <f>TablaDatos[[#This Row],[Aux2]]/10000000000000</f>
        <v>1957.59015586346</v>
      </c>
      <c r="S3460" s="1">
        <v>1.95759015586346E+16</v>
      </c>
      <c r="T3460" s="7">
        <f>TablaDatos[[#This Row],[Aux3]]/100000000000000</f>
        <v>210.92027467108099</v>
      </c>
      <c r="U3460" s="1">
        <v>2.10920274671081E+16</v>
      </c>
      <c r="V3460">
        <v>159.19999999999999</v>
      </c>
      <c r="W3460">
        <v>99.9</v>
      </c>
    </row>
    <row r="3461" spans="1:23">
      <c r="A3461">
        <v>2019</v>
      </c>
      <c r="B3461">
        <v>61</v>
      </c>
      <c r="C3461" t="s">
        <v>16</v>
      </c>
      <c r="D3461" t="s">
        <v>73</v>
      </c>
      <c r="E3461" t="s">
        <v>18</v>
      </c>
      <c r="F3461" t="s">
        <v>24</v>
      </c>
      <c r="G3461" t="s">
        <v>28</v>
      </c>
      <c r="H3461" s="3">
        <v>39042.160000000003</v>
      </c>
      <c r="I3461" t="s">
        <v>21</v>
      </c>
      <c r="J3461" t="s">
        <v>22</v>
      </c>
      <c r="K34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32.963765807062202</v>
      </c>
      <c r="L3461" s="5">
        <f>TablaDatos[[#This Row],[IMC_raw]]/1000000000000000</f>
        <v>3.29637658070622</v>
      </c>
      <c r="M3461" s="2">
        <v>3296376580706220</v>
      </c>
      <c r="N34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1" s="13">
        <f t="shared" si="54"/>
        <v>3460</v>
      </c>
      <c r="P3461" s="2" t="str">
        <f>IF(TablaDatos[[#This Row],[Diabetes]]=0,"No","Si")</f>
        <v>No</v>
      </c>
      <c r="Q3461">
        <v>0</v>
      </c>
      <c r="R3461">
        <f>TablaDatos[[#This Row],[Aux2]]/10000000000000</f>
        <v>2228.63135864487</v>
      </c>
      <c r="S3461" s="1">
        <v>2.22863135864487E+16</v>
      </c>
      <c r="T3461" s="7">
        <f>TablaDatos[[#This Row],[Aux3]]/100000000000000</f>
        <v>250.071934709103</v>
      </c>
      <c r="U3461" s="1">
        <v>2.50071934709103E+16</v>
      </c>
      <c r="V3461">
        <v>160.9</v>
      </c>
      <c r="W3461">
        <v>94.2</v>
      </c>
    </row>
    <row r="3462" spans="1:23">
      <c r="A3462">
        <v>2019</v>
      </c>
      <c r="B3462">
        <v>63</v>
      </c>
      <c r="C3462" t="s">
        <v>16</v>
      </c>
      <c r="D3462" t="s">
        <v>32</v>
      </c>
      <c r="E3462" t="s">
        <v>19</v>
      </c>
      <c r="F3462" t="s">
        <v>40</v>
      </c>
      <c r="G3462" t="s">
        <v>28</v>
      </c>
      <c r="H3462" s="3">
        <v>20438.62</v>
      </c>
      <c r="I3462" t="s">
        <v>21</v>
      </c>
      <c r="J3462" t="s">
        <v>19</v>
      </c>
      <c r="K34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32.9508405471326</v>
      </c>
      <c r="L3462" s="5">
        <f>TablaDatos[[#This Row],[IMC_raw]]/1000000000000000</f>
        <v>32.9508405471326</v>
      </c>
      <c r="M3462" s="2">
        <v>3.29508405471326E+16</v>
      </c>
      <c r="N34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2" s="13">
        <f t="shared" si="54"/>
        <v>3461</v>
      </c>
      <c r="P3462" s="2" t="str">
        <f>IF(TablaDatos[[#This Row],[Diabetes]]=0,"No","Si")</f>
        <v>No</v>
      </c>
      <c r="Q3462">
        <v>0</v>
      </c>
      <c r="R3462">
        <f>TablaDatos[[#This Row],[Aux2]]/10000000000000</f>
        <v>2262.67980354973</v>
      </c>
      <c r="S3462" s="1">
        <v>2.26267980354973E+16</v>
      </c>
      <c r="T3462" s="7">
        <f>TablaDatos[[#This Row],[Aux3]]/100000000000000</f>
        <v>218.365908641038</v>
      </c>
      <c r="U3462" s="1">
        <v>2.18365908641038E+16</v>
      </c>
      <c r="V3462">
        <v>163.69999999999999</v>
      </c>
      <c r="W3462">
        <v>99</v>
      </c>
    </row>
    <row r="3463" spans="1:23">
      <c r="A3463">
        <v>2019</v>
      </c>
      <c r="B3463">
        <v>71</v>
      </c>
      <c r="C3463" t="s">
        <v>16</v>
      </c>
      <c r="D3463" t="s">
        <v>17</v>
      </c>
      <c r="E3463" t="s">
        <v>18</v>
      </c>
      <c r="F3463" t="s">
        <v>24</v>
      </c>
      <c r="G3463" t="s">
        <v>25</v>
      </c>
      <c r="H3463" s="3">
        <v>33611.5</v>
      </c>
      <c r="I3463" t="s">
        <v>19</v>
      </c>
      <c r="J3463" t="s">
        <v>22</v>
      </c>
      <c r="K34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32.946855671986597</v>
      </c>
      <c r="L3463" s="5">
        <f>TablaDatos[[#This Row],[IMC_raw]]/100000000000000</f>
        <v>32.946855671986597</v>
      </c>
      <c r="M3463" s="2">
        <v>3294685567198660</v>
      </c>
      <c r="N34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3" s="13">
        <f t="shared" si="54"/>
        <v>3462</v>
      </c>
      <c r="P3463" s="2" t="str">
        <f>IF(TablaDatos[[#This Row],[Diabetes]]=0,"No","Si")</f>
        <v>Si</v>
      </c>
      <c r="Q3463">
        <v>1</v>
      </c>
      <c r="R3463">
        <f>TablaDatos[[#This Row],[Aux2]]/10000000000000</f>
        <v>2070.0933153628198</v>
      </c>
      <c r="S3463" s="1">
        <v>2.07009331536282E+16</v>
      </c>
      <c r="T3463" s="7">
        <f>TablaDatos[[#This Row],[Aux3]]/100000000000000</f>
        <v>24.021962379331899</v>
      </c>
      <c r="U3463" s="1">
        <v>2402196237933190</v>
      </c>
      <c r="V3463">
        <v>173.9</v>
      </c>
      <c r="W3463">
        <v>103.5</v>
      </c>
    </row>
    <row r="3464" spans="1:23">
      <c r="A3464">
        <v>2019</v>
      </c>
      <c r="B3464">
        <v>57</v>
      </c>
      <c r="C3464" t="s">
        <v>23</v>
      </c>
      <c r="D3464" t="s">
        <v>73</v>
      </c>
      <c r="E3464" t="s">
        <v>18</v>
      </c>
      <c r="F3464" t="s">
        <v>35</v>
      </c>
      <c r="G3464" t="s">
        <v>28</v>
      </c>
      <c r="H3464" s="3">
        <v>36535.15</v>
      </c>
      <c r="I3464" t="s">
        <v>19</v>
      </c>
      <c r="J3464" t="s">
        <v>22</v>
      </c>
      <c r="K34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32.9367951807669</v>
      </c>
      <c r="L3464" s="6">
        <f>TablaDatos[[#This Row],[IMC_raw]]/1000000000000000</f>
        <v>3.29367951807669</v>
      </c>
      <c r="M3464" s="2">
        <v>3293679518076690</v>
      </c>
      <c r="N34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4" s="13">
        <f t="shared" si="54"/>
        <v>3463</v>
      </c>
      <c r="P3464" s="2" t="str">
        <f>IF(TablaDatos[[#This Row],[Diabetes]]=0,"No","Si")</f>
        <v>No</v>
      </c>
      <c r="Q3464">
        <v>0</v>
      </c>
      <c r="R3464">
        <f>TablaDatos[[#This Row],[Aux2]]/10000000000000</f>
        <v>1811.1043675860601</v>
      </c>
      <c r="S3464" s="1">
        <v>1.81110436758606E+16</v>
      </c>
      <c r="T3464" s="7">
        <f>TablaDatos[[#This Row],[Aux3]]/100000000000000</f>
        <v>213.92479790647201</v>
      </c>
      <c r="U3464" s="1">
        <v>2.13924797906472E+16</v>
      </c>
      <c r="V3464">
        <v>153.19999999999999</v>
      </c>
      <c r="W3464">
        <v>91.1</v>
      </c>
    </row>
    <row r="3465" spans="1:23">
      <c r="A3465">
        <v>2019</v>
      </c>
      <c r="B3465">
        <v>65</v>
      </c>
      <c r="C3465" t="s">
        <v>23</v>
      </c>
      <c r="D3465" t="s">
        <v>73</v>
      </c>
      <c r="E3465" t="s">
        <v>18</v>
      </c>
      <c r="F3465" t="s">
        <v>19</v>
      </c>
      <c r="G3465" t="s">
        <v>25</v>
      </c>
      <c r="H3465" s="3">
        <v>15531.75</v>
      </c>
      <c r="I3465" t="s">
        <v>19</v>
      </c>
      <c r="J3465" t="s">
        <v>22</v>
      </c>
      <c r="K34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32.926058232500601</v>
      </c>
      <c r="L3465" s="5">
        <f>TablaDatos[[#This Row],[IMC_raw]]/1000000000000000</f>
        <v>3.2926058232500601</v>
      </c>
      <c r="M3465" s="2">
        <v>3292605823250060</v>
      </c>
      <c r="N34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5" s="13">
        <f t="shared" si="54"/>
        <v>3464</v>
      </c>
      <c r="P3465" s="2" t="str">
        <f>IF(TablaDatos[[#This Row],[Diabetes]]=0,"No","Si")</f>
        <v>Si</v>
      </c>
      <c r="Q3465">
        <v>1</v>
      </c>
      <c r="R3465">
        <f>TablaDatos[[#This Row],[Aux2]]/10000000000000</f>
        <v>2305.9587175922902</v>
      </c>
      <c r="S3465" s="1">
        <v>2.30595871759229E+16</v>
      </c>
      <c r="T3465" s="7">
        <f>TablaDatos[[#This Row],[Aux3]]/100000000000000</f>
        <v>24.545637641991</v>
      </c>
      <c r="U3465" s="1">
        <v>2454563764199100</v>
      </c>
      <c r="V3465">
        <v>152.19999999999999</v>
      </c>
      <c r="W3465">
        <v>94.9</v>
      </c>
    </row>
    <row r="3466" spans="1:23">
      <c r="A3466">
        <v>2019</v>
      </c>
      <c r="B3466">
        <v>65</v>
      </c>
      <c r="C3466" t="s">
        <v>23</v>
      </c>
      <c r="D3466" t="s">
        <v>72</v>
      </c>
      <c r="E3466" t="s">
        <v>31</v>
      </c>
      <c r="F3466" t="s">
        <v>24</v>
      </c>
      <c r="G3466" t="s">
        <v>25</v>
      </c>
      <c r="H3466" s="3">
        <v>9277.76</v>
      </c>
      <c r="I3466" t="s">
        <v>21</v>
      </c>
      <c r="J3466" t="s">
        <v>19</v>
      </c>
      <c r="K34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32.914717187894198</v>
      </c>
      <c r="L3466" s="5">
        <f>TablaDatos[[#This Row],[IMC_raw]]/1000000000000000</f>
        <v>32.914717187894198</v>
      </c>
      <c r="M3466" s="2">
        <v>3.29147171878942E+16</v>
      </c>
      <c r="N34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6" s="13">
        <f t="shared" si="54"/>
        <v>3465</v>
      </c>
      <c r="P3466" s="2" t="str">
        <f>IF(TablaDatos[[#This Row],[Diabetes]]=0,"No","Si")</f>
        <v>Si</v>
      </c>
      <c r="Q3466">
        <v>1</v>
      </c>
      <c r="R3466">
        <f>TablaDatos[[#This Row],[Aux2]]/10000000000000</f>
        <v>2468.4422743791802</v>
      </c>
      <c r="S3466" s="1">
        <v>2.46844227437918E+16</v>
      </c>
      <c r="T3466" s="7">
        <f>TablaDatos[[#This Row],[Aux3]]/100000000000000</f>
        <v>28.7045756143945</v>
      </c>
      <c r="U3466" s="1">
        <v>2870457561439450</v>
      </c>
      <c r="V3466">
        <v>164.5</v>
      </c>
      <c r="W3466">
        <v>103.3</v>
      </c>
    </row>
    <row r="3467" spans="1:23">
      <c r="A3467">
        <v>2019</v>
      </c>
      <c r="B3467">
        <v>58</v>
      </c>
      <c r="C3467" t="s">
        <v>16</v>
      </c>
      <c r="D3467" t="s">
        <v>29</v>
      </c>
      <c r="E3467" t="s">
        <v>21</v>
      </c>
      <c r="F3467" t="s">
        <v>19</v>
      </c>
      <c r="G3467" t="s">
        <v>28</v>
      </c>
      <c r="H3467" s="3">
        <v>34035.879999999997</v>
      </c>
      <c r="I3467" t="s">
        <v>21</v>
      </c>
      <c r="J3467" t="s">
        <v>19</v>
      </c>
      <c r="K34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32.884129364254299</v>
      </c>
      <c r="L3467" s="5">
        <f>TablaDatos[[#This Row],[IMC_raw]]/1000000000000000</f>
        <v>3.2884129364254302</v>
      </c>
      <c r="M3467" s="2">
        <v>3288412936425430</v>
      </c>
      <c r="N34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7" s="13">
        <f t="shared" si="54"/>
        <v>3466</v>
      </c>
      <c r="P3467" s="2" t="str">
        <f>IF(TablaDatos[[#This Row],[Diabetes]]=0,"No","Si")</f>
        <v>No</v>
      </c>
      <c r="Q3467">
        <v>0</v>
      </c>
      <c r="R3467">
        <f>TablaDatos[[#This Row],[Aux2]]/10000000000000</f>
        <v>1980.7847482693001</v>
      </c>
      <c r="S3467" s="1">
        <v>1.9807847482693E+16</v>
      </c>
      <c r="T3467" s="7">
        <f>TablaDatos[[#This Row],[Aux3]]/100000000000000</f>
        <v>21.715690486066201</v>
      </c>
      <c r="U3467" s="1">
        <v>2171569048606620</v>
      </c>
      <c r="V3467">
        <v>162.69999999999999</v>
      </c>
      <c r="W3467">
        <v>95.6</v>
      </c>
    </row>
    <row r="3468" spans="1:23">
      <c r="A3468">
        <v>2019</v>
      </c>
      <c r="B3468">
        <v>65</v>
      </c>
      <c r="C3468" t="s">
        <v>16</v>
      </c>
      <c r="D3468" t="s">
        <v>30</v>
      </c>
      <c r="E3468" t="s">
        <v>19</v>
      </c>
      <c r="F3468" t="s">
        <v>19</v>
      </c>
      <c r="G3468" t="s">
        <v>25</v>
      </c>
      <c r="H3468" s="3">
        <v>18606.38</v>
      </c>
      <c r="I3468" t="s">
        <v>21</v>
      </c>
      <c r="J3468" t="s">
        <v>18</v>
      </c>
      <c r="K34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32.8383020862886</v>
      </c>
      <c r="L3468" s="5">
        <f>TablaDatos[[#This Row],[IMC_raw]]/1000000000000000</f>
        <v>32.8383020862886</v>
      </c>
      <c r="M3468" s="2">
        <v>3.28383020862886E+16</v>
      </c>
      <c r="N34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8" s="13">
        <f t="shared" si="54"/>
        <v>3467</v>
      </c>
      <c r="P3468" s="2" t="str">
        <f>IF(TablaDatos[[#This Row],[Diabetes]]=0,"No","Si")</f>
        <v>No</v>
      </c>
      <c r="Q3468">
        <v>0</v>
      </c>
      <c r="R3468">
        <f>TablaDatos[[#This Row],[Aux2]]/10000000000000</f>
        <v>213.77258289252001</v>
      </c>
      <c r="S3468" s="1">
        <v>2137725828925200</v>
      </c>
      <c r="T3468" s="7">
        <f>TablaDatos[[#This Row],[Aux3]]/100000000000000</f>
        <v>246.309838370151</v>
      </c>
      <c r="U3468" s="1">
        <v>2.46309838370151E+16</v>
      </c>
      <c r="V3468">
        <v>154.80000000000001</v>
      </c>
      <c r="W3468">
        <v>104.3</v>
      </c>
    </row>
    <row r="3469" spans="1:23">
      <c r="A3469">
        <v>2019</v>
      </c>
      <c r="B3469">
        <v>69</v>
      </c>
      <c r="C3469" t="s">
        <v>23</v>
      </c>
      <c r="D3469" t="s">
        <v>42</v>
      </c>
      <c r="E3469" t="s">
        <v>21</v>
      </c>
      <c r="F3469" t="s">
        <v>24</v>
      </c>
      <c r="G3469" t="s">
        <v>25</v>
      </c>
      <c r="H3469" s="3">
        <v>8440.5300000000007</v>
      </c>
      <c r="I3469" t="s">
        <v>19</v>
      </c>
      <c r="J3469" t="s">
        <v>18</v>
      </c>
      <c r="K34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32.821826539233399</v>
      </c>
      <c r="L3469" s="5">
        <f>TablaDatos[[#This Row],[IMC_raw]]/1000000000000000</f>
        <v>3.2821826539233401</v>
      </c>
      <c r="M3469" s="2">
        <v>3282182653923340</v>
      </c>
      <c r="N34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69" s="13">
        <f t="shared" si="54"/>
        <v>3468</v>
      </c>
      <c r="P3469" s="2" t="str">
        <f>IF(TablaDatos[[#This Row],[Diabetes]]=0,"No","Si")</f>
        <v>No</v>
      </c>
      <c r="Q3469">
        <v>0</v>
      </c>
      <c r="R3469">
        <f>TablaDatos[[#This Row],[Aux2]]/10000000000000</f>
        <v>2514.3136433939198</v>
      </c>
      <c r="S3469" s="1">
        <v>2.51431364339392E+16</v>
      </c>
      <c r="T3469" s="7">
        <f>TablaDatos[[#This Row],[Aux3]]/100000000000000</f>
        <v>273.95399550247402</v>
      </c>
      <c r="U3469" s="1">
        <v>2.73953995502474E+16</v>
      </c>
      <c r="V3469">
        <v>159.4</v>
      </c>
      <c r="W3469">
        <v>103</v>
      </c>
    </row>
    <row r="3470" spans="1:23">
      <c r="A3470">
        <v>2019</v>
      </c>
      <c r="B3470">
        <v>44</v>
      </c>
      <c r="C3470" t="s">
        <v>16</v>
      </c>
      <c r="D3470" t="s">
        <v>37</v>
      </c>
      <c r="E3470" t="s">
        <v>19</v>
      </c>
      <c r="F3470" t="s">
        <v>19</v>
      </c>
      <c r="G3470" t="s">
        <v>39</v>
      </c>
      <c r="H3470" s="3">
        <v>15669.94</v>
      </c>
      <c r="I3470" t="s">
        <v>19</v>
      </c>
      <c r="J3470" t="s">
        <v>18</v>
      </c>
      <c r="K34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32.796950996196102</v>
      </c>
      <c r="L3470" s="6">
        <f>TablaDatos[[#This Row],[IMC_raw]]/1000000000000000</f>
        <v>32.796950996196102</v>
      </c>
      <c r="M3470" s="2">
        <v>3.27969509961961E+16</v>
      </c>
      <c r="N34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0" s="13">
        <f t="shared" si="54"/>
        <v>3469</v>
      </c>
      <c r="P3470" s="2" t="str">
        <f>IF(TablaDatos[[#This Row],[Diabetes]]=0,"No","Si")</f>
        <v>No</v>
      </c>
      <c r="Q3470">
        <v>0</v>
      </c>
      <c r="R3470">
        <f>TablaDatos[[#This Row],[Aux2]]/10000000000000</f>
        <v>181.02012619846599</v>
      </c>
      <c r="S3470" s="1">
        <v>1810201261984660</v>
      </c>
      <c r="T3470" s="7">
        <f>TablaDatos[[#This Row],[Aux3]]/100000000000000</f>
        <v>230.74630939139499</v>
      </c>
      <c r="U3470" s="1">
        <v>2.30746309391395E+16</v>
      </c>
      <c r="V3470">
        <v>152.80000000000001</v>
      </c>
      <c r="W3470">
        <v>90.8</v>
      </c>
    </row>
    <row r="3471" spans="1:23">
      <c r="A3471">
        <v>2019</v>
      </c>
      <c r="B3471">
        <v>57</v>
      </c>
      <c r="C3471" t="s">
        <v>16</v>
      </c>
      <c r="D3471" t="s">
        <v>72</v>
      </c>
      <c r="E3471" t="s">
        <v>31</v>
      </c>
      <c r="F3471" t="s">
        <v>24</v>
      </c>
      <c r="G3471" t="s">
        <v>28</v>
      </c>
      <c r="H3471" s="3">
        <v>21184.53</v>
      </c>
      <c r="I3471" t="s">
        <v>21</v>
      </c>
      <c r="J3471" t="s">
        <v>19</v>
      </c>
      <c r="K34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32.787684434079495</v>
      </c>
      <c r="L3471" s="6">
        <f>TablaDatos[[#This Row],[IMC_raw]]/1000000000000000</f>
        <v>3.2787684434079498</v>
      </c>
      <c r="M3471" s="2">
        <v>3278768443407950</v>
      </c>
      <c r="N34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1" s="13">
        <f t="shared" si="54"/>
        <v>3470</v>
      </c>
      <c r="P3471" s="2" t="str">
        <f>IF(TablaDatos[[#This Row],[Diabetes]]=0,"No","Si")</f>
        <v>Si</v>
      </c>
      <c r="Q3471">
        <v>1</v>
      </c>
      <c r="R3471">
        <f>TablaDatos[[#This Row],[Aux2]]/10000000000000</f>
        <v>225.25347724290501</v>
      </c>
      <c r="S3471" s="1">
        <v>2252534772429050</v>
      </c>
      <c r="T3471" s="7">
        <f>TablaDatos[[#This Row],[Aux3]]/100000000000000</f>
        <v>28.8286731937281</v>
      </c>
      <c r="U3471" s="1">
        <v>2882867319372810</v>
      </c>
      <c r="V3471">
        <v>176.2</v>
      </c>
      <c r="W3471">
        <v>104.8</v>
      </c>
    </row>
    <row r="3472" spans="1:23">
      <c r="A3472">
        <v>2019</v>
      </c>
      <c r="B3472">
        <v>62</v>
      </c>
      <c r="C3472" t="s">
        <v>16</v>
      </c>
      <c r="D3472" t="s">
        <v>73</v>
      </c>
      <c r="E3472" t="s">
        <v>31</v>
      </c>
      <c r="F3472" t="s">
        <v>24</v>
      </c>
      <c r="G3472" t="s">
        <v>28</v>
      </c>
      <c r="H3472" s="3">
        <v>19739.45</v>
      </c>
      <c r="I3472" t="s">
        <v>21</v>
      </c>
      <c r="J3472" t="s">
        <v>19</v>
      </c>
      <c r="K34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32.7819373395984</v>
      </c>
      <c r="L3472" s="6">
        <f>TablaDatos[[#This Row],[IMC_raw]]/1000000000000000</f>
        <v>3.2781937339598399</v>
      </c>
      <c r="M3472" s="2">
        <v>3278193733959840</v>
      </c>
      <c r="N34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2" s="13">
        <f t="shared" si="54"/>
        <v>3471</v>
      </c>
      <c r="P3472" s="2" t="str">
        <f>IF(TablaDatos[[#This Row],[Diabetes]]=0,"No","Si")</f>
        <v>Si</v>
      </c>
      <c r="Q3472">
        <v>1</v>
      </c>
      <c r="R3472">
        <f>TablaDatos[[#This Row],[Aux2]]/10000000000000</f>
        <v>2282.9627184117498</v>
      </c>
      <c r="S3472" s="1">
        <v>2.28296271841175E+16</v>
      </c>
      <c r="T3472" s="7">
        <f>TablaDatos[[#This Row],[Aux3]]/100000000000000</f>
        <v>219.46713999832701</v>
      </c>
      <c r="U3472" s="1">
        <v>2.19467139998327E+16</v>
      </c>
      <c r="V3472">
        <v>175.8</v>
      </c>
      <c r="W3472">
        <v>100.8</v>
      </c>
    </row>
    <row r="3473" spans="1:23">
      <c r="A3473">
        <v>2019</v>
      </c>
      <c r="B3473">
        <v>62</v>
      </c>
      <c r="C3473" t="s">
        <v>23</v>
      </c>
      <c r="D3473" t="s">
        <v>73</v>
      </c>
      <c r="E3473" t="s">
        <v>18</v>
      </c>
      <c r="F3473" t="s">
        <v>24</v>
      </c>
      <c r="G3473" t="s">
        <v>28</v>
      </c>
      <c r="H3473" s="3">
        <v>29129.11</v>
      </c>
      <c r="I3473" t="s">
        <v>21</v>
      </c>
      <c r="J3473" t="s">
        <v>19</v>
      </c>
      <c r="K34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32.746320890506396</v>
      </c>
      <c r="L3473" s="6">
        <f>TablaDatos[[#This Row],[IMC_raw]]/1000000000000000</f>
        <v>32.746320890506396</v>
      </c>
      <c r="M3473" s="2">
        <v>3.27463208905064E+16</v>
      </c>
      <c r="N34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3" s="13">
        <f t="shared" si="54"/>
        <v>3472</v>
      </c>
      <c r="P3473" s="2" t="str">
        <f>IF(TablaDatos[[#This Row],[Diabetes]]=0,"No","Si")</f>
        <v>No</v>
      </c>
      <c r="Q3473">
        <v>0</v>
      </c>
      <c r="R3473">
        <f>TablaDatos[[#This Row],[Aux2]]/10000000000000</f>
        <v>2368.2592150855899</v>
      </c>
      <c r="S3473" s="1">
        <v>2.36825921508559E+16</v>
      </c>
      <c r="T3473" s="7">
        <f>TablaDatos[[#This Row],[Aux3]]/100000000000000</f>
        <v>276.11806244319399</v>
      </c>
      <c r="U3473" s="1">
        <v>2.76118062443194E+16</v>
      </c>
      <c r="V3473">
        <v>163.80000000000001</v>
      </c>
      <c r="W3473">
        <v>100.7</v>
      </c>
    </row>
    <row r="3474" spans="1:23">
      <c r="A3474">
        <v>2019</v>
      </c>
      <c r="B3474">
        <v>64</v>
      </c>
      <c r="C3474" t="s">
        <v>23</v>
      </c>
      <c r="D3474" t="s">
        <v>42</v>
      </c>
      <c r="E3474" t="s">
        <v>18</v>
      </c>
      <c r="F3474" t="s">
        <v>24</v>
      </c>
      <c r="G3474" t="s">
        <v>28</v>
      </c>
      <c r="H3474" s="3">
        <v>21566.07</v>
      </c>
      <c r="I3474" t="s">
        <v>19</v>
      </c>
      <c r="J3474" t="s">
        <v>22</v>
      </c>
      <c r="K34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32.710705065437097</v>
      </c>
      <c r="L3474" s="6">
        <f>TablaDatos[[#This Row],[IMC_raw]]/1000000000000000</f>
        <v>3.27107050654371</v>
      </c>
      <c r="M3474" s="2">
        <v>3271070506543710</v>
      </c>
      <c r="N34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4" s="13">
        <f t="shared" si="54"/>
        <v>3473</v>
      </c>
      <c r="P3474" s="2" t="str">
        <f>IF(TablaDatos[[#This Row],[Diabetes]]=0,"No","Si")</f>
        <v>No</v>
      </c>
      <c r="Q3474">
        <v>0</v>
      </c>
      <c r="R3474">
        <f>TablaDatos[[#This Row],[Aux2]]/10000000000000</f>
        <v>2094.8832177751401</v>
      </c>
      <c r="S3474" s="1">
        <v>2.09488321777514E+16</v>
      </c>
      <c r="T3474" s="7">
        <f>TablaDatos[[#This Row],[Aux3]]/100000000000000</f>
        <v>227.09057686684901</v>
      </c>
      <c r="U3474" s="1">
        <v>2.27090576866849E+16</v>
      </c>
      <c r="V3474">
        <v>157.1</v>
      </c>
      <c r="W3474">
        <v>94.9</v>
      </c>
    </row>
    <row r="3475" spans="1:23">
      <c r="A3475">
        <v>2019</v>
      </c>
      <c r="B3475">
        <v>59</v>
      </c>
      <c r="C3475" t="s">
        <v>16</v>
      </c>
      <c r="D3475" t="s">
        <v>17</v>
      </c>
      <c r="E3475" t="s">
        <v>21</v>
      </c>
      <c r="F3475" t="s">
        <v>24</v>
      </c>
      <c r="G3475" t="s">
        <v>28</v>
      </c>
      <c r="H3475" s="3">
        <v>31528.42</v>
      </c>
      <c r="I3475" t="s">
        <v>19</v>
      </c>
      <c r="J3475" t="s">
        <v>18</v>
      </c>
      <c r="K34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32.709590470897503</v>
      </c>
      <c r="L3475" s="5">
        <f>TablaDatos[[#This Row],[IMC_raw]]/1000000000000000</f>
        <v>32.709590470897503</v>
      </c>
      <c r="M3475" s="2">
        <v>3.27095904708975E+16</v>
      </c>
      <c r="N34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5" s="13">
        <f t="shared" si="54"/>
        <v>3474</v>
      </c>
      <c r="P3475" s="2" t="str">
        <f>IF(TablaDatos[[#This Row],[Diabetes]]=0,"No","Si")</f>
        <v>Si</v>
      </c>
      <c r="Q3475">
        <v>1</v>
      </c>
      <c r="R3475">
        <f>TablaDatos[[#This Row],[Aux2]]/10000000000000</f>
        <v>226.419800979277</v>
      </c>
      <c r="S3475" s="1">
        <v>2264198009792770</v>
      </c>
      <c r="T3475" s="7">
        <f>TablaDatos[[#This Row],[Aux3]]/100000000000000</f>
        <v>27.876640380647601</v>
      </c>
      <c r="U3475" s="1">
        <v>2787664038064760</v>
      </c>
      <c r="V3475">
        <v>175.8</v>
      </c>
      <c r="W3475">
        <v>105.5</v>
      </c>
    </row>
    <row r="3476" spans="1:23">
      <c r="A3476">
        <v>2019</v>
      </c>
      <c r="B3476">
        <v>69</v>
      </c>
      <c r="C3476" t="s">
        <v>16</v>
      </c>
      <c r="D3476" t="s">
        <v>29</v>
      </c>
      <c r="E3476" t="s">
        <v>21</v>
      </c>
      <c r="F3476" t="s">
        <v>24</v>
      </c>
      <c r="G3476" t="s">
        <v>25</v>
      </c>
      <c r="H3476" s="3">
        <v>13739.75</v>
      </c>
      <c r="I3476" t="s">
        <v>21</v>
      </c>
      <c r="J3476" t="s">
        <v>22</v>
      </c>
      <c r="K34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32.701359417236205</v>
      </c>
      <c r="L3476" s="6">
        <f>TablaDatos[[#This Row],[IMC_raw]]/1000000000000000</f>
        <v>3.2701359417236202</v>
      </c>
      <c r="M3476" s="2">
        <v>3270135941723620</v>
      </c>
      <c r="N34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6" s="13">
        <f t="shared" si="54"/>
        <v>3475</v>
      </c>
      <c r="P3476" s="2" t="str">
        <f>IF(TablaDatos[[#This Row],[Diabetes]]=0,"No","Si")</f>
        <v>Si</v>
      </c>
      <c r="Q3476">
        <v>1</v>
      </c>
      <c r="R3476">
        <f>TablaDatos[[#This Row],[Aux2]]/10000000000000</f>
        <v>2302.3842051957699</v>
      </c>
      <c r="S3476" s="1">
        <v>2.30238420519577E+16</v>
      </c>
      <c r="T3476" s="7">
        <f>TablaDatos[[#This Row],[Aux3]]/100000000000000</f>
        <v>3.0000000000000001E-12</v>
      </c>
      <c r="U3476">
        <v>300</v>
      </c>
      <c r="V3476">
        <v>169.7</v>
      </c>
      <c r="W3476">
        <v>102</v>
      </c>
    </row>
    <row r="3477" spans="1:23">
      <c r="A3477">
        <v>2019</v>
      </c>
      <c r="B3477">
        <v>48</v>
      </c>
      <c r="C3477" t="s">
        <v>23</v>
      </c>
      <c r="D3477" t="s">
        <v>73</v>
      </c>
      <c r="E3477" t="s">
        <v>18</v>
      </c>
      <c r="F3477" t="s">
        <v>19</v>
      </c>
      <c r="G3477" t="s">
        <v>20</v>
      </c>
      <c r="H3477" s="3">
        <v>32138.91</v>
      </c>
      <c r="I3477" t="s">
        <v>21</v>
      </c>
      <c r="J3477" t="s">
        <v>21</v>
      </c>
      <c r="K34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32.693178414110704</v>
      </c>
      <c r="L3477" s="5">
        <f>TablaDatos[[#This Row],[IMC_raw]]/1000000000000000</f>
        <v>3.2693178414110702</v>
      </c>
      <c r="M3477" s="2">
        <v>3269317841411070</v>
      </c>
      <c r="N34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7" s="13">
        <f t="shared" si="54"/>
        <v>3476</v>
      </c>
      <c r="P3477" s="2" t="str">
        <f>IF(TablaDatos[[#This Row],[Diabetes]]=0,"No","Si")</f>
        <v>No</v>
      </c>
      <c r="Q3477">
        <v>0</v>
      </c>
      <c r="R3477">
        <f>TablaDatos[[#This Row],[Aux2]]/10000000000000</f>
        <v>212.738524892182</v>
      </c>
      <c r="S3477" s="1">
        <v>2127385248921820</v>
      </c>
      <c r="T3477" s="7">
        <f>TablaDatos[[#This Row],[Aux3]]/100000000000000</f>
        <v>280.40454546278698</v>
      </c>
      <c r="U3477" s="1">
        <v>2.80404545462787E+16</v>
      </c>
      <c r="V3477">
        <v>151.5</v>
      </c>
      <c r="W3477">
        <v>97.1</v>
      </c>
    </row>
    <row r="3478" spans="1:23">
      <c r="A3478">
        <v>2019</v>
      </c>
      <c r="B3478">
        <v>61</v>
      </c>
      <c r="C3478" t="s">
        <v>23</v>
      </c>
      <c r="D3478" t="s">
        <v>72</v>
      </c>
      <c r="E3478" t="s">
        <v>19</v>
      </c>
      <c r="F3478" t="s">
        <v>19</v>
      </c>
      <c r="G3478" t="s">
        <v>28</v>
      </c>
      <c r="H3478" s="3">
        <v>21305.75</v>
      </c>
      <c r="I3478" t="s">
        <v>19</v>
      </c>
      <c r="J3478" t="s">
        <v>18</v>
      </c>
      <c r="K34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32.649545665203803</v>
      </c>
      <c r="L3478" s="5">
        <f>TablaDatos[[#This Row],[IMC_raw]]/1000000000000000</f>
        <v>32.649545665203803</v>
      </c>
      <c r="M3478" s="2">
        <v>3.26495456652038E+16</v>
      </c>
      <c r="N34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8" s="13">
        <f t="shared" si="54"/>
        <v>3477</v>
      </c>
      <c r="P3478" s="2" t="str">
        <f>IF(TablaDatos[[#This Row],[Diabetes]]=0,"No","Si")</f>
        <v>No</v>
      </c>
      <c r="Q3478">
        <v>0</v>
      </c>
      <c r="R3478">
        <f>TablaDatos[[#This Row],[Aux2]]/10000000000000</f>
        <v>220.79767642116599</v>
      </c>
      <c r="S3478" s="1">
        <v>2207976764211660</v>
      </c>
      <c r="T3478" s="7">
        <f>TablaDatos[[#This Row],[Aux3]]/100000000000000</f>
        <v>18.743402118704498</v>
      </c>
      <c r="U3478" s="1">
        <v>1874340211870450</v>
      </c>
      <c r="V3478">
        <v>152.1</v>
      </c>
      <c r="W3478">
        <v>96.7</v>
      </c>
    </row>
    <row r="3479" spans="1:23">
      <c r="A3479">
        <v>2019</v>
      </c>
      <c r="B3479">
        <v>71</v>
      </c>
      <c r="C3479" t="s">
        <v>23</v>
      </c>
      <c r="D3479" t="s">
        <v>74</v>
      </c>
      <c r="E3479" t="s">
        <v>21</v>
      </c>
      <c r="F3479" t="s">
        <v>19</v>
      </c>
      <c r="G3479" t="s">
        <v>25</v>
      </c>
      <c r="H3479" s="3">
        <v>12444.27</v>
      </c>
      <c r="I3479" t="s">
        <v>21</v>
      </c>
      <c r="J3479" t="s">
        <v>21</v>
      </c>
      <c r="K34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32.649154847755597</v>
      </c>
      <c r="L3479" s="6">
        <f>TablaDatos[[#This Row],[IMC_raw]]/1000000000000000</f>
        <v>32.649154847755597</v>
      </c>
      <c r="M3479" s="2">
        <v>3.26491548477556E+16</v>
      </c>
      <c r="N34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79" s="13">
        <f t="shared" si="54"/>
        <v>3478</v>
      </c>
      <c r="P3479" s="2" t="str">
        <f>IF(TablaDatos[[#This Row],[Diabetes]]=0,"No","Si")</f>
        <v>No</v>
      </c>
      <c r="Q3479">
        <v>0</v>
      </c>
      <c r="R3479">
        <f>TablaDatos[[#This Row],[Aux2]]/10000000000000</f>
        <v>2322.0962565264799</v>
      </c>
      <c r="S3479" s="1">
        <v>2.32209625652648E+16</v>
      </c>
      <c r="T3479" s="7">
        <f>TablaDatos[[#This Row],[Aux3]]/100000000000000</f>
        <v>26.821613858522198</v>
      </c>
      <c r="U3479" s="1">
        <v>2682161385852220</v>
      </c>
      <c r="V3479">
        <v>169.7</v>
      </c>
      <c r="W3479">
        <v>107.4</v>
      </c>
    </row>
    <row r="3480" spans="1:23">
      <c r="A3480">
        <v>2019</v>
      </c>
      <c r="B3480">
        <v>66</v>
      </c>
      <c r="C3480" t="s">
        <v>16</v>
      </c>
      <c r="D3480" t="s">
        <v>74</v>
      </c>
      <c r="E3480" t="s">
        <v>19</v>
      </c>
      <c r="F3480" t="s">
        <v>24</v>
      </c>
      <c r="G3480" t="s">
        <v>25</v>
      </c>
      <c r="H3480" s="3">
        <v>17706.32</v>
      </c>
      <c r="I3480" t="s">
        <v>19</v>
      </c>
      <c r="J3480" t="s">
        <v>22</v>
      </c>
      <c r="K34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32.5689014786877</v>
      </c>
      <c r="L3480" s="6">
        <f>TablaDatos[[#This Row],[IMC_raw]]/1000000000000000</f>
        <v>3.25689014786877</v>
      </c>
      <c r="M3480" s="2">
        <v>3256890147868770</v>
      </c>
      <c r="N34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0" s="13">
        <f t="shared" si="54"/>
        <v>3479</v>
      </c>
      <c r="P3480" s="2" t="str">
        <f>IF(TablaDatos[[#This Row],[Diabetes]]=0,"No","Si")</f>
        <v>Si</v>
      </c>
      <c r="Q3480">
        <v>1</v>
      </c>
      <c r="R3480">
        <f>TablaDatos[[#This Row],[Aux2]]/10000000000000</f>
        <v>2343.7003424166201</v>
      </c>
      <c r="S3480" s="1">
        <v>2.34370034241662E+16</v>
      </c>
      <c r="T3480" s="7">
        <f>TablaDatos[[#This Row],[Aux3]]/100000000000000</f>
        <v>27.757571025411799</v>
      </c>
      <c r="U3480" s="1">
        <v>2775757102541180</v>
      </c>
      <c r="V3480">
        <v>162.5</v>
      </c>
      <c r="W3480">
        <v>99.6</v>
      </c>
    </row>
    <row r="3481" spans="1:23">
      <c r="A3481">
        <v>2019</v>
      </c>
      <c r="B3481">
        <v>69</v>
      </c>
      <c r="C3481" t="s">
        <v>16</v>
      </c>
      <c r="D3481" t="s">
        <v>17</v>
      </c>
      <c r="E3481" t="s">
        <v>31</v>
      </c>
      <c r="F3481" t="s">
        <v>24</v>
      </c>
      <c r="G3481" t="s">
        <v>25</v>
      </c>
      <c r="H3481" s="3">
        <v>11414.59</v>
      </c>
      <c r="I3481" t="s">
        <v>21</v>
      </c>
      <c r="J3481" t="s">
        <v>22</v>
      </c>
      <c r="K34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32.558403742304201</v>
      </c>
      <c r="L3481" s="6">
        <f>TablaDatos[[#This Row],[IMC_raw]]/1000000000000000</f>
        <v>3.2558403742304201</v>
      </c>
      <c r="M3481" s="2">
        <v>3255840374230420</v>
      </c>
      <c r="N34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1" s="13">
        <f t="shared" si="54"/>
        <v>3480</v>
      </c>
      <c r="P3481" s="2" t="str">
        <f>IF(TablaDatos[[#This Row],[Diabetes]]=0,"No","Si")</f>
        <v>Si</v>
      </c>
      <c r="Q3481">
        <v>1</v>
      </c>
      <c r="R3481">
        <f>TablaDatos[[#This Row],[Aux2]]/10000000000000</f>
        <v>223.89935541718401</v>
      </c>
      <c r="S3481" s="1">
        <v>2238993554171840</v>
      </c>
      <c r="T3481" s="7">
        <f>TablaDatos[[#This Row],[Aux3]]/100000000000000</f>
        <v>275.82881037580597</v>
      </c>
      <c r="U3481" s="1">
        <v>2.75828810375806E+16</v>
      </c>
      <c r="V3481">
        <v>168.1</v>
      </c>
      <c r="W3481">
        <v>100.9</v>
      </c>
    </row>
    <row r="3482" spans="1:23">
      <c r="A3482">
        <v>2019</v>
      </c>
      <c r="B3482">
        <v>60</v>
      </c>
      <c r="C3482" t="s">
        <v>16</v>
      </c>
      <c r="D3482" t="s">
        <v>74</v>
      </c>
      <c r="E3482" t="s">
        <v>18</v>
      </c>
      <c r="F3482" t="s">
        <v>19</v>
      </c>
      <c r="G3482" t="s">
        <v>28</v>
      </c>
      <c r="H3482" s="3">
        <v>14122.63</v>
      </c>
      <c r="I3482" t="s">
        <v>19</v>
      </c>
      <c r="J3482" t="s">
        <v>18</v>
      </c>
      <c r="K34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32.535573770107703</v>
      </c>
      <c r="L3482" s="5">
        <f>TablaDatos[[#This Row],[IMC_raw]]/1000000000000000</f>
        <v>32.535573770107703</v>
      </c>
      <c r="M3482" s="2">
        <v>3.25355737701077E+16</v>
      </c>
      <c r="N34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2" s="13">
        <f t="shared" si="54"/>
        <v>3481</v>
      </c>
      <c r="P3482" s="2" t="str">
        <f>IF(TablaDatos[[#This Row],[Diabetes]]=0,"No","Si")</f>
        <v>No</v>
      </c>
      <c r="Q3482">
        <v>0</v>
      </c>
      <c r="R3482">
        <f>TablaDatos[[#This Row],[Aux2]]/10000000000000</f>
        <v>1983.50772214071</v>
      </c>
      <c r="S3482" s="1">
        <v>1.98350772214071E+16</v>
      </c>
      <c r="T3482" s="7">
        <f>TablaDatos[[#This Row],[Aux3]]/100000000000000</f>
        <v>195.551563426239</v>
      </c>
      <c r="U3482" s="1">
        <v>1.95551563426239E+16</v>
      </c>
      <c r="V3482">
        <v>150.19999999999999</v>
      </c>
      <c r="W3482">
        <v>90.7</v>
      </c>
    </row>
    <row r="3483" spans="1:23">
      <c r="A3483">
        <v>2019</v>
      </c>
      <c r="B3483">
        <v>54</v>
      </c>
      <c r="C3483" t="s">
        <v>23</v>
      </c>
      <c r="D3483" t="s">
        <v>38</v>
      </c>
      <c r="E3483" t="s">
        <v>18</v>
      </c>
      <c r="F3483" t="s">
        <v>19</v>
      </c>
      <c r="G3483" t="s">
        <v>20</v>
      </c>
      <c r="H3483" s="3">
        <v>17482.45</v>
      </c>
      <c r="I3483" t="s">
        <v>19</v>
      </c>
      <c r="J3483" t="s">
        <v>22</v>
      </c>
      <c r="K34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32.514781877535796</v>
      </c>
      <c r="L3483" s="6">
        <f>TablaDatos[[#This Row],[IMC_raw]]/1000000000000000</f>
        <v>3.2514781877535799</v>
      </c>
      <c r="M3483" s="2">
        <v>3251478187753580</v>
      </c>
      <c r="N34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3" s="13">
        <f t="shared" si="54"/>
        <v>3482</v>
      </c>
      <c r="P3483" s="2" t="str">
        <f>IF(TablaDatos[[#This Row],[Diabetes]]=0,"No","Si")</f>
        <v>No</v>
      </c>
      <c r="Q3483">
        <v>0</v>
      </c>
      <c r="R3483">
        <f>TablaDatos[[#This Row],[Aux2]]/10000000000000</f>
        <v>2093.0225652825002</v>
      </c>
      <c r="S3483" s="1">
        <v>2.0930225652825E+16</v>
      </c>
      <c r="T3483" s="7">
        <f>TablaDatos[[#This Row],[Aux3]]/100000000000000</f>
        <v>213.82527969468899</v>
      </c>
      <c r="U3483" s="1">
        <v>2.13825279694689E+16</v>
      </c>
      <c r="V3483">
        <v>151.4</v>
      </c>
      <c r="W3483">
        <v>90.9</v>
      </c>
    </row>
    <row r="3484" spans="1:23">
      <c r="A3484">
        <v>2019</v>
      </c>
      <c r="B3484">
        <v>71</v>
      </c>
      <c r="C3484" t="s">
        <v>23</v>
      </c>
      <c r="D3484" t="s">
        <v>34</v>
      </c>
      <c r="E3484" t="s">
        <v>21</v>
      </c>
      <c r="F3484" t="s">
        <v>24</v>
      </c>
      <c r="G3484" t="s">
        <v>25</v>
      </c>
      <c r="H3484" s="3">
        <v>11524.91</v>
      </c>
      <c r="I3484" t="s">
        <v>19</v>
      </c>
      <c r="J3484" t="s">
        <v>22</v>
      </c>
      <c r="K34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32.5036057493218</v>
      </c>
      <c r="L3484" s="6">
        <f>TablaDatos[[#This Row],[IMC_raw]]/1000000000000000</f>
        <v>3.2503605749321798</v>
      </c>
      <c r="M3484" s="2">
        <v>3250360574932180</v>
      </c>
      <c r="N34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4" s="13">
        <f t="shared" si="54"/>
        <v>3483</v>
      </c>
      <c r="P3484" s="2" t="str">
        <f>IF(TablaDatos[[#This Row],[Diabetes]]=0,"No","Si")</f>
        <v>No</v>
      </c>
      <c r="Q3484">
        <v>0</v>
      </c>
      <c r="R3484">
        <f>TablaDatos[[#This Row],[Aux2]]/10000000000000</f>
        <v>209.39903290093099</v>
      </c>
      <c r="S3484" s="1">
        <v>2093990329009310</v>
      </c>
      <c r="T3484" s="7">
        <f>TablaDatos[[#This Row],[Aux3]]/100000000000000</f>
        <v>245.54429768439101</v>
      </c>
      <c r="U3484" s="1">
        <v>2.45544297684391E+16</v>
      </c>
      <c r="V3484">
        <v>166.5</v>
      </c>
      <c r="W3484">
        <v>102.6</v>
      </c>
    </row>
    <row r="3485" spans="1:23">
      <c r="A3485">
        <v>2019</v>
      </c>
      <c r="B3485">
        <v>47</v>
      </c>
      <c r="C3485" t="s">
        <v>16</v>
      </c>
      <c r="D3485" t="s">
        <v>17</v>
      </c>
      <c r="E3485" t="s">
        <v>18</v>
      </c>
      <c r="F3485" t="s">
        <v>24</v>
      </c>
      <c r="G3485" t="s">
        <v>20</v>
      </c>
      <c r="H3485" s="3">
        <v>27621.88</v>
      </c>
      <c r="I3485" t="s">
        <v>21</v>
      </c>
      <c r="J3485" t="s">
        <v>19</v>
      </c>
      <c r="K34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32.500723242163396</v>
      </c>
      <c r="L3485" s="6">
        <f>TablaDatos[[#This Row],[IMC_raw]]/1000000000000000</f>
        <v>0.32500723242163398</v>
      </c>
      <c r="M3485" s="2">
        <v>325007232421634</v>
      </c>
      <c r="N34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5" s="13">
        <f t="shared" si="54"/>
        <v>3484</v>
      </c>
      <c r="P3485" s="2" t="str">
        <f>IF(TablaDatos[[#This Row],[Diabetes]]=0,"No","Si")</f>
        <v>No</v>
      </c>
      <c r="Q3485">
        <v>0</v>
      </c>
      <c r="R3485">
        <f>TablaDatos[[#This Row],[Aux2]]/10000000000000</f>
        <v>218.45843894955101</v>
      </c>
      <c r="S3485" s="1">
        <v>2184584389495510</v>
      </c>
      <c r="T3485" s="7">
        <f>TablaDatos[[#This Row],[Aux3]]/100000000000000</f>
        <v>244.51060660397499</v>
      </c>
      <c r="U3485" s="1">
        <v>2.44510606603975E+16</v>
      </c>
      <c r="V3485">
        <v>152.80000000000001</v>
      </c>
      <c r="W3485">
        <v>84.9</v>
      </c>
    </row>
    <row r="3486" spans="1:23">
      <c r="A3486">
        <v>2019</v>
      </c>
      <c r="B3486">
        <v>55</v>
      </c>
      <c r="C3486" t="s">
        <v>23</v>
      </c>
      <c r="D3486" t="s">
        <v>73</v>
      </c>
      <c r="E3486" t="s">
        <v>19</v>
      </c>
      <c r="F3486" t="s">
        <v>19</v>
      </c>
      <c r="G3486" t="s">
        <v>28</v>
      </c>
      <c r="H3486" s="3">
        <v>37549.65</v>
      </c>
      <c r="I3486" t="s">
        <v>21</v>
      </c>
      <c r="J3486" t="s">
        <v>18</v>
      </c>
      <c r="K34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32.467234632223303</v>
      </c>
      <c r="L3486" s="5">
        <f>TablaDatos[[#This Row],[IMC_raw]]/1000000000000000</f>
        <v>3.2467234632223301</v>
      </c>
      <c r="M3486" s="2">
        <v>3246723463222330</v>
      </c>
      <c r="N34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6" s="13">
        <f t="shared" si="54"/>
        <v>3485</v>
      </c>
      <c r="P3486" s="2" t="str">
        <f>IF(TablaDatos[[#This Row],[Diabetes]]=0,"No","Si")</f>
        <v>No</v>
      </c>
      <c r="Q3486">
        <v>0</v>
      </c>
      <c r="R3486">
        <f>TablaDatos[[#This Row],[Aux2]]/10000000000000</f>
        <v>184.59494798281401</v>
      </c>
      <c r="S3486" s="1">
        <v>1845949479828140</v>
      </c>
      <c r="T3486" s="7">
        <f>TablaDatos[[#This Row],[Aux3]]/100000000000000</f>
        <v>1.9732769083608099</v>
      </c>
      <c r="U3486" s="1">
        <v>197327690836081</v>
      </c>
      <c r="V3486">
        <v>157</v>
      </c>
      <c r="W3486">
        <v>102.6</v>
      </c>
    </row>
    <row r="3487" spans="1:23">
      <c r="A3487">
        <v>2019</v>
      </c>
      <c r="B3487">
        <v>39</v>
      </c>
      <c r="C3487" t="s">
        <v>23</v>
      </c>
      <c r="D3487" t="s">
        <v>29</v>
      </c>
      <c r="E3487" t="s">
        <v>18</v>
      </c>
      <c r="F3487" t="s">
        <v>24</v>
      </c>
      <c r="G3487" t="s">
        <v>39</v>
      </c>
      <c r="H3487" s="3">
        <v>4333.67</v>
      </c>
      <c r="I3487" t="s">
        <v>21</v>
      </c>
      <c r="J3487" t="s">
        <v>21</v>
      </c>
      <c r="K34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32.407243205118903</v>
      </c>
      <c r="L3487" s="6">
        <f>TablaDatos[[#This Row],[IMC_raw]]/1000000000000000</f>
        <v>32.407243205118903</v>
      </c>
      <c r="M3487" s="2">
        <v>3.24072432051189E+16</v>
      </c>
      <c r="N34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7" s="13">
        <f t="shared" si="54"/>
        <v>3486</v>
      </c>
      <c r="P3487" s="2" t="str">
        <f>IF(TablaDatos[[#This Row],[Diabetes]]=0,"No","Si")</f>
        <v>No</v>
      </c>
      <c r="Q3487">
        <v>0</v>
      </c>
      <c r="R3487">
        <f>TablaDatos[[#This Row],[Aux2]]/10000000000000</f>
        <v>2232.6824221289198</v>
      </c>
      <c r="S3487" s="1">
        <v>2.23268242212892E+16</v>
      </c>
      <c r="T3487" s="7">
        <f>TablaDatos[[#This Row],[Aux3]]/100000000000000</f>
        <v>230.072155291727</v>
      </c>
      <c r="U3487" s="1">
        <v>2.30072155291727E+16</v>
      </c>
      <c r="V3487">
        <v>139.30000000000001</v>
      </c>
      <c r="W3487">
        <v>88.2</v>
      </c>
    </row>
    <row r="3488" spans="1:23">
      <c r="A3488">
        <v>2019</v>
      </c>
      <c r="B3488">
        <v>55</v>
      </c>
      <c r="C3488" t="s">
        <v>23</v>
      </c>
      <c r="D3488" t="s">
        <v>73</v>
      </c>
      <c r="E3488" t="s">
        <v>18</v>
      </c>
      <c r="F3488" t="s">
        <v>19</v>
      </c>
      <c r="G3488" t="s">
        <v>28</v>
      </c>
      <c r="H3488" s="3">
        <v>20624.05</v>
      </c>
      <c r="I3488" t="s">
        <v>21</v>
      </c>
      <c r="J3488" t="s">
        <v>18</v>
      </c>
      <c r="K34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32.394672443937395</v>
      </c>
      <c r="L3488" s="6">
        <f>TablaDatos[[#This Row],[IMC_raw]]/1000000000000000</f>
        <v>3.2394672443937398</v>
      </c>
      <c r="M3488" s="2">
        <v>3239467244393740</v>
      </c>
      <c r="N34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8" s="13">
        <f t="shared" si="54"/>
        <v>3487</v>
      </c>
      <c r="P3488" s="2" t="str">
        <f>IF(TablaDatos[[#This Row],[Diabetes]]=0,"No","Si")</f>
        <v>No</v>
      </c>
      <c r="Q3488">
        <v>0</v>
      </c>
      <c r="R3488">
        <f>TablaDatos[[#This Row],[Aux2]]/10000000000000</f>
        <v>2033.0490985163599</v>
      </c>
      <c r="S3488" s="1">
        <v>2.03304909851636E+16</v>
      </c>
      <c r="T3488" s="7">
        <f>TablaDatos[[#This Row],[Aux3]]/100000000000000</f>
        <v>198.700012193422</v>
      </c>
      <c r="U3488" s="1">
        <v>1.98700012193422E+16</v>
      </c>
      <c r="V3488">
        <v>154.30000000000001</v>
      </c>
      <c r="W3488">
        <v>91.4</v>
      </c>
    </row>
    <row r="3489" spans="1:23">
      <c r="A3489">
        <v>2019</v>
      </c>
      <c r="B3489">
        <v>61</v>
      </c>
      <c r="C3489" t="s">
        <v>16</v>
      </c>
      <c r="D3489" t="s">
        <v>34</v>
      </c>
      <c r="E3489" t="s">
        <v>19</v>
      </c>
      <c r="F3489" t="s">
        <v>24</v>
      </c>
      <c r="G3489" t="s">
        <v>28</v>
      </c>
      <c r="H3489" s="3">
        <v>20410.53</v>
      </c>
      <c r="I3489" t="s">
        <v>21</v>
      </c>
      <c r="J3489" t="s">
        <v>18</v>
      </c>
      <c r="K34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32.3836978871947</v>
      </c>
      <c r="L3489" s="6">
        <f>TablaDatos[[#This Row],[IMC_raw]]/1000000000000000</f>
        <v>0.32383697887194701</v>
      </c>
      <c r="M3489" s="2">
        <v>323836978871947</v>
      </c>
      <c r="N34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89" s="13">
        <f t="shared" si="54"/>
        <v>3488</v>
      </c>
      <c r="P3489" s="2" t="str">
        <f>IF(TablaDatos[[#This Row],[Diabetes]]=0,"No","Si")</f>
        <v>No</v>
      </c>
      <c r="Q3489">
        <v>0</v>
      </c>
      <c r="R3489">
        <f>TablaDatos[[#This Row],[Aux2]]/10000000000000</f>
        <v>23.848950553058302</v>
      </c>
      <c r="S3489" s="1">
        <v>238489505530583</v>
      </c>
      <c r="T3489" s="7">
        <f>TablaDatos[[#This Row],[Aux3]]/100000000000000</f>
        <v>26.707647869950002</v>
      </c>
      <c r="U3489" s="1">
        <v>2670764786995000</v>
      </c>
      <c r="V3489">
        <v>165.4</v>
      </c>
      <c r="W3489">
        <v>103.5</v>
      </c>
    </row>
    <row r="3490" spans="1:23">
      <c r="A3490">
        <v>2019</v>
      </c>
      <c r="B3490">
        <v>61</v>
      </c>
      <c r="C3490" t="s">
        <v>23</v>
      </c>
      <c r="D3490" t="s">
        <v>29</v>
      </c>
      <c r="E3490" t="s">
        <v>19</v>
      </c>
      <c r="F3490" t="s">
        <v>19</v>
      </c>
      <c r="G3490" t="s">
        <v>28</v>
      </c>
      <c r="H3490" s="3">
        <v>12723.98</v>
      </c>
      <c r="I3490" t="s">
        <v>21</v>
      </c>
      <c r="J3490" t="s">
        <v>18</v>
      </c>
      <c r="K34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32.380675637733404</v>
      </c>
      <c r="L3490" s="6">
        <f>TablaDatos[[#This Row],[IMC_raw]]/1000000000000000</f>
        <v>3.23806756377334</v>
      </c>
      <c r="M3490" s="2">
        <v>3238067563773340</v>
      </c>
      <c r="N34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0" s="13">
        <f t="shared" si="54"/>
        <v>3489</v>
      </c>
      <c r="P3490" s="2" t="str">
        <f>IF(TablaDatos[[#This Row],[Diabetes]]=0,"No","Si")</f>
        <v>No</v>
      </c>
      <c r="Q3490">
        <v>0</v>
      </c>
      <c r="R3490">
        <f>TablaDatos[[#This Row],[Aux2]]/10000000000000</f>
        <v>1959.6428293874501</v>
      </c>
      <c r="S3490" s="1">
        <v>1.95964282938745E+16</v>
      </c>
      <c r="T3490" s="7">
        <f>TablaDatos[[#This Row],[Aux3]]/100000000000000</f>
        <v>228.44640817723501</v>
      </c>
      <c r="U3490" s="1">
        <v>2.28446408177235E+16</v>
      </c>
      <c r="V3490">
        <v>158.80000000000001</v>
      </c>
      <c r="W3490">
        <v>93.6</v>
      </c>
    </row>
    <row r="3491" spans="1:23">
      <c r="A3491">
        <v>2019</v>
      </c>
      <c r="B3491">
        <v>58</v>
      </c>
      <c r="C3491" t="s">
        <v>23</v>
      </c>
      <c r="D3491" t="s">
        <v>73</v>
      </c>
      <c r="E3491" t="s">
        <v>19</v>
      </c>
      <c r="F3491" t="s">
        <v>24</v>
      </c>
      <c r="G3491" t="s">
        <v>28</v>
      </c>
      <c r="H3491" s="3">
        <v>24013.5</v>
      </c>
      <c r="I3491" t="s">
        <v>21</v>
      </c>
      <c r="J3491" t="s">
        <v>18</v>
      </c>
      <c r="K34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32.375732696758902</v>
      </c>
      <c r="L3491" s="6">
        <f>TablaDatos[[#This Row],[IMC_raw]]/1000000000000000</f>
        <v>3.2375732696758899</v>
      </c>
      <c r="M3491" s="2">
        <v>3237573269675890</v>
      </c>
      <c r="N34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1" s="13">
        <f t="shared" si="54"/>
        <v>3490</v>
      </c>
      <c r="P3491" s="2" t="str">
        <f>IF(TablaDatos[[#This Row],[Diabetes]]=0,"No","Si")</f>
        <v>No</v>
      </c>
      <c r="Q3491">
        <v>0</v>
      </c>
      <c r="R3491">
        <f>TablaDatos[[#This Row],[Aux2]]/10000000000000</f>
        <v>2250.1975958718699</v>
      </c>
      <c r="S3491" s="1">
        <v>2.25019759587187E+16</v>
      </c>
      <c r="T3491" s="7">
        <f>TablaDatos[[#This Row],[Aux3]]/100000000000000</f>
        <v>241.078892889228</v>
      </c>
      <c r="U3491" s="1">
        <v>2.41078892889228E+16</v>
      </c>
      <c r="V3491">
        <v>154.30000000000001</v>
      </c>
      <c r="W3491">
        <v>99.4</v>
      </c>
    </row>
    <row r="3492" spans="1:23">
      <c r="A3492">
        <v>2019</v>
      </c>
      <c r="B3492">
        <v>47</v>
      </c>
      <c r="C3492" t="s">
        <v>16</v>
      </c>
      <c r="D3492" t="s">
        <v>72</v>
      </c>
      <c r="E3492" t="s">
        <v>18</v>
      </c>
      <c r="F3492" t="s">
        <v>35</v>
      </c>
      <c r="G3492" t="s">
        <v>20</v>
      </c>
      <c r="H3492" s="3">
        <v>19784.68</v>
      </c>
      <c r="I3492" t="s">
        <v>21</v>
      </c>
      <c r="J3492" t="s">
        <v>18</v>
      </c>
      <c r="K34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32.364084143020598</v>
      </c>
      <c r="L3492" s="6">
        <f>TablaDatos[[#This Row],[IMC_raw]]/1000000000000000</f>
        <v>32.364084143020598</v>
      </c>
      <c r="M3492" s="2">
        <v>3.23640841430206E+16</v>
      </c>
      <c r="N34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2" s="13">
        <f t="shared" si="54"/>
        <v>3491</v>
      </c>
      <c r="P3492" s="2" t="str">
        <f>IF(TablaDatos[[#This Row],[Diabetes]]=0,"No","Si")</f>
        <v>No</v>
      </c>
      <c r="Q3492">
        <v>0</v>
      </c>
      <c r="R3492">
        <f>TablaDatos[[#This Row],[Aux2]]/10000000000000</f>
        <v>1934.8939116298</v>
      </c>
      <c r="S3492" s="1">
        <v>1.9348939116298E+16</v>
      </c>
      <c r="T3492" s="7">
        <f>TablaDatos[[#This Row],[Aux3]]/100000000000000</f>
        <v>0.21802018592948</v>
      </c>
      <c r="U3492" s="1">
        <v>21802018592948</v>
      </c>
      <c r="V3492">
        <v>152.19999999999999</v>
      </c>
      <c r="W3492">
        <v>90.5</v>
      </c>
    </row>
    <row r="3493" spans="1:23">
      <c r="A3493">
        <v>2019</v>
      </c>
      <c r="B3493">
        <v>60</v>
      </c>
      <c r="C3493" t="s">
        <v>16</v>
      </c>
      <c r="D3493" t="s">
        <v>74</v>
      </c>
      <c r="E3493" t="s">
        <v>31</v>
      </c>
      <c r="F3493" t="s">
        <v>24</v>
      </c>
      <c r="G3493" t="s">
        <v>28</v>
      </c>
      <c r="H3493" s="3">
        <v>18616.02</v>
      </c>
      <c r="I3493" t="s">
        <v>19</v>
      </c>
      <c r="J3493" t="s">
        <v>21</v>
      </c>
      <c r="K34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32.352833911123504</v>
      </c>
      <c r="L3493" s="6">
        <f>TablaDatos[[#This Row],[IMC_raw]]/1000000000000000</f>
        <v>0.32352833911123502</v>
      </c>
      <c r="M3493" s="2">
        <v>323528339111235</v>
      </c>
      <c r="N34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3" s="13">
        <f t="shared" si="54"/>
        <v>3492</v>
      </c>
      <c r="P3493" s="2" t="str">
        <f>IF(TablaDatos[[#This Row],[Diabetes]]=0,"No","Si")</f>
        <v>No</v>
      </c>
      <c r="Q3493">
        <v>0</v>
      </c>
      <c r="R3493">
        <f>TablaDatos[[#This Row],[Aux2]]/10000000000000</f>
        <v>228.01122557674299</v>
      </c>
      <c r="S3493" s="1">
        <v>2280112255767430</v>
      </c>
      <c r="T3493" s="7">
        <f>TablaDatos[[#This Row],[Aux3]]/100000000000000</f>
        <v>227.169963254354</v>
      </c>
      <c r="U3493" s="1">
        <v>2.27169963254354E+16</v>
      </c>
      <c r="V3493">
        <v>161.80000000000001</v>
      </c>
      <c r="W3493">
        <v>99.4</v>
      </c>
    </row>
    <row r="3494" spans="1:23">
      <c r="A3494">
        <v>2019</v>
      </c>
      <c r="B3494">
        <v>55</v>
      </c>
      <c r="C3494" t="s">
        <v>23</v>
      </c>
      <c r="D3494" t="s">
        <v>17</v>
      </c>
      <c r="E3494" t="s">
        <v>31</v>
      </c>
      <c r="F3494" t="s">
        <v>19</v>
      </c>
      <c r="G3494" t="s">
        <v>28</v>
      </c>
      <c r="H3494" s="3">
        <v>22487.759999999998</v>
      </c>
      <c r="I3494" t="s">
        <v>21</v>
      </c>
      <c r="J3494" t="s">
        <v>18</v>
      </c>
      <c r="K34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32.343404798883</v>
      </c>
      <c r="L3494" s="6">
        <f>TablaDatos[[#This Row],[IMC_raw]]/1000000000000000</f>
        <v>3.2343404798883002</v>
      </c>
      <c r="M3494" s="2">
        <v>3234340479888300</v>
      </c>
      <c r="N34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4" s="13">
        <f t="shared" si="54"/>
        <v>3493</v>
      </c>
      <c r="P3494" s="2" t="str">
        <f>IF(TablaDatos[[#This Row],[Diabetes]]=0,"No","Si")</f>
        <v>Si</v>
      </c>
      <c r="Q3494">
        <v>1</v>
      </c>
      <c r="R3494">
        <f>TablaDatos[[#This Row],[Aux2]]/10000000000000</f>
        <v>1912.0781349259901</v>
      </c>
      <c r="S3494" s="1">
        <v>1.91207813492599E+16</v>
      </c>
      <c r="T3494" s="7">
        <f>TablaDatos[[#This Row],[Aux3]]/100000000000000</f>
        <v>221.99265344042601</v>
      </c>
      <c r="U3494" s="1">
        <v>2.21992653440426E+16</v>
      </c>
      <c r="V3494">
        <v>167.1</v>
      </c>
      <c r="W3494">
        <v>96</v>
      </c>
    </row>
    <row r="3495" spans="1:23">
      <c r="A3495">
        <v>2019</v>
      </c>
      <c r="B3495">
        <v>50</v>
      </c>
      <c r="C3495" t="s">
        <v>23</v>
      </c>
      <c r="D3495" t="s">
        <v>73</v>
      </c>
      <c r="E3495" t="s">
        <v>18</v>
      </c>
      <c r="F3495" t="s">
        <v>19</v>
      </c>
      <c r="G3495" t="s">
        <v>20</v>
      </c>
      <c r="H3495" s="3">
        <v>15631.28</v>
      </c>
      <c r="I3495" t="s">
        <v>21</v>
      </c>
      <c r="J3495" t="s">
        <v>18</v>
      </c>
      <c r="K34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32.331588454895297</v>
      </c>
      <c r="L3495" s="6">
        <f>TablaDatos[[#This Row],[IMC_raw]]/1000000000000000</f>
        <v>32.331588454895297</v>
      </c>
      <c r="M3495" s="2">
        <v>3.23315884548953E+16</v>
      </c>
      <c r="N34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5" s="13">
        <f t="shared" si="54"/>
        <v>3494</v>
      </c>
      <c r="P3495" s="2" t="str">
        <f>IF(TablaDatos[[#This Row],[Diabetes]]=0,"No","Si")</f>
        <v>No</v>
      </c>
      <c r="Q3495">
        <v>0</v>
      </c>
      <c r="R3495">
        <f>TablaDatos[[#This Row],[Aux2]]/10000000000000</f>
        <v>2300.6574087921199</v>
      </c>
      <c r="S3495" s="1">
        <v>2.30065740879212E+16</v>
      </c>
      <c r="T3495" s="7">
        <f>TablaDatos[[#This Row],[Aux3]]/100000000000000</f>
        <v>21.901536384652299</v>
      </c>
      <c r="U3495" s="1">
        <v>2190153638465230</v>
      </c>
      <c r="V3495">
        <v>142.19999999999999</v>
      </c>
      <c r="W3495">
        <v>95.8</v>
      </c>
    </row>
    <row r="3496" spans="1:23">
      <c r="A3496">
        <v>2019</v>
      </c>
      <c r="B3496">
        <v>66</v>
      </c>
      <c r="C3496" t="s">
        <v>16</v>
      </c>
      <c r="D3496" t="s">
        <v>29</v>
      </c>
      <c r="E3496" t="s">
        <v>31</v>
      </c>
      <c r="F3496" t="s">
        <v>24</v>
      </c>
      <c r="G3496" t="s">
        <v>25</v>
      </c>
      <c r="H3496" s="3">
        <v>8523.14</v>
      </c>
      <c r="I3496" t="s">
        <v>21</v>
      </c>
      <c r="J3496" t="s">
        <v>19</v>
      </c>
      <c r="K34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32.325129355020202</v>
      </c>
      <c r="L3496" s="5">
        <f>TablaDatos[[#This Row],[IMC_raw]]/1000000000000000</f>
        <v>3.2325129355020201</v>
      </c>
      <c r="M3496" s="2">
        <v>3232512935502020</v>
      </c>
      <c r="N34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6" s="13">
        <f t="shared" si="54"/>
        <v>3495</v>
      </c>
      <c r="P3496" s="2" t="str">
        <f>IF(TablaDatos[[#This Row],[Diabetes]]=0,"No","Si")</f>
        <v>Si</v>
      </c>
      <c r="Q3496">
        <v>1</v>
      </c>
      <c r="R3496">
        <f>TablaDatos[[#This Row],[Aux2]]/10000000000000</f>
        <v>2471.3162855771502</v>
      </c>
      <c r="S3496" s="1">
        <v>2.47131628557715E+16</v>
      </c>
      <c r="T3496" s="7">
        <f>TablaDatos[[#This Row],[Aux3]]/100000000000000</f>
        <v>252.29919777347101</v>
      </c>
      <c r="U3496" s="1">
        <v>2.52299197773471E+16</v>
      </c>
      <c r="V3496">
        <v>168.4</v>
      </c>
      <c r="W3496">
        <v>103.9</v>
      </c>
    </row>
    <row r="3497" spans="1:23">
      <c r="A3497">
        <v>2019</v>
      </c>
      <c r="B3497">
        <v>45</v>
      </c>
      <c r="C3497" t="s">
        <v>16</v>
      </c>
      <c r="D3497" t="s">
        <v>72</v>
      </c>
      <c r="E3497" t="s">
        <v>18</v>
      </c>
      <c r="F3497" t="s">
        <v>35</v>
      </c>
      <c r="G3497" t="s">
        <v>20</v>
      </c>
      <c r="H3497" s="3">
        <v>26264.6</v>
      </c>
      <c r="I3497" t="s">
        <v>19</v>
      </c>
      <c r="J3497" t="s">
        <v>19</v>
      </c>
      <c r="K34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32.321069667753697</v>
      </c>
      <c r="L3497" s="6">
        <f>TablaDatos[[#This Row],[IMC_raw]]/1000000000000000</f>
        <v>3.2321069667753699</v>
      </c>
      <c r="M3497" s="2">
        <v>3232106966775370</v>
      </c>
      <c r="N34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7" s="13">
        <f t="shared" si="54"/>
        <v>3496</v>
      </c>
      <c r="P3497" s="2" t="str">
        <f>IF(TablaDatos[[#This Row],[Diabetes]]=0,"No","Si")</f>
        <v>No</v>
      </c>
      <c r="Q3497">
        <v>0</v>
      </c>
      <c r="R3497">
        <f>TablaDatos[[#This Row],[Aux2]]/10000000000000</f>
        <v>1926.12933803291</v>
      </c>
      <c r="S3497" s="1">
        <v>1.92612933803291E+16</v>
      </c>
      <c r="T3497" s="7">
        <f>TablaDatos[[#This Row],[Aux3]]/100000000000000</f>
        <v>2.29545457410098</v>
      </c>
      <c r="U3497" s="1">
        <v>229545457410098</v>
      </c>
      <c r="V3497">
        <v>158.69999999999999</v>
      </c>
      <c r="W3497">
        <v>94.7</v>
      </c>
    </row>
    <row r="3498" spans="1:23">
      <c r="A3498">
        <v>2019</v>
      </c>
      <c r="B3498">
        <v>54</v>
      </c>
      <c r="C3498" t="s">
        <v>23</v>
      </c>
      <c r="D3498" t="s">
        <v>73</v>
      </c>
      <c r="E3498" t="s">
        <v>18</v>
      </c>
      <c r="F3498" t="s">
        <v>19</v>
      </c>
      <c r="G3498" t="s">
        <v>20</v>
      </c>
      <c r="H3498" s="3">
        <v>42780.86</v>
      </c>
      <c r="I3498" t="s">
        <v>19</v>
      </c>
      <c r="J3498" t="s">
        <v>18</v>
      </c>
      <c r="K34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32.261298850435495</v>
      </c>
      <c r="L3498" s="5">
        <f>TablaDatos[[#This Row],[IMC_raw]]/1000000000000000</f>
        <v>3.2261298850435498</v>
      </c>
      <c r="M3498" s="2">
        <v>3226129885043550</v>
      </c>
      <c r="N34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8" s="13">
        <f t="shared" si="54"/>
        <v>3497</v>
      </c>
      <c r="P3498" s="2" t="str">
        <f>IF(TablaDatos[[#This Row],[Diabetes]]=0,"No","Si")</f>
        <v>No</v>
      </c>
      <c r="Q3498">
        <v>0</v>
      </c>
      <c r="R3498">
        <f>TablaDatos[[#This Row],[Aux2]]/10000000000000</f>
        <v>2000.90495672836</v>
      </c>
      <c r="S3498" s="1">
        <v>2.00090495672836E+16</v>
      </c>
      <c r="T3498" s="7">
        <f>TablaDatos[[#This Row],[Aux3]]/100000000000000</f>
        <v>210.35668138658099</v>
      </c>
      <c r="U3498" s="1">
        <v>2.10356681386581E+16</v>
      </c>
      <c r="V3498">
        <v>140</v>
      </c>
      <c r="W3498">
        <v>89.6</v>
      </c>
    </row>
    <row r="3499" spans="1:23">
      <c r="A3499">
        <v>2019</v>
      </c>
      <c r="B3499">
        <v>57</v>
      </c>
      <c r="C3499" t="s">
        <v>16</v>
      </c>
      <c r="D3499" t="s">
        <v>73</v>
      </c>
      <c r="E3499" t="s">
        <v>19</v>
      </c>
      <c r="F3499" t="s">
        <v>24</v>
      </c>
      <c r="G3499" t="s">
        <v>28</v>
      </c>
      <c r="H3499" s="3">
        <v>21111.17</v>
      </c>
      <c r="I3499" t="s">
        <v>19</v>
      </c>
      <c r="J3499" t="s">
        <v>22</v>
      </c>
      <c r="K34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32.259654111279701</v>
      </c>
      <c r="L3499" s="5">
        <f>TablaDatos[[#This Row],[IMC_raw]]/1000000000000000</f>
        <v>32.259654111279701</v>
      </c>
      <c r="M3499" s="2">
        <v>3.22596541112797E+16</v>
      </c>
      <c r="N34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499" s="13">
        <f t="shared" si="54"/>
        <v>3498</v>
      </c>
      <c r="P3499" s="2" t="str">
        <f>IF(TablaDatos[[#This Row],[Diabetes]]=0,"No","Si")</f>
        <v>Si</v>
      </c>
      <c r="Q3499">
        <v>1</v>
      </c>
      <c r="R3499">
        <f>TablaDatos[[#This Row],[Aux2]]/10000000000000</f>
        <v>2341.7783757182301</v>
      </c>
      <c r="S3499" s="1">
        <v>2.34177837571823E+16</v>
      </c>
      <c r="T3499" s="7">
        <f>TablaDatos[[#This Row],[Aux3]]/100000000000000</f>
        <v>219.03226944260999</v>
      </c>
      <c r="U3499" s="1">
        <v>2.1903226944261E+16</v>
      </c>
      <c r="V3499">
        <v>159</v>
      </c>
      <c r="W3499">
        <v>102</v>
      </c>
    </row>
    <row r="3500" spans="1:23">
      <c r="A3500">
        <v>2019</v>
      </c>
      <c r="B3500">
        <v>61</v>
      </c>
      <c r="C3500" t="s">
        <v>16</v>
      </c>
      <c r="D3500" t="s">
        <v>17</v>
      </c>
      <c r="E3500" t="s">
        <v>18</v>
      </c>
      <c r="F3500" t="s">
        <v>19</v>
      </c>
      <c r="G3500" t="s">
        <v>28</v>
      </c>
      <c r="H3500" s="3">
        <v>28648.61</v>
      </c>
      <c r="I3500" t="s">
        <v>21</v>
      </c>
      <c r="J3500" t="s">
        <v>22</v>
      </c>
      <c r="K35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32.245088686043204</v>
      </c>
      <c r="L3500" s="6">
        <f>TablaDatos[[#This Row],[IMC_raw]]/1000000000000000</f>
        <v>3.2245088686043202</v>
      </c>
      <c r="M3500" s="2">
        <v>3224508868604320</v>
      </c>
      <c r="N35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0" s="13">
        <f t="shared" si="54"/>
        <v>3499</v>
      </c>
      <c r="P3500" s="2" t="str">
        <f>IF(TablaDatos[[#This Row],[Diabetes]]=0,"No","Si")</f>
        <v>No</v>
      </c>
      <c r="Q3500">
        <v>0</v>
      </c>
      <c r="R3500">
        <f>TablaDatos[[#This Row],[Aux2]]/10000000000000</f>
        <v>218.03690315978301</v>
      </c>
      <c r="S3500" s="1">
        <v>2180369031597830</v>
      </c>
      <c r="T3500" s="7">
        <f>TablaDatos[[#This Row],[Aux3]]/100000000000000</f>
        <v>248.70182098922601</v>
      </c>
      <c r="U3500" s="1">
        <v>2.48701820989226E+16</v>
      </c>
      <c r="V3500">
        <v>152.1</v>
      </c>
      <c r="W3500">
        <v>94.5</v>
      </c>
    </row>
    <row r="3501" spans="1:23">
      <c r="A3501">
        <v>2019</v>
      </c>
      <c r="B3501">
        <v>69</v>
      </c>
      <c r="C3501" t="s">
        <v>23</v>
      </c>
      <c r="D3501" t="s">
        <v>36</v>
      </c>
      <c r="E3501" t="s">
        <v>21</v>
      </c>
      <c r="F3501" t="s">
        <v>24</v>
      </c>
      <c r="G3501" t="s">
        <v>25</v>
      </c>
      <c r="H3501" s="3">
        <v>7852.81</v>
      </c>
      <c r="I3501" t="s">
        <v>21</v>
      </c>
      <c r="J3501" t="s">
        <v>22</v>
      </c>
      <c r="K35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32.196493894141597</v>
      </c>
      <c r="L3501" s="6">
        <f>TablaDatos[[#This Row],[IMC_raw]]/100000000000000</f>
        <v>32.196493894141597</v>
      </c>
      <c r="M3501" s="2">
        <v>3219649389414160</v>
      </c>
      <c r="N35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1" s="13">
        <f t="shared" si="54"/>
        <v>3500</v>
      </c>
      <c r="P3501" s="2" t="str">
        <f>IF(TablaDatos[[#This Row],[Diabetes]]=0,"No","Si")</f>
        <v>No</v>
      </c>
      <c r="Q3501">
        <v>0</v>
      </c>
      <c r="R3501">
        <f>TablaDatos[[#This Row],[Aux2]]/10000000000000</f>
        <v>2192.99303414934</v>
      </c>
      <c r="S3501" s="1">
        <v>2.19299303414934E+16</v>
      </c>
      <c r="T3501" s="7">
        <f>TablaDatos[[#This Row],[Aux3]]/100000000000000</f>
        <v>226.34983723559</v>
      </c>
      <c r="U3501" s="1">
        <v>2.2634983723559E+16</v>
      </c>
      <c r="V3501">
        <v>162.30000000000001</v>
      </c>
      <c r="W3501">
        <v>98</v>
      </c>
    </row>
    <row r="3502" spans="1:23">
      <c r="A3502">
        <v>2019</v>
      </c>
      <c r="B3502">
        <v>59</v>
      </c>
      <c r="C3502" t="s">
        <v>16</v>
      </c>
      <c r="D3502" t="s">
        <v>29</v>
      </c>
      <c r="E3502" t="s">
        <v>18</v>
      </c>
      <c r="F3502" t="s">
        <v>19</v>
      </c>
      <c r="G3502" t="s">
        <v>28</v>
      </c>
      <c r="H3502" s="3">
        <v>10006.23</v>
      </c>
      <c r="I3502" t="s">
        <v>19</v>
      </c>
      <c r="J3502" t="s">
        <v>22</v>
      </c>
      <c r="K35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32.193783035461095</v>
      </c>
      <c r="L3502" s="5">
        <f>TablaDatos[[#This Row],[IMC_raw]]/1000000000000000</f>
        <v>3.2193783035461099</v>
      </c>
      <c r="M3502" s="2">
        <v>3219378303546110</v>
      </c>
      <c r="N35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2" s="13">
        <f t="shared" si="54"/>
        <v>3501</v>
      </c>
      <c r="P3502" s="2" t="str">
        <f>IF(TablaDatos[[#This Row],[Diabetes]]=0,"No","Si")</f>
        <v>No</v>
      </c>
      <c r="Q3502">
        <v>0</v>
      </c>
      <c r="R3502">
        <f>TablaDatos[[#This Row],[Aux2]]/10000000000000</f>
        <v>2220.86471894849</v>
      </c>
      <c r="S3502" s="1">
        <v>2.22086471894849E+16</v>
      </c>
      <c r="T3502" s="7">
        <f>TablaDatos[[#This Row],[Aux3]]/100000000000000</f>
        <v>263.99246260382699</v>
      </c>
      <c r="U3502" s="1">
        <v>2.63992462603827E+16</v>
      </c>
      <c r="V3502">
        <v>155.80000000000001</v>
      </c>
      <c r="W3502">
        <v>100.7</v>
      </c>
    </row>
    <row r="3503" spans="1:23">
      <c r="A3503">
        <v>2019</v>
      </c>
      <c r="B3503">
        <v>68</v>
      </c>
      <c r="C3503" t="s">
        <v>16</v>
      </c>
      <c r="D3503" t="s">
        <v>34</v>
      </c>
      <c r="E3503" t="s">
        <v>31</v>
      </c>
      <c r="F3503" t="s">
        <v>24</v>
      </c>
      <c r="G3503" t="s">
        <v>25</v>
      </c>
      <c r="H3503" s="3">
        <v>10919.83</v>
      </c>
      <c r="I3503" t="s">
        <v>19</v>
      </c>
      <c r="J3503" t="s">
        <v>18</v>
      </c>
      <c r="K35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32.190895497573301</v>
      </c>
      <c r="L3503" s="6">
        <f>TablaDatos[[#This Row],[IMC_raw]]/100000000000000</f>
        <v>32.190895497573301</v>
      </c>
      <c r="M3503" s="2">
        <v>3219089549757330</v>
      </c>
      <c r="N35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3" s="13">
        <f t="shared" si="54"/>
        <v>3502</v>
      </c>
      <c r="P3503" s="2" t="str">
        <f>IF(TablaDatos[[#This Row],[Diabetes]]=0,"No","Si")</f>
        <v>Si</v>
      </c>
      <c r="Q3503">
        <v>1</v>
      </c>
      <c r="R3503">
        <f>TablaDatos[[#This Row],[Aux2]]/10000000000000</f>
        <v>223.03659187589801</v>
      </c>
      <c r="S3503" s="1">
        <v>2230365918758980</v>
      </c>
      <c r="T3503" s="7">
        <f>TablaDatos[[#This Row],[Aux3]]/100000000000000</f>
        <v>26.446768649446799</v>
      </c>
      <c r="U3503" s="1">
        <v>2644676864944680</v>
      </c>
      <c r="V3503">
        <v>171.5</v>
      </c>
      <c r="W3503">
        <v>101.3</v>
      </c>
    </row>
    <row r="3504" spans="1:23">
      <c r="A3504">
        <v>2019</v>
      </c>
      <c r="B3504">
        <v>51</v>
      </c>
      <c r="C3504" t="s">
        <v>23</v>
      </c>
      <c r="D3504" t="s">
        <v>72</v>
      </c>
      <c r="E3504" t="s">
        <v>18</v>
      </c>
      <c r="F3504" t="s">
        <v>24</v>
      </c>
      <c r="G3504" t="s">
        <v>20</v>
      </c>
      <c r="H3504" s="3">
        <v>25269.51</v>
      </c>
      <c r="I3504" t="s">
        <v>21</v>
      </c>
      <c r="J3504" t="s">
        <v>18</v>
      </c>
      <c r="K35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32.189994832703796</v>
      </c>
      <c r="L3504" s="5">
        <f>TablaDatos[[#This Row],[IMC_raw]]/1000000000000000</f>
        <v>3.2189994832703799</v>
      </c>
      <c r="M3504" s="2">
        <v>3218999483270380</v>
      </c>
      <c r="N35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4" s="13">
        <f t="shared" si="54"/>
        <v>3503</v>
      </c>
      <c r="P3504" s="2" t="str">
        <f>IF(TablaDatos[[#This Row],[Diabetes]]=0,"No","Si")</f>
        <v>No</v>
      </c>
      <c r="Q3504">
        <v>0</v>
      </c>
      <c r="R3504">
        <f>TablaDatos[[#This Row],[Aux2]]/10000000000000</f>
        <v>2300.9084975550199</v>
      </c>
      <c r="S3504" s="1">
        <v>2.30090849755502E+16</v>
      </c>
      <c r="T3504" s="7">
        <f>TablaDatos[[#This Row],[Aux3]]/100000000000000</f>
        <v>248.044797430953</v>
      </c>
      <c r="U3504" s="1">
        <v>2.48044797430953E+16</v>
      </c>
      <c r="V3504">
        <v>153.5</v>
      </c>
      <c r="W3504">
        <v>94</v>
      </c>
    </row>
    <row r="3505" spans="1:23">
      <c r="A3505">
        <v>2019</v>
      </c>
      <c r="B3505">
        <v>61</v>
      </c>
      <c r="C3505" t="s">
        <v>16</v>
      </c>
      <c r="D3505" t="s">
        <v>17</v>
      </c>
      <c r="E3505" t="s">
        <v>19</v>
      </c>
      <c r="F3505" t="s">
        <v>19</v>
      </c>
      <c r="G3505" t="s">
        <v>28</v>
      </c>
      <c r="H3505" s="3">
        <v>21730.69</v>
      </c>
      <c r="I3505" t="s">
        <v>19</v>
      </c>
      <c r="J3505" t="s">
        <v>18</v>
      </c>
      <c r="K35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32.186707450623004</v>
      </c>
      <c r="L3505" s="6">
        <f>TablaDatos[[#This Row],[IMC_raw]]/1000000000000000</f>
        <v>3.2186707450623002</v>
      </c>
      <c r="M3505" s="2">
        <v>3218670745062300</v>
      </c>
      <c r="N35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5" s="13">
        <f t="shared" si="54"/>
        <v>3504</v>
      </c>
      <c r="P3505" s="2" t="str">
        <f>IF(TablaDatos[[#This Row],[Diabetes]]=0,"No","Si")</f>
        <v>No</v>
      </c>
      <c r="Q3505">
        <v>0</v>
      </c>
      <c r="R3505">
        <f>TablaDatos[[#This Row],[Aux2]]/10000000000000</f>
        <v>1973.9655107084</v>
      </c>
      <c r="S3505" s="1">
        <v>1.9739655107084E+16</v>
      </c>
      <c r="T3505" s="7">
        <f>TablaDatos[[#This Row],[Aux3]]/100000000000000</f>
        <v>222.602005384021</v>
      </c>
      <c r="U3505" s="1">
        <v>2.22602005384021E+16</v>
      </c>
      <c r="V3505">
        <v>154.4</v>
      </c>
      <c r="W3505">
        <v>97.7</v>
      </c>
    </row>
    <row r="3506" spans="1:23">
      <c r="A3506">
        <v>2019</v>
      </c>
      <c r="B3506">
        <v>53</v>
      </c>
      <c r="C3506" t="s">
        <v>16</v>
      </c>
      <c r="D3506" t="s">
        <v>74</v>
      </c>
      <c r="E3506" t="s">
        <v>18</v>
      </c>
      <c r="F3506" t="s">
        <v>35</v>
      </c>
      <c r="G3506" t="s">
        <v>20</v>
      </c>
      <c r="H3506" s="3">
        <v>26796.3</v>
      </c>
      <c r="I3506" t="s">
        <v>19</v>
      </c>
      <c r="J3506" t="s">
        <v>18</v>
      </c>
      <c r="K35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32.170021266955601</v>
      </c>
      <c r="L3506" s="6">
        <f>TablaDatos[[#This Row],[IMC_raw]]/1000000000000000</f>
        <v>3.2170021266955602</v>
      </c>
      <c r="M3506" s="2">
        <v>3217002126695560</v>
      </c>
      <c r="N35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6" s="13">
        <f t="shared" si="54"/>
        <v>3505</v>
      </c>
      <c r="P3506" s="2" t="str">
        <f>IF(TablaDatos[[#This Row],[Diabetes]]=0,"No","Si")</f>
        <v>No</v>
      </c>
      <c r="Q3506">
        <v>0</v>
      </c>
      <c r="R3506">
        <f>TablaDatos[[#This Row],[Aux2]]/10000000000000</f>
        <v>2167.9314831299198</v>
      </c>
      <c r="S3506" s="1">
        <v>2.16793148312992E+16</v>
      </c>
      <c r="T3506" s="7">
        <f>TablaDatos[[#This Row],[Aux3]]/100000000000000</f>
        <v>222.90105256071399</v>
      </c>
      <c r="U3506" s="1">
        <v>2.22901052560714E+16</v>
      </c>
      <c r="V3506">
        <v>146.9</v>
      </c>
      <c r="W3506">
        <v>90.6</v>
      </c>
    </row>
    <row r="3507" spans="1:23">
      <c r="A3507">
        <v>2019</v>
      </c>
      <c r="B3507">
        <v>61</v>
      </c>
      <c r="C3507" t="s">
        <v>23</v>
      </c>
      <c r="D3507" t="s">
        <v>17</v>
      </c>
      <c r="E3507" t="s">
        <v>18</v>
      </c>
      <c r="F3507" t="s">
        <v>35</v>
      </c>
      <c r="G3507" t="s">
        <v>28</v>
      </c>
      <c r="H3507" s="3">
        <v>28160.95</v>
      </c>
      <c r="I3507" t="s">
        <v>21</v>
      </c>
      <c r="J3507" t="s">
        <v>22</v>
      </c>
      <c r="K35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32.168425267984098</v>
      </c>
      <c r="L3507" s="6">
        <f>TablaDatos[[#This Row],[IMC_raw]]/1000000000000000</f>
        <v>3.21684252679841</v>
      </c>
      <c r="M3507" s="2">
        <v>3216842526798410</v>
      </c>
      <c r="N35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7" s="13">
        <f t="shared" si="54"/>
        <v>3506</v>
      </c>
      <c r="P3507" s="2" t="str">
        <f>IF(TablaDatos[[#This Row],[Diabetes]]=0,"No","Si")</f>
        <v>No</v>
      </c>
      <c r="Q3507">
        <v>0</v>
      </c>
      <c r="R3507">
        <f>TablaDatos[[#This Row],[Aux2]]/10000000000000</f>
        <v>2070.6743227021002</v>
      </c>
      <c r="S3507" s="1">
        <v>2.0706743227021E+16</v>
      </c>
      <c r="T3507" s="7">
        <f>TablaDatos[[#This Row],[Aux3]]/100000000000000</f>
        <v>19.458529215568198</v>
      </c>
      <c r="U3507" s="1">
        <v>1945852921556820</v>
      </c>
      <c r="V3507">
        <v>148.9</v>
      </c>
      <c r="W3507">
        <v>85.6</v>
      </c>
    </row>
    <row r="3508" spans="1:23">
      <c r="A3508">
        <v>2019</v>
      </c>
      <c r="B3508">
        <v>54</v>
      </c>
      <c r="C3508" t="s">
        <v>16</v>
      </c>
      <c r="D3508" t="s">
        <v>72</v>
      </c>
      <c r="E3508" t="s">
        <v>21</v>
      </c>
      <c r="F3508" t="s">
        <v>19</v>
      </c>
      <c r="G3508" t="s">
        <v>20</v>
      </c>
      <c r="H3508" s="3">
        <v>29218.36</v>
      </c>
      <c r="I3508" t="s">
        <v>21</v>
      </c>
      <c r="J3508" t="s">
        <v>18</v>
      </c>
      <c r="K35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32.155125639354701</v>
      </c>
      <c r="L3508" s="6">
        <f>TablaDatos[[#This Row],[IMC_raw]]/1000000000000000</f>
        <v>3.2155125639354698</v>
      </c>
      <c r="M3508" s="2">
        <v>3215512563935470</v>
      </c>
      <c r="N35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8" s="13">
        <f t="shared" si="54"/>
        <v>3507</v>
      </c>
      <c r="P3508" s="2" t="str">
        <f>IF(TablaDatos[[#This Row],[Diabetes]]=0,"No","Si")</f>
        <v>No</v>
      </c>
      <c r="Q3508">
        <v>0</v>
      </c>
      <c r="R3508">
        <f>TablaDatos[[#This Row],[Aux2]]/10000000000000</f>
        <v>215.41987848720299</v>
      </c>
      <c r="S3508" s="1">
        <v>2154198784872030</v>
      </c>
      <c r="T3508" s="7">
        <f>TablaDatos[[#This Row],[Aux3]]/100000000000000</f>
        <v>216.57823809438599</v>
      </c>
      <c r="U3508" s="1">
        <v>2.16578238094386E+16</v>
      </c>
      <c r="V3508">
        <v>153.4</v>
      </c>
      <c r="W3508">
        <v>87.7</v>
      </c>
    </row>
    <row r="3509" spans="1:23">
      <c r="A3509">
        <v>2019</v>
      </c>
      <c r="B3509">
        <v>68</v>
      </c>
      <c r="C3509" t="s">
        <v>23</v>
      </c>
      <c r="D3509" t="s">
        <v>29</v>
      </c>
      <c r="E3509" t="s">
        <v>19</v>
      </c>
      <c r="F3509" t="s">
        <v>24</v>
      </c>
      <c r="G3509" t="s">
        <v>25</v>
      </c>
      <c r="H3509" s="3">
        <v>12750.56</v>
      </c>
      <c r="I3509" t="s">
        <v>21</v>
      </c>
      <c r="J3509" t="s">
        <v>21</v>
      </c>
      <c r="K35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32.1361585491927</v>
      </c>
      <c r="L3509" s="6">
        <f>TablaDatos[[#This Row],[IMC_raw]]/1000000000000000</f>
        <v>32.1361585491927</v>
      </c>
      <c r="M3509" s="2">
        <v>3.21361585491927E+16</v>
      </c>
      <c r="N35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09" s="13">
        <f t="shared" si="54"/>
        <v>3508</v>
      </c>
      <c r="P3509" s="2" t="str">
        <f>IF(TablaDatos[[#This Row],[Diabetes]]=0,"No","Si")</f>
        <v>No</v>
      </c>
      <c r="Q3509">
        <v>0</v>
      </c>
      <c r="R3509">
        <f>TablaDatos[[#This Row],[Aux2]]/10000000000000</f>
        <v>2387.7908714404998</v>
      </c>
      <c r="S3509" s="1">
        <v>2.3877908714405E+16</v>
      </c>
      <c r="T3509" s="7">
        <f>TablaDatos[[#This Row],[Aux3]]/100000000000000</f>
        <v>25.5944448462906</v>
      </c>
      <c r="U3509" s="1">
        <v>2559444484629060</v>
      </c>
      <c r="V3509">
        <v>155.69999999999999</v>
      </c>
      <c r="W3509">
        <v>97.3</v>
      </c>
    </row>
    <row r="3510" spans="1:23">
      <c r="A3510">
        <v>2019</v>
      </c>
      <c r="B3510">
        <v>65</v>
      </c>
      <c r="C3510" t="s">
        <v>16</v>
      </c>
      <c r="D3510" t="s">
        <v>34</v>
      </c>
      <c r="E3510" t="s">
        <v>21</v>
      </c>
      <c r="F3510" t="s">
        <v>24</v>
      </c>
      <c r="G3510" t="s">
        <v>25</v>
      </c>
      <c r="H3510" s="3">
        <v>12379.23</v>
      </c>
      <c r="I3510" t="s">
        <v>21</v>
      </c>
      <c r="J3510" t="s">
        <v>22</v>
      </c>
      <c r="K35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32.131801533973899</v>
      </c>
      <c r="L3510" s="6">
        <f>TablaDatos[[#This Row],[IMC_raw]]/1000000000000000</f>
        <v>32.131801533973899</v>
      </c>
      <c r="M3510" s="2">
        <v>3.21318015339739E+16</v>
      </c>
      <c r="N35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0" s="13">
        <f t="shared" si="54"/>
        <v>3509</v>
      </c>
      <c r="P3510" s="2" t="str">
        <f>IF(TablaDatos[[#This Row],[Diabetes]]=0,"No","Si")</f>
        <v>No</v>
      </c>
      <c r="Q3510">
        <v>0</v>
      </c>
      <c r="R3510">
        <f>TablaDatos[[#This Row],[Aux2]]/10000000000000</f>
        <v>234.49293599158801</v>
      </c>
      <c r="S3510" s="1">
        <v>2344929359915880</v>
      </c>
      <c r="T3510" s="7">
        <f>TablaDatos[[#This Row],[Aux3]]/100000000000000</f>
        <v>246.851127067947</v>
      </c>
      <c r="U3510" s="1">
        <v>2.46851127067947E+16</v>
      </c>
      <c r="V3510">
        <v>161.5</v>
      </c>
      <c r="W3510">
        <v>98.9</v>
      </c>
    </row>
    <row r="3511" spans="1:23">
      <c r="A3511">
        <v>2019</v>
      </c>
      <c r="B3511">
        <v>70</v>
      </c>
      <c r="C3511" t="s">
        <v>23</v>
      </c>
      <c r="D3511" t="s">
        <v>29</v>
      </c>
      <c r="E3511" t="s">
        <v>19</v>
      </c>
      <c r="F3511" t="s">
        <v>19</v>
      </c>
      <c r="G3511" t="s">
        <v>25</v>
      </c>
      <c r="H3511" s="3">
        <v>16137.22</v>
      </c>
      <c r="I3511" t="s">
        <v>19</v>
      </c>
      <c r="J3511" t="s">
        <v>22</v>
      </c>
      <c r="K35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32.128571079470397</v>
      </c>
      <c r="L3511" s="6">
        <f>TablaDatos[[#This Row],[IMC_raw]]/100000000000000</f>
        <v>32.128571079470397</v>
      </c>
      <c r="M3511" s="2">
        <v>3212857107947040</v>
      </c>
      <c r="N35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1" s="13">
        <f t="shared" si="54"/>
        <v>3510</v>
      </c>
      <c r="P3511" s="2" t="str">
        <f>IF(TablaDatos[[#This Row],[Diabetes]]=0,"No","Si")</f>
        <v>No</v>
      </c>
      <c r="Q3511">
        <v>0</v>
      </c>
      <c r="R3511">
        <f>TablaDatos[[#This Row],[Aux2]]/10000000000000</f>
        <v>2117.9395069987299</v>
      </c>
      <c r="S3511" s="1">
        <v>2.11793950699873E+16</v>
      </c>
      <c r="T3511" s="7">
        <f>TablaDatos[[#This Row],[Aux3]]/100000000000000</f>
        <v>22.899708910454098</v>
      </c>
      <c r="U3511" s="1">
        <v>2289970891045410</v>
      </c>
      <c r="V3511">
        <v>169</v>
      </c>
      <c r="W3511">
        <v>101.3</v>
      </c>
    </row>
    <row r="3512" spans="1:23">
      <c r="A3512">
        <v>2019</v>
      </c>
      <c r="B3512">
        <v>57</v>
      </c>
      <c r="C3512" t="s">
        <v>23</v>
      </c>
      <c r="D3512" t="s">
        <v>41</v>
      </c>
      <c r="E3512" t="s">
        <v>21</v>
      </c>
      <c r="F3512" t="s">
        <v>24</v>
      </c>
      <c r="G3512" t="s">
        <v>28</v>
      </c>
      <c r="H3512" s="3">
        <v>10375.4</v>
      </c>
      <c r="I3512" t="s">
        <v>19</v>
      </c>
      <c r="J3512" t="s">
        <v>22</v>
      </c>
      <c r="K35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32.118969290050202</v>
      </c>
      <c r="L3512" s="6">
        <f>TablaDatos[[#This Row],[IMC_raw]]/1000000000000000</f>
        <v>3.2118969290050199</v>
      </c>
      <c r="M3512" s="2">
        <v>3211896929005020</v>
      </c>
      <c r="N35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2" s="13">
        <f t="shared" si="54"/>
        <v>3511</v>
      </c>
      <c r="P3512" s="2" t="str">
        <f>IF(TablaDatos[[#This Row],[Diabetes]]=0,"No","Si")</f>
        <v>Si</v>
      </c>
      <c r="Q3512">
        <v>1</v>
      </c>
      <c r="R3512">
        <f>TablaDatos[[#This Row],[Aux2]]/10000000000000</f>
        <v>2106.2939492384498</v>
      </c>
      <c r="S3512" s="1">
        <v>2.10629394923845E+16</v>
      </c>
      <c r="T3512" s="7">
        <f>TablaDatos[[#This Row],[Aux3]]/100000000000000</f>
        <v>281.21552225939001</v>
      </c>
      <c r="U3512" s="1">
        <v>2.8121552225939E+16</v>
      </c>
      <c r="V3512">
        <v>156</v>
      </c>
      <c r="W3512">
        <v>98.2</v>
      </c>
    </row>
    <row r="3513" spans="1:23">
      <c r="A3513">
        <v>2019</v>
      </c>
      <c r="B3513">
        <v>57</v>
      </c>
      <c r="C3513" t="s">
        <v>16</v>
      </c>
      <c r="D3513" t="s">
        <v>73</v>
      </c>
      <c r="E3513" t="s">
        <v>21</v>
      </c>
      <c r="F3513" t="s">
        <v>35</v>
      </c>
      <c r="G3513" t="s">
        <v>28</v>
      </c>
      <c r="H3513" s="3">
        <v>18506.86</v>
      </c>
      <c r="I3513" t="s">
        <v>21</v>
      </c>
      <c r="J3513" t="s">
        <v>19</v>
      </c>
      <c r="K35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32.117103989611699</v>
      </c>
      <c r="L3513" s="5">
        <f>TablaDatos[[#This Row],[IMC_raw]]/1000000000000000</f>
        <v>3.2117103989611699</v>
      </c>
      <c r="M3513" s="2">
        <v>3211710398961170</v>
      </c>
      <c r="N35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3" s="13">
        <f t="shared" si="54"/>
        <v>3512</v>
      </c>
      <c r="P3513" s="2" t="str">
        <f>IF(TablaDatos[[#This Row],[Diabetes]]=0,"No","Si")</f>
        <v>No</v>
      </c>
      <c r="Q3513">
        <v>0</v>
      </c>
      <c r="R3513">
        <f>TablaDatos[[#This Row],[Aux2]]/10000000000000</f>
        <v>2100.30873875016</v>
      </c>
      <c r="S3513" s="1">
        <v>2.10030873875016E+16</v>
      </c>
      <c r="T3513" s="7">
        <f>TablaDatos[[#This Row],[Aux3]]/100000000000000</f>
        <v>26.1323450607564</v>
      </c>
      <c r="U3513" s="1">
        <v>2613234506075640</v>
      </c>
      <c r="V3513">
        <v>161.19999999999999</v>
      </c>
      <c r="W3513">
        <v>102.1</v>
      </c>
    </row>
    <row r="3514" spans="1:23">
      <c r="A3514">
        <v>2019</v>
      </c>
      <c r="B3514">
        <v>62</v>
      </c>
      <c r="C3514" t="s">
        <v>23</v>
      </c>
      <c r="D3514" t="s">
        <v>29</v>
      </c>
      <c r="E3514" t="s">
        <v>18</v>
      </c>
      <c r="F3514" t="s">
        <v>24</v>
      </c>
      <c r="G3514" t="s">
        <v>28</v>
      </c>
      <c r="H3514" s="3">
        <v>14203.34</v>
      </c>
      <c r="I3514" t="s">
        <v>21</v>
      </c>
      <c r="J3514" t="s">
        <v>18</v>
      </c>
      <c r="K35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32.084386871001996</v>
      </c>
      <c r="L3514" s="5">
        <f>TablaDatos[[#This Row],[IMC_raw]]/1000000000000000</f>
        <v>3.2084386871002</v>
      </c>
      <c r="M3514" s="2">
        <v>3208438687100200</v>
      </c>
      <c r="N35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4" s="13">
        <f t="shared" si="54"/>
        <v>3513</v>
      </c>
      <c r="P3514" s="2" t="str">
        <f>IF(TablaDatos[[#This Row],[Diabetes]]=0,"No","Si")</f>
        <v>No</v>
      </c>
      <c r="Q3514">
        <v>0</v>
      </c>
      <c r="R3514">
        <f>TablaDatos[[#This Row],[Aux2]]/10000000000000</f>
        <v>232.596502025105</v>
      </c>
      <c r="S3514" s="1">
        <v>2325965020251050</v>
      </c>
      <c r="T3514" s="7">
        <f>TablaDatos[[#This Row],[Aux3]]/100000000000000</f>
        <v>258.18033522873901</v>
      </c>
      <c r="U3514" s="1">
        <v>2.58180335228739E+16</v>
      </c>
      <c r="V3514">
        <v>169</v>
      </c>
      <c r="W3514">
        <v>96.5</v>
      </c>
    </row>
    <row r="3515" spans="1:23">
      <c r="A3515">
        <v>2019</v>
      </c>
      <c r="B3515">
        <v>63</v>
      </c>
      <c r="C3515" t="s">
        <v>16</v>
      </c>
      <c r="D3515" t="s">
        <v>36</v>
      </c>
      <c r="E3515" t="s">
        <v>19</v>
      </c>
      <c r="F3515" t="s">
        <v>24</v>
      </c>
      <c r="G3515" t="s">
        <v>28</v>
      </c>
      <c r="H3515" s="3">
        <v>16141.32</v>
      </c>
      <c r="I3515" t="s">
        <v>19</v>
      </c>
      <c r="J3515" t="s">
        <v>22</v>
      </c>
      <c r="K35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32.070519239194503</v>
      </c>
      <c r="L3515" s="6">
        <f>TablaDatos[[#This Row],[IMC_raw]]/1000000000000000</f>
        <v>3.2070519239194502</v>
      </c>
      <c r="M3515" s="2">
        <v>3207051923919450</v>
      </c>
      <c r="N35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5" s="13">
        <f t="shared" si="54"/>
        <v>3514</v>
      </c>
      <c r="P3515" s="2" t="str">
        <f>IF(TablaDatos[[#This Row],[Diabetes]]=0,"No","Si")</f>
        <v>No</v>
      </c>
      <c r="Q3515">
        <v>0</v>
      </c>
      <c r="R3515">
        <f>TablaDatos[[#This Row],[Aux2]]/10000000000000</f>
        <v>2306.5021437790601</v>
      </c>
      <c r="S3515" s="1">
        <v>2.30650214377906E+16</v>
      </c>
      <c r="T3515" s="7">
        <f>TablaDatos[[#This Row],[Aux3]]/100000000000000</f>
        <v>287.27691572373197</v>
      </c>
      <c r="U3515" s="1">
        <v>2.87276915723732E+16</v>
      </c>
      <c r="V3515">
        <v>156.30000000000001</v>
      </c>
      <c r="W3515">
        <v>97</v>
      </c>
    </row>
    <row r="3516" spans="1:23">
      <c r="A3516">
        <v>2019</v>
      </c>
      <c r="B3516">
        <v>60</v>
      </c>
      <c r="C3516" t="s">
        <v>23</v>
      </c>
      <c r="D3516" t="s">
        <v>29</v>
      </c>
      <c r="E3516" t="s">
        <v>18</v>
      </c>
      <c r="F3516" t="s">
        <v>24</v>
      </c>
      <c r="G3516" t="s">
        <v>28</v>
      </c>
      <c r="H3516" s="3">
        <v>11114.57</v>
      </c>
      <c r="I3516" t="s">
        <v>21</v>
      </c>
      <c r="J3516" t="s">
        <v>22</v>
      </c>
      <c r="K35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32.057951367830697</v>
      </c>
      <c r="L3516" s="6">
        <f>TablaDatos[[#This Row],[IMC_raw]]/1000000000000000</f>
        <v>3.2057951367830699</v>
      </c>
      <c r="M3516" s="2">
        <v>3205795136783070</v>
      </c>
      <c r="N35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6" s="13">
        <f t="shared" si="54"/>
        <v>3515</v>
      </c>
      <c r="P3516" s="2" t="str">
        <f>IF(TablaDatos[[#This Row],[Diabetes]]=0,"No","Si")</f>
        <v>Si</v>
      </c>
      <c r="Q3516">
        <v>1</v>
      </c>
      <c r="R3516">
        <f>TablaDatos[[#This Row],[Aux2]]/10000000000000</f>
        <v>2103.1928297588702</v>
      </c>
      <c r="S3516" s="1">
        <v>2.10319282975887E+16</v>
      </c>
      <c r="T3516" s="7">
        <f>TablaDatos[[#This Row],[Aux3]]/100000000000000</f>
        <v>26.479265197560601</v>
      </c>
      <c r="U3516" s="1">
        <v>2647926519756060</v>
      </c>
      <c r="V3516">
        <v>151.69999999999999</v>
      </c>
      <c r="W3516">
        <v>101.1</v>
      </c>
    </row>
    <row r="3517" spans="1:23">
      <c r="A3517">
        <v>2019</v>
      </c>
      <c r="B3517">
        <v>67</v>
      </c>
      <c r="C3517" t="s">
        <v>23</v>
      </c>
      <c r="D3517" t="s">
        <v>17</v>
      </c>
      <c r="E3517" t="s">
        <v>21</v>
      </c>
      <c r="F3517" t="s">
        <v>24</v>
      </c>
      <c r="G3517" t="s">
        <v>25</v>
      </c>
      <c r="H3517" s="3">
        <v>11367.92</v>
      </c>
      <c r="I3517" t="s">
        <v>21</v>
      </c>
      <c r="J3517" t="s">
        <v>22</v>
      </c>
      <c r="K35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32.057738559542898</v>
      </c>
      <c r="L3517" s="6">
        <f>TablaDatos[[#This Row],[IMC_raw]]/100000000000000</f>
        <v>32.057738559542898</v>
      </c>
      <c r="M3517" s="2">
        <v>3205773855954290</v>
      </c>
      <c r="N35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7" s="13">
        <f t="shared" si="54"/>
        <v>3516</v>
      </c>
      <c r="P3517" s="2" t="str">
        <f>IF(TablaDatos[[#This Row],[Diabetes]]=0,"No","Si")</f>
        <v>No</v>
      </c>
      <c r="Q3517">
        <v>0</v>
      </c>
      <c r="R3517">
        <f>TablaDatos[[#This Row],[Aux2]]/10000000000000</f>
        <v>2165.9959375118401</v>
      </c>
      <c r="S3517" s="1">
        <v>2.16599593751184E+16</v>
      </c>
      <c r="T3517" s="7">
        <f>TablaDatos[[#This Row],[Aux3]]/100000000000000</f>
        <v>26.853970907170101</v>
      </c>
      <c r="U3517" s="1">
        <v>2685397090717010</v>
      </c>
      <c r="V3517">
        <v>165.8</v>
      </c>
      <c r="W3517">
        <v>96.3</v>
      </c>
    </row>
    <row r="3518" spans="1:23">
      <c r="A3518">
        <v>2019</v>
      </c>
      <c r="B3518">
        <v>61</v>
      </c>
      <c r="C3518" t="s">
        <v>16</v>
      </c>
      <c r="D3518" t="s">
        <v>74</v>
      </c>
      <c r="E3518" t="s">
        <v>21</v>
      </c>
      <c r="F3518" t="s">
        <v>24</v>
      </c>
      <c r="G3518" t="s">
        <v>28</v>
      </c>
      <c r="H3518" s="3">
        <v>16268.81</v>
      </c>
      <c r="I3518" t="s">
        <v>19</v>
      </c>
      <c r="J3518" t="s">
        <v>18</v>
      </c>
      <c r="K35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32.033341681444803</v>
      </c>
      <c r="L3518" s="5">
        <f>TablaDatos[[#This Row],[IMC_raw]]/1000000000000000</f>
        <v>3.20333416814448</v>
      </c>
      <c r="M3518" s="2">
        <v>3203334168144480</v>
      </c>
      <c r="N35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8" s="13">
        <f t="shared" si="54"/>
        <v>3517</v>
      </c>
      <c r="P3518" s="2" t="str">
        <f>IF(TablaDatos[[#This Row],[Diabetes]]=0,"No","Si")</f>
        <v>No</v>
      </c>
      <c r="Q3518">
        <v>0</v>
      </c>
      <c r="R3518">
        <f>TablaDatos[[#This Row],[Aux2]]/10000000000000</f>
        <v>220.41136170962801</v>
      </c>
      <c r="S3518" s="1">
        <v>2204113617096280</v>
      </c>
      <c r="T3518" s="7">
        <f>TablaDatos[[#This Row],[Aux3]]/100000000000000</f>
        <v>22.4540718682006</v>
      </c>
      <c r="U3518" s="1">
        <v>2245407186820060</v>
      </c>
      <c r="V3518">
        <v>164</v>
      </c>
      <c r="W3518">
        <v>100.3</v>
      </c>
    </row>
    <row r="3519" spans="1:23">
      <c r="A3519">
        <v>2019</v>
      </c>
      <c r="B3519">
        <v>56</v>
      </c>
      <c r="C3519" t="s">
        <v>23</v>
      </c>
      <c r="D3519" t="s">
        <v>42</v>
      </c>
      <c r="E3519" t="s">
        <v>18</v>
      </c>
      <c r="F3519" t="s">
        <v>24</v>
      </c>
      <c r="G3519" t="s">
        <v>28</v>
      </c>
      <c r="H3519" s="3">
        <v>14961.1</v>
      </c>
      <c r="I3519" t="s">
        <v>21</v>
      </c>
      <c r="J3519" t="s">
        <v>18</v>
      </c>
      <c r="K35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32.014710120223803</v>
      </c>
      <c r="L3519" s="5">
        <f>TablaDatos[[#This Row],[IMC_raw]]/100000000000000</f>
        <v>32.014710120223803</v>
      </c>
      <c r="M3519" s="2">
        <v>3201471012022380</v>
      </c>
      <c r="N35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19" s="13">
        <f t="shared" si="54"/>
        <v>3518</v>
      </c>
      <c r="P3519" s="2" t="str">
        <f>IF(TablaDatos[[#This Row],[Diabetes]]=0,"No","Si")</f>
        <v>Si</v>
      </c>
      <c r="Q3519">
        <v>1</v>
      </c>
      <c r="R3519">
        <f>TablaDatos[[#This Row],[Aux2]]/10000000000000</f>
        <v>2226.95206551917</v>
      </c>
      <c r="S3519" s="1">
        <v>2.22695206551917E+16</v>
      </c>
      <c r="T3519" s="7">
        <f>TablaDatos[[#This Row],[Aux3]]/100000000000000</f>
        <v>2.6682092491468099</v>
      </c>
      <c r="U3519" s="1">
        <v>266820924914681</v>
      </c>
      <c r="V3519">
        <v>172.7</v>
      </c>
      <c r="W3519">
        <v>96.3</v>
      </c>
    </row>
    <row r="3520" spans="1:23">
      <c r="A3520">
        <v>2019</v>
      </c>
      <c r="B3520">
        <v>59</v>
      </c>
      <c r="C3520" t="s">
        <v>16</v>
      </c>
      <c r="D3520" t="s">
        <v>33</v>
      </c>
      <c r="E3520" t="s">
        <v>21</v>
      </c>
      <c r="F3520" t="s">
        <v>35</v>
      </c>
      <c r="G3520" t="s">
        <v>28</v>
      </c>
      <c r="H3520" s="3">
        <v>25369.95</v>
      </c>
      <c r="I3520" t="s">
        <v>21</v>
      </c>
      <c r="J3520" t="s">
        <v>19</v>
      </c>
      <c r="K35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31.959945723435801</v>
      </c>
      <c r="L3520" s="5">
        <f>TablaDatos[[#This Row],[IMC_raw]]/1000000000000000</f>
        <v>31.959945723435801</v>
      </c>
      <c r="M3520" s="2">
        <v>3.19599457234358E+16</v>
      </c>
      <c r="N35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0" s="13">
        <f t="shared" si="54"/>
        <v>3519</v>
      </c>
      <c r="P3520" s="2" t="str">
        <f>IF(TablaDatos[[#This Row],[Diabetes]]=0,"No","Si")</f>
        <v>No</v>
      </c>
      <c r="Q3520">
        <v>0</v>
      </c>
      <c r="R3520">
        <f>TablaDatos[[#This Row],[Aux2]]/10000000000000</f>
        <v>1812.78270113248</v>
      </c>
      <c r="S3520" s="1">
        <v>1.81278270113248E+16</v>
      </c>
      <c r="T3520" s="7">
        <f>TablaDatos[[#This Row],[Aux3]]/100000000000000</f>
        <v>217.00385571179001</v>
      </c>
      <c r="U3520" s="1">
        <v>2.1700385571179E+16</v>
      </c>
      <c r="V3520">
        <v>166.3</v>
      </c>
      <c r="W3520">
        <v>104.1</v>
      </c>
    </row>
    <row r="3521" spans="1:23">
      <c r="A3521">
        <v>2019</v>
      </c>
      <c r="B3521">
        <v>57</v>
      </c>
      <c r="C3521" t="s">
        <v>16</v>
      </c>
      <c r="D3521" t="s">
        <v>29</v>
      </c>
      <c r="E3521" t="s">
        <v>18</v>
      </c>
      <c r="F3521" t="s">
        <v>35</v>
      </c>
      <c r="G3521" t="s">
        <v>28</v>
      </c>
      <c r="H3521" s="3">
        <v>23145.99</v>
      </c>
      <c r="I3521" t="s">
        <v>21</v>
      </c>
      <c r="J3521" t="s">
        <v>21</v>
      </c>
      <c r="K35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31.9585244377941</v>
      </c>
      <c r="L3521" s="5">
        <f>TablaDatos[[#This Row],[IMC_raw]]/1000000000000000</f>
        <v>31.9585244377941</v>
      </c>
      <c r="M3521" s="2">
        <v>3.19585244377941E+16</v>
      </c>
      <c r="N35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1" s="13">
        <f t="shared" si="54"/>
        <v>3520</v>
      </c>
      <c r="P3521" s="2" t="str">
        <f>IF(TablaDatos[[#This Row],[Diabetes]]=0,"No","Si")</f>
        <v>No</v>
      </c>
      <c r="Q3521">
        <v>0</v>
      </c>
      <c r="R3521">
        <f>TablaDatos[[#This Row],[Aux2]]/10000000000000</f>
        <v>2132.86756833754</v>
      </c>
      <c r="S3521" s="1">
        <v>2.13286756833754E+16</v>
      </c>
      <c r="T3521" s="7">
        <f>TablaDatos[[#This Row],[Aux3]]/100000000000000</f>
        <v>222.12575653224499</v>
      </c>
      <c r="U3521" s="1">
        <v>2.22125756532245E+16</v>
      </c>
      <c r="V3521">
        <v>171.9</v>
      </c>
      <c r="W3521">
        <v>95.9</v>
      </c>
    </row>
    <row r="3522" spans="1:23">
      <c r="A3522">
        <v>2019</v>
      </c>
      <c r="B3522">
        <v>57</v>
      </c>
      <c r="C3522" t="s">
        <v>23</v>
      </c>
      <c r="D3522" t="s">
        <v>73</v>
      </c>
      <c r="E3522" t="s">
        <v>18</v>
      </c>
      <c r="F3522" t="s">
        <v>40</v>
      </c>
      <c r="G3522" t="s">
        <v>28</v>
      </c>
      <c r="H3522" s="3">
        <v>48626.07</v>
      </c>
      <c r="I3522" t="s">
        <v>19</v>
      </c>
      <c r="J3522" t="s">
        <v>21</v>
      </c>
      <c r="K35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31.951046737852</v>
      </c>
      <c r="L3522" s="6">
        <f>TablaDatos[[#This Row],[IMC_raw]]/1000000000000000</f>
        <v>31.951046737852</v>
      </c>
      <c r="M3522" s="2">
        <v>3.1951046737852E+16</v>
      </c>
      <c r="N35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2" s="13">
        <f t="shared" ref="O3522:O3585" si="55">O3521+1</f>
        <v>3521</v>
      </c>
      <c r="P3522" s="2" t="str">
        <f>IF(TablaDatos[[#This Row],[Diabetes]]=0,"No","Si")</f>
        <v>No</v>
      </c>
      <c r="Q3522">
        <v>0</v>
      </c>
      <c r="R3522">
        <f>TablaDatos[[#This Row],[Aux2]]/10000000000000</f>
        <v>2045.5490386246599</v>
      </c>
      <c r="S3522" s="1">
        <v>2.04554903862466E+16</v>
      </c>
      <c r="T3522" s="7">
        <f>TablaDatos[[#This Row],[Aux3]]/100000000000000</f>
        <v>208.241814347358</v>
      </c>
      <c r="U3522" s="1">
        <v>2.08241814347358E+16</v>
      </c>
      <c r="V3522">
        <v>148.69999999999999</v>
      </c>
      <c r="W3522">
        <v>95.9</v>
      </c>
    </row>
    <row r="3523" spans="1:23">
      <c r="A3523">
        <v>2019</v>
      </c>
      <c r="B3523">
        <v>65</v>
      </c>
      <c r="C3523" t="s">
        <v>16</v>
      </c>
      <c r="D3523" t="s">
        <v>26</v>
      </c>
      <c r="E3523" t="s">
        <v>31</v>
      </c>
      <c r="F3523" t="s">
        <v>24</v>
      </c>
      <c r="G3523" t="s">
        <v>25</v>
      </c>
      <c r="H3523" s="3">
        <v>23817.040000000001</v>
      </c>
      <c r="I3523" t="s">
        <v>21</v>
      </c>
      <c r="J3523" t="s">
        <v>19</v>
      </c>
      <c r="K35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31.933568275982701</v>
      </c>
      <c r="L3523" s="5">
        <f>TablaDatos[[#This Row],[IMC_raw]]/1000000000000000</f>
        <v>31.933568275982701</v>
      </c>
      <c r="M3523" s="2">
        <v>3.19335682759827E+16</v>
      </c>
      <c r="N35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3" s="13">
        <f t="shared" si="55"/>
        <v>3522</v>
      </c>
      <c r="P3523" s="2" t="str">
        <f>IF(TablaDatos[[#This Row],[Diabetes]]=0,"No","Si")</f>
        <v>Si</v>
      </c>
      <c r="Q3523">
        <v>1</v>
      </c>
      <c r="R3523">
        <f>TablaDatos[[#This Row],[Aux2]]/10000000000000</f>
        <v>2289.5851194889301</v>
      </c>
      <c r="S3523" s="1">
        <v>2.28958511948893E+16</v>
      </c>
      <c r="T3523" s="7">
        <f>TablaDatos[[#This Row],[Aux3]]/100000000000000</f>
        <v>25.614196216078199</v>
      </c>
      <c r="U3523" s="1">
        <v>2561419621607820</v>
      </c>
      <c r="V3523">
        <v>167.3</v>
      </c>
      <c r="W3523">
        <v>107.3</v>
      </c>
    </row>
    <row r="3524" spans="1:23">
      <c r="A3524">
        <v>2019</v>
      </c>
      <c r="B3524">
        <v>67</v>
      </c>
      <c r="C3524" t="s">
        <v>23</v>
      </c>
      <c r="D3524" t="s">
        <v>30</v>
      </c>
      <c r="E3524" t="s">
        <v>21</v>
      </c>
      <c r="F3524" t="s">
        <v>24</v>
      </c>
      <c r="G3524" t="s">
        <v>25</v>
      </c>
      <c r="H3524" s="3">
        <v>10849.74</v>
      </c>
      <c r="I3524" t="s">
        <v>21</v>
      </c>
      <c r="J3524" t="s">
        <v>18</v>
      </c>
      <c r="K35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31.917157315309598</v>
      </c>
      <c r="L3524" s="6">
        <f>TablaDatos[[#This Row],[IMC_raw]]/1000000000000000</f>
        <v>31.917157315309598</v>
      </c>
      <c r="M3524" s="2">
        <v>3.19171573153096E+16</v>
      </c>
      <c r="N35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4" s="13">
        <f t="shared" si="55"/>
        <v>3523</v>
      </c>
      <c r="P3524" s="2" t="str">
        <f>IF(TablaDatos[[#This Row],[Diabetes]]=0,"No","Si")</f>
        <v>Si</v>
      </c>
      <c r="Q3524">
        <v>1</v>
      </c>
      <c r="R3524">
        <f>TablaDatos[[#This Row],[Aux2]]/10000000000000</f>
        <v>2267.8236295883898</v>
      </c>
      <c r="S3524" s="1">
        <v>2.26782362958839E+16</v>
      </c>
      <c r="T3524" s="7">
        <f>TablaDatos[[#This Row],[Aux3]]/100000000000000</f>
        <v>25.1165700916996</v>
      </c>
      <c r="U3524" s="1">
        <v>2511657009169960</v>
      </c>
      <c r="V3524">
        <v>159.19999999999999</v>
      </c>
      <c r="W3524">
        <v>99.5</v>
      </c>
    </row>
    <row r="3525" spans="1:23">
      <c r="A3525">
        <v>2019</v>
      </c>
      <c r="B3525">
        <v>56</v>
      </c>
      <c r="C3525" t="s">
        <v>16</v>
      </c>
      <c r="D3525" t="s">
        <v>30</v>
      </c>
      <c r="E3525" t="s">
        <v>21</v>
      </c>
      <c r="F3525" t="s">
        <v>24</v>
      </c>
      <c r="G3525" t="s">
        <v>28</v>
      </c>
      <c r="H3525" s="3">
        <v>24389.14</v>
      </c>
      <c r="I3525" t="s">
        <v>21</v>
      </c>
      <c r="J3525" t="s">
        <v>19</v>
      </c>
      <c r="K35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31.916921357830699</v>
      </c>
      <c r="L3525" s="6">
        <f>TablaDatos[[#This Row],[IMC_raw]]/100000000000000</f>
        <v>31.916921357830699</v>
      </c>
      <c r="M3525" s="2">
        <v>3191692135783070</v>
      </c>
      <c r="N35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5" s="13">
        <f t="shared" si="55"/>
        <v>3524</v>
      </c>
      <c r="P3525" s="2" t="str">
        <f>IF(TablaDatos[[#This Row],[Diabetes]]=0,"No","Si")</f>
        <v>No</v>
      </c>
      <c r="Q3525">
        <v>0</v>
      </c>
      <c r="R3525">
        <f>TablaDatos[[#This Row],[Aux2]]/10000000000000</f>
        <v>2209.3764051183398</v>
      </c>
      <c r="S3525" s="1">
        <v>2.20937640511834E+16</v>
      </c>
      <c r="T3525" s="7">
        <f>TablaDatos[[#This Row],[Aux3]]/100000000000000</f>
        <v>255.55529031027999</v>
      </c>
      <c r="U3525" s="1">
        <v>2.5555529031028E+16</v>
      </c>
      <c r="V3525">
        <v>161.80000000000001</v>
      </c>
      <c r="W3525">
        <v>105.8</v>
      </c>
    </row>
    <row r="3526" spans="1:23">
      <c r="A3526">
        <v>2019</v>
      </c>
      <c r="B3526">
        <v>59</v>
      </c>
      <c r="C3526" t="s">
        <v>16</v>
      </c>
      <c r="D3526" t="s">
        <v>71</v>
      </c>
      <c r="E3526" t="s">
        <v>18</v>
      </c>
      <c r="F3526" t="s">
        <v>35</v>
      </c>
      <c r="G3526" t="s">
        <v>28</v>
      </c>
      <c r="H3526" s="3">
        <v>21333.77</v>
      </c>
      <c r="I3526" t="s">
        <v>19</v>
      </c>
      <c r="J3526" t="s">
        <v>22</v>
      </c>
      <c r="K35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31.8910234216739</v>
      </c>
      <c r="L3526" s="6">
        <f>TablaDatos[[#This Row],[IMC_raw]]/1000000000000000</f>
        <v>31.8910234216739</v>
      </c>
      <c r="M3526" s="2">
        <v>3.18910234216739E+16</v>
      </c>
      <c r="N35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6" s="13">
        <f t="shared" si="55"/>
        <v>3525</v>
      </c>
      <c r="P3526" s="2" t="str">
        <f>IF(TablaDatos[[#This Row],[Diabetes]]=0,"No","Si")</f>
        <v>No</v>
      </c>
      <c r="Q3526">
        <v>0</v>
      </c>
      <c r="R3526">
        <f>TablaDatos[[#This Row],[Aux2]]/10000000000000</f>
        <v>1818.2663664223201</v>
      </c>
      <c r="S3526" s="1">
        <v>1.81826636642232E+16</v>
      </c>
      <c r="T3526" s="7">
        <f>TablaDatos[[#This Row],[Aux3]]/100000000000000</f>
        <v>195.87991480162199</v>
      </c>
      <c r="U3526" s="1">
        <v>1.95879914801622E+16</v>
      </c>
      <c r="V3526">
        <v>152.1</v>
      </c>
      <c r="W3526">
        <v>95.2</v>
      </c>
    </row>
    <row r="3527" spans="1:23">
      <c r="A3527">
        <v>2019</v>
      </c>
      <c r="B3527">
        <v>63</v>
      </c>
      <c r="C3527" t="s">
        <v>16</v>
      </c>
      <c r="D3527" t="s">
        <v>26</v>
      </c>
      <c r="E3527" t="s">
        <v>31</v>
      </c>
      <c r="F3527" t="s">
        <v>19</v>
      </c>
      <c r="G3527" t="s">
        <v>28</v>
      </c>
      <c r="H3527" s="3">
        <v>23446.33</v>
      </c>
      <c r="I3527" t="s">
        <v>19</v>
      </c>
      <c r="J3527" t="s">
        <v>18</v>
      </c>
      <c r="K35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31.890797976232001</v>
      </c>
      <c r="L3527" s="6">
        <f>TablaDatos[[#This Row],[IMC_raw]]/1000000000000000</f>
        <v>31.890797976232001</v>
      </c>
      <c r="M3527" s="2">
        <v>3.1890797976232E+16</v>
      </c>
      <c r="N35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7" s="13">
        <f t="shared" si="55"/>
        <v>3526</v>
      </c>
      <c r="P3527" s="2" t="str">
        <f>IF(TablaDatos[[#This Row],[Diabetes]]=0,"No","Si")</f>
        <v>No</v>
      </c>
      <c r="Q3527">
        <v>0</v>
      </c>
      <c r="R3527">
        <f>TablaDatos[[#This Row],[Aux2]]/10000000000000</f>
        <v>1899.4602336663299</v>
      </c>
      <c r="S3527" s="1">
        <v>1.89946023366633E+16</v>
      </c>
      <c r="T3527" s="7">
        <f>TablaDatos[[#This Row],[Aux3]]/100000000000000</f>
        <v>25.115389309122101</v>
      </c>
      <c r="U3527" s="1">
        <v>2511538930912210</v>
      </c>
      <c r="V3527">
        <v>164.8</v>
      </c>
      <c r="W3527">
        <v>98.9</v>
      </c>
    </row>
    <row r="3528" spans="1:23">
      <c r="A3528">
        <v>2019</v>
      </c>
      <c r="B3528">
        <v>56</v>
      </c>
      <c r="C3528" t="s">
        <v>16</v>
      </c>
      <c r="D3528" t="s">
        <v>27</v>
      </c>
      <c r="E3528" t="s">
        <v>21</v>
      </c>
      <c r="F3528" t="s">
        <v>24</v>
      </c>
      <c r="G3528" t="s">
        <v>28</v>
      </c>
      <c r="H3528" s="3">
        <v>27108.49</v>
      </c>
      <c r="I3528" t="s">
        <v>21</v>
      </c>
      <c r="J3528" t="s">
        <v>18</v>
      </c>
      <c r="K35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31.882041906697197</v>
      </c>
      <c r="L3528" s="6">
        <f>TablaDatos[[#This Row],[IMC_raw]]/1000000000000000</f>
        <v>3.1882041906697198</v>
      </c>
      <c r="M3528" s="2">
        <v>3188204190669720</v>
      </c>
      <c r="N35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8" s="13">
        <f t="shared" si="55"/>
        <v>3527</v>
      </c>
      <c r="P3528" s="2" t="str">
        <f>IF(TablaDatos[[#This Row],[Diabetes]]=0,"No","Si")</f>
        <v>Si</v>
      </c>
      <c r="Q3528">
        <v>1</v>
      </c>
      <c r="R3528">
        <f>TablaDatos[[#This Row],[Aux2]]/10000000000000</f>
        <v>2139.0624713911898</v>
      </c>
      <c r="S3528" s="1">
        <v>2.13906247139119E+16</v>
      </c>
      <c r="T3528" s="7">
        <f>TablaDatos[[#This Row],[Aux3]]/100000000000000</f>
        <v>25.701822748825201</v>
      </c>
      <c r="U3528" s="1">
        <v>2570182274882520</v>
      </c>
      <c r="V3528">
        <v>168.1</v>
      </c>
      <c r="W3528">
        <v>103.9</v>
      </c>
    </row>
    <row r="3529" spans="1:23">
      <c r="A3529">
        <v>2019</v>
      </c>
      <c r="B3529">
        <v>66</v>
      </c>
      <c r="C3529" t="s">
        <v>23</v>
      </c>
      <c r="D3529" t="s">
        <v>42</v>
      </c>
      <c r="E3529" t="s">
        <v>31</v>
      </c>
      <c r="F3529" t="s">
        <v>24</v>
      </c>
      <c r="G3529" t="s">
        <v>25</v>
      </c>
      <c r="H3529" s="3">
        <v>14396.8</v>
      </c>
      <c r="I3529" t="s">
        <v>21</v>
      </c>
      <c r="J3529" t="s">
        <v>19</v>
      </c>
      <c r="K35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31.877283040474101</v>
      </c>
      <c r="L3529" s="6">
        <f>TablaDatos[[#This Row],[IMC_raw]]/1000000000000000</f>
        <v>31.877283040474101</v>
      </c>
      <c r="M3529" s="2">
        <v>3.18772830404741E+16</v>
      </c>
      <c r="N35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29" s="13">
        <f t="shared" si="55"/>
        <v>3528</v>
      </c>
      <c r="P3529" s="2" t="str">
        <f>IF(TablaDatos[[#This Row],[Diabetes]]=0,"No","Si")</f>
        <v>Si</v>
      </c>
      <c r="Q3529">
        <v>1</v>
      </c>
      <c r="R3529">
        <f>TablaDatos[[#This Row],[Aux2]]/10000000000000</f>
        <v>2527.42287525444</v>
      </c>
      <c r="S3529" s="1">
        <v>2.52742287525444E+16</v>
      </c>
      <c r="T3529" s="7">
        <f>TablaDatos[[#This Row],[Aux3]]/100000000000000</f>
        <v>285.79528325126103</v>
      </c>
      <c r="U3529" s="1">
        <v>2.85795283251261E+16</v>
      </c>
      <c r="V3529">
        <v>169.4</v>
      </c>
      <c r="W3529">
        <v>104.5</v>
      </c>
    </row>
    <row r="3530" spans="1:23">
      <c r="A3530">
        <v>2019</v>
      </c>
      <c r="B3530">
        <v>54</v>
      </c>
      <c r="C3530" t="s">
        <v>16</v>
      </c>
      <c r="D3530" t="s">
        <v>74</v>
      </c>
      <c r="E3530" t="s">
        <v>18</v>
      </c>
      <c r="F3530" t="s">
        <v>19</v>
      </c>
      <c r="G3530" t="s">
        <v>20</v>
      </c>
      <c r="H3530" s="3">
        <v>29135.68</v>
      </c>
      <c r="I3530" t="s">
        <v>19</v>
      </c>
      <c r="J3530" t="s">
        <v>22</v>
      </c>
      <c r="K35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31.861708751107301</v>
      </c>
      <c r="L3530" s="5">
        <f>TablaDatos[[#This Row],[IMC_raw]]/1000000000000000</f>
        <v>31.861708751107301</v>
      </c>
      <c r="M3530" s="2">
        <v>3.18617087511073E+16</v>
      </c>
      <c r="N35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0" s="13">
        <f t="shared" si="55"/>
        <v>3529</v>
      </c>
      <c r="P3530" s="2" t="str">
        <f>IF(TablaDatos[[#This Row],[Diabetes]]=0,"No","Si")</f>
        <v>No</v>
      </c>
      <c r="Q3530">
        <v>0</v>
      </c>
      <c r="R3530">
        <f>TablaDatos[[#This Row],[Aux2]]/10000000000000</f>
        <v>226.39719924105501</v>
      </c>
      <c r="S3530" s="1">
        <v>2263971992410550</v>
      </c>
      <c r="T3530" s="7">
        <f>TablaDatos[[#This Row],[Aux3]]/100000000000000</f>
        <v>209.437768557884</v>
      </c>
      <c r="U3530" s="1">
        <v>2.09437768557884E+16</v>
      </c>
      <c r="V3530">
        <v>157.9</v>
      </c>
      <c r="W3530">
        <v>91.5</v>
      </c>
    </row>
    <row r="3531" spans="1:23">
      <c r="A3531">
        <v>2019</v>
      </c>
      <c r="B3531">
        <v>65</v>
      </c>
      <c r="C3531" t="s">
        <v>23</v>
      </c>
      <c r="D3531" t="s">
        <v>29</v>
      </c>
      <c r="E3531" t="s">
        <v>21</v>
      </c>
      <c r="F3531" t="s">
        <v>24</v>
      </c>
      <c r="G3531" t="s">
        <v>25</v>
      </c>
      <c r="H3531" s="3">
        <v>10846.6</v>
      </c>
      <c r="I3531" t="s">
        <v>21</v>
      </c>
      <c r="J3531" t="s">
        <v>18</v>
      </c>
      <c r="K35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31.7949903101883</v>
      </c>
      <c r="L3531" s="5">
        <f>TablaDatos[[#This Row],[IMC_raw]]/1000000000000000</f>
        <v>31.7949903101883</v>
      </c>
      <c r="M3531" s="2">
        <v>3.17949903101883E+16</v>
      </c>
      <c r="N35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1" s="13">
        <f t="shared" si="55"/>
        <v>3530</v>
      </c>
      <c r="P3531" s="2" t="str">
        <f>IF(TablaDatos[[#This Row],[Diabetes]]=0,"No","Si")</f>
        <v>No</v>
      </c>
      <c r="Q3531">
        <v>0</v>
      </c>
      <c r="R3531">
        <f>TablaDatos[[#This Row],[Aux2]]/10000000000000</f>
        <v>2287.3658593390001</v>
      </c>
      <c r="S3531" s="1">
        <v>2.287365859339E+16</v>
      </c>
      <c r="T3531" s="7">
        <f>TablaDatos[[#This Row],[Aux3]]/100000000000000</f>
        <v>23.983034613154999</v>
      </c>
      <c r="U3531" s="1">
        <v>2398303461315500</v>
      </c>
      <c r="V3531">
        <v>162.69999999999999</v>
      </c>
      <c r="W3531">
        <v>97.7</v>
      </c>
    </row>
    <row r="3532" spans="1:23">
      <c r="A3532">
        <v>2019</v>
      </c>
      <c r="B3532">
        <v>52</v>
      </c>
      <c r="C3532" t="s">
        <v>23</v>
      </c>
      <c r="D3532" t="s">
        <v>26</v>
      </c>
      <c r="E3532" t="s">
        <v>18</v>
      </c>
      <c r="F3532" t="s">
        <v>19</v>
      </c>
      <c r="G3532" t="s">
        <v>20</v>
      </c>
      <c r="H3532" s="3">
        <v>21089.86</v>
      </c>
      <c r="I3532" t="s">
        <v>21</v>
      </c>
      <c r="J3532" t="s">
        <v>21</v>
      </c>
      <c r="K35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31.739016724552901</v>
      </c>
      <c r="L3532" s="6">
        <f>TablaDatos[[#This Row],[IMC_raw]]/1000000000000000</f>
        <v>31.739016724552901</v>
      </c>
      <c r="M3532" s="2">
        <v>3.17390167245529E+16</v>
      </c>
      <c r="N35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2" s="13">
        <f t="shared" si="55"/>
        <v>3531</v>
      </c>
      <c r="P3532" s="2" t="str">
        <f>IF(TablaDatos[[#This Row],[Diabetes]]=0,"No","Si")</f>
        <v>No</v>
      </c>
      <c r="Q3532">
        <v>0</v>
      </c>
      <c r="R3532">
        <f>TablaDatos[[#This Row],[Aux2]]/10000000000000</f>
        <v>2244.9193109933399</v>
      </c>
      <c r="S3532" s="1">
        <v>2.24491931099334E+16</v>
      </c>
      <c r="T3532" s="7">
        <f>TablaDatos[[#This Row],[Aux3]]/100000000000000</f>
        <v>251.8359170064</v>
      </c>
      <c r="U3532" s="1">
        <v>2.518359170064E+16</v>
      </c>
      <c r="V3532">
        <v>154.1</v>
      </c>
      <c r="W3532">
        <v>92</v>
      </c>
    </row>
    <row r="3533" spans="1:23">
      <c r="A3533">
        <v>2019</v>
      </c>
      <c r="B3533">
        <v>47</v>
      </c>
      <c r="C3533" t="s">
        <v>16</v>
      </c>
      <c r="D3533" t="s">
        <v>36</v>
      </c>
      <c r="E3533" t="s">
        <v>18</v>
      </c>
      <c r="F3533" t="s">
        <v>19</v>
      </c>
      <c r="G3533" t="s">
        <v>20</v>
      </c>
      <c r="H3533" s="3">
        <v>24521.68</v>
      </c>
      <c r="I3533" t="s">
        <v>21</v>
      </c>
      <c r="J3533" t="s">
        <v>22</v>
      </c>
      <c r="K35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31.7389654247566</v>
      </c>
      <c r="L3533" s="6">
        <f>TablaDatos[[#This Row],[IMC_raw]]/1000000000000000</f>
        <v>3.17389654247566</v>
      </c>
      <c r="M3533" s="2">
        <v>3173896542475660</v>
      </c>
      <c r="N35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3" s="13">
        <f t="shared" si="55"/>
        <v>3532</v>
      </c>
      <c r="P3533" s="2" t="str">
        <f>IF(TablaDatos[[#This Row],[Diabetes]]=0,"No","Si")</f>
        <v>No</v>
      </c>
      <c r="Q3533">
        <v>0</v>
      </c>
      <c r="R3533">
        <f>TablaDatos[[#This Row],[Aux2]]/10000000000000</f>
        <v>1747.19885656063</v>
      </c>
      <c r="S3533" s="1">
        <v>1.74719885656063E+16</v>
      </c>
      <c r="T3533" s="7">
        <f>TablaDatos[[#This Row],[Aux3]]/100000000000000</f>
        <v>237.80304216456599</v>
      </c>
      <c r="U3533" s="1">
        <v>2.37803042164566E+16</v>
      </c>
      <c r="V3533">
        <v>146.1</v>
      </c>
      <c r="W3533">
        <v>90.9</v>
      </c>
    </row>
    <row r="3534" spans="1:23">
      <c r="A3534">
        <v>2019</v>
      </c>
      <c r="B3534">
        <v>62</v>
      </c>
      <c r="C3534" t="s">
        <v>16</v>
      </c>
      <c r="D3534" t="s">
        <v>17</v>
      </c>
      <c r="E3534" t="s">
        <v>18</v>
      </c>
      <c r="F3534" t="s">
        <v>24</v>
      </c>
      <c r="G3534" t="s">
        <v>28</v>
      </c>
      <c r="H3534" s="3">
        <v>20394.84</v>
      </c>
      <c r="I3534" t="s">
        <v>21</v>
      </c>
      <c r="J3534" t="s">
        <v>18</v>
      </c>
      <c r="K35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31.6948286222568</v>
      </c>
      <c r="L3534" s="6">
        <f>TablaDatos[[#This Row],[IMC_raw]]/100000000000000</f>
        <v>31.6948286222568</v>
      </c>
      <c r="M3534" s="2">
        <v>3169482862225680</v>
      </c>
      <c r="N35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4" s="13">
        <f t="shared" si="55"/>
        <v>3533</v>
      </c>
      <c r="P3534" s="2" t="str">
        <f>IF(TablaDatos[[#This Row],[Diabetes]]=0,"No","Si")</f>
        <v>No</v>
      </c>
      <c r="Q3534">
        <v>0</v>
      </c>
      <c r="R3534">
        <f>TablaDatos[[#This Row],[Aux2]]/10000000000000</f>
        <v>2386.4511184399698</v>
      </c>
      <c r="S3534" s="1">
        <v>2.38645111843997E+16</v>
      </c>
      <c r="T3534" s="7">
        <f>TablaDatos[[#This Row],[Aux3]]/100000000000000</f>
        <v>258.356377164268</v>
      </c>
      <c r="U3534" s="1">
        <v>2.58356377164268E+16</v>
      </c>
      <c r="V3534">
        <v>163.4</v>
      </c>
      <c r="W3534">
        <v>101.7</v>
      </c>
    </row>
    <row r="3535" spans="1:23">
      <c r="A3535">
        <v>2019</v>
      </c>
      <c r="B3535">
        <v>49</v>
      </c>
      <c r="C3535" t="s">
        <v>16</v>
      </c>
      <c r="D3535" t="s">
        <v>29</v>
      </c>
      <c r="E3535" t="s">
        <v>18</v>
      </c>
      <c r="F3535" t="s">
        <v>19</v>
      </c>
      <c r="G3535" t="s">
        <v>20</v>
      </c>
      <c r="H3535" s="3">
        <v>21352.080000000002</v>
      </c>
      <c r="I3535" t="s">
        <v>21</v>
      </c>
      <c r="J3535" t="s">
        <v>19</v>
      </c>
      <c r="K35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31.685065549101701</v>
      </c>
      <c r="L3535" s="6">
        <f>TablaDatos[[#This Row],[IMC_raw]]/1000000000000000</f>
        <v>31.685065549101701</v>
      </c>
      <c r="M3535" s="2">
        <v>3.16850655491017E+16</v>
      </c>
      <c r="N35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5" s="13">
        <f t="shared" si="55"/>
        <v>3534</v>
      </c>
      <c r="P3535" s="2" t="str">
        <f>IF(TablaDatos[[#This Row],[Diabetes]]=0,"No","Si")</f>
        <v>Si</v>
      </c>
      <c r="Q3535">
        <v>1</v>
      </c>
      <c r="R3535">
        <f>TablaDatos[[#This Row],[Aux2]]/10000000000000</f>
        <v>2097.0794151681598</v>
      </c>
      <c r="S3535" s="1">
        <v>2.09707941516816E+16</v>
      </c>
      <c r="T3535" s="7">
        <f>TablaDatos[[#This Row],[Aux3]]/100000000000000</f>
        <v>239.87750849726899</v>
      </c>
      <c r="U3535" s="1">
        <v>2.39877508497269E+16</v>
      </c>
      <c r="V3535">
        <v>158.9</v>
      </c>
      <c r="W3535">
        <v>99.3</v>
      </c>
    </row>
    <row r="3536" spans="1:23">
      <c r="A3536">
        <v>2019</v>
      </c>
      <c r="B3536">
        <v>55</v>
      </c>
      <c r="C3536" t="s">
        <v>16</v>
      </c>
      <c r="D3536" t="s">
        <v>29</v>
      </c>
      <c r="E3536" t="s">
        <v>31</v>
      </c>
      <c r="F3536" t="s">
        <v>24</v>
      </c>
      <c r="G3536" t="s">
        <v>28</v>
      </c>
      <c r="H3536" s="3">
        <v>10900.03</v>
      </c>
      <c r="I3536" t="s">
        <v>19</v>
      </c>
      <c r="J3536" t="s">
        <v>18</v>
      </c>
      <c r="K35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31.681905015041298</v>
      </c>
      <c r="L3536" s="6">
        <f>TablaDatos[[#This Row],[IMC_raw]]/1000000000000000</f>
        <v>3.1681905015041298</v>
      </c>
      <c r="M3536" s="2">
        <v>3168190501504130</v>
      </c>
      <c r="N35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6" s="13">
        <f t="shared" si="55"/>
        <v>3535</v>
      </c>
      <c r="P3536" s="2" t="str">
        <f>IF(TablaDatos[[#This Row],[Diabetes]]=0,"No","Si")</f>
        <v>Si</v>
      </c>
      <c r="Q3536">
        <v>1</v>
      </c>
      <c r="R3536">
        <f>TablaDatos[[#This Row],[Aux2]]/10000000000000</f>
        <v>2281.77618489012</v>
      </c>
      <c r="S3536" s="1">
        <v>2.28177618489012E+16</v>
      </c>
      <c r="T3536" s="7">
        <f>TablaDatos[[#This Row],[Aux3]]/100000000000000</f>
        <v>242.98539565482901</v>
      </c>
      <c r="U3536" s="1">
        <v>2.42985395654829E+16</v>
      </c>
      <c r="V3536">
        <v>170.4</v>
      </c>
      <c r="W3536">
        <v>102.5</v>
      </c>
    </row>
    <row r="3537" spans="1:23">
      <c r="A3537">
        <v>2019</v>
      </c>
      <c r="B3537">
        <v>52</v>
      </c>
      <c r="C3537" t="s">
        <v>16</v>
      </c>
      <c r="D3537" t="s">
        <v>34</v>
      </c>
      <c r="E3537" t="s">
        <v>18</v>
      </c>
      <c r="F3537" t="s">
        <v>35</v>
      </c>
      <c r="G3537" t="s">
        <v>20</v>
      </c>
      <c r="H3537" s="3">
        <v>24060.1</v>
      </c>
      <c r="I3537" t="s">
        <v>19</v>
      </c>
      <c r="J3537" t="s">
        <v>18</v>
      </c>
      <c r="K35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31.663940128491397</v>
      </c>
      <c r="L3537" s="6">
        <f>TablaDatos[[#This Row],[IMC_raw]]/1000000000000000</f>
        <v>3.1663940128491399</v>
      </c>
      <c r="M3537" s="2">
        <v>3166394012849140</v>
      </c>
      <c r="N35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7" s="13">
        <f t="shared" si="55"/>
        <v>3536</v>
      </c>
      <c r="P3537" s="2" t="str">
        <f>IF(TablaDatos[[#This Row],[Diabetes]]=0,"No","Si")</f>
        <v>No</v>
      </c>
      <c r="Q3537">
        <v>0</v>
      </c>
      <c r="R3537">
        <f>TablaDatos[[#This Row],[Aux2]]/10000000000000</f>
        <v>211.61635120787801</v>
      </c>
      <c r="S3537" s="1">
        <v>2116163512078780</v>
      </c>
      <c r="T3537" s="7">
        <f>TablaDatos[[#This Row],[Aux3]]/100000000000000</f>
        <v>225.21112490393099</v>
      </c>
      <c r="U3537" s="1">
        <v>2.25211124903931E+16</v>
      </c>
      <c r="V3537">
        <v>140.30000000000001</v>
      </c>
      <c r="W3537">
        <v>89.4</v>
      </c>
    </row>
    <row r="3538" spans="1:23">
      <c r="A3538">
        <v>2019</v>
      </c>
      <c r="B3538">
        <v>50</v>
      </c>
      <c r="C3538" t="s">
        <v>16</v>
      </c>
      <c r="D3538" t="s">
        <v>72</v>
      </c>
      <c r="E3538" t="s">
        <v>19</v>
      </c>
      <c r="F3538" t="s">
        <v>35</v>
      </c>
      <c r="G3538" t="s">
        <v>20</v>
      </c>
      <c r="H3538" s="3">
        <v>29112.84</v>
      </c>
      <c r="I3538" t="s">
        <v>19</v>
      </c>
      <c r="J3538" t="s">
        <v>18</v>
      </c>
      <c r="K35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31.627394224279001</v>
      </c>
      <c r="L3538" s="5">
        <f>TablaDatos[[#This Row],[IMC_raw]]/1000000000000000</f>
        <v>31.627394224279001</v>
      </c>
      <c r="M3538" s="2">
        <v>3.1627394224279E+16</v>
      </c>
      <c r="N35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8" s="13">
        <f t="shared" si="55"/>
        <v>3537</v>
      </c>
      <c r="P3538" s="2" t="str">
        <f>IF(TablaDatos[[#This Row],[Diabetes]]=0,"No","Si")</f>
        <v>No</v>
      </c>
      <c r="Q3538">
        <v>0</v>
      </c>
      <c r="R3538">
        <f>TablaDatos[[#This Row],[Aux2]]/10000000000000</f>
        <v>2274.4808554528299</v>
      </c>
      <c r="S3538" s="1">
        <v>2.27448085545283E+16</v>
      </c>
      <c r="T3538" s="7">
        <f>TablaDatos[[#This Row],[Aux3]]/100000000000000</f>
        <v>21.696191875041698</v>
      </c>
      <c r="U3538" s="1">
        <v>2169619187504170</v>
      </c>
      <c r="V3538">
        <v>148.9</v>
      </c>
      <c r="W3538">
        <v>90.5</v>
      </c>
    </row>
    <row r="3539" spans="1:23">
      <c r="A3539">
        <v>2019</v>
      </c>
      <c r="B3539">
        <v>52</v>
      </c>
      <c r="C3539" t="s">
        <v>16</v>
      </c>
      <c r="D3539" t="s">
        <v>17</v>
      </c>
      <c r="E3539" t="s">
        <v>18</v>
      </c>
      <c r="F3539" t="s">
        <v>35</v>
      </c>
      <c r="G3539" t="s">
        <v>20</v>
      </c>
      <c r="H3539" s="3">
        <v>41330.07</v>
      </c>
      <c r="I3539" t="s">
        <v>21</v>
      </c>
      <c r="J3539" t="s">
        <v>18</v>
      </c>
      <c r="K35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31.5975609287357</v>
      </c>
      <c r="L3539" s="6">
        <f>TablaDatos[[#This Row],[IMC_raw]]/1000000000000000</f>
        <v>31.5975609287357</v>
      </c>
      <c r="M3539" s="2">
        <v>3.15975609287357E+16</v>
      </c>
      <c r="N35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39" s="13">
        <f t="shared" si="55"/>
        <v>3538</v>
      </c>
      <c r="P3539" s="2" t="str">
        <f>IF(TablaDatos[[#This Row],[Diabetes]]=0,"No","Si")</f>
        <v>No</v>
      </c>
      <c r="Q3539">
        <v>0</v>
      </c>
      <c r="R3539">
        <f>TablaDatos[[#This Row],[Aux2]]/10000000000000</f>
        <v>1888.2498220714299</v>
      </c>
      <c r="S3539" s="1">
        <v>1.88824982207143E+16</v>
      </c>
      <c r="T3539" s="7">
        <f>TablaDatos[[#This Row],[Aux3]]/100000000000000</f>
        <v>241.604247798561</v>
      </c>
      <c r="U3539" s="1">
        <v>2.41604247798561E+16</v>
      </c>
      <c r="V3539">
        <v>139.1</v>
      </c>
      <c r="W3539">
        <v>93.3</v>
      </c>
    </row>
    <row r="3540" spans="1:23">
      <c r="A3540">
        <v>2019</v>
      </c>
      <c r="B3540">
        <v>63</v>
      </c>
      <c r="C3540" t="s">
        <v>16</v>
      </c>
      <c r="D3540" t="s">
        <v>73</v>
      </c>
      <c r="E3540" t="s">
        <v>19</v>
      </c>
      <c r="F3540" t="s">
        <v>24</v>
      </c>
      <c r="G3540" t="s">
        <v>28</v>
      </c>
      <c r="H3540" s="3">
        <v>31871.16</v>
      </c>
      <c r="I3540" t="s">
        <v>21</v>
      </c>
      <c r="J3540" t="s">
        <v>18</v>
      </c>
      <c r="K35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31.592537361579101</v>
      </c>
      <c r="L3540" s="6">
        <f>TablaDatos[[#This Row],[IMC_raw]]/1000000000000000</f>
        <v>31.592537361579101</v>
      </c>
      <c r="M3540" s="2">
        <v>3.15925373615791E+16</v>
      </c>
      <c r="N35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0" s="13">
        <f t="shared" si="55"/>
        <v>3539</v>
      </c>
      <c r="P3540" s="2" t="str">
        <f>IF(TablaDatos[[#This Row],[Diabetes]]=0,"No","Si")</f>
        <v>No</v>
      </c>
      <c r="Q3540">
        <v>0</v>
      </c>
      <c r="R3540">
        <f>TablaDatos[[#This Row],[Aux2]]/10000000000000</f>
        <v>2176.1351653040501</v>
      </c>
      <c r="S3540" s="1">
        <v>2.17613516530405E+16</v>
      </c>
      <c r="T3540" s="7">
        <f>TablaDatos[[#This Row],[Aux3]]/100000000000000</f>
        <v>26.028017482066399</v>
      </c>
      <c r="U3540" s="1">
        <v>2602801748206640</v>
      </c>
      <c r="V3540">
        <v>161.30000000000001</v>
      </c>
      <c r="W3540">
        <v>99.6</v>
      </c>
    </row>
    <row r="3541" spans="1:23">
      <c r="A3541">
        <v>2019</v>
      </c>
      <c r="B3541">
        <v>56</v>
      </c>
      <c r="C3541" t="s">
        <v>23</v>
      </c>
      <c r="D3541" t="s">
        <v>73</v>
      </c>
      <c r="E3541" t="s">
        <v>18</v>
      </c>
      <c r="F3541" t="s">
        <v>19</v>
      </c>
      <c r="G3541" t="s">
        <v>28</v>
      </c>
      <c r="H3541" s="3">
        <v>22040.36</v>
      </c>
      <c r="I3541" t="s">
        <v>19</v>
      </c>
      <c r="J3541" t="s">
        <v>18</v>
      </c>
      <c r="K35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31.592027741604397</v>
      </c>
      <c r="L3541" s="5">
        <f>TablaDatos[[#This Row],[IMC_raw]]/1000000000000000</f>
        <v>3.1592027741604398</v>
      </c>
      <c r="M3541" s="2">
        <v>3159202774160440</v>
      </c>
      <c r="N35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1" s="13">
        <f t="shared" si="55"/>
        <v>3540</v>
      </c>
      <c r="P3541" s="2" t="str">
        <f>IF(TablaDatos[[#This Row],[Diabetes]]=0,"No","Si")</f>
        <v>No</v>
      </c>
      <c r="Q3541">
        <v>0</v>
      </c>
      <c r="R3541">
        <f>TablaDatos[[#This Row],[Aux2]]/10000000000000</f>
        <v>2151.1233244761702</v>
      </c>
      <c r="S3541" s="1">
        <v>2.15112332447617E+16</v>
      </c>
      <c r="T3541" s="7">
        <f>TablaDatos[[#This Row],[Aux3]]/100000000000000</f>
        <v>242.50212309035501</v>
      </c>
      <c r="U3541" s="1">
        <v>2.42502123090355E+16</v>
      </c>
      <c r="V3541">
        <v>153.69999999999999</v>
      </c>
      <c r="W3541">
        <v>96.8</v>
      </c>
    </row>
    <row r="3542" spans="1:23">
      <c r="A3542">
        <v>2019</v>
      </c>
      <c r="B3542">
        <v>67</v>
      </c>
      <c r="C3542" t="s">
        <v>16</v>
      </c>
      <c r="D3542" t="s">
        <v>27</v>
      </c>
      <c r="E3542" t="s">
        <v>31</v>
      </c>
      <c r="F3542" t="s">
        <v>24</v>
      </c>
      <c r="G3542" t="s">
        <v>25</v>
      </c>
      <c r="H3542" s="3">
        <v>13563.49</v>
      </c>
      <c r="I3542" t="s">
        <v>19</v>
      </c>
      <c r="J3542" t="s">
        <v>22</v>
      </c>
      <c r="K35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31.579747941274299</v>
      </c>
      <c r="L3542" s="5">
        <f>TablaDatos[[#This Row],[IMC_raw]]/1000000000000000</f>
        <v>3.1579747941274299</v>
      </c>
      <c r="M3542" s="2">
        <v>3157974794127430</v>
      </c>
      <c r="N35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2" s="13">
        <f t="shared" si="55"/>
        <v>3541</v>
      </c>
      <c r="P3542" s="2" t="str">
        <f>IF(TablaDatos[[#This Row],[Diabetes]]=0,"No","Si")</f>
        <v>No</v>
      </c>
      <c r="Q3542">
        <v>0</v>
      </c>
      <c r="R3542">
        <f>TablaDatos[[#This Row],[Aux2]]/10000000000000</f>
        <v>2071.02080762777</v>
      </c>
      <c r="S3542" s="1">
        <v>2.07102080762777E+16</v>
      </c>
      <c r="T3542" s="7">
        <f>TablaDatos[[#This Row],[Aux3]]/100000000000000</f>
        <v>221.107265491899</v>
      </c>
      <c r="U3542" s="1">
        <v>2.21107265491899E+16</v>
      </c>
      <c r="V3542">
        <v>165</v>
      </c>
      <c r="W3542">
        <v>95.1</v>
      </c>
    </row>
    <row r="3543" spans="1:23">
      <c r="A3543">
        <v>2019</v>
      </c>
      <c r="B3543">
        <v>44</v>
      </c>
      <c r="C3543" t="s">
        <v>16</v>
      </c>
      <c r="D3543" t="s">
        <v>34</v>
      </c>
      <c r="E3543" t="s">
        <v>18</v>
      </c>
      <c r="F3543" t="s">
        <v>40</v>
      </c>
      <c r="G3543" t="s">
        <v>39</v>
      </c>
      <c r="H3543" s="3">
        <v>29256.65</v>
      </c>
      <c r="I3543" t="s">
        <v>19</v>
      </c>
      <c r="J3543" t="s">
        <v>18</v>
      </c>
      <c r="K35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31.576607312861199</v>
      </c>
      <c r="L3543" s="5">
        <f>TablaDatos[[#This Row],[IMC_raw]]/1000000000000000</f>
        <v>31.576607312861199</v>
      </c>
      <c r="M3543" s="2">
        <v>3.15766073128612E+16</v>
      </c>
      <c r="N35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3" s="13">
        <f t="shared" si="55"/>
        <v>3542</v>
      </c>
      <c r="P3543" s="2" t="str">
        <f>IF(TablaDatos[[#This Row],[Diabetes]]=0,"No","Si")</f>
        <v>No</v>
      </c>
      <c r="Q3543">
        <v>0</v>
      </c>
      <c r="R3543">
        <f>TablaDatos[[#This Row],[Aux2]]/10000000000000</f>
        <v>199.60678144619001</v>
      </c>
      <c r="S3543" s="1">
        <v>1996067814461900</v>
      </c>
      <c r="T3543" s="7">
        <f>TablaDatos[[#This Row],[Aux3]]/100000000000000</f>
        <v>19.335473213364899</v>
      </c>
      <c r="U3543" s="1">
        <v>1933547321336490</v>
      </c>
      <c r="V3543">
        <v>140.80000000000001</v>
      </c>
      <c r="W3543">
        <v>87.8</v>
      </c>
    </row>
    <row r="3544" spans="1:23">
      <c r="A3544">
        <v>2019</v>
      </c>
      <c r="B3544">
        <v>67</v>
      </c>
      <c r="C3544" t="s">
        <v>23</v>
      </c>
      <c r="D3544" t="s">
        <v>38</v>
      </c>
      <c r="E3544" t="s">
        <v>21</v>
      </c>
      <c r="F3544" t="s">
        <v>24</v>
      </c>
      <c r="G3544" t="s">
        <v>25</v>
      </c>
      <c r="H3544" s="3">
        <v>13633.13</v>
      </c>
      <c r="I3544" t="s">
        <v>19</v>
      </c>
      <c r="J3544" t="s">
        <v>22</v>
      </c>
      <c r="K35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31.552351299738</v>
      </c>
      <c r="L3544" s="5">
        <f>TablaDatos[[#This Row],[IMC_raw]]/1000000000000000</f>
        <v>3.1552351299738</v>
      </c>
      <c r="M3544" s="2">
        <v>3155235129973800</v>
      </c>
      <c r="N35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4" s="13">
        <f t="shared" si="55"/>
        <v>3543</v>
      </c>
      <c r="P3544" s="2" t="str">
        <f>IF(TablaDatos[[#This Row],[Diabetes]]=0,"No","Si")</f>
        <v>No</v>
      </c>
      <c r="Q3544">
        <v>0</v>
      </c>
      <c r="R3544">
        <f>TablaDatos[[#This Row],[Aux2]]/10000000000000</f>
        <v>2210.7369883722499</v>
      </c>
      <c r="S3544" s="1">
        <v>2.21073698837225E+16</v>
      </c>
      <c r="T3544" s="7">
        <f>TablaDatos[[#This Row],[Aux3]]/100000000000000</f>
        <v>249.596738849671</v>
      </c>
      <c r="U3544" s="1">
        <v>2.49596738849671E+16</v>
      </c>
      <c r="V3544">
        <v>160</v>
      </c>
      <c r="W3544">
        <v>94.5</v>
      </c>
    </row>
    <row r="3545" spans="1:23">
      <c r="A3545">
        <v>2019</v>
      </c>
      <c r="B3545">
        <v>61</v>
      </c>
      <c r="C3545" t="s">
        <v>23</v>
      </c>
      <c r="D3545" t="s">
        <v>30</v>
      </c>
      <c r="E3545" t="s">
        <v>21</v>
      </c>
      <c r="F3545" t="s">
        <v>19</v>
      </c>
      <c r="G3545" t="s">
        <v>28</v>
      </c>
      <c r="H3545" s="3">
        <v>11226.83</v>
      </c>
      <c r="I3545" t="s">
        <v>21</v>
      </c>
      <c r="J3545" t="s">
        <v>18</v>
      </c>
      <c r="K35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31.5496688653691</v>
      </c>
      <c r="L3545" s="5">
        <f>TablaDatos[[#This Row],[IMC_raw]]/1000000000000000</f>
        <v>31.5496688653691</v>
      </c>
      <c r="M3545" s="2">
        <v>3.15496688653691E+16</v>
      </c>
      <c r="N35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5" s="13">
        <f t="shared" si="55"/>
        <v>3544</v>
      </c>
      <c r="P3545" s="2" t="str">
        <f>IF(TablaDatos[[#This Row],[Diabetes]]=0,"No","Si")</f>
        <v>Si</v>
      </c>
      <c r="Q3545">
        <v>1</v>
      </c>
      <c r="R3545">
        <f>TablaDatos[[#This Row],[Aux2]]/10000000000000</f>
        <v>2317.8896652366202</v>
      </c>
      <c r="S3545" s="1">
        <v>2.31788966523662E+16</v>
      </c>
      <c r="T3545" s="7">
        <f>TablaDatos[[#This Row],[Aux3]]/100000000000000</f>
        <v>204.75604813162099</v>
      </c>
      <c r="U3545" s="1">
        <v>2.04756048131621E+16</v>
      </c>
      <c r="V3545">
        <v>165.9</v>
      </c>
      <c r="W3545">
        <v>99</v>
      </c>
    </row>
    <row r="3546" spans="1:23">
      <c r="A3546">
        <v>2019</v>
      </c>
      <c r="B3546">
        <v>59</v>
      </c>
      <c r="C3546" t="s">
        <v>23</v>
      </c>
      <c r="D3546" t="s">
        <v>30</v>
      </c>
      <c r="E3546" t="s">
        <v>19</v>
      </c>
      <c r="F3546" t="s">
        <v>19</v>
      </c>
      <c r="G3546" t="s">
        <v>28</v>
      </c>
      <c r="H3546" s="3">
        <v>33412.78</v>
      </c>
      <c r="I3546" t="s">
        <v>19</v>
      </c>
      <c r="J3546" t="s">
        <v>18</v>
      </c>
      <c r="K35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31.543398135368101</v>
      </c>
      <c r="L3546" s="5">
        <f>TablaDatos[[#This Row],[IMC_raw]]/1000000000000000</f>
        <v>31.543398135368101</v>
      </c>
      <c r="M3546" s="2">
        <v>3.15433981353681E+16</v>
      </c>
      <c r="N35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6" s="13">
        <f t="shared" si="55"/>
        <v>3545</v>
      </c>
      <c r="P3546" s="2" t="str">
        <f>IF(TablaDatos[[#This Row],[Diabetes]]=0,"No","Si")</f>
        <v>No</v>
      </c>
      <c r="Q3546">
        <v>0</v>
      </c>
      <c r="R3546">
        <f>TablaDatos[[#This Row],[Aux2]]/10000000000000</f>
        <v>1970.8774729629099</v>
      </c>
      <c r="S3546" s="1">
        <v>1.97087747296291E+16</v>
      </c>
      <c r="T3546" s="7">
        <f>TablaDatos[[#This Row],[Aux3]]/100000000000000</f>
        <v>20.138798177596399</v>
      </c>
      <c r="U3546" s="1">
        <v>2013879817759640</v>
      </c>
      <c r="V3546">
        <v>153.30000000000001</v>
      </c>
      <c r="W3546">
        <v>97.9</v>
      </c>
    </row>
    <row r="3547" spans="1:23">
      <c r="A3547">
        <v>2019</v>
      </c>
      <c r="B3547">
        <v>60</v>
      </c>
      <c r="C3547" t="s">
        <v>16</v>
      </c>
      <c r="D3547" t="s">
        <v>34</v>
      </c>
      <c r="E3547" t="s">
        <v>21</v>
      </c>
      <c r="F3547" t="s">
        <v>35</v>
      </c>
      <c r="G3547" t="s">
        <v>28</v>
      </c>
      <c r="H3547" s="3">
        <v>19867.189999999999</v>
      </c>
      <c r="I3547" t="s">
        <v>19</v>
      </c>
      <c r="J3547" t="s">
        <v>22</v>
      </c>
      <c r="K35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31.531312051546799</v>
      </c>
      <c r="L3547" s="5">
        <f>TablaDatos[[#This Row],[IMC_raw]]/1000000000000000</f>
        <v>31.531312051546799</v>
      </c>
      <c r="M3547" s="2">
        <v>3.15313120515468E+16</v>
      </c>
      <c r="N35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7" s="13">
        <f t="shared" si="55"/>
        <v>3546</v>
      </c>
      <c r="P3547" s="2" t="str">
        <f>IF(TablaDatos[[#This Row],[Diabetes]]=0,"No","Si")</f>
        <v>No</v>
      </c>
      <c r="Q3547">
        <v>0</v>
      </c>
      <c r="R3547">
        <f>TablaDatos[[#This Row],[Aux2]]/10000000000000</f>
        <v>1843.86678766916</v>
      </c>
      <c r="S3547" s="1">
        <v>1.84386678766916E+16</v>
      </c>
      <c r="T3547" s="7">
        <f>TablaDatos[[#This Row],[Aux3]]/100000000000000</f>
        <v>24.629283745855101</v>
      </c>
      <c r="U3547" s="1">
        <v>2462928374585510</v>
      </c>
      <c r="V3547">
        <v>161.19999999999999</v>
      </c>
      <c r="W3547">
        <v>97.1</v>
      </c>
    </row>
    <row r="3548" spans="1:23">
      <c r="A3548">
        <v>2019</v>
      </c>
      <c r="B3548">
        <v>64</v>
      </c>
      <c r="C3548" t="s">
        <v>16</v>
      </c>
      <c r="D3548" t="s">
        <v>17</v>
      </c>
      <c r="E3548" t="s">
        <v>21</v>
      </c>
      <c r="F3548" t="s">
        <v>24</v>
      </c>
      <c r="G3548" t="s">
        <v>28</v>
      </c>
      <c r="H3548" s="3">
        <v>23279.02</v>
      </c>
      <c r="I3548" t="s">
        <v>19</v>
      </c>
      <c r="J3548" t="s">
        <v>22</v>
      </c>
      <c r="K35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31.511423826605</v>
      </c>
      <c r="L3548" s="6">
        <f>TablaDatos[[#This Row],[IMC_raw]]/1000000000000000</f>
        <v>31.511423826605</v>
      </c>
      <c r="M3548" s="2">
        <v>3.1511423826605E+16</v>
      </c>
      <c r="N35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8" s="13">
        <f t="shared" si="55"/>
        <v>3547</v>
      </c>
      <c r="P3548" s="2" t="str">
        <f>IF(TablaDatos[[#This Row],[Diabetes]]=0,"No","Si")</f>
        <v>No</v>
      </c>
      <c r="Q3548">
        <v>0</v>
      </c>
      <c r="R3548">
        <f>TablaDatos[[#This Row],[Aux2]]/10000000000000</f>
        <v>212.22181146900499</v>
      </c>
      <c r="S3548" s="1">
        <v>2122218114690050</v>
      </c>
      <c r="T3548" s="7">
        <f>TablaDatos[[#This Row],[Aux3]]/100000000000000</f>
        <v>227.27128651735799</v>
      </c>
      <c r="U3548" s="1">
        <v>2.27271286517358E+16</v>
      </c>
      <c r="V3548">
        <v>167.9</v>
      </c>
      <c r="W3548">
        <v>99.3</v>
      </c>
    </row>
    <row r="3549" spans="1:23">
      <c r="A3549">
        <v>2019</v>
      </c>
      <c r="B3549">
        <v>56</v>
      </c>
      <c r="C3549" t="s">
        <v>23</v>
      </c>
      <c r="D3549" t="s">
        <v>29</v>
      </c>
      <c r="E3549" t="s">
        <v>21</v>
      </c>
      <c r="F3549" t="s">
        <v>24</v>
      </c>
      <c r="G3549" t="s">
        <v>28</v>
      </c>
      <c r="H3549" s="3">
        <v>10043.5</v>
      </c>
      <c r="I3549" t="s">
        <v>19</v>
      </c>
      <c r="J3549" t="s">
        <v>18</v>
      </c>
      <c r="K35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31.5092675434739</v>
      </c>
      <c r="L3549" s="5">
        <f>TablaDatos[[#This Row],[IMC_raw]]/1000000000000000</f>
        <v>3.15092675434739</v>
      </c>
      <c r="M3549" s="2">
        <v>3150926754347390</v>
      </c>
      <c r="N35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49" s="13">
        <f t="shared" si="55"/>
        <v>3548</v>
      </c>
      <c r="P3549" s="2" t="str">
        <f>IF(TablaDatos[[#This Row],[Diabetes]]=0,"No","Si")</f>
        <v>Si</v>
      </c>
      <c r="Q3549">
        <v>1</v>
      </c>
      <c r="R3549">
        <f>TablaDatos[[#This Row],[Aux2]]/10000000000000</f>
        <v>2142.65251704607</v>
      </c>
      <c r="S3549" s="1">
        <v>2.14265251704607E+16</v>
      </c>
      <c r="T3549" s="7">
        <f>TablaDatos[[#This Row],[Aux3]]/100000000000000</f>
        <v>241.81650756608201</v>
      </c>
      <c r="U3549" s="1">
        <v>2.41816507566082E+16</v>
      </c>
      <c r="V3549">
        <v>164.4</v>
      </c>
      <c r="W3549">
        <v>96.7</v>
      </c>
    </row>
    <row r="3550" spans="1:23">
      <c r="A3550">
        <v>2019</v>
      </c>
      <c r="B3550">
        <v>62</v>
      </c>
      <c r="C3550" t="s">
        <v>16</v>
      </c>
      <c r="D3550" t="s">
        <v>17</v>
      </c>
      <c r="E3550" t="s">
        <v>21</v>
      </c>
      <c r="F3550" t="s">
        <v>19</v>
      </c>
      <c r="G3550" t="s">
        <v>28</v>
      </c>
      <c r="H3550" s="3">
        <v>26957.09</v>
      </c>
      <c r="I3550" t="s">
        <v>21</v>
      </c>
      <c r="J3550" t="s">
        <v>19</v>
      </c>
      <c r="K35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31.5035568905191</v>
      </c>
      <c r="L3550" s="5">
        <f>TablaDatos[[#This Row],[IMC_raw]]/1000000000000000</f>
        <v>31.5035568905191</v>
      </c>
      <c r="M3550" s="2">
        <v>3.15035568905191E+16</v>
      </c>
      <c r="N35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0" s="13">
        <f t="shared" si="55"/>
        <v>3549</v>
      </c>
      <c r="P3550" s="2" t="str">
        <f>IF(TablaDatos[[#This Row],[Diabetes]]=0,"No","Si")</f>
        <v>No</v>
      </c>
      <c r="Q3550">
        <v>0</v>
      </c>
      <c r="R3550">
        <f>TablaDatos[[#This Row],[Aux2]]/10000000000000</f>
        <v>1968.13659606188</v>
      </c>
      <c r="S3550" s="1">
        <v>1.96813659606188E+16</v>
      </c>
      <c r="T3550" s="7">
        <f>TablaDatos[[#This Row],[Aux3]]/100000000000000</f>
        <v>237.740707934055</v>
      </c>
      <c r="U3550" s="1">
        <v>2.37740707934055E+16</v>
      </c>
      <c r="V3550">
        <v>164.2</v>
      </c>
      <c r="W3550">
        <v>101.3</v>
      </c>
    </row>
    <row r="3551" spans="1:23">
      <c r="A3551">
        <v>2019</v>
      </c>
      <c r="B3551">
        <v>58</v>
      </c>
      <c r="C3551" t="s">
        <v>23</v>
      </c>
      <c r="D3551" t="s">
        <v>41</v>
      </c>
      <c r="E3551" t="s">
        <v>18</v>
      </c>
      <c r="F3551" t="s">
        <v>24</v>
      </c>
      <c r="G3551" t="s">
        <v>28</v>
      </c>
      <c r="H3551" s="3">
        <v>15472.07</v>
      </c>
      <c r="I3551" t="s">
        <v>21</v>
      </c>
      <c r="J3551" t="s">
        <v>18</v>
      </c>
      <c r="K35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31.499744264438799</v>
      </c>
      <c r="L3551" s="5">
        <f>TablaDatos[[#This Row],[IMC_raw]]/1000000000000000</f>
        <v>31.499744264438799</v>
      </c>
      <c r="M3551" s="2">
        <v>3.14997442644388E+16</v>
      </c>
      <c r="N35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1" s="13">
        <f t="shared" si="55"/>
        <v>3550</v>
      </c>
      <c r="P3551" s="2" t="str">
        <f>IF(TablaDatos[[#This Row],[Diabetes]]=0,"No","Si")</f>
        <v>Si</v>
      </c>
      <c r="Q3551">
        <v>1</v>
      </c>
      <c r="R3551">
        <f>TablaDatos[[#This Row],[Aux2]]/10000000000000</f>
        <v>241.60887550205601</v>
      </c>
      <c r="S3551" s="1">
        <v>2416088755020560</v>
      </c>
      <c r="T3551" s="7">
        <f>TablaDatos[[#This Row],[Aux3]]/100000000000000</f>
        <v>26.427476661497799</v>
      </c>
      <c r="U3551" s="1">
        <v>2642747666149780</v>
      </c>
      <c r="V3551">
        <v>163.4</v>
      </c>
      <c r="W3551">
        <v>98.6</v>
      </c>
    </row>
    <row r="3552" spans="1:23">
      <c r="A3552">
        <v>2019</v>
      </c>
      <c r="B3552">
        <v>59</v>
      </c>
      <c r="C3552" t="s">
        <v>16</v>
      </c>
      <c r="D3552" t="s">
        <v>29</v>
      </c>
      <c r="E3552" t="s">
        <v>19</v>
      </c>
      <c r="F3552" t="s">
        <v>24</v>
      </c>
      <c r="G3552" t="s">
        <v>28</v>
      </c>
      <c r="H3552" s="3">
        <v>16337.78</v>
      </c>
      <c r="I3552" t="s">
        <v>19</v>
      </c>
      <c r="J3552" t="s">
        <v>18</v>
      </c>
      <c r="K35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31.471422163556198</v>
      </c>
      <c r="L3552" s="5">
        <f>TablaDatos[[#This Row],[IMC_raw]]/1000000000000000</f>
        <v>31.471422163556198</v>
      </c>
      <c r="M3552" s="2">
        <v>3.14714221635562E+16</v>
      </c>
      <c r="N35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2" s="13">
        <f t="shared" si="55"/>
        <v>3551</v>
      </c>
      <c r="P3552" s="2" t="str">
        <f>IF(TablaDatos[[#This Row],[Diabetes]]=0,"No","Si")</f>
        <v>No</v>
      </c>
      <c r="Q3552">
        <v>0</v>
      </c>
      <c r="R3552">
        <f>TablaDatos[[#This Row],[Aux2]]/10000000000000</f>
        <v>1893.25466484763</v>
      </c>
      <c r="S3552" s="1">
        <v>1.89325466484763E+16</v>
      </c>
      <c r="T3552" s="7">
        <f>TablaDatos[[#This Row],[Aux3]]/100000000000000</f>
        <v>265.19604528719498</v>
      </c>
      <c r="U3552" s="1">
        <v>2.65196045287195E+16</v>
      </c>
      <c r="V3552">
        <v>159.69999999999999</v>
      </c>
      <c r="W3552">
        <v>100</v>
      </c>
    </row>
    <row r="3553" spans="1:23">
      <c r="A3553">
        <v>2019</v>
      </c>
      <c r="B3553">
        <v>63</v>
      </c>
      <c r="C3553" t="s">
        <v>23</v>
      </c>
      <c r="D3553" t="s">
        <v>17</v>
      </c>
      <c r="E3553" t="s">
        <v>19</v>
      </c>
      <c r="F3553" t="s">
        <v>24</v>
      </c>
      <c r="G3553" t="s">
        <v>28</v>
      </c>
      <c r="H3553" s="3">
        <v>18045.34</v>
      </c>
      <c r="I3553" t="s">
        <v>21</v>
      </c>
      <c r="J3553" t="s">
        <v>18</v>
      </c>
      <c r="K35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31.467274855801001</v>
      </c>
      <c r="L3553" s="5">
        <f>TablaDatos[[#This Row],[IMC_raw]]/1000000000000000</f>
        <v>31.467274855801001</v>
      </c>
      <c r="M3553" s="2">
        <v>3.1467274855801E+16</v>
      </c>
      <c r="N35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3" s="13">
        <f t="shared" si="55"/>
        <v>3552</v>
      </c>
      <c r="P3553" s="2" t="str">
        <f>IF(TablaDatos[[#This Row],[Diabetes]]=0,"No","Si")</f>
        <v>No</v>
      </c>
      <c r="Q3553">
        <v>0</v>
      </c>
      <c r="R3553">
        <f>TablaDatos[[#This Row],[Aux2]]/10000000000000</f>
        <v>236.84964420402301</v>
      </c>
      <c r="S3553" s="1">
        <v>2368496442040230</v>
      </c>
      <c r="T3553" s="7">
        <f>TablaDatos[[#This Row],[Aux3]]/100000000000000</f>
        <v>2.6732170567232298</v>
      </c>
      <c r="U3553" s="1">
        <v>267321705672323</v>
      </c>
      <c r="V3553">
        <v>164.1</v>
      </c>
      <c r="W3553">
        <v>96.6</v>
      </c>
    </row>
    <row r="3554" spans="1:23">
      <c r="A3554">
        <v>2019</v>
      </c>
      <c r="B3554">
        <v>51</v>
      </c>
      <c r="C3554" t="s">
        <v>16</v>
      </c>
      <c r="D3554" t="s">
        <v>29</v>
      </c>
      <c r="E3554" t="s">
        <v>19</v>
      </c>
      <c r="F3554" t="s">
        <v>24</v>
      </c>
      <c r="G3554" t="s">
        <v>20</v>
      </c>
      <c r="H3554" s="3">
        <v>15814.29</v>
      </c>
      <c r="I3554" t="s">
        <v>21</v>
      </c>
      <c r="J3554" t="s">
        <v>18</v>
      </c>
      <c r="K35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31.433846202766901</v>
      </c>
      <c r="L3554" s="5">
        <f>TablaDatos[[#This Row],[IMC_raw]]/1000000000000000</f>
        <v>3.1433846202766902</v>
      </c>
      <c r="M3554" s="2">
        <v>3143384620276690</v>
      </c>
      <c r="N35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4" s="13">
        <f t="shared" si="55"/>
        <v>3553</v>
      </c>
      <c r="P3554" s="2" t="str">
        <f>IF(TablaDatos[[#This Row],[Diabetes]]=0,"No","Si")</f>
        <v>No</v>
      </c>
      <c r="Q3554">
        <v>0</v>
      </c>
      <c r="R3554">
        <f>TablaDatos[[#This Row],[Aux2]]/10000000000000</f>
        <v>2372.6926152207702</v>
      </c>
      <c r="S3554" s="1">
        <v>2.37269261522077E+16</v>
      </c>
      <c r="T3554" s="7">
        <f>TablaDatos[[#This Row],[Aux3]]/100000000000000</f>
        <v>275.23211152213401</v>
      </c>
      <c r="U3554" s="1">
        <v>2.75232111522134E+16</v>
      </c>
      <c r="V3554">
        <v>155</v>
      </c>
      <c r="W3554">
        <v>90.4</v>
      </c>
    </row>
    <row r="3555" spans="1:23">
      <c r="A3555">
        <v>2019</v>
      </c>
      <c r="B3555">
        <v>57</v>
      </c>
      <c r="C3555" t="s">
        <v>23</v>
      </c>
      <c r="D3555" t="s">
        <v>42</v>
      </c>
      <c r="E3555" t="s">
        <v>21</v>
      </c>
      <c r="F3555" t="s">
        <v>24</v>
      </c>
      <c r="G3555" t="s">
        <v>28</v>
      </c>
      <c r="H3555" s="3">
        <v>17254.759999999998</v>
      </c>
      <c r="I3555" t="s">
        <v>21</v>
      </c>
      <c r="J3555" t="s">
        <v>19</v>
      </c>
      <c r="K35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31.421841227776799</v>
      </c>
      <c r="L3555" s="6">
        <f>TablaDatos[[#This Row],[IMC_raw]]/1000000000000000</f>
        <v>3.1421841227776799</v>
      </c>
      <c r="M3555" s="2">
        <v>3142184122777680</v>
      </c>
      <c r="N35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5" s="13">
        <f t="shared" si="55"/>
        <v>3554</v>
      </c>
      <c r="P3555" s="2" t="str">
        <f>IF(TablaDatos[[#This Row],[Diabetes]]=0,"No","Si")</f>
        <v>No</v>
      </c>
      <c r="Q3555">
        <v>0</v>
      </c>
      <c r="R3555">
        <f>TablaDatos[[#This Row],[Aux2]]/10000000000000</f>
        <v>2621.1098360894398</v>
      </c>
      <c r="S3555" s="1">
        <v>2.62110983608944E+16</v>
      </c>
      <c r="T3555" s="7">
        <f>TablaDatos[[#This Row],[Aux3]]/100000000000000</f>
        <v>3.0000000000000001E-12</v>
      </c>
      <c r="U3555">
        <v>300</v>
      </c>
      <c r="V3555">
        <v>165.4</v>
      </c>
      <c r="W3555">
        <v>97.3</v>
      </c>
    </row>
    <row r="3556" spans="1:23">
      <c r="A3556">
        <v>2019</v>
      </c>
      <c r="B3556">
        <v>58</v>
      </c>
      <c r="C3556" t="s">
        <v>16</v>
      </c>
      <c r="D3556" t="s">
        <v>74</v>
      </c>
      <c r="E3556" t="s">
        <v>21</v>
      </c>
      <c r="F3556" t="s">
        <v>19</v>
      </c>
      <c r="G3556" t="s">
        <v>28</v>
      </c>
      <c r="H3556" s="3">
        <v>17909.93</v>
      </c>
      <c r="I3556" t="s">
        <v>21</v>
      </c>
      <c r="J3556" t="s">
        <v>19</v>
      </c>
      <c r="K35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31.383002099819802</v>
      </c>
      <c r="L3556" s="5">
        <f>TablaDatos[[#This Row],[IMC_raw]]/1000000000000000</f>
        <v>31.383002099819802</v>
      </c>
      <c r="M3556" s="2">
        <v>3.13830020998198E+16</v>
      </c>
      <c r="N35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6" s="13">
        <f t="shared" si="55"/>
        <v>3555</v>
      </c>
      <c r="P3556" s="2" t="str">
        <f>IF(TablaDatos[[#This Row],[Diabetes]]=0,"No","Si")</f>
        <v>No</v>
      </c>
      <c r="Q3556">
        <v>0</v>
      </c>
      <c r="R3556">
        <f>TablaDatos[[#This Row],[Aux2]]/10000000000000</f>
        <v>2091.1105416559599</v>
      </c>
      <c r="S3556" s="1">
        <v>2.09111054165596E+16</v>
      </c>
      <c r="T3556" s="7">
        <f>TablaDatos[[#This Row],[Aux3]]/100000000000000</f>
        <v>245.25995928701099</v>
      </c>
      <c r="U3556" s="1">
        <v>2.45259959287011E+16</v>
      </c>
      <c r="V3556">
        <v>167.2</v>
      </c>
      <c r="W3556">
        <v>98.8</v>
      </c>
    </row>
    <row r="3557" spans="1:23">
      <c r="A3557">
        <v>2019</v>
      </c>
      <c r="B3557">
        <v>50</v>
      </c>
      <c r="C3557" t="s">
        <v>23</v>
      </c>
      <c r="D3557" t="s">
        <v>34</v>
      </c>
      <c r="E3557" t="s">
        <v>18</v>
      </c>
      <c r="F3557" t="s">
        <v>35</v>
      </c>
      <c r="G3557" t="s">
        <v>20</v>
      </c>
      <c r="H3557" s="3">
        <v>23661.98</v>
      </c>
      <c r="I3557" t="s">
        <v>21</v>
      </c>
      <c r="J3557" t="s">
        <v>18</v>
      </c>
      <c r="K35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31.375786423747101</v>
      </c>
      <c r="L3557" s="5">
        <f>TablaDatos[[#This Row],[IMC_raw]]/1000000000000000</f>
        <v>31.375786423747101</v>
      </c>
      <c r="M3557" s="2">
        <v>3.13757864237471E+16</v>
      </c>
      <c r="N35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7" s="13">
        <f t="shared" si="55"/>
        <v>3556</v>
      </c>
      <c r="P3557" s="2" t="str">
        <f>IF(TablaDatos[[#This Row],[Diabetes]]=0,"No","Si")</f>
        <v>No</v>
      </c>
      <c r="Q3557">
        <v>0</v>
      </c>
      <c r="R3557">
        <f>TablaDatos[[#This Row],[Aux2]]/10000000000000</f>
        <v>2024.7337966800101</v>
      </c>
      <c r="S3557" s="1">
        <v>2.02473379668001E+16</v>
      </c>
      <c r="T3557" s="7">
        <f>TablaDatos[[#This Row],[Aux3]]/100000000000000</f>
        <v>229.64413770584301</v>
      </c>
      <c r="U3557" s="1">
        <v>2.29644137705843E+16</v>
      </c>
      <c r="V3557">
        <v>145.4</v>
      </c>
      <c r="W3557">
        <v>94.1</v>
      </c>
    </row>
    <row r="3558" spans="1:23">
      <c r="A3558">
        <v>2019</v>
      </c>
      <c r="B3558">
        <v>72</v>
      </c>
      <c r="C3558" t="s">
        <v>23</v>
      </c>
      <c r="D3558" t="s">
        <v>72</v>
      </c>
      <c r="E3558" t="s">
        <v>21</v>
      </c>
      <c r="F3558" t="s">
        <v>19</v>
      </c>
      <c r="G3558" t="s">
        <v>25</v>
      </c>
      <c r="H3558" s="3">
        <v>15507.21</v>
      </c>
      <c r="I3558" t="s">
        <v>19</v>
      </c>
      <c r="J3558" t="s">
        <v>22</v>
      </c>
      <c r="K35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31.3653249770454</v>
      </c>
      <c r="L3558" s="5">
        <f>TablaDatos[[#This Row],[IMC_raw]]/1000000000000000</f>
        <v>31.3653249770454</v>
      </c>
      <c r="M3558" s="2">
        <v>3.13653249770454E+16</v>
      </c>
      <c r="N35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8" s="13">
        <f t="shared" si="55"/>
        <v>3557</v>
      </c>
      <c r="P3558" s="2" t="str">
        <f>IF(TablaDatos[[#This Row],[Diabetes]]=0,"No","Si")</f>
        <v>Si</v>
      </c>
      <c r="Q3558">
        <v>1</v>
      </c>
      <c r="R3558">
        <f>TablaDatos[[#This Row],[Aux2]]/10000000000000</f>
        <v>2198.7355150581402</v>
      </c>
      <c r="S3558" s="1">
        <v>2.19873551505814E+16</v>
      </c>
      <c r="T3558" s="7">
        <f>TablaDatos[[#This Row],[Aux3]]/100000000000000</f>
        <v>24.062555843134302</v>
      </c>
      <c r="U3558" s="1">
        <v>2406255584313430</v>
      </c>
      <c r="V3558">
        <v>171.8</v>
      </c>
      <c r="W3558">
        <v>98.8</v>
      </c>
    </row>
    <row r="3559" spans="1:23">
      <c r="A3559">
        <v>2019</v>
      </c>
      <c r="B3559">
        <v>50</v>
      </c>
      <c r="C3559" t="s">
        <v>23</v>
      </c>
      <c r="D3559" t="s">
        <v>72</v>
      </c>
      <c r="E3559" t="s">
        <v>19</v>
      </c>
      <c r="F3559" t="s">
        <v>19</v>
      </c>
      <c r="G3559" t="s">
        <v>20</v>
      </c>
      <c r="H3559" s="3">
        <v>17490.900000000001</v>
      </c>
      <c r="I3559" t="s">
        <v>19</v>
      </c>
      <c r="J3559" t="s">
        <v>18</v>
      </c>
      <c r="K35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31.338436927351097</v>
      </c>
      <c r="L3559" s="6">
        <f>TablaDatos[[#This Row],[IMC_raw]]/1000000000000000</f>
        <v>3.1338436927351099</v>
      </c>
      <c r="M3559" s="2">
        <v>3133843692735110</v>
      </c>
      <c r="N35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59" s="13">
        <f t="shared" si="55"/>
        <v>3558</v>
      </c>
      <c r="P3559" s="2" t="str">
        <f>IF(TablaDatos[[#This Row],[Diabetes]]=0,"No","Si")</f>
        <v>Si</v>
      </c>
      <c r="Q3559">
        <v>1</v>
      </c>
      <c r="R3559">
        <f>TablaDatos[[#This Row],[Aux2]]/10000000000000</f>
        <v>2117.19518782764</v>
      </c>
      <c r="S3559" s="1">
        <v>2.11719518782764E+16</v>
      </c>
      <c r="T3559" s="7">
        <f>TablaDatos[[#This Row],[Aux3]]/100000000000000</f>
        <v>251.22495844151999</v>
      </c>
      <c r="U3559" s="1">
        <v>2.5122495844152E+16</v>
      </c>
      <c r="V3559">
        <v>144.69999999999999</v>
      </c>
      <c r="W3559">
        <v>96.3</v>
      </c>
    </row>
    <row r="3560" spans="1:23">
      <c r="A3560">
        <v>2019</v>
      </c>
      <c r="B3560">
        <v>60</v>
      </c>
      <c r="C3560" t="s">
        <v>23</v>
      </c>
      <c r="D3560" t="s">
        <v>30</v>
      </c>
      <c r="E3560" t="s">
        <v>18</v>
      </c>
      <c r="F3560" t="s">
        <v>19</v>
      </c>
      <c r="G3560" t="s">
        <v>28</v>
      </c>
      <c r="H3560" s="3">
        <v>15211.8</v>
      </c>
      <c r="I3560" t="s">
        <v>19</v>
      </c>
      <c r="J3560" t="s">
        <v>22</v>
      </c>
      <c r="K35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31.315560530995</v>
      </c>
      <c r="L3560" s="6">
        <f>TablaDatos[[#This Row],[IMC_raw]]/1000000000000000</f>
        <v>31.315560530995</v>
      </c>
      <c r="M3560" s="2">
        <v>3.1315560530995E+16</v>
      </c>
      <c r="N35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0" s="13">
        <f t="shared" si="55"/>
        <v>3559</v>
      </c>
      <c r="P3560" s="2" t="str">
        <f>IF(TablaDatos[[#This Row],[Diabetes]]=0,"No","Si")</f>
        <v>No</v>
      </c>
      <c r="Q3560">
        <v>0</v>
      </c>
      <c r="R3560">
        <f>TablaDatos[[#This Row],[Aux2]]/10000000000000</f>
        <v>2052.18191362167</v>
      </c>
      <c r="S3560" s="1">
        <v>2.05218191362167E+16</v>
      </c>
      <c r="T3560" s="7">
        <f>TablaDatos[[#This Row],[Aux3]]/100000000000000</f>
        <v>219.15058979719001</v>
      </c>
      <c r="U3560" s="1">
        <v>2.1915058979719E+16</v>
      </c>
      <c r="V3560">
        <v>143.4</v>
      </c>
      <c r="W3560">
        <v>92.3</v>
      </c>
    </row>
    <row r="3561" spans="1:23">
      <c r="A3561">
        <v>2019</v>
      </c>
      <c r="B3561">
        <v>61</v>
      </c>
      <c r="C3561" t="s">
        <v>23</v>
      </c>
      <c r="D3561" t="s">
        <v>72</v>
      </c>
      <c r="E3561" t="s">
        <v>18</v>
      </c>
      <c r="F3561" t="s">
        <v>35</v>
      </c>
      <c r="G3561" t="s">
        <v>28</v>
      </c>
      <c r="H3561" s="3">
        <v>16577.669999999998</v>
      </c>
      <c r="I3561" t="s">
        <v>19</v>
      </c>
      <c r="J3561" t="s">
        <v>22</v>
      </c>
      <c r="K35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31.303980013296201</v>
      </c>
      <c r="L3561" s="5">
        <f>TablaDatos[[#This Row],[IMC_raw]]/1000000000000000</f>
        <v>3.13039800132962</v>
      </c>
      <c r="M3561" s="2">
        <v>3130398001329620</v>
      </c>
      <c r="N35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1" s="13">
        <f t="shared" si="55"/>
        <v>3560</v>
      </c>
      <c r="P3561" s="2" t="str">
        <f>IF(TablaDatos[[#This Row],[Diabetes]]=0,"No","Si")</f>
        <v>No</v>
      </c>
      <c r="Q3561">
        <v>0</v>
      </c>
      <c r="R3561">
        <f>TablaDatos[[#This Row],[Aux2]]/10000000000000</f>
        <v>230.58292665701001</v>
      </c>
      <c r="S3561" s="1">
        <v>2305829266570100</v>
      </c>
      <c r="T3561" s="7">
        <f>TablaDatos[[#This Row],[Aux3]]/100000000000000</f>
        <v>23.470287273709999</v>
      </c>
      <c r="U3561" s="1">
        <v>2347028727371000</v>
      </c>
      <c r="V3561">
        <v>158.30000000000001</v>
      </c>
      <c r="W3561">
        <v>98.8</v>
      </c>
    </row>
    <row r="3562" spans="1:23">
      <c r="A3562">
        <v>2019</v>
      </c>
      <c r="B3562">
        <v>69</v>
      </c>
      <c r="C3562" t="s">
        <v>16</v>
      </c>
      <c r="D3562" t="s">
        <v>34</v>
      </c>
      <c r="E3562" t="s">
        <v>21</v>
      </c>
      <c r="F3562" t="s">
        <v>24</v>
      </c>
      <c r="G3562" t="s">
        <v>25</v>
      </c>
      <c r="H3562" s="3">
        <v>23276.55</v>
      </c>
      <c r="I3562" t="s">
        <v>19</v>
      </c>
      <c r="J3562" t="s">
        <v>22</v>
      </c>
      <c r="K35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31.296636018037798</v>
      </c>
      <c r="L3562" s="5">
        <f>TablaDatos[[#This Row],[IMC_raw]]/1000000000000000</f>
        <v>31.296636018037798</v>
      </c>
      <c r="M3562" s="2">
        <v>3.12966360180378E+16</v>
      </c>
      <c r="N35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2" s="13">
        <f t="shared" si="55"/>
        <v>3561</v>
      </c>
      <c r="P3562" s="2" t="str">
        <f>IF(TablaDatos[[#This Row],[Diabetes]]=0,"No","Si")</f>
        <v>Si</v>
      </c>
      <c r="Q3562">
        <v>1</v>
      </c>
      <c r="R3562">
        <f>TablaDatos[[#This Row],[Aux2]]/10000000000000</f>
        <v>2296.4507813171599</v>
      </c>
      <c r="S3562" s="1">
        <v>2.29645078131716E+16</v>
      </c>
      <c r="T3562" s="7">
        <f>TablaDatos[[#This Row],[Aux3]]/100000000000000</f>
        <v>25.150554019416699</v>
      </c>
      <c r="U3562" s="1">
        <v>2515055401941670</v>
      </c>
      <c r="V3562">
        <v>168.4</v>
      </c>
      <c r="W3562">
        <v>99.6</v>
      </c>
    </row>
    <row r="3563" spans="1:23">
      <c r="A3563">
        <v>2019</v>
      </c>
      <c r="B3563">
        <v>72</v>
      </c>
      <c r="C3563" t="s">
        <v>16</v>
      </c>
      <c r="D3563" t="s">
        <v>42</v>
      </c>
      <c r="E3563" t="s">
        <v>21</v>
      </c>
      <c r="F3563" t="s">
        <v>24</v>
      </c>
      <c r="G3563" t="s">
        <v>25</v>
      </c>
      <c r="H3563" s="3">
        <v>16643.66</v>
      </c>
      <c r="I3563" t="s">
        <v>21</v>
      </c>
      <c r="J3563" t="s">
        <v>18</v>
      </c>
      <c r="K35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31.291896373434799</v>
      </c>
      <c r="L3563" s="5">
        <f>TablaDatos[[#This Row],[IMC_raw]]/1000000000000000</f>
        <v>31.291896373434799</v>
      </c>
      <c r="M3563" s="2">
        <v>3.12918963734348E+16</v>
      </c>
      <c r="N35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3" s="13">
        <f t="shared" si="55"/>
        <v>3562</v>
      </c>
      <c r="P3563" s="2" t="str">
        <f>IF(TablaDatos[[#This Row],[Diabetes]]=0,"No","Si")</f>
        <v>Si</v>
      </c>
      <c r="Q3563">
        <v>1</v>
      </c>
      <c r="R3563">
        <f>TablaDatos[[#This Row],[Aux2]]/10000000000000</f>
        <v>2353.9386369389099</v>
      </c>
      <c r="S3563" s="1">
        <v>2.35393863693891E+16</v>
      </c>
      <c r="T3563" s="7">
        <f>TablaDatos[[#This Row],[Aux3]]/100000000000000</f>
        <v>3.0000000000000001E-12</v>
      </c>
      <c r="U3563">
        <v>300</v>
      </c>
      <c r="V3563">
        <v>194.6</v>
      </c>
      <c r="W3563">
        <v>110.3</v>
      </c>
    </row>
    <row r="3564" spans="1:23">
      <c r="A3564">
        <v>2019</v>
      </c>
      <c r="B3564">
        <v>55</v>
      </c>
      <c r="C3564" t="s">
        <v>16</v>
      </c>
      <c r="D3564" t="s">
        <v>17</v>
      </c>
      <c r="E3564" t="s">
        <v>18</v>
      </c>
      <c r="F3564" t="s">
        <v>24</v>
      </c>
      <c r="G3564" t="s">
        <v>28</v>
      </c>
      <c r="H3564" s="3">
        <v>13991.67</v>
      </c>
      <c r="I3564" t="s">
        <v>19</v>
      </c>
      <c r="J3564" t="s">
        <v>22</v>
      </c>
      <c r="K35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31.285472503384199</v>
      </c>
      <c r="L3564" s="6">
        <f>TablaDatos[[#This Row],[IMC_raw]]/1000000000000000</f>
        <v>31.285472503384199</v>
      </c>
      <c r="M3564" s="2">
        <v>3.12854725033842E+16</v>
      </c>
      <c r="N35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4" s="13">
        <f t="shared" si="55"/>
        <v>3563</v>
      </c>
      <c r="P3564" s="2" t="str">
        <f>IF(TablaDatos[[#This Row],[Diabetes]]=0,"No","Si")</f>
        <v>No</v>
      </c>
      <c r="Q3564">
        <v>0</v>
      </c>
      <c r="R3564">
        <f>TablaDatos[[#This Row],[Aux2]]/10000000000000</f>
        <v>190.75059222056299</v>
      </c>
      <c r="S3564" s="1">
        <v>1907505922205630</v>
      </c>
      <c r="T3564" s="7">
        <f>TablaDatos[[#This Row],[Aux3]]/100000000000000</f>
        <v>209.21960478800901</v>
      </c>
      <c r="U3564" s="1">
        <v>2.09219604788009E+16</v>
      </c>
      <c r="V3564">
        <v>161.9</v>
      </c>
      <c r="W3564">
        <v>90.4</v>
      </c>
    </row>
    <row r="3565" spans="1:23">
      <c r="A3565">
        <v>2019</v>
      </c>
      <c r="B3565">
        <v>68</v>
      </c>
      <c r="C3565" t="s">
        <v>16</v>
      </c>
      <c r="D3565" t="s">
        <v>29</v>
      </c>
      <c r="E3565" t="s">
        <v>18</v>
      </c>
      <c r="F3565" t="s">
        <v>35</v>
      </c>
      <c r="G3565" t="s">
        <v>25</v>
      </c>
      <c r="H3565" s="3">
        <v>9729.57</v>
      </c>
      <c r="I3565" t="s">
        <v>19</v>
      </c>
      <c r="J3565" t="s">
        <v>18</v>
      </c>
      <c r="K35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31.276157402933599</v>
      </c>
      <c r="L3565" s="6">
        <f>TablaDatos[[#This Row],[IMC_raw]]/100000000000000</f>
        <v>31.276157402933599</v>
      </c>
      <c r="M3565" s="2">
        <v>3127615740293360</v>
      </c>
      <c r="N35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5" s="13">
        <f t="shared" si="55"/>
        <v>3564</v>
      </c>
      <c r="P3565" s="2" t="str">
        <f>IF(TablaDatos[[#This Row],[Diabetes]]=0,"No","Si")</f>
        <v>Si</v>
      </c>
      <c r="Q3565">
        <v>1</v>
      </c>
      <c r="R3565">
        <f>TablaDatos[[#This Row],[Aux2]]/10000000000000</f>
        <v>2242.9758205277399</v>
      </c>
      <c r="S3565" s="1">
        <v>2.24297582052774E+16</v>
      </c>
      <c r="T3565" s="7">
        <f>TablaDatos[[#This Row],[Aux3]]/100000000000000</f>
        <v>26.8963534039937</v>
      </c>
      <c r="U3565" s="1">
        <v>2689635340399370</v>
      </c>
      <c r="V3565">
        <v>152.80000000000001</v>
      </c>
      <c r="W3565">
        <v>103</v>
      </c>
    </row>
    <row r="3566" spans="1:23">
      <c r="A3566">
        <v>2019</v>
      </c>
      <c r="B3566">
        <v>59</v>
      </c>
      <c r="C3566" t="s">
        <v>16</v>
      </c>
      <c r="D3566" t="s">
        <v>29</v>
      </c>
      <c r="E3566" t="s">
        <v>18</v>
      </c>
      <c r="F3566" t="s">
        <v>24</v>
      </c>
      <c r="G3566" t="s">
        <v>28</v>
      </c>
      <c r="H3566" s="3">
        <v>19163.400000000001</v>
      </c>
      <c r="I3566" t="s">
        <v>19</v>
      </c>
      <c r="J3566" t="s">
        <v>22</v>
      </c>
      <c r="K3566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31.273841599874999</v>
      </c>
      <c r="L3566" s="6">
        <f>TablaDatos[[#This Row],[IMC_raw]]/1000000000000000</f>
        <v>3.1273841599875001E-2</v>
      </c>
      <c r="M3566" s="2">
        <v>31273841599875</v>
      </c>
      <c r="N35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6" s="13">
        <f t="shared" si="55"/>
        <v>3565</v>
      </c>
      <c r="P3566" s="2" t="str">
        <f>IF(TablaDatos[[#This Row],[Diabetes]]=0,"No","Si")</f>
        <v>No</v>
      </c>
      <c r="Q3566">
        <v>0</v>
      </c>
      <c r="R3566">
        <f>TablaDatos[[#This Row],[Aux2]]/10000000000000</f>
        <v>2073.6333387936302</v>
      </c>
      <c r="S3566" s="1">
        <v>2.07363333879363E+16</v>
      </c>
      <c r="T3566" s="7">
        <f>TablaDatos[[#This Row],[Aux3]]/100000000000000</f>
        <v>271.21105397553703</v>
      </c>
      <c r="U3566" s="1">
        <v>2.71211053975537E+16</v>
      </c>
      <c r="V3566">
        <v>150.5</v>
      </c>
      <c r="W3566">
        <v>96.3</v>
      </c>
    </row>
    <row r="3567" spans="1:23">
      <c r="A3567">
        <v>2019</v>
      </c>
      <c r="B3567">
        <v>50</v>
      </c>
      <c r="C3567" t="s">
        <v>23</v>
      </c>
      <c r="D3567" t="s">
        <v>73</v>
      </c>
      <c r="E3567" t="s">
        <v>19</v>
      </c>
      <c r="F3567" t="s">
        <v>24</v>
      </c>
      <c r="G3567" t="s">
        <v>20</v>
      </c>
      <c r="H3567" s="3">
        <v>30444.13</v>
      </c>
      <c r="I3567" t="s">
        <v>19</v>
      </c>
      <c r="J3567" t="s">
        <v>18</v>
      </c>
      <c r="K35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31.272418451864898</v>
      </c>
      <c r="L3567" s="6">
        <f>TablaDatos[[#This Row],[IMC_raw]]/1000000000000000</f>
        <v>3.1272418451864898</v>
      </c>
      <c r="M3567" s="2">
        <v>3127241845186490</v>
      </c>
      <c r="N35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7" s="13">
        <f t="shared" si="55"/>
        <v>3566</v>
      </c>
      <c r="P3567" s="2" t="str">
        <f>IF(TablaDatos[[#This Row],[Diabetes]]=0,"No","Si")</f>
        <v>No</v>
      </c>
      <c r="Q3567">
        <v>0</v>
      </c>
      <c r="R3567">
        <f>TablaDatos[[#This Row],[Aux2]]/10000000000000</f>
        <v>2237.0577841997301</v>
      </c>
      <c r="S3567" s="1">
        <v>2.23705778419973E+16</v>
      </c>
      <c r="T3567" s="7">
        <f>TablaDatos[[#This Row],[Aux3]]/100000000000000</f>
        <v>25.200378125508198</v>
      </c>
      <c r="U3567" s="1">
        <v>2520037812550820</v>
      </c>
      <c r="V3567">
        <v>149.19999999999999</v>
      </c>
      <c r="W3567">
        <v>91.6</v>
      </c>
    </row>
    <row r="3568" spans="1:23">
      <c r="A3568">
        <v>2019</v>
      </c>
      <c r="B3568">
        <v>62</v>
      </c>
      <c r="C3568" t="s">
        <v>23</v>
      </c>
      <c r="D3568" t="s">
        <v>42</v>
      </c>
      <c r="E3568" t="s">
        <v>18</v>
      </c>
      <c r="F3568" t="s">
        <v>19</v>
      </c>
      <c r="G3568" t="s">
        <v>28</v>
      </c>
      <c r="H3568" s="3">
        <v>15629.73</v>
      </c>
      <c r="I3568" t="s">
        <v>19</v>
      </c>
      <c r="J3568" t="s">
        <v>22</v>
      </c>
      <c r="K35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31.251818000110699</v>
      </c>
      <c r="L3568" s="6">
        <f>TablaDatos[[#This Row],[IMC_raw]]/1000000000000000</f>
        <v>31.251818000110699</v>
      </c>
      <c r="M3568" s="2">
        <v>3.12518180001107E+16</v>
      </c>
      <c r="N35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8" s="13">
        <f t="shared" si="55"/>
        <v>3567</v>
      </c>
      <c r="P3568" s="2" t="str">
        <f>IF(TablaDatos[[#This Row],[Diabetes]]=0,"No","Si")</f>
        <v>No</v>
      </c>
      <c r="Q3568">
        <v>0</v>
      </c>
      <c r="R3568">
        <f>TablaDatos[[#This Row],[Aux2]]/10000000000000</f>
        <v>2186.8019741609401</v>
      </c>
      <c r="S3568" s="1">
        <v>2.18680197416094E+16</v>
      </c>
      <c r="T3568" s="7">
        <f>TablaDatos[[#This Row],[Aux3]]/100000000000000</f>
        <v>230.28776370019301</v>
      </c>
      <c r="U3568" s="1">
        <v>2.30287763700193E+16</v>
      </c>
      <c r="V3568">
        <v>156</v>
      </c>
      <c r="W3568">
        <v>97</v>
      </c>
    </row>
    <row r="3569" spans="1:23">
      <c r="A3569">
        <v>2019</v>
      </c>
      <c r="B3569">
        <v>57</v>
      </c>
      <c r="C3569" t="s">
        <v>23</v>
      </c>
      <c r="D3569" t="s">
        <v>30</v>
      </c>
      <c r="E3569" t="s">
        <v>21</v>
      </c>
      <c r="F3569" t="s">
        <v>19</v>
      </c>
      <c r="G3569" t="s">
        <v>28</v>
      </c>
      <c r="H3569" s="3">
        <v>20899.689999999999</v>
      </c>
      <c r="I3569" t="s">
        <v>21</v>
      </c>
      <c r="J3569" t="s">
        <v>21</v>
      </c>
      <c r="K35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31.247485705077601</v>
      </c>
      <c r="L3569" s="5">
        <f>TablaDatos[[#This Row],[IMC_raw]]/1000000000000000</f>
        <v>3.12474857050776</v>
      </c>
      <c r="M3569" s="2">
        <v>3124748570507760</v>
      </c>
      <c r="N35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69" s="13">
        <f t="shared" si="55"/>
        <v>3568</v>
      </c>
      <c r="P3569" s="2" t="str">
        <f>IF(TablaDatos[[#This Row],[Diabetes]]=0,"No","Si")</f>
        <v>No</v>
      </c>
      <c r="Q3569">
        <v>0</v>
      </c>
      <c r="R3569">
        <f>TablaDatos[[#This Row],[Aux2]]/10000000000000</f>
        <v>2102.8928533520502</v>
      </c>
      <c r="S3569" s="1">
        <v>2.10289285335205E+16</v>
      </c>
      <c r="T3569" s="7">
        <f>TablaDatos[[#This Row],[Aux3]]/100000000000000</f>
        <v>237.92817236178701</v>
      </c>
      <c r="U3569" s="1">
        <v>2.37928172361787E+16</v>
      </c>
      <c r="V3569">
        <v>166.8</v>
      </c>
      <c r="W3569">
        <v>96.2</v>
      </c>
    </row>
    <row r="3570" spans="1:23">
      <c r="A3570">
        <v>2019</v>
      </c>
      <c r="B3570">
        <v>51</v>
      </c>
      <c r="C3570" t="s">
        <v>16</v>
      </c>
      <c r="D3570" t="s">
        <v>72</v>
      </c>
      <c r="E3570" t="s">
        <v>18</v>
      </c>
      <c r="F3570" t="s">
        <v>40</v>
      </c>
      <c r="G3570" t="s">
        <v>20</v>
      </c>
      <c r="H3570" s="3">
        <v>33332.870000000003</v>
      </c>
      <c r="I3570" t="s">
        <v>18</v>
      </c>
      <c r="J3570" t="s">
        <v>22</v>
      </c>
      <c r="K35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31.2437611374122</v>
      </c>
      <c r="L3570" s="5">
        <f>TablaDatos[[#This Row],[IMC_raw]]/1000000000000000</f>
        <v>3.1243761137412198</v>
      </c>
      <c r="M3570" s="2">
        <v>3124376113741220</v>
      </c>
      <c r="N35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0" s="13">
        <f t="shared" si="55"/>
        <v>3569</v>
      </c>
      <c r="P3570" s="2" t="str">
        <f>IF(TablaDatos[[#This Row],[Diabetes]]=0,"No","Si")</f>
        <v>No</v>
      </c>
      <c r="Q3570">
        <v>0</v>
      </c>
      <c r="R3570">
        <f>TablaDatos[[#This Row],[Aux2]]/10000000000000</f>
        <v>1788.9872557165199</v>
      </c>
      <c r="S3570" s="1">
        <v>1.78898725571652E+16</v>
      </c>
      <c r="T3570" s="7">
        <f>TablaDatos[[#This Row],[Aux3]]/100000000000000</f>
        <v>232.10363815680901</v>
      </c>
      <c r="U3570" s="1">
        <v>2.32103638156809E+16</v>
      </c>
      <c r="V3570">
        <v>142.80000000000001</v>
      </c>
      <c r="W3570">
        <v>88.3</v>
      </c>
    </row>
    <row r="3571" spans="1:23">
      <c r="A3571">
        <v>2019</v>
      </c>
      <c r="B3571">
        <v>57</v>
      </c>
      <c r="C3571" t="s">
        <v>23</v>
      </c>
      <c r="D3571" t="s">
        <v>26</v>
      </c>
      <c r="E3571" t="s">
        <v>18</v>
      </c>
      <c r="F3571" t="s">
        <v>35</v>
      </c>
      <c r="G3571" t="s">
        <v>28</v>
      </c>
      <c r="H3571" s="3">
        <v>42812.51</v>
      </c>
      <c r="I3571" t="s">
        <v>19</v>
      </c>
      <c r="J3571" t="s">
        <v>18</v>
      </c>
      <c r="K35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31.2291520520407</v>
      </c>
      <c r="L3571" s="5">
        <f>TablaDatos[[#This Row],[IMC_raw]]/1000000000000000</f>
        <v>31.2291520520407</v>
      </c>
      <c r="M3571" s="2">
        <v>3.12291520520407E+16</v>
      </c>
      <c r="N35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1" s="13">
        <f t="shared" si="55"/>
        <v>3570</v>
      </c>
      <c r="P3571" s="2" t="str">
        <f>IF(TablaDatos[[#This Row],[Diabetes]]=0,"No","Si")</f>
        <v>No</v>
      </c>
      <c r="Q3571">
        <v>0</v>
      </c>
      <c r="R3571">
        <f>TablaDatos[[#This Row],[Aux2]]/10000000000000</f>
        <v>1849.6280049228999</v>
      </c>
      <c r="S3571" s="1">
        <v>1.8496280049229E+16</v>
      </c>
      <c r="T3571" s="7">
        <f>TablaDatos[[#This Row],[Aux3]]/100000000000000</f>
        <v>190.11382488469201</v>
      </c>
      <c r="U3571" s="1">
        <v>1.90113824884692E+16</v>
      </c>
      <c r="V3571">
        <v>150.19999999999999</v>
      </c>
      <c r="W3571">
        <v>90.3</v>
      </c>
    </row>
    <row r="3572" spans="1:23">
      <c r="A3572">
        <v>2019</v>
      </c>
      <c r="B3572">
        <v>69</v>
      </c>
      <c r="C3572" t="s">
        <v>23</v>
      </c>
      <c r="D3572" t="s">
        <v>73</v>
      </c>
      <c r="E3572" t="s">
        <v>19</v>
      </c>
      <c r="F3572" t="s">
        <v>24</v>
      </c>
      <c r="G3572" t="s">
        <v>25</v>
      </c>
      <c r="H3572" s="3">
        <v>29661.439999999999</v>
      </c>
      <c r="I3572" t="s">
        <v>19</v>
      </c>
      <c r="J3572" t="s">
        <v>22</v>
      </c>
      <c r="K35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31.222007024405599</v>
      </c>
      <c r="L3572" s="5">
        <f>TablaDatos[[#This Row],[IMC_raw]]/1000000000000000</f>
        <v>3.1222007024405598</v>
      </c>
      <c r="M3572" s="2">
        <v>3122200702440560</v>
      </c>
      <c r="N35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2" s="13">
        <f t="shared" si="55"/>
        <v>3571</v>
      </c>
      <c r="P3572" s="2" t="str">
        <f>IF(TablaDatos[[#This Row],[Diabetes]]=0,"No","Si")</f>
        <v>Si</v>
      </c>
      <c r="Q3572">
        <v>1</v>
      </c>
      <c r="R3572">
        <f>TablaDatos[[#This Row],[Aux2]]/10000000000000</f>
        <v>238.63851685911499</v>
      </c>
      <c r="S3572" s="1">
        <v>2386385168591150</v>
      </c>
      <c r="T3572" s="7">
        <f>TablaDatos[[#This Row],[Aux3]]/100000000000000</f>
        <v>23.775755590509402</v>
      </c>
      <c r="U3572" s="1">
        <v>2377575559050940</v>
      </c>
      <c r="V3572">
        <v>160.69999999999999</v>
      </c>
      <c r="W3572">
        <v>96.1</v>
      </c>
    </row>
    <row r="3573" spans="1:23">
      <c r="A3573">
        <v>2019</v>
      </c>
      <c r="B3573">
        <v>54</v>
      </c>
      <c r="C3573" t="s">
        <v>16</v>
      </c>
      <c r="D3573" t="s">
        <v>30</v>
      </c>
      <c r="E3573" t="s">
        <v>18</v>
      </c>
      <c r="F3573" t="s">
        <v>24</v>
      </c>
      <c r="G3573" t="s">
        <v>20</v>
      </c>
      <c r="H3573" s="3">
        <v>19317.78</v>
      </c>
      <c r="I3573" t="s">
        <v>21</v>
      </c>
      <c r="J3573" t="s">
        <v>18</v>
      </c>
      <c r="K35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31.221719181223001</v>
      </c>
      <c r="L3573" s="5">
        <f>TablaDatos[[#This Row],[IMC_raw]]/1000000000000000</f>
        <v>31.221719181223001</v>
      </c>
      <c r="M3573" s="2">
        <v>3.1221719181223E+16</v>
      </c>
      <c r="N35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3" s="13">
        <f t="shared" si="55"/>
        <v>3572</v>
      </c>
      <c r="P3573" s="2" t="str">
        <f>IF(TablaDatos[[#This Row],[Diabetes]]=0,"No","Si")</f>
        <v>No</v>
      </c>
      <c r="Q3573">
        <v>0</v>
      </c>
      <c r="R3573">
        <f>TablaDatos[[#This Row],[Aux2]]/10000000000000</f>
        <v>223.49333007200701</v>
      </c>
      <c r="S3573" s="1">
        <v>2234933300720070</v>
      </c>
      <c r="T3573" s="7">
        <f>TablaDatos[[#This Row],[Aux3]]/100000000000000</f>
        <v>250.89787723842699</v>
      </c>
      <c r="U3573" s="1">
        <v>2.50897877238427E+16</v>
      </c>
      <c r="V3573">
        <v>143.9</v>
      </c>
      <c r="W3573">
        <v>88.4</v>
      </c>
    </row>
    <row r="3574" spans="1:23">
      <c r="A3574">
        <v>2019</v>
      </c>
      <c r="B3574">
        <v>53</v>
      </c>
      <c r="C3574" t="s">
        <v>16</v>
      </c>
      <c r="D3574" t="s">
        <v>26</v>
      </c>
      <c r="E3574" t="s">
        <v>18</v>
      </c>
      <c r="F3574" t="s">
        <v>19</v>
      </c>
      <c r="G3574" t="s">
        <v>20</v>
      </c>
      <c r="H3574" s="3">
        <v>18237.78</v>
      </c>
      <c r="I3574" t="s">
        <v>19</v>
      </c>
      <c r="J3574" t="s">
        <v>22</v>
      </c>
      <c r="K35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31.2145645503306</v>
      </c>
      <c r="L3574" s="6">
        <f>TablaDatos[[#This Row],[IMC_raw]]/1000000000000000</f>
        <v>31.2145645503306</v>
      </c>
      <c r="M3574" s="2">
        <v>3.12145645503306E+16</v>
      </c>
      <c r="N35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4" s="13">
        <f t="shared" si="55"/>
        <v>3573</v>
      </c>
      <c r="P3574" s="2" t="str">
        <f>IF(TablaDatos[[#This Row],[Diabetes]]=0,"No","Si")</f>
        <v>No</v>
      </c>
      <c r="Q3574">
        <v>0</v>
      </c>
      <c r="R3574">
        <f>TablaDatos[[#This Row],[Aux2]]/10000000000000</f>
        <v>20.655841576706798</v>
      </c>
      <c r="S3574" s="1">
        <v>206558415767068</v>
      </c>
      <c r="T3574" s="7">
        <f>TablaDatos[[#This Row],[Aux3]]/100000000000000</f>
        <v>226.053860751499</v>
      </c>
      <c r="U3574" s="1">
        <v>2.26053860751499E+16</v>
      </c>
      <c r="V3574">
        <v>153.69999999999999</v>
      </c>
      <c r="W3574">
        <v>85.4</v>
      </c>
    </row>
    <row r="3575" spans="1:23">
      <c r="A3575">
        <v>2019</v>
      </c>
      <c r="B3575">
        <v>59</v>
      </c>
      <c r="C3575" t="s">
        <v>23</v>
      </c>
      <c r="D3575" t="s">
        <v>42</v>
      </c>
      <c r="E3575" t="s">
        <v>19</v>
      </c>
      <c r="F3575" t="s">
        <v>19</v>
      </c>
      <c r="G3575" t="s">
        <v>28</v>
      </c>
      <c r="H3575" s="3">
        <v>22199.43</v>
      </c>
      <c r="I3575" t="s">
        <v>19</v>
      </c>
      <c r="J3575" t="s">
        <v>22</v>
      </c>
      <c r="K35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31.2053717386685</v>
      </c>
      <c r="L3575" s="6">
        <f>TablaDatos[[#This Row],[IMC_raw]]/1000000000000000</f>
        <v>3.1205371738668499</v>
      </c>
      <c r="M3575" s="2">
        <v>3120537173866850</v>
      </c>
      <c r="N35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5" s="13">
        <f t="shared" si="55"/>
        <v>3574</v>
      </c>
      <c r="P3575" s="2" t="str">
        <f>IF(TablaDatos[[#This Row],[Diabetes]]=0,"No","Si")</f>
        <v>No</v>
      </c>
      <c r="Q3575">
        <v>0</v>
      </c>
      <c r="R3575">
        <f>TablaDatos[[#This Row],[Aux2]]/10000000000000</f>
        <v>1906.5930594869201</v>
      </c>
      <c r="S3575" s="1">
        <v>1.90659305948692E+16</v>
      </c>
      <c r="T3575" s="7">
        <f>TablaDatos[[#This Row],[Aux3]]/100000000000000</f>
        <v>210.664669512785</v>
      </c>
      <c r="U3575" s="1">
        <v>2.10664669512785E+16</v>
      </c>
      <c r="V3575">
        <v>153.5</v>
      </c>
      <c r="W3575">
        <v>95</v>
      </c>
    </row>
    <row r="3576" spans="1:23">
      <c r="A3576">
        <v>2019</v>
      </c>
      <c r="B3576">
        <v>57</v>
      </c>
      <c r="C3576" t="s">
        <v>16</v>
      </c>
      <c r="D3576" t="s">
        <v>17</v>
      </c>
      <c r="E3576" t="s">
        <v>18</v>
      </c>
      <c r="F3576" t="s">
        <v>19</v>
      </c>
      <c r="G3576" t="s">
        <v>28</v>
      </c>
      <c r="H3576" s="3">
        <v>29275.24</v>
      </c>
      <c r="I3576" t="s">
        <v>19</v>
      </c>
      <c r="J3576" t="s">
        <v>22</v>
      </c>
      <c r="K35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31.183875924254501</v>
      </c>
      <c r="L3576" s="5">
        <f>TablaDatos[[#This Row],[IMC_raw]]/100000000000000</f>
        <v>31.183875924254501</v>
      </c>
      <c r="M3576" s="2">
        <v>3118387592425450</v>
      </c>
      <c r="N35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6" s="13">
        <f t="shared" si="55"/>
        <v>3575</v>
      </c>
      <c r="P3576" s="2" t="str">
        <f>IF(TablaDatos[[#This Row],[Diabetes]]=0,"No","Si")</f>
        <v>No</v>
      </c>
      <c r="Q3576">
        <v>0</v>
      </c>
      <c r="R3576">
        <f>TablaDatos[[#This Row],[Aux2]]/10000000000000</f>
        <v>2032.45410901931</v>
      </c>
      <c r="S3576" s="1">
        <v>2.03245410901931E+16</v>
      </c>
      <c r="T3576" s="7">
        <f>TablaDatos[[#This Row],[Aux3]]/100000000000000</f>
        <v>23.9496814056346</v>
      </c>
      <c r="U3576" s="1">
        <v>2394968140563460</v>
      </c>
      <c r="V3576">
        <v>153.5</v>
      </c>
      <c r="W3576">
        <v>98.1</v>
      </c>
    </row>
    <row r="3577" spans="1:23">
      <c r="A3577">
        <v>2019</v>
      </c>
      <c r="B3577">
        <v>58</v>
      </c>
      <c r="C3577" t="s">
        <v>16</v>
      </c>
      <c r="D3577" t="s">
        <v>32</v>
      </c>
      <c r="E3577" t="s">
        <v>18</v>
      </c>
      <c r="F3577" t="s">
        <v>24</v>
      </c>
      <c r="G3577" t="s">
        <v>28</v>
      </c>
      <c r="H3577" s="3">
        <v>18578.72</v>
      </c>
      <c r="I3577" t="s">
        <v>21</v>
      </c>
      <c r="J3577" t="s">
        <v>22</v>
      </c>
      <c r="K35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31.172086021342899</v>
      </c>
      <c r="L3577" s="5">
        <f>TablaDatos[[#This Row],[IMC_raw]]/1000000000000000</f>
        <v>31.172086021342899</v>
      </c>
      <c r="M3577" s="2">
        <v>3.11720860213429E+16</v>
      </c>
      <c r="N35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7" s="13">
        <f t="shared" si="55"/>
        <v>3576</v>
      </c>
      <c r="P3577" s="2" t="str">
        <f>IF(TablaDatos[[#This Row],[Diabetes]]=0,"No","Si")</f>
        <v>Si</v>
      </c>
      <c r="Q3577">
        <v>1</v>
      </c>
      <c r="R3577">
        <f>TablaDatos[[#This Row],[Aux2]]/10000000000000</f>
        <v>214.68375871939901</v>
      </c>
      <c r="S3577" s="1">
        <v>2146837587193990</v>
      </c>
      <c r="T3577" s="7">
        <f>TablaDatos[[#This Row],[Aux3]]/100000000000000</f>
        <v>226.449078626258</v>
      </c>
      <c r="U3577" s="1">
        <v>2.26449078626258E+16</v>
      </c>
      <c r="V3577">
        <v>168.5</v>
      </c>
      <c r="W3577">
        <v>102.8</v>
      </c>
    </row>
    <row r="3578" spans="1:23">
      <c r="A3578">
        <v>2019</v>
      </c>
      <c r="B3578">
        <v>55</v>
      </c>
      <c r="C3578" t="s">
        <v>16</v>
      </c>
      <c r="D3578" t="s">
        <v>71</v>
      </c>
      <c r="E3578" t="s">
        <v>21</v>
      </c>
      <c r="F3578" t="s">
        <v>35</v>
      </c>
      <c r="G3578" t="s">
        <v>28</v>
      </c>
      <c r="H3578" s="3">
        <v>17358.099999999999</v>
      </c>
      <c r="I3578" t="s">
        <v>19</v>
      </c>
      <c r="J3578" t="s">
        <v>19</v>
      </c>
      <c r="K35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31.171710821349201</v>
      </c>
      <c r="L3578" s="5">
        <f>TablaDatos[[#This Row],[IMC_raw]]/1000000000000000</f>
        <v>31.171710821349201</v>
      </c>
      <c r="M3578" s="2">
        <v>3.11717108213492E+16</v>
      </c>
      <c r="N35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8" s="13">
        <f t="shared" si="55"/>
        <v>3577</v>
      </c>
      <c r="P3578" s="2" t="str">
        <f>IF(TablaDatos[[#This Row],[Diabetes]]=0,"No","Si")</f>
        <v>No</v>
      </c>
      <c r="Q3578">
        <v>0</v>
      </c>
      <c r="R3578">
        <f>TablaDatos[[#This Row],[Aux2]]/10000000000000</f>
        <v>1981.0187796273001</v>
      </c>
      <c r="S3578" s="1">
        <v>1.9810187796273E+16</v>
      </c>
      <c r="T3578" s="7">
        <f>TablaDatos[[#This Row],[Aux3]]/100000000000000</f>
        <v>26.096958821636299</v>
      </c>
      <c r="U3578" s="1">
        <v>2609695882163630</v>
      </c>
      <c r="V3578">
        <v>161.9</v>
      </c>
      <c r="W3578">
        <v>103.5</v>
      </c>
    </row>
    <row r="3579" spans="1:23">
      <c r="A3579">
        <v>2019</v>
      </c>
      <c r="B3579">
        <v>69</v>
      </c>
      <c r="C3579" t="s">
        <v>16</v>
      </c>
      <c r="D3579" t="s">
        <v>72</v>
      </c>
      <c r="E3579" t="s">
        <v>21</v>
      </c>
      <c r="F3579" t="s">
        <v>19</v>
      </c>
      <c r="G3579" t="s">
        <v>25</v>
      </c>
      <c r="H3579" s="3">
        <v>22168.48</v>
      </c>
      <c r="I3579" t="s">
        <v>21</v>
      </c>
      <c r="J3579" t="s">
        <v>18</v>
      </c>
      <c r="K35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31.165168227327801</v>
      </c>
      <c r="L3579" s="5">
        <f>TablaDatos[[#This Row],[IMC_raw]]/1000000000000000</f>
        <v>31.165168227327801</v>
      </c>
      <c r="M3579" s="2">
        <v>3.11651682273278E+16</v>
      </c>
      <c r="N35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79" s="13">
        <f t="shared" si="55"/>
        <v>3578</v>
      </c>
      <c r="P3579" s="2" t="str">
        <f>IF(TablaDatos[[#This Row],[Diabetes]]=0,"No","Si")</f>
        <v>No</v>
      </c>
      <c r="Q3579">
        <v>0</v>
      </c>
      <c r="R3579">
        <f>TablaDatos[[#This Row],[Aux2]]/10000000000000</f>
        <v>2324.0049726104398</v>
      </c>
      <c r="S3579" s="1">
        <v>2.32400497261044E+16</v>
      </c>
      <c r="T3579" s="7">
        <f>TablaDatos[[#This Row],[Aux3]]/100000000000000</f>
        <v>25.6693885476523</v>
      </c>
      <c r="U3579" s="1">
        <v>2566938854765230</v>
      </c>
      <c r="V3579">
        <v>172.7</v>
      </c>
      <c r="W3579">
        <v>101.7</v>
      </c>
    </row>
    <row r="3580" spans="1:23">
      <c r="A3580">
        <v>2019</v>
      </c>
      <c r="B3580">
        <v>54</v>
      </c>
      <c r="C3580" t="s">
        <v>16</v>
      </c>
      <c r="D3580" t="s">
        <v>72</v>
      </c>
      <c r="E3580" t="s">
        <v>18</v>
      </c>
      <c r="F3580" t="s">
        <v>19</v>
      </c>
      <c r="G3580" t="s">
        <v>20</v>
      </c>
      <c r="H3580" s="3">
        <v>22268.639999999999</v>
      </c>
      <c r="I3580" t="s">
        <v>19</v>
      </c>
      <c r="J3580" t="s">
        <v>18</v>
      </c>
      <c r="K35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31.1625002857912</v>
      </c>
      <c r="L3580" s="6">
        <f>TablaDatos[[#This Row],[IMC_raw]]/100000000000000</f>
        <v>31.1625002857912</v>
      </c>
      <c r="M3580" s="2">
        <v>3116250028579120</v>
      </c>
      <c r="N35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0" s="13">
        <f t="shared" si="55"/>
        <v>3579</v>
      </c>
      <c r="P3580" s="2" t="str">
        <f>IF(TablaDatos[[#This Row],[Diabetes]]=0,"No","Si")</f>
        <v>Si</v>
      </c>
      <c r="Q3580">
        <v>1</v>
      </c>
      <c r="R3580">
        <f>TablaDatos[[#This Row],[Aux2]]/10000000000000</f>
        <v>2308.1100849423801</v>
      </c>
      <c r="S3580" s="1">
        <v>2.30811008494238E+16</v>
      </c>
      <c r="T3580" s="7">
        <f>TablaDatos[[#This Row],[Aux3]]/100000000000000</f>
        <v>243.60622265037</v>
      </c>
      <c r="U3580" s="1">
        <v>2.4360622265037E+16</v>
      </c>
      <c r="V3580">
        <v>165</v>
      </c>
      <c r="W3580">
        <v>93.9</v>
      </c>
    </row>
    <row r="3581" spans="1:23">
      <c r="A3581">
        <v>2019</v>
      </c>
      <c r="B3581">
        <v>53</v>
      </c>
      <c r="C3581" t="s">
        <v>16</v>
      </c>
      <c r="D3581" t="s">
        <v>73</v>
      </c>
      <c r="E3581" t="s">
        <v>18</v>
      </c>
      <c r="F3581" t="s">
        <v>35</v>
      </c>
      <c r="G3581" t="s">
        <v>20</v>
      </c>
      <c r="H3581" s="3">
        <v>38991.08</v>
      </c>
      <c r="I3581" t="s">
        <v>19</v>
      </c>
      <c r="J3581" t="s">
        <v>21</v>
      </c>
      <c r="K35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31.101743380418299</v>
      </c>
      <c r="L3581" s="6">
        <f>TablaDatos[[#This Row],[IMC_raw]]/1000000000000000</f>
        <v>31.101743380418299</v>
      </c>
      <c r="M3581" s="2">
        <v>3.11017433804183E+16</v>
      </c>
      <c r="N35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1" s="13">
        <f t="shared" si="55"/>
        <v>3580</v>
      </c>
      <c r="P3581" s="2" t="str">
        <f>IF(TablaDatos[[#This Row],[Diabetes]]=0,"No","Si")</f>
        <v>No</v>
      </c>
      <c r="Q3581">
        <v>0</v>
      </c>
      <c r="R3581">
        <f>TablaDatos[[#This Row],[Aux2]]/10000000000000</f>
        <v>181.483658184625</v>
      </c>
      <c r="S3581" s="1">
        <v>1814836581846250</v>
      </c>
      <c r="T3581" s="7">
        <f>TablaDatos[[#This Row],[Aux3]]/100000000000000</f>
        <v>20.967279480976298</v>
      </c>
      <c r="U3581" s="1">
        <v>2096727948097630</v>
      </c>
      <c r="V3581">
        <v>148</v>
      </c>
      <c r="W3581">
        <v>95.5</v>
      </c>
    </row>
    <row r="3582" spans="1:23">
      <c r="A3582">
        <v>2019</v>
      </c>
      <c r="B3582">
        <v>59</v>
      </c>
      <c r="C3582" t="s">
        <v>23</v>
      </c>
      <c r="D3582" t="s">
        <v>17</v>
      </c>
      <c r="E3582" t="s">
        <v>19</v>
      </c>
      <c r="F3582" t="s">
        <v>19</v>
      </c>
      <c r="G3582" t="s">
        <v>28</v>
      </c>
      <c r="H3582" s="3">
        <v>32477.69</v>
      </c>
      <c r="I3582" t="s">
        <v>21</v>
      </c>
      <c r="J3582" t="s">
        <v>18</v>
      </c>
      <c r="K35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31.0971181096977</v>
      </c>
      <c r="L3582" s="6">
        <f>TablaDatos[[#This Row],[IMC_raw]]/1000000000000000</f>
        <v>31.0971181096977</v>
      </c>
      <c r="M3582" s="2">
        <v>3.10971181096977E+16</v>
      </c>
      <c r="N35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2" s="13">
        <f t="shared" si="55"/>
        <v>3581</v>
      </c>
      <c r="P3582" s="2" t="str">
        <f>IF(TablaDatos[[#This Row],[Diabetes]]=0,"No","Si")</f>
        <v>No</v>
      </c>
      <c r="Q3582">
        <v>0</v>
      </c>
      <c r="R3582">
        <f>TablaDatos[[#This Row],[Aux2]]/10000000000000</f>
        <v>2013.6995142727201</v>
      </c>
      <c r="S3582" s="1">
        <v>2.01369951427272E+16</v>
      </c>
      <c r="T3582" s="7">
        <f>TablaDatos[[#This Row],[Aux3]]/100000000000000</f>
        <v>26.6407454569677</v>
      </c>
      <c r="U3582" s="1">
        <v>2664074545696770</v>
      </c>
      <c r="V3582">
        <v>168.2</v>
      </c>
      <c r="W3582">
        <v>91.6</v>
      </c>
    </row>
    <row r="3583" spans="1:23">
      <c r="A3583">
        <v>2019</v>
      </c>
      <c r="B3583">
        <v>52</v>
      </c>
      <c r="C3583" t="s">
        <v>23</v>
      </c>
      <c r="D3583" t="s">
        <v>17</v>
      </c>
      <c r="E3583" t="s">
        <v>19</v>
      </c>
      <c r="F3583" t="s">
        <v>24</v>
      </c>
      <c r="G3583" t="s">
        <v>20</v>
      </c>
      <c r="H3583" s="3">
        <v>20623.09</v>
      </c>
      <c r="I3583" t="s">
        <v>19</v>
      </c>
      <c r="J3583" t="s">
        <v>22</v>
      </c>
      <c r="K35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31.096473557309199</v>
      </c>
      <c r="L3583" s="5">
        <f>TablaDatos[[#This Row],[IMC_raw]]/1000000000000000</f>
        <v>31.096473557309199</v>
      </c>
      <c r="M3583" s="2">
        <v>3.10964735573092E+16</v>
      </c>
      <c r="N35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3" s="13">
        <f t="shared" si="55"/>
        <v>3582</v>
      </c>
      <c r="P3583" s="2" t="str">
        <f>IF(TablaDatos[[#This Row],[Diabetes]]=0,"No","Si")</f>
        <v>Si</v>
      </c>
      <c r="Q3583">
        <v>1</v>
      </c>
      <c r="R3583">
        <f>TablaDatos[[#This Row],[Aux2]]/10000000000000</f>
        <v>1807.9877663580601</v>
      </c>
      <c r="S3583" s="1">
        <v>1.80798776635806E+16</v>
      </c>
      <c r="T3583" s="7">
        <f>TablaDatos[[#This Row],[Aux3]]/100000000000000</f>
        <v>185.86124758685199</v>
      </c>
      <c r="U3583" s="1">
        <v>1.85861247586852E+16</v>
      </c>
      <c r="V3583">
        <v>141.30000000000001</v>
      </c>
      <c r="W3583">
        <v>90.9</v>
      </c>
    </row>
    <row r="3584" spans="1:23">
      <c r="A3584">
        <v>2019</v>
      </c>
      <c r="B3584">
        <v>50</v>
      </c>
      <c r="C3584" t="s">
        <v>16</v>
      </c>
      <c r="D3584" t="s">
        <v>30</v>
      </c>
      <c r="E3584" t="s">
        <v>19</v>
      </c>
      <c r="F3584" t="s">
        <v>19</v>
      </c>
      <c r="G3584" t="s">
        <v>20</v>
      </c>
      <c r="H3584" s="3">
        <v>20942.03</v>
      </c>
      <c r="I3584" t="s">
        <v>19</v>
      </c>
      <c r="J3584" t="s">
        <v>22</v>
      </c>
      <c r="K35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31.0636521790335</v>
      </c>
      <c r="L3584" s="5">
        <f>TablaDatos[[#This Row],[IMC_raw]]/1000000000000000</f>
        <v>31.0636521790335</v>
      </c>
      <c r="M3584" s="2">
        <v>3.10636521790335E+16</v>
      </c>
      <c r="N35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4" s="13">
        <f t="shared" si="55"/>
        <v>3583</v>
      </c>
      <c r="P3584" s="2" t="str">
        <f>IF(TablaDatos[[#This Row],[Diabetes]]=0,"No","Si")</f>
        <v>No</v>
      </c>
      <c r="Q3584">
        <v>0</v>
      </c>
      <c r="R3584">
        <f>TablaDatos[[#This Row],[Aux2]]/10000000000000</f>
        <v>2186.1738117149498</v>
      </c>
      <c r="S3584" s="1">
        <v>2.18617381171495E+16</v>
      </c>
      <c r="T3584" s="7">
        <f>TablaDatos[[#This Row],[Aux3]]/100000000000000</f>
        <v>27.572765546212398</v>
      </c>
      <c r="U3584" s="1">
        <v>2757276554621240</v>
      </c>
      <c r="V3584">
        <v>145.80000000000001</v>
      </c>
      <c r="W3584">
        <v>94.7</v>
      </c>
    </row>
    <row r="3585" spans="1:23">
      <c r="A3585">
        <v>2019</v>
      </c>
      <c r="B3585">
        <v>64</v>
      </c>
      <c r="C3585" t="s">
        <v>23</v>
      </c>
      <c r="D3585" t="s">
        <v>38</v>
      </c>
      <c r="E3585" t="s">
        <v>19</v>
      </c>
      <c r="F3585" t="s">
        <v>19</v>
      </c>
      <c r="G3585" t="s">
        <v>28</v>
      </c>
      <c r="H3585" s="3">
        <v>14167.82</v>
      </c>
      <c r="I3585" t="s">
        <v>21</v>
      </c>
      <c r="J3585" t="s">
        <v>22</v>
      </c>
      <c r="K35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31.040182838118199</v>
      </c>
      <c r="L3585" s="5">
        <f>TablaDatos[[#This Row],[IMC_raw]]/1000000000000000</f>
        <v>31.040182838118199</v>
      </c>
      <c r="M3585" s="2">
        <v>3.10401828381182E+16</v>
      </c>
      <c r="N35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5" s="13">
        <f t="shared" si="55"/>
        <v>3584</v>
      </c>
      <c r="P3585" s="2" t="str">
        <f>IF(TablaDatos[[#This Row],[Diabetes]]=0,"No","Si")</f>
        <v>No</v>
      </c>
      <c r="Q3585">
        <v>0</v>
      </c>
      <c r="R3585">
        <f>TablaDatos[[#This Row],[Aux2]]/10000000000000</f>
        <v>2142.4604575107901</v>
      </c>
      <c r="S3585" s="1">
        <v>2.14246045751079E+16</v>
      </c>
      <c r="T3585" s="7">
        <f>TablaDatos[[#This Row],[Aux3]]/100000000000000</f>
        <v>224.016999651742</v>
      </c>
      <c r="U3585" s="1">
        <v>2.24016999651742E+16</v>
      </c>
      <c r="V3585">
        <v>153.1</v>
      </c>
      <c r="W3585">
        <v>91.8</v>
      </c>
    </row>
    <row r="3586" spans="1:23">
      <c r="A3586">
        <v>2019</v>
      </c>
      <c r="B3586">
        <v>68</v>
      </c>
      <c r="C3586" t="s">
        <v>23</v>
      </c>
      <c r="D3586" t="s">
        <v>73</v>
      </c>
      <c r="E3586" t="s">
        <v>31</v>
      </c>
      <c r="F3586" t="s">
        <v>24</v>
      </c>
      <c r="G3586" t="s">
        <v>25</v>
      </c>
      <c r="H3586" s="3">
        <v>20617.46</v>
      </c>
      <c r="I3586" t="s">
        <v>21</v>
      </c>
      <c r="J3586" t="s">
        <v>18</v>
      </c>
      <c r="K35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31.025394242346401</v>
      </c>
      <c r="L3586" s="5">
        <f>TablaDatos[[#This Row],[IMC_raw]]/1000000000000000</f>
        <v>31.025394242346401</v>
      </c>
      <c r="M3586" s="2">
        <v>3.10253942423464E+16</v>
      </c>
      <c r="N35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6" s="13">
        <f t="shared" ref="O3586:O3649" si="56">O3585+1</f>
        <v>3585</v>
      </c>
      <c r="P3586" s="2" t="str">
        <f>IF(TablaDatos[[#This Row],[Diabetes]]=0,"No","Si")</f>
        <v>Si</v>
      </c>
      <c r="Q3586">
        <v>1</v>
      </c>
      <c r="R3586">
        <f>TablaDatos[[#This Row],[Aux2]]/10000000000000</f>
        <v>22.313242350689698</v>
      </c>
      <c r="S3586" s="1">
        <v>223132423506897</v>
      </c>
      <c r="T3586" s="7">
        <f>TablaDatos[[#This Row],[Aux3]]/100000000000000</f>
        <v>257.57583297945303</v>
      </c>
      <c r="U3586" s="1">
        <v>2.57575832979453E+16</v>
      </c>
      <c r="V3586">
        <v>154</v>
      </c>
      <c r="W3586">
        <v>100.3</v>
      </c>
    </row>
    <row r="3587" spans="1:23">
      <c r="A3587">
        <v>2019</v>
      </c>
      <c r="B3587">
        <v>58</v>
      </c>
      <c r="C3587" t="s">
        <v>16</v>
      </c>
      <c r="D3587" t="s">
        <v>73</v>
      </c>
      <c r="E3587" t="s">
        <v>21</v>
      </c>
      <c r="F3587" t="s">
        <v>19</v>
      </c>
      <c r="G3587" t="s">
        <v>28</v>
      </c>
      <c r="H3587" s="3">
        <v>37385.879999999997</v>
      </c>
      <c r="I3587" t="s">
        <v>21</v>
      </c>
      <c r="J3587" t="s">
        <v>19</v>
      </c>
      <c r="K35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31.015438058754697</v>
      </c>
      <c r="L3587" s="5">
        <f>TablaDatos[[#This Row],[IMC_raw]]/1000000000000000</f>
        <v>3.1015438058754699</v>
      </c>
      <c r="M3587" s="2">
        <v>3101543805875470</v>
      </c>
      <c r="N35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7" s="13">
        <f t="shared" si="56"/>
        <v>3586</v>
      </c>
      <c r="P3587" s="2" t="str">
        <f>IF(TablaDatos[[#This Row],[Diabetes]]=0,"No","Si")</f>
        <v>No</v>
      </c>
      <c r="Q3587">
        <v>0</v>
      </c>
      <c r="R3587">
        <f>TablaDatos[[#This Row],[Aux2]]/10000000000000</f>
        <v>2259.58949922074</v>
      </c>
      <c r="S3587" s="1">
        <v>2.25958949922074E+16</v>
      </c>
      <c r="T3587" s="7">
        <f>TablaDatos[[#This Row],[Aux3]]/100000000000000</f>
        <v>254.181710715424</v>
      </c>
      <c r="U3587" s="1">
        <v>2.54181710715424E+16</v>
      </c>
      <c r="V3587">
        <v>163.1</v>
      </c>
      <c r="W3587">
        <v>101.5</v>
      </c>
    </row>
    <row r="3588" spans="1:23">
      <c r="A3588">
        <v>2019</v>
      </c>
      <c r="B3588">
        <v>65</v>
      </c>
      <c r="C3588" t="s">
        <v>16</v>
      </c>
      <c r="D3588" t="s">
        <v>17</v>
      </c>
      <c r="E3588" t="s">
        <v>21</v>
      </c>
      <c r="F3588" t="s">
        <v>24</v>
      </c>
      <c r="G3588" t="s">
        <v>25</v>
      </c>
      <c r="H3588" s="3">
        <v>28361.49</v>
      </c>
      <c r="I3588" t="s">
        <v>21</v>
      </c>
      <c r="J3588" t="s">
        <v>22</v>
      </c>
      <c r="K35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31.006489857859201</v>
      </c>
      <c r="L3588" s="6">
        <f>TablaDatos[[#This Row],[IMC_raw]]/1000000000000000</f>
        <v>31.006489857859201</v>
      </c>
      <c r="M3588" s="2">
        <v>3.10064898578592E+16</v>
      </c>
      <c r="N35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8" s="13">
        <f t="shared" si="56"/>
        <v>3587</v>
      </c>
      <c r="P3588" s="2" t="str">
        <f>IF(TablaDatos[[#This Row],[Diabetes]]=0,"No","Si")</f>
        <v>No</v>
      </c>
      <c r="Q3588">
        <v>0</v>
      </c>
      <c r="R3588">
        <f>TablaDatos[[#This Row],[Aux2]]/10000000000000</f>
        <v>228.19389124479</v>
      </c>
      <c r="S3588" s="1">
        <v>2281938912447900</v>
      </c>
      <c r="T3588" s="7">
        <f>TablaDatos[[#This Row],[Aux3]]/100000000000000</f>
        <v>238.36560977190899</v>
      </c>
      <c r="U3588" s="1">
        <v>2.38365609771909E+16</v>
      </c>
      <c r="V3588">
        <v>161.30000000000001</v>
      </c>
      <c r="W3588">
        <v>94.8</v>
      </c>
    </row>
    <row r="3589" spans="1:23">
      <c r="A3589">
        <v>2019</v>
      </c>
      <c r="B3589">
        <v>67</v>
      </c>
      <c r="C3589" t="s">
        <v>23</v>
      </c>
      <c r="D3589" t="s">
        <v>42</v>
      </c>
      <c r="E3589" t="s">
        <v>21</v>
      </c>
      <c r="F3589" t="s">
        <v>24</v>
      </c>
      <c r="G3589" t="s">
        <v>25</v>
      </c>
      <c r="H3589" s="3">
        <v>13488.72</v>
      </c>
      <c r="I3589" t="s">
        <v>21</v>
      </c>
      <c r="J3589" t="s">
        <v>18</v>
      </c>
      <c r="K35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30.990110349761299</v>
      </c>
      <c r="L3589" s="6">
        <f>TablaDatos[[#This Row],[IMC_raw]]/1000000000000000</f>
        <v>30.990110349761299</v>
      </c>
      <c r="M3589" s="2">
        <v>3.09901103497613E+16</v>
      </c>
      <c r="N35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89" s="13">
        <f t="shared" si="56"/>
        <v>3588</v>
      </c>
      <c r="P3589" s="2" t="str">
        <f>IF(TablaDatos[[#This Row],[Diabetes]]=0,"No","Si")</f>
        <v>No</v>
      </c>
      <c r="Q3589">
        <v>0</v>
      </c>
      <c r="R3589">
        <f>TablaDatos[[#This Row],[Aux2]]/10000000000000</f>
        <v>242.08598724545001</v>
      </c>
      <c r="S3589" s="1">
        <v>2420859872454500</v>
      </c>
      <c r="T3589" s="7">
        <f>TablaDatos[[#This Row],[Aux3]]/100000000000000</f>
        <v>219.392130208818</v>
      </c>
      <c r="U3589" s="1">
        <v>2.19392130208818E+16</v>
      </c>
      <c r="V3589">
        <v>159.5</v>
      </c>
      <c r="W3589">
        <v>101.7</v>
      </c>
    </row>
    <row r="3590" spans="1:23">
      <c r="A3590">
        <v>2019</v>
      </c>
      <c r="B3590">
        <v>61</v>
      </c>
      <c r="C3590" t="s">
        <v>23</v>
      </c>
      <c r="D3590" t="s">
        <v>72</v>
      </c>
      <c r="E3590" t="s">
        <v>18</v>
      </c>
      <c r="F3590" t="s">
        <v>19</v>
      </c>
      <c r="G3590" t="s">
        <v>28</v>
      </c>
      <c r="H3590" s="3">
        <v>11055.16</v>
      </c>
      <c r="I3590" t="s">
        <v>21</v>
      </c>
      <c r="J3590" t="s">
        <v>22</v>
      </c>
      <c r="K35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30.9627987596071</v>
      </c>
      <c r="L3590" s="6">
        <f>TablaDatos[[#This Row],[IMC_raw]]/100000000000000</f>
        <v>30.9627987596071</v>
      </c>
      <c r="M3590" s="2">
        <v>3096279875960710</v>
      </c>
      <c r="N35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0" s="13">
        <f t="shared" si="56"/>
        <v>3589</v>
      </c>
      <c r="P3590" s="2" t="str">
        <f>IF(TablaDatos[[#This Row],[Diabetes]]=0,"No","Si")</f>
        <v>No</v>
      </c>
      <c r="Q3590">
        <v>0</v>
      </c>
      <c r="R3590">
        <f>TablaDatos[[#This Row],[Aux2]]/10000000000000</f>
        <v>1958.7378601856699</v>
      </c>
      <c r="S3590" s="1">
        <v>1.95873786018567E+16</v>
      </c>
      <c r="T3590" s="7">
        <f>TablaDatos[[#This Row],[Aux3]]/100000000000000</f>
        <v>217.527939115446</v>
      </c>
      <c r="U3590" s="1">
        <v>2.17527939115446E+16</v>
      </c>
      <c r="V3590">
        <v>153.6</v>
      </c>
      <c r="W3590">
        <v>97.8</v>
      </c>
    </row>
    <row r="3591" spans="1:23">
      <c r="A3591">
        <v>2019</v>
      </c>
      <c r="B3591">
        <v>63</v>
      </c>
      <c r="C3591" t="s">
        <v>23</v>
      </c>
      <c r="D3591" t="s">
        <v>17</v>
      </c>
      <c r="E3591" t="s">
        <v>18</v>
      </c>
      <c r="F3591" t="s">
        <v>19</v>
      </c>
      <c r="G3591" t="s">
        <v>28</v>
      </c>
      <c r="H3591" s="3">
        <v>30067.59</v>
      </c>
      <c r="I3591" t="s">
        <v>19</v>
      </c>
      <c r="J3591" t="s">
        <v>22</v>
      </c>
      <c r="K35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30.9562299709313</v>
      </c>
      <c r="L3591" s="5">
        <f>TablaDatos[[#This Row],[IMC_raw]]/1000000000000000</f>
        <v>30.9562299709313</v>
      </c>
      <c r="M3591" s="2">
        <v>3.09562299709313E+16</v>
      </c>
      <c r="N35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1" s="13">
        <f t="shared" si="56"/>
        <v>3590</v>
      </c>
      <c r="P3591" s="2" t="str">
        <f>IF(TablaDatos[[#This Row],[Diabetes]]=0,"No","Si")</f>
        <v>No</v>
      </c>
      <c r="Q3591">
        <v>0</v>
      </c>
      <c r="R3591">
        <f>TablaDatos[[#This Row],[Aux2]]/10000000000000</f>
        <v>211.446761257627</v>
      </c>
      <c r="S3591" s="1">
        <v>2114467612576270</v>
      </c>
      <c r="T3591" s="7">
        <f>TablaDatos[[#This Row],[Aux3]]/100000000000000</f>
        <v>248.63725406535201</v>
      </c>
      <c r="U3591" s="1">
        <v>2.48637254065352E+16</v>
      </c>
      <c r="V3591">
        <v>153.9</v>
      </c>
      <c r="W3591">
        <v>97.8</v>
      </c>
    </row>
    <row r="3592" spans="1:23">
      <c r="A3592">
        <v>2019</v>
      </c>
      <c r="B3592">
        <v>65</v>
      </c>
      <c r="C3592" t="s">
        <v>16</v>
      </c>
      <c r="D3592" t="s">
        <v>17</v>
      </c>
      <c r="E3592" t="s">
        <v>21</v>
      </c>
      <c r="F3592" t="s">
        <v>19</v>
      </c>
      <c r="G3592" t="s">
        <v>25</v>
      </c>
      <c r="H3592" s="3">
        <v>28172.98</v>
      </c>
      <c r="I3592" t="s">
        <v>19</v>
      </c>
      <c r="J3592" t="s">
        <v>22</v>
      </c>
      <c r="K35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30.9502077336805</v>
      </c>
      <c r="L3592" s="6">
        <f>TablaDatos[[#This Row],[IMC_raw]]/1000000000000000</f>
        <v>30.9502077336805</v>
      </c>
      <c r="M3592" s="2">
        <v>3.09502077336805E+16</v>
      </c>
      <c r="N35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2" s="13">
        <f t="shared" si="56"/>
        <v>3591</v>
      </c>
      <c r="P3592" s="2" t="str">
        <f>IF(TablaDatos[[#This Row],[Diabetes]]=0,"No","Si")</f>
        <v>No</v>
      </c>
      <c r="Q3592">
        <v>0</v>
      </c>
      <c r="R3592">
        <f>TablaDatos[[#This Row],[Aux2]]/10000000000000</f>
        <v>206.286098556425</v>
      </c>
      <c r="S3592" s="1">
        <v>2062860985564250</v>
      </c>
      <c r="T3592" s="7">
        <f>TablaDatos[[#This Row],[Aux3]]/100000000000000</f>
        <v>190.008536308532</v>
      </c>
      <c r="U3592" s="1">
        <v>1.90008536308532E+16</v>
      </c>
      <c r="V3592">
        <v>164.4</v>
      </c>
      <c r="W3592">
        <v>100.2</v>
      </c>
    </row>
    <row r="3593" spans="1:23">
      <c r="A3593">
        <v>2019</v>
      </c>
      <c r="B3593">
        <v>60</v>
      </c>
      <c r="C3593" t="s">
        <v>16</v>
      </c>
      <c r="D3593" t="s">
        <v>74</v>
      </c>
      <c r="E3593" t="s">
        <v>21</v>
      </c>
      <c r="F3593" t="s">
        <v>19</v>
      </c>
      <c r="G3593" t="s">
        <v>28</v>
      </c>
      <c r="H3593" s="3">
        <v>13692.1</v>
      </c>
      <c r="I3593" t="s">
        <v>21</v>
      </c>
      <c r="J3593" t="s">
        <v>18</v>
      </c>
      <c r="K35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30.941305505456501</v>
      </c>
      <c r="L3593" s="5">
        <f>TablaDatos[[#This Row],[IMC_raw]]/1000000000000000</f>
        <v>30.941305505456501</v>
      </c>
      <c r="M3593" s="2">
        <v>3.09413055054565E+16</v>
      </c>
      <c r="N35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3" s="13">
        <f t="shared" si="56"/>
        <v>3592</v>
      </c>
      <c r="P3593" s="2" t="str">
        <f>IF(TablaDatos[[#This Row],[Diabetes]]=0,"No","Si")</f>
        <v>No</v>
      </c>
      <c r="Q3593">
        <v>0</v>
      </c>
      <c r="R3593">
        <f>TablaDatos[[#This Row],[Aux2]]/10000000000000</f>
        <v>2231.3993916931399</v>
      </c>
      <c r="S3593" s="1">
        <v>2.23139939169314E+16</v>
      </c>
      <c r="T3593" s="7">
        <f>TablaDatos[[#This Row],[Aux3]]/100000000000000</f>
        <v>232.64433052171299</v>
      </c>
      <c r="U3593" s="1">
        <v>2.32644330521713E+16</v>
      </c>
      <c r="V3593">
        <v>162.19999999999999</v>
      </c>
      <c r="W3593">
        <v>97.8</v>
      </c>
    </row>
    <row r="3594" spans="1:23">
      <c r="A3594">
        <v>2019</v>
      </c>
      <c r="B3594">
        <v>55</v>
      </c>
      <c r="C3594" t="s">
        <v>23</v>
      </c>
      <c r="D3594" t="s">
        <v>33</v>
      </c>
      <c r="E3594" t="s">
        <v>18</v>
      </c>
      <c r="F3594" t="s">
        <v>24</v>
      </c>
      <c r="G3594" t="s">
        <v>28</v>
      </c>
      <c r="H3594" s="3">
        <v>25679.09</v>
      </c>
      <c r="I3594" t="s">
        <v>19</v>
      </c>
      <c r="J3594" t="s">
        <v>18</v>
      </c>
      <c r="K35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30.906579712612</v>
      </c>
      <c r="L3594" s="6">
        <f>TablaDatos[[#This Row],[IMC_raw]]/1000000000000000</f>
        <v>30.906579712612</v>
      </c>
      <c r="M3594" s="2">
        <v>3.0906579712612E+16</v>
      </c>
      <c r="N35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4" s="13">
        <f t="shared" si="56"/>
        <v>3593</v>
      </c>
      <c r="P3594" s="2" t="str">
        <f>IF(TablaDatos[[#This Row],[Diabetes]]=0,"No","Si")</f>
        <v>No</v>
      </c>
      <c r="Q3594">
        <v>0</v>
      </c>
      <c r="R3594">
        <f>TablaDatos[[#This Row],[Aux2]]/10000000000000</f>
        <v>2106.17605513537</v>
      </c>
      <c r="S3594" s="1">
        <v>2.10617605513537E+16</v>
      </c>
      <c r="T3594" s="7">
        <f>TablaDatos[[#This Row],[Aux3]]/100000000000000</f>
        <v>232.262327879834</v>
      </c>
      <c r="U3594" s="1">
        <v>2.32262327879834E+16</v>
      </c>
      <c r="V3594">
        <v>156.4</v>
      </c>
      <c r="W3594">
        <v>91.6</v>
      </c>
    </row>
    <row r="3595" spans="1:23">
      <c r="A3595">
        <v>2019</v>
      </c>
      <c r="B3595">
        <v>56</v>
      </c>
      <c r="C3595" t="s">
        <v>23</v>
      </c>
      <c r="D3595" t="s">
        <v>29</v>
      </c>
      <c r="E3595" t="s">
        <v>18</v>
      </c>
      <c r="F3595" t="s">
        <v>24</v>
      </c>
      <c r="G3595" t="s">
        <v>28</v>
      </c>
      <c r="H3595" s="3">
        <v>13905.73</v>
      </c>
      <c r="I3595" t="s">
        <v>19</v>
      </c>
      <c r="J3595" t="s">
        <v>22</v>
      </c>
      <c r="K35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30.898079519311199</v>
      </c>
      <c r="L3595" s="6">
        <f>TablaDatos[[#This Row],[IMC_raw]]/1000000000000000</f>
        <v>30.898079519311199</v>
      </c>
      <c r="M3595" s="2">
        <v>3.08980795193112E+16</v>
      </c>
      <c r="N35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5" s="13">
        <f t="shared" si="56"/>
        <v>3594</v>
      </c>
      <c r="P3595" s="2" t="str">
        <f>IF(TablaDatos[[#This Row],[Diabetes]]=0,"No","Si")</f>
        <v>No</v>
      </c>
      <c r="Q3595">
        <v>0</v>
      </c>
      <c r="R3595">
        <f>TablaDatos[[#This Row],[Aux2]]/10000000000000</f>
        <v>183.27682409416801</v>
      </c>
      <c r="S3595" s="1">
        <v>1832768240941680</v>
      </c>
      <c r="T3595" s="7">
        <f>TablaDatos[[#This Row],[Aux3]]/100000000000000</f>
        <v>24.238584097676899</v>
      </c>
      <c r="U3595" s="1">
        <v>2423858409767690</v>
      </c>
      <c r="V3595">
        <v>152.5</v>
      </c>
      <c r="W3595">
        <v>94.2</v>
      </c>
    </row>
    <row r="3596" spans="1:23">
      <c r="A3596">
        <v>2019</v>
      </c>
      <c r="B3596">
        <v>55</v>
      </c>
      <c r="C3596" t="s">
        <v>23</v>
      </c>
      <c r="D3596" t="s">
        <v>72</v>
      </c>
      <c r="E3596" t="s">
        <v>18</v>
      </c>
      <c r="F3596" t="s">
        <v>24</v>
      </c>
      <c r="G3596" t="s">
        <v>28</v>
      </c>
      <c r="H3596" s="3">
        <v>15660.76</v>
      </c>
      <c r="I3596" t="s">
        <v>21</v>
      </c>
      <c r="J3596" t="s">
        <v>18</v>
      </c>
      <c r="K35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30.866771598575703</v>
      </c>
      <c r="L3596" s="5">
        <f>TablaDatos[[#This Row],[IMC_raw]]/1000000000000000</f>
        <v>3.0866771598575702</v>
      </c>
      <c r="M3596" s="2">
        <v>3086677159857570</v>
      </c>
      <c r="N35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6" s="13">
        <f t="shared" si="56"/>
        <v>3595</v>
      </c>
      <c r="P3596" s="2" t="str">
        <f>IF(TablaDatos[[#This Row],[Diabetes]]=0,"No","Si")</f>
        <v>Si</v>
      </c>
      <c r="Q3596">
        <v>1</v>
      </c>
      <c r="R3596">
        <f>TablaDatos[[#This Row],[Aux2]]/10000000000000</f>
        <v>197.32938933384901</v>
      </c>
      <c r="S3596" s="1">
        <v>1973293893338490</v>
      </c>
      <c r="T3596" s="7">
        <f>TablaDatos[[#This Row],[Aux3]]/100000000000000</f>
        <v>247.87148247217399</v>
      </c>
      <c r="U3596" s="1">
        <v>2.47871482472174E+16</v>
      </c>
      <c r="V3596">
        <v>162</v>
      </c>
      <c r="W3596">
        <v>99.3</v>
      </c>
    </row>
    <row r="3597" spans="1:23">
      <c r="A3597">
        <v>2019</v>
      </c>
      <c r="B3597">
        <v>57</v>
      </c>
      <c r="C3597" t="s">
        <v>23</v>
      </c>
      <c r="D3597" t="s">
        <v>73</v>
      </c>
      <c r="E3597" t="s">
        <v>18</v>
      </c>
      <c r="F3597" t="s">
        <v>24</v>
      </c>
      <c r="G3597" t="s">
        <v>28</v>
      </c>
      <c r="H3597" s="3">
        <v>28493.72</v>
      </c>
      <c r="I3597" t="s">
        <v>19</v>
      </c>
      <c r="J3597" t="s">
        <v>22</v>
      </c>
      <c r="K35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30.837238729789</v>
      </c>
      <c r="L3597" s="6">
        <f>TablaDatos[[#This Row],[IMC_raw]]/1000000000000000</f>
        <v>30.837238729789</v>
      </c>
      <c r="M3597" s="2">
        <v>3.0837238729789E+16</v>
      </c>
      <c r="N35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7" s="13">
        <f t="shared" si="56"/>
        <v>3596</v>
      </c>
      <c r="P3597" s="2" t="str">
        <f>IF(TablaDatos[[#This Row],[Diabetes]]=0,"No","Si")</f>
        <v>No</v>
      </c>
      <c r="Q3597">
        <v>0</v>
      </c>
      <c r="R3597">
        <f>TablaDatos[[#This Row],[Aux2]]/10000000000000</f>
        <v>216.803953938718</v>
      </c>
      <c r="S3597" s="1">
        <v>2168039539387180</v>
      </c>
      <c r="T3597" s="7">
        <f>TablaDatos[[#This Row],[Aux3]]/100000000000000</f>
        <v>275.39139066606998</v>
      </c>
      <c r="U3597" s="1">
        <v>2.7539139066607E+16</v>
      </c>
      <c r="V3597">
        <v>153.6</v>
      </c>
      <c r="W3597">
        <v>94.9</v>
      </c>
    </row>
    <row r="3598" spans="1:23">
      <c r="A3598">
        <v>2019</v>
      </c>
      <c r="B3598">
        <v>62</v>
      </c>
      <c r="C3598" t="s">
        <v>23</v>
      </c>
      <c r="D3598" t="s">
        <v>34</v>
      </c>
      <c r="E3598" t="s">
        <v>19</v>
      </c>
      <c r="F3598" t="s">
        <v>35</v>
      </c>
      <c r="G3598" t="s">
        <v>28</v>
      </c>
      <c r="H3598" s="3">
        <v>17179.07</v>
      </c>
      <c r="I3598" t="s">
        <v>21</v>
      </c>
      <c r="J3598" t="s">
        <v>22</v>
      </c>
      <c r="K35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30.790032284165601</v>
      </c>
      <c r="L3598" s="5">
        <f>TablaDatos[[#This Row],[IMC_raw]]/100000000000000</f>
        <v>30.790032284165601</v>
      </c>
      <c r="M3598" s="2">
        <v>3079003228416560</v>
      </c>
      <c r="N35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8" s="13">
        <f t="shared" si="56"/>
        <v>3597</v>
      </c>
      <c r="P3598" s="2" t="str">
        <f>IF(TablaDatos[[#This Row],[Diabetes]]=0,"No","Si")</f>
        <v>No</v>
      </c>
      <c r="Q3598">
        <v>0</v>
      </c>
      <c r="R3598">
        <f>TablaDatos[[#This Row],[Aux2]]/10000000000000</f>
        <v>187.35464603409599</v>
      </c>
      <c r="S3598" s="1">
        <v>1873546460340960</v>
      </c>
      <c r="T3598" s="7">
        <f>TablaDatos[[#This Row],[Aux3]]/100000000000000</f>
        <v>208.41019695781199</v>
      </c>
      <c r="U3598" s="1">
        <v>2.08410196957812E+16</v>
      </c>
      <c r="V3598">
        <v>151.9</v>
      </c>
      <c r="W3598">
        <v>95.6</v>
      </c>
    </row>
    <row r="3599" spans="1:23">
      <c r="A3599">
        <v>2019</v>
      </c>
      <c r="B3599">
        <v>60</v>
      </c>
      <c r="C3599" t="s">
        <v>16</v>
      </c>
      <c r="D3599" t="s">
        <v>29</v>
      </c>
      <c r="E3599" t="s">
        <v>18</v>
      </c>
      <c r="F3599" t="s">
        <v>19</v>
      </c>
      <c r="G3599" t="s">
        <v>28</v>
      </c>
      <c r="H3599" s="3">
        <v>20490.419999999998</v>
      </c>
      <c r="I3599" t="s">
        <v>21</v>
      </c>
      <c r="J3599" t="s">
        <v>22</v>
      </c>
      <c r="K35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30.789980512220701</v>
      </c>
      <c r="L3599" s="5">
        <f>TablaDatos[[#This Row],[IMC_raw]]/1000000000000000</f>
        <v>30.789980512220701</v>
      </c>
      <c r="M3599" s="2">
        <v>3.07899805122207E+16</v>
      </c>
      <c r="N35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599" s="13">
        <f t="shared" si="56"/>
        <v>3598</v>
      </c>
      <c r="P3599" s="2" t="str">
        <f>IF(TablaDatos[[#This Row],[Diabetes]]=0,"No","Si")</f>
        <v>No</v>
      </c>
      <c r="Q3599">
        <v>0</v>
      </c>
      <c r="R3599">
        <f>TablaDatos[[#This Row],[Aux2]]/10000000000000</f>
        <v>1990.0328669678399</v>
      </c>
      <c r="S3599" s="1">
        <v>1.99003286696784E+16</v>
      </c>
      <c r="T3599" s="7">
        <f>TablaDatos[[#This Row],[Aux3]]/100000000000000</f>
        <v>23.248589352842501</v>
      </c>
      <c r="U3599" s="1">
        <v>2324858935284250</v>
      </c>
      <c r="V3599">
        <v>150.19999999999999</v>
      </c>
      <c r="W3599">
        <v>97.3</v>
      </c>
    </row>
    <row r="3600" spans="1:23">
      <c r="A3600">
        <v>2019</v>
      </c>
      <c r="B3600">
        <v>52</v>
      </c>
      <c r="C3600" t="s">
        <v>16</v>
      </c>
      <c r="D3600" t="s">
        <v>36</v>
      </c>
      <c r="E3600" t="s">
        <v>18</v>
      </c>
      <c r="F3600" t="s">
        <v>19</v>
      </c>
      <c r="G3600" t="s">
        <v>20</v>
      </c>
      <c r="H3600" s="3">
        <v>17708.61</v>
      </c>
      <c r="I3600" t="s">
        <v>19</v>
      </c>
      <c r="J3600" t="s">
        <v>22</v>
      </c>
      <c r="K36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30.779147525428002</v>
      </c>
      <c r="L3600" s="5">
        <f>TablaDatos[[#This Row],[IMC_raw]]/1000000000000000</f>
        <v>30.779147525428002</v>
      </c>
      <c r="M3600" s="2">
        <v>3.0779147525428E+16</v>
      </c>
      <c r="N36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0" s="13">
        <f t="shared" si="56"/>
        <v>3599</v>
      </c>
      <c r="P3600" s="2" t="str">
        <f>IF(TablaDatos[[#This Row],[Diabetes]]=0,"No","Si")</f>
        <v>No</v>
      </c>
      <c r="Q3600">
        <v>0</v>
      </c>
      <c r="R3600">
        <f>TablaDatos[[#This Row],[Aux2]]/10000000000000</f>
        <v>2156.6567011687498</v>
      </c>
      <c r="S3600" s="1">
        <v>2.15665670116875E+16</v>
      </c>
      <c r="T3600" s="7">
        <f>TablaDatos[[#This Row],[Aux3]]/100000000000000</f>
        <v>241.65752654598001</v>
      </c>
      <c r="U3600" s="1">
        <v>2.4165752654598E+16</v>
      </c>
      <c r="V3600">
        <v>145.4</v>
      </c>
      <c r="W3600">
        <v>92.6</v>
      </c>
    </row>
    <row r="3601" spans="1:23">
      <c r="A3601">
        <v>2019</v>
      </c>
      <c r="B3601">
        <v>64</v>
      </c>
      <c r="C3601" t="s">
        <v>16</v>
      </c>
      <c r="D3601" t="s">
        <v>17</v>
      </c>
      <c r="E3601" t="s">
        <v>21</v>
      </c>
      <c r="F3601" t="s">
        <v>19</v>
      </c>
      <c r="G3601" t="s">
        <v>28</v>
      </c>
      <c r="H3601" s="3">
        <v>19161.88</v>
      </c>
      <c r="I3601" t="s">
        <v>21</v>
      </c>
      <c r="J3601" t="s">
        <v>18</v>
      </c>
      <c r="K36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30.769863339187999</v>
      </c>
      <c r="L3601" s="5">
        <f>TablaDatos[[#This Row],[IMC_raw]]/1000000000000000</f>
        <v>30.769863339187999</v>
      </c>
      <c r="M3601" s="2">
        <v>3.0769863339188E+16</v>
      </c>
      <c r="N36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1" s="13">
        <f t="shared" si="56"/>
        <v>3600</v>
      </c>
      <c r="P3601" s="2" t="str">
        <f>IF(TablaDatos[[#This Row],[Diabetes]]=0,"No","Si")</f>
        <v>No</v>
      </c>
      <c r="Q3601">
        <v>0</v>
      </c>
      <c r="R3601">
        <f>TablaDatos[[#This Row],[Aux2]]/10000000000000</f>
        <v>240.30794653566301</v>
      </c>
      <c r="S3601" s="1">
        <v>2403079465356630</v>
      </c>
      <c r="T3601" s="7">
        <f>TablaDatos[[#This Row],[Aux3]]/100000000000000</f>
        <v>242.4866506898</v>
      </c>
      <c r="U3601" s="1">
        <v>2.424866506898E+16</v>
      </c>
      <c r="V3601">
        <v>167.1</v>
      </c>
      <c r="W3601">
        <v>97.4</v>
      </c>
    </row>
    <row r="3602" spans="1:23">
      <c r="A3602">
        <v>2019</v>
      </c>
      <c r="B3602">
        <v>66</v>
      </c>
      <c r="C3602" t="s">
        <v>16</v>
      </c>
      <c r="D3602" t="s">
        <v>29</v>
      </c>
      <c r="E3602" t="s">
        <v>31</v>
      </c>
      <c r="F3602" t="s">
        <v>19</v>
      </c>
      <c r="G3602" t="s">
        <v>25</v>
      </c>
      <c r="H3602" s="3">
        <v>14594.74</v>
      </c>
      <c r="I3602" t="s">
        <v>19</v>
      </c>
      <c r="J3602" t="s">
        <v>18</v>
      </c>
      <c r="K36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30.759741263756201</v>
      </c>
      <c r="L3602" s="5">
        <f>TablaDatos[[#This Row],[IMC_raw]]/1000000000000000</f>
        <v>30.759741263756201</v>
      </c>
      <c r="M3602" s="2">
        <v>3.07597412637562E+16</v>
      </c>
      <c r="N36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2" s="13">
        <f t="shared" si="56"/>
        <v>3601</v>
      </c>
      <c r="P3602" s="2" t="str">
        <f>IF(TablaDatos[[#This Row],[Diabetes]]=0,"No","Si")</f>
        <v>Si</v>
      </c>
      <c r="Q3602">
        <v>1</v>
      </c>
      <c r="R3602">
        <f>TablaDatos[[#This Row],[Aux2]]/10000000000000</f>
        <v>2065.15659672416</v>
      </c>
      <c r="S3602" s="1">
        <v>2.06515659672416E+16</v>
      </c>
      <c r="T3602" s="7">
        <f>TablaDatos[[#This Row],[Aux3]]/100000000000000</f>
        <v>239.948733207093</v>
      </c>
      <c r="U3602" s="1">
        <v>2.39948733207093E+16</v>
      </c>
      <c r="V3602">
        <v>167.8</v>
      </c>
      <c r="W3602">
        <v>101.5</v>
      </c>
    </row>
    <row r="3603" spans="1:23">
      <c r="A3603">
        <v>2019</v>
      </c>
      <c r="B3603">
        <v>74</v>
      </c>
      <c r="C3603" t="s">
        <v>23</v>
      </c>
      <c r="D3603" t="s">
        <v>17</v>
      </c>
      <c r="E3603" t="s">
        <v>21</v>
      </c>
      <c r="F3603" t="s">
        <v>24</v>
      </c>
      <c r="G3603" t="s">
        <v>25</v>
      </c>
      <c r="H3603" s="3">
        <v>7079.76</v>
      </c>
      <c r="I3603" t="s">
        <v>19</v>
      </c>
      <c r="J3603" t="s">
        <v>22</v>
      </c>
      <c r="K36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30.758724643253</v>
      </c>
      <c r="L3603" s="6">
        <f>TablaDatos[[#This Row],[IMC_raw]]/1000000000000000</f>
        <v>30.758724643253</v>
      </c>
      <c r="M3603" s="2">
        <v>3.0758724643253E+16</v>
      </c>
      <c r="N36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3" s="13">
        <f t="shared" si="56"/>
        <v>3602</v>
      </c>
      <c r="P3603" s="2" t="str">
        <f>IF(TablaDatos[[#This Row],[Diabetes]]=0,"No","Si")</f>
        <v>No</v>
      </c>
      <c r="Q3603">
        <v>0</v>
      </c>
      <c r="R3603">
        <f>TablaDatos[[#This Row],[Aux2]]/10000000000000</f>
        <v>2113.1960827770099</v>
      </c>
      <c r="S3603" s="1">
        <v>2.11319608277701E+16</v>
      </c>
      <c r="T3603" s="7">
        <f>TablaDatos[[#This Row],[Aux3]]/100000000000000</f>
        <v>212.024253577704</v>
      </c>
      <c r="U3603" s="1">
        <v>2.12024253577704E+16</v>
      </c>
      <c r="V3603">
        <v>172.7</v>
      </c>
      <c r="W3603">
        <v>102.5</v>
      </c>
    </row>
    <row r="3604" spans="1:23">
      <c r="A3604">
        <v>2019</v>
      </c>
      <c r="B3604">
        <v>61</v>
      </c>
      <c r="C3604" t="s">
        <v>16</v>
      </c>
      <c r="D3604" t="s">
        <v>42</v>
      </c>
      <c r="E3604" t="s">
        <v>18</v>
      </c>
      <c r="F3604" t="s">
        <v>19</v>
      </c>
      <c r="G3604" t="s">
        <v>28</v>
      </c>
      <c r="H3604" s="3">
        <v>14080.23</v>
      </c>
      <c r="I3604" t="s">
        <v>19</v>
      </c>
      <c r="J3604" t="s">
        <v>22</v>
      </c>
      <c r="K36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30.757301790299998</v>
      </c>
      <c r="L3604" s="6">
        <f>TablaDatos[[#This Row],[IMC_raw]]/1000000000000000</f>
        <v>3.0757301790299998</v>
      </c>
      <c r="M3604" s="2">
        <v>3075730179030000</v>
      </c>
      <c r="N36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4" s="13">
        <f t="shared" si="56"/>
        <v>3603</v>
      </c>
      <c r="P3604" s="2" t="str">
        <f>IF(TablaDatos[[#This Row],[Diabetes]]=0,"No","Si")</f>
        <v>No</v>
      </c>
      <c r="Q3604">
        <v>0</v>
      </c>
      <c r="R3604">
        <f>TablaDatos[[#This Row],[Aux2]]/10000000000000</f>
        <v>1993.50702996461</v>
      </c>
      <c r="S3604" s="1">
        <v>1.99350702996461E+16</v>
      </c>
      <c r="T3604" s="7">
        <f>TablaDatos[[#This Row],[Aux3]]/100000000000000</f>
        <v>211.41834246269701</v>
      </c>
      <c r="U3604" s="1">
        <v>2.11418342462697E+16</v>
      </c>
      <c r="V3604">
        <v>142.6</v>
      </c>
      <c r="W3604">
        <v>95.5</v>
      </c>
    </row>
    <row r="3605" spans="1:23">
      <c r="A3605">
        <v>2019</v>
      </c>
      <c r="B3605">
        <v>61</v>
      </c>
      <c r="C3605" t="s">
        <v>23</v>
      </c>
      <c r="D3605" t="s">
        <v>17</v>
      </c>
      <c r="E3605" t="s">
        <v>18</v>
      </c>
      <c r="F3605" t="s">
        <v>40</v>
      </c>
      <c r="G3605" t="s">
        <v>28</v>
      </c>
      <c r="H3605" s="3">
        <v>30760.75</v>
      </c>
      <c r="I3605" t="s">
        <v>18</v>
      </c>
      <c r="J3605" t="s">
        <v>22</v>
      </c>
      <c r="K36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30.7494964966615</v>
      </c>
      <c r="L3605" s="6">
        <f>TablaDatos[[#This Row],[IMC_raw]]/1000000000000000</f>
        <v>3.0749496496661499</v>
      </c>
      <c r="M3605" s="2">
        <v>3074949649666150</v>
      </c>
      <c r="N36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5" s="13">
        <f t="shared" si="56"/>
        <v>3604</v>
      </c>
      <c r="P3605" s="2" t="str">
        <f>IF(TablaDatos[[#This Row],[Diabetes]]=0,"No","Si")</f>
        <v>No</v>
      </c>
      <c r="Q3605">
        <v>0</v>
      </c>
      <c r="R3605">
        <f>TablaDatos[[#This Row],[Aux2]]/10000000000000</f>
        <v>1831.73740557114</v>
      </c>
      <c r="S3605" s="1">
        <v>1.83173740557114E+16</v>
      </c>
      <c r="T3605" s="7">
        <f>TablaDatos[[#This Row],[Aux3]]/100000000000000</f>
        <v>216.13361687471999</v>
      </c>
      <c r="U3605" s="1">
        <v>2.1613361687472E+16</v>
      </c>
      <c r="V3605">
        <v>142.4</v>
      </c>
      <c r="W3605">
        <v>87.4</v>
      </c>
    </row>
    <row r="3606" spans="1:23">
      <c r="A3606">
        <v>2019</v>
      </c>
      <c r="B3606">
        <v>60</v>
      </c>
      <c r="C3606" t="s">
        <v>16</v>
      </c>
      <c r="D3606" t="s">
        <v>72</v>
      </c>
      <c r="E3606" t="s">
        <v>18</v>
      </c>
      <c r="F3606" t="s">
        <v>19</v>
      </c>
      <c r="G3606" t="s">
        <v>28</v>
      </c>
      <c r="H3606" s="3">
        <v>23849.79</v>
      </c>
      <c r="I3606" t="s">
        <v>18</v>
      </c>
      <c r="J3606" t="s">
        <v>22</v>
      </c>
      <c r="K36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30.739227708730301</v>
      </c>
      <c r="L3606" s="5">
        <f>TablaDatos[[#This Row],[IMC_raw]]/1000000000000000</f>
        <v>30.739227708730301</v>
      </c>
      <c r="M3606" s="2">
        <v>3.07392277087303E+16</v>
      </c>
      <c r="N36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6" s="13">
        <f t="shared" si="56"/>
        <v>3605</v>
      </c>
      <c r="P3606" s="2" t="str">
        <f>IF(TablaDatos[[#This Row],[Diabetes]]=0,"No","Si")</f>
        <v>No</v>
      </c>
      <c r="Q3606">
        <v>0</v>
      </c>
      <c r="R3606">
        <f>TablaDatos[[#This Row],[Aux2]]/10000000000000</f>
        <v>210.30668540656299</v>
      </c>
      <c r="S3606" s="1">
        <v>2103066854065630</v>
      </c>
      <c r="T3606" s="7">
        <f>TablaDatos[[#This Row],[Aux3]]/100000000000000</f>
        <v>209.23367012733999</v>
      </c>
      <c r="U3606" s="1">
        <v>2.0923367012734E+16</v>
      </c>
      <c r="V3606">
        <v>153.1</v>
      </c>
      <c r="W3606">
        <v>96.3</v>
      </c>
    </row>
    <row r="3607" spans="1:23">
      <c r="A3607">
        <v>2019</v>
      </c>
      <c r="B3607">
        <v>50</v>
      </c>
      <c r="C3607" t="s">
        <v>16</v>
      </c>
      <c r="D3607" t="s">
        <v>29</v>
      </c>
      <c r="E3607" t="s">
        <v>18</v>
      </c>
      <c r="F3607" t="s">
        <v>24</v>
      </c>
      <c r="G3607" t="s">
        <v>20</v>
      </c>
      <c r="H3607" s="3">
        <v>20265.88</v>
      </c>
      <c r="I3607" t="s">
        <v>21</v>
      </c>
      <c r="J3607" t="s">
        <v>22</v>
      </c>
      <c r="K36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30.727646858768399</v>
      </c>
      <c r="L3607" s="5">
        <f>TablaDatos[[#This Row],[IMC_raw]]/1000000000000000</f>
        <v>30.727646858768399</v>
      </c>
      <c r="M3607" s="2">
        <v>3.07276468587684E+16</v>
      </c>
      <c r="N36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7" s="13">
        <f t="shared" si="56"/>
        <v>3606</v>
      </c>
      <c r="P3607" s="2" t="str">
        <f>IF(TablaDatos[[#This Row],[Diabetes]]=0,"No","Si")</f>
        <v>No</v>
      </c>
      <c r="Q3607">
        <v>0</v>
      </c>
      <c r="R3607">
        <f>TablaDatos[[#This Row],[Aux2]]/10000000000000</f>
        <v>2245.2751838010499</v>
      </c>
      <c r="S3607" s="1">
        <v>2.24527518380105E+16</v>
      </c>
      <c r="T3607" s="7">
        <f>TablaDatos[[#This Row],[Aux3]]/100000000000000</f>
        <v>237.210477521379</v>
      </c>
      <c r="U3607" s="1">
        <v>2.37210477521379E+16</v>
      </c>
      <c r="V3607">
        <v>145.69999999999999</v>
      </c>
      <c r="W3607">
        <v>91.3</v>
      </c>
    </row>
    <row r="3608" spans="1:23">
      <c r="A3608">
        <v>2019</v>
      </c>
      <c r="B3608">
        <v>57</v>
      </c>
      <c r="C3608" t="s">
        <v>16</v>
      </c>
      <c r="D3608" t="s">
        <v>41</v>
      </c>
      <c r="E3608" t="s">
        <v>31</v>
      </c>
      <c r="F3608" t="s">
        <v>19</v>
      </c>
      <c r="G3608" t="s">
        <v>28</v>
      </c>
      <c r="H3608" s="3">
        <v>11843.43</v>
      </c>
      <c r="I3608" t="s">
        <v>21</v>
      </c>
      <c r="J3608" t="s">
        <v>19</v>
      </c>
      <c r="K36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30.725022322540202</v>
      </c>
      <c r="L3608" s="5">
        <f>TablaDatos[[#This Row],[IMC_raw]]/1000000000000000</f>
        <v>30.725022322540202</v>
      </c>
      <c r="M3608" s="2">
        <v>3.07250223225402E+16</v>
      </c>
      <c r="N36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8" s="13">
        <f t="shared" si="56"/>
        <v>3607</v>
      </c>
      <c r="P3608" s="2" t="str">
        <f>IF(TablaDatos[[#This Row],[Diabetes]]=0,"No","Si")</f>
        <v>No</v>
      </c>
      <c r="Q3608">
        <v>0</v>
      </c>
      <c r="R3608">
        <f>TablaDatos[[#This Row],[Aux2]]/10000000000000</f>
        <v>228.706769399123</v>
      </c>
      <c r="S3608" s="1">
        <v>2287067693991230</v>
      </c>
      <c r="T3608" s="7">
        <f>TablaDatos[[#This Row],[Aux3]]/100000000000000</f>
        <v>23.990902728235501</v>
      </c>
      <c r="U3608" s="1">
        <v>2399090272823550</v>
      </c>
      <c r="V3608">
        <v>159.1</v>
      </c>
      <c r="W3608">
        <v>99.5</v>
      </c>
    </row>
    <row r="3609" spans="1:23">
      <c r="A3609">
        <v>2019</v>
      </c>
      <c r="B3609">
        <v>60</v>
      </c>
      <c r="C3609" t="s">
        <v>23</v>
      </c>
      <c r="D3609" t="s">
        <v>73</v>
      </c>
      <c r="E3609" t="s">
        <v>18</v>
      </c>
      <c r="F3609" t="s">
        <v>40</v>
      </c>
      <c r="G3609" t="s">
        <v>28</v>
      </c>
      <c r="H3609" s="3">
        <v>26569.34</v>
      </c>
      <c r="I3609" t="s">
        <v>19</v>
      </c>
      <c r="J3609" t="s">
        <v>18</v>
      </c>
      <c r="K36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30.723963803703001</v>
      </c>
      <c r="L3609" s="5">
        <f>TablaDatos[[#This Row],[IMC_raw]]/1000000000000000</f>
        <v>30.723963803703001</v>
      </c>
      <c r="M3609" s="2">
        <v>3.0723963803703E+16</v>
      </c>
      <c r="N36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09" s="13">
        <f t="shared" si="56"/>
        <v>3608</v>
      </c>
      <c r="P3609" s="2" t="str">
        <f>IF(TablaDatos[[#This Row],[Diabetes]]=0,"No","Si")</f>
        <v>No</v>
      </c>
      <c r="Q3609">
        <v>0</v>
      </c>
      <c r="R3609">
        <f>TablaDatos[[#This Row],[Aux2]]/10000000000000</f>
        <v>2047.92365353027</v>
      </c>
      <c r="S3609" s="1">
        <v>2.04792365353027E+16</v>
      </c>
      <c r="T3609" s="7">
        <f>TablaDatos[[#This Row],[Aux3]]/100000000000000</f>
        <v>233.434700033024</v>
      </c>
      <c r="U3609" s="1">
        <v>2.33434700033024E+16</v>
      </c>
      <c r="V3609">
        <v>162.30000000000001</v>
      </c>
      <c r="W3609">
        <v>96.3</v>
      </c>
    </row>
    <row r="3610" spans="1:23">
      <c r="A3610">
        <v>2019</v>
      </c>
      <c r="B3610">
        <v>56</v>
      </c>
      <c r="C3610" t="s">
        <v>23</v>
      </c>
      <c r="D3610" t="s">
        <v>36</v>
      </c>
      <c r="E3610" t="s">
        <v>19</v>
      </c>
      <c r="F3610" t="s">
        <v>19</v>
      </c>
      <c r="G3610" t="s">
        <v>28</v>
      </c>
      <c r="H3610" s="3">
        <v>11841.78</v>
      </c>
      <c r="I3610" t="s">
        <v>21</v>
      </c>
      <c r="J3610" t="s">
        <v>18</v>
      </c>
      <c r="K36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30.7178823129614</v>
      </c>
      <c r="L3610" s="6">
        <f>TablaDatos[[#This Row],[IMC_raw]]/1000000000000000</f>
        <v>30.7178823129614</v>
      </c>
      <c r="M3610" s="2">
        <v>3.07178823129614E+16</v>
      </c>
      <c r="N36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0" s="13">
        <f t="shared" si="56"/>
        <v>3609</v>
      </c>
      <c r="P3610" s="2" t="str">
        <f>IF(TablaDatos[[#This Row],[Diabetes]]=0,"No","Si")</f>
        <v>No</v>
      </c>
      <c r="Q3610">
        <v>0</v>
      </c>
      <c r="R3610">
        <f>TablaDatos[[#This Row],[Aux2]]/10000000000000</f>
        <v>2444.6969125760902</v>
      </c>
      <c r="S3610" s="1">
        <v>2.44469691257609E+16</v>
      </c>
      <c r="T3610" s="7">
        <f>TablaDatos[[#This Row],[Aux3]]/100000000000000</f>
        <v>239.964174045204</v>
      </c>
      <c r="U3610" s="1">
        <v>2.39964174045204E+16</v>
      </c>
      <c r="V3610">
        <v>157.4</v>
      </c>
      <c r="W3610">
        <v>96.4</v>
      </c>
    </row>
    <row r="3611" spans="1:23">
      <c r="A3611">
        <v>2019</v>
      </c>
      <c r="B3611">
        <v>45</v>
      </c>
      <c r="C3611" t="s">
        <v>16</v>
      </c>
      <c r="D3611" t="s">
        <v>73</v>
      </c>
      <c r="E3611" t="s">
        <v>18</v>
      </c>
      <c r="F3611" t="s">
        <v>24</v>
      </c>
      <c r="G3611" t="s">
        <v>20</v>
      </c>
      <c r="H3611" s="3">
        <v>32416.84</v>
      </c>
      <c r="I3611" t="s">
        <v>19</v>
      </c>
      <c r="J3611" t="s">
        <v>22</v>
      </c>
      <c r="K36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30.697646022752998</v>
      </c>
      <c r="L3611" s="6">
        <f>TablaDatos[[#This Row],[IMC_raw]]/1000000000000000</f>
        <v>30.697646022752998</v>
      </c>
      <c r="M3611" s="2">
        <v>3.0697646022753E+16</v>
      </c>
      <c r="N36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1" s="13">
        <f t="shared" si="56"/>
        <v>3610</v>
      </c>
      <c r="P3611" s="2" t="str">
        <f>IF(TablaDatos[[#This Row],[Diabetes]]=0,"No","Si")</f>
        <v>No</v>
      </c>
      <c r="Q3611">
        <v>0</v>
      </c>
      <c r="R3611">
        <f>TablaDatos[[#This Row],[Aux2]]/10000000000000</f>
        <v>1908.23348047743</v>
      </c>
      <c r="S3611" s="1">
        <v>1.90823348047743E+16</v>
      </c>
      <c r="T3611" s="7">
        <f>TablaDatos[[#This Row],[Aux3]]/100000000000000</f>
        <v>24.197989342292299</v>
      </c>
      <c r="U3611" s="1">
        <v>2419798934229230</v>
      </c>
      <c r="V3611">
        <v>151.9</v>
      </c>
      <c r="W3611">
        <v>90.1</v>
      </c>
    </row>
    <row r="3612" spans="1:23">
      <c r="A3612">
        <v>2019</v>
      </c>
      <c r="B3612">
        <v>69</v>
      </c>
      <c r="C3612" t="s">
        <v>23</v>
      </c>
      <c r="D3612" t="s">
        <v>34</v>
      </c>
      <c r="E3612" t="s">
        <v>31</v>
      </c>
      <c r="F3612" t="s">
        <v>24</v>
      </c>
      <c r="G3612" t="s">
        <v>25</v>
      </c>
      <c r="H3612" s="3">
        <v>9995.11</v>
      </c>
      <c r="I3612" t="s">
        <v>21</v>
      </c>
      <c r="J3612" t="s">
        <v>18</v>
      </c>
      <c r="K36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30.696240029310999</v>
      </c>
      <c r="L3612" s="6">
        <f>TablaDatos[[#This Row],[IMC_raw]]/1000000000000000</f>
        <v>30.696240029310999</v>
      </c>
      <c r="M3612" s="2">
        <v>3.0696240029311E+16</v>
      </c>
      <c r="N36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2" s="13">
        <f t="shared" si="56"/>
        <v>3611</v>
      </c>
      <c r="P3612" s="2" t="str">
        <f>IF(TablaDatos[[#This Row],[Diabetes]]=0,"No","Si")</f>
        <v>Si</v>
      </c>
      <c r="Q3612">
        <v>1</v>
      </c>
      <c r="R3612">
        <f>TablaDatos[[#This Row],[Aux2]]/10000000000000</f>
        <v>217.55824138396599</v>
      </c>
      <c r="S3612" s="1">
        <v>2175582413839660</v>
      </c>
      <c r="T3612" s="7">
        <f>TablaDatos[[#This Row],[Aux3]]/100000000000000</f>
        <v>260.88105270932999</v>
      </c>
      <c r="U3612" s="1">
        <v>2.6088105270933E+16</v>
      </c>
      <c r="V3612">
        <v>176.8</v>
      </c>
      <c r="W3612">
        <v>94.7</v>
      </c>
    </row>
    <row r="3613" spans="1:23">
      <c r="A3613">
        <v>2019</v>
      </c>
      <c r="B3613">
        <v>64</v>
      </c>
      <c r="C3613" t="s">
        <v>23</v>
      </c>
      <c r="D3613" t="s">
        <v>17</v>
      </c>
      <c r="E3613" t="s">
        <v>18</v>
      </c>
      <c r="F3613" t="s">
        <v>24</v>
      </c>
      <c r="G3613" t="s">
        <v>28</v>
      </c>
      <c r="H3613" s="3">
        <v>21121.61</v>
      </c>
      <c r="I3613" t="s">
        <v>21</v>
      </c>
      <c r="J3613" t="s">
        <v>18</v>
      </c>
      <c r="K36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30.6863201659352</v>
      </c>
      <c r="L3613" s="5">
        <f>TablaDatos[[#This Row],[IMC_raw]]/1000000000000000</f>
        <v>3.0686320165935199</v>
      </c>
      <c r="M3613" s="2">
        <v>3068632016593520</v>
      </c>
      <c r="N36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3" s="13">
        <f t="shared" si="56"/>
        <v>3612</v>
      </c>
      <c r="P3613" s="2" t="str">
        <f>IF(TablaDatos[[#This Row],[Diabetes]]=0,"No","Si")</f>
        <v>No</v>
      </c>
      <c r="Q3613">
        <v>0</v>
      </c>
      <c r="R3613">
        <f>TablaDatos[[#This Row],[Aux2]]/10000000000000</f>
        <v>2169.4918700906601</v>
      </c>
      <c r="S3613" s="1">
        <v>2.16949187009066E+16</v>
      </c>
      <c r="T3613" s="7">
        <f>TablaDatos[[#This Row],[Aux3]]/100000000000000</f>
        <v>264.15381622834502</v>
      </c>
      <c r="U3613" s="1">
        <v>2.64153816228345E+16</v>
      </c>
      <c r="V3613">
        <v>156.80000000000001</v>
      </c>
      <c r="W3613">
        <v>92.9</v>
      </c>
    </row>
    <row r="3614" spans="1:23">
      <c r="A3614">
        <v>2019</v>
      </c>
      <c r="B3614">
        <v>61</v>
      </c>
      <c r="C3614" t="s">
        <v>16</v>
      </c>
      <c r="D3614" t="s">
        <v>29</v>
      </c>
      <c r="E3614" t="s">
        <v>18</v>
      </c>
      <c r="F3614" t="s">
        <v>24</v>
      </c>
      <c r="G3614" t="s">
        <v>28</v>
      </c>
      <c r="H3614" s="3">
        <v>11655.89</v>
      </c>
      <c r="I3614" t="s">
        <v>19</v>
      </c>
      <c r="J3614" t="s">
        <v>18</v>
      </c>
      <c r="K36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30.684451692304599</v>
      </c>
      <c r="L3614" s="6">
        <f>TablaDatos[[#This Row],[IMC_raw]]/1000000000000000</f>
        <v>0.30684451692304598</v>
      </c>
      <c r="M3614" s="2">
        <v>306844516923046</v>
      </c>
      <c r="N36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4" s="13">
        <f t="shared" si="56"/>
        <v>3613</v>
      </c>
      <c r="P3614" s="2" t="str">
        <f>IF(TablaDatos[[#This Row],[Diabetes]]=0,"No","Si")</f>
        <v>Si</v>
      </c>
      <c r="Q3614">
        <v>1</v>
      </c>
      <c r="R3614">
        <f>TablaDatos[[#This Row],[Aux2]]/10000000000000</f>
        <v>2407.3526710107599</v>
      </c>
      <c r="S3614" s="1">
        <v>2.40735267101076E+16</v>
      </c>
      <c r="T3614" s="7">
        <f>TablaDatos[[#This Row],[Aux3]]/100000000000000</f>
        <v>279.87163428512099</v>
      </c>
      <c r="U3614" s="1">
        <v>2.79871634285121E+16</v>
      </c>
      <c r="V3614">
        <v>166.9</v>
      </c>
      <c r="W3614">
        <v>97.8</v>
      </c>
    </row>
    <row r="3615" spans="1:23">
      <c r="A3615">
        <v>2019</v>
      </c>
      <c r="B3615">
        <v>65</v>
      </c>
      <c r="C3615" t="s">
        <v>16</v>
      </c>
      <c r="D3615" t="s">
        <v>34</v>
      </c>
      <c r="E3615" t="s">
        <v>21</v>
      </c>
      <c r="F3615" t="s">
        <v>24</v>
      </c>
      <c r="G3615" t="s">
        <v>25</v>
      </c>
      <c r="H3615" s="3">
        <v>17354.419999999998</v>
      </c>
      <c r="I3615" t="s">
        <v>19</v>
      </c>
      <c r="J3615" t="s">
        <v>22</v>
      </c>
      <c r="K36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30.627560289066</v>
      </c>
      <c r="L3615" s="5">
        <f>TablaDatos[[#This Row],[IMC_raw]]/1000000000000000</f>
        <v>30.627560289066</v>
      </c>
      <c r="M3615" s="2">
        <v>3.0627560289066E+16</v>
      </c>
      <c r="N36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5" s="13">
        <f t="shared" si="56"/>
        <v>3614</v>
      </c>
      <c r="P3615" s="2" t="str">
        <f>IF(TablaDatos[[#This Row],[Diabetes]]=0,"No","Si")</f>
        <v>No</v>
      </c>
      <c r="Q3615">
        <v>0</v>
      </c>
      <c r="R3615">
        <f>TablaDatos[[#This Row],[Aux2]]/10000000000000</f>
        <v>2125.20390271118</v>
      </c>
      <c r="S3615" s="1">
        <v>2.12520390271118E+16</v>
      </c>
      <c r="T3615" s="7">
        <f>TablaDatos[[#This Row],[Aux3]]/100000000000000</f>
        <v>227.577215012762</v>
      </c>
      <c r="U3615" s="1">
        <v>2.27577215012762E+16</v>
      </c>
      <c r="V3615">
        <v>162.69999999999999</v>
      </c>
      <c r="W3615">
        <v>97.9</v>
      </c>
    </row>
    <row r="3616" spans="1:23">
      <c r="A3616">
        <v>2019</v>
      </c>
      <c r="B3616">
        <v>68</v>
      </c>
      <c r="C3616" t="s">
        <v>16</v>
      </c>
      <c r="D3616" t="s">
        <v>41</v>
      </c>
      <c r="E3616" t="s">
        <v>21</v>
      </c>
      <c r="F3616" t="s">
        <v>24</v>
      </c>
      <c r="G3616" t="s">
        <v>25</v>
      </c>
      <c r="H3616" s="3">
        <v>16804.75</v>
      </c>
      <c r="I3616" t="s">
        <v>21</v>
      </c>
      <c r="J3616" t="s">
        <v>22</v>
      </c>
      <c r="K36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30.589741311015299</v>
      </c>
      <c r="L3616" s="6">
        <f>TablaDatos[[#This Row],[IMC_raw]]/1000000000000000</f>
        <v>0.305897413110153</v>
      </c>
      <c r="M3616" s="2">
        <v>305897413110153</v>
      </c>
      <c r="N36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6" s="13">
        <f t="shared" si="56"/>
        <v>3615</v>
      </c>
      <c r="P3616" s="2" t="str">
        <f>IF(TablaDatos[[#This Row],[Diabetes]]=0,"No","Si")</f>
        <v>Si</v>
      </c>
      <c r="Q3616">
        <v>1</v>
      </c>
      <c r="R3616">
        <f>TablaDatos[[#This Row],[Aux2]]/10000000000000</f>
        <v>2420.4757204012499</v>
      </c>
      <c r="S3616" s="1">
        <v>2.42047572040125E+16</v>
      </c>
      <c r="T3616" s="7">
        <f>TablaDatos[[#This Row],[Aux3]]/100000000000000</f>
        <v>267.40587089045198</v>
      </c>
      <c r="U3616" s="1">
        <v>2.67405870890452E+16</v>
      </c>
      <c r="V3616">
        <v>161.9</v>
      </c>
      <c r="W3616">
        <v>95.8</v>
      </c>
    </row>
    <row r="3617" spans="1:23">
      <c r="A3617">
        <v>2019</v>
      </c>
      <c r="B3617">
        <v>52</v>
      </c>
      <c r="C3617" t="s">
        <v>23</v>
      </c>
      <c r="D3617" t="s">
        <v>36</v>
      </c>
      <c r="E3617" t="s">
        <v>18</v>
      </c>
      <c r="F3617" t="s">
        <v>24</v>
      </c>
      <c r="G3617" t="s">
        <v>20</v>
      </c>
      <c r="H3617" s="3">
        <v>11064.11</v>
      </c>
      <c r="I3617" t="s">
        <v>21</v>
      </c>
      <c r="J3617" t="s">
        <v>18</v>
      </c>
      <c r="K36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30.5737283588021</v>
      </c>
      <c r="L3617" s="6">
        <f>TablaDatos[[#This Row],[IMC_raw]]/1000000000000000</f>
        <v>30.5737283588021</v>
      </c>
      <c r="M3617" s="2">
        <v>3.05737283588021E+16</v>
      </c>
      <c r="N36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7" s="13">
        <f t="shared" si="56"/>
        <v>3616</v>
      </c>
      <c r="P3617" s="2" t="str">
        <f>IF(TablaDatos[[#This Row],[Diabetes]]=0,"No","Si")</f>
        <v>No</v>
      </c>
      <c r="Q3617">
        <v>0</v>
      </c>
      <c r="R3617">
        <f>TablaDatos[[#This Row],[Aux2]]/10000000000000</f>
        <v>257.49236071115598</v>
      </c>
      <c r="S3617" s="1">
        <v>2574923607111560</v>
      </c>
      <c r="T3617" s="7">
        <f>TablaDatos[[#This Row],[Aux3]]/100000000000000</f>
        <v>225.15493764967599</v>
      </c>
      <c r="U3617" s="1">
        <v>2.25154937649676E+16</v>
      </c>
      <c r="V3617">
        <v>145.19999999999999</v>
      </c>
      <c r="W3617">
        <v>88.2</v>
      </c>
    </row>
    <row r="3618" spans="1:23">
      <c r="A3618">
        <v>2019</v>
      </c>
      <c r="B3618">
        <v>58</v>
      </c>
      <c r="C3618" t="s">
        <v>23</v>
      </c>
      <c r="D3618" t="s">
        <v>17</v>
      </c>
      <c r="E3618" t="s">
        <v>19</v>
      </c>
      <c r="F3618" t="s">
        <v>19</v>
      </c>
      <c r="G3618" t="s">
        <v>28</v>
      </c>
      <c r="H3618" s="3">
        <v>37455.86</v>
      </c>
      <c r="I3618" t="s">
        <v>19</v>
      </c>
      <c r="J3618" t="s">
        <v>18</v>
      </c>
      <c r="K36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30.549972795660501</v>
      </c>
      <c r="L3618" s="6">
        <f>TablaDatos[[#This Row],[IMC_raw]]/1000000000000000</f>
        <v>30.549972795660501</v>
      </c>
      <c r="M3618" s="2">
        <v>3.05499727956605E+16</v>
      </c>
      <c r="N36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8" s="13">
        <f t="shared" si="56"/>
        <v>3617</v>
      </c>
      <c r="P3618" s="2" t="str">
        <f>IF(TablaDatos[[#This Row],[Diabetes]]=0,"No","Si")</f>
        <v>No</v>
      </c>
      <c r="Q3618">
        <v>0</v>
      </c>
      <c r="R3618">
        <f>TablaDatos[[#This Row],[Aux2]]/10000000000000</f>
        <v>205.790488569937</v>
      </c>
      <c r="S3618" s="1">
        <v>2057904885699370</v>
      </c>
      <c r="T3618" s="7">
        <f>TablaDatos[[#This Row],[Aux3]]/100000000000000</f>
        <v>21.893816832799398</v>
      </c>
      <c r="U3618" s="1">
        <v>2189381683279940</v>
      </c>
      <c r="V3618">
        <v>158.19999999999999</v>
      </c>
      <c r="W3618">
        <v>91.1</v>
      </c>
    </row>
    <row r="3619" spans="1:23">
      <c r="A3619">
        <v>2019</v>
      </c>
      <c r="B3619">
        <v>70</v>
      </c>
      <c r="C3619" t="s">
        <v>16</v>
      </c>
      <c r="D3619" t="s">
        <v>29</v>
      </c>
      <c r="E3619" t="s">
        <v>19</v>
      </c>
      <c r="F3619" t="s">
        <v>24</v>
      </c>
      <c r="G3619" t="s">
        <v>25</v>
      </c>
      <c r="H3619" s="3">
        <v>9866.86</v>
      </c>
      <c r="I3619" t="s">
        <v>19</v>
      </c>
      <c r="J3619" t="s">
        <v>22</v>
      </c>
      <c r="K36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30.546788827700201</v>
      </c>
      <c r="L3619" s="5">
        <f>TablaDatos[[#This Row],[IMC_raw]]/1000000000000000</f>
        <v>3.0546788827700202</v>
      </c>
      <c r="M3619" s="2">
        <v>3054678882770020</v>
      </c>
      <c r="N36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19" s="13">
        <f t="shared" si="56"/>
        <v>3618</v>
      </c>
      <c r="P3619" s="2" t="str">
        <f>IF(TablaDatos[[#This Row],[Diabetes]]=0,"No","Si")</f>
        <v>No</v>
      </c>
      <c r="Q3619">
        <v>0</v>
      </c>
      <c r="R3619">
        <f>TablaDatos[[#This Row],[Aux2]]/10000000000000</f>
        <v>2199.6656526217398</v>
      </c>
      <c r="S3619" s="1">
        <v>2.19966565262174E+16</v>
      </c>
      <c r="T3619" s="7">
        <f>TablaDatos[[#This Row],[Aux3]]/100000000000000</f>
        <v>226.19621126142999</v>
      </c>
      <c r="U3619" s="1">
        <v>2.2619621126143E+16</v>
      </c>
      <c r="V3619">
        <v>174</v>
      </c>
      <c r="W3619">
        <v>100.7</v>
      </c>
    </row>
    <row r="3620" spans="1:23">
      <c r="A3620">
        <v>2019</v>
      </c>
      <c r="B3620">
        <v>64</v>
      </c>
      <c r="C3620" t="s">
        <v>23</v>
      </c>
      <c r="D3620" t="s">
        <v>72</v>
      </c>
      <c r="E3620" t="s">
        <v>21</v>
      </c>
      <c r="F3620" t="s">
        <v>19</v>
      </c>
      <c r="G3620" t="s">
        <v>28</v>
      </c>
      <c r="H3620" s="3">
        <v>15578.01</v>
      </c>
      <c r="I3620" t="s">
        <v>21</v>
      </c>
      <c r="J3620" t="s">
        <v>21</v>
      </c>
      <c r="K36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30.532773277136702</v>
      </c>
      <c r="L3620" s="5">
        <f>TablaDatos[[#This Row],[IMC_raw]]/1000000000000000</f>
        <v>30.532773277136702</v>
      </c>
      <c r="M3620" s="2">
        <v>3.05327732771367E+16</v>
      </c>
      <c r="N36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0" s="13">
        <f t="shared" si="56"/>
        <v>3619</v>
      </c>
      <c r="P3620" s="2" t="str">
        <f>IF(TablaDatos[[#This Row],[Diabetes]]=0,"No","Si")</f>
        <v>Si</v>
      </c>
      <c r="Q3620">
        <v>1</v>
      </c>
      <c r="R3620">
        <f>TablaDatos[[#This Row],[Aux2]]/10000000000000</f>
        <v>2119.28276477909</v>
      </c>
      <c r="S3620" s="1">
        <v>2.11928276477909E+16</v>
      </c>
      <c r="T3620" s="7">
        <f>TablaDatos[[#This Row],[Aux3]]/100000000000000</f>
        <v>27.473481327986502</v>
      </c>
      <c r="U3620" s="1">
        <v>2747348132798650</v>
      </c>
      <c r="V3620">
        <v>158.5</v>
      </c>
      <c r="W3620">
        <v>101.3</v>
      </c>
    </row>
    <row r="3621" spans="1:23">
      <c r="A3621">
        <v>2019</v>
      </c>
      <c r="B3621">
        <v>61</v>
      </c>
      <c r="C3621" t="s">
        <v>23</v>
      </c>
      <c r="D3621" t="s">
        <v>74</v>
      </c>
      <c r="E3621" t="s">
        <v>21</v>
      </c>
      <c r="F3621" t="s">
        <v>19</v>
      </c>
      <c r="G3621" t="s">
        <v>28</v>
      </c>
      <c r="H3621" s="3">
        <v>9856.32</v>
      </c>
      <c r="I3621" t="s">
        <v>21</v>
      </c>
      <c r="J3621" t="s">
        <v>18</v>
      </c>
      <c r="K36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30.517768807606199</v>
      </c>
      <c r="L3621" s="6">
        <f>TablaDatos[[#This Row],[IMC_raw]]/1000000000000000</f>
        <v>30.517768807606199</v>
      </c>
      <c r="M3621" s="2">
        <v>3.05177688076062E+16</v>
      </c>
      <c r="N36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1" s="13">
        <f t="shared" si="56"/>
        <v>3620</v>
      </c>
      <c r="P3621" s="2" t="str">
        <f>IF(TablaDatos[[#This Row],[Diabetes]]=0,"No","Si")</f>
        <v>No</v>
      </c>
      <c r="Q3621">
        <v>0</v>
      </c>
      <c r="R3621">
        <f>TablaDatos[[#This Row],[Aux2]]/10000000000000</f>
        <v>2393.4348980518698</v>
      </c>
      <c r="S3621" s="1">
        <v>2.39343489805187E+16</v>
      </c>
      <c r="T3621" s="7">
        <f>TablaDatos[[#This Row],[Aux3]]/100000000000000</f>
        <v>230.34636202557499</v>
      </c>
      <c r="U3621" s="1">
        <v>2.30346362025575E+16</v>
      </c>
      <c r="V3621">
        <v>169.4</v>
      </c>
      <c r="W3621">
        <v>102.4</v>
      </c>
    </row>
    <row r="3622" spans="1:23">
      <c r="A3622">
        <v>2019</v>
      </c>
      <c r="B3622">
        <v>67</v>
      </c>
      <c r="C3622" t="s">
        <v>16</v>
      </c>
      <c r="D3622" t="s">
        <v>36</v>
      </c>
      <c r="E3622" t="s">
        <v>21</v>
      </c>
      <c r="F3622" t="s">
        <v>19</v>
      </c>
      <c r="G3622" t="s">
        <v>25</v>
      </c>
      <c r="H3622" s="3">
        <v>8002.67</v>
      </c>
      <c r="I3622" t="s">
        <v>19</v>
      </c>
      <c r="J3622" t="s">
        <v>22</v>
      </c>
      <c r="K36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30.482980812911901</v>
      </c>
      <c r="L3622" s="5">
        <f>TablaDatos[[#This Row],[IMC_raw]]/1000000000000000</f>
        <v>3.0482980812911902</v>
      </c>
      <c r="M3622" s="2">
        <v>3048298081291190</v>
      </c>
      <c r="N36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2" s="13">
        <f t="shared" si="56"/>
        <v>3621</v>
      </c>
      <c r="P3622" s="2" t="str">
        <f>IF(TablaDatos[[#This Row],[Diabetes]]=0,"No","Si")</f>
        <v>No</v>
      </c>
      <c r="Q3622">
        <v>0</v>
      </c>
      <c r="R3622">
        <f>TablaDatos[[#This Row],[Aux2]]/10000000000000</f>
        <v>239.35068883823399</v>
      </c>
      <c r="S3622" s="1">
        <v>2393506888382340</v>
      </c>
      <c r="T3622" s="7">
        <f>TablaDatos[[#This Row],[Aux3]]/100000000000000</f>
        <v>287.49954654509497</v>
      </c>
      <c r="U3622" s="1">
        <v>2.87499546545095E+16</v>
      </c>
      <c r="V3622">
        <v>159.5</v>
      </c>
      <c r="W3622">
        <v>100.1</v>
      </c>
    </row>
    <row r="3623" spans="1:23">
      <c r="A3623">
        <v>2019</v>
      </c>
      <c r="B3623">
        <v>61</v>
      </c>
      <c r="C3623" t="s">
        <v>23</v>
      </c>
      <c r="D3623" t="s">
        <v>73</v>
      </c>
      <c r="E3623" t="s">
        <v>18</v>
      </c>
      <c r="F3623" t="s">
        <v>24</v>
      </c>
      <c r="G3623" t="s">
        <v>28</v>
      </c>
      <c r="H3623" s="3">
        <v>29669.599999999999</v>
      </c>
      <c r="I3623" t="s">
        <v>21</v>
      </c>
      <c r="J3623" t="s">
        <v>22</v>
      </c>
      <c r="K36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30.4185900260624</v>
      </c>
      <c r="L3623" s="5">
        <f>TablaDatos[[#This Row],[IMC_raw]]/1000000000000000</f>
        <v>30.4185900260624</v>
      </c>
      <c r="M3623" s="2">
        <v>3.04185900260624E+16</v>
      </c>
      <c r="N36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3" s="13">
        <f t="shared" si="56"/>
        <v>3622</v>
      </c>
      <c r="P3623" s="2" t="str">
        <f>IF(TablaDatos[[#This Row],[Diabetes]]=0,"No","Si")</f>
        <v>Si</v>
      </c>
      <c r="Q3623">
        <v>1</v>
      </c>
      <c r="R3623">
        <f>TablaDatos[[#This Row],[Aux2]]/10000000000000</f>
        <v>2323.0743658972101</v>
      </c>
      <c r="S3623" s="1">
        <v>2.32307436589721E+16</v>
      </c>
      <c r="T3623" s="7">
        <f>TablaDatos[[#This Row],[Aux3]]/100000000000000</f>
        <v>220.95996218316799</v>
      </c>
      <c r="U3623" s="1">
        <v>2.20959962183168E+16</v>
      </c>
      <c r="V3623">
        <v>153.69999999999999</v>
      </c>
      <c r="W3623">
        <v>98</v>
      </c>
    </row>
    <row r="3624" spans="1:23">
      <c r="A3624">
        <v>2019</v>
      </c>
      <c r="B3624">
        <v>54</v>
      </c>
      <c r="C3624" t="s">
        <v>23</v>
      </c>
      <c r="D3624" t="s">
        <v>17</v>
      </c>
      <c r="E3624" t="s">
        <v>18</v>
      </c>
      <c r="F3624" t="s">
        <v>24</v>
      </c>
      <c r="G3624" t="s">
        <v>20</v>
      </c>
      <c r="H3624" s="3">
        <v>21652.83</v>
      </c>
      <c r="I3624" t="s">
        <v>21</v>
      </c>
      <c r="J3624" t="s">
        <v>22</v>
      </c>
      <c r="K36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30.406241798242</v>
      </c>
      <c r="L3624" s="6">
        <f>TablaDatos[[#This Row],[IMC_raw]]/1000000000000000</f>
        <v>30.406241798242</v>
      </c>
      <c r="M3624" s="2">
        <v>3.0406241798242E+16</v>
      </c>
      <c r="N36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4" s="13">
        <f t="shared" si="56"/>
        <v>3623</v>
      </c>
      <c r="P3624" s="2" t="str">
        <f>IF(TablaDatos[[#This Row],[Diabetes]]=0,"No","Si")</f>
        <v>No</v>
      </c>
      <c r="Q3624">
        <v>0</v>
      </c>
      <c r="R3624">
        <f>TablaDatos[[#This Row],[Aux2]]/10000000000000</f>
        <v>199.60857710640499</v>
      </c>
      <c r="S3624" s="1">
        <v>1996085771064050</v>
      </c>
      <c r="T3624" s="7">
        <f>TablaDatos[[#This Row],[Aux3]]/100000000000000</f>
        <v>23.8426752008805</v>
      </c>
      <c r="U3624" s="1">
        <v>2384267520088050</v>
      </c>
      <c r="V3624">
        <v>151</v>
      </c>
      <c r="W3624">
        <v>92.1</v>
      </c>
    </row>
    <row r="3625" spans="1:23">
      <c r="A3625">
        <v>2019</v>
      </c>
      <c r="B3625">
        <v>55</v>
      </c>
      <c r="C3625" t="s">
        <v>23</v>
      </c>
      <c r="D3625" t="s">
        <v>17</v>
      </c>
      <c r="E3625" t="s">
        <v>18</v>
      </c>
      <c r="F3625" t="s">
        <v>24</v>
      </c>
      <c r="G3625" t="s">
        <v>28</v>
      </c>
      <c r="H3625" s="3">
        <v>28894.55</v>
      </c>
      <c r="I3625" t="s">
        <v>21</v>
      </c>
      <c r="J3625" t="s">
        <v>19</v>
      </c>
      <c r="K36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30.373953748134198</v>
      </c>
      <c r="L3625" s="5">
        <f>TablaDatos[[#This Row],[IMC_raw]]/1000000000000000</f>
        <v>30.373953748134198</v>
      </c>
      <c r="M3625" s="2">
        <v>3.03739537481342E+16</v>
      </c>
      <c r="N36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5" s="13">
        <f t="shared" si="56"/>
        <v>3624</v>
      </c>
      <c r="P3625" s="2" t="str">
        <f>IF(TablaDatos[[#This Row],[Diabetes]]=0,"No","Si")</f>
        <v>No</v>
      </c>
      <c r="Q3625">
        <v>0</v>
      </c>
      <c r="R3625">
        <f>TablaDatos[[#This Row],[Aux2]]/10000000000000</f>
        <v>194.241338352388</v>
      </c>
      <c r="S3625" s="1">
        <v>1942413383523880</v>
      </c>
      <c r="T3625" s="7">
        <f>TablaDatos[[#This Row],[Aux3]]/100000000000000</f>
        <v>25.7270198741667</v>
      </c>
      <c r="U3625" s="1">
        <v>2572701987416670</v>
      </c>
      <c r="V3625">
        <v>150.69999999999999</v>
      </c>
      <c r="W3625">
        <v>92.7</v>
      </c>
    </row>
    <row r="3626" spans="1:23">
      <c r="A3626">
        <v>2019</v>
      </c>
      <c r="B3626">
        <v>44</v>
      </c>
      <c r="C3626" t="s">
        <v>16</v>
      </c>
      <c r="D3626" t="s">
        <v>42</v>
      </c>
      <c r="E3626" t="s">
        <v>18</v>
      </c>
      <c r="F3626" t="s">
        <v>35</v>
      </c>
      <c r="G3626" t="s">
        <v>39</v>
      </c>
      <c r="H3626" s="3">
        <v>25624.31</v>
      </c>
      <c r="I3626" t="s">
        <v>19</v>
      </c>
      <c r="J3626" t="s">
        <v>18</v>
      </c>
      <c r="K36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30.363331375298198</v>
      </c>
      <c r="L3626" s="5">
        <f>TablaDatos[[#This Row],[IMC_raw]]/1000000000000000</f>
        <v>30.363331375298198</v>
      </c>
      <c r="M3626" s="2">
        <v>3.03633313752982E+16</v>
      </c>
      <c r="N36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6" s="13">
        <f t="shared" si="56"/>
        <v>3625</v>
      </c>
      <c r="P3626" s="2" t="str">
        <f>IF(TablaDatos[[#This Row],[Diabetes]]=0,"No","Si")</f>
        <v>No</v>
      </c>
      <c r="Q3626">
        <v>0</v>
      </c>
      <c r="R3626">
        <f>TablaDatos[[#This Row],[Aux2]]/10000000000000</f>
        <v>1922.7705072091101</v>
      </c>
      <c r="S3626" s="1">
        <v>1.92277050720911E+16</v>
      </c>
      <c r="T3626" s="7">
        <f>TablaDatos[[#This Row],[Aux3]]/100000000000000</f>
        <v>230.30056342990699</v>
      </c>
      <c r="U3626" s="1">
        <v>2.30300563429907E+16</v>
      </c>
      <c r="V3626">
        <v>143.19999999999999</v>
      </c>
      <c r="W3626">
        <v>89.5</v>
      </c>
    </row>
    <row r="3627" spans="1:23">
      <c r="A3627">
        <v>2019</v>
      </c>
      <c r="B3627">
        <v>63</v>
      </c>
      <c r="C3627" t="s">
        <v>16</v>
      </c>
      <c r="D3627" t="s">
        <v>72</v>
      </c>
      <c r="E3627" t="s">
        <v>19</v>
      </c>
      <c r="F3627" t="s">
        <v>24</v>
      </c>
      <c r="G3627" t="s">
        <v>28</v>
      </c>
      <c r="H3627" s="3">
        <v>16696.59</v>
      </c>
      <c r="I3627" t="s">
        <v>21</v>
      </c>
      <c r="J3627" t="s">
        <v>18</v>
      </c>
      <c r="K36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30.356671433424399</v>
      </c>
      <c r="L3627" s="6">
        <f>TablaDatos[[#This Row],[IMC_raw]]/1000000000000000</f>
        <v>30.356671433424399</v>
      </c>
      <c r="M3627" s="2">
        <v>3.03566714334244E+16</v>
      </c>
      <c r="N36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7" s="13">
        <f t="shared" si="56"/>
        <v>3626</v>
      </c>
      <c r="P3627" s="2" t="str">
        <f>IF(TablaDatos[[#This Row],[Diabetes]]=0,"No","Si")</f>
        <v>Si</v>
      </c>
      <c r="Q3627">
        <v>1</v>
      </c>
      <c r="R3627">
        <f>TablaDatos[[#This Row],[Aux2]]/10000000000000</f>
        <v>2414.8555653598701</v>
      </c>
      <c r="S3627" s="1">
        <v>2.41485556535987E+16</v>
      </c>
      <c r="T3627" s="7">
        <f>TablaDatos[[#This Row],[Aux3]]/100000000000000</f>
        <v>254.84247315011299</v>
      </c>
      <c r="U3627" s="1">
        <v>2.54842473150113E+16</v>
      </c>
      <c r="V3627">
        <v>165.2</v>
      </c>
      <c r="W3627">
        <v>101.4</v>
      </c>
    </row>
    <row r="3628" spans="1:23">
      <c r="A3628">
        <v>2019</v>
      </c>
      <c r="B3628">
        <v>63</v>
      </c>
      <c r="C3628" t="s">
        <v>16</v>
      </c>
      <c r="D3628" t="s">
        <v>26</v>
      </c>
      <c r="E3628" t="s">
        <v>21</v>
      </c>
      <c r="F3628" t="s">
        <v>19</v>
      </c>
      <c r="G3628" t="s">
        <v>28</v>
      </c>
      <c r="H3628" s="3">
        <v>21967.09</v>
      </c>
      <c r="I3628" t="s">
        <v>19</v>
      </c>
      <c r="J3628" t="s">
        <v>22</v>
      </c>
      <c r="K36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30.346465459812102</v>
      </c>
      <c r="L3628" s="6">
        <f>TablaDatos[[#This Row],[IMC_raw]]/100000000000000</f>
        <v>30.346465459812102</v>
      </c>
      <c r="M3628" s="2">
        <v>3034646545981210</v>
      </c>
      <c r="N36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8" s="13">
        <f t="shared" si="56"/>
        <v>3627</v>
      </c>
      <c r="P3628" s="2" t="str">
        <f>IF(TablaDatos[[#This Row],[Diabetes]]=0,"No","Si")</f>
        <v>No</v>
      </c>
      <c r="Q3628">
        <v>0</v>
      </c>
      <c r="R3628">
        <f>TablaDatos[[#This Row],[Aux2]]/10000000000000</f>
        <v>1847.3121691582101</v>
      </c>
      <c r="S3628" s="1">
        <v>1.84731216915821E+16</v>
      </c>
      <c r="T3628" s="7">
        <f>TablaDatos[[#This Row],[Aux3]]/100000000000000</f>
        <v>209.087480585495</v>
      </c>
      <c r="U3628" s="1">
        <v>2.09087480585495E+16</v>
      </c>
      <c r="V3628">
        <v>157.1</v>
      </c>
      <c r="W3628">
        <v>100.6</v>
      </c>
    </row>
    <row r="3629" spans="1:23">
      <c r="A3629">
        <v>2019</v>
      </c>
      <c r="B3629">
        <v>50</v>
      </c>
      <c r="C3629" t="s">
        <v>16</v>
      </c>
      <c r="D3629" t="s">
        <v>27</v>
      </c>
      <c r="E3629" t="s">
        <v>19</v>
      </c>
      <c r="F3629" t="s">
        <v>35</v>
      </c>
      <c r="G3629" t="s">
        <v>20</v>
      </c>
      <c r="H3629" s="3">
        <v>41193.910000000003</v>
      </c>
      <c r="I3629" t="s">
        <v>19</v>
      </c>
      <c r="J3629" t="s">
        <v>19</v>
      </c>
      <c r="K36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30.341663571729299</v>
      </c>
      <c r="L3629" s="5">
        <f>TablaDatos[[#This Row],[IMC_raw]]/1000000000000000</f>
        <v>30.341663571729299</v>
      </c>
      <c r="M3629" s="2">
        <v>3.03416635717293E+16</v>
      </c>
      <c r="N36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29" s="13">
        <f t="shared" si="56"/>
        <v>3628</v>
      </c>
      <c r="P3629" s="2" t="str">
        <f>IF(TablaDatos[[#This Row],[Diabetes]]=0,"No","Si")</f>
        <v>No</v>
      </c>
      <c r="Q3629">
        <v>0</v>
      </c>
      <c r="R3629">
        <f>TablaDatos[[#This Row],[Aux2]]/10000000000000</f>
        <v>2203.2569869948002</v>
      </c>
      <c r="S3629" s="1">
        <v>2.2032569869948E+16</v>
      </c>
      <c r="T3629" s="7">
        <f>TablaDatos[[#This Row],[Aux3]]/100000000000000</f>
        <v>249.65929547401601</v>
      </c>
      <c r="U3629" s="1">
        <v>2.49659295474016E+16</v>
      </c>
      <c r="V3629">
        <v>152.4</v>
      </c>
      <c r="W3629">
        <v>94.5</v>
      </c>
    </row>
    <row r="3630" spans="1:23">
      <c r="A3630">
        <v>2019</v>
      </c>
      <c r="B3630">
        <v>55</v>
      </c>
      <c r="C3630" t="s">
        <v>23</v>
      </c>
      <c r="D3630" t="s">
        <v>34</v>
      </c>
      <c r="E3630" t="s">
        <v>18</v>
      </c>
      <c r="F3630" t="s">
        <v>19</v>
      </c>
      <c r="G3630" t="s">
        <v>28</v>
      </c>
      <c r="H3630" s="3">
        <v>19576.82</v>
      </c>
      <c r="I3630" t="s">
        <v>21</v>
      </c>
      <c r="J3630" t="s">
        <v>19</v>
      </c>
      <c r="K36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30.324282867032597</v>
      </c>
      <c r="L3630" s="6">
        <f>TablaDatos[[#This Row],[IMC_raw]]/1000000000000000</f>
        <v>0.30324282867032598</v>
      </c>
      <c r="M3630" s="2">
        <v>303242828670326</v>
      </c>
      <c r="N36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0" s="13">
        <f t="shared" si="56"/>
        <v>3629</v>
      </c>
      <c r="P3630" s="2" t="str">
        <f>IF(TablaDatos[[#This Row],[Diabetes]]=0,"No","Si")</f>
        <v>No</v>
      </c>
      <c r="Q3630">
        <v>0</v>
      </c>
      <c r="R3630">
        <f>TablaDatos[[#This Row],[Aux2]]/10000000000000</f>
        <v>2093.3748935911799</v>
      </c>
      <c r="S3630" s="1">
        <v>2.09337489359118E+16</v>
      </c>
      <c r="T3630" s="7">
        <f>TablaDatos[[#This Row],[Aux3]]/100000000000000</f>
        <v>25.829960104598101</v>
      </c>
      <c r="U3630" s="1">
        <v>2582996010459810</v>
      </c>
      <c r="V3630">
        <v>166.8</v>
      </c>
      <c r="W3630">
        <v>93.8</v>
      </c>
    </row>
    <row r="3631" spans="1:23">
      <c r="A3631">
        <v>2019</v>
      </c>
      <c r="B3631">
        <v>57</v>
      </c>
      <c r="C3631" t="s">
        <v>16</v>
      </c>
      <c r="D3631" t="s">
        <v>72</v>
      </c>
      <c r="E3631" t="s">
        <v>18</v>
      </c>
      <c r="F3631" t="s">
        <v>19</v>
      </c>
      <c r="G3631" t="s">
        <v>28</v>
      </c>
      <c r="H3631" s="3">
        <v>26472.080000000002</v>
      </c>
      <c r="I3631" t="s">
        <v>21</v>
      </c>
      <c r="J3631" t="s">
        <v>18</v>
      </c>
      <c r="K36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30.3167473284038</v>
      </c>
      <c r="L3631" s="5">
        <f>TablaDatos[[#This Row],[IMC_raw]]/1000000000000000</f>
        <v>30.3167473284038</v>
      </c>
      <c r="M3631" s="2">
        <v>3.03167473284038E+16</v>
      </c>
      <c r="N36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1" s="13">
        <f t="shared" si="56"/>
        <v>3630</v>
      </c>
      <c r="P3631" s="2" t="str">
        <f>IF(TablaDatos[[#This Row],[Diabetes]]=0,"No","Si")</f>
        <v>No</v>
      </c>
      <c r="Q3631">
        <v>0</v>
      </c>
      <c r="R3631">
        <f>TablaDatos[[#This Row],[Aux2]]/10000000000000</f>
        <v>2007.8021371375401</v>
      </c>
      <c r="S3631" s="1">
        <v>2.00780213713754E+16</v>
      </c>
      <c r="T3631" s="7">
        <f>TablaDatos[[#This Row],[Aux3]]/100000000000000</f>
        <v>26.363099846264198</v>
      </c>
      <c r="U3631" s="1">
        <v>2636309984626420</v>
      </c>
      <c r="V3631">
        <v>163.1</v>
      </c>
      <c r="W3631">
        <v>99</v>
      </c>
    </row>
    <row r="3632" spans="1:23">
      <c r="A3632">
        <v>2019</v>
      </c>
      <c r="B3632">
        <v>47</v>
      </c>
      <c r="C3632" t="s">
        <v>23</v>
      </c>
      <c r="D3632" t="s">
        <v>73</v>
      </c>
      <c r="E3632" t="s">
        <v>21</v>
      </c>
      <c r="F3632" t="s">
        <v>19</v>
      </c>
      <c r="G3632" t="s">
        <v>20</v>
      </c>
      <c r="H3632" s="3">
        <v>30832.21</v>
      </c>
      <c r="I3632" t="s">
        <v>21</v>
      </c>
      <c r="J3632" t="s">
        <v>21</v>
      </c>
      <c r="K36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30.2849173647611</v>
      </c>
      <c r="L3632" s="5">
        <f>TablaDatos[[#This Row],[IMC_raw]]/1000000000000000</f>
        <v>0.30284917364761099</v>
      </c>
      <c r="M3632" s="2">
        <v>302849173647611</v>
      </c>
      <c r="N36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2" s="13">
        <f t="shared" si="56"/>
        <v>3631</v>
      </c>
      <c r="P3632" s="2" t="str">
        <f>IF(TablaDatos[[#This Row],[Diabetes]]=0,"No","Si")</f>
        <v>No</v>
      </c>
      <c r="Q3632">
        <v>0</v>
      </c>
      <c r="R3632">
        <f>TablaDatos[[#This Row],[Aux2]]/10000000000000</f>
        <v>2022.1285025075599</v>
      </c>
      <c r="S3632" s="1">
        <v>2.02212850250756E+16</v>
      </c>
      <c r="T3632" s="7">
        <f>TablaDatos[[#This Row],[Aux3]]/100000000000000</f>
        <v>220.43629885074</v>
      </c>
      <c r="U3632" s="1">
        <v>2.2043629885074E+16</v>
      </c>
      <c r="V3632">
        <v>153.30000000000001</v>
      </c>
      <c r="W3632">
        <v>96</v>
      </c>
    </row>
    <row r="3633" spans="1:23">
      <c r="A3633">
        <v>2019</v>
      </c>
      <c r="B3633">
        <v>46</v>
      </c>
      <c r="C3633" t="s">
        <v>23</v>
      </c>
      <c r="D3633" t="s">
        <v>72</v>
      </c>
      <c r="E3633" t="s">
        <v>18</v>
      </c>
      <c r="F3633" t="s">
        <v>24</v>
      </c>
      <c r="G3633" t="s">
        <v>20</v>
      </c>
      <c r="H3633" s="3">
        <v>19464.939999999999</v>
      </c>
      <c r="I3633" t="s">
        <v>21</v>
      </c>
      <c r="J3633" t="s">
        <v>18</v>
      </c>
      <c r="K36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30.2724648699818</v>
      </c>
      <c r="L3633" s="6">
        <f>TablaDatos[[#This Row],[IMC_raw]]/1000000000000000</f>
        <v>30.2724648699818</v>
      </c>
      <c r="M3633" s="2">
        <v>3.02724648699818E+16</v>
      </c>
      <c r="N36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3" s="13">
        <f t="shared" si="56"/>
        <v>3632</v>
      </c>
      <c r="P3633" s="2" t="str">
        <f>IF(TablaDatos[[#This Row],[Diabetes]]=0,"No","Si")</f>
        <v>No</v>
      </c>
      <c r="Q3633">
        <v>0</v>
      </c>
      <c r="R3633">
        <f>TablaDatos[[#This Row],[Aux2]]/10000000000000</f>
        <v>2055.0959798645399</v>
      </c>
      <c r="S3633" s="1">
        <v>2.05509597986454E+16</v>
      </c>
      <c r="T3633" s="7">
        <f>TablaDatos[[#This Row],[Aux3]]/100000000000000</f>
        <v>259.71310718532197</v>
      </c>
      <c r="U3633" s="1">
        <v>2.59713107185322E+16</v>
      </c>
      <c r="V3633">
        <v>141.1</v>
      </c>
      <c r="W3633">
        <v>88.9</v>
      </c>
    </row>
    <row r="3634" spans="1:23">
      <c r="A3634">
        <v>2019</v>
      </c>
      <c r="B3634">
        <v>51</v>
      </c>
      <c r="C3634" t="s">
        <v>23</v>
      </c>
      <c r="D3634" t="s">
        <v>42</v>
      </c>
      <c r="E3634" t="s">
        <v>19</v>
      </c>
      <c r="F3634" t="s">
        <v>19</v>
      </c>
      <c r="G3634" t="s">
        <v>20</v>
      </c>
      <c r="H3634" s="3">
        <v>15921.82</v>
      </c>
      <c r="I3634" t="s">
        <v>21</v>
      </c>
      <c r="J3634" t="s">
        <v>18</v>
      </c>
      <c r="K36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30.252378415890099</v>
      </c>
      <c r="L3634" s="5">
        <f>TablaDatos[[#This Row],[IMC_raw]]/1000000000000000</f>
        <v>30.252378415890099</v>
      </c>
      <c r="M3634" s="2">
        <v>3.02523784158901E+16</v>
      </c>
      <c r="N36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4" s="13">
        <f t="shared" si="56"/>
        <v>3633</v>
      </c>
      <c r="P3634" s="2" t="str">
        <f>IF(TablaDatos[[#This Row],[Diabetes]]=0,"No","Si")</f>
        <v>Si</v>
      </c>
      <c r="Q3634">
        <v>1</v>
      </c>
      <c r="R3634">
        <f>TablaDatos[[#This Row],[Aux2]]/10000000000000</f>
        <v>2083.6674095443</v>
      </c>
      <c r="S3634" s="1">
        <v>2.0836674095443E+16</v>
      </c>
      <c r="T3634" s="7">
        <f>TablaDatos[[#This Row],[Aux3]]/100000000000000</f>
        <v>243.60259970206499</v>
      </c>
      <c r="U3634" s="1">
        <v>2.43602599702065E+16</v>
      </c>
      <c r="V3634">
        <v>147.9</v>
      </c>
      <c r="W3634">
        <v>95</v>
      </c>
    </row>
    <row r="3635" spans="1:23">
      <c r="A3635">
        <v>2019</v>
      </c>
      <c r="B3635">
        <v>62</v>
      </c>
      <c r="C3635" t="s">
        <v>16</v>
      </c>
      <c r="D3635" t="s">
        <v>73</v>
      </c>
      <c r="E3635" t="s">
        <v>21</v>
      </c>
      <c r="F3635" t="s">
        <v>24</v>
      </c>
      <c r="G3635" t="s">
        <v>28</v>
      </c>
      <c r="H3635" s="3">
        <v>19113.21</v>
      </c>
      <c r="I3635" t="s">
        <v>21</v>
      </c>
      <c r="J3635" t="s">
        <v>19</v>
      </c>
      <c r="K36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30.233331172439499</v>
      </c>
      <c r="L3635" s="6">
        <f>TablaDatos[[#This Row],[IMC_raw]]/1000000000000000</f>
        <v>30.233331172439499</v>
      </c>
      <c r="M3635" s="2">
        <v>3.02333311724395E+16</v>
      </c>
      <c r="N36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5" s="13">
        <f t="shared" si="56"/>
        <v>3634</v>
      </c>
      <c r="P3635" s="2" t="str">
        <f>IF(TablaDatos[[#This Row],[Diabetes]]=0,"No","Si")</f>
        <v>No</v>
      </c>
      <c r="Q3635">
        <v>0</v>
      </c>
      <c r="R3635">
        <f>TablaDatos[[#This Row],[Aux2]]/10000000000000</f>
        <v>1988.8398139277101</v>
      </c>
      <c r="S3635" s="1">
        <v>1.98883981392771E+16</v>
      </c>
      <c r="T3635" s="7">
        <f>TablaDatos[[#This Row],[Aux3]]/100000000000000</f>
        <v>246.723309310926</v>
      </c>
      <c r="U3635" s="1">
        <v>2.46723309310926E+16</v>
      </c>
      <c r="V3635">
        <v>158.6</v>
      </c>
      <c r="W3635">
        <v>97.3</v>
      </c>
    </row>
    <row r="3636" spans="1:23">
      <c r="A3636">
        <v>2019</v>
      </c>
      <c r="B3636">
        <v>57</v>
      </c>
      <c r="C3636" t="s">
        <v>16</v>
      </c>
      <c r="D3636" t="s">
        <v>73</v>
      </c>
      <c r="E3636" t="s">
        <v>21</v>
      </c>
      <c r="F3636" t="s">
        <v>19</v>
      </c>
      <c r="G3636" t="s">
        <v>28</v>
      </c>
      <c r="H3636" s="3">
        <v>23373.65</v>
      </c>
      <c r="I3636" t="s">
        <v>21</v>
      </c>
      <c r="J3636" t="s">
        <v>19</v>
      </c>
      <c r="K36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30.228917928377701</v>
      </c>
      <c r="L3636" s="5">
        <f>TablaDatos[[#This Row],[IMC_raw]]/1000000000000000</f>
        <v>30.228917928377701</v>
      </c>
      <c r="M3636" s="2">
        <v>3.02289179283777E+16</v>
      </c>
      <c r="N36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6" s="13">
        <f t="shared" si="56"/>
        <v>3635</v>
      </c>
      <c r="P3636" s="2" t="str">
        <f>IF(TablaDatos[[#This Row],[Diabetes]]=0,"No","Si")</f>
        <v>Si</v>
      </c>
      <c r="Q3636">
        <v>1</v>
      </c>
      <c r="R3636">
        <f>TablaDatos[[#This Row],[Aux2]]/10000000000000</f>
        <v>224.68695390025201</v>
      </c>
      <c r="S3636" s="1">
        <v>2246869539002520</v>
      </c>
      <c r="T3636" s="7">
        <f>TablaDatos[[#This Row],[Aux3]]/100000000000000</f>
        <v>23.509078295187599</v>
      </c>
      <c r="U3636" s="1">
        <v>2350907829518760</v>
      </c>
      <c r="V3636">
        <v>174.2</v>
      </c>
      <c r="W3636">
        <v>97.7</v>
      </c>
    </row>
    <row r="3637" spans="1:23">
      <c r="A3637">
        <v>2019</v>
      </c>
      <c r="B3637">
        <v>55</v>
      </c>
      <c r="C3637" t="s">
        <v>16</v>
      </c>
      <c r="D3637" t="s">
        <v>34</v>
      </c>
      <c r="E3637" t="s">
        <v>31</v>
      </c>
      <c r="F3637" t="s">
        <v>24</v>
      </c>
      <c r="G3637" t="s">
        <v>28</v>
      </c>
      <c r="H3637" s="3">
        <v>11162.73</v>
      </c>
      <c r="I3637" t="s">
        <v>21</v>
      </c>
      <c r="J3637" t="s">
        <v>18</v>
      </c>
      <c r="K36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30.225923882638501</v>
      </c>
      <c r="L3637" s="5">
        <f>TablaDatos[[#This Row],[IMC_raw]]/1000000000000000</f>
        <v>30.225923882638501</v>
      </c>
      <c r="M3637" s="2">
        <v>3.02259238826385E+16</v>
      </c>
      <c r="N36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7" s="13">
        <f t="shared" si="56"/>
        <v>3636</v>
      </c>
      <c r="P3637" s="2" t="str">
        <f>IF(TablaDatos[[#This Row],[Diabetes]]=0,"No","Si")</f>
        <v>Si</v>
      </c>
      <c r="Q3637">
        <v>1</v>
      </c>
      <c r="R3637">
        <f>TablaDatos[[#This Row],[Aux2]]/10000000000000</f>
        <v>228.83700300813001</v>
      </c>
      <c r="S3637" s="1">
        <v>2288370030081300</v>
      </c>
      <c r="T3637" s="7">
        <f>TablaDatos[[#This Row],[Aux3]]/100000000000000</f>
        <v>24.6105854071381</v>
      </c>
      <c r="U3637" s="1">
        <v>2461058540713810</v>
      </c>
      <c r="V3637">
        <v>166.7</v>
      </c>
      <c r="W3637">
        <v>98.8</v>
      </c>
    </row>
    <row r="3638" spans="1:23">
      <c r="A3638">
        <v>2019</v>
      </c>
      <c r="B3638">
        <v>50</v>
      </c>
      <c r="C3638" t="s">
        <v>16</v>
      </c>
      <c r="D3638" t="s">
        <v>74</v>
      </c>
      <c r="E3638" t="s">
        <v>19</v>
      </c>
      <c r="F3638" t="s">
        <v>19</v>
      </c>
      <c r="G3638" t="s">
        <v>20</v>
      </c>
      <c r="H3638" s="3">
        <v>18778.97</v>
      </c>
      <c r="I3638" t="s">
        <v>19</v>
      </c>
      <c r="J3638" t="s">
        <v>22</v>
      </c>
      <c r="K36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30.2201711331364</v>
      </c>
      <c r="L3638" s="5">
        <f>TablaDatos[[#This Row],[IMC_raw]]/1000000000000000</f>
        <v>30.2201711331364</v>
      </c>
      <c r="M3638" s="2">
        <v>3.02201711331364E+16</v>
      </c>
      <c r="N36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8" s="13">
        <f t="shared" si="56"/>
        <v>3637</v>
      </c>
      <c r="P3638" s="2" t="str">
        <f>IF(TablaDatos[[#This Row],[Diabetes]]=0,"No","Si")</f>
        <v>No</v>
      </c>
      <c r="Q3638">
        <v>0</v>
      </c>
      <c r="R3638">
        <f>TablaDatos[[#This Row],[Aux2]]/10000000000000</f>
        <v>2059.4931422045802</v>
      </c>
      <c r="S3638" s="1">
        <v>2.05949314220458E+16</v>
      </c>
      <c r="T3638" s="7">
        <f>TablaDatos[[#This Row],[Aux3]]/100000000000000</f>
        <v>257.18018504586303</v>
      </c>
      <c r="U3638" s="1">
        <v>2.57180185045863E+16</v>
      </c>
      <c r="V3638">
        <v>149.69999999999999</v>
      </c>
      <c r="W3638">
        <v>96.6</v>
      </c>
    </row>
    <row r="3639" spans="1:23">
      <c r="A3639">
        <v>2019</v>
      </c>
      <c r="B3639">
        <v>71</v>
      </c>
      <c r="C3639" t="s">
        <v>16</v>
      </c>
      <c r="D3639" t="s">
        <v>74</v>
      </c>
      <c r="E3639" t="s">
        <v>18</v>
      </c>
      <c r="F3639" t="s">
        <v>40</v>
      </c>
      <c r="G3639" t="s">
        <v>25</v>
      </c>
      <c r="H3639" s="3">
        <v>32140.66</v>
      </c>
      <c r="I3639" t="s">
        <v>18</v>
      </c>
      <c r="J3639" t="s">
        <v>22</v>
      </c>
      <c r="K36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30.2069579146699</v>
      </c>
      <c r="L3639" s="6">
        <f>TablaDatos[[#This Row],[IMC_raw]]/1000000000000000</f>
        <v>3.0206957914669901</v>
      </c>
      <c r="M3639" s="2">
        <v>3020695791466990</v>
      </c>
      <c r="N36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39" s="13">
        <f t="shared" si="56"/>
        <v>3638</v>
      </c>
      <c r="P3639" s="2" t="str">
        <f>IF(TablaDatos[[#This Row],[Diabetes]]=0,"No","Si")</f>
        <v>No</v>
      </c>
      <c r="Q3639">
        <v>0</v>
      </c>
      <c r="R3639">
        <f>TablaDatos[[#This Row],[Aux2]]/10000000000000</f>
        <v>1901.4835689665899</v>
      </c>
      <c r="S3639" s="1">
        <v>1.90148356896659E+16</v>
      </c>
      <c r="T3639" s="7">
        <f>TablaDatos[[#This Row],[Aux3]]/100000000000000</f>
        <v>182.857981092751</v>
      </c>
      <c r="U3639" s="1">
        <v>1.82857981092751E+16</v>
      </c>
      <c r="V3639">
        <v>164.3</v>
      </c>
      <c r="W3639">
        <v>92.7</v>
      </c>
    </row>
    <row r="3640" spans="1:23">
      <c r="A3640">
        <v>2019</v>
      </c>
      <c r="B3640">
        <v>59</v>
      </c>
      <c r="C3640" t="s">
        <v>16</v>
      </c>
      <c r="D3640" t="s">
        <v>36</v>
      </c>
      <c r="E3640" t="s">
        <v>18</v>
      </c>
      <c r="F3640" t="s">
        <v>19</v>
      </c>
      <c r="G3640" t="s">
        <v>28</v>
      </c>
      <c r="H3640" s="3">
        <v>9954.19</v>
      </c>
      <c r="I3640" t="s">
        <v>21</v>
      </c>
      <c r="J3640" t="s">
        <v>18</v>
      </c>
      <c r="K36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30.205285899213798</v>
      </c>
      <c r="L3640" s="5">
        <f>TablaDatos[[#This Row],[IMC_raw]]/1000000000000000</f>
        <v>30.205285899213798</v>
      </c>
      <c r="M3640" s="2">
        <v>3.02052858992138E+16</v>
      </c>
      <c r="N36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0" s="13">
        <f t="shared" si="56"/>
        <v>3639</v>
      </c>
      <c r="P3640" s="2" t="str">
        <f>IF(TablaDatos[[#This Row],[Diabetes]]=0,"No","Si")</f>
        <v>No</v>
      </c>
      <c r="Q3640">
        <v>0</v>
      </c>
      <c r="R3640">
        <f>TablaDatos[[#This Row],[Aux2]]/10000000000000</f>
        <v>2062.0831235318801</v>
      </c>
      <c r="S3640" s="1">
        <v>2.06208312353188E+16</v>
      </c>
      <c r="T3640" s="7">
        <f>TablaDatos[[#This Row],[Aux3]]/100000000000000</f>
        <v>203.85154288984199</v>
      </c>
      <c r="U3640" s="1">
        <v>2.03851542889842E+16</v>
      </c>
      <c r="V3640">
        <v>149.19999999999999</v>
      </c>
      <c r="W3640">
        <v>98.6</v>
      </c>
    </row>
    <row r="3641" spans="1:23">
      <c r="A3641">
        <v>2019</v>
      </c>
      <c r="B3641">
        <v>51</v>
      </c>
      <c r="C3641" t="s">
        <v>23</v>
      </c>
      <c r="D3641" t="s">
        <v>17</v>
      </c>
      <c r="E3641" t="s">
        <v>18</v>
      </c>
      <c r="F3641" t="s">
        <v>40</v>
      </c>
      <c r="G3641" t="s">
        <v>20</v>
      </c>
      <c r="H3641" s="3">
        <v>39468.71</v>
      </c>
      <c r="I3641" t="s">
        <v>18</v>
      </c>
      <c r="J3641" t="s">
        <v>18</v>
      </c>
      <c r="K36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30.166886811553798</v>
      </c>
      <c r="L3641" s="6">
        <f>TablaDatos[[#This Row],[IMC_raw]]/1000000000000000</f>
        <v>3.0166886811553799</v>
      </c>
      <c r="M3641" s="2">
        <v>3016688681155380</v>
      </c>
      <c r="N36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1" s="13">
        <f t="shared" si="56"/>
        <v>3640</v>
      </c>
      <c r="P3641" s="2" t="str">
        <f>IF(TablaDatos[[#This Row],[Diabetes]]=0,"No","Si")</f>
        <v>No</v>
      </c>
      <c r="Q3641">
        <v>0</v>
      </c>
      <c r="R3641">
        <f>TablaDatos[[#This Row],[Aux2]]/10000000000000</f>
        <v>1815.5832675787401</v>
      </c>
      <c r="S3641" s="1">
        <v>1.81558326757874E+16</v>
      </c>
      <c r="T3641" s="7">
        <f>TablaDatos[[#This Row],[Aux3]]/100000000000000</f>
        <v>206.72153718887299</v>
      </c>
      <c r="U3641" s="1">
        <v>2.06721537188873E+16</v>
      </c>
      <c r="V3641">
        <v>139.69999999999999</v>
      </c>
      <c r="W3641">
        <v>87.8</v>
      </c>
    </row>
    <row r="3642" spans="1:23">
      <c r="A3642">
        <v>2019</v>
      </c>
      <c r="B3642">
        <v>62</v>
      </c>
      <c r="C3642" t="s">
        <v>16</v>
      </c>
      <c r="D3642" t="s">
        <v>17</v>
      </c>
      <c r="E3642" t="s">
        <v>18</v>
      </c>
      <c r="F3642" t="s">
        <v>24</v>
      </c>
      <c r="G3642" t="s">
        <v>28</v>
      </c>
      <c r="H3642" s="3">
        <v>23788.28</v>
      </c>
      <c r="I3642" t="s">
        <v>21</v>
      </c>
      <c r="J3642" t="s">
        <v>18</v>
      </c>
      <c r="K36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30.1501840972997</v>
      </c>
      <c r="L3642" s="6">
        <f>TablaDatos[[#This Row],[IMC_raw]]/1000000000000000</f>
        <v>30.1501840972997</v>
      </c>
      <c r="M3642" s="2">
        <v>3.01501840972997E+16</v>
      </c>
      <c r="N36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2" s="13">
        <f t="shared" si="56"/>
        <v>3641</v>
      </c>
      <c r="P3642" s="2" t="str">
        <f>IF(TablaDatos[[#This Row],[Diabetes]]=0,"No","Si")</f>
        <v>No</v>
      </c>
      <c r="Q3642">
        <v>0</v>
      </c>
      <c r="R3642">
        <f>TablaDatos[[#This Row],[Aux2]]/10000000000000</f>
        <v>2192.5208198317</v>
      </c>
      <c r="S3642" s="1">
        <v>2.1925208198317E+16</v>
      </c>
      <c r="T3642" s="7">
        <f>TablaDatos[[#This Row],[Aux3]]/100000000000000</f>
        <v>243.057172092641</v>
      </c>
      <c r="U3642" s="1">
        <v>2.43057172092641E+16</v>
      </c>
      <c r="V3642">
        <v>154.4</v>
      </c>
      <c r="W3642">
        <v>96.6</v>
      </c>
    </row>
    <row r="3643" spans="1:23">
      <c r="A3643">
        <v>2019</v>
      </c>
      <c r="B3643">
        <v>62</v>
      </c>
      <c r="C3643" t="s">
        <v>23</v>
      </c>
      <c r="D3643" t="s">
        <v>34</v>
      </c>
      <c r="E3643" t="s">
        <v>18</v>
      </c>
      <c r="F3643" t="s">
        <v>19</v>
      </c>
      <c r="G3643" t="s">
        <v>28</v>
      </c>
      <c r="H3643" s="3">
        <v>15213.72</v>
      </c>
      <c r="I3643" t="s">
        <v>19</v>
      </c>
      <c r="J3643" t="s">
        <v>22</v>
      </c>
      <c r="K36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30.1455047684126</v>
      </c>
      <c r="L3643" s="5">
        <f>TablaDatos[[#This Row],[IMC_raw]]/1000000000000000</f>
        <v>0.30145504768412601</v>
      </c>
      <c r="M3643" s="2">
        <v>301455047684126</v>
      </c>
      <c r="N36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3" s="13">
        <f t="shared" si="56"/>
        <v>3642</v>
      </c>
      <c r="P3643" s="2" t="str">
        <f>IF(TablaDatos[[#This Row],[Diabetes]]=0,"No","Si")</f>
        <v>No</v>
      </c>
      <c r="Q3643">
        <v>0</v>
      </c>
      <c r="R3643">
        <f>TablaDatos[[#This Row],[Aux2]]/10000000000000</f>
        <v>2083.3949376240998</v>
      </c>
      <c r="S3643" s="1">
        <v>2.0833949376241E+16</v>
      </c>
      <c r="T3643" s="7">
        <f>TablaDatos[[#This Row],[Aux3]]/100000000000000</f>
        <v>22.864098710605202</v>
      </c>
      <c r="U3643" s="1">
        <v>2286409871060520</v>
      </c>
      <c r="V3643">
        <v>153.19999999999999</v>
      </c>
      <c r="W3643">
        <v>92.1</v>
      </c>
    </row>
    <row r="3644" spans="1:23">
      <c r="A3644">
        <v>2019</v>
      </c>
      <c r="B3644">
        <v>43</v>
      </c>
      <c r="C3644" t="s">
        <v>23</v>
      </c>
      <c r="D3644" t="s">
        <v>30</v>
      </c>
      <c r="E3644" t="s">
        <v>18</v>
      </c>
      <c r="F3644" t="s">
        <v>19</v>
      </c>
      <c r="G3644" t="s">
        <v>39</v>
      </c>
      <c r="H3644" s="3">
        <v>15914.19</v>
      </c>
      <c r="I3644" t="s">
        <v>19</v>
      </c>
      <c r="J3644" t="s">
        <v>18</v>
      </c>
      <c r="K36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30.134174083720801</v>
      </c>
      <c r="L3644" s="6">
        <f>TablaDatos[[#This Row],[IMC_raw]]/1000000000000000</f>
        <v>0.30134174083720799</v>
      </c>
      <c r="M3644" s="2">
        <v>301341740837208</v>
      </c>
      <c r="N36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4" s="13">
        <f t="shared" si="56"/>
        <v>3643</v>
      </c>
      <c r="P3644" s="2" t="str">
        <f>IF(TablaDatos[[#This Row],[Diabetes]]=0,"No","Si")</f>
        <v>No</v>
      </c>
      <c r="Q3644">
        <v>0</v>
      </c>
      <c r="R3644">
        <f>TablaDatos[[#This Row],[Aux2]]/10000000000000</f>
        <v>1964.6167195816499</v>
      </c>
      <c r="S3644" s="1">
        <v>1.96461671958165E+16</v>
      </c>
      <c r="T3644" s="7">
        <f>TablaDatos[[#This Row],[Aux3]]/100000000000000</f>
        <v>222.38758500445701</v>
      </c>
      <c r="U3644" s="1">
        <v>2.22387585004457E+16</v>
      </c>
      <c r="V3644">
        <v>135.19999999999999</v>
      </c>
      <c r="W3644">
        <v>88.5</v>
      </c>
    </row>
    <row r="3645" spans="1:23">
      <c r="A3645">
        <v>2019</v>
      </c>
      <c r="B3645">
        <v>73</v>
      </c>
      <c r="C3645" t="s">
        <v>23</v>
      </c>
      <c r="D3645" t="s">
        <v>42</v>
      </c>
      <c r="E3645" t="s">
        <v>19</v>
      </c>
      <c r="F3645" t="s">
        <v>24</v>
      </c>
      <c r="G3645" t="s">
        <v>25</v>
      </c>
      <c r="H3645" s="3">
        <v>18139.11</v>
      </c>
      <c r="I3645" t="s">
        <v>21</v>
      </c>
      <c r="J3645" t="s">
        <v>22</v>
      </c>
      <c r="K36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30.131588623416601</v>
      </c>
      <c r="L3645" s="6">
        <f>TablaDatos[[#This Row],[IMC_raw]]/1000000000000000</f>
        <v>30.131588623416601</v>
      </c>
      <c r="M3645" s="2">
        <v>3.01315886234166E+16</v>
      </c>
      <c r="N36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5" s="13">
        <f t="shared" si="56"/>
        <v>3644</v>
      </c>
      <c r="P3645" s="2" t="str">
        <f>IF(TablaDatos[[#This Row],[Diabetes]]=0,"No","Si")</f>
        <v>No</v>
      </c>
      <c r="Q3645">
        <v>0</v>
      </c>
      <c r="R3645">
        <f>TablaDatos[[#This Row],[Aux2]]/10000000000000</f>
        <v>2081.6040501062298</v>
      </c>
      <c r="S3645" s="1">
        <v>2.08160405010623E+16</v>
      </c>
      <c r="T3645" s="7">
        <f>TablaDatos[[#This Row],[Aux3]]/100000000000000</f>
        <v>223.033920033698</v>
      </c>
      <c r="U3645" s="1">
        <v>2.23033920033698E+16</v>
      </c>
      <c r="V3645">
        <v>165.7</v>
      </c>
      <c r="W3645">
        <v>102</v>
      </c>
    </row>
    <row r="3646" spans="1:23">
      <c r="A3646">
        <v>2019</v>
      </c>
      <c r="B3646">
        <v>52</v>
      </c>
      <c r="C3646" t="s">
        <v>23</v>
      </c>
      <c r="D3646" t="s">
        <v>29</v>
      </c>
      <c r="E3646" t="s">
        <v>18</v>
      </c>
      <c r="F3646" t="s">
        <v>19</v>
      </c>
      <c r="G3646" t="s">
        <v>20</v>
      </c>
      <c r="H3646" s="3">
        <v>19244.32</v>
      </c>
      <c r="I3646" t="s">
        <v>21</v>
      </c>
      <c r="J3646" t="s">
        <v>22</v>
      </c>
      <c r="K36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30.088153050833299</v>
      </c>
      <c r="L3646" s="6">
        <f>TablaDatos[[#This Row],[IMC_raw]]/1000000000000000</f>
        <v>30.088153050833299</v>
      </c>
      <c r="M3646" s="2">
        <v>3.00881530508333E+16</v>
      </c>
      <c r="N36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6" s="13">
        <f t="shared" si="56"/>
        <v>3645</v>
      </c>
      <c r="P3646" s="2" t="str">
        <f>IF(TablaDatos[[#This Row],[Diabetes]]=0,"No","Si")</f>
        <v>No</v>
      </c>
      <c r="Q3646">
        <v>0</v>
      </c>
      <c r="R3646">
        <f>TablaDatos[[#This Row],[Aux2]]/10000000000000</f>
        <v>204.101623732218</v>
      </c>
      <c r="S3646" s="1">
        <v>2041016237322180</v>
      </c>
      <c r="T3646" s="7">
        <f>TablaDatos[[#This Row],[Aux3]]/100000000000000</f>
        <v>242.95814055971999</v>
      </c>
      <c r="U3646" s="1">
        <v>2.4295814055972E+16</v>
      </c>
      <c r="V3646">
        <v>157.19999999999999</v>
      </c>
      <c r="W3646">
        <v>89.3</v>
      </c>
    </row>
    <row r="3647" spans="1:23">
      <c r="A3647">
        <v>2019</v>
      </c>
      <c r="B3647">
        <v>60</v>
      </c>
      <c r="C3647" t="s">
        <v>23</v>
      </c>
      <c r="D3647" t="s">
        <v>17</v>
      </c>
      <c r="E3647" t="s">
        <v>18</v>
      </c>
      <c r="F3647" t="s">
        <v>24</v>
      </c>
      <c r="G3647" t="s">
        <v>28</v>
      </c>
      <c r="H3647" s="3">
        <v>11066.48</v>
      </c>
      <c r="I3647" t="s">
        <v>19</v>
      </c>
      <c r="J3647" t="s">
        <v>22</v>
      </c>
      <c r="K36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30.084415157013101</v>
      </c>
      <c r="L3647" s="6">
        <f>TablaDatos[[#This Row],[IMC_raw]]/1000000000000000</f>
        <v>30.084415157013101</v>
      </c>
      <c r="M3647" s="2">
        <v>3.00844151570131E+16</v>
      </c>
      <c r="N36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7" s="13">
        <f t="shared" si="56"/>
        <v>3646</v>
      </c>
      <c r="P3647" s="2" t="str">
        <f>IF(TablaDatos[[#This Row],[Diabetes]]=0,"No","Si")</f>
        <v>No</v>
      </c>
      <c r="Q3647">
        <v>0</v>
      </c>
      <c r="R3647">
        <f>TablaDatos[[#This Row],[Aux2]]/10000000000000</f>
        <v>2322.1226763364598</v>
      </c>
      <c r="S3647" s="1">
        <v>2.32212267633646E+16</v>
      </c>
      <c r="T3647" s="7">
        <f>TablaDatos[[#This Row],[Aux3]]/100000000000000</f>
        <v>23.949238988437799</v>
      </c>
      <c r="U3647" s="1">
        <v>2394923898843780</v>
      </c>
      <c r="V3647">
        <v>143.6</v>
      </c>
      <c r="W3647">
        <v>95.3</v>
      </c>
    </row>
    <row r="3648" spans="1:23">
      <c r="A3648">
        <v>2019</v>
      </c>
      <c r="B3648">
        <v>58</v>
      </c>
      <c r="C3648" t="s">
        <v>16</v>
      </c>
      <c r="D3648" t="s">
        <v>73</v>
      </c>
      <c r="E3648" t="s">
        <v>21</v>
      </c>
      <c r="F3648" t="s">
        <v>24</v>
      </c>
      <c r="G3648" t="s">
        <v>28</v>
      </c>
      <c r="H3648" s="3">
        <v>35460.589999999997</v>
      </c>
      <c r="I3648" t="s">
        <v>21</v>
      </c>
      <c r="J3648" t="s">
        <v>18</v>
      </c>
      <c r="K36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30.059022642972899</v>
      </c>
      <c r="L3648" s="6">
        <f>TablaDatos[[#This Row],[IMC_raw]]/1000000000000000</f>
        <v>30.059022642972899</v>
      </c>
      <c r="M3648" s="2">
        <v>3.00590226429729E+16</v>
      </c>
      <c r="N36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8" s="13">
        <f t="shared" si="56"/>
        <v>3647</v>
      </c>
      <c r="P3648" s="2" t="str">
        <f>IF(TablaDatos[[#This Row],[Diabetes]]=0,"No","Si")</f>
        <v>Si</v>
      </c>
      <c r="Q3648">
        <v>1</v>
      </c>
      <c r="R3648">
        <f>TablaDatos[[#This Row],[Aux2]]/10000000000000</f>
        <v>2236.4414428169398</v>
      </c>
      <c r="S3648" s="1">
        <v>2.23644144281694E+16</v>
      </c>
      <c r="T3648" s="7">
        <f>TablaDatos[[#This Row],[Aux3]]/100000000000000</f>
        <v>264.905457201128</v>
      </c>
      <c r="U3648" s="1">
        <v>2.64905457201128E+16</v>
      </c>
      <c r="V3648">
        <v>166.5</v>
      </c>
      <c r="W3648">
        <v>105.6</v>
      </c>
    </row>
    <row r="3649" spans="1:23">
      <c r="A3649">
        <v>2019</v>
      </c>
      <c r="B3649">
        <v>66</v>
      </c>
      <c r="C3649" t="s">
        <v>23</v>
      </c>
      <c r="D3649" t="s">
        <v>30</v>
      </c>
      <c r="E3649" t="s">
        <v>19</v>
      </c>
      <c r="F3649" t="s">
        <v>24</v>
      </c>
      <c r="G3649" t="s">
        <v>25</v>
      </c>
      <c r="H3649" s="3">
        <v>16047.5</v>
      </c>
      <c r="I3649" t="s">
        <v>21</v>
      </c>
      <c r="J3649" t="s">
        <v>22</v>
      </c>
      <c r="K36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30.042214819116801</v>
      </c>
      <c r="L3649" s="6">
        <f>TablaDatos[[#This Row],[IMC_raw]]/1000000000000000</f>
        <v>30.042214819116801</v>
      </c>
      <c r="M3649" s="2">
        <v>3.00422148191168E+16</v>
      </c>
      <c r="N36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49" s="13">
        <f t="shared" si="56"/>
        <v>3648</v>
      </c>
      <c r="P3649" s="2" t="str">
        <f>IF(TablaDatos[[#This Row],[Diabetes]]=0,"No","Si")</f>
        <v>No</v>
      </c>
      <c r="Q3649">
        <v>0</v>
      </c>
      <c r="R3649">
        <f>TablaDatos[[#This Row],[Aux2]]/10000000000000</f>
        <v>2307.69232658491</v>
      </c>
      <c r="S3649" s="1">
        <v>2.30769232658491E+16</v>
      </c>
      <c r="T3649" s="7">
        <f>TablaDatos[[#This Row],[Aux3]]/100000000000000</f>
        <v>240.13569258927899</v>
      </c>
      <c r="U3649" s="1">
        <v>2.40135692589279E+16</v>
      </c>
      <c r="V3649">
        <v>168.9</v>
      </c>
      <c r="W3649">
        <v>100.2</v>
      </c>
    </row>
    <row r="3650" spans="1:23">
      <c r="A3650">
        <v>2019</v>
      </c>
      <c r="B3650">
        <v>55</v>
      </c>
      <c r="C3650" t="s">
        <v>16</v>
      </c>
      <c r="D3650" t="s">
        <v>17</v>
      </c>
      <c r="E3650" t="s">
        <v>18</v>
      </c>
      <c r="F3650" t="s">
        <v>24</v>
      </c>
      <c r="G3650" t="s">
        <v>28</v>
      </c>
      <c r="H3650" s="3">
        <v>17794.73</v>
      </c>
      <c r="I3650" t="s">
        <v>21</v>
      </c>
      <c r="J3650" t="s">
        <v>18</v>
      </c>
      <c r="K36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30.035414727460399</v>
      </c>
      <c r="L3650" s="5">
        <f>TablaDatos[[#This Row],[IMC_raw]]/1000000000000000</f>
        <v>30.035414727460399</v>
      </c>
      <c r="M3650" s="2">
        <v>3.00354147274604E+16</v>
      </c>
      <c r="N36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50" s="13">
        <f t="shared" ref="O3650:O3713" si="57">O3649+1</f>
        <v>3649</v>
      </c>
      <c r="P3650" s="2" t="str">
        <f>IF(TablaDatos[[#This Row],[Diabetes]]=0,"No","Si")</f>
        <v>Si</v>
      </c>
      <c r="Q3650">
        <v>1</v>
      </c>
      <c r="R3650">
        <f>TablaDatos[[#This Row],[Aux2]]/10000000000000</f>
        <v>2304.75545729447</v>
      </c>
      <c r="S3650" s="1">
        <v>2.30475545729447E+16</v>
      </c>
      <c r="T3650" s="7">
        <f>TablaDatos[[#This Row],[Aux3]]/100000000000000</f>
        <v>26.171022318114101</v>
      </c>
      <c r="U3650" s="1">
        <v>2617102231811410</v>
      </c>
      <c r="V3650">
        <v>159.4</v>
      </c>
      <c r="W3650">
        <v>102.2</v>
      </c>
    </row>
    <row r="3651" spans="1:23">
      <c r="A3651">
        <v>2019</v>
      </c>
      <c r="B3651">
        <v>65</v>
      </c>
      <c r="C3651" t="s">
        <v>23</v>
      </c>
      <c r="D3651" t="s">
        <v>29</v>
      </c>
      <c r="E3651" t="s">
        <v>31</v>
      </c>
      <c r="F3651" t="s">
        <v>24</v>
      </c>
      <c r="G3651" t="s">
        <v>25</v>
      </c>
      <c r="H3651" s="3">
        <v>13057.5</v>
      </c>
      <c r="I3651" t="s">
        <v>21</v>
      </c>
      <c r="J3651" t="s">
        <v>18</v>
      </c>
      <c r="K36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30.019579388270099</v>
      </c>
      <c r="L3651" s="5">
        <f>TablaDatos[[#This Row],[IMC_raw]]/1000000000000000</f>
        <v>30.019579388270099</v>
      </c>
      <c r="M3651" s="2">
        <v>3.00195793882701E+16</v>
      </c>
      <c r="N36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51" s="13">
        <f t="shared" si="57"/>
        <v>3650</v>
      </c>
      <c r="P3651" s="2" t="str">
        <f>IF(TablaDatos[[#This Row],[Diabetes]]=0,"No","Si")</f>
        <v>No</v>
      </c>
      <c r="Q3651">
        <v>0</v>
      </c>
      <c r="R3651">
        <f>TablaDatos[[#This Row],[Aux2]]/10000000000000</f>
        <v>2033.60691160292</v>
      </c>
      <c r="S3651" s="1">
        <v>2.03360691160292E+16</v>
      </c>
      <c r="T3651" s="7">
        <f>TablaDatos[[#This Row],[Aux3]]/100000000000000</f>
        <v>234.50350263336301</v>
      </c>
      <c r="U3651" s="1">
        <v>2.34503502633363E+16</v>
      </c>
      <c r="V3651">
        <v>162.80000000000001</v>
      </c>
      <c r="W3651">
        <v>96.9</v>
      </c>
    </row>
    <row r="3652" spans="1:23">
      <c r="A3652">
        <v>2019</v>
      </c>
      <c r="B3652">
        <v>69</v>
      </c>
      <c r="C3652" t="s">
        <v>16</v>
      </c>
      <c r="D3652" t="s">
        <v>29</v>
      </c>
      <c r="E3652" t="s">
        <v>18</v>
      </c>
      <c r="F3652" t="s">
        <v>19</v>
      </c>
      <c r="G3652" t="s">
        <v>25</v>
      </c>
      <c r="H3652" s="3">
        <v>12163</v>
      </c>
      <c r="I3652" t="s">
        <v>19</v>
      </c>
      <c r="J3652" t="s">
        <v>18</v>
      </c>
      <c r="K36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30.0052163345363</v>
      </c>
      <c r="L3652" s="6">
        <f>TablaDatos[[#This Row],[IMC_raw]]/100000000000000</f>
        <v>30.0052163345363</v>
      </c>
      <c r="M3652" s="2">
        <v>3000521633453630</v>
      </c>
      <c r="N36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</v>
      </c>
      <c r="O3652" s="13">
        <f t="shared" si="57"/>
        <v>3651</v>
      </c>
      <c r="P3652" s="2" t="str">
        <f>IF(TablaDatos[[#This Row],[Diabetes]]=0,"No","Si")</f>
        <v>No</v>
      </c>
      <c r="Q3652">
        <v>0</v>
      </c>
      <c r="R3652">
        <f>TablaDatos[[#This Row],[Aux2]]/10000000000000</f>
        <v>1823.5066760550201</v>
      </c>
      <c r="S3652" s="1">
        <v>1.82350667605502E+16</v>
      </c>
      <c r="T3652" s="7">
        <f>TablaDatos[[#This Row],[Aux3]]/100000000000000</f>
        <v>2.1259031265210702</v>
      </c>
      <c r="U3652" s="1">
        <v>212590312652107</v>
      </c>
      <c r="V3652">
        <v>158.5</v>
      </c>
      <c r="W3652">
        <v>91.5</v>
      </c>
    </row>
    <row r="3653" spans="1:23">
      <c r="A3653">
        <v>2010</v>
      </c>
      <c r="B3653">
        <v>66</v>
      </c>
      <c r="C3653" t="s">
        <v>16</v>
      </c>
      <c r="D3653" t="s">
        <v>29</v>
      </c>
      <c r="E3653" t="s">
        <v>31</v>
      </c>
      <c r="F3653" t="s">
        <v>24</v>
      </c>
      <c r="G3653" t="s">
        <v>25</v>
      </c>
      <c r="H3653" s="3">
        <v>17887.95</v>
      </c>
      <c r="I3653" t="s">
        <v>21</v>
      </c>
      <c r="J3653" t="s">
        <v>22</v>
      </c>
      <c r="K36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39.964408829725798</v>
      </c>
      <c r="L3653" s="6">
        <f>TablaDatos[[#This Row],[IMC_raw]]/100000000000000</f>
        <v>39.964408829725798</v>
      </c>
      <c r="M3653" s="2">
        <v>3996440882972580</v>
      </c>
      <c r="N36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53" s="13">
        <f t="shared" si="57"/>
        <v>3652</v>
      </c>
      <c r="P3653" s="2" t="str">
        <f>IF(TablaDatos[[#This Row],[Diabetes]]=0,"No","Si")</f>
        <v>Si</v>
      </c>
      <c r="Q3653">
        <v>1</v>
      </c>
      <c r="R3653">
        <f>TablaDatos[[#This Row],[Aux2]]/10000000000000</f>
        <v>2470.1061621089898</v>
      </c>
      <c r="S3653" s="1">
        <v>2.47010616210899E+16</v>
      </c>
      <c r="T3653" s="7">
        <f>TablaDatos[[#This Row],[Aux3]]/100000000000000</f>
        <v>3.0000000000000001E-12</v>
      </c>
      <c r="U3653">
        <v>300</v>
      </c>
      <c r="V3653">
        <v>182.8</v>
      </c>
      <c r="W3653">
        <v>109.8</v>
      </c>
    </row>
    <row r="3654" spans="1:23">
      <c r="A3654">
        <v>2010</v>
      </c>
      <c r="B3654">
        <v>52</v>
      </c>
      <c r="C3654" t="s">
        <v>16</v>
      </c>
      <c r="D3654" t="s">
        <v>29</v>
      </c>
      <c r="E3654" t="s">
        <v>21</v>
      </c>
      <c r="F3654" t="s">
        <v>24</v>
      </c>
      <c r="G3654" t="s">
        <v>20</v>
      </c>
      <c r="H3654" s="3">
        <v>8418.92</v>
      </c>
      <c r="I3654" t="s">
        <v>21</v>
      </c>
      <c r="J3654" t="s">
        <v>19</v>
      </c>
      <c r="K36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39.963356732207899</v>
      </c>
      <c r="L3654" s="6">
        <f>TablaDatos[[#This Row],[IMC_raw]]/1000000000000000</f>
        <v>3.99633567322079</v>
      </c>
      <c r="M3654" s="2">
        <v>3996335673220790</v>
      </c>
      <c r="N36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54" s="13">
        <f t="shared" si="57"/>
        <v>3653</v>
      </c>
      <c r="P3654" s="2" t="str">
        <f>IF(TablaDatos[[#This Row],[Diabetes]]=0,"No","Si")</f>
        <v>Si</v>
      </c>
      <c r="Q3654">
        <v>1</v>
      </c>
      <c r="R3654">
        <f>TablaDatos[[#This Row],[Aux2]]/10000000000000</f>
        <v>2558.1390763121199</v>
      </c>
      <c r="S3654" s="1">
        <v>2.55813907631212E+16</v>
      </c>
      <c r="T3654" s="7">
        <f>TablaDatos[[#This Row],[Aux3]]/100000000000000</f>
        <v>259.68894043833501</v>
      </c>
      <c r="U3654" s="1">
        <v>2.59688940438335E+16</v>
      </c>
      <c r="V3654">
        <v>173</v>
      </c>
      <c r="W3654">
        <v>107.9</v>
      </c>
    </row>
    <row r="3655" spans="1:23">
      <c r="A3655">
        <v>2010</v>
      </c>
      <c r="B3655">
        <v>58</v>
      </c>
      <c r="C3655" t="s">
        <v>23</v>
      </c>
      <c r="D3655" t="s">
        <v>72</v>
      </c>
      <c r="E3655" t="s">
        <v>21</v>
      </c>
      <c r="F3655" t="s">
        <v>24</v>
      </c>
      <c r="G3655" t="s">
        <v>28</v>
      </c>
      <c r="H3655" s="3">
        <v>22260.720000000001</v>
      </c>
      <c r="I3655" t="s">
        <v>21</v>
      </c>
      <c r="J3655" t="s">
        <v>18</v>
      </c>
      <c r="K36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39.6900979763248</v>
      </c>
      <c r="L3655" s="5">
        <f>TablaDatos[[#This Row],[IMC_raw]]/1000000000000000</f>
        <v>3.9690097976324799</v>
      </c>
      <c r="M3655" s="2">
        <v>3969009797632480</v>
      </c>
      <c r="N36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55" s="13">
        <f t="shared" si="57"/>
        <v>3654</v>
      </c>
      <c r="P3655" s="2" t="str">
        <f>IF(TablaDatos[[#This Row],[Diabetes]]=0,"No","Si")</f>
        <v>No</v>
      </c>
      <c r="Q3655">
        <v>0</v>
      </c>
      <c r="R3655">
        <f>TablaDatos[[#This Row],[Aux2]]/10000000000000</f>
        <v>250.03928941599199</v>
      </c>
      <c r="S3655" s="1">
        <v>2500392894159920</v>
      </c>
      <c r="T3655" s="7">
        <f>TablaDatos[[#This Row],[Aux3]]/100000000000000</f>
        <v>285.36617772066802</v>
      </c>
      <c r="U3655" s="1">
        <v>2.85366177720668E+16</v>
      </c>
      <c r="V3655">
        <v>172</v>
      </c>
      <c r="W3655">
        <v>103.9</v>
      </c>
    </row>
    <row r="3656" spans="1:23">
      <c r="A3656">
        <v>2010</v>
      </c>
      <c r="B3656">
        <v>68</v>
      </c>
      <c r="C3656" t="s">
        <v>16</v>
      </c>
      <c r="D3656" t="s">
        <v>26</v>
      </c>
      <c r="E3656" t="s">
        <v>19</v>
      </c>
      <c r="F3656" t="s">
        <v>19</v>
      </c>
      <c r="G3656" t="s">
        <v>25</v>
      </c>
      <c r="H3656" s="3">
        <v>22163.06</v>
      </c>
      <c r="I3656" t="s">
        <v>21</v>
      </c>
      <c r="J3656" t="s">
        <v>22</v>
      </c>
      <c r="K36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39.680699849129596</v>
      </c>
      <c r="L3656" s="5">
        <f>TablaDatos[[#This Row],[IMC_raw]]/1000000000000000</f>
        <v>3.9680699849129599</v>
      </c>
      <c r="M3656" s="2">
        <v>3968069984912960</v>
      </c>
      <c r="N36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56" s="13">
        <f t="shared" si="57"/>
        <v>3655</v>
      </c>
      <c r="P3656" s="2" t="str">
        <f>IF(TablaDatos[[#This Row],[Diabetes]]=0,"No","Si")</f>
        <v>No</v>
      </c>
      <c r="Q3656">
        <v>0</v>
      </c>
      <c r="R3656">
        <f>TablaDatos[[#This Row],[Aux2]]/10000000000000</f>
        <v>2189.3358647152199</v>
      </c>
      <c r="S3656" s="1">
        <v>2.18933586471522E+16</v>
      </c>
      <c r="T3656" s="7">
        <f>TablaDatos[[#This Row],[Aux3]]/100000000000000</f>
        <v>226.559575004333</v>
      </c>
      <c r="U3656" s="1">
        <v>2.26559575004333E+16</v>
      </c>
      <c r="V3656">
        <v>169.6</v>
      </c>
      <c r="W3656">
        <v>106.6</v>
      </c>
    </row>
    <row r="3657" spans="1:23">
      <c r="A3657">
        <v>2010</v>
      </c>
      <c r="B3657">
        <v>57</v>
      </c>
      <c r="C3657" t="s">
        <v>16</v>
      </c>
      <c r="D3657" t="s">
        <v>30</v>
      </c>
      <c r="E3657" t="s">
        <v>21</v>
      </c>
      <c r="F3657" t="s">
        <v>24</v>
      </c>
      <c r="G3657" t="s">
        <v>28</v>
      </c>
      <c r="H3657" s="3">
        <v>17316.439999999999</v>
      </c>
      <c r="I3657" t="s">
        <v>19</v>
      </c>
      <c r="J3657" t="s">
        <v>22</v>
      </c>
      <c r="K36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39.643883917872003</v>
      </c>
      <c r="L3657" s="6">
        <f>TablaDatos[[#This Row],[IMC_raw]]/1000000000000000</f>
        <v>3.9643883917872</v>
      </c>
      <c r="M3657" s="2">
        <v>3964388391787200</v>
      </c>
      <c r="N36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57" s="13">
        <f t="shared" si="57"/>
        <v>3656</v>
      </c>
      <c r="P3657" s="2" t="str">
        <f>IF(TablaDatos[[#This Row],[Diabetes]]=0,"No","Si")</f>
        <v>Si</v>
      </c>
      <c r="Q3657">
        <v>1</v>
      </c>
      <c r="R3657">
        <f>TablaDatos[[#This Row],[Aux2]]/10000000000000</f>
        <v>2485.07333163155</v>
      </c>
      <c r="S3657" s="1">
        <v>2.48507333163155E+16</v>
      </c>
      <c r="T3657" s="7">
        <f>TablaDatos[[#This Row],[Aux3]]/100000000000000</f>
        <v>269.21675393999999</v>
      </c>
      <c r="U3657" s="1">
        <v>2.6921675394E+16</v>
      </c>
      <c r="V3657">
        <v>174.7</v>
      </c>
      <c r="W3657">
        <v>111.1</v>
      </c>
    </row>
    <row r="3658" spans="1:23">
      <c r="A3658">
        <v>2010</v>
      </c>
      <c r="B3658">
        <v>70</v>
      </c>
      <c r="C3658" t="s">
        <v>23</v>
      </c>
      <c r="D3658" t="s">
        <v>36</v>
      </c>
      <c r="E3658" t="s">
        <v>21</v>
      </c>
      <c r="F3658" t="s">
        <v>24</v>
      </c>
      <c r="G3658" t="s">
        <v>25</v>
      </c>
      <c r="H3658" s="3">
        <v>13649.73</v>
      </c>
      <c r="I3658" t="s">
        <v>19</v>
      </c>
      <c r="J3658" t="s">
        <v>22</v>
      </c>
      <c r="K36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39.610461993489402</v>
      </c>
      <c r="L3658" s="5">
        <f>TablaDatos[[#This Row],[IMC_raw]]/1000000000000000</f>
        <v>3.9610461993489401</v>
      </c>
      <c r="M3658" s="2">
        <v>3961046199348940</v>
      </c>
      <c r="N36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58" s="13">
        <f t="shared" si="57"/>
        <v>3657</v>
      </c>
      <c r="P3658" s="2" t="str">
        <f>IF(TablaDatos[[#This Row],[Diabetes]]=0,"No","Si")</f>
        <v>Si</v>
      </c>
      <c r="Q3658">
        <v>1</v>
      </c>
      <c r="R3658">
        <f>TablaDatos[[#This Row],[Aux2]]/10000000000000</f>
        <v>2267.8134386450902</v>
      </c>
      <c r="S3658" s="1">
        <v>2.26781343864509E+16</v>
      </c>
      <c r="T3658" s="7">
        <f>TablaDatos[[#This Row],[Aux3]]/100000000000000</f>
        <v>265.06561947272598</v>
      </c>
      <c r="U3658" s="1">
        <v>2.65065619472726E+16</v>
      </c>
      <c r="V3658">
        <v>176.6</v>
      </c>
      <c r="W3658">
        <v>112.3</v>
      </c>
    </row>
    <row r="3659" spans="1:23">
      <c r="A3659">
        <v>2010</v>
      </c>
      <c r="B3659">
        <v>67</v>
      </c>
      <c r="C3659" t="s">
        <v>16</v>
      </c>
      <c r="D3659" t="s">
        <v>30</v>
      </c>
      <c r="E3659" t="s">
        <v>21</v>
      </c>
      <c r="F3659" t="s">
        <v>24</v>
      </c>
      <c r="G3659" t="s">
        <v>25</v>
      </c>
      <c r="H3659" s="3">
        <v>11363.66</v>
      </c>
      <c r="I3659" t="s">
        <v>21</v>
      </c>
      <c r="J3659" t="s">
        <v>18</v>
      </c>
      <c r="K36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39.584569828262403</v>
      </c>
      <c r="L3659" s="6">
        <f>TablaDatos[[#This Row],[IMC_raw]]/1000000000000000</f>
        <v>3.9584569828262399</v>
      </c>
      <c r="M3659" s="2">
        <v>3958456982826240</v>
      </c>
      <c r="N36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59" s="13">
        <f t="shared" si="57"/>
        <v>3658</v>
      </c>
      <c r="P3659" s="2" t="str">
        <f>IF(TablaDatos[[#This Row],[Diabetes]]=0,"No","Si")</f>
        <v>Si</v>
      </c>
      <c r="Q3659">
        <v>1</v>
      </c>
      <c r="R3659">
        <f>TablaDatos[[#This Row],[Aux2]]/10000000000000</f>
        <v>230.52914287032601</v>
      </c>
      <c r="S3659" s="1">
        <v>2305291428703260</v>
      </c>
      <c r="T3659" s="7">
        <f>TablaDatos[[#This Row],[Aux3]]/100000000000000</f>
        <v>3.0000000000000001E-12</v>
      </c>
      <c r="U3659">
        <v>300</v>
      </c>
      <c r="V3659">
        <v>175.8</v>
      </c>
      <c r="W3659">
        <v>106.5</v>
      </c>
    </row>
    <row r="3660" spans="1:23">
      <c r="A3660">
        <v>2010</v>
      </c>
      <c r="B3660">
        <v>63</v>
      </c>
      <c r="C3660" t="s">
        <v>23</v>
      </c>
      <c r="D3660" t="s">
        <v>27</v>
      </c>
      <c r="E3660" t="s">
        <v>31</v>
      </c>
      <c r="F3660" t="s">
        <v>19</v>
      </c>
      <c r="G3660" t="s">
        <v>28</v>
      </c>
      <c r="H3660" s="3">
        <v>13235.34</v>
      </c>
      <c r="I3660" t="s">
        <v>21</v>
      </c>
      <c r="J3660" t="s">
        <v>18</v>
      </c>
      <c r="K36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39.545843698341002</v>
      </c>
      <c r="L3660" s="5">
        <f>TablaDatos[[#This Row],[IMC_raw]]/1000000000000000</f>
        <v>39.545843698341002</v>
      </c>
      <c r="M3660" s="2">
        <v>3.9545843698341E+16</v>
      </c>
      <c r="N36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0" s="13">
        <f t="shared" si="57"/>
        <v>3659</v>
      </c>
      <c r="P3660" s="2" t="str">
        <f>IF(TablaDatos[[#This Row],[Diabetes]]=0,"No","Si")</f>
        <v>Si</v>
      </c>
      <c r="Q3660">
        <v>1</v>
      </c>
      <c r="R3660">
        <f>TablaDatos[[#This Row],[Aux2]]/10000000000000</f>
        <v>238.041612376031</v>
      </c>
      <c r="S3660" s="1">
        <v>2380416123760310</v>
      </c>
      <c r="T3660" s="7">
        <f>TablaDatos[[#This Row],[Aux3]]/100000000000000</f>
        <v>26.4157722489809</v>
      </c>
      <c r="U3660" s="1">
        <v>2641577224898090</v>
      </c>
      <c r="V3660">
        <v>171.1</v>
      </c>
      <c r="W3660">
        <v>109.1</v>
      </c>
    </row>
    <row r="3661" spans="1:23">
      <c r="A3661">
        <v>2010</v>
      </c>
      <c r="B3661">
        <v>55</v>
      </c>
      <c r="C3661" t="s">
        <v>16</v>
      </c>
      <c r="D3661" t="s">
        <v>30</v>
      </c>
      <c r="E3661" t="s">
        <v>18</v>
      </c>
      <c r="F3661" t="s">
        <v>35</v>
      </c>
      <c r="G3661" t="s">
        <v>28</v>
      </c>
      <c r="H3661" s="3">
        <v>22711.59</v>
      </c>
      <c r="I3661" t="s">
        <v>19</v>
      </c>
      <c r="J3661" t="s">
        <v>18</v>
      </c>
      <c r="K36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39.527314094447803</v>
      </c>
      <c r="L3661" s="6">
        <f>TablaDatos[[#This Row],[IMC_raw]]/1000000000000000</f>
        <v>39.527314094447803</v>
      </c>
      <c r="M3661" s="2">
        <v>3.95273140944478E+16</v>
      </c>
      <c r="N36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1" s="13">
        <f t="shared" si="57"/>
        <v>3660</v>
      </c>
      <c r="P3661" s="2" t="str">
        <f>IF(TablaDatos[[#This Row],[Diabetes]]=0,"No","Si")</f>
        <v>No</v>
      </c>
      <c r="Q3661">
        <v>0</v>
      </c>
      <c r="R3661">
        <f>TablaDatos[[#This Row],[Aux2]]/10000000000000</f>
        <v>2295.2292494533499</v>
      </c>
      <c r="S3661" s="1">
        <v>2.29522924945335E+16</v>
      </c>
      <c r="T3661" s="7">
        <f>TablaDatos[[#This Row],[Aux3]]/100000000000000</f>
        <v>259.918226307255</v>
      </c>
      <c r="U3661" s="1">
        <v>2.59918226307255E+16</v>
      </c>
      <c r="V3661">
        <v>168.3</v>
      </c>
      <c r="W3661">
        <v>99.9</v>
      </c>
    </row>
    <row r="3662" spans="1:23">
      <c r="A3662">
        <v>2010</v>
      </c>
      <c r="B3662">
        <v>60</v>
      </c>
      <c r="C3662" t="s">
        <v>16</v>
      </c>
      <c r="D3662" t="s">
        <v>17</v>
      </c>
      <c r="E3662" t="s">
        <v>18</v>
      </c>
      <c r="F3662" t="s">
        <v>24</v>
      </c>
      <c r="G3662" t="s">
        <v>28</v>
      </c>
      <c r="H3662" s="3">
        <v>11550.12</v>
      </c>
      <c r="I3662" t="s">
        <v>19</v>
      </c>
      <c r="J3662" t="s">
        <v>22</v>
      </c>
      <c r="K36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39.519265101140803</v>
      </c>
      <c r="L3662" s="6">
        <f>TablaDatos[[#This Row],[IMC_raw]]/1000000000000000</f>
        <v>39.519265101140803</v>
      </c>
      <c r="M3662" s="2">
        <v>3.95192651011408E+16</v>
      </c>
      <c r="N36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2" s="13">
        <f t="shared" si="57"/>
        <v>3661</v>
      </c>
      <c r="P3662" s="2" t="str">
        <f>IF(TablaDatos[[#This Row],[Diabetes]]=0,"No","Si")</f>
        <v>Si</v>
      </c>
      <c r="Q3662">
        <v>1</v>
      </c>
      <c r="R3662">
        <f>TablaDatos[[#This Row],[Aux2]]/10000000000000</f>
        <v>229.828997832516</v>
      </c>
      <c r="S3662" s="1">
        <v>2298289978325160</v>
      </c>
      <c r="T3662" s="7">
        <f>TablaDatos[[#This Row],[Aux3]]/100000000000000</f>
        <v>29.382937555287501</v>
      </c>
      <c r="U3662" s="1">
        <v>2938293755528750</v>
      </c>
      <c r="V3662">
        <v>167</v>
      </c>
      <c r="W3662">
        <v>110.2</v>
      </c>
    </row>
    <row r="3663" spans="1:23">
      <c r="A3663">
        <v>2010</v>
      </c>
      <c r="B3663">
        <v>57</v>
      </c>
      <c r="C3663" t="s">
        <v>16</v>
      </c>
      <c r="D3663" t="s">
        <v>73</v>
      </c>
      <c r="E3663" t="s">
        <v>21</v>
      </c>
      <c r="F3663" t="s">
        <v>24</v>
      </c>
      <c r="G3663" t="s">
        <v>28</v>
      </c>
      <c r="H3663" s="3">
        <v>26423.85</v>
      </c>
      <c r="I3663" t="s">
        <v>21</v>
      </c>
      <c r="J3663" t="s">
        <v>21</v>
      </c>
      <c r="K36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39.487724839916496</v>
      </c>
      <c r="L3663" s="5">
        <f>TablaDatos[[#This Row],[IMC_raw]]/1000000000000000</f>
        <v>39.487724839916496</v>
      </c>
      <c r="M3663" s="2">
        <v>3.9487724839916496E+16</v>
      </c>
      <c r="N36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3" s="13">
        <f t="shared" si="57"/>
        <v>3662</v>
      </c>
      <c r="P3663" s="2" t="str">
        <f>IF(TablaDatos[[#This Row],[Diabetes]]=0,"No","Si")</f>
        <v>Si</v>
      </c>
      <c r="Q3663">
        <v>1</v>
      </c>
      <c r="R3663">
        <f>TablaDatos[[#This Row],[Aux2]]/10000000000000</f>
        <v>2438.5957683215101</v>
      </c>
      <c r="S3663" s="1">
        <v>2.43859576832151E+16</v>
      </c>
      <c r="T3663" s="7">
        <f>TablaDatos[[#This Row],[Aux3]]/100000000000000</f>
        <v>3.0000000000000001E-12</v>
      </c>
      <c r="U3663">
        <v>300</v>
      </c>
      <c r="V3663">
        <v>177.7</v>
      </c>
      <c r="W3663">
        <v>108.8</v>
      </c>
    </row>
    <row r="3664" spans="1:23">
      <c r="A3664">
        <v>2010</v>
      </c>
      <c r="B3664">
        <v>59</v>
      </c>
      <c r="C3664" t="s">
        <v>16</v>
      </c>
      <c r="D3664" t="s">
        <v>42</v>
      </c>
      <c r="E3664" t="s">
        <v>31</v>
      </c>
      <c r="F3664" t="s">
        <v>24</v>
      </c>
      <c r="G3664" t="s">
        <v>28</v>
      </c>
      <c r="H3664" s="3">
        <v>17370.39</v>
      </c>
      <c r="I3664" t="s">
        <v>21</v>
      </c>
      <c r="J3664" t="s">
        <v>18</v>
      </c>
      <c r="K36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39.479827457372096</v>
      </c>
      <c r="L3664" s="6">
        <f>TablaDatos[[#This Row],[IMC_raw]]/1000000000000000</f>
        <v>3.9479827457372099</v>
      </c>
      <c r="M3664" s="2">
        <v>3947982745737210</v>
      </c>
      <c r="N36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4" s="13">
        <f t="shared" si="57"/>
        <v>3663</v>
      </c>
      <c r="P3664" s="2" t="str">
        <f>IF(TablaDatos[[#This Row],[Diabetes]]=0,"No","Si")</f>
        <v>Si</v>
      </c>
      <c r="Q3664">
        <v>1</v>
      </c>
      <c r="R3664">
        <f>TablaDatos[[#This Row],[Aux2]]/10000000000000</f>
        <v>2457.6449670219399</v>
      </c>
      <c r="S3664" s="1">
        <v>2.45764496702194E+16</v>
      </c>
      <c r="T3664" s="7">
        <f>TablaDatos[[#This Row],[Aux3]]/100000000000000</f>
        <v>250.69655527153699</v>
      </c>
      <c r="U3664" s="1">
        <v>2.50696555271537E+16</v>
      </c>
      <c r="V3664">
        <v>176.4</v>
      </c>
      <c r="W3664">
        <v>107.1</v>
      </c>
    </row>
    <row r="3665" spans="1:23">
      <c r="A3665">
        <v>2010</v>
      </c>
      <c r="B3665">
        <v>70</v>
      </c>
      <c r="C3665" t="s">
        <v>23</v>
      </c>
      <c r="D3665" t="s">
        <v>29</v>
      </c>
      <c r="E3665" t="s">
        <v>21</v>
      </c>
      <c r="F3665" t="s">
        <v>24</v>
      </c>
      <c r="G3665" t="s">
        <v>25</v>
      </c>
      <c r="H3665" s="3">
        <v>7983.83</v>
      </c>
      <c r="I3665" t="s">
        <v>19</v>
      </c>
      <c r="J3665" t="s">
        <v>22</v>
      </c>
      <c r="K36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39.413694459653598</v>
      </c>
      <c r="L3665" s="6">
        <f>TablaDatos[[#This Row],[IMC_raw]]/1000000000000000</f>
        <v>3.9413694459653601</v>
      </c>
      <c r="M3665" s="2">
        <v>3941369445965360</v>
      </c>
      <c r="N36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5" s="13">
        <f t="shared" si="57"/>
        <v>3664</v>
      </c>
      <c r="P3665" s="2" t="str">
        <f>IF(TablaDatos[[#This Row],[Diabetes]]=0,"No","Si")</f>
        <v>Si</v>
      </c>
      <c r="Q3665">
        <v>1</v>
      </c>
      <c r="R3665">
        <f>TablaDatos[[#This Row],[Aux2]]/10000000000000</f>
        <v>2512.1340869063902</v>
      </c>
      <c r="S3665" s="1">
        <v>2.51213408690639E+16</v>
      </c>
      <c r="T3665" s="7">
        <f>TablaDatos[[#This Row],[Aux3]]/100000000000000</f>
        <v>245.188861459892</v>
      </c>
      <c r="U3665" s="1">
        <v>2.45188861459892E+16</v>
      </c>
      <c r="V3665">
        <v>180.9</v>
      </c>
      <c r="W3665">
        <v>114.7</v>
      </c>
    </row>
    <row r="3666" spans="1:23">
      <c r="A3666">
        <v>2010</v>
      </c>
      <c r="B3666">
        <v>65</v>
      </c>
      <c r="C3666" t="s">
        <v>16</v>
      </c>
      <c r="D3666" t="s">
        <v>36</v>
      </c>
      <c r="E3666" t="s">
        <v>21</v>
      </c>
      <c r="F3666" t="s">
        <v>24</v>
      </c>
      <c r="G3666" t="s">
        <v>25</v>
      </c>
      <c r="H3666" s="3">
        <v>11050.33</v>
      </c>
      <c r="I3666" t="s">
        <v>19</v>
      </c>
      <c r="J3666" t="s">
        <v>22</v>
      </c>
      <c r="K36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39.409010317818698</v>
      </c>
      <c r="L3666" s="6">
        <f>TablaDatos[[#This Row],[IMC_raw]]/1000000000000000</f>
        <v>3.9409010317818698</v>
      </c>
      <c r="M3666" s="2">
        <v>3940901031781870</v>
      </c>
      <c r="N36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6" s="13">
        <f t="shared" si="57"/>
        <v>3665</v>
      </c>
      <c r="P3666" s="2" t="str">
        <f>IF(TablaDatos[[#This Row],[Diabetes]]=0,"No","Si")</f>
        <v>Si</v>
      </c>
      <c r="Q3666">
        <v>1</v>
      </c>
      <c r="R3666">
        <f>TablaDatos[[#This Row],[Aux2]]/10000000000000</f>
        <v>249.794774936116</v>
      </c>
      <c r="S3666" s="1">
        <v>2497947749361160</v>
      </c>
      <c r="T3666" s="7">
        <f>TablaDatos[[#This Row],[Aux3]]/100000000000000</f>
        <v>2.8812967009350898</v>
      </c>
      <c r="U3666" s="1">
        <v>288129670093509</v>
      </c>
      <c r="V3666">
        <v>178</v>
      </c>
      <c r="W3666">
        <v>112.7</v>
      </c>
    </row>
    <row r="3667" spans="1:23">
      <c r="A3667">
        <v>2010</v>
      </c>
      <c r="B3667">
        <v>60</v>
      </c>
      <c r="C3667" t="s">
        <v>16</v>
      </c>
      <c r="D3667" t="s">
        <v>37</v>
      </c>
      <c r="E3667" t="s">
        <v>19</v>
      </c>
      <c r="F3667" t="s">
        <v>19</v>
      </c>
      <c r="G3667" t="s">
        <v>28</v>
      </c>
      <c r="H3667" s="3">
        <v>14992.69</v>
      </c>
      <c r="I3667" t="s">
        <v>19</v>
      </c>
      <c r="J3667" t="s">
        <v>18</v>
      </c>
      <c r="K36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39.374258829475203</v>
      </c>
      <c r="L3667" s="5">
        <f>TablaDatos[[#This Row],[IMC_raw]]/1000000000000000</f>
        <v>39.374258829475203</v>
      </c>
      <c r="M3667" s="2">
        <v>3.93742588294752E+16</v>
      </c>
      <c r="N36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7" s="13">
        <f t="shared" si="57"/>
        <v>3666</v>
      </c>
      <c r="P3667" s="2" t="str">
        <f>IF(TablaDatos[[#This Row],[Diabetes]]=0,"No","Si")</f>
        <v>Si</v>
      </c>
      <c r="Q3667">
        <v>1</v>
      </c>
      <c r="R3667">
        <f>TablaDatos[[#This Row],[Aux2]]/10000000000000</f>
        <v>238.06938264525999</v>
      </c>
      <c r="S3667" s="1">
        <v>2380693826452600</v>
      </c>
      <c r="T3667" s="7">
        <f>TablaDatos[[#This Row],[Aux3]]/100000000000000</f>
        <v>28.699970593919002</v>
      </c>
      <c r="U3667" s="1">
        <v>2869997059391900</v>
      </c>
      <c r="V3667">
        <v>169.3</v>
      </c>
      <c r="W3667">
        <v>108</v>
      </c>
    </row>
    <row r="3668" spans="1:23">
      <c r="A3668">
        <v>2010</v>
      </c>
      <c r="B3668">
        <v>45</v>
      </c>
      <c r="C3668" t="s">
        <v>23</v>
      </c>
      <c r="D3668" t="s">
        <v>29</v>
      </c>
      <c r="E3668" t="s">
        <v>21</v>
      </c>
      <c r="F3668" t="s">
        <v>24</v>
      </c>
      <c r="G3668" t="s">
        <v>20</v>
      </c>
      <c r="H3668" s="3">
        <v>13566.61</v>
      </c>
      <c r="I3668" t="s">
        <v>21</v>
      </c>
      <c r="J3668" t="s">
        <v>18</v>
      </c>
      <c r="K36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39.225809877152699</v>
      </c>
      <c r="L3668" s="5">
        <f>TablaDatos[[#This Row],[IMC_raw]]/1000000000000000</f>
        <v>3.92258098771527</v>
      </c>
      <c r="M3668" s="2">
        <v>3922580987715270</v>
      </c>
      <c r="N36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8" s="13">
        <f t="shared" si="57"/>
        <v>3667</v>
      </c>
      <c r="P3668" s="2" t="str">
        <f>IF(TablaDatos[[#This Row],[Diabetes]]=0,"No","Si")</f>
        <v>Si</v>
      </c>
      <c r="Q3668">
        <v>1</v>
      </c>
      <c r="R3668">
        <f>TablaDatos[[#This Row],[Aux2]]/10000000000000</f>
        <v>2282.6996210879302</v>
      </c>
      <c r="S3668" s="1">
        <v>2.28269962108793E+16</v>
      </c>
      <c r="T3668" s="7">
        <f>TablaDatos[[#This Row],[Aux3]]/100000000000000</f>
        <v>25.476006667193499</v>
      </c>
      <c r="U3668" s="1">
        <v>2547600666719350</v>
      </c>
      <c r="V3668">
        <v>161.9</v>
      </c>
      <c r="W3668">
        <v>98.7</v>
      </c>
    </row>
    <row r="3669" spans="1:23">
      <c r="A3669">
        <v>2010</v>
      </c>
      <c r="B3669">
        <v>66</v>
      </c>
      <c r="C3669" t="s">
        <v>23</v>
      </c>
      <c r="D3669" t="s">
        <v>73</v>
      </c>
      <c r="E3669" t="s">
        <v>21</v>
      </c>
      <c r="F3669" t="s">
        <v>24</v>
      </c>
      <c r="G3669" t="s">
        <v>25</v>
      </c>
      <c r="H3669" s="3">
        <v>13396.18</v>
      </c>
      <c r="I3669" t="s">
        <v>21</v>
      </c>
      <c r="J3669" t="s">
        <v>19</v>
      </c>
      <c r="K36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39.148325322309098</v>
      </c>
      <c r="L3669" s="5">
        <f>TablaDatos[[#This Row],[IMC_raw]]/1000000000000000</f>
        <v>3.9148325322309101</v>
      </c>
      <c r="M3669" s="2">
        <v>3914832532230910</v>
      </c>
      <c r="N36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69" s="13">
        <f t="shared" si="57"/>
        <v>3668</v>
      </c>
      <c r="P3669" s="2" t="str">
        <f>IF(TablaDatos[[#This Row],[Diabetes]]=0,"No","Si")</f>
        <v>Si</v>
      </c>
      <c r="Q3669">
        <v>1</v>
      </c>
      <c r="R3669">
        <f>TablaDatos[[#This Row],[Aux2]]/10000000000000</f>
        <v>2083.9609026725202</v>
      </c>
      <c r="S3669" s="1">
        <v>2.08396090267252E+16</v>
      </c>
      <c r="T3669" s="7">
        <f>TablaDatos[[#This Row],[Aux3]]/100000000000000</f>
        <v>237.400830786575</v>
      </c>
      <c r="U3669" s="1">
        <v>2.37400830786575E+16</v>
      </c>
      <c r="V3669">
        <v>168.1</v>
      </c>
      <c r="W3669">
        <v>102.8</v>
      </c>
    </row>
    <row r="3670" spans="1:23">
      <c r="A3670">
        <v>2010</v>
      </c>
      <c r="B3670">
        <v>61</v>
      </c>
      <c r="C3670" t="s">
        <v>23</v>
      </c>
      <c r="D3670" t="s">
        <v>29</v>
      </c>
      <c r="E3670" t="s">
        <v>31</v>
      </c>
      <c r="F3670" t="s">
        <v>24</v>
      </c>
      <c r="G3670" t="s">
        <v>28</v>
      </c>
      <c r="H3670" s="3">
        <v>9082.0400000000009</v>
      </c>
      <c r="I3670" t="s">
        <v>21</v>
      </c>
      <c r="J3670" t="s">
        <v>21</v>
      </c>
      <c r="K36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39.145449053551104</v>
      </c>
      <c r="L3670" s="6">
        <f>TablaDatos[[#This Row],[IMC_raw]]/1000000000000000</f>
        <v>0.39145449053551101</v>
      </c>
      <c r="M3670" s="2">
        <v>391454490535511</v>
      </c>
      <c r="N36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0" s="13">
        <f t="shared" si="57"/>
        <v>3669</v>
      </c>
      <c r="P3670" s="2" t="str">
        <f>IF(TablaDatos[[#This Row],[Diabetes]]=0,"No","Si")</f>
        <v>Si</v>
      </c>
      <c r="Q3670">
        <v>1</v>
      </c>
      <c r="R3670">
        <f>TablaDatos[[#This Row],[Aux2]]/10000000000000</f>
        <v>2578.0503013614398</v>
      </c>
      <c r="S3670" s="1">
        <v>2.57805030136144E+16</v>
      </c>
      <c r="T3670" s="7">
        <f>TablaDatos[[#This Row],[Aux3]]/100000000000000</f>
        <v>28.939715005663601</v>
      </c>
      <c r="U3670" s="1">
        <v>2893971500566360</v>
      </c>
      <c r="V3670">
        <v>185.6</v>
      </c>
      <c r="W3670">
        <v>103.3</v>
      </c>
    </row>
    <row r="3671" spans="1:23">
      <c r="A3671">
        <v>2010</v>
      </c>
      <c r="B3671">
        <v>49</v>
      </c>
      <c r="C3671" t="s">
        <v>16</v>
      </c>
      <c r="D3671" t="s">
        <v>72</v>
      </c>
      <c r="E3671" t="s">
        <v>21</v>
      </c>
      <c r="F3671" t="s">
        <v>24</v>
      </c>
      <c r="G3671" t="s">
        <v>20</v>
      </c>
      <c r="H3671" s="3">
        <v>26563.9</v>
      </c>
      <c r="I3671" t="s">
        <v>21</v>
      </c>
      <c r="J3671" t="s">
        <v>21</v>
      </c>
      <c r="K36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39.102733190309294</v>
      </c>
      <c r="L3671" s="6">
        <f>TablaDatos[[#This Row],[IMC_raw]]/1000000000000000</f>
        <v>3.9102733190309298</v>
      </c>
      <c r="M3671" s="2">
        <v>3910273319030930</v>
      </c>
      <c r="N36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1" s="13">
        <f t="shared" si="57"/>
        <v>3670</v>
      </c>
      <c r="P3671" s="2" t="str">
        <f>IF(TablaDatos[[#This Row],[Diabetes]]=0,"No","Si")</f>
        <v>Si</v>
      </c>
      <c r="Q3671">
        <v>1</v>
      </c>
      <c r="R3671">
        <f>TablaDatos[[#This Row],[Aux2]]/10000000000000</f>
        <v>2492.8987289489301</v>
      </c>
      <c r="S3671" s="1">
        <v>2.49289872894893E+16</v>
      </c>
      <c r="T3671" s="7">
        <f>TablaDatos[[#This Row],[Aux3]]/100000000000000</f>
        <v>273.13673698499298</v>
      </c>
      <c r="U3671" s="1">
        <v>2.73136736984993E+16</v>
      </c>
      <c r="V3671">
        <v>171.2</v>
      </c>
      <c r="W3671">
        <v>101.8</v>
      </c>
    </row>
    <row r="3672" spans="1:23">
      <c r="A3672">
        <v>2010</v>
      </c>
      <c r="B3672">
        <v>65</v>
      </c>
      <c r="C3672" t="s">
        <v>16</v>
      </c>
      <c r="D3672" t="s">
        <v>30</v>
      </c>
      <c r="E3672" t="s">
        <v>19</v>
      </c>
      <c r="F3672" t="s">
        <v>24</v>
      </c>
      <c r="G3672" t="s">
        <v>25</v>
      </c>
      <c r="H3672" s="3">
        <v>10575.34</v>
      </c>
      <c r="I3672" t="s">
        <v>19</v>
      </c>
      <c r="J3672" t="s">
        <v>22</v>
      </c>
      <c r="K36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39.083764103369298</v>
      </c>
      <c r="L3672" s="6">
        <f>TablaDatos[[#This Row],[IMC_raw]]/1000000000000000</f>
        <v>3.9083764103369298</v>
      </c>
      <c r="M3672" s="2">
        <v>3908376410336930</v>
      </c>
      <c r="N36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2" s="13">
        <f t="shared" si="57"/>
        <v>3671</v>
      </c>
      <c r="P3672" s="2" t="str">
        <f>IF(TablaDatos[[#This Row],[Diabetes]]=0,"No","Si")</f>
        <v>Si</v>
      </c>
      <c r="Q3672">
        <v>1</v>
      </c>
      <c r="R3672">
        <f>TablaDatos[[#This Row],[Aux2]]/10000000000000</f>
        <v>231.74482095350299</v>
      </c>
      <c r="S3672" s="1">
        <v>2317448209535030</v>
      </c>
      <c r="T3672" s="7">
        <f>TablaDatos[[#This Row],[Aux3]]/100000000000000</f>
        <v>25.0175840736309</v>
      </c>
      <c r="U3672" s="1">
        <v>2501758407363090</v>
      </c>
      <c r="V3672">
        <v>174.5</v>
      </c>
      <c r="W3672">
        <v>102.5</v>
      </c>
    </row>
    <row r="3673" spans="1:23">
      <c r="A3673">
        <v>2010</v>
      </c>
      <c r="B3673">
        <v>64</v>
      </c>
      <c r="C3673" t="s">
        <v>16</v>
      </c>
      <c r="D3673" t="s">
        <v>34</v>
      </c>
      <c r="E3673" t="s">
        <v>19</v>
      </c>
      <c r="F3673" t="s">
        <v>19</v>
      </c>
      <c r="G3673" t="s">
        <v>28</v>
      </c>
      <c r="H3673" s="3">
        <v>28094.59</v>
      </c>
      <c r="I3673" t="s">
        <v>19</v>
      </c>
      <c r="J3673" t="s">
        <v>22</v>
      </c>
      <c r="K36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39.077417862659502</v>
      </c>
      <c r="L3673" s="5">
        <f>TablaDatos[[#This Row],[IMC_raw]]/1000000000000000</f>
        <v>3.9077417862659498</v>
      </c>
      <c r="M3673" s="2">
        <v>3907741786265950</v>
      </c>
      <c r="N36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3" s="13">
        <f t="shared" si="57"/>
        <v>3672</v>
      </c>
      <c r="P3673" s="2" t="str">
        <f>IF(TablaDatos[[#This Row],[Diabetes]]=0,"No","Si")</f>
        <v>Si</v>
      </c>
      <c r="Q3673">
        <v>1</v>
      </c>
      <c r="R3673">
        <f>TablaDatos[[#This Row],[Aux2]]/10000000000000</f>
        <v>2427.1236377390801</v>
      </c>
      <c r="S3673" s="1">
        <v>2.42712363773908E+16</v>
      </c>
      <c r="T3673" s="7">
        <f>TablaDatos[[#This Row],[Aux3]]/100000000000000</f>
        <v>279.53166886409502</v>
      </c>
      <c r="U3673" s="1">
        <v>2.79531668864095E+16</v>
      </c>
      <c r="V3673">
        <v>173.1</v>
      </c>
      <c r="W3673">
        <v>101.6</v>
      </c>
    </row>
    <row r="3674" spans="1:23">
      <c r="A3674">
        <v>2010</v>
      </c>
      <c r="B3674">
        <v>60</v>
      </c>
      <c r="C3674" t="s">
        <v>23</v>
      </c>
      <c r="D3674" t="s">
        <v>29</v>
      </c>
      <c r="E3674" t="s">
        <v>19</v>
      </c>
      <c r="F3674" t="s">
        <v>19</v>
      </c>
      <c r="G3674" t="s">
        <v>28</v>
      </c>
      <c r="H3674" s="3">
        <v>8171.32</v>
      </c>
      <c r="I3674" t="s">
        <v>21</v>
      </c>
      <c r="J3674" t="s">
        <v>18</v>
      </c>
      <c r="K36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39.072702092470401</v>
      </c>
      <c r="L3674" s="5">
        <f>TablaDatos[[#This Row],[IMC_raw]]/1000000000000000</f>
        <v>3.9072702092470402</v>
      </c>
      <c r="M3674" s="2">
        <v>3907270209247040</v>
      </c>
      <c r="N36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4" s="13">
        <f t="shared" si="57"/>
        <v>3673</v>
      </c>
      <c r="P3674" s="2" t="str">
        <f>IF(TablaDatos[[#This Row],[Diabetes]]=0,"No","Si")</f>
        <v>Si</v>
      </c>
      <c r="Q3674">
        <v>1</v>
      </c>
      <c r="R3674">
        <f>TablaDatos[[#This Row],[Aux2]]/10000000000000</f>
        <v>2403.7032379679099</v>
      </c>
      <c r="S3674" s="1">
        <v>2.40370323796791E+16</v>
      </c>
      <c r="T3674" s="7">
        <f>TablaDatos[[#This Row],[Aux3]]/100000000000000</f>
        <v>245.999137369473</v>
      </c>
      <c r="U3674" s="1">
        <v>2.45999137369473E+16</v>
      </c>
      <c r="V3674">
        <v>171.3</v>
      </c>
      <c r="W3674">
        <v>104.1</v>
      </c>
    </row>
    <row r="3675" spans="1:23">
      <c r="A3675">
        <v>2010</v>
      </c>
      <c r="B3675">
        <v>64</v>
      </c>
      <c r="C3675" t="s">
        <v>16</v>
      </c>
      <c r="D3675" t="s">
        <v>29</v>
      </c>
      <c r="E3675" t="s">
        <v>21</v>
      </c>
      <c r="F3675" t="s">
        <v>35</v>
      </c>
      <c r="G3675" t="s">
        <v>28</v>
      </c>
      <c r="H3675" s="3">
        <v>22097.66</v>
      </c>
      <c r="I3675" t="s">
        <v>19</v>
      </c>
      <c r="J3675" t="s">
        <v>18</v>
      </c>
      <c r="K36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39.0625191603377</v>
      </c>
      <c r="L3675" s="5">
        <f>TablaDatos[[#This Row],[IMC_raw]]/1000000000000000</f>
        <v>3.9062519160337699</v>
      </c>
      <c r="M3675" s="2">
        <v>3906251916033770</v>
      </c>
      <c r="N36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5" s="13">
        <f t="shared" si="57"/>
        <v>3674</v>
      </c>
      <c r="P3675" s="2" t="str">
        <f>IF(TablaDatos[[#This Row],[Diabetes]]=0,"No","Si")</f>
        <v>No</v>
      </c>
      <c r="Q3675">
        <v>0</v>
      </c>
      <c r="R3675">
        <f>TablaDatos[[#This Row],[Aux2]]/10000000000000</f>
        <v>2008.7818367981899</v>
      </c>
      <c r="S3675" s="1">
        <v>2.00878183679819E+16</v>
      </c>
      <c r="T3675" s="7">
        <f>TablaDatos[[#This Row],[Aux3]]/100000000000000</f>
        <v>234.273584136756</v>
      </c>
      <c r="U3675" s="1">
        <v>2.34273584136756E+16</v>
      </c>
      <c r="V3675">
        <v>161</v>
      </c>
      <c r="W3675">
        <v>97.7</v>
      </c>
    </row>
    <row r="3676" spans="1:23">
      <c r="A3676">
        <v>2010</v>
      </c>
      <c r="B3676">
        <v>64</v>
      </c>
      <c r="C3676" t="s">
        <v>23</v>
      </c>
      <c r="D3676" t="s">
        <v>72</v>
      </c>
      <c r="E3676" t="s">
        <v>18</v>
      </c>
      <c r="F3676" t="s">
        <v>24</v>
      </c>
      <c r="G3676" t="s">
        <v>28</v>
      </c>
      <c r="H3676" s="3">
        <v>20089.5</v>
      </c>
      <c r="I3676" t="s">
        <v>21</v>
      </c>
      <c r="J3676" t="s">
        <v>18</v>
      </c>
      <c r="K36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39.018597786483596</v>
      </c>
      <c r="L3676" s="5">
        <f>TablaDatos[[#This Row],[IMC_raw]]/1000000000000000</f>
        <v>3.90185977864836</v>
      </c>
      <c r="M3676" s="2">
        <v>3901859778648360</v>
      </c>
      <c r="N36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6" s="13">
        <f t="shared" si="57"/>
        <v>3675</v>
      </c>
      <c r="P3676" s="2" t="str">
        <f>IF(TablaDatos[[#This Row],[Diabetes]]=0,"No","Si")</f>
        <v>No</v>
      </c>
      <c r="Q3676">
        <v>0</v>
      </c>
      <c r="R3676">
        <f>TablaDatos[[#This Row],[Aux2]]/10000000000000</f>
        <v>2019.49810384548</v>
      </c>
      <c r="S3676" s="1">
        <v>2.01949810384548E+16</v>
      </c>
      <c r="T3676" s="7">
        <f>TablaDatos[[#This Row],[Aux3]]/100000000000000</f>
        <v>235.56941094149701</v>
      </c>
      <c r="U3676" s="1">
        <v>2.35569410941497E+16</v>
      </c>
      <c r="V3676">
        <v>166.2</v>
      </c>
      <c r="W3676">
        <v>97.8</v>
      </c>
    </row>
    <row r="3677" spans="1:23">
      <c r="A3677">
        <v>2010</v>
      </c>
      <c r="B3677">
        <v>65</v>
      </c>
      <c r="C3677" t="s">
        <v>16</v>
      </c>
      <c r="D3677" t="s">
        <v>30</v>
      </c>
      <c r="E3677" t="s">
        <v>21</v>
      </c>
      <c r="F3677" t="s">
        <v>24</v>
      </c>
      <c r="G3677" t="s">
        <v>25</v>
      </c>
      <c r="H3677" s="3">
        <v>16532.689999999999</v>
      </c>
      <c r="I3677" t="s">
        <v>21</v>
      </c>
      <c r="J3677" t="s">
        <v>22</v>
      </c>
      <c r="K36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39.000649582296496</v>
      </c>
      <c r="L3677" s="6">
        <f>TablaDatos[[#This Row],[IMC_raw]]/1000000000000000</f>
        <v>3.9000649582296498</v>
      </c>
      <c r="M3677" s="2">
        <v>3900064958229650</v>
      </c>
      <c r="N36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7" s="13">
        <f t="shared" si="57"/>
        <v>3676</v>
      </c>
      <c r="P3677" s="2" t="str">
        <f>IF(TablaDatos[[#This Row],[Diabetes]]=0,"No","Si")</f>
        <v>Si</v>
      </c>
      <c r="Q3677">
        <v>1</v>
      </c>
      <c r="R3677">
        <f>TablaDatos[[#This Row],[Aux2]]/10000000000000</f>
        <v>2488.2504137574902</v>
      </c>
      <c r="S3677" s="1">
        <v>2.48825041375749E+16</v>
      </c>
      <c r="T3677" s="7">
        <f>TablaDatos[[#This Row],[Aux3]]/100000000000000</f>
        <v>257.090666708166</v>
      </c>
      <c r="U3677" s="1">
        <v>2.57090666708166E+16</v>
      </c>
      <c r="V3677">
        <v>170.7</v>
      </c>
      <c r="W3677">
        <v>100.5</v>
      </c>
    </row>
    <row r="3678" spans="1:23">
      <c r="A3678">
        <v>2010</v>
      </c>
      <c r="B3678">
        <v>61</v>
      </c>
      <c r="C3678" t="s">
        <v>23</v>
      </c>
      <c r="D3678" t="s">
        <v>37</v>
      </c>
      <c r="E3678" t="s">
        <v>21</v>
      </c>
      <c r="F3678" t="s">
        <v>24</v>
      </c>
      <c r="G3678" t="s">
        <v>28</v>
      </c>
      <c r="H3678" s="3">
        <v>10524.32</v>
      </c>
      <c r="I3678" t="s">
        <v>21</v>
      </c>
      <c r="J3678" t="s">
        <v>18</v>
      </c>
      <c r="K36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38.942360207103</v>
      </c>
      <c r="L3678" s="5">
        <f>TablaDatos[[#This Row],[IMC_raw]]/1000000000000000</f>
        <v>3.8942360207103</v>
      </c>
      <c r="M3678" s="2">
        <v>3894236020710300</v>
      </c>
      <c r="N36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8" s="13">
        <f t="shared" si="57"/>
        <v>3677</v>
      </c>
      <c r="P3678" s="2" t="str">
        <f>IF(TablaDatos[[#This Row],[Diabetes]]=0,"No","Si")</f>
        <v>Si</v>
      </c>
      <c r="Q3678">
        <v>1</v>
      </c>
      <c r="R3678">
        <f>TablaDatos[[#This Row],[Aux2]]/10000000000000</f>
        <v>2389.56656661128</v>
      </c>
      <c r="S3678" s="1">
        <v>2.38956656661128E+16</v>
      </c>
      <c r="T3678" s="7">
        <f>TablaDatos[[#This Row],[Aux3]]/100000000000000</f>
        <v>28.346613470326201</v>
      </c>
      <c r="U3678" s="1">
        <v>2834661347032620</v>
      </c>
      <c r="V3678">
        <v>174.9</v>
      </c>
      <c r="W3678">
        <v>108.1</v>
      </c>
    </row>
    <row r="3679" spans="1:23">
      <c r="A3679">
        <v>2010</v>
      </c>
      <c r="B3679">
        <v>58</v>
      </c>
      <c r="C3679" t="s">
        <v>23</v>
      </c>
      <c r="D3679" t="s">
        <v>34</v>
      </c>
      <c r="E3679" t="s">
        <v>21</v>
      </c>
      <c r="F3679" t="s">
        <v>24</v>
      </c>
      <c r="G3679" t="s">
        <v>28</v>
      </c>
      <c r="H3679" s="3">
        <v>16809.689999999999</v>
      </c>
      <c r="I3679" t="s">
        <v>19</v>
      </c>
      <c r="J3679" t="s">
        <v>18</v>
      </c>
      <c r="K36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38.934647727079906</v>
      </c>
      <c r="L3679" s="5">
        <f>TablaDatos[[#This Row],[IMC_raw]]/1000000000000000</f>
        <v>38.934647727079906</v>
      </c>
      <c r="M3679" s="2">
        <v>3.8934647727079904E+16</v>
      </c>
      <c r="N36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79" s="13">
        <f t="shared" si="57"/>
        <v>3678</v>
      </c>
      <c r="P3679" s="2" t="str">
        <f>IF(TablaDatos[[#This Row],[Diabetes]]=0,"No","Si")</f>
        <v>Si</v>
      </c>
      <c r="Q3679">
        <v>1</v>
      </c>
      <c r="R3679">
        <f>TablaDatos[[#This Row],[Aux2]]/10000000000000</f>
        <v>2440.95588441573</v>
      </c>
      <c r="S3679" s="1">
        <v>2.44095588441573E+16</v>
      </c>
      <c r="T3679" s="7">
        <f>TablaDatos[[#This Row],[Aux3]]/100000000000000</f>
        <v>26.4057487792332</v>
      </c>
      <c r="U3679" s="1">
        <v>2640574877923320</v>
      </c>
      <c r="V3679">
        <v>162.69999999999999</v>
      </c>
      <c r="W3679">
        <v>101.4</v>
      </c>
    </row>
    <row r="3680" spans="1:23">
      <c r="A3680">
        <v>2010</v>
      </c>
      <c r="B3680">
        <v>69</v>
      </c>
      <c r="C3680" t="s">
        <v>23</v>
      </c>
      <c r="D3680" t="s">
        <v>30</v>
      </c>
      <c r="E3680" t="s">
        <v>19</v>
      </c>
      <c r="F3680" t="s">
        <v>19</v>
      </c>
      <c r="G3680" t="s">
        <v>25</v>
      </c>
      <c r="H3680" s="3">
        <v>16688.54</v>
      </c>
      <c r="I3680" t="s">
        <v>19</v>
      </c>
      <c r="J3680" t="s">
        <v>22</v>
      </c>
      <c r="K36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38.9063702632115</v>
      </c>
      <c r="L3680" s="6">
        <f>TablaDatos[[#This Row],[IMC_raw]]/1000000000000000</f>
        <v>3.89063702632115</v>
      </c>
      <c r="M3680" s="2">
        <v>3890637026321150</v>
      </c>
      <c r="N36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0" s="13">
        <f t="shared" si="57"/>
        <v>3679</v>
      </c>
      <c r="P3680" s="2" t="str">
        <f>IF(TablaDatos[[#This Row],[Diabetes]]=0,"No","Si")</f>
        <v>No</v>
      </c>
      <c r="Q3680">
        <v>0</v>
      </c>
      <c r="R3680">
        <f>TablaDatos[[#This Row],[Aux2]]/10000000000000</f>
        <v>221.631779690527</v>
      </c>
      <c r="S3680" s="1">
        <v>2216317796905270</v>
      </c>
      <c r="T3680" s="7">
        <f>TablaDatos[[#This Row],[Aux3]]/100000000000000</f>
        <v>201.83787707497001</v>
      </c>
      <c r="U3680" s="1">
        <v>2.0183787707497E+16</v>
      </c>
      <c r="V3680">
        <v>168.9</v>
      </c>
      <c r="W3680">
        <v>101.2</v>
      </c>
    </row>
    <row r="3681" spans="1:23">
      <c r="A3681">
        <v>2010</v>
      </c>
      <c r="B3681">
        <v>58</v>
      </c>
      <c r="C3681" t="s">
        <v>23</v>
      </c>
      <c r="D3681" t="s">
        <v>42</v>
      </c>
      <c r="E3681" t="s">
        <v>18</v>
      </c>
      <c r="F3681" t="s">
        <v>24</v>
      </c>
      <c r="G3681" t="s">
        <v>28</v>
      </c>
      <c r="H3681" s="3">
        <v>13505.42</v>
      </c>
      <c r="I3681" t="s">
        <v>19</v>
      </c>
      <c r="J3681" t="s">
        <v>18</v>
      </c>
      <c r="K36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38.872706609189599</v>
      </c>
      <c r="L3681" s="5">
        <f>TablaDatos[[#This Row],[IMC_raw]]/1000000000000000</f>
        <v>3.88727066091896</v>
      </c>
      <c r="M3681" s="2">
        <v>3887270660918960</v>
      </c>
      <c r="N36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1" s="13">
        <f t="shared" si="57"/>
        <v>3680</v>
      </c>
      <c r="P3681" s="2" t="str">
        <f>IF(TablaDatos[[#This Row],[Diabetes]]=0,"No","Si")</f>
        <v>No</v>
      </c>
      <c r="Q3681">
        <v>0</v>
      </c>
      <c r="R3681">
        <f>TablaDatos[[#This Row],[Aux2]]/10000000000000</f>
        <v>2139.6058767425502</v>
      </c>
      <c r="S3681" s="1">
        <v>2.13960587674255E+16</v>
      </c>
      <c r="T3681" s="7">
        <f>TablaDatos[[#This Row],[Aux3]]/100000000000000</f>
        <v>232.350541198076</v>
      </c>
      <c r="U3681" s="1">
        <v>2.32350541198076E+16</v>
      </c>
      <c r="V3681">
        <v>153.30000000000001</v>
      </c>
      <c r="W3681">
        <v>98</v>
      </c>
    </row>
    <row r="3682" spans="1:23">
      <c r="A3682">
        <v>2010</v>
      </c>
      <c r="B3682">
        <v>63</v>
      </c>
      <c r="C3682" t="s">
        <v>16</v>
      </c>
      <c r="D3682" t="s">
        <v>73</v>
      </c>
      <c r="E3682" t="s">
        <v>18</v>
      </c>
      <c r="F3682" t="s">
        <v>24</v>
      </c>
      <c r="G3682" t="s">
        <v>28</v>
      </c>
      <c r="H3682" s="3">
        <v>18005.64</v>
      </c>
      <c r="I3682" t="s">
        <v>19</v>
      </c>
      <c r="J3682" t="s">
        <v>22</v>
      </c>
      <c r="K36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38.833673260677401</v>
      </c>
      <c r="L3682" s="5">
        <f>TablaDatos[[#This Row],[IMC_raw]]/1000000000000000</f>
        <v>38.833673260677401</v>
      </c>
      <c r="M3682" s="2">
        <v>3.88336732606774E+16</v>
      </c>
      <c r="N36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2" s="13">
        <f t="shared" si="57"/>
        <v>3681</v>
      </c>
      <c r="P3682" s="2" t="str">
        <f>IF(TablaDatos[[#This Row],[Diabetes]]=0,"No","Si")</f>
        <v>No</v>
      </c>
      <c r="Q3682">
        <v>0</v>
      </c>
      <c r="R3682">
        <f>TablaDatos[[#This Row],[Aux2]]/10000000000000</f>
        <v>1946.4397949096301</v>
      </c>
      <c r="S3682" s="1">
        <v>1.94643979490963E+16</v>
      </c>
      <c r="T3682" s="7">
        <f>TablaDatos[[#This Row],[Aux3]]/100000000000000</f>
        <v>240.985373221602</v>
      </c>
      <c r="U3682" s="1">
        <v>2.40985373221602E+16</v>
      </c>
      <c r="V3682">
        <v>173.7</v>
      </c>
      <c r="W3682">
        <v>101.8</v>
      </c>
    </row>
    <row r="3683" spans="1:23">
      <c r="A3683">
        <v>2010</v>
      </c>
      <c r="B3683">
        <v>66</v>
      </c>
      <c r="C3683" t="s">
        <v>16</v>
      </c>
      <c r="D3683" t="s">
        <v>73</v>
      </c>
      <c r="E3683" t="s">
        <v>31</v>
      </c>
      <c r="F3683" t="s">
        <v>24</v>
      </c>
      <c r="G3683" t="s">
        <v>25</v>
      </c>
      <c r="H3683" s="3">
        <v>9950.7999999999993</v>
      </c>
      <c r="I3683" t="s">
        <v>19</v>
      </c>
      <c r="J3683" t="s">
        <v>19</v>
      </c>
      <c r="K36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38.829094239829693</v>
      </c>
      <c r="L3683" s="6">
        <f>TablaDatos[[#This Row],[IMC_raw]]/1000000000000000</f>
        <v>38.829094239829693</v>
      </c>
      <c r="M3683" s="2">
        <v>3.8829094239829696E+16</v>
      </c>
      <c r="N36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3" s="13">
        <f t="shared" si="57"/>
        <v>3682</v>
      </c>
      <c r="P3683" s="2" t="str">
        <f>IF(TablaDatos[[#This Row],[Diabetes]]=0,"No","Si")</f>
        <v>Si</v>
      </c>
      <c r="Q3683">
        <v>1</v>
      </c>
      <c r="R3683">
        <f>TablaDatos[[#This Row],[Aux2]]/10000000000000</f>
        <v>2539.2756779016299</v>
      </c>
      <c r="S3683" s="1">
        <v>2.53927567790163E+16</v>
      </c>
      <c r="T3683" s="7">
        <f>TablaDatos[[#This Row],[Aux3]]/100000000000000</f>
        <v>293.203020546331</v>
      </c>
      <c r="U3683" s="1">
        <v>2.93203020546331E+16</v>
      </c>
      <c r="V3683">
        <v>182.9</v>
      </c>
      <c r="W3683">
        <v>107.4</v>
      </c>
    </row>
    <row r="3684" spans="1:23">
      <c r="A3684">
        <v>2010</v>
      </c>
      <c r="B3684">
        <v>72</v>
      </c>
      <c r="C3684" t="s">
        <v>16</v>
      </c>
      <c r="D3684" t="s">
        <v>73</v>
      </c>
      <c r="E3684" t="s">
        <v>19</v>
      </c>
      <c r="F3684" t="s">
        <v>24</v>
      </c>
      <c r="G3684" t="s">
        <v>25</v>
      </c>
      <c r="H3684" s="3">
        <v>40207.43</v>
      </c>
      <c r="I3684" t="s">
        <v>21</v>
      </c>
      <c r="J3684" t="s">
        <v>22</v>
      </c>
      <c r="K36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38.785498522033301</v>
      </c>
      <c r="L3684" s="5">
        <f>TablaDatos[[#This Row],[IMC_raw]]/1000000000000000</f>
        <v>3.8785498522033302</v>
      </c>
      <c r="M3684" s="2">
        <v>3878549852203330</v>
      </c>
      <c r="N36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4" s="13">
        <f t="shared" si="57"/>
        <v>3683</v>
      </c>
      <c r="P3684" s="2" t="str">
        <f>IF(TablaDatos[[#This Row],[Diabetes]]=0,"No","Si")</f>
        <v>No</v>
      </c>
      <c r="Q3684">
        <v>0</v>
      </c>
      <c r="R3684">
        <f>TablaDatos[[#This Row],[Aux2]]/10000000000000</f>
        <v>2075.1043147966798</v>
      </c>
      <c r="S3684" s="1">
        <v>2.07510431479668E+16</v>
      </c>
      <c r="T3684" s="7">
        <f>TablaDatos[[#This Row],[Aux3]]/100000000000000</f>
        <v>274.92832593058301</v>
      </c>
      <c r="U3684" s="1">
        <v>2.74928325930583E+16</v>
      </c>
      <c r="V3684">
        <v>180.8</v>
      </c>
      <c r="W3684">
        <v>109.2</v>
      </c>
    </row>
    <row r="3685" spans="1:23">
      <c r="A3685">
        <v>2010</v>
      </c>
      <c r="B3685">
        <v>56</v>
      </c>
      <c r="C3685" t="s">
        <v>16</v>
      </c>
      <c r="D3685" t="s">
        <v>34</v>
      </c>
      <c r="E3685" t="s">
        <v>18</v>
      </c>
      <c r="F3685" t="s">
        <v>24</v>
      </c>
      <c r="G3685" t="s">
        <v>28</v>
      </c>
      <c r="H3685" s="3">
        <v>30945.24</v>
      </c>
      <c r="I3685" t="s">
        <v>19</v>
      </c>
      <c r="J3685" t="s">
        <v>22</v>
      </c>
      <c r="K36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38.783830802232799</v>
      </c>
      <c r="L3685" s="6">
        <f>TablaDatos[[#This Row],[IMC_raw]]/1000000000000000</f>
        <v>38.783830802232799</v>
      </c>
      <c r="M3685" s="2">
        <v>3.87838308022328E+16</v>
      </c>
      <c r="N36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5" s="13">
        <f t="shared" si="57"/>
        <v>3684</v>
      </c>
      <c r="P3685" s="2" t="str">
        <f>IF(TablaDatos[[#This Row],[Diabetes]]=0,"No","Si")</f>
        <v>No</v>
      </c>
      <c r="Q3685">
        <v>0</v>
      </c>
      <c r="R3685">
        <f>TablaDatos[[#This Row],[Aux2]]/10000000000000</f>
        <v>2140.1022520053002</v>
      </c>
      <c r="S3685" s="1">
        <v>2.1401022520053E+16</v>
      </c>
      <c r="T3685" s="7">
        <f>TablaDatos[[#This Row],[Aux3]]/100000000000000</f>
        <v>223.25850717098999</v>
      </c>
      <c r="U3685" s="1">
        <v>2.2325850717099E+16</v>
      </c>
      <c r="V3685">
        <v>159.5</v>
      </c>
      <c r="W3685">
        <v>98.8</v>
      </c>
    </row>
    <row r="3686" spans="1:23">
      <c r="A3686">
        <v>2010</v>
      </c>
      <c r="B3686">
        <v>55</v>
      </c>
      <c r="C3686" t="s">
        <v>16</v>
      </c>
      <c r="D3686" t="s">
        <v>72</v>
      </c>
      <c r="E3686" t="s">
        <v>21</v>
      </c>
      <c r="F3686" t="s">
        <v>24</v>
      </c>
      <c r="G3686" t="s">
        <v>28</v>
      </c>
      <c r="H3686" s="3">
        <v>15006.96</v>
      </c>
      <c r="I3686" t="s">
        <v>21</v>
      </c>
      <c r="J3686" t="s">
        <v>19</v>
      </c>
      <c r="K36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38.779014029804301</v>
      </c>
      <c r="L3686" s="6">
        <f>TablaDatos[[#This Row],[IMC_raw]]/1000000000000000</f>
        <v>3.87790140298043</v>
      </c>
      <c r="M3686" s="2">
        <v>3877901402980430</v>
      </c>
      <c r="N36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6" s="13">
        <f t="shared" si="57"/>
        <v>3685</v>
      </c>
      <c r="P3686" s="2" t="str">
        <f>IF(TablaDatos[[#This Row],[Diabetes]]=0,"No","Si")</f>
        <v>No</v>
      </c>
      <c r="Q3686">
        <v>0</v>
      </c>
      <c r="R3686">
        <f>TablaDatos[[#This Row],[Aux2]]/10000000000000</f>
        <v>237.34438802757799</v>
      </c>
      <c r="S3686" s="1">
        <v>2373443880275780</v>
      </c>
      <c r="T3686" s="7">
        <f>TablaDatos[[#This Row],[Aux3]]/100000000000000</f>
        <v>242.29995918244799</v>
      </c>
      <c r="U3686" s="1">
        <v>2.42299959182448E+16</v>
      </c>
      <c r="V3686">
        <v>170.4</v>
      </c>
      <c r="W3686">
        <v>105.7</v>
      </c>
    </row>
    <row r="3687" spans="1:23">
      <c r="A3687">
        <v>2010</v>
      </c>
      <c r="B3687">
        <v>59</v>
      </c>
      <c r="C3687" t="s">
        <v>16</v>
      </c>
      <c r="D3687" t="s">
        <v>29</v>
      </c>
      <c r="E3687" t="s">
        <v>19</v>
      </c>
      <c r="F3687" t="s">
        <v>19</v>
      </c>
      <c r="G3687" t="s">
        <v>28</v>
      </c>
      <c r="H3687" s="3">
        <v>26053.06</v>
      </c>
      <c r="I3687" t="s">
        <v>19</v>
      </c>
      <c r="J3687" t="s">
        <v>22</v>
      </c>
      <c r="K36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38.735834691719504</v>
      </c>
      <c r="L3687" s="6">
        <f>TablaDatos[[#This Row],[IMC_raw]]/1000000000000000</f>
        <v>3.8735834691719502</v>
      </c>
      <c r="M3687" s="2">
        <v>3873583469171950</v>
      </c>
      <c r="N36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7" s="13">
        <f t="shared" si="57"/>
        <v>3686</v>
      </c>
      <c r="P3687" s="2" t="str">
        <f>IF(TablaDatos[[#This Row],[Diabetes]]=0,"No","Si")</f>
        <v>No</v>
      </c>
      <c r="Q3687">
        <v>0</v>
      </c>
      <c r="R3687">
        <f>TablaDatos[[#This Row],[Aux2]]/10000000000000</f>
        <v>2269.9215154448202</v>
      </c>
      <c r="S3687" s="1">
        <v>2.26992151544482E+16</v>
      </c>
      <c r="T3687" s="7">
        <f>TablaDatos[[#This Row],[Aux3]]/100000000000000</f>
        <v>2.4882433885700501</v>
      </c>
      <c r="U3687" s="1">
        <v>248824338857005</v>
      </c>
      <c r="V3687">
        <v>167.1</v>
      </c>
      <c r="W3687">
        <v>101.7</v>
      </c>
    </row>
    <row r="3688" spans="1:23">
      <c r="A3688">
        <v>2010</v>
      </c>
      <c r="B3688">
        <v>48</v>
      </c>
      <c r="C3688" t="s">
        <v>23</v>
      </c>
      <c r="D3688" t="s">
        <v>29</v>
      </c>
      <c r="E3688" t="s">
        <v>18</v>
      </c>
      <c r="F3688" t="s">
        <v>19</v>
      </c>
      <c r="G3688" t="s">
        <v>20</v>
      </c>
      <c r="H3688" s="3">
        <v>10207.11</v>
      </c>
      <c r="I3688" t="s">
        <v>19</v>
      </c>
      <c r="J3688" t="s">
        <v>19</v>
      </c>
      <c r="K36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38.688287537678903</v>
      </c>
      <c r="L3688" s="6">
        <f>TablaDatos[[#This Row],[IMC_raw]]/100000000000000</f>
        <v>38.688287537678903</v>
      </c>
      <c r="M3688" s="2">
        <v>3868828753767890</v>
      </c>
      <c r="N36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8" s="13">
        <f t="shared" si="57"/>
        <v>3687</v>
      </c>
      <c r="P3688" s="2" t="str">
        <f>IF(TablaDatos[[#This Row],[Diabetes]]=0,"No","Si")</f>
        <v>Si</v>
      </c>
      <c r="Q3688">
        <v>1</v>
      </c>
      <c r="R3688">
        <f>TablaDatos[[#This Row],[Aux2]]/10000000000000</f>
        <v>2327.81425332442</v>
      </c>
      <c r="S3688" s="1">
        <v>2.32781425332442E+16</v>
      </c>
      <c r="T3688" s="7">
        <f>TablaDatos[[#This Row],[Aux3]]/100000000000000</f>
        <v>28.198126353826801</v>
      </c>
      <c r="U3688" s="1">
        <v>2819812635382680</v>
      </c>
      <c r="V3688">
        <v>161.30000000000001</v>
      </c>
      <c r="W3688">
        <v>97.9</v>
      </c>
    </row>
    <row r="3689" spans="1:23">
      <c r="A3689">
        <v>2010</v>
      </c>
      <c r="B3689">
        <v>41</v>
      </c>
      <c r="C3689" t="s">
        <v>16</v>
      </c>
      <c r="D3689" t="s">
        <v>36</v>
      </c>
      <c r="E3689" t="s">
        <v>18</v>
      </c>
      <c r="F3689" t="s">
        <v>19</v>
      </c>
      <c r="G3689" t="s">
        <v>39</v>
      </c>
      <c r="H3689" s="3">
        <v>19036.57</v>
      </c>
      <c r="I3689" t="s">
        <v>19</v>
      </c>
      <c r="J3689" t="s">
        <v>21</v>
      </c>
      <c r="K36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38.656010532053102</v>
      </c>
      <c r="L3689" s="6">
        <f>TablaDatos[[#This Row],[IMC_raw]]/1000000000000000</f>
        <v>38.656010532053102</v>
      </c>
      <c r="M3689" s="2">
        <v>3.8656010532053104E+16</v>
      </c>
      <c r="N36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89" s="13">
        <f t="shared" si="57"/>
        <v>3688</v>
      </c>
      <c r="P3689" s="2" t="str">
        <f>IF(TablaDatos[[#This Row],[Diabetes]]=0,"No","Si")</f>
        <v>No</v>
      </c>
      <c r="Q3689">
        <v>0</v>
      </c>
      <c r="R3689">
        <f>TablaDatos[[#This Row],[Aux2]]/10000000000000</f>
        <v>2289.79643774237</v>
      </c>
      <c r="S3689" s="1">
        <v>2.28979643774237E+16</v>
      </c>
      <c r="T3689" s="7">
        <f>TablaDatos[[#This Row],[Aux3]]/100000000000000</f>
        <v>250.917502198595</v>
      </c>
      <c r="U3689" s="1">
        <v>2.50917502198595E+16</v>
      </c>
      <c r="V3689">
        <v>159.5</v>
      </c>
      <c r="W3689">
        <v>88.8</v>
      </c>
    </row>
    <row r="3690" spans="1:23">
      <c r="A3690">
        <v>2010</v>
      </c>
      <c r="B3690">
        <v>60</v>
      </c>
      <c r="C3690" t="s">
        <v>23</v>
      </c>
      <c r="D3690" t="s">
        <v>73</v>
      </c>
      <c r="E3690" t="s">
        <v>18</v>
      </c>
      <c r="F3690" t="s">
        <v>35</v>
      </c>
      <c r="G3690" t="s">
        <v>28</v>
      </c>
      <c r="H3690" s="3">
        <v>37096.699999999997</v>
      </c>
      <c r="I3690" t="s">
        <v>19</v>
      </c>
      <c r="J3690" t="s">
        <v>22</v>
      </c>
      <c r="K36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38.628544937813601</v>
      </c>
      <c r="L3690" s="6">
        <f>TablaDatos[[#This Row],[IMC_raw]]/100000000000000</f>
        <v>38.628544937813601</v>
      </c>
      <c r="M3690" s="2">
        <v>3862854493781360</v>
      </c>
      <c r="N36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0" s="13">
        <f t="shared" si="57"/>
        <v>3689</v>
      </c>
      <c r="P3690" s="2" t="str">
        <f>IF(TablaDatos[[#This Row],[Diabetes]]=0,"No","Si")</f>
        <v>No</v>
      </c>
      <c r="Q3690">
        <v>0</v>
      </c>
      <c r="R3690">
        <f>TablaDatos[[#This Row],[Aux2]]/10000000000000</f>
        <v>2094.9893895653699</v>
      </c>
      <c r="S3690" s="1">
        <v>2.09498938956537E+16</v>
      </c>
      <c r="T3690" s="7">
        <f>TablaDatos[[#This Row],[Aux3]]/100000000000000</f>
        <v>192.47555332190001</v>
      </c>
      <c r="U3690" s="1">
        <v>1.924755533219E+16</v>
      </c>
      <c r="V3690">
        <v>160.4</v>
      </c>
      <c r="W3690">
        <v>100.1</v>
      </c>
    </row>
    <row r="3691" spans="1:23">
      <c r="A3691">
        <v>2010</v>
      </c>
      <c r="B3691">
        <v>63</v>
      </c>
      <c r="C3691" t="s">
        <v>23</v>
      </c>
      <c r="D3691" t="s">
        <v>29</v>
      </c>
      <c r="E3691" t="s">
        <v>21</v>
      </c>
      <c r="F3691" t="s">
        <v>24</v>
      </c>
      <c r="G3691" t="s">
        <v>28</v>
      </c>
      <c r="H3691" s="3">
        <v>13193.5</v>
      </c>
      <c r="I3691" t="s">
        <v>19</v>
      </c>
      <c r="J3691" t="s">
        <v>22</v>
      </c>
      <c r="K36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38.582752786518199</v>
      </c>
      <c r="L3691" s="6">
        <f>TablaDatos[[#This Row],[IMC_raw]]/1000000000000000</f>
        <v>38.582752786518199</v>
      </c>
      <c r="M3691" s="2">
        <v>3.85827527865182E+16</v>
      </c>
      <c r="N36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1" s="13">
        <f t="shared" si="57"/>
        <v>3690</v>
      </c>
      <c r="P3691" s="2" t="str">
        <f>IF(TablaDatos[[#This Row],[Diabetes]]=0,"No","Si")</f>
        <v>Si</v>
      </c>
      <c r="Q3691">
        <v>1</v>
      </c>
      <c r="R3691">
        <f>TablaDatos[[#This Row],[Aux2]]/10000000000000</f>
        <v>2434.58587920336</v>
      </c>
      <c r="S3691" s="1">
        <v>2.43458587920336E+16</v>
      </c>
      <c r="T3691" s="7">
        <f>TablaDatos[[#This Row],[Aux3]]/100000000000000</f>
        <v>254.37626101769999</v>
      </c>
      <c r="U3691" s="1">
        <v>2.543762610177E+16</v>
      </c>
      <c r="V3691">
        <v>168.8</v>
      </c>
      <c r="W3691">
        <v>98.4</v>
      </c>
    </row>
    <row r="3692" spans="1:23">
      <c r="A3692">
        <v>2010</v>
      </c>
      <c r="B3692">
        <v>64</v>
      </c>
      <c r="C3692" t="s">
        <v>16</v>
      </c>
      <c r="D3692" t="s">
        <v>72</v>
      </c>
      <c r="E3692" t="s">
        <v>21</v>
      </c>
      <c r="F3692" t="s">
        <v>24</v>
      </c>
      <c r="G3692" t="s">
        <v>28</v>
      </c>
      <c r="H3692" s="3">
        <v>24676.21</v>
      </c>
      <c r="I3692" t="s">
        <v>21</v>
      </c>
      <c r="J3692" t="s">
        <v>22</v>
      </c>
      <c r="K36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38.496425415395699</v>
      </c>
      <c r="L3692" s="5">
        <f>TablaDatos[[#This Row],[IMC_raw]]/1000000000000000</f>
        <v>3.8496425415395699</v>
      </c>
      <c r="M3692" s="2">
        <v>3849642541539570</v>
      </c>
      <c r="N36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2" s="13">
        <f t="shared" si="57"/>
        <v>3691</v>
      </c>
      <c r="P3692" s="2" t="str">
        <f>IF(TablaDatos[[#This Row],[Diabetes]]=0,"No","Si")</f>
        <v>Si</v>
      </c>
      <c r="Q3692">
        <v>1</v>
      </c>
      <c r="R3692">
        <f>TablaDatos[[#This Row],[Aux2]]/10000000000000</f>
        <v>2192.8438613012599</v>
      </c>
      <c r="S3692" s="1">
        <v>2.19284386130126E+16</v>
      </c>
      <c r="T3692" s="7">
        <f>TablaDatos[[#This Row],[Aux3]]/100000000000000</f>
        <v>274.41685580815403</v>
      </c>
      <c r="U3692" s="1">
        <v>2.74416855808154E+16</v>
      </c>
      <c r="V3692">
        <v>175</v>
      </c>
      <c r="W3692">
        <v>104.1</v>
      </c>
    </row>
    <row r="3693" spans="1:23">
      <c r="A3693">
        <v>2010</v>
      </c>
      <c r="B3693">
        <v>59</v>
      </c>
      <c r="C3693" t="s">
        <v>16</v>
      </c>
      <c r="D3693" t="s">
        <v>26</v>
      </c>
      <c r="E3693" t="s">
        <v>18</v>
      </c>
      <c r="F3693" t="s">
        <v>19</v>
      </c>
      <c r="G3693" t="s">
        <v>28</v>
      </c>
      <c r="H3693" s="3">
        <v>50398.06</v>
      </c>
      <c r="I3693" t="s">
        <v>19</v>
      </c>
      <c r="J3693" t="s">
        <v>22</v>
      </c>
      <c r="K36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38.4950255340108</v>
      </c>
      <c r="L3693" s="5">
        <f>TablaDatos[[#This Row],[IMC_raw]]/1000000000000000</f>
        <v>3.8495025534010798</v>
      </c>
      <c r="M3693" s="2">
        <v>3849502553401080</v>
      </c>
      <c r="N36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3" s="13">
        <f t="shared" si="57"/>
        <v>3692</v>
      </c>
      <c r="P3693" s="2" t="str">
        <f>IF(TablaDatos[[#This Row],[Diabetes]]=0,"No","Si")</f>
        <v>No</v>
      </c>
      <c r="Q3693">
        <v>0</v>
      </c>
      <c r="R3693">
        <f>TablaDatos[[#This Row],[Aux2]]/10000000000000</f>
        <v>2135.5290923777702</v>
      </c>
      <c r="S3693" s="1">
        <v>2.13552909237777E+16</v>
      </c>
      <c r="T3693" s="7">
        <f>TablaDatos[[#This Row],[Aux3]]/100000000000000</f>
        <v>243.71010286567201</v>
      </c>
      <c r="U3693" s="1">
        <v>2.43710102865672E+16</v>
      </c>
      <c r="V3693">
        <v>157.1</v>
      </c>
      <c r="W3693">
        <v>98.5</v>
      </c>
    </row>
    <row r="3694" spans="1:23">
      <c r="A3694">
        <v>2010</v>
      </c>
      <c r="B3694">
        <v>48</v>
      </c>
      <c r="C3694" t="s">
        <v>23</v>
      </c>
      <c r="D3694" t="s">
        <v>74</v>
      </c>
      <c r="E3694" t="s">
        <v>18</v>
      </c>
      <c r="F3694" t="s">
        <v>19</v>
      </c>
      <c r="G3694" t="s">
        <v>20</v>
      </c>
      <c r="H3694" s="3">
        <v>26120.34</v>
      </c>
      <c r="I3694" t="s">
        <v>21</v>
      </c>
      <c r="J3694" t="s">
        <v>19</v>
      </c>
      <c r="K36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38.489674836515505</v>
      </c>
      <c r="L3694" s="6">
        <f>TablaDatos[[#This Row],[IMC_raw]]/1000000000000000</f>
        <v>38.489674836515505</v>
      </c>
      <c r="M3694" s="2">
        <v>3.8489674836515504E+16</v>
      </c>
      <c r="N36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4" s="13">
        <f t="shared" si="57"/>
        <v>3693</v>
      </c>
      <c r="P3694" s="2" t="str">
        <f>IF(TablaDatos[[#This Row],[Diabetes]]=0,"No","Si")</f>
        <v>Si</v>
      </c>
      <c r="Q3694">
        <v>1</v>
      </c>
      <c r="R3694">
        <f>TablaDatos[[#This Row],[Aux2]]/10000000000000</f>
        <v>223.87760915952899</v>
      </c>
      <c r="S3694" s="1">
        <v>2238776091595290</v>
      </c>
      <c r="T3694" s="7">
        <f>TablaDatos[[#This Row],[Aux3]]/100000000000000</f>
        <v>231.64044127694399</v>
      </c>
      <c r="U3694" s="1">
        <v>2.31640441276944E+16</v>
      </c>
      <c r="V3694">
        <v>156.9</v>
      </c>
      <c r="W3694">
        <v>101.8</v>
      </c>
    </row>
    <row r="3695" spans="1:23">
      <c r="A3695">
        <v>2010</v>
      </c>
      <c r="B3695">
        <v>69</v>
      </c>
      <c r="C3695" t="s">
        <v>16</v>
      </c>
      <c r="D3695" t="s">
        <v>17</v>
      </c>
      <c r="E3695" t="s">
        <v>21</v>
      </c>
      <c r="F3695" t="s">
        <v>24</v>
      </c>
      <c r="G3695" t="s">
        <v>25</v>
      </c>
      <c r="H3695" s="3">
        <v>39516.120000000003</v>
      </c>
      <c r="I3695" t="s">
        <v>21</v>
      </c>
      <c r="J3695" t="s">
        <v>18</v>
      </c>
      <c r="K36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38.448637750161595</v>
      </c>
      <c r="L3695" s="6">
        <f>TablaDatos[[#This Row],[IMC_raw]]/1000000000000000</f>
        <v>3.8448637750161598</v>
      </c>
      <c r="M3695" s="2">
        <v>3844863775016160</v>
      </c>
      <c r="N36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5" s="13">
        <f t="shared" si="57"/>
        <v>3694</v>
      </c>
      <c r="P3695" s="2" t="str">
        <f>IF(TablaDatos[[#This Row],[Diabetes]]=0,"No","Si")</f>
        <v>Si</v>
      </c>
      <c r="Q3695">
        <v>1</v>
      </c>
      <c r="R3695">
        <f>TablaDatos[[#This Row],[Aux2]]/10000000000000</f>
        <v>243.488213009178</v>
      </c>
      <c r="S3695" s="1">
        <v>2434882130091780</v>
      </c>
      <c r="T3695" s="7">
        <f>TablaDatos[[#This Row],[Aux3]]/100000000000000</f>
        <v>283.27207327580697</v>
      </c>
      <c r="U3695" s="1">
        <v>2.83272073275807E+16</v>
      </c>
      <c r="V3695">
        <v>182.8</v>
      </c>
      <c r="W3695">
        <v>106</v>
      </c>
    </row>
    <row r="3696" spans="1:23">
      <c r="A3696">
        <v>2010</v>
      </c>
      <c r="B3696">
        <v>63</v>
      </c>
      <c r="C3696" t="s">
        <v>23</v>
      </c>
      <c r="D3696" t="s">
        <v>17</v>
      </c>
      <c r="E3696" t="s">
        <v>18</v>
      </c>
      <c r="F3696" t="s">
        <v>40</v>
      </c>
      <c r="G3696" t="s">
        <v>28</v>
      </c>
      <c r="H3696" s="3">
        <v>33688.47</v>
      </c>
      <c r="I3696" t="s">
        <v>19</v>
      </c>
      <c r="J3696" t="s">
        <v>19</v>
      </c>
      <c r="K36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38.442434200573103</v>
      </c>
      <c r="L3696" s="6">
        <f>TablaDatos[[#This Row],[IMC_raw]]/100000000000000</f>
        <v>38.442434200573103</v>
      </c>
      <c r="M3696" s="2">
        <v>3844243420057310</v>
      </c>
      <c r="N36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6" s="13">
        <f t="shared" si="57"/>
        <v>3695</v>
      </c>
      <c r="P3696" s="2" t="str">
        <f>IF(TablaDatos[[#This Row],[Diabetes]]=0,"No","Si")</f>
        <v>No</v>
      </c>
      <c r="Q3696">
        <v>0</v>
      </c>
      <c r="R3696">
        <f>TablaDatos[[#This Row],[Aux2]]/10000000000000</f>
        <v>2.3126099490830998</v>
      </c>
      <c r="S3696" s="1">
        <v>23126099490831</v>
      </c>
      <c r="T3696" s="7">
        <f>TablaDatos[[#This Row],[Aux3]]/100000000000000</f>
        <v>23.012023065545499</v>
      </c>
      <c r="U3696" s="1">
        <v>2301202306554550</v>
      </c>
      <c r="V3696">
        <v>160.80000000000001</v>
      </c>
      <c r="W3696">
        <v>101</v>
      </c>
    </row>
    <row r="3697" spans="1:23">
      <c r="A3697">
        <v>2010</v>
      </c>
      <c r="B3697">
        <v>47</v>
      </c>
      <c r="C3697" t="s">
        <v>23</v>
      </c>
      <c r="D3697" t="s">
        <v>42</v>
      </c>
      <c r="E3697" t="s">
        <v>18</v>
      </c>
      <c r="F3697" t="s">
        <v>24</v>
      </c>
      <c r="G3697" t="s">
        <v>20</v>
      </c>
      <c r="H3697" s="3">
        <v>20828.91</v>
      </c>
      <c r="I3697" t="s">
        <v>19</v>
      </c>
      <c r="J3697" t="s">
        <v>22</v>
      </c>
      <c r="K36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38.427930655844399</v>
      </c>
      <c r="L3697" s="5">
        <f>TablaDatos[[#This Row],[IMC_raw]]/1000000000000000</f>
        <v>38.427930655844399</v>
      </c>
      <c r="M3697" s="2">
        <v>3.84279306558444E+16</v>
      </c>
      <c r="N36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7" s="13">
        <f t="shared" si="57"/>
        <v>3696</v>
      </c>
      <c r="P3697" s="2" t="str">
        <f>IF(TablaDatos[[#This Row],[Diabetes]]=0,"No","Si")</f>
        <v>No</v>
      </c>
      <c r="Q3697">
        <v>0</v>
      </c>
      <c r="R3697">
        <f>TablaDatos[[#This Row],[Aux2]]/10000000000000</f>
        <v>2355.2133921982299</v>
      </c>
      <c r="S3697" s="1">
        <v>2.35521339219823E+16</v>
      </c>
      <c r="T3697" s="7">
        <f>TablaDatos[[#This Row],[Aux3]]/100000000000000</f>
        <v>251.907495585644</v>
      </c>
      <c r="U3697" s="1">
        <v>2.51907495585644E+16</v>
      </c>
      <c r="V3697">
        <v>147.1</v>
      </c>
      <c r="W3697">
        <v>93.2</v>
      </c>
    </row>
    <row r="3698" spans="1:23">
      <c r="A3698">
        <v>2010</v>
      </c>
      <c r="B3698">
        <v>67</v>
      </c>
      <c r="C3698" t="s">
        <v>23</v>
      </c>
      <c r="D3698" t="s">
        <v>30</v>
      </c>
      <c r="E3698" t="s">
        <v>31</v>
      </c>
      <c r="F3698" t="s">
        <v>24</v>
      </c>
      <c r="G3698" t="s">
        <v>25</v>
      </c>
      <c r="H3698" s="3">
        <v>17886.43</v>
      </c>
      <c r="I3698" t="s">
        <v>21</v>
      </c>
      <c r="J3698" t="s">
        <v>18</v>
      </c>
      <c r="K36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38.368297320063597</v>
      </c>
      <c r="L3698" s="5">
        <f>TablaDatos[[#This Row],[IMC_raw]]/1000000000000000</f>
        <v>0.38368297320063599</v>
      </c>
      <c r="M3698" s="2">
        <v>383682973200636</v>
      </c>
      <c r="N36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8" s="13">
        <f t="shared" si="57"/>
        <v>3697</v>
      </c>
      <c r="P3698" s="2" t="str">
        <f>IF(TablaDatos[[#This Row],[Diabetes]]=0,"No","Si")</f>
        <v>Si</v>
      </c>
      <c r="Q3698">
        <v>1</v>
      </c>
      <c r="R3698">
        <f>TablaDatos[[#This Row],[Aux2]]/10000000000000</f>
        <v>222.25362828565599</v>
      </c>
      <c r="S3698" s="1">
        <v>2222536282856560</v>
      </c>
      <c r="T3698" s="7">
        <f>TablaDatos[[#This Row],[Aux3]]/100000000000000</f>
        <v>290.92373818764599</v>
      </c>
      <c r="U3698" s="1">
        <v>2.90923738187646E+16</v>
      </c>
      <c r="V3698">
        <v>171.8</v>
      </c>
      <c r="W3698">
        <v>98.5</v>
      </c>
    </row>
    <row r="3699" spans="1:23">
      <c r="A3699">
        <v>2010</v>
      </c>
      <c r="B3699">
        <v>65</v>
      </c>
      <c r="C3699" t="s">
        <v>23</v>
      </c>
      <c r="D3699" t="s">
        <v>26</v>
      </c>
      <c r="E3699" t="s">
        <v>31</v>
      </c>
      <c r="F3699" t="s">
        <v>24</v>
      </c>
      <c r="G3699" t="s">
        <v>25</v>
      </c>
      <c r="H3699" s="3">
        <v>12577.44</v>
      </c>
      <c r="I3699" t="s">
        <v>21</v>
      </c>
      <c r="J3699" t="s">
        <v>18</v>
      </c>
      <c r="K36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38.346820559324001</v>
      </c>
      <c r="L3699" s="5">
        <f>TablaDatos[[#This Row],[IMC_raw]]/1000000000000000</f>
        <v>38.346820559324001</v>
      </c>
      <c r="M3699" s="2">
        <v>3.8346820559324E+16</v>
      </c>
      <c r="N36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699" s="13">
        <f t="shared" si="57"/>
        <v>3698</v>
      </c>
      <c r="P3699" s="2" t="str">
        <f>IF(TablaDatos[[#This Row],[Diabetes]]=0,"No","Si")</f>
        <v>Si</v>
      </c>
      <c r="Q3699">
        <v>1</v>
      </c>
      <c r="R3699">
        <f>TablaDatos[[#This Row],[Aux2]]/10000000000000</f>
        <v>235.40016141212101</v>
      </c>
      <c r="S3699" s="1">
        <v>2354001614121210</v>
      </c>
      <c r="T3699" s="7">
        <f>TablaDatos[[#This Row],[Aux3]]/100000000000000</f>
        <v>283.64878506904898</v>
      </c>
      <c r="U3699" s="1">
        <v>2.83648785069049E+16</v>
      </c>
      <c r="V3699">
        <v>170.5</v>
      </c>
      <c r="W3699">
        <v>102.9</v>
      </c>
    </row>
    <row r="3700" spans="1:23">
      <c r="A3700">
        <v>2010</v>
      </c>
      <c r="B3700">
        <v>64</v>
      </c>
      <c r="C3700" t="s">
        <v>23</v>
      </c>
      <c r="D3700" t="s">
        <v>29</v>
      </c>
      <c r="E3700" t="s">
        <v>18</v>
      </c>
      <c r="F3700" t="s">
        <v>24</v>
      </c>
      <c r="G3700" t="s">
        <v>28</v>
      </c>
      <c r="H3700" s="3">
        <v>14746.03</v>
      </c>
      <c r="I3700" t="s">
        <v>19</v>
      </c>
      <c r="J3700" t="s">
        <v>22</v>
      </c>
      <c r="K37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38.344708002624799</v>
      </c>
      <c r="L3700" s="6">
        <f>TablaDatos[[#This Row],[IMC_raw]]/1000000000000000</f>
        <v>38.344708002624799</v>
      </c>
      <c r="M3700" s="2">
        <v>3.83447080026248E+16</v>
      </c>
      <c r="N37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0" s="13">
        <f t="shared" si="57"/>
        <v>3699</v>
      </c>
      <c r="P3700" s="2" t="str">
        <f>IF(TablaDatos[[#This Row],[Diabetes]]=0,"No","Si")</f>
        <v>Si</v>
      </c>
      <c r="Q3700">
        <v>1</v>
      </c>
      <c r="R3700">
        <f>TablaDatos[[#This Row],[Aux2]]/10000000000000</f>
        <v>2362.2040097361901</v>
      </c>
      <c r="S3700" s="1">
        <v>2.36220400973619E+16</v>
      </c>
      <c r="T3700" s="7">
        <f>TablaDatos[[#This Row],[Aux3]]/100000000000000</f>
        <v>3.0000000000000001E-12</v>
      </c>
      <c r="U3700">
        <v>300</v>
      </c>
      <c r="V3700">
        <v>157.69999999999999</v>
      </c>
      <c r="W3700">
        <v>98.2</v>
      </c>
    </row>
    <row r="3701" spans="1:23">
      <c r="A3701">
        <v>2010</v>
      </c>
      <c r="B3701">
        <v>65</v>
      </c>
      <c r="C3701" t="s">
        <v>23</v>
      </c>
      <c r="D3701" t="s">
        <v>72</v>
      </c>
      <c r="E3701" t="s">
        <v>21</v>
      </c>
      <c r="F3701" t="s">
        <v>24</v>
      </c>
      <c r="G3701" t="s">
        <v>25</v>
      </c>
      <c r="H3701" s="3">
        <v>16113.08</v>
      </c>
      <c r="I3701" t="s">
        <v>21</v>
      </c>
      <c r="J3701" t="s">
        <v>18</v>
      </c>
      <c r="K37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38.3076929762356</v>
      </c>
      <c r="L3701" s="6">
        <f>TablaDatos[[#This Row],[IMC_raw]]/1000000000000000</f>
        <v>3.8307692976235601</v>
      </c>
      <c r="M3701" s="2">
        <v>3830769297623560</v>
      </c>
      <c r="N37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1" s="13">
        <f t="shared" si="57"/>
        <v>3700</v>
      </c>
      <c r="P3701" s="2" t="str">
        <f>IF(TablaDatos[[#This Row],[Diabetes]]=0,"No","Si")</f>
        <v>Si</v>
      </c>
      <c r="Q3701">
        <v>1</v>
      </c>
      <c r="R3701">
        <f>TablaDatos[[#This Row],[Aux2]]/10000000000000</f>
        <v>268.44092380740398</v>
      </c>
      <c r="S3701" s="1">
        <v>2684409238074040</v>
      </c>
      <c r="T3701" s="7">
        <f>TablaDatos[[#This Row],[Aux3]]/100000000000000</f>
        <v>3.0000000000000001E-12</v>
      </c>
      <c r="U3701">
        <v>300</v>
      </c>
      <c r="V3701">
        <v>177.5</v>
      </c>
      <c r="W3701">
        <v>104.4</v>
      </c>
    </row>
    <row r="3702" spans="1:23">
      <c r="A3702">
        <v>2010</v>
      </c>
      <c r="B3702">
        <v>56</v>
      </c>
      <c r="C3702" t="s">
        <v>23</v>
      </c>
      <c r="D3702" t="s">
        <v>17</v>
      </c>
      <c r="E3702" t="s">
        <v>18</v>
      </c>
      <c r="F3702" t="s">
        <v>24</v>
      </c>
      <c r="G3702" t="s">
        <v>28</v>
      </c>
      <c r="H3702" s="3">
        <v>15560.41</v>
      </c>
      <c r="I3702" t="s">
        <v>21</v>
      </c>
      <c r="J3702" t="s">
        <v>22</v>
      </c>
      <c r="K37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38.306946685629399</v>
      </c>
      <c r="L3702" s="6">
        <f>TablaDatos[[#This Row],[IMC_raw]]/1000000000000000</f>
        <v>38.306946685629399</v>
      </c>
      <c r="M3702" s="2">
        <v>3.83069466856294E+16</v>
      </c>
      <c r="N37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2" s="13">
        <f t="shared" si="57"/>
        <v>3701</v>
      </c>
      <c r="P3702" s="2" t="str">
        <f>IF(TablaDatos[[#This Row],[Diabetes]]=0,"No","Si")</f>
        <v>Si</v>
      </c>
      <c r="Q3702">
        <v>1</v>
      </c>
      <c r="R3702">
        <f>TablaDatos[[#This Row],[Aux2]]/10000000000000</f>
        <v>2397.23300045408</v>
      </c>
      <c r="S3702" s="1">
        <v>2.39723300045408E+16</v>
      </c>
      <c r="T3702" s="7">
        <f>TablaDatos[[#This Row],[Aux3]]/100000000000000</f>
        <v>28.000298643439798</v>
      </c>
      <c r="U3702" s="1">
        <v>2800029864343980</v>
      </c>
      <c r="V3702">
        <v>167.7</v>
      </c>
      <c r="W3702">
        <v>101.7</v>
      </c>
    </row>
    <row r="3703" spans="1:23">
      <c r="A3703">
        <v>2010</v>
      </c>
      <c r="B3703">
        <v>55</v>
      </c>
      <c r="C3703" t="s">
        <v>23</v>
      </c>
      <c r="D3703" t="s">
        <v>72</v>
      </c>
      <c r="E3703" t="s">
        <v>19</v>
      </c>
      <c r="F3703" t="s">
        <v>24</v>
      </c>
      <c r="G3703" t="s">
        <v>28</v>
      </c>
      <c r="H3703" s="3">
        <v>9759.5400000000009</v>
      </c>
      <c r="I3703" t="s">
        <v>21</v>
      </c>
      <c r="J3703" t="s">
        <v>22</v>
      </c>
      <c r="K37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38.248828124474798</v>
      </c>
      <c r="L3703" s="6">
        <f>TablaDatos[[#This Row],[IMC_raw]]/1000000000000000</f>
        <v>38.248828124474798</v>
      </c>
      <c r="M3703" s="2">
        <v>3.82488281244748E+16</v>
      </c>
      <c r="N37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3" s="13">
        <f t="shared" si="57"/>
        <v>3702</v>
      </c>
      <c r="P3703" s="2" t="str">
        <f>IF(TablaDatos[[#This Row],[Diabetes]]=0,"No","Si")</f>
        <v>No</v>
      </c>
      <c r="Q3703">
        <v>0</v>
      </c>
      <c r="R3703">
        <f>TablaDatos[[#This Row],[Aux2]]/10000000000000</f>
        <v>2152.2455475284301</v>
      </c>
      <c r="S3703" s="1">
        <v>2.15224554752843E+16</v>
      </c>
      <c r="T3703" s="7">
        <f>TablaDatos[[#This Row],[Aux3]]/100000000000000</f>
        <v>256.82128746239403</v>
      </c>
      <c r="U3703" s="1">
        <v>2.56821287462394E+16</v>
      </c>
      <c r="V3703">
        <v>156.4</v>
      </c>
      <c r="W3703">
        <v>102.6</v>
      </c>
    </row>
    <row r="3704" spans="1:23">
      <c r="A3704">
        <v>2010</v>
      </c>
      <c r="B3704">
        <v>63</v>
      </c>
      <c r="C3704" t="s">
        <v>16</v>
      </c>
      <c r="D3704" t="s">
        <v>74</v>
      </c>
      <c r="E3704" t="s">
        <v>31</v>
      </c>
      <c r="F3704" t="s">
        <v>19</v>
      </c>
      <c r="G3704" t="s">
        <v>28</v>
      </c>
      <c r="H3704" s="3">
        <v>18047.53</v>
      </c>
      <c r="I3704" t="s">
        <v>19</v>
      </c>
      <c r="J3704" t="s">
        <v>18</v>
      </c>
      <c r="K37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38.2405142735076</v>
      </c>
      <c r="L3704" s="5">
        <f>TablaDatos[[#This Row],[IMC_raw]]/1000000000000000</f>
        <v>3.82405142735076</v>
      </c>
      <c r="M3704" s="2">
        <v>3824051427350760</v>
      </c>
      <c r="N37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4" s="13">
        <f t="shared" si="57"/>
        <v>3703</v>
      </c>
      <c r="P3704" s="2" t="str">
        <f>IF(TablaDatos[[#This Row],[Diabetes]]=0,"No","Si")</f>
        <v>Si</v>
      </c>
      <c r="Q3704">
        <v>1</v>
      </c>
      <c r="R3704">
        <f>TablaDatos[[#This Row],[Aux2]]/10000000000000</f>
        <v>2228.26249775926</v>
      </c>
      <c r="S3704" s="1">
        <v>2.22826249775926E+16</v>
      </c>
      <c r="T3704" s="7">
        <f>TablaDatos[[#This Row],[Aux3]]/100000000000000</f>
        <v>26.039092529525899</v>
      </c>
      <c r="U3704" s="1">
        <v>2603909252952590</v>
      </c>
      <c r="V3704">
        <v>170</v>
      </c>
      <c r="W3704">
        <v>107.1</v>
      </c>
    </row>
    <row r="3705" spans="1:23">
      <c r="A3705">
        <v>2010</v>
      </c>
      <c r="B3705">
        <v>58</v>
      </c>
      <c r="C3705" t="s">
        <v>23</v>
      </c>
      <c r="D3705" t="s">
        <v>72</v>
      </c>
      <c r="E3705" t="s">
        <v>21</v>
      </c>
      <c r="F3705" t="s">
        <v>24</v>
      </c>
      <c r="G3705" t="s">
        <v>28</v>
      </c>
      <c r="H3705" s="3">
        <v>20798.04</v>
      </c>
      <c r="I3705" t="s">
        <v>21</v>
      </c>
      <c r="J3705" t="s">
        <v>18</v>
      </c>
      <c r="K37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38.220074602924001</v>
      </c>
      <c r="L3705" s="6">
        <f>TablaDatos[[#This Row],[IMC_raw]]/1000000000000000</f>
        <v>3.8220074602923999</v>
      </c>
      <c r="M3705" s="2">
        <v>3822007460292400</v>
      </c>
      <c r="N37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5" s="13">
        <f t="shared" si="57"/>
        <v>3704</v>
      </c>
      <c r="P3705" s="2" t="str">
        <f>IF(TablaDatos[[#This Row],[Diabetes]]=0,"No","Si")</f>
        <v>Si</v>
      </c>
      <c r="Q3705">
        <v>1</v>
      </c>
      <c r="R3705">
        <f>TablaDatos[[#This Row],[Aux2]]/10000000000000</f>
        <v>2358.8414507788498</v>
      </c>
      <c r="S3705" s="1">
        <v>2.35884145077885E+16</v>
      </c>
      <c r="T3705" s="7">
        <f>TablaDatos[[#This Row],[Aux3]]/100000000000000</f>
        <v>27.669925397277101</v>
      </c>
      <c r="U3705" s="1">
        <v>2766992539727710</v>
      </c>
      <c r="V3705">
        <v>178.5</v>
      </c>
      <c r="W3705">
        <v>100.9</v>
      </c>
    </row>
    <row r="3706" spans="1:23">
      <c r="A3706">
        <v>2010</v>
      </c>
      <c r="B3706">
        <v>52</v>
      </c>
      <c r="C3706" t="s">
        <v>23</v>
      </c>
      <c r="D3706" t="s">
        <v>37</v>
      </c>
      <c r="E3706" t="s">
        <v>18</v>
      </c>
      <c r="F3706" t="s">
        <v>24</v>
      </c>
      <c r="G3706" t="s">
        <v>20</v>
      </c>
      <c r="H3706" s="3">
        <v>10211.4</v>
      </c>
      <c r="I3706" t="s">
        <v>21</v>
      </c>
      <c r="J3706" t="s">
        <v>22</v>
      </c>
      <c r="K37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38.138140048492403</v>
      </c>
      <c r="L3706" s="6">
        <f>TablaDatos[[#This Row],[IMC_raw]]/1000000000000000</f>
        <v>38.138140048492403</v>
      </c>
      <c r="M3706" s="2">
        <v>3.81381400484924E+16</v>
      </c>
      <c r="N37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6" s="13">
        <f t="shared" si="57"/>
        <v>3705</v>
      </c>
      <c r="P3706" s="2" t="str">
        <f>IF(TablaDatos[[#This Row],[Diabetes]]=0,"No","Si")</f>
        <v>No</v>
      </c>
      <c r="Q3706">
        <v>0</v>
      </c>
      <c r="R3706">
        <f>TablaDatos[[#This Row],[Aux2]]/10000000000000</f>
        <v>23.969163151879201</v>
      </c>
      <c r="S3706" s="1">
        <v>239691631518792</v>
      </c>
      <c r="T3706" s="7">
        <f>TablaDatos[[#This Row],[Aux3]]/100000000000000</f>
        <v>238.43766001085601</v>
      </c>
      <c r="U3706" s="1">
        <v>2.38437660010856E+16</v>
      </c>
      <c r="V3706">
        <v>158.6</v>
      </c>
      <c r="W3706">
        <v>91.9</v>
      </c>
    </row>
    <row r="3707" spans="1:23">
      <c r="A3707">
        <v>2010</v>
      </c>
      <c r="B3707">
        <v>58</v>
      </c>
      <c r="C3707" t="s">
        <v>16</v>
      </c>
      <c r="D3707" t="s">
        <v>17</v>
      </c>
      <c r="E3707" t="s">
        <v>19</v>
      </c>
      <c r="F3707" t="s">
        <v>24</v>
      </c>
      <c r="G3707" t="s">
        <v>28</v>
      </c>
      <c r="H3707" s="3">
        <v>19608.29</v>
      </c>
      <c r="I3707" t="s">
        <v>21</v>
      </c>
      <c r="J3707" t="s">
        <v>18</v>
      </c>
      <c r="K37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38.126023119120198</v>
      </c>
      <c r="L3707" s="5">
        <f>TablaDatos[[#This Row],[IMC_raw]]/1000000000000000</f>
        <v>3.8126023119120198</v>
      </c>
      <c r="M3707" s="2">
        <v>3812602311912020</v>
      </c>
      <c r="N37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7" s="13">
        <f t="shared" si="57"/>
        <v>3706</v>
      </c>
      <c r="P3707" s="2" t="str">
        <f>IF(TablaDatos[[#This Row],[Diabetes]]=0,"No","Si")</f>
        <v>No</v>
      </c>
      <c r="Q3707">
        <v>0</v>
      </c>
      <c r="R3707">
        <f>TablaDatos[[#This Row],[Aux2]]/10000000000000</f>
        <v>2272.5707401446898</v>
      </c>
      <c r="S3707" s="1">
        <v>2.27257074014469E+16</v>
      </c>
      <c r="T3707" s="7">
        <f>TablaDatos[[#This Row],[Aux3]]/100000000000000</f>
        <v>265.451860093319</v>
      </c>
      <c r="U3707" s="1">
        <v>2.65451860093319E+16</v>
      </c>
      <c r="V3707">
        <v>165.6</v>
      </c>
      <c r="W3707">
        <v>104.7</v>
      </c>
    </row>
    <row r="3708" spans="1:23">
      <c r="A3708">
        <v>2010</v>
      </c>
      <c r="B3708">
        <v>64</v>
      </c>
      <c r="C3708" t="s">
        <v>23</v>
      </c>
      <c r="D3708" t="s">
        <v>17</v>
      </c>
      <c r="E3708" t="s">
        <v>31</v>
      </c>
      <c r="F3708" t="s">
        <v>24</v>
      </c>
      <c r="G3708" t="s">
        <v>28</v>
      </c>
      <c r="H3708" s="3">
        <v>9717.67</v>
      </c>
      <c r="I3708" t="s">
        <v>21</v>
      </c>
      <c r="J3708" t="s">
        <v>18</v>
      </c>
      <c r="K37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38.118363213431401</v>
      </c>
      <c r="L3708" s="6">
        <f>TablaDatos[[#This Row],[IMC_raw]]/100000000000000</f>
        <v>38.118363213431401</v>
      </c>
      <c r="M3708" s="2">
        <v>3811836321343140</v>
      </c>
      <c r="N37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8" s="13">
        <f t="shared" si="57"/>
        <v>3707</v>
      </c>
      <c r="P3708" s="2" t="str">
        <f>IF(TablaDatos[[#This Row],[Diabetes]]=0,"No","Si")</f>
        <v>Si</v>
      </c>
      <c r="Q3708">
        <v>1</v>
      </c>
      <c r="R3708">
        <f>TablaDatos[[#This Row],[Aux2]]/10000000000000</f>
        <v>2570.5742019671802</v>
      </c>
      <c r="S3708" s="1">
        <v>2.57057420196718E+16</v>
      </c>
      <c r="T3708" s="7">
        <f>TablaDatos[[#This Row],[Aux3]]/100000000000000</f>
        <v>271.84607391463101</v>
      </c>
      <c r="U3708" s="1">
        <v>2.71846073914631E+16</v>
      </c>
      <c r="V3708">
        <v>178.9</v>
      </c>
      <c r="W3708">
        <v>107</v>
      </c>
    </row>
    <row r="3709" spans="1:23">
      <c r="A3709">
        <v>2010</v>
      </c>
      <c r="B3709">
        <v>62</v>
      </c>
      <c r="C3709" t="s">
        <v>23</v>
      </c>
      <c r="D3709" t="s">
        <v>17</v>
      </c>
      <c r="E3709" t="s">
        <v>21</v>
      </c>
      <c r="F3709" t="s">
        <v>19</v>
      </c>
      <c r="G3709" t="s">
        <v>28</v>
      </c>
      <c r="H3709" s="3">
        <v>25619.11</v>
      </c>
      <c r="I3709" t="s">
        <v>21</v>
      </c>
      <c r="J3709" t="s">
        <v>18</v>
      </c>
      <c r="K37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38.101844358237997</v>
      </c>
      <c r="L3709" s="6">
        <f>TablaDatos[[#This Row],[IMC_raw]]/100000000000000</f>
        <v>38.101844358237997</v>
      </c>
      <c r="M3709" s="2">
        <v>3810184435823800</v>
      </c>
      <c r="N37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09" s="13">
        <f t="shared" si="57"/>
        <v>3708</v>
      </c>
      <c r="P3709" s="2" t="str">
        <f>IF(TablaDatos[[#This Row],[Diabetes]]=0,"No","Si")</f>
        <v>No</v>
      </c>
      <c r="Q3709">
        <v>0</v>
      </c>
      <c r="R3709">
        <f>TablaDatos[[#This Row],[Aux2]]/10000000000000</f>
        <v>230.95730353489799</v>
      </c>
      <c r="S3709" s="1">
        <v>2309573035348980</v>
      </c>
      <c r="T3709" s="7">
        <f>TablaDatos[[#This Row],[Aux3]]/100000000000000</f>
        <v>276.63676866140298</v>
      </c>
      <c r="U3709" s="1">
        <v>2.76636768661403E+16</v>
      </c>
      <c r="V3709">
        <v>168.2</v>
      </c>
      <c r="W3709">
        <v>102.4</v>
      </c>
    </row>
    <row r="3710" spans="1:23">
      <c r="A3710">
        <v>2010</v>
      </c>
      <c r="B3710">
        <v>68</v>
      </c>
      <c r="C3710" t="s">
        <v>23</v>
      </c>
      <c r="D3710" t="s">
        <v>29</v>
      </c>
      <c r="E3710" t="s">
        <v>21</v>
      </c>
      <c r="F3710" t="s">
        <v>24</v>
      </c>
      <c r="G3710" t="s">
        <v>25</v>
      </c>
      <c r="H3710" s="3">
        <v>13847.92</v>
      </c>
      <c r="I3710" t="s">
        <v>21</v>
      </c>
      <c r="J3710" t="s">
        <v>22</v>
      </c>
      <c r="K37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38.061439316093505</v>
      </c>
      <c r="L3710" s="5">
        <f>TablaDatos[[#This Row],[IMC_raw]]/1000000000000000</f>
        <v>38.061439316093505</v>
      </c>
      <c r="M3710" s="2">
        <v>3.8061439316093504E+16</v>
      </c>
      <c r="N37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0" s="13">
        <f t="shared" si="57"/>
        <v>3709</v>
      </c>
      <c r="P3710" s="2" t="str">
        <f>IF(TablaDatos[[#This Row],[Diabetes]]=0,"No","Si")</f>
        <v>Si</v>
      </c>
      <c r="Q3710">
        <v>1</v>
      </c>
      <c r="R3710">
        <f>TablaDatos[[#This Row],[Aux2]]/10000000000000</f>
        <v>2337.51625156724</v>
      </c>
      <c r="S3710" s="1">
        <v>2.33751625156724E+16</v>
      </c>
      <c r="T3710" s="7">
        <f>TablaDatos[[#This Row],[Aux3]]/100000000000000</f>
        <v>255.003326713489</v>
      </c>
      <c r="U3710" s="1">
        <v>2.55003326713489E+16</v>
      </c>
      <c r="V3710">
        <v>164.9</v>
      </c>
      <c r="W3710">
        <v>108.1</v>
      </c>
    </row>
    <row r="3711" spans="1:23">
      <c r="A3711">
        <v>2010</v>
      </c>
      <c r="B3711">
        <v>65</v>
      </c>
      <c r="C3711" t="s">
        <v>23</v>
      </c>
      <c r="D3711" t="s">
        <v>26</v>
      </c>
      <c r="E3711" t="s">
        <v>31</v>
      </c>
      <c r="F3711" t="s">
        <v>24</v>
      </c>
      <c r="G3711" t="s">
        <v>25</v>
      </c>
      <c r="H3711" s="3">
        <v>14145.31</v>
      </c>
      <c r="I3711" t="s">
        <v>21</v>
      </c>
      <c r="J3711" t="s">
        <v>18</v>
      </c>
      <c r="K37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38.008048701731902</v>
      </c>
      <c r="L3711" s="6">
        <f>TablaDatos[[#This Row],[IMC_raw]]/1000000000000000</f>
        <v>38.008048701731902</v>
      </c>
      <c r="M3711" s="2">
        <v>3.8008048701731904E+16</v>
      </c>
      <c r="N37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1" s="13">
        <f t="shared" si="57"/>
        <v>3710</v>
      </c>
      <c r="P3711" s="2" t="str">
        <f>IF(TablaDatos[[#This Row],[Diabetes]]=0,"No","Si")</f>
        <v>Si</v>
      </c>
      <c r="Q3711">
        <v>1</v>
      </c>
      <c r="R3711">
        <f>TablaDatos[[#This Row],[Aux2]]/10000000000000</f>
        <v>2325.6839837122802</v>
      </c>
      <c r="S3711" s="1">
        <v>2.32568398371228E+16</v>
      </c>
      <c r="T3711" s="7">
        <f>TablaDatos[[#This Row],[Aux3]]/100000000000000</f>
        <v>3.0000000000000001E-12</v>
      </c>
      <c r="U3711">
        <v>300</v>
      </c>
      <c r="V3711">
        <v>185</v>
      </c>
      <c r="W3711">
        <v>106.4</v>
      </c>
    </row>
    <row r="3712" spans="1:23">
      <c r="A3712">
        <v>2010</v>
      </c>
      <c r="B3712">
        <v>50</v>
      </c>
      <c r="C3712" t="s">
        <v>23</v>
      </c>
      <c r="D3712" t="s">
        <v>33</v>
      </c>
      <c r="E3712" t="s">
        <v>21</v>
      </c>
      <c r="F3712" t="s">
        <v>24</v>
      </c>
      <c r="G3712" t="s">
        <v>20</v>
      </c>
      <c r="H3712" s="3">
        <v>14089.07</v>
      </c>
      <c r="I3712" t="s">
        <v>21</v>
      </c>
      <c r="J3712" t="s">
        <v>18</v>
      </c>
      <c r="K37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37.922002593568095</v>
      </c>
      <c r="L3712" s="6">
        <f>TablaDatos[[#This Row],[IMC_raw]]/1000000000000000</f>
        <v>37.922002593568095</v>
      </c>
      <c r="M3712" s="2">
        <v>3.7922002593568096E+16</v>
      </c>
      <c r="N37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2" s="13">
        <f t="shared" si="57"/>
        <v>3711</v>
      </c>
      <c r="P3712" s="2" t="str">
        <f>IF(TablaDatos[[#This Row],[Diabetes]]=0,"No","Si")</f>
        <v>No</v>
      </c>
      <c r="Q3712">
        <v>0</v>
      </c>
      <c r="R3712">
        <f>TablaDatos[[#This Row],[Aux2]]/10000000000000</f>
        <v>204.45322965508001</v>
      </c>
      <c r="S3712" s="1">
        <v>2044532296550800</v>
      </c>
      <c r="T3712" s="7">
        <f>TablaDatos[[#This Row],[Aux3]]/100000000000000</f>
        <v>265.79728251931101</v>
      </c>
      <c r="U3712" s="1">
        <v>2.65797282519311E+16</v>
      </c>
      <c r="V3712">
        <v>156.9</v>
      </c>
      <c r="W3712">
        <v>98.7</v>
      </c>
    </row>
    <row r="3713" spans="1:23">
      <c r="A3713">
        <v>2010</v>
      </c>
      <c r="B3713">
        <v>54</v>
      </c>
      <c r="C3713" t="s">
        <v>23</v>
      </c>
      <c r="D3713" t="s">
        <v>73</v>
      </c>
      <c r="E3713" t="s">
        <v>21</v>
      </c>
      <c r="F3713" t="s">
        <v>24</v>
      </c>
      <c r="G3713" t="s">
        <v>20</v>
      </c>
      <c r="H3713" s="3">
        <v>46182.33</v>
      </c>
      <c r="I3713" t="s">
        <v>21</v>
      </c>
      <c r="J3713" t="s">
        <v>18</v>
      </c>
      <c r="K37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37.888582945864798</v>
      </c>
      <c r="L3713" s="6">
        <f>TablaDatos[[#This Row],[IMC_raw]]/1000000000000000</f>
        <v>37.888582945864798</v>
      </c>
      <c r="M3713" s="2">
        <v>3.78885829458648E+16</v>
      </c>
      <c r="N37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3" s="13">
        <f t="shared" si="57"/>
        <v>3712</v>
      </c>
      <c r="P3713" s="2" t="str">
        <f>IF(TablaDatos[[#This Row],[Diabetes]]=0,"No","Si")</f>
        <v>No</v>
      </c>
      <c r="Q3713">
        <v>0</v>
      </c>
      <c r="R3713">
        <f>TablaDatos[[#This Row],[Aux2]]/10000000000000</f>
        <v>2395.9441996928199</v>
      </c>
      <c r="S3713" s="1">
        <v>2.39594419969282E+16</v>
      </c>
      <c r="T3713" s="7">
        <f>TablaDatos[[#This Row],[Aux3]]/100000000000000</f>
        <v>25.120800272158601</v>
      </c>
      <c r="U3713" s="1">
        <v>2512080027215860</v>
      </c>
      <c r="V3713">
        <v>168.1</v>
      </c>
      <c r="W3713">
        <v>97.2</v>
      </c>
    </row>
    <row r="3714" spans="1:23">
      <c r="A3714">
        <v>2010</v>
      </c>
      <c r="B3714">
        <v>71</v>
      </c>
      <c r="C3714" t="s">
        <v>23</v>
      </c>
      <c r="D3714" t="s">
        <v>29</v>
      </c>
      <c r="E3714" t="s">
        <v>31</v>
      </c>
      <c r="F3714" t="s">
        <v>24</v>
      </c>
      <c r="G3714" t="s">
        <v>25</v>
      </c>
      <c r="H3714" s="3">
        <v>14746.29</v>
      </c>
      <c r="I3714" t="s">
        <v>21</v>
      </c>
      <c r="J3714" t="s">
        <v>18</v>
      </c>
      <c r="K37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37.869835576716405</v>
      </c>
      <c r="L3714" s="5">
        <f>TablaDatos[[#This Row],[IMC_raw]]/1000000000000000</f>
        <v>3.7869835576716402</v>
      </c>
      <c r="M3714" s="2">
        <v>3786983557671640</v>
      </c>
      <c r="N37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4" s="13">
        <f t="shared" ref="O3714:O3777" si="58">O3713+1</f>
        <v>3713</v>
      </c>
      <c r="P3714" s="2" t="str">
        <f>IF(TablaDatos[[#This Row],[Diabetes]]=0,"No","Si")</f>
        <v>Si</v>
      </c>
      <c r="Q3714">
        <v>1</v>
      </c>
      <c r="R3714">
        <f>TablaDatos[[#This Row],[Aux2]]/10000000000000</f>
        <v>2632.49966152669</v>
      </c>
      <c r="S3714" s="1">
        <v>2.63249966152669E+16</v>
      </c>
      <c r="T3714" s="7">
        <f>TablaDatos[[#This Row],[Aux3]]/100000000000000</f>
        <v>3.0000000000000001E-12</v>
      </c>
      <c r="U3714">
        <v>300</v>
      </c>
      <c r="V3714">
        <v>184.5</v>
      </c>
      <c r="W3714">
        <v>109.9</v>
      </c>
    </row>
    <row r="3715" spans="1:23">
      <c r="A3715">
        <v>2010</v>
      </c>
      <c r="B3715">
        <v>72</v>
      </c>
      <c r="C3715" t="s">
        <v>16</v>
      </c>
      <c r="D3715" t="s">
        <v>29</v>
      </c>
      <c r="E3715" t="s">
        <v>21</v>
      </c>
      <c r="F3715" t="s">
        <v>24</v>
      </c>
      <c r="G3715" t="s">
        <v>25</v>
      </c>
      <c r="H3715" s="3">
        <v>11442.97</v>
      </c>
      <c r="I3715" t="s">
        <v>21</v>
      </c>
      <c r="J3715" t="s">
        <v>18</v>
      </c>
      <c r="K37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37.866062638181702</v>
      </c>
      <c r="L3715" s="5">
        <f>TablaDatos[[#This Row],[IMC_raw]]/1000000000000000</f>
        <v>3.7866062638181699</v>
      </c>
      <c r="M3715" s="2">
        <v>3786606263818170</v>
      </c>
      <c r="N37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5" s="13">
        <f t="shared" si="58"/>
        <v>3714</v>
      </c>
      <c r="P3715" s="2" t="str">
        <f>IF(TablaDatos[[#This Row],[Diabetes]]=0,"No","Si")</f>
        <v>Si</v>
      </c>
      <c r="Q3715">
        <v>1</v>
      </c>
      <c r="R3715">
        <f>TablaDatos[[#This Row],[Aux2]]/10000000000000</f>
        <v>2414.1234935509301</v>
      </c>
      <c r="S3715" s="1">
        <v>2.41412349355093E+16</v>
      </c>
      <c r="T3715" s="7">
        <f>TablaDatos[[#This Row],[Aux3]]/100000000000000</f>
        <v>28.505691191636899</v>
      </c>
      <c r="U3715" s="1">
        <v>2850569119163690</v>
      </c>
      <c r="V3715">
        <v>181.8</v>
      </c>
      <c r="W3715">
        <v>106.6</v>
      </c>
    </row>
    <row r="3716" spans="1:23">
      <c r="A3716">
        <v>2010</v>
      </c>
      <c r="B3716">
        <v>48</v>
      </c>
      <c r="C3716" t="s">
        <v>23</v>
      </c>
      <c r="D3716" t="s">
        <v>72</v>
      </c>
      <c r="E3716" t="s">
        <v>18</v>
      </c>
      <c r="F3716" t="s">
        <v>24</v>
      </c>
      <c r="G3716" t="s">
        <v>20</v>
      </c>
      <c r="H3716" s="3">
        <v>14682.52</v>
      </c>
      <c r="I3716" t="s">
        <v>19</v>
      </c>
      <c r="J3716" t="s">
        <v>18</v>
      </c>
      <c r="K37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37.812573790523402</v>
      </c>
      <c r="L3716" s="6">
        <f>TablaDatos[[#This Row],[IMC_raw]]/1000000000000000</f>
        <v>3.7812573790523398</v>
      </c>
      <c r="M3716" s="2">
        <v>3781257379052340</v>
      </c>
      <c r="N37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6" s="13">
        <f t="shared" si="58"/>
        <v>3715</v>
      </c>
      <c r="P3716" s="2" t="str">
        <f>IF(TablaDatos[[#This Row],[Diabetes]]=0,"No","Si")</f>
        <v>Si</v>
      </c>
      <c r="Q3716">
        <v>1</v>
      </c>
      <c r="R3716">
        <f>TablaDatos[[#This Row],[Aux2]]/10000000000000</f>
        <v>2431.4477374691901</v>
      </c>
      <c r="S3716" s="1">
        <v>2.43144773746919E+16</v>
      </c>
      <c r="T3716" s="7">
        <f>TablaDatos[[#This Row],[Aux3]]/100000000000000</f>
        <v>2.6681979263169402</v>
      </c>
      <c r="U3716" s="1">
        <v>266819792631694</v>
      </c>
      <c r="V3716">
        <v>149.9</v>
      </c>
      <c r="W3716">
        <v>95.1</v>
      </c>
    </row>
    <row r="3717" spans="1:23">
      <c r="A3717">
        <v>2010</v>
      </c>
      <c r="B3717">
        <v>63</v>
      </c>
      <c r="C3717" t="s">
        <v>16</v>
      </c>
      <c r="D3717" t="s">
        <v>29</v>
      </c>
      <c r="E3717" t="s">
        <v>21</v>
      </c>
      <c r="F3717" t="s">
        <v>24</v>
      </c>
      <c r="G3717" t="s">
        <v>28</v>
      </c>
      <c r="H3717" s="3">
        <v>17179.95</v>
      </c>
      <c r="I3717" t="s">
        <v>21</v>
      </c>
      <c r="J3717" t="s">
        <v>19</v>
      </c>
      <c r="K37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37.794742483928296</v>
      </c>
      <c r="L3717" s="5">
        <f>TablaDatos[[#This Row],[IMC_raw]]/1000000000000000</f>
        <v>3.7794742483928299</v>
      </c>
      <c r="M3717" s="2">
        <v>3779474248392830</v>
      </c>
      <c r="N37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7" s="13">
        <f t="shared" si="58"/>
        <v>3716</v>
      </c>
      <c r="P3717" s="2" t="str">
        <f>IF(TablaDatos[[#This Row],[Diabetes]]=0,"No","Si")</f>
        <v>Si</v>
      </c>
      <c r="Q3717">
        <v>1</v>
      </c>
      <c r="R3717">
        <f>TablaDatos[[#This Row],[Aux2]]/10000000000000</f>
        <v>2376.38183906523</v>
      </c>
      <c r="S3717" s="1">
        <v>2.37638183906523E+16</v>
      </c>
      <c r="T3717" s="7">
        <f>TablaDatos[[#This Row],[Aux3]]/100000000000000</f>
        <v>29.315261849343301</v>
      </c>
      <c r="U3717" s="1">
        <v>2931526184934330</v>
      </c>
      <c r="V3717">
        <v>179.9</v>
      </c>
      <c r="W3717">
        <v>111.8</v>
      </c>
    </row>
    <row r="3718" spans="1:23">
      <c r="A3718">
        <v>2010</v>
      </c>
      <c r="B3718">
        <v>66</v>
      </c>
      <c r="C3718" t="s">
        <v>23</v>
      </c>
      <c r="D3718" t="s">
        <v>72</v>
      </c>
      <c r="E3718" t="s">
        <v>21</v>
      </c>
      <c r="F3718" t="s">
        <v>24</v>
      </c>
      <c r="G3718" t="s">
        <v>25</v>
      </c>
      <c r="H3718" s="3">
        <v>8761.67</v>
      </c>
      <c r="I3718" t="s">
        <v>21</v>
      </c>
      <c r="J3718" t="s">
        <v>19</v>
      </c>
      <c r="K37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37.664057488401298</v>
      </c>
      <c r="L3718" s="6">
        <f>TablaDatos[[#This Row],[IMC_raw]]/1000000000000000</f>
        <v>3.7664057488401301</v>
      </c>
      <c r="M3718" s="2">
        <v>3766405748840130</v>
      </c>
      <c r="N37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8" s="13">
        <f t="shared" si="58"/>
        <v>3717</v>
      </c>
      <c r="P3718" s="2" t="str">
        <f>IF(TablaDatos[[#This Row],[Diabetes]]=0,"No","Si")</f>
        <v>Si</v>
      </c>
      <c r="Q3718">
        <v>1</v>
      </c>
      <c r="R3718">
        <f>TablaDatos[[#This Row],[Aux2]]/10000000000000</f>
        <v>2503.57121857415</v>
      </c>
      <c r="S3718" s="1">
        <v>2.50357121857415E+16</v>
      </c>
      <c r="T3718" s="7">
        <f>TablaDatos[[#This Row],[Aux3]]/100000000000000</f>
        <v>29.4555978218856</v>
      </c>
      <c r="U3718" s="1">
        <v>2945559782188560</v>
      </c>
      <c r="V3718">
        <v>168.1</v>
      </c>
      <c r="W3718">
        <v>101.3</v>
      </c>
    </row>
    <row r="3719" spans="1:23">
      <c r="A3719">
        <v>2010</v>
      </c>
      <c r="B3719">
        <v>51</v>
      </c>
      <c r="C3719" t="s">
        <v>16</v>
      </c>
      <c r="D3719" t="s">
        <v>42</v>
      </c>
      <c r="E3719" t="s">
        <v>21</v>
      </c>
      <c r="F3719" t="s">
        <v>24</v>
      </c>
      <c r="G3719" t="s">
        <v>20</v>
      </c>
      <c r="H3719" s="3">
        <v>27232.400000000001</v>
      </c>
      <c r="I3719" t="s">
        <v>21</v>
      </c>
      <c r="J3719" t="s">
        <v>19</v>
      </c>
      <c r="K37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37.661493498042894</v>
      </c>
      <c r="L3719" s="5">
        <f>TablaDatos[[#This Row],[IMC_raw]]/1000000000000000</f>
        <v>37.661493498042894</v>
      </c>
      <c r="M3719" s="2">
        <v>3.7661493498042896E+16</v>
      </c>
      <c r="N37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19" s="13">
        <f t="shared" si="58"/>
        <v>3718</v>
      </c>
      <c r="P3719" s="2" t="str">
        <f>IF(TablaDatos[[#This Row],[Diabetes]]=0,"No","Si")</f>
        <v>Si</v>
      </c>
      <c r="Q3719">
        <v>1</v>
      </c>
      <c r="R3719">
        <f>TablaDatos[[#This Row],[Aux2]]/10000000000000</f>
        <v>210.57178086546401</v>
      </c>
      <c r="S3719" s="1">
        <v>2105717808654640</v>
      </c>
      <c r="T3719" s="7">
        <f>TablaDatos[[#This Row],[Aux3]]/100000000000000</f>
        <v>258.01193263760501</v>
      </c>
      <c r="U3719" s="1">
        <v>2.58011932637605E+16</v>
      </c>
      <c r="V3719">
        <v>158</v>
      </c>
      <c r="W3719">
        <v>101.8</v>
      </c>
    </row>
    <row r="3720" spans="1:23">
      <c r="A3720">
        <v>2010</v>
      </c>
      <c r="B3720">
        <v>55</v>
      </c>
      <c r="C3720" t="s">
        <v>23</v>
      </c>
      <c r="D3720" t="s">
        <v>17</v>
      </c>
      <c r="E3720" t="s">
        <v>19</v>
      </c>
      <c r="F3720" t="s">
        <v>19</v>
      </c>
      <c r="G3720" t="s">
        <v>28</v>
      </c>
      <c r="H3720" s="3">
        <v>23379.18</v>
      </c>
      <c r="I3720" t="s">
        <v>21</v>
      </c>
      <c r="J3720" t="s">
        <v>19</v>
      </c>
      <c r="K37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37.633591563624499</v>
      </c>
      <c r="L3720" s="6">
        <f>TablaDatos[[#This Row],[IMC_raw]]/1000000000000000</f>
        <v>3.76335915636245</v>
      </c>
      <c r="M3720" s="2">
        <v>3763359156362450</v>
      </c>
      <c r="N37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0" s="13">
        <f t="shared" si="58"/>
        <v>3719</v>
      </c>
      <c r="P3720" s="2" t="str">
        <f>IF(TablaDatos[[#This Row],[Diabetes]]=0,"No","Si")</f>
        <v>No</v>
      </c>
      <c r="Q3720">
        <v>0</v>
      </c>
      <c r="R3720">
        <f>TablaDatos[[#This Row],[Aux2]]/10000000000000</f>
        <v>2244.8574725671901</v>
      </c>
      <c r="S3720" s="1">
        <v>2.24485747256719E+16</v>
      </c>
      <c r="T3720" s="7">
        <f>TablaDatos[[#This Row],[Aux3]]/100000000000000</f>
        <v>24.557330325868701</v>
      </c>
      <c r="U3720" s="1">
        <v>2455733032586870</v>
      </c>
      <c r="V3720">
        <v>170.2</v>
      </c>
      <c r="W3720">
        <v>93.7</v>
      </c>
    </row>
    <row r="3721" spans="1:23">
      <c r="A3721">
        <v>2010</v>
      </c>
      <c r="B3721">
        <v>57</v>
      </c>
      <c r="C3721" t="s">
        <v>23</v>
      </c>
      <c r="D3721" t="s">
        <v>29</v>
      </c>
      <c r="E3721" t="s">
        <v>19</v>
      </c>
      <c r="F3721" t="s">
        <v>24</v>
      </c>
      <c r="G3721" t="s">
        <v>28</v>
      </c>
      <c r="H3721" s="3">
        <v>13316.88</v>
      </c>
      <c r="I3721" t="s">
        <v>21</v>
      </c>
      <c r="J3721" t="s">
        <v>22</v>
      </c>
      <c r="K37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37.555286425546299</v>
      </c>
      <c r="L3721" s="6">
        <f>TablaDatos[[#This Row],[IMC_raw]]/1000000000000000</f>
        <v>3.7555286425546299</v>
      </c>
      <c r="M3721" s="2">
        <v>3755528642554630</v>
      </c>
      <c r="N37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1" s="13">
        <f t="shared" si="58"/>
        <v>3720</v>
      </c>
      <c r="P3721" s="2" t="str">
        <f>IF(TablaDatos[[#This Row],[Diabetes]]=0,"No","Si")</f>
        <v>No</v>
      </c>
      <c r="Q3721">
        <v>0</v>
      </c>
      <c r="R3721">
        <f>TablaDatos[[#This Row],[Aux2]]/10000000000000</f>
        <v>2272.6901327031201</v>
      </c>
      <c r="S3721" s="1">
        <v>2.27269013270312E+16</v>
      </c>
      <c r="T3721" s="7">
        <f>TablaDatos[[#This Row],[Aux3]]/100000000000000</f>
        <v>24.448154375168802</v>
      </c>
      <c r="U3721" s="1">
        <v>2444815437516880</v>
      </c>
      <c r="V3721">
        <v>158.80000000000001</v>
      </c>
      <c r="W3721">
        <v>104.2</v>
      </c>
    </row>
    <row r="3722" spans="1:23">
      <c r="A3722">
        <v>2010</v>
      </c>
      <c r="B3722">
        <v>60</v>
      </c>
      <c r="C3722" t="s">
        <v>23</v>
      </c>
      <c r="D3722" t="s">
        <v>72</v>
      </c>
      <c r="E3722" t="s">
        <v>18</v>
      </c>
      <c r="F3722" t="s">
        <v>24</v>
      </c>
      <c r="G3722" t="s">
        <v>28</v>
      </c>
      <c r="H3722" s="3">
        <v>19504.849999999999</v>
      </c>
      <c r="I3722" t="s">
        <v>19</v>
      </c>
      <c r="J3722" t="s">
        <v>22</v>
      </c>
      <c r="K37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37.5315686156559</v>
      </c>
      <c r="L3722" s="5">
        <f>TablaDatos[[#This Row],[IMC_raw]]/1000000000000000</f>
        <v>3.7531568615655901</v>
      </c>
      <c r="M3722" s="2">
        <v>3753156861565590</v>
      </c>
      <c r="N37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2" s="13">
        <f t="shared" si="58"/>
        <v>3721</v>
      </c>
      <c r="P3722" s="2" t="str">
        <f>IF(TablaDatos[[#This Row],[Diabetes]]=0,"No","Si")</f>
        <v>Si</v>
      </c>
      <c r="Q3722">
        <v>1</v>
      </c>
      <c r="R3722">
        <f>TablaDatos[[#This Row],[Aux2]]/10000000000000</f>
        <v>2247.9572180616001</v>
      </c>
      <c r="S3722" s="1">
        <v>2.2479572180616E+16</v>
      </c>
      <c r="T3722" s="7">
        <f>TablaDatos[[#This Row],[Aux3]]/100000000000000</f>
        <v>278.70332458200699</v>
      </c>
      <c r="U3722" s="1">
        <v>2.78703324582007E+16</v>
      </c>
      <c r="V3722">
        <v>165.4</v>
      </c>
      <c r="W3722">
        <v>102.2</v>
      </c>
    </row>
    <row r="3723" spans="1:23">
      <c r="A3723">
        <v>2010</v>
      </c>
      <c r="B3723">
        <v>73</v>
      </c>
      <c r="C3723" t="s">
        <v>16</v>
      </c>
      <c r="D3723" t="s">
        <v>32</v>
      </c>
      <c r="E3723" t="s">
        <v>19</v>
      </c>
      <c r="F3723" t="s">
        <v>24</v>
      </c>
      <c r="G3723" t="s">
        <v>25</v>
      </c>
      <c r="H3723" s="3">
        <v>11396.07</v>
      </c>
      <c r="I3723" t="s">
        <v>21</v>
      </c>
      <c r="J3723" t="s">
        <v>18</v>
      </c>
      <c r="K37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37.480706120171504</v>
      </c>
      <c r="L3723" s="6">
        <f>TablaDatos[[#This Row],[IMC_raw]]/1000000000000000</f>
        <v>3.7480706120171501</v>
      </c>
      <c r="M3723" s="2">
        <v>3748070612017150</v>
      </c>
      <c r="N37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3" s="13">
        <f t="shared" si="58"/>
        <v>3722</v>
      </c>
      <c r="P3723" s="2" t="str">
        <f>IF(TablaDatos[[#This Row],[Diabetes]]=0,"No","Si")</f>
        <v>No</v>
      </c>
      <c r="Q3723">
        <v>0</v>
      </c>
      <c r="R3723">
        <f>TablaDatos[[#This Row],[Aux2]]/10000000000000</f>
        <v>2234.7066179680801</v>
      </c>
      <c r="S3723" s="1">
        <v>2.23470661796808E+16</v>
      </c>
      <c r="T3723" s="7">
        <f>TablaDatos[[#This Row],[Aux3]]/100000000000000</f>
        <v>260.98904544959402</v>
      </c>
      <c r="U3723" s="1">
        <v>2.60989045449594E+16</v>
      </c>
      <c r="V3723">
        <v>178.8</v>
      </c>
      <c r="W3723">
        <v>105</v>
      </c>
    </row>
    <row r="3724" spans="1:23">
      <c r="A3724">
        <v>2010</v>
      </c>
      <c r="B3724">
        <v>57</v>
      </c>
      <c r="C3724" t="s">
        <v>16</v>
      </c>
      <c r="D3724" t="s">
        <v>36</v>
      </c>
      <c r="E3724" t="s">
        <v>19</v>
      </c>
      <c r="F3724" t="s">
        <v>24</v>
      </c>
      <c r="G3724" t="s">
        <v>28</v>
      </c>
      <c r="H3724" s="3">
        <v>15116.99</v>
      </c>
      <c r="I3724" t="s">
        <v>19</v>
      </c>
      <c r="J3724" t="s">
        <v>22</v>
      </c>
      <c r="K37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37.479959918768401</v>
      </c>
      <c r="L3724" s="5">
        <f>TablaDatos[[#This Row],[IMC_raw]]/1000000000000000</f>
        <v>3.7479959918768402</v>
      </c>
      <c r="M3724" s="2">
        <v>3747995991876840</v>
      </c>
      <c r="N37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4" s="13">
        <f t="shared" si="58"/>
        <v>3723</v>
      </c>
      <c r="P3724" s="2" t="str">
        <f>IF(TablaDatos[[#This Row],[Diabetes]]=0,"No","Si")</f>
        <v>Si</v>
      </c>
      <c r="Q3724">
        <v>1</v>
      </c>
      <c r="R3724">
        <f>TablaDatos[[#This Row],[Aux2]]/10000000000000</f>
        <v>2207.5898048091399</v>
      </c>
      <c r="S3724" s="1">
        <v>2.20758980480914E+16</v>
      </c>
      <c r="T3724" s="7">
        <f>TablaDatos[[#This Row],[Aux3]]/100000000000000</f>
        <v>237.13995067350899</v>
      </c>
      <c r="U3724" s="1">
        <v>2.37139950673509E+16</v>
      </c>
      <c r="V3724">
        <v>172.9</v>
      </c>
      <c r="W3724">
        <v>95.4</v>
      </c>
    </row>
    <row r="3725" spans="1:23">
      <c r="A3725">
        <v>2010</v>
      </c>
      <c r="B3725">
        <v>62</v>
      </c>
      <c r="C3725" t="s">
        <v>16</v>
      </c>
      <c r="D3725" t="s">
        <v>29</v>
      </c>
      <c r="E3725" t="s">
        <v>18</v>
      </c>
      <c r="F3725" t="s">
        <v>19</v>
      </c>
      <c r="G3725" t="s">
        <v>28</v>
      </c>
      <c r="H3725" s="3">
        <v>17876.63</v>
      </c>
      <c r="I3725" t="s">
        <v>19</v>
      </c>
      <c r="J3725" t="s">
        <v>22</v>
      </c>
      <c r="K37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37.458029739731295</v>
      </c>
      <c r="L3725" s="5">
        <f>TablaDatos[[#This Row],[IMC_raw]]/1000000000000000</f>
        <v>37.458029739731295</v>
      </c>
      <c r="M3725" s="2">
        <v>3.7458029739731296E+16</v>
      </c>
      <c r="N37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5" s="13">
        <f t="shared" si="58"/>
        <v>3724</v>
      </c>
      <c r="P3725" s="2" t="str">
        <f>IF(TablaDatos[[#This Row],[Diabetes]]=0,"No","Si")</f>
        <v>Si</v>
      </c>
      <c r="Q3725">
        <v>1</v>
      </c>
      <c r="R3725">
        <f>TablaDatos[[#This Row],[Aux2]]/10000000000000</f>
        <v>2239.3978062982201</v>
      </c>
      <c r="S3725" s="1">
        <v>2.23939780629822E+16</v>
      </c>
      <c r="T3725" s="7">
        <f>TablaDatos[[#This Row],[Aux3]]/100000000000000</f>
        <v>23.156409023871301</v>
      </c>
      <c r="U3725" s="1">
        <v>2315640902387130</v>
      </c>
      <c r="V3725">
        <v>154.69999999999999</v>
      </c>
      <c r="W3725">
        <v>104.2</v>
      </c>
    </row>
    <row r="3726" spans="1:23">
      <c r="A3726">
        <v>2010</v>
      </c>
      <c r="B3726">
        <v>61</v>
      </c>
      <c r="C3726" t="s">
        <v>23</v>
      </c>
      <c r="D3726" t="s">
        <v>73</v>
      </c>
      <c r="E3726" t="s">
        <v>18</v>
      </c>
      <c r="F3726" t="s">
        <v>24</v>
      </c>
      <c r="G3726" t="s">
        <v>28</v>
      </c>
      <c r="H3726" s="3">
        <v>10181.469999999999</v>
      </c>
      <c r="I3726" t="s">
        <v>19</v>
      </c>
      <c r="J3726" t="s">
        <v>18</v>
      </c>
      <c r="K37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37.438187011476401</v>
      </c>
      <c r="L3726" s="5">
        <f>TablaDatos[[#This Row],[IMC_raw]]/1000000000000000</f>
        <v>3.74381870114764</v>
      </c>
      <c r="M3726" s="2">
        <v>3743818701147640</v>
      </c>
      <c r="N37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6" s="13">
        <f t="shared" si="58"/>
        <v>3725</v>
      </c>
      <c r="P3726" s="2" t="str">
        <f>IF(TablaDatos[[#This Row],[Diabetes]]=0,"No","Si")</f>
        <v>Si</v>
      </c>
      <c r="Q3726">
        <v>1</v>
      </c>
      <c r="R3726">
        <f>TablaDatos[[#This Row],[Aux2]]/10000000000000</f>
        <v>234.49453912634601</v>
      </c>
      <c r="S3726" s="1">
        <v>2344945391263460</v>
      </c>
      <c r="T3726" s="7">
        <f>TablaDatos[[#This Row],[Aux3]]/100000000000000</f>
        <v>278.64451205542201</v>
      </c>
      <c r="U3726" s="1">
        <v>2.78644512055422E+16</v>
      </c>
      <c r="V3726">
        <v>163.19999999999999</v>
      </c>
      <c r="W3726">
        <v>103.2</v>
      </c>
    </row>
    <row r="3727" spans="1:23">
      <c r="A3727">
        <v>2010</v>
      </c>
      <c r="B3727">
        <v>54</v>
      </c>
      <c r="C3727" t="s">
        <v>16</v>
      </c>
      <c r="D3727" t="s">
        <v>72</v>
      </c>
      <c r="E3727" t="s">
        <v>21</v>
      </c>
      <c r="F3727" t="s">
        <v>35</v>
      </c>
      <c r="G3727" t="s">
        <v>20</v>
      </c>
      <c r="H3727" s="3">
        <v>28047.79</v>
      </c>
      <c r="I3727" t="s">
        <v>19</v>
      </c>
      <c r="J3727" t="s">
        <v>19</v>
      </c>
      <c r="K37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37.414956001001002</v>
      </c>
      <c r="L3727" s="6">
        <f>TablaDatos[[#This Row],[IMC_raw]]/1000000000000000</f>
        <v>3.7414956001000998</v>
      </c>
      <c r="M3727" s="2">
        <v>3741495600100100</v>
      </c>
      <c r="N37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7" s="13">
        <f t="shared" si="58"/>
        <v>3726</v>
      </c>
      <c r="P3727" s="2" t="str">
        <f>IF(TablaDatos[[#This Row],[Diabetes]]=0,"No","Si")</f>
        <v>No</v>
      </c>
      <c r="Q3727">
        <v>0</v>
      </c>
      <c r="R3727">
        <f>TablaDatos[[#This Row],[Aux2]]/10000000000000</f>
        <v>2134.7889418566601</v>
      </c>
      <c r="S3727" s="1">
        <v>2.13478894185666E+16</v>
      </c>
      <c r="T3727" s="7">
        <f>TablaDatos[[#This Row],[Aux3]]/100000000000000</f>
        <v>21.709528621155599</v>
      </c>
      <c r="U3727" s="1">
        <v>2170952862115560</v>
      </c>
      <c r="V3727">
        <v>155.4</v>
      </c>
      <c r="W3727">
        <v>99.5</v>
      </c>
    </row>
    <row r="3728" spans="1:23">
      <c r="A3728">
        <v>2010</v>
      </c>
      <c r="B3728">
        <v>57</v>
      </c>
      <c r="C3728" t="s">
        <v>23</v>
      </c>
      <c r="D3728" t="s">
        <v>73</v>
      </c>
      <c r="E3728" t="s">
        <v>18</v>
      </c>
      <c r="F3728" t="s">
        <v>19</v>
      </c>
      <c r="G3728" t="s">
        <v>28</v>
      </c>
      <c r="H3728" s="3">
        <v>37562.720000000001</v>
      </c>
      <c r="I3728" t="s">
        <v>21</v>
      </c>
      <c r="J3728" t="s">
        <v>19</v>
      </c>
      <c r="K37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37.410068614171301</v>
      </c>
      <c r="L3728" s="5">
        <f>TablaDatos[[#This Row],[IMC_raw]]/1000000000000000</f>
        <v>3.7410068614171301</v>
      </c>
      <c r="M3728" s="2">
        <v>3741006861417130</v>
      </c>
      <c r="N37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8" s="13">
        <f t="shared" si="58"/>
        <v>3727</v>
      </c>
      <c r="P3728" s="2" t="str">
        <f>IF(TablaDatos[[#This Row],[Diabetes]]=0,"No","Si")</f>
        <v>No</v>
      </c>
      <c r="Q3728">
        <v>0</v>
      </c>
      <c r="R3728">
        <f>TablaDatos[[#This Row],[Aux2]]/10000000000000</f>
        <v>209.05917102548699</v>
      </c>
      <c r="S3728" s="1">
        <v>2090591710254870</v>
      </c>
      <c r="T3728" s="7">
        <f>TablaDatos[[#This Row],[Aux3]]/100000000000000</f>
        <v>26.530942201678901</v>
      </c>
      <c r="U3728" s="1">
        <v>2653094220167890</v>
      </c>
      <c r="V3728">
        <v>161.69999999999999</v>
      </c>
      <c r="W3728">
        <v>102.3</v>
      </c>
    </row>
    <row r="3729" spans="1:23">
      <c r="A3729">
        <v>2010</v>
      </c>
      <c r="B3729">
        <v>56</v>
      </c>
      <c r="C3729" t="s">
        <v>16</v>
      </c>
      <c r="D3729" t="s">
        <v>29</v>
      </c>
      <c r="E3729" t="s">
        <v>18</v>
      </c>
      <c r="F3729" t="s">
        <v>19</v>
      </c>
      <c r="G3729" t="s">
        <v>28</v>
      </c>
      <c r="H3729" s="3">
        <v>37939</v>
      </c>
      <c r="I3729" t="s">
        <v>19</v>
      </c>
      <c r="J3729" t="s">
        <v>22</v>
      </c>
      <c r="K37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37.394238899858706</v>
      </c>
      <c r="L3729" s="5">
        <f>TablaDatos[[#This Row],[IMC_raw]]/1000000000000000</f>
        <v>37.394238899858706</v>
      </c>
      <c r="M3729" s="2">
        <v>3.7394238899858704E+16</v>
      </c>
      <c r="N37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29" s="13">
        <f t="shared" si="58"/>
        <v>3728</v>
      </c>
      <c r="P3729" s="2" t="str">
        <f>IF(TablaDatos[[#This Row],[Diabetes]]=0,"No","Si")</f>
        <v>No</v>
      </c>
      <c r="Q3729">
        <v>0</v>
      </c>
      <c r="R3729">
        <f>TablaDatos[[#This Row],[Aux2]]/10000000000000</f>
        <v>222.16877975928099</v>
      </c>
      <c r="S3729" s="1">
        <v>2221687797592810</v>
      </c>
      <c r="T3729" s="7">
        <f>TablaDatos[[#This Row],[Aux3]]/100000000000000</f>
        <v>23.498774412995498</v>
      </c>
      <c r="U3729" s="1">
        <v>2349877441299550</v>
      </c>
      <c r="V3729">
        <v>165.1</v>
      </c>
      <c r="W3729">
        <v>102.3</v>
      </c>
    </row>
    <row r="3730" spans="1:23">
      <c r="A3730">
        <v>2010</v>
      </c>
      <c r="B3730">
        <v>66</v>
      </c>
      <c r="C3730" t="s">
        <v>16</v>
      </c>
      <c r="D3730" t="s">
        <v>29</v>
      </c>
      <c r="E3730" t="s">
        <v>21</v>
      </c>
      <c r="F3730" t="s">
        <v>24</v>
      </c>
      <c r="G3730" t="s">
        <v>25</v>
      </c>
      <c r="H3730" s="3">
        <v>15885.72</v>
      </c>
      <c r="I3730" t="s">
        <v>21</v>
      </c>
      <c r="J3730" t="s">
        <v>18</v>
      </c>
      <c r="K37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37.390297300297597</v>
      </c>
      <c r="L3730" s="6">
        <f>TablaDatos[[#This Row],[IMC_raw]]/1000000000000000</f>
        <v>0.37390297300297598</v>
      </c>
      <c r="M3730" s="2">
        <v>373902973002976</v>
      </c>
      <c r="N37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0" s="13">
        <f t="shared" si="58"/>
        <v>3729</v>
      </c>
      <c r="P3730" s="2" t="str">
        <f>IF(TablaDatos[[#This Row],[Diabetes]]=0,"No","Si")</f>
        <v>Si</v>
      </c>
      <c r="Q3730">
        <v>1</v>
      </c>
      <c r="R3730">
        <f>TablaDatos[[#This Row],[Aux2]]/10000000000000</f>
        <v>233.825983699972</v>
      </c>
      <c r="S3730" s="1">
        <v>2338259836999720</v>
      </c>
      <c r="T3730" s="7">
        <f>TablaDatos[[#This Row],[Aux3]]/100000000000000</f>
        <v>287.278634290534</v>
      </c>
      <c r="U3730" s="1">
        <v>2.87278634290534E+16</v>
      </c>
      <c r="V3730">
        <v>174.5</v>
      </c>
      <c r="W3730">
        <v>107.7</v>
      </c>
    </row>
    <row r="3731" spans="1:23">
      <c r="A3731">
        <v>2010</v>
      </c>
      <c r="B3731">
        <v>52</v>
      </c>
      <c r="C3731" t="s">
        <v>16</v>
      </c>
      <c r="D3731" t="s">
        <v>42</v>
      </c>
      <c r="E3731" t="s">
        <v>18</v>
      </c>
      <c r="F3731" t="s">
        <v>35</v>
      </c>
      <c r="G3731" t="s">
        <v>20</v>
      </c>
      <c r="H3731" s="3">
        <v>30821.66</v>
      </c>
      <c r="I3731" t="s">
        <v>19</v>
      </c>
      <c r="J3731" t="s">
        <v>18</v>
      </c>
      <c r="K37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37.385177592964503</v>
      </c>
      <c r="L3731" s="6">
        <f>TablaDatos[[#This Row],[IMC_raw]]/1000000000000000</f>
        <v>0.37385177592964502</v>
      </c>
      <c r="M3731" s="2">
        <v>373851775929645</v>
      </c>
      <c r="N37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1" s="13">
        <f t="shared" si="58"/>
        <v>3730</v>
      </c>
      <c r="P3731" s="2" t="str">
        <f>IF(TablaDatos[[#This Row],[Diabetes]]=0,"No","Si")</f>
        <v>No</v>
      </c>
      <c r="Q3731">
        <v>0</v>
      </c>
      <c r="R3731">
        <f>TablaDatos[[#This Row],[Aux2]]/10000000000000</f>
        <v>2176.5783693804501</v>
      </c>
      <c r="S3731" s="1">
        <v>2.17657836938045E+16</v>
      </c>
      <c r="T3731" s="7">
        <f>TablaDatos[[#This Row],[Aux3]]/100000000000000</f>
        <v>222.86704744961</v>
      </c>
      <c r="U3731" s="1">
        <v>2.2286704744961E+16</v>
      </c>
      <c r="V3731">
        <v>144.69999999999999</v>
      </c>
      <c r="W3731">
        <v>99.3</v>
      </c>
    </row>
    <row r="3732" spans="1:23">
      <c r="A3732">
        <v>2010</v>
      </c>
      <c r="B3732">
        <v>60</v>
      </c>
      <c r="C3732" t="s">
        <v>16</v>
      </c>
      <c r="D3732" t="s">
        <v>73</v>
      </c>
      <c r="E3732" t="s">
        <v>21</v>
      </c>
      <c r="F3732" t="s">
        <v>24</v>
      </c>
      <c r="G3732" t="s">
        <v>28</v>
      </c>
      <c r="H3732" s="3">
        <v>24050.74</v>
      </c>
      <c r="I3732" t="s">
        <v>21</v>
      </c>
      <c r="J3732" t="s">
        <v>18</v>
      </c>
      <c r="K37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37.365463513344103</v>
      </c>
      <c r="L3732" s="6">
        <f>TablaDatos[[#This Row],[IMC_raw]]/1000000000000000</f>
        <v>3.7365463513344102</v>
      </c>
      <c r="M3732" s="2">
        <v>3736546351334410</v>
      </c>
      <c r="N37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2" s="13">
        <f t="shared" si="58"/>
        <v>3731</v>
      </c>
      <c r="P3732" s="2" t="str">
        <f>IF(TablaDatos[[#This Row],[Diabetes]]=0,"No","Si")</f>
        <v>Si</v>
      </c>
      <c r="Q3732">
        <v>1</v>
      </c>
      <c r="R3732">
        <f>TablaDatos[[#This Row],[Aux2]]/10000000000000</f>
        <v>2390.20785207875</v>
      </c>
      <c r="S3732" s="1">
        <v>2.39020785207875E+16</v>
      </c>
      <c r="T3732" s="7">
        <f>TablaDatos[[#This Row],[Aux3]]/100000000000000</f>
        <v>3.0000000000000001E-12</v>
      </c>
      <c r="U3732">
        <v>300</v>
      </c>
      <c r="V3732">
        <v>172.9</v>
      </c>
      <c r="W3732">
        <v>107.4</v>
      </c>
    </row>
    <row r="3733" spans="1:23">
      <c r="A3733">
        <v>2010</v>
      </c>
      <c r="B3733">
        <v>54</v>
      </c>
      <c r="C3733" t="s">
        <v>16</v>
      </c>
      <c r="D3733" t="s">
        <v>29</v>
      </c>
      <c r="E3733" t="s">
        <v>31</v>
      </c>
      <c r="F3733" t="s">
        <v>35</v>
      </c>
      <c r="G3733" t="s">
        <v>20</v>
      </c>
      <c r="H3733" s="3">
        <v>22731.26</v>
      </c>
      <c r="I3733" t="s">
        <v>21</v>
      </c>
      <c r="J3733" t="s">
        <v>21</v>
      </c>
      <c r="K37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37.364819881255599</v>
      </c>
      <c r="L3733" s="6">
        <f>TablaDatos[[#This Row],[IMC_raw]]/1000000000000000</f>
        <v>3.73648198812556</v>
      </c>
      <c r="M3733" s="2">
        <v>3736481988125560</v>
      </c>
      <c r="N37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3" s="13">
        <f t="shared" si="58"/>
        <v>3732</v>
      </c>
      <c r="P3733" s="2" t="str">
        <f>IF(TablaDatos[[#This Row],[Diabetes]]=0,"No","Si")</f>
        <v>No</v>
      </c>
      <c r="Q3733">
        <v>0</v>
      </c>
      <c r="R3733">
        <f>TablaDatos[[#This Row],[Aux2]]/10000000000000</f>
        <v>2422.6102252159098</v>
      </c>
      <c r="S3733" s="1">
        <v>2.42261022521591E+16</v>
      </c>
      <c r="T3733" s="7">
        <f>TablaDatos[[#This Row],[Aux3]]/100000000000000</f>
        <v>240.45712154818199</v>
      </c>
      <c r="U3733" s="1">
        <v>2.40457121548182E+16</v>
      </c>
      <c r="V3733">
        <v>173.2</v>
      </c>
      <c r="W3733">
        <v>99.8</v>
      </c>
    </row>
    <row r="3734" spans="1:23">
      <c r="A3734">
        <v>2010</v>
      </c>
      <c r="B3734">
        <v>68</v>
      </c>
      <c r="C3734" t="s">
        <v>23</v>
      </c>
      <c r="D3734" t="s">
        <v>72</v>
      </c>
      <c r="E3734" t="s">
        <v>31</v>
      </c>
      <c r="F3734" t="s">
        <v>19</v>
      </c>
      <c r="G3734" t="s">
        <v>25</v>
      </c>
      <c r="H3734" s="3">
        <v>16749.419999999998</v>
      </c>
      <c r="I3734" t="s">
        <v>19</v>
      </c>
      <c r="J3734" t="s">
        <v>19</v>
      </c>
      <c r="K37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37.334540024444998</v>
      </c>
      <c r="L3734" s="5">
        <f>TablaDatos[[#This Row],[IMC_raw]]/1000000000000000</f>
        <v>37.334540024444998</v>
      </c>
      <c r="M3734" s="2">
        <v>3.7334540024445E+16</v>
      </c>
      <c r="N37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4" s="13">
        <f t="shared" si="58"/>
        <v>3733</v>
      </c>
      <c r="P3734" s="2" t="str">
        <f>IF(TablaDatos[[#This Row],[Diabetes]]=0,"No","Si")</f>
        <v>Si</v>
      </c>
      <c r="Q3734">
        <v>1</v>
      </c>
      <c r="R3734">
        <f>TablaDatos[[#This Row],[Aux2]]/10000000000000</f>
        <v>230.789090731963</v>
      </c>
      <c r="S3734" s="1">
        <v>2307890907319630</v>
      </c>
      <c r="T3734" s="7">
        <f>TablaDatos[[#This Row],[Aux3]]/100000000000000</f>
        <v>28.228811726569401</v>
      </c>
      <c r="U3734" s="1">
        <v>2822881172656940</v>
      </c>
      <c r="V3734">
        <v>177.3</v>
      </c>
      <c r="W3734">
        <v>100.6</v>
      </c>
    </row>
    <row r="3735" spans="1:23">
      <c r="A3735">
        <v>2010</v>
      </c>
      <c r="B3735">
        <v>53</v>
      </c>
      <c r="C3735" t="s">
        <v>16</v>
      </c>
      <c r="D3735" t="s">
        <v>26</v>
      </c>
      <c r="E3735" t="s">
        <v>19</v>
      </c>
      <c r="F3735" t="s">
        <v>24</v>
      </c>
      <c r="G3735" t="s">
        <v>20</v>
      </c>
      <c r="H3735" s="3">
        <v>25157.94</v>
      </c>
      <c r="I3735" t="s">
        <v>21</v>
      </c>
      <c r="J3735" t="s">
        <v>19</v>
      </c>
      <c r="K37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37.308418298062499</v>
      </c>
      <c r="L3735" s="5">
        <f>TablaDatos[[#This Row],[IMC_raw]]/1000000000000000</f>
        <v>37.308418298062499</v>
      </c>
      <c r="M3735" s="2">
        <v>3.7308418298062496E+16</v>
      </c>
      <c r="N37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5" s="13">
        <f t="shared" si="58"/>
        <v>3734</v>
      </c>
      <c r="P3735" s="2" t="str">
        <f>IF(TablaDatos[[#This Row],[Diabetes]]=0,"No","Si")</f>
        <v>No</v>
      </c>
      <c r="Q3735">
        <v>0</v>
      </c>
      <c r="R3735">
        <f>TablaDatos[[#This Row],[Aux2]]/10000000000000</f>
        <v>2190.7693611520999</v>
      </c>
      <c r="S3735" s="1">
        <v>2.1907693611521E+16</v>
      </c>
      <c r="T3735" s="7">
        <f>TablaDatos[[#This Row],[Aux3]]/100000000000000</f>
        <v>27.645909318010101</v>
      </c>
      <c r="U3735" s="1">
        <v>2764590931801010</v>
      </c>
      <c r="V3735">
        <v>158</v>
      </c>
      <c r="W3735">
        <v>100.4</v>
      </c>
    </row>
    <row r="3736" spans="1:23">
      <c r="A3736">
        <v>2010</v>
      </c>
      <c r="B3736">
        <v>62</v>
      </c>
      <c r="C3736" t="s">
        <v>16</v>
      </c>
      <c r="D3736" t="s">
        <v>71</v>
      </c>
      <c r="E3736" t="s">
        <v>18</v>
      </c>
      <c r="F3736" t="s">
        <v>19</v>
      </c>
      <c r="G3736" t="s">
        <v>28</v>
      </c>
      <c r="H3736" s="3">
        <v>13560.1</v>
      </c>
      <c r="I3736" t="s">
        <v>21</v>
      </c>
      <c r="J3736" t="s">
        <v>18</v>
      </c>
      <c r="K37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37.271413792512</v>
      </c>
      <c r="L3736" s="5">
        <f>TablaDatos[[#This Row],[IMC_raw]]/1000000000000000</f>
        <v>3.7271413792511998</v>
      </c>
      <c r="M3736" s="2">
        <v>3727141379251200</v>
      </c>
      <c r="N37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6" s="13">
        <f t="shared" si="58"/>
        <v>3735</v>
      </c>
      <c r="P3736" s="2" t="str">
        <f>IF(TablaDatos[[#This Row],[Diabetes]]=0,"No","Si")</f>
        <v>No</v>
      </c>
      <c r="Q3736">
        <v>0</v>
      </c>
      <c r="R3736">
        <f>TablaDatos[[#This Row],[Aux2]]/10000000000000</f>
        <v>215.06595408467501</v>
      </c>
      <c r="S3736" s="1">
        <v>2150659540846750</v>
      </c>
      <c r="T3736" s="7">
        <f>TablaDatos[[#This Row],[Aux3]]/100000000000000</f>
        <v>246.107819542633</v>
      </c>
      <c r="U3736" s="1">
        <v>2.46107819542633E+16</v>
      </c>
      <c r="V3736">
        <v>164.4</v>
      </c>
      <c r="W3736">
        <v>100.2</v>
      </c>
    </row>
    <row r="3737" spans="1:23">
      <c r="A3737">
        <v>2010</v>
      </c>
      <c r="B3737">
        <v>58</v>
      </c>
      <c r="C3737" t="s">
        <v>16</v>
      </c>
      <c r="D3737" t="s">
        <v>17</v>
      </c>
      <c r="E3737" t="s">
        <v>19</v>
      </c>
      <c r="F3737" t="s">
        <v>40</v>
      </c>
      <c r="G3737" t="s">
        <v>28</v>
      </c>
      <c r="H3737" s="3">
        <v>23183.73</v>
      </c>
      <c r="I3737" t="s">
        <v>19</v>
      </c>
      <c r="J3737" t="s">
        <v>21</v>
      </c>
      <c r="K37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37.177294281065102</v>
      </c>
      <c r="L3737" s="5">
        <f>TablaDatos[[#This Row],[IMC_raw]]/1000000000000000</f>
        <v>3.7177294281065101</v>
      </c>
      <c r="M3737" s="2">
        <v>3717729428106510</v>
      </c>
      <c r="N37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7" s="13">
        <f t="shared" si="58"/>
        <v>3736</v>
      </c>
      <c r="P3737" s="2" t="str">
        <f>IF(TablaDatos[[#This Row],[Diabetes]]=0,"No","Si")</f>
        <v>No</v>
      </c>
      <c r="Q3737">
        <v>0</v>
      </c>
      <c r="R3737">
        <f>TablaDatos[[#This Row],[Aux2]]/10000000000000</f>
        <v>224.44273427543899</v>
      </c>
      <c r="S3737" s="1">
        <v>2244427342754390</v>
      </c>
      <c r="T3737" s="7">
        <f>TablaDatos[[#This Row],[Aux3]]/100000000000000</f>
        <v>2.6768661701474699</v>
      </c>
      <c r="U3737" s="1">
        <v>267686617014747</v>
      </c>
      <c r="V3737">
        <v>170.2</v>
      </c>
      <c r="W3737">
        <v>102.8</v>
      </c>
    </row>
    <row r="3738" spans="1:23">
      <c r="A3738">
        <v>2010</v>
      </c>
      <c r="B3738">
        <v>49</v>
      </c>
      <c r="C3738" t="s">
        <v>23</v>
      </c>
      <c r="D3738" t="s">
        <v>72</v>
      </c>
      <c r="E3738" t="s">
        <v>18</v>
      </c>
      <c r="F3738" t="s">
        <v>24</v>
      </c>
      <c r="G3738" t="s">
        <v>20</v>
      </c>
      <c r="H3738" s="3">
        <v>24188.59</v>
      </c>
      <c r="I3738" t="s">
        <v>19</v>
      </c>
      <c r="J3738" t="s">
        <v>22</v>
      </c>
      <c r="K37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37.168826723280304</v>
      </c>
      <c r="L3738" s="6">
        <f>TablaDatos[[#This Row],[IMC_raw]]/1000000000000000</f>
        <v>37.168826723280304</v>
      </c>
      <c r="M3738" s="2">
        <v>3.7168826723280304E+16</v>
      </c>
      <c r="N37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8" s="13">
        <f t="shared" si="58"/>
        <v>3737</v>
      </c>
      <c r="P3738" s="2" t="str">
        <f>IF(TablaDatos[[#This Row],[Diabetes]]=0,"No","Si")</f>
        <v>No</v>
      </c>
      <c r="Q3738">
        <v>0</v>
      </c>
      <c r="R3738">
        <f>TablaDatos[[#This Row],[Aux2]]/10000000000000</f>
        <v>2421.3203685722601</v>
      </c>
      <c r="S3738" s="1">
        <v>2.42132036857226E+16</v>
      </c>
      <c r="T3738" s="7">
        <f>TablaDatos[[#This Row],[Aux3]]/100000000000000</f>
        <v>269.49898299104098</v>
      </c>
      <c r="U3738" s="1">
        <v>2.69498982991041E+16</v>
      </c>
      <c r="V3738">
        <v>143.69999999999999</v>
      </c>
      <c r="W3738">
        <v>93.4</v>
      </c>
    </row>
    <row r="3739" spans="1:23">
      <c r="A3739">
        <v>2010</v>
      </c>
      <c r="B3739">
        <v>64</v>
      </c>
      <c r="C3739" t="s">
        <v>23</v>
      </c>
      <c r="D3739" t="s">
        <v>29</v>
      </c>
      <c r="E3739" t="s">
        <v>21</v>
      </c>
      <c r="F3739" t="s">
        <v>24</v>
      </c>
      <c r="G3739" t="s">
        <v>28</v>
      </c>
      <c r="H3739" s="3">
        <v>12796.64</v>
      </c>
      <c r="I3739" t="s">
        <v>21</v>
      </c>
      <c r="J3739" t="s">
        <v>18</v>
      </c>
      <c r="K37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37.142406265437103</v>
      </c>
      <c r="L3739" s="6">
        <f>TablaDatos[[#This Row],[IMC_raw]]/1000000000000000</f>
        <v>37.142406265437103</v>
      </c>
      <c r="M3739" s="2">
        <v>3.7142406265437104E+16</v>
      </c>
      <c r="N37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39" s="13">
        <f t="shared" si="58"/>
        <v>3738</v>
      </c>
      <c r="P3739" s="2" t="str">
        <f>IF(TablaDatos[[#This Row],[Diabetes]]=0,"No","Si")</f>
        <v>Si</v>
      </c>
      <c r="Q3739">
        <v>1</v>
      </c>
      <c r="R3739">
        <f>TablaDatos[[#This Row],[Aux2]]/10000000000000</f>
        <v>2304.20528047072</v>
      </c>
      <c r="S3739" s="1">
        <v>2.30420528047072E+16</v>
      </c>
      <c r="T3739" s="7">
        <f>TablaDatos[[#This Row],[Aux3]]/100000000000000</f>
        <v>0.27829755339152001</v>
      </c>
      <c r="U3739" s="1">
        <v>27829755339152</v>
      </c>
      <c r="V3739">
        <v>172.2</v>
      </c>
      <c r="W3739">
        <v>106</v>
      </c>
    </row>
    <row r="3740" spans="1:23">
      <c r="A3740">
        <v>2010</v>
      </c>
      <c r="B3740">
        <v>62</v>
      </c>
      <c r="C3740" t="s">
        <v>23</v>
      </c>
      <c r="D3740" t="s">
        <v>72</v>
      </c>
      <c r="E3740" t="s">
        <v>19</v>
      </c>
      <c r="F3740" t="s">
        <v>24</v>
      </c>
      <c r="G3740" t="s">
        <v>28</v>
      </c>
      <c r="H3740" s="3">
        <v>11227.24</v>
      </c>
      <c r="I3740" t="s">
        <v>19</v>
      </c>
      <c r="J3740" t="s">
        <v>22</v>
      </c>
      <c r="K37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37.141272561332201</v>
      </c>
      <c r="L3740" s="6">
        <f>TablaDatos[[#This Row],[IMC_raw]]/1000000000000000</f>
        <v>3.7141272561332199</v>
      </c>
      <c r="M3740" s="2">
        <v>3714127256133220</v>
      </c>
      <c r="N37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0" s="13">
        <f t="shared" si="58"/>
        <v>3739</v>
      </c>
      <c r="P3740" s="2" t="str">
        <f>IF(TablaDatos[[#This Row],[Diabetes]]=0,"No","Si")</f>
        <v>Si</v>
      </c>
      <c r="Q3740">
        <v>1</v>
      </c>
      <c r="R3740">
        <f>TablaDatos[[#This Row],[Aux2]]/10000000000000</f>
        <v>2177.3668754344599</v>
      </c>
      <c r="S3740" s="1">
        <v>2.17736687543446E+16</v>
      </c>
      <c r="T3740" s="7">
        <f>TablaDatos[[#This Row],[Aux3]]/100000000000000</f>
        <v>250.327795066828</v>
      </c>
      <c r="U3740" s="1">
        <v>2.50327795066828E+16</v>
      </c>
      <c r="V3740">
        <v>159.69999999999999</v>
      </c>
      <c r="W3740">
        <v>100.1</v>
      </c>
    </row>
    <row r="3741" spans="1:23">
      <c r="A3741">
        <v>2010</v>
      </c>
      <c r="B3741">
        <v>53</v>
      </c>
      <c r="C3741" t="s">
        <v>16</v>
      </c>
      <c r="D3741" t="s">
        <v>72</v>
      </c>
      <c r="E3741" t="s">
        <v>18</v>
      </c>
      <c r="F3741" t="s">
        <v>35</v>
      </c>
      <c r="G3741" t="s">
        <v>20</v>
      </c>
      <c r="H3741" s="3">
        <v>29262.73</v>
      </c>
      <c r="I3741" t="s">
        <v>19</v>
      </c>
      <c r="J3741" t="s">
        <v>19</v>
      </c>
      <c r="K37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37.120701726611699</v>
      </c>
      <c r="L3741" s="6">
        <f>TablaDatos[[#This Row],[IMC_raw]]/1000000000000000</f>
        <v>3.71207017266117</v>
      </c>
      <c r="M3741" s="2">
        <v>3712070172661170</v>
      </c>
      <c r="N37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1" s="13">
        <f t="shared" si="58"/>
        <v>3740</v>
      </c>
      <c r="P3741" s="2" t="str">
        <f>IF(TablaDatos[[#This Row],[Diabetes]]=0,"No","Si")</f>
        <v>No</v>
      </c>
      <c r="Q3741">
        <v>0</v>
      </c>
      <c r="R3741">
        <f>TablaDatos[[#This Row],[Aux2]]/10000000000000</f>
        <v>228.44843105723299</v>
      </c>
      <c r="S3741" s="1">
        <v>2284484310572330</v>
      </c>
      <c r="T3741" s="7">
        <f>TablaDatos[[#This Row],[Aux3]]/100000000000000</f>
        <v>26.740620875984099</v>
      </c>
      <c r="U3741" s="1">
        <v>2674062087598410</v>
      </c>
      <c r="V3741">
        <v>152.69999999999999</v>
      </c>
      <c r="W3741">
        <v>93.7</v>
      </c>
    </row>
    <row r="3742" spans="1:23">
      <c r="A3742">
        <v>2010</v>
      </c>
      <c r="B3742">
        <v>60</v>
      </c>
      <c r="C3742" t="s">
        <v>16</v>
      </c>
      <c r="D3742" t="s">
        <v>73</v>
      </c>
      <c r="E3742" t="s">
        <v>21</v>
      </c>
      <c r="F3742" t="s">
        <v>19</v>
      </c>
      <c r="G3742" t="s">
        <v>28</v>
      </c>
      <c r="H3742" s="3">
        <v>21086.44</v>
      </c>
      <c r="I3742" t="s">
        <v>19</v>
      </c>
      <c r="J3742" t="s">
        <v>19</v>
      </c>
      <c r="K37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37.082991967382299</v>
      </c>
      <c r="L3742" s="5">
        <f>TablaDatos[[#This Row],[IMC_raw]]/1000000000000000</f>
        <v>3.7082991967382299</v>
      </c>
      <c r="M3742" s="2">
        <v>3708299196738230</v>
      </c>
      <c r="N37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2" s="13">
        <f t="shared" si="58"/>
        <v>3741</v>
      </c>
      <c r="P3742" s="2" t="str">
        <f>IF(TablaDatos[[#This Row],[Diabetes]]=0,"No","Si")</f>
        <v>No</v>
      </c>
      <c r="Q3742">
        <v>0</v>
      </c>
      <c r="R3742">
        <f>TablaDatos[[#This Row],[Aux2]]/10000000000000</f>
        <v>224.20443774837901</v>
      </c>
      <c r="S3742" s="1">
        <v>2242044377483790</v>
      </c>
      <c r="T3742" s="7">
        <f>TablaDatos[[#This Row],[Aux3]]/100000000000000</f>
        <v>255.248645115236</v>
      </c>
      <c r="U3742" s="1">
        <v>2.55248645115236E+16</v>
      </c>
      <c r="V3742">
        <v>170.2</v>
      </c>
      <c r="W3742">
        <v>100.8</v>
      </c>
    </row>
    <row r="3743" spans="1:23">
      <c r="A3743">
        <v>2010</v>
      </c>
      <c r="B3743">
        <v>55</v>
      </c>
      <c r="C3743" t="s">
        <v>23</v>
      </c>
      <c r="D3743" t="s">
        <v>73</v>
      </c>
      <c r="E3743" t="s">
        <v>18</v>
      </c>
      <c r="F3743" t="s">
        <v>24</v>
      </c>
      <c r="G3743" t="s">
        <v>28</v>
      </c>
      <c r="H3743" s="3">
        <v>24921.97</v>
      </c>
      <c r="I3743" t="s">
        <v>21</v>
      </c>
      <c r="J3743" t="s">
        <v>22</v>
      </c>
      <c r="K37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37.074070222667899</v>
      </c>
      <c r="L3743" s="5">
        <f>TablaDatos[[#This Row],[IMC_raw]]/1000000000000000</f>
        <v>3.7074070222667901</v>
      </c>
      <c r="M3743" s="2">
        <v>3707407022266790</v>
      </c>
      <c r="N37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3" s="13">
        <f t="shared" si="58"/>
        <v>3742</v>
      </c>
      <c r="P3743" s="2" t="str">
        <f>IF(TablaDatos[[#This Row],[Diabetes]]=0,"No","Si")</f>
        <v>Si</v>
      </c>
      <c r="Q3743">
        <v>1</v>
      </c>
      <c r="R3743">
        <f>TablaDatos[[#This Row],[Aux2]]/10000000000000</f>
        <v>226.989209285882</v>
      </c>
      <c r="S3743" s="1">
        <v>2269892092858820</v>
      </c>
      <c r="T3743" s="7">
        <f>TablaDatos[[#This Row],[Aux3]]/100000000000000</f>
        <v>22.3750919577883</v>
      </c>
      <c r="U3743" s="1">
        <v>2237509195778830</v>
      </c>
      <c r="V3743">
        <v>169</v>
      </c>
      <c r="W3743">
        <v>101.2</v>
      </c>
    </row>
    <row r="3744" spans="1:23">
      <c r="A3744">
        <v>2010</v>
      </c>
      <c r="B3744">
        <v>58</v>
      </c>
      <c r="C3744" t="s">
        <v>16</v>
      </c>
      <c r="D3744" t="s">
        <v>72</v>
      </c>
      <c r="E3744" t="s">
        <v>21</v>
      </c>
      <c r="F3744" t="s">
        <v>19</v>
      </c>
      <c r="G3744" t="s">
        <v>28</v>
      </c>
      <c r="H3744" s="3">
        <v>28294.41</v>
      </c>
      <c r="I3744" t="s">
        <v>21</v>
      </c>
      <c r="J3744" t="s">
        <v>21</v>
      </c>
      <c r="K37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37.042930533541998</v>
      </c>
      <c r="L3744" s="5">
        <f>TablaDatos[[#This Row],[IMC_raw]]/1000000000000000</f>
        <v>3.7042930533542</v>
      </c>
      <c r="M3744" s="2">
        <v>3704293053354200</v>
      </c>
      <c r="N37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4" s="13">
        <f t="shared" si="58"/>
        <v>3743</v>
      </c>
      <c r="P3744" s="2" t="str">
        <f>IF(TablaDatos[[#This Row],[Diabetes]]=0,"No","Si")</f>
        <v>Si</v>
      </c>
      <c r="Q3744">
        <v>1</v>
      </c>
      <c r="R3744">
        <f>TablaDatos[[#This Row],[Aux2]]/10000000000000</f>
        <v>258.293138640645</v>
      </c>
      <c r="S3744" s="1">
        <v>2582931386406450</v>
      </c>
      <c r="T3744" s="7">
        <f>TablaDatos[[#This Row],[Aux3]]/100000000000000</f>
        <v>242.85169861875499</v>
      </c>
      <c r="U3744" s="1">
        <v>2.42851698618755E+16</v>
      </c>
      <c r="V3744">
        <v>176.4</v>
      </c>
      <c r="W3744">
        <v>110.8</v>
      </c>
    </row>
    <row r="3745" spans="1:23">
      <c r="A3745">
        <v>2010</v>
      </c>
      <c r="B3745">
        <v>57</v>
      </c>
      <c r="C3745" t="s">
        <v>23</v>
      </c>
      <c r="D3745" t="s">
        <v>73</v>
      </c>
      <c r="E3745" t="s">
        <v>19</v>
      </c>
      <c r="F3745" t="s">
        <v>35</v>
      </c>
      <c r="G3745" t="s">
        <v>28</v>
      </c>
      <c r="H3745" s="3">
        <v>19994.71</v>
      </c>
      <c r="I3745" t="s">
        <v>19</v>
      </c>
      <c r="J3745" t="s">
        <v>18</v>
      </c>
      <c r="K37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37.008699045673502</v>
      </c>
      <c r="L3745" s="6">
        <f>TablaDatos[[#This Row],[IMC_raw]]/1000000000000000</f>
        <v>37.008699045673502</v>
      </c>
      <c r="M3745" s="2">
        <v>3.7008699045673504E+16</v>
      </c>
      <c r="N37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5" s="13">
        <f t="shared" si="58"/>
        <v>3744</v>
      </c>
      <c r="P3745" s="2" t="str">
        <f>IF(TablaDatos[[#This Row],[Diabetes]]=0,"No","Si")</f>
        <v>No</v>
      </c>
      <c r="Q3745">
        <v>0</v>
      </c>
      <c r="R3745">
        <f>TablaDatos[[#This Row],[Aux2]]/10000000000000</f>
        <v>2166.3332028058699</v>
      </c>
      <c r="S3745" s="1">
        <v>2.16633320280587E+16</v>
      </c>
      <c r="T3745" s="7">
        <f>TablaDatos[[#This Row],[Aux3]]/100000000000000</f>
        <v>245.193676780288</v>
      </c>
      <c r="U3745" s="1">
        <v>2.45193676780288E+16</v>
      </c>
      <c r="V3745">
        <v>169.8</v>
      </c>
      <c r="W3745">
        <v>100.2</v>
      </c>
    </row>
    <row r="3746" spans="1:23">
      <c r="A3746">
        <v>2010</v>
      </c>
      <c r="B3746">
        <v>51</v>
      </c>
      <c r="C3746" t="s">
        <v>23</v>
      </c>
      <c r="D3746" t="s">
        <v>72</v>
      </c>
      <c r="E3746" t="s">
        <v>18</v>
      </c>
      <c r="F3746" t="s">
        <v>40</v>
      </c>
      <c r="G3746" t="s">
        <v>20</v>
      </c>
      <c r="H3746" s="3">
        <v>41671.730000000003</v>
      </c>
      <c r="I3746" t="s">
        <v>19</v>
      </c>
      <c r="J3746" t="s">
        <v>18</v>
      </c>
      <c r="K37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36.957493567353694</v>
      </c>
      <c r="L3746" s="6">
        <f>TablaDatos[[#This Row],[IMC_raw]]/1000000000000000</f>
        <v>36.957493567353694</v>
      </c>
      <c r="M3746" s="2">
        <v>3.6957493567353696E+16</v>
      </c>
      <c r="N37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6" s="13">
        <f t="shared" si="58"/>
        <v>3745</v>
      </c>
      <c r="P3746" s="2" t="str">
        <f>IF(TablaDatos[[#This Row],[Diabetes]]=0,"No","Si")</f>
        <v>No</v>
      </c>
      <c r="Q3746">
        <v>0</v>
      </c>
      <c r="R3746">
        <f>TablaDatos[[#This Row],[Aux2]]/10000000000000</f>
        <v>221.780201757897</v>
      </c>
      <c r="S3746" s="1">
        <v>2217802017578970</v>
      </c>
      <c r="T3746" s="7">
        <f>TablaDatos[[#This Row],[Aux3]]/100000000000000</f>
        <v>1.9845559072853201</v>
      </c>
      <c r="U3746" s="1">
        <v>198455590728532</v>
      </c>
      <c r="V3746">
        <v>155.80000000000001</v>
      </c>
      <c r="W3746">
        <v>88.5</v>
      </c>
    </row>
    <row r="3747" spans="1:23">
      <c r="A3747">
        <v>2010</v>
      </c>
      <c r="B3747">
        <v>55</v>
      </c>
      <c r="C3747" t="s">
        <v>16</v>
      </c>
      <c r="D3747" t="s">
        <v>72</v>
      </c>
      <c r="E3747" t="s">
        <v>21</v>
      </c>
      <c r="F3747" t="s">
        <v>24</v>
      </c>
      <c r="G3747" t="s">
        <v>28</v>
      </c>
      <c r="H3747" s="3">
        <v>21234.47</v>
      </c>
      <c r="I3747" t="s">
        <v>21</v>
      </c>
      <c r="J3747" t="s">
        <v>18</v>
      </c>
      <c r="K37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36.949631966782398</v>
      </c>
      <c r="L3747" s="6">
        <f>TablaDatos[[#This Row],[IMC_raw]]/100000000000000</f>
        <v>36.949631966782398</v>
      </c>
      <c r="M3747" s="2">
        <v>3694963196678240</v>
      </c>
      <c r="N37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7" s="13">
        <f t="shared" si="58"/>
        <v>3746</v>
      </c>
      <c r="P3747" s="2" t="str">
        <f>IF(TablaDatos[[#This Row],[Diabetes]]=0,"No","Si")</f>
        <v>Si</v>
      </c>
      <c r="Q3747">
        <v>1</v>
      </c>
      <c r="R3747">
        <f>TablaDatos[[#This Row],[Aux2]]/10000000000000</f>
        <v>2208.7949347807598</v>
      </c>
      <c r="S3747" s="1">
        <v>2.20879493478076E+16</v>
      </c>
      <c r="T3747" s="7">
        <f>TablaDatos[[#This Row],[Aux3]]/100000000000000</f>
        <v>2.8173310790249899</v>
      </c>
      <c r="U3747" s="1">
        <v>281733107902499</v>
      </c>
      <c r="V3747">
        <v>176.4</v>
      </c>
      <c r="W3747">
        <v>106.1</v>
      </c>
    </row>
    <row r="3748" spans="1:23">
      <c r="A3748">
        <v>2010</v>
      </c>
      <c r="B3748">
        <v>55</v>
      </c>
      <c r="C3748" t="s">
        <v>23</v>
      </c>
      <c r="D3748" t="s">
        <v>17</v>
      </c>
      <c r="E3748" t="s">
        <v>18</v>
      </c>
      <c r="F3748" t="s">
        <v>24</v>
      </c>
      <c r="G3748" t="s">
        <v>28</v>
      </c>
      <c r="H3748" s="3">
        <v>29151.75</v>
      </c>
      <c r="I3748" t="s">
        <v>19</v>
      </c>
      <c r="J3748" t="s">
        <v>18</v>
      </c>
      <c r="K37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36.940256762224401</v>
      </c>
      <c r="L3748" s="5">
        <f>TablaDatos[[#This Row],[IMC_raw]]/100000000000000</f>
        <v>36.940256762224401</v>
      </c>
      <c r="M3748" s="2">
        <v>3694025676222440</v>
      </c>
      <c r="N37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8" s="13">
        <f t="shared" si="58"/>
        <v>3747</v>
      </c>
      <c r="P3748" s="2" t="str">
        <f>IF(TablaDatos[[#This Row],[Diabetes]]=0,"No","Si")</f>
        <v>No</v>
      </c>
      <c r="Q3748">
        <v>0</v>
      </c>
      <c r="R3748">
        <f>TablaDatos[[#This Row],[Aux2]]/10000000000000</f>
        <v>230.24817335973401</v>
      </c>
      <c r="S3748" s="1">
        <v>2302481733597340</v>
      </c>
      <c r="T3748" s="7">
        <f>TablaDatos[[#This Row],[Aux3]]/100000000000000</f>
        <v>242.01311231049999</v>
      </c>
      <c r="U3748" s="1">
        <v>2.420131123105E+16</v>
      </c>
      <c r="V3748">
        <v>163.6</v>
      </c>
      <c r="W3748">
        <v>87.9</v>
      </c>
    </row>
    <row r="3749" spans="1:23">
      <c r="A3749">
        <v>2010</v>
      </c>
      <c r="B3749">
        <v>70</v>
      </c>
      <c r="C3749" t="s">
        <v>16</v>
      </c>
      <c r="D3749" t="s">
        <v>17</v>
      </c>
      <c r="E3749" t="s">
        <v>31</v>
      </c>
      <c r="F3749" t="s">
        <v>24</v>
      </c>
      <c r="G3749" t="s">
        <v>25</v>
      </c>
      <c r="H3749" s="3">
        <v>29385.69</v>
      </c>
      <c r="I3749" t="s">
        <v>21</v>
      </c>
      <c r="J3749" t="s">
        <v>22</v>
      </c>
      <c r="K37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36.938783651064895</v>
      </c>
      <c r="L3749" s="6">
        <f>TablaDatos[[#This Row],[IMC_raw]]/1000000000000000</f>
        <v>36.938783651064895</v>
      </c>
      <c r="M3749" s="2">
        <v>3.6938783651064896E+16</v>
      </c>
      <c r="N37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49" s="13">
        <f t="shared" si="58"/>
        <v>3748</v>
      </c>
      <c r="P3749" s="2" t="str">
        <f>IF(TablaDatos[[#This Row],[Diabetes]]=0,"No","Si")</f>
        <v>Si</v>
      </c>
      <c r="Q3749">
        <v>1</v>
      </c>
      <c r="R3749">
        <f>TablaDatos[[#This Row],[Aux2]]/10000000000000</f>
        <v>2390.6530491703702</v>
      </c>
      <c r="S3749" s="1">
        <v>2.39065304917037E+16</v>
      </c>
      <c r="T3749" s="7">
        <f>TablaDatos[[#This Row],[Aux3]]/100000000000000</f>
        <v>271.93737793780201</v>
      </c>
      <c r="U3749" s="1">
        <v>2.71937377937802E+16</v>
      </c>
      <c r="V3749">
        <v>183.8</v>
      </c>
      <c r="W3749">
        <v>114.1</v>
      </c>
    </row>
    <row r="3750" spans="1:23">
      <c r="A3750">
        <v>2010</v>
      </c>
      <c r="B3750">
        <v>68</v>
      </c>
      <c r="C3750" t="s">
        <v>23</v>
      </c>
      <c r="D3750" t="s">
        <v>17</v>
      </c>
      <c r="E3750" t="s">
        <v>21</v>
      </c>
      <c r="F3750" t="s">
        <v>24</v>
      </c>
      <c r="G3750" t="s">
        <v>25</v>
      </c>
      <c r="H3750" s="3">
        <v>13148.53</v>
      </c>
      <c r="I3750" t="s">
        <v>19</v>
      </c>
      <c r="J3750" t="s">
        <v>22</v>
      </c>
      <c r="K37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36.898625617059501</v>
      </c>
      <c r="L3750" s="5">
        <f>TablaDatos[[#This Row],[IMC_raw]]/1000000000000000</f>
        <v>3.68986256170595</v>
      </c>
      <c r="M3750" s="2">
        <v>3689862561705950</v>
      </c>
      <c r="N37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0" s="13">
        <f t="shared" si="58"/>
        <v>3749</v>
      </c>
      <c r="P3750" s="2" t="str">
        <f>IF(TablaDatos[[#This Row],[Diabetes]]=0,"No","Si")</f>
        <v>No</v>
      </c>
      <c r="Q3750">
        <v>0</v>
      </c>
      <c r="R3750">
        <f>TablaDatos[[#This Row],[Aux2]]/10000000000000</f>
        <v>2117.0622190027202</v>
      </c>
      <c r="S3750" s="1">
        <v>2.11706221900272E+16</v>
      </c>
      <c r="T3750" s="7">
        <f>TablaDatos[[#This Row],[Aux3]]/100000000000000</f>
        <v>243.88065881177999</v>
      </c>
      <c r="U3750" s="1">
        <v>2.4388065881178E+16</v>
      </c>
      <c r="V3750">
        <v>171.4</v>
      </c>
      <c r="W3750">
        <v>97.1</v>
      </c>
    </row>
    <row r="3751" spans="1:23">
      <c r="A3751">
        <v>2010</v>
      </c>
      <c r="B3751">
        <v>62</v>
      </c>
      <c r="C3751" t="s">
        <v>16</v>
      </c>
      <c r="D3751" t="s">
        <v>42</v>
      </c>
      <c r="E3751" t="s">
        <v>21</v>
      </c>
      <c r="F3751" t="s">
        <v>24</v>
      </c>
      <c r="G3751" t="s">
        <v>28</v>
      </c>
      <c r="H3751" s="3">
        <v>11374.23</v>
      </c>
      <c r="I3751" t="s">
        <v>21</v>
      </c>
      <c r="J3751" t="s">
        <v>18</v>
      </c>
      <c r="K37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36.848886476214801</v>
      </c>
      <c r="L3751" s="6">
        <f>TablaDatos[[#This Row],[IMC_raw]]/1000000000000000</f>
        <v>36.848886476214801</v>
      </c>
      <c r="M3751" s="2">
        <v>3.68488864762148E+16</v>
      </c>
      <c r="N37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1" s="13">
        <f t="shared" si="58"/>
        <v>3750</v>
      </c>
      <c r="P3751" s="2" t="str">
        <f>IF(TablaDatos[[#This Row],[Diabetes]]=0,"No","Si")</f>
        <v>No</v>
      </c>
      <c r="Q3751">
        <v>0</v>
      </c>
      <c r="R3751">
        <f>TablaDatos[[#This Row],[Aux2]]/10000000000000</f>
        <v>218.921891499917</v>
      </c>
      <c r="S3751" s="1">
        <v>2189218914999170</v>
      </c>
      <c r="T3751" s="7">
        <f>TablaDatos[[#This Row],[Aux3]]/100000000000000</f>
        <v>28.455332108322501</v>
      </c>
      <c r="U3751" s="1">
        <v>2845533210832250</v>
      </c>
      <c r="V3751">
        <v>166.7</v>
      </c>
      <c r="W3751">
        <v>101.1</v>
      </c>
    </row>
    <row r="3752" spans="1:23">
      <c r="A3752">
        <v>2010</v>
      </c>
      <c r="B3752">
        <v>61</v>
      </c>
      <c r="C3752" t="s">
        <v>16</v>
      </c>
      <c r="D3752" t="s">
        <v>42</v>
      </c>
      <c r="E3752" t="s">
        <v>21</v>
      </c>
      <c r="F3752" t="s">
        <v>19</v>
      </c>
      <c r="G3752" t="s">
        <v>28</v>
      </c>
      <c r="H3752" s="3">
        <v>16360.15</v>
      </c>
      <c r="I3752" t="s">
        <v>21</v>
      </c>
      <c r="J3752" t="s">
        <v>18</v>
      </c>
      <c r="K37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36.785596089493801</v>
      </c>
      <c r="L3752" s="6">
        <f>TablaDatos[[#This Row],[IMC_raw]]/1000000000000000</f>
        <v>3.6785596089493802</v>
      </c>
      <c r="M3752" s="2">
        <v>3678559608949380</v>
      </c>
      <c r="N37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2" s="13">
        <f t="shared" si="58"/>
        <v>3751</v>
      </c>
      <c r="P3752" s="2" t="str">
        <f>IF(TablaDatos[[#This Row],[Diabetes]]=0,"No","Si")</f>
        <v>No</v>
      </c>
      <c r="Q3752">
        <v>0</v>
      </c>
      <c r="R3752">
        <f>TablaDatos[[#This Row],[Aux2]]/10000000000000</f>
        <v>1942.5522676862799</v>
      </c>
      <c r="S3752" s="1">
        <v>1.94255226768628E+16</v>
      </c>
      <c r="T3752" s="7">
        <f>TablaDatos[[#This Row],[Aux3]]/100000000000000</f>
        <v>25.4554625822059</v>
      </c>
      <c r="U3752" s="1">
        <v>2545546258220590</v>
      </c>
      <c r="V3752">
        <v>165.5</v>
      </c>
      <c r="W3752">
        <v>95.7</v>
      </c>
    </row>
    <row r="3753" spans="1:23">
      <c r="A3753">
        <v>2010</v>
      </c>
      <c r="B3753">
        <v>63</v>
      </c>
      <c r="C3753" t="s">
        <v>16</v>
      </c>
      <c r="D3753" t="s">
        <v>72</v>
      </c>
      <c r="E3753" t="s">
        <v>21</v>
      </c>
      <c r="F3753" t="s">
        <v>24</v>
      </c>
      <c r="G3753" t="s">
        <v>28</v>
      </c>
      <c r="H3753" s="3">
        <v>12859.88</v>
      </c>
      <c r="I3753" t="s">
        <v>21</v>
      </c>
      <c r="J3753" t="s">
        <v>18</v>
      </c>
      <c r="K37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36.745107812427797</v>
      </c>
      <c r="L3753" s="6">
        <f>TablaDatos[[#This Row],[IMC_raw]]/1000000000000000</f>
        <v>3.67451078124278</v>
      </c>
      <c r="M3753" s="2">
        <v>3674510781242780</v>
      </c>
      <c r="N37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3" s="13">
        <f t="shared" si="58"/>
        <v>3752</v>
      </c>
      <c r="P3753" s="2" t="str">
        <f>IF(TablaDatos[[#This Row],[Diabetes]]=0,"No","Si")</f>
        <v>Si</v>
      </c>
      <c r="Q3753">
        <v>1</v>
      </c>
      <c r="R3753">
        <f>TablaDatos[[#This Row],[Aux2]]/10000000000000</f>
        <v>2420.8368469874299</v>
      </c>
      <c r="S3753" s="1">
        <v>2.42083684698743E+16</v>
      </c>
      <c r="T3753" s="7">
        <f>TablaDatos[[#This Row],[Aux3]]/100000000000000</f>
        <v>24.151375664541199</v>
      </c>
      <c r="U3753" s="1">
        <v>2415137566454120</v>
      </c>
      <c r="V3753">
        <v>176.2</v>
      </c>
      <c r="W3753">
        <v>104.3</v>
      </c>
    </row>
    <row r="3754" spans="1:23">
      <c r="A3754">
        <v>2010</v>
      </c>
      <c r="B3754">
        <v>63</v>
      </c>
      <c r="C3754" t="s">
        <v>16</v>
      </c>
      <c r="D3754" t="s">
        <v>72</v>
      </c>
      <c r="E3754" t="s">
        <v>21</v>
      </c>
      <c r="F3754" t="s">
        <v>24</v>
      </c>
      <c r="G3754" t="s">
        <v>28</v>
      </c>
      <c r="H3754" s="3">
        <v>12599.59</v>
      </c>
      <c r="I3754" t="s">
        <v>19</v>
      </c>
      <c r="J3754" t="s">
        <v>22</v>
      </c>
      <c r="K3754">
        <f>TablaDatos[[#This Row],[IMC2]]*10000</f>
        <v>36.652118193829999</v>
      </c>
      <c r="L3754" s="5">
        <f>TablaDatos[[#This Row],[IMC_raw]]/1000000000000000</f>
        <v>3.6652118193830001E-3</v>
      </c>
      <c r="M3754" s="2">
        <v>3665211819383</v>
      </c>
      <c r="N37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4" s="13">
        <f t="shared" si="58"/>
        <v>3753</v>
      </c>
      <c r="P3754" s="2" t="str">
        <f>IF(TablaDatos[[#This Row],[Diabetes]]=0,"No","Si")</f>
        <v>No</v>
      </c>
      <c r="Q3754">
        <v>0</v>
      </c>
      <c r="R3754">
        <f>TablaDatos[[#This Row],[Aux2]]/10000000000000</f>
        <v>210.213479306506</v>
      </c>
      <c r="S3754" s="1">
        <v>2102134793065060</v>
      </c>
      <c r="T3754" s="7">
        <f>TablaDatos[[#This Row],[Aux3]]/100000000000000</f>
        <v>21.192359825816801</v>
      </c>
      <c r="U3754" s="1">
        <v>2119235982581680</v>
      </c>
      <c r="V3754">
        <v>164.5</v>
      </c>
      <c r="W3754">
        <v>97</v>
      </c>
    </row>
    <row r="3755" spans="1:23">
      <c r="A3755">
        <v>2010</v>
      </c>
      <c r="B3755">
        <v>70</v>
      </c>
      <c r="C3755" t="s">
        <v>23</v>
      </c>
      <c r="D3755" t="s">
        <v>29</v>
      </c>
      <c r="E3755" t="s">
        <v>31</v>
      </c>
      <c r="F3755" t="s">
        <v>24</v>
      </c>
      <c r="G3755" t="s">
        <v>25</v>
      </c>
      <c r="H3755" s="3">
        <v>12532.11</v>
      </c>
      <c r="I3755" t="s">
        <v>19</v>
      </c>
      <c r="J3755" t="s">
        <v>18</v>
      </c>
      <c r="K37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36.614962266908499</v>
      </c>
      <c r="L3755" s="6">
        <f>TablaDatos[[#This Row],[IMC_raw]]/100000000000000</f>
        <v>36.614962266908499</v>
      </c>
      <c r="M3755" s="2">
        <v>3661496226690850</v>
      </c>
      <c r="N37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5" s="13">
        <f t="shared" si="58"/>
        <v>3754</v>
      </c>
      <c r="P3755" s="2" t="str">
        <f>IF(TablaDatos[[#This Row],[Diabetes]]=0,"No","Si")</f>
        <v>Si</v>
      </c>
      <c r="Q3755">
        <v>1</v>
      </c>
      <c r="R3755">
        <f>TablaDatos[[#This Row],[Aux2]]/10000000000000</f>
        <v>223.21515406844799</v>
      </c>
      <c r="S3755" s="1">
        <v>2232151540684480</v>
      </c>
      <c r="T3755" s="7">
        <f>TablaDatos[[#This Row],[Aux3]]/100000000000000</f>
        <v>2.1916196808772601</v>
      </c>
      <c r="U3755" s="1">
        <v>219161968087726</v>
      </c>
      <c r="V3755">
        <v>171.7</v>
      </c>
      <c r="W3755">
        <v>107.8</v>
      </c>
    </row>
    <row r="3756" spans="1:23">
      <c r="A3756">
        <v>2010</v>
      </c>
      <c r="B3756">
        <v>56</v>
      </c>
      <c r="C3756" t="s">
        <v>16</v>
      </c>
      <c r="D3756" t="s">
        <v>30</v>
      </c>
      <c r="E3756" t="s">
        <v>18</v>
      </c>
      <c r="F3756" t="s">
        <v>24</v>
      </c>
      <c r="G3756" t="s">
        <v>28</v>
      </c>
      <c r="H3756" s="3">
        <v>16776.21</v>
      </c>
      <c r="I3756" t="s">
        <v>21</v>
      </c>
      <c r="J3756" t="s">
        <v>18</v>
      </c>
      <c r="K37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36.584784415049903</v>
      </c>
      <c r="L3756" s="6">
        <f>TablaDatos[[#This Row],[IMC_raw]]/1000000000000000</f>
        <v>36.584784415049903</v>
      </c>
      <c r="M3756" s="2">
        <v>3.6584784415049904E+16</v>
      </c>
      <c r="N37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6" s="13">
        <f t="shared" si="58"/>
        <v>3755</v>
      </c>
      <c r="P3756" s="2" t="str">
        <f>IF(TablaDatos[[#This Row],[Diabetes]]=0,"No","Si")</f>
        <v>Si</v>
      </c>
      <c r="Q3756">
        <v>1</v>
      </c>
      <c r="R3756">
        <f>TablaDatos[[#This Row],[Aux2]]/10000000000000</f>
        <v>2399.8000958600201</v>
      </c>
      <c r="S3756" s="1">
        <v>2.39980009586002E+16</v>
      </c>
      <c r="T3756" s="7">
        <f>TablaDatos[[#This Row],[Aux3]]/100000000000000</f>
        <v>3.0000000000000001E-12</v>
      </c>
      <c r="U3756">
        <v>300</v>
      </c>
      <c r="V3756">
        <v>174.6</v>
      </c>
      <c r="W3756">
        <v>103.4</v>
      </c>
    </row>
    <row r="3757" spans="1:23">
      <c r="A3757">
        <v>2010</v>
      </c>
      <c r="B3757">
        <v>65</v>
      </c>
      <c r="C3757" t="s">
        <v>16</v>
      </c>
      <c r="D3757" t="s">
        <v>17</v>
      </c>
      <c r="E3757" t="s">
        <v>21</v>
      </c>
      <c r="F3757" t="s">
        <v>19</v>
      </c>
      <c r="G3757" t="s">
        <v>25</v>
      </c>
      <c r="H3757" s="3">
        <v>20523.490000000002</v>
      </c>
      <c r="I3757" t="s">
        <v>21</v>
      </c>
      <c r="J3757" t="s">
        <v>18</v>
      </c>
      <c r="K37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36.580316127928995</v>
      </c>
      <c r="L3757" s="5">
        <f>TablaDatos[[#This Row],[IMC_raw]]/1000000000000000</f>
        <v>3.6580316127928998</v>
      </c>
      <c r="M3757" s="2">
        <v>3658031612792900</v>
      </c>
      <c r="N37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7" s="13">
        <f t="shared" si="58"/>
        <v>3756</v>
      </c>
      <c r="P3757" s="2" t="str">
        <f>IF(TablaDatos[[#This Row],[Diabetes]]=0,"No","Si")</f>
        <v>No</v>
      </c>
      <c r="Q3757">
        <v>0</v>
      </c>
      <c r="R3757">
        <f>TablaDatos[[#This Row],[Aux2]]/10000000000000</f>
        <v>2396.7258329803099</v>
      </c>
      <c r="S3757" s="1">
        <v>2.39672583298031E+16</v>
      </c>
      <c r="T3757" s="7">
        <f>TablaDatos[[#This Row],[Aux3]]/100000000000000</f>
        <v>231.401675875313</v>
      </c>
      <c r="U3757" s="1">
        <v>2.31401675875313E+16</v>
      </c>
      <c r="V3757">
        <v>168.8</v>
      </c>
      <c r="W3757">
        <v>97.9</v>
      </c>
    </row>
    <row r="3758" spans="1:23">
      <c r="A3758">
        <v>2010</v>
      </c>
      <c r="B3758">
        <v>53</v>
      </c>
      <c r="C3758" t="s">
        <v>16</v>
      </c>
      <c r="D3758" t="s">
        <v>27</v>
      </c>
      <c r="E3758" t="s">
        <v>18</v>
      </c>
      <c r="F3758" t="s">
        <v>40</v>
      </c>
      <c r="G3758" t="s">
        <v>20</v>
      </c>
      <c r="H3758" s="3">
        <v>34216.28</v>
      </c>
      <c r="I3758" t="s">
        <v>19</v>
      </c>
      <c r="J3758" t="s">
        <v>19</v>
      </c>
      <c r="K37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36.488546364370599</v>
      </c>
      <c r="L3758" s="6">
        <f>TablaDatos[[#This Row],[IMC_raw]]/1000000000000000</f>
        <v>3.64885463643706</v>
      </c>
      <c r="M3758" s="2">
        <v>3648854636437060</v>
      </c>
      <c r="N37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8" s="13">
        <f t="shared" si="58"/>
        <v>3757</v>
      </c>
      <c r="P3758" s="2" t="str">
        <f>IF(TablaDatos[[#This Row],[Diabetes]]=0,"No","Si")</f>
        <v>No</v>
      </c>
      <c r="Q3758">
        <v>0</v>
      </c>
      <c r="R3758">
        <f>TablaDatos[[#This Row],[Aux2]]/10000000000000</f>
        <v>1997.8262404653799</v>
      </c>
      <c r="S3758" s="1">
        <v>1.99782624046538E+16</v>
      </c>
      <c r="T3758" s="7">
        <f>TablaDatos[[#This Row],[Aux3]]/100000000000000</f>
        <v>208.94490447321999</v>
      </c>
      <c r="U3758" s="1">
        <v>2.0894490447322E+16</v>
      </c>
      <c r="V3758">
        <v>150.19999999999999</v>
      </c>
      <c r="W3758">
        <v>94.3</v>
      </c>
    </row>
    <row r="3759" spans="1:23">
      <c r="A3759">
        <v>2010</v>
      </c>
      <c r="B3759">
        <v>62</v>
      </c>
      <c r="C3759" t="s">
        <v>16</v>
      </c>
      <c r="D3759" t="s">
        <v>17</v>
      </c>
      <c r="E3759" t="s">
        <v>21</v>
      </c>
      <c r="F3759" t="s">
        <v>19</v>
      </c>
      <c r="G3759" t="s">
        <v>28</v>
      </c>
      <c r="H3759" s="3">
        <v>23773.57</v>
      </c>
      <c r="I3759" t="s">
        <v>19</v>
      </c>
      <c r="J3759" t="s">
        <v>18</v>
      </c>
      <c r="K37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36.4696515423405</v>
      </c>
      <c r="L3759" s="5">
        <f>TablaDatos[[#This Row],[IMC_raw]]/1000000000000000</f>
        <v>3.6469651542340502</v>
      </c>
      <c r="M3759" s="2">
        <v>3646965154234050</v>
      </c>
      <c r="N37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59" s="13">
        <f t="shared" si="58"/>
        <v>3758</v>
      </c>
      <c r="P3759" s="2" t="str">
        <f>IF(TablaDatos[[#This Row],[Diabetes]]=0,"No","Si")</f>
        <v>No</v>
      </c>
      <c r="Q3759">
        <v>0</v>
      </c>
      <c r="R3759">
        <f>TablaDatos[[#This Row],[Aux2]]/10000000000000</f>
        <v>2558.7568389164298</v>
      </c>
      <c r="S3759" s="1">
        <v>2.55875683891643E+16</v>
      </c>
      <c r="T3759" s="7">
        <f>TablaDatos[[#This Row],[Aux3]]/100000000000000</f>
        <v>245.23037500074</v>
      </c>
      <c r="U3759" s="1">
        <v>2.4523037500074E+16</v>
      </c>
      <c r="V3759">
        <v>162.5</v>
      </c>
      <c r="W3759">
        <v>107.5</v>
      </c>
    </row>
    <row r="3760" spans="1:23">
      <c r="A3760">
        <v>2010</v>
      </c>
      <c r="B3760">
        <v>68</v>
      </c>
      <c r="C3760" t="s">
        <v>16</v>
      </c>
      <c r="D3760" t="s">
        <v>38</v>
      </c>
      <c r="E3760" t="s">
        <v>31</v>
      </c>
      <c r="F3760" t="s">
        <v>24</v>
      </c>
      <c r="G3760" t="s">
        <v>25</v>
      </c>
      <c r="H3760" s="3">
        <v>10294.719999999999</v>
      </c>
      <c r="I3760" t="s">
        <v>21</v>
      </c>
      <c r="J3760" t="s">
        <v>19</v>
      </c>
      <c r="K37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36.461901932608001</v>
      </c>
      <c r="L3760" s="5">
        <f>TablaDatos[[#This Row],[IMC_raw]]/100000000000000</f>
        <v>36.461901932608001</v>
      </c>
      <c r="M3760" s="2">
        <v>3646190193260800</v>
      </c>
      <c r="N37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0" s="13">
        <f t="shared" si="58"/>
        <v>3759</v>
      </c>
      <c r="P3760" s="2" t="str">
        <f>IF(TablaDatos[[#This Row],[Diabetes]]=0,"No","Si")</f>
        <v>No</v>
      </c>
      <c r="Q3760">
        <v>0</v>
      </c>
      <c r="R3760">
        <f>TablaDatos[[#This Row],[Aux2]]/10000000000000</f>
        <v>2599.2558407844199</v>
      </c>
      <c r="S3760" s="1">
        <v>2.59925584078442E+16</v>
      </c>
      <c r="T3760" s="7">
        <f>TablaDatos[[#This Row],[Aux3]]/100000000000000</f>
        <v>296.839868435889</v>
      </c>
      <c r="U3760" s="1">
        <v>2.96839868435889E+16</v>
      </c>
      <c r="V3760">
        <v>171.9</v>
      </c>
      <c r="W3760">
        <v>111.7</v>
      </c>
    </row>
    <row r="3761" spans="1:23">
      <c r="A3761">
        <v>2010</v>
      </c>
      <c r="B3761">
        <v>67</v>
      </c>
      <c r="C3761" t="s">
        <v>16</v>
      </c>
      <c r="D3761" t="s">
        <v>27</v>
      </c>
      <c r="E3761" t="s">
        <v>21</v>
      </c>
      <c r="F3761" t="s">
        <v>24</v>
      </c>
      <c r="G3761" t="s">
        <v>25</v>
      </c>
      <c r="H3761" s="3">
        <v>11459.61</v>
      </c>
      <c r="I3761" t="s">
        <v>21</v>
      </c>
      <c r="J3761" t="s">
        <v>18</v>
      </c>
      <c r="K37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36.455454949435797</v>
      </c>
      <c r="L3761" s="5">
        <f>TablaDatos[[#This Row],[IMC_raw]]/1000000000000000</f>
        <v>0.364554549494358</v>
      </c>
      <c r="M3761" s="2">
        <v>364554549494358</v>
      </c>
      <c r="N37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1" s="13">
        <f t="shared" si="58"/>
        <v>3760</v>
      </c>
      <c r="P3761" s="2" t="str">
        <f>IF(TablaDatos[[#This Row],[Diabetes]]=0,"No","Si")</f>
        <v>Si</v>
      </c>
      <c r="Q3761">
        <v>1</v>
      </c>
      <c r="R3761">
        <f>TablaDatos[[#This Row],[Aux2]]/10000000000000</f>
        <v>2332.5164882044201</v>
      </c>
      <c r="S3761" s="1">
        <v>2.33251648820442E+16</v>
      </c>
      <c r="T3761" s="7">
        <f>TablaDatos[[#This Row],[Aux3]]/100000000000000</f>
        <v>25.6804509329761</v>
      </c>
      <c r="U3761" s="1">
        <v>2568045093297610</v>
      </c>
      <c r="V3761">
        <v>178.2</v>
      </c>
      <c r="W3761">
        <v>105.5</v>
      </c>
    </row>
    <row r="3762" spans="1:23">
      <c r="A3762">
        <v>2010</v>
      </c>
      <c r="B3762">
        <v>61</v>
      </c>
      <c r="C3762" t="s">
        <v>23</v>
      </c>
      <c r="D3762" t="s">
        <v>17</v>
      </c>
      <c r="E3762" t="s">
        <v>18</v>
      </c>
      <c r="F3762" t="s">
        <v>24</v>
      </c>
      <c r="G3762" t="s">
        <v>28</v>
      </c>
      <c r="H3762" s="3">
        <v>16061.36</v>
      </c>
      <c r="I3762" t="s">
        <v>21</v>
      </c>
      <c r="J3762" t="s">
        <v>22</v>
      </c>
      <c r="K37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36.411886341302598</v>
      </c>
      <c r="L3762" s="5">
        <f>TablaDatos[[#This Row],[IMC_raw]]/1000000000000000</f>
        <v>3.6411886341302599</v>
      </c>
      <c r="M3762" s="2">
        <v>3641188634130260</v>
      </c>
      <c r="N37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2" s="13">
        <f t="shared" si="58"/>
        <v>3761</v>
      </c>
      <c r="P3762" s="2" t="str">
        <f>IF(TablaDatos[[#This Row],[Diabetes]]=0,"No","Si")</f>
        <v>No</v>
      </c>
      <c r="Q3762">
        <v>0</v>
      </c>
      <c r="R3762">
        <f>TablaDatos[[#This Row],[Aux2]]/10000000000000</f>
        <v>2145.7069862660101</v>
      </c>
      <c r="S3762" s="1">
        <v>2.14570698626601E+16</v>
      </c>
      <c r="T3762" s="7">
        <f>TablaDatos[[#This Row],[Aux3]]/100000000000000</f>
        <v>252.08674644182199</v>
      </c>
      <c r="U3762" s="1">
        <v>2.52086746441822E+16</v>
      </c>
      <c r="V3762">
        <v>169.3</v>
      </c>
      <c r="W3762">
        <v>93.1</v>
      </c>
    </row>
    <row r="3763" spans="1:23">
      <c r="A3763">
        <v>2010</v>
      </c>
      <c r="B3763">
        <v>72</v>
      </c>
      <c r="C3763" t="s">
        <v>16</v>
      </c>
      <c r="D3763" t="s">
        <v>72</v>
      </c>
      <c r="E3763" t="s">
        <v>19</v>
      </c>
      <c r="F3763" t="s">
        <v>24</v>
      </c>
      <c r="G3763" t="s">
        <v>25</v>
      </c>
      <c r="H3763" s="3">
        <v>30254.43</v>
      </c>
      <c r="I3763" t="s">
        <v>19</v>
      </c>
      <c r="J3763" t="s">
        <v>22</v>
      </c>
      <c r="K37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36.395599228323299</v>
      </c>
      <c r="L3763" s="5">
        <f>TablaDatos[[#This Row],[IMC_raw]]/1000000000000000</f>
        <v>3.6395599228323299</v>
      </c>
      <c r="M3763" s="2">
        <v>3639559922832330</v>
      </c>
      <c r="N37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3" s="13">
        <f t="shared" si="58"/>
        <v>3762</v>
      </c>
      <c r="P3763" s="2" t="str">
        <f>IF(TablaDatos[[#This Row],[Diabetes]]=0,"No","Si")</f>
        <v>Si</v>
      </c>
      <c r="Q3763">
        <v>1</v>
      </c>
      <c r="R3763">
        <f>TablaDatos[[#This Row],[Aux2]]/10000000000000</f>
        <v>224.77902215201399</v>
      </c>
      <c r="S3763" s="1">
        <v>2247790221520140</v>
      </c>
      <c r="T3763" s="7">
        <f>TablaDatos[[#This Row],[Aux3]]/100000000000000</f>
        <v>22.358246865669301</v>
      </c>
      <c r="U3763" s="1">
        <v>2235824686566930</v>
      </c>
      <c r="V3763">
        <v>186.8</v>
      </c>
      <c r="W3763">
        <v>106.1</v>
      </c>
    </row>
    <row r="3764" spans="1:23">
      <c r="A3764">
        <v>2010</v>
      </c>
      <c r="B3764">
        <v>68</v>
      </c>
      <c r="C3764" t="s">
        <v>23</v>
      </c>
      <c r="D3764" t="s">
        <v>42</v>
      </c>
      <c r="E3764" t="s">
        <v>31</v>
      </c>
      <c r="F3764" t="s">
        <v>24</v>
      </c>
      <c r="G3764" t="s">
        <v>25</v>
      </c>
      <c r="H3764" s="3">
        <v>10652.85</v>
      </c>
      <c r="I3764" t="s">
        <v>21</v>
      </c>
      <c r="J3764" t="s">
        <v>18</v>
      </c>
      <c r="K37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36.378571111674198</v>
      </c>
      <c r="L3764" s="6">
        <f>TablaDatos[[#This Row],[IMC_raw]]/1000000000000000</f>
        <v>36.378571111674198</v>
      </c>
      <c r="M3764" s="2">
        <v>3.63785711116742E+16</v>
      </c>
      <c r="N37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4" s="13">
        <f t="shared" si="58"/>
        <v>3763</v>
      </c>
      <c r="P3764" s="2" t="str">
        <f>IF(TablaDatos[[#This Row],[Diabetes]]=0,"No","Si")</f>
        <v>Si</v>
      </c>
      <c r="Q3764">
        <v>1</v>
      </c>
      <c r="R3764">
        <f>TablaDatos[[#This Row],[Aux2]]/10000000000000</f>
        <v>2433.5884664840601</v>
      </c>
      <c r="S3764" s="1">
        <v>2.43358846648406E+16</v>
      </c>
      <c r="T3764" s="7">
        <f>TablaDatos[[#This Row],[Aux3]]/100000000000000</f>
        <v>27.384637151384201</v>
      </c>
      <c r="U3764" s="1">
        <v>2738463715138420</v>
      </c>
      <c r="V3764">
        <v>177.3</v>
      </c>
      <c r="W3764">
        <v>107.3</v>
      </c>
    </row>
    <row r="3765" spans="1:23">
      <c r="A3765">
        <v>2010</v>
      </c>
      <c r="B3765">
        <v>51</v>
      </c>
      <c r="C3765" t="s">
        <v>16</v>
      </c>
      <c r="D3765" t="s">
        <v>73</v>
      </c>
      <c r="E3765" t="s">
        <v>21</v>
      </c>
      <c r="F3765" t="s">
        <v>24</v>
      </c>
      <c r="G3765" t="s">
        <v>20</v>
      </c>
      <c r="H3765" s="3">
        <v>19720.310000000001</v>
      </c>
      <c r="I3765" t="s">
        <v>19</v>
      </c>
      <c r="J3765" t="s">
        <v>18</v>
      </c>
      <c r="K37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36.364029840569401</v>
      </c>
      <c r="L3765" s="5">
        <f>TablaDatos[[#This Row],[IMC_raw]]/1000000000000000</f>
        <v>3.6364029840569398</v>
      </c>
      <c r="M3765" s="2">
        <v>3636402984056940</v>
      </c>
      <c r="N37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5" s="13">
        <f t="shared" si="58"/>
        <v>3764</v>
      </c>
      <c r="P3765" s="2" t="str">
        <f>IF(TablaDatos[[#This Row],[Diabetes]]=0,"No","Si")</f>
        <v>Si</v>
      </c>
      <c r="Q3765">
        <v>1</v>
      </c>
      <c r="R3765">
        <f>TablaDatos[[#This Row],[Aux2]]/10000000000000</f>
        <v>2092.0657145640798</v>
      </c>
      <c r="S3765" s="1">
        <v>2.09206571456408E+16</v>
      </c>
      <c r="T3765" s="7">
        <f>TablaDatos[[#This Row],[Aux3]]/100000000000000</f>
        <v>220.852102606394</v>
      </c>
      <c r="U3765" s="1">
        <v>2.20852102606394E+16</v>
      </c>
      <c r="V3765">
        <v>157</v>
      </c>
      <c r="W3765">
        <v>95.8</v>
      </c>
    </row>
    <row r="3766" spans="1:23">
      <c r="A3766">
        <v>2010</v>
      </c>
      <c r="B3766">
        <v>72</v>
      </c>
      <c r="C3766" t="s">
        <v>16</v>
      </c>
      <c r="D3766" t="s">
        <v>30</v>
      </c>
      <c r="E3766" t="s">
        <v>21</v>
      </c>
      <c r="F3766" t="s">
        <v>24</v>
      </c>
      <c r="G3766" t="s">
        <v>25</v>
      </c>
      <c r="H3766" s="3">
        <v>21713.84</v>
      </c>
      <c r="I3766" t="s">
        <v>19</v>
      </c>
      <c r="J3766" t="s">
        <v>22</v>
      </c>
      <c r="K37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36.331368830813197</v>
      </c>
      <c r="L3766" s="6">
        <f>TablaDatos[[#This Row],[IMC_raw]]/1000000000000000</f>
        <v>0.36331368830813199</v>
      </c>
      <c r="M3766" s="2">
        <v>363313688308132</v>
      </c>
      <c r="N37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6" s="13">
        <f t="shared" si="58"/>
        <v>3765</v>
      </c>
      <c r="P3766" s="2" t="str">
        <f>IF(TablaDatos[[#This Row],[Diabetes]]=0,"No","Si")</f>
        <v>Si</v>
      </c>
      <c r="Q3766">
        <v>1</v>
      </c>
      <c r="R3766">
        <f>TablaDatos[[#This Row],[Aux2]]/10000000000000</f>
        <v>229.96667720999099</v>
      </c>
      <c r="S3766" s="1">
        <v>2299666772099910</v>
      </c>
      <c r="T3766" s="7">
        <f>TablaDatos[[#This Row],[Aux3]]/100000000000000</f>
        <v>236.506205239747</v>
      </c>
      <c r="U3766" s="1">
        <v>2.36506205239747E+16</v>
      </c>
      <c r="V3766">
        <v>177.5</v>
      </c>
      <c r="W3766">
        <v>106.3</v>
      </c>
    </row>
    <row r="3767" spans="1:23">
      <c r="A3767">
        <v>2010</v>
      </c>
      <c r="B3767">
        <v>58</v>
      </c>
      <c r="C3767" t="s">
        <v>23</v>
      </c>
      <c r="D3767" t="s">
        <v>29</v>
      </c>
      <c r="E3767" t="s">
        <v>18</v>
      </c>
      <c r="F3767" t="s">
        <v>19</v>
      </c>
      <c r="G3767" t="s">
        <v>28</v>
      </c>
      <c r="H3767" s="3">
        <v>22559.46</v>
      </c>
      <c r="I3767" t="s">
        <v>19</v>
      </c>
      <c r="J3767" t="s">
        <v>22</v>
      </c>
      <c r="K37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36.282845435863798</v>
      </c>
      <c r="L3767" s="5">
        <f>TablaDatos[[#This Row],[IMC_raw]]/1000000000000000</f>
        <v>0.36282845435863798</v>
      </c>
      <c r="M3767" s="2">
        <v>362828454358638</v>
      </c>
      <c r="N37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7" s="13">
        <f t="shared" si="58"/>
        <v>3766</v>
      </c>
      <c r="P3767" s="2" t="str">
        <f>IF(TablaDatos[[#This Row],[Diabetes]]=0,"No","Si")</f>
        <v>No</v>
      </c>
      <c r="Q3767">
        <v>0</v>
      </c>
      <c r="R3767">
        <f>TablaDatos[[#This Row],[Aux2]]/10000000000000</f>
        <v>1899.7924824975501</v>
      </c>
      <c r="S3767" s="1">
        <v>1.89979248249755E+16</v>
      </c>
      <c r="T3767" s="7">
        <f>TablaDatos[[#This Row],[Aux3]]/100000000000000</f>
        <v>255.18159504935201</v>
      </c>
      <c r="U3767" s="1">
        <v>2.55181595049352E+16</v>
      </c>
      <c r="V3767">
        <v>153.1</v>
      </c>
      <c r="W3767">
        <v>94.8</v>
      </c>
    </row>
    <row r="3768" spans="1:23">
      <c r="A3768">
        <v>2010</v>
      </c>
      <c r="B3768">
        <v>57</v>
      </c>
      <c r="C3768" t="s">
        <v>16</v>
      </c>
      <c r="D3768" t="s">
        <v>17</v>
      </c>
      <c r="E3768" t="s">
        <v>21</v>
      </c>
      <c r="F3768" t="s">
        <v>24</v>
      </c>
      <c r="G3768" t="s">
        <v>28</v>
      </c>
      <c r="H3768" s="3">
        <v>18169.62</v>
      </c>
      <c r="I3768" t="s">
        <v>21</v>
      </c>
      <c r="J3768" t="s">
        <v>18</v>
      </c>
      <c r="K37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36.272915327946002</v>
      </c>
      <c r="L3768" s="6">
        <f>TablaDatos[[#This Row],[IMC_raw]]/1000000000000000</f>
        <v>3.6272915327946</v>
      </c>
      <c r="M3768" s="2">
        <v>3627291532794600</v>
      </c>
      <c r="N37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8" s="13">
        <f t="shared" si="58"/>
        <v>3767</v>
      </c>
      <c r="P3768" s="2" t="str">
        <f>IF(TablaDatos[[#This Row],[Diabetes]]=0,"No","Si")</f>
        <v>Si</v>
      </c>
      <c r="Q3768">
        <v>1</v>
      </c>
      <c r="R3768">
        <f>TablaDatos[[#This Row],[Aux2]]/10000000000000</f>
        <v>249.26615194136099</v>
      </c>
      <c r="S3768" s="1">
        <v>2492661519413610</v>
      </c>
      <c r="T3768" s="7">
        <f>TablaDatos[[#This Row],[Aux3]]/100000000000000</f>
        <v>274.68098495863899</v>
      </c>
      <c r="U3768" s="1">
        <v>2.74680984958639E+16</v>
      </c>
      <c r="V3768">
        <v>176.8</v>
      </c>
      <c r="W3768">
        <v>101</v>
      </c>
    </row>
    <row r="3769" spans="1:23">
      <c r="A3769">
        <v>2010</v>
      </c>
      <c r="B3769">
        <v>55</v>
      </c>
      <c r="C3769" t="s">
        <v>23</v>
      </c>
      <c r="D3769" t="s">
        <v>17</v>
      </c>
      <c r="E3769" t="s">
        <v>19</v>
      </c>
      <c r="F3769" t="s">
        <v>19</v>
      </c>
      <c r="G3769" t="s">
        <v>28</v>
      </c>
      <c r="H3769" s="3">
        <v>26955.16</v>
      </c>
      <c r="I3769" t="s">
        <v>21</v>
      </c>
      <c r="J3769" t="s">
        <v>19</v>
      </c>
      <c r="K37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36.2439757135961</v>
      </c>
      <c r="L3769" s="6">
        <f>TablaDatos[[#This Row],[IMC_raw]]/1000000000000000</f>
        <v>3.6243975713596099</v>
      </c>
      <c r="M3769" s="2">
        <v>3624397571359610</v>
      </c>
      <c r="N37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69" s="13">
        <f t="shared" si="58"/>
        <v>3768</v>
      </c>
      <c r="P3769" s="2" t="str">
        <f>IF(TablaDatos[[#This Row],[Diabetes]]=0,"No","Si")</f>
        <v>No</v>
      </c>
      <c r="Q3769">
        <v>0</v>
      </c>
      <c r="R3769">
        <f>TablaDatos[[#This Row],[Aux2]]/10000000000000</f>
        <v>216.891281861934</v>
      </c>
      <c r="S3769" s="1">
        <v>2168912818619340</v>
      </c>
      <c r="T3769" s="7">
        <f>TablaDatos[[#This Row],[Aux3]]/100000000000000</f>
        <v>272.50791085716003</v>
      </c>
      <c r="U3769" s="1">
        <v>2.7250791085716E+16</v>
      </c>
      <c r="V3769">
        <v>159.69999999999999</v>
      </c>
      <c r="W3769">
        <v>98.1</v>
      </c>
    </row>
    <row r="3770" spans="1:23">
      <c r="A3770">
        <v>2010</v>
      </c>
      <c r="B3770">
        <v>57</v>
      </c>
      <c r="C3770" t="s">
        <v>23</v>
      </c>
      <c r="D3770" t="s">
        <v>33</v>
      </c>
      <c r="E3770" t="s">
        <v>19</v>
      </c>
      <c r="F3770" t="s">
        <v>24</v>
      </c>
      <c r="G3770" t="s">
        <v>28</v>
      </c>
      <c r="H3770" s="3">
        <v>30613.14</v>
      </c>
      <c r="I3770" t="s">
        <v>21</v>
      </c>
      <c r="J3770" t="s">
        <v>19</v>
      </c>
      <c r="K37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36.238424672567902</v>
      </c>
      <c r="L3770" s="6">
        <f>TablaDatos[[#This Row],[IMC_raw]]/100000000000000</f>
        <v>36.238424672567902</v>
      </c>
      <c r="M3770" s="2">
        <v>3623842467256790</v>
      </c>
      <c r="N37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0" s="13">
        <f t="shared" si="58"/>
        <v>3769</v>
      </c>
      <c r="P3770" s="2" t="str">
        <f>IF(TablaDatos[[#This Row],[Diabetes]]=0,"No","Si")</f>
        <v>Si</v>
      </c>
      <c r="Q3770">
        <v>1</v>
      </c>
      <c r="R3770">
        <f>TablaDatos[[#This Row],[Aux2]]/10000000000000</f>
        <v>24.733400111094301</v>
      </c>
      <c r="S3770" s="1">
        <v>247334001110943</v>
      </c>
      <c r="T3770" s="7">
        <f>TablaDatos[[#This Row],[Aux3]]/100000000000000</f>
        <v>3.0000000000000001E-12</v>
      </c>
      <c r="U3770">
        <v>300</v>
      </c>
      <c r="V3770">
        <v>175.1</v>
      </c>
      <c r="W3770">
        <v>101.3</v>
      </c>
    </row>
    <row r="3771" spans="1:23">
      <c r="A3771">
        <v>2010</v>
      </c>
      <c r="B3771">
        <v>62</v>
      </c>
      <c r="C3771" t="s">
        <v>16</v>
      </c>
      <c r="D3771" t="s">
        <v>27</v>
      </c>
      <c r="E3771" t="s">
        <v>18</v>
      </c>
      <c r="F3771" t="s">
        <v>19</v>
      </c>
      <c r="G3771" t="s">
        <v>28</v>
      </c>
      <c r="H3771" s="3">
        <v>21089.119999999999</v>
      </c>
      <c r="I3771" t="s">
        <v>19</v>
      </c>
      <c r="J3771" t="s">
        <v>18</v>
      </c>
      <c r="K37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36.227305883102403</v>
      </c>
      <c r="L3771" s="5">
        <f>TablaDatos[[#This Row],[IMC_raw]]/1000000000000000</f>
        <v>36.227305883102403</v>
      </c>
      <c r="M3771" s="2">
        <v>3.62273058831024E+16</v>
      </c>
      <c r="N37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1" s="13">
        <f t="shared" si="58"/>
        <v>3770</v>
      </c>
      <c r="P3771" s="2" t="str">
        <f>IF(TablaDatos[[#This Row],[Diabetes]]=0,"No","Si")</f>
        <v>No</v>
      </c>
      <c r="Q3771">
        <v>0</v>
      </c>
      <c r="R3771">
        <f>TablaDatos[[#This Row],[Aux2]]/10000000000000</f>
        <v>205.822647608029</v>
      </c>
      <c r="S3771" s="1">
        <v>2058226476080290</v>
      </c>
      <c r="T3771" s="7">
        <f>TablaDatos[[#This Row],[Aux3]]/100000000000000</f>
        <v>238.35573615710999</v>
      </c>
      <c r="U3771" s="1">
        <v>2.3835573615711E+16</v>
      </c>
      <c r="V3771">
        <v>163.4</v>
      </c>
      <c r="W3771">
        <v>97.8</v>
      </c>
    </row>
    <row r="3772" spans="1:23">
      <c r="A3772">
        <v>2010</v>
      </c>
      <c r="B3772">
        <v>61</v>
      </c>
      <c r="C3772" t="s">
        <v>16</v>
      </c>
      <c r="D3772" t="s">
        <v>27</v>
      </c>
      <c r="E3772" t="s">
        <v>18</v>
      </c>
      <c r="F3772" t="s">
        <v>19</v>
      </c>
      <c r="G3772" t="s">
        <v>28</v>
      </c>
      <c r="H3772" s="3">
        <v>15870.37</v>
      </c>
      <c r="I3772" t="s">
        <v>19</v>
      </c>
      <c r="J3772" t="s">
        <v>18</v>
      </c>
      <c r="K37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36.214239243001302</v>
      </c>
      <c r="L3772" s="6">
        <f>TablaDatos[[#This Row],[IMC_raw]]/1000000000000000</f>
        <v>3.6214239243001298</v>
      </c>
      <c r="M3772" s="2">
        <v>3621423924300130</v>
      </c>
      <c r="N37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2" s="13">
        <f t="shared" si="58"/>
        <v>3771</v>
      </c>
      <c r="P3772" s="2" t="str">
        <f>IF(TablaDatos[[#This Row],[Diabetes]]=0,"No","Si")</f>
        <v>No</v>
      </c>
      <c r="Q3772">
        <v>0</v>
      </c>
      <c r="R3772">
        <f>TablaDatos[[#This Row],[Aux2]]/10000000000000</f>
        <v>2401.88973085414</v>
      </c>
      <c r="S3772" s="1">
        <v>2.40188973085414E+16</v>
      </c>
      <c r="T3772" s="7">
        <f>TablaDatos[[#This Row],[Aux3]]/100000000000000</f>
        <v>25.271083498614502</v>
      </c>
      <c r="U3772" s="1">
        <v>2527108349861450</v>
      </c>
      <c r="V3772">
        <v>167.7</v>
      </c>
      <c r="W3772">
        <v>100.2</v>
      </c>
    </row>
    <row r="3773" spans="1:23">
      <c r="A3773">
        <v>2010</v>
      </c>
      <c r="B3773">
        <v>55</v>
      </c>
      <c r="C3773" t="s">
        <v>23</v>
      </c>
      <c r="D3773" t="s">
        <v>30</v>
      </c>
      <c r="E3773" t="s">
        <v>19</v>
      </c>
      <c r="F3773" t="s">
        <v>19</v>
      </c>
      <c r="G3773" t="s">
        <v>28</v>
      </c>
      <c r="H3773" s="3">
        <v>14643.96</v>
      </c>
      <c r="I3773" t="s">
        <v>21</v>
      </c>
      <c r="J3773" t="s">
        <v>18</v>
      </c>
      <c r="K37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36.163304760368199</v>
      </c>
      <c r="L3773" s="6">
        <f>TablaDatos[[#This Row],[IMC_raw]]/1000000000000000</f>
        <v>36.163304760368199</v>
      </c>
      <c r="M3773" s="2">
        <v>3.61633047603682E+16</v>
      </c>
      <c r="N37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3" s="13">
        <f t="shared" si="58"/>
        <v>3772</v>
      </c>
      <c r="P3773" s="2" t="str">
        <f>IF(TablaDatos[[#This Row],[Diabetes]]=0,"No","Si")</f>
        <v>No</v>
      </c>
      <c r="Q3773">
        <v>0</v>
      </c>
      <c r="R3773">
        <f>TablaDatos[[#This Row],[Aux2]]/10000000000000</f>
        <v>2155.32877589907</v>
      </c>
      <c r="S3773" s="1">
        <v>2.15532877589907E+16</v>
      </c>
      <c r="T3773" s="7">
        <f>TablaDatos[[#This Row],[Aux3]]/100000000000000</f>
        <v>22.292692033551099</v>
      </c>
      <c r="U3773" s="1">
        <v>2229269203355110</v>
      </c>
      <c r="V3773">
        <v>170.3</v>
      </c>
      <c r="W3773">
        <v>97.9</v>
      </c>
    </row>
    <row r="3774" spans="1:23">
      <c r="A3774">
        <v>2010</v>
      </c>
      <c r="B3774">
        <v>62</v>
      </c>
      <c r="C3774" t="s">
        <v>16</v>
      </c>
      <c r="D3774" t="s">
        <v>17</v>
      </c>
      <c r="E3774" t="s">
        <v>18</v>
      </c>
      <c r="F3774" t="s">
        <v>24</v>
      </c>
      <c r="G3774" t="s">
        <v>28</v>
      </c>
      <c r="H3774" s="3">
        <v>28911.67</v>
      </c>
      <c r="I3774" t="s">
        <v>21</v>
      </c>
      <c r="J3774" t="s">
        <v>18</v>
      </c>
      <c r="K37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36.145847618213203</v>
      </c>
      <c r="L3774" s="6">
        <f>TablaDatos[[#This Row],[IMC_raw]]/1000000000000000</f>
        <v>3.61458476182132</v>
      </c>
      <c r="M3774" s="2">
        <v>3614584761821320</v>
      </c>
      <c r="N37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4" s="13">
        <f t="shared" si="58"/>
        <v>3773</v>
      </c>
      <c r="P3774" s="2" t="str">
        <f>IF(TablaDatos[[#This Row],[Diabetes]]=0,"No","Si")</f>
        <v>Si</v>
      </c>
      <c r="Q3774">
        <v>1</v>
      </c>
      <c r="R3774">
        <f>TablaDatos[[#This Row],[Aux2]]/10000000000000</f>
        <v>245.82709659992099</v>
      </c>
      <c r="S3774" s="1">
        <v>2458270965999210</v>
      </c>
      <c r="T3774" s="7">
        <f>TablaDatos[[#This Row],[Aux3]]/100000000000000</f>
        <v>290.94674336017101</v>
      </c>
      <c r="U3774" s="1">
        <v>2.90946743360171E+16</v>
      </c>
      <c r="V3774">
        <v>168.3</v>
      </c>
      <c r="W3774">
        <v>104</v>
      </c>
    </row>
    <row r="3775" spans="1:23">
      <c r="A3775">
        <v>2010</v>
      </c>
      <c r="B3775">
        <v>66</v>
      </c>
      <c r="C3775" t="s">
        <v>23</v>
      </c>
      <c r="D3775" t="s">
        <v>73</v>
      </c>
      <c r="E3775" t="s">
        <v>21</v>
      </c>
      <c r="F3775" t="s">
        <v>24</v>
      </c>
      <c r="G3775" t="s">
        <v>25</v>
      </c>
      <c r="H3775" s="3">
        <v>13885.03</v>
      </c>
      <c r="I3775" t="s">
        <v>21</v>
      </c>
      <c r="J3775" t="s">
        <v>21</v>
      </c>
      <c r="K37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36.114363614966898</v>
      </c>
      <c r="L3775" s="6">
        <f>TablaDatos[[#This Row],[IMC_raw]]/1000000000000000</f>
        <v>36.114363614966898</v>
      </c>
      <c r="M3775" s="2">
        <v>3.6114363614966896E+16</v>
      </c>
      <c r="N37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5" s="13">
        <f t="shared" si="58"/>
        <v>3774</v>
      </c>
      <c r="P3775" s="2" t="str">
        <f>IF(TablaDatos[[#This Row],[Diabetes]]=0,"No","Si")</f>
        <v>Si</v>
      </c>
      <c r="Q3775">
        <v>1</v>
      </c>
      <c r="R3775">
        <f>TablaDatos[[#This Row],[Aux2]]/10000000000000</f>
        <v>263.69747005361899</v>
      </c>
      <c r="S3775" s="1">
        <v>2636974700536190</v>
      </c>
      <c r="T3775" s="7">
        <f>TablaDatos[[#This Row],[Aux3]]/100000000000000</f>
        <v>3.0000000000000001E-12</v>
      </c>
      <c r="U3775">
        <v>300</v>
      </c>
      <c r="V3775">
        <v>178.4</v>
      </c>
      <c r="W3775">
        <v>105.9</v>
      </c>
    </row>
    <row r="3776" spans="1:23">
      <c r="A3776">
        <v>2010</v>
      </c>
      <c r="B3776">
        <v>49</v>
      </c>
      <c r="C3776" t="s">
        <v>23</v>
      </c>
      <c r="D3776" t="s">
        <v>36</v>
      </c>
      <c r="E3776" t="s">
        <v>31</v>
      </c>
      <c r="F3776" t="s">
        <v>24</v>
      </c>
      <c r="G3776" t="s">
        <v>20</v>
      </c>
      <c r="H3776" s="3">
        <v>11137.56</v>
      </c>
      <c r="I3776" t="s">
        <v>21</v>
      </c>
      <c r="J3776" t="s">
        <v>21</v>
      </c>
      <c r="K37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36.113483265873995</v>
      </c>
      <c r="L3776" s="6">
        <f>TablaDatos[[#This Row],[IMC_raw]]/1000000000000000</f>
        <v>3.6113483265873998</v>
      </c>
      <c r="M3776" s="2">
        <v>3611348326587400</v>
      </c>
      <c r="N37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6" s="13">
        <f t="shared" si="58"/>
        <v>3775</v>
      </c>
      <c r="P3776" s="2" t="str">
        <f>IF(TablaDatos[[#This Row],[Diabetes]]=0,"No","Si")</f>
        <v>Si</v>
      </c>
      <c r="Q3776">
        <v>1</v>
      </c>
      <c r="R3776">
        <f>TablaDatos[[#This Row],[Aux2]]/10000000000000</f>
        <v>2314.8345255014601</v>
      </c>
      <c r="S3776" s="1">
        <v>2.31483452550146E+16</v>
      </c>
      <c r="T3776" s="7">
        <f>TablaDatos[[#This Row],[Aux3]]/100000000000000</f>
        <v>257.099437259257</v>
      </c>
      <c r="U3776" s="1">
        <v>2.57099437259257E+16</v>
      </c>
      <c r="V3776">
        <v>161.19999999999999</v>
      </c>
      <c r="W3776">
        <v>97.9</v>
      </c>
    </row>
    <row r="3777" spans="1:23">
      <c r="A3777">
        <v>2010</v>
      </c>
      <c r="B3777">
        <v>53</v>
      </c>
      <c r="C3777" t="s">
        <v>23</v>
      </c>
      <c r="D3777" t="s">
        <v>29</v>
      </c>
      <c r="E3777" t="s">
        <v>21</v>
      </c>
      <c r="F3777" t="s">
        <v>24</v>
      </c>
      <c r="G3777" t="s">
        <v>20</v>
      </c>
      <c r="H3777" s="3">
        <v>16485.64</v>
      </c>
      <c r="I3777" t="s">
        <v>21</v>
      </c>
      <c r="J3777" t="s">
        <v>18</v>
      </c>
      <c r="K37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36.113234183211901</v>
      </c>
      <c r="L3777" s="5">
        <f>TablaDatos[[#This Row],[IMC_raw]]/1000000000000000</f>
        <v>3.6113234183211902</v>
      </c>
      <c r="M3777" s="2">
        <v>3611323418321190</v>
      </c>
      <c r="N37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7" s="13">
        <f t="shared" si="58"/>
        <v>3776</v>
      </c>
      <c r="P3777" s="2" t="str">
        <f>IF(TablaDatos[[#This Row],[Diabetes]]=0,"No","Si")</f>
        <v>Si</v>
      </c>
      <c r="Q3777">
        <v>1</v>
      </c>
      <c r="R3777">
        <f>TablaDatos[[#This Row],[Aux2]]/10000000000000</f>
        <v>2413.0334786228</v>
      </c>
      <c r="S3777" s="1">
        <v>2.4130334786228E+16</v>
      </c>
      <c r="T3777" s="7">
        <f>TablaDatos[[#This Row],[Aux3]]/100000000000000</f>
        <v>24.353326455700898</v>
      </c>
      <c r="U3777" s="1">
        <v>2435332645570090</v>
      </c>
      <c r="V3777">
        <v>168.4</v>
      </c>
      <c r="W3777">
        <v>98.4</v>
      </c>
    </row>
    <row r="3778" spans="1:23">
      <c r="A3778">
        <v>2010</v>
      </c>
      <c r="B3778">
        <v>71</v>
      </c>
      <c r="C3778" t="s">
        <v>23</v>
      </c>
      <c r="D3778" t="s">
        <v>30</v>
      </c>
      <c r="E3778" t="s">
        <v>19</v>
      </c>
      <c r="F3778" t="s">
        <v>24</v>
      </c>
      <c r="G3778" t="s">
        <v>25</v>
      </c>
      <c r="H3778" s="3">
        <v>17147.03</v>
      </c>
      <c r="I3778" t="s">
        <v>21</v>
      </c>
      <c r="J3778" t="s">
        <v>18</v>
      </c>
      <c r="K37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36.081182370875098</v>
      </c>
      <c r="L3778" s="6">
        <f>TablaDatos[[#This Row],[IMC_raw]]/1000000000000000</f>
        <v>3.6081182370875098</v>
      </c>
      <c r="M3778" s="2">
        <v>3608118237087510</v>
      </c>
      <c r="N37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8" s="13">
        <f t="shared" ref="O3778:O3841" si="59">O3777+1</f>
        <v>3777</v>
      </c>
      <c r="P3778" s="2" t="str">
        <f>IF(TablaDatos[[#This Row],[Diabetes]]=0,"No","Si")</f>
        <v>Si</v>
      </c>
      <c r="Q3778">
        <v>1</v>
      </c>
      <c r="R3778">
        <f>TablaDatos[[#This Row],[Aux2]]/10000000000000</f>
        <v>270.071019491041</v>
      </c>
      <c r="S3778" s="1">
        <v>2700710194910410</v>
      </c>
      <c r="T3778" s="7">
        <f>TablaDatos[[#This Row],[Aux3]]/100000000000000</f>
        <v>29.669895015049399</v>
      </c>
      <c r="U3778" s="1">
        <v>2966989501504940</v>
      </c>
      <c r="V3778">
        <v>178.3</v>
      </c>
      <c r="W3778">
        <v>108.1</v>
      </c>
    </row>
    <row r="3779" spans="1:23">
      <c r="A3779">
        <v>2010</v>
      </c>
      <c r="B3779">
        <v>55</v>
      </c>
      <c r="C3779" t="s">
        <v>23</v>
      </c>
      <c r="D3779" t="s">
        <v>34</v>
      </c>
      <c r="E3779" t="s">
        <v>31</v>
      </c>
      <c r="F3779" t="s">
        <v>24</v>
      </c>
      <c r="G3779" t="s">
        <v>28</v>
      </c>
      <c r="H3779" s="3">
        <v>21982</v>
      </c>
      <c r="I3779" t="s">
        <v>21</v>
      </c>
      <c r="J3779" t="s">
        <v>19</v>
      </c>
      <c r="K37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36.062329709380897</v>
      </c>
      <c r="L3779" s="5">
        <f>TablaDatos[[#This Row],[IMC_raw]]/1000000000000000</f>
        <v>3.6062329709380898</v>
      </c>
      <c r="M3779" s="2">
        <v>3606232970938090</v>
      </c>
      <c r="N37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79" s="13">
        <f t="shared" si="59"/>
        <v>3778</v>
      </c>
      <c r="P3779" s="2" t="str">
        <f>IF(TablaDatos[[#This Row],[Diabetes]]=0,"No","Si")</f>
        <v>Si</v>
      </c>
      <c r="Q3779">
        <v>1</v>
      </c>
      <c r="R3779">
        <f>TablaDatos[[#This Row],[Aux2]]/10000000000000</f>
        <v>236.20182601834</v>
      </c>
      <c r="S3779" s="1">
        <v>2362018260183400</v>
      </c>
      <c r="T3779" s="7">
        <f>TablaDatos[[#This Row],[Aux3]]/100000000000000</f>
        <v>26.108909096840801</v>
      </c>
      <c r="U3779" s="1">
        <v>2610890909684080</v>
      </c>
      <c r="V3779">
        <v>174.7</v>
      </c>
      <c r="W3779">
        <v>106.2</v>
      </c>
    </row>
    <row r="3780" spans="1:23">
      <c r="A3780">
        <v>2010</v>
      </c>
      <c r="B3780">
        <v>69</v>
      </c>
      <c r="C3780" t="s">
        <v>23</v>
      </c>
      <c r="D3780" t="s">
        <v>29</v>
      </c>
      <c r="E3780" t="s">
        <v>31</v>
      </c>
      <c r="F3780" t="s">
        <v>19</v>
      </c>
      <c r="G3780" t="s">
        <v>25</v>
      </c>
      <c r="H3780" s="3">
        <v>12855.71</v>
      </c>
      <c r="I3780" t="s">
        <v>21</v>
      </c>
      <c r="J3780" t="s">
        <v>18</v>
      </c>
      <c r="K37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36.031281726118301</v>
      </c>
      <c r="L3780" s="6">
        <f>TablaDatos[[#This Row],[IMC_raw]]/1000000000000000</f>
        <v>36.031281726118301</v>
      </c>
      <c r="M3780" s="2">
        <v>3.6031281726118304E+16</v>
      </c>
      <c r="N37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0" s="13">
        <f t="shared" si="59"/>
        <v>3779</v>
      </c>
      <c r="P3780" s="2" t="str">
        <f>IF(TablaDatos[[#This Row],[Diabetes]]=0,"No","Si")</f>
        <v>Si</v>
      </c>
      <c r="Q3780">
        <v>1</v>
      </c>
      <c r="R3780">
        <f>TablaDatos[[#This Row],[Aux2]]/10000000000000</f>
        <v>2605.7492266106701</v>
      </c>
      <c r="S3780" s="1">
        <v>2.60574922661067E+16</v>
      </c>
      <c r="T3780" s="7">
        <f>TablaDatos[[#This Row],[Aux3]]/100000000000000</f>
        <v>270.31283990053902</v>
      </c>
      <c r="U3780" s="1">
        <v>2.70312839900539E+16</v>
      </c>
      <c r="V3780">
        <v>172</v>
      </c>
      <c r="W3780">
        <v>100.4</v>
      </c>
    </row>
    <row r="3781" spans="1:23">
      <c r="A3781">
        <v>2010</v>
      </c>
      <c r="B3781">
        <v>47</v>
      </c>
      <c r="C3781" t="s">
        <v>23</v>
      </c>
      <c r="D3781" t="s">
        <v>17</v>
      </c>
      <c r="E3781" t="s">
        <v>18</v>
      </c>
      <c r="F3781" t="s">
        <v>19</v>
      </c>
      <c r="G3781" t="s">
        <v>20</v>
      </c>
      <c r="H3781" s="3">
        <v>25781.68</v>
      </c>
      <c r="I3781" t="s">
        <v>19</v>
      </c>
      <c r="J3781" t="s">
        <v>18</v>
      </c>
      <c r="K37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36.015942336353802</v>
      </c>
      <c r="L3781" s="5">
        <f>TablaDatos[[#This Row],[IMC_raw]]/1000000000000000</f>
        <v>3.6015942336353799</v>
      </c>
      <c r="M3781" s="2">
        <v>3601594233635380</v>
      </c>
      <c r="N37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1" s="13">
        <f t="shared" si="59"/>
        <v>3780</v>
      </c>
      <c r="P3781" s="2" t="str">
        <f>IF(TablaDatos[[#This Row],[Diabetes]]=0,"No","Si")</f>
        <v>No</v>
      </c>
      <c r="Q3781">
        <v>0</v>
      </c>
      <c r="R3781">
        <f>TablaDatos[[#This Row],[Aux2]]/10000000000000</f>
        <v>2279.1598992864601</v>
      </c>
      <c r="S3781" s="1">
        <v>2.27915989928646E+16</v>
      </c>
      <c r="T3781" s="7">
        <f>TablaDatos[[#This Row],[Aux3]]/100000000000000</f>
        <v>2.7020027813187801</v>
      </c>
      <c r="U3781" s="1">
        <v>270200278131878</v>
      </c>
      <c r="V3781">
        <v>145.9</v>
      </c>
      <c r="W3781">
        <v>90.5</v>
      </c>
    </row>
    <row r="3782" spans="1:23">
      <c r="A3782">
        <v>2010</v>
      </c>
      <c r="B3782">
        <v>59</v>
      </c>
      <c r="C3782" t="s">
        <v>23</v>
      </c>
      <c r="D3782" t="s">
        <v>27</v>
      </c>
      <c r="E3782" t="s">
        <v>18</v>
      </c>
      <c r="F3782" t="s">
        <v>24</v>
      </c>
      <c r="G3782" t="s">
        <v>28</v>
      </c>
      <c r="H3782" s="3">
        <v>13144.56</v>
      </c>
      <c r="I3782" t="s">
        <v>19</v>
      </c>
      <c r="J3782" t="s">
        <v>22</v>
      </c>
      <c r="K37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36.006652130672599</v>
      </c>
      <c r="L3782" s="5">
        <f>TablaDatos[[#This Row],[IMC_raw]]/1000000000000000</f>
        <v>3.6006652130672601</v>
      </c>
      <c r="M3782" s="2">
        <v>3600665213067260</v>
      </c>
      <c r="N37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2" s="13">
        <f t="shared" si="59"/>
        <v>3781</v>
      </c>
      <c r="P3782" s="2" t="str">
        <f>IF(TablaDatos[[#This Row],[Diabetes]]=0,"No","Si")</f>
        <v>Si</v>
      </c>
      <c r="Q3782">
        <v>1</v>
      </c>
      <c r="R3782">
        <f>TablaDatos[[#This Row],[Aux2]]/10000000000000</f>
        <v>2137.1953396262302</v>
      </c>
      <c r="S3782" s="1">
        <v>2.13719533962623E+16</v>
      </c>
      <c r="T3782" s="7">
        <f>TablaDatos[[#This Row],[Aux3]]/100000000000000</f>
        <v>247.219079073958</v>
      </c>
      <c r="U3782" s="1">
        <v>2.47219079073958E+16</v>
      </c>
      <c r="V3782">
        <v>164.5</v>
      </c>
      <c r="W3782">
        <v>96.6</v>
      </c>
    </row>
    <row r="3783" spans="1:23">
      <c r="A3783">
        <v>2010</v>
      </c>
      <c r="B3783">
        <v>59</v>
      </c>
      <c r="C3783" t="s">
        <v>16</v>
      </c>
      <c r="D3783" t="s">
        <v>29</v>
      </c>
      <c r="E3783" t="s">
        <v>18</v>
      </c>
      <c r="F3783" t="s">
        <v>19</v>
      </c>
      <c r="G3783" t="s">
        <v>28</v>
      </c>
      <c r="H3783" s="3">
        <v>13513.21</v>
      </c>
      <c r="I3783" t="s">
        <v>19</v>
      </c>
      <c r="J3783" t="s">
        <v>22</v>
      </c>
      <c r="K37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36.001045803355296</v>
      </c>
      <c r="L3783" s="6">
        <f>TablaDatos[[#This Row],[IMC_raw]]/1000000000000000</f>
        <v>3.6001045803355298</v>
      </c>
      <c r="M3783" s="2">
        <v>3600104580335530</v>
      </c>
      <c r="N37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3" s="13">
        <f t="shared" si="59"/>
        <v>3782</v>
      </c>
      <c r="P3783" s="2" t="str">
        <f>IF(TablaDatos[[#This Row],[Diabetes]]=0,"No","Si")</f>
        <v>No</v>
      </c>
      <c r="Q3783">
        <v>0</v>
      </c>
      <c r="R3783">
        <f>TablaDatos[[#This Row],[Aux2]]/10000000000000</f>
        <v>195.062405510736</v>
      </c>
      <c r="S3783" s="1">
        <v>1950624055107360</v>
      </c>
      <c r="T3783" s="7">
        <f>TablaDatos[[#This Row],[Aux3]]/100000000000000</f>
        <v>247.495382676661</v>
      </c>
      <c r="U3783" s="1">
        <v>2.47495382676661E+16</v>
      </c>
      <c r="V3783">
        <v>154.19999999999999</v>
      </c>
      <c r="W3783">
        <v>95.1</v>
      </c>
    </row>
    <row r="3784" spans="1:23">
      <c r="A3784">
        <v>2010</v>
      </c>
      <c r="B3784">
        <v>49</v>
      </c>
      <c r="C3784" t="s">
        <v>16</v>
      </c>
      <c r="D3784" t="s">
        <v>38</v>
      </c>
      <c r="E3784" t="s">
        <v>18</v>
      </c>
      <c r="F3784" t="s">
        <v>19</v>
      </c>
      <c r="G3784" t="s">
        <v>20</v>
      </c>
      <c r="H3784" s="3">
        <v>18775.419999999998</v>
      </c>
      <c r="I3784" t="s">
        <v>21</v>
      </c>
      <c r="J3784" t="s">
        <v>18</v>
      </c>
      <c r="K37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35.9693737202413</v>
      </c>
      <c r="L3784" s="5">
        <f>TablaDatos[[#This Row],[IMC_raw]]/1000000000000000</f>
        <v>0.35969373720241299</v>
      </c>
      <c r="M3784" s="2">
        <v>359693737202413</v>
      </c>
      <c r="N37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4" s="13">
        <f t="shared" si="59"/>
        <v>3783</v>
      </c>
      <c r="P3784" s="2" t="str">
        <f>IF(TablaDatos[[#This Row],[Diabetes]]=0,"No","Si")</f>
        <v>No</v>
      </c>
      <c r="Q3784">
        <v>0</v>
      </c>
      <c r="R3784">
        <f>TablaDatos[[#This Row],[Aux2]]/10000000000000</f>
        <v>2350.8296681766301</v>
      </c>
      <c r="S3784" s="1">
        <v>2.35082966817663E+16</v>
      </c>
      <c r="T3784" s="7">
        <f>TablaDatos[[#This Row],[Aux3]]/100000000000000</f>
        <v>256.42784177008701</v>
      </c>
      <c r="U3784" s="1">
        <v>2.56427841770087E+16</v>
      </c>
      <c r="V3784">
        <v>160.80000000000001</v>
      </c>
      <c r="W3784">
        <v>101</v>
      </c>
    </row>
    <row r="3785" spans="1:23">
      <c r="A3785">
        <v>2010</v>
      </c>
      <c r="B3785">
        <v>58</v>
      </c>
      <c r="C3785" t="s">
        <v>16</v>
      </c>
      <c r="D3785" t="s">
        <v>30</v>
      </c>
      <c r="E3785" t="s">
        <v>18</v>
      </c>
      <c r="F3785" t="s">
        <v>19</v>
      </c>
      <c r="G3785" t="s">
        <v>28</v>
      </c>
      <c r="H3785" s="3">
        <v>19609.52</v>
      </c>
      <c r="I3785" t="s">
        <v>21</v>
      </c>
      <c r="J3785" t="s">
        <v>18</v>
      </c>
      <c r="K37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35.963479363123902</v>
      </c>
      <c r="L3785" s="6">
        <f>TablaDatos[[#This Row],[IMC_raw]]/1000000000000000</f>
        <v>3.59634793631239</v>
      </c>
      <c r="M3785" s="2">
        <v>3596347936312390</v>
      </c>
      <c r="N37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5" s="13">
        <f t="shared" si="59"/>
        <v>3784</v>
      </c>
      <c r="P3785" s="2" t="str">
        <f>IF(TablaDatos[[#This Row],[Diabetes]]=0,"No","Si")</f>
        <v>No</v>
      </c>
      <c r="Q3785">
        <v>0</v>
      </c>
      <c r="R3785">
        <f>TablaDatos[[#This Row],[Aux2]]/10000000000000</f>
        <v>2029.3608886453801</v>
      </c>
      <c r="S3785" s="1">
        <v>2.02936088864538E+16</v>
      </c>
      <c r="T3785" s="7">
        <f>TablaDatos[[#This Row],[Aux3]]/100000000000000</f>
        <v>239.55339650184399</v>
      </c>
      <c r="U3785" s="1">
        <v>2.39553396501844E+16</v>
      </c>
      <c r="V3785">
        <v>162.30000000000001</v>
      </c>
      <c r="W3785">
        <v>97.2</v>
      </c>
    </row>
    <row r="3786" spans="1:23">
      <c r="A3786">
        <v>2010</v>
      </c>
      <c r="B3786">
        <v>59</v>
      </c>
      <c r="C3786" t="s">
        <v>23</v>
      </c>
      <c r="D3786" t="s">
        <v>72</v>
      </c>
      <c r="E3786" t="s">
        <v>21</v>
      </c>
      <c r="F3786" t="s">
        <v>24</v>
      </c>
      <c r="G3786" t="s">
        <v>28</v>
      </c>
      <c r="H3786" s="3">
        <v>14791.98</v>
      </c>
      <c r="I3786" t="s">
        <v>21</v>
      </c>
      <c r="J3786" t="s">
        <v>18</v>
      </c>
      <c r="K37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35.952120265751603</v>
      </c>
      <c r="L3786" s="6">
        <f>TablaDatos[[#This Row],[IMC_raw]]/1000000000000000</f>
        <v>3.5952120265751599</v>
      </c>
      <c r="M3786" s="2">
        <v>3595212026575160</v>
      </c>
      <c r="N37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6" s="13">
        <f t="shared" si="59"/>
        <v>3785</v>
      </c>
      <c r="P3786" s="2" t="str">
        <f>IF(TablaDatos[[#This Row],[Diabetes]]=0,"No","Si")</f>
        <v>Si</v>
      </c>
      <c r="Q3786">
        <v>1</v>
      </c>
      <c r="R3786">
        <f>TablaDatos[[#This Row],[Aux2]]/10000000000000</f>
        <v>2384.8532569456402</v>
      </c>
      <c r="S3786" s="1">
        <v>2.38485325694564E+16</v>
      </c>
      <c r="T3786" s="7">
        <f>TablaDatos[[#This Row],[Aux3]]/100000000000000</f>
        <v>238.04474421819401</v>
      </c>
      <c r="U3786" s="1">
        <v>2.38044744218194E+16</v>
      </c>
      <c r="V3786">
        <v>168.3</v>
      </c>
      <c r="W3786">
        <v>100.7</v>
      </c>
    </row>
    <row r="3787" spans="1:23">
      <c r="A3787">
        <v>2010</v>
      </c>
      <c r="B3787">
        <v>50</v>
      </c>
      <c r="C3787" t="s">
        <v>16</v>
      </c>
      <c r="D3787" t="s">
        <v>26</v>
      </c>
      <c r="E3787" t="s">
        <v>18</v>
      </c>
      <c r="F3787" t="s">
        <v>24</v>
      </c>
      <c r="G3787" t="s">
        <v>20</v>
      </c>
      <c r="H3787" s="3">
        <v>35485.06</v>
      </c>
      <c r="I3787" t="s">
        <v>21</v>
      </c>
      <c r="J3787" t="s">
        <v>19</v>
      </c>
      <c r="K37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35.944141162363799</v>
      </c>
      <c r="L3787" s="6">
        <f>TablaDatos[[#This Row],[IMC_raw]]/1000000000000000</f>
        <v>3.5944141162363801</v>
      </c>
      <c r="M3787" s="2">
        <v>3594414116236380</v>
      </c>
      <c r="N37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7" s="13">
        <f t="shared" si="59"/>
        <v>3786</v>
      </c>
      <c r="P3787" s="2" t="str">
        <f>IF(TablaDatos[[#This Row],[Diabetes]]=0,"No","Si")</f>
        <v>No</v>
      </c>
      <c r="Q3787">
        <v>0</v>
      </c>
      <c r="R3787">
        <f>TablaDatos[[#This Row],[Aux2]]/10000000000000</f>
        <v>2237.1501513001499</v>
      </c>
      <c r="S3787" s="1">
        <v>2.23715015130015E+16</v>
      </c>
      <c r="T3787" s="7">
        <f>TablaDatos[[#This Row],[Aux3]]/100000000000000</f>
        <v>224.901760133002</v>
      </c>
      <c r="U3787" s="1">
        <v>2.24901760133002E+16</v>
      </c>
      <c r="V3787">
        <v>152.19999999999999</v>
      </c>
      <c r="W3787">
        <v>95.6</v>
      </c>
    </row>
    <row r="3788" spans="1:23">
      <c r="A3788">
        <v>2010</v>
      </c>
      <c r="B3788">
        <v>64</v>
      </c>
      <c r="C3788" t="s">
        <v>16</v>
      </c>
      <c r="D3788" t="s">
        <v>29</v>
      </c>
      <c r="E3788" t="s">
        <v>21</v>
      </c>
      <c r="F3788" t="s">
        <v>19</v>
      </c>
      <c r="G3788" t="s">
        <v>28</v>
      </c>
      <c r="H3788" s="3">
        <v>7512.27</v>
      </c>
      <c r="I3788" t="s">
        <v>21</v>
      </c>
      <c r="J3788" t="s">
        <v>18</v>
      </c>
      <c r="K37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35.937463763676497</v>
      </c>
      <c r="L3788" s="6">
        <f>TablaDatos[[#This Row],[IMC_raw]]/100000000000000</f>
        <v>35.937463763676497</v>
      </c>
      <c r="M3788" s="2">
        <v>3593746376367650</v>
      </c>
      <c r="N37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8" s="13">
        <f t="shared" si="59"/>
        <v>3787</v>
      </c>
      <c r="P3788" s="2" t="str">
        <f>IF(TablaDatos[[#This Row],[Diabetes]]=0,"No","Si")</f>
        <v>Si</v>
      </c>
      <c r="Q3788">
        <v>1</v>
      </c>
      <c r="R3788">
        <f>TablaDatos[[#This Row],[Aux2]]/10000000000000</f>
        <v>2153.5018045413499</v>
      </c>
      <c r="S3788" s="1">
        <v>2.15350180454135E+16</v>
      </c>
      <c r="T3788" s="7">
        <f>TablaDatos[[#This Row],[Aux3]]/100000000000000</f>
        <v>253.41685048254101</v>
      </c>
      <c r="U3788" s="1">
        <v>2.53416850482541E+16</v>
      </c>
      <c r="V3788">
        <v>170.7</v>
      </c>
      <c r="W3788">
        <v>105</v>
      </c>
    </row>
    <row r="3789" spans="1:23">
      <c r="A3789">
        <v>2010</v>
      </c>
      <c r="B3789">
        <v>57</v>
      </c>
      <c r="C3789" t="s">
        <v>16</v>
      </c>
      <c r="D3789" t="s">
        <v>72</v>
      </c>
      <c r="E3789" t="s">
        <v>21</v>
      </c>
      <c r="F3789" t="s">
        <v>24</v>
      </c>
      <c r="G3789" t="s">
        <v>28</v>
      </c>
      <c r="H3789" s="3">
        <v>34012.300000000003</v>
      </c>
      <c r="I3789" t="s">
        <v>21</v>
      </c>
      <c r="J3789" t="s">
        <v>18</v>
      </c>
      <c r="K37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35.913729560909303</v>
      </c>
      <c r="L3789" s="6">
        <f>TablaDatos[[#This Row],[IMC_raw]]/1000000000000000</f>
        <v>3.5913729560909302</v>
      </c>
      <c r="M3789" s="2">
        <v>3591372956090930</v>
      </c>
      <c r="N37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89" s="13">
        <f t="shared" si="59"/>
        <v>3788</v>
      </c>
      <c r="P3789" s="2" t="str">
        <f>IF(TablaDatos[[#This Row],[Diabetes]]=0,"No","Si")</f>
        <v>No</v>
      </c>
      <c r="Q3789">
        <v>0</v>
      </c>
      <c r="R3789">
        <f>TablaDatos[[#This Row],[Aux2]]/10000000000000</f>
        <v>2325.9061295261899</v>
      </c>
      <c r="S3789" s="1">
        <v>2.32590612952619E+16</v>
      </c>
      <c r="T3789" s="7">
        <f>TablaDatos[[#This Row],[Aux3]]/100000000000000</f>
        <v>25.612158219731199</v>
      </c>
      <c r="U3789" s="1">
        <v>2561215821973120</v>
      </c>
      <c r="V3789">
        <v>169.1</v>
      </c>
      <c r="W3789">
        <v>98.7</v>
      </c>
    </row>
    <row r="3790" spans="1:23">
      <c r="A3790">
        <v>2010</v>
      </c>
      <c r="B3790">
        <v>57</v>
      </c>
      <c r="C3790" t="s">
        <v>23</v>
      </c>
      <c r="D3790" t="s">
        <v>17</v>
      </c>
      <c r="E3790" t="s">
        <v>21</v>
      </c>
      <c r="F3790" t="s">
        <v>19</v>
      </c>
      <c r="G3790" t="s">
        <v>28</v>
      </c>
      <c r="H3790" s="3">
        <v>21396.61</v>
      </c>
      <c r="I3790" t="s">
        <v>21</v>
      </c>
      <c r="J3790" t="s">
        <v>21</v>
      </c>
      <c r="K37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35.835462244300203</v>
      </c>
      <c r="L3790" s="5">
        <f>TablaDatos[[#This Row],[IMC_raw]]/1000000000000000</f>
        <v>35.835462244300203</v>
      </c>
      <c r="M3790" s="2">
        <v>3.58354622443002E+16</v>
      </c>
      <c r="N37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0" s="13">
        <f t="shared" si="59"/>
        <v>3789</v>
      </c>
      <c r="P3790" s="2" t="str">
        <f>IF(TablaDatos[[#This Row],[Diabetes]]=0,"No","Si")</f>
        <v>No</v>
      </c>
      <c r="Q3790">
        <v>0</v>
      </c>
      <c r="R3790">
        <f>TablaDatos[[#This Row],[Aux2]]/10000000000000</f>
        <v>231.89468612773899</v>
      </c>
      <c r="S3790" s="1">
        <v>2318946861277390</v>
      </c>
      <c r="T3790" s="7">
        <f>TablaDatos[[#This Row],[Aux3]]/100000000000000</f>
        <v>2.7806830946049201</v>
      </c>
      <c r="U3790" s="1">
        <v>278068309460492</v>
      </c>
      <c r="V3790">
        <v>167.6</v>
      </c>
      <c r="W3790">
        <v>100.7</v>
      </c>
    </row>
    <row r="3791" spans="1:23">
      <c r="A3791">
        <v>2010</v>
      </c>
      <c r="B3791">
        <v>65</v>
      </c>
      <c r="C3791" t="s">
        <v>16</v>
      </c>
      <c r="D3791" t="s">
        <v>73</v>
      </c>
      <c r="E3791" t="s">
        <v>21</v>
      </c>
      <c r="F3791" t="s">
        <v>24</v>
      </c>
      <c r="G3791" t="s">
        <v>25</v>
      </c>
      <c r="H3791" s="3">
        <v>33754.949999999997</v>
      </c>
      <c r="I3791" t="s">
        <v>21</v>
      </c>
      <c r="J3791" t="s">
        <v>19</v>
      </c>
      <c r="K37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35.808087395285895</v>
      </c>
      <c r="L3791" s="5">
        <f>TablaDatos[[#This Row],[IMC_raw]]/1000000000000000</f>
        <v>0.35808087395285898</v>
      </c>
      <c r="M3791" s="2">
        <v>358080873952859</v>
      </c>
      <c r="N37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1" s="13">
        <f t="shared" si="59"/>
        <v>3790</v>
      </c>
      <c r="P3791" s="2" t="str">
        <f>IF(TablaDatos[[#This Row],[Diabetes]]=0,"No","Si")</f>
        <v>Si</v>
      </c>
      <c r="Q3791">
        <v>1</v>
      </c>
      <c r="R3791">
        <f>TablaDatos[[#This Row],[Aux2]]/10000000000000</f>
        <v>2467.9219832997201</v>
      </c>
      <c r="S3791" s="1">
        <v>2.46792198329972E+16</v>
      </c>
      <c r="T3791" s="7">
        <f>TablaDatos[[#This Row],[Aux3]]/100000000000000</f>
        <v>270.07670175790503</v>
      </c>
      <c r="U3791" s="1">
        <v>2.70076701757905E+16</v>
      </c>
      <c r="V3791">
        <v>173.4</v>
      </c>
      <c r="W3791">
        <v>107.8</v>
      </c>
    </row>
    <row r="3792" spans="1:23">
      <c r="A3792">
        <v>2010</v>
      </c>
      <c r="B3792">
        <v>68</v>
      </c>
      <c r="C3792" t="s">
        <v>23</v>
      </c>
      <c r="D3792" t="s">
        <v>42</v>
      </c>
      <c r="E3792" t="s">
        <v>31</v>
      </c>
      <c r="F3792" t="s">
        <v>19</v>
      </c>
      <c r="G3792" t="s">
        <v>25</v>
      </c>
      <c r="H3792" s="3">
        <v>13437.71</v>
      </c>
      <c r="I3792" t="s">
        <v>21</v>
      </c>
      <c r="J3792" t="s">
        <v>18</v>
      </c>
      <c r="K37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35.794578628367802</v>
      </c>
      <c r="L3792" s="6">
        <f>TablaDatos[[#This Row],[IMC_raw]]/1000000000000000</f>
        <v>35.794578628367802</v>
      </c>
      <c r="M3792" s="2">
        <v>3.57945786283678E+16</v>
      </c>
      <c r="N37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2" s="13">
        <f t="shared" si="59"/>
        <v>3791</v>
      </c>
      <c r="P3792" s="2" t="str">
        <f>IF(TablaDatos[[#This Row],[Diabetes]]=0,"No","Si")</f>
        <v>Si</v>
      </c>
      <c r="Q3792">
        <v>1</v>
      </c>
      <c r="R3792">
        <f>TablaDatos[[#This Row],[Aux2]]/10000000000000</f>
        <v>2421.6561661667502</v>
      </c>
      <c r="S3792" s="1">
        <v>2.42165616616675E+16</v>
      </c>
      <c r="T3792" s="7">
        <f>TablaDatos[[#This Row],[Aux3]]/100000000000000</f>
        <v>24.9839374588949</v>
      </c>
      <c r="U3792" s="1">
        <v>2498393745889490</v>
      </c>
      <c r="V3792">
        <v>172.8</v>
      </c>
      <c r="W3792">
        <v>107.1</v>
      </c>
    </row>
    <row r="3793" spans="1:23">
      <c r="A3793">
        <v>2010</v>
      </c>
      <c r="B3793">
        <v>52</v>
      </c>
      <c r="C3793" t="s">
        <v>23</v>
      </c>
      <c r="D3793" t="s">
        <v>73</v>
      </c>
      <c r="E3793" t="s">
        <v>21</v>
      </c>
      <c r="F3793" t="s">
        <v>19</v>
      </c>
      <c r="G3793" t="s">
        <v>20</v>
      </c>
      <c r="H3793" s="3">
        <v>29983.37</v>
      </c>
      <c r="I3793" t="s">
        <v>21</v>
      </c>
      <c r="J3793" t="s">
        <v>19</v>
      </c>
      <c r="K37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35.784451176209501</v>
      </c>
      <c r="L3793" s="6">
        <f>TablaDatos[[#This Row],[IMC_raw]]/1000000000000000</f>
        <v>3.5784451176209502</v>
      </c>
      <c r="M3793" s="2">
        <v>3578445117620950</v>
      </c>
      <c r="N37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3" s="13">
        <f t="shared" si="59"/>
        <v>3792</v>
      </c>
      <c r="P3793" s="2" t="str">
        <f>IF(TablaDatos[[#This Row],[Diabetes]]=0,"No","Si")</f>
        <v>Si</v>
      </c>
      <c r="Q3793">
        <v>1</v>
      </c>
      <c r="R3793">
        <f>TablaDatos[[#This Row],[Aux2]]/10000000000000</f>
        <v>2375.4998347302899</v>
      </c>
      <c r="S3793" s="1">
        <v>2.37549983473029E+16</v>
      </c>
      <c r="T3793" s="7">
        <f>TablaDatos[[#This Row],[Aux3]]/100000000000000</f>
        <v>26.0353474744777</v>
      </c>
      <c r="U3793" s="1">
        <v>2603534747447770</v>
      </c>
      <c r="V3793">
        <v>167.5</v>
      </c>
      <c r="W3793">
        <v>98.3</v>
      </c>
    </row>
    <row r="3794" spans="1:23">
      <c r="A3794">
        <v>2010</v>
      </c>
      <c r="B3794">
        <v>62</v>
      </c>
      <c r="C3794" t="s">
        <v>23</v>
      </c>
      <c r="D3794" t="s">
        <v>36</v>
      </c>
      <c r="E3794" t="s">
        <v>21</v>
      </c>
      <c r="F3794" t="s">
        <v>24</v>
      </c>
      <c r="G3794" t="s">
        <v>28</v>
      </c>
      <c r="H3794" s="3">
        <v>13957.07</v>
      </c>
      <c r="I3794" t="s">
        <v>21</v>
      </c>
      <c r="J3794" t="s">
        <v>22</v>
      </c>
      <c r="K37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35.7838005101043</v>
      </c>
      <c r="L3794" s="6">
        <f>TablaDatos[[#This Row],[IMC_raw]]/1000000000000000</f>
        <v>35.7838005101043</v>
      </c>
      <c r="M3794" s="2">
        <v>3.57838005101043E+16</v>
      </c>
      <c r="N37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4" s="13">
        <f t="shared" si="59"/>
        <v>3793</v>
      </c>
      <c r="P3794" s="2" t="str">
        <f>IF(TablaDatos[[#This Row],[Diabetes]]=0,"No","Si")</f>
        <v>Si</v>
      </c>
      <c r="Q3794">
        <v>1</v>
      </c>
      <c r="R3794">
        <f>TablaDatos[[#This Row],[Aux2]]/10000000000000</f>
        <v>2010.4486554151999</v>
      </c>
      <c r="S3794" s="1">
        <v>2.0104486554152E+16</v>
      </c>
      <c r="T3794" s="7">
        <f>TablaDatos[[#This Row],[Aux3]]/100000000000000</f>
        <v>292.96027182276299</v>
      </c>
      <c r="U3794" s="1">
        <v>2.92960271822763E+16</v>
      </c>
      <c r="V3794">
        <v>167.7</v>
      </c>
      <c r="W3794">
        <v>99.8</v>
      </c>
    </row>
    <row r="3795" spans="1:23">
      <c r="A3795">
        <v>2010</v>
      </c>
      <c r="B3795">
        <v>57</v>
      </c>
      <c r="C3795" t="s">
        <v>23</v>
      </c>
      <c r="D3795" t="s">
        <v>73</v>
      </c>
      <c r="E3795" t="s">
        <v>18</v>
      </c>
      <c r="F3795" t="s">
        <v>19</v>
      </c>
      <c r="G3795" t="s">
        <v>28</v>
      </c>
      <c r="H3795" s="3">
        <v>22747.279999999999</v>
      </c>
      <c r="I3795" t="s">
        <v>19</v>
      </c>
      <c r="J3795" t="s">
        <v>22</v>
      </c>
      <c r="K37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35.7663296043184</v>
      </c>
      <c r="L3795" s="5">
        <f>TablaDatos[[#This Row],[IMC_raw]]/1000000000000000</f>
        <v>35.7663296043184</v>
      </c>
      <c r="M3795" s="2">
        <v>3.57663296043184E+16</v>
      </c>
      <c r="N37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5" s="13">
        <f t="shared" si="59"/>
        <v>3794</v>
      </c>
      <c r="P3795" s="2" t="str">
        <f>IF(TablaDatos[[#This Row],[Diabetes]]=0,"No","Si")</f>
        <v>No</v>
      </c>
      <c r="Q3795">
        <v>0</v>
      </c>
      <c r="R3795">
        <f>TablaDatos[[#This Row],[Aux2]]/10000000000000</f>
        <v>2322.6938601720999</v>
      </c>
      <c r="S3795" s="1">
        <v>2.3226938601721E+16</v>
      </c>
      <c r="T3795" s="7">
        <f>TablaDatos[[#This Row],[Aux3]]/100000000000000</f>
        <v>2.7786044566308501</v>
      </c>
      <c r="U3795" s="1">
        <v>277860445663085</v>
      </c>
      <c r="V3795">
        <v>153.4</v>
      </c>
      <c r="W3795">
        <v>94.2</v>
      </c>
    </row>
    <row r="3796" spans="1:23">
      <c r="A3796">
        <v>2010</v>
      </c>
      <c r="B3796">
        <v>56</v>
      </c>
      <c r="C3796" t="s">
        <v>16</v>
      </c>
      <c r="D3796" t="s">
        <v>33</v>
      </c>
      <c r="E3796" t="s">
        <v>21</v>
      </c>
      <c r="F3796" t="s">
        <v>40</v>
      </c>
      <c r="G3796" t="s">
        <v>28</v>
      </c>
      <c r="H3796" s="3">
        <v>25151.25</v>
      </c>
      <c r="I3796" t="s">
        <v>19</v>
      </c>
      <c r="J3796" t="s">
        <v>18</v>
      </c>
      <c r="K37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35.761203096007399</v>
      </c>
      <c r="L3796" s="5">
        <f>TablaDatos[[#This Row],[IMC_raw]]/100000000000000</f>
        <v>35.761203096007399</v>
      </c>
      <c r="M3796" s="2">
        <v>3576120309600740</v>
      </c>
      <c r="N37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6" s="13">
        <f t="shared" si="59"/>
        <v>3795</v>
      </c>
      <c r="P3796" s="2" t="str">
        <f>IF(TablaDatos[[#This Row],[Diabetes]]=0,"No","Si")</f>
        <v>No</v>
      </c>
      <c r="Q3796">
        <v>0</v>
      </c>
      <c r="R3796">
        <f>TablaDatos[[#This Row],[Aux2]]/10000000000000</f>
        <v>2071.07616626563</v>
      </c>
      <c r="S3796" s="1">
        <v>2.07107616626563E+16</v>
      </c>
      <c r="T3796" s="7">
        <f>TablaDatos[[#This Row],[Aux3]]/100000000000000</f>
        <v>245.26893610579299</v>
      </c>
      <c r="U3796" s="1">
        <v>2.45268936105793E+16</v>
      </c>
      <c r="V3796">
        <v>164.9</v>
      </c>
      <c r="W3796">
        <v>98.7</v>
      </c>
    </row>
    <row r="3797" spans="1:23">
      <c r="A3797">
        <v>2010</v>
      </c>
      <c r="B3797">
        <v>52</v>
      </c>
      <c r="C3797" t="s">
        <v>16</v>
      </c>
      <c r="D3797" t="s">
        <v>37</v>
      </c>
      <c r="E3797" t="s">
        <v>31</v>
      </c>
      <c r="F3797" t="s">
        <v>24</v>
      </c>
      <c r="G3797" t="s">
        <v>20</v>
      </c>
      <c r="H3797" s="3">
        <v>19215.43</v>
      </c>
      <c r="I3797" t="s">
        <v>21</v>
      </c>
      <c r="J3797" t="s">
        <v>18</v>
      </c>
      <c r="K37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35.7535991648151</v>
      </c>
      <c r="L3797" s="6">
        <f>TablaDatos[[#This Row],[IMC_raw]]/1000000000000000</f>
        <v>3.57535991648151</v>
      </c>
      <c r="M3797" s="2">
        <v>3575359916481510</v>
      </c>
      <c r="N37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7" s="13">
        <f t="shared" si="59"/>
        <v>3796</v>
      </c>
      <c r="P3797" s="2" t="str">
        <f>IF(TablaDatos[[#This Row],[Diabetes]]=0,"No","Si")</f>
        <v>Si</v>
      </c>
      <c r="Q3797">
        <v>1</v>
      </c>
      <c r="R3797">
        <f>TablaDatos[[#This Row],[Aux2]]/10000000000000</f>
        <v>2275.5485399650202</v>
      </c>
      <c r="S3797" s="1">
        <v>2.27554853996502E+16</v>
      </c>
      <c r="T3797" s="7">
        <f>TablaDatos[[#This Row],[Aux3]]/100000000000000</f>
        <v>253.72940356689799</v>
      </c>
      <c r="U3797" s="1">
        <v>2.53729403566898E+16</v>
      </c>
      <c r="V3797">
        <v>158.4</v>
      </c>
      <c r="W3797">
        <v>100</v>
      </c>
    </row>
    <row r="3798" spans="1:23">
      <c r="A3798">
        <v>2010</v>
      </c>
      <c r="B3798">
        <v>46</v>
      </c>
      <c r="C3798" t="s">
        <v>16</v>
      </c>
      <c r="D3798" t="s">
        <v>29</v>
      </c>
      <c r="E3798" t="s">
        <v>21</v>
      </c>
      <c r="F3798" t="s">
        <v>24</v>
      </c>
      <c r="G3798" t="s">
        <v>20</v>
      </c>
      <c r="H3798" s="3">
        <v>11304.95</v>
      </c>
      <c r="I3798" t="s">
        <v>19</v>
      </c>
      <c r="J3798" t="s">
        <v>18</v>
      </c>
      <c r="K37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35.740605574099405</v>
      </c>
      <c r="L3798" s="6">
        <f>TablaDatos[[#This Row],[IMC_raw]]/1000000000000000</f>
        <v>3.5740605574099402</v>
      </c>
      <c r="M3798" s="2">
        <v>3574060557409940</v>
      </c>
      <c r="N37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8" s="13">
        <f t="shared" si="59"/>
        <v>3797</v>
      </c>
      <c r="P3798" s="2" t="str">
        <f>IF(TablaDatos[[#This Row],[Diabetes]]=0,"No","Si")</f>
        <v>Si</v>
      </c>
      <c r="Q3798">
        <v>1</v>
      </c>
      <c r="R3798">
        <f>TablaDatos[[#This Row],[Aux2]]/10000000000000</f>
        <v>2230.11710221045</v>
      </c>
      <c r="S3798" s="1">
        <v>2.23011710221045E+16</v>
      </c>
      <c r="T3798" s="7">
        <f>TablaDatos[[#This Row],[Aux3]]/100000000000000</f>
        <v>231.86578839947799</v>
      </c>
      <c r="U3798" s="1">
        <v>2.31865788399478E+16</v>
      </c>
      <c r="V3798">
        <v>161</v>
      </c>
      <c r="W3798">
        <v>92.3</v>
      </c>
    </row>
    <row r="3799" spans="1:23">
      <c r="A3799">
        <v>2010</v>
      </c>
      <c r="B3799">
        <v>61</v>
      </c>
      <c r="C3799" t="s">
        <v>16</v>
      </c>
      <c r="D3799" t="s">
        <v>17</v>
      </c>
      <c r="E3799" t="s">
        <v>18</v>
      </c>
      <c r="F3799" t="s">
        <v>35</v>
      </c>
      <c r="G3799" t="s">
        <v>28</v>
      </c>
      <c r="H3799" s="3">
        <v>15508.22</v>
      </c>
      <c r="I3799" t="s">
        <v>19</v>
      </c>
      <c r="J3799" t="s">
        <v>22</v>
      </c>
      <c r="K37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35.729661650602601</v>
      </c>
      <c r="L3799" s="5">
        <f>TablaDatos[[#This Row],[IMC_raw]]/1000000000000000</f>
        <v>35.729661650602601</v>
      </c>
      <c r="M3799" s="2">
        <v>3.57296616506026E+16</v>
      </c>
      <c r="N37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799" s="13">
        <f t="shared" si="59"/>
        <v>3798</v>
      </c>
      <c r="P3799" s="2" t="str">
        <f>IF(TablaDatos[[#This Row],[Diabetes]]=0,"No","Si")</f>
        <v>No</v>
      </c>
      <c r="Q3799">
        <v>0</v>
      </c>
      <c r="R3799">
        <f>TablaDatos[[#This Row],[Aux2]]/10000000000000</f>
        <v>1994.11183589034</v>
      </c>
      <c r="S3799" s="1">
        <v>1.99411183589034E+16</v>
      </c>
      <c r="T3799" s="7">
        <f>TablaDatos[[#This Row],[Aux3]]/100000000000000</f>
        <v>204.43823113874799</v>
      </c>
      <c r="U3799" s="1">
        <v>2.04438231138748E+16</v>
      </c>
      <c r="V3799">
        <v>159</v>
      </c>
      <c r="W3799">
        <v>97.1</v>
      </c>
    </row>
    <row r="3800" spans="1:23">
      <c r="A3800">
        <v>2010</v>
      </c>
      <c r="B3800">
        <v>60</v>
      </c>
      <c r="C3800" t="s">
        <v>23</v>
      </c>
      <c r="D3800" t="s">
        <v>17</v>
      </c>
      <c r="E3800" t="s">
        <v>18</v>
      </c>
      <c r="F3800" t="s">
        <v>19</v>
      </c>
      <c r="G3800" t="s">
        <v>28</v>
      </c>
      <c r="H3800" s="3">
        <v>16853.38</v>
      </c>
      <c r="I3800" t="s">
        <v>21</v>
      </c>
      <c r="J3800" t="s">
        <v>18</v>
      </c>
      <c r="K38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35.6720914660388</v>
      </c>
      <c r="L3800" s="5">
        <f>TablaDatos[[#This Row],[IMC_raw]]/1000000000000000</f>
        <v>3.5672091466038802</v>
      </c>
      <c r="M3800" s="2">
        <v>3567209146603880</v>
      </c>
      <c r="N38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0" s="13">
        <f t="shared" si="59"/>
        <v>3799</v>
      </c>
      <c r="P3800" s="2" t="str">
        <f>IF(TablaDatos[[#This Row],[Diabetes]]=0,"No","Si")</f>
        <v>Si</v>
      </c>
      <c r="Q3800">
        <v>1</v>
      </c>
      <c r="R3800">
        <f>TablaDatos[[#This Row],[Aux2]]/10000000000000</f>
        <v>2190.9410362138901</v>
      </c>
      <c r="S3800" s="1">
        <v>2.19094103621389E+16</v>
      </c>
      <c r="T3800" s="7">
        <f>TablaDatos[[#This Row],[Aux3]]/100000000000000</f>
        <v>268.92327452229102</v>
      </c>
      <c r="U3800" s="1">
        <v>2.68923274522291E+16</v>
      </c>
      <c r="V3800">
        <v>172.2</v>
      </c>
      <c r="W3800">
        <v>97.4</v>
      </c>
    </row>
    <row r="3801" spans="1:23">
      <c r="A3801">
        <v>2010</v>
      </c>
      <c r="B3801">
        <v>57</v>
      </c>
      <c r="C3801" t="s">
        <v>16</v>
      </c>
      <c r="D3801" t="s">
        <v>17</v>
      </c>
      <c r="E3801" t="s">
        <v>19</v>
      </c>
      <c r="F3801" t="s">
        <v>35</v>
      </c>
      <c r="G3801" t="s">
        <v>28</v>
      </c>
      <c r="H3801" s="3">
        <v>53805.84</v>
      </c>
      <c r="I3801" t="s">
        <v>18</v>
      </c>
      <c r="J3801" t="s">
        <v>22</v>
      </c>
      <c r="K38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35.654917615346001</v>
      </c>
      <c r="L3801" s="5">
        <f>TablaDatos[[#This Row],[IMC_raw]]/1000000000000000</f>
        <v>3.5654917615346</v>
      </c>
      <c r="M3801" s="2">
        <v>3565491761534600</v>
      </c>
      <c r="N38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1" s="13">
        <f t="shared" si="59"/>
        <v>3800</v>
      </c>
      <c r="P3801" s="2" t="str">
        <f>IF(TablaDatos[[#This Row],[Diabetes]]=0,"No","Si")</f>
        <v>No</v>
      </c>
      <c r="Q3801">
        <v>0</v>
      </c>
      <c r="R3801">
        <f>TablaDatos[[#This Row],[Aux2]]/10000000000000</f>
        <v>2112.7100489610498</v>
      </c>
      <c r="S3801" s="1">
        <v>2.11271004896105E+16</v>
      </c>
      <c r="T3801" s="7">
        <f>TablaDatos[[#This Row],[Aux3]]/100000000000000</f>
        <v>183.46291279763801</v>
      </c>
      <c r="U3801" s="1">
        <v>1.83462912797638E+16</v>
      </c>
      <c r="V3801">
        <v>166.1</v>
      </c>
      <c r="W3801">
        <v>98</v>
      </c>
    </row>
    <row r="3802" spans="1:23">
      <c r="A3802">
        <v>2010</v>
      </c>
      <c r="B3802">
        <v>59</v>
      </c>
      <c r="C3802" t="s">
        <v>23</v>
      </c>
      <c r="D3802" t="s">
        <v>36</v>
      </c>
      <c r="E3802" t="s">
        <v>21</v>
      </c>
      <c r="F3802" t="s">
        <v>24</v>
      </c>
      <c r="G3802" t="s">
        <v>28</v>
      </c>
      <c r="H3802" s="3">
        <v>14950.95</v>
      </c>
      <c r="I3802" t="s">
        <v>21</v>
      </c>
      <c r="J3802" t="s">
        <v>18</v>
      </c>
      <c r="K38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35.654461188918404</v>
      </c>
      <c r="L3802" s="6">
        <f>TablaDatos[[#This Row],[IMC_raw]]/1000000000000000</f>
        <v>3.56544611889184</v>
      </c>
      <c r="M3802" s="2">
        <v>3565446118891840</v>
      </c>
      <c r="N38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2" s="13">
        <f t="shared" si="59"/>
        <v>3801</v>
      </c>
      <c r="P3802" s="2" t="str">
        <f>IF(TablaDatos[[#This Row],[Diabetes]]=0,"No","Si")</f>
        <v>No</v>
      </c>
      <c r="Q3802">
        <v>0</v>
      </c>
      <c r="R3802">
        <f>TablaDatos[[#This Row],[Aux2]]/10000000000000</f>
        <v>221.03315461120599</v>
      </c>
      <c r="S3802" s="1">
        <v>2210331546112060</v>
      </c>
      <c r="T3802" s="7">
        <f>TablaDatos[[#This Row],[Aux3]]/100000000000000</f>
        <v>267.014331666364</v>
      </c>
      <c r="U3802" s="1">
        <v>2.67014331666364E+16</v>
      </c>
      <c r="V3802">
        <v>164.7</v>
      </c>
      <c r="W3802">
        <v>100.8</v>
      </c>
    </row>
    <row r="3803" spans="1:23">
      <c r="A3803">
        <v>2010</v>
      </c>
      <c r="B3803">
        <v>61</v>
      </c>
      <c r="C3803" t="s">
        <v>16</v>
      </c>
      <c r="D3803" t="s">
        <v>33</v>
      </c>
      <c r="E3803" t="s">
        <v>21</v>
      </c>
      <c r="F3803" t="s">
        <v>19</v>
      </c>
      <c r="G3803" t="s">
        <v>28</v>
      </c>
      <c r="H3803" s="3">
        <v>17843.080000000002</v>
      </c>
      <c r="I3803" t="s">
        <v>19</v>
      </c>
      <c r="J3803" t="s">
        <v>19</v>
      </c>
      <c r="K38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35.607803671052899</v>
      </c>
      <c r="L3803" s="6">
        <f>TablaDatos[[#This Row],[IMC_raw]]/100000000000000</f>
        <v>35.607803671052899</v>
      </c>
      <c r="M3803" s="2">
        <v>3560780367105290</v>
      </c>
      <c r="N38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3" s="13">
        <f t="shared" si="59"/>
        <v>3802</v>
      </c>
      <c r="P3803" s="2" t="str">
        <f>IF(TablaDatos[[#This Row],[Diabetes]]=0,"No","Si")</f>
        <v>No</v>
      </c>
      <c r="Q3803">
        <v>0</v>
      </c>
      <c r="R3803">
        <f>TablaDatos[[#This Row],[Aux2]]/10000000000000</f>
        <v>2351.5435351400602</v>
      </c>
      <c r="S3803" s="1">
        <v>2.35154353514006E+16</v>
      </c>
      <c r="T3803" s="7">
        <f>TablaDatos[[#This Row],[Aux3]]/100000000000000</f>
        <v>28.274473764798799</v>
      </c>
      <c r="U3803" s="1">
        <v>2827447376479880</v>
      </c>
      <c r="V3803">
        <v>159.69999999999999</v>
      </c>
      <c r="W3803">
        <v>99.8</v>
      </c>
    </row>
    <row r="3804" spans="1:23">
      <c r="A3804">
        <v>2010</v>
      </c>
      <c r="B3804">
        <v>62</v>
      </c>
      <c r="C3804" t="s">
        <v>16</v>
      </c>
      <c r="D3804" t="s">
        <v>29</v>
      </c>
      <c r="E3804" t="s">
        <v>21</v>
      </c>
      <c r="F3804" t="s">
        <v>24</v>
      </c>
      <c r="G3804" t="s">
        <v>28</v>
      </c>
      <c r="H3804" s="3">
        <v>10903.65</v>
      </c>
      <c r="I3804" t="s">
        <v>21</v>
      </c>
      <c r="J3804" t="s">
        <v>19</v>
      </c>
      <c r="K38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35.593449979855002</v>
      </c>
      <c r="L3804" s="6">
        <f>TablaDatos[[#This Row],[IMC_raw]]/100000000000000</f>
        <v>35.593449979855002</v>
      </c>
      <c r="M3804" s="2">
        <v>3559344997985500</v>
      </c>
      <c r="N38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4" s="13">
        <f t="shared" si="59"/>
        <v>3803</v>
      </c>
      <c r="P3804" s="2" t="str">
        <f>IF(TablaDatos[[#This Row],[Diabetes]]=0,"No","Si")</f>
        <v>Si</v>
      </c>
      <c r="Q3804">
        <v>1</v>
      </c>
      <c r="R3804">
        <f>TablaDatos[[#This Row],[Aux2]]/10000000000000</f>
        <v>230.34395474694199</v>
      </c>
      <c r="S3804" s="1">
        <v>2303439547469420</v>
      </c>
      <c r="T3804" s="7">
        <f>TablaDatos[[#This Row],[Aux3]]/100000000000000</f>
        <v>266.79601763431401</v>
      </c>
      <c r="U3804" s="1">
        <v>2.66796017634314E+16</v>
      </c>
      <c r="V3804">
        <v>186.1</v>
      </c>
      <c r="W3804">
        <v>103.2</v>
      </c>
    </row>
    <row r="3805" spans="1:23">
      <c r="A3805">
        <v>2010</v>
      </c>
      <c r="B3805">
        <v>74</v>
      </c>
      <c r="C3805" t="s">
        <v>16</v>
      </c>
      <c r="D3805" t="s">
        <v>73</v>
      </c>
      <c r="E3805" t="s">
        <v>31</v>
      </c>
      <c r="F3805" t="s">
        <v>24</v>
      </c>
      <c r="G3805" t="s">
        <v>25</v>
      </c>
      <c r="H3805" s="3">
        <v>22603.55</v>
      </c>
      <c r="I3805" t="s">
        <v>19</v>
      </c>
      <c r="J3805" t="s">
        <v>22</v>
      </c>
      <c r="K38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35.584959017307703</v>
      </c>
      <c r="L3805" s="6">
        <f>TablaDatos[[#This Row],[IMC_raw]]/100000000000000</f>
        <v>35.584959017307703</v>
      </c>
      <c r="M3805" s="2">
        <v>3558495901730770</v>
      </c>
      <c r="N38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5" s="13">
        <f t="shared" si="59"/>
        <v>3804</v>
      </c>
      <c r="P3805" s="2" t="str">
        <f>IF(TablaDatos[[#This Row],[Diabetes]]=0,"No","Si")</f>
        <v>No</v>
      </c>
      <c r="Q3805">
        <v>0</v>
      </c>
      <c r="R3805">
        <f>TablaDatos[[#This Row],[Aux2]]/10000000000000</f>
        <v>2248.9207746398401</v>
      </c>
      <c r="S3805" s="1">
        <v>2.24892077463984E+16</v>
      </c>
      <c r="T3805" s="7">
        <f>TablaDatos[[#This Row],[Aux3]]/100000000000000</f>
        <v>196.08614266802701</v>
      </c>
      <c r="U3805" s="1">
        <v>1.96086142668027E+16</v>
      </c>
      <c r="V3805">
        <v>176.8</v>
      </c>
      <c r="W3805">
        <v>106.5</v>
      </c>
    </row>
    <row r="3806" spans="1:23">
      <c r="A3806">
        <v>2010</v>
      </c>
      <c r="B3806">
        <v>52</v>
      </c>
      <c r="C3806" t="s">
        <v>23</v>
      </c>
      <c r="D3806" t="s">
        <v>74</v>
      </c>
      <c r="E3806" t="s">
        <v>19</v>
      </c>
      <c r="F3806" t="s">
        <v>35</v>
      </c>
      <c r="G3806" t="s">
        <v>20</v>
      </c>
      <c r="H3806" s="3">
        <v>32382.68</v>
      </c>
      <c r="I3806" t="s">
        <v>19</v>
      </c>
      <c r="J3806" t="s">
        <v>18</v>
      </c>
      <c r="K38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35.557294336993699</v>
      </c>
      <c r="L3806" s="6">
        <f>TablaDatos[[#This Row],[IMC_raw]]/1000000000000000</f>
        <v>35.557294336993699</v>
      </c>
      <c r="M3806" s="2">
        <v>3.55572943369937E+16</v>
      </c>
      <c r="N38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6" s="13">
        <f t="shared" si="59"/>
        <v>3805</v>
      </c>
      <c r="P3806" s="2" t="str">
        <f>IF(TablaDatos[[#This Row],[Diabetes]]=0,"No","Si")</f>
        <v>No</v>
      </c>
      <c r="Q3806">
        <v>0</v>
      </c>
      <c r="R3806">
        <f>TablaDatos[[#This Row],[Aux2]]/10000000000000</f>
        <v>2176.8456950668501</v>
      </c>
      <c r="S3806" s="1">
        <v>2.17684569506685E+16</v>
      </c>
      <c r="T3806" s="7">
        <f>TablaDatos[[#This Row],[Aux3]]/100000000000000</f>
        <v>256.08315627753598</v>
      </c>
      <c r="U3806" s="1">
        <v>2.56083156277536E+16</v>
      </c>
      <c r="V3806">
        <v>142.9</v>
      </c>
      <c r="W3806">
        <v>88.2</v>
      </c>
    </row>
    <row r="3807" spans="1:23">
      <c r="A3807">
        <v>2010</v>
      </c>
      <c r="B3807">
        <v>56</v>
      </c>
      <c r="C3807" t="s">
        <v>16</v>
      </c>
      <c r="D3807" t="s">
        <v>36</v>
      </c>
      <c r="E3807" t="s">
        <v>21</v>
      </c>
      <c r="F3807" t="s">
        <v>24</v>
      </c>
      <c r="G3807" t="s">
        <v>28</v>
      </c>
      <c r="H3807" s="3">
        <v>14767.68</v>
      </c>
      <c r="I3807" t="s">
        <v>21</v>
      </c>
      <c r="J3807" t="s">
        <v>19</v>
      </c>
      <c r="K38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35.547229864077003</v>
      </c>
      <c r="L3807" s="6">
        <f>TablaDatos[[#This Row],[IMC_raw]]/1000000000000000</f>
        <v>35.547229864077003</v>
      </c>
      <c r="M3807" s="2">
        <v>3.5547229864077E+16</v>
      </c>
      <c r="N38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7" s="13">
        <f t="shared" si="59"/>
        <v>3806</v>
      </c>
      <c r="P3807" s="2" t="str">
        <f>IF(TablaDatos[[#This Row],[Diabetes]]=0,"No","Si")</f>
        <v>No</v>
      </c>
      <c r="Q3807">
        <v>0</v>
      </c>
      <c r="R3807">
        <f>TablaDatos[[#This Row],[Aux2]]/10000000000000</f>
        <v>1911.9311871356499</v>
      </c>
      <c r="S3807" s="1">
        <v>1.91193118713565E+16</v>
      </c>
      <c r="T3807" s="7">
        <f>TablaDatos[[#This Row],[Aux3]]/100000000000000</f>
        <v>24.738663688398901</v>
      </c>
      <c r="U3807" s="1">
        <v>2473866368839890</v>
      </c>
      <c r="V3807">
        <v>164.7</v>
      </c>
      <c r="W3807">
        <v>101.9</v>
      </c>
    </row>
    <row r="3808" spans="1:23">
      <c r="A3808">
        <v>2010</v>
      </c>
      <c r="B3808">
        <v>72</v>
      </c>
      <c r="C3808" t="s">
        <v>23</v>
      </c>
      <c r="D3808" t="s">
        <v>29</v>
      </c>
      <c r="E3808" t="s">
        <v>18</v>
      </c>
      <c r="F3808" t="s">
        <v>24</v>
      </c>
      <c r="G3808" t="s">
        <v>25</v>
      </c>
      <c r="H3808" s="3">
        <v>7945.74</v>
      </c>
      <c r="I3808" t="s">
        <v>19</v>
      </c>
      <c r="J3808" t="s">
        <v>22</v>
      </c>
      <c r="K38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35.501904250293499</v>
      </c>
      <c r="L3808" s="5">
        <f>TablaDatos[[#This Row],[IMC_raw]]/1000000000000000</f>
        <v>35.501904250293499</v>
      </c>
      <c r="M3808" s="2">
        <v>3.55019042502935E+16</v>
      </c>
      <c r="N38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8" s="13">
        <f t="shared" si="59"/>
        <v>3807</v>
      </c>
      <c r="P3808" s="2" t="str">
        <f>IF(TablaDatos[[#This Row],[Diabetes]]=0,"No","Si")</f>
        <v>No</v>
      </c>
      <c r="Q3808">
        <v>0</v>
      </c>
      <c r="R3808">
        <f>TablaDatos[[#This Row],[Aux2]]/10000000000000</f>
        <v>2307.8159213653198</v>
      </c>
      <c r="S3808" s="1">
        <v>2.30781592136532E+16</v>
      </c>
      <c r="T3808" s="7">
        <f>TablaDatos[[#This Row],[Aux3]]/100000000000000</f>
        <v>225.86964259581899</v>
      </c>
      <c r="U3808" s="1">
        <v>2.25869642595819E+16</v>
      </c>
      <c r="V3808">
        <v>171.2</v>
      </c>
      <c r="W3808">
        <v>100.9</v>
      </c>
    </row>
    <row r="3809" spans="1:23">
      <c r="A3809">
        <v>2010</v>
      </c>
      <c r="B3809">
        <v>60</v>
      </c>
      <c r="C3809" t="s">
        <v>23</v>
      </c>
      <c r="D3809" t="s">
        <v>72</v>
      </c>
      <c r="E3809" t="s">
        <v>31</v>
      </c>
      <c r="F3809" t="s">
        <v>24</v>
      </c>
      <c r="G3809" t="s">
        <v>28</v>
      </c>
      <c r="H3809" s="3">
        <v>14997.7</v>
      </c>
      <c r="I3809" t="s">
        <v>21</v>
      </c>
      <c r="J3809" t="s">
        <v>18</v>
      </c>
      <c r="K38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35.496727970060704</v>
      </c>
      <c r="L3809" s="6">
        <f>TablaDatos[[#This Row],[IMC_raw]]/1000000000000000</f>
        <v>3.5496727970060702</v>
      </c>
      <c r="M3809" s="2">
        <v>3549672797006070</v>
      </c>
      <c r="N38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09" s="13">
        <f t="shared" si="59"/>
        <v>3808</v>
      </c>
      <c r="P3809" s="2" t="str">
        <f>IF(TablaDatos[[#This Row],[Diabetes]]=0,"No","Si")</f>
        <v>Si</v>
      </c>
      <c r="Q3809">
        <v>1</v>
      </c>
      <c r="R3809">
        <f>TablaDatos[[#This Row],[Aux2]]/10000000000000</f>
        <v>2235.4077177050199</v>
      </c>
      <c r="S3809" s="1">
        <v>2.23540771770502E+16</v>
      </c>
      <c r="T3809" s="7">
        <f>TablaDatos[[#This Row],[Aux3]]/100000000000000</f>
        <v>273.366368140004</v>
      </c>
      <c r="U3809" s="1">
        <v>2.73366368140004E+16</v>
      </c>
      <c r="V3809">
        <v>167.2</v>
      </c>
      <c r="W3809">
        <v>104.1</v>
      </c>
    </row>
    <row r="3810" spans="1:23">
      <c r="A3810">
        <v>2010</v>
      </c>
      <c r="B3810">
        <v>52</v>
      </c>
      <c r="C3810" t="s">
        <v>23</v>
      </c>
      <c r="D3810" t="s">
        <v>29</v>
      </c>
      <c r="E3810" t="s">
        <v>18</v>
      </c>
      <c r="F3810" t="s">
        <v>40</v>
      </c>
      <c r="G3810" t="s">
        <v>20</v>
      </c>
      <c r="H3810" s="3">
        <v>28025.42</v>
      </c>
      <c r="I3810" t="s">
        <v>18</v>
      </c>
      <c r="J3810" t="s">
        <v>22</v>
      </c>
      <c r="K38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35.475080645503397</v>
      </c>
      <c r="L3810" s="6">
        <f>TablaDatos[[#This Row],[IMC_raw]]/1000000000000000</f>
        <v>35.475080645503397</v>
      </c>
      <c r="M3810" s="2">
        <v>3.54750806455034E+16</v>
      </c>
      <c r="N38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0" s="13">
        <f t="shared" si="59"/>
        <v>3809</v>
      </c>
      <c r="P3810" s="2" t="str">
        <f>IF(TablaDatos[[#This Row],[Diabetes]]=0,"No","Si")</f>
        <v>No</v>
      </c>
      <c r="Q3810">
        <v>0</v>
      </c>
      <c r="R3810">
        <f>TablaDatos[[#This Row],[Aux2]]/10000000000000</f>
        <v>204.524440961019</v>
      </c>
      <c r="S3810" s="1">
        <v>2045244409610190</v>
      </c>
      <c r="T3810" s="7">
        <f>TablaDatos[[#This Row],[Aux3]]/100000000000000</f>
        <v>174.223323744211</v>
      </c>
      <c r="U3810" s="1">
        <v>1.74223323744211E+16</v>
      </c>
      <c r="V3810">
        <v>144.30000000000001</v>
      </c>
      <c r="W3810">
        <v>87.6</v>
      </c>
    </row>
    <row r="3811" spans="1:23">
      <c r="A3811">
        <v>2010</v>
      </c>
      <c r="B3811">
        <v>52</v>
      </c>
      <c r="C3811" t="s">
        <v>16</v>
      </c>
      <c r="D3811" t="s">
        <v>29</v>
      </c>
      <c r="E3811" t="s">
        <v>18</v>
      </c>
      <c r="F3811" t="s">
        <v>19</v>
      </c>
      <c r="G3811" t="s">
        <v>20</v>
      </c>
      <c r="H3811" s="3">
        <v>20931.509999999998</v>
      </c>
      <c r="I3811" t="s">
        <v>21</v>
      </c>
      <c r="J3811" t="s">
        <v>19</v>
      </c>
      <c r="K38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35.463590895651905</v>
      </c>
      <c r="L3811" s="6">
        <f>TablaDatos[[#This Row],[IMC_raw]]/1000000000000000</f>
        <v>3.5463590895651902</v>
      </c>
      <c r="M3811" s="2">
        <v>3546359089565190</v>
      </c>
      <c r="N38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1" s="13">
        <f t="shared" si="59"/>
        <v>3810</v>
      </c>
      <c r="P3811" s="2" t="str">
        <f>IF(TablaDatos[[#This Row],[Diabetes]]=0,"No","Si")</f>
        <v>Si</v>
      </c>
      <c r="Q3811">
        <v>1</v>
      </c>
      <c r="R3811">
        <f>TablaDatos[[#This Row],[Aux2]]/10000000000000</f>
        <v>2355.5342936121101</v>
      </c>
      <c r="S3811" s="1">
        <v>2.35553429361211E+16</v>
      </c>
      <c r="T3811" s="7">
        <f>TablaDatos[[#This Row],[Aux3]]/100000000000000</f>
        <v>2.7030459601127599</v>
      </c>
      <c r="U3811" s="1">
        <v>270304596011276</v>
      </c>
      <c r="V3811">
        <v>160.1</v>
      </c>
      <c r="W3811">
        <v>96</v>
      </c>
    </row>
    <row r="3812" spans="1:23">
      <c r="A3812">
        <v>2010</v>
      </c>
      <c r="B3812">
        <v>58</v>
      </c>
      <c r="C3812" t="s">
        <v>16</v>
      </c>
      <c r="D3812" t="s">
        <v>17</v>
      </c>
      <c r="E3812" t="s">
        <v>18</v>
      </c>
      <c r="F3812" t="s">
        <v>19</v>
      </c>
      <c r="G3812" t="s">
        <v>28</v>
      </c>
      <c r="H3812" s="3">
        <v>38250.720000000001</v>
      </c>
      <c r="I3812" t="s">
        <v>21</v>
      </c>
      <c r="J3812" t="s">
        <v>19</v>
      </c>
      <c r="K38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35.442404952284399</v>
      </c>
      <c r="L3812" s="5">
        <f>TablaDatos[[#This Row],[IMC_raw]]/1000000000000000</f>
        <v>3.5442404952284399</v>
      </c>
      <c r="M3812" s="2">
        <v>3544240495228440</v>
      </c>
      <c r="N38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2" s="13">
        <f t="shared" si="59"/>
        <v>3811</v>
      </c>
      <c r="P3812" s="2" t="str">
        <f>IF(TablaDatos[[#This Row],[Diabetes]]=0,"No","Si")</f>
        <v>No</v>
      </c>
      <c r="Q3812">
        <v>0</v>
      </c>
      <c r="R3812">
        <f>TablaDatos[[#This Row],[Aux2]]/10000000000000</f>
        <v>2039.04418697854</v>
      </c>
      <c r="S3812" s="1">
        <v>2.03904418697854E+16</v>
      </c>
      <c r="T3812" s="7">
        <f>TablaDatos[[#This Row],[Aux3]]/100000000000000</f>
        <v>24.4697682117021</v>
      </c>
      <c r="U3812" s="1">
        <v>2446976821170210</v>
      </c>
      <c r="V3812">
        <v>163.69999999999999</v>
      </c>
      <c r="W3812">
        <v>97.4</v>
      </c>
    </row>
    <row r="3813" spans="1:23">
      <c r="A3813">
        <v>2010</v>
      </c>
      <c r="B3813">
        <v>67</v>
      </c>
      <c r="C3813" t="s">
        <v>16</v>
      </c>
      <c r="D3813" t="s">
        <v>29</v>
      </c>
      <c r="E3813" t="s">
        <v>21</v>
      </c>
      <c r="F3813" t="s">
        <v>24</v>
      </c>
      <c r="G3813" t="s">
        <v>25</v>
      </c>
      <c r="H3813" s="3">
        <v>15709.47</v>
      </c>
      <c r="I3813" t="s">
        <v>19</v>
      </c>
      <c r="J3813" t="s">
        <v>18</v>
      </c>
      <c r="K38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35.441843786775202</v>
      </c>
      <c r="L3813" s="5">
        <f>TablaDatos[[#This Row],[IMC_raw]]/1000000000000000</f>
        <v>3.54418437867752</v>
      </c>
      <c r="M3813" s="2">
        <v>3544184378677520</v>
      </c>
      <c r="N38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3" s="13">
        <f t="shared" si="59"/>
        <v>3812</v>
      </c>
      <c r="P3813" s="2" t="str">
        <f>IF(TablaDatos[[#This Row],[Diabetes]]=0,"No","Si")</f>
        <v>Si</v>
      </c>
      <c r="Q3813">
        <v>1</v>
      </c>
      <c r="R3813">
        <f>TablaDatos[[#This Row],[Aux2]]/10000000000000</f>
        <v>2210.5150511679299</v>
      </c>
      <c r="S3813" s="1">
        <v>2.21051505116793E+16</v>
      </c>
      <c r="T3813" s="7">
        <f>TablaDatos[[#This Row],[Aux3]]/100000000000000</f>
        <v>238.63121589263699</v>
      </c>
      <c r="U3813" s="1">
        <v>2.38631215892637E+16</v>
      </c>
      <c r="V3813">
        <v>179.4</v>
      </c>
      <c r="W3813">
        <v>107.1</v>
      </c>
    </row>
    <row r="3814" spans="1:23">
      <c r="A3814">
        <v>2010</v>
      </c>
      <c r="B3814">
        <v>69</v>
      </c>
      <c r="C3814" t="s">
        <v>16</v>
      </c>
      <c r="D3814" t="s">
        <v>30</v>
      </c>
      <c r="E3814" t="s">
        <v>19</v>
      </c>
      <c r="F3814" t="s">
        <v>24</v>
      </c>
      <c r="G3814" t="s">
        <v>25</v>
      </c>
      <c r="H3814" s="3">
        <v>14574.06</v>
      </c>
      <c r="I3814" t="s">
        <v>21</v>
      </c>
      <c r="J3814" t="s">
        <v>18</v>
      </c>
      <c r="K38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35.4053486866868</v>
      </c>
      <c r="L3814" s="5">
        <f>TablaDatos[[#This Row],[IMC_raw]]/1000000000000000</f>
        <v>3.5405348686686802</v>
      </c>
      <c r="M3814" s="2">
        <v>3540534868668680</v>
      </c>
      <c r="N38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4" s="13">
        <f t="shared" si="59"/>
        <v>3813</v>
      </c>
      <c r="P3814" s="2" t="str">
        <f>IF(TablaDatos[[#This Row],[Diabetes]]=0,"No","Si")</f>
        <v>Si</v>
      </c>
      <c r="Q3814">
        <v>1</v>
      </c>
      <c r="R3814">
        <f>TablaDatos[[#This Row],[Aux2]]/10000000000000</f>
        <v>2456.0755101254899</v>
      </c>
      <c r="S3814" s="1">
        <v>2.45607551012549E+16</v>
      </c>
      <c r="T3814" s="7">
        <f>TablaDatos[[#This Row],[Aux3]]/100000000000000</f>
        <v>256.633219637568</v>
      </c>
      <c r="U3814" s="1">
        <v>2.56633219637568E+16</v>
      </c>
      <c r="V3814">
        <v>175.1</v>
      </c>
      <c r="W3814">
        <v>103.6</v>
      </c>
    </row>
    <row r="3815" spans="1:23">
      <c r="A3815">
        <v>2010</v>
      </c>
      <c r="B3815">
        <v>65</v>
      </c>
      <c r="C3815" t="s">
        <v>16</v>
      </c>
      <c r="D3815" t="s">
        <v>73</v>
      </c>
      <c r="E3815" t="s">
        <v>31</v>
      </c>
      <c r="F3815" t="s">
        <v>24</v>
      </c>
      <c r="G3815" t="s">
        <v>25</v>
      </c>
      <c r="H3815" s="3">
        <v>16519.919999999998</v>
      </c>
      <c r="I3815" t="s">
        <v>19</v>
      </c>
      <c r="J3815" t="s">
        <v>22</v>
      </c>
      <c r="K38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35.393038129736297</v>
      </c>
      <c r="L3815" s="5">
        <f>TablaDatos[[#This Row],[IMC_raw]]/1000000000000000</f>
        <v>3.5393038129736301</v>
      </c>
      <c r="M3815" s="2">
        <v>3539303812973630</v>
      </c>
      <c r="N38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5" s="13">
        <f t="shared" si="59"/>
        <v>3814</v>
      </c>
      <c r="P3815" s="2" t="str">
        <f>IF(TablaDatos[[#This Row],[Diabetes]]=0,"No","Si")</f>
        <v>Si</v>
      </c>
      <c r="Q3815">
        <v>1</v>
      </c>
      <c r="R3815">
        <f>TablaDatos[[#This Row],[Aux2]]/10000000000000</f>
        <v>2289.91546743651</v>
      </c>
      <c r="S3815" s="1">
        <v>2.28991546743651E+16</v>
      </c>
      <c r="T3815" s="7">
        <f>TablaDatos[[#This Row],[Aux3]]/100000000000000</f>
        <v>254.64276491042199</v>
      </c>
      <c r="U3815" s="1">
        <v>2.54642764910422E+16</v>
      </c>
      <c r="V3815">
        <v>176.2</v>
      </c>
      <c r="W3815">
        <v>103.9</v>
      </c>
    </row>
    <row r="3816" spans="1:23">
      <c r="A3816">
        <v>2010</v>
      </c>
      <c r="B3816">
        <v>69</v>
      </c>
      <c r="C3816" t="s">
        <v>16</v>
      </c>
      <c r="D3816" t="s">
        <v>29</v>
      </c>
      <c r="E3816" t="s">
        <v>21</v>
      </c>
      <c r="F3816" t="s">
        <v>24</v>
      </c>
      <c r="G3816" t="s">
        <v>25</v>
      </c>
      <c r="H3816" s="3">
        <v>13909.43</v>
      </c>
      <c r="I3816" t="s">
        <v>21</v>
      </c>
      <c r="J3816" t="s">
        <v>22</v>
      </c>
      <c r="K38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35.3582554208201</v>
      </c>
      <c r="L3816" s="5">
        <f>TablaDatos[[#This Row],[IMC_raw]]/1000000000000000</f>
        <v>3.5358255420820099</v>
      </c>
      <c r="M3816" s="2">
        <v>3535825542082010</v>
      </c>
      <c r="N38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6" s="13">
        <f t="shared" si="59"/>
        <v>3815</v>
      </c>
      <c r="P3816" s="2" t="str">
        <f>IF(TablaDatos[[#This Row],[Diabetes]]=0,"No","Si")</f>
        <v>Si</v>
      </c>
      <c r="Q3816">
        <v>1</v>
      </c>
      <c r="R3816">
        <f>TablaDatos[[#This Row],[Aux2]]/10000000000000</f>
        <v>2371.26269417703</v>
      </c>
      <c r="S3816" s="1">
        <v>2.37126269417703E+16</v>
      </c>
      <c r="T3816" s="7">
        <f>TablaDatos[[#This Row],[Aux3]]/100000000000000</f>
        <v>26.572087146641199</v>
      </c>
      <c r="U3816" s="1">
        <v>2657208714664120</v>
      </c>
      <c r="V3816">
        <v>175.4</v>
      </c>
      <c r="W3816">
        <v>102.1</v>
      </c>
    </row>
    <row r="3817" spans="1:23">
      <c r="A3817">
        <v>2010</v>
      </c>
      <c r="B3817">
        <v>50</v>
      </c>
      <c r="C3817" t="s">
        <v>23</v>
      </c>
      <c r="D3817" t="s">
        <v>26</v>
      </c>
      <c r="E3817" t="s">
        <v>18</v>
      </c>
      <c r="F3817" t="s">
        <v>19</v>
      </c>
      <c r="G3817" t="s">
        <v>20</v>
      </c>
      <c r="H3817" s="3">
        <v>24140.52</v>
      </c>
      <c r="I3817" t="s">
        <v>21</v>
      </c>
      <c r="J3817" t="s">
        <v>19</v>
      </c>
      <c r="K3817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35.346814380963004</v>
      </c>
      <c r="L3817" s="6">
        <f>TablaDatos[[#This Row],[IMC_raw]]/1000000000000000</f>
        <v>3.5346814380963001E-2</v>
      </c>
      <c r="M3817" s="2">
        <v>35346814380963</v>
      </c>
      <c r="N38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7" s="13">
        <f t="shared" si="59"/>
        <v>3816</v>
      </c>
      <c r="P3817" s="2" t="str">
        <f>IF(TablaDatos[[#This Row],[Diabetes]]=0,"No","Si")</f>
        <v>Si</v>
      </c>
      <c r="Q3817">
        <v>1</v>
      </c>
      <c r="R3817">
        <f>TablaDatos[[#This Row],[Aux2]]/10000000000000</f>
        <v>2211.80705786099</v>
      </c>
      <c r="S3817" s="1">
        <v>2.21180705786099E+16</v>
      </c>
      <c r="T3817" s="7">
        <f>TablaDatos[[#This Row],[Aux3]]/100000000000000</f>
        <v>268.30284268242798</v>
      </c>
      <c r="U3817" s="1">
        <v>2.68302842682428E+16</v>
      </c>
      <c r="V3817">
        <v>157.4</v>
      </c>
      <c r="W3817">
        <v>95.8</v>
      </c>
    </row>
    <row r="3818" spans="1:23">
      <c r="A3818">
        <v>2010</v>
      </c>
      <c r="B3818">
        <v>52</v>
      </c>
      <c r="C3818" t="s">
        <v>16</v>
      </c>
      <c r="D3818" t="s">
        <v>30</v>
      </c>
      <c r="E3818" t="s">
        <v>18</v>
      </c>
      <c r="F3818" t="s">
        <v>35</v>
      </c>
      <c r="G3818" t="s">
        <v>20</v>
      </c>
      <c r="H3818" s="3">
        <v>19936.12</v>
      </c>
      <c r="I3818" t="s">
        <v>19</v>
      </c>
      <c r="J3818" t="s">
        <v>22</v>
      </c>
      <c r="K38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35.342861684751497</v>
      </c>
      <c r="L3818" s="6">
        <f>TablaDatos[[#This Row],[IMC_raw]]/1000000000000000</f>
        <v>3.5342861684751501</v>
      </c>
      <c r="M3818" s="2">
        <v>3534286168475150</v>
      </c>
      <c r="N38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8" s="13">
        <f t="shared" si="59"/>
        <v>3817</v>
      </c>
      <c r="P3818" s="2" t="str">
        <f>IF(TablaDatos[[#This Row],[Diabetes]]=0,"No","Si")</f>
        <v>No</v>
      </c>
      <c r="Q3818">
        <v>0</v>
      </c>
      <c r="R3818">
        <f>TablaDatos[[#This Row],[Aux2]]/10000000000000</f>
        <v>2120.8519267731499</v>
      </c>
      <c r="S3818" s="1">
        <v>2.12085192677315E+16</v>
      </c>
      <c r="T3818" s="7">
        <f>TablaDatos[[#This Row],[Aux3]]/100000000000000</f>
        <v>20.212495694525</v>
      </c>
      <c r="U3818" s="1">
        <v>2021249569452500</v>
      </c>
      <c r="V3818">
        <v>148.19999999999999</v>
      </c>
      <c r="W3818">
        <v>92.9</v>
      </c>
    </row>
    <row r="3819" spans="1:23">
      <c r="A3819">
        <v>2010</v>
      </c>
      <c r="B3819">
        <v>60</v>
      </c>
      <c r="C3819" t="s">
        <v>16</v>
      </c>
      <c r="D3819" t="s">
        <v>38</v>
      </c>
      <c r="E3819" t="s">
        <v>19</v>
      </c>
      <c r="F3819" t="s">
        <v>35</v>
      </c>
      <c r="G3819" t="s">
        <v>28</v>
      </c>
      <c r="H3819" s="3">
        <v>27317.46</v>
      </c>
      <c r="I3819" t="s">
        <v>21</v>
      </c>
      <c r="J3819" t="s">
        <v>18</v>
      </c>
      <c r="K38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35.327747721506299</v>
      </c>
      <c r="L3819" s="5">
        <f>TablaDatos[[#This Row],[IMC_raw]]/1000000000000000</f>
        <v>35.327747721506299</v>
      </c>
      <c r="M3819" s="2">
        <v>3.53277477215063E+16</v>
      </c>
      <c r="N38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19" s="13">
        <f t="shared" si="59"/>
        <v>3818</v>
      </c>
      <c r="P3819" s="2" t="str">
        <f>IF(TablaDatos[[#This Row],[Diabetes]]=0,"No","Si")</f>
        <v>No</v>
      </c>
      <c r="Q3819">
        <v>0</v>
      </c>
      <c r="R3819">
        <f>TablaDatos[[#This Row],[Aux2]]/10000000000000</f>
        <v>2120.9267894111999</v>
      </c>
      <c r="S3819" s="1">
        <v>2.1209267894112E+16</v>
      </c>
      <c r="T3819" s="7">
        <f>TablaDatos[[#This Row],[Aux3]]/100000000000000</f>
        <v>232.34133398884299</v>
      </c>
      <c r="U3819" s="1">
        <v>2.32341333988843E+16</v>
      </c>
      <c r="V3819">
        <v>174.4</v>
      </c>
      <c r="W3819">
        <v>98.2</v>
      </c>
    </row>
    <row r="3820" spans="1:23">
      <c r="A3820">
        <v>2010</v>
      </c>
      <c r="B3820">
        <v>56</v>
      </c>
      <c r="C3820" t="s">
        <v>16</v>
      </c>
      <c r="D3820" t="s">
        <v>29</v>
      </c>
      <c r="E3820" t="s">
        <v>31</v>
      </c>
      <c r="F3820" t="s">
        <v>24</v>
      </c>
      <c r="G3820" t="s">
        <v>28</v>
      </c>
      <c r="H3820" s="3">
        <v>18108.03</v>
      </c>
      <c r="I3820" t="s">
        <v>19</v>
      </c>
      <c r="J3820" t="s">
        <v>22</v>
      </c>
      <c r="K38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35.241749896064796</v>
      </c>
      <c r="L3820" s="5">
        <f>TablaDatos[[#This Row],[IMC_raw]]/1000000000000000</f>
        <v>3.5241749896064798</v>
      </c>
      <c r="M3820" s="2">
        <v>3524174989606480</v>
      </c>
      <c r="N38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0" s="13">
        <f t="shared" si="59"/>
        <v>3819</v>
      </c>
      <c r="P3820" s="2" t="str">
        <f>IF(TablaDatos[[#This Row],[Diabetes]]=0,"No","Si")</f>
        <v>Si</v>
      </c>
      <c r="Q3820">
        <v>1</v>
      </c>
      <c r="R3820">
        <f>TablaDatos[[#This Row],[Aux2]]/10000000000000</f>
        <v>2144.1587866228301</v>
      </c>
      <c r="S3820" s="1">
        <v>2.14415878662283E+16</v>
      </c>
      <c r="T3820" s="7">
        <f>TablaDatos[[#This Row],[Aux3]]/100000000000000</f>
        <v>2.59058492503656</v>
      </c>
      <c r="U3820" s="1">
        <v>259058492503656</v>
      </c>
      <c r="V3820">
        <v>175.9</v>
      </c>
      <c r="W3820">
        <v>107.5</v>
      </c>
    </row>
    <row r="3821" spans="1:23">
      <c r="A3821">
        <v>2010</v>
      </c>
      <c r="B3821">
        <v>60</v>
      </c>
      <c r="C3821" t="s">
        <v>23</v>
      </c>
      <c r="D3821" t="s">
        <v>42</v>
      </c>
      <c r="E3821" t="s">
        <v>21</v>
      </c>
      <c r="F3821" t="s">
        <v>19</v>
      </c>
      <c r="G3821" t="s">
        <v>28</v>
      </c>
      <c r="H3821" s="3">
        <v>25610.25</v>
      </c>
      <c r="I3821" t="s">
        <v>21</v>
      </c>
      <c r="J3821" t="s">
        <v>19</v>
      </c>
      <c r="K38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35.210943849754102</v>
      </c>
      <c r="L3821" s="5">
        <f>TablaDatos[[#This Row],[IMC_raw]]/1000000000000000</f>
        <v>3.5210943849754099</v>
      </c>
      <c r="M3821" s="2">
        <v>3521094384975410</v>
      </c>
      <c r="N38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1" s="13">
        <f t="shared" si="59"/>
        <v>3820</v>
      </c>
      <c r="P3821" s="2" t="str">
        <f>IF(TablaDatos[[#This Row],[Diabetes]]=0,"No","Si")</f>
        <v>No</v>
      </c>
      <c r="Q3821">
        <v>0</v>
      </c>
      <c r="R3821">
        <f>TablaDatos[[#This Row],[Aux2]]/10000000000000</f>
        <v>2411.4998183110702</v>
      </c>
      <c r="S3821" s="1">
        <v>2.41149981831107E+16</v>
      </c>
      <c r="T3821" s="7">
        <f>TablaDatos[[#This Row],[Aux3]]/100000000000000</f>
        <v>271.853804250498</v>
      </c>
      <c r="U3821" s="1">
        <v>2.71853804250498E+16</v>
      </c>
      <c r="V3821">
        <v>176.5</v>
      </c>
      <c r="W3821">
        <v>99.9</v>
      </c>
    </row>
    <row r="3822" spans="1:23">
      <c r="A3822">
        <v>2010</v>
      </c>
      <c r="B3822">
        <v>71</v>
      </c>
      <c r="C3822" t="s">
        <v>23</v>
      </c>
      <c r="D3822" t="s">
        <v>37</v>
      </c>
      <c r="E3822" t="s">
        <v>31</v>
      </c>
      <c r="F3822" t="s">
        <v>24</v>
      </c>
      <c r="G3822" t="s">
        <v>25</v>
      </c>
      <c r="H3822" s="3">
        <v>8799.99</v>
      </c>
      <c r="I3822" t="s">
        <v>21</v>
      </c>
      <c r="J3822" t="s">
        <v>19</v>
      </c>
      <c r="K38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35.1852288920796</v>
      </c>
      <c r="L3822" s="5">
        <f>TablaDatos[[#This Row],[IMC_raw]]/1000000000000000</f>
        <v>35.1852288920796</v>
      </c>
      <c r="M3822" s="2">
        <v>3.51852288920796E+16</v>
      </c>
      <c r="N38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2" s="13">
        <f t="shared" si="59"/>
        <v>3821</v>
      </c>
      <c r="P3822" s="2" t="str">
        <f>IF(TablaDatos[[#This Row],[Diabetes]]=0,"No","Si")</f>
        <v>Si</v>
      </c>
      <c r="Q3822">
        <v>1</v>
      </c>
      <c r="R3822">
        <f>TablaDatos[[#This Row],[Aux2]]/10000000000000</f>
        <v>240.20212715149299</v>
      </c>
      <c r="S3822" s="1">
        <v>2402021271514930</v>
      </c>
      <c r="T3822" s="7">
        <f>TablaDatos[[#This Row],[Aux3]]/100000000000000</f>
        <v>267.68287856888998</v>
      </c>
      <c r="U3822" s="1">
        <v>2.6768287856889E+16</v>
      </c>
      <c r="V3822">
        <v>182.7</v>
      </c>
      <c r="W3822">
        <v>108.1</v>
      </c>
    </row>
    <row r="3823" spans="1:23">
      <c r="A3823">
        <v>2010</v>
      </c>
      <c r="B3823">
        <v>44</v>
      </c>
      <c r="C3823" t="s">
        <v>16</v>
      </c>
      <c r="D3823" t="s">
        <v>29</v>
      </c>
      <c r="E3823" t="s">
        <v>19</v>
      </c>
      <c r="F3823" t="s">
        <v>40</v>
      </c>
      <c r="G3823" t="s">
        <v>39</v>
      </c>
      <c r="H3823" s="3">
        <v>17257.990000000002</v>
      </c>
      <c r="I3823" t="s">
        <v>19</v>
      </c>
      <c r="J3823" t="s">
        <v>19</v>
      </c>
      <c r="K38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35.171377225334403</v>
      </c>
      <c r="L3823" s="5">
        <f>TablaDatos[[#This Row],[IMC_raw]]/1000000000000000</f>
        <v>35.171377225334403</v>
      </c>
      <c r="M3823" s="2">
        <v>3.51713772253344E+16</v>
      </c>
      <c r="N38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3" s="13">
        <f t="shared" si="59"/>
        <v>3822</v>
      </c>
      <c r="P3823" s="2" t="str">
        <f>IF(TablaDatos[[#This Row],[Diabetes]]=0,"No","Si")</f>
        <v>No</v>
      </c>
      <c r="Q3823">
        <v>0</v>
      </c>
      <c r="R3823">
        <f>TablaDatos[[#This Row],[Aux2]]/10000000000000</f>
        <v>2147.9016244713098</v>
      </c>
      <c r="S3823" s="1">
        <v>2.14790162447131E+16</v>
      </c>
      <c r="T3823" s="7">
        <f>TablaDatos[[#This Row],[Aux3]]/100000000000000</f>
        <v>199.578176476642</v>
      </c>
      <c r="U3823" s="1">
        <v>1.99578176476642E+16</v>
      </c>
      <c r="V3823">
        <v>157.30000000000001</v>
      </c>
      <c r="W3823">
        <v>96.9</v>
      </c>
    </row>
    <row r="3824" spans="1:23">
      <c r="A3824">
        <v>2010</v>
      </c>
      <c r="B3824">
        <v>70</v>
      </c>
      <c r="C3824" t="s">
        <v>23</v>
      </c>
      <c r="D3824" t="s">
        <v>27</v>
      </c>
      <c r="E3824" t="s">
        <v>21</v>
      </c>
      <c r="F3824" t="s">
        <v>24</v>
      </c>
      <c r="G3824" t="s">
        <v>25</v>
      </c>
      <c r="H3824" s="3">
        <v>13404.37</v>
      </c>
      <c r="I3824" t="s">
        <v>21</v>
      </c>
      <c r="J3824" t="s">
        <v>18</v>
      </c>
      <c r="K38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35.144564718055598</v>
      </c>
      <c r="L3824" s="5">
        <f>TablaDatos[[#This Row],[IMC_raw]]/1000000000000000</f>
        <v>35.144564718055598</v>
      </c>
      <c r="M3824" s="2">
        <v>3.51445647180556E+16</v>
      </c>
      <c r="N38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4" s="13">
        <f t="shared" si="59"/>
        <v>3823</v>
      </c>
      <c r="P3824" s="2" t="str">
        <f>IF(TablaDatos[[#This Row],[Diabetes]]=0,"No","Si")</f>
        <v>Si</v>
      </c>
      <c r="Q3824">
        <v>1</v>
      </c>
      <c r="R3824">
        <f>TablaDatos[[#This Row],[Aux2]]/10000000000000</f>
        <v>2489.7918486369899</v>
      </c>
      <c r="S3824" s="1">
        <v>2.48979184863699E+16</v>
      </c>
      <c r="T3824" s="7">
        <f>TablaDatos[[#This Row],[Aux3]]/100000000000000</f>
        <v>241.70015966097799</v>
      </c>
      <c r="U3824" s="1">
        <v>2.41700159660978E+16</v>
      </c>
      <c r="V3824">
        <v>180</v>
      </c>
      <c r="W3824">
        <v>106</v>
      </c>
    </row>
    <row r="3825" spans="1:23">
      <c r="A3825">
        <v>2010</v>
      </c>
      <c r="B3825">
        <v>55</v>
      </c>
      <c r="C3825" t="s">
        <v>23</v>
      </c>
      <c r="D3825" t="s">
        <v>29</v>
      </c>
      <c r="E3825" t="s">
        <v>18</v>
      </c>
      <c r="F3825" t="s">
        <v>24</v>
      </c>
      <c r="G3825" t="s">
        <v>28</v>
      </c>
      <c r="H3825" s="3">
        <v>9426.44</v>
      </c>
      <c r="I3825" t="s">
        <v>21</v>
      </c>
      <c r="J3825" t="s">
        <v>18</v>
      </c>
      <c r="K38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35.138441210170697</v>
      </c>
      <c r="L3825" s="6">
        <f>TablaDatos[[#This Row],[IMC_raw]]/1000000000000000</f>
        <v>3.5138441210170699</v>
      </c>
      <c r="M3825" s="2">
        <v>3513844121017070</v>
      </c>
      <c r="N38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5" s="13">
        <f t="shared" si="59"/>
        <v>3824</v>
      </c>
      <c r="P3825" s="2" t="str">
        <f>IF(TablaDatos[[#This Row],[Diabetes]]=0,"No","Si")</f>
        <v>No</v>
      </c>
      <c r="Q3825">
        <v>0</v>
      </c>
      <c r="R3825">
        <f>TablaDatos[[#This Row],[Aux2]]/10000000000000</f>
        <v>218.637833569176</v>
      </c>
      <c r="S3825" s="1">
        <v>2186378335691760</v>
      </c>
      <c r="T3825" s="7">
        <f>TablaDatos[[#This Row],[Aux3]]/100000000000000</f>
        <v>241.771365792647</v>
      </c>
      <c r="U3825" s="1">
        <v>2.41771365792647E+16</v>
      </c>
      <c r="V3825">
        <v>145.5</v>
      </c>
      <c r="W3825">
        <v>100.9</v>
      </c>
    </row>
    <row r="3826" spans="1:23">
      <c r="A3826">
        <v>2010</v>
      </c>
      <c r="B3826">
        <v>61</v>
      </c>
      <c r="C3826" t="s">
        <v>16</v>
      </c>
      <c r="D3826" t="s">
        <v>17</v>
      </c>
      <c r="E3826" t="s">
        <v>31</v>
      </c>
      <c r="F3826" t="s">
        <v>24</v>
      </c>
      <c r="G3826" t="s">
        <v>28</v>
      </c>
      <c r="H3826" s="3">
        <v>6392.3</v>
      </c>
      <c r="I3826" t="s">
        <v>19</v>
      </c>
      <c r="J3826" t="s">
        <v>22</v>
      </c>
      <c r="K38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35.118900943739597</v>
      </c>
      <c r="L3826" s="6">
        <f>TablaDatos[[#This Row],[IMC_raw]]/1000000000000000</f>
        <v>35.118900943739597</v>
      </c>
      <c r="M3826" s="2">
        <v>3.51189009437396E+16</v>
      </c>
      <c r="N38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6" s="13">
        <f t="shared" si="59"/>
        <v>3825</v>
      </c>
      <c r="P3826" s="2" t="str">
        <f>IF(TablaDatos[[#This Row],[Diabetes]]=0,"No","Si")</f>
        <v>Si</v>
      </c>
      <c r="Q3826">
        <v>1</v>
      </c>
      <c r="R3826">
        <f>TablaDatos[[#This Row],[Aux2]]/10000000000000</f>
        <v>2252.9789463717698</v>
      </c>
      <c r="S3826" s="1">
        <v>2.25297894637177E+16</v>
      </c>
      <c r="T3826" s="7">
        <f>TablaDatos[[#This Row],[Aux3]]/100000000000000</f>
        <v>248.80962453257399</v>
      </c>
      <c r="U3826" s="1">
        <v>2.48809624532574E+16</v>
      </c>
      <c r="V3826">
        <v>174.3</v>
      </c>
      <c r="W3826">
        <v>102.5</v>
      </c>
    </row>
    <row r="3827" spans="1:23">
      <c r="A3827">
        <v>2010</v>
      </c>
      <c r="B3827">
        <v>68</v>
      </c>
      <c r="C3827" t="s">
        <v>23</v>
      </c>
      <c r="D3827" t="s">
        <v>29</v>
      </c>
      <c r="E3827" t="s">
        <v>21</v>
      </c>
      <c r="F3827" t="s">
        <v>24</v>
      </c>
      <c r="G3827" t="s">
        <v>25</v>
      </c>
      <c r="H3827" s="3">
        <v>10116.51</v>
      </c>
      <c r="I3827" t="s">
        <v>21</v>
      </c>
      <c r="J3827" t="s">
        <v>18</v>
      </c>
      <c r="K38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35.1065809888579</v>
      </c>
      <c r="L3827" s="6">
        <f>TablaDatos[[#This Row],[IMC_raw]]/1000000000000000</f>
        <v>3.5106580988857901</v>
      </c>
      <c r="M3827" s="2">
        <v>3510658098885790</v>
      </c>
      <c r="N38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7" s="13">
        <f t="shared" si="59"/>
        <v>3826</v>
      </c>
      <c r="P3827" s="2" t="str">
        <f>IF(TablaDatos[[#This Row],[Diabetes]]=0,"No","Si")</f>
        <v>No</v>
      </c>
      <c r="Q3827">
        <v>0</v>
      </c>
      <c r="R3827">
        <f>TablaDatos[[#This Row],[Aux2]]/10000000000000</f>
        <v>2404.5164778180801</v>
      </c>
      <c r="S3827" s="1">
        <v>2.40451647781808E+16</v>
      </c>
      <c r="T3827" s="7">
        <f>TablaDatos[[#This Row],[Aux3]]/100000000000000</f>
        <v>26.911206108277899</v>
      </c>
      <c r="U3827" s="1">
        <v>2691120610827790</v>
      </c>
      <c r="V3827">
        <v>171.6</v>
      </c>
      <c r="W3827">
        <v>105.6</v>
      </c>
    </row>
    <row r="3828" spans="1:23">
      <c r="A3828">
        <v>2010</v>
      </c>
      <c r="B3828">
        <v>62</v>
      </c>
      <c r="C3828" t="s">
        <v>16</v>
      </c>
      <c r="D3828" t="s">
        <v>17</v>
      </c>
      <c r="E3828" t="s">
        <v>31</v>
      </c>
      <c r="F3828" t="s">
        <v>35</v>
      </c>
      <c r="G3828" t="s">
        <v>28</v>
      </c>
      <c r="H3828" s="3">
        <v>15722.37</v>
      </c>
      <c r="I3828" t="s">
        <v>19</v>
      </c>
      <c r="J3828" t="s">
        <v>21</v>
      </c>
      <c r="K38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35.104786429623303</v>
      </c>
      <c r="L3828" s="6">
        <f>TablaDatos[[#This Row],[IMC_raw]]/1000000000000000</f>
        <v>3.51047864296233</v>
      </c>
      <c r="M3828" s="2">
        <v>3510478642962330</v>
      </c>
      <c r="N38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8" s="13">
        <f t="shared" si="59"/>
        <v>3827</v>
      </c>
      <c r="P3828" s="2" t="str">
        <f>IF(TablaDatos[[#This Row],[Diabetes]]=0,"No","Si")</f>
        <v>Si</v>
      </c>
      <c r="Q3828">
        <v>1</v>
      </c>
      <c r="R3828">
        <f>TablaDatos[[#This Row],[Aux2]]/10000000000000</f>
        <v>2451.27337619114</v>
      </c>
      <c r="S3828" s="1">
        <v>2.45127337619114E+16</v>
      </c>
      <c r="T3828" s="7">
        <f>TablaDatos[[#This Row],[Aux3]]/100000000000000</f>
        <v>228.28498684073699</v>
      </c>
      <c r="U3828" s="1">
        <v>2.28284986840737E+16</v>
      </c>
      <c r="V3828">
        <v>173.7</v>
      </c>
      <c r="W3828">
        <v>110</v>
      </c>
    </row>
    <row r="3829" spans="1:23">
      <c r="A3829">
        <v>2010</v>
      </c>
      <c r="B3829">
        <v>65</v>
      </c>
      <c r="C3829" t="s">
        <v>23</v>
      </c>
      <c r="D3829" t="s">
        <v>36</v>
      </c>
      <c r="E3829" t="s">
        <v>21</v>
      </c>
      <c r="F3829" t="s">
        <v>24</v>
      </c>
      <c r="G3829" t="s">
        <v>25</v>
      </c>
      <c r="H3829" s="3">
        <v>15126.16</v>
      </c>
      <c r="I3829" t="s">
        <v>19</v>
      </c>
      <c r="J3829" t="s">
        <v>18</v>
      </c>
      <c r="K38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35.078224085545401</v>
      </c>
      <c r="L3829" s="5">
        <f>TablaDatos[[#This Row],[IMC_raw]]/1000000000000000</f>
        <v>3.50782240855454</v>
      </c>
      <c r="M3829" s="2">
        <v>3507822408554540</v>
      </c>
      <c r="N38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29" s="13">
        <f t="shared" si="59"/>
        <v>3828</v>
      </c>
      <c r="P3829" s="2" t="str">
        <f>IF(TablaDatos[[#This Row],[Diabetes]]=0,"No","Si")</f>
        <v>No</v>
      </c>
      <c r="Q3829">
        <v>0</v>
      </c>
      <c r="R3829">
        <f>TablaDatos[[#This Row],[Aux2]]/10000000000000</f>
        <v>2283.0815166224202</v>
      </c>
      <c r="S3829" s="1">
        <v>2.28308151662242E+16</v>
      </c>
      <c r="T3829" s="7">
        <f>TablaDatos[[#This Row],[Aux3]]/100000000000000</f>
        <v>230.74409194200999</v>
      </c>
      <c r="U3829" s="1">
        <v>2.3074409194201E+16</v>
      </c>
      <c r="V3829">
        <v>159.19999999999999</v>
      </c>
      <c r="W3829">
        <v>97.6</v>
      </c>
    </row>
    <row r="3830" spans="1:23">
      <c r="A3830">
        <v>2010</v>
      </c>
      <c r="B3830">
        <v>52</v>
      </c>
      <c r="C3830" t="s">
        <v>16</v>
      </c>
      <c r="D3830" t="s">
        <v>27</v>
      </c>
      <c r="E3830" t="s">
        <v>18</v>
      </c>
      <c r="F3830" t="s">
        <v>24</v>
      </c>
      <c r="G3830" t="s">
        <v>20</v>
      </c>
      <c r="H3830" s="3">
        <v>22243.68</v>
      </c>
      <c r="I3830" t="s">
        <v>19</v>
      </c>
      <c r="J3830" t="s">
        <v>22</v>
      </c>
      <c r="K38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35.050386317360001</v>
      </c>
      <c r="L3830" s="5">
        <f>TablaDatos[[#This Row],[IMC_raw]]/1000000000000000</f>
        <v>35.050386317360001</v>
      </c>
      <c r="M3830" s="2">
        <v>3.505038631736E+16</v>
      </c>
      <c r="N38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0" s="13">
        <f t="shared" si="59"/>
        <v>3829</v>
      </c>
      <c r="P3830" s="2" t="str">
        <f>IF(TablaDatos[[#This Row],[Diabetes]]=0,"No","Si")</f>
        <v>No</v>
      </c>
      <c r="Q3830">
        <v>0</v>
      </c>
      <c r="R3830">
        <f>TablaDatos[[#This Row],[Aux2]]/10000000000000</f>
        <v>2138.6336624647001</v>
      </c>
      <c r="S3830" s="1">
        <v>2.1386336624647E+16</v>
      </c>
      <c r="T3830" s="7">
        <f>TablaDatos[[#This Row],[Aux3]]/100000000000000</f>
        <v>255.801649250867</v>
      </c>
      <c r="U3830" s="1">
        <v>2.55801649250867E+16</v>
      </c>
      <c r="V3830">
        <v>149.6</v>
      </c>
      <c r="W3830">
        <v>98</v>
      </c>
    </row>
    <row r="3831" spans="1:23">
      <c r="A3831">
        <v>2010</v>
      </c>
      <c r="B3831">
        <v>62</v>
      </c>
      <c r="C3831" t="s">
        <v>23</v>
      </c>
      <c r="D3831" t="s">
        <v>32</v>
      </c>
      <c r="E3831" t="s">
        <v>18</v>
      </c>
      <c r="F3831" t="s">
        <v>24</v>
      </c>
      <c r="G3831" t="s">
        <v>28</v>
      </c>
      <c r="H3831" s="3">
        <v>11333.08</v>
      </c>
      <c r="I3831" t="s">
        <v>19</v>
      </c>
      <c r="J3831" t="s">
        <v>22</v>
      </c>
      <c r="K38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35.038122609200698</v>
      </c>
      <c r="L3831" s="6">
        <f>TablaDatos[[#This Row],[IMC_raw]]/100000000000000</f>
        <v>35.038122609200698</v>
      </c>
      <c r="M3831" s="2">
        <v>3503812260920070</v>
      </c>
      <c r="N38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1" s="13">
        <f t="shared" si="59"/>
        <v>3830</v>
      </c>
      <c r="P3831" s="2" t="str">
        <f>IF(TablaDatos[[#This Row],[Diabetes]]=0,"No","Si")</f>
        <v>No</v>
      </c>
      <c r="Q3831">
        <v>0</v>
      </c>
      <c r="R3831">
        <f>TablaDatos[[#This Row],[Aux2]]/10000000000000</f>
        <v>2155.7001855234298</v>
      </c>
      <c r="S3831" s="1">
        <v>2.15570018552343E+16</v>
      </c>
      <c r="T3831" s="7">
        <f>TablaDatos[[#This Row],[Aux3]]/100000000000000</f>
        <v>255.256221658691</v>
      </c>
      <c r="U3831" s="1">
        <v>2.55256221658691E+16</v>
      </c>
      <c r="V3831">
        <v>146.1</v>
      </c>
      <c r="W3831">
        <v>93.7</v>
      </c>
    </row>
    <row r="3832" spans="1:23">
      <c r="A3832">
        <v>2010</v>
      </c>
      <c r="B3832">
        <v>53</v>
      </c>
      <c r="C3832" t="s">
        <v>16</v>
      </c>
      <c r="D3832" t="s">
        <v>26</v>
      </c>
      <c r="E3832" t="s">
        <v>18</v>
      </c>
      <c r="F3832" t="s">
        <v>35</v>
      </c>
      <c r="G3832" t="s">
        <v>20</v>
      </c>
      <c r="H3832" s="3">
        <v>33963.85</v>
      </c>
      <c r="I3832" t="s">
        <v>19</v>
      </c>
      <c r="J3832" t="s">
        <v>22</v>
      </c>
      <c r="K38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35.031406100169903</v>
      </c>
      <c r="L3832" s="5">
        <f>TablaDatos[[#This Row],[IMC_raw]]/1000000000000000</f>
        <v>3.50314061001699</v>
      </c>
      <c r="M3832" s="2">
        <v>3503140610016990</v>
      </c>
      <c r="N38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2" s="13">
        <f t="shared" si="59"/>
        <v>3831</v>
      </c>
      <c r="P3832" s="2" t="str">
        <f>IF(TablaDatos[[#This Row],[Diabetes]]=0,"No","Si")</f>
        <v>No</v>
      </c>
      <c r="Q3832">
        <v>0</v>
      </c>
      <c r="R3832">
        <f>TablaDatos[[#This Row],[Aux2]]/10000000000000</f>
        <v>173.332688453891</v>
      </c>
      <c r="S3832" s="1">
        <v>1733326884538910</v>
      </c>
      <c r="T3832" s="7">
        <f>TablaDatos[[#This Row],[Aux3]]/100000000000000</f>
        <v>201.66377101208201</v>
      </c>
      <c r="U3832" s="1">
        <v>2.01663771012082E+16</v>
      </c>
      <c r="V3832">
        <v>145.1</v>
      </c>
      <c r="W3832">
        <v>93.7</v>
      </c>
    </row>
    <row r="3833" spans="1:23">
      <c r="A3833">
        <v>2011</v>
      </c>
      <c r="B3833">
        <v>60</v>
      </c>
      <c r="C3833" t="s">
        <v>16</v>
      </c>
      <c r="D3833" t="s">
        <v>34</v>
      </c>
      <c r="E3833" t="s">
        <v>21</v>
      </c>
      <c r="F3833" t="s">
        <v>19</v>
      </c>
      <c r="G3833" t="s">
        <v>28</v>
      </c>
      <c r="H3833" s="3">
        <v>20398.91</v>
      </c>
      <c r="I3833" t="s">
        <v>21</v>
      </c>
      <c r="J3833" t="s">
        <v>18</v>
      </c>
      <c r="K38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39.918138217787195</v>
      </c>
      <c r="L3833" s="6">
        <f>TablaDatos[[#This Row],[IMC_raw]]/1000000000000000</f>
        <v>3.9918138217787198</v>
      </c>
      <c r="M3833" s="2">
        <v>3991813821778720</v>
      </c>
      <c r="N38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3" s="13">
        <f t="shared" si="59"/>
        <v>3832</v>
      </c>
      <c r="P3833" s="2" t="str">
        <f>IF(TablaDatos[[#This Row],[Diabetes]]=0,"No","Si")</f>
        <v>No</v>
      </c>
      <c r="Q3833">
        <v>0</v>
      </c>
      <c r="R3833">
        <f>TablaDatos[[#This Row],[Aux2]]/10000000000000</f>
        <v>237.565293088468</v>
      </c>
      <c r="S3833" s="1">
        <v>2375652930884680</v>
      </c>
      <c r="T3833" s="7">
        <f>TablaDatos[[#This Row],[Aux3]]/100000000000000</f>
        <v>262.70024557578103</v>
      </c>
      <c r="U3833" s="1">
        <v>2.62700245575781E+16</v>
      </c>
      <c r="V3833">
        <v>168.6</v>
      </c>
      <c r="W3833">
        <v>103.5</v>
      </c>
    </row>
    <row r="3834" spans="1:23">
      <c r="A3834">
        <v>2011</v>
      </c>
      <c r="B3834">
        <v>59</v>
      </c>
      <c r="C3834" t="s">
        <v>16</v>
      </c>
      <c r="D3834" t="s">
        <v>71</v>
      </c>
      <c r="E3834" t="s">
        <v>18</v>
      </c>
      <c r="F3834" t="s">
        <v>24</v>
      </c>
      <c r="G3834" t="s">
        <v>28</v>
      </c>
      <c r="H3834" s="3">
        <v>23361.27</v>
      </c>
      <c r="I3834" t="s">
        <v>19</v>
      </c>
      <c r="J3834" t="s">
        <v>22</v>
      </c>
      <c r="K38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39.855808104399998</v>
      </c>
      <c r="L3834" s="5">
        <f>TablaDatos[[#This Row],[IMC_raw]]/1000000000000000</f>
        <v>3.9855808104400001</v>
      </c>
      <c r="M3834" s="2">
        <v>3985580810440000</v>
      </c>
      <c r="N38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4" s="13">
        <f t="shared" si="59"/>
        <v>3833</v>
      </c>
      <c r="P3834" s="2" t="str">
        <f>IF(TablaDatos[[#This Row],[Diabetes]]=0,"No","Si")</f>
        <v>No</v>
      </c>
      <c r="Q3834">
        <v>0</v>
      </c>
      <c r="R3834">
        <f>TablaDatos[[#This Row],[Aux2]]/10000000000000</f>
        <v>2178.0582028755798</v>
      </c>
      <c r="S3834" s="1">
        <v>2.17805820287558E+16</v>
      </c>
      <c r="T3834" s="7">
        <f>TablaDatos[[#This Row],[Aux3]]/100000000000000</f>
        <v>260.87148620816401</v>
      </c>
      <c r="U3834" s="1">
        <v>2.60871486208164E+16</v>
      </c>
      <c r="V3834">
        <v>166.4</v>
      </c>
      <c r="W3834">
        <v>100.4</v>
      </c>
    </row>
    <row r="3835" spans="1:23">
      <c r="A3835">
        <v>2011</v>
      </c>
      <c r="B3835">
        <v>63</v>
      </c>
      <c r="C3835" t="s">
        <v>16</v>
      </c>
      <c r="D3835" t="s">
        <v>17</v>
      </c>
      <c r="E3835" t="s">
        <v>18</v>
      </c>
      <c r="F3835" t="s">
        <v>24</v>
      </c>
      <c r="G3835" t="s">
        <v>28</v>
      </c>
      <c r="H3835" s="3">
        <v>16317.69</v>
      </c>
      <c r="I3835" t="s">
        <v>21</v>
      </c>
      <c r="J3835" t="s">
        <v>22</v>
      </c>
      <c r="K38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39.834739519142502</v>
      </c>
      <c r="L3835" s="5">
        <f>TablaDatos[[#This Row],[IMC_raw]]/1000000000000000</f>
        <v>3.9834739519142501</v>
      </c>
      <c r="M3835" s="2">
        <v>3983473951914250</v>
      </c>
      <c r="N38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5" s="13">
        <f t="shared" si="59"/>
        <v>3834</v>
      </c>
      <c r="P3835" s="2" t="str">
        <f>IF(TablaDatos[[#This Row],[Diabetes]]=0,"No","Si")</f>
        <v>Si</v>
      </c>
      <c r="Q3835">
        <v>1</v>
      </c>
      <c r="R3835">
        <f>TablaDatos[[#This Row],[Aux2]]/10000000000000</f>
        <v>2347.5847442807699</v>
      </c>
      <c r="S3835" s="1">
        <v>2.34758474428077E+16</v>
      </c>
      <c r="T3835" s="7">
        <f>TablaDatos[[#This Row],[Aux3]]/100000000000000</f>
        <v>270.26973362304</v>
      </c>
      <c r="U3835" s="1">
        <v>2.7026973362304E+16</v>
      </c>
      <c r="V3835">
        <v>165.7</v>
      </c>
      <c r="W3835">
        <v>106</v>
      </c>
    </row>
    <row r="3836" spans="1:23">
      <c r="A3836">
        <v>2011</v>
      </c>
      <c r="B3836">
        <v>56</v>
      </c>
      <c r="C3836" t="s">
        <v>23</v>
      </c>
      <c r="D3836" t="s">
        <v>74</v>
      </c>
      <c r="E3836" t="s">
        <v>18</v>
      </c>
      <c r="F3836" t="s">
        <v>19</v>
      </c>
      <c r="G3836" t="s">
        <v>28</v>
      </c>
      <c r="H3836" s="3">
        <v>17179.650000000001</v>
      </c>
      <c r="I3836" t="s">
        <v>21</v>
      </c>
      <c r="J3836" t="s">
        <v>22</v>
      </c>
      <c r="K38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39.808706183913898</v>
      </c>
      <c r="L3836" s="5">
        <f>TablaDatos[[#This Row],[IMC_raw]]/1000000000000000</f>
        <v>0.398087061839139</v>
      </c>
      <c r="M3836" s="2">
        <v>398087061839139</v>
      </c>
      <c r="N38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6" s="13">
        <f t="shared" si="59"/>
        <v>3835</v>
      </c>
      <c r="P3836" s="2" t="str">
        <f>IF(TablaDatos[[#This Row],[Diabetes]]=0,"No","Si")</f>
        <v>Si</v>
      </c>
      <c r="Q3836">
        <v>1</v>
      </c>
      <c r="R3836">
        <f>TablaDatos[[#This Row],[Aux2]]/10000000000000</f>
        <v>1976.0490065722399</v>
      </c>
      <c r="S3836" s="1">
        <v>1.97604900657224E+16</v>
      </c>
      <c r="T3836" s="7">
        <f>TablaDatos[[#This Row],[Aux3]]/100000000000000</f>
        <v>27.192653085396099</v>
      </c>
      <c r="U3836" s="1">
        <v>2719265308539610</v>
      </c>
      <c r="V3836">
        <v>167.9</v>
      </c>
      <c r="W3836">
        <v>112.5</v>
      </c>
    </row>
    <row r="3837" spans="1:23">
      <c r="A3837">
        <v>2011</v>
      </c>
      <c r="B3837">
        <v>71</v>
      </c>
      <c r="C3837" t="s">
        <v>16</v>
      </c>
      <c r="D3837" t="s">
        <v>17</v>
      </c>
      <c r="E3837" t="s">
        <v>21</v>
      </c>
      <c r="F3837" t="s">
        <v>24</v>
      </c>
      <c r="G3837" t="s">
        <v>25</v>
      </c>
      <c r="H3837" s="3">
        <v>12562.36</v>
      </c>
      <c r="I3837" t="s">
        <v>21</v>
      </c>
      <c r="J3837" t="s">
        <v>22</v>
      </c>
      <c r="K38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39.786589195463101</v>
      </c>
      <c r="L3837" s="5">
        <f>TablaDatos[[#This Row],[IMC_raw]]/1000000000000000</f>
        <v>3.97865891954631</v>
      </c>
      <c r="M3837" s="2">
        <v>3978658919546310</v>
      </c>
      <c r="N38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7" s="13">
        <f t="shared" si="59"/>
        <v>3836</v>
      </c>
      <c r="P3837" s="2" t="str">
        <f>IF(TablaDatos[[#This Row],[Diabetes]]=0,"No","Si")</f>
        <v>Si</v>
      </c>
      <c r="Q3837">
        <v>1</v>
      </c>
      <c r="R3837">
        <f>TablaDatos[[#This Row],[Aux2]]/10000000000000</f>
        <v>2195.5252683716699</v>
      </c>
      <c r="S3837" s="1">
        <v>2.19552526837167E+16</v>
      </c>
      <c r="T3837" s="7">
        <f>TablaDatos[[#This Row],[Aux3]]/100000000000000</f>
        <v>243.674028082436</v>
      </c>
      <c r="U3837" s="1">
        <v>2.43674028082436E+16</v>
      </c>
      <c r="V3837">
        <v>178.9</v>
      </c>
      <c r="W3837">
        <v>108.4</v>
      </c>
    </row>
    <row r="3838" spans="1:23">
      <c r="A3838">
        <v>2011</v>
      </c>
      <c r="B3838">
        <v>61</v>
      </c>
      <c r="C3838" t="s">
        <v>16</v>
      </c>
      <c r="D3838" t="s">
        <v>26</v>
      </c>
      <c r="E3838" t="s">
        <v>31</v>
      </c>
      <c r="F3838" t="s">
        <v>24</v>
      </c>
      <c r="G3838" t="s">
        <v>28</v>
      </c>
      <c r="H3838" s="3">
        <v>10732.69</v>
      </c>
      <c r="I3838" t="s">
        <v>21</v>
      </c>
      <c r="J3838" t="s">
        <v>18</v>
      </c>
      <c r="K38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39.763097470206702</v>
      </c>
      <c r="L3838" s="6">
        <f>TablaDatos[[#This Row],[IMC_raw]]/1000000000000000</f>
        <v>3.9763097470206699</v>
      </c>
      <c r="M3838" s="2">
        <v>3976309747020670</v>
      </c>
      <c r="N38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8" s="13">
        <f t="shared" si="59"/>
        <v>3837</v>
      </c>
      <c r="P3838" s="2" t="str">
        <f>IF(TablaDatos[[#This Row],[Diabetes]]=0,"No","Si")</f>
        <v>Si</v>
      </c>
      <c r="Q3838">
        <v>1</v>
      </c>
      <c r="R3838">
        <f>TablaDatos[[#This Row],[Aux2]]/10000000000000</f>
        <v>2312.3665267604902</v>
      </c>
      <c r="S3838" s="1">
        <v>2.31236652676049E+16</v>
      </c>
      <c r="T3838" s="7">
        <f>TablaDatos[[#This Row],[Aux3]]/100000000000000</f>
        <v>26.049827961947798</v>
      </c>
      <c r="U3838" s="1">
        <v>2604982796194780</v>
      </c>
      <c r="V3838">
        <v>176.9</v>
      </c>
      <c r="W3838">
        <v>101.8</v>
      </c>
    </row>
    <row r="3839" spans="1:23">
      <c r="A3839">
        <v>2011</v>
      </c>
      <c r="B3839">
        <v>66</v>
      </c>
      <c r="C3839" t="s">
        <v>23</v>
      </c>
      <c r="D3839" t="s">
        <v>27</v>
      </c>
      <c r="E3839" t="s">
        <v>21</v>
      </c>
      <c r="F3839" t="s">
        <v>24</v>
      </c>
      <c r="G3839" t="s">
        <v>25</v>
      </c>
      <c r="H3839" s="3">
        <v>13731.8</v>
      </c>
      <c r="I3839" t="s">
        <v>21</v>
      </c>
      <c r="J3839" t="s">
        <v>18</v>
      </c>
      <c r="K38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39.695720541138499</v>
      </c>
      <c r="L3839" s="6">
        <f>TablaDatos[[#This Row],[IMC_raw]]/1000000000000000</f>
        <v>39.695720541138499</v>
      </c>
      <c r="M3839" s="2">
        <v>3.9695720541138496E+16</v>
      </c>
      <c r="N38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39" s="13">
        <f t="shared" si="59"/>
        <v>3838</v>
      </c>
      <c r="P3839" s="2" t="str">
        <f>IF(TablaDatos[[#This Row],[Diabetes]]=0,"No","Si")</f>
        <v>Si</v>
      </c>
      <c r="Q3839">
        <v>1</v>
      </c>
      <c r="R3839">
        <f>TablaDatos[[#This Row],[Aux2]]/10000000000000</f>
        <v>247.935138481179</v>
      </c>
      <c r="S3839" s="1">
        <v>2479351384811790</v>
      </c>
      <c r="T3839" s="7">
        <f>TablaDatos[[#This Row],[Aux3]]/100000000000000</f>
        <v>29.90129497837</v>
      </c>
      <c r="U3839" s="1">
        <v>2990129497837000</v>
      </c>
      <c r="V3839">
        <v>170.9</v>
      </c>
      <c r="W3839">
        <v>98</v>
      </c>
    </row>
    <row r="3840" spans="1:23">
      <c r="A3840">
        <v>2011</v>
      </c>
      <c r="B3840">
        <v>62</v>
      </c>
      <c r="C3840" t="s">
        <v>23</v>
      </c>
      <c r="D3840" t="s">
        <v>17</v>
      </c>
      <c r="E3840" t="s">
        <v>19</v>
      </c>
      <c r="F3840" t="s">
        <v>19</v>
      </c>
      <c r="G3840" t="s">
        <v>28</v>
      </c>
      <c r="H3840" s="3">
        <v>18477.63</v>
      </c>
      <c r="I3840" t="s">
        <v>19</v>
      </c>
      <c r="J3840" t="s">
        <v>22</v>
      </c>
      <c r="K38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39.537051545082903</v>
      </c>
      <c r="L3840" s="6">
        <f>TablaDatos[[#This Row],[IMC_raw]]/1000000000000000</f>
        <v>0.39537051545082902</v>
      </c>
      <c r="M3840" s="2">
        <v>395370515450829</v>
      </c>
      <c r="N38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0" s="13">
        <f t="shared" si="59"/>
        <v>3839</v>
      </c>
      <c r="P3840" s="2" t="str">
        <f>IF(TablaDatos[[#This Row],[Diabetes]]=0,"No","Si")</f>
        <v>No</v>
      </c>
      <c r="Q3840">
        <v>0</v>
      </c>
      <c r="R3840">
        <f>TablaDatos[[#This Row],[Aux2]]/10000000000000</f>
        <v>2002.8841582223299</v>
      </c>
      <c r="S3840" s="1">
        <v>2.00288415822233E+16</v>
      </c>
      <c r="T3840" s="7">
        <f>TablaDatos[[#This Row],[Aux3]]/100000000000000</f>
        <v>18.9955651062782</v>
      </c>
      <c r="U3840" s="1">
        <v>1899556510627820</v>
      </c>
      <c r="V3840">
        <v>153.9</v>
      </c>
      <c r="W3840">
        <v>99.3</v>
      </c>
    </row>
    <row r="3841" spans="1:23">
      <c r="A3841">
        <v>2011</v>
      </c>
      <c r="B3841">
        <v>63</v>
      </c>
      <c r="C3841" t="s">
        <v>23</v>
      </c>
      <c r="D3841" t="s">
        <v>29</v>
      </c>
      <c r="E3841" t="s">
        <v>18</v>
      </c>
      <c r="F3841" t="s">
        <v>24</v>
      </c>
      <c r="G3841" t="s">
        <v>28</v>
      </c>
      <c r="H3841" s="3">
        <v>13028.51</v>
      </c>
      <c r="I3841" t="s">
        <v>21</v>
      </c>
      <c r="J3841" t="s">
        <v>22</v>
      </c>
      <c r="K38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39.407543250913598</v>
      </c>
      <c r="L3841" s="5">
        <f>TablaDatos[[#This Row],[IMC_raw]]/1000000000000000</f>
        <v>39.407543250913598</v>
      </c>
      <c r="M3841" s="2">
        <v>3.94075432509136E+16</v>
      </c>
      <c r="N38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1" s="13">
        <f t="shared" si="59"/>
        <v>3840</v>
      </c>
      <c r="P3841" s="2" t="str">
        <f>IF(TablaDatos[[#This Row],[Diabetes]]=0,"No","Si")</f>
        <v>Si</v>
      </c>
      <c r="Q3841">
        <v>1</v>
      </c>
      <c r="R3841">
        <f>TablaDatos[[#This Row],[Aux2]]/10000000000000</f>
        <v>2267.2339567766198</v>
      </c>
      <c r="S3841" s="1">
        <v>2.26723395677662E+16</v>
      </c>
      <c r="T3841" s="7">
        <f>TablaDatos[[#This Row],[Aux3]]/100000000000000</f>
        <v>28.6854040303128</v>
      </c>
      <c r="U3841" s="1">
        <v>2868540403031280</v>
      </c>
      <c r="V3841">
        <v>166.2</v>
      </c>
      <c r="W3841">
        <v>102.1</v>
      </c>
    </row>
    <row r="3842" spans="1:23">
      <c r="A3842">
        <v>2011</v>
      </c>
      <c r="B3842">
        <v>66</v>
      </c>
      <c r="C3842" t="s">
        <v>23</v>
      </c>
      <c r="D3842" t="s">
        <v>73</v>
      </c>
      <c r="E3842" t="s">
        <v>18</v>
      </c>
      <c r="F3842" t="s">
        <v>19</v>
      </c>
      <c r="G3842" t="s">
        <v>25</v>
      </c>
      <c r="H3842" s="3">
        <v>15317.19</v>
      </c>
      <c r="I3842" t="s">
        <v>18</v>
      </c>
      <c r="J3842" t="s">
        <v>22</v>
      </c>
      <c r="K38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39.391529551116705</v>
      </c>
      <c r="L3842" s="5">
        <f>TablaDatos[[#This Row],[IMC_raw]]/1000000000000000</f>
        <v>3.9391529551116702</v>
      </c>
      <c r="M3842" s="2">
        <v>3939152955111670</v>
      </c>
      <c r="N38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2" s="13">
        <f t="shared" ref="O3842:O3905" si="60">O3841+1</f>
        <v>3841</v>
      </c>
      <c r="P3842" s="2" t="str">
        <f>IF(TablaDatos[[#This Row],[Diabetes]]=0,"No","Si")</f>
        <v>No</v>
      </c>
      <c r="Q3842">
        <v>0</v>
      </c>
      <c r="R3842">
        <f>TablaDatos[[#This Row],[Aux2]]/10000000000000</f>
        <v>2313.4824315175001</v>
      </c>
      <c r="S3842" s="1">
        <v>2.3134824315175E+16</v>
      </c>
      <c r="T3842" s="7">
        <f>TablaDatos[[#This Row],[Aux3]]/100000000000000</f>
        <v>239.787596414305</v>
      </c>
      <c r="U3842" s="1">
        <v>2.39787596414305E+16</v>
      </c>
      <c r="V3842">
        <v>158.1</v>
      </c>
      <c r="W3842">
        <v>100</v>
      </c>
    </row>
    <row r="3843" spans="1:23">
      <c r="A3843">
        <v>2011</v>
      </c>
      <c r="B3843">
        <v>57</v>
      </c>
      <c r="C3843" t="s">
        <v>23</v>
      </c>
      <c r="D3843" t="s">
        <v>29</v>
      </c>
      <c r="E3843" t="s">
        <v>19</v>
      </c>
      <c r="F3843" t="s">
        <v>24</v>
      </c>
      <c r="G3843" t="s">
        <v>28</v>
      </c>
      <c r="H3843" s="3">
        <v>18025.099999999999</v>
      </c>
      <c r="I3843" t="s">
        <v>21</v>
      </c>
      <c r="J3843" t="s">
        <v>22</v>
      </c>
      <c r="K38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39.326091020025402</v>
      </c>
      <c r="L3843" s="5">
        <f>TablaDatos[[#This Row],[IMC_raw]]/1000000000000000</f>
        <v>39.326091020025402</v>
      </c>
      <c r="M3843" s="2">
        <v>3.93260910200254E+16</v>
      </c>
      <c r="N38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3" s="13">
        <f t="shared" si="60"/>
        <v>3842</v>
      </c>
      <c r="P3843" s="2" t="str">
        <f>IF(TablaDatos[[#This Row],[Diabetes]]=0,"No","Si")</f>
        <v>No</v>
      </c>
      <c r="Q3843">
        <v>0</v>
      </c>
      <c r="R3843">
        <f>TablaDatos[[#This Row],[Aux2]]/10000000000000</f>
        <v>237.923368218104</v>
      </c>
      <c r="S3843" s="1">
        <v>2379233682181040</v>
      </c>
      <c r="T3843" s="7">
        <f>TablaDatos[[#This Row],[Aux3]]/100000000000000</f>
        <v>252.12504206764001</v>
      </c>
      <c r="U3843" s="1">
        <v>2.5212504206764E+16</v>
      </c>
      <c r="V3843">
        <v>161.80000000000001</v>
      </c>
      <c r="W3843">
        <v>103</v>
      </c>
    </row>
    <row r="3844" spans="1:23">
      <c r="A3844">
        <v>2011</v>
      </c>
      <c r="B3844">
        <v>59</v>
      </c>
      <c r="C3844" t="s">
        <v>16</v>
      </c>
      <c r="D3844" t="s">
        <v>17</v>
      </c>
      <c r="E3844" t="s">
        <v>18</v>
      </c>
      <c r="F3844" t="s">
        <v>19</v>
      </c>
      <c r="G3844" t="s">
        <v>28</v>
      </c>
      <c r="H3844" s="3">
        <v>27529.81</v>
      </c>
      <c r="I3844" t="s">
        <v>21</v>
      </c>
      <c r="J3844" t="s">
        <v>19</v>
      </c>
      <c r="K38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39.309083261481199</v>
      </c>
      <c r="L3844" s="5">
        <f>TablaDatos[[#This Row],[IMC_raw]]/1000000000000000</f>
        <v>3.9309083261481201</v>
      </c>
      <c r="M3844" s="2">
        <v>3930908326148120</v>
      </c>
      <c r="N38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4" s="13">
        <f t="shared" si="60"/>
        <v>3843</v>
      </c>
      <c r="P3844" s="2" t="str">
        <f>IF(TablaDatos[[#This Row],[Diabetes]]=0,"No","Si")</f>
        <v>No</v>
      </c>
      <c r="Q3844">
        <v>0</v>
      </c>
      <c r="R3844">
        <f>TablaDatos[[#This Row],[Aux2]]/10000000000000</f>
        <v>2618.77825083368</v>
      </c>
      <c r="S3844" s="1">
        <v>2.61877825083368E+16</v>
      </c>
      <c r="T3844" s="7">
        <f>TablaDatos[[#This Row],[Aux3]]/100000000000000</f>
        <v>26.9113284641499</v>
      </c>
      <c r="U3844" s="1">
        <v>2691132846414990</v>
      </c>
      <c r="V3844">
        <v>162.69999999999999</v>
      </c>
      <c r="W3844">
        <v>100.1</v>
      </c>
    </row>
    <row r="3845" spans="1:23">
      <c r="A3845">
        <v>2011</v>
      </c>
      <c r="B3845">
        <v>55</v>
      </c>
      <c r="C3845" t="s">
        <v>23</v>
      </c>
      <c r="D3845" t="s">
        <v>72</v>
      </c>
      <c r="E3845" t="s">
        <v>21</v>
      </c>
      <c r="F3845" t="s">
        <v>19</v>
      </c>
      <c r="G3845" t="s">
        <v>28</v>
      </c>
      <c r="H3845" s="3">
        <v>7812.82</v>
      </c>
      <c r="I3845" t="s">
        <v>21</v>
      </c>
      <c r="J3845" t="s">
        <v>19</v>
      </c>
      <c r="K38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39.226672692464803</v>
      </c>
      <c r="L3845" s="5">
        <f>TablaDatos[[#This Row],[IMC_raw]]/1000000000000000</f>
        <v>3.9226672692464799</v>
      </c>
      <c r="M3845" s="2">
        <v>3922667269246480</v>
      </c>
      <c r="N38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5" s="13">
        <f t="shared" si="60"/>
        <v>3844</v>
      </c>
      <c r="P3845" s="2" t="str">
        <f>IF(TablaDatos[[#This Row],[Diabetes]]=0,"No","Si")</f>
        <v>Si</v>
      </c>
      <c r="Q3845">
        <v>1</v>
      </c>
      <c r="R3845">
        <f>TablaDatos[[#This Row],[Aux2]]/10000000000000</f>
        <v>2365.06707471249</v>
      </c>
      <c r="S3845" s="1">
        <v>2.36506707471249E+16</v>
      </c>
      <c r="T3845" s="7">
        <f>TablaDatos[[#This Row],[Aux3]]/100000000000000</f>
        <v>277.05847601140698</v>
      </c>
      <c r="U3845" s="1">
        <v>2.77058476011407E+16</v>
      </c>
      <c r="V3845">
        <v>178.6</v>
      </c>
      <c r="W3845">
        <v>108.5</v>
      </c>
    </row>
    <row r="3846" spans="1:23">
      <c r="A3846">
        <v>2011</v>
      </c>
      <c r="B3846">
        <v>65</v>
      </c>
      <c r="C3846" t="s">
        <v>16</v>
      </c>
      <c r="D3846" t="s">
        <v>42</v>
      </c>
      <c r="E3846" t="s">
        <v>31</v>
      </c>
      <c r="F3846" t="s">
        <v>24</v>
      </c>
      <c r="G3846" t="s">
        <v>25</v>
      </c>
      <c r="H3846" s="3">
        <v>16234.9</v>
      </c>
      <c r="I3846" t="s">
        <v>21</v>
      </c>
      <c r="J3846" t="s">
        <v>18</v>
      </c>
      <c r="K38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39.205789570769902</v>
      </c>
      <c r="L3846" s="6">
        <f>TablaDatos[[#This Row],[IMC_raw]]/1000000000000000</f>
        <v>3.92057895707699</v>
      </c>
      <c r="M3846" s="2">
        <v>3920578957076990</v>
      </c>
      <c r="N38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6" s="13">
        <f t="shared" si="60"/>
        <v>3845</v>
      </c>
      <c r="P3846" s="2" t="str">
        <f>IF(TablaDatos[[#This Row],[Diabetes]]=0,"No","Si")</f>
        <v>Si</v>
      </c>
      <c r="Q3846">
        <v>1</v>
      </c>
      <c r="R3846">
        <f>TablaDatos[[#This Row],[Aux2]]/10000000000000</f>
        <v>2416.5567391736399</v>
      </c>
      <c r="S3846" s="1">
        <v>2.41655673917364E+16</v>
      </c>
      <c r="T3846" s="7">
        <f>TablaDatos[[#This Row],[Aux3]]/100000000000000</f>
        <v>3.0000000000000001E-12</v>
      </c>
      <c r="U3846">
        <v>300</v>
      </c>
      <c r="V3846">
        <v>175.2</v>
      </c>
      <c r="W3846">
        <v>109</v>
      </c>
    </row>
    <row r="3847" spans="1:23">
      <c r="A3847">
        <v>2011</v>
      </c>
      <c r="B3847">
        <v>59</v>
      </c>
      <c r="C3847" t="s">
        <v>16</v>
      </c>
      <c r="D3847" t="s">
        <v>73</v>
      </c>
      <c r="E3847" t="s">
        <v>21</v>
      </c>
      <c r="F3847" t="s">
        <v>24</v>
      </c>
      <c r="G3847" t="s">
        <v>28</v>
      </c>
      <c r="H3847" s="3">
        <v>39802.639999999999</v>
      </c>
      <c r="I3847" t="s">
        <v>21</v>
      </c>
      <c r="J3847" t="s">
        <v>21</v>
      </c>
      <c r="K38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39.192204966051506</v>
      </c>
      <c r="L3847" s="5">
        <f>TablaDatos[[#This Row],[IMC_raw]]/1000000000000000</f>
        <v>0.39192204966051503</v>
      </c>
      <c r="M3847" s="2">
        <v>391922049660515</v>
      </c>
      <c r="N38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7" s="13">
        <f t="shared" si="60"/>
        <v>3846</v>
      </c>
      <c r="P3847" s="2" t="str">
        <f>IF(TablaDatos[[#This Row],[Diabetes]]=0,"No","Si")</f>
        <v>No</v>
      </c>
      <c r="Q3847">
        <v>0</v>
      </c>
      <c r="R3847">
        <f>TablaDatos[[#This Row],[Aux2]]/10000000000000</f>
        <v>2133.2794716039798</v>
      </c>
      <c r="S3847" s="1">
        <v>2.13327947160398E+16</v>
      </c>
      <c r="T3847" s="7">
        <f>TablaDatos[[#This Row],[Aux3]]/100000000000000</f>
        <v>237.44208370803</v>
      </c>
      <c r="U3847" s="1">
        <v>2.3744208370803E+16</v>
      </c>
      <c r="V3847">
        <v>173.6</v>
      </c>
      <c r="W3847">
        <v>106.3</v>
      </c>
    </row>
    <row r="3848" spans="1:23">
      <c r="A3848">
        <v>2011</v>
      </c>
      <c r="B3848">
        <v>58</v>
      </c>
      <c r="C3848" t="s">
        <v>16</v>
      </c>
      <c r="D3848" t="s">
        <v>73</v>
      </c>
      <c r="E3848" t="s">
        <v>21</v>
      </c>
      <c r="F3848" t="s">
        <v>24</v>
      </c>
      <c r="G3848" t="s">
        <v>28</v>
      </c>
      <c r="H3848" s="3">
        <v>32909.919999999998</v>
      </c>
      <c r="I3848" t="s">
        <v>19</v>
      </c>
      <c r="J3848" t="s">
        <v>21</v>
      </c>
      <c r="K38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39.192076267404097</v>
      </c>
      <c r="L3848" s="5">
        <f>TablaDatos[[#This Row],[IMC_raw]]/1000000000000000</f>
        <v>3.9192076267404099</v>
      </c>
      <c r="M3848" s="2">
        <v>3919207626740410</v>
      </c>
      <c r="N38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8" s="13">
        <f t="shared" si="60"/>
        <v>3847</v>
      </c>
      <c r="P3848" s="2" t="str">
        <f>IF(TablaDatos[[#This Row],[Diabetes]]=0,"No","Si")</f>
        <v>Si</v>
      </c>
      <c r="Q3848">
        <v>1</v>
      </c>
      <c r="R3848">
        <f>TablaDatos[[#This Row],[Aux2]]/10000000000000</f>
        <v>2476.2207306775499</v>
      </c>
      <c r="S3848" s="1">
        <v>2.47622073067755E+16</v>
      </c>
      <c r="T3848" s="7">
        <f>TablaDatos[[#This Row],[Aux3]]/100000000000000</f>
        <v>29.5903044882829</v>
      </c>
      <c r="U3848" s="1">
        <v>2959030448828290</v>
      </c>
      <c r="V3848">
        <v>177.3</v>
      </c>
      <c r="W3848">
        <v>106.5</v>
      </c>
    </row>
    <row r="3849" spans="1:23">
      <c r="A3849">
        <v>2011</v>
      </c>
      <c r="B3849">
        <v>57</v>
      </c>
      <c r="C3849" t="s">
        <v>23</v>
      </c>
      <c r="D3849" t="s">
        <v>72</v>
      </c>
      <c r="E3849" t="s">
        <v>21</v>
      </c>
      <c r="F3849" t="s">
        <v>19</v>
      </c>
      <c r="G3849" t="s">
        <v>28</v>
      </c>
      <c r="H3849" s="3">
        <v>15082.04</v>
      </c>
      <c r="I3849" t="s">
        <v>21</v>
      </c>
      <c r="J3849" t="s">
        <v>21</v>
      </c>
      <c r="K38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39.187992356839104</v>
      </c>
      <c r="L3849" s="6">
        <f>TablaDatos[[#This Row],[IMC_raw]]/1000000000000000</f>
        <v>3.9187992356839101</v>
      </c>
      <c r="M3849" s="2">
        <v>3918799235683910</v>
      </c>
      <c r="N38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49" s="13">
        <f t="shared" si="60"/>
        <v>3848</v>
      </c>
      <c r="P3849" s="2" t="str">
        <f>IF(TablaDatos[[#This Row],[Diabetes]]=0,"No","Si")</f>
        <v>Si</v>
      </c>
      <c r="Q3849">
        <v>1</v>
      </c>
      <c r="R3849">
        <f>TablaDatos[[#This Row],[Aux2]]/10000000000000</f>
        <v>252.00296920085299</v>
      </c>
      <c r="S3849" s="1">
        <v>2520029692008530</v>
      </c>
      <c r="T3849" s="7">
        <f>TablaDatos[[#This Row],[Aux3]]/100000000000000</f>
        <v>3.0000000000000001E-12</v>
      </c>
      <c r="U3849">
        <v>300</v>
      </c>
      <c r="V3849">
        <v>173</v>
      </c>
      <c r="W3849">
        <v>111.2</v>
      </c>
    </row>
    <row r="3850" spans="1:23">
      <c r="A3850">
        <v>2011</v>
      </c>
      <c r="B3850">
        <v>61</v>
      </c>
      <c r="C3850" t="s">
        <v>23</v>
      </c>
      <c r="D3850" t="s">
        <v>34</v>
      </c>
      <c r="E3850" t="s">
        <v>19</v>
      </c>
      <c r="F3850" t="s">
        <v>19</v>
      </c>
      <c r="G3850" t="s">
        <v>28</v>
      </c>
      <c r="H3850" s="3">
        <v>29269.7</v>
      </c>
      <c r="I3850" t="s">
        <v>21</v>
      </c>
      <c r="J3850" t="s">
        <v>18</v>
      </c>
      <c r="K38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39.134988007939896</v>
      </c>
      <c r="L3850" s="6">
        <f>TablaDatos[[#This Row],[IMC_raw]]/1000000000000000</f>
        <v>3.9134988007939899</v>
      </c>
      <c r="M3850" s="2">
        <v>3913498800793990</v>
      </c>
      <c r="N38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0" s="13">
        <f t="shared" si="60"/>
        <v>3849</v>
      </c>
      <c r="P3850" s="2" t="str">
        <f>IF(TablaDatos[[#This Row],[Diabetes]]=0,"No","Si")</f>
        <v>Si</v>
      </c>
      <c r="Q3850">
        <v>1</v>
      </c>
      <c r="R3850">
        <f>TablaDatos[[#This Row],[Aux2]]/10000000000000</f>
        <v>28.755322030831199</v>
      </c>
      <c r="S3850" s="1">
        <v>287553220308312</v>
      </c>
      <c r="T3850" s="7">
        <f>TablaDatos[[#This Row],[Aux3]]/100000000000000</f>
        <v>299.369104994888</v>
      </c>
      <c r="U3850" s="1">
        <v>2.99369104994888E+16</v>
      </c>
      <c r="V3850">
        <v>170.2</v>
      </c>
      <c r="W3850">
        <v>102.2</v>
      </c>
    </row>
    <row r="3851" spans="1:23">
      <c r="A3851">
        <v>2011</v>
      </c>
      <c r="B3851">
        <v>65</v>
      </c>
      <c r="C3851" t="s">
        <v>16</v>
      </c>
      <c r="D3851" t="s">
        <v>17</v>
      </c>
      <c r="E3851" t="s">
        <v>21</v>
      </c>
      <c r="F3851" t="s">
        <v>24</v>
      </c>
      <c r="G3851" t="s">
        <v>25</v>
      </c>
      <c r="H3851" s="3">
        <v>9650.2900000000009</v>
      </c>
      <c r="I3851" t="s">
        <v>19</v>
      </c>
      <c r="J3851" t="s">
        <v>18</v>
      </c>
      <c r="K38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39.116349592683399</v>
      </c>
      <c r="L3851" s="6">
        <f>TablaDatos[[#This Row],[IMC_raw]]/1000000000000000</f>
        <v>3.9116349592683402</v>
      </c>
      <c r="M3851" s="2">
        <v>3911634959268340</v>
      </c>
      <c r="N38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1" s="13">
        <f t="shared" si="60"/>
        <v>3850</v>
      </c>
      <c r="P3851" s="2" t="str">
        <f>IF(TablaDatos[[#This Row],[Diabetes]]=0,"No","Si")</f>
        <v>Si</v>
      </c>
      <c r="Q3851">
        <v>1</v>
      </c>
      <c r="R3851">
        <f>TablaDatos[[#This Row],[Aux2]]/10000000000000</f>
        <v>2082.8175143855801</v>
      </c>
      <c r="S3851" s="1">
        <v>2.08281751438558E+16</v>
      </c>
      <c r="T3851" s="7">
        <f>TablaDatos[[#This Row],[Aux3]]/100000000000000</f>
        <v>26.573574753957701</v>
      </c>
      <c r="U3851" s="1">
        <v>2657357475395770</v>
      </c>
      <c r="V3851">
        <v>179.8</v>
      </c>
      <c r="W3851">
        <v>107.1</v>
      </c>
    </row>
    <row r="3852" spans="1:23">
      <c r="A3852">
        <v>2011</v>
      </c>
      <c r="B3852">
        <v>58</v>
      </c>
      <c r="C3852" t="s">
        <v>23</v>
      </c>
      <c r="D3852" t="s">
        <v>17</v>
      </c>
      <c r="E3852" t="s">
        <v>19</v>
      </c>
      <c r="F3852" t="s">
        <v>19</v>
      </c>
      <c r="G3852" t="s">
        <v>28</v>
      </c>
      <c r="H3852" s="3">
        <v>21316.27</v>
      </c>
      <c r="I3852" t="s">
        <v>21</v>
      </c>
      <c r="J3852" t="s">
        <v>19</v>
      </c>
      <c r="K38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39.030341378656999</v>
      </c>
      <c r="L3852" s="6">
        <f>TablaDatos[[#This Row],[IMC_raw]]/1000000000000000</f>
        <v>3.9030341378657001</v>
      </c>
      <c r="M3852" s="2">
        <v>3903034137865700</v>
      </c>
      <c r="N38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2" s="13">
        <f t="shared" si="60"/>
        <v>3851</v>
      </c>
      <c r="P3852" s="2" t="str">
        <f>IF(TablaDatos[[#This Row],[Diabetes]]=0,"No","Si")</f>
        <v>No</v>
      </c>
      <c r="Q3852">
        <v>0</v>
      </c>
      <c r="R3852">
        <f>TablaDatos[[#This Row],[Aux2]]/10000000000000</f>
        <v>1996.3264474596999</v>
      </c>
      <c r="S3852" s="1">
        <v>1.9963264474597E+16</v>
      </c>
      <c r="T3852" s="7">
        <f>TablaDatos[[#This Row],[Aux3]]/100000000000000</f>
        <v>26.526808089334299</v>
      </c>
      <c r="U3852" s="1">
        <v>2652680808933430</v>
      </c>
      <c r="V3852">
        <v>164.2</v>
      </c>
      <c r="W3852">
        <v>103.4</v>
      </c>
    </row>
    <row r="3853" spans="1:23">
      <c r="A3853">
        <v>2011</v>
      </c>
      <c r="B3853">
        <v>67</v>
      </c>
      <c r="C3853" t="s">
        <v>16</v>
      </c>
      <c r="D3853" t="s">
        <v>73</v>
      </c>
      <c r="E3853" t="s">
        <v>31</v>
      </c>
      <c r="F3853" t="s">
        <v>24</v>
      </c>
      <c r="G3853" t="s">
        <v>25</v>
      </c>
      <c r="H3853" s="3">
        <v>9843.93</v>
      </c>
      <c r="I3853" t="s">
        <v>21</v>
      </c>
      <c r="J3853" t="s">
        <v>18</v>
      </c>
      <c r="K38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39.030080160189698</v>
      </c>
      <c r="L3853" s="5">
        <f>TablaDatos[[#This Row],[IMC_raw]]/1000000000000000</f>
        <v>39.030080160189698</v>
      </c>
      <c r="M3853" s="2">
        <v>3.9030080160189696E+16</v>
      </c>
      <c r="N38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3" s="13">
        <f t="shared" si="60"/>
        <v>3852</v>
      </c>
      <c r="P3853" s="2" t="str">
        <f>IF(TablaDatos[[#This Row],[Diabetes]]=0,"No","Si")</f>
        <v>Si</v>
      </c>
      <c r="Q3853">
        <v>1</v>
      </c>
      <c r="R3853">
        <f>TablaDatos[[#This Row],[Aux2]]/10000000000000</f>
        <v>267.09440110466198</v>
      </c>
      <c r="S3853" s="1">
        <v>2670944011046620</v>
      </c>
      <c r="T3853" s="7">
        <f>TablaDatos[[#This Row],[Aux3]]/100000000000000</f>
        <v>292.126059226812</v>
      </c>
      <c r="U3853" s="1">
        <v>2.92126059226812E+16</v>
      </c>
      <c r="V3853">
        <v>185.9</v>
      </c>
      <c r="W3853">
        <v>112</v>
      </c>
    </row>
    <row r="3854" spans="1:23">
      <c r="A3854">
        <v>2011</v>
      </c>
      <c r="B3854">
        <v>63</v>
      </c>
      <c r="C3854" t="s">
        <v>23</v>
      </c>
      <c r="D3854" t="s">
        <v>73</v>
      </c>
      <c r="E3854" t="s">
        <v>21</v>
      </c>
      <c r="F3854" t="s">
        <v>24</v>
      </c>
      <c r="G3854" t="s">
        <v>28</v>
      </c>
      <c r="H3854" s="3">
        <v>25214.18</v>
      </c>
      <c r="I3854" t="s">
        <v>21</v>
      </c>
      <c r="J3854" t="s">
        <v>19</v>
      </c>
      <c r="K38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38.995585155726097</v>
      </c>
      <c r="L3854" s="6">
        <f>TablaDatos[[#This Row],[IMC_raw]]/1000000000000000</f>
        <v>3.8995585155726098</v>
      </c>
      <c r="M3854" s="2">
        <v>3899558515572610</v>
      </c>
      <c r="N38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4" s="13">
        <f t="shared" si="60"/>
        <v>3853</v>
      </c>
      <c r="P3854" s="2" t="str">
        <f>IF(TablaDatos[[#This Row],[Diabetes]]=0,"No","Si")</f>
        <v>No</v>
      </c>
      <c r="Q3854">
        <v>0</v>
      </c>
      <c r="R3854">
        <f>TablaDatos[[#This Row],[Aux2]]/10000000000000</f>
        <v>2307.15944590246</v>
      </c>
      <c r="S3854" s="1">
        <v>2.30715944590246E+16</v>
      </c>
      <c r="T3854" s="7">
        <f>TablaDatos[[#This Row],[Aux3]]/100000000000000</f>
        <v>281.736207783959</v>
      </c>
      <c r="U3854" s="1">
        <v>2.81736207783959E+16</v>
      </c>
      <c r="V3854">
        <v>172.8</v>
      </c>
      <c r="W3854">
        <v>103.7</v>
      </c>
    </row>
    <row r="3855" spans="1:23">
      <c r="A3855">
        <v>2011</v>
      </c>
      <c r="B3855">
        <v>60</v>
      </c>
      <c r="C3855" t="s">
        <v>23</v>
      </c>
      <c r="D3855" t="s">
        <v>37</v>
      </c>
      <c r="E3855" t="s">
        <v>18</v>
      </c>
      <c r="F3855" t="s">
        <v>24</v>
      </c>
      <c r="G3855" t="s">
        <v>28</v>
      </c>
      <c r="H3855" s="3">
        <v>9417.2999999999993</v>
      </c>
      <c r="I3855" t="s">
        <v>21</v>
      </c>
      <c r="J3855" t="s">
        <v>22</v>
      </c>
      <c r="K38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38.988933220867501</v>
      </c>
      <c r="L3855" s="6">
        <f>TablaDatos[[#This Row],[IMC_raw]]/100000000000000</f>
        <v>38.988933220867501</v>
      </c>
      <c r="M3855" s="2">
        <v>3898893322086750</v>
      </c>
      <c r="N38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5" s="13">
        <f t="shared" si="60"/>
        <v>3854</v>
      </c>
      <c r="P3855" s="2" t="str">
        <f>IF(TablaDatos[[#This Row],[Diabetes]]=0,"No","Si")</f>
        <v>No</v>
      </c>
      <c r="Q3855">
        <v>0</v>
      </c>
      <c r="R3855">
        <f>TablaDatos[[#This Row],[Aux2]]/10000000000000</f>
        <v>2203.14553260806</v>
      </c>
      <c r="S3855" s="1">
        <v>2.20314553260806E+16</v>
      </c>
      <c r="T3855" s="7">
        <f>TablaDatos[[#This Row],[Aux3]]/100000000000000</f>
        <v>262.54849192250202</v>
      </c>
      <c r="U3855" s="1">
        <v>2.62548491922502E+16</v>
      </c>
      <c r="V3855">
        <v>161.80000000000001</v>
      </c>
      <c r="W3855">
        <v>101.1</v>
      </c>
    </row>
    <row r="3856" spans="1:23">
      <c r="A3856">
        <v>2011</v>
      </c>
      <c r="B3856">
        <v>70</v>
      </c>
      <c r="C3856" t="s">
        <v>23</v>
      </c>
      <c r="D3856" t="s">
        <v>74</v>
      </c>
      <c r="E3856" t="s">
        <v>31</v>
      </c>
      <c r="F3856" t="s">
        <v>24</v>
      </c>
      <c r="G3856" t="s">
        <v>25</v>
      </c>
      <c r="H3856" s="3">
        <v>11565.56</v>
      </c>
      <c r="I3856" t="s">
        <v>21</v>
      </c>
      <c r="J3856" t="s">
        <v>22</v>
      </c>
      <c r="K38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38.983945304369499</v>
      </c>
      <c r="L3856" s="5">
        <f>TablaDatos[[#This Row],[IMC_raw]]/1000000000000000</f>
        <v>0.38983945304369499</v>
      </c>
      <c r="M3856" s="2">
        <v>389839453043695</v>
      </c>
      <c r="N38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6" s="13">
        <f t="shared" si="60"/>
        <v>3855</v>
      </c>
      <c r="P3856" s="2" t="str">
        <f>IF(TablaDatos[[#This Row],[Diabetes]]=0,"No","Si")</f>
        <v>Si</v>
      </c>
      <c r="Q3856">
        <v>1</v>
      </c>
      <c r="R3856">
        <f>TablaDatos[[#This Row],[Aux2]]/10000000000000</f>
        <v>2374.3496732093899</v>
      </c>
      <c r="S3856" s="1">
        <v>2.37434967320939E+16</v>
      </c>
      <c r="T3856" s="7">
        <f>TablaDatos[[#This Row],[Aux3]]/100000000000000</f>
        <v>3.0000000000000001E-12</v>
      </c>
      <c r="U3856">
        <v>300</v>
      </c>
      <c r="V3856">
        <v>189.1</v>
      </c>
      <c r="W3856">
        <v>108.4</v>
      </c>
    </row>
    <row r="3857" spans="1:23">
      <c r="A3857">
        <v>2011</v>
      </c>
      <c r="B3857">
        <v>63</v>
      </c>
      <c r="C3857" t="s">
        <v>23</v>
      </c>
      <c r="D3857" t="s">
        <v>34</v>
      </c>
      <c r="E3857" t="s">
        <v>18</v>
      </c>
      <c r="F3857" t="s">
        <v>24</v>
      </c>
      <c r="G3857" t="s">
        <v>28</v>
      </c>
      <c r="H3857" s="3">
        <v>13019.38</v>
      </c>
      <c r="I3857" t="s">
        <v>21</v>
      </c>
      <c r="J3857" t="s">
        <v>22</v>
      </c>
      <c r="K38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38.981252830467604</v>
      </c>
      <c r="L3857" s="5">
        <f>TablaDatos[[#This Row],[IMC_raw]]/1000000000000000</f>
        <v>3.8981252830467601</v>
      </c>
      <c r="M3857" s="2">
        <v>3898125283046760</v>
      </c>
      <c r="N38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7" s="13">
        <f t="shared" si="60"/>
        <v>3856</v>
      </c>
      <c r="P3857" s="2" t="str">
        <f>IF(TablaDatos[[#This Row],[Diabetes]]=0,"No","Si")</f>
        <v>Si</v>
      </c>
      <c r="Q3857">
        <v>1</v>
      </c>
      <c r="R3857">
        <f>TablaDatos[[#This Row],[Aux2]]/10000000000000</f>
        <v>227.92924650586201</v>
      </c>
      <c r="S3857" s="1">
        <v>2279292465058620</v>
      </c>
      <c r="T3857" s="7">
        <f>TablaDatos[[#This Row],[Aux3]]/100000000000000</f>
        <v>26.628698530277902</v>
      </c>
      <c r="U3857" s="1">
        <v>2662869853027790</v>
      </c>
      <c r="V3857">
        <v>163.80000000000001</v>
      </c>
      <c r="W3857">
        <v>102.6</v>
      </c>
    </row>
    <row r="3858" spans="1:23">
      <c r="A3858">
        <v>2011</v>
      </c>
      <c r="B3858">
        <v>72</v>
      </c>
      <c r="C3858" t="s">
        <v>16</v>
      </c>
      <c r="D3858" t="s">
        <v>17</v>
      </c>
      <c r="E3858" t="s">
        <v>18</v>
      </c>
      <c r="F3858" t="s">
        <v>24</v>
      </c>
      <c r="G3858" t="s">
        <v>25</v>
      </c>
      <c r="H3858" s="3">
        <v>14061.29</v>
      </c>
      <c r="I3858" t="s">
        <v>19</v>
      </c>
      <c r="J3858" t="s">
        <v>22</v>
      </c>
      <c r="K38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38.976061121340301</v>
      </c>
      <c r="L3858" s="5">
        <f>TablaDatos[[#This Row],[IMC_raw]]/1000000000000000</f>
        <v>3.8976061121340302</v>
      </c>
      <c r="M3858" s="2">
        <v>3897606112134030</v>
      </c>
      <c r="N38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8" s="13">
        <f t="shared" si="60"/>
        <v>3857</v>
      </c>
      <c r="P3858" s="2" t="str">
        <f>IF(TablaDatos[[#This Row],[Diabetes]]=0,"No","Si")</f>
        <v>Si</v>
      </c>
      <c r="Q3858">
        <v>1</v>
      </c>
      <c r="R3858">
        <f>TablaDatos[[#This Row],[Aux2]]/10000000000000</f>
        <v>2194.92701821013</v>
      </c>
      <c r="S3858" s="1">
        <v>2.19492701821013E+16</v>
      </c>
      <c r="T3858" s="7">
        <f>TablaDatos[[#This Row],[Aux3]]/100000000000000</f>
        <v>27.3517037976358</v>
      </c>
      <c r="U3858" s="1">
        <v>2735170379763580</v>
      </c>
      <c r="V3858">
        <v>184.4</v>
      </c>
      <c r="W3858">
        <v>108.1</v>
      </c>
    </row>
    <row r="3859" spans="1:23">
      <c r="A3859">
        <v>2011</v>
      </c>
      <c r="B3859">
        <v>71</v>
      </c>
      <c r="C3859" t="s">
        <v>23</v>
      </c>
      <c r="D3859" t="s">
        <v>30</v>
      </c>
      <c r="E3859" t="s">
        <v>19</v>
      </c>
      <c r="F3859" t="s">
        <v>24</v>
      </c>
      <c r="G3859" t="s">
        <v>25</v>
      </c>
      <c r="H3859" s="3">
        <v>22124.5</v>
      </c>
      <c r="I3859" t="s">
        <v>19</v>
      </c>
      <c r="J3859" t="s">
        <v>22</v>
      </c>
      <c r="K38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38.957892207423001</v>
      </c>
      <c r="L3859" s="6">
        <f>TablaDatos[[#This Row],[IMC_raw]]/1000000000000000</f>
        <v>3.8957892207423002</v>
      </c>
      <c r="M3859" s="2">
        <v>3895789220742300</v>
      </c>
      <c r="N38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59" s="13">
        <f t="shared" si="60"/>
        <v>3858</v>
      </c>
      <c r="P3859" s="2" t="str">
        <f>IF(TablaDatos[[#This Row],[Diabetes]]=0,"No","Si")</f>
        <v>Si</v>
      </c>
      <c r="Q3859">
        <v>1</v>
      </c>
      <c r="R3859">
        <f>TablaDatos[[#This Row],[Aux2]]/10000000000000</f>
        <v>2321.6358323613599</v>
      </c>
      <c r="S3859" s="1">
        <v>2.32163583236136E+16</v>
      </c>
      <c r="T3859" s="7">
        <f>TablaDatos[[#This Row],[Aux3]]/100000000000000</f>
        <v>284.07421481228602</v>
      </c>
      <c r="U3859" s="1">
        <v>2.84074214812286E+16</v>
      </c>
      <c r="V3859">
        <v>182.1</v>
      </c>
      <c r="W3859">
        <v>109</v>
      </c>
    </row>
    <row r="3860" spans="1:23">
      <c r="A3860">
        <v>2011</v>
      </c>
      <c r="B3860">
        <v>67</v>
      </c>
      <c r="C3860" t="s">
        <v>16</v>
      </c>
      <c r="D3860" t="s">
        <v>30</v>
      </c>
      <c r="E3860" t="s">
        <v>21</v>
      </c>
      <c r="F3860" t="s">
        <v>19</v>
      </c>
      <c r="G3860" t="s">
        <v>25</v>
      </c>
      <c r="H3860" s="3">
        <v>29860.54</v>
      </c>
      <c r="I3860" t="s">
        <v>19</v>
      </c>
      <c r="J3860" t="s">
        <v>18</v>
      </c>
      <c r="K38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38.933141590421997</v>
      </c>
      <c r="L3860" s="5">
        <f>TablaDatos[[#This Row],[IMC_raw]]/1000000000000000</f>
        <v>38.933141590421997</v>
      </c>
      <c r="M3860" s="2">
        <v>3.8933141590422E+16</v>
      </c>
      <c r="N38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0" s="13">
        <f t="shared" si="60"/>
        <v>3859</v>
      </c>
      <c r="P3860" s="2" t="str">
        <f>IF(TablaDatos[[#This Row],[Diabetes]]=0,"No","Si")</f>
        <v>No</v>
      </c>
      <c r="Q3860">
        <v>0</v>
      </c>
      <c r="R3860">
        <f>TablaDatos[[#This Row],[Aux2]]/10000000000000</f>
        <v>2434.9409662432799</v>
      </c>
      <c r="S3860" s="1">
        <v>2.43494096624328E+16</v>
      </c>
      <c r="T3860" s="7">
        <f>TablaDatos[[#This Row],[Aux3]]/100000000000000</f>
        <v>22.7083366677914</v>
      </c>
      <c r="U3860" s="1">
        <v>2270833666779140</v>
      </c>
      <c r="V3860">
        <v>167.6</v>
      </c>
      <c r="W3860">
        <v>103.6</v>
      </c>
    </row>
    <row r="3861" spans="1:23">
      <c r="A3861">
        <v>2011</v>
      </c>
      <c r="B3861">
        <v>53</v>
      </c>
      <c r="C3861" t="s">
        <v>23</v>
      </c>
      <c r="D3861" t="s">
        <v>29</v>
      </c>
      <c r="E3861" t="s">
        <v>31</v>
      </c>
      <c r="F3861" t="s">
        <v>24</v>
      </c>
      <c r="G3861" t="s">
        <v>20</v>
      </c>
      <c r="H3861" s="3">
        <v>9772.9500000000007</v>
      </c>
      <c r="I3861" t="s">
        <v>21</v>
      </c>
      <c r="J3861" t="s">
        <v>19</v>
      </c>
      <c r="K38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38.915400430115099</v>
      </c>
      <c r="L3861" s="6">
        <f>TablaDatos[[#This Row],[IMC_raw]]/1000000000000000</f>
        <v>3.8915400430115099</v>
      </c>
      <c r="M3861" s="2">
        <v>3891540043011510</v>
      </c>
      <c r="N38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1" s="13">
        <f t="shared" si="60"/>
        <v>3860</v>
      </c>
      <c r="P3861" s="2" t="str">
        <f>IF(TablaDatos[[#This Row],[Diabetes]]=0,"No","Si")</f>
        <v>Si</v>
      </c>
      <c r="Q3861">
        <v>1</v>
      </c>
      <c r="R3861">
        <f>TablaDatos[[#This Row],[Aux2]]/10000000000000</f>
        <v>237.58873206086301</v>
      </c>
      <c r="S3861" s="1">
        <v>2375887320608630</v>
      </c>
      <c r="T3861" s="7">
        <f>TablaDatos[[#This Row],[Aux3]]/100000000000000</f>
        <v>24.3080408832943</v>
      </c>
      <c r="U3861" s="1">
        <v>2430804088329430</v>
      </c>
      <c r="V3861">
        <v>158.9</v>
      </c>
      <c r="W3861">
        <v>105.3</v>
      </c>
    </row>
    <row r="3862" spans="1:23">
      <c r="A3862">
        <v>2011</v>
      </c>
      <c r="B3862">
        <v>58</v>
      </c>
      <c r="C3862" t="s">
        <v>23</v>
      </c>
      <c r="D3862" t="s">
        <v>71</v>
      </c>
      <c r="E3862" t="s">
        <v>31</v>
      </c>
      <c r="F3862" t="s">
        <v>24</v>
      </c>
      <c r="G3862" t="s">
        <v>28</v>
      </c>
      <c r="H3862" s="3">
        <v>10815.72</v>
      </c>
      <c r="I3862" t="s">
        <v>21</v>
      </c>
      <c r="J3862" t="s">
        <v>19</v>
      </c>
      <c r="K38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38.858779727065198</v>
      </c>
      <c r="L3862" s="6">
        <f>TablaDatos[[#This Row],[IMC_raw]]/1000000000000000</f>
        <v>3.88587797270652</v>
      </c>
      <c r="M3862" s="2">
        <v>3885877972706520</v>
      </c>
      <c r="N38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2" s="13">
        <f t="shared" si="60"/>
        <v>3861</v>
      </c>
      <c r="P3862" s="2" t="str">
        <f>IF(TablaDatos[[#This Row],[Diabetes]]=0,"No","Si")</f>
        <v>Si</v>
      </c>
      <c r="Q3862">
        <v>1</v>
      </c>
      <c r="R3862">
        <f>TablaDatos[[#This Row],[Aux2]]/10000000000000</f>
        <v>2468.9743645305002</v>
      </c>
      <c r="S3862" s="1">
        <v>2.4689743645305E+16</v>
      </c>
      <c r="T3862" s="7">
        <f>TablaDatos[[#This Row],[Aux3]]/100000000000000</f>
        <v>3.0000000000000001E-12</v>
      </c>
      <c r="U3862">
        <v>300</v>
      </c>
      <c r="V3862">
        <v>175.9</v>
      </c>
      <c r="W3862">
        <v>109.8</v>
      </c>
    </row>
    <row r="3863" spans="1:23">
      <c r="A3863">
        <v>2011</v>
      </c>
      <c r="B3863">
        <v>69</v>
      </c>
      <c r="C3863" t="s">
        <v>23</v>
      </c>
      <c r="D3863" t="s">
        <v>37</v>
      </c>
      <c r="E3863" t="s">
        <v>31</v>
      </c>
      <c r="F3863" t="s">
        <v>24</v>
      </c>
      <c r="G3863" t="s">
        <v>25</v>
      </c>
      <c r="H3863" s="3">
        <v>4467.88</v>
      </c>
      <c r="I3863" t="s">
        <v>21</v>
      </c>
      <c r="J3863" t="s">
        <v>19</v>
      </c>
      <c r="K38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38.836682315455498</v>
      </c>
      <c r="L3863" s="5">
        <f>TablaDatos[[#This Row],[IMC_raw]]/1000000000000000</f>
        <v>3.88366823154555</v>
      </c>
      <c r="M3863" s="2">
        <v>3883668231545550</v>
      </c>
      <c r="N38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3" s="13">
        <f t="shared" si="60"/>
        <v>3862</v>
      </c>
      <c r="P3863" s="2" t="str">
        <f>IF(TablaDatos[[#This Row],[Diabetes]]=0,"No","Si")</f>
        <v>Si</v>
      </c>
      <c r="Q3863">
        <v>1</v>
      </c>
      <c r="R3863">
        <f>TablaDatos[[#This Row],[Aux2]]/10000000000000</f>
        <v>2612.88284000358</v>
      </c>
      <c r="S3863" s="1">
        <v>2.61288284000358E+16</v>
      </c>
      <c r="T3863" s="7">
        <f>TablaDatos[[#This Row],[Aux3]]/100000000000000</f>
        <v>283.730191609325</v>
      </c>
      <c r="U3863" s="1">
        <v>2.83730191609325E+16</v>
      </c>
      <c r="V3863">
        <v>178.6</v>
      </c>
      <c r="W3863">
        <v>108.4</v>
      </c>
    </row>
    <row r="3864" spans="1:23">
      <c r="A3864">
        <v>2011</v>
      </c>
      <c r="B3864">
        <v>60</v>
      </c>
      <c r="C3864" t="s">
        <v>23</v>
      </c>
      <c r="D3864" t="s">
        <v>29</v>
      </c>
      <c r="E3864" t="s">
        <v>19</v>
      </c>
      <c r="F3864" t="s">
        <v>24</v>
      </c>
      <c r="G3864" t="s">
        <v>28</v>
      </c>
      <c r="H3864" s="3">
        <v>10299.1</v>
      </c>
      <c r="I3864" t="s">
        <v>19</v>
      </c>
      <c r="J3864" t="s">
        <v>22</v>
      </c>
      <c r="K38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38.824001347750603</v>
      </c>
      <c r="L3864" s="6">
        <f>TablaDatos[[#This Row],[IMC_raw]]/1000000000000000</f>
        <v>38.824001347750603</v>
      </c>
      <c r="M3864" s="2">
        <v>3.88240013477506E+16</v>
      </c>
      <c r="N38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4" s="13">
        <f t="shared" si="60"/>
        <v>3863</v>
      </c>
      <c r="P3864" s="2" t="str">
        <f>IF(TablaDatos[[#This Row],[Diabetes]]=0,"No","Si")</f>
        <v>Si</v>
      </c>
      <c r="Q3864">
        <v>1</v>
      </c>
      <c r="R3864">
        <f>TablaDatos[[#This Row],[Aux2]]/10000000000000</f>
        <v>2296.9946803842399</v>
      </c>
      <c r="S3864" s="1">
        <v>2.29699468038424E+16</v>
      </c>
      <c r="T3864" s="7">
        <f>TablaDatos[[#This Row],[Aux3]]/100000000000000</f>
        <v>2.69078299613312</v>
      </c>
      <c r="U3864" s="1">
        <v>269078299613312</v>
      </c>
      <c r="V3864">
        <v>164.2</v>
      </c>
      <c r="W3864">
        <v>98</v>
      </c>
    </row>
    <row r="3865" spans="1:23">
      <c r="A3865">
        <v>2011</v>
      </c>
      <c r="B3865">
        <v>63</v>
      </c>
      <c r="C3865" t="s">
        <v>23</v>
      </c>
      <c r="D3865" t="s">
        <v>29</v>
      </c>
      <c r="E3865" t="s">
        <v>21</v>
      </c>
      <c r="F3865" t="s">
        <v>24</v>
      </c>
      <c r="G3865" t="s">
        <v>28</v>
      </c>
      <c r="H3865" s="3">
        <v>13168.89</v>
      </c>
      <c r="I3865" t="s">
        <v>19</v>
      </c>
      <c r="J3865" t="s">
        <v>18</v>
      </c>
      <c r="K38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38.7891135980474</v>
      </c>
      <c r="L3865" s="5">
        <f>TablaDatos[[#This Row],[IMC_raw]]/1000000000000000</f>
        <v>3.8789113598047398</v>
      </c>
      <c r="M3865" s="2">
        <v>3878911359804740</v>
      </c>
      <c r="N38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5" s="13">
        <f t="shared" si="60"/>
        <v>3864</v>
      </c>
      <c r="P3865" s="2" t="str">
        <f>IF(TablaDatos[[#This Row],[Diabetes]]=0,"No","Si")</f>
        <v>Si</v>
      </c>
      <c r="Q3865">
        <v>1</v>
      </c>
      <c r="R3865">
        <f>TablaDatos[[#This Row],[Aux2]]/10000000000000</f>
        <v>2375.1609948430601</v>
      </c>
      <c r="S3865" s="1">
        <v>2.37516099484306E+16</v>
      </c>
      <c r="T3865" s="7">
        <f>TablaDatos[[#This Row],[Aux3]]/100000000000000</f>
        <v>281.84951410960201</v>
      </c>
      <c r="U3865" s="1">
        <v>2.81849514109602E+16</v>
      </c>
      <c r="V3865">
        <v>172.1</v>
      </c>
      <c r="W3865">
        <v>100.9</v>
      </c>
    </row>
    <row r="3866" spans="1:23">
      <c r="A3866">
        <v>2011</v>
      </c>
      <c r="B3866">
        <v>64</v>
      </c>
      <c r="C3866" t="s">
        <v>16</v>
      </c>
      <c r="D3866" t="s">
        <v>37</v>
      </c>
      <c r="E3866" t="s">
        <v>21</v>
      </c>
      <c r="F3866" t="s">
        <v>24</v>
      </c>
      <c r="G3866" t="s">
        <v>28</v>
      </c>
      <c r="H3866" s="3">
        <v>6745.49</v>
      </c>
      <c r="I3866" t="s">
        <v>21</v>
      </c>
      <c r="J3866" t="s">
        <v>18</v>
      </c>
      <c r="K38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38.685551339061803</v>
      </c>
      <c r="L3866" s="6">
        <f>TablaDatos[[#This Row],[IMC_raw]]/1000000000000000</f>
        <v>3.8685551339061801</v>
      </c>
      <c r="M3866" s="2">
        <v>3868555133906180</v>
      </c>
      <c r="N38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6" s="13">
        <f t="shared" si="60"/>
        <v>3865</v>
      </c>
      <c r="P3866" s="2" t="str">
        <f>IF(TablaDatos[[#This Row],[Diabetes]]=0,"No","Si")</f>
        <v>Si</v>
      </c>
      <c r="Q3866">
        <v>1</v>
      </c>
      <c r="R3866">
        <f>TablaDatos[[#This Row],[Aux2]]/10000000000000</f>
        <v>2486.5704795145198</v>
      </c>
      <c r="S3866" s="1">
        <v>2.48657047951452E+16</v>
      </c>
      <c r="T3866" s="7">
        <f>TablaDatos[[#This Row],[Aux3]]/100000000000000</f>
        <v>257.51321881420898</v>
      </c>
      <c r="U3866" s="1">
        <v>2.57513218814209E+16</v>
      </c>
      <c r="V3866">
        <v>174.5</v>
      </c>
      <c r="W3866">
        <v>109.4</v>
      </c>
    </row>
    <row r="3867" spans="1:23">
      <c r="A3867">
        <v>2011</v>
      </c>
      <c r="B3867">
        <v>65</v>
      </c>
      <c r="C3867" t="s">
        <v>23</v>
      </c>
      <c r="D3867" t="s">
        <v>71</v>
      </c>
      <c r="E3867" t="s">
        <v>31</v>
      </c>
      <c r="F3867" t="s">
        <v>19</v>
      </c>
      <c r="G3867" t="s">
        <v>25</v>
      </c>
      <c r="H3867" s="3">
        <v>8812.08</v>
      </c>
      <c r="I3867" t="s">
        <v>21</v>
      </c>
      <c r="J3867" t="s">
        <v>19</v>
      </c>
      <c r="K38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38.6439932957244</v>
      </c>
      <c r="L3867" s="5">
        <f>TablaDatos[[#This Row],[IMC_raw]]/1000000000000000</f>
        <v>3.8643993295724401</v>
      </c>
      <c r="M3867" s="2">
        <v>3864399329572440</v>
      </c>
      <c r="N38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7" s="13">
        <f t="shared" si="60"/>
        <v>3866</v>
      </c>
      <c r="P3867" s="2" t="str">
        <f>IF(TablaDatos[[#This Row],[Diabetes]]=0,"No","Si")</f>
        <v>Si</v>
      </c>
      <c r="Q3867">
        <v>1</v>
      </c>
      <c r="R3867">
        <f>TablaDatos[[#This Row],[Aux2]]/10000000000000</f>
        <v>2411.01357363945</v>
      </c>
      <c r="S3867" s="1">
        <v>2.41101357363945E+16</v>
      </c>
      <c r="T3867" s="7">
        <f>TablaDatos[[#This Row],[Aux3]]/100000000000000</f>
        <v>297.83741790479598</v>
      </c>
      <c r="U3867" s="1">
        <v>2.97837417904796E+16</v>
      </c>
      <c r="V3867">
        <v>171.4</v>
      </c>
      <c r="W3867">
        <v>106.1</v>
      </c>
    </row>
    <row r="3868" spans="1:23">
      <c r="A3868">
        <v>2011</v>
      </c>
      <c r="B3868">
        <v>60</v>
      </c>
      <c r="C3868" t="s">
        <v>23</v>
      </c>
      <c r="D3868" t="s">
        <v>34</v>
      </c>
      <c r="E3868" t="s">
        <v>18</v>
      </c>
      <c r="F3868" t="s">
        <v>19</v>
      </c>
      <c r="G3868" t="s">
        <v>28</v>
      </c>
      <c r="H3868" s="3">
        <v>21261.02</v>
      </c>
      <c r="I3868" t="s">
        <v>19</v>
      </c>
      <c r="J3868" t="s">
        <v>22</v>
      </c>
      <c r="K38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38.5445565610122</v>
      </c>
      <c r="L3868" s="5">
        <f>TablaDatos[[#This Row],[IMC_raw]]/1000000000000000</f>
        <v>3.8544556561012202</v>
      </c>
      <c r="M3868" s="2">
        <v>3854455656101220</v>
      </c>
      <c r="N38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8" s="13">
        <f t="shared" si="60"/>
        <v>3867</v>
      </c>
      <c r="P3868" s="2" t="str">
        <f>IF(TablaDatos[[#This Row],[Diabetes]]=0,"No","Si")</f>
        <v>No</v>
      </c>
      <c r="Q3868">
        <v>0</v>
      </c>
      <c r="R3868">
        <f>TablaDatos[[#This Row],[Aux2]]/10000000000000</f>
        <v>237.32590638025101</v>
      </c>
      <c r="S3868" s="1">
        <v>2373259063802510</v>
      </c>
      <c r="T3868" s="7">
        <f>TablaDatos[[#This Row],[Aux3]]/100000000000000</f>
        <v>217.91805769242001</v>
      </c>
      <c r="U3868" s="1">
        <v>2.1791805769242E+16</v>
      </c>
      <c r="V3868">
        <v>160.30000000000001</v>
      </c>
      <c r="W3868">
        <v>94.4</v>
      </c>
    </row>
    <row r="3869" spans="1:23">
      <c r="A3869">
        <v>2011</v>
      </c>
      <c r="B3869">
        <v>57</v>
      </c>
      <c r="C3869" t="s">
        <v>23</v>
      </c>
      <c r="D3869" t="s">
        <v>34</v>
      </c>
      <c r="E3869" t="s">
        <v>19</v>
      </c>
      <c r="F3869" t="s">
        <v>19</v>
      </c>
      <c r="G3869" t="s">
        <v>28</v>
      </c>
      <c r="H3869" s="3">
        <v>17216.66</v>
      </c>
      <c r="I3869" t="s">
        <v>19</v>
      </c>
      <c r="J3869" t="s">
        <v>19</v>
      </c>
      <c r="K38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38.531169230217898</v>
      </c>
      <c r="L3869" s="5">
        <f>TablaDatos[[#This Row],[IMC_raw]]/1000000000000000</f>
        <v>3.8531169230217901</v>
      </c>
      <c r="M3869" s="2">
        <v>3853116923021790</v>
      </c>
      <c r="N38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69" s="13">
        <f t="shared" si="60"/>
        <v>3868</v>
      </c>
      <c r="P3869" s="2" t="str">
        <f>IF(TablaDatos[[#This Row],[Diabetes]]=0,"No","Si")</f>
        <v>No</v>
      </c>
      <c r="Q3869">
        <v>0</v>
      </c>
      <c r="R3869">
        <f>TablaDatos[[#This Row],[Aux2]]/10000000000000</f>
        <v>205.44248414482701</v>
      </c>
      <c r="S3869" s="1">
        <v>2054424841448270</v>
      </c>
      <c r="T3869" s="7">
        <f>TablaDatos[[#This Row],[Aux3]]/100000000000000</f>
        <v>26.963802105910599</v>
      </c>
      <c r="U3869" s="1">
        <v>2696380210591060</v>
      </c>
      <c r="V3869">
        <v>164.8</v>
      </c>
      <c r="W3869">
        <v>101</v>
      </c>
    </row>
    <row r="3870" spans="1:23">
      <c r="A3870">
        <v>2011</v>
      </c>
      <c r="B3870">
        <v>58</v>
      </c>
      <c r="C3870" t="s">
        <v>23</v>
      </c>
      <c r="D3870" t="s">
        <v>73</v>
      </c>
      <c r="E3870" t="s">
        <v>31</v>
      </c>
      <c r="F3870" t="s">
        <v>24</v>
      </c>
      <c r="G3870" t="s">
        <v>28</v>
      </c>
      <c r="H3870" s="3">
        <v>22030.31</v>
      </c>
      <c r="I3870" t="s">
        <v>21</v>
      </c>
      <c r="J3870" t="s">
        <v>21</v>
      </c>
      <c r="K38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38.521006826181001</v>
      </c>
      <c r="L3870" s="5">
        <f>TablaDatos[[#This Row],[IMC_raw]]/1000000000000000</f>
        <v>38.521006826181001</v>
      </c>
      <c r="M3870" s="2">
        <v>3.8521006826181E+16</v>
      </c>
      <c r="N38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0" s="13">
        <f t="shared" si="60"/>
        <v>3869</v>
      </c>
      <c r="P3870" s="2" t="str">
        <f>IF(TablaDatos[[#This Row],[Diabetes]]=0,"No","Si")</f>
        <v>No</v>
      </c>
      <c r="Q3870">
        <v>0</v>
      </c>
      <c r="R3870">
        <f>TablaDatos[[#This Row],[Aux2]]/10000000000000</f>
        <v>2477.8985248627</v>
      </c>
      <c r="S3870" s="1">
        <v>2.4778985248627E+16</v>
      </c>
      <c r="T3870" s="7">
        <f>TablaDatos[[#This Row],[Aux3]]/100000000000000</f>
        <v>291.80645553108701</v>
      </c>
      <c r="U3870" s="1">
        <v>2.91806455531087E+16</v>
      </c>
      <c r="V3870">
        <v>167.3</v>
      </c>
      <c r="W3870">
        <v>105.3</v>
      </c>
    </row>
    <row r="3871" spans="1:23">
      <c r="A3871">
        <v>2011</v>
      </c>
      <c r="B3871">
        <v>46</v>
      </c>
      <c r="C3871" t="s">
        <v>23</v>
      </c>
      <c r="D3871" t="s">
        <v>29</v>
      </c>
      <c r="E3871" t="s">
        <v>18</v>
      </c>
      <c r="F3871" t="s">
        <v>24</v>
      </c>
      <c r="G3871" t="s">
        <v>20</v>
      </c>
      <c r="H3871" s="3">
        <v>17755.64</v>
      </c>
      <c r="I3871" t="s">
        <v>21</v>
      </c>
      <c r="J3871" t="s">
        <v>18</v>
      </c>
      <c r="K38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38.498183915912307</v>
      </c>
      <c r="L3871" s="5">
        <f>TablaDatos[[#This Row],[IMC_raw]]/1000000000000000</f>
        <v>38.498183915912307</v>
      </c>
      <c r="M3871" s="2">
        <v>3.8498183915912304E+16</v>
      </c>
      <c r="N38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1" s="13">
        <f t="shared" si="60"/>
        <v>3870</v>
      </c>
      <c r="P3871" s="2" t="str">
        <f>IF(TablaDatos[[#This Row],[Diabetes]]=0,"No","Si")</f>
        <v>No</v>
      </c>
      <c r="Q3871">
        <v>0</v>
      </c>
      <c r="R3871">
        <f>TablaDatos[[#This Row],[Aux2]]/10000000000000</f>
        <v>234.833659022483</v>
      </c>
      <c r="S3871" s="1">
        <v>2348336590224830</v>
      </c>
      <c r="T3871" s="7">
        <f>TablaDatos[[#This Row],[Aux3]]/100000000000000</f>
        <v>254.86427565650101</v>
      </c>
      <c r="U3871" s="1">
        <v>2.54864275656501E+16</v>
      </c>
      <c r="V3871">
        <v>148.1</v>
      </c>
      <c r="W3871">
        <v>88.2</v>
      </c>
    </row>
    <row r="3872" spans="1:23">
      <c r="A3872">
        <v>2011</v>
      </c>
      <c r="B3872">
        <v>63</v>
      </c>
      <c r="C3872" t="s">
        <v>23</v>
      </c>
      <c r="D3872" t="s">
        <v>29</v>
      </c>
      <c r="E3872" t="s">
        <v>21</v>
      </c>
      <c r="F3872" t="s">
        <v>19</v>
      </c>
      <c r="G3872" t="s">
        <v>28</v>
      </c>
      <c r="H3872" s="3">
        <v>16825.560000000001</v>
      </c>
      <c r="I3872" t="s">
        <v>21</v>
      </c>
      <c r="J3872" t="s">
        <v>18</v>
      </c>
      <c r="K38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38.4462974474093</v>
      </c>
      <c r="L3872" s="6">
        <f>TablaDatos[[#This Row],[IMC_raw]]/1000000000000000</f>
        <v>3.8446297447409301</v>
      </c>
      <c r="M3872" s="2">
        <v>3844629744740930</v>
      </c>
      <c r="N38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2" s="13">
        <f t="shared" si="60"/>
        <v>3871</v>
      </c>
      <c r="P3872" s="2" t="str">
        <f>IF(TablaDatos[[#This Row],[Diabetes]]=0,"No","Si")</f>
        <v>Si</v>
      </c>
      <c r="Q3872">
        <v>1</v>
      </c>
      <c r="R3872">
        <f>TablaDatos[[#This Row],[Aux2]]/10000000000000</f>
        <v>2450.2845588977402</v>
      </c>
      <c r="S3872" s="1">
        <v>2.45028455889774E+16</v>
      </c>
      <c r="T3872" s="7">
        <f>TablaDatos[[#This Row],[Aux3]]/100000000000000</f>
        <v>297.21894711707898</v>
      </c>
      <c r="U3872" s="1">
        <v>2.97218947117079E+16</v>
      </c>
      <c r="V3872">
        <v>169.4</v>
      </c>
      <c r="W3872">
        <v>96.5</v>
      </c>
    </row>
    <row r="3873" spans="1:23">
      <c r="A3873">
        <v>2011</v>
      </c>
      <c r="B3873">
        <v>62</v>
      </c>
      <c r="C3873" t="s">
        <v>23</v>
      </c>
      <c r="D3873" t="s">
        <v>27</v>
      </c>
      <c r="E3873" t="s">
        <v>19</v>
      </c>
      <c r="F3873" t="s">
        <v>24</v>
      </c>
      <c r="G3873" t="s">
        <v>28</v>
      </c>
      <c r="H3873" s="3">
        <v>18381.650000000001</v>
      </c>
      <c r="I3873" t="s">
        <v>21</v>
      </c>
      <c r="J3873" t="s">
        <v>22</v>
      </c>
      <c r="K38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38.420332414649799</v>
      </c>
      <c r="L3873" s="5">
        <f>TablaDatos[[#This Row],[IMC_raw]]/1000000000000000</f>
        <v>3.8420332414649798</v>
      </c>
      <c r="M3873" s="2">
        <v>3842033241464980</v>
      </c>
      <c r="N38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3" s="13">
        <f t="shared" si="60"/>
        <v>3872</v>
      </c>
      <c r="P3873" s="2" t="str">
        <f>IF(TablaDatos[[#This Row],[Diabetes]]=0,"No","Si")</f>
        <v>No</v>
      </c>
      <c r="Q3873">
        <v>0</v>
      </c>
      <c r="R3873">
        <f>TablaDatos[[#This Row],[Aux2]]/10000000000000</f>
        <v>2344.9709089706098</v>
      </c>
      <c r="S3873" s="1">
        <v>2.34497090897061E+16</v>
      </c>
      <c r="T3873" s="7">
        <f>TablaDatos[[#This Row],[Aux3]]/100000000000000</f>
        <v>289.32756396583301</v>
      </c>
      <c r="U3873" s="1">
        <v>2.89327563965833E+16</v>
      </c>
      <c r="V3873">
        <v>164.8</v>
      </c>
      <c r="W3873">
        <v>97.9</v>
      </c>
    </row>
    <row r="3874" spans="1:23">
      <c r="A3874">
        <v>2011</v>
      </c>
      <c r="B3874">
        <v>69</v>
      </c>
      <c r="C3874" t="s">
        <v>23</v>
      </c>
      <c r="D3874" t="s">
        <v>73</v>
      </c>
      <c r="E3874" t="s">
        <v>31</v>
      </c>
      <c r="F3874" t="s">
        <v>24</v>
      </c>
      <c r="G3874" t="s">
        <v>25</v>
      </c>
      <c r="H3874" s="3">
        <v>18210.599999999999</v>
      </c>
      <c r="I3874" t="s">
        <v>21</v>
      </c>
      <c r="J3874" t="s">
        <v>18</v>
      </c>
      <c r="K38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38.244126513401696</v>
      </c>
      <c r="L3874" s="6">
        <f>TablaDatos[[#This Row],[IMC_raw]]/1000000000000000</f>
        <v>3.8244126513401699</v>
      </c>
      <c r="M3874" s="2">
        <v>3824412651340170</v>
      </c>
      <c r="N38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4" s="13">
        <f t="shared" si="60"/>
        <v>3873</v>
      </c>
      <c r="P3874" s="2" t="str">
        <f>IF(TablaDatos[[#This Row],[Diabetes]]=0,"No","Si")</f>
        <v>Si</v>
      </c>
      <c r="Q3874">
        <v>1</v>
      </c>
      <c r="R3874">
        <f>TablaDatos[[#This Row],[Aux2]]/10000000000000</f>
        <v>2450.4700554890601</v>
      </c>
      <c r="S3874" s="1">
        <v>2.45047005548906E+16</v>
      </c>
      <c r="T3874" s="7">
        <f>TablaDatos[[#This Row],[Aux3]]/100000000000000</f>
        <v>26.760505589993699</v>
      </c>
      <c r="U3874" s="1">
        <v>2676050558999370</v>
      </c>
      <c r="V3874">
        <v>179.6</v>
      </c>
      <c r="W3874">
        <v>106</v>
      </c>
    </row>
    <row r="3875" spans="1:23">
      <c r="A3875">
        <v>2011</v>
      </c>
      <c r="B3875">
        <v>61</v>
      </c>
      <c r="C3875" t="s">
        <v>16</v>
      </c>
      <c r="D3875" t="s">
        <v>34</v>
      </c>
      <c r="E3875" t="s">
        <v>21</v>
      </c>
      <c r="F3875" t="s">
        <v>24</v>
      </c>
      <c r="G3875" t="s">
        <v>28</v>
      </c>
      <c r="H3875" s="3">
        <v>12988.74</v>
      </c>
      <c r="I3875" t="s">
        <v>19</v>
      </c>
      <c r="J3875" t="s">
        <v>22</v>
      </c>
      <c r="K38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38.123105700112895</v>
      </c>
      <c r="L3875" s="5">
        <f>TablaDatos[[#This Row],[IMC_raw]]/1000000000000000</f>
        <v>38.123105700112895</v>
      </c>
      <c r="M3875" s="2">
        <v>3.8123105700112896E+16</v>
      </c>
      <c r="N38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5" s="13">
        <f t="shared" si="60"/>
        <v>3874</v>
      </c>
      <c r="P3875" s="2" t="str">
        <f>IF(TablaDatos[[#This Row],[Diabetes]]=0,"No","Si")</f>
        <v>No</v>
      </c>
      <c r="Q3875">
        <v>0</v>
      </c>
      <c r="R3875">
        <f>TablaDatos[[#This Row],[Aux2]]/10000000000000</f>
        <v>2201.5699078942298</v>
      </c>
      <c r="S3875" s="1">
        <v>2.20156990789423E+16</v>
      </c>
      <c r="T3875" s="7">
        <f>TablaDatos[[#This Row],[Aux3]]/100000000000000</f>
        <v>272.34428084007402</v>
      </c>
      <c r="U3875" s="1">
        <v>2.72344280840074E+16</v>
      </c>
      <c r="V3875">
        <v>170.6</v>
      </c>
      <c r="W3875">
        <v>105.5</v>
      </c>
    </row>
    <row r="3876" spans="1:23">
      <c r="A3876">
        <v>2011</v>
      </c>
      <c r="B3876">
        <v>56</v>
      </c>
      <c r="C3876" t="s">
        <v>16</v>
      </c>
      <c r="D3876" t="s">
        <v>36</v>
      </c>
      <c r="E3876" t="s">
        <v>31</v>
      </c>
      <c r="F3876" t="s">
        <v>19</v>
      </c>
      <c r="G3876" t="s">
        <v>28</v>
      </c>
      <c r="H3876" s="3">
        <v>24425.66</v>
      </c>
      <c r="I3876" t="s">
        <v>21</v>
      </c>
      <c r="J3876" t="s">
        <v>21</v>
      </c>
      <c r="K38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38.119913566586703</v>
      </c>
      <c r="L3876" s="5">
        <f>TablaDatos[[#This Row],[IMC_raw]]/1000000000000000</f>
        <v>38.119913566586703</v>
      </c>
      <c r="M3876" s="2">
        <v>3.8119913566586704E+16</v>
      </c>
      <c r="N38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6" s="13">
        <f t="shared" si="60"/>
        <v>3875</v>
      </c>
      <c r="P3876" s="2" t="str">
        <f>IF(TablaDatos[[#This Row],[Diabetes]]=0,"No","Si")</f>
        <v>Si</v>
      </c>
      <c r="Q3876">
        <v>1</v>
      </c>
      <c r="R3876">
        <f>TablaDatos[[#This Row],[Aux2]]/10000000000000</f>
        <v>2446.7710285063999</v>
      </c>
      <c r="S3876" s="1">
        <v>2.4467710285064E+16</v>
      </c>
      <c r="T3876" s="7">
        <f>TablaDatos[[#This Row],[Aux3]]/100000000000000</f>
        <v>290.85852396548898</v>
      </c>
      <c r="U3876" s="1">
        <v>2.90858523965489E+16</v>
      </c>
      <c r="V3876">
        <v>171.6</v>
      </c>
      <c r="W3876">
        <v>107</v>
      </c>
    </row>
    <row r="3877" spans="1:23">
      <c r="A3877">
        <v>2011</v>
      </c>
      <c r="B3877">
        <v>63</v>
      </c>
      <c r="C3877" t="s">
        <v>16</v>
      </c>
      <c r="D3877" t="s">
        <v>73</v>
      </c>
      <c r="E3877" t="s">
        <v>31</v>
      </c>
      <c r="F3877" t="s">
        <v>24</v>
      </c>
      <c r="G3877" t="s">
        <v>28</v>
      </c>
      <c r="H3877" s="3">
        <v>19716.259999999998</v>
      </c>
      <c r="I3877" t="s">
        <v>21</v>
      </c>
      <c r="J3877" t="s">
        <v>18</v>
      </c>
      <c r="K38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38.102877637160802</v>
      </c>
      <c r="L3877" s="5">
        <f>TablaDatos[[#This Row],[IMC_raw]]/1000000000000000</f>
        <v>3.8102877637160799</v>
      </c>
      <c r="M3877" s="2">
        <v>3810287763716080</v>
      </c>
      <c r="N38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7" s="13">
        <f t="shared" si="60"/>
        <v>3876</v>
      </c>
      <c r="P3877" s="2" t="str">
        <f>IF(TablaDatos[[#This Row],[Diabetes]]=0,"No","Si")</f>
        <v>Si</v>
      </c>
      <c r="Q3877">
        <v>1</v>
      </c>
      <c r="R3877">
        <f>TablaDatos[[#This Row],[Aux2]]/10000000000000</f>
        <v>2130.7917021241401</v>
      </c>
      <c r="S3877" s="1">
        <v>2.13079170212414E+16</v>
      </c>
      <c r="T3877" s="7">
        <f>TablaDatos[[#This Row],[Aux3]]/100000000000000</f>
        <v>27.3862363112002</v>
      </c>
      <c r="U3877" s="1">
        <v>2738623631120020</v>
      </c>
      <c r="V3877">
        <v>167.1</v>
      </c>
      <c r="W3877">
        <v>108.6</v>
      </c>
    </row>
    <row r="3878" spans="1:23">
      <c r="A3878">
        <v>2011</v>
      </c>
      <c r="B3878">
        <v>69</v>
      </c>
      <c r="C3878" t="s">
        <v>23</v>
      </c>
      <c r="D3878" t="s">
        <v>71</v>
      </c>
      <c r="E3878" t="s">
        <v>21</v>
      </c>
      <c r="F3878" t="s">
        <v>24</v>
      </c>
      <c r="G3878" t="s">
        <v>25</v>
      </c>
      <c r="H3878" s="3">
        <v>7946.79</v>
      </c>
      <c r="I3878" t="s">
        <v>21</v>
      </c>
      <c r="J3878" t="s">
        <v>22</v>
      </c>
      <c r="K38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38.0933111394842</v>
      </c>
      <c r="L3878" s="6">
        <f>TablaDatos[[#This Row],[IMC_raw]]/1000000000000000</f>
        <v>3.8093311139484198</v>
      </c>
      <c r="M3878" s="2">
        <v>3809331113948420</v>
      </c>
      <c r="N38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8" s="13">
        <f t="shared" si="60"/>
        <v>3877</v>
      </c>
      <c r="P3878" s="2" t="str">
        <f>IF(TablaDatos[[#This Row],[Diabetes]]=0,"No","Si")</f>
        <v>Si</v>
      </c>
      <c r="Q3878">
        <v>1</v>
      </c>
      <c r="R3878">
        <f>TablaDatos[[#This Row],[Aux2]]/10000000000000</f>
        <v>231.48008365022699</v>
      </c>
      <c r="S3878" s="1">
        <v>2314800836502270</v>
      </c>
      <c r="T3878" s="7">
        <f>TablaDatos[[#This Row],[Aux3]]/100000000000000</f>
        <v>271.34790394621302</v>
      </c>
      <c r="U3878" s="1">
        <v>2.71347903946213E+16</v>
      </c>
      <c r="V3878">
        <v>171.7</v>
      </c>
      <c r="W3878">
        <v>99.8</v>
      </c>
    </row>
    <row r="3879" spans="1:23">
      <c r="A3879">
        <v>2011</v>
      </c>
      <c r="B3879">
        <v>68</v>
      </c>
      <c r="C3879" t="s">
        <v>16</v>
      </c>
      <c r="D3879" t="s">
        <v>37</v>
      </c>
      <c r="E3879" t="s">
        <v>18</v>
      </c>
      <c r="F3879" t="s">
        <v>24</v>
      </c>
      <c r="G3879" t="s">
        <v>25</v>
      </c>
      <c r="H3879" s="3">
        <v>11588.53</v>
      </c>
      <c r="I3879" t="s">
        <v>19</v>
      </c>
      <c r="J3879" t="s">
        <v>22</v>
      </c>
      <c r="K38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38.036209508658196</v>
      </c>
      <c r="L3879" s="5">
        <f>TablaDatos[[#This Row],[IMC_raw]]/1000000000000000</f>
        <v>3.8036209508658199</v>
      </c>
      <c r="M3879" s="2">
        <v>3803620950865820</v>
      </c>
      <c r="N38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79" s="13">
        <f t="shared" si="60"/>
        <v>3878</v>
      </c>
      <c r="P3879" s="2" t="str">
        <f>IF(TablaDatos[[#This Row],[Diabetes]]=0,"No","Si")</f>
        <v>Si</v>
      </c>
      <c r="Q3879">
        <v>1</v>
      </c>
      <c r="R3879">
        <f>TablaDatos[[#This Row],[Aux2]]/10000000000000</f>
        <v>2176.5486963479898</v>
      </c>
      <c r="S3879" s="1">
        <v>2.17654869634799E+16</v>
      </c>
      <c r="T3879" s="7">
        <f>TablaDatos[[#This Row],[Aux3]]/100000000000000</f>
        <v>255.99282119609299</v>
      </c>
      <c r="U3879" s="1">
        <v>2.55992821196093E+16</v>
      </c>
      <c r="V3879">
        <v>166.3</v>
      </c>
      <c r="W3879">
        <v>97.3</v>
      </c>
    </row>
    <row r="3880" spans="1:23">
      <c r="A3880">
        <v>2011</v>
      </c>
      <c r="B3880">
        <v>62</v>
      </c>
      <c r="C3880" t="s">
        <v>23</v>
      </c>
      <c r="D3880" t="s">
        <v>73</v>
      </c>
      <c r="E3880" t="s">
        <v>19</v>
      </c>
      <c r="F3880" t="s">
        <v>24</v>
      </c>
      <c r="G3880" t="s">
        <v>28</v>
      </c>
      <c r="H3880" s="3">
        <v>24862.46</v>
      </c>
      <c r="I3880" t="s">
        <v>21</v>
      </c>
      <c r="J3880" t="s">
        <v>22</v>
      </c>
      <c r="K38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37.995086781087998</v>
      </c>
      <c r="L3880" s="6">
        <f>TablaDatos[[#This Row],[IMC_raw]]/1000000000000000</f>
        <v>3.7995086781088001</v>
      </c>
      <c r="M3880" s="2">
        <v>3799508678108800</v>
      </c>
      <c r="N38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0" s="13">
        <f t="shared" si="60"/>
        <v>3879</v>
      </c>
      <c r="P3880" s="2" t="str">
        <f>IF(TablaDatos[[#This Row],[Diabetes]]=0,"No","Si")</f>
        <v>No</v>
      </c>
      <c r="Q3880">
        <v>0</v>
      </c>
      <c r="R3880">
        <f>TablaDatos[[#This Row],[Aux2]]/10000000000000</f>
        <v>2310.8785588025999</v>
      </c>
      <c r="S3880" s="1">
        <v>2.3108785588026E+16</v>
      </c>
      <c r="T3880" s="7">
        <f>TablaDatos[[#This Row],[Aux3]]/100000000000000</f>
        <v>23.426572254344599</v>
      </c>
      <c r="U3880" s="1">
        <v>2342657225434460</v>
      </c>
      <c r="V3880">
        <v>156.30000000000001</v>
      </c>
      <c r="W3880">
        <v>95.4</v>
      </c>
    </row>
    <row r="3881" spans="1:23">
      <c r="A3881">
        <v>2011</v>
      </c>
      <c r="B3881">
        <v>72</v>
      </c>
      <c r="C3881" t="s">
        <v>16</v>
      </c>
      <c r="D3881" t="s">
        <v>73</v>
      </c>
      <c r="E3881" t="s">
        <v>31</v>
      </c>
      <c r="F3881" t="s">
        <v>24</v>
      </c>
      <c r="G3881" t="s">
        <v>25</v>
      </c>
      <c r="H3881" s="3">
        <v>10372.1</v>
      </c>
      <c r="I3881" t="s">
        <v>21</v>
      </c>
      <c r="J3881" t="s">
        <v>22</v>
      </c>
      <c r="K38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37.9793501135252</v>
      </c>
      <c r="L3881" s="6">
        <f>TablaDatos[[#This Row],[IMC_raw]]/1000000000000000</f>
        <v>0.37979350113525201</v>
      </c>
      <c r="M3881" s="2">
        <v>379793501135252</v>
      </c>
      <c r="N38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1" s="13">
        <f t="shared" si="60"/>
        <v>3880</v>
      </c>
      <c r="P3881" s="2" t="str">
        <f>IF(TablaDatos[[#This Row],[Diabetes]]=0,"No","Si")</f>
        <v>Si</v>
      </c>
      <c r="Q3881">
        <v>1</v>
      </c>
      <c r="R3881">
        <f>TablaDatos[[#This Row],[Aux2]]/10000000000000</f>
        <v>2411.9224255916602</v>
      </c>
      <c r="S3881" s="1">
        <v>2.41192242559166E+16</v>
      </c>
      <c r="T3881" s="7">
        <f>TablaDatos[[#This Row],[Aux3]]/100000000000000</f>
        <v>2.8314934003702699</v>
      </c>
      <c r="U3881" s="1">
        <v>283149340037027</v>
      </c>
      <c r="V3881">
        <v>185.3</v>
      </c>
      <c r="W3881">
        <v>110.1</v>
      </c>
    </row>
    <row r="3882" spans="1:23">
      <c r="A3882">
        <v>2011</v>
      </c>
      <c r="B3882">
        <v>63</v>
      </c>
      <c r="C3882" t="s">
        <v>16</v>
      </c>
      <c r="D3882" t="s">
        <v>34</v>
      </c>
      <c r="E3882" t="s">
        <v>19</v>
      </c>
      <c r="F3882" t="s">
        <v>24</v>
      </c>
      <c r="G3882" t="s">
        <v>28</v>
      </c>
      <c r="H3882" s="3">
        <v>19854.330000000002</v>
      </c>
      <c r="I3882" t="s">
        <v>21</v>
      </c>
      <c r="J3882" t="s">
        <v>22</v>
      </c>
      <c r="K38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37.866673441131695</v>
      </c>
      <c r="L3882" s="6">
        <f>TablaDatos[[#This Row],[IMC_raw]]/1000000000000000</f>
        <v>0.37866673441131699</v>
      </c>
      <c r="M3882" s="2">
        <v>378666734411317</v>
      </c>
      <c r="N38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2" s="13">
        <f t="shared" si="60"/>
        <v>3881</v>
      </c>
      <c r="P3882" s="2" t="str">
        <f>IF(TablaDatos[[#This Row],[Diabetes]]=0,"No","Si")</f>
        <v>Si</v>
      </c>
      <c r="Q3882">
        <v>1</v>
      </c>
      <c r="R3882">
        <f>TablaDatos[[#This Row],[Aux2]]/10000000000000</f>
        <v>242.38182785330599</v>
      </c>
      <c r="S3882" s="1">
        <v>2423818278533060</v>
      </c>
      <c r="T3882" s="7">
        <f>TablaDatos[[#This Row],[Aux3]]/100000000000000</f>
        <v>27.705865143993801</v>
      </c>
      <c r="U3882" s="1">
        <v>2770586514399380</v>
      </c>
      <c r="V3882">
        <v>177.7</v>
      </c>
      <c r="W3882">
        <v>104.4</v>
      </c>
    </row>
    <row r="3883" spans="1:23">
      <c r="A3883">
        <v>2011</v>
      </c>
      <c r="B3883">
        <v>61</v>
      </c>
      <c r="C3883" t="s">
        <v>23</v>
      </c>
      <c r="D3883" t="s">
        <v>42</v>
      </c>
      <c r="E3883" t="s">
        <v>18</v>
      </c>
      <c r="F3883" t="s">
        <v>24</v>
      </c>
      <c r="G3883" t="s">
        <v>28</v>
      </c>
      <c r="H3883" s="3">
        <v>13268.22</v>
      </c>
      <c r="I3883" t="s">
        <v>21</v>
      </c>
      <c r="J3883" t="s">
        <v>22</v>
      </c>
      <c r="K38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37.845213034342706</v>
      </c>
      <c r="L3883" s="5">
        <f>TablaDatos[[#This Row],[IMC_raw]]/1000000000000000</f>
        <v>37.845213034342706</v>
      </c>
      <c r="M3883" s="2">
        <v>3.7845213034342704E+16</v>
      </c>
      <c r="N38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3" s="13">
        <f t="shared" si="60"/>
        <v>3882</v>
      </c>
      <c r="P3883" s="2" t="str">
        <f>IF(TablaDatos[[#This Row],[Diabetes]]=0,"No","Si")</f>
        <v>No</v>
      </c>
      <c r="Q3883">
        <v>0</v>
      </c>
      <c r="R3883">
        <f>TablaDatos[[#This Row],[Aux2]]/10000000000000</f>
        <v>2221.3063163194802</v>
      </c>
      <c r="S3883" s="1">
        <v>2.22130631631948E+16</v>
      </c>
      <c r="T3883" s="7">
        <f>TablaDatos[[#This Row],[Aux3]]/100000000000000</f>
        <v>249.13594990908399</v>
      </c>
      <c r="U3883" s="1">
        <v>2.49135949909084E+16</v>
      </c>
      <c r="V3883">
        <v>165.1</v>
      </c>
      <c r="W3883">
        <v>96.4</v>
      </c>
    </row>
    <row r="3884" spans="1:23">
      <c r="A3884">
        <v>2011</v>
      </c>
      <c r="B3884">
        <v>57</v>
      </c>
      <c r="C3884" t="s">
        <v>23</v>
      </c>
      <c r="D3884" t="s">
        <v>74</v>
      </c>
      <c r="E3884" t="s">
        <v>18</v>
      </c>
      <c r="F3884" t="s">
        <v>24</v>
      </c>
      <c r="G3884" t="s">
        <v>28</v>
      </c>
      <c r="H3884" s="3">
        <v>15688.27</v>
      </c>
      <c r="I3884" t="s">
        <v>21</v>
      </c>
      <c r="J3884" t="s">
        <v>18</v>
      </c>
      <c r="K38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37.812243182805602</v>
      </c>
      <c r="L3884" s="5">
        <f>TablaDatos[[#This Row],[IMC_raw]]/1000000000000000</f>
        <v>37.812243182805602</v>
      </c>
      <c r="M3884" s="2">
        <v>3.78122431828056E+16</v>
      </c>
      <c r="N38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4" s="13">
        <f t="shared" si="60"/>
        <v>3883</v>
      </c>
      <c r="P3884" s="2" t="str">
        <f>IF(TablaDatos[[#This Row],[Diabetes]]=0,"No","Si")</f>
        <v>No</v>
      </c>
      <c r="Q3884">
        <v>0</v>
      </c>
      <c r="R3884">
        <f>TablaDatos[[#This Row],[Aux2]]/10000000000000</f>
        <v>2090.7868252088001</v>
      </c>
      <c r="S3884" s="1">
        <v>2.0907868252088E+16</v>
      </c>
      <c r="T3884" s="7">
        <f>TablaDatos[[#This Row],[Aux3]]/100000000000000</f>
        <v>203.17516410154201</v>
      </c>
      <c r="U3884" s="1">
        <v>2.03175164101542E+16</v>
      </c>
      <c r="V3884">
        <v>156.6</v>
      </c>
      <c r="W3884">
        <v>100.7</v>
      </c>
    </row>
    <row r="3885" spans="1:23">
      <c r="A3885">
        <v>2011</v>
      </c>
      <c r="B3885">
        <v>62</v>
      </c>
      <c r="C3885" t="s">
        <v>23</v>
      </c>
      <c r="D3885" t="s">
        <v>38</v>
      </c>
      <c r="E3885" t="s">
        <v>18</v>
      </c>
      <c r="F3885" t="s">
        <v>24</v>
      </c>
      <c r="G3885" t="s">
        <v>28</v>
      </c>
      <c r="H3885" s="3">
        <v>19112.13</v>
      </c>
      <c r="I3885" t="s">
        <v>19</v>
      </c>
      <c r="J3885" t="s">
        <v>22</v>
      </c>
      <c r="K38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37.757957265308505</v>
      </c>
      <c r="L3885" s="6">
        <f>TablaDatos[[#This Row],[IMC_raw]]/1000000000000000</f>
        <v>3.7757957265308502</v>
      </c>
      <c r="M3885" s="2">
        <v>3775795726530850</v>
      </c>
      <c r="N38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5" s="13">
        <f t="shared" si="60"/>
        <v>3884</v>
      </c>
      <c r="P3885" s="2" t="str">
        <f>IF(TablaDatos[[#This Row],[Diabetes]]=0,"No","Si")</f>
        <v>No</v>
      </c>
      <c r="Q3885">
        <v>0</v>
      </c>
      <c r="R3885">
        <f>TablaDatos[[#This Row],[Aux2]]/10000000000000</f>
        <v>2150.2856731616298</v>
      </c>
      <c r="S3885" s="1">
        <v>2.15028567316163E+16</v>
      </c>
      <c r="T3885" s="7">
        <f>TablaDatos[[#This Row],[Aux3]]/100000000000000</f>
        <v>25.5123307980436</v>
      </c>
      <c r="U3885" s="1">
        <v>2551233079804360</v>
      </c>
      <c r="V3885">
        <v>155.69999999999999</v>
      </c>
      <c r="W3885">
        <v>96.2</v>
      </c>
    </row>
    <row r="3886" spans="1:23">
      <c r="A3886">
        <v>2011</v>
      </c>
      <c r="B3886">
        <v>62</v>
      </c>
      <c r="C3886" t="s">
        <v>16</v>
      </c>
      <c r="D3886" t="s">
        <v>29</v>
      </c>
      <c r="E3886" t="s">
        <v>19</v>
      </c>
      <c r="F3886" t="s">
        <v>24</v>
      </c>
      <c r="G3886" t="s">
        <v>28</v>
      </c>
      <c r="H3886" s="3">
        <v>13544.7</v>
      </c>
      <c r="I3886" t="s">
        <v>21</v>
      </c>
      <c r="J3886" t="s">
        <v>18</v>
      </c>
      <c r="K38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37.754042598690305</v>
      </c>
      <c r="L3886" s="6">
        <f>TablaDatos[[#This Row],[IMC_raw]]/1000000000000000</f>
        <v>37.754042598690305</v>
      </c>
      <c r="M3886" s="2">
        <v>3.7754042598690304E+16</v>
      </c>
      <c r="N38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6" s="13">
        <f t="shared" si="60"/>
        <v>3885</v>
      </c>
      <c r="P3886" s="2" t="str">
        <f>IF(TablaDatos[[#This Row],[Diabetes]]=0,"No","Si")</f>
        <v>Si</v>
      </c>
      <c r="Q3886">
        <v>1</v>
      </c>
      <c r="R3886">
        <f>TablaDatos[[#This Row],[Aux2]]/10000000000000</f>
        <v>256.89153373831999</v>
      </c>
      <c r="S3886" s="1">
        <v>2568915337383200</v>
      </c>
      <c r="T3886" s="7">
        <f>TablaDatos[[#This Row],[Aux3]]/100000000000000</f>
        <v>272.93768149781999</v>
      </c>
      <c r="U3886" s="1">
        <v>2.7293768149782E+16</v>
      </c>
      <c r="V3886">
        <v>177.8</v>
      </c>
      <c r="W3886">
        <v>109.8</v>
      </c>
    </row>
    <row r="3887" spans="1:23">
      <c r="A3887">
        <v>2011</v>
      </c>
      <c r="B3887">
        <v>53</v>
      </c>
      <c r="C3887" t="s">
        <v>23</v>
      </c>
      <c r="D3887" t="s">
        <v>42</v>
      </c>
      <c r="E3887" t="s">
        <v>18</v>
      </c>
      <c r="F3887" t="s">
        <v>40</v>
      </c>
      <c r="G3887" t="s">
        <v>20</v>
      </c>
      <c r="H3887" s="3">
        <v>22396.82</v>
      </c>
      <c r="I3887" t="s">
        <v>19</v>
      </c>
      <c r="J3887" t="s">
        <v>18</v>
      </c>
      <c r="K38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37.652564772389802</v>
      </c>
      <c r="L3887" s="6">
        <f>TablaDatos[[#This Row],[IMC_raw]]/1000000000000000</f>
        <v>37.652564772389802</v>
      </c>
      <c r="M3887" s="2">
        <v>3.76525647723898E+16</v>
      </c>
      <c r="N38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7" s="13">
        <f t="shared" si="60"/>
        <v>3886</v>
      </c>
      <c r="P3887" s="2" t="str">
        <f>IF(TablaDatos[[#This Row],[Diabetes]]=0,"No","Si")</f>
        <v>No</v>
      </c>
      <c r="Q3887">
        <v>0</v>
      </c>
      <c r="R3887">
        <f>TablaDatos[[#This Row],[Aux2]]/10000000000000</f>
        <v>1809.51219006769</v>
      </c>
      <c r="S3887" s="1">
        <v>1.80951219006769E+16</v>
      </c>
      <c r="T3887" s="7">
        <f>TablaDatos[[#This Row],[Aux3]]/100000000000000</f>
        <v>208.23860932857301</v>
      </c>
      <c r="U3887" s="1">
        <v>2.08238609328573E+16</v>
      </c>
      <c r="V3887">
        <v>155</v>
      </c>
      <c r="W3887">
        <v>96.1</v>
      </c>
    </row>
    <row r="3888" spans="1:23">
      <c r="A3888">
        <v>2011</v>
      </c>
      <c r="B3888">
        <v>67</v>
      </c>
      <c r="C3888" t="s">
        <v>16</v>
      </c>
      <c r="D3888" t="s">
        <v>73</v>
      </c>
      <c r="E3888" t="s">
        <v>31</v>
      </c>
      <c r="F3888" t="s">
        <v>24</v>
      </c>
      <c r="G3888" t="s">
        <v>25</v>
      </c>
      <c r="H3888" s="3">
        <v>11510.58</v>
      </c>
      <c r="I3888" t="s">
        <v>21</v>
      </c>
      <c r="J3888" t="s">
        <v>19</v>
      </c>
      <c r="K38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37.642956498975295</v>
      </c>
      <c r="L3888" s="5">
        <f>TablaDatos[[#This Row],[IMC_raw]]/1000000000000000</f>
        <v>37.642956498975295</v>
      </c>
      <c r="M3888" s="2">
        <v>3.7642956498975296E+16</v>
      </c>
      <c r="N38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8" s="13">
        <f t="shared" si="60"/>
        <v>3887</v>
      </c>
      <c r="P3888" s="2" t="str">
        <f>IF(TablaDatos[[#This Row],[Diabetes]]=0,"No","Si")</f>
        <v>Si</v>
      </c>
      <c r="Q3888">
        <v>1</v>
      </c>
      <c r="R3888">
        <f>TablaDatos[[#This Row],[Aux2]]/10000000000000</f>
        <v>237.096355701704</v>
      </c>
      <c r="S3888" s="1">
        <v>2370963557017040</v>
      </c>
      <c r="T3888" s="7">
        <f>TablaDatos[[#This Row],[Aux3]]/100000000000000</f>
        <v>236.37491931228899</v>
      </c>
      <c r="U3888" s="1">
        <v>2.36374919312289E+16</v>
      </c>
      <c r="V3888">
        <v>174.1</v>
      </c>
      <c r="W3888">
        <v>112</v>
      </c>
    </row>
    <row r="3889" spans="1:23">
      <c r="A3889">
        <v>2011</v>
      </c>
      <c r="B3889">
        <v>49</v>
      </c>
      <c r="C3889" t="s">
        <v>16</v>
      </c>
      <c r="D3889" t="s">
        <v>17</v>
      </c>
      <c r="E3889" t="s">
        <v>18</v>
      </c>
      <c r="F3889" t="s">
        <v>19</v>
      </c>
      <c r="G3889" t="s">
        <v>20</v>
      </c>
      <c r="H3889" s="3">
        <v>37708.06</v>
      </c>
      <c r="I3889" t="s">
        <v>19</v>
      </c>
      <c r="J3889" t="s">
        <v>18</v>
      </c>
      <c r="K38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37.6147881308965</v>
      </c>
      <c r="L3889" s="5">
        <f>TablaDatos[[#This Row],[IMC_raw]]/1000000000000000</f>
        <v>3.7614788130896502</v>
      </c>
      <c r="M3889" s="2">
        <v>3761478813089650</v>
      </c>
      <c r="N38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89" s="13">
        <f t="shared" si="60"/>
        <v>3888</v>
      </c>
      <c r="P3889" s="2" t="str">
        <f>IF(TablaDatos[[#This Row],[Diabetes]]=0,"No","Si")</f>
        <v>No</v>
      </c>
      <c r="Q3889">
        <v>0</v>
      </c>
      <c r="R3889">
        <f>TablaDatos[[#This Row],[Aux2]]/10000000000000</f>
        <v>2072.5878009620401</v>
      </c>
      <c r="S3889" s="1">
        <v>2.07258780096204E+16</v>
      </c>
      <c r="T3889" s="7">
        <f>TablaDatos[[#This Row],[Aux3]]/100000000000000</f>
        <v>202.73216147442</v>
      </c>
      <c r="U3889" s="1">
        <v>2.0273216147442E+16</v>
      </c>
      <c r="V3889">
        <v>155.80000000000001</v>
      </c>
      <c r="W3889">
        <v>92.3</v>
      </c>
    </row>
    <row r="3890" spans="1:23">
      <c r="A3890">
        <v>2011</v>
      </c>
      <c r="B3890">
        <v>54</v>
      </c>
      <c r="C3890" t="s">
        <v>23</v>
      </c>
      <c r="D3890" t="s">
        <v>30</v>
      </c>
      <c r="E3890" t="s">
        <v>18</v>
      </c>
      <c r="F3890" t="s">
        <v>24</v>
      </c>
      <c r="G3890" t="s">
        <v>20</v>
      </c>
      <c r="H3890" s="3">
        <v>26210.38</v>
      </c>
      <c r="I3890" t="s">
        <v>21</v>
      </c>
      <c r="J3890" t="s">
        <v>18</v>
      </c>
      <c r="K38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37.612596432207106</v>
      </c>
      <c r="L3890" s="5">
        <f>TablaDatos[[#This Row],[IMC_raw]]/1000000000000000</f>
        <v>37.612596432207106</v>
      </c>
      <c r="M3890" s="2">
        <v>3.7612596432207104E+16</v>
      </c>
      <c r="N38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0" s="13">
        <f t="shared" si="60"/>
        <v>3889</v>
      </c>
      <c r="P3890" s="2" t="str">
        <f>IF(TablaDatos[[#This Row],[Diabetes]]=0,"No","Si")</f>
        <v>Si</v>
      </c>
      <c r="Q3890">
        <v>1</v>
      </c>
      <c r="R3890">
        <f>TablaDatos[[#This Row],[Aux2]]/10000000000000</f>
        <v>21.602146227205601</v>
      </c>
      <c r="S3890" s="1">
        <v>216021462272056</v>
      </c>
      <c r="T3890" s="7">
        <f>TablaDatos[[#This Row],[Aux3]]/100000000000000</f>
        <v>267.99243991737501</v>
      </c>
      <c r="U3890" s="1">
        <v>2.67992439917375E+16</v>
      </c>
      <c r="V3890">
        <v>159.30000000000001</v>
      </c>
      <c r="W3890">
        <v>97.9</v>
      </c>
    </row>
    <row r="3891" spans="1:23">
      <c r="A3891">
        <v>2011</v>
      </c>
      <c r="B3891">
        <v>65</v>
      </c>
      <c r="C3891" t="s">
        <v>16</v>
      </c>
      <c r="D3891" t="s">
        <v>17</v>
      </c>
      <c r="E3891" t="s">
        <v>31</v>
      </c>
      <c r="F3891" t="s">
        <v>24</v>
      </c>
      <c r="G3891" t="s">
        <v>25</v>
      </c>
      <c r="H3891" s="3">
        <v>7550.38</v>
      </c>
      <c r="I3891" t="s">
        <v>21</v>
      </c>
      <c r="J3891" t="s">
        <v>18</v>
      </c>
      <c r="K38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37.601086227903401</v>
      </c>
      <c r="L3891" s="5">
        <f>TablaDatos[[#This Row],[IMC_raw]]/100000000000000</f>
        <v>37.601086227903401</v>
      </c>
      <c r="M3891" s="2">
        <v>3760108622790340</v>
      </c>
      <c r="N38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1" s="13">
        <f t="shared" si="60"/>
        <v>3890</v>
      </c>
      <c r="P3891" s="2" t="str">
        <f>IF(TablaDatos[[#This Row],[Diabetes]]=0,"No","Si")</f>
        <v>Si</v>
      </c>
      <c r="Q3891">
        <v>1</v>
      </c>
      <c r="R3891">
        <f>TablaDatos[[#This Row],[Aux2]]/10000000000000</f>
        <v>2439.0154132837001</v>
      </c>
      <c r="S3891" s="1">
        <v>2.4390154132837E+16</v>
      </c>
      <c r="T3891" s="7">
        <f>TablaDatos[[#This Row],[Aux3]]/100000000000000</f>
        <v>26.614393679764699</v>
      </c>
      <c r="U3891" s="1">
        <v>2661439367976470</v>
      </c>
      <c r="V3891">
        <v>179.4</v>
      </c>
      <c r="W3891">
        <v>109</v>
      </c>
    </row>
    <row r="3892" spans="1:23">
      <c r="A3892">
        <v>2011</v>
      </c>
      <c r="B3892">
        <v>59</v>
      </c>
      <c r="C3892" t="s">
        <v>16</v>
      </c>
      <c r="D3892" t="s">
        <v>30</v>
      </c>
      <c r="E3892" t="s">
        <v>21</v>
      </c>
      <c r="F3892" t="s">
        <v>19</v>
      </c>
      <c r="G3892" t="s">
        <v>28</v>
      </c>
      <c r="H3892" s="3">
        <v>15171.29</v>
      </c>
      <c r="I3892" t="s">
        <v>21</v>
      </c>
      <c r="J3892" t="s">
        <v>19</v>
      </c>
      <c r="K38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37.600992870835107</v>
      </c>
      <c r="L3892" s="5">
        <f>TablaDatos[[#This Row],[IMC_raw]]/1000000000000000</f>
        <v>37.600992870835107</v>
      </c>
      <c r="M3892" s="2">
        <v>3.7600992870835104E+16</v>
      </c>
      <c r="N38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2" s="13">
        <f t="shared" si="60"/>
        <v>3891</v>
      </c>
      <c r="P3892" s="2" t="str">
        <f>IF(TablaDatos[[#This Row],[Diabetes]]=0,"No","Si")</f>
        <v>Si</v>
      </c>
      <c r="Q3892">
        <v>1</v>
      </c>
      <c r="R3892">
        <f>TablaDatos[[#This Row],[Aux2]]/10000000000000</f>
        <v>2524.93264523263</v>
      </c>
      <c r="S3892" s="1">
        <v>2.52493264523263E+16</v>
      </c>
      <c r="T3892" s="7">
        <f>TablaDatos[[#This Row],[Aux3]]/100000000000000</f>
        <v>27.811410691649701</v>
      </c>
      <c r="U3892" s="1">
        <v>2781141069164970</v>
      </c>
      <c r="V3892">
        <v>174.6</v>
      </c>
      <c r="W3892">
        <v>106.4</v>
      </c>
    </row>
    <row r="3893" spans="1:23">
      <c r="A3893">
        <v>2011</v>
      </c>
      <c r="B3893">
        <v>67</v>
      </c>
      <c r="C3893" t="s">
        <v>23</v>
      </c>
      <c r="D3893" t="s">
        <v>36</v>
      </c>
      <c r="E3893" t="s">
        <v>19</v>
      </c>
      <c r="F3893" t="s">
        <v>24</v>
      </c>
      <c r="G3893" t="s">
        <v>25</v>
      </c>
      <c r="H3893" s="3">
        <v>9607.7199999999993</v>
      </c>
      <c r="I3893" t="s">
        <v>19</v>
      </c>
      <c r="J3893" t="s">
        <v>22</v>
      </c>
      <c r="K38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37.5889579256636</v>
      </c>
      <c r="L3893" s="6">
        <f>TablaDatos[[#This Row],[IMC_raw]]/100000000000000</f>
        <v>37.5889579256636</v>
      </c>
      <c r="M3893" s="2">
        <v>3758895792566360</v>
      </c>
      <c r="N38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3" s="13">
        <f t="shared" si="60"/>
        <v>3892</v>
      </c>
      <c r="P3893" s="2" t="str">
        <f>IF(TablaDatos[[#This Row],[Diabetes]]=0,"No","Si")</f>
        <v>Si</v>
      </c>
      <c r="Q3893">
        <v>1</v>
      </c>
      <c r="R3893">
        <f>TablaDatos[[#This Row],[Aux2]]/10000000000000</f>
        <v>230.66318373192101</v>
      </c>
      <c r="S3893" s="1">
        <v>2306631837319210</v>
      </c>
      <c r="T3893" s="7">
        <f>TablaDatos[[#This Row],[Aux3]]/100000000000000</f>
        <v>3.0000000000000001E-12</v>
      </c>
      <c r="U3893">
        <v>300</v>
      </c>
      <c r="V3893">
        <v>180.8</v>
      </c>
      <c r="W3893">
        <v>104.5</v>
      </c>
    </row>
    <row r="3894" spans="1:23">
      <c r="A3894">
        <v>2011</v>
      </c>
      <c r="B3894">
        <v>50</v>
      </c>
      <c r="C3894" t="s">
        <v>16</v>
      </c>
      <c r="D3894" t="s">
        <v>26</v>
      </c>
      <c r="E3894" t="s">
        <v>19</v>
      </c>
      <c r="F3894" t="s">
        <v>35</v>
      </c>
      <c r="G3894" t="s">
        <v>20</v>
      </c>
      <c r="H3894" s="3">
        <v>49729.47</v>
      </c>
      <c r="I3894" t="s">
        <v>19</v>
      </c>
      <c r="J3894" t="s">
        <v>22</v>
      </c>
      <c r="K38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37.545559314515501</v>
      </c>
      <c r="L3894" s="6">
        <f>TablaDatos[[#This Row],[IMC_raw]]/1000000000000000</f>
        <v>3.75455593145155</v>
      </c>
      <c r="M3894" s="2">
        <v>3754555931451550</v>
      </c>
      <c r="N38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4" s="13">
        <f t="shared" si="60"/>
        <v>3893</v>
      </c>
      <c r="P3894" s="2" t="str">
        <f>IF(TablaDatos[[#This Row],[Diabetes]]=0,"No","Si")</f>
        <v>No</v>
      </c>
      <c r="Q3894">
        <v>0</v>
      </c>
      <c r="R3894">
        <f>TablaDatos[[#This Row],[Aux2]]/10000000000000</f>
        <v>2056.36772418603</v>
      </c>
      <c r="S3894" s="1">
        <v>2.05636772418603E+16</v>
      </c>
      <c r="T3894" s="7">
        <f>TablaDatos[[#This Row],[Aux3]]/100000000000000</f>
        <v>235.70329054047599</v>
      </c>
      <c r="U3894" s="1">
        <v>2.35703290540476E+16</v>
      </c>
      <c r="V3894">
        <v>155.6</v>
      </c>
      <c r="W3894">
        <v>98.4</v>
      </c>
    </row>
    <row r="3895" spans="1:23">
      <c r="A3895">
        <v>2011</v>
      </c>
      <c r="B3895">
        <v>63</v>
      </c>
      <c r="C3895" t="s">
        <v>16</v>
      </c>
      <c r="D3895" t="s">
        <v>72</v>
      </c>
      <c r="E3895" t="s">
        <v>21</v>
      </c>
      <c r="F3895" t="s">
        <v>24</v>
      </c>
      <c r="G3895" t="s">
        <v>28</v>
      </c>
      <c r="H3895" s="3">
        <v>13831.04</v>
      </c>
      <c r="I3895" t="s">
        <v>21</v>
      </c>
      <c r="J3895" t="s">
        <v>19</v>
      </c>
      <c r="K38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37.536225182699901</v>
      </c>
      <c r="L3895" s="6">
        <f>TablaDatos[[#This Row],[IMC_raw]]/1000000000000000</f>
        <v>3.75362251826999</v>
      </c>
      <c r="M3895" s="2">
        <v>3753622518269990</v>
      </c>
      <c r="N38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5" s="13">
        <f t="shared" si="60"/>
        <v>3894</v>
      </c>
      <c r="P3895" s="2" t="str">
        <f>IF(TablaDatos[[#This Row],[Diabetes]]=0,"No","Si")</f>
        <v>Si</v>
      </c>
      <c r="Q3895">
        <v>1</v>
      </c>
      <c r="R3895">
        <f>TablaDatos[[#This Row],[Aux2]]/10000000000000</f>
        <v>2422.8628040467202</v>
      </c>
      <c r="S3895" s="1">
        <v>2.42286280404672E+16</v>
      </c>
      <c r="T3895" s="7">
        <f>TablaDatos[[#This Row],[Aux3]]/100000000000000</f>
        <v>26.631304329575102</v>
      </c>
      <c r="U3895" s="1">
        <v>2663130432957510</v>
      </c>
      <c r="V3895">
        <v>175.5</v>
      </c>
      <c r="W3895">
        <v>106.3</v>
      </c>
    </row>
    <row r="3896" spans="1:23">
      <c r="A3896">
        <v>2011</v>
      </c>
      <c r="B3896">
        <v>58</v>
      </c>
      <c r="C3896" t="s">
        <v>16</v>
      </c>
      <c r="D3896" t="s">
        <v>29</v>
      </c>
      <c r="E3896" t="s">
        <v>21</v>
      </c>
      <c r="F3896" t="s">
        <v>24</v>
      </c>
      <c r="G3896" t="s">
        <v>28</v>
      </c>
      <c r="H3896" s="3">
        <v>16734.13</v>
      </c>
      <c r="I3896" t="s">
        <v>21</v>
      </c>
      <c r="J3896" t="s">
        <v>21</v>
      </c>
      <c r="K38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37.5006922250138</v>
      </c>
      <c r="L3896" s="6">
        <f>TablaDatos[[#This Row],[IMC_raw]]/1000000000000000</f>
        <v>3.7500692225013799</v>
      </c>
      <c r="M3896" s="2">
        <v>3750069222501380</v>
      </c>
      <c r="N38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6" s="13">
        <f t="shared" si="60"/>
        <v>3895</v>
      </c>
      <c r="P3896" s="2" t="str">
        <f>IF(TablaDatos[[#This Row],[Diabetes]]=0,"No","Si")</f>
        <v>Si</v>
      </c>
      <c r="Q3896">
        <v>1</v>
      </c>
      <c r="R3896">
        <f>TablaDatos[[#This Row],[Aux2]]/10000000000000</f>
        <v>2350.4590800026799</v>
      </c>
      <c r="S3896" s="1">
        <v>2.35045908000268E+16</v>
      </c>
      <c r="T3896" s="7">
        <f>TablaDatos[[#This Row],[Aux3]]/100000000000000</f>
        <v>242.03948913377499</v>
      </c>
      <c r="U3896" s="1">
        <v>2.42039489133775E+16</v>
      </c>
      <c r="V3896">
        <v>171.1</v>
      </c>
      <c r="W3896">
        <v>110.5</v>
      </c>
    </row>
    <row r="3897" spans="1:23">
      <c r="A3897">
        <v>2011</v>
      </c>
      <c r="B3897">
        <v>56</v>
      </c>
      <c r="C3897" t="s">
        <v>23</v>
      </c>
      <c r="D3897" t="s">
        <v>74</v>
      </c>
      <c r="E3897" t="s">
        <v>19</v>
      </c>
      <c r="F3897" t="s">
        <v>35</v>
      </c>
      <c r="G3897" t="s">
        <v>28</v>
      </c>
      <c r="H3897" s="3">
        <v>30340.86</v>
      </c>
      <c r="I3897" t="s">
        <v>21</v>
      </c>
      <c r="J3897" t="s">
        <v>21</v>
      </c>
      <c r="K38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37.482213714089497</v>
      </c>
      <c r="L3897" s="5">
        <f>TablaDatos[[#This Row],[IMC_raw]]/1000000000000000</f>
        <v>3.7482213714089498</v>
      </c>
      <c r="M3897" s="2">
        <v>3748221371408950</v>
      </c>
      <c r="N38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7" s="13">
        <f t="shared" si="60"/>
        <v>3896</v>
      </c>
      <c r="P3897" s="2" t="str">
        <f>IF(TablaDatos[[#This Row],[Diabetes]]=0,"No","Si")</f>
        <v>No</v>
      </c>
      <c r="Q3897">
        <v>0</v>
      </c>
      <c r="R3897">
        <f>TablaDatos[[#This Row],[Aux2]]/10000000000000</f>
        <v>2221.5752203109</v>
      </c>
      <c r="S3897" s="1">
        <v>2.2215752203109E+16</v>
      </c>
      <c r="T3897" s="7">
        <f>TablaDatos[[#This Row],[Aux3]]/100000000000000</f>
        <v>241.96264829058299</v>
      </c>
      <c r="U3897" s="1">
        <v>2.41962648290583E+16</v>
      </c>
      <c r="V3897">
        <v>178.7</v>
      </c>
      <c r="W3897">
        <v>101.4</v>
      </c>
    </row>
    <row r="3898" spans="1:23">
      <c r="A3898">
        <v>2011</v>
      </c>
      <c r="B3898">
        <v>60</v>
      </c>
      <c r="C3898" t="s">
        <v>16</v>
      </c>
      <c r="D3898" t="s">
        <v>74</v>
      </c>
      <c r="E3898" t="s">
        <v>31</v>
      </c>
      <c r="F3898" t="s">
        <v>35</v>
      </c>
      <c r="G3898" t="s">
        <v>28</v>
      </c>
      <c r="H3898" s="3">
        <v>18253.03</v>
      </c>
      <c r="I3898" t="s">
        <v>19</v>
      </c>
      <c r="J3898" t="s">
        <v>18</v>
      </c>
      <c r="K38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37.4135895169455</v>
      </c>
      <c r="L3898" s="6">
        <f>TablaDatos[[#This Row],[IMC_raw]]/1000000000000000</f>
        <v>3.7413589516945498</v>
      </c>
      <c r="M3898" s="2">
        <v>3741358951694550</v>
      </c>
      <c r="N38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8" s="13">
        <f t="shared" si="60"/>
        <v>3897</v>
      </c>
      <c r="P3898" s="2" t="str">
        <f>IF(TablaDatos[[#This Row],[Diabetes]]=0,"No","Si")</f>
        <v>Si</v>
      </c>
      <c r="Q3898">
        <v>1</v>
      </c>
      <c r="R3898">
        <f>TablaDatos[[#This Row],[Aux2]]/10000000000000</f>
        <v>2228.2086360672502</v>
      </c>
      <c r="S3898" s="1">
        <v>2.22820863606725E+16</v>
      </c>
      <c r="T3898" s="7">
        <f>TablaDatos[[#This Row],[Aux3]]/100000000000000</f>
        <v>250.281429122807</v>
      </c>
      <c r="U3898" s="1">
        <v>2.50281429122807E+16</v>
      </c>
      <c r="V3898">
        <v>183.1</v>
      </c>
      <c r="W3898">
        <v>109.4</v>
      </c>
    </row>
    <row r="3899" spans="1:23">
      <c r="A3899">
        <v>2011</v>
      </c>
      <c r="B3899">
        <v>63</v>
      </c>
      <c r="C3899" t="s">
        <v>23</v>
      </c>
      <c r="D3899" t="s">
        <v>29</v>
      </c>
      <c r="E3899" t="s">
        <v>19</v>
      </c>
      <c r="F3899" t="s">
        <v>24</v>
      </c>
      <c r="G3899" t="s">
        <v>28</v>
      </c>
      <c r="H3899" s="3">
        <v>11107.16</v>
      </c>
      <c r="I3899" t="s">
        <v>21</v>
      </c>
      <c r="J3899" t="s">
        <v>18</v>
      </c>
      <c r="K38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37.383064324627398</v>
      </c>
      <c r="L3899" s="5">
        <f>TablaDatos[[#This Row],[IMC_raw]]/1000000000000000</f>
        <v>3.73830643246274</v>
      </c>
      <c r="M3899" s="2">
        <v>3738306432462740</v>
      </c>
      <c r="N38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899" s="13">
        <f t="shared" si="60"/>
        <v>3898</v>
      </c>
      <c r="P3899" s="2" t="str">
        <f>IF(TablaDatos[[#This Row],[Diabetes]]=0,"No","Si")</f>
        <v>Si</v>
      </c>
      <c r="Q3899">
        <v>1</v>
      </c>
      <c r="R3899">
        <f>TablaDatos[[#This Row],[Aux2]]/10000000000000</f>
        <v>2425.2283857965699</v>
      </c>
      <c r="S3899" s="1">
        <v>2.42522838579657E+16</v>
      </c>
      <c r="T3899" s="7">
        <f>TablaDatos[[#This Row],[Aux3]]/100000000000000</f>
        <v>29.467234080915901</v>
      </c>
      <c r="U3899" s="1">
        <v>2946723408091590</v>
      </c>
      <c r="V3899">
        <v>169.1</v>
      </c>
      <c r="W3899">
        <v>100.3</v>
      </c>
    </row>
    <row r="3900" spans="1:23">
      <c r="A3900">
        <v>2011</v>
      </c>
      <c r="B3900">
        <v>60</v>
      </c>
      <c r="C3900" t="s">
        <v>23</v>
      </c>
      <c r="D3900" t="s">
        <v>30</v>
      </c>
      <c r="E3900" t="s">
        <v>31</v>
      </c>
      <c r="F3900" t="s">
        <v>19</v>
      </c>
      <c r="G3900" t="s">
        <v>28</v>
      </c>
      <c r="H3900" s="3">
        <v>16033.96</v>
      </c>
      <c r="I3900" t="s">
        <v>21</v>
      </c>
      <c r="J3900" t="s">
        <v>19</v>
      </c>
      <c r="K39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37.358572861401903</v>
      </c>
      <c r="L3900" s="6">
        <f>TablaDatos[[#This Row],[IMC_raw]]/1000000000000000</f>
        <v>0.37358572861401901</v>
      </c>
      <c r="M3900" s="2">
        <v>373585728614019</v>
      </c>
      <c r="N39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0" s="13">
        <f t="shared" si="60"/>
        <v>3899</v>
      </c>
      <c r="P3900" s="2" t="str">
        <f>IF(TablaDatos[[#This Row],[Diabetes]]=0,"No","Si")</f>
        <v>Si</v>
      </c>
      <c r="Q3900">
        <v>1</v>
      </c>
      <c r="R3900">
        <f>TablaDatos[[#This Row],[Aux2]]/10000000000000</f>
        <v>2477.01319536147</v>
      </c>
      <c r="S3900" s="1">
        <v>2.47701319536147E+16</v>
      </c>
      <c r="T3900" s="7">
        <f>TablaDatos[[#This Row],[Aux3]]/100000000000000</f>
        <v>268.400410361409</v>
      </c>
      <c r="U3900" s="1">
        <v>2.68400410361409E+16</v>
      </c>
      <c r="V3900">
        <v>173.8</v>
      </c>
      <c r="W3900">
        <v>107.5</v>
      </c>
    </row>
    <row r="3901" spans="1:23">
      <c r="A3901">
        <v>2011</v>
      </c>
      <c r="B3901">
        <v>54</v>
      </c>
      <c r="C3901" t="s">
        <v>16</v>
      </c>
      <c r="D3901" t="s">
        <v>30</v>
      </c>
      <c r="E3901" t="s">
        <v>18</v>
      </c>
      <c r="F3901" t="s">
        <v>19</v>
      </c>
      <c r="G3901" t="s">
        <v>20</v>
      </c>
      <c r="H3901" s="3">
        <v>19230.7</v>
      </c>
      <c r="I3901" t="s">
        <v>21</v>
      </c>
      <c r="J3901" t="s">
        <v>18</v>
      </c>
      <c r="K39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37.349859190626603</v>
      </c>
      <c r="L3901" s="6">
        <f>TablaDatos[[#This Row],[IMC_raw]]/1000000000000000</f>
        <v>0.373498591906266</v>
      </c>
      <c r="M3901" s="2">
        <v>373498591906266</v>
      </c>
      <c r="N39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1" s="13">
        <f t="shared" si="60"/>
        <v>3900</v>
      </c>
      <c r="P3901" s="2" t="str">
        <f>IF(TablaDatos[[#This Row],[Diabetes]]=0,"No","Si")</f>
        <v>Si</v>
      </c>
      <c r="Q3901">
        <v>1</v>
      </c>
      <c r="R3901">
        <f>TablaDatos[[#This Row],[Aux2]]/10000000000000</f>
        <v>2383.5623027410302</v>
      </c>
      <c r="S3901" s="1">
        <v>2.38356230274103E+16</v>
      </c>
      <c r="T3901" s="7">
        <f>TablaDatos[[#This Row],[Aux3]]/100000000000000</f>
        <v>246.65394868065201</v>
      </c>
      <c r="U3901" s="1">
        <v>2.46653948680652E+16</v>
      </c>
      <c r="V3901">
        <v>159.80000000000001</v>
      </c>
      <c r="W3901">
        <v>95.5</v>
      </c>
    </row>
    <row r="3902" spans="1:23">
      <c r="A3902">
        <v>2011</v>
      </c>
      <c r="B3902">
        <v>54</v>
      </c>
      <c r="C3902" t="s">
        <v>23</v>
      </c>
      <c r="D3902" t="s">
        <v>34</v>
      </c>
      <c r="E3902" t="s">
        <v>18</v>
      </c>
      <c r="F3902" t="s">
        <v>19</v>
      </c>
      <c r="G3902" t="s">
        <v>20</v>
      </c>
      <c r="H3902" s="3">
        <v>14335.18</v>
      </c>
      <c r="I3902" t="s">
        <v>21</v>
      </c>
      <c r="J3902" t="s">
        <v>22</v>
      </c>
      <c r="K39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37.3426335576913</v>
      </c>
      <c r="L3902" s="6">
        <f>TablaDatos[[#This Row],[IMC_raw]]/1000000000000000</f>
        <v>3.73426335576913</v>
      </c>
      <c r="M3902" s="2">
        <v>3734263355769130</v>
      </c>
      <c r="N39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2" s="13">
        <f t="shared" si="60"/>
        <v>3901</v>
      </c>
      <c r="P3902" s="2" t="str">
        <f>IF(TablaDatos[[#This Row],[Diabetes]]=0,"No","Si")</f>
        <v>No</v>
      </c>
      <c r="Q3902">
        <v>0</v>
      </c>
      <c r="R3902">
        <f>TablaDatos[[#This Row],[Aux2]]/10000000000000</f>
        <v>1996.6191252835099</v>
      </c>
      <c r="S3902" s="1">
        <v>1.99661912528351E+16</v>
      </c>
      <c r="T3902" s="7">
        <f>TablaDatos[[#This Row],[Aux3]]/100000000000000</f>
        <v>21.996781589088702</v>
      </c>
      <c r="U3902" s="1">
        <v>2199678158908870</v>
      </c>
      <c r="V3902">
        <v>145.1</v>
      </c>
      <c r="W3902">
        <v>93.2</v>
      </c>
    </row>
    <row r="3903" spans="1:23">
      <c r="A3903">
        <v>2011</v>
      </c>
      <c r="B3903">
        <v>60</v>
      </c>
      <c r="C3903" t="s">
        <v>16</v>
      </c>
      <c r="D3903" t="s">
        <v>17</v>
      </c>
      <c r="E3903" t="s">
        <v>18</v>
      </c>
      <c r="F3903" t="s">
        <v>19</v>
      </c>
      <c r="G3903" t="s">
        <v>28</v>
      </c>
      <c r="H3903" s="3">
        <v>23248.959999999999</v>
      </c>
      <c r="I3903" t="s">
        <v>19</v>
      </c>
      <c r="J3903" t="s">
        <v>22</v>
      </c>
      <c r="K39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37.341659110584899</v>
      </c>
      <c r="L3903" s="6">
        <f>TablaDatos[[#This Row],[IMC_raw]]/1000000000000000</f>
        <v>37.341659110584899</v>
      </c>
      <c r="M3903" s="2">
        <v>3.7341659110584896E+16</v>
      </c>
      <c r="N39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3" s="13">
        <f t="shared" si="60"/>
        <v>3902</v>
      </c>
      <c r="P3903" s="2" t="str">
        <f>IF(TablaDatos[[#This Row],[Diabetes]]=0,"No","Si")</f>
        <v>Si</v>
      </c>
      <c r="Q3903">
        <v>1</v>
      </c>
      <c r="R3903">
        <f>TablaDatos[[#This Row],[Aux2]]/10000000000000</f>
        <v>2214.9932511632901</v>
      </c>
      <c r="S3903" s="1">
        <v>2.21499325116329E+16</v>
      </c>
      <c r="T3903" s="7">
        <f>TablaDatos[[#This Row],[Aux3]]/100000000000000</f>
        <v>254.40347649939301</v>
      </c>
      <c r="U3903" s="1">
        <v>2.54403476499393E+16</v>
      </c>
      <c r="V3903">
        <v>167.5</v>
      </c>
      <c r="W3903">
        <v>105</v>
      </c>
    </row>
    <row r="3904" spans="1:23">
      <c r="A3904">
        <v>2011</v>
      </c>
      <c r="B3904">
        <v>65</v>
      </c>
      <c r="C3904" t="s">
        <v>23</v>
      </c>
      <c r="D3904" t="s">
        <v>74</v>
      </c>
      <c r="E3904" t="s">
        <v>21</v>
      </c>
      <c r="F3904" t="s">
        <v>19</v>
      </c>
      <c r="G3904" t="s">
        <v>25</v>
      </c>
      <c r="H3904" s="3">
        <v>17486.77</v>
      </c>
      <c r="I3904" t="s">
        <v>21</v>
      </c>
      <c r="J3904" t="s">
        <v>19</v>
      </c>
      <c r="K39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37.335791531434104</v>
      </c>
      <c r="L3904" s="5">
        <f>TablaDatos[[#This Row],[IMC_raw]]/1000000000000000</f>
        <v>3.7335791531434102</v>
      </c>
      <c r="M3904" s="2">
        <v>3733579153143410</v>
      </c>
      <c r="N39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4" s="13">
        <f t="shared" si="60"/>
        <v>3903</v>
      </c>
      <c r="P3904" s="2" t="str">
        <f>IF(TablaDatos[[#This Row],[Diabetes]]=0,"No","Si")</f>
        <v>No</v>
      </c>
      <c r="Q3904">
        <v>0</v>
      </c>
      <c r="R3904">
        <f>TablaDatos[[#This Row],[Aux2]]/10000000000000</f>
        <v>232.388944736773</v>
      </c>
      <c r="S3904" s="1">
        <v>2323889447367730</v>
      </c>
      <c r="T3904" s="7">
        <f>TablaDatos[[#This Row],[Aux3]]/100000000000000</f>
        <v>271.89210847725502</v>
      </c>
      <c r="U3904" s="1">
        <v>2.71892108477255E+16</v>
      </c>
      <c r="V3904">
        <v>163.9</v>
      </c>
      <c r="W3904">
        <v>100.3</v>
      </c>
    </row>
    <row r="3905" spans="1:23">
      <c r="A3905">
        <v>2011</v>
      </c>
      <c r="B3905">
        <v>63</v>
      </c>
      <c r="C3905" t="s">
        <v>16</v>
      </c>
      <c r="D3905" t="s">
        <v>17</v>
      </c>
      <c r="E3905" t="s">
        <v>31</v>
      </c>
      <c r="F3905" t="s">
        <v>24</v>
      </c>
      <c r="G3905" t="s">
        <v>28</v>
      </c>
      <c r="H3905" s="3">
        <v>11420.63</v>
      </c>
      <c r="I3905" t="s">
        <v>21</v>
      </c>
      <c r="J3905" t="s">
        <v>19</v>
      </c>
      <c r="K39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37.2869788167826</v>
      </c>
      <c r="L3905" s="6">
        <f>TablaDatos[[#This Row],[IMC_raw]]/1000000000000000</f>
        <v>3.7286978816782601</v>
      </c>
      <c r="M3905" s="2">
        <v>3728697881678260</v>
      </c>
      <c r="N39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5" s="13">
        <f t="shared" si="60"/>
        <v>3904</v>
      </c>
      <c r="P3905" s="2" t="str">
        <f>IF(TablaDatos[[#This Row],[Diabetes]]=0,"No","Si")</f>
        <v>Si</v>
      </c>
      <c r="Q3905">
        <v>1</v>
      </c>
      <c r="R3905">
        <f>TablaDatos[[#This Row],[Aux2]]/10000000000000</f>
        <v>213.037899381454</v>
      </c>
      <c r="S3905" s="1">
        <v>2130378993814540</v>
      </c>
      <c r="T3905" s="7">
        <f>TablaDatos[[#This Row],[Aux3]]/100000000000000</f>
        <v>249.09678120745099</v>
      </c>
      <c r="U3905" s="1">
        <v>2.49096781207451E+16</v>
      </c>
      <c r="V3905">
        <v>181.6</v>
      </c>
      <c r="W3905">
        <v>104.4</v>
      </c>
    </row>
    <row r="3906" spans="1:23">
      <c r="A3906">
        <v>2011</v>
      </c>
      <c r="B3906">
        <v>69</v>
      </c>
      <c r="C3906" t="s">
        <v>16</v>
      </c>
      <c r="D3906" t="s">
        <v>27</v>
      </c>
      <c r="E3906" t="s">
        <v>21</v>
      </c>
      <c r="F3906" t="s">
        <v>24</v>
      </c>
      <c r="G3906" t="s">
        <v>25</v>
      </c>
      <c r="H3906" s="3">
        <v>13579.92</v>
      </c>
      <c r="I3906" t="s">
        <v>19</v>
      </c>
      <c r="J3906" t="s">
        <v>22</v>
      </c>
      <c r="K39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37.263932585076098</v>
      </c>
      <c r="L3906" s="5">
        <f>TablaDatos[[#This Row],[IMC_raw]]/1000000000000000</f>
        <v>0.37263932585076098</v>
      </c>
      <c r="M3906" s="2">
        <v>372639325850761</v>
      </c>
      <c r="N39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6" s="13">
        <f t="shared" ref="O3906:O3969" si="61">O3905+1</f>
        <v>3905</v>
      </c>
      <c r="P3906" s="2" t="str">
        <f>IF(TablaDatos[[#This Row],[Diabetes]]=0,"No","Si")</f>
        <v>Si</v>
      </c>
      <c r="Q3906">
        <v>1</v>
      </c>
      <c r="R3906">
        <f>TablaDatos[[#This Row],[Aux2]]/10000000000000</f>
        <v>2340.6580532254002</v>
      </c>
      <c r="S3906" s="1">
        <v>2.3406580532254E+16</v>
      </c>
      <c r="T3906" s="7">
        <f>TablaDatos[[#This Row],[Aux3]]/100000000000000</f>
        <v>244.911132795334</v>
      </c>
      <c r="U3906" s="1">
        <v>2.44911132795334E+16</v>
      </c>
      <c r="V3906">
        <v>171.9</v>
      </c>
      <c r="W3906">
        <v>100</v>
      </c>
    </row>
    <row r="3907" spans="1:23">
      <c r="A3907">
        <v>2011</v>
      </c>
      <c r="B3907">
        <v>70</v>
      </c>
      <c r="C3907" t="s">
        <v>16</v>
      </c>
      <c r="D3907" t="s">
        <v>27</v>
      </c>
      <c r="E3907" t="s">
        <v>18</v>
      </c>
      <c r="F3907" t="s">
        <v>19</v>
      </c>
      <c r="G3907" t="s">
        <v>25</v>
      </c>
      <c r="H3907" s="3">
        <v>21729.200000000001</v>
      </c>
      <c r="I3907" t="s">
        <v>19</v>
      </c>
      <c r="J3907" t="s">
        <v>22</v>
      </c>
      <c r="K39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37.2281854123733</v>
      </c>
      <c r="L3907" s="6">
        <f>TablaDatos[[#This Row],[IMC_raw]]/1000000000000000</f>
        <v>3.7228185412373298</v>
      </c>
      <c r="M3907" s="2">
        <v>3722818541237330</v>
      </c>
      <c r="N39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7" s="13">
        <f t="shared" si="61"/>
        <v>3906</v>
      </c>
      <c r="P3907" s="2" t="str">
        <f>IF(TablaDatos[[#This Row],[Diabetes]]=0,"No","Si")</f>
        <v>Si</v>
      </c>
      <c r="Q3907">
        <v>1</v>
      </c>
      <c r="R3907">
        <f>TablaDatos[[#This Row],[Aux2]]/10000000000000</f>
        <v>2260.1599956698001</v>
      </c>
      <c r="S3907" s="1">
        <v>2.2601599956698E+16</v>
      </c>
      <c r="T3907" s="7">
        <f>TablaDatos[[#This Row],[Aux3]]/100000000000000</f>
        <v>233.35020133476601</v>
      </c>
      <c r="U3907" s="1">
        <v>2.33350201334766E+16</v>
      </c>
      <c r="V3907">
        <v>177.5</v>
      </c>
      <c r="W3907">
        <v>105.7</v>
      </c>
    </row>
    <row r="3908" spans="1:23">
      <c r="A3908">
        <v>2011</v>
      </c>
      <c r="B3908">
        <v>69</v>
      </c>
      <c r="C3908" t="s">
        <v>16</v>
      </c>
      <c r="D3908" t="s">
        <v>29</v>
      </c>
      <c r="E3908" t="s">
        <v>31</v>
      </c>
      <c r="F3908" t="s">
        <v>24</v>
      </c>
      <c r="G3908" t="s">
        <v>25</v>
      </c>
      <c r="H3908" s="3">
        <v>10783.55</v>
      </c>
      <c r="I3908" t="s">
        <v>21</v>
      </c>
      <c r="J3908" t="s">
        <v>18</v>
      </c>
      <c r="K39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37.222501086563106</v>
      </c>
      <c r="L3908" s="5">
        <f>TablaDatos[[#This Row],[IMC_raw]]/1000000000000000</f>
        <v>37.222501086563106</v>
      </c>
      <c r="M3908" s="2">
        <v>3.7222501086563104E+16</v>
      </c>
      <c r="N39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8" s="13">
        <f t="shared" si="61"/>
        <v>3907</v>
      </c>
      <c r="P3908" s="2" t="str">
        <f>IF(TablaDatos[[#This Row],[Diabetes]]=0,"No","Si")</f>
        <v>Si</v>
      </c>
      <c r="Q3908">
        <v>1</v>
      </c>
      <c r="R3908">
        <f>TablaDatos[[#This Row],[Aux2]]/10000000000000</f>
        <v>2492.1268533878902</v>
      </c>
      <c r="S3908" s="1">
        <v>2.49212685338789E+16</v>
      </c>
      <c r="T3908" s="7">
        <f>TablaDatos[[#This Row],[Aux3]]/100000000000000</f>
        <v>248.777364931737</v>
      </c>
      <c r="U3908" s="1">
        <v>2.48777364931737E+16</v>
      </c>
      <c r="V3908">
        <v>179.7</v>
      </c>
      <c r="W3908">
        <v>103.5</v>
      </c>
    </row>
    <row r="3909" spans="1:23">
      <c r="A3909">
        <v>2011</v>
      </c>
      <c r="B3909">
        <v>67</v>
      </c>
      <c r="C3909" t="s">
        <v>16</v>
      </c>
      <c r="D3909" t="s">
        <v>37</v>
      </c>
      <c r="E3909" t="s">
        <v>21</v>
      </c>
      <c r="F3909" t="s">
        <v>24</v>
      </c>
      <c r="G3909" t="s">
        <v>25</v>
      </c>
      <c r="H3909" s="3">
        <v>10206.5</v>
      </c>
      <c r="I3909" t="s">
        <v>21</v>
      </c>
      <c r="J3909" t="s">
        <v>18</v>
      </c>
      <c r="K39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37.204494854069196</v>
      </c>
      <c r="L3909" s="6">
        <f>TablaDatos[[#This Row],[IMC_raw]]/1000000000000000</f>
        <v>3.7204494854069199</v>
      </c>
      <c r="M3909" s="2">
        <v>3720449485406920</v>
      </c>
      <c r="N39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09" s="13">
        <f t="shared" si="61"/>
        <v>3908</v>
      </c>
      <c r="P3909" s="2" t="str">
        <f>IF(TablaDatos[[#This Row],[Diabetes]]=0,"No","Si")</f>
        <v>No</v>
      </c>
      <c r="Q3909">
        <v>0</v>
      </c>
      <c r="R3909">
        <f>TablaDatos[[#This Row],[Aux2]]/10000000000000</f>
        <v>2289.1494842125499</v>
      </c>
      <c r="S3909" s="1">
        <v>2.28914948421255E+16</v>
      </c>
      <c r="T3909" s="7">
        <f>TablaDatos[[#This Row],[Aux3]]/100000000000000</f>
        <v>28.049173831852301</v>
      </c>
      <c r="U3909" s="1">
        <v>2804917383185230</v>
      </c>
      <c r="V3909">
        <v>168.8</v>
      </c>
      <c r="W3909">
        <v>103.4</v>
      </c>
    </row>
    <row r="3910" spans="1:23">
      <c r="A3910">
        <v>2011</v>
      </c>
      <c r="B3910">
        <v>52</v>
      </c>
      <c r="C3910" t="s">
        <v>16</v>
      </c>
      <c r="D3910" t="s">
        <v>17</v>
      </c>
      <c r="E3910" t="s">
        <v>18</v>
      </c>
      <c r="F3910" t="s">
        <v>24</v>
      </c>
      <c r="G3910" t="s">
        <v>20</v>
      </c>
      <c r="H3910" s="3">
        <v>26889.01</v>
      </c>
      <c r="I3910" t="s">
        <v>19</v>
      </c>
      <c r="J3910" t="s">
        <v>22</v>
      </c>
      <c r="K39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37.161375284885601</v>
      </c>
      <c r="L3910" s="6">
        <f>TablaDatos[[#This Row],[IMC_raw]]/100000000000000</f>
        <v>37.161375284885601</v>
      </c>
      <c r="M3910" s="2">
        <v>3716137528488560</v>
      </c>
      <c r="N39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0" s="13">
        <f t="shared" si="61"/>
        <v>3909</v>
      </c>
      <c r="P3910" s="2" t="str">
        <f>IF(TablaDatos[[#This Row],[Diabetes]]=0,"No","Si")</f>
        <v>No</v>
      </c>
      <c r="Q3910">
        <v>0</v>
      </c>
      <c r="R3910">
        <f>TablaDatos[[#This Row],[Aux2]]/10000000000000</f>
        <v>2156.0906385124399</v>
      </c>
      <c r="S3910" s="1">
        <v>2.15609063851244E+16</v>
      </c>
      <c r="T3910" s="7">
        <f>TablaDatos[[#This Row],[Aux3]]/100000000000000</f>
        <v>249.44260266381201</v>
      </c>
      <c r="U3910" s="1">
        <v>2.49442602663812E+16</v>
      </c>
      <c r="V3910">
        <v>150.80000000000001</v>
      </c>
      <c r="W3910">
        <v>92.5</v>
      </c>
    </row>
    <row r="3911" spans="1:23">
      <c r="A3911">
        <v>2011</v>
      </c>
      <c r="B3911">
        <v>68</v>
      </c>
      <c r="C3911" t="s">
        <v>16</v>
      </c>
      <c r="D3911" t="s">
        <v>29</v>
      </c>
      <c r="E3911" t="s">
        <v>31</v>
      </c>
      <c r="F3911" t="s">
        <v>24</v>
      </c>
      <c r="G3911" t="s">
        <v>25</v>
      </c>
      <c r="H3911" s="3">
        <v>15888.94</v>
      </c>
      <c r="I3911" t="s">
        <v>21</v>
      </c>
      <c r="J3911" t="s">
        <v>18</v>
      </c>
      <c r="K39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37.132697058604897</v>
      </c>
      <c r="L3911" s="5">
        <f>TablaDatos[[#This Row],[IMC_raw]]/1000000000000000</f>
        <v>3.71326970586049</v>
      </c>
      <c r="M3911" s="2">
        <v>3713269705860490</v>
      </c>
      <c r="N39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1" s="13">
        <f t="shared" si="61"/>
        <v>3910</v>
      </c>
      <c r="P3911" s="2" t="str">
        <f>IF(TablaDatos[[#This Row],[Diabetes]]=0,"No","Si")</f>
        <v>No</v>
      </c>
      <c r="Q3911">
        <v>0</v>
      </c>
      <c r="R3911">
        <f>TablaDatos[[#This Row],[Aux2]]/10000000000000</f>
        <v>2346.78223068851</v>
      </c>
      <c r="S3911" s="1">
        <v>2.34678223068851E+16</v>
      </c>
      <c r="T3911" s="7">
        <f>TablaDatos[[#This Row],[Aux3]]/100000000000000</f>
        <v>256.68356296670299</v>
      </c>
      <c r="U3911" s="1">
        <v>2.56683562966703E+16</v>
      </c>
      <c r="V3911">
        <v>172.6</v>
      </c>
      <c r="W3911">
        <v>105.7</v>
      </c>
    </row>
    <row r="3912" spans="1:23">
      <c r="A3912">
        <v>2011</v>
      </c>
      <c r="B3912">
        <v>60</v>
      </c>
      <c r="C3912" t="s">
        <v>23</v>
      </c>
      <c r="D3912" t="s">
        <v>73</v>
      </c>
      <c r="E3912" t="s">
        <v>18</v>
      </c>
      <c r="F3912" t="s">
        <v>19</v>
      </c>
      <c r="G3912" t="s">
        <v>28</v>
      </c>
      <c r="H3912" s="3">
        <v>14575.06</v>
      </c>
      <c r="I3912" t="s">
        <v>21</v>
      </c>
      <c r="J3912" t="s">
        <v>21</v>
      </c>
      <c r="K39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37.120132704305597</v>
      </c>
      <c r="L3912" s="5">
        <f>TablaDatos[[#This Row],[IMC_raw]]/1000000000000000</f>
        <v>3.71201327043056</v>
      </c>
      <c r="M3912" s="2">
        <v>3712013270430560</v>
      </c>
      <c r="N39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2" s="13">
        <f t="shared" si="61"/>
        <v>3911</v>
      </c>
      <c r="P3912" s="2" t="str">
        <f>IF(TablaDatos[[#This Row],[Diabetes]]=0,"No","Si")</f>
        <v>No</v>
      </c>
      <c r="Q3912">
        <v>0</v>
      </c>
      <c r="R3912">
        <f>TablaDatos[[#This Row],[Aux2]]/10000000000000</f>
        <v>2461.4008218762201</v>
      </c>
      <c r="S3912" s="1">
        <v>2.46140082187622E+16</v>
      </c>
      <c r="T3912" s="7">
        <f>TablaDatos[[#This Row],[Aux3]]/100000000000000</f>
        <v>252.83706602130599</v>
      </c>
      <c r="U3912" s="1">
        <v>2.52837066021306E+16</v>
      </c>
      <c r="V3912">
        <v>174.9</v>
      </c>
      <c r="W3912">
        <v>99.5</v>
      </c>
    </row>
    <row r="3913" spans="1:23">
      <c r="A3913">
        <v>2011</v>
      </c>
      <c r="B3913">
        <v>57</v>
      </c>
      <c r="C3913" t="s">
        <v>23</v>
      </c>
      <c r="D3913" t="s">
        <v>17</v>
      </c>
      <c r="E3913" t="s">
        <v>21</v>
      </c>
      <c r="F3913" t="s">
        <v>24</v>
      </c>
      <c r="G3913" t="s">
        <v>28</v>
      </c>
      <c r="H3913" s="3">
        <v>22890.45</v>
      </c>
      <c r="I3913" t="s">
        <v>19</v>
      </c>
      <c r="J3913" t="s">
        <v>21</v>
      </c>
      <c r="K39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37.061784329236403</v>
      </c>
      <c r="L3913" s="6">
        <f>TablaDatos[[#This Row],[IMC_raw]]/1000000000000000</f>
        <v>3.70617843292364</v>
      </c>
      <c r="M3913" s="2">
        <v>3706178432923640</v>
      </c>
      <c r="N39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3" s="13">
        <f t="shared" si="61"/>
        <v>3912</v>
      </c>
      <c r="P3913" s="2" t="str">
        <f>IF(TablaDatos[[#This Row],[Diabetes]]=0,"No","Si")</f>
        <v>No</v>
      </c>
      <c r="Q3913">
        <v>0</v>
      </c>
      <c r="R3913">
        <f>TablaDatos[[#This Row],[Aux2]]/10000000000000</f>
        <v>2229.6543427494998</v>
      </c>
      <c r="S3913" s="1">
        <v>2.2296543427495E+16</v>
      </c>
      <c r="T3913" s="7">
        <f>TablaDatos[[#This Row],[Aux3]]/100000000000000</f>
        <v>262.33152163016899</v>
      </c>
      <c r="U3913" s="1">
        <v>2.62331521630169E+16</v>
      </c>
      <c r="V3913">
        <v>157.4</v>
      </c>
      <c r="W3913">
        <v>101.2</v>
      </c>
    </row>
    <row r="3914" spans="1:23">
      <c r="A3914">
        <v>2011</v>
      </c>
      <c r="B3914">
        <v>61</v>
      </c>
      <c r="C3914" t="s">
        <v>16</v>
      </c>
      <c r="D3914" t="s">
        <v>17</v>
      </c>
      <c r="E3914" t="s">
        <v>31</v>
      </c>
      <c r="F3914" t="s">
        <v>19</v>
      </c>
      <c r="G3914" t="s">
        <v>28</v>
      </c>
      <c r="H3914" s="3">
        <v>13889.88</v>
      </c>
      <c r="I3914" t="s">
        <v>21</v>
      </c>
      <c r="J3914" t="s">
        <v>19</v>
      </c>
      <c r="K39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37.0250805528241</v>
      </c>
      <c r="L3914" s="6">
        <f>TablaDatos[[#This Row],[IMC_raw]]/1000000000000000</f>
        <v>3.7025080552824101</v>
      </c>
      <c r="M3914" s="2">
        <v>3702508055282410</v>
      </c>
      <c r="N39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4" s="13">
        <f t="shared" si="61"/>
        <v>3913</v>
      </c>
      <c r="P3914" s="2" t="str">
        <f>IF(TablaDatos[[#This Row],[Diabetes]]=0,"No","Si")</f>
        <v>Si</v>
      </c>
      <c r="Q3914">
        <v>1</v>
      </c>
      <c r="R3914">
        <f>TablaDatos[[#This Row],[Aux2]]/10000000000000</f>
        <v>2421.8227286257602</v>
      </c>
      <c r="S3914" s="1">
        <v>2.42182272862576E+16</v>
      </c>
      <c r="T3914" s="7">
        <f>TablaDatos[[#This Row],[Aux3]]/100000000000000</f>
        <v>29.514464857604398</v>
      </c>
      <c r="U3914" s="1">
        <v>2951446485760440</v>
      </c>
      <c r="V3914">
        <v>180.3</v>
      </c>
      <c r="W3914">
        <v>106.3</v>
      </c>
    </row>
    <row r="3915" spans="1:23">
      <c r="A3915">
        <v>2011</v>
      </c>
      <c r="B3915">
        <v>60</v>
      </c>
      <c r="C3915" t="s">
        <v>23</v>
      </c>
      <c r="D3915" t="s">
        <v>38</v>
      </c>
      <c r="E3915" t="s">
        <v>18</v>
      </c>
      <c r="F3915" t="s">
        <v>24</v>
      </c>
      <c r="G3915" t="s">
        <v>28</v>
      </c>
      <c r="H3915" s="3">
        <v>14105.2</v>
      </c>
      <c r="I3915" t="s">
        <v>21</v>
      </c>
      <c r="J3915" t="s">
        <v>22</v>
      </c>
      <c r="K39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37.016774932408396</v>
      </c>
      <c r="L3915" s="5">
        <f>TablaDatos[[#This Row],[IMC_raw]]/1000000000000000</f>
        <v>3.7016774932408398</v>
      </c>
      <c r="M3915" s="2">
        <v>3701677493240840</v>
      </c>
      <c r="N39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5" s="13">
        <f t="shared" si="61"/>
        <v>3914</v>
      </c>
      <c r="P3915" s="2" t="str">
        <f>IF(TablaDatos[[#This Row],[Diabetes]]=0,"No","Si")</f>
        <v>Si</v>
      </c>
      <c r="Q3915">
        <v>1</v>
      </c>
      <c r="R3915">
        <f>TablaDatos[[#This Row],[Aux2]]/10000000000000</f>
        <v>2260.83323483508</v>
      </c>
      <c r="S3915" s="1">
        <v>2.26083323483508E+16</v>
      </c>
      <c r="T3915" s="7">
        <f>TablaDatos[[#This Row],[Aux3]]/100000000000000</f>
        <v>268.64365878739699</v>
      </c>
      <c r="U3915" s="1">
        <v>2.68643658787397E+16</v>
      </c>
      <c r="V3915">
        <v>170.6</v>
      </c>
      <c r="W3915">
        <v>100.8</v>
      </c>
    </row>
    <row r="3916" spans="1:23">
      <c r="A3916">
        <v>2011</v>
      </c>
      <c r="B3916">
        <v>50</v>
      </c>
      <c r="C3916" t="s">
        <v>16</v>
      </c>
      <c r="D3916" t="s">
        <v>17</v>
      </c>
      <c r="E3916" t="s">
        <v>18</v>
      </c>
      <c r="F3916" t="s">
        <v>24</v>
      </c>
      <c r="G3916" t="s">
        <v>20</v>
      </c>
      <c r="H3916" s="3">
        <v>18830.939999999999</v>
      </c>
      <c r="I3916" t="s">
        <v>21</v>
      </c>
      <c r="J3916" t="s">
        <v>18</v>
      </c>
      <c r="K39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36.9951749320294</v>
      </c>
      <c r="L3916" s="5">
        <f>TablaDatos[[#This Row],[IMC_raw]]/1000000000000000</f>
        <v>36.9951749320294</v>
      </c>
      <c r="M3916" s="2">
        <v>3.69951749320294E+16</v>
      </c>
      <c r="N39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6" s="13">
        <f t="shared" si="61"/>
        <v>3915</v>
      </c>
      <c r="P3916" s="2" t="str">
        <f>IF(TablaDatos[[#This Row],[Diabetes]]=0,"No","Si")</f>
        <v>Si</v>
      </c>
      <c r="Q3916">
        <v>1</v>
      </c>
      <c r="R3916">
        <f>TablaDatos[[#This Row],[Aux2]]/10000000000000</f>
        <v>2483.55427797218</v>
      </c>
      <c r="S3916" s="1">
        <v>2.48355427797218E+16</v>
      </c>
      <c r="T3916" s="7">
        <f>TablaDatos[[#This Row],[Aux3]]/100000000000000</f>
        <v>3.0000000000000001E-12</v>
      </c>
      <c r="U3916">
        <v>300</v>
      </c>
      <c r="V3916">
        <v>158.4</v>
      </c>
      <c r="W3916">
        <v>97.8</v>
      </c>
    </row>
    <row r="3917" spans="1:23">
      <c r="A3917">
        <v>2011</v>
      </c>
      <c r="B3917">
        <v>47</v>
      </c>
      <c r="C3917" t="s">
        <v>23</v>
      </c>
      <c r="D3917" t="s">
        <v>73</v>
      </c>
      <c r="E3917" t="s">
        <v>18</v>
      </c>
      <c r="F3917" t="s">
        <v>35</v>
      </c>
      <c r="G3917" t="s">
        <v>20</v>
      </c>
      <c r="H3917" s="3">
        <v>19435.21</v>
      </c>
      <c r="I3917" t="s">
        <v>19</v>
      </c>
      <c r="J3917" t="s">
        <v>19</v>
      </c>
      <c r="K39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36.974044928494706</v>
      </c>
      <c r="L3917" s="5">
        <f>TablaDatos[[#This Row],[IMC_raw]]/1000000000000000</f>
        <v>36.974044928494706</v>
      </c>
      <c r="M3917" s="2">
        <v>3.6974044928494704E+16</v>
      </c>
      <c r="N39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7" s="13">
        <f t="shared" si="61"/>
        <v>3916</v>
      </c>
      <c r="P3917" s="2" t="str">
        <f>IF(TablaDatos[[#This Row],[Diabetes]]=0,"No","Si")</f>
        <v>No</v>
      </c>
      <c r="Q3917">
        <v>0</v>
      </c>
      <c r="R3917">
        <f>TablaDatos[[#This Row],[Aux2]]/10000000000000</f>
        <v>2095.3574288928698</v>
      </c>
      <c r="S3917" s="1">
        <v>2.09535742889287E+16</v>
      </c>
      <c r="T3917" s="7">
        <f>TablaDatos[[#This Row],[Aux3]]/100000000000000</f>
        <v>26.5842694629387</v>
      </c>
      <c r="U3917" s="1">
        <v>2658426946293870</v>
      </c>
      <c r="V3917">
        <v>148.19999999999999</v>
      </c>
      <c r="W3917">
        <v>96.6</v>
      </c>
    </row>
    <row r="3918" spans="1:23">
      <c r="A3918">
        <v>2011</v>
      </c>
      <c r="B3918">
        <v>56</v>
      </c>
      <c r="C3918" t="s">
        <v>23</v>
      </c>
      <c r="D3918" t="s">
        <v>26</v>
      </c>
      <c r="E3918" t="s">
        <v>31</v>
      </c>
      <c r="F3918" t="s">
        <v>19</v>
      </c>
      <c r="G3918" t="s">
        <v>28</v>
      </c>
      <c r="H3918" s="3">
        <v>30589.55</v>
      </c>
      <c r="I3918" t="s">
        <v>21</v>
      </c>
      <c r="J3918" t="s">
        <v>21</v>
      </c>
      <c r="K39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36.966025013639701</v>
      </c>
      <c r="L3918" s="6">
        <f>TablaDatos[[#This Row],[IMC_raw]]/1000000000000000</f>
        <v>3.6966025013639698</v>
      </c>
      <c r="M3918" s="2">
        <v>3696602501363970</v>
      </c>
      <c r="N39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8" s="13">
        <f t="shared" si="61"/>
        <v>3917</v>
      </c>
      <c r="P3918" s="2" t="str">
        <f>IF(TablaDatos[[#This Row],[Diabetes]]=0,"No","Si")</f>
        <v>Si</v>
      </c>
      <c r="Q3918">
        <v>1</v>
      </c>
      <c r="R3918">
        <f>TablaDatos[[#This Row],[Aux2]]/10000000000000</f>
        <v>2422.3189150093799</v>
      </c>
      <c r="S3918" s="1">
        <v>2.42231891500938E+16</v>
      </c>
      <c r="T3918" s="7">
        <f>TablaDatos[[#This Row],[Aux3]]/100000000000000</f>
        <v>28.224913226534799</v>
      </c>
      <c r="U3918" s="1">
        <v>2822491322653480</v>
      </c>
      <c r="V3918">
        <v>176.9</v>
      </c>
      <c r="W3918">
        <v>106.1</v>
      </c>
    </row>
    <row r="3919" spans="1:23">
      <c r="A3919">
        <v>2011</v>
      </c>
      <c r="B3919">
        <v>57</v>
      </c>
      <c r="C3919" t="s">
        <v>23</v>
      </c>
      <c r="D3919" t="s">
        <v>72</v>
      </c>
      <c r="E3919" t="s">
        <v>18</v>
      </c>
      <c r="F3919" t="s">
        <v>19</v>
      </c>
      <c r="G3919" t="s">
        <v>28</v>
      </c>
      <c r="H3919" s="3">
        <v>16070.49</v>
      </c>
      <c r="I3919" t="s">
        <v>21</v>
      </c>
      <c r="J3919" t="s">
        <v>18</v>
      </c>
      <c r="K39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36.918376285317294</v>
      </c>
      <c r="L3919" s="6">
        <f>TablaDatos[[#This Row],[IMC_raw]]/1000000000000000</f>
        <v>36.918376285317294</v>
      </c>
      <c r="M3919" s="2">
        <v>3.6918376285317296E+16</v>
      </c>
      <c r="N39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19" s="13">
        <f t="shared" si="61"/>
        <v>3918</v>
      </c>
      <c r="P3919" s="2" t="str">
        <f>IF(TablaDatos[[#This Row],[Diabetes]]=0,"No","Si")</f>
        <v>No</v>
      </c>
      <c r="Q3919">
        <v>0</v>
      </c>
      <c r="R3919">
        <f>TablaDatos[[#This Row],[Aux2]]/10000000000000</f>
        <v>2099.9746701102099</v>
      </c>
      <c r="S3919" s="1">
        <v>2.09997467011021E+16</v>
      </c>
      <c r="T3919" s="7">
        <f>TablaDatos[[#This Row],[Aux3]]/100000000000000</f>
        <v>235.78430857360101</v>
      </c>
      <c r="U3919" s="1">
        <v>2.35784308573601E+16</v>
      </c>
      <c r="V3919">
        <v>164.4</v>
      </c>
      <c r="W3919">
        <v>97.1</v>
      </c>
    </row>
    <row r="3920" spans="1:23">
      <c r="A3920">
        <v>2011</v>
      </c>
      <c r="B3920">
        <v>50</v>
      </c>
      <c r="C3920" t="s">
        <v>16</v>
      </c>
      <c r="D3920" t="s">
        <v>36</v>
      </c>
      <c r="E3920" t="s">
        <v>18</v>
      </c>
      <c r="F3920" t="s">
        <v>19</v>
      </c>
      <c r="G3920" t="s">
        <v>20</v>
      </c>
      <c r="H3920" s="3">
        <v>17000.71</v>
      </c>
      <c r="I3920" t="s">
        <v>19</v>
      </c>
      <c r="J3920" t="s">
        <v>18</v>
      </c>
      <c r="K39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36.863414518229298</v>
      </c>
      <c r="L3920" s="5">
        <f>TablaDatos[[#This Row],[IMC_raw]]/1000000000000000</f>
        <v>36.863414518229298</v>
      </c>
      <c r="M3920" s="2">
        <v>3.6863414518229296E+16</v>
      </c>
      <c r="N39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0" s="13">
        <f t="shared" si="61"/>
        <v>3919</v>
      </c>
      <c r="P3920" s="2" t="str">
        <f>IF(TablaDatos[[#This Row],[Diabetes]]=0,"No","Si")</f>
        <v>No</v>
      </c>
      <c r="Q3920">
        <v>0</v>
      </c>
      <c r="R3920">
        <f>TablaDatos[[#This Row],[Aux2]]/10000000000000</f>
        <v>1980.8014859371799</v>
      </c>
      <c r="S3920" s="1">
        <v>1.98080148593718E+16</v>
      </c>
      <c r="T3920" s="7">
        <f>TablaDatos[[#This Row],[Aux3]]/100000000000000</f>
        <v>211.43644644538199</v>
      </c>
      <c r="U3920" s="1">
        <v>2.11436446445382E+16</v>
      </c>
      <c r="V3920">
        <v>143.5</v>
      </c>
      <c r="W3920">
        <v>92.4</v>
      </c>
    </row>
    <row r="3921" spans="1:23">
      <c r="A3921">
        <v>2011</v>
      </c>
      <c r="B3921">
        <v>71</v>
      </c>
      <c r="C3921" t="s">
        <v>23</v>
      </c>
      <c r="D3921" t="s">
        <v>29</v>
      </c>
      <c r="E3921" t="s">
        <v>21</v>
      </c>
      <c r="F3921" t="s">
        <v>19</v>
      </c>
      <c r="G3921" t="s">
        <v>25</v>
      </c>
      <c r="H3921" s="3">
        <v>7691.57</v>
      </c>
      <c r="I3921" t="s">
        <v>19</v>
      </c>
      <c r="J3921" t="s">
        <v>22</v>
      </c>
      <c r="K39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36.854813808682998</v>
      </c>
      <c r="L3921" s="5">
        <f>TablaDatos[[#This Row],[IMC_raw]]/1000000000000000</f>
        <v>3.6854813808682998</v>
      </c>
      <c r="M3921" s="2">
        <v>3685481380868300</v>
      </c>
      <c r="N39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1" s="13">
        <f t="shared" si="61"/>
        <v>3920</v>
      </c>
      <c r="P3921" s="2" t="str">
        <f>IF(TablaDatos[[#This Row],[Diabetes]]=0,"No","Si")</f>
        <v>Si</v>
      </c>
      <c r="Q3921">
        <v>1</v>
      </c>
      <c r="R3921">
        <f>TablaDatos[[#This Row],[Aux2]]/10000000000000</f>
        <v>2178.2332588272502</v>
      </c>
      <c r="S3921" s="1">
        <v>2.17823325882725E+16</v>
      </c>
      <c r="T3921" s="7">
        <f>TablaDatos[[#This Row],[Aux3]]/100000000000000</f>
        <v>2.71904751827448</v>
      </c>
      <c r="U3921" s="1">
        <v>271904751827448</v>
      </c>
      <c r="V3921">
        <v>170</v>
      </c>
      <c r="W3921">
        <v>105.3</v>
      </c>
    </row>
    <row r="3922" spans="1:23">
      <c r="A3922">
        <v>2011</v>
      </c>
      <c r="B3922">
        <v>59</v>
      </c>
      <c r="C3922" t="s">
        <v>23</v>
      </c>
      <c r="D3922" t="s">
        <v>26</v>
      </c>
      <c r="E3922" t="s">
        <v>18</v>
      </c>
      <c r="F3922" t="s">
        <v>19</v>
      </c>
      <c r="G3922" t="s">
        <v>28</v>
      </c>
      <c r="H3922" s="3">
        <v>23938.75</v>
      </c>
      <c r="I3922" t="s">
        <v>21</v>
      </c>
      <c r="J3922" t="s">
        <v>18</v>
      </c>
      <c r="K39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36.853191042576597</v>
      </c>
      <c r="L3922" s="5">
        <f>TablaDatos[[#This Row],[IMC_raw]]/1000000000000000</f>
        <v>0.368531910425766</v>
      </c>
      <c r="M3922" s="2">
        <v>368531910425766</v>
      </c>
      <c r="N39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2" s="13">
        <f t="shared" si="61"/>
        <v>3921</v>
      </c>
      <c r="P3922" s="2" t="str">
        <f>IF(TablaDatos[[#This Row],[Diabetes]]=0,"No","Si")</f>
        <v>Si</v>
      </c>
      <c r="Q3922">
        <v>1</v>
      </c>
      <c r="R3922">
        <f>TablaDatos[[#This Row],[Aux2]]/10000000000000</f>
        <v>2635.9140184821199</v>
      </c>
      <c r="S3922" s="1">
        <v>2.63591401848212E+16</v>
      </c>
      <c r="T3922" s="7">
        <f>TablaDatos[[#This Row],[Aux3]]/100000000000000</f>
        <v>256.93279029084101</v>
      </c>
      <c r="U3922" s="1">
        <v>2.56932790290841E+16</v>
      </c>
      <c r="V3922">
        <v>174</v>
      </c>
      <c r="W3922">
        <v>104.1</v>
      </c>
    </row>
    <row r="3923" spans="1:23">
      <c r="A3923">
        <v>2011</v>
      </c>
      <c r="B3923">
        <v>61</v>
      </c>
      <c r="C3923" t="s">
        <v>16</v>
      </c>
      <c r="D3923" t="s">
        <v>71</v>
      </c>
      <c r="E3923" t="s">
        <v>18</v>
      </c>
      <c r="F3923" t="s">
        <v>19</v>
      </c>
      <c r="G3923" t="s">
        <v>28</v>
      </c>
      <c r="H3923" s="3">
        <v>17353.5</v>
      </c>
      <c r="I3923" t="s">
        <v>21</v>
      </c>
      <c r="J3923" t="s">
        <v>22</v>
      </c>
      <c r="K39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36.8529117703252</v>
      </c>
      <c r="L3923" s="5">
        <f>TablaDatos[[#This Row],[IMC_raw]]/1000000000000000</f>
        <v>3.6852911770325201</v>
      </c>
      <c r="M3923" s="2">
        <v>3685291177032520</v>
      </c>
      <c r="N39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3" s="13">
        <f t="shared" si="61"/>
        <v>3922</v>
      </c>
      <c r="P3923" s="2" t="str">
        <f>IF(TablaDatos[[#This Row],[Diabetes]]=0,"No","Si")</f>
        <v>Si</v>
      </c>
      <c r="Q3923">
        <v>1</v>
      </c>
      <c r="R3923">
        <f>TablaDatos[[#This Row],[Aux2]]/10000000000000</f>
        <v>217.55009580313501</v>
      </c>
      <c r="S3923" s="1">
        <v>2175500958031350</v>
      </c>
      <c r="T3923" s="7">
        <f>TablaDatos[[#This Row],[Aux3]]/100000000000000</f>
        <v>25.482268916947898</v>
      </c>
      <c r="U3923" s="1">
        <v>2548226891694790</v>
      </c>
      <c r="V3923">
        <v>164.6</v>
      </c>
      <c r="W3923">
        <v>100.4</v>
      </c>
    </row>
    <row r="3924" spans="1:23">
      <c r="A3924">
        <v>2011</v>
      </c>
      <c r="B3924">
        <v>52</v>
      </c>
      <c r="C3924" t="s">
        <v>16</v>
      </c>
      <c r="D3924" t="s">
        <v>38</v>
      </c>
      <c r="E3924" t="s">
        <v>18</v>
      </c>
      <c r="F3924" t="s">
        <v>19</v>
      </c>
      <c r="G3924" t="s">
        <v>20</v>
      </c>
      <c r="H3924" s="3">
        <v>21446.42</v>
      </c>
      <c r="I3924" t="s">
        <v>19</v>
      </c>
      <c r="J3924" t="s">
        <v>22</v>
      </c>
      <c r="K39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36.847943508678696</v>
      </c>
      <c r="L3924" s="6">
        <f>TablaDatos[[#This Row],[IMC_raw]]/1000000000000000</f>
        <v>3.68479435086787</v>
      </c>
      <c r="M3924" s="2">
        <v>3684794350867870</v>
      </c>
      <c r="N39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4" s="13">
        <f t="shared" si="61"/>
        <v>3923</v>
      </c>
      <c r="P3924" s="2" t="str">
        <f>IF(TablaDatos[[#This Row],[Diabetes]]=0,"No","Si")</f>
        <v>No</v>
      </c>
      <c r="Q3924">
        <v>0</v>
      </c>
      <c r="R3924">
        <f>TablaDatos[[#This Row],[Aux2]]/10000000000000</f>
        <v>2020.4549025378101</v>
      </c>
      <c r="S3924" s="1">
        <v>2.02045490253781E+16</v>
      </c>
      <c r="T3924" s="7">
        <f>TablaDatos[[#This Row],[Aux3]]/100000000000000</f>
        <v>22.187958036354299</v>
      </c>
      <c r="U3924" s="1">
        <v>2218795803635430</v>
      </c>
      <c r="V3924">
        <v>143</v>
      </c>
      <c r="W3924">
        <v>95.8</v>
      </c>
    </row>
    <row r="3925" spans="1:23">
      <c r="A3925">
        <v>2011</v>
      </c>
      <c r="B3925">
        <v>56</v>
      </c>
      <c r="C3925" t="s">
        <v>16</v>
      </c>
      <c r="D3925" t="s">
        <v>30</v>
      </c>
      <c r="E3925" t="s">
        <v>19</v>
      </c>
      <c r="F3925" t="s">
        <v>19</v>
      </c>
      <c r="G3925" t="s">
        <v>28</v>
      </c>
      <c r="H3925" s="3">
        <v>42996.959999999999</v>
      </c>
      <c r="I3925" t="s">
        <v>19</v>
      </c>
      <c r="J3925" t="s">
        <v>18</v>
      </c>
      <c r="K39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36.841607186163799</v>
      </c>
      <c r="L3925" s="5">
        <f>TablaDatos[[#This Row],[IMC_raw]]/1000000000000000</f>
        <v>3.6841607186163801</v>
      </c>
      <c r="M3925" s="2">
        <v>3684160718616380</v>
      </c>
      <c r="N39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5" s="13">
        <f t="shared" si="61"/>
        <v>3924</v>
      </c>
      <c r="P3925" s="2" t="str">
        <f>IF(TablaDatos[[#This Row],[Diabetes]]=0,"No","Si")</f>
        <v>No</v>
      </c>
      <c r="Q3925">
        <v>0</v>
      </c>
      <c r="R3925">
        <f>TablaDatos[[#This Row],[Aux2]]/10000000000000</f>
        <v>2323.57325795319</v>
      </c>
      <c r="S3925" s="1">
        <v>2.32357325795319E+16</v>
      </c>
      <c r="T3925" s="7">
        <f>TablaDatos[[#This Row],[Aux3]]/100000000000000</f>
        <v>28.1181151775925</v>
      </c>
      <c r="U3925" s="1">
        <v>2811811517759250</v>
      </c>
      <c r="V3925">
        <v>169.1</v>
      </c>
      <c r="W3925">
        <v>102.6</v>
      </c>
    </row>
    <row r="3926" spans="1:23">
      <c r="A3926">
        <v>2011</v>
      </c>
      <c r="B3926">
        <v>58</v>
      </c>
      <c r="C3926" t="s">
        <v>23</v>
      </c>
      <c r="D3926" t="s">
        <v>29</v>
      </c>
      <c r="E3926" t="s">
        <v>18</v>
      </c>
      <c r="F3926" t="s">
        <v>24</v>
      </c>
      <c r="G3926" t="s">
        <v>28</v>
      </c>
      <c r="H3926" s="3">
        <v>13526.97</v>
      </c>
      <c r="I3926" t="s">
        <v>21</v>
      </c>
      <c r="J3926" t="s">
        <v>18</v>
      </c>
      <c r="K39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36.817931978001297</v>
      </c>
      <c r="L3926" s="6">
        <f>TablaDatos[[#This Row],[IMC_raw]]/1000000000000000</f>
        <v>3.6817931978001299</v>
      </c>
      <c r="M3926" s="2">
        <v>3681793197800130</v>
      </c>
      <c r="N39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6" s="13">
        <f t="shared" si="61"/>
        <v>3925</v>
      </c>
      <c r="P3926" s="2" t="str">
        <f>IF(TablaDatos[[#This Row],[Diabetes]]=0,"No","Si")</f>
        <v>No</v>
      </c>
      <c r="Q3926">
        <v>0</v>
      </c>
      <c r="R3926">
        <f>TablaDatos[[#This Row],[Aux2]]/10000000000000</f>
        <v>2337.8307678709498</v>
      </c>
      <c r="S3926" s="1">
        <v>2.33783076787095E+16</v>
      </c>
      <c r="T3926" s="7">
        <f>TablaDatos[[#This Row],[Aux3]]/100000000000000</f>
        <v>26.007683130894801</v>
      </c>
      <c r="U3926" s="1">
        <v>2600768313089480</v>
      </c>
      <c r="V3926">
        <v>175.1</v>
      </c>
      <c r="W3926">
        <v>98.3</v>
      </c>
    </row>
    <row r="3927" spans="1:23">
      <c r="A3927">
        <v>2011</v>
      </c>
      <c r="B3927">
        <v>53</v>
      </c>
      <c r="C3927" t="s">
        <v>16</v>
      </c>
      <c r="D3927" t="s">
        <v>72</v>
      </c>
      <c r="E3927" t="s">
        <v>18</v>
      </c>
      <c r="F3927" t="s">
        <v>19</v>
      </c>
      <c r="G3927" t="s">
        <v>20</v>
      </c>
      <c r="H3927" s="3">
        <v>29490.37</v>
      </c>
      <c r="I3927" t="s">
        <v>19</v>
      </c>
      <c r="J3927" t="s">
        <v>18</v>
      </c>
      <c r="K39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36.816286081468803</v>
      </c>
      <c r="L3927" s="5">
        <f>TablaDatos[[#This Row],[IMC_raw]]/1000000000000000</f>
        <v>0.36816286081468802</v>
      </c>
      <c r="M3927" s="2">
        <v>368162860814688</v>
      </c>
      <c r="N39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7" s="13">
        <f t="shared" si="61"/>
        <v>3926</v>
      </c>
      <c r="P3927" s="2" t="str">
        <f>IF(TablaDatos[[#This Row],[Diabetes]]=0,"No","Si")</f>
        <v>No</v>
      </c>
      <c r="Q3927">
        <v>0</v>
      </c>
      <c r="R3927">
        <f>TablaDatos[[#This Row],[Aux2]]/10000000000000</f>
        <v>2088.4684803782902</v>
      </c>
      <c r="S3927" s="1">
        <v>2.08846848037829E+16</v>
      </c>
      <c r="T3927" s="7">
        <f>TablaDatos[[#This Row],[Aux3]]/100000000000000</f>
        <v>266.303064250452</v>
      </c>
      <c r="U3927" s="1">
        <v>2.66303064250452E+16</v>
      </c>
      <c r="V3927">
        <v>153.1</v>
      </c>
      <c r="W3927">
        <v>96.8</v>
      </c>
    </row>
    <row r="3928" spans="1:23">
      <c r="A3928">
        <v>2011</v>
      </c>
      <c r="B3928">
        <v>59</v>
      </c>
      <c r="C3928" t="s">
        <v>16</v>
      </c>
      <c r="D3928" t="s">
        <v>72</v>
      </c>
      <c r="E3928" t="s">
        <v>18</v>
      </c>
      <c r="F3928" t="s">
        <v>19</v>
      </c>
      <c r="G3928" t="s">
        <v>28</v>
      </c>
      <c r="H3928" s="3">
        <v>17222.55</v>
      </c>
      <c r="I3928" t="s">
        <v>21</v>
      </c>
      <c r="J3928" t="s">
        <v>18</v>
      </c>
      <c r="K39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36.791876569469402</v>
      </c>
      <c r="L3928" s="5">
        <f>TablaDatos[[#This Row],[IMC_raw]]/1000000000000000</f>
        <v>3.6791876569469402</v>
      </c>
      <c r="M3928" s="2">
        <v>3679187656946940</v>
      </c>
      <c r="N39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8" s="13">
        <f t="shared" si="61"/>
        <v>3927</v>
      </c>
      <c r="P3928" s="2" t="str">
        <f>IF(TablaDatos[[#This Row],[Diabetes]]=0,"No","Si")</f>
        <v>No</v>
      </c>
      <c r="Q3928">
        <v>0</v>
      </c>
      <c r="R3928">
        <f>TablaDatos[[#This Row],[Aux2]]/10000000000000</f>
        <v>2122.72012653606</v>
      </c>
      <c r="S3928" s="1">
        <v>2.12272012653606E+16</v>
      </c>
      <c r="T3928" s="7">
        <f>TablaDatos[[#This Row],[Aux3]]/100000000000000</f>
        <v>224.26522620940099</v>
      </c>
      <c r="U3928" s="1">
        <v>2.24265226209401E+16</v>
      </c>
      <c r="V3928">
        <v>160.4</v>
      </c>
      <c r="W3928">
        <v>95.2</v>
      </c>
    </row>
    <row r="3929" spans="1:23">
      <c r="A3929">
        <v>2011</v>
      </c>
      <c r="B3929">
        <v>52</v>
      </c>
      <c r="C3929" t="s">
        <v>23</v>
      </c>
      <c r="D3929" t="s">
        <v>30</v>
      </c>
      <c r="E3929" t="s">
        <v>21</v>
      </c>
      <c r="F3929" t="s">
        <v>24</v>
      </c>
      <c r="G3929" t="s">
        <v>20</v>
      </c>
      <c r="H3929" s="3">
        <v>14079.31</v>
      </c>
      <c r="I3929" t="s">
        <v>21</v>
      </c>
      <c r="J3929" t="s">
        <v>18</v>
      </c>
      <c r="K39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36.791744779891197</v>
      </c>
      <c r="L3929" s="5">
        <f>TablaDatos[[#This Row],[IMC_raw]]/1000000000000000</f>
        <v>36.791744779891197</v>
      </c>
      <c r="M3929" s="2">
        <v>3.67917447798912E+16</v>
      </c>
      <c r="N39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29" s="13">
        <f t="shared" si="61"/>
        <v>3928</v>
      </c>
      <c r="P3929" s="2" t="str">
        <f>IF(TablaDatos[[#This Row],[Diabetes]]=0,"No","Si")</f>
        <v>Si</v>
      </c>
      <c r="Q3929">
        <v>1</v>
      </c>
      <c r="R3929">
        <f>TablaDatos[[#This Row],[Aux2]]/10000000000000</f>
        <v>2293.5057537758998</v>
      </c>
      <c r="S3929" s="1">
        <v>2.2935057537759E+16</v>
      </c>
      <c r="T3929" s="7">
        <f>TablaDatos[[#This Row],[Aux3]]/100000000000000</f>
        <v>27.374744692772602</v>
      </c>
      <c r="U3929" s="1">
        <v>2737474469277260</v>
      </c>
      <c r="V3929">
        <v>158.5</v>
      </c>
      <c r="W3929">
        <v>103.2</v>
      </c>
    </row>
    <row r="3930" spans="1:23">
      <c r="A3930">
        <v>2011</v>
      </c>
      <c r="B3930">
        <v>59</v>
      </c>
      <c r="C3930" t="s">
        <v>16</v>
      </c>
      <c r="D3930" t="s">
        <v>17</v>
      </c>
      <c r="E3930" t="s">
        <v>21</v>
      </c>
      <c r="F3930" t="s">
        <v>24</v>
      </c>
      <c r="G3930" t="s">
        <v>28</v>
      </c>
      <c r="H3930" s="3">
        <v>20967.48</v>
      </c>
      <c r="I3930" t="s">
        <v>21</v>
      </c>
      <c r="J3930" t="s">
        <v>22</v>
      </c>
      <c r="K39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36.7677939619415</v>
      </c>
      <c r="L3930" s="5">
        <f>TablaDatos[[#This Row],[IMC_raw]]/1000000000000000</f>
        <v>3.6767793961941502</v>
      </c>
      <c r="M3930" s="2">
        <v>3676779396194150</v>
      </c>
      <c r="N39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0" s="13">
        <f t="shared" si="61"/>
        <v>3929</v>
      </c>
      <c r="P3930" s="2" t="str">
        <f>IF(TablaDatos[[#This Row],[Diabetes]]=0,"No","Si")</f>
        <v>No</v>
      </c>
      <c r="Q3930">
        <v>0</v>
      </c>
      <c r="R3930">
        <f>TablaDatos[[#This Row],[Aux2]]/10000000000000</f>
        <v>2238.8649067890801</v>
      </c>
      <c r="S3930" s="1">
        <v>2.23886490678908E+16</v>
      </c>
      <c r="T3930" s="7">
        <f>TablaDatos[[#This Row],[Aux3]]/100000000000000</f>
        <v>250.05399247284299</v>
      </c>
      <c r="U3930" s="1">
        <v>2.50053992472843E+16</v>
      </c>
      <c r="V3930">
        <v>171.7</v>
      </c>
      <c r="W3930">
        <v>100.9</v>
      </c>
    </row>
    <row r="3931" spans="1:23">
      <c r="A3931">
        <v>2011</v>
      </c>
      <c r="B3931">
        <v>61</v>
      </c>
      <c r="C3931" t="s">
        <v>16</v>
      </c>
      <c r="D3931" t="s">
        <v>32</v>
      </c>
      <c r="E3931" t="s">
        <v>31</v>
      </c>
      <c r="F3931" t="s">
        <v>24</v>
      </c>
      <c r="G3931" t="s">
        <v>28</v>
      </c>
      <c r="H3931" s="3">
        <v>18604.77</v>
      </c>
      <c r="I3931" t="s">
        <v>19</v>
      </c>
      <c r="J3931" t="s">
        <v>22</v>
      </c>
      <c r="K39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36.689067787636098</v>
      </c>
      <c r="L3931" s="6">
        <f>TablaDatos[[#This Row],[IMC_raw]]/1000000000000000</f>
        <v>3.6689067787636098</v>
      </c>
      <c r="M3931" s="2">
        <v>3668906778763610</v>
      </c>
      <c r="N39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1" s="13">
        <f t="shared" si="61"/>
        <v>3930</v>
      </c>
      <c r="P3931" s="2" t="str">
        <f>IF(TablaDatos[[#This Row],[Diabetes]]=0,"No","Si")</f>
        <v>No</v>
      </c>
      <c r="Q3931">
        <v>0</v>
      </c>
      <c r="R3931">
        <f>TablaDatos[[#This Row],[Aux2]]/10000000000000</f>
        <v>2291.27134037424</v>
      </c>
      <c r="S3931" s="1">
        <v>2.29127134037424E+16</v>
      </c>
      <c r="T3931" s="7">
        <f>TablaDatos[[#This Row],[Aux3]]/100000000000000</f>
        <v>251.40906516924801</v>
      </c>
      <c r="U3931" s="1">
        <v>2.51409065169248E+16</v>
      </c>
      <c r="V3931">
        <v>167.4</v>
      </c>
      <c r="W3931">
        <v>100.5</v>
      </c>
    </row>
    <row r="3932" spans="1:23">
      <c r="A3932">
        <v>2011</v>
      </c>
      <c r="B3932">
        <v>64</v>
      </c>
      <c r="C3932" t="s">
        <v>23</v>
      </c>
      <c r="D3932" t="s">
        <v>72</v>
      </c>
      <c r="E3932" t="s">
        <v>19</v>
      </c>
      <c r="F3932" t="s">
        <v>24</v>
      </c>
      <c r="G3932" t="s">
        <v>28</v>
      </c>
      <c r="H3932" s="3">
        <v>18699.400000000001</v>
      </c>
      <c r="I3932" t="s">
        <v>21</v>
      </c>
      <c r="J3932" t="s">
        <v>22</v>
      </c>
      <c r="K39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36.663928361393197</v>
      </c>
      <c r="L3932" s="6">
        <f>TablaDatos[[#This Row],[IMC_raw]]/1000000000000000</f>
        <v>36.663928361393197</v>
      </c>
      <c r="M3932" s="2">
        <v>3.66639283613932E+16</v>
      </c>
      <c r="N39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2" s="13">
        <f t="shared" si="61"/>
        <v>3931</v>
      </c>
      <c r="P3932" s="2" t="str">
        <f>IF(TablaDatos[[#This Row],[Diabetes]]=0,"No","Si")</f>
        <v>No</v>
      </c>
      <c r="Q3932">
        <v>0</v>
      </c>
      <c r="R3932">
        <f>TablaDatos[[#This Row],[Aux2]]/10000000000000</f>
        <v>259.419838840762</v>
      </c>
      <c r="S3932" s="1">
        <v>2594198388407620</v>
      </c>
      <c r="T3932" s="7">
        <f>TablaDatos[[#This Row],[Aux3]]/100000000000000</f>
        <v>27.374528897696599</v>
      </c>
      <c r="U3932" s="1">
        <v>2737452889769660</v>
      </c>
      <c r="V3932">
        <v>169.2</v>
      </c>
      <c r="W3932">
        <v>102.7</v>
      </c>
    </row>
    <row r="3933" spans="1:23">
      <c r="A3933">
        <v>2011</v>
      </c>
      <c r="B3933">
        <v>69</v>
      </c>
      <c r="C3933" t="s">
        <v>16</v>
      </c>
      <c r="D3933" t="s">
        <v>72</v>
      </c>
      <c r="E3933" t="s">
        <v>21</v>
      </c>
      <c r="F3933" t="s">
        <v>24</v>
      </c>
      <c r="G3933" t="s">
        <v>25</v>
      </c>
      <c r="H3933" s="3">
        <v>14206.88</v>
      </c>
      <c r="I3933" t="s">
        <v>21</v>
      </c>
      <c r="J3933" t="s">
        <v>22</v>
      </c>
      <c r="K39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36.643845568015301</v>
      </c>
      <c r="L3933" s="6">
        <f>TablaDatos[[#This Row],[IMC_raw]]/1000000000000000</f>
        <v>3.6643845568015299</v>
      </c>
      <c r="M3933" s="2">
        <v>3664384556801530</v>
      </c>
      <c r="N39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3" s="13">
        <f t="shared" si="61"/>
        <v>3932</v>
      </c>
      <c r="P3933" s="2" t="str">
        <f>IF(TablaDatos[[#This Row],[Diabetes]]=0,"No","Si")</f>
        <v>Si</v>
      </c>
      <c r="Q3933">
        <v>1</v>
      </c>
      <c r="R3933">
        <f>TablaDatos[[#This Row],[Aux2]]/10000000000000</f>
        <v>2038.87981563483</v>
      </c>
      <c r="S3933" s="1">
        <v>2.03887981563483E+16</v>
      </c>
      <c r="T3933" s="7">
        <f>TablaDatos[[#This Row],[Aux3]]/100000000000000</f>
        <v>243.71255215252799</v>
      </c>
      <c r="U3933" s="1">
        <v>2.43712552152528E+16</v>
      </c>
      <c r="V3933">
        <v>157.1</v>
      </c>
      <c r="W3933">
        <v>105.2</v>
      </c>
    </row>
    <row r="3934" spans="1:23">
      <c r="A3934">
        <v>2011</v>
      </c>
      <c r="B3934">
        <v>65</v>
      </c>
      <c r="C3934" t="s">
        <v>16</v>
      </c>
      <c r="D3934" t="s">
        <v>73</v>
      </c>
      <c r="E3934" t="s">
        <v>21</v>
      </c>
      <c r="F3934" t="s">
        <v>24</v>
      </c>
      <c r="G3934" t="s">
        <v>25</v>
      </c>
      <c r="H3934" s="3">
        <v>30918.57</v>
      </c>
      <c r="I3934" t="s">
        <v>21</v>
      </c>
      <c r="J3934" t="s">
        <v>18</v>
      </c>
      <c r="K39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36.637085412616095</v>
      </c>
      <c r="L3934" s="5">
        <f>TablaDatos[[#This Row],[IMC_raw]]/1000000000000000</f>
        <v>36.637085412616095</v>
      </c>
      <c r="M3934" s="2">
        <v>3.6637085412616096E+16</v>
      </c>
      <c r="N39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4" s="13">
        <f t="shared" si="61"/>
        <v>3933</v>
      </c>
      <c r="P3934" s="2" t="str">
        <f>IF(TablaDatos[[#This Row],[Diabetes]]=0,"No","Si")</f>
        <v>Si</v>
      </c>
      <c r="Q3934">
        <v>1</v>
      </c>
      <c r="R3934">
        <f>TablaDatos[[#This Row],[Aux2]]/10000000000000</f>
        <v>2460.6640709490598</v>
      </c>
      <c r="S3934" s="1">
        <v>2.46066407094906E+16</v>
      </c>
      <c r="T3934" s="7">
        <f>TablaDatos[[#This Row],[Aux3]]/100000000000000</f>
        <v>28.598317474136199</v>
      </c>
      <c r="U3934" s="1">
        <v>2859831747413620</v>
      </c>
      <c r="V3934">
        <v>175.6</v>
      </c>
      <c r="W3934">
        <v>109.2</v>
      </c>
    </row>
    <row r="3935" spans="1:23">
      <c r="A3935">
        <v>2011</v>
      </c>
      <c r="B3935">
        <v>59</v>
      </c>
      <c r="C3935" t="s">
        <v>23</v>
      </c>
      <c r="D3935" t="s">
        <v>17</v>
      </c>
      <c r="E3935" t="s">
        <v>31</v>
      </c>
      <c r="F3935" t="s">
        <v>24</v>
      </c>
      <c r="G3935" t="s">
        <v>28</v>
      </c>
      <c r="H3935" s="3">
        <v>14063.77</v>
      </c>
      <c r="I3935" t="s">
        <v>21</v>
      </c>
      <c r="J3935" t="s">
        <v>21</v>
      </c>
      <c r="K39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36.624585914915599</v>
      </c>
      <c r="L3935" s="5">
        <f>TablaDatos[[#This Row],[IMC_raw]]/1000000000000000</f>
        <v>3.6624585914915602</v>
      </c>
      <c r="M3935" s="2">
        <v>3662458591491560</v>
      </c>
      <c r="N39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5" s="13">
        <f t="shared" si="61"/>
        <v>3934</v>
      </c>
      <c r="P3935" s="2" t="str">
        <f>IF(TablaDatos[[#This Row],[Diabetes]]=0,"No","Si")</f>
        <v>Si</v>
      </c>
      <c r="Q3935">
        <v>1</v>
      </c>
      <c r="R3935">
        <f>TablaDatos[[#This Row],[Aux2]]/10000000000000</f>
        <v>2310.2772115839398</v>
      </c>
      <c r="S3935" s="1">
        <v>2.31027721158394E+16</v>
      </c>
      <c r="T3935" s="7">
        <f>TablaDatos[[#This Row],[Aux3]]/100000000000000</f>
        <v>26.123604358932401</v>
      </c>
      <c r="U3935" s="1">
        <v>2612360435893240</v>
      </c>
      <c r="V3935">
        <v>168.9</v>
      </c>
      <c r="W3935">
        <v>100.4</v>
      </c>
    </row>
    <row r="3936" spans="1:23">
      <c r="A3936">
        <v>2011</v>
      </c>
      <c r="B3936">
        <v>68</v>
      </c>
      <c r="C3936" t="s">
        <v>16</v>
      </c>
      <c r="D3936" t="s">
        <v>72</v>
      </c>
      <c r="E3936" t="s">
        <v>21</v>
      </c>
      <c r="F3936" t="s">
        <v>24</v>
      </c>
      <c r="G3936" t="s">
        <v>25</v>
      </c>
      <c r="H3936" s="3">
        <v>20139.310000000001</v>
      </c>
      <c r="I3936" t="s">
        <v>21</v>
      </c>
      <c r="J3936" t="s">
        <v>19</v>
      </c>
      <c r="K39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36.608282659787697</v>
      </c>
      <c r="L3936" s="6">
        <f>TablaDatos[[#This Row],[IMC_raw]]/1000000000000000</f>
        <v>36.608282659787697</v>
      </c>
      <c r="M3936" s="2">
        <v>3.6608282659787696E+16</v>
      </c>
      <c r="N39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6" s="13">
        <f t="shared" si="61"/>
        <v>3935</v>
      </c>
      <c r="P3936" s="2" t="str">
        <f>IF(TablaDatos[[#This Row],[Diabetes]]=0,"No","Si")</f>
        <v>Si</v>
      </c>
      <c r="Q3936">
        <v>1</v>
      </c>
      <c r="R3936">
        <f>TablaDatos[[#This Row],[Aux2]]/10000000000000</f>
        <v>2740.7356657056998</v>
      </c>
      <c r="S3936" s="1">
        <v>2.7407356657057E+16</v>
      </c>
      <c r="T3936" s="7">
        <f>TablaDatos[[#This Row],[Aux3]]/100000000000000</f>
        <v>3.0000000000000001E-12</v>
      </c>
      <c r="U3936">
        <v>300</v>
      </c>
      <c r="V3936">
        <v>184.5</v>
      </c>
      <c r="W3936">
        <v>108</v>
      </c>
    </row>
    <row r="3937" spans="1:23">
      <c r="A3937">
        <v>2011</v>
      </c>
      <c r="B3937">
        <v>52</v>
      </c>
      <c r="C3937" t="s">
        <v>23</v>
      </c>
      <c r="D3937" t="s">
        <v>30</v>
      </c>
      <c r="E3937" t="s">
        <v>31</v>
      </c>
      <c r="F3937" t="s">
        <v>24</v>
      </c>
      <c r="G3937" t="s">
        <v>20</v>
      </c>
      <c r="H3937" s="3">
        <v>8415.91</v>
      </c>
      <c r="I3937" t="s">
        <v>21</v>
      </c>
      <c r="J3937" t="s">
        <v>19</v>
      </c>
      <c r="K39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36.585523337435404</v>
      </c>
      <c r="L3937" s="6">
        <f>TablaDatos[[#This Row],[IMC_raw]]/1000000000000000</f>
        <v>3.6585523337435402</v>
      </c>
      <c r="M3937" s="2">
        <v>3658552333743540</v>
      </c>
      <c r="N39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7" s="13">
        <f t="shared" si="61"/>
        <v>3936</v>
      </c>
      <c r="P3937" s="2" t="str">
        <f>IF(TablaDatos[[#This Row],[Diabetes]]=0,"No","Si")</f>
        <v>Si</v>
      </c>
      <c r="Q3937">
        <v>1</v>
      </c>
      <c r="R3937">
        <f>TablaDatos[[#This Row],[Aux2]]/10000000000000</f>
        <v>2175.7664955221799</v>
      </c>
      <c r="S3937" s="1">
        <v>2.17576649552218E+16</v>
      </c>
      <c r="T3937" s="7">
        <f>TablaDatos[[#This Row],[Aux3]]/100000000000000</f>
        <v>252.842353850981</v>
      </c>
      <c r="U3937" s="1">
        <v>2.52842353850981E+16</v>
      </c>
      <c r="V3937">
        <v>167</v>
      </c>
      <c r="W3937">
        <v>102.4</v>
      </c>
    </row>
    <row r="3938" spans="1:23">
      <c r="A3938">
        <v>2011</v>
      </c>
      <c r="B3938">
        <v>66</v>
      </c>
      <c r="C3938" t="s">
        <v>16</v>
      </c>
      <c r="D3938" t="s">
        <v>29</v>
      </c>
      <c r="E3938" t="s">
        <v>21</v>
      </c>
      <c r="F3938" t="s">
        <v>24</v>
      </c>
      <c r="G3938" t="s">
        <v>25</v>
      </c>
      <c r="H3938" s="3">
        <v>13330.49</v>
      </c>
      <c r="I3938" t="s">
        <v>19</v>
      </c>
      <c r="J3938" t="s">
        <v>18</v>
      </c>
      <c r="K39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36.556052018713999</v>
      </c>
      <c r="L3938" s="6">
        <f>TablaDatos[[#This Row],[IMC_raw]]/1000000000000000</f>
        <v>3.6556052018714</v>
      </c>
      <c r="M3938" s="2">
        <v>3655605201871400</v>
      </c>
      <c r="N39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8" s="13">
        <f t="shared" si="61"/>
        <v>3937</v>
      </c>
      <c r="P3938" s="2" t="str">
        <f>IF(TablaDatos[[#This Row],[Diabetes]]=0,"No","Si")</f>
        <v>Si</v>
      </c>
      <c r="Q3938">
        <v>1</v>
      </c>
      <c r="R3938">
        <f>TablaDatos[[#This Row],[Aux2]]/10000000000000</f>
        <v>2401.3823789684502</v>
      </c>
      <c r="S3938" s="1">
        <v>2.40138237896845E+16</v>
      </c>
      <c r="T3938" s="7">
        <f>TablaDatos[[#This Row],[Aux3]]/100000000000000</f>
        <v>285.21641418917397</v>
      </c>
      <c r="U3938" s="1">
        <v>2.85216414189174E+16</v>
      </c>
      <c r="V3938">
        <v>175</v>
      </c>
      <c r="W3938">
        <v>108</v>
      </c>
    </row>
    <row r="3939" spans="1:23">
      <c r="A3939">
        <v>2011</v>
      </c>
      <c r="B3939">
        <v>53</v>
      </c>
      <c r="C3939" t="s">
        <v>23</v>
      </c>
      <c r="D3939" t="s">
        <v>29</v>
      </c>
      <c r="E3939" t="s">
        <v>21</v>
      </c>
      <c r="F3939" t="s">
        <v>19</v>
      </c>
      <c r="G3939" t="s">
        <v>20</v>
      </c>
      <c r="H3939" s="3">
        <v>13433.2</v>
      </c>
      <c r="I3939" t="s">
        <v>21</v>
      </c>
      <c r="J3939" t="s">
        <v>21</v>
      </c>
      <c r="K39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36.424035462109401</v>
      </c>
      <c r="L3939" s="5">
        <f>TablaDatos[[#This Row],[IMC_raw]]/1000000000000000</f>
        <v>36.424035462109401</v>
      </c>
      <c r="M3939" s="2">
        <v>3.64240354621094E+16</v>
      </c>
      <c r="N39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39" s="13">
        <f t="shared" si="61"/>
        <v>3938</v>
      </c>
      <c r="P3939" s="2" t="str">
        <f>IF(TablaDatos[[#This Row],[Diabetes]]=0,"No","Si")</f>
        <v>Si</v>
      </c>
      <c r="Q3939">
        <v>1</v>
      </c>
      <c r="R3939">
        <f>TablaDatos[[#This Row],[Aux2]]/10000000000000</f>
        <v>2005.8164045313699</v>
      </c>
      <c r="S3939" s="1">
        <v>2.00581640453137E+16</v>
      </c>
      <c r="T3939" s="7">
        <f>TablaDatos[[#This Row],[Aux3]]/100000000000000</f>
        <v>270.69462576339799</v>
      </c>
      <c r="U3939" s="1">
        <v>2.70694625763398E+16</v>
      </c>
      <c r="V3939">
        <v>155.30000000000001</v>
      </c>
      <c r="W3939">
        <v>99.2</v>
      </c>
    </row>
    <row r="3940" spans="1:23">
      <c r="A3940">
        <v>2011</v>
      </c>
      <c r="B3940">
        <v>53</v>
      </c>
      <c r="C3940" t="s">
        <v>23</v>
      </c>
      <c r="D3940" t="s">
        <v>29</v>
      </c>
      <c r="E3940" t="s">
        <v>18</v>
      </c>
      <c r="F3940" t="s">
        <v>19</v>
      </c>
      <c r="G3940" t="s">
        <v>20</v>
      </c>
      <c r="H3940" s="3">
        <v>14494.34</v>
      </c>
      <c r="I3940" t="s">
        <v>21</v>
      </c>
      <c r="J3940" t="s">
        <v>18</v>
      </c>
      <c r="K39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36.375051782560099</v>
      </c>
      <c r="L3940" s="6">
        <f>TablaDatos[[#This Row],[IMC_raw]]/1000000000000000</f>
        <v>3.6375051782560099</v>
      </c>
      <c r="M3940" s="2">
        <v>3637505178256010</v>
      </c>
      <c r="N39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0" s="13">
        <f t="shared" si="61"/>
        <v>3939</v>
      </c>
      <c r="P3940" s="2" t="str">
        <f>IF(TablaDatos[[#This Row],[Diabetes]]=0,"No","Si")</f>
        <v>No</v>
      </c>
      <c r="Q3940">
        <v>0</v>
      </c>
      <c r="R3940">
        <f>TablaDatos[[#This Row],[Aux2]]/10000000000000</f>
        <v>2084.8355542651602</v>
      </c>
      <c r="S3940" s="1">
        <v>2.08483555426516E+16</v>
      </c>
      <c r="T3940" s="7">
        <f>TablaDatos[[#This Row],[Aux3]]/100000000000000</f>
        <v>23.572359445459</v>
      </c>
      <c r="U3940" s="1">
        <v>2357235944545900</v>
      </c>
      <c r="V3940">
        <v>154.1</v>
      </c>
      <c r="W3940">
        <v>96.8</v>
      </c>
    </row>
    <row r="3941" spans="1:23">
      <c r="A3941">
        <v>2011</v>
      </c>
      <c r="B3941">
        <v>65</v>
      </c>
      <c r="C3941" t="s">
        <v>16</v>
      </c>
      <c r="D3941" t="s">
        <v>29</v>
      </c>
      <c r="E3941" t="s">
        <v>21</v>
      </c>
      <c r="F3941" t="s">
        <v>24</v>
      </c>
      <c r="G3941" t="s">
        <v>25</v>
      </c>
      <c r="H3941" s="3">
        <v>16824.03</v>
      </c>
      <c r="I3941" t="s">
        <v>21</v>
      </c>
      <c r="J3941" t="s">
        <v>22</v>
      </c>
      <c r="K39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36.359714134873698</v>
      </c>
      <c r="L3941" s="5">
        <f>TablaDatos[[#This Row],[IMC_raw]]/1000000000000000</f>
        <v>3.6359714134873702</v>
      </c>
      <c r="M3941" s="2">
        <v>3635971413487370</v>
      </c>
      <c r="N39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1" s="13">
        <f t="shared" si="61"/>
        <v>3940</v>
      </c>
      <c r="P3941" s="2" t="str">
        <f>IF(TablaDatos[[#This Row],[Diabetes]]=0,"No","Si")</f>
        <v>Si</v>
      </c>
      <c r="Q3941">
        <v>1</v>
      </c>
      <c r="R3941">
        <f>TablaDatos[[#This Row],[Aux2]]/10000000000000</f>
        <v>2443.3905453165298</v>
      </c>
      <c r="S3941" s="1">
        <v>2.44339054531653E+16</v>
      </c>
      <c r="T3941" s="7">
        <f>TablaDatos[[#This Row],[Aux3]]/100000000000000</f>
        <v>28.7245119836738</v>
      </c>
      <c r="U3941" s="1">
        <v>2872451198367380</v>
      </c>
      <c r="V3941">
        <v>178.6</v>
      </c>
      <c r="W3941">
        <v>104.1</v>
      </c>
    </row>
    <row r="3942" spans="1:23">
      <c r="A3942">
        <v>2011</v>
      </c>
      <c r="B3942">
        <v>62</v>
      </c>
      <c r="C3942" t="s">
        <v>16</v>
      </c>
      <c r="D3942" t="s">
        <v>26</v>
      </c>
      <c r="E3942" t="s">
        <v>21</v>
      </c>
      <c r="F3942" t="s">
        <v>35</v>
      </c>
      <c r="G3942" t="s">
        <v>28</v>
      </c>
      <c r="H3942" s="3">
        <v>20086.27</v>
      </c>
      <c r="I3942" t="s">
        <v>21</v>
      </c>
      <c r="J3942" t="s">
        <v>19</v>
      </c>
      <c r="K39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36.3468503639372</v>
      </c>
      <c r="L3942" s="6">
        <f>TablaDatos[[#This Row],[IMC_raw]]/1000000000000000</f>
        <v>3.6346850363937202</v>
      </c>
      <c r="M3942" s="2">
        <v>3634685036393720</v>
      </c>
      <c r="N39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2" s="13">
        <f t="shared" si="61"/>
        <v>3941</v>
      </c>
      <c r="P3942" s="2" t="str">
        <f>IF(TablaDatos[[#This Row],[Diabetes]]=0,"No","Si")</f>
        <v>No</v>
      </c>
      <c r="Q3942">
        <v>0</v>
      </c>
      <c r="R3942">
        <f>TablaDatos[[#This Row],[Aux2]]/10000000000000</f>
        <v>2242.4894851608301</v>
      </c>
      <c r="S3942" s="1">
        <v>2.24248948516083E+16</v>
      </c>
      <c r="T3942" s="7">
        <f>TablaDatos[[#This Row],[Aux3]]/100000000000000</f>
        <v>2.74098872011789</v>
      </c>
      <c r="U3942" s="1">
        <v>274098872011789</v>
      </c>
      <c r="V3942">
        <v>170.1</v>
      </c>
      <c r="W3942">
        <v>108.6</v>
      </c>
    </row>
    <row r="3943" spans="1:23">
      <c r="A3943">
        <v>2011</v>
      </c>
      <c r="B3943">
        <v>51</v>
      </c>
      <c r="C3943" t="s">
        <v>16</v>
      </c>
      <c r="D3943" t="s">
        <v>27</v>
      </c>
      <c r="E3943" t="s">
        <v>19</v>
      </c>
      <c r="F3943" t="s">
        <v>24</v>
      </c>
      <c r="G3943" t="s">
        <v>20</v>
      </c>
      <c r="H3943" s="3">
        <v>18175.5</v>
      </c>
      <c r="I3943" t="s">
        <v>21</v>
      </c>
      <c r="J3943" t="s">
        <v>19</v>
      </c>
      <c r="K39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36.309718944251998</v>
      </c>
      <c r="L3943" s="6">
        <f>TablaDatos[[#This Row],[IMC_raw]]/1000000000000000</f>
        <v>3.6309718944251999</v>
      </c>
      <c r="M3943" s="2">
        <v>3630971894425200</v>
      </c>
      <c r="N39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3" s="13">
        <f t="shared" si="61"/>
        <v>3942</v>
      </c>
      <c r="P3943" s="2" t="str">
        <f>IF(TablaDatos[[#This Row],[Diabetes]]=0,"No","Si")</f>
        <v>Si</v>
      </c>
      <c r="Q3943">
        <v>1</v>
      </c>
      <c r="R3943">
        <f>TablaDatos[[#This Row],[Aux2]]/10000000000000</f>
        <v>2200.5940052105402</v>
      </c>
      <c r="S3943" s="1">
        <v>2.20059400521054E+16</v>
      </c>
      <c r="T3943" s="7">
        <f>TablaDatos[[#This Row],[Aux3]]/100000000000000</f>
        <v>291.75488650298598</v>
      </c>
      <c r="U3943" s="1">
        <v>2.91754886502986E+16</v>
      </c>
      <c r="V3943">
        <v>166.3</v>
      </c>
      <c r="W3943">
        <v>101.1</v>
      </c>
    </row>
    <row r="3944" spans="1:23">
      <c r="A3944">
        <v>2011</v>
      </c>
      <c r="B3944">
        <v>58</v>
      </c>
      <c r="C3944" t="s">
        <v>23</v>
      </c>
      <c r="D3944" t="s">
        <v>29</v>
      </c>
      <c r="E3944" t="s">
        <v>21</v>
      </c>
      <c r="F3944" t="s">
        <v>24</v>
      </c>
      <c r="G3944" t="s">
        <v>28</v>
      </c>
      <c r="H3944" s="3">
        <v>10780.63</v>
      </c>
      <c r="I3944" t="s">
        <v>21</v>
      </c>
      <c r="J3944" t="s">
        <v>21</v>
      </c>
      <c r="K39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36.3043751686116</v>
      </c>
      <c r="L3944" s="6">
        <f>TablaDatos[[#This Row],[IMC_raw]]/1000000000000000</f>
        <v>36.3043751686116</v>
      </c>
      <c r="M3944" s="2">
        <v>3.63043751686116E+16</v>
      </c>
      <c r="N39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4" s="13">
        <f t="shared" si="61"/>
        <v>3943</v>
      </c>
      <c r="P3944" s="2" t="str">
        <f>IF(TablaDatos[[#This Row],[Diabetes]]=0,"No","Si")</f>
        <v>Si</v>
      </c>
      <c r="Q3944">
        <v>1</v>
      </c>
      <c r="R3944">
        <f>TablaDatos[[#This Row],[Aux2]]/10000000000000</f>
        <v>2288.42296707068</v>
      </c>
      <c r="S3944" s="1">
        <v>2.28842296707068E+16</v>
      </c>
      <c r="T3944" s="7">
        <f>TablaDatos[[#This Row],[Aux3]]/100000000000000</f>
        <v>26.646136924653199</v>
      </c>
      <c r="U3944" s="1">
        <v>2664613692465320</v>
      </c>
      <c r="V3944">
        <v>172.5</v>
      </c>
      <c r="W3944">
        <v>101.1</v>
      </c>
    </row>
    <row r="3945" spans="1:23">
      <c r="A3945">
        <v>2011</v>
      </c>
      <c r="B3945">
        <v>59</v>
      </c>
      <c r="C3945" t="s">
        <v>16</v>
      </c>
      <c r="D3945" t="s">
        <v>29</v>
      </c>
      <c r="E3945" t="s">
        <v>21</v>
      </c>
      <c r="F3945" t="s">
        <v>19</v>
      </c>
      <c r="G3945" t="s">
        <v>28</v>
      </c>
      <c r="H3945" s="3">
        <v>22242.03</v>
      </c>
      <c r="I3945" t="s">
        <v>21</v>
      </c>
      <c r="J3945" t="s">
        <v>21</v>
      </c>
      <c r="K39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36.289140691016399</v>
      </c>
      <c r="L3945" s="5">
        <f>TablaDatos[[#This Row],[IMC_raw]]/1000000000000000</f>
        <v>3.6289140691016399</v>
      </c>
      <c r="M3945" s="2">
        <v>3628914069101640</v>
      </c>
      <c r="N39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5" s="13">
        <f t="shared" si="61"/>
        <v>3944</v>
      </c>
      <c r="P3945" s="2" t="str">
        <f>IF(TablaDatos[[#This Row],[Diabetes]]=0,"No","Si")</f>
        <v>No</v>
      </c>
      <c r="Q3945">
        <v>0</v>
      </c>
      <c r="R3945">
        <f>TablaDatos[[#This Row],[Aux2]]/10000000000000</f>
        <v>232.160136859338</v>
      </c>
      <c r="S3945" s="1">
        <v>2321601368593380</v>
      </c>
      <c r="T3945" s="7">
        <f>TablaDatos[[#This Row],[Aux3]]/100000000000000</f>
        <v>27.3794117653744</v>
      </c>
      <c r="U3945" s="1">
        <v>2737941176537440</v>
      </c>
      <c r="V3945">
        <v>169.6</v>
      </c>
      <c r="W3945">
        <v>99.6</v>
      </c>
    </row>
    <row r="3946" spans="1:23">
      <c r="A3946">
        <v>2011</v>
      </c>
      <c r="B3946">
        <v>61</v>
      </c>
      <c r="C3946" t="s">
        <v>16</v>
      </c>
      <c r="D3946" t="s">
        <v>29</v>
      </c>
      <c r="E3946" t="s">
        <v>19</v>
      </c>
      <c r="F3946" t="s">
        <v>24</v>
      </c>
      <c r="G3946" t="s">
        <v>28</v>
      </c>
      <c r="H3946" s="3">
        <v>13039.23</v>
      </c>
      <c r="I3946" t="s">
        <v>19</v>
      </c>
      <c r="J3946" t="s">
        <v>22</v>
      </c>
      <c r="K39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36.285384008657601</v>
      </c>
      <c r="L3946" s="6">
        <f>TablaDatos[[#This Row],[IMC_raw]]/100000000000000</f>
        <v>36.285384008657601</v>
      </c>
      <c r="M3946" s="2">
        <v>3628538400865760</v>
      </c>
      <c r="N39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6" s="13">
        <f t="shared" si="61"/>
        <v>3945</v>
      </c>
      <c r="P3946" s="2" t="str">
        <f>IF(TablaDatos[[#This Row],[Diabetes]]=0,"No","Si")</f>
        <v>Si</v>
      </c>
      <c r="Q3946">
        <v>1</v>
      </c>
      <c r="R3946">
        <f>TablaDatos[[#This Row],[Aux2]]/10000000000000</f>
        <v>2503.6015763477799</v>
      </c>
      <c r="S3946" s="1">
        <v>2.50360157634778E+16</v>
      </c>
      <c r="T3946" s="7">
        <f>TablaDatos[[#This Row],[Aux3]]/100000000000000</f>
        <v>288.20805809342102</v>
      </c>
      <c r="U3946" s="1">
        <v>2.88208058093421E+16</v>
      </c>
      <c r="V3946">
        <v>177.6</v>
      </c>
      <c r="W3946">
        <v>105.5</v>
      </c>
    </row>
    <row r="3947" spans="1:23">
      <c r="A3947">
        <v>2011</v>
      </c>
      <c r="B3947">
        <v>60</v>
      </c>
      <c r="C3947" t="s">
        <v>16</v>
      </c>
      <c r="D3947" t="s">
        <v>38</v>
      </c>
      <c r="E3947" t="s">
        <v>19</v>
      </c>
      <c r="F3947" t="s">
        <v>24</v>
      </c>
      <c r="G3947" t="s">
        <v>28</v>
      </c>
      <c r="H3947" s="3">
        <v>24055.8</v>
      </c>
      <c r="I3947" t="s">
        <v>21</v>
      </c>
      <c r="J3947" t="s">
        <v>22</v>
      </c>
      <c r="K39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36.263455287090196</v>
      </c>
      <c r="L3947" s="6">
        <f>TablaDatos[[#This Row],[IMC_raw]]/1000000000000000</f>
        <v>3.6263455287090198</v>
      </c>
      <c r="M3947" s="2">
        <v>3626345528709020</v>
      </c>
      <c r="N39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7" s="13">
        <f t="shared" si="61"/>
        <v>3946</v>
      </c>
      <c r="P3947" s="2" t="str">
        <f>IF(TablaDatos[[#This Row],[Diabetes]]=0,"No","Si")</f>
        <v>No</v>
      </c>
      <c r="Q3947">
        <v>0</v>
      </c>
      <c r="R3947">
        <f>TablaDatos[[#This Row],[Aux2]]/10000000000000</f>
        <v>2014.35684999151</v>
      </c>
      <c r="S3947" s="1">
        <v>2.01435684999151E+16</v>
      </c>
      <c r="T3947" s="7">
        <f>TablaDatos[[#This Row],[Aux3]]/100000000000000</f>
        <v>276.943060182154</v>
      </c>
      <c r="U3947" s="1">
        <v>2.76943060182154E+16</v>
      </c>
      <c r="V3947">
        <v>161.30000000000001</v>
      </c>
      <c r="W3947">
        <v>109.7</v>
      </c>
    </row>
    <row r="3948" spans="1:23">
      <c r="A3948">
        <v>2011</v>
      </c>
      <c r="B3948">
        <v>68</v>
      </c>
      <c r="C3948" t="s">
        <v>16</v>
      </c>
      <c r="D3948" t="s">
        <v>34</v>
      </c>
      <c r="E3948" t="s">
        <v>21</v>
      </c>
      <c r="F3948" t="s">
        <v>24</v>
      </c>
      <c r="G3948" t="s">
        <v>25</v>
      </c>
      <c r="H3948" s="3">
        <v>20656.7</v>
      </c>
      <c r="I3948" t="s">
        <v>19</v>
      </c>
      <c r="J3948" t="s">
        <v>22</v>
      </c>
      <c r="K39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36.233129881413099</v>
      </c>
      <c r="L3948" s="5">
        <f>TablaDatos[[#This Row],[IMC_raw]]/1000000000000000</f>
        <v>3.62331298814131</v>
      </c>
      <c r="M3948" s="2">
        <v>3623312988141310</v>
      </c>
      <c r="N39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8" s="13">
        <f t="shared" si="61"/>
        <v>3947</v>
      </c>
      <c r="P3948" s="2" t="str">
        <f>IF(TablaDatos[[#This Row],[Diabetes]]=0,"No","Si")</f>
        <v>Si</v>
      </c>
      <c r="Q3948">
        <v>1</v>
      </c>
      <c r="R3948">
        <f>TablaDatos[[#This Row],[Aux2]]/10000000000000</f>
        <v>213.40922238539099</v>
      </c>
      <c r="S3948" s="1">
        <v>2134092223853910</v>
      </c>
      <c r="T3948" s="7">
        <f>TablaDatos[[#This Row],[Aux3]]/100000000000000</f>
        <v>27.9971603384719</v>
      </c>
      <c r="U3948" s="1">
        <v>2799716033847190</v>
      </c>
      <c r="V3948">
        <v>171.9</v>
      </c>
      <c r="W3948">
        <v>99</v>
      </c>
    </row>
    <row r="3949" spans="1:23">
      <c r="A3949">
        <v>2011</v>
      </c>
      <c r="B3949">
        <v>51</v>
      </c>
      <c r="C3949" t="s">
        <v>23</v>
      </c>
      <c r="D3949" t="s">
        <v>17</v>
      </c>
      <c r="E3949" t="s">
        <v>19</v>
      </c>
      <c r="F3949" t="s">
        <v>19</v>
      </c>
      <c r="G3949" t="s">
        <v>20</v>
      </c>
      <c r="H3949" s="3">
        <v>18163.68</v>
      </c>
      <c r="I3949" t="s">
        <v>21</v>
      </c>
      <c r="J3949" t="s">
        <v>19</v>
      </c>
      <c r="K39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36.225302455736504</v>
      </c>
      <c r="L3949" s="5">
        <f>TablaDatos[[#This Row],[IMC_raw]]/1000000000000000</f>
        <v>3.6225302455736501</v>
      </c>
      <c r="M3949" s="2">
        <v>3622530245573650</v>
      </c>
      <c r="N39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49" s="13">
        <f t="shared" si="61"/>
        <v>3948</v>
      </c>
      <c r="P3949" s="2" t="str">
        <f>IF(TablaDatos[[#This Row],[Diabetes]]=0,"No","Si")</f>
        <v>No</v>
      </c>
      <c r="Q3949">
        <v>0</v>
      </c>
      <c r="R3949">
        <f>TablaDatos[[#This Row],[Aux2]]/10000000000000</f>
        <v>2051.71755925143</v>
      </c>
      <c r="S3949" s="1">
        <v>2.05171755925143E+16</v>
      </c>
      <c r="T3949" s="7">
        <f>TablaDatos[[#This Row],[Aux3]]/100000000000000</f>
        <v>25.787781192656102</v>
      </c>
      <c r="U3949" s="1">
        <v>2578778119265610</v>
      </c>
      <c r="V3949">
        <v>152.5</v>
      </c>
      <c r="W3949">
        <v>91.7</v>
      </c>
    </row>
    <row r="3950" spans="1:23">
      <c r="A3950">
        <v>2011</v>
      </c>
      <c r="B3950">
        <v>72</v>
      </c>
      <c r="C3950" t="s">
        <v>23</v>
      </c>
      <c r="D3950" t="s">
        <v>17</v>
      </c>
      <c r="E3950" t="s">
        <v>31</v>
      </c>
      <c r="F3950" t="s">
        <v>24</v>
      </c>
      <c r="G3950" t="s">
        <v>25</v>
      </c>
      <c r="H3950" s="3">
        <v>11482.81</v>
      </c>
      <c r="I3950" t="s">
        <v>21</v>
      </c>
      <c r="J3950" t="s">
        <v>18</v>
      </c>
      <c r="K39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36.200205949461605</v>
      </c>
      <c r="L3950" s="5">
        <f>TablaDatos[[#This Row],[IMC_raw]]/1000000000000000</f>
        <v>3.6200205949461601</v>
      </c>
      <c r="M3950" s="2">
        <v>3620020594946160</v>
      </c>
      <c r="N39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0" s="13">
        <f t="shared" si="61"/>
        <v>3949</v>
      </c>
      <c r="P3950" s="2" t="str">
        <f>IF(TablaDatos[[#This Row],[Diabetes]]=0,"No","Si")</f>
        <v>Si</v>
      </c>
      <c r="Q3950">
        <v>1</v>
      </c>
      <c r="R3950">
        <f>TablaDatos[[#This Row],[Aux2]]/10000000000000</f>
        <v>2514.5163310892899</v>
      </c>
      <c r="S3950" s="1">
        <v>2.51451633108929E+16</v>
      </c>
      <c r="T3950" s="7">
        <f>TablaDatos[[#This Row],[Aux3]]/100000000000000</f>
        <v>277.62974785861002</v>
      </c>
      <c r="U3950" s="1">
        <v>2.7762974785861E+16</v>
      </c>
      <c r="V3950">
        <v>186.2</v>
      </c>
      <c r="W3950">
        <v>110.6</v>
      </c>
    </row>
    <row r="3951" spans="1:23">
      <c r="A3951">
        <v>2011</v>
      </c>
      <c r="B3951">
        <v>47</v>
      </c>
      <c r="C3951" t="s">
        <v>23</v>
      </c>
      <c r="D3951" t="s">
        <v>73</v>
      </c>
      <c r="E3951" t="s">
        <v>19</v>
      </c>
      <c r="F3951" t="s">
        <v>19</v>
      </c>
      <c r="G3951" t="s">
        <v>20</v>
      </c>
      <c r="H3951" s="3">
        <v>32229.06</v>
      </c>
      <c r="I3951" t="s">
        <v>21</v>
      </c>
      <c r="J3951" t="s">
        <v>19</v>
      </c>
      <c r="K39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36.163002513638496</v>
      </c>
      <c r="L3951" s="5">
        <f>TablaDatos[[#This Row],[IMC_raw]]/1000000000000000</f>
        <v>36.163002513638496</v>
      </c>
      <c r="M3951" s="2">
        <v>3.6163002513638496E+16</v>
      </c>
      <c r="N39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1" s="13">
        <f t="shared" si="61"/>
        <v>3950</v>
      </c>
      <c r="P3951" s="2" t="str">
        <f>IF(TablaDatos[[#This Row],[Diabetes]]=0,"No","Si")</f>
        <v>No</v>
      </c>
      <c r="Q3951">
        <v>0</v>
      </c>
      <c r="R3951">
        <f>TablaDatos[[#This Row],[Aux2]]/10000000000000</f>
        <v>1984.0379992344399</v>
      </c>
      <c r="S3951" s="1">
        <v>1.98403799923444E+16</v>
      </c>
      <c r="T3951" s="7">
        <f>TablaDatos[[#This Row],[Aux3]]/100000000000000</f>
        <v>240.10705874053301</v>
      </c>
      <c r="U3951" s="1">
        <v>2.40107058740533E+16</v>
      </c>
      <c r="V3951">
        <v>149.9</v>
      </c>
      <c r="W3951">
        <v>94.9</v>
      </c>
    </row>
    <row r="3952" spans="1:23">
      <c r="A3952">
        <v>2011</v>
      </c>
      <c r="B3952">
        <v>48</v>
      </c>
      <c r="C3952" t="s">
        <v>16</v>
      </c>
      <c r="D3952" t="s">
        <v>71</v>
      </c>
      <c r="E3952" t="s">
        <v>21</v>
      </c>
      <c r="F3952" t="s">
        <v>24</v>
      </c>
      <c r="G3952" t="s">
        <v>20</v>
      </c>
      <c r="H3952" s="3">
        <v>15479.93</v>
      </c>
      <c r="I3952" t="s">
        <v>21</v>
      </c>
      <c r="J3952" t="s">
        <v>21</v>
      </c>
      <c r="K39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36.1381288693416</v>
      </c>
      <c r="L3952" s="6">
        <f>TablaDatos[[#This Row],[IMC_raw]]/1000000000000000</f>
        <v>36.1381288693416</v>
      </c>
      <c r="M3952" s="2">
        <v>3.61381288693416E+16</v>
      </c>
      <c r="N39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2" s="13">
        <f t="shared" si="61"/>
        <v>3951</v>
      </c>
      <c r="P3952" s="2" t="str">
        <f>IF(TablaDatos[[#This Row],[Diabetes]]=0,"No","Si")</f>
        <v>Si</v>
      </c>
      <c r="Q3952">
        <v>1</v>
      </c>
      <c r="R3952">
        <f>TablaDatos[[#This Row],[Aux2]]/10000000000000</f>
        <v>2306.0359133335401</v>
      </c>
      <c r="S3952" s="1">
        <v>2.30603591333354E+16</v>
      </c>
      <c r="T3952" s="7">
        <f>TablaDatos[[#This Row],[Aux3]]/100000000000000</f>
        <v>252.09439568800201</v>
      </c>
      <c r="U3952" s="1">
        <v>2.52094395688002E+16</v>
      </c>
      <c r="V3952">
        <v>158.6</v>
      </c>
      <c r="W3952">
        <v>98.4</v>
      </c>
    </row>
    <row r="3953" spans="1:23">
      <c r="A3953">
        <v>2011</v>
      </c>
      <c r="B3953">
        <v>65</v>
      </c>
      <c r="C3953" t="s">
        <v>16</v>
      </c>
      <c r="D3953" t="s">
        <v>33</v>
      </c>
      <c r="E3953" t="s">
        <v>19</v>
      </c>
      <c r="F3953" t="s">
        <v>35</v>
      </c>
      <c r="G3953" t="s">
        <v>25</v>
      </c>
      <c r="H3953" s="3">
        <v>35416.379999999997</v>
      </c>
      <c r="I3953" t="s">
        <v>19</v>
      </c>
      <c r="J3953" t="s">
        <v>22</v>
      </c>
      <c r="K39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36.122372317988003</v>
      </c>
      <c r="L3953" s="6">
        <f>TablaDatos[[#This Row],[IMC_raw]]/1000000000000000</f>
        <v>3.6122372317988001</v>
      </c>
      <c r="M3953" s="2">
        <v>3612237231798800</v>
      </c>
      <c r="N39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3" s="13">
        <f t="shared" si="61"/>
        <v>3952</v>
      </c>
      <c r="P3953" s="2" t="str">
        <f>IF(TablaDatos[[#This Row],[Diabetes]]=0,"No","Si")</f>
        <v>No</v>
      </c>
      <c r="Q3953">
        <v>0</v>
      </c>
      <c r="R3953">
        <f>TablaDatos[[#This Row],[Aux2]]/10000000000000</f>
        <v>1960.12964839604</v>
      </c>
      <c r="S3953" s="1">
        <v>1.96012964839604E+16</v>
      </c>
      <c r="T3953" s="7">
        <f>TablaDatos[[#This Row],[Aux3]]/100000000000000</f>
        <v>23.707955702114599</v>
      </c>
      <c r="U3953" s="1">
        <v>2370795570211460</v>
      </c>
      <c r="V3953">
        <v>167</v>
      </c>
      <c r="W3953">
        <v>95.2</v>
      </c>
    </row>
    <row r="3954" spans="1:23">
      <c r="A3954">
        <v>2011</v>
      </c>
      <c r="B3954">
        <v>54</v>
      </c>
      <c r="C3954" t="s">
        <v>23</v>
      </c>
      <c r="D3954" t="s">
        <v>74</v>
      </c>
      <c r="E3954" t="s">
        <v>21</v>
      </c>
      <c r="F3954" t="s">
        <v>24</v>
      </c>
      <c r="G3954" t="s">
        <v>20</v>
      </c>
      <c r="H3954" s="3">
        <v>13807.64</v>
      </c>
      <c r="I3954" t="s">
        <v>19</v>
      </c>
      <c r="J3954" t="s">
        <v>18</v>
      </c>
      <c r="K39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36.109892674710501</v>
      </c>
      <c r="L3954" s="5">
        <f>TablaDatos[[#This Row],[IMC_raw]]/1000000000000000</f>
        <v>3.6109892674710502</v>
      </c>
      <c r="M3954" s="2">
        <v>3610989267471050</v>
      </c>
      <c r="N39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4" s="13">
        <f t="shared" si="61"/>
        <v>3953</v>
      </c>
      <c r="P3954" s="2" t="str">
        <f>IF(TablaDatos[[#This Row],[Diabetes]]=0,"No","Si")</f>
        <v>No</v>
      </c>
      <c r="Q3954">
        <v>0</v>
      </c>
      <c r="R3954">
        <f>TablaDatos[[#This Row],[Aux2]]/10000000000000</f>
        <v>195.204520866693</v>
      </c>
      <c r="S3954" s="1">
        <v>1952045208666930</v>
      </c>
      <c r="T3954" s="7">
        <f>TablaDatos[[#This Row],[Aux3]]/100000000000000</f>
        <v>214.84555775451</v>
      </c>
      <c r="U3954" s="1">
        <v>2.1484555775451E+16</v>
      </c>
      <c r="V3954">
        <v>153.80000000000001</v>
      </c>
      <c r="W3954">
        <v>96.1</v>
      </c>
    </row>
    <row r="3955" spans="1:23">
      <c r="A3955">
        <v>2011</v>
      </c>
      <c r="B3955">
        <v>52</v>
      </c>
      <c r="C3955" t="s">
        <v>16</v>
      </c>
      <c r="D3955" t="s">
        <v>72</v>
      </c>
      <c r="E3955" t="s">
        <v>19</v>
      </c>
      <c r="F3955" t="s">
        <v>19</v>
      </c>
      <c r="G3955" t="s">
        <v>20</v>
      </c>
      <c r="H3955" s="3">
        <v>20993.55</v>
      </c>
      <c r="I3955" t="s">
        <v>21</v>
      </c>
      <c r="J3955" t="s">
        <v>21</v>
      </c>
      <c r="K39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36.090381551534797</v>
      </c>
      <c r="L3955" s="6">
        <f>TablaDatos[[#This Row],[IMC_raw]]/1000000000000000</f>
        <v>36.090381551534797</v>
      </c>
      <c r="M3955" s="2">
        <v>3.60903815515348E+16</v>
      </c>
      <c r="N39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5" s="13">
        <f t="shared" si="61"/>
        <v>3954</v>
      </c>
      <c r="P3955" s="2" t="str">
        <f>IF(TablaDatos[[#This Row],[Diabetes]]=0,"No","Si")</f>
        <v>No</v>
      </c>
      <c r="Q3955">
        <v>0</v>
      </c>
      <c r="R3955">
        <f>TablaDatos[[#This Row],[Aux2]]/10000000000000</f>
        <v>2152.24683785048</v>
      </c>
      <c r="S3955" s="1">
        <v>2.15224683785048E+16</v>
      </c>
      <c r="T3955" s="7">
        <f>TablaDatos[[#This Row],[Aux3]]/100000000000000</f>
        <v>3.0000000000000001E-12</v>
      </c>
      <c r="U3955">
        <v>300</v>
      </c>
      <c r="V3955">
        <v>151.69999999999999</v>
      </c>
      <c r="W3955">
        <v>101.1</v>
      </c>
    </row>
    <row r="3956" spans="1:23">
      <c r="A3956">
        <v>2011</v>
      </c>
      <c r="B3956">
        <v>66</v>
      </c>
      <c r="C3956" t="s">
        <v>16</v>
      </c>
      <c r="D3956" t="s">
        <v>17</v>
      </c>
      <c r="E3956" t="s">
        <v>19</v>
      </c>
      <c r="F3956" t="s">
        <v>24</v>
      </c>
      <c r="G3956" t="s">
        <v>25</v>
      </c>
      <c r="H3956" s="3">
        <v>20105.240000000002</v>
      </c>
      <c r="I3956" t="s">
        <v>19</v>
      </c>
      <c r="J3956" t="s">
        <v>22</v>
      </c>
      <c r="K39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36.079673049502098</v>
      </c>
      <c r="L3956" s="5">
        <f>TablaDatos[[#This Row],[IMC_raw]]/1000000000000000</f>
        <v>3.6079673049502099</v>
      </c>
      <c r="M3956" s="2">
        <v>3607967304950210</v>
      </c>
      <c r="N39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6" s="13">
        <f t="shared" si="61"/>
        <v>3955</v>
      </c>
      <c r="P3956" s="2" t="str">
        <f>IF(TablaDatos[[#This Row],[Diabetes]]=0,"No","Si")</f>
        <v>No</v>
      </c>
      <c r="Q3956">
        <v>0</v>
      </c>
      <c r="R3956">
        <f>TablaDatos[[#This Row],[Aux2]]/10000000000000</f>
        <v>2123.8146349734602</v>
      </c>
      <c r="S3956" s="1">
        <v>2.12381463497346E+16</v>
      </c>
      <c r="T3956" s="7">
        <f>TablaDatos[[#This Row],[Aux3]]/100000000000000</f>
        <v>2.2002718455369101</v>
      </c>
      <c r="U3956" s="1">
        <v>220027184553691</v>
      </c>
      <c r="V3956">
        <v>155.4</v>
      </c>
      <c r="W3956">
        <v>99.1</v>
      </c>
    </row>
    <row r="3957" spans="1:23">
      <c r="A3957">
        <v>2011</v>
      </c>
      <c r="B3957">
        <v>55</v>
      </c>
      <c r="C3957" t="s">
        <v>16</v>
      </c>
      <c r="D3957" t="s">
        <v>17</v>
      </c>
      <c r="E3957" t="s">
        <v>18</v>
      </c>
      <c r="F3957" t="s">
        <v>24</v>
      </c>
      <c r="G3957" t="s">
        <v>28</v>
      </c>
      <c r="H3957" s="3">
        <v>23649.439999999999</v>
      </c>
      <c r="I3957" t="s">
        <v>21</v>
      </c>
      <c r="J3957" t="s">
        <v>22</v>
      </c>
      <c r="K39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36.038917009141905</v>
      </c>
      <c r="L3957" s="6">
        <f>TablaDatos[[#This Row],[IMC_raw]]/1000000000000000</f>
        <v>36.038917009141905</v>
      </c>
      <c r="M3957" s="2">
        <v>3.6038917009141904E+16</v>
      </c>
      <c r="N39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7" s="13">
        <f t="shared" si="61"/>
        <v>3956</v>
      </c>
      <c r="P3957" s="2" t="str">
        <f>IF(TablaDatos[[#This Row],[Diabetes]]=0,"No","Si")</f>
        <v>No</v>
      </c>
      <c r="Q3957">
        <v>0</v>
      </c>
      <c r="R3957">
        <f>TablaDatos[[#This Row],[Aux2]]/10000000000000</f>
        <v>2208.64549877235</v>
      </c>
      <c r="S3957" s="1">
        <v>2.20864549877235E+16</v>
      </c>
      <c r="T3957" s="7">
        <f>TablaDatos[[#This Row],[Aux3]]/100000000000000</f>
        <v>23.4740695374898</v>
      </c>
      <c r="U3957" s="1">
        <v>2347406953748980</v>
      </c>
      <c r="V3957">
        <v>165.5</v>
      </c>
      <c r="W3957">
        <v>102</v>
      </c>
    </row>
    <row r="3958" spans="1:23">
      <c r="A3958">
        <v>2011</v>
      </c>
      <c r="B3958">
        <v>36</v>
      </c>
      <c r="C3958" t="s">
        <v>23</v>
      </c>
      <c r="D3958" t="s">
        <v>73</v>
      </c>
      <c r="E3958" t="s">
        <v>18</v>
      </c>
      <c r="F3958" t="s">
        <v>19</v>
      </c>
      <c r="G3958" t="s">
        <v>39</v>
      </c>
      <c r="H3958" s="3">
        <v>25121.99</v>
      </c>
      <c r="I3958" t="s">
        <v>21</v>
      </c>
      <c r="J3958" t="s">
        <v>21</v>
      </c>
      <c r="K39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36.037019069577703</v>
      </c>
      <c r="L3958" s="6">
        <f>TablaDatos[[#This Row],[IMC_raw]]/100000000000000</f>
        <v>36.037019069577703</v>
      </c>
      <c r="M3958" s="2">
        <v>3603701906957770</v>
      </c>
      <c r="N39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8" s="13">
        <f t="shared" si="61"/>
        <v>3957</v>
      </c>
      <c r="P3958" s="2" t="str">
        <f>IF(TablaDatos[[#This Row],[Diabetes]]=0,"No","Si")</f>
        <v>No</v>
      </c>
      <c r="Q3958">
        <v>0</v>
      </c>
      <c r="R3958">
        <f>TablaDatos[[#This Row],[Aux2]]/10000000000000</f>
        <v>2007.17016298319</v>
      </c>
      <c r="S3958" s="1">
        <v>2.00717016298319E+16</v>
      </c>
      <c r="T3958" s="7">
        <f>TablaDatos[[#This Row],[Aux3]]/100000000000000</f>
        <v>27.912961150068799</v>
      </c>
      <c r="U3958" s="1">
        <v>2791296115006880</v>
      </c>
      <c r="V3958">
        <v>147.80000000000001</v>
      </c>
      <c r="W3958">
        <v>86.3</v>
      </c>
    </row>
    <row r="3959" spans="1:23">
      <c r="A3959">
        <v>2011</v>
      </c>
      <c r="B3959">
        <v>60</v>
      </c>
      <c r="C3959" t="s">
        <v>16</v>
      </c>
      <c r="D3959" t="s">
        <v>17</v>
      </c>
      <c r="E3959" t="s">
        <v>21</v>
      </c>
      <c r="F3959" t="s">
        <v>24</v>
      </c>
      <c r="G3959" t="s">
        <v>28</v>
      </c>
      <c r="H3959" s="3">
        <v>22431.89</v>
      </c>
      <c r="I3959" t="s">
        <v>21</v>
      </c>
      <c r="J3959" t="s">
        <v>18</v>
      </c>
      <c r="K39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35.946826268791902</v>
      </c>
      <c r="L3959" s="5">
        <f>TablaDatos[[#This Row],[IMC_raw]]/1000000000000000</f>
        <v>35.946826268791902</v>
      </c>
      <c r="M3959" s="2">
        <v>3.59468262687919E+16</v>
      </c>
      <c r="N39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59" s="13">
        <f t="shared" si="61"/>
        <v>3958</v>
      </c>
      <c r="P3959" s="2" t="str">
        <f>IF(TablaDatos[[#This Row],[Diabetes]]=0,"No","Si")</f>
        <v>Si</v>
      </c>
      <c r="Q3959">
        <v>1</v>
      </c>
      <c r="R3959">
        <f>TablaDatos[[#This Row],[Aux2]]/10000000000000</f>
        <v>2553.1574717808799</v>
      </c>
      <c r="S3959" s="1">
        <v>2.55315747178088E+16</v>
      </c>
      <c r="T3959" s="7">
        <f>TablaDatos[[#This Row],[Aux3]]/100000000000000</f>
        <v>27.5126974036192</v>
      </c>
      <c r="U3959" s="1">
        <v>2751269740361920</v>
      </c>
      <c r="V3959">
        <v>176.6</v>
      </c>
      <c r="W3959">
        <v>105</v>
      </c>
    </row>
    <row r="3960" spans="1:23">
      <c r="A3960">
        <v>2011</v>
      </c>
      <c r="B3960">
        <v>64</v>
      </c>
      <c r="C3960" t="s">
        <v>23</v>
      </c>
      <c r="D3960" t="s">
        <v>17</v>
      </c>
      <c r="E3960" t="s">
        <v>18</v>
      </c>
      <c r="F3960" t="s">
        <v>19</v>
      </c>
      <c r="G3960" t="s">
        <v>28</v>
      </c>
      <c r="H3960" s="3">
        <v>16920.36</v>
      </c>
      <c r="I3960" t="s">
        <v>19</v>
      </c>
      <c r="J3960" t="s">
        <v>18</v>
      </c>
      <c r="K39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35.917761143545199</v>
      </c>
      <c r="L3960" s="5">
        <f>TablaDatos[[#This Row],[IMC_raw]]/1000000000000000</f>
        <v>35.917761143545199</v>
      </c>
      <c r="M3960" s="2">
        <v>3.59177611435452E+16</v>
      </c>
      <c r="N39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0" s="13">
        <f t="shared" si="61"/>
        <v>3959</v>
      </c>
      <c r="P3960" s="2" t="str">
        <f>IF(TablaDatos[[#This Row],[Diabetes]]=0,"No","Si")</f>
        <v>No</v>
      </c>
      <c r="Q3960">
        <v>0</v>
      </c>
      <c r="R3960">
        <f>TablaDatos[[#This Row],[Aux2]]/10000000000000</f>
        <v>2387.6760984406501</v>
      </c>
      <c r="S3960" s="1">
        <v>2.38767609844065E+16</v>
      </c>
      <c r="T3960" s="7">
        <f>TablaDatos[[#This Row],[Aux3]]/100000000000000</f>
        <v>298.593789460072</v>
      </c>
      <c r="U3960" s="1">
        <v>2.98593789460072E+16</v>
      </c>
      <c r="V3960">
        <v>161.4</v>
      </c>
      <c r="W3960">
        <v>99.9</v>
      </c>
    </row>
    <row r="3961" spans="1:23">
      <c r="A3961">
        <v>2011</v>
      </c>
      <c r="B3961">
        <v>53</v>
      </c>
      <c r="C3961" t="s">
        <v>23</v>
      </c>
      <c r="D3961" t="s">
        <v>73</v>
      </c>
      <c r="E3961" t="s">
        <v>18</v>
      </c>
      <c r="F3961" t="s">
        <v>19</v>
      </c>
      <c r="G3961" t="s">
        <v>20</v>
      </c>
      <c r="H3961" s="3">
        <v>22466.81</v>
      </c>
      <c r="I3961" t="s">
        <v>21</v>
      </c>
      <c r="J3961" t="s">
        <v>19</v>
      </c>
      <c r="K39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35.863860810478897</v>
      </c>
      <c r="L3961" s="6">
        <f>TablaDatos[[#This Row],[IMC_raw]]/1000000000000000</f>
        <v>35.863860810478897</v>
      </c>
      <c r="M3961" s="2">
        <v>3.58638608104789E+16</v>
      </c>
      <c r="N39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1" s="13">
        <f t="shared" si="61"/>
        <v>3960</v>
      </c>
      <c r="P3961" s="2" t="str">
        <f>IF(TablaDatos[[#This Row],[Diabetes]]=0,"No","Si")</f>
        <v>No</v>
      </c>
      <c r="Q3961">
        <v>0</v>
      </c>
      <c r="R3961">
        <f>TablaDatos[[#This Row],[Aux2]]/10000000000000</f>
        <v>2189.8096414859701</v>
      </c>
      <c r="S3961" s="1">
        <v>2.18980964148597E+16</v>
      </c>
      <c r="T3961" s="7">
        <f>TablaDatos[[#This Row],[Aux3]]/100000000000000</f>
        <v>283.63320926393197</v>
      </c>
      <c r="U3961" s="1">
        <v>2.83633209263932E+16</v>
      </c>
      <c r="V3961">
        <v>152.69999999999999</v>
      </c>
      <c r="W3961">
        <v>91.6</v>
      </c>
    </row>
    <row r="3962" spans="1:23">
      <c r="A3962">
        <v>2011</v>
      </c>
      <c r="B3962">
        <v>51</v>
      </c>
      <c r="C3962" t="s">
        <v>23</v>
      </c>
      <c r="D3962" t="s">
        <v>42</v>
      </c>
      <c r="E3962" t="s">
        <v>18</v>
      </c>
      <c r="F3962" t="s">
        <v>35</v>
      </c>
      <c r="G3962" t="s">
        <v>20</v>
      </c>
      <c r="H3962" s="3">
        <v>31215.3</v>
      </c>
      <c r="I3962" t="s">
        <v>19</v>
      </c>
      <c r="J3962" t="s">
        <v>18</v>
      </c>
      <c r="K3962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35.845887505394998</v>
      </c>
      <c r="L3962" s="6">
        <f>TablaDatos[[#This Row],[IMC_raw]]/1000000000000000</f>
        <v>3.5845887505394997E-2</v>
      </c>
      <c r="M3962" s="2">
        <v>35845887505395</v>
      </c>
      <c r="N39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2" s="13">
        <f t="shared" si="61"/>
        <v>3961</v>
      </c>
      <c r="P3962" s="2" t="str">
        <f>IF(TablaDatos[[#This Row],[Diabetes]]=0,"No","Si")</f>
        <v>No</v>
      </c>
      <c r="Q3962">
        <v>0</v>
      </c>
      <c r="R3962">
        <f>TablaDatos[[#This Row],[Aux2]]/10000000000000</f>
        <v>1966.8533335342599</v>
      </c>
      <c r="S3962" s="1">
        <v>1.96685333353426E+16</v>
      </c>
      <c r="T3962" s="7">
        <f>TablaDatos[[#This Row],[Aux3]]/100000000000000</f>
        <v>234.86530142993101</v>
      </c>
      <c r="U3962" s="1">
        <v>2.34865301429931E+16</v>
      </c>
      <c r="V3962">
        <v>152.6</v>
      </c>
      <c r="W3962">
        <v>94.9</v>
      </c>
    </row>
    <row r="3963" spans="1:23">
      <c r="A3963">
        <v>2011</v>
      </c>
      <c r="B3963">
        <v>55</v>
      </c>
      <c r="C3963" t="s">
        <v>23</v>
      </c>
      <c r="D3963" t="s">
        <v>17</v>
      </c>
      <c r="E3963" t="s">
        <v>19</v>
      </c>
      <c r="F3963" t="s">
        <v>24</v>
      </c>
      <c r="G3963" t="s">
        <v>28</v>
      </c>
      <c r="H3963" s="3">
        <v>23828.14</v>
      </c>
      <c r="I3963" t="s">
        <v>21</v>
      </c>
      <c r="J3963" t="s">
        <v>22</v>
      </c>
      <c r="K39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35.833706648589903</v>
      </c>
      <c r="L3963" s="5">
        <f>TablaDatos[[#This Row],[IMC_raw]]/1000000000000000</f>
        <v>3.58337066485899</v>
      </c>
      <c r="M3963" s="2">
        <v>3583370664858990</v>
      </c>
      <c r="N39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3" s="13">
        <f t="shared" si="61"/>
        <v>3962</v>
      </c>
      <c r="P3963" s="2" t="str">
        <f>IF(TablaDatos[[#This Row],[Diabetes]]=0,"No","Si")</f>
        <v>No</v>
      </c>
      <c r="Q3963">
        <v>0</v>
      </c>
      <c r="R3963">
        <f>TablaDatos[[#This Row],[Aux2]]/10000000000000</f>
        <v>2275.4668019107899</v>
      </c>
      <c r="S3963" s="1">
        <v>2.27546680191079E+16</v>
      </c>
      <c r="T3963" s="7">
        <f>TablaDatos[[#This Row],[Aux3]]/100000000000000</f>
        <v>219.80430920283399</v>
      </c>
      <c r="U3963" s="1">
        <v>2.19804309202834E+16</v>
      </c>
      <c r="V3963">
        <v>165</v>
      </c>
      <c r="W3963">
        <v>98.9</v>
      </c>
    </row>
    <row r="3964" spans="1:23">
      <c r="A3964">
        <v>2011</v>
      </c>
      <c r="B3964">
        <v>50</v>
      </c>
      <c r="C3964" t="s">
        <v>23</v>
      </c>
      <c r="D3964" t="s">
        <v>29</v>
      </c>
      <c r="E3964" t="s">
        <v>21</v>
      </c>
      <c r="F3964" t="s">
        <v>24</v>
      </c>
      <c r="G3964" t="s">
        <v>20</v>
      </c>
      <c r="H3964" s="3">
        <v>12612.39</v>
      </c>
      <c r="I3964" t="s">
        <v>19</v>
      </c>
      <c r="J3964" t="s">
        <v>18</v>
      </c>
      <c r="K39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35.804790133782902</v>
      </c>
      <c r="L3964" s="5">
        <f>TablaDatos[[#This Row],[IMC_raw]]/1000000000000000</f>
        <v>3.58047901337829</v>
      </c>
      <c r="M3964" s="2">
        <v>3580479013378290</v>
      </c>
      <c r="N39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4" s="13">
        <f t="shared" si="61"/>
        <v>3963</v>
      </c>
      <c r="P3964" s="2" t="str">
        <f>IF(TablaDatos[[#This Row],[Diabetes]]=0,"No","Si")</f>
        <v>No</v>
      </c>
      <c r="Q3964">
        <v>0</v>
      </c>
      <c r="R3964">
        <f>TablaDatos[[#This Row],[Aux2]]/10000000000000</f>
        <v>2181.5451901197398</v>
      </c>
      <c r="S3964" s="1">
        <v>2.18154519011974E+16</v>
      </c>
      <c r="T3964" s="7">
        <f>TablaDatos[[#This Row],[Aux3]]/100000000000000</f>
        <v>268.91863209776602</v>
      </c>
      <c r="U3964" s="1">
        <v>2.68918632097766E+16</v>
      </c>
      <c r="V3964">
        <v>150.69999999999999</v>
      </c>
      <c r="W3964">
        <v>94.7</v>
      </c>
    </row>
    <row r="3965" spans="1:23">
      <c r="A3965">
        <v>2011</v>
      </c>
      <c r="B3965">
        <v>52</v>
      </c>
      <c r="C3965" t="s">
        <v>16</v>
      </c>
      <c r="D3965" t="s">
        <v>34</v>
      </c>
      <c r="E3965" t="s">
        <v>21</v>
      </c>
      <c r="F3965" t="s">
        <v>24</v>
      </c>
      <c r="G3965" t="s">
        <v>20</v>
      </c>
      <c r="H3965" s="3">
        <v>19840.52</v>
      </c>
      <c r="I3965" t="s">
        <v>21</v>
      </c>
      <c r="J3965" t="s">
        <v>18</v>
      </c>
      <c r="K39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35.8023482905839</v>
      </c>
      <c r="L3965" s="5">
        <f>TablaDatos[[#This Row],[IMC_raw]]/1000000000000000</f>
        <v>3.5802348290583899</v>
      </c>
      <c r="M3965" s="2">
        <v>3580234829058390</v>
      </c>
      <c r="N39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5" s="13">
        <f t="shared" si="61"/>
        <v>3964</v>
      </c>
      <c r="P3965" s="2" t="str">
        <f>IF(TablaDatos[[#This Row],[Diabetes]]=0,"No","Si")</f>
        <v>No</v>
      </c>
      <c r="Q3965">
        <v>0</v>
      </c>
      <c r="R3965">
        <f>TablaDatos[[#This Row],[Aux2]]/10000000000000</f>
        <v>2318.8804876394001</v>
      </c>
      <c r="S3965" s="1">
        <v>2.3188804876394E+16</v>
      </c>
      <c r="T3965" s="7">
        <f>TablaDatos[[#This Row],[Aux3]]/100000000000000</f>
        <v>236.260945437629</v>
      </c>
      <c r="U3965" s="1">
        <v>2.36260945437629E+16</v>
      </c>
      <c r="V3965">
        <v>156.4</v>
      </c>
      <c r="W3965">
        <v>91.9</v>
      </c>
    </row>
    <row r="3966" spans="1:23">
      <c r="A3966">
        <v>2011</v>
      </c>
      <c r="B3966">
        <v>62</v>
      </c>
      <c r="C3966" t="s">
        <v>23</v>
      </c>
      <c r="D3966" t="s">
        <v>30</v>
      </c>
      <c r="E3966" t="s">
        <v>19</v>
      </c>
      <c r="F3966" t="s">
        <v>24</v>
      </c>
      <c r="G3966" t="s">
        <v>28</v>
      </c>
      <c r="H3966" s="3">
        <v>14981.58</v>
      </c>
      <c r="I3966" t="s">
        <v>21</v>
      </c>
      <c r="J3966" t="s">
        <v>18</v>
      </c>
      <c r="K39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35.7716204239631</v>
      </c>
      <c r="L3966" s="6">
        <f>TablaDatos[[#This Row],[IMC_raw]]/1000000000000000</f>
        <v>3.57716204239631</v>
      </c>
      <c r="M3966" s="2">
        <v>3577162042396310</v>
      </c>
      <c r="N39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6" s="13">
        <f t="shared" si="61"/>
        <v>3965</v>
      </c>
      <c r="P3966" s="2" t="str">
        <f>IF(TablaDatos[[#This Row],[Diabetes]]=0,"No","Si")</f>
        <v>Si</v>
      </c>
      <c r="Q3966">
        <v>1</v>
      </c>
      <c r="R3966">
        <f>TablaDatos[[#This Row],[Aux2]]/10000000000000</f>
        <v>2511.9680181254698</v>
      </c>
      <c r="S3966" s="1">
        <v>2.51196801812547E+16</v>
      </c>
      <c r="T3966" s="7">
        <f>TablaDatos[[#This Row],[Aux3]]/100000000000000</f>
        <v>274.72550896583999</v>
      </c>
      <c r="U3966" s="1">
        <v>2.7472550896584E+16</v>
      </c>
      <c r="V3966">
        <v>173.4</v>
      </c>
      <c r="W3966">
        <v>102.4</v>
      </c>
    </row>
    <row r="3967" spans="1:23">
      <c r="A3967">
        <v>2011</v>
      </c>
      <c r="B3967">
        <v>55</v>
      </c>
      <c r="C3967" t="s">
        <v>16</v>
      </c>
      <c r="D3967" t="s">
        <v>32</v>
      </c>
      <c r="E3967" t="s">
        <v>18</v>
      </c>
      <c r="F3967" t="s">
        <v>19</v>
      </c>
      <c r="G3967" t="s">
        <v>28</v>
      </c>
      <c r="H3967" s="3">
        <v>23021.86</v>
      </c>
      <c r="I3967" t="s">
        <v>19</v>
      </c>
      <c r="J3967" t="s">
        <v>18</v>
      </c>
      <c r="K39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35.766700117284998</v>
      </c>
      <c r="L3967" s="5">
        <f>TablaDatos[[#This Row],[IMC_raw]]/1000000000000000</f>
        <v>35.766700117284998</v>
      </c>
      <c r="M3967" s="2">
        <v>3.5766700117285E+16</v>
      </c>
      <c r="N39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7" s="13">
        <f t="shared" si="61"/>
        <v>3966</v>
      </c>
      <c r="P3967" s="2" t="str">
        <f>IF(TablaDatos[[#This Row],[Diabetes]]=0,"No","Si")</f>
        <v>Si</v>
      </c>
      <c r="Q3967">
        <v>1</v>
      </c>
      <c r="R3967">
        <f>TablaDatos[[#This Row],[Aux2]]/10000000000000</f>
        <v>2466.0323260073001</v>
      </c>
      <c r="S3967" s="1">
        <v>2.4660323260073E+16</v>
      </c>
      <c r="T3967" s="7">
        <f>TablaDatos[[#This Row],[Aux3]]/100000000000000</f>
        <v>27.2283058807826</v>
      </c>
      <c r="U3967" s="1">
        <v>2722830588078260</v>
      </c>
      <c r="V3967">
        <v>166.9</v>
      </c>
      <c r="W3967">
        <v>104.1</v>
      </c>
    </row>
    <row r="3968" spans="1:23">
      <c r="A3968">
        <v>2011</v>
      </c>
      <c r="B3968">
        <v>65</v>
      </c>
      <c r="C3968" t="s">
        <v>23</v>
      </c>
      <c r="D3968" t="s">
        <v>72</v>
      </c>
      <c r="E3968" t="s">
        <v>31</v>
      </c>
      <c r="F3968" t="s">
        <v>24</v>
      </c>
      <c r="G3968" t="s">
        <v>25</v>
      </c>
      <c r="H3968" s="3">
        <v>8424.5</v>
      </c>
      <c r="I3968" t="s">
        <v>21</v>
      </c>
      <c r="J3968" t="s">
        <v>19</v>
      </c>
      <c r="K39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35.756886434284397</v>
      </c>
      <c r="L3968" s="6">
        <f>TablaDatos[[#This Row],[IMC_raw]]/1000000000000000</f>
        <v>3.5756886434284398</v>
      </c>
      <c r="M3968" s="2">
        <v>3575688643428440</v>
      </c>
      <c r="N39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8" s="13">
        <f t="shared" si="61"/>
        <v>3967</v>
      </c>
      <c r="P3968" s="2" t="str">
        <f>IF(TablaDatos[[#This Row],[Diabetes]]=0,"No","Si")</f>
        <v>Si</v>
      </c>
      <c r="Q3968">
        <v>1</v>
      </c>
      <c r="R3968">
        <f>TablaDatos[[#This Row],[Aux2]]/10000000000000</f>
        <v>234.91781203277699</v>
      </c>
      <c r="S3968" s="1">
        <v>2349178120327770</v>
      </c>
      <c r="T3968" s="7">
        <f>TablaDatos[[#This Row],[Aux3]]/100000000000000</f>
        <v>3.0000000000000001E-12</v>
      </c>
      <c r="U3968">
        <v>300</v>
      </c>
      <c r="V3968">
        <v>166.3</v>
      </c>
      <c r="W3968">
        <v>102.7</v>
      </c>
    </row>
    <row r="3969" spans="1:23">
      <c r="A3969">
        <v>2011</v>
      </c>
      <c r="B3969">
        <v>60</v>
      </c>
      <c r="C3969" t="s">
        <v>16</v>
      </c>
      <c r="D3969" t="s">
        <v>72</v>
      </c>
      <c r="E3969" t="s">
        <v>21</v>
      </c>
      <c r="F3969" t="s">
        <v>24</v>
      </c>
      <c r="G3969" t="s">
        <v>28</v>
      </c>
      <c r="H3969" s="3">
        <v>14300.41</v>
      </c>
      <c r="I3969" t="s">
        <v>21</v>
      </c>
      <c r="J3969" t="s">
        <v>18</v>
      </c>
      <c r="K39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35.748805134891697</v>
      </c>
      <c r="L3969" s="5">
        <f>TablaDatos[[#This Row],[IMC_raw]]/1000000000000000</f>
        <v>0.35748805134891698</v>
      </c>
      <c r="M3969" s="2">
        <v>357488051348917</v>
      </c>
      <c r="N39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69" s="13">
        <f t="shared" si="61"/>
        <v>3968</v>
      </c>
      <c r="P3969" s="2" t="str">
        <f>IF(TablaDatos[[#This Row],[Diabetes]]=0,"No","Si")</f>
        <v>Si</v>
      </c>
      <c r="Q3969">
        <v>1</v>
      </c>
      <c r="R3969">
        <f>TablaDatos[[#This Row],[Aux2]]/10000000000000</f>
        <v>2486.9317970827301</v>
      </c>
      <c r="S3969" s="1">
        <v>2.48693179708273E+16</v>
      </c>
      <c r="T3969" s="7">
        <f>TablaDatos[[#This Row],[Aux3]]/100000000000000</f>
        <v>26.4380397749566</v>
      </c>
      <c r="U3969" s="1">
        <v>2643803977495660</v>
      </c>
      <c r="V3969">
        <v>162.80000000000001</v>
      </c>
      <c r="W3969">
        <v>106.6</v>
      </c>
    </row>
    <row r="3970" spans="1:23">
      <c r="A3970">
        <v>2011</v>
      </c>
      <c r="B3970">
        <v>62</v>
      </c>
      <c r="C3970" t="s">
        <v>23</v>
      </c>
      <c r="D3970" t="s">
        <v>43</v>
      </c>
      <c r="E3970" t="s">
        <v>21</v>
      </c>
      <c r="F3970" t="s">
        <v>19</v>
      </c>
      <c r="G3970" t="s">
        <v>28</v>
      </c>
      <c r="H3970" s="3">
        <v>14740.13</v>
      </c>
      <c r="I3970" t="s">
        <v>21</v>
      </c>
      <c r="J3970" t="s">
        <v>22</v>
      </c>
      <c r="K39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35.740743441950599</v>
      </c>
      <c r="L3970" s="6">
        <f>TablaDatos[[#This Row],[IMC_raw]]/1000000000000000</f>
        <v>3.57407434419506</v>
      </c>
      <c r="M3970" s="2">
        <v>3574074344195060</v>
      </c>
      <c r="N39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0" s="13">
        <f t="shared" ref="O3970:O4033" si="62">O3969+1</f>
        <v>3969</v>
      </c>
      <c r="P3970" s="2" t="str">
        <f>IF(TablaDatos[[#This Row],[Diabetes]]=0,"No","Si")</f>
        <v>No</v>
      </c>
      <c r="Q3970">
        <v>0</v>
      </c>
      <c r="R3970">
        <f>TablaDatos[[#This Row],[Aux2]]/10000000000000</f>
        <v>19.759596277481599</v>
      </c>
      <c r="S3970" s="1">
        <v>197595962774816</v>
      </c>
      <c r="T3970" s="7">
        <f>TablaDatos[[#This Row],[Aux3]]/100000000000000</f>
        <v>236.03780298139799</v>
      </c>
      <c r="U3970" s="1">
        <v>2.36037802981398E+16</v>
      </c>
      <c r="V3970">
        <v>164.7</v>
      </c>
      <c r="W3970">
        <v>98.5</v>
      </c>
    </row>
    <row r="3971" spans="1:23">
      <c r="A3971">
        <v>2011</v>
      </c>
      <c r="B3971">
        <v>64</v>
      </c>
      <c r="C3971" t="s">
        <v>16</v>
      </c>
      <c r="D3971" t="s">
        <v>72</v>
      </c>
      <c r="E3971" t="s">
        <v>19</v>
      </c>
      <c r="F3971" t="s">
        <v>19</v>
      </c>
      <c r="G3971" t="s">
        <v>28</v>
      </c>
      <c r="H3971" s="3">
        <v>18516.2</v>
      </c>
      <c r="I3971" t="s">
        <v>19</v>
      </c>
      <c r="J3971" t="s">
        <v>19</v>
      </c>
      <c r="K39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35.681438840680798</v>
      </c>
      <c r="L3971" s="6">
        <f>TablaDatos[[#This Row],[IMC_raw]]/1000000000000000</f>
        <v>35.681438840680798</v>
      </c>
      <c r="M3971" s="2">
        <v>3.56814388406808E+16</v>
      </c>
      <c r="N39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1" s="13">
        <f t="shared" si="62"/>
        <v>3970</v>
      </c>
      <c r="P3971" s="2" t="str">
        <f>IF(TablaDatos[[#This Row],[Diabetes]]=0,"No","Si")</f>
        <v>No</v>
      </c>
      <c r="Q3971">
        <v>0</v>
      </c>
      <c r="R3971">
        <f>TablaDatos[[#This Row],[Aux2]]/10000000000000</f>
        <v>2373.1836359451399</v>
      </c>
      <c r="S3971" s="1">
        <v>2.37318363594514E+16</v>
      </c>
      <c r="T3971" s="7">
        <f>TablaDatos[[#This Row],[Aux3]]/100000000000000</f>
        <v>27.168647489553699</v>
      </c>
      <c r="U3971" s="1">
        <v>2716864748955370</v>
      </c>
      <c r="V3971">
        <v>171.3</v>
      </c>
      <c r="W3971">
        <v>99.1</v>
      </c>
    </row>
    <row r="3972" spans="1:23">
      <c r="A3972">
        <v>2011</v>
      </c>
      <c r="B3972">
        <v>64</v>
      </c>
      <c r="C3972" t="s">
        <v>16</v>
      </c>
      <c r="D3972" t="s">
        <v>17</v>
      </c>
      <c r="E3972" t="s">
        <v>19</v>
      </c>
      <c r="F3972" t="s">
        <v>24</v>
      </c>
      <c r="G3972" t="s">
        <v>28</v>
      </c>
      <c r="H3972" s="3">
        <v>21664.34</v>
      </c>
      <c r="I3972" t="s">
        <v>21</v>
      </c>
      <c r="J3972" t="s">
        <v>18</v>
      </c>
      <c r="K39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35.650407841914898</v>
      </c>
      <c r="L3972" s="6">
        <f>TablaDatos[[#This Row],[IMC_raw]]/1000000000000000</f>
        <v>3.5650407841914902</v>
      </c>
      <c r="M3972" s="2">
        <v>3565040784191490</v>
      </c>
      <c r="N39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2" s="13">
        <f t="shared" si="62"/>
        <v>3971</v>
      </c>
      <c r="P3972" s="2" t="str">
        <f>IF(TablaDatos[[#This Row],[Diabetes]]=0,"No","Si")</f>
        <v>No</v>
      </c>
      <c r="Q3972">
        <v>0</v>
      </c>
      <c r="R3972">
        <f>TablaDatos[[#This Row],[Aux2]]/10000000000000</f>
        <v>2313.2100561327402</v>
      </c>
      <c r="S3972" s="1">
        <v>2.31321005613274E+16</v>
      </c>
      <c r="T3972" s="7">
        <f>TablaDatos[[#This Row],[Aux3]]/100000000000000</f>
        <v>3.0000000000000001E-12</v>
      </c>
      <c r="U3972">
        <v>300</v>
      </c>
      <c r="V3972">
        <v>175.3</v>
      </c>
      <c r="W3972">
        <v>106.9</v>
      </c>
    </row>
    <row r="3973" spans="1:23">
      <c r="A3973">
        <v>2011</v>
      </c>
      <c r="B3973">
        <v>43</v>
      </c>
      <c r="C3973" t="s">
        <v>16</v>
      </c>
      <c r="D3973" t="s">
        <v>37</v>
      </c>
      <c r="E3973" t="s">
        <v>18</v>
      </c>
      <c r="F3973" t="s">
        <v>19</v>
      </c>
      <c r="G3973" t="s">
        <v>39</v>
      </c>
      <c r="H3973" s="3">
        <v>10482.43</v>
      </c>
      <c r="I3973" t="s">
        <v>19</v>
      </c>
      <c r="J3973" t="s">
        <v>18</v>
      </c>
      <c r="K39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35.643666787453597</v>
      </c>
      <c r="L3973" s="5">
        <f>TablaDatos[[#This Row],[IMC_raw]]/1000000000000000</f>
        <v>3.5643666787453601</v>
      </c>
      <c r="M3973" s="2">
        <v>3564366678745360</v>
      </c>
      <c r="N39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3" s="13">
        <f t="shared" si="62"/>
        <v>3972</v>
      </c>
      <c r="P3973" s="2" t="str">
        <f>IF(TablaDatos[[#This Row],[Diabetes]]=0,"No","Si")</f>
        <v>No</v>
      </c>
      <c r="Q3973">
        <v>0</v>
      </c>
      <c r="R3973">
        <f>TablaDatos[[#This Row],[Aux2]]/10000000000000</f>
        <v>208.06552782603299</v>
      </c>
      <c r="S3973" s="1">
        <v>2080655278260330</v>
      </c>
      <c r="T3973" s="7">
        <f>TablaDatos[[#This Row],[Aux3]]/100000000000000</f>
        <v>232.08823286647399</v>
      </c>
      <c r="U3973" s="1">
        <v>2.32088232866474E+16</v>
      </c>
      <c r="V3973">
        <v>151.9</v>
      </c>
      <c r="W3973">
        <v>93.3</v>
      </c>
    </row>
    <row r="3974" spans="1:23">
      <c r="A3974">
        <v>2011</v>
      </c>
      <c r="B3974">
        <v>66</v>
      </c>
      <c r="C3974" t="s">
        <v>16</v>
      </c>
      <c r="D3974" t="s">
        <v>29</v>
      </c>
      <c r="E3974" t="s">
        <v>31</v>
      </c>
      <c r="F3974" t="s">
        <v>24</v>
      </c>
      <c r="G3974" t="s">
        <v>25</v>
      </c>
      <c r="H3974" s="3">
        <v>22504.35</v>
      </c>
      <c r="I3974" t="s">
        <v>21</v>
      </c>
      <c r="J3974" t="s">
        <v>22</v>
      </c>
      <c r="K39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35.637531990611599</v>
      </c>
      <c r="L3974" s="6">
        <f>TablaDatos[[#This Row],[IMC_raw]]/1000000000000000</f>
        <v>3.5637531990611602</v>
      </c>
      <c r="M3974" s="2">
        <v>3563753199061160</v>
      </c>
      <c r="N39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4" s="13">
        <f t="shared" si="62"/>
        <v>3973</v>
      </c>
      <c r="P3974" s="2" t="str">
        <f>IF(TablaDatos[[#This Row],[Diabetes]]=0,"No","Si")</f>
        <v>No</v>
      </c>
      <c r="Q3974">
        <v>0</v>
      </c>
      <c r="R3974">
        <f>TablaDatos[[#This Row],[Aux2]]/10000000000000</f>
        <v>2269.1025671069901</v>
      </c>
      <c r="S3974" s="1">
        <v>2.26910256710699E+16</v>
      </c>
      <c r="T3974" s="7">
        <f>TablaDatos[[#This Row],[Aux3]]/100000000000000</f>
        <v>262.65801925073498</v>
      </c>
      <c r="U3974" s="1">
        <v>2.62658019250735E+16</v>
      </c>
      <c r="V3974">
        <v>166.7</v>
      </c>
      <c r="W3974">
        <v>103.4</v>
      </c>
    </row>
    <row r="3975" spans="1:23">
      <c r="A3975">
        <v>2011</v>
      </c>
      <c r="B3975">
        <v>56</v>
      </c>
      <c r="C3975" t="s">
        <v>23</v>
      </c>
      <c r="D3975" t="s">
        <v>72</v>
      </c>
      <c r="E3975" t="s">
        <v>18</v>
      </c>
      <c r="F3975" t="s">
        <v>24</v>
      </c>
      <c r="G3975" t="s">
        <v>28</v>
      </c>
      <c r="H3975" s="3">
        <v>25904.51</v>
      </c>
      <c r="I3975" t="s">
        <v>21</v>
      </c>
      <c r="J3975" t="s">
        <v>19</v>
      </c>
      <c r="K39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35.6358736477966</v>
      </c>
      <c r="L3975" s="6">
        <f>TablaDatos[[#This Row],[IMC_raw]]/1000000000000000</f>
        <v>35.6358736477966</v>
      </c>
      <c r="M3975" s="2">
        <v>3.56358736477966E+16</v>
      </c>
      <c r="N39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5" s="13">
        <f t="shared" si="62"/>
        <v>3974</v>
      </c>
      <c r="P3975" s="2" t="str">
        <f>IF(TablaDatos[[#This Row],[Diabetes]]=0,"No","Si")</f>
        <v>No</v>
      </c>
      <c r="Q3975">
        <v>0</v>
      </c>
      <c r="R3975">
        <f>TablaDatos[[#This Row],[Aux2]]/10000000000000</f>
        <v>2077.7389823990002</v>
      </c>
      <c r="S3975" s="1">
        <v>2.077738982399E+16</v>
      </c>
      <c r="T3975" s="7">
        <f>TablaDatos[[#This Row],[Aux3]]/100000000000000</f>
        <v>226.23015931428699</v>
      </c>
      <c r="U3975" s="1">
        <v>2.26230159314287E+16</v>
      </c>
      <c r="V3975">
        <v>156.5</v>
      </c>
      <c r="W3975">
        <v>98.1</v>
      </c>
    </row>
    <row r="3976" spans="1:23">
      <c r="A3976">
        <v>2011</v>
      </c>
      <c r="B3976">
        <v>66</v>
      </c>
      <c r="C3976" t="s">
        <v>23</v>
      </c>
      <c r="D3976" t="s">
        <v>73</v>
      </c>
      <c r="E3976" t="s">
        <v>31</v>
      </c>
      <c r="F3976" t="s">
        <v>24</v>
      </c>
      <c r="G3976" t="s">
        <v>25</v>
      </c>
      <c r="H3976" s="3">
        <v>21049.78</v>
      </c>
      <c r="I3976" t="s">
        <v>21</v>
      </c>
      <c r="J3976" t="s">
        <v>21</v>
      </c>
      <c r="K39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35.635415796488502</v>
      </c>
      <c r="L3976" s="5">
        <f>TablaDatos[[#This Row],[IMC_raw]]/1000000000000000</f>
        <v>35.635415796488502</v>
      </c>
      <c r="M3976" s="2">
        <v>3.56354157964885E+16</v>
      </c>
      <c r="N39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6" s="13">
        <f t="shared" si="62"/>
        <v>3975</v>
      </c>
      <c r="P3976" s="2" t="str">
        <f>IF(TablaDatos[[#This Row],[Diabetes]]=0,"No","Si")</f>
        <v>Si</v>
      </c>
      <c r="Q3976">
        <v>1</v>
      </c>
      <c r="R3976">
        <f>TablaDatos[[#This Row],[Aux2]]/10000000000000</f>
        <v>2532.85525369679</v>
      </c>
      <c r="S3976" s="1">
        <v>2.53285525369679E+16</v>
      </c>
      <c r="T3976" s="7">
        <f>TablaDatos[[#This Row],[Aux3]]/100000000000000</f>
        <v>29.419526776041799</v>
      </c>
      <c r="U3976" s="1">
        <v>2941952677604180</v>
      </c>
      <c r="V3976">
        <v>177.2</v>
      </c>
      <c r="W3976">
        <v>109.7</v>
      </c>
    </row>
    <row r="3977" spans="1:23">
      <c r="A3977">
        <v>2011</v>
      </c>
      <c r="B3977">
        <v>50</v>
      </c>
      <c r="C3977" t="s">
        <v>23</v>
      </c>
      <c r="D3977" t="s">
        <v>36</v>
      </c>
      <c r="E3977" t="s">
        <v>19</v>
      </c>
      <c r="F3977" t="s">
        <v>24</v>
      </c>
      <c r="G3977" t="s">
        <v>20</v>
      </c>
      <c r="H3977" s="3">
        <v>17464.87</v>
      </c>
      <c r="I3977" t="s">
        <v>21</v>
      </c>
      <c r="J3977" t="s">
        <v>19</v>
      </c>
      <c r="K39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35.628371844283002</v>
      </c>
      <c r="L3977" s="6">
        <f>TablaDatos[[#This Row],[IMC_raw]]/1000000000000000</f>
        <v>3.5628371844283002</v>
      </c>
      <c r="M3977" s="2">
        <v>3562837184428300</v>
      </c>
      <c r="N39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7" s="13">
        <f t="shared" si="62"/>
        <v>3976</v>
      </c>
      <c r="P3977" s="2" t="str">
        <f>IF(TablaDatos[[#This Row],[Diabetes]]=0,"No","Si")</f>
        <v>No</v>
      </c>
      <c r="Q3977">
        <v>0</v>
      </c>
      <c r="R3977">
        <f>TablaDatos[[#This Row],[Aux2]]/10000000000000</f>
        <v>23.7435169442473</v>
      </c>
      <c r="S3977" s="1">
        <v>237435169442473</v>
      </c>
      <c r="T3977" s="7">
        <f>TablaDatos[[#This Row],[Aux3]]/100000000000000</f>
        <v>259.53029059843698</v>
      </c>
      <c r="U3977" s="1">
        <v>2.59530290598437E+16</v>
      </c>
      <c r="V3977">
        <v>156.19999999999999</v>
      </c>
      <c r="W3977">
        <v>97.1</v>
      </c>
    </row>
    <row r="3978" spans="1:23">
      <c r="A3978">
        <v>2011</v>
      </c>
      <c r="B3978">
        <v>60</v>
      </c>
      <c r="C3978" t="s">
        <v>23</v>
      </c>
      <c r="D3978" t="s">
        <v>71</v>
      </c>
      <c r="E3978" t="s">
        <v>21</v>
      </c>
      <c r="F3978" t="s">
        <v>19</v>
      </c>
      <c r="G3978" t="s">
        <v>28</v>
      </c>
      <c r="H3978" s="3">
        <v>19543.32</v>
      </c>
      <c r="I3978" t="s">
        <v>19</v>
      </c>
      <c r="J3978" t="s">
        <v>18</v>
      </c>
      <c r="K39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35.553002213047897</v>
      </c>
      <c r="L3978" s="5">
        <f>TablaDatos[[#This Row],[IMC_raw]]/1000000000000000</f>
        <v>3.55530022130479</v>
      </c>
      <c r="M3978" s="2">
        <v>3555300221304790</v>
      </c>
      <c r="N39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8" s="13">
        <f t="shared" si="62"/>
        <v>3977</v>
      </c>
      <c r="P3978" s="2" t="str">
        <f>IF(TablaDatos[[#This Row],[Diabetes]]=0,"No","Si")</f>
        <v>No</v>
      </c>
      <c r="Q3978">
        <v>0</v>
      </c>
      <c r="R3978">
        <f>TablaDatos[[#This Row],[Aux2]]/10000000000000</f>
        <v>2154.24814971979</v>
      </c>
      <c r="S3978" s="1">
        <v>2.15424814971979E+16</v>
      </c>
      <c r="T3978" s="7">
        <f>TablaDatos[[#This Row],[Aux3]]/100000000000000</f>
        <v>235.682958738081</v>
      </c>
      <c r="U3978" s="1">
        <v>2.35682958738081E+16</v>
      </c>
      <c r="V3978">
        <v>155.1</v>
      </c>
      <c r="W3978">
        <v>100.6</v>
      </c>
    </row>
    <row r="3979" spans="1:23">
      <c r="A3979">
        <v>2011</v>
      </c>
      <c r="B3979">
        <v>58</v>
      </c>
      <c r="C3979" t="s">
        <v>23</v>
      </c>
      <c r="D3979" t="s">
        <v>30</v>
      </c>
      <c r="E3979" t="s">
        <v>21</v>
      </c>
      <c r="F3979" t="s">
        <v>19</v>
      </c>
      <c r="G3979" t="s">
        <v>28</v>
      </c>
      <c r="H3979" s="3">
        <v>14707.22</v>
      </c>
      <c r="I3979" t="s">
        <v>21</v>
      </c>
      <c r="J3979" t="s">
        <v>18</v>
      </c>
      <c r="K39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35.544848896291001</v>
      </c>
      <c r="L3979" s="6">
        <f>TablaDatos[[#This Row],[IMC_raw]]/1000000000000000</f>
        <v>3.5544848896291001</v>
      </c>
      <c r="M3979" s="2">
        <v>3554484889629100</v>
      </c>
      <c r="N39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79" s="13">
        <f t="shared" si="62"/>
        <v>3978</v>
      </c>
      <c r="P3979" s="2" t="str">
        <f>IF(TablaDatos[[#This Row],[Diabetes]]=0,"No","Si")</f>
        <v>No</v>
      </c>
      <c r="Q3979">
        <v>0</v>
      </c>
      <c r="R3979">
        <f>TablaDatos[[#This Row],[Aux2]]/10000000000000</f>
        <v>2328.7329495447898</v>
      </c>
      <c r="S3979" s="1">
        <v>2.32873294954479E+16</v>
      </c>
      <c r="T3979" s="7">
        <f>TablaDatos[[#This Row],[Aux3]]/100000000000000</f>
        <v>26.6396332006106</v>
      </c>
      <c r="U3979" s="1">
        <v>2663963320061060</v>
      </c>
      <c r="V3979">
        <v>161.4</v>
      </c>
      <c r="W3979">
        <v>100.1</v>
      </c>
    </row>
    <row r="3980" spans="1:23">
      <c r="A3980">
        <v>2011</v>
      </c>
      <c r="B3980">
        <v>73</v>
      </c>
      <c r="C3980" t="s">
        <v>23</v>
      </c>
      <c r="D3980" t="s">
        <v>29</v>
      </c>
      <c r="E3980" t="s">
        <v>21</v>
      </c>
      <c r="F3980" t="s">
        <v>19</v>
      </c>
      <c r="G3980" t="s">
        <v>25</v>
      </c>
      <c r="H3980" s="3">
        <v>12884.44</v>
      </c>
      <c r="I3980" t="s">
        <v>19</v>
      </c>
      <c r="J3980" t="s">
        <v>22</v>
      </c>
      <c r="K39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35.530962179814203</v>
      </c>
      <c r="L3980" s="6">
        <f>TablaDatos[[#This Row],[IMC_raw]]/1000000000000000</f>
        <v>3.5530962179814201</v>
      </c>
      <c r="M3980" s="2">
        <v>3553096217981420</v>
      </c>
      <c r="N39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0" s="13">
        <f t="shared" si="62"/>
        <v>3979</v>
      </c>
      <c r="P3980" s="2" t="str">
        <f>IF(TablaDatos[[#This Row],[Diabetes]]=0,"No","Si")</f>
        <v>No</v>
      </c>
      <c r="Q3980">
        <v>0</v>
      </c>
      <c r="R3980">
        <f>TablaDatos[[#This Row],[Aux2]]/10000000000000</f>
        <v>1960.8112778347599</v>
      </c>
      <c r="S3980" s="1">
        <v>1.96081127783476E+16</v>
      </c>
      <c r="T3980" s="7">
        <f>TablaDatos[[#This Row],[Aux3]]/100000000000000</f>
        <v>20.494820186666701</v>
      </c>
      <c r="U3980" s="1">
        <v>2049482018666670</v>
      </c>
      <c r="V3980">
        <v>173.2</v>
      </c>
      <c r="W3980">
        <v>99.1</v>
      </c>
    </row>
    <row r="3981" spans="1:23">
      <c r="A3981">
        <v>2011</v>
      </c>
      <c r="B3981">
        <v>60</v>
      </c>
      <c r="C3981" t="s">
        <v>23</v>
      </c>
      <c r="D3981" t="s">
        <v>30</v>
      </c>
      <c r="E3981" t="s">
        <v>31</v>
      </c>
      <c r="F3981" t="s">
        <v>24</v>
      </c>
      <c r="G3981" t="s">
        <v>28</v>
      </c>
      <c r="H3981" s="3">
        <v>9380.69</v>
      </c>
      <c r="I3981" t="s">
        <v>19</v>
      </c>
      <c r="J3981" t="s">
        <v>18</v>
      </c>
      <c r="K39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35.518505049421002</v>
      </c>
      <c r="L3981" s="6">
        <f>TablaDatos[[#This Row],[IMC_raw]]/1000000000000000</f>
        <v>3.5518505049421001</v>
      </c>
      <c r="M3981" s="2">
        <v>3551850504942100</v>
      </c>
      <c r="N39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1" s="13">
        <f t="shared" si="62"/>
        <v>3980</v>
      </c>
      <c r="P3981" s="2" t="str">
        <f>IF(TablaDatos[[#This Row],[Diabetes]]=0,"No","Si")</f>
        <v>Si</v>
      </c>
      <c r="Q3981">
        <v>1</v>
      </c>
      <c r="R3981">
        <f>TablaDatos[[#This Row],[Aux2]]/10000000000000</f>
        <v>2359.85778164255</v>
      </c>
      <c r="S3981" s="1">
        <v>2.35985778164255E+16</v>
      </c>
      <c r="T3981" s="7">
        <f>TablaDatos[[#This Row],[Aux3]]/100000000000000</f>
        <v>286.778794111759</v>
      </c>
      <c r="U3981" s="1">
        <v>2.86778794111759E+16</v>
      </c>
      <c r="V3981">
        <v>165.4</v>
      </c>
      <c r="W3981">
        <v>102.9</v>
      </c>
    </row>
    <row r="3982" spans="1:23">
      <c r="A3982">
        <v>2011</v>
      </c>
      <c r="B3982">
        <v>70</v>
      </c>
      <c r="C3982" t="s">
        <v>16</v>
      </c>
      <c r="D3982" t="s">
        <v>72</v>
      </c>
      <c r="E3982" t="s">
        <v>19</v>
      </c>
      <c r="F3982" t="s">
        <v>24</v>
      </c>
      <c r="G3982" t="s">
        <v>25</v>
      </c>
      <c r="H3982" s="3">
        <v>14685.54</v>
      </c>
      <c r="I3982" t="s">
        <v>21</v>
      </c>
      <c r="J3982" t="s">
        <v>22</v>
      </c>
      <c r="K39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35.510890012923902</v>
      </c>
      <c r="L3982" s="5">
        <f>TablaDatos[[#This Row],[IMC_raw]]/1000000000000000</f>
        <v>35.510890012923902</v>
      </c>
      <c r="M3982" s="2">
        <v>3.55108900129239E+16</v>
      </c>
      <c r="N39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2" s="13">
        <f t="shared" si="62"/>
        <v>3981</v>
      </c>
      <c r="P3982" s="2" t="str">
        <f>IF(TablaDatos[[#This Row],[Diabetes]]=0,"No","Si")</f>
        <v>Si</v>
      </c>
      <c r="Q3982">
        <v>1</v>
      </c>
      <c r="R3982">
        <f>TablaDatos[[#This Row],[Aux2]]/10000000000000</f>
        <v>2283.35491557359</v>
      </c>
      <c r="S3982" s="1">
        <v>2.28335491557359E+16</v>
      </c>
      <c r="T3982" s="7">
        <f>TablaDatos[[#This Row],[Aux3]]/100000000000000</f>
        <v>27.203389539324299</v>
      </c>
      <c r="U3982" s="1">
        <v>2720338953932430</v>
      </c>
      <c r="V3982">
        <v>176.9</v>
      </c>
      <c r="W3982">
        <v>113.4</v>
      </c>
    </row>
    <row r="3983" spans="1:23">
      <c r="A3983">
        <v>2011</v>
      </c>
      <c r="B3983">
        <v>58</v>
      </c>
      <c r="C3983" t="s">
        <v>23</v>
      </c>
      <c r="D3983" t="s">
        <v>73</v>
      </c>
      <c r="E3983" t="s">
        <v>18</v>
      </c>
      <c r="F3983" t="s">
        <v>24</v>
      </c>
      <c r="G3983" t="s">
        <v>28</v>
      </c>
      <c r="H3983" s="3">
        <v>28234.959999999999</v>
      </c>
      <c r="I3983" t="s">
        <v>19</v>
      </c>
      <c r="J3983" t="s">
        <v>22</v>
      </c>
      <c r="K39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35.500038046748401</v>
      </c>
      <c r="L3983" s="5">
        <f>TablaDatos[[#This Row],[IMC_raw]]/1000000000000000</f>
        <v>3.5500038046748399</v>
      </c>
      <c r="M3983" s="2">
        <v>3550003804674840</v>
      </c>
      <c r="N39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3" s="13">
        <f t="shared" si="62"/>
        <v>3982</v>
      </c>
      <c r="P3983" s="2" t="str">
        <f>IF(TablaDatos[[#This Row],[Diabetes]]=0,"No","Si")</f>
        <v>Si</v>
      </c>
      <c r="Q3983">
        <v>1</v>
      </c>
      <c r="R3983">
        <f>TablaDatos[[#This Row],[Aux2]]/10000000000000</f>
        <v>231.14234079005101</v>
      </c>
      <c r="S3983" s="1">
        <v>2311423407900510</v>
      </c>
      <c r="T3983" s="7">
        <f>TablaDatos[[#This Row],[Aux3]]/100000000000000</f>
        <v>3.0000000000000001E-12</v>
      </c>
      <c r="U3983">
        <v>300</v>
      </c>
      <c r="V3983">
        <v>163</v>
      </c>
      <c r="W3983">
        <v>96.6</v>
      </c>
    </row>
    <row r="3984" spans="1:23">
      <c r="A3984">
        <v>2011</v>
      </c>
      <c r="B3984">
        <v>55</v>
      </c>
      <c r="C3984" t="s">
        <v>16</v>
      </c>
      <c r="D3984" t="s">
        <v>73</v>
      </c>
      <c r="E3984" t="s">
        <v>19</v>
      </c>
      <c r="F3984" t="s">
        <v>19</v>
      </c>
      <c r="G3984" t="s">
        <v>28</v>
      </c>
      <c r="H3984" s="3">
        <v>30223.32</v>
      </c>
      <c r="I3984" t="s">
        <v>21</v>
      </c>
      <c r="J3984" t="s">
        <v>18</v>
      </c>
      <c r="K39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35.4974915642714</v>
      </c>
      <c r="L3984" s="6">
        <f>TablaDatos[[#This Row],[IMC_raw]]/1000000000000000</f>
        <v>3.54974915642714</v>
      </c>
      <c r="M3984" s="2">
        <v>3549749156427140</v>
      </c>
      <c r="N39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4" s="13">
        <f t="shared" si="62"/>
        <v>3983</v>
      </c>
      <c r="P3984" s="2" t="str">
        <f>IF(TablaDatos[[#This Row],[Diabetes]]=0,"No","Si")</f>
        <v>No</v>
      </c>
      <c r="Q3984">
        <v>0</v>
      </c>
      <c r="R3984">
        <f>TablaDatos[[#This Row],[Aux2]]/10000000000000</f>
        <v>2090.8831931469199</v>
      </c>
      <c r="S3984" s="1">
        <v>2.09088319314692E+16</v>
      </c>
      <c r="T3984" s="7">
        <f>TablaDatos[[#This Row],[Aux3]]/100000000000000</f>
        <v>258.13017067945401</v>
      </c>
      <c r="U3984" s="1">
        <v>2.58130170679454E+16</v>
      </c>
      <c r="V3984">
        <v>160.30000000000001</v>
      </c>
      <c r="W3984">
        <v>108.3</v>
      </c>
    </row>
    <row r="3985" spans="1:23">
      <c r="A3985">
        <v>2011</v>
      </c>
      <c r="B3985">
        <v>65</v>
      </c>
      <c r="C3985" t="s">
        <v>16</v>
      </c>
      <c r="D3985" t="s">
        <v>29</v>
      </c>
      <c r="E3985" t="s">
        <v>21</v>
      </c>
      <c r="F3985" t="s">
        <v>24</v>
      </c>
      <c r="G3985" t="s">
        <v>25</v>
      </c>
      <c r="H3985" s="3">
        <v>13244.75</v>
      </c>
      <c r="I3985" t="s">
        <v>21</v>
      </c>
      <c r="J3985" t="s">
        <v>19</v>
      </c>
      <c r="K39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35.486477531877398</v>
      </c>
      <c r="L3985" s="6">
        <f>TablaDatos[[#This Row],[IMC_raw]]/1000000000000000</f>
        <v>35.486477531877398</v>
      </c>
      <c r="M3985" s="2">
        <v>3.54864775318774E+16</v>
      </c>
      <c r="N39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5" s="13">
        <f t="shared" si="62"/>
        <v>3984</v>
      </c>
      <c r="P3985" s="2" t="str">
        <f>IF(TablaDatos[[#This Row],[Diabetes]]=0,"No","Si")</f>
        <v>Si</v>
      </c>
      <c r="Q3985">
        <v>1</v>
      </c>
      <c r="R3985">
        <f>TablaDatos[[#This Row],[Aux2]]/10000000000000</f>
        <v>2329.68731803333</v>
      </c>
      <c r="S3985" s="1">
        <v>2.32968731803333E+16</v>
      </c>
      <c r="T3985" s="7">
        <f>TablaDatos[[#This Row],[Aux3]]/100000000000000</f>
        <v>27.432156806059901</v>
      </c>
      <c r="U3985" s="1">
        <v>2743215680605990</v>
      </c>
      <c r="V3985">
        <v>179.4</v>
      </c>
      <c r="W3985">
        <v>104.6</v>
      </c>
    </row>
    <row r="3986" spans="1:23">
      <c r="A3986">
        <v>2011</v>
      </c>
      <c r="B3986">
        <v>64</v>
      </c>
      <c r="C3986" t="s">
        <v>23</v>
      </c>
      <c r="D3986" t="s">
        <v>72</v>
      </c>
      <c r="E3986" t="s">
        <v>18</v>
      </c>
      <c r="F3986" t="s">
        <v>35</v>
      </c>
      <c r="G3986" t="s">
        <v>28</v>
      </c>
      <c r="H3986" s="3">
        <v>17992.41</v>
      </c>
      <c r="I3986" t="s">
        <v>21</v>
      </c>
      <c r="J3986" t="s">
        <v>18</v>
      </c>
      <c r="K39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35.471065212570601</v>
      </c>
      <c r="L3986" s="5">
        <f>TablaDatos[[#This Row],[IMC_raw]]/1000000000000000</f>
        <v>0.35471065212570602</v>
      </c>
      <c r="M3986" s="2">
        <v>354710652125706</v>
      </c>
      <c r="N39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6" s="13">
        <f t="shared" si="62"/>
        <v>3985</v>
      </c>
      <c r="P3986" s="2" t="str">
        <f>IF(TablaDatos[[#This Row],[Diabetes]]=0,"No","Si")</f>
        <v>No</v>
      </c>
      <c r="Q3986">
        <v>0</v>
      </c>
      <c r="R3986">
        <f>TablaDatos[[#This Row],[Aux2]]/10000000000000</f>
        <v>2205.6672695634002</v>
      </c>
      <c r="S3986" s="1">
        <v>2.2056672695634E+16</v>
      </c>
      <c r="T3986" s="7">
        <f>TablaDatos[[#This Row],[Aux3]]/100000000000000</f>
        <v>239.32439978791399</v>
      </c>
      <c r="U3986" s="1">
        <v>2.39324399787914E+16</v>
      </c>
      <c r="V3986">
        <v>169.2</v>
      </c>
      <c r="W3986">
        <v>96.5</v>
      </c>
    </row>
    <row r="3987" spans="1:23">
      <c r="A3987">
        <v>2011</v>
      </c>
      <c r="B3987">
        <v>53</v>
      </c>
      <c r="C3987" t="s">
        <v>23</v>
      </c>
      <c r="D3987" t="s">
        <v>36</v>
      </c>
      <c r="E3987" t="s">
        <v>18</v>
      </c>
      <c r="F3987" t="s">
        <v>19</v>
      </c>
      <c r="G3987" t="s">
        <v>20</v>
      </c>
      <c r="H3987" s="3">
        <v>21774.080000000002</v>
      </c>
      <c r="I3987" t="s">
        <v>21</v>
      </c>
      <c r="J3987" t="s">
        <v>18</v>
      </c>
      <c r="K39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35.464790232045601</v>
      </c>
      <c r="L3987" s="6">
        <f>TablaDatos[[#This Row],[IMC_raw]]/1000000000000000</f>
        <v>35.464790232045601</v>
      </c>
      <c r="M3987" s="2">
        <v>3.54647902320456E+16</v>
      </c>
      <c r="N39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7" s="13">
        <f t="shared" si="62"/>
        <v>3986</v>
      </c>
      <c r="P3987" s="2" t="str">
        <f>IF(TablaDatos[[#This Row],[Diabetes]]=0,"No","Si")</f>
        <v>No</v>
      </c>
      <c r="Q3987">
        <v>0</v>
      </c>
      <c r="R3987">
        <f>TablaDatos[[#This Row],[Aux2]]/10000000000000</f>
        <v>2465.5144938277799</v>
      </c>
      <c r="S3987" s="1">
        <v>2.46551449382778E+16</v>
      </c>
      <c r="T3987" s="7">
        <f>TablaDatos[[#This Row],[Aux3]]/100000000000000</f>
        <v>219.253555751563</v>
      </c>
      <c r="U3987" s="1">
        <v>2.19253555751563E+16</v>
      </c>
      <c r="V3987">
        <v>149.4</v>
      </c>
      <c r="W3987">
        <v>93.3</v>
      </c>
    </row>
    <row r="3988" spans="1:23">
      <c r="A3988">
        <v>2011</v>
      </c>
      <c r="B3988">
        <v>62</v>
      </c>
      <c r="C3988" t="s">
        <v>23</v>
      </c>
      <c r="D3988" t="s">
        <v>30</v>
      </c>
      <c r="E3988" t="s">
        <v>31</v>
      </c>
      <c r="F3988" t="s">
        <v>24</v>
      </c>
      <c r="G3988" t="s">
        <v>28</v>
      </c>
      <c r="H3988" s="3">
        <v>12118.19</v>
      </c>
      <c r="I3988" t="s">
        <v>21</v>
      </c>
      <c r="J3988" t="s">
        <v>22</v>
      </c>
      <c r="K39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35.463869138252399</v>
      </c>
      <c r="L3988" s="6">
        <f>TablaDatos[[#This Row],[IMC_raw]]/1000000000000000</f>
        <v>0.35463869138252402</v>
      </c>
      <c r="M3988" s="2">
        <v>354638691382524</v>
      </c>
      <c r="N39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8" s="13">
        <f t="shared" si="62"/>
        <v>3987</v>
      </c>
      <c r="P3988" s="2" t="str">
        <f>IF(TablaDatos[[#This Row],[Diabetes]]=0,"No","Si")</f>
        <v>Si</v>
      </c>
      <c r="Q3988">
        <v>1</v>
      </c>
      <c r="R3988">
        <f>TablaDatos[[#This Row],[Aux2]]/10000000000000</f>
        <v>2388.8879133442301</v>
      </c>
      <c r="S3988" s="1">
        <v>2.38888791334423E+16</v>
      </c>
      <c r="T3988" s="7">
        <f>TablaDatos[[#This Row],[Aux3]]/100000000000000</f>
        <v>29.2995519117773</v>
      </c>
      <c r="U3988" s="1">
        <v>2929955191177730</v>
      </c>
      <c r="V3988">
        <v>173.8</v>
      </c>
      <c r="W3988">
        <v>102.7</v>
      </c>
    </row>
    <row r="3989" spans="1:23">
      <c r="A3989">
        <v>2011</v>
      </c>
      <c r="B3989">
        <v>57</v>
      </c>
      <c r="C3989" t="s">
        <v>16</v>
      </c>
      <c r="D3989" t="s">
        <v>72</v>
      </c>
      <c r="E3989" t="s">
        <v>18</v>
      </c>
      <c r="F3989" t="s">
        <v>24</v>
      </c>
      <c r="G3989" t="s">
        <v>28</v>
      </c>
      <c r="H3989" s="3">
        <v>25673.53</v>
      </c>
      <c r="I3989" t="s">
        <v>19</v>
      </c>
      <c r="J3989" t="s">
        <v>22</v>
      </c>
      <c r="K39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35.428865094508502</v>
      </c>
      <c r="L3989" s="5">
        <f>TablaDatos[[#This Row],[IMC_raw]]/1000000000000000</f>
        <v>3.5428865094508502</v>
      </c>
      <c r="M3989" s="2">
        <v>3542886509450850</v>
      </c>
      <c r="N39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89" s="13">
        <f t="shared" si="62"/>
        <v>3988</v>
      </c>
      <c r="P3989" s="2" t="str">
        <f>IF(TablaDatos[[#This Row],[Diabetes]]=0,"No","Si")</f>
        <v>Si</v>
      </c>
      <c r="Q3989">
        <v>1</v>
      </c>
      <c r="R3989">
        <f>TablaDatos[[#This Row],[Aux2]]/10000000000000</f>
        <v>2008.3135699914501</v>
      </c>
      <c r="S3989" s="1">
        <v>2.00831356999145E+16</v>
      </c>
      <c r="T3989" s="7">
        <f>TablaDatos[[#This Row],[Aux3]]/100000000000000</f>
        <v>266.16357825965002</v>
      </c>
      <c r="U3989" s="1">
        <v>2.6616357825965E+16</v>
      </c>
      <c r="V3989">
        <v>162.1</v>
      </c>
      <c r="W3989">
        <v>103.3</v>
      </c>
    </row>
    <row r="3990" spans="1:23">
      <c r="A3990">
        <v>2011</v>
      </c>
      <c r="B3990">
        <v>70</v>
      </c>
      <c r="C3990" t="s">
        <v>16</v>
      </c>
      <c r="D3990" t="s">
        <v>33</v>
      </c>
      <c r="E3990" t="s">
        <v>31</v>
      </c>
      <c r="F3990" t="s">
        <v>24</v>
      </c>
      <c r="G3990" t="s">
        <v>25</v>
      </c>
      <c r="H3990" s="3">
        <v>18976</v>
      </c>
      <c r="I3990" t="s">
        <v>19</v>
      </c>
      <c r="J3990" t="s">
        <v>22</v>
      </c>
      <c r="K39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35.423203628862197</v>
      </c>
      <c r="L3990" s="6">
        <f>TablaDatos[[#This Row],[IMC_raw]]/1000000000000000</f>
        <v>3.5423203628862199</v>
      </c>
      <c r="M3990" s="2">
        <v>3542320362886220</v>
      </c>
      <c r="N39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0" s="13">
        <f t="shared" si="62"/>
        <v>3989</v>
      </c>
      <c r="P3990" s="2" t="str">
        <f>IF(TablaDatos[[#This Row],[Diabetes]]=0,"No","Si")</f>
        <v>Si</v>
      </c>
      <c r="Q3990">
        <v>1</v>
      </c>
      <c r="R3990">
        <f>TablaDatos[[#This Row],[Aux2]]/10000000000000</f>
        <v>246.047794800151</v>
      </c>
      <c r="S3990" s="1">
        <v>2460477948001510</v>
      </c>
      <c r="T3990" s="7">
        <f>TablaDatos[[#This Row],[Aux3]]/100000000000000</f>
        <v>290.59489052318901</v>
      </c>
      <c r="U3990" s="1">
        <v>2.90594890523189E+16</v>
      </c>
      <c r="V3990">
        <v>178.6</v>
      </c>
      <c r="W3990">
        <v>116.9</v>
      </c>
    </row>
    <row r="3991" spans="1:23">
      <c r="A3991">
        <v>2011</v>
      </c>
      <c r="B3991">
        <v>65</v>
      </c>
      <c r="C3991" t="s">
        <v>23</v>
      </c>
      <c r="D3991" t="s">
        <v>17</v>
      </c>
      <c r="E3991" t="s">
        <v>21</v>
      </c>
      <c r="F3991" t="s">
        <v>19</v>
      </c>
      <c r="G3991" t="s">
        <v>25</v>
      </c>
      <c r="H3991" s="3">
        <v>26586.959999999999</v>
      </c>
      <c r="I3991" t="s">
        <v>19</v>
      </c>
      <c r="J3991" t="s">
        <v>18</v>
      </c>
      <c r="K39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35.401642743333099</v>
      </c>
      <c r="L3991" s="6">
        <f>TablaDatos[[#This Row],[IMC_raw]]/1000000000000000</f>
        <v>3.5401642743333102</v>
      </c>
      <c r="M3991" s="2">
        <v>3540164274333310</v>
      </c>
      <c r="N39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1" s="13">
        <f t="shared" si="62"/>
        <v>3990</v>
      </c>
      <c r="P3991" s="2" t="str">
        <f>IF(TablaDatos[[#This Row],[Diabetes]]=0,"No","Si")</f>
        <v>No</v>
      </c>
      <c r="Q3991">
        <v>0</v>
      </c>
      <c r="R3991">
        <f>TablaDatos[[#This Row],[Aux2]]/10000000000000</f>
        <v>2126.22186757381</v>
      </c>
      <c r="S3991" s="1">
        <v>2.12622186757381E+16</v>
      </c>
      <c r="T3991" s="7">
        <f>TablaDatos[[#This Row],[Aux3]]/100000000000000</f>
        <v>241.243652058398</v>
      </c>
      <c r="U3991" s="1">
        <v>2.41243652058398E+16</v>
      </c>
      <c r="V3991">
        <v>161.69999999999999</v>
      </c>
      <c r="W3991">
        <v>100.5</v>
      </c>
    </row>
    <row r="3992" spans="1:23">
      <c r="A3992">
        <v>2011</v>
      </c>
      <c r="B3992">
        <v>48</v>
      </c>
      <c r="C3992" t="s">
        <v>23</v>
      </c>
      <c r="D3992" t="s">
        <v>30</v>
      </c>
      <c r="E3992" t="s">
        <v>18</v>
      </c>
      <c r="F3992" t="s">
        <v>19</v>
      </c>
      <c r="G3992" t="s">
        <v>20</v>
      </c>
      <c r="H3992" s="3">
        <v>25267.58</v>
      </c>
      <c r="I3992" t="s">
        <v>18</v>
      </c>
      <c r="J3992" t="s">
        <v>22</v>
      </c>
      <c r="K39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35.3820673479335</v>
      </c>
      <c r="L3992" s="5">
        <f>TablaDatos[[#This Row],[IMC_raw]]/1000000000000000</f>
        <v>35.3820673479335</v>
      </c>
      <c r="M3992" s="2">
        <v>3.53820673479335E+16</v>
      </c>
      <c r="N39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2" s="13">
        <f t="shared" si="62"/>
        <v>3991</v>
      </c>
      <c r="P3992" s="2" t="str">
        <f>IF(TablaDatos[[#This Row],[Diabetes]]=0,"No","Si")</f>
        <v>No</v>
      </c>
      <c r="Q3992">
        <v>0</v>
      </c>
      <c r="R3992">
        <f>TablaDatos[[#This Row],[Aux2]]/10000000000000</f>
        <v>194.25670659926001</v>
      </c>
      <c r="S3992" s="1">
        <v>1942567065992600</v>
      </c>
      <c r="T3992" s="7">
        <f>TablaDatos[[#This Row],[Aux3]]/100000000000000</f>
        <v>203.204939648974</v>
      </c>
      <c r="U3992" s="1">
        <v>2.03204939648974E+16</v>
      </c>
      <c r="V3992">
        <v>143.1</v>
      </c>
      <c r="W3992">
        <v>86.7</v>
      </c>
    </row>
    <row r="3993" spans="1:23">
      <c r="A3993">
        <v>2011</v>
      </c>
      <c r="B3993">
        <v>59</v>
      </c>
      <c r="C3993" t="s">
        <v>16</v>
      </c>
      <c r="D3993" t="s">
        <v>17</v>
      </c>
      <c r="E3993" t="s">
        <v>31</v>
      </c>
      <c r="F3993" t="s">
        <v>24</v>
      </c>
      <c r="G3993" t="s">
        <v>28</v>
      </c>
      <c r="H3993" s="3">
        <v>18587.04</v>
      </c>
      <c r="I3993" t="s">
        <v>19</v>
      </c>
      <c r="J3993" t="s">
        <v>18</v>
      </c>
      <c r="K39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35.3662354575807</v>
      </c>
      <c r="L3993" s="6">
        <f>TablaDatos[[#This Row],[IMC_raw]]/1000000000000000</f>
        <v>3.5366235457580699</v>
      </c>
      <c r="M3993" s="2">
        <v>3536623545758070</v>
      </c>
      <c r="N39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3" s="13">
        <f t="shared" si="62"/>
        <v>3992</v>
      </c>
      <c r="P3993" s="2" t="str">
        <f>IF(TablaDatos[[#This Row],[Diabetes]]=0,"No","Si")</f>
        <v>Si</v>
      </c>
      <c r="Q3993">
        <v>1</v>
      </c>
      <c r="R3993">
        <f>TablaDatos[[#This Row],[Aux2]]/10000000000000</f>
        <v>2141.4392832379099</v>
      </c>
      <c r="S3993" s="1">
        <v>2.14143928323791E+16</v>
      </c>
      <c r="T3993" s="7">
        <f>TablaDatos[[#This Row],[Aux3]]/100000000000000</f>
        <v>247.72156517232</v>
      </c>
      <c r="U3993" s="1">
        <v>2.4772156517232E+16</v>
      </c>
      <c r="V3993">
        <v>168.8</v>
      </c>
      <c r="W3993">
        <v>103.6</v>
      </c>
    </row>
    <row r="3994" spans="1:23">
      <c r="A3994">
        <v>2011</v>
      </c>
      <c r="B3994">
        <v>49</v>
      </c>
      <c r="C3994" t="s">
        <v>23</v>
      </c>
      <c r="D3994" t="s">
        <v>29</v>
      </c>
      <c r="E3994" t="s">
        <v>18</v>
      </c>
      <c r="F3994" t="s">
        <v>19</v>
      </c>
      <c r="G3994" t="s">
        <v>20</v>
      </c>
      <c r="H3994" s="3">
        <v>27987.34</v>
      </c>
      <c r="I3994" t="s">
        <v>19</v>
      </c>
      <c r="J3994" t="s">
        <v>18</v>
      </c>
      <c r="K39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35.364242175684801</v>
      </c>
      <c r="L3994" s="6">
        <f>TablaDatos[[#This Row],[IMC_raw]]/1000000000000000</f>
        <v>3.5364242175684799</v>
      </c>
      <c r="M3994" s="2">
        <v>3536424217568480</v>
      </c>
      <c r="N39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4" s="13">
        <f t="shared" si="62"/>
        <v>3993</v>
      </c>
      <c r="P3994" s="2" t="str">
        <f>IF(TablaDatos[[#This Row],[Diabetes]]=0,"No","Si")</f>
        <v>Si</v>
      </c>
      <c r="Q3994">
        <v>1</v>
      </c>
      <c r="R3994">
        <f>TablaDatos[[#This Row],[Aux2]]/10000000000000</f>
        <v>212.873919823037</v>
      </c>
      <c r="S3994" s="1">
        <v>2128739198230370</v>
      </c>
      <c r="T3994" s="7">
        <f>TablaDatos[[#This Row],[Aux3]]/100000000000000</f>
        <v>236.10566504477401</v>
      </c>
      <c r="U3994" s="1">
        <v>2.36105665044774E+16</v>
      </c>
      <c r="V3994">
        <v>159.19999999999999</v>
      </c>
      <c r="W3994">
        <v>98.8</v>
      </c>
    </row>
    <row r="3995" spans="1:23">
      <c r="A3995">
        <v>2011</v>
      </c>
      <c r="B3995">
        <v>61</v>
      </c>
      <c r="C3995" t="s">
        <v>23</v>
      </c>
      <c r="D3995" t="s">
        <v>17</v>
      </c>
      <c r="E3995" t="s">
        <v>21</v>
      </c>
      <c r="F3995" t="s">
        <v>24</v>
      </c>
      <c r="G3995" t="s">
        <v>28</v>
      </c>
      <c r="H3995" s="3">
        <v>12703.49</v>
      </c>
      <c r="I3995" t="s">
        <v>19</v>
      </c>
      <c r="J3995" t="s">
        <v>18</v>
      </c>
      <c r="K39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35.354416923299702</v>
      </c>
      <c r="L3995" s="6">
        <f>TablaDatos[[#This Row],[IMC_raw]]/1000000000000000</f>
        <v>35.354416923299702</v>
      </c>
      <c r="M3995" s="2">
        <v>3.53544169232997E+16</v>
      </c>
      <c r="N39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5" s="13">
        <f t="shared" si="62"/>
        <v>3994</v>
      </c>
      <c r="P3995" s="2" t="str">
        <f>IF(TablaDatos[[#This Row],[Diabetes]]=0,"No","Si")</f>
        <v>Si</v>
      </c>
      <c r="Q3995">
        <v>1</v>
      </c>
      <c r="R3995">
        <f>TablaDatos[[#This Row],[Aux2]]/10000000000000</f>
        <v>193.77464551423901</v>
      </c>
      <c r="S3995" s="1">
        <v>1937746455142390</v>
      </c>
      <c r="T3995" s="7">
        <f>TablaDatos[[#This Row],[Aux3]]/100000000000000</f>
        <v>233.05491947508</v>
      </c>
      <c r="U3995" s="1">
        <v>2.3305491947508E+16</v>
      </c>
      <c r="V3995">
        <v>162.5</v>
      </c>
      <c r="W3995">
        <v>102</v>
      </c>
    </row>
    <row r="3996" spans="1:23">
      <c r="A3996">
        <v>2011</v>
      </c>
      <c r="B3996">
        <v>64</v>
      </c>
      <c r="C3996" t="s">
        <v>23</v>
      </c>
      <c r="D3996" t="s">
        <v>26</v>
      </c>
      <c r="E3996" t="s">
        <v>18</v>
      </c>
      <c r="F3996" t="s">
        <v>19</v>
      </c>
      <c r="G3996" t="s">
        <v>28</v>
      </c>
      <c r="H3996" s="3">
        <v>22157.4</v>
      </c>
      <c r="I3996" t="s">
        <v>21</v>
      </c>
      <c r="J3996" t="s">
        <v>18</v>
      </c>
      <c r="K39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35.344181847543396</v>
      </c>
      <c r="L3996" s="5">
        <f>TablaDatos[[#This Row],[IMC_raw]]/1000000000000000</f>
        <v>3.5344181847543399</v>
      </c>
      <c r="M3996" s="2">
        <v>3534418184754340</v>
      </c>
      <c r="N39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6" s="13">
        <f t="shared" si="62"/>
        <v>3995</v>
      </c>
      <c r="P3996" s="2" t="str">
        <f>IF(TablaDatos[[#This Row],[Diabetes]]=0,"No","Si")</f>
        <v>No</v>
      </c>
      <c r="Q3996">
        <v>0</v>
      </c>
      <c r="R3996">
        <f>TablaDatos[[#This Row],[Aux2]]/10000000000000</f>
        <v>2264.8804547814598</v>
      </c>
      <c r="S3996" s="1">
        <v>2.26488045478146E+16</v>
      </c>
      <c r="T3996" s="7">
        <f>TablaDatos[[#This Row],[Aux3]]/100000000000000</f>
        <v>23.519734025344</v>
      </c>
      <c r="U3996" s="1">
        <v>2351973402534400</v>
      </c>
      <c r="V3996">
        <v>161.30000000000001</v>
      </c>
      <c r="W3996">
        <v>88</v>
      </c>
    </row>
    <row r="3997" spans="1:23">
      <c r="A3997">
        <v>2011</v>
      </c>
      <c r="B3997">
        <v>61</v>
      </c>
      <c r="C3997" t="s">
        <v>23</v>
      </c>
      <c r="D3997" t="s">
        <v>42</v>
      </c>
      <c r="E3997" t="s">
        <v>18</v>
      </c>
      <c r="F3997" t="s">
        <v>19</v>
      </c>
      <c r="G3997" t="s">
        <v>28</v>
      </c>
      <c r="H3997" s="3">
        <v>17417.21</v>
      </c>
      <c r="I3997" t="s">
        <v>19</v>
      </c>
      <c r="J3997" t="s">
        <v>18</v>
      </c>
      <c r="K39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35.323172163793899</v>
      </c>
      <c r="L3997" s="6">
        <f>TablaDatos[[#This Row],[IMC_raw]]/1000000000000000</f>
        <v>3.5323172163793899</v>
      </c>
      <c r="M3997" s="2">
        <v>3532317216379390</v>
      </c>
      <c r="N39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7" s="13">
        <f t="shared" si="62"/>
        <v>3996</v>
      </c>
      <c r="P3997" s="2" t="str">
        <f>IF(TablaDatos[[#This Row],[Diabetes]]=0,"No","Si")</f>
        <v>No</v>
      </c>
      <c r="Q3997">
        <v>0</v>
      </c>
      <c r="R3997">
        <f>TablaDatos[[#This Row],[Aux2]]/10000000000000</f>
        <v>2103.4072823983402</v>
      </c>
      <c r="S3997" s="1">
        <v>2.10340728239834E+16</v>
      </c>
      <c r="T3997" s="7">
        <f>TablaDatos[[#This Row],[Aux3]]/100000000000000</f>
        <v>231.608197042032</v>
      </c>
      <c r="U3997" s="1">
        <v>2.31608197042032E+16</v>
      </c>
      <c r="V3997">
        <v>166.3</v>
      </c>
      <c r="W3997">
        <v>98</v>
      </c>
    </row>
    <row r="3998" spans="1:23">
      <c r="A3998">
        <v>2011</v>
      </c>
      <c r="B3998">
        <v>52</v>
      </c>
      <c r="C3998" t="s">
        <v>16</v>
      </c>
      <c r="D3998" t="s">
        <v>33</v>
      </c>
      <c r="E3998" t="s">
        <v>18</v>
      </c>
      <c r="F3998" t="s">
        <v>19</v>
      </c>
      <c r="G3998" t="s">
        <v>20</v>
      </c>
      <c r="H3998" s="3">
        <v>16096.46</v>
      </c>
      <c r="I3998" t="s">
        <v>21</v>
      </c>
      <c r="J3998" t="s">
        <v>19</v>
      </c>
      <c r="K39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35.303345163115701</v>
      </c>
      <c r="L3998" s="6">
        <f>TablaDatos[[#This Row],[IMC_raw]]/1000000000000000</f>
        <v>3.5303345163115698</v>
      </c>
      <c r="M3998" s="2">
        <v>3530334516311570</v>
      </c>
      <c r="N39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8" s="13">
        <f t="shared" si="62"/>
        <v>3997</v>
      </c>
      <c r="P3998" s="2" t="str">
        <f>IF(TablaDatos[[#This Row],[Diabetes]]=0,"No","Si")</f>
        <v>No</v>
      </c>
      <c r="Q3998">
        <v>0</v>
      </c>
      <c r="R3998">
        <f>TablaDatos[[#This Row],[Aux2]]/10000000000000</f>
        <v>2307.2012588018101</v>
      </c>
      <c r="S3998" s="1">
        <v>2.30720125880181E+16</v>
      </c>
      <c r="T3998" s="7">
        <f>TablaDatos[[#This Row],[Aux3]]/100000000000000</f>
        <v>26.7963790586386</v>
      </c>
      <c r="U3998" s="1">
        <v>2679637905863860</v>
      </c>
      <c r="V3998">
        <v>151.9</v>
      </c>
      <c r="W3998">
        <v>99.9</v>
      </c>
    </row>
    <row r="3999" spans="1:23">
      <c r="A3999">
        <v>2011</v>
      </c>
      <c r="B3999">
        <v>65</v>
      </c>
      <c r="C3999" t="s">
        <v>16</v>
      </c>
      <c r="D3999" t="s">
        <v>72</v>
      </c>
      <c r="E3999" t="s">
        <v>21</v>
      </c>
      <c r="F3999" t="s">
        <v>24</v>
      </c>
      <c r="G3999" t="s">
        <v>25</v>
      </c>
      <c r="H3999" s="3">
        <v>14772.97</v>
      </c>
      <c r="I3999" t="s">
        <v>21</v>
      </c>
      <c r="J3999" t="s">
        <v>18</v>
      </c>
      <c r="K39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35.2842013556061</v>
      </c>
      <c r="L3999" s="5">
        <f>TablaDatos[[#This Row],[IMC_raw]]/1000000000000000</f>
        <v>35.2842013556061</v>
      </c>
      <c r="M3999" s="2">
        <v>3.52842013556061E+16</v>
      </c>
      <c r="N39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3999" s="13">
        <f t="shared" si="62"/>
        <v>3998</v>
      </c>
      <c r="P3999" s="2" t="str">
        <f>IF(TablaDatos[[#This Row],[Diabetes]]=0,"No","Si")</f>
        <v>Si</v>
      </c>
      <c r="Q3999">
        <v>1</v>
      </c>
      <c r="R3999">
        <f>TablaDatos[[#This Row],[Aux2]]/10000000000000</f>
        <v>2191.1321667719099</v>
      </c>
      <c r="S3999" s="1">
        <v>2.19113216677191E+16</v>
      </c>
      <c r="T3999" s="7">
        <f>TablaDatos[[#This Row],[Aux3]]/100000000000000</f>
        <v>26.285901867452498</v>
      </c>
      <c r="U3999" s="1">
        <v>2628590186745250</v>
      </c>
      <c r="V3999">
        <v>170.1</v>
      </c>
      <c r="W3999">
        <v>108.6</v>
      </c>
    </row>
    <row r="4000" spans="1:23">
      <c r="A4000">
        <v>2011</v>
      </c>
      <c r="B4000">
        <v>66</v>
      </c>
      <c r="C4000" t="s">
        <v>16</v>
      </c>
      <c r="D4000" t="s">
        <v>30</v>
      </c>
      <c r="E4000" t="s">
        <v>31</v>
      </c>
      <c r="F4000" t="s">
        <v>24</v>
      </c>
      <c r="G4000" t="s">
        <v>25</v>
      </c>
      <c r="H4000" s="3">
        <v>16556.14</v>
      </c>
      <c r="I4000" t="s">
        <v>21</v>
      </c>
      <c r="J4000" t="s">
        <v>22</v>
      </c>
      <c r="K40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35.276089537756803</v>
      </c>
      <c r="L4000" s="6">
        <f>TablaDatos[[#This Row],[IMC_raw]]/100000000000000</f>
        <v>35.276089537756803</v>
      </c>
      <c r="M4000" s="2">
        <v>3527608953775680</v>
      </c>
      <c r="N40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0" s="13">
        <f t="shared" si="62"/>
        <v>3999</v>
      </c>
      <c r="P4000" s="2" t="str">
        <f>IF(TablaDatos[[#This Row],[Diabetes]]=0,"No","Si")</f>
        <v>No</v>
      </c>
      <c r="Q4000">
        <v>0</v>
      </c>
      <c r="R4000">
        <f>TablaDatos[[#This Row],[Aux2]]/10000000000000</f>
        <v>224.72778451188</v>
      </c>
      <c r="S4000" s="1">
        <v>2247277845118800</v>
      </c>
      <c r="T4000" s="7">
        <f>TablaDatos[[#This Row],[Aux3]]/100000000000000</f>
        <v>22.608874142424799</v>
      </c>
      <c r="U4000" s="1">
        <v>2260887414242480</v>
      </c>
      <c r="V4000">
        <v>164.8</v>
      </c>
      <c r="W4000">
        <v>103.1</v>
      </c>
    </row>
    <row r="4001" spans="1:23">
      <c r="A4001">
        <v>2011</v>
      </c>
      <c r="B4001">
        <v>59</v>
      </c>
      <c r="C4001" t="s">
        <v>16</v>
      </c>
      <c r="D4001" t="s">
        <v>73</v>
      </c>
      <c r="E4001" t="s">
        <v>21</v>
      </c>
      <c r="F4001" t="s">
        <v>19</v>
      </c>
      <c r="G4001" t="s">
        <v>28</v>
      </c>
      <c r="H4001" s="3">
        <v>50231.06</v>
      </c>
      <c r="I4001" t="s">
        <v>19</v>
      </c>
      <c r="J4001" t="s">
        <v>18</v>
      </c>
      <c r="K40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35.266123782613896</v>
      </c>
      <c r="L4001" s="6">
        <f>TablaDatos[[#This Row],[IMC_raw]]/1000000000000000</f>
        <v>3.5266123782613898</v>
      </c>
      <c r="M4001" s="2">
        <v>3526612378261390</v>
      </c>
      <c r="N40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1" s="13">
        <f t="shared" si="62"/>
        <v>4000</v>
      </c>
      <c r="P4001" s="2" t="str">
        <f>IF(TablaDatos[[#This Row],[Diabetes]]=0,"No","Si")</f>
        <v>No</v>
      </c>
      <c r="Q4001">
        <v>0</v>
      </c>
      <c r="R4001">
        <f>TablaDatos[[#This Row],[Aux2]]/10000000000000</f>
        <v>23.0126821251596</v>
      </c>
      <c r="S4001" s="1">
        <v>230126821251596</v>
      </c>
      <c r="T4001" s="7">
        <f>TablaDatos[[#This Row],[Aux3]]/100000000000000</f>
        <v>218.94739713880099</v>
      </c>
      <c r="U4001" s="1">
        <v>2.18947397138801E+16</v>
      </c>
      <c r="V4001">
        <v>161.19999999999999</v>
      </c>
      <c r="W4001">
        <v>99.4</v>
      </c>
    </row>
    <row r="4002" spans="1:23">
      <c r="A4002">
        <v>2011</v>
      </c>
      <c r="B4002">
        <v>55</v>
      </c>
      <c r="C4002" t="s">
        <v>16</v>
      </c>
      <c r="D4002" t="s">
        <v>37</v>
      </c>
      <c r="E4002" t="s">
        <v>19</v>
      </c>
      <c r="F4002" t="s">
        <v>24</v>
      </c>
      <c r="G4002" t="s">
        <v>28</v>
      </c>
      <c r="H4002" s="3">
        <v>19006.810000000001</v>
      </c>
      <c r="I4002" t="s">
        <v>21</v>
      </c>
      <c r="J4002" t="s">
        <v>18</v>
      </c>
      <c r="K40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35.261979835220998</v>
      </c>
      <c r="L4002" s="6">
        <f>TablaDatos[[#This Row],[IMC_raw]]/1000000000000000</f>
        <v>35.261979835220998</v>
      </c>
      <c r="M4002" s="2">
        <v>3.5261979835221E+16</v>
      </c>
      <c r="N40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2" s="13">
        <f t="shared" si="62"/>
        <v>4001</v>
      </c>
      <c r="P4002" s="2" t="str">
        <f>IF(TablaDatos[[#This Row],[Diabetes]]=0,"No","Si")</f>
        <v>No</v>
      </c>
      <c r="Q4002">
        <v>0</v>
      </c>
      <c r="R4002">
        <f>TablaDatos[[#This Row],[Aux2]]/10000000000000</f>
        <v>218.266680166583</v>
      </c>
      <c r="S4002" s="1">
        <v>2182666801665830</v>
      </c>
      <c r="T4002" s="7">
        <f>TablaDatos[[#This Row],[Aux3]]/100000000000000</f>
        <v>261.00455031191899</v>
      </c>
      <c r="U4002" s="1">
        <v>2.61004550311919E+16</v>
      </c>
      <c r="V4002">
        <v>173.5</v>
      </c>
      <c r="W4002">
        <v>98.4</v>
      </c>
    </row>
    <row r="4003" spans="1:23">
      <c r="A4003">
        <v>2011</v>
      </c>
      <c r="B4003">
        <v>71</v>
      </c>
      <c r="C4003" t="s">
        <v>23</v>
      </c>
      <c r="D4003" t="s">
        <v>26</v>
      </c>
      <c r="E4003" t="s">
        <v>21</v>
      </c>
      <c r="F4003" t="s">
        <v>24</v>
      </c>
      <c r="G4003" t="s">
        <v>25</v>
      </c>
      <c r="H4003" s="3">
        <v>11791.43</v>
      </c>
      <c r="I4003" t="s">
        <v>19</v>
      </c>
      <c r="J4003" t="s">
        <v>22</v>
      </c>
      <c r="K40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35.251346170708501</v>
      </c>
      <c r="L4003" s="6">
        <f>TablaDatos[[#This Row],[IMC_raw]]/1000000000000000</f>
        <v>3.52513461707085</v>
      </c>
      <c r="M4003" s="2">
        <v>3525134617070850</v>
      </c>
      <c r="N40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3" s="13">
        <f t="shared" si="62"/>
        <v>4002</v>
      </c>
      <c r="P4003" s="2" t="str">
        <f>IF(TablaDatos[[#This Row],[Diabetes]]=0,"No","Si")</f>
        <v>No</v>
      </c>
      <c r="Q4003">
        <v>0</v>
      </c>
      <c r="R4003">
        <f>TablaDatos[[#This Row],[Aux2]]/10000000000000</f>
        <v>2262.7635041083499</v>
      </c>
      <c r="S4003" s="1">
        <v>2.26276350410835E+16</v>
      </c>
      <c r="T4003" s="7">
        <f>TablaDatos[[#This Row],[Aux3]]/100000000000000</f>
        <v>246.381833189758</v>
      </c>
      <c r="U4003" s="1">
        <v>2.46381833189758E+16</v>
      </c>
      <c r="V4003">
        <v>172.9</v>
      </c>
      <c r="W4003">
        <v>105.4</v>
      </c>
    </row>
    <row r="4004" spans="1:23">
      <c r="A4004">
        <v>2011</v>
      </c>
      <c r="B4004">
        <v>59</v>
      </c>
      <c r="C4004" t="s">
        <v>16</v>
      </c>
      <c r="D4004" t="s">
        <v>34</v>
      </c>
      <c r="E4004" t="s">
        <v>31</v>
      </c>
      <c r="F4004" t="s">
        <v>24</v>
      </c>
      <c r="G4004" t="s">
        <v>28</v>
      </c>
      <c r="H4004" s="3">
        <v>6801.82</v>
      </c>
      <c r="I4004" t="s">
        <v>21</v>
      </c>
      <c r="J4004" t="s">
        <v>18</v>
      </c>
      <c r="K40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35.233901403654599</v>
      </c>
      <c r="L4004" s="6">
        <f>TablaDatos[[#This Row],[IMC_raw]]/1000000000000000</f>
        <v>35.233901403654599</v>
      </c>
      <c r="M4004" s="2">
        <v>3.52339014036546E+16</v>
      </c>
      <c r="N40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4" s="13">
        <f t="shared" si="62"/>
        <v>4003</v>
      </c>
      <c r="P4004" s="2" t="str">
        <f>IF(TablaDatos[[#This Row],[Diabetes]]=0,"No","Si")</f>
        <v>Si</v>
      </c>
      <c r="Q4004">
        <v>1</v>
      </c>
      <c r="R4004">
        <f>TablaDatos[[#This Row],[Aux2]]/10000000000000</f>
        <v>2488.5147950257801</v>
      </c>
      <c r="S4004" s="1">
        <v>2.48851479502578E+16</v>
      </c>
      <c r="T4004" s="7">
        <f>TablaDatos[[#This Row],[Aux3]]/100000000000000</f>
        <v>2.8201713103221699</v>
      </c>
      <c r="U4004" s="1">
        <v>282017131032217</v>
      </c>
      <c r="V4004">
        <v>168.9</v>
      </c>
      <c r="W4004">
        <v>106.8</v>
      </c>
    </row>
    <row r="4005" spans="1:23">
      <c r="A4005">
        <v>2011</v>
      </c>
      <c r="B4005">
        <v>53</v>
      </c>
      <c r="C4005" t="s">
        <v>23</v>
      </c>
      <c r="D4005" t="s">
        <v>38</v>
      </c>
      <c r="E4005" t="s">
        <v>18</v>
      </c>
      <c r="F4005" t="s">
        <v>24</v>
      </c>
      <c r="G4005" t="s">
        <v>20</v>
      </c>
      <c r="H4005" s="3">
        <v>14409.97</v>
      </c>
      <c r="I4005" t="s">
        <v>19</v>
      </c>
      <c r="J4005" t="s">
        <v>22</v>
      </c>
      <c r="K40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35.231330510034404</v>
      </c>
      <c r="L4005" s="6">
        <f>TablaDatos[[#This Row],[IMC_raw]]/1000000000000000</f>
        <v>3.5231330510034402</v>
      </c>
      <c r="M4005" s="2">
        <v>3523133051003440</v>
      </c>
      <c r="N40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5" s="13">
        <f t="shared" si="62"/>
        <v>4004</v>
      </c>
      <c r="P4005" s="2" t="str">
        <f>IF(TablaDatos[[#This Row],[Diabetes]]=0,"No","Si")</f>
        <v>Si</v>
      </c>
      <c r="Q4005">
        <v>1</v>
      </c>
      <c r="R4005">
        <f>TablaDatos[[#This Row],[Aux2]]/10000000000000</f>
        <v>228.51103523154299</v>
      </c>
      <c r="S4005" s="1">
        <v>2285110352315430</v>
      </c>
      <c r="T4005" s="7">
        <f>TablaDatos[[#This Row],[Aux3]]/100000000000000</f>
        <v>21.252364449855001</v>
      </c>
      <c r="U4005" s="1">
        <v>2125236444985500</v>
      </c>
      <c r="V4005">
        <v>147.4</v>
      </c>
      <c r="W4005">
        <v>91.5</v>
      </c>
    </row>
    <row r="4006" spans="1:23">
      <c r="A4006">
        <v>2011</v>
      </c>
      <c r="B4006">
        <v>53</v>
      </c>
      <c r="C4006" t="s">
        <v>16</v>
      </c>
      <c r="D4006" t="s">
        <v>73</v>
      </c>
      <c r="E4006" t="s">
        <v>18</v>
      </c>
      <c r="F4006" t="s">
        <v>24</v>
      </c>
      <c r="G4006" t="s">
        <v>20</v>
      </c>
      <c r="H4006" s="3">
        <v>45682.21</v>
      </c>
      <c r="I4006" t="s">
        <v>21</v>
      </c>
      <c r="J4006" t="s">
        <v>18</v>
      </c>
      <c r="K40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35.212656091638998</v>
      </c>
      <c r="L4006" s="6">
        <f>TablaDatos[[#This Row],[IMC_raw]]/1000000000000000</f>
        <v>3.5212656091638999</v>
      </c>
      <c r="M4006" s="2">
        <v>3521265609163900</v>
      </c>
      <c r="N40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6" s="13">
        <f t="shared" si="62"/>
        <v>4005</v>
      </c>
      <c r="P4006" s="2" t="str">
        <f>IF(TablaDatos[[#This Row],[Diabetes]]=0,"No","Si")</f>
        <v>No</v>
      </c>
      <c r="Q4006">
        <v>0</v>
      </c>
      <c r="R4006">
        <f>TablaDatos[[#This Row],[Aux2]]/10000000000000</f>
        <v>2360.99702349066</v>
      </c>
      <c r="S4006" s="1">
        <v>2.36099702349066E+16</v>
      </c>
      <c r="T4006" s="7">
        <f>TablaDatos[[#This Row],[Aux3]]/100000000000000</f>
        <v>28.7366918056515</v>
      </c>
      <c r="U4006" s="1">
        <v>2873669180565150</v>
      </c>
      <c r="V4006">
        <v>156.30000000000001</v>
      </c>
      <c r="W4006">
        <v>92.5</v>
      </c>
    </row>
    <row r="4007" spans="1:23">
      <c r="A4007">
        <v>2011</v>
      </c>
      <c r="B4007">
        <v>59</v>
      </c>
      <c r="C4007" t="s">
        <v>16</v>
      </c>
      <c r="D4007" t="s">
        <v>72</v>
      </c>
      <c r="E4007" t="s">
        <v>19</v>
      </c>
      <c r="F4007" t="s">
        <v>19</v>
      </c>
      <c r="G4007" t="s">
        <v>28</v>
      </c>
      <c r="H4007" s="3">
        <v>15001.67</v>
      </c>
      <c r="I4007" t="s">
        <v>19</v>
      </c>
      <c r="J4007" t="s">
        <v>22</v>
      </c>
      <c r="K40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35.207672992335901</v>
      </c>
      <c r="L4007" s="6">
        <f>TablaDatos[[#This Row],[IMC_raw]]/1000000000000000</f>
        <v>3.5207672992335901</v>
      </c>
      <c r="M4007" s="2">
        <v>3520767299233590</v>
      </c>
      <c r="N40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7" s="13">
        <f t="shared" si="62"/>
        <v>4006</v>
      </c>
      <c r="P4007" s="2" t="str">
        <f>IF(TablaDatos[[#This Row],[Diabetes]]=0,"No","Si")</f>
        <v>No</v>
      </c>
      <c r="Q4007">
        <v>0</v>
      </c>
      <c r="R4007">
        <f>TablaDatos[[#This Row],[Aux2]]/10000000000000</f>
        <v>2007.14625370923</v>
      </c>
      <c r="S4007" s="1">
        <v>2.00714625370923E+16</v>
      </c>
      <c r="T4007" s="7">
        <f>TablaDatos[[#This Row],[Aux3]]/100000000000000</f>
        <v>226.885734726376</v>
      </c>
      <c r="U4007" s="1">
        <v>2.26885734726376E+16</v>
      </c>
      <c r="V4007">
        <v>154.6</v>
      </c>
      <c r="W4007">
        <v>92.9</v>
      </c>
    </row>
    <row r="4008" spans="1:23">
      <c r="A4008">
        <v>2011</v>
      </c>
      <c r="B4008">
        <v>45</v>
      </c>
      <c r="C4008" t="s">
        <v>23</v>
      </c>
      <c r="D4008" t="s">
        <v>29</v>
      </c>
      <c r="E4008" t="s">
        <v>18</v>
      </c>
      <c r="F4008" t="s">
        <v>19</v>
      </c>
      <c r="G4008" t="s">
        <v>20</v>
      </c>
      <c r="H4008" s="3">
        <v>19070.02</v>
      </c>
      <c r="I4008" t="s">
        <v>19</v>
      </c>
      <c r="J4008" t="s">
        <v>18</v>
      </c>
      <c r="K40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35.206010160892099</v>
      </c>
      <c r="L4008" s="6">
        <f>TablaDatos[[#This Row],[IMC_raw]]/1000000000000000</f>
        <v>35.206010160892099</v>
      </c>
      <c r="M4008" s="2">
        <v>3.52060101608921E+16</v>
      </c>
      <c r="N40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8" s="13">
        <f t="shared" si="62"/>
        <v>4007</v>
      </c>
      <c r="P4008" s="2" t="str">
        <f>IF(TablaDatos[[#This Row],[Diabetes]]=0,"No","Si")</f>
        <v>No</v>
      </c>
      <c r="Q4008">
        <v>0</v>
      </c>
      <c r="R4008">
        <f>TablaDatos[[#This Row],[Aux2]]/10000000000000</f>
        <v>199.66938587803</v>
      </c>
      <c r="S4008" s="1">
        <v>1996693858780300</v>
      </c>
      <c r="T4008" s="7">
        <f>TablaDatos[[#This Row],[Aux3]]/100000000000000</f>
        <v>20.012306683687299</v>
      </c>
      <c r="U4008" s="1">
        <v>2001230668368730</v>
      </c>
      <c r="V4008">
        <v>148</v>
      </c>
      <c r="W4008">
        <v>90.3</v>
      </c>
    </row>
    <row r="4009" spans="1:23">
      <c r="A4009">
        <v>2011</v>
      </c>
      <c r="B4009">
        <v>67</v>
      </c>
      <c r="C4009" t="s">
        <v>16</v>
      </c>
      <c r="D4009" t="s">
        <v>30</v>
      </c>
      <c r="E4009" t="s">
        <v>31</v>
      </c>
      <c r="F4009" t="s">
        <v>24</v>
      </c>
      <c r="G4009" t="s">
        <v>25</v>
      </c>
      <c r="H4009" s="3">
        <v>25252.79</v>
      </c>
      <c r="I4009" t="s">
        <v>21</v>
      </c>
      <c r="J4009" t="s">
        <v>18</v>
      </c>
      <c r="K40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35.204462978547703</v>
      </c>
      <c r="L4009" s="6">
        <f>TablaDatos[[#This Row],[IMC_raw]]/100000000000000</f>
        <v>35.204462978547703</v>
      </c>
      <c r="M4009" s="2">
        <v>3520446297854770</v>
      </c>
      <c r="N40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09" s="13">
        <f t="shared" si="62"/>
        <v>4008</v>
      </c>
      <c r="P4009" s="2" t="str">
        <f>IF(TablaDatos[[#This Row],[Diabetes]]=0,"No","Si")</f>
        <v>Si</v>
      </c>
      <c r="Q4009">
        <v>1</v>
      </c>
      <c r="R4009">
        <f>TablaDatos[[#This Row],[Aux2]]/10000000000000</f>
        <v>224.32720645512001</v>
      </c>
      <c r="S4009" s="1">
        <v>2243272064551200</v>
      </c>
      <c r="T4009" s="7">
        <f>TablaDatos[[#This Row],[Aux3]]/100000000000000</f>
        <v>25.571994338294001</v>
      </c>
      <c r="U4009" s="1">
        <v>2557199433829400</v>
      </c>
      <c r="V4009">
        <v>176.9</v>
      </c>
      <c r="W4009">
        <v>102.6</v>
      </c>
    </row>
    <row r="4010" spans="1:23">
      <c r="A4010">
        <v>2011</v>
      </c>
      <c r="B4010">
        <v>64</v>
      </c>
      <c r="C4010" t="s">
        <v>16</v>
      </c>
      <c r="D4010" t="s">
        <v>73</v>
      </c>
      <c r="E4010" t="s">
        <v>19</v>
      </c>
      <c r="F4010" t="s">
        <v>24</v>
      </c>
      <c r="G4010" t="s">
        <v>28</v>
      </c>
      <c r="H4010" s="3">
        <v>21173.14</v>
      </c>
      <c r="I4010" t="s">
        <v>19</v>
      </c>
      <c r="J4010" t="s">
        <v>22</v>
      </c>
      <c r="K40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35.204278386827802</v>
      </c>
      <c r="L4010" s="6">
        <f>TablaDatos[[#This Row],[IMC_raw]]/100000000000000</f>
        <v>35.204278386827802</v>
      </c>
      <c r="M4010" s="2">
        <v>3520427838682780</v>
      </c>
      <c r="N40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0" s="13">
        <f t="shared" si="62"/>
        <v>4009</v>
      </c>
      <c r="P4010" s="2" t="str">
        <f>IF(TablaDatos[[#This Row],[Diabetes]]=0,"No","Si")</f>
        <v>No</v>
      </c>
      <c r="Q4010">
        <v>0</v>
      </c>
      <c r="R4010">
        <f>TablaDatos[[#This Row],[Aux2]]/10000000000000</f>
        <v>2420.0025623370798</v>
      </c>
      <c r="S4010" s="1">
        <v>2.42000256233708E+16</v>
      </c>
      <c r="T4010" s="7">
        <f>TablaDatos[[#This Row],[Aux3]]/100000000000000</f>
        <v>249.274772190932</v>
      </c>
      <c r="U4010" s="1">
        <v>2.49274772190932E+16</v>
      </c>
      <c r="V4010">
        <v>170</v>
      </c>
      <c r="W4010">
        <v>101.5</v>
      </c>
    </row>
    <row r="4011" spans="1:23">
      <c r="A4011">
        <v>2011</v>
      </c>
      <c r="B4011">
        <v>59</v>
      </c>
      <c r="C4011" t="s">
        <v>23</v>
      </c>
      <c r="D4011" t="s">
        <v>72</v>
      </c>
      <c r="E4011" t="s">
        <v>18</v>
      </c>
      <c r="F4011" t="s">
        <v>19</v>
      </c>
      <c r="G4011" t="s">
        <v>28</v>
      </c>
      <c r="H4011" s="3">
        <v>10699.29</v>
      </c>
      <c r="I4011" t="s">
        <v>19</v>
      </c>
      <c r="J4011" t="s">
        <v>22</v>
      </c>
      <c r="K40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35.194350832759604</v>
      </c>
      <c r="L4011" s="6">
        <f>TablaDatos[[#This Row],[IMC_raw]]/1000000000000000</f>
        <v>35.194350832759604</v>
      </c>
      <c r="M4011" s="2">
        <v>3.51943508327596E+16</v>
      </c>
      <c r="N40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1" s="13">
        <f t="shared" si="62"/>
        <v>4010</v>
      </c>
      <c r="P4011" s="2" t="str">
        <f>IF(TablaDatos[[#This Row],[Diabetes]]=0,"No","Si")</f>
        <v>No</v>
      </c>
      <c r="Q4011">
        <v>0</v>
      </c>
      <c r="R4011">
        <f>TablaDatos[[#This Row],[Aux2]]/10000000000000</f>
        <v>2159.27788149655</v>
      </c>
      <c r="S4011" s="1">
        <v>2.15927788149655E+16</v>
      </c>
      <c r="T4011" s="7">
        <f>TablaDatos[[#This Row],[Aux3]]/100000000000000</f>
        <v>29.5300607097405</v>
      </c>
      <c r="U4011" s="1">
        <v>2953006070974050</v>
      </c>
      <c r="V4011">
        <v>159.80000000000001</v>
      </c>
      <c r="W4011">
        <v>99.9</v>
      </c>
    </row>
    <row r="4012" spans="1:23">
      <c r="A4012">
        <v>2011</v>
      </c>
      <c r="B4012">
        <v>58</v>
      </c>
      <c r="C4012" t="s">
        <v>23</v>
      </c>
      <c r="D4012" t="s">
        <v>34</v>
      </c>
      <c r="E4012" t="s">
        <v>19</v>
      </c>
      <c r="F4012" t="s">
        <v>19</v>
      </c>
      <c r="G4012" t="s">
        <v>28</v>
      </c>
      <c r="H4012" s="3">
        <v>17064.22</v>
      </c>
      <c r="I4012" t="s">
        <v>21</v>
      </c>
      <c r="J4012" t="s">
        <v>21</v>
      </c>
      <c r="K40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35.190163026795403</v>
      </c>
      <c r="L4012" s="5">
        <f>TablaDatos[[#This Row],[IMC_raw]]/1000000000000000</f>
        <v>35.190163026795403</v>
      </c>
      <c r="M4012" s="2">
        <v>3.51901630267954E+16</v>
      </c>
      <c r="N40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2" s="13">
        <f t="shared" si="62"/>
        <v>4011</v>
      </c>
      <c r="P4012" s="2" t="str">
        <f>IF(TablaDatos[[#This Row],[Diabetes]]=0,"No","Si")</f>
        <v>Si</v>
      </c>
      <c r="Q4012">
        <v>1</v>
      </c>
      <c r="R4012">
        <f>TablaDatos[[#This Row],[Aux2]]/10000000000000</f>
        <v>2356.06041042789</v>
      </c>
      <c r="S4012" s="1">
        <v>2.35606041042789E+16</v>
      </c>
      <c r="T4012" s="7">
        <f>TablaDatos[[#This Row],[Aux3]]/100000000000000</f>
        <v>254.24670631495499</v>
      </c>
      <c r="U4012" s="1">
        <v>2.54246706314955E+16</v>
      </c>
      <c r="V4012">
        <v>174.8</v>
      </c>
      <c r="W4012">
        <v>103.3</v>
      </c>
    </row>
    <row r="4013" spans="1:23">
      <c r="A4013">
        <v>2011</v>
      </c>
      <c r="B4013">
        <v>52</v>
      </c>
      <c r="C4013" t="s">
        <v>16</v>
      </c>
      <c r="D4013" t="s">
        <v>30</v>
      </c>
      <c r="E4013" t="s">
        <v>19</v>
      </c>
      <c r="F4013" t="s">
        <v>19</v>
      </c>
      <c r="G4013" t="s">
        <v>20</v>
      </c>
      <c r="H4013" s="3">
        <v>19714.2</v>
      </c>
      <c r="I4013" t="s">
        <v>19</v>
      </c>
      <c r="J4013" t="s">
        <v>18</v>
      </c>
      <c r="K40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35.189692477367402</v>
      </c>
      <c r="L4013" s="5">
        <f>TablaDatos[[#This Row],[IMC_raw]]/1000000000000000</f>
        <v>35.189692477367402</v>
      </c>
      <c r="M4013" s="2">
        <v>3.51896924773674E+16</v>
      </c>
      <c r="N40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3" s="13">
        <f t="shared" si="62"/>
        <v>4012</v>
      </c>
      <c r="P4013" s="2" t="str">
        <f>IF(TablaDatos[[#This Row],[Diabetes]]=0,"No","Si")</f>
        <v>Si</v>
      </c>
      <c r="Q4013">
        <v>1</v>
      </c>
      <c r="R4013">
        <f>TablaDatos[[#This Row],[Aux2]]/10000000000000</f>
        <v>220.93328206363299</v>
      </c>
      <c r="S4013" s="1">
        <v>2209332820636330</v>
      </c>
      <c r="T4013" s="7">
        <f>TablaDatos[[#This Row],[Aux3]]/100000000000000</f>
        <v>258.96963496300401</v>
      </c>
      <c r="U4013" s="1">
        <v>2.58969634963004E+16</v>
      </c>
      <c r="V4013">
        <v>153.80000000000001</v>
      </c>
      <c r="W4013">
        <v>99.6</v>
      </c>
    </row>
    <row r="4014" spans="1:23">
      <c r="A4014">
        <v>2011</v>
      </c>
      <c r="B4014">
        <v>54</v>
      </c>
      <c r="C4014" t="s">
        <v>16</v>
      </c>
      <c r="D4014" t="s">
        <v>38</v>
      </c>
      <c r="E4014" t="s">
        <v>21</v>
      </c>
      <c r="F4014" t="s">
        <v>24</v>
      </c>
      <c r="G4014" t="s">
        <v>20</v>
      </c>
      <c r="H4014" s="3">
        <v>14474.58</v>
      </c>
      <c r="I4014" t="s">
        <v>21</v>
      </c>
      <c r="J4014" t="s">
        <v>22</v>
      </c>
      <c r="K40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35.189583211320098</v>
      </c>
      <c r="L4014" s="5">
        <f>TablaDatos[[#This Row],[IMC_raw]]/1000000000000000</f>
        <v>3.5189583211320099</v>
      </c>
      <c r="M4014" s="2">
        <v>3518958321132010</v>
      </c>
      <c r="N40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4" s="13">
        <f t="shared" si="62"/>
        <v>4013</v>
      </c>
      <c r="P4014" s="2" t="str">
        <f>IF(TablaDatos[[#This Row],[Diabetes]]=0,"No","Si")</f>
        <v>Si</v>
      </c>
      <c r="Q4014">
        <v>1</v>
      </c>
      <c r="R4014">
        <f>TablaDatos[[#This Row],[Aux2]]/10000000000000</f>
        <v>2647.3165869914201</v>
      </c>
      <c r="S4014" s="1">
        <v>2.64731658699142E+16</v>
      </c>
      <c r="T4014" s="7">
        <f>TablaDatos[[#This Row],[Aux3]]/100000000000000</f>
        <v>283.80735724961499</v>
      </c>
      <c r="U4014" s="1">
        <v>2.83807357249615E+16</v>
      </c>
      <c r="V4014">
        <v>158.6</v>
      </c>
      <c r="W4014">
        <v>97.9</v>
      </c>
    </row>
    <row r="4015" spans="1:23">
      <c r="A4015">
        <v>2011</v>
      </c>
      <c r="B4015">
        <v>68</v>
      </c>
      <c r="C4015" t="s">
        <v>23</v>
      </c>
      <c r="D4015" t="s">
        <v>42</v>
      </c>
      <c r="E4015" t="s">
        <v>18</v>
      </c>
      <c r="F4015" t="s">
        <v>24</v>
      </c>
      <c r="G4015" t="s">
        <v>25</v>
      </c>
      <c r="H4015" s="3">
        <v>8018.41</v>
      </c>
      <c r="I4015" t="s">
        <v>19</v>
      </c>
      <c r="J4015" t="s">
        <v>22</v>
      </c>
      <c r="K40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35.179393041691796</v>
      </c>
      <c r="L4015" s="5">
        <f>TablaDatos[[#This Row],[IMC_raw]]/1000000000000000</f>
        <v>0.35179393041691798</v>
      </c>
      <c r="M4015" s="2">
        <v>351793930416918</v>
      </c>
      <c r="N40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5" s="13">
        <f t="shared" si="62"/>
        <v>4014</v>
      </c>
      <c r="P4015" s="2" t="str">
        <f>IF(TablaDatos[[#This Row],[Diabetes]]=0,"No","Si")</f>
        <v>No</v>
      </c>
      <c r="Q4015">
        <v>0</v>
      </c>
      <c r="R4015">
        <f>TablaDatos[[#This Row],[Aux2]]/10000000000000</f>
        <v>2104.57338397071</v>
      </c>
      <c r="S4015" s="1">
        <v>2.10457338397071E+16</v>
      </c>
      <c r="T4015" s="7">
        <f>TablaDatos[[#This Row],[Aux3]]/100000000000000</f>
        <v>229.09010222844401</v>
      </c>
      <c r="U4015" s="1">
        <v>2.29090102228444E+16</v>
      </c>
      <c r="V4015">
        <v>155.30000000000001</v>
      </c>
      <c r="W4015">
        <v>95.2</v>
      </c>
    </row>
    <row r="4016" spans="1:23">
      <c r="A4016">
        <v>2011</v>
      </c>
      <c r="B4016">
        <v>65</v>
      </c>
      <c r="C4016" t="s">
        <v>16</v>
      </c>
      <c r="D4016" t="s">
        <v>29</v>
      </c>
      <c r="E4016" t="s">
        <v>31</v>
      </c>
      <c r="F4016" t="s">
        <v>19</v>
      </c>
      <c r="G4016" t="s">
        <v>25</v>
      </c>
      <c r="H4016" s="3">
        <v>13193.39</v>
      </c>
      <c r="I4016" t="s">
        <v>21</v>
      </c>
      <c r="J4016" t="s">
        <v>18</v>
      </c>
      <c r="K40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35.172176367221098</v>
      </c>
      <c r="L4016" s="5">
        <f>TablaDatos[[#This Row],[IMC_raw]]/1000000000000000</f>
        <v>3.5172176367221102</v>
      </c>
      <c r="M4016" s="2">
        <v>3517217636722110</v>
      </c>
      <c r="N40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6" s="13">
        <f t="shared" si="62"/>
        <v>4015</v>
      </c>
      <c r="P4016" s="2" t="str">
        <f>IF(TablaDatos[[#This Row],[Diabetes]]=0,"No","Si")</f>
        <v>Si</v>
      </c>
      <c r="Q4016">
        <v>1</v>
      </c>
      <c r="R4016">
        <f>TablaDatos[[#This Row],[Aux2]]/10000000000000</f>
        <v>249.91477402333399</v>
      </c>
      <c r="S4016" s="1">
        <v>2499147740233340</v>
      </c>
      <c r="T4016" s="7">
        <f>TablaDatos[[#This Row],[Aux3]]/100000000000000</f>
        <v>28.316005729914298</v>
      </c>
      <c r="U4016" s="1">
        <v>2831600572991430</v>
      </c>
      <c r="V4016">
        <v>165.7</v>
      </c>
      <c r="W4016">
        <v>107.3</v>
      </c>
    </row>
    <row r="4017" spans="1:23">
      <c r="A4017">
        <v>2011</v>
      </c>
      <c r="B4017">
        <v>50</v>
      </c>
      <c r="C4017" t="s">
        <v>16</v>
      </c>
      <c r="D4017" t="s">
        <v>72</v>
      </c>
      <c r="E4017" t="s">
        <v>19</v>
      </c>
      <c r="F4017" t="s">
        <v>19</v>
      </c>
      <c r="G4017" t="s">
        <v>20</v>
      </c>
      <c r="H4017" s="3">
        <v>26441.38</v>
      </c>
      <c r="I4017" t="s">
        <v>19</v>
      </c>
      <c r="J4017" t="s">
        <v>22</v>
      </c>
      <c r="K40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35.1612601199609</v>
      </c>
      <c r="L4017" s="5">
        <f>TablaDatos[[#This Row],[IMC_raw]]/1000000000000000</f>
        <v>3.5161260119960902</v>
      </c>
      <c r="M4017" s="2">
        <v>3516126011996090</v>
      </c>
      <c r="N40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7" s="13">
        <f t="shared" si="62"/>
        <v>4016</v>
      </c>
      <c r="P4017" s="2" t="str">
        <f>IF(TablaDatos[[#This Row],[Diabetes]]=0,"No","Si")</f>
        <v>No</v>
      </c>
      <c r="Q4017">
        <v>0</v>
      </c>
      <c r="R4017">
        <f>TablaDatos[[#This Row],[Aux2]]/10000000000000</f>
        <v>2022.20813073608</v>
      </c>
      <c r="S4017" s="1">
        <v>2.02220813073608E+16</v>
      </c>
      <c r="T4017" s="7">
        <f>TablaDatos[[#This Row],[Aux3]]/100000000000000</f>
        <v>24.5765348973882</v>
      </c>
      <c r="U4017" s="1">
        <v>2457653489738820</v>
      </c>
      <c r="V4017">
        <v>154.30000000000001</v>
      </c>
      <c r="W4017">
        <v>96</v>
      </c>
    </row>
    <row r="4018" spans="1:23">
      <c r="A4018">
        <v>2011</v>
      </c>
      <c r="B4018">
        <v>57</v>
      </c>
      <c r="C4018" t="s">
        <v>23</v>
      </c>
      <c r="D4018" t="s">
        <v>73</v>
      </c>
      <c r="E4018" t="s">
        <v>21</v>
      </c>
      <c r="F4018" t="s">
        <v>24</v>
      </c>
      <c r="G4018" t="s">
        <v>28</v>
      </c>
      <c r="H4018" s="3">
        <v>38007.230000000003</v>
      </c>
      <c r="I4018" t="s">
        <v>21</v>
      </c>
      <c r="J4018" t="s">
        <v>21</v>
      </c>
      <c r="K40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35.155820702929205</v>
      </c>
      <c r="L4018" s="6">
        <f>TablaDatos[[#This Row],[IMC_raw]]/1000000000000000</f>
        <v>3.5155820702929201</v>
      </c>
      <c r="M4018" s="2">
        <v>3515582070292920</v>
      </c>
      <c r="N40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8" s="13">
        <f t="shared" si="62"/>
        <v>4017</v>
      </c>
      <c r="P4018" s="2" t="str">
        <f>IF(TablaDatos[[#This Row],[Diabetes]]=0,"No","Si")</f>
        <v>Si</v>
      </c>
      <c r="Q4018">
        <v>1</v>
      </c>
      <c r="R4018">
        <f>TablaDatos[[#This Row],[Aux2]]/10000000000000</f>
        <v>248.529053088653</v>
      </c>
      <c r="S4018" s="1">
        <v>2485290530886530</v>
      </c>
      <c r="T4018" s="7">
        <f>TablaDatos[[#This Row],[Aux3]]/100000000000000</f>
        <v>250.81681039526299</v>
      </c>
      <c r="U4018" s="1">
        <v>2.50816810395263E+16</v>
      </c>
      <c r="V4018">
        <v>175.3</v>
      </c>
      <c r="W4018">
        <v>100.8</v>
      </c>
    </row>
    <row r="4019" spans="1:23">
      <c r="A4019">
        <v>2011</v>
      </c>
      <c r="B4019">
        <v>41</v>
      </c>
      <c r="C4019" t="s">
        <v>23</v>
      </c>
      <c r="D4019" t="s">
        <v>34</v>
      </c>
      <c r="E4019" t="s">
        <v>18</v>
      </c>
      <c r="F4019" t="s">
        <v>19</v>
      </c>
      <c r="G4019" t="s">
        <v>39</v>
      </c>
      <c r="H4019" s="3">
        <v>22613.67</v>
      </c>
      <c r="I4019" t="s">
        <v>21</v>
      </c>
      <c r="J4019" t="s">
        <v>19</v>
      </c>
      <c r="K40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35.134694246303702</v>
      </c>
      <c r="L4019" s="6">
        <f>TablaDatos[[#This Row],[IMC_raw]]/1000000000000000</f>
        <v>3.5134694246303702</v>
      </c>
      <c r="M4019" s="2">
        <v>3513469424630370</v>
      </c>
      <c r="N40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19" s="13">
        <f t="shared" si="62"/>
        <v>4018</v>
      </c>
      <c r="P4019" s="2" t="str">
        <f>IF(TablaDatos[[#This Row],[Diabetes]]=0,"No","Si")</f>
        <v>No</v>
      </c>
      <c r="Q4019">
        <v>0</v>
      </c>
      <c r="R4019">
        <f>TablaDatos[[#This Row],[Aux2]]/10000000000000</f>
        <v>2232.1995297926401</v>
      </c>
      <c r="S4019" s="1">
        <v>2.23219952979264E+16</v>
      </c>
      <c r="T4019" s="7">
        <f>TablaDatos[[#This Row],[Aux3]]/100000000000000</f>
        <v>259.163937544752</v>
      </c>
      <c r="U4019" s="1">
        <v>2.59163937544752E+16</v>
      </c>
      <c r="V4019">
        <v>154.30000000000001</v>
      </c>
      <c r="W4019">
        <v>94.7</v>
      </c>
    </row>
    <row r="4020" spans="1:23">
      <c r="A4020">
        <v>2011</v>
      </c>
      <c r="B4020">
        <v>68</v>
      </c>
      <c r="C4020" t="s">
        <v>23</v>
      </c>
      <c r="D4020" t="s">
        <v>72</v>
      </c>
      <c r="E4020" t="s">
        <v>31</v>
      </c>
      <c r="F4020" t="s">
        <v>24</v>
      </c>
      <c r="G4020" t="s">
        <v>25</v>
      </c>
      <c r="H4020" s="3">
        <v>16744.89</v>
      </c>
      <c r="I4020" t="s">
        <v>21</v>
      </c>
      <c r="J4020" t="s">
        <v>18</v>
      </c>
      <c r="K40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35.126309266788802</v>
      </c>
      <c r="L4020" s="5">
        <f>TablaDatos[[#This Row],[IMC_raw]]/1000000000000000</f>
        <v>35.126309266788802</v>
      </c>
      <c r="M4020" s="2">
        <v>3.51263092667888E+16</v>
      </c>
      <c r="N40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0" s="13">
        <f t="shared" si="62"/>
        <v>4019</v>
      </c>
      <c r="P4020" s="2" t="str">
        <f>IF(TablaDatos[[#This Row],[Diabetes]]=0,"No","Si")</f>
        <v>No</v>
      </c>
      <c r="Q4020">
        <v>0</v>
      </c>
      <c r="R4020">
        <f>TablaDatos[[#This Row],[Aux2]]/10000000000000</f>
        <v>2372.5806656720301</v>
      </c>
      <c r="S4020" s="1">
        <v>2.37258066567203E+16</v>
      </c>
      <c r="T4020" s="7">
        <f>TablaDatos[[#This Row],[Aux3]]/100000000000000</f>
        <v>25.231946384104798</v>
      </c>
      <c r="U4020" s="1">
        <v>2523194638410480</v>
      </c>
      <c r="V4020">
        <v>170.2</v>
      </c>
      <c r="W4020">
        <v>101.7</v>
      </c>
    </row>
    <row r="4021" spans="1:23">
      <c r="A4021">
        <v>2011</v>
      </c>
      <c r="B4021">
        <v>53</v>
      </c>
      <c r="C4021" t="s">
        <v>23</v>
      </c>
      <c r="D4021" t="s">
        <v>72</v>
      </c>
      <c r="E4021" t="s">
        <v>21</v>
      </c>
      <c r="F4021" t="s">
        <v>19</v>
      </c>
      <c r="G4021" t="s">
        <v>20</v>
      </c>
      <c r="H4021" s="3">
        <v>18572.39</v>
      </c>
      <c r="I4021" t="s">
        <v>19</v>
      </c>
      <c r="J4021" t="s">
        <v>18</v>
      </c>
      <c r="K40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35.120686171045698</v>
      </c>
      <c r="L4021" s="6">
        <f>TablaDatos[[#This Row],[IMC_raw]]/1000000000000000</f>
        <v>35.120686171045698</v>
      </c>
      <c r="M4021" s="2">
        <v>3.51206861710457E+16</v>
      </c>
      <c r="N40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1" s="13">
        <f t="shared" si="62"/>
        <v>4020</v>
      </c>
      <c r="P4021" s="2" t="str">
        <f>IF(TablaDatos[[#This Row],[Diabetes]]=0,"No","Si")</f>
        <v>No</v>
      </c>
      <c r="Q4021">
        <v>0</v>
      </c>
      <c r="R4021">
        <f>TablaDatos[[#This Row],[Aux2]]/10000000000000</f>
        <v>220.84951131689601</v>
      </c>
      <c r="S4021" s="1">
        <v>2208495113168960</v>
      </c>
      <c r="T4021" s="7">
        <f>TablaDatos[[#This Row],[Aux3]]/100000000000000</f>
        <v>266.079866483628</v>
      </c>
      <c r="U4021" s="1">
        <v>2.66079866483628E+16</v>
      </c>
      <c r="V4021">
        <v>160</v>
      </c>
      <c r="W4021">
        <v>90</v>
      </c>
    </row>
    <row r="4022" spans="1:23">
      <c r="A4022">
        <v>2011</v>
      </c>
      <c r="B4022">
        <v>56</v>
      </c>
      <c r="C4022" t="s">
        <v>16</v>
      </c>
      <c r="D4022" t="s">
        <v>17</v>
      </c>
      <c r="E4022" t="s">
        <v>19</v>
      </c>
      <c r="F4022" t="s">
        <v>24</v>
      </c>
      <c r="G4022" t="s">
        <v>28</v>
      </c>
      <c r="H4022" s="3">
        <v>36424.82</v>
      </c>
      <c r="I4022" t="s">
        <v>19</v>
      </c>
      <c r="J4022" t="s">
        <v>19</v>
      </c>
      <c r="K40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35.114298687685597</v>
      </c>
      <c r="L4022" s="6">
        <f>TablaDatos[[#This Row],[IMC_raw]]/100000000000000</f>
        <v>35.114298687685597</v>
      </c>
      <c r="M4022" s="2">
        <v>3511429868768560</v>
      </c>
      <c r="N40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2" s="13">
        <f t="shared" si="62"/>
        <v>4021</v>
      </c>
      <c r="P4022" s="2" t="str">
        <f>IF(TablaDatos[[#This Row],[Diabetes]]=0,"No","Si")</f>
        <v>Si</v>
      </c>
      <c r="Q4022">
        <v>1</v>
      </c>
      <c r="R4022">
        <f>TablaDatos[[#This Row],[Aux2]]/10000000000000</f>
        <v>263.46462520805102</v>
      </c>
      <c r="S4022" s="1">
        <v>2634646252080510</v>
      </c>
      <c r="T4022" s="7">
        <f>TablaDatos[[#This Row],[Aux3]]/100000000000000</f>
        <v>235.03414650829399</v>
      </c>
      <c r="U4022" s="1">
        <v>2.35034146508294E+16</v>
      </c>
      <c r="V4022">
        <v>174.4</v>
      </c>
      <c r="W4022">
        <v>101.9</v>
      </c>
    </row>
    <row r="4023" spans="1:23">
      <c r="A4023">
        <v>2011</v>
      </c>
      <c r="B4023">
        <v>53</v>
      </c>
      <c r="C4023" t="s">
        <v>16</v>
      </c>
      <c r="D4023" t="s">
        <v>41</v>
      </c>
      <c r="E4023" t="s">
        <v>18</v>
      </c>
      <c r="F4023" t="s">
        <v>19</v>
      </c>
      <c r="G4023" t="s">
        <v>20</v>
      </c>
      <c r="H4023" s="3">
        <v>27083.81</v>
      </c>
      <c r="I4023" t="s">
        <v>19</v>
      </c>
      <c r="J4023" t="s">
        <v>18</v>
      </c>
      <c r="K40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35.087793509854002</v>
      </c>
      <c r="L4023" s="5">
        <f>TablaDatos[[#This Row],[IMC_raw]]/1000000000000000</f>
        <v>35.087793509854002</v>
      </c>
      <c r="M4023" s="2">
        <v>3.5087793509854E+16</v>
      </c>
      <c r="N40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3" s="13">
        <f t="shared" si="62"/>
        <v>4022</v>
      </c>
      <c r="P4023" s="2" t="str">
        <f>IF(TablaDatos[[#This Row],[Diabetes]]=0,"No","Si")</f>
        <v>Si</v>
      </c>
      <c r="Q4023">
        <v>1</v>
      </c>
      <c r="R4023">
        <f>TablaDatos[[#This Row],[Aux2]]/10000000000000</f>
        <v>2533.1840617604098</v>
      </c>
      <c r="S4023" s="1">
        <v>2.53318406176041E+16</v>
      </c>
      <c r="T4023" s="7">
        <f>TablaDatos[[#This Row],[Aux3]]/100000000000000</f>
        <v>25.345782940894701</v>
      </c>
      <c r="U4023" s="1">
        <v>2534578294089470</v>
      </c>
      <c r="V4023">
        <v>157.30000000000001</v>
      </c>
      <c r="W4023">
        <v>97.3</v>
      </c>
    </row>
    <row r="4024" spans="1:23">
      <c r="A4024">
        <v>2011</v>
      </c>
      <c r="B4024">
        <v>65</v>
      </c>
      <c r="C4024" t="s">
        <v>16</v>
      </c>
      <c r="D4024" t="s">
        <v>74</v>
      </c>
      <c r="E4024" t="s">
        <v>21</v>
      </c>
      <c r="F4024" t="s">
        <v>24</v>
      </c>
      <c r="G4024" t="s">
        <v>25</v>
      </c>
      <c r="H4024" s="3">
        <v>13048.44</v>
      </c>
      <c r="I4024" t="s">
        <v>21</v>
      </c>
      <c r="J4024" t="s">
        <v>18</v>
      </c>
      <c r="K40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35.070050083661798</v>
      </c>
      <c r="L4024" s="6">
        <f>TablaDatos[[#This Row],[IMC_raw]]/1000000000000000</f>
        <v>35.070050083661798</v>
      </c>
      <c r="M4024" s="2">
        <v>3.50700500836618E+16</v>
      </c>
      <c r="N40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4" s="13">
        <f t="shared" si="62"/>
        <v>4023</v>
      </c>
      <c r="P4024" s="2" t="str">
        <f>IF(TablaDatos[[#This Row],[Diabetes]]=0,"No","Si")</f>
        <v>No</v>
      </c>
      <c r="Q4024">
        <v>0</v>
      </c>
      <c r="R4024">
        <f>TablaDatos[[#This Row],[Aux2]]/10000000000000</f>
        <v>2136.3252540448598</v>
      </c>
      <c r="S4024" s="1">
        <v>2.13632525404486E+16</v>
      </c>
      <c r="T4024" s="7">
        <f>TablaDatos[[#This Row],[Aux3]]/100000000000000</f>
        <v>26.425987235758601</v>
      </c>
      <c r="U4024" s="1">
        <v>2642598723575860</v>
      </c>
      <c r="V4024">
        <v>163.1</v>
      </c>
      <c r="W4024">
        <v>103.7</v>
      </c>
    </row>
    <row r="4025" spans="1:23">
      <c r="A4025">
        <v>2011</v>
      </c>
      <c r="B4025">
        <v>55</v>
      </c>
      <c r="C4025" t="s">
        <v>23</v>
      </c>
      <c r="D4025" t="s">
        <v>27</v>
      </c>
      <c r="E4025" t="s">
        <v>18</v>
      </c>
      <c r="F4025" t="s">
        <v>19</v>
      </c>
      <c r="G4025" t="s">
        <v>28</v>
      </c>
      <c r="H4025" s="3">
        <v>24173.47</v>
      </c>
      <c r="I4025" t="s">
        <v>21</v>
      </c>
      <c r="J4025" t="s">
        <v>18</v>
      </c>
      <c r="K40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35.025376521553902</v>
      </c>
      <c r="L4025" s="6">
        <f>TablaDatos[[#This Row],[IMC_raw]]/1000000000000000</f>
        <v>3.5025376521553899</v>
      </c>
      <c r="M4025" s="2">
        <v>3502537652155390</v>
      </c>
      <c r="N40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5" s="13">
        <f t="shared" si="62"/>
        <v>4024</v>
      </c>
      <c r="P4025" s="2" t="str">
        <f>IF(TablaDatos[[#This Row],[Diabetes]]=0,"No","Si")</f>
        <v>No</v>
      </c>
      <c r="Q4025">
        <v>0</v>
      </c>
      <c r="R4025">
        <f>TablaDatos[[#This Row],[Aux2]]/10000000000000</f>
        <v>2214.1698036427201</v>
      </c>
      <c r="S4025" s="1">
        <v>2.21416980364272E+16</v>
      </c>
      <c r="T4025" s="7">
        <f>TablaDatos[[#This Row],[Aux3]]/100000000000000</f>
        <v>244.28835691345401</v>
      </c>
      <c r="U4025" s="1">
        <v>2.44288356913454E+16</v>
      </c>
      <c r="V4025">
        <v>161.1</v>
      </c>
      <c r="W4025">
        <v>94.7</v>
      </c>
    </row>
    <row r="4026" spans="1:23">
      <c r="A4026">
        <v>2011</v>
      </c>
      <c r="B4026">
        <v>68</v>
      </c>
      <c r="C4026" t="s">
        <v>16</v>
      </c>
      <c r="D4026" t="s">
        <v>29</v>
      </c>
      <c r="E4026" t="s">
        <v>21</v>
      </c>
      <c r="F4026" t="s">
        <v>24</v>
      </c>
      <c r="G4026" t="s">
        <v>25</v>
      </c>
      <c r="H4026" s="3">
        <v>9808.09</v>
      </c>
      <c r="I4026" t="s">
        <v>21</v>
      </c>
      <c r="J4026" t="s">
        <v>18</v>
      </c>
      <c r="K40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35.018727945722802</v>
      </c>
      <c r="L4026" s="5">
        <f>TablaDatos[[#This Row],[IMC_raw]]/1000000000000000</f>
        <v>3.5018727945722801</v>
      </c>
      <c r="M4026" s="2">
        <v>3501872794572280</v>
      </c>
      <c r="N40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6" s="13">
        <f t="shared" si="62"/>
        <v>4025</v>
      </c>
      <c r="P4026" s="2" t="str">
        <f>IF(TablaDatos[[#This Row],[Diabetes]]=0,"No","Si")</f>
        <v>Si</v>
      </c>
      <c r="Q4026">
        <v>1</v>
      </c>
      <c r="R4026">
        <f>TablaDatos[[#This Row],[Aux2]]/10000000000000</f>
        <v>2241.1054496243801</v>
      </c>
      <c r="S4026" s="1">
        <v>2.24110544962438E+16</v>
      </c>
      <c r="T4026" s="7">
        <f>TablaDatos[[#This Row],[Aux3]]/100000000000000</f>
        <v>29.610862558808901</v>
      </c>
      <c r="U4026" s="1">
        <v>2961086255880890</v>
      </c>
      <c r="V4026">
        <v>173.3</v>
      </c>
      <c r="W4026">
        <v>105.3</v>
      </c>
    </row>
    <row r="4027" spans="1:23">
      <c r="A4027">
        <v>2012</v>
      </c>
      <c r="B4027">
        <v>55</v>
      </c>
      <c r="C4027" t="s">
        <v>16</v>
      </c>
      <c r="D4027" t="s">
        <v>38</v>
      </c>
      <c r="E4027" t="s">
        <v>21</v>
      </c>
      <c r="F4027" t="s">
        <v>19</v>
      </c>
      <c r="G4027" t="s">
        <v>28</v>
      </c>
      <c r="H4027" s="3">
        <v>26189.9</v>
      </c>
      <c r="I4027" t="s">
        <v>21</v>
      </c>
      <c r="J4027" t="s">
        <v>18</v>
      </c>
      <c r="K40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39.956396180654401</v>
      </c>
      <c r="L4027" s="6">
        <f>TablaDatos[[#This Row],[IMC_raw]]/1000000000000000</f>
        <v>0.39956396180654402</v>
      </c>
      <c r="M4027" s="2">
        <v>399563961806544</v>
      </c>
      <c r="N40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7" s="13">
        <f t="shared" si="62"/>
        <v>4026</v>
      </c>
      <c r="P4027" s="2" t="str">
        <f>IF(TablaDatos[[#This Row],[Diabetes]]=0,"No","Si")</f>
        <v>Si</v>
      </c>
      <c r="Q4027">
        <v>1</v>
      </c>
      <c r="R4027">
        <f>TablaDatos[[#This Row],[Aux2]]/10000000000000</f>
        <v>2286.5107197534498</v>
      </c>
      <c r="S4027" s="1">
        <v>2.28651071975345E+16</v>
      </c>
      <c r="T4027" s="7">
        <f>TablaDatos[[#This Row],[Aux3]]/100000000000000</f>
        <v>26.680616336838099</v>
      </c>
      <c r="U4027" s="1">
        <v>2668061633683810</v>
      </c>
      <c r="V4027">
        <v>178.7</v>
      </c>
      <c r="W4027">
        <v>105.3</v>
      </c>
    </row>
    <row r="4028" spans="1:23">
      <c r="A4028">
        <v>2012</v>
      </c>
      <c r="B4028">
        <v>64</v>
      </c>
      <c r="C4028" t="s">
        <v>16</v>
      </c>
      <c r="D4028" t="s">
        <v>29</v>
      </c>
      <c r="E4028" t="s">
        <v>21</v>
      </c>
      <c r="F4028" t="s">
        <v>19</v>
      </c>
      <c r="G4028" t="s">
        <v>28</v>
      </c>
      <c r="H4028" s="3">
        <v>14794.23</v>
      </c>
      <c r="I4028" t="s">
        <v>19</v>
      </c>
      <c r="J4028" t="s">
        <v>18</v>
      </c>
      <c r="K40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39.883738985392498</v>
      </c>
      <c r="L4028" s="5">
        <f>TablaDatos[[#This Row],[IMC_raw]]/1000000000000000</f>
        <v>3.9883738985392498</v>
      </c>
      <c r="M4028" s="2">
        <v>3988373898539250</v>
      </c>
      <c r="N40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8" s="13">
        <f t="shared" si="62"/>
        <v>4027</v>
      </c>
      <c r="P4028" s="2" t="str">
        <f>IF(TablaDatos[[#This Row],[Diabetes]]=0,"No","Si")</f>
        <v>Si</v>
      </c>
      <c r="Q4028">
        <v>1</v>
      </c>
      <c r="R4028">
        <f>TablaDatos[[#This Row],[Aux2]]/10000000000000</f>
        <v>2282.8512149908802</v>
      </c>
      <c r="S4028" s="1">
        <v>2.28285121499088E+16</v>
      </c>
      <c r="T4028" s="7">
        <f>TablaDatos[[#This Row],[Aux3]]/100000000000000</f>
        <v>267.56200723182297</v>
      </c>
      <c r="U4028" s="1">
        <v>2.67562007231823E+16</v>
      </c>
      <c r="V4028">
        <v>180</v>
      </c>
      <c r="W4028">
        <v>108.2</v>
      </c>
    </row>
    <row r="4029" spans="1:23">
      <c r="A4029">
        <v>2012</v>
      </c>
      <c r="B4029">
        <v>54</v>
      </c>
      <c r="C4029" t="s">
        <v>23</v>
      </c>
      <c r="D4029" t="s">
        <v>26</v>
      </c>
      <c r="E4029" t="s">
        <v>18</v>
      </c>
      <c r="F4029" t="s">
        <v>35</v>
      </c>
      <c r="G4029" t="s">
        <v>20</v>
      </c>
      <c r="H4029" s="3">
        <v>22970.84</v>
      </c>
      <c r="I4029" t="s">
        <v>19</v>
      </c>
      <c r="J4029" t="s">
        <v>21</v>
      </c>
      <c r="K40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39.839058984884097</v>
      </c>
      <c r="L4029" s="6">
        <f>TablaDatos[[#This Row],[IMC_raw]]/1000000000000000</f>
        <v>3.9839058984884099</v>
      </c>
      <c r="M4029" s="2">
        <v>3983905898488410</v>
      </c>
      <c r="N40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29" s="13">
        <f t="shared" si="62"/>
        <v>4028</v>
      </c>
      <c r="P4029" s="2" t="str">
        <f>IF(TablaDatos[[#This Row],[Diabetes]]=0,"No","Si")</f>
        <v>No</v>
      </c>
      <c r="Q4029">
        <v>0</v>
      </c>
      <c r="R4029">
        <f>TablaDatos[[#This Row],[Aux2]]/10000000000000</f>
        <v>211.72160649399001</v>
      </c>
      <c r="S4029" s="1">
        <v>2117216064939900</v>
      </c>
      <c r="T4029" s="7">
        <f>TablaDatos[[#This Row],[Aux3]]/100000000000000</f>
        <v>22.729376226902101</v>
      </c>
      <c r="U4029" s="1">
        <v>2272937622690210</v>
      </c>
      <c r="V4029">
        <v>164.4</v>
      </c>
      <c r="W4029">
        <v>94.3</v>
      </c>
    </row>
    <row r="4030" spans="1:23">
      <c r="A4030">
        <v>2012</v>
      </c>
      <c r="B4030">
        <v>62</v>
      </c>
      <c r="C4030" t="s">
        <v>23</v>
      </c>
      <c r="D4030" t="s">
        <v>29</v>
      </c>
      <c r="E4030" t="s">
        <v>18</v>
      </c>
      <c r="F4030" t="s">
        <v>24</v>
      </c>
      <c r="G4030" t="s">
        <v>28</v>
      </c>
      <c r="H4030" s="3">
        <v>10582.83</v>
      </c>
      <c r="I4030" t="s">
        <v>21</v>
      </c>
      <c r="J4030" t="s">
        <v>18</v>
      </c>
      <c r="K40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39.829170634279997</v>
      </c>
      <c r="L4030" s="5">
        <f>TablaDatos[[#This Row],[IMC_raw]]/1000000000000000</f>
        <v>3.9829170634279998</v>
      </c>
      <c r="M4030" s="2">
        <v>3982917063428000</v>
      </c>
      <c r="N40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0" s="13">
        <f t="shared" si="62"/>
        <v>4029</v>
      </c>
      <c r="P4030" s="2" t="str">
        <f>IF(TablaDatos[[#This Row],[Diabetes]]=0,"No","Si")</f>
        <v>No</v>
      </c>
      <c r="Q4030">
        <v>0</v>
      </c>
      <c r="R4030">
        <f>TablaDatos[[#This Row],[Aux2]]/10000000000000</f>
        <v>224.73178900537701</v>
      </c>
      <c r="S4030" s="1">
        <v>2247317890053770</v>
      </c>
      <c r="T4030" s="7">
        <f>TablaDatos[[#This Row],[Aux3]]/100000000000000</f>
        <v>282.48779596152201</v>
      </c>
      <c r="U4030" s="1">
        <v>2.82487795961522E+16</v>
      </c>
      <c r="V4030">
        <v>160.19999999999999</v>
      </c>
      <c r="W4030">
        <v>97.1</v>
      </c>
    </row>
    <row r="4031" spans="1:23">
      <c r="A4031">
        <v>2012</v>
      </c>
      <c r="B4031">
        <v>70</v>
      </c>
      <c r="C4031" t="s">
        <v>16</v>
      </c>
      <c r="D4031" t="s">
        <v>73</v>
      </c>
      <c r="E4031" t="s">
        <v>21</v>
      </c>
      <c r="F4031" t="s">
        <v>24</v>
      </c>
      <c r="G4031" t="s">
        <v>25</v>
      </c>
      <c r="H4031" s="3">
        <v>16590.830000000002</v>
      </c>
      <c r="I4031" t="s">
        <v>21</v>
      </c>
      <c r="J4031" t="s">
        <v>19</v>
      </c>
      <c r="K40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39.7789097832812</v>
      </c>
      <c r="L4031" s="6">
        <f>TablaDatos[[#This Row],[IMC_raw]]/100000000000000</f>
        <v>39.7789097832812</v>
      </c>
      <c r="M4031" s="2">
        <v>3977890978328120</v>
      </c>
      <c r="N40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1" s="13">
        <f t="shared" si="62"/>
        <v>4030</v>
      </c>
      <c r="P4031" s="2" t="str">
        <f>IF(TablaDatos[[#This Row],[Diabetes]]=0,"No","Si")</f>
        <v>Si</v>
      </c>
      <c r="Q4031">
        <v>1</v>
      </c>
      <c r="R4031">
        <f>TablaDatos[[#This Row],[Aux2]]/10000000000000</f>
        <v>2233.2459424140502</v>
      </c>
      <c r="S4031" s="1">
        <v>2.23324594241405E+16</v>
      </c>
      <c r="T4031" s="7">
        <f>TablaDatos[[#This Row],[Aux3]]/100000000000000</f>
        <v>28.422135786899201</v>
      </c>
      <c r="U4031" s="1">
        <v>2842213578689920</v>
      </c>
      <c r="V4031">
        <v>183.1</v>
      </c>
      <c r="W4031">
        <v>108.5</v>
      </c>
    </row>
    <row r="4032" spans="1:23">
      <c r="A4032">
        <v>2012</v>
      </c>
      <c r="B4032">
        <v>61</v>
      </c>
      <c r="C4032" t="s">
        <v>23</v>
      </c>
      <c r="D4032" t="s">
        <v>34</v>
      </c>
      <c r="E4032" t="s">
        <v>19</v>
      </c>
      <c r="F4032" t="s">
        <v>19</v>
      </c>
      <c r="G4032" t="s">
        <v>28</v>
      </c>
      <c r="H4032" s="3">
        <v>14994.74</v>
      </c>
      <c r="I4032" t="s">
        <v>19</v>
      </c>
      <c r="J4032" t="s">
        <v>18</v>
      </c>
      <c r="K40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39.763828599584301</v>
      </c>
      <c r="L4032" s="5">
        <f>TablaDatos[[#This Row],[IMC_raw]]/1000000000000000</f>
        <v>39.763828599584301</v>
      </c>
      <c r="M4032" s="2">
        <v>3.9763828599584304E+16</v>
      </c>
      <c r="N40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2" s="13">
        <f t="shared" si="62"/>
        <v>4031</v>
      </c>
      <c r="P4032" s="2" t="str">
        <f>IF(TablaDatos[[#This Row],[Diabetes]]=0,"No","Si")</f>
        <v>Si</v>
      </c>
      <c r="Q4032">
        <v>1</v>
      </c>
      <c r="R4032">
        <f>TablaDatos[[#This Row],[Aux2]]/10000000000000</f>
        <v>21.075647128436501</v>
      </c>
      <c r="S4032" s="1">
        <v>210756471284365</v>
      </c>
      <c r="T4032" s="7">
        <f>TablaDatos[[#This Row],[Aux3]]/100000000000000</f>
        <v>296.58316849241498</v>
      </c>
      <c r="U4032" s="1">
        <v>2.96583168492415E+16</v>
      </c>
      <c r="V4032">
        <v>166.6</v>
      </c>
      <c r="W4032">
        <v>108.8</v>
      </c>
    </row>
    <row r="4033" spans="1:23">
      <c r="A4033">
        <v>2012</v>
      </c>
      <c r="B4033">
        <v>59</v>
      </c>
      <c r="C4033" t="s">
        <v>16</v>
      </c>
      <c r="D4033" t="s">
        <v>27</v>
      </c>
      <c r="E4033" t="s">
        <v>18</v>
      </c>
      <c r="F4033" t="s">
        <v>19</v>
      </c>
      <c r="G4033" t="s">
        <v>28</v>
      </c>
      <c r="H4033" s="3">
        <v>19434.8</v>
      </c>
      <c r="I4033" t="s">
        <v>19</v>
      </c>
      <c r="J4033" t="s">
        <v>22</v>
      </c>
      <c r="K40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39.695210071552403</v>
      </c>
      <c r="L4033" s="5">
        <f>TablaDatos[[#This Row],[IMC_raw]]/1000000000000000</f>
        <v>0.396952100715524</v>
      </c>
      <c r="M4033" s="2">
        <v>396952100715524</v>
      </c>
      <c r="N40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3" s="13">
        <f t="shared" si="62"/>
        <v>4032</v>
      </c>
      <c r="P4033" s="2" t="str">
        <f>IF(TablaDatos[[#This Row],[Diabetes]]=0,"No","Si")</f>
        <v>No</v>
      </c>
      <c r="Q4033">
        <v>0</v>
      </c>
      <c r="R4033">
        <f>TablaDatos[[#This Row],[Aux2]]/10000000000000</f>
        <v>2284.8998937757601</v>
      </c>
      <c r="S4033" s="1">
        <v>2.28489989377576E+16</v>
      </c>
      <c r="T4033" s="7">
        <f>TablaDatos[[#This Row],[Aux3]]/100000000000000</f>
        <v>24.4936451935978</v>
      </c>
      <c r="U4033" s="1">
        <v>2449364519359780</v>
      </c>
      <c r="V4033">
        <v>166.2</v>
      </c>
      <c r="W4033">
        <v>98.3</v>
      </c>
    </row>
    <row r="4034" spans="1:23">
      <c r="A4034">
        <v>2012</v>
      </c>
      <c r="B4034">
        <v>61</v>
      </c>
      <c r="C4034" t="s">
        <v>16</v>
      </c>
      <c r="D4034" t="s">
        <v>27</v>
      </c>
      <c r="E4034" t="s">
        <v>21</v>
      </c>
      <c r="F4034" t="s">
        <v>19</v>
      </c>
      <c r="G4034" t="s">
        <v>28</v>
      </c>
      <c r="H4034" s="3">
        <v>21216.89</v>
      </c>
      <c r="I4034" t="s">
        <v>19</v>
      </c>
      <c r="J4034" t="s">
        <v>18</v>
      </c>
      <c r="K40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39.625379370836498</v>
      </c>
      <c r="L4034" s="6">
        <f>TablaDatos[[#This Row],[IMC_raw]]/100000000000000</f>
        <v>39.625379370836498</v>
      </c>
      <c r="M4034" s="2">
        <v>3962537937083650</v>
      </c>
      <c r="N40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4" s="13">
        <f t="shared" ref="O4034:O4097" si="63">O4033+1</f>
        <v>4033</v>
      </c>
      <c r="P4034" s="2" t="str">
        <f>IF(TablaDatos[[#This Row],[Diabetes]]=0,"No","Si")</f>
        <v>No</v>
      </c>
      <c r="Q4034">
        <v>0</v>
      </c>
      <c r="R4034">
        <f>TablaDatos[[#This Row],[Aux2]]/10000000000000</f>
        <v>2231.86473010482</v>
      </c>
      <c r="S4034" s="1">
        <v>2.23186473010482E+16</v>
      </c>
      <c r="T4034" s="7">
        <f>TablaDatos[[#This Row],[Aux3]]/100000000000000</f>
        <v>244.08619926774901</v>
      </c>
      <c r="U4034" s="1">
        <v>2.44086199267749E+16</v>
      </c>
      <c r="V4034">
        <v>173</v>
      </c>
      <c r="W4034">
        <v>100.4</v>
      </c>
    </row>
    <row r="4035" spans="1:23">
      <c r="A4035">
        <v>2012</v>
      </c>
      <c r="B4035">
        <v>64</v>
      </c>
      <c r="C4035" t="s">
        <v>23</v>
      </c>
      <c r="D4035" t="s">
        <v>71</v>
      </c>
      <c r="E4035" t="s">
        <v>31</v>
      </c>
      <c r="F4035" t="s">
        <v>24</v>
      </c>
      <c r="G4035" t="s">
        <v>28</v>
      </c>
      <c r="H4035" s="3">
        <v>13563.4</v>
      </c>
      <c r="I4035" t="s">
        <v>21</v>
      </c>
      <c r="J4035" t="s">
        <v>21</v>
      </c>
      <c r="K40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39.518118697346296</v>
      </c>
      <c r="L4035" s="5">
        <f>TablaDatos[[#This Row],[IMC_raw]]/1000000000000000</f>
        <v>3.9518118697346298</v>
      </c>
      <c r="M4035" s="2">
        <v>3951811869734630</v>
      </c>
      <c r="N40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5" s="13">
        <f t="shared" si="63"/>
        <v>4034</v>
      </c>
      <c r="P4035" s="2" t="str">
        <f>IF(TablaDatos[[#This Row],[Diabetes]]=0,"No","Si")</f>
        <v>Si</v>
      </c>
      <c r="Q4035">
        <v>1</v>
      </c>
      <c r="R4035">
        <f>TablaDatos[[#This Row],[Aux2]]/10000000000000</f>
        <v>225.38687246078601</v>
      </c>
      <c r="S4035" s="1">
        <v>2253868724607860</v>
      </c>
      <c r="T4035" s="7">
        <f>TablaDatos[[#This Row],[Aux3]]/100000000000000</f>
        <v>297.95666858452398</v>
      </c>
      <c r="U4035" s="1">
        <v>2.97956668584524E+16</v>
      </c>
      <c r="V4035">
        <v>175.7</v>
      </c>
      <c r="W4035">
        <v>104.8</v>
      </c>
    </row>
    <row r="4036" spans="1:23">
      <c r="A4036">
        <v>2012</v>
      </c>
      <c r="B4036">
        <v>57</v>
      </c>
      <c r="C4036" t="s">
        <v>23</v>
      </c>
      <c r="D4036" t="s">
        <v>34</v>
      </c>
      <c r="E4036" t="s">
        <v>18</v>
      </c>
      <c r="F4036" t="s">
        <v>35</v>
      </c>
      <c r="G4036" t="s">
        <v>28</v>
      </c>
      <c r="H4036" s="3">
        <v>18436.169999999998</v>
      </c>
      <c r="I4036" t="s">
        <v>21</v>
      </c>
      <c r="J4036" t="s">
        <v>19</v>
      </c>
      <c r="K40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39.4059088234944</v>
      </c>
      <c r="L4036" s="6">
        <f>TablaDatos[[#This Row],[IMC_raw]]/100000000000000</f>
        <v>39.4059088234944</v>
      </c>
      <c r="M4036" s="2">
        <v>3940590882349440</v>
      </c>
      <c r="N40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6" s="13">
        <f t="shared" si="63"/>
        <v>4035</v>
      </c>
      <c r="P4036" s="2" t="str">
        <f>IF(TablaDatos[[#This Row],[Diabetes]]=0,"No","Si")</f>
        <v>Si</v>
      </c>
      <c r="Q4036">
        <v>1</v>
      </c>
      <c r="R4036">
        <f>TablaDatos[[#This Row],[Aux2]]/10000000000000</f>
        <v>2209.74975998119</v>
      </c>
      <c r="S4036" s="1">
        <v>2.20974975998119E+16</v>
      </c>
      <c r="T4036" s="7">
        <f>TablaDatos[[#This Row],[Aux3]]/100000000000000</f>
        <v>263.08587161717003</v>
      </c>
      <c r="U4036" s="1">
        <v>2.6308587161717E+16</v>
      </c>
      <c r="V4036">
        <v>168.2</v>
      </c>
      <c r="W4036">
        <v>103.9</v>
      </c>
    </row>
    <row r="4037" spans="1:23">
      <c r="A4037">
        <v>2012</v>
      </c>
      <c r="B4037">
        <v>53</v>
      </c>
      <c r="C4037" t="s">
        <v>16</v>
      </c>
      <c r="D4037" t="s">
        <v>72</v>
      </c>
      <c r="E4037" t="s">
        <v>21</v>
      </c>
      <c r="F4037" t="s">
        <v>24</v>
      </c>
      <c r="G4037" t="s">
        <v>20</v>
      </c>
      <c r="H4037" s="3">
        <v>13454.51</v>
      </c>
      <c r="I4037" t="s">
        <v>21</v>
      </c>
      <c r="J4037" t="s">
        <v>19</v>
      </c>
      <c r="K40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39.257681971679702</v>
      </c>
      <c r="L4037" s="5">
        <f>TablaDatos[[#This Row],[IMC_raw]]/1000000000000000</f>
        <v>3.9257681971679701</v>
      </c>
      <c r="M4037" s="2">
        <v>3925768197167970</v>
      </c>
      <c r="N40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7" s="13">
        <f t="shared" si="63"/>
        <v>4036</v>
      </c>
      <c r="P4037" s="2" t="str">
        <f>IF(TablaDatos[[#This Row],[Diabetes]]=0,"No","Si")</f>
        <v>Si</v>
      </c>
      <c r="Q4037">
        <v>1</v>
      </c>
      <c r="R4037">
        <f>TablaDatos[[#This Row],[Aux2]]/10000000000000</f>
        <v>2471.2410255924901</v>
      </c>
      <c r="S4037" s="1">
        <v>2.47124102559249E+16</v>
      </c>
      <c r="T4037" s="7">
        <f>TablaDatos[[#This Row],[Aux3]]/100000000000000</f>
        <v>251.888887524392</v>
      </c>
      <c r="U4037" s="1">
        <v>2.51888887524392E+16</v>
      </c>
      <c r="V4037">
        <v>164.3</v>
      </c>
      <c r="W4037">
        <v>103.1</v>
      </c>
    </row>
    <row r="4038" spans="1:23">
      <c r="A4038">
        <v>2012</v>
      </c>
      <c r="B4038">
        <v>61</v>
      </c>
      <c r="C4038" t="s">
        <v>23</v>
      </c>
      <c r="D4038" t="s">
        <v>17</v>
      </c>
      <c r="E4038" t="s">
        <v>18</v>
      </c>
      <c r="F4038" t="s">
        <v>24</v>
      </c>
      <c r="G4038" t="s">
        <v>28</v>
      </c>
      <c r="H4038" s="3">
        <v>21037.32</v>
      </c>
      <c r="I4038" t="s">
        <v>19</v>
      </c>
      <c r="J4038" t="s">
        <v>22</v>
      </c>
      <c r="K40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39.206794558512698</v>
      </c>
      <c r="L4038" s="6">
        <f>TablaDatos[[#This Row],[IMC_raw]]/1000000000000000</f>
        <v>3.9206794558512699</v>
      </c>
      <c r="M4038" s="2">
        <v>3920679455851270</v>
      </c>
      <c r="N40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8" s="13">
        <f t="shared" si="63"/>
        <v>4037</v>
      </c>
      <c r="P4038" s="2" t="str">
        <f>IF(TablaDatos[[#This Row],[Diabetes]]=0,"No","Si")</f>
        <v>Si</v>
      </c>
      <c r="Q4038">
        <v>1</v>
      </c>
      <c r="R4038">
        <f>TablaDatos[[#This Row],[Aux2]]/10000000000000</f>
        <v>2315.4845650275101</v>
      </c>
      <c r="S4038" s="1">
        <v>2.31548456502751E+16</v>
      </c>
      <c r="T4038" s="7">
        <f>TablaDatos[[#This Row],[Aux3]]/100000000000000</f>
        <v>247.23472086713599</v>
      </c>
      <c r="U4038" s="1">
        <v>2.47234720867136E+16</v>
      </c>
      <c r="V4038">
        <v>163.5</v>
      </c>
      <c r="W4038">
        <v>106.7</v>
      </c>
    </row>
    <row r="4039" spans="1:23">
      <c r="A4039">
        <v>2012</v>
      </c>
      <c r="B4039">
        <v>64</v>
      </c>
      <c r="C4039" t="s">
        <v>16</v>
      </c>
      <c r="D4039" t="s">
        <v>34</v>
      </c>
      <c r="E4039" t="s">
        <v>31</v>
      </c>
      <c r="F4039" t="s">
        <v>19</v>
      </c>
      <c r="G4039" t="s">
        <v>28</v>
      </c>
      <c r="H4039" s="3">
        <v>14943.11</v>
      </c>
      <c r="I4039" t="s">
        <v>19</v>
      </c>
      <c r="J4039" t="s">
        <v>18</v>
      </c>
      <c r="K40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39.185103739759704</v>
      </c>
      <c r="L4039" s="5">
        <f>TablaDatos[[#This Row],[IMC_raw]]/1000000000000000</f>
        <v>3.9185103739759701</v>
      </c>
      <c r="M4039" s="2">
        <v>3918510373975970</v>
      </c>
      <c r="N40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39" s="13">
        <f t="shared" si="63"/>
        <v>4038</v>
      </c>
      <c r="P4039" s="2" t="str">
        <f>IF(TablaDatos[[#This Row],[Diabetes]]=0,"No","Si")</f>
        <v>Si</v>
      </c>
      <c r="Q4039">
        <v>1</v>
      </c>
      <c r="R4039">
        <f>TablaDatos[[#This Row],[Aux2]]/10000000000000</f>
        <v>2246.8245661717801</v>
      </c>
      <c r="S4039" s="1">
        <v>2.24682456617178E+16</v>
      </c>
      <c r="T4039" s="7">
        <f>TablaDatos[[#This Row],[Aux3]]/100000000000000</f>
        <v>23.989725554432699</v>
      </c>
      <c r="U4039" s="1">
        <v>2398972555443270</v>
      </c>
      <c r="V4039">
        <v>182.4</v>
      </c>
      <c r="W4039">
        <v>101.6</v>
      </c>
    </row>
    <row r="4040" spans="1:23">
      <c r="A4040">
        <v>2012</v>
      </c>
      <c r="B4040">
        <v>62</v>
      </c>
      <c r="C4040" t="s">
        <v>16</v>
      </c>
      <c r="D4040" t="s">
        <v>29</v>
      </c>
      <c r="E4040" t="s">
        <v>31</v>
      </c>
      <c r="F4040" t="s">
        <v>19</v>
      </c>
      <c r="G4040" t="s">
        <v>28</v>
      </c>
      <c r="H4040" s="3">
        <v>16240.57</v>
      </c>
      <c r="I4040" t="s">
        <v>19</v>
      </c>
      <c r="J4040" t="s">
        <v>18</v>
      </c>
      <c r="K40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39.182179914159498</v>
      </c>
      <c r="L4040" s="5">
        <f>TablaDatos[[#This Row],[IMC_raw]]/1000000000000000</f>
        <v>3.9182179914159501</v>
      </c>
      <c r="M4040" s="2">
        <v>3918217991415950</v>
      </c>
      <c r="N40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0" s="13">
        <f t="shared" si="63"/>
        <v>4039</v>
      </c>
      <c r="P4040" s="2" t="str">
        <f>IF(TablaDatos[[#This Row],[Diabetes]]=0,"No","Si")</f>
        <v>No</v>
      </c>
      <c r="Q4040">
        <v>0</v>
      </c>
      <c r="R4040">
        <f>TablaDatos[[#This Row],[Aux2]]/10000000000000</f>
        <v>2411.3646635995401</v>
      </c>
      <c r="S4040" s="1">
        <v>2.41136466359954E+16</v>
      </c>
      <c r="T4040" s="7">
        <f>TablaDatos[[#This Row],[Aux3]]/100000000000000</f>
        <v>27.460112896360499</v>
      </c>
      <c r="U4040" s="1">
        <v>2746011289636050</v>
      </c>
      <c r="V4040">
        <v>177.6</v>
      </c>
      <c r="W4040">
        <v>101.8</v>
      </c>
    </row>
    <row r="4041" spans="1:23">
      <c r="A4041">
        <v>2012</v>
      </c>
      <c r="B4041">
        <v>56</v>
      </c>
      <c r="C4041" t="s">
        <v>16</v>
      </c>
      <c r="D4041" t="s">
        <v>36</v>
      </c>
      <c r="E4041" t="s">
        <v>18</v>
      </c>
      <c r="F4041" t="s">
        <v>24</v>
      </c>
      <c r="G4041" t="s">
        <v>28</v>
      </c>
      <c r="H4041" s="3">
        <v>12487.64</v>
      </c>
      <c r="I4041" t="s">
        <v>21</v>
      </c>
      <c r="J4041" t="s">
        <v>19</v>
      </c>
      <c r="K40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39.177100076438897</v>
      </c>
      <c r="L4041" s="6">
        <f>TablaDatos[[#This Row],[IMC_raw]]/1000000000000000</f>
        <v>39.177100076438897</v>
      </c>
      <c r="M4041" s="2">
        <v>3.9177100076438896E+16</v>
      </c>
      <c r="N40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1" s="13">
        <f t="shared" si="63"/>
        <v>4040</v>
      </c>
      <c r="P4041" s="2" t="str">
        <f>IF(TablaDatos[[#This Row],[Diabetes]]=0,"No","Si")</f>
        <v>No</v>
      </c>
      <c r="Q4041">
        <v>0</v>
      </c>
      <c r="R4041">
        <f>TablaDatos[[#This Row],[Aux2]]/10000000000000</f>
        <v>2142.2257674872199</v>
      </c>
      <c r="S4041" s="1">
        <v>2.14222576748722E+16</v>
      </c>
      <c r="T4041" s="7">
        <f>TablaDatos[[#This Row],[Aux3]]/100000000000000</f>
        <v>234.95673880243899</v>
      </c>
      <c r="U4041" s="1">
        <v>2.34956738802439E+16</v>
      </c>
      <c r="V4041">
        <v>172.1</v>
      </c>
      <c r="W4041">
        <v>99.1</v>
      </c>
    </row>
    <row r="4042" spans="1:23">
      <c r="A4042">
        <v>2012</v>
      </c>
      <c r="B4042">
        <v>52</v>
      </c>
      <c r="C4042" t="s">
        <v>23</v>
      </c>
      <c r="D4042" t="s">
        <v>71</v>
      </c>
      <c r="E4042" t="s">
        <v>18</v>
      </c>
      <c r="F4042" t="s">
        <v>19</v>
      </c>
      <c r="G4042" t="s">
        <v>20</v>
      </c>
      <c r="H4042" s="3">
        <v>20679.98</v>
      </c>
      <c r="I4042" t="s">
        <v>21</v>
      </c>
      <c r="J4042" t="s">
        <v>19</v>
      </c>
      <c r="K40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39.169578370540201</v>
      </c>
      <c r="L4042" s="5">
        <f>TablaDatos[[#This Row],[IMC_raw]]/1000000000000000</f>
        <v>39.169578370540201</v>
      </c>
      <c r="M4042" s="2">
        <v>3.91695783705402E+16</v>
      </c>
      <c r="N40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2" s="13">
        <f t="shared" si="63"/>
        <v>4041</v>
      </c>
      <c r="P4042" s="2" t="str">
        <f>IF(TablaDatos[[#This Row],[Diabetes]]=0,"No","Si")</f>
        <v>No</v>
      </c>
      <c r="Q4042">
        <v>0</v>
      </c>
      <c r="R4042">
        <f>TablaDatos[[#This Row],[Aux2]]/10000000000000</f>
        <v>229.50055303686401</v>
      </c>
      <c r="S4042" s="1">
        <v>2295005530368640</v>
      </c>
      <c r="T4042" s="7">
        <f>TablaDatos[[#This Row],[Aux3]]/100000000000000</f>
        <v>27.328645380705201</v>
      </c>
      <c r="U4042" s="1">
        <v>2732864538070520</v>
      </c>
      <c r="V4042">
        <v>152.1</v>
      </c>
      <c r="W4042">
        <v>92.6</v>
      </c>
    </row>
    <row r="4043" spans="1:23">
      <c r="A4043">
        <v>2012</v>
      </c>
      <c r="B4043">
        <v>57</v>
      </c>
      <c r="C4043" t="s">
        <v>16</v>
      </c>
      <c r="D4043" t="s">
        <v>41</v>
      </c>
      <c r="E4043" t="s">
        <v>31</v>
      </c>
      <c r="F4043" t="s">
        <v>24</v>
      </c>
      <c r="G4043" t="s">
        <v>28</v>
      </c>
      <c r="H4043" s="3">
        <v>13237.25</v>
      </c>
      <c r="I4043" t="s">
        <v>21</v>
      </c>
      <c r="J4043" t="s">
        <v>21</v>
      </c>
      <c r="K40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39.1558103765407</v>
      </c>
      <c r="L4043" s="6">
        <f>TablaDatos[[#This Row],[IMC_raw]]/1000000000000000</f>
        <v>0.39155810376540701</v>
      </c>
      <c r="M4043" s="2">
        <v>391558103765407</v>
      </c>
      <c r="N40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3" s="13">
        <f t="shared" si="63"/>
        <v>4042</v>
      </c>
      <c r="P4043" s="2" t="str">
        <f>IF(TablaDatos[[#This Row],[Diabetes]]=0,"No","Si")</f>
        <v>Si</v>
      </c>
      <c r="Q4043">
        <v>1</v>
      </c>
      <c r="R4043">
        <f>TablaDatos[[#This Row],[Aux2]]/10000000000000</f>
        <v>2448.0724526777199</v>
      </c>
      <c r="S4043" s="1">
        <v>2.44807245267772E+16</v>
      </c>
      <c r="T4043" s="7">
        <f>TablaDatos[[#This Row],[Aux3]]/100000000000000</f>
        <v>27.9885737915078</v>
      </c>
      <c r="U4043" s="1">
        <v>2798857379150780</v>
      </c>
      <c r="V4043">
        <v>182.9</v>
      </c>
      <c r="W4043">
        <v>107.4</v>
      </c>
    </row>
    <row r="4044" spans="1:23">
      <c r="A4044">
        <v>2012</v>
      </c>
      <c r="B4044">
        <v>56</v>
      </c>
      <c r="C4044" t="s">
        <v>23</v>
      </c>
      <c r="D4044" t="s">
        <v>32</v>
      </c>
      <c r="E4044" t="s">
        <v>19</v>
      </c>
      <c r="F4044" t="s">
        <v>24</v>
      </c>
      <c r="G4044" t="s">
        <v>28</v>
      </c>
      <c r="H4044" s="3">
        <v>14934.38</v>
      </c>
      <c r="I4044" t="s">
        <v>21</v>
      </c>
      <c r="J4044" t="s">
        <v>19</v>
      </c>
      <c r="K40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39.141341901619398</v>
      </c>
      <c r="L4044" s="5">
        <f>TablaDatos[[#This Row],[IMC_raw]]/1000000000000000</f>
        <v>39.141341901619398</v>
      </c>
      <c r="M4044" s="2">
        <v>3.91413419016194E+16</v>
      </c>
      <c r="N40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4" s="13">
        <f t="shared" si="63"/>
        <v>4043</v>
      </c>
      <c r="P4044" s="2" t="str">
        <f>IF(TablaDatos[[#This Row],[Diabetes]]=0,"No","Si")</f>
        <v>No</v>
      </c>
      <c r="Q4044">
        <v>0</v>
      </c>
      <c r="R4044">
        <f>TablaDatos[[#This Row],[Aux2]]/10000000000000</f>
        <v>256.45325728789999</v>
      </c>
      <c r="S4044" s="1">
        <v>2564532572879000</v>
      </c>
      <c r="T4044" s="7">
        <f>TablaDatos[[#This Row],[Aux3]]/100000000000000</f>
        <v>2.7022554332679198</v>
      </c>
      <c r="U4044" s="1">
        <v>270225543326792</v>
      </c>
      <c r="V4044">
        <v>169.8</v>
      </c>
      <c r="W4044">
        <v>105.3</v>
      </c>
    </row>
    <row r="4045" spans="1:23">
      <c r="A4045">
        <v>2012</v>
      </c>
      <c r="B4045">
        <v>61</v>
      </c>
      <c r="C4045" t="s">
        <v>16</v>
      </c>
      <c r="D4045" t="s">
        <v>73</v>
      </c>
      <c r="E4045" t="s">
        <v>18</v>
      </c>
      <c r="F4045" t="s">
        <v>19</v>
      </c>
      <c r="G4045" t="s">
        <v>28</v>
      </c>
      <c r="H4045" s="3">
        <v>37862.94</v>
      </c>
      <c r="I4045" t="s">
        <v>19</v>
      </c>
      <c r="J4045" t="s">
        <v>22</v>
      </c>
      <c r="K40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39.091790466904904</v>
      </c>
      <c r="L4045" s="6">
        <f>TablaDatos[[#This Row],[IMC_raw]]/1000000000000000</f>
        <v>3.9091790466904901</v>
      </c>
      <c r="M4045" s="2">
        <v>3909179046690490</v>
      </c>
      <c r="N40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5" s="13">
        <f t="shared" si="63"/>
        <v>4044</v>
      </c>
      <c r="P4045" s="2" t="str">
        <f>IF(TablaDatos[[#This Row],[Diabetes]]=0,"No","Si")</f>
        <v>No</v>
      </c>
      <c r="Q4045">
        <v>0</v>
      </c>
      <c r="R4045">
        <f>TablaDatos[[#This Row],[Aux2]]/10000000000000</f>
        <v>177.95695300585399</v>
      </c>
      <c r="S4045" s="1">
        <v>1779569530058540</v>
      </c>
      <c r="T4045" s="7">
        <f>TablaDatos[[#This Row],[Aux3]]/100000000000000</f>
        <v>237.193638553445</v>
      </c>
      <c r="U4045" s="1">
        <v>2.37193638553445E+16</v>
      </c>
      <c r="V4045">
        <v>163</v>
      </c>
      <c r="W4045">
        <v>97.9</v>
      </c>
    </row>
    <row r="4046" spans="1:23">
      <c r="A4046">
        <v>2012</v>
      </c>
      <c r="B4046">
        <v>67</v>
      </c>
      <c r="C4046" t="s">
        <v>23</v>
      </c>
      <c r="D4046" t="s">
        <v>42</v>
      </c>
      <c r="E4046" t="s">
        <v>19</v>
      </c>
      <c r="F4046" t="s">
        <v>24</v>
      </c>
      <c r="G4046" t="s">
        <v>25</v>
      </c>
      <c r="H4046" s="3">
        <v>19628.150000000001</v>
      </c>
      <c r="I4046" t="s">
        <v>19</v>
      </c>
      <c r="J4046" t="s">
        <v>22</v>
      </c>
      <c r="K40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39.077857440795697</v>
      </c>
      <c r="L4046" s="6">
        <f>TablaDatos[[#This Row],[IMC_raw]]/100000000000000</f>
        <v>39.077857440795697</v>
      </c>
      <c r="M4046" s="2">
        <v>3907785744079570</v>
      </c>
      <c r="N40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6" s="13">
        <f t="shared" si="63"/>
        <v>4045</v>
      </c>
      <c r="P4046" s="2" t="str">
        <f>IF(TablaDatos[[#This Row],[Diabetes]]=0,"No","Si")</f>
        <v>Si</v>
      </c>
      <c r="Q4046">
        <v>1</v>
      </c>
      <c r="R4046">
        <f>TablaDatos[[#This Row],[Aux2]]/10000000000000</f>
        <v>2281.6836742544101</v>
      </c>
      <c r="S4046" s="1">
        <v>2.28168367425441E+16</v>
      </c>
      <c r="T4046" s="7">
        <f>TablaDatos[[#This Row],[Aux3]]/100000000000000</f>
        <v>25.3721362782379</v>
      </c>
      <c r="U4046" s="1">
        <v>2537213627823790</v>
      </c>
      <c r="V4046">
        <v>168.6</v>
      </c>
      <c r="W4046">
        <v>102.1</v>
      </c>
    </row>
    <row r="4047" spans="1:23">
      <c r="A4047">
        <v>2012</v>
      </c>
      <c r="B4047">
        <v>65</v>
      </c>
      <c r="C4047" t="s">
        <v>23</v>
      </c>
      <c r="D4047" t="s">
        <v>17</v>
      </c>
      <c r="E4047" t="s">
        <v>31</v>
      </c>
      <c r="F4047" t="s">
        <v>24</v>
      </c>
      <c r="G4047" t="s">
        <v>25</v>
      </c>
      <c r="H4047" s="3">
        <v>15626.13</v>
      </c>
      <c r="I4047" t="s">
        <v>21</v>
      </c>
      <c r="J4047" t="s">
        <v>21</v>
      </c>
      <c r="K40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38.971845178638702</v>
      </c>
      <c r="L4047" s="5">
        <f>TablaDatos[[#This Row],[IMC_raw]]/1000000000000000</f>
        <v>3.8971845178638702</v>
      </c>
      <c r="M4047" s="2">
        <v>3897184517863870</v>
      </c>
      <c r="N40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7" s="13">
        <f t="shared" si="63"/>
        <v>4046</v>
      </c>
      <c r="P4047" s="2" t="str">
        <f>IF(TablaDatos[[#This Row],[Diabetes]]=0,"No","Si")</f>
        <v>Si</v>
      </c>
      <c r="Q4047">
        <v>1</v>
      </c>
      <c r="R4047">
        <f>TablaDatos[[#This Row],[Aux2]]/10000000000000</f>
        <v>264.11892120563698</v>
      </c>
      <c r="S4047" s="1">
        <v>2641189212056370</v>
      </c>
      <c r="T4047" s="7">
        <f>TablaDatos[[#This Row],[Aux3]]/100000000000000</f>
        <v>3.0000000000000001E-12</v>
      </c>
      <c r="U4047">
        <v>300</v>
      </c>
      <c r="V4047">
        <v>179.9</v>
      </c>
      <c r="W4047">
        <v>105.6</v>
      </c>
    </row>
    <row r="4048" spans="1:23">
      <c r="A4048">
        <v>2012</v>
      </c>
      <c r="B4048">
        <v>62</v>
      </c>
      <c r="C4048" t="s">
        <v>23</v>
      </c>
      <c r="D4048" t="s">
        <v>27</v>
      </c>
      <c r="E4048" t="s">
        <v>21</v>
      </c>
      <c r="F4048" t="s">
        <v>24</v>
      </c>
      <c r="G4048" t="s">
        <v>28</v>
      </c>
      <c r="H4048" s="3">
        <v>17323.669999999998</v>
      </c>
      <c r="I4048" t="s">
        <v>21</v>
      </c>
      <c r="J4048" t="s">
        <v>18</v>
      </c>
      <c r="K40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38.940361839756903</v>
      </c>
      <c r="L4048" s="5">
        <f>TablaDatos[[#This Row],[IMC_raw]]/1000000000000000</f>
        <v>3.8940361839756901</v>
      </c>
      <c r="M4048" s="2">
        <v>3894036183975690</v>
      </c>
      <c r="N40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8" s="13">
        <f t="shared" si="63"/>
        <v>4047</v>
      </c>
      <c r="P4048" s="2" t="str">
        <f>IF(TablaDatos[[#This Row],[Diabetes]]=0,"No","Si")</f>
        <v>Si</v>
      </c>
      <c r="Q4048">
        <v>1</v>
      </c>
      <c r="R4048">
        <f>TablaDatos[[#This Row],[Aux2]]/10000000000000</f>
        <v>232.413892306874</v>
      </c>
      <c r="S4048" s="1">
        <v>2324138923068740</v>
      </c>
      <c r="T4048" s="7">
        <f>TablaDatos[[#This Row],[Aux3]]/100000000000000</f>
        <v>3.0000000000000001E-12</v>
      </c>
      <c r="U4048">
        <v>300</v>
      </c>
      <c r="V4048">
        <v>169.4</v>
      </c>
      <c r="W4048">
        <v>103.1</v>
      </c>
    </row>
    <row r="4049" spans="1:23">
      <c r="A4049">
        <v>2012</v>
      </c>
      <c r="B4049">
        <v>58</v>
      </c>
      <c r="C4049" t="s">
        <v>16</v>
      </c>
      <c r="D4049" t="s">
        <v>73</v>
      </c>
      <c r="E4049" t="s">
        <v>18</v>
      </c>
      <c r="F4049" t="s">
        <v>24</v>
      </c>
      <c r="G4049" t="s">
        <v>28</v>
      </c>
      <c r="H4049" s="3">
        <v>25101.52</v>
      </c>
      <c r="I4049" t="s">
        <v>19</v>
      </c>
      <c r="J4049" t="s">
        <v>22</v>
      </c>
      <c r="K40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38.877195360015001</v>
      </c>
      <c r="L4049" s="6">
        <f>TablaDatos[[#This Row],[IMC_raw]]/1000000000000000</f>
        <v>3.8877195360015002</v>
      </c>
      <c r="M4049" s="2">
        <v>3887719536001500</v>
      </c>
      <c r="N40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49" s="13">
        <f t="shared" si="63"/>
        <v>4048</v>
      </c>
      <c r="P4049" s="2" t="str">
        <f>IF(TablaDatos[[#This Row],[Diabetes]]=0,"No","Si")</f>
        <v>No</v>
      </c>
      <c r="Q4049">
        <v>0</v>
      </c>
      <c r="R4049">
        <f>TablaDatos[[#This Row],[Aux2]]/10000000000000</f>
        <v>2238.0324721945199</v>
      </c>
      <c r="S4049" s="1">
        <v>2.23803247219452E+16</v>
      </c>
      <c r="T4049" s="7">
        <f>TablaDatos[[#This Row],[Aux3]]/100000000000000</f>
        <v>219.04172353602499</v>
      </c>
      <c r="U4049" s="1">
        <v>2.19041723536025E+16</v>
      </c>
      <c r="V4049">
        <v>169.7</v>
      </c>
      <c r="W4049">
        <v>93.7</v>
      </c>
    </row>
    <row r="4050" spans="1:23">
      <c r="A4050">
        <v>2012</v>
      </c>
      <c r="B4050">
        <v>50</v>
      </c>
      <c r="C4050" t="s">
        <v>16</v>
      </c>
      <c r="D4050" t="s">
        <v>36</v>
      </c>
      <c r="E4050" t="s">
        <v>18</v>
      </c>
      <c r="F4050" t="s">
        <v>19</v>
      </c>
      <c r="G4050" t="s">
        <v>20</v>
      </c>
      <c r="H4050" s="3">
        <v>32433.02</v>
      </c>
      <c r="I4050" t="s">
        <v>19</v>
      </c>
      <c r="J4050" t="s">
        <v>18</v>
      </c>
      <c r="K40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38.862555116799903</v>
      </c>
      <c r="L4050" s="6">
        <f>TablaDatos[[#This Row],[IMC_raw]]/1000000000000000</f>
        <v>38.862555116799903</v>
      </c>
      <c r="M4050" s="2">
        <v>3.8862555116799904E+16</v>
      </c>
      <c r="N40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0" s="13">
        <f t="shared" si="63"/>
        <v>4049</v>
      </c>
      <c r="P4050" s="2" t="str">
        <f>IF(TablaDatos[[#This Row],[Diabetes]]=0,"No","Si")</f>
        <v>No</v>
      </c>
      <c r="Q4050">
        <v>0</v>
      </c>
      <c r="R4050">
        <f>TablaDatos[[#This Row],[Aux2]]/10000000000000</f>
        <v>2180.69530420508</v>
      </c>
      <c r="S4050" s="1">
        <v>2.18069530420508E+16</v>
      </c>
      <c r="T4050" s="7">
        <f>TablaDatos[[#This Row],[Aux3]]/100000000000000</f>
        <v>216.51556038001999</v>
      </c>
      <c r="U4050" s="1">
        <v>2.1651556038002E+16</v>
      </c>
      <c r="V4050">
        <v>150.6</v>
      </c>
      <c r="W4050">
        <v>97.1</v>
      </c>
    </row>
    <row r="4051" spans="1:23">
      <c r="A4051">
        <v>2012</v>
      </c>
      <c r="B4051">
        <v>59</v>
      </c>
      <c r="C4051" t="s">
        <v>16</v>
      </c>
      <c r="D4051" t="s">
        <v>42</v>
      </c>
      <c r="E4051" t="s">
        <v>18</v>
      </c>
      <c r="F4051" t="s">
        <v>24</v>
      </c>
      <c r="G4051" t="s">
        <v>28</v>
      </c>
      <c r="H4051" s="3">
        <v>16231.85</v>
      </c>
      <c r="I4051" t="s">
        <v>21</v>
      </c>
      <c r="J4051" t="s">
        <v>22</v>
      </c>
      <c r="K40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38.815757493127698</v>
      </c>
      <c r="L4051" s="5">
        <f>TablaDatos[[#This Row],[IMC_raw]]/1000000000000000</f>
        <v>38.815757493127698</v>
      </c>
      <c r="M4051" s="2">
        <v>3.8815757493127696E+16</v>
      </c>
      <c r="N40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1" s="13">
        <f t="shared" si="63"/>
        <v>4050</v>
      </c>
      <c r="P4051" s="2" t="str">
        <f>IF(TablaDatos[[#This Row],[Diabetes]]=0,"No","Si")</f>
        <v>No</v>
      </c>
      <c r="Q4051">
        <v>0</v>
      </c>
      <c r="R4051">
        <f>TablaDatos[[#This Row],[Aux2]]/10000000000000</f>
        <v>2337.5011723371399</v>
      </c>
      <c r="S4051" s="1">
        <v>2.33750117233714E+16</v>
      </c>
      <c r="T4051" s="7">
        <f>TablaDatos[[#This Row],[Aux3]]/100000000000000</f>
        <v>25.892739799781801</v>
      </c>
      <c r="U4051" s="1">
        <v>2589273979978180</v>
      </c>
      <c r="V4051">
        <v>169.6</v>
      </c>
      <c r="W4051">
        <v>96</v>
      </c>
    </row>
    <row r="4052" spans="1:23">
      <c r="A4052">
        <v>2012</v>
      </c>
      <c r="B4052">
        <v>55</v>
      </c>
      <c r="C4052" t="s">
        <v>23</v>
      </c>
      <c r="D4052" t="s">
        <v>37</v>
      </c>
      <c r="E4052" t="s">
        <v>19</v>
      </c>
      <c r="F4052" t="s">
        <v>24</v>
      </c>
      <c r="G4052" t="s">
        <v>28</v>
      </c>
      <c r="H4052" s="3">
        <v>13807.46</v>
      </c>
      <c r="I4052" t="s">
        <v>19</v>
      </c>
      <c r="J4052" t="s">
        <v>19</v>
      </c>
      <c r="K40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38.812213022965693</v>
      </c>
      <c r="L4052" s="6">
        <f>TablaDatos[[#This Row],[IMC_raw]]/1000000000000000</f>
        <v>38.812213022965693</v>
      </c>
      <c r="M4052" s="2">
        <v>3.8812213022965696E+16</v>
      </c>
      <c r="N40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2" s="13">
        <f t="shared" si="63"/>
        <v>4051</v>
      </c>
      <c r="P4052" s="2" t="str">
        <f>IF(TablaDatos[[#This Row],[Diabetes]]=0,"No","Si")</f>
        <v>Si</v>
      </c>
      <c r="Q4052">
        <v>1</v>
      </c>
      <c r="R4052">
        <f>TablaDatos[[#This Row],[Aux2]]/10000000000000</f>
        <v>263.710388222196</v>
      </c>
      <c r="S4052" s="1">
        <v>2637103882221960</v>
      </c>
      <c r="T4052" s="7">
        <f>TablaDatos[[#This Row],[Aux3]]/100000000000000</f>
        <v>257.94915979624699</v>
      </c>
      <c r="U4052" s="1">
        <v>2.57949159796247E+16</v>
      </c>
      <c r="V4052">
        <v>171.6</v>
      </c>
      <c r="W4052">
        <v>106.3</v>
      </c>
    </row>
    <row r="4053" spans="1:23">
      <c r="A4053">
        <v>2012</v>
      </c>
      <c r="B4053">
        <v>51</v>
      </c>
      <c r="C4053" t="s">
        <v>23</v>
      </c>
      <c r="D4053" t="s">
        <v>73</v>
      </c>
      <c r="E4053" t="s">
        <v>18</v>
      </c>
      <c r="F4053" t="s">
        <v>19</v>
      </c>
      <c r="G4053" t="s">
        <v>20</v>
      </c>
      <c r="H4053" s="3">
        <v>22062.77</v>
      </c>
      <c r="I4053" t="s">
        <v>21</v>
      </c>
      <c r="J4053" t="s">
        <v>18</v>
      </c>
      <c r="K40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38.753846698420602</v>
      </c>
      <c r="L4053" s="6">
        <f>TablaDatos[[#This Row],[IMC_raw]]/1000000000000000</f>
        <v>0.38753846698420602</v>
      </c>
      <c r="M4053" s="2">
        <v>387538466984206</v>
      </c>
      <c r="N40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3" s="13">
        <f t="shared" si="63"/>
        <v>4052</v>
      </c>
      <c r="P4053" s="2" t="str">
        <f>IF(TablaDatos[[#This Row],[Diabetes]]=0,"No","Si")</f>
        <v>No</v>
      </c>
      <c r="Q4053">
        <v>0</v>
      </c>
      <c r="R4053">
        <f>TablaDatos[[#This Row],[Aux2]]/10000000000000</f>
        <v>2032.1061768302</v>
      </c>
      <c r="S4053" s="1">
        <v>2.0321061768302E+16</v>
      </c>
      <c r="T4053" s="7">
        <f>TablaDatos[[#This Row],[Aux3]]/100000000000000</f>
        <v>2.37365291362438</v>
      </c>
      <c r="U4053" s="1">
        <v>237365291362438</v>
      </c>
      <c r="V4053">
        <v>148.6</v>
      </c>
      <c r="W4053">
        <v>91.5</v>
      </c>
    </row>
    <row r="4054" spans="1:23">
      <c r="A4054">
        <v>2012</v>
      </c>
      <c r="B4054">
        <v>59</v>
      </c>
      <c r="C4054" t="s">
        <v>23</v>
      </c>
      <c r="D4054" t="s">
        <v>29</v>
      </c>
      <c r="E4054" t="s">
        <v>21</v>
      </c>
      <c r="F4054" t="s">
        <v>19</v>
      </c>
      <c r="G4054" t="s">
        <v>28</v>
      </c>
      <c r="H4054" s="3">
        <v>14915.91</v>
      </c>
      <c r="I4054" t="s">
        <v>21</v>
      </c>
      <c r="J4054" t="s">
        <v>19</v>
      </c>
      <c r="K40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38.750328501421798</v>
      </c>
      <c r="L4054" s="6">
        <f>TablaDatos[[#This Row],[IMC_raw]]/1000000000000000</f>
        <v>3.8750328501421798</v>
      </c>
      <c r="M4054" s="2">
        <v>3875032850142180</v>
      </c>
      <c r="N40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4" s="13">
        <f t="shared" si="63"/>
        <v>4053</v>
      </c>
      <c r="P4054" s="2" t="str">
        <f>IF(TablaDatos[[#This Row],[Diabetes]]=0,"No","Si")</f>
        <v>No</v>
      </c>
      <c r="Q4054">
        <v>0</v>
      </c>
      <c r="R4054">
        <f>TablaDatos[[#This Row],[Aux2]]/10000000000000</f>
        <v>2386.5223129033998</v>
      </c>
      <c r="S4054" s="1">
        <v>2.3865223129034E+16</v>
      </c>
      <c r="T4054" s="7">
        <f>TablaDatos[[#This Row],[Aux3]]/100000000000000</f>
        <v>284.35633376235302</v>
      </c>
      <c r="U4054" s="1">
        <v>2.84356333762353E+16</v>
      </c>
      <c r="V4054">
        <v>168.6</v>
      </c>
      <c r="W4054">
        <v>104.3</v>
      </c>
    </row>
    <row r="4055" spans="1:23">
      <c r="A4055">
        <v>2012</v>
      </c>
      <c r="B4055">
        <v>65</v>
      </c>
      <c r="C4055" t="s">
        <v>16</v>
      </c>
      <c r="D4055" t="s">
        <v>73</v>
      </c>
      <c r="E4055" t="s">
        <v>21</v>
      </c>
      <c r="F4055" t="s">
        <v>24</v>
      </c>
      <c r="G4055" t="s">
        <v>25</v>
      </c>
      <c r="H4055" s="3">
        <v>20954.439999999999</v>
      </c>
      <c r="I4055" t="s">
        <v>21</v>
      </c>
      <c r="J4055" t="s">
        <v>22</v>
      </c>
      <c r="K40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38.745259419809202</v>
      </c>
      <c r="L4055" s="6">
        <f>TablaDatos[[#This Row],[IMC_raw]]/1000000000000000</f>
        <v>0.38745259419809203</v>
      </c>
      <c r="M4055" s="2">
        <v>387452594198092</v>
      </c>
      <c r="N40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5" s="13">
        <f t="shared" si="63"/>
        <v>4054</v>
      </c>
      <c r="P4055" s="2" t="str">
        <f>IF(TablaDatos[[#This Row],[Diabetes]]=0,"No","Si")</f>
        <v>Si</v>
      </c>
      <c r="Q4055">
        <v>1</v>
      </c>
      <c r="R4055">
        <f>TablaDatos[[#This Row],[Aux2]]/10000000000000</f>
        <v>2549.13052520876</v>
      </c>
      <c r="S4055" s="1">
        <v>2.54913052520876E+16</v>
      </c>
      <c r="T4055" s="7">
        <f>TablaDatos[[#This Row],[Aux3]]/100000000000000</f>
        <v>2.6942308044190302</v>
      </c>
      <c r="U4055" s="1">
        <v>269423080441903</v>
      </c>
      <c r="V4055">
        <v>175.4</v>
      </c>
      <c r="W4055">
        <v>107.3</v>
      </c>
    </row>
    <row r="4056" spans="1:23">
      <c r="A4056">
        <v>2012</v>
      </c>
      <c r="B4056">
        <v>53</v>
      </c>
      <c r="C4056" t="s">
        <v>16</v>
      </c>
      <c r="D4056" t="s">
        <v>29</v>
      </c>
      <c r="E4056" t="s">
        <v>19</v>
      </c>
      <c r="F4056" t="s">
        <v>19</v>
      </c>
      <c r="G4056" t="s">
        <v>20</v>
      </c>
      <c r="H4056" s="3">
        <v>20408.5</v>
      </c>
      <c r="I4056" t="s">
        <v>21</v>
      </c>
      <c r="J4056" t="s">
        <v>21</v>
      </c>
      <c r="K40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38.713766330440002</v>
      </c>
      <c r="L4056" s="6">
        <f>TablaDatos[[#This Row],[IMC_raw]]/1000000000000000</f>
        <v>38.713766330440002</v>
      </c>
      <c r="M4056" s="2">
        <v>3.871376633044E+16</v>
      </c>
      <c r="N40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6" s="13">
        <f t="shared" si="63"/>
        <v>4055</v>
      </c>
      <c r="P4056" s="2" t="str">
        <f>IF(TablaDatos[[#This Row],[Diabetes]]=0,"No","Si")</f>
        <v>No</v>
      </c>
      <c r="Q4056">
        <v>0</v>
      </c>
      <c r="R4056">
        <f>TablaDatos[[#This Row],[Aux2]]/10000000000000</f>
        <v>2135.45533529772</v>
      </c>
      <c r="S4056" s="1">
        <v>2.13545533529772E+16</v>
      </c>
      <c r="T4056" s="7">
        <f>TablaDatos[[#This Row],[Aux3]]/100000000000000</f>
        <v>257.905532313631</v>
      </c>
      <c r="U4056" s="1">
        <v>2.57905532313631E+16</v>
      </c>
      <c r="V4056">
        <v>157.19999999999999</v>
      </c>
      <c r="W4056">
        <v>100.4</v>
      </c>
    </row>
    <row r="4057" spans="1:23">
      <c r="A4057">
        <v>2012</v>
      </c>
      <c r="B4057">
        <v>50</v>
      </c>
      <c r="C4057" t="s">
        <v>16</v>
      </c>
      <c r="D4057" t="s">
        <v>73</v>
      </c>
      <c r="E4057" t="s">
        <v>18</v>
      </c>
      <c r="F4057" t="s">
        <v>40</v>
      </c>
      <c r="G4057" t="s">
        <v>20</v>
      </c>
      <c r="H4057" s="3">
        <v>48011.99</v>
      </c>
      <c r="I4057" t="s">
        <v>19</v>
      </c>
      <c r="J4057" t="s">
        <v>18</v>
      </c>
      <c r="K40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38.686687695702304</v>
      </c>
      <c r="L4057" s="5">
        <f>TablaDatos[[#This Row],[IMC_raw]]/1000000000000000</f>
        <v>38.686687695702304</v>
      </c>
      <c r="M4057" s="2">
        <v>3.8686687695702304E+16</v>
      </c>
      <c r="N40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7" s="13">
        <f t="shared" si="63"/>
        <v>4056</v>
      </c>
      <c r="P4057" s="2" t="str">
        <f>IF(TablaDatos[[#This Row],[Diabetes]]=0,"No","Si")</f>
        <v>No</v>
      </c>
      <c r="Q4057">
        <v>0</v>
      </c>
      <c r="R4057">
        <f>TablaDatos[[#This Row],[Aux2]]/10000000000000</f>
        <v>2178.8983210740098</v>
      </c>
      <c r="S4057" s="1">
        <v>2.17889832107401E+16</v>
      </c>
      <c r="T4057" s="7">
        <f>TablaDatos[[#This Row],[Aux3]]/100000000000000</f>
        <v>238.95875945260499</v>
      </c>
      <c r="U4057" s="1">
        <v>2.38958759452605E+16</v>
      </c>
      <c r="V4057">
        <v>149.4</v>
      </c>
      <c r="W4057">
        <v>93</v>
      </c>
    </row>
    <row r="4058" spans="1:23">
      <c r="A4058">
        <v>2012</v>
      </c>
      <c r="B4058">
        <v>56</v>
      </c>
      <c r="C4058" t="s">
        <v>23</v>
      </c>
      <c r="D4058" t="s">
        <v>29</v>
      </c>
      <c r="E4058" t="s">
        <v>18</v>
      </c>
      <c r="F4058" t="s">
        <v>24</v>
      </c>
      <c r="G4058" t="s">
        <v>28</v>
      </c>
      <c r="H4058" s="3">
        <v>7854.21</v>
      </c>
      <c r="I4058" t="s">
        <v>21</v>
      </c>
      <c r="J4058" t="s">
        <v>18</v>
      </c>
      <c r="K40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38.677623381174698</v>
      </c>
      <c r="L4058" s="5">
        <f>TablaDatos[[#This Row],[IMC_raw]]/1000000000000000</f>
        <v>0.38677623381174697</v>
      </c>
      <c r="M4058" s="2">
        <v>386776233811747</v>
      </c>
      <c r="N40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8" s="13">
        <f t="shared" si="63"/>
        <v>4057</v>
      </c>
      <c r="P4058" s="2" t="str">
        <f>IF(TablaDatos[[#This Row],[Diabetes]]=0,"No","Si")</f>
        <v>Si</v>
      </c>
      <c r="Q4058">
        <v>1</v>
      </c>
      <c r="R4058">
        <f>TablaDatos[[#This Row],[Aux2]]/10000000000000</f>
        <v>2321.8644948014498</v>
      </c>
      <c r="S4058" s="1">
        <v>2.32186449480145E+16</v>
      </c>
      <c r="T4058" s="7">
        <f>TablaDatos[[#This Row],[Aux3]]/100000000000000</f>
        <v>267.79097781598801</v>
      </c>
      <c r="U4058" s="1">
        <v>2.67790977815988E+16</v>
      </c>
      <c r="V4058">
        <v>167.8</v>
      </c>
      <c r="W4058">
        <v>104.4</v>
      </c>
    </row>
    <row r="4059" spans="1:23">
      <c r="A4059">
        <v>2012</v>
      </c>
      <c r="B4059">
        <v>66</v>
      </c>
      <c r="C4059" t="s">
        <v>23</v>
      </c>
      <c r="D4059" t="s">
        <v>74</v>
      </c>
      <c r="E4059" t="s">
        <v>31</v>
      </c>
      <c r="F4059" t="s">
        <v>24</v>
      </c>
      <c r="G4059" t="s">
        <v>25</v>
      </c>
      <c r="H4059" s="3">
        <v>8728.5</v>
      </c>
      <c r="I4059" t="s">
        <v>21</v>
      </c>
      <c r="J4059" t="s">
        <v>19</v>
      </c>
      <c r="K40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38.604595067474399</v>
      </c>
      <c r="L4059" s="6">
        <f>TablaDatos[[#This Row],[IMC_raw]]/100000000000000</f>
        <v>38.604595067474399</v>
      </c>
      <c r="M4059" s="2">
        <v>3860459506747440</v>
      </c>
      <c r="N40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59" s="13">
        <f t="shared" si="63"/>
        <v>4058</v>
      </c>
      <c r="P4059" s="2" t="str">
        <f>IF(TablaDatos[[#This Row],[Diabetes]]=0,"No","Si")</f>
        <v>Si</v>
      </c>
      <c r="Q4059">
        <v>1</v>
      </c>
      <c r="R4059">
        <f>TablaDatos[[#This Row],[Aux2]]/10000000000000</f>
        <v>2230.7972005472602</v>
      </c>
      <c r="S4059" s="1">
        <v>2.23079720054726E+16</v>
      </c>
      <c r="T4059" s="7">
        <f>TablaDatos[[#This Row],[Aux3]]/100000000000000</f>
        <v>265.32760585079598</v>
      </c>
      <c r="U4059" s="1">
        <v>2.65327605850796E+16</v>
      </c>
      <c r="V4059">
        <v>172.9</v>
      </c>
      <c r="W4059">
        <v>107.4</v>
      </c>
    </row>
    <row r="4060" spans="1:23">
      <c r="A4060">
        <v>2012</v>
      </c>
      <c r="B4060">
        <v>49</v>
      </c>
      <c r="C4060" t="s">
        <v>23</v>
      </c>
      <c r="D4060" t="s">
        <v>72</v>
      </c>
      <c r="E4060" t="s">
        <v>21</v>
      </c>
      <c r="F4060" t="s">
        <v>24</v>
      </c>
      <c r="G4060" t="s">
        <v>20</v>
      </c>
      <c r="H4060" s="3">
        <v>15595.83</v>
      </c>
      <c r="I4060" t="s">
        <v>21</v>
      </c>
      <c r="J4060" t="s">
        <v>21</v>
      </c>
      <c r="K40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38.586250410669898</v>
      </c>
      <c r="L4060" s="5">
        <f>TablaDatos[[#This Row],[IMC_raw]]/1000000000000000</f>
        <v>3.8586250410669898</v>
      </c>
      <c r="M4060" s="2">
        <v>3858625041066990</v>
      </c>
      <c r="N40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0" s="13">
        <f t="shared" si="63"/>
        <v>4059</v>
      </c>
      <c r="P4060" s="2" t="str">
        <f>IF(TablaDatos[[#This Row],[Diabetes]]=0,"No","Si")</f>
        <v>Si</v>
      </c>
      <c r="Q4060">
        <v>1</v>
      </c>
      <c r="R4060">
        <f>TablaDatos[[#This Row],[Aux2]]/10000000000000</f>
        <v>2450.8958652337401</v>
      </c>
      <c r="S4060" s="1">
        <v>2.45089586523374E+16</v>
      </c>
      <c r="T4060" s="7">
        <f>TablaDatos[[#This Row],[Aux3]]/100000000000000</f>
        <v>26.992495538932001</v>
      </c>
      <c r="U4060" s="1">
        <v>2699249553893200</v>
      </c>
      <c r="V4060">
        <v>167.9</v>
      </c>
      <c r="W4060">
        <v>98.3</v>
      </c>
    </row>
    <row r="4061" spans="1:23">
      <c r="A4061">
        <v>2012</v>
      </c>
      <c r="B4061">
        <v>73</v>
      </c>
      <c r="C4061" t="s">
        <v>23</v>
      </c>
      <c r="D4061" t="s">
        <v>27</v>
      </c>
      <c r="E4061" t="s">
        <v>31</v>
      </c>
      <c r="F4061" t="s">
        <v>24</v>
      </c>
      <c r="G4061" t="s">
        <v>25</v>
      </c>
      <c r="H4061" s="3">
        <v>21800.7</v>
      </c>
      <c r="I4061" t="s">
        <v>21</v>
      </c>
      <c r="J4061" t="s">
        <v>22</v>
      </c>
      <c r="K40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38.565672433116298</v>
      </c>
      <c r="L4061" s="6">
        <f>TablaDatos[[#This Row],[IMC_raw]]/100000000000000</f>
        <v>38.565672433116298</v>
      </c>
      <c r="M4061" s="2">
        <v>3856567243311630</v>
      </c>
      <c r="N40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1" s="13">
        <f t="shared" si="63"/>
        <v>4060</v>
      </c>
      <c r="P4061" s="2" t="str">
        <f>IF(TablaDatos[[#This Row],[Diabetes]]=0,"No","Si")</f>
        <v>No</v>
      </c>
      <c r="Q4061">
        <v>0</v>
      </c>
      <c r="R4061">
        <f>TablaDatos[[#This Row],[Aux2]]/10000000000000</f>
        <v>258.04946113032901</v>
      </c>
      <c r="S4061" s="1">
        <v>2580494611303290</v>
      </c>
      <c r="T4061" s="7">
        <f>TablaDatos[[#This Row],[Aux3]]/100000000000000</f>
        <v>3.0000000000000001E-12</v>
      </c>
      <c r="U4061">
        <v>300</v>
      </c>
      <c r="V4061">
        <v>181.8</v>
      </c>
      <c r="W4061">
        <v>107.9</v>
      </c>
    </row>
    <row r="4062" spans="1:23">
      <c r="A4062">
        <v>2012</v>
      </c>
      <c r="B4062">
        <v>68</v>
      </c>
      <c r="C4062" t="s">
        <v>16</v>
      </c>
      <c r="D4062" t="s">
        <v>29</v>
      </c>
      <c r="E4062" t="s">
        <v>31</v>
      </c>
      <c r="F4062" t="s">
        <v>24</v>
      </c>
      <c r="G4062" t="s">
        <v>25</v>
      </c>
      <c r="H4062" s="3">
        <v>7693.97</v>
      </c>
      <c r="I4062" t="s">
        <v>21</v>
      </c>
      <c r="J4062" t="s">
        <v>18</v>
      </c>
      <c r="K40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38.546292825746498</v>
      </c>
      <c r="L4062" s="5">
        <f>TablaDatos[[#This Row],[IMC_raw]]/1000000000000000</f>
        <v>38.546292825746498</v>
      </c>
      <c r="M4062" s="2">
        <v>3.8546292825746496E+16</v>
      </c>
      <c r="N40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2" s="13">
        <f t="shared" si="63"/>
        <v>4061</v>
      </c>
      <c r="P4062" s="2" t="str">
        <f>IF(TablaDatos[[#This Row],[Diabetes]]=0,"No","Si")</f>
        <v>Si</v>
      </c>
      <c r="Q4062">
        <v>1</v>
      </c>
      <c r="R4062">
        <f>TablaDatos[[#This Row],[Aux2]]/10000000000000</f>
        <v>2158.34276415353</v>
      </c>
      <c r="S4062" s="1">
        <v>2.15834276415353E+16</v>
      </c>
      <c r="T4062" s="7">
        <f>TablaDatos[[#This Row],[Aux3]]/100000000000000</f>
        <v>275.838312318943</v>
      </c>
      <c r="U4062" s="1">
        <v>2.75838312318943E+16</v>
      </c>
      <c r="V4062">
        <v>182.1</v>
      </c>
      <c r="W4062">
        <v>110.2</v>
      </c>
    </row>
    <row r="4063" spans="1:23">
      <c r="A4063">
        <v>2012</v>
      </c>
      <c r="B4063">
        <v>58</v>
      </c>
      <c r="C4063" t="s">
        <v>23</v>
      </c>
      <c r="D4063" t="s">
        <v>26</v>
      </c>
      <c r="E4063" t="s">
        <v>18</v>
      </c>
      <c r="F4063" t="s">
        <v>24</v>
      </c>
      <c r="G4063" t="s">
        <v>28</v>
      </c>
      <c r="H4063" s="3">
        <v>16192.85</v>
      </c>
      <c r="I4063" t="s">
        <v>21</v>
      </c>
      <c r="J4063" t="s">
        <v>22</v>
      </c>
      <c r="K40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38.494660751766304</v>
      </c>
      <c r="L4063" s="6">
        <f>TablaDatos[[#This Row],[IMC_raw]]/1000000000000000</f>
        <v>38.494660751766304</v>
      </c>
      <c r="M4063" s="2">
        <v>3.8494660751766304E+16</v>
      </c>
      <c r="N40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3" s="13">
        <f t="shared" si="63"/>
        <v>4062</v>
      </c>
      <c r="P4063" s="2" t="str">
        <f>IF(TablaDatos[[#This Row],[Diabetes]]=0,"No","Si")</f>
        <v>No</v>
      </c>
      <c r="Q4063">
        <v>0</v>
      </c>
      <c r="R4063">
        <f>TablaDatos[[#This Row],[Aux2]]/10000000000000</f>
        <v>232.80635361242699</v>
      </c>
      <c r="S4063" s="1">
        <v>2328063536124270</v>
      </c>
      <c r="T4063" s="7">
        <f>TablaDatos[[#This Row],[Aux3]]/100000000000000</f>
        <v>20.571084925265399</v>
      </c>
      <c r="U4063" s="1">
        <v>2057108492526540</v>
      </c>
      <c r="V4063">
        <v>154.1</v>
      </c>
      <c r="W4063">
        <v>95.6</v>
      </c>
    </row>
    <row r="4064" spans="1:23">
      <c r="A4064">
        <v>2012</v>
      </c>
      <c r="B4064">
        <v>61</v>
      </c>
      <c r="C4064" t="s">
        <v>16</v>
      </c>
      <c r="D4064" t="s">
        <v>74</v>
      </c>
      <c r="E4064" t="s">
        <v>19</v>
      </c>
      <c r="F4064" t="s">
        <v>19</v>
      </c>
      <c r="G4064" t="s">
        <v>28</v>
      </c>
      <c r="H4064" s="3">
        <v>10979.68</v>
      </c>
      <c r="I4064" t="s">
        <v>19</v>
      </c>
      <c r="J4064" t="s">
        <v>19</v>
      </c>
      <c r="K40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38.463587717589398</v>
      </c>
      <c r="L4064" s="5">
        <f>TablaDatos[[#This Row],[IMC_raw]]/1000000000000000</f>
        <v>3.8463587717589398</v>
      </c>
      <c r="M4064" s="2">
        <v>3846358771758940</v>
      </c>
      <c r="N40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4" s="13">
        <f t="shared" si="63"/>
        <v>4063</v>
      </c>
      <c r="P4064" s="2" t="str">
        <f>IF(TablaDatos[[#This Row],[Diabetes]]=0,"No","Si")</f>
        <v>Si</v>
      </c>
      <c r="Q4064">
        <v>1</v>
      </c>
      <c r="R4064">
        <f>TablaDatos[[#This Row],[Aux2]]/10000000000000</f>
        <v>198.76610242394099</v>
      </c>
      <c r="S4064" s="1">
        <v>1987661024239410</v>
      </c>
      <c r="T4064" s="7">
        <f>TablaDatos[[#This Row],[Aux3]]/100000000000000</f>
        <v>26.199499485981999</v>
      </c>
      <c r="U4064" s="1">
        <v>2619949948598200</v>
      </c>
      <c r="V4064">
        <v>176.6</v>
      </c>
      <c r="W4064">
        <v>105.7</v>
      </c>
    </row>
    <row r="4065" spans="1:23">
      <c r="A4065">
        <v>2012</v>
      </c>
      <c r="B4065">
        <v>72</v>
      </c>
      <c r="C4065" t="s">
        <v>23</v>
      </c>
      <c r="D4065" t="s">
        <v>34</v>
      </c>
      <c r="E4065" t="s">
        <v>31</v>
      </c>
      <c r="F4065" t="s">
        <v>24</v>
      </c>
      <c r="G4065" t="s">
        <v>25</v>
      </c>
      <c r="H4065" s="3">
        <v>10220.950000000001</v>
      </c>
      <c r="I4065" t="s">
        <v>19</v>
      </c>
      <c r="J4065" t="s">
        <v>22</v>
      </c>
      <c r="K40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38.452095898788102</v>
      </c>
      <c r="L4065" s="6">
        <f>TablaDatos[[#This Row],[IMC_raw]]/1000000000000000</f>
        <v>3.8452095898788099</v>
      </c>
      <c r="M4065" s="2">
        <v>3845209589878810</v>
      </c>
      <c r="N40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5" s="13">
        <f t="shared" si="63"/>
        <v>4064</v>
      </c>
      <c r="P4065" s="2" t="str">
        <f>IF(TablaDatos[[#This Row],[Diabetes]]=0,"No","Si")</f>
        <v>Si</v>
      </c>
      <c r="Q4065">
        <v>1</v>
      </c>
      <c r="R4065">
        <f>TablaDatos[[#This Row],[Aux2]]/10000000000000</f>
        <v>2239.8431707678901</v>
      </c>
      <c r="S4065" s="1">
        <v>2.23984317076789E+16</v>
      </c>
      <c r="T4065" s="7">
        <f>TablaDatos[[#This Row],[Aux3]]/100000000000000</f>
        <v>275.57165035300102</v>
      </c>
      <c r="U4065" s="1">
        <v>2.75571650353001E+16</v>
      </c>
      <c r="V4065">
        <v>180.1</v>
      </c>
      <c r="W4065">
        <v>109.7</v>
      </c>
    </row>
    <row r="4066" spans="1:23">
      <c r="A4066">
        <v>2012</v>
      </c>
      <c r="B4066">
        <v>55</v>
      </c>
      <c r="C4066" t="s">
        <v>23</v>
      </c>
      <c r="D4066" t="s">
        <v>72</v>
      </c>
      <c r="E4066" t="s">
        <v>18</v>
      </c>
      <c r="F4066" t="s">
        <v>24</v>
      </c>
      <c r="G4066" t="s">
        <v>28</v>
      </c>
      <c r="H4066" s="3">
        <v>21443.22</v>
      </c>
      <c r="I4066" t="s">
        <v>21</v>
      </c>
      <c r="J4066" t="s">
        <v>18</v>
      </c>
      <c r="K40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38.417841457654504</v>
      </c>
      <c r="L4066" s="6">
        <f>TablaDatos[[#This Row],[IMC_raw]]/1000000000000000</f>
        <v>3.84178414576545</v>
      </c>
      <c r="M4066" s="2">
        <v>3841784145765450</v>
      </c>
      <c r="N40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6" s="13">
        <f t="shared" si="63"/>
        <v>4065</v>
      </c>
      <c r="P4066" s="2" t="str">
        <f>IF(TablaDatos[[#This Row],[Diabetes]]=0,"No","Si")</f>
        <v>No</v>
      </c>
      <c r="Q4066">
        <v>0</v>
      </c>
      <c r="R4066">
        <f>TablaDatos[[#This Row],[Aux2]]/10000000000000</f>
        <v>2555.6500904098798</v>
      </c>
      <c r="S4066" s="1">
        <v>2.55565009040988E+16</v>
      </c>
      <c r="T4066" s="7">
        <f>TablaDatos[[#This Row],[Aux3]]/100000000000000</f>
        <v>251.169354839373</v>
      </c>
      <c r="U4066" s="1">
        <v>2.51169354839373E+16</v>
      </c>
      <c r="V4066">
        <v>161.30000000000001</v>
      </c>
      <c r="W4066">
        <v>101.8</v>
      </c>
    </row>
    <row r="4067" spans="1:23">
      <c r="A4067">
        <v>2012</v>
      </c>
      <c r="B4067">
        <v>54</v>
      </c>
      <c r="C4067" t="s">
        <v>16</v>
      </c>
      <c r="D4067" t="s">
        <v>71</v>
      </c>
      <c r="E4067" t="s">
        <v>18</v>
      </c>
      <c r="F4067" t="s">
        <v>19</v>
      </c>
      <c r="G4067" t="s">
        <v>20</v>
      </c>
      <c r="H4067" s="3">
        <v>29422.12</v>
      </c>
      <c r="I4067" t="s">
        <v>19</v>
      </c>
      <c r="J4067" t="s">
        <v>22</v>
      </c>
      <c r="K40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38.361013558908901</v>
      </c>
      <c r="L4067" s="5">
        <f>TablaDatos[[#This Row],[IMC_raw]]/1000000000000000</f>
        <v>0.38361013558908902</v>
      </c>
      <c r="M4067" s="2">
        <v>383610135589089</v>
      </c>
      <c r="N40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7" s="13">
        <f t="shared" si="63"/>
        <v>4066</v>
      </c>
      <c r="P4067" s="2" t="str">
        <f>IF(TablaDatos[[#This Row],[Diabetes]]=0,"No","Si")</f>
        <v>No</v>
      </c>
      <c r="Q4067">
        <v>0</v>
      </c>
      <c r="R4067">
        <f>TablaDatos[[#This Row],[Aux2]]/10000000000000</f>
        <v>239.46151971418101</v>
      </c>
      <c r="S4067" s="1">
        <v>2394615197141810</v>
      </c>
      <c r="T4067" s="7">
        <f>TablaDatos[[#This Row],[Aux3]]/100000000000000</f>
        <v>262.70137370030699</v>
      </c>
      <c r="U4067" s="1">
        <v>2.62701373700307E+16</v>
      </c>
      <c r="V4067">
        <v>157.30000000000001</v>
      </c>
      <c r="W4067">
        <v>100</v>
      </c>
    </row>
    <row r="4068" spans="1:23">
      <c r="A4068">
        <v>2012</v>
      </c>
      <c r="B4068">
        <v>68</v>
      </c>
      <c r="C4068" t="s">
        <v>16</v>
      </c>
      <c r="D4068" t="s">
        <v>27</v>
      </c>
      <c r="E4068" t="s">
        <v>18</v>
      </c>
      <c r="F4068" t="s">
        <v>19</v>
      </c>
      <c r="G4068" t="s">
        <v>25</v>
      </c>
      <c r="H4068" s="3">
        <v>15894.35</v>
      </c>
      <c r="I4068" t="s">
        <v>21</v>
      </c>
      <c r="J4068" t="s">
        <v>18</v>
      </c>
      <c r="K40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38.252157776475499</v>
      </c>
      <c r="L4068" s="5">
        <f>TablaDatos[[#This Row],[IMC_raw]]/100000000000000</f>
        <v>38.252157776475499</v>
      </c>
      <c r="M4068" s="2">
        <v>3825215777647550</v>
      </c>
      <c r="N40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8" s="13">
        <f t="shared" si="63"/>
        <v>4067</v>
      </c>
      <c r="P4068" s="2" t="str">
        <f>IF(TablaDatos[[#This Row],[Diabetes]]=0,"No","Si")</f>
        <v>Si</v>
      </c>
      <c r="Q4068">
        <v>1</v>
      </c>
      <c r="R4068">
        <f>TablaDatos[[#This Row],[Aux2]]/10000000000000</f>
        <v>208.290740489435</v>
      </c>
      <c r="S4068" s="1">
        <v>2082907404894350</v>
      </c>
      <c r="T4068" s="7">
        <f>TablaDatos[[#This Row],[Aux3]]/100000000000000</f>
        <v>0.26198806785786999</v>
      </c>
      <c r="U4068" s="1">
        <v>26198806785787</v>
      </c>
      <c r="V4068">
        <v>166.6</v>
      </c>
      <c r="W4068">
        <v>98.4</v>
      </c>
    </row>
    <row r="4069" spans="1:23">
      <c r="A4069">
        <v>2012</v>
      </c>
      <c r="B4069">
        <v>54</v>
      </c>
      <c r="C4069" t="s">
        <v>16</v>
      </c>
      <c r="D4069" t="s">
        <v>72</v>
      </c>
      <c r="E4069" t="s">
        <v>21</v>
      </c>
      <c r="F4069" t="s">
        <v>19</v>
      </c>
      <c r="G4069" t="s">
        <v>20</v>
      </c>
      <c r="H4069" s="3">
        <v>17028.240000000002</v>
      </c>
      <c r="I4069" t="s">
        <v>19</v>
      </c>
      <c r="J4069" t="s">
        <v>18</v>
      </c>
      <c r="K40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38.228671955321097</v>
      </c>
      <c r="L4069" s="5">
        <f>TablaDatos[[#This Row],[IMC_raw]]/1000000000000000</f>
        <v>0.38228671955321097</v>
      </c>
      <c r="M4069" s="2">
        <v>382286719553211</v>
      </c>
      <c r="N40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69" s="13">
        <f t="shared" si="63"/>
        <v>4068</v>
      </c>
      <c r="P4069" s="2" t="str">
        <f>IF(TablaDatos[[#This Row],[Diabetes]]=0,"No","Si")</f>
        <v>No</v>
      </c>
      <c r="Q4069">
        <v>0</v>
      </c>
      <c r="R4069">
        <f>TablaDatos[[#This Row],[Aux2]]/10000000000000</f>
        <v>2158.6198603182902</v>
      </c>
      <c r="S4069" s="1">
        <v>2.15861986031829E+16</v>
      </c>
      <c r="T4069" s="7">
        <f>TablaDatos[[#This Row],[Aux3]]/100000000000000</f>
        <v>245.61054550425101</v>
      </c>
      <c r="U4069" s="1">
        <v>2.45610545504251E+16</v>
      </c>
      <c r="V4069">
        <v>160.9</v>
      </c>
      <c r="W4069">
        <v>96.4</v>
      </c>
    </row>
    <row r="4070" spans="1:23">
      <c r="A4070">
        <v>2012</v>
      </c>
      <c r="B4070">
        <v>59</v>
      </c>
      <c r="C4070" t="s">
        <v>16</v>
      </c>
      <c r="D4070" t="s">
        <v>26</v>
      </c>
      <c r="E4070" t="s">
        <v>21</v>
      </c>
      <c r="F4070" t="s">
        <v>24</v>
      </c>
      <c r="G4070" t="s">
        <v>28</v>
      </c>
      <c r="H4070" s="3">
        <v>22726.18</v>
      </c>
      <c r="I4070" t="s">
        <v>19</v>
      </c>
      <c r="J4070" t="s">
        <v>22</v>
      </c>
      <c r="K40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38.204513489444395</v>
      </c>
      <c r="L4070" s="5">
        <f>TablaDatos[[#This Row],[IMC_raw]]/1000000000000000</f>
        <v>3.8204513489444398</v>
      </c>
      <c r="M4070" s="2">
        <v>3820451348944440</v>
      </c>
      <c r="N40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0" s="13">
        <f t="shared" si="63"/>
        <v>4069</v>
      </c>
      <c r="P4070" s="2" t="str">
        <f>IF(TablaDatos[[#This Row],[Diabetes]]=0,"No","Si")</f>
        <v>Si</v>
      </c>
      <c r="Q4070">
        <v>1</v>
      </c>
      <c r="R4070">
        <f>TablaDatos[[#This Row],[Aux2]]/10000000000000</f>
        <v>239.32860713817999</v>
      </c>
      <c r="S4070" s="1">
        <v>2393286071381800</v>
      </c>
      <c r="T4070" s="7">
        <f>TablaDatos[[#This Row],[Aux3]]/100000000000000</f>
        <v>245.00343829928499</v>
      </c>
      <c r="U4070" s="1">
        <v>2.45003438299285E+16</v>
      </c>
      <c r="V4070">
        <v>164.9</v>
      </c>
      <c r="W4070">
        <v>107.4</v>
      </c>
    </row>
    <row r="4071" spans="1:23">
      <c r="A4071">
        <v>2012</v>
      </c>
      <c r="B4071">
        <v>60</v>
      </c>
      <c r="C4071" t="s">
        <v>23</v>
      </c>
      <c r="D4071" t="s">
        <v>73</v>
      </c>
      <c r="E4071" t="s">
        <v>19</v>
      </c>
      <c r="F4071" t="s">
        <v>35</v>
      </c>
      <c r="G4071" t="s">
        <v>28</v>
      </c>
      <c r="H4071" s="3">
        <v>17141.25</v>
      </c>
      <c r="I4071" t="s">
        <v>19</v>
      </c>
      <c r="J4071" t="s">
        <v>18</v>
      </c>
      <c r="K40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38.202850573156397</v>
      </c>
      <c r="L4071" s="5">
        <f>TablaDatos[[#This Row],[IMC_raw]]/1000000000000000</f>
        <v>38.202850573156397</v>
      </c>
      <c r="M4071" s="2">
        <v>3.82028505731564E+16</v>
      </c>
      <c r="N40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1" s="13">
        <f t="shared" si="63"/>
        <v>4070</v>
      </c>
      <c r="P4071" s="2" t="str">
        <f>IF(TablaDatos[[#This Row],[Diabetes]]=0,"No","Si")</f>
        <v>No</v>
      </c>
      <c r="Q4071">
        <v>0</v>
      </c>
      <c r="R4071">
        <f>TablaDatos[[#This Row],[Aux2]]/10000000000000</f>
        <v>220.560508975049</v>
      </c>
      <c r="S4071" s="1">
        <v>2205605089750490</v>
      </c>
      <c r="T4071" s="7">
        <f>TablaDatos[[#This Row],[Aux3]]/100000000000000</f>
        <v>19.932572681853099</v>
      </c>
      <c r="U4071" s="1">
        <v>1993257268185310</v>
      </c>
      <c r="V4071">
        <v>158.80000000000001</v>
      </c>
      <c r="W4071">
        <v>97.4</v>
      </c>
    </row>
    <row r="4072" spans="1:23">
      <c r="A4072">
        <v>2012</v>
      </c>
      <c r="B4072">
        <v>66</v>
      </c>
      <c r="C4072" t="s">
        <v>23</v>
      </c>
      <c r="D4072" t="s">
        <v>36</v>
      </c>
      <c r="E4072" t="s">
        <v>21</v>
      </c>
      <c r="F4072" t="s">
        <v>24</v>
      </c>
      <c r="G4072" t="s">
        <v>25</v>
      </c>
      <c r="H4072" s="3">
        <v>10704.11</v>
      </c>
      <c r="I4072" t="s">
        <v>21</v>
      </c>
      <c r="J4072" t="s">
        <v>19</v>
      </c>
      <c r="K40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38.138720962286705</v>
      </c>
      <c r="L4072" s="5">
        <f>TablaDatos[[#This Row],[IMC_raw]]/1000000000000000</f>
        <v>38.138720962286705</v>
      </c>
      <c r="M4072" s="2">
        <v>3.8138720962286704E+16</v>
      </c>
      <c r="N40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2" s="13">
        <f t="shared" si="63"/>
        <v>4071</v>
      </c>
      <c r="P4072" s="2" t="str">
        <f>IF(TablaDatos[[#This Row],[Diabetes]]=0,"No","Si")</f>
        <v>Si</v>
      </c>
      <c r="Q4072">
        <v>1</v>
      </c>
      <c r="R4072">
        <f>TablaDatos[[#This Row],[Aux2]]/10000000000000</f>
        <v>265.41927361029201</v>
      </c>
      <c r="S4072" s="1">
        <v>2654192736102920</v>
      </c>
      <c r="T4072" s="7">
        <f>TablaDatos[[#This Row],[Aux3]]/100000000000000</f>
        <v>270.867847125335</v>
      </c>
      <c r="U4072" s="1">
        <v>2.70867847125335E+16</v>
      </c>
      <c r="V4072">
        <v>168.3</v>
      </c>
      <c r="W4072">
        <v>102.5</v>
      </c>
    </row>
    <row r="4073" spans="1:23">
      <c r="A4073">
        <v>2012</v>
      </c>
      <c r="B4073">
        <v>53</v>
      </c>
      <c r="C4073" t="s">
        <v>23</v>
      </c>
      <c r="D4073" t="s">
        <v>42</v>
      </c>
      <c r="E4073" t="s">
        <v>18</v>
      </c>
      <c r="F4073" t="s">
        <v>19</v>
      </c>
      <c r="G4073" t="s">
        <v>20</v>
      </c>
      <c r="H4073" s="3">
        <v>25146.15</v>
      </c>
      <c r="I4073" t="s">
        <v>19</v>
      </c>
      <c r="J4073" t="s">
        <v>22</v>
      </c>
      <c r="K40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38.058566369750402</v>
      </c>
      <c r="L4073" s="5">
        <f>TablaDatos[[#This Row],[IMC_raw]]/1000000000000000</f>
        <v>38.058566369750402</v>
      </c>
      <c r="M4073" s="2">
        <v>3.80585663697504E+16</v>
      </c>
      <c r="N40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3" s="13">
        <f t="shared" si="63"/>
        <v>4072</v>
      </c>
      <c r="P4073" s="2" t="str">
        <f>IF(TablaDatos[[#This Row],[Diabetes]]=0,"No","Si")</f>
        <v>No</v>
      </c>
      <c r="Q4073">
        <v>0</v>
      </c>
      <c r="R4073">
        <f>TablaDatos[[#This Row],[Aux2]]/10000000000000</f>
        <v>2314.5820941991701</v>
      </c>
      <c r="S4073" s="1">
        <v>2.31458209419917E+16</v>
      </c>
      <c r="T4073" s="7">
        <f>TablaDatos[[#This Row],[Aux3]]/100000000000000</f>
        <v>226.109543499137</v>
      </c>
      <c r="U4073" s="1">
        <v>2.26109543499137E+16</v>
      </c>
      <c r="V4073">
        <v>151</v>
      </c>
      <c r="W4073">
        <v>94.2</v>
      </c>
    </row>
    <row r="4074" spans="1:23">
      <c r="A4074">
        <v>2012</v>
      </c>
      <c r="B4074">
        <v>68</v>
      </c>
      <c r="C4074" t="s">
        <v>16</v>
      </c>
      <c r="D4074" t="s">
        <v>73</v>
      </c>
      <c r="E4074" t="s">
        <v>31</v>
      </c>
      <c r="F4074" t="s">
        <v>24</v>
      </c>
      <c r="G4074" t="s">
        <v>25</v>
      </c>
      <c r="H4074" s="3">
        <v>20966.34</v>
      </c>
      <c r="I4074" t="s">
        <v>19</v>
      </c>
      <c r="J4074" t="s">
        <v>22</v>
      </c>
      <c r="K40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37.975993977551703</v>
      </c>
      <c r="L4074" s="5">
        <f>TablaDatos[[#This Row],[IMC_raw]]/1000000000000000</f>
        <v>3.7975993977551701</v>
      </c>
      <c r="M4074" s="2">
        <v>3797599397755170</v>
      </c>
      <c r="N40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4" s="13">
        <f t="shared" si="63"/>
        <v>4073</v>
      </c>
      <c r="P4074" s="2" t="str">
        <f>IF(TablaDatos[[#This Row],[Diabetes]]=0,"No","Si")</f>
        <v>Si</v>
      </c>
      <c r="Q4074">
        <v>1</v>
      </c>
      <c r="R4074">
        <f>TablaDatos[[#This Row],[Aux2]]/10000000000000</f>
        <v>2146.1892433980802</v>
      </c>
      <c r="S4074" s="1">
        <v>2.14618924339808E+16</v>
      </c>
      <c r="T4074" s="7">
        <f>TablaDatos[[#This Row],[Aux3]]/100000000000000</f>
        <v>255.918592976143</v>
      </c>
      <c r="U4074" s="1">
        <v>2.55918592976143E+16</v>
      </c>
      <c r="V4074">
        <v>181.3</v>
      </c>
      <c r="W4074">
        <v>112.6</v>
      </c>
    </row>
    <row r="4075" spans="1:23">
      <c r="A4075">
        <v>2012</v>
      </c>
      <c r="B4075">
        <v>62</v>
      </c>
      <c r="C4075" t="s">
        <v>23</v>
      </c>
      <c r="D4075" t="s">
        <v>74</v>
      </c>
      <c r="E4075" t="s">
        <v>21</v>
      </c>
      <c r="F4075" t="s">
        <v>24</v>
      </c>
      <c r="G4075" t="s">
        <v>28</v>
      </c>
      <c r="H4075" s="3">
        <v>9990.43</v>
      </c>
      <c r="I4075" t="s">
        <v>21</v>
      </c>
      <c r="J4075" t="s">
        <v>22</v>
      </c>
      <c r="K40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37.970695171041498</v>
      </c>
      <c r="L4075" s="6">
        <f>TablaDatos[[#This Row],[IMC_raw]]/1000000000000000</f>
        <v>3.7970695171041502</v>
      </c>
      <c r="M4075" s="2">
        <v>3797069517104150</v>
      </c>
      <c r="N40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5" s="13">
        <f t="shared" si="63"/>
        <v>4074</v>
      </c>
      <c r="P4075" s="2" t="str">
        <f>IF(TablaDatos[[#This Row],[Diabetes]]=0,"No","Si")</f>
        <v>No</v>
      </c>
      <c r="Q4075">
        <v>0</v>
      </c>
      <c r="R4075">
        <f>TablaDatos[[#This Row],[Aux2]]/10000000000000</f>
        <v>259.74434391561903</v>
      </c>
      <c r="S4075" s="1">
        <v>2597443439156190</v>
      </c>
      <c r="T4075" s="7">
        <f>TablaDatos[[#This Row],[Aux3]]/100000000000000</f>
        <v>251.12371772050901</v>
      </c>
      <c r="U4075" s="1">
        <v>2.51123717720509E+16</v>
      </c>
      <c r="V4075">
        <v>167.9</v>
      </c>
      <c r="W4075">
        <v>96.5</v>
      </c>
    </row>
    <row r="4076" spans="1:23">
      <c r="A4076">
        <v>2012</v>
      </c>
      <c r="B4076">
        <v>74</v>
      </c>
      <c r="C4076" t="s">
        <v>23</v>
      </c>
      <c r="D4076" t="s">
        <v>17</v>
      </c>
      <c r="E4076" t="s">
        <v>31</v>
      </c>
      <c r="F4076" t="s">
        <v>24</v>
      </c>
      <c r="G4076" t="s">
        <v>25</v>
      </c>
      <c r="H4076" s="3">
        <v>8592.84</v>
      </c>
      <c r="I4076" t="s">
        <v>21</v>
      </c>
      <c r="J4076" t="s">
        <v>22</v>
      </c>
      <c r="K40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37.964852615432797</v>
      </c>
      <c r="L4076" s="5">
        <f>TablaDatos[[#This Row],[IMC_raw]]/100000000000000</f>
        <v>37.964852615432797</v>
      </c>
      <c r="M4076" s="2">
        <v>3796485261543280</v>
      </c>
      <c r="N40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6" s="13">
        <f t="shared" si="63"/>
        <v>4075</v>
      </c>
      <c r="P4076" s="2" t="str">
        <f>IF(TablaDatos[[#This Row],[Diabetes]]=0,"No","Si")</f>
        <v>Si</v>
      </c>
      <c r="Q4076">
        <v>1</v>
      </c>
      <c r="R4076">
        <f>TablaDatos[[#This Row],[Aux2]]/10000000000000</f>
        <v>2565.14160912034</v>
      </c>
      <c r="S4076" s="1">
        <v>2.56514160912034E+16</v>
      </c>
      <c r="T4076" s="7">
        <f>TablaDatos[[#This Row],[Aux3]]/100000000000000</f>
        <v>26.159609994905502</v>
      </c>
      <c r="U4076" s="1">
        <v>2615960999490550</v>
      </c>
      <c r="V4076">
        <v>188.1</v>
      </c>
      <c r="W4076">
        <v>104.9</v>
      </c>
    </row>
    <row r="4077" spans="1:23">
      <c r="A4077">
        <v>2012</v>
      </c>
      <c r="B4077">
        <v>62</v>
      </c>
      <c r="C4077" t="s">
        <v>23</v>
      </c>
      <c r="D4077" t="s">
        <v>29</v>
      </c>
      <c r="E4077" t="s">
        <v>21</v>
      </c>
      <c r="F4077" t="s">
        <v>24</v>
      </c>
      <c r="G4077" t="s">
        <v>28</v>
      </c>
      <c r="H4077" s="3">
        <v>12374.3</v>
      </c>
      <c r="I4077" t="s">
        <v>21</v>
      </c>
      <c r="J4077" t="s">
        <v>18</v>
      </c>
      <c r="K40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37.948833560023502</v>
      </c>
      <c r="L4077" s="6">
        <f>TablaDatos[[#This Row],[IMC_raw]]/1000000000000000</f>
        <v>37.948833560023502</v>
      </c>
      <c r="M4077" s="2">
        <v>3.7948833560023504E+16</v>
      </c>
      <c r="N40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7" s="13">
        <f t="shared" si="63"/>
        <v>4076</v>
      </c>
      <c r="P4077" s="2" t="str">
        <f>IF(TablaDatos[[#This Row],[Diabetes]]=0,"No","Si")</f>
        <v>Si</v>
      </c>
      <c r="Q4077">
        <v>1</v>
      </c>
      <c r="R4077">
        <f>TablaDatos[[#This Row],[Aux2]]/10000000000000</f>
        <v>212.552498311763</v>
      </c>
      <c r="S4077" s="1">
        <v>2125524983117630</v>
      </c>
      <c r="T4077" s="7">
        <f>TablaDatos[[#This Row],[Aux3]]/100000000000000</f>
        <v>26.9343161161983</v>
      </c>
      <c r="U4077" s="1">
        <v>2693431611619830</v>
      </c>
      <c r="V4077">
        <v>170</v>
      </c>
      <c r="W4077">
        <v>104.7</v>
      </c>
    </row>
    <row r="4078" spans="1:23">
      <c r="A4078">
        <v>2012</v>
      </c>
      <c r="B4078">
        <v>59</v>
      </c>
      <c r="C4078" t="s">
        <v>16</v>
      </c>
      <c r="D4078" t="s">
        <v>37</v>
      </c>
      <c r="E4078" t="s">
        <v>21</v>
      </c>
      <c r="F4078" t="s">
        <v>24</v>
      </c>
      <c r="G4078" t="s">
        <v>28</v>
      </c>
      <c r="H4078" s="3">
        <v>21719.71</v>
      </c>
      <c r="I4078" t="s">
        <v>19</v>
      </c>
      <c r="J4078" t="s">
        <v>22</v>
      </c>
      <c r="K40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37.929451631077299</v>
      </c>
      <c r="L4078" s="5">
        <f>TablaDatos[[#This Row],[IMC_raw]]/1000000000000000</f>
        <v>37.929451631077299</v>
      </c>
      <c r="M4078" s="2">
        <v>3.7929451631077296E+16</v>
      </c>
      <c r="N40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8" s="13">
        <f t="shared" si="63"/>
        <v>4077</v>
      </c>
      <c r="P4078" s="2" t="str">
        <f>IF(TablaDatos[[#This Row],[Diabetes]]=0,"No","Si")</f>
        <v>Si</v>
      </c>
      <c r="Q4078">
        <v>1</v>
      </c>
      <c r="R4078">
        <f>TablaDatos[[#This Row],[Aux2]]/10000000000000</f>
        <v>22.785889919339802</v>
      </c>
      <c r="S4078" s="1">
        <v>227858899193398</v>
      </c>
      <c r="T4078" s="7">
        <f>TablaDatos[[#This Row],[Aux3]]/100000000000000</f>
        <v>240.98614461010399</v>
      </c>
      <c r="U4078" s="1">
        <v>2.40986144610104E+16</v>
      </c>
      <c r="V4078">
        <v>167.7</v>
      </c>
      <c r="W4078">
        <v>105.4</v>
      </c>
    </row>
    <row r="4079" spans="1:23">
      <c r="A4079">
        <v>2012</v>
      </c>
      <c r="B4079">
        <v>69</v>
      </c>
      <c r="C4079" t="s">
        <v>16</v>
      </c>
      <c r="D4079" t="s">
        <v>36</v>
      </c>
      <c r="E4079" t="s">
        <v>31</v>
      </c>
      <c r="F4079" t="s">
        <v>24</v>
      </c>
      <c r="G4079" t="s">
        <v>25</v>
      </c>
      <c r="H4079" s="3">
        <v>9942.5499999999993</v>
      </c>
      <c r="I4079" t="s">
        <v>19</v>
      </c>
      <c r="J4079" t="s">
        <v>22</v>
      </c>
      <c r="K40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37.925013250421905</v>
      </c>
      <c r="L4079" s="5">
        <f>TablaDatos[[#This Row],[IMC_raw]]/1000000000000000</f>
        <v>37.925013250421905</v>
      </c>
      <c r="M4079" s="2">
        <v>3.7925013250421904E+16</v>
      </c>
      <c r="N40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79" s="13">
        <f t="shared" si="63"/>
        <v>4078</v>
      </c>
      <c r="P4079" s="2" t="str">
        <f>IF(TablaDatos[[#This Row],[Diabetes]]=0,"No","Si")</f>
        <v>Si</v>
      </c>
      <c r="Q4079">
        <v>1</v>
      </c>
      <c r="R4079">
        <f>TablaDatos[[#This Row],[Aux2]]/10000000000000</f>
        <v>2462.8750537105302</v>
      </c>
      <c r="S4079" s="1">
        <v>2.46287505371053E+16</v>
      </c>
      <c r="T4079" s="7">
        <f>TablaDatos[[#This Row],[Aux3]]/100000000000000</f>
        <v>279.61326009492501</v>
      </c>
      <c r="U4079" s="1">
        <v>2.79613260094925E+16</v>
      </c>
      <c r="V4079">
        <v>173.8</v>
      </c>
      <c r="W4079">
        <v>108.3</v>
      </c>
    </row>
    <row r="4080" spans="1:23">
      <c r="A4080">
        <v>2012</v>
      </c>
      <c r="B4080">
        <v>63</v>
      </c>
      <c r="C4080" t="s">
        <v>16</v>
      </c>
      <c r="D4080" t="s">
        <v>37</v>
      </c>
      <c r="E4080" t="s">
        <v>31</v>
      </c>
      <c r="F4080" t="s">
        <v>24</v>
      </c>
      <c r="G4080" t="s">
        <v>28</v>
      </c>
      <c r="H4080" s="3">
        <v>9154.06</v>
      </c>
      <c r="I4080" t="s">
        <v>19</v>
      </c>
      <c r="J4080" t="s">
        <v>19</v>
      </c>
      <c r="K40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37.924155217639097</v>
      </c>
      <c r="L4080" s="6">
        <f>TablaDatos[[#This Row],[IMC_raw]]/100000000000000</f>
        <v>37.924155217639097</v>
      </c>
      <c r="M4080" s="2">
        <v>3792415521763910</v>
      </c>
      <c r="N40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0" s="13">
        <f t="shared" si="63"/>
        <v>4079</v>
      </c>
      <c r="P4080" s="2" t="str">
        <f>IF(TablaDatos[[#This Row],[Diabetes]]=0,"No","Si")</f>
        <v>Si</v>
      </c>
      <c r="Q4080">
        <v>1</v>
      </c>
      <c r="R4080">
        <f>TablaDatos[[#This Row],[Aux2]]/10000000000000</f>
        <v>235.356247867099</v>
      </c>
      <c r="S4080" s="1">
        <v>2353562478670990</v>
      </c>
      <c r="T4080" s="7">
        <f>TablaDatos[[#This Row],[Aux3]]/100000000000000</f>
        <v>28.299724555538798</v>
      </c>
      <c r="U4080" s="1">
        <v>2829972455553880</v>
      </c>
      <c r="V4080">
        <v>187.5</v>
      </c>
      <c r="W4080">
        <v>105.8</v>
      </c>
    </row>
    <row r="4081" spans="1:23">
      <c r="A4081">
        <v>2012</v>
      </c>
      <c r="B4081">
        <v>65</v>
      </c>
      <c r="C4081" t="s">
        <v>16</v>
      </c>
      <c r="D4081" t="s">
        <v>17</v>
      </c>
      <c r="E4081" t="s">
        <v>21</v>
      </c>
      <c r="F4081" t="s">
        <v>24</v>
      </c>
      <c r="G4081" t="s">
        <v>25</v>
      </c>
      <c r="H4081" s="3">
        <v>23166.73</v>
      </c>
      <c r="I4081" t="s">
        <v>19</v>
      </c>
      <c r="J4081" t="s">
        <v>22</v>
      </c>
      <c r="K40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37.915804916949</v>
      </c>
      <c r="L4081" s="5">
        <f>TablaDatos[[#This Row],[IMC_raw]]/1000000000000000</f>
        <v>3.7915804916949001</v>
      </c>
      <c r="M4081" s="2">
        <v>3791580491694900</v>
      </c>
      <c r="N40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1" s="13">
        <f t="shared" si="63"/>
        <v>4080</v>
      </c>
      <c r="P4081" s="2" t="str">
        <f>IF(TablaDatos[[#This Row],[Diabetes]]=0,"No","Si")</f>
        <v>No</v>
      </c>
      <c r="Q4081">
        <v>0</v>
      </c>
      <c r="R4081">
        <f>TablaDatos[[#This Row],[Aux2]]/10000000000000</f>
        <v>2198.1743946807601</v>
      </c>
      <c r="S4081" s="1">
        <v>2.19817439468076E+16</v>
      </c>
      <c r="T4081" s="7">
        <f>TablaDatos[[#This Row],[Aux3]]/100000000000000</f>
        <v>2.82634449305354</v>
      </c>
      <c r="U4081" s="1">
        <v>282634449305354</v>
      </c>
      <c r="V4081">
        <v>160.4</v>
      </c>
      <c r="W4081">
        <v>104.2</v>
      </c>
    </row>
    <row r="4082" spans="1:23">
      <c r="A4082">
        <v>2012</v>
      </c>
      <c r="B4082">
        <v>60</v>
      </c>
      <c r="C4082" t="s">
        <v>23</v>
      </c>
      <c r="D4082" t="s">
        <v>29</v>
      </c>
      <c r="E4082" t="s">
        <v>21</v>
      </c>
      <c r="F4082" t="s">
        <v>24</v>
      </c>
      <c r="G4082" t="s">
        <v>28</v>
      </c>
      <c r="H4082" s="3">
        <v>10438.07</v>
      </c>
      <c r="I4082" t="s">
        <v>21</v>
      </c>
      <c r="J4082" t="s">
        <v>18</v>
      </c>
      <c r="K40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37.899241317602403</v>
      </c>
      <c r="L4082" s="5">
        <f>TablaDatos[[#This Row],[IMC_raw]]/1000000000000000</f>
        <v>3.7899241317602401</v>
      </c>
      <c r="M4082" s="2">
        <v>3789924131760240</v>
      </c>
      <c r="N40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2" s="13">
        <f t="shared" si="63"/>
        <v>4081</v>
      </c>
      <c r="P4082" s="2" t="str">
        <f>IF(TablaDatos[[#This Row],[Diabetes]]=0,"No","Si")</f>
        <v>Si</v>
      </c>
      <c r="Q4082">
        <v>1</v>
      </c>
      <c r="R4082">
        <f>TablaDatos[[#This Row],[Aux2]]/10000000000000</f>
        <v>2286.8571786573698</v>
      </c>
      <c r="S4082" s="1">
        <v>2.28685717865737E+16</v>
      </c>
      <c r="T4082" s="7">
        <f>TablaDatos[[#This Row],[Aux3]]/100000000000000</f>
        <v>272.86992354026398</v>
      </c>
      <c r="U4082" s="1">
        <v>2.72869923540264E+16</v>
      </c>
      <c r="V4082">
        <v>176.6</v>
      </c>
      <c r="W4082">
        <v>103.7</v>
      </c>
    </row>
    <row r="4083" spans="1:23">
      <c r="A4083">
        <v>2012</v>
      </c>
      <c r="B4083">
        <v>57</v>
      </c>
      <c r="C4083" t="s">
        <v>16</v>
      </c>
      <c r="D4083" t="s">
        <v>41</v>
      </c>
      <c r="E4083" t="s">
        <v>21</v>
      </c>
      <c r="F4083" t="s">
        <v>24</v>
      </c>
      <c r="G4083" t="s">
        <v>28</v>
      </c>
      <c r="H4083" s="3">
        <v>13175.29</v>
      </c>
      <c r="I4083" t="s">
        <v>21</v>
      </c>
      <c r="J4083" t="s">
        <v>18</v>
      </c>
      <c r="K40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37.770630070753903</v>
      </c>
      <c r="L4083" s="6">
        <f>TablaDatos[[#This Row],[IMC_raw]]/1000000000000000</f>
        <v>3.7770630070753901</v>
      </c>
      <c r="M4083" s="2">
        <v>3777063007075390</v>
      </c>
      <c r="N40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3" s="13">
        <f t="shared" si="63"/>
        <v>4082</v>
      </c>
      <c r="P4083" s="2" t="str">
        <f>IF(TablaDatos[[#This Row],[Diabetes]]=0,"No","Si")</f>
        <v>Si</v>
      </c>
      <c r="Q4083">
        <v>1</v>
      </c>
      <c r="R4083">
        <f>TablaDatos[[#This Row],[Aux2]]/10000000000000</f>
        <v>246.01666872050299</v>
      </c>
      <c r="S4083" s="1">
        <v>2460166687205030</v>
      </c>
      <c r="T4083" s="7">
        <f>TablaDatos[[#This Row],[Aux3]]/100000000000000</f>
        <v>25.200646623788401</v>
      </c>
      <c r="U4083" s="1">
        <v>2520064662378840</v>
      </c>
      <c r="V4083">
        <v>172.9</v>
      </c>
      <c r="W4083">
        <v>103.6</v>
      </c>
    </row>
    <row r="4084" spans="1:23">
      <c r="A4084">
        <v>2012</v>
      </c>
      <c r="B4084">
        <v>60</v>
      </c>
      <c r="C4084" t="s">
        <v>16</v>
      </c>
      <c r="D4084" t="s">
        <v>33</v>
      </c>
      <c r="E4084" t="s">
        <v>19</v>
      </c>
      <c r="F4084" t="s">
        <v>19</v>
      </c>
      <c r="G4084" t="s">
        <v>28</v>
      </c>
      <c r="H4084" s="3">
        <v>46525.57</v>
      </c>
      <c r="I4084" t="s">
        <v>19</v>
      </c>
      <c r="J4084" t="s">
        <v>18</v>
      </c>
      <c r="K40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37.695823012404304</v>
      </c>
      <c r="L4084" s="6">
        <f>TablaDatos[[#This Row],[IMC_raw]]/1000000000000000</f>
        <v>3.7695823012404301</v>
      </c>
      <c r="M4084" s="2">
        <v>3769582301240430</v>
      </c>
      <c r="N40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4" s="13">
        <f t="shared" si="63"/>
        <v>4083</v>
      </c>
      <c r="P4084" s="2" t="str">
        <f>IF(TablaDatos[[#This Row],[Diabetes]]=0,"No","Si")</f>
        <v>No</v>
      </c>
      <c r="Q4084">
        <v>0</v>
      </c>
      <c r="R4084">
        <f>TablaDatos[[#This Row],[Aux2]]/10000000000000</f>
        <v>213.52142392088001</v>
      </c>
      <c r="S4084" s="1">
        <v>2135214239208800</v>
      </c>
      <c r="T4084" s="7">
        <f>TablaDatos[[#This Row],[Aux3]]/100000000000000</f>
        <v>19.501943927856502</v>
      </c>
      <c r="U4084" s="1">
        <v>1950194392785650</v>
      </c>
      <c r="V4084">
        <v>156.4</v>
      </c>
      <c r="W4084">
        <v>99.2</v>
      </c>
    </row>
    <row r="4085" spans="1:23">
      <c r="A4085">
        <v>2012</v>
      </c>
      <c r="B4085">
        <v>64</v>
      </c>
      <c r="C4085" t="s">
        <v>23</v>
      </c>
      <c r="D4085" t="s">
        <v>72</v>
      </c>
      <c r="E4085" t="s">
        <v>19</v>
      </c>
      <c r="F4085" t="s">
        <v>24</v>
      </c>
      <c r="G4085" t="s">
        <v>28</v>
      </c>
      <c r="H4085" s="3">
        <v>9471.84</v>
      </c>
      <c r="I4085" t="s">
        <v>21</v>
      </c>
      <c r="J4085" t="s">
        <v>18</v>
      </c>
      <c r="K40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37.658961725577399</v>
      </c>
      <c r="L4085" s="6">
        <f>TablaDatos[[#This Row],[IMC_raw]]/1000000000000000</f>
        <v>3.7658961725577398</v>
      </c>
      <c r="M4085" s="2">
        <v>3765896172557740</v>
      </c>
      <c r="N40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5" s="13">
        <f t="shared" si="63"/>
        <v>4084</v>
      </c>
      <c r="P4085" s="2" t="str">
        <f>IF(TablaDatos[[#This Row],[Diabetes]]=0,"No","Si")</f>
        <v>Si</v>
      </c>
      <c r="Q4085">
        <v>1</v>
      </c>
      <c r="R4085">
        <f>TablaDatos[[#This Row],[Aux2]]/10000000000000</f>
        <v>2433.2686441127098</v>
      </c>
      <c r="S4085" s="1">
        <v>2.43326864411271E+16</v>
      </c>
      <c r="T4085" s="7">
        <f>TablaDatos[[#This Row],[Aux3]]/100000000000000</f>
        <v>278.73284103221198</v>
      </c>
      <c r="U4085" s="1">
        <v>2.78732841032212E+16</v>
      </c>
      <c r="V4085">
        <v>165.2</v>
      </c>
      <c r="W4085">
        <v>103.2</v>
      </c>
    </row>
    <row r="4086" spans="1:23">
      <c r="A4086">
        <v>2012</v>
      </c>
      <c r="B4086">
        <v>65</v>
      </c>
      <c r="C4086" t="s">
        <v>23</v>
      </c>
      <c r="D4086" t="s">
        <v>72</v>
      </c>
      <c r="E4086" t="s">
        <v>18</v>
      </c>
      <c r="F4086" t="s">
        <v>19</v>
      </c>
      <c r="G4086" t="s">
        <v>25</v>
      </c>
      <c r="H4086" s="3">
        <v>15163.98</v>
      </c>
      <c r="I4086" t="s">
        <v>21</v>
      </c>
      <c r="J4086" t="s">
        <v>22</v>
      </c>
      <c r="K40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37.539157612600903</v>
      </c>
      <c r="L4086" s="6">
        <f>TablaDatos[[#This Row],[IMC_raw]]/1000000000000000</f>
        <v>3.7539157612600902</v>
      </c>
      <c r="M4086" s="2">
        <v>3753915761260090</v>
      </c>
      <c r="N40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6" s="13">
        <f t="shared" si="63"/>
        <v>4085</v>
      </c>
      <c r="P4086" s="2" t="str">
        <f>IF(TablaDatos[[#This Row],[Diabetes]]=0,"No","Si")</f>
        <v>No</v>
      </c>
      <c r="Q4086">
        <v>0</v>
      </c>
      <c r="R4086">
        <f>TablaDatos[[#This Row],[Aux2]]/10000000000000</f>
        <v>2315.6396770451302</v>
      </c>
      <c r="S4086" s="1">
        <v>2.31563967704513E+16</v>
      </c>
      <c r="T4086" s="7">
        <f>TablaDatos[[#This Row],[Aux3]]/100000000000000</f>
        <v>2.12992595439971</v>
      </c>
      <c r="U4086" s="1">
        <v>212992595439971</v>
      </c>
      <c r="V4086">
        <v>163.4</v>
      </c>
      <c r="W4086">
        <v>97.8</v>
      </c>
    </row>
    <row r="4087" spans="1:23">
      <c r="A4087">
        <v>2012</v>
      </c>
      <c r="B4087">
        <v>66</v>
      </c>
      <c r="C4087" t="s">
        <v>16</v>
      </c>
      <c r="D4087" t="s">
        <v>37</v>
      </c>
      <c r="E4087" t="s">
        <v>18</v>
      </c>
      <c r="F4087" t="s">
        <v>19</v>
      </c>
      <c r="G4087" t="s">
        <v>25</v>
      </c>
      <c r="H4087" s="3">
        <v>9410.6299999999992</v>
      </c>
      <c r="I4087" t="s">
        <v>18</v>
      </c>
      <c r="J4087" t="s">
        <v>22</v>
      </c>
      <c r="K40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37.520942036901999</v>
      </c>
      <c r="L4087" s="5">
        <f>TablaDatos[[#This Row],[IMC_raw]]/1000000000000000</f>
        <v>3.7520942036901999</v>
      </c>
      <c r="M4087" s="2">
        <v>3752094203690200</v>
      </c>
      <c r="N40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7" s="13">
        <f t="shared" si="63"/>
        <v>4086</v>
      </c>
      <c r="P4087" s="2" t="str">
        <f>IF(TablaDatos[[#This Row],[Diabetes]]=0,"No","Si")</f>
        <v>Si</v>
      </c>
      <c r="Q4087">
        <v>1</v>
      </c>
      <c r="R4087">
        <f>TablaDatos[[#This Row],[Aux2]]/10000000000000</f>
        <v>2378.3446244225602</v>
      </c>
      <c r="S4087" s="1">
        <v>2.37834462442256E+16</v>
      </c>
      <c r="T4087" s="7">
        <f>TablaDatos[[#This Row],[Aux3]]/100000000000000</f>
        <v>226.37890468061599</v>
      </c>
      <c r="U4087" s="1">
        <v>2.26378904680616E+16</v>
      </c>
      <c r="V4087">
        <v>171.1</v>
      </c>
      <c r="W4087">
        <v>98.7</v>
      </c>
    </row>
    <row r="4088" spans="1:23">
      <c r="A4088">
        <v>2012</v>
      </c>
      <c r="B4088">
        <v>66</v>
      </c>
      <c r="C4088" t="s">
        <v>23</v>
      </c>
      <c r="D4088" t="s">
        <v>17</v>
      </c>
      <c r="E4088" t="s">
        <v>18</v>
      </c>
      <c r="F4088" t="s">
        <v>35</v>
      </c>
      <c r="G4088" t="s">
        <v>25</v>
      </c>
      <c r="H4088" s="3">
        <v>27986.23</v>
      </c>
      <c r="I4088" t="s">
        <v>19</v>
      </c>
      <c r="J4088" t="s">
        <v>22</v>
      </c>
      <c r="K40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37.5145351590388</v>
      </c>
      <c r="L4088" s="6">
        <f>TablaDatos[[#This Row],[IMC_raw]]/1000000000000000</f>
        <v>3.7514535159038802</v>
      </c>
      <c r="M4088" s="2">
        <v>3751453515903880</v>
      </c>
      <c r="N40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8" s="13">
        <f t="shared" si="63"/>
        <v>4087</v>
      </c>
      <c r="P4088" s="2" t="str">
        <f>IF(TablaDatos[[#This Row],[Diabetes]]=0,"No","Si")</f>
        <v>No</v>
      </c>
      <c r="Q4088">
        <v>0</v>
      </c>
      <c r="R4088">
        <f>TablaDatos[[#This Row],[Aux2]]/10000000000000</f>
        <v>2040.30052022727</v>
      </c>
      <c r="S4088" s="1">
        <v>2.04030052022727E+16</v>
      </c>
      <c r="T4088" s="7">
        <f>TablaDatos[[#This Row],[Aux3]]/100000000000000</f>
        <v>215.952605383487</v>
      </c>
      <c r="U4088" s="1">
        <v>2.15952605383487E+16</v>
      </c>
      <c r="V4088">
        <v>158.19999999999999</v>
      </c>
      <c r="W4088">
        <v>93</v>
      </c>
    </row>
    <row r="4089" spans="1:23">
      <c r="A4089">
        <v>2012</v>
      </c>
      <c r="B4089">
        <v>54</v>
      </c>
      <c r="C4089" t="s">
        <v>16</v>
      </c>
      <c r="D4089" t="s">
        <v>36</v>
      </c>
      <c r="E4089" t="s">
        <v>18</v>
      </c>
      <c r="F4089" t="s">
        <v>24</v>
      </c>
      <c r="G4089" t="s">
        <v>20</v>
      </c>
      <c r="H4089" s="3">
        <v>24726.82</v>
      </c>
      <c r="I4089" t="s">
        <v>19</v>
      </c>
      <c r="J4089" t="s">
        <v>22</v>
      </c>
      <c r="K40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37.489233103486299</v>
      </c>
      <c r="L4089" s="5">
        <f>TablaDatos[[#This Row],[IMC_raw]]/1000000000000000</f>
        <v>3.7489233103486299</v>
      </c>
      <c r="M4089" s="2">
        <v>3748923310348630</v>
      </c>
      <c r="N40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89" s="13">
        <f t="shared" si="63"/>
        <v>4088</v>
      </c>
      <c r="P4089" s="2" t="str">
        <f>IF(TablaDatos[[#This Row],[Diabetes]]=0,"No","Si")</f>
        <v>No</v>
      </c>
      <c r="Q4089">
        <v>0</v>
      </c>
      <c r="R4089">
        <f>TablaDatos[[#This Row],[Aux2]]/10000000000000</f>
        <v>240.46820590555001</v>
      </c>
      <c r="S4089" s="1">
        <v>2404682059055500</v>
      </c>
      <c r="T4089" s="7">
        <f>TablaDatos[[#This Row],[Aux3]]/100000000000000</f>
        <v>262.462986013727</v>
      </c>
      <c r="U4089" s="1">
        <v>2.62462986013727E+16</v>
      </c>
      <c r="V4089">
        <v>158.19999999999999</v>
      </c>
      <c r="W4089">
        <v>99.1</v>
      </c>
    </row>
    <row r="4090" spans="1:23">
      <c r="A4090">
        <v>2012</v>
      </c>
      <c r="B4090">
        <v>62</v>
      </c>
      <c r="C4090" t="s">
        <v>23</v>
      </c>
      <c r="D4090" t="s">
        <v>38</v>
      </c>
      <c r="E4090" t="s">
        <v>21</v>
      </c>
      <c r="F4090" t="s">
        <v>35</v>
      </c>
      <c r="G4090" t="s">
        <v>28</v>
      </c>
      <c r="H4090" s="3">
        <v>14608.23</v>
      </c>
      <c r="I4090" t="s">
        <v>19</v>
      </c>
      <c r="J4090" t="s">
        <v>18</v>
      </c>
      <c r="K40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37.472650985716399</v>
      </c>
      <c r="L4090" s="5">
        <f>TablaDatos[[#This Row],[IMC_raw]]/1000000000000000</f>
        <v>0.37472650985716399</v>
      </c>
      <c r="M4090" s="2">
        <v>374726509857164</v>
      </c>
      <c r="N40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0" s="13">
        <f t="shared" si="63"/>
        <v>4089</v>
      </c>
      <c r="P4090" s="2" t="str">
        <f>IF(TablaDatos[[#This Row],[Diabetes]]=0,"No","Si")</f>
        <v>No</v>
      </c>
      <c r="Q4090">
        <v>0</v>
      </c>
      <c r="R4090">
        <f>TablaDatos[[#This Row],[Aux2]]/10000000000000</f>
        <v>2050.3793369732398</v>
      </c>
      <c r="S4090" s="1">
        <v>2.05037933697324E+16</v>
      </c>
      <c r="T4090" s="7">
        <f>TablaDatos[[#This Row],[Aux3]]/100000000000000</f>
        <v>199.86036282296999</v>
      </c>
      <c r="U4090" s="1">
        <v>1.9986036282297E+16</v>
      </c>
      <c r="V4090">
        <v>160.30000000000001</v>
      </c>
      <c r="W4090">
        <v>98.9</v>
      </c>
    </row>
    <row r="4091" spans="1:23">
      <c r="A4091">
        <v>2012</v>
      </c>
      <c r="B4091">
        <v>50</v>
      </c>
      <c r="C4091" t="s">
        <v>23</v>
      </c>
      <c r="D4091" t="s">
        <v>17</v>
      </c>
      <c r="E4091" t="s">
        <v>18</v>
      </c>
      <c r="F4091" t="s">
        <v>24</v>
      </c>
      <c r="G4091" t="s">
        <v>20</v>
      </c>
      <c r="H4091" s="3">
        <v>24972.45</v>
      </c>
      <c r="I4091" t="s">
        <v>21</v>
      </c>
      <c r="J4091" t="s">
        <v>19</v>
      </c>
      <c r="K40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37.471744889683002</v>
      </c>
      <c r="L4091" s="6">
        <f>TablaDatos[[#This Row],[IMC_raw]]/1000000000000000</f>
        <v>37.471744889683002</v>
      </c>
      <c r="M4091" s="2">
        <v>3.7471744889683E+16</v>
      </c>
      <c r="N40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1" s="13">
        <f t="shared" si="63"/>
        <v>4090</v>
      </c>
      <c r="P4091" s="2" t="str">
        <f>IF(TablaDatos[[#This Row],[Diabetes]]=0,"No","Si")</f>
        <v>No</v>
      </c>
      <c r="Q4091">
        <v>0</v>
      </c>
      <c r="R4091">
        <f>TablaDatos[[#This Row],[Aux2]]/10000000000000</f>
        <v>2242.5034193947999</v>
      </c>
      <c r="S4091" s="1">
        <v>2.2425034193948E+16</v>
      </c>
      <c r="T4091" s="7">
        <f>TablaDatos[[#This Row],[Aux3]]/100000000000000</f>
        <v>263.77682008354998</v>
      </c>
      <c r="U4091" s="1">
        <v>2.6377682008355E+16</v>
      </c>
      <c r="V4091">
        <v>156.30000000000001</v>
      </c>
      <c r="W4091">
        <v>91.3</v>
      </c>
    </row>
    <row r="4092" spans="1:23">
      <c r="A4092">
        <v>2012</v>
      </c>
      <c r="B4092">
        <v>43</v>
      </c>
      <c r="C4092" t="s">
        <v>23</v>
      </c>
      <c r="D4092" t="s">
        <v>36</v>
      </c>
      <c r="E4092" t="s">
        <v>19</v>
      </c>
      <c r="F4092" t="s">
        <v>19</v>
      </c>
      <c r="G4092" t="s">
        <v>39</v>
      </c>
      <c r="H4092" s="3">
        <v>18271.88</v>
      </c>
      <c r="I4092" t="s">
        <v>21</v>
      </c>
      <c r="J4092" t="s">
        <v>21</v>
      </c>
      <c r="K40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37.467173839644602</v>
      </c>
      <c r="L4092" s="6">
        <f>TablaDatos[[#This Row],[IMC_raw]]/1000000000000000</f>
        <v>3.7467173839644601</v>
      </c>
      <c r="M4092" s="2">
        <v>3746717383964460</v>
      </c>
      <c r="N40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2" s="13">
        <f t="shared" si="63"/>
        <v>4091</v>
      </c>
      <c r="P4092" s="2" t="str">
        <f>IF(TablaDatos[[#This Row],[Diabetes]]=0,"No","Si")</f>
        <v>No</v>
      </c>
      <c r="Q4092">
        <v>0</v>
      </c>
      <c r="R4092">
        <f>TablaDatos[[#This Row],[Aux2]]/10000000000000</f>
        <v>2233.8501651428101</v>
      </c>
      <c r="S4092" s="1">
        <v>2.23385016514281E+16</v>
      </c>
      <c r="T4092" s="7">
        <f>TablaDatos[[#This Row],[Aux3]]/100000000000000</f>
        <v>232.77672639248701</v>
      </c>
      <c r="U4092" s="1">
        <v>2.32776726392487E+16</v>
      </c>
      <c r="V4092">
        <v>148.69999999999999</v>
      </c>
      <c r="W4092">
        <v>99.2</v>
      </c>
    </row>
    <row r="4093" spans="1:23">
      <c r="A4093">
        <v>2012</v>
      </c>
      <c r="B4093">
        <v>63</v>
      </c>
      <c r="C4093" t="s">
        <v>23</v>
      </c>
      <c r="D4093" t="s">
        <v>17</v>
      </c>
      <c r="E4093" t="s">
        <v>19</v>
      </c>
      <c r="F4093" t="s">
        <v>35</v>
      </c>
      <c r="G4093" t="s">
        <v>28</v>
      </c>
      <c r="H4093" s="3">
        <v>55591.67</v>
      </c>
      <c r="I4093" t="s">
        <v>19</v>
      </c>
      <c r="J4093" t="s">
        <v>21</v>
      </c>
      <c r="K40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37.447796310301698</v>
      </c>
      <c r="L4093" s="5">
        <f>TablaDatos[[#This Row],[IMC_raw]]/1000000000000000</f>
        <v>37.447796310301698</v>
      </c>
      <c r="M4093" s="2">
        <v>3.7447796310301696E+16</v>
      </c>
      <c r="N40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3" s="13">
        <f t="shared" si="63"/>
        <v>4092</v>
      </c>
      <c r="P4093" s="2" t="str">
        <f>IF(TablaDatos[[#This Row],[Diabetes]]=0,"No","Si")</f>
        <v>No</v>
      </c>
      <c r="Q4093">
        <v>0</v>
      </c>
      <c r="R4093">
        <f>TablaDatos[[#This Row],[Aux2]]/10000000000000</f>
        <v>211.17347347383401</v>
      </c>
      <c r="S4093" s="1">
        <v>2111734734738340</v>
      </c>
      <c r="T4093" s="7">
        <f>TablaDatos[[#This Row],[Aux3]]/100000000000000</f>
        <v>2.4930535714717501</v>
      </c>
      <c r="U4093" s="1">
        <v>249305357147175</v>
      </c>
      <c r="V4093">
        <v>169.4</v>
      </c>
      <c r="W4093">
        <v>98.8</v>
      </c>
    </row>
    <row r="4094" spans="1:23">
      <c r="A4094">
        <v>2012</v>
      </c>
      <c r="B4094">
        <v>63</v>
      </c>
      <c r="C4094" t="s">
        <v>23</v>
      </c>
      <c r="D4094" t="s">
        <v>29</v>
      </c>
      <c r="E4094" t="s">
        <v>21</v>
      </c>
      <c r="F4094" t="s">
        <v>24</v>
      </c>
      <c r="G4094" t="s">
        <v>28</v>
      </c>
      <c r="H4094" s="3">
        <v>12396.9</v>
      </c>
      <c r="I4094" t="s">
        <v>21</v>
      </c>
      <c r="J4094" t="s">
        <v>22</v>
      </c>
      <c r="K40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37.437569294192002</v>
      </c>
      <c r="L4094" s="6">
        <f>TablaDatos[[#This Row],[IMC_raw]]/1000000000000000</f>
        <v>37.437569294192002</v>
      </c>
      <c r="M4094" s="2">
        <v>3.7437569294192E+16</v>
      </c>
      <c r="N40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4" s="13">
        <f t="shared" si="63"/>
        <v>4093</v>
      </c>
      <c r="P4094" s="2" t="str">
        <f>IF(TablaDatos[[#This Row],[Diabetes]]=0,"No","Si")</f>
        <v>No</v>
      </c>
      <c r="Q4094">
        <v>0</v>
      </c>
      <c r="R4094">
        <f>TablaDatos[[#This Row],[Aux2]]/10000000000000</f>
        <v>2217.05484555781</v>
      </c>
      <c r="S4094" s="1">
        <v>2.21705484555781E+16</v>
      </c>
      <c r="T4094" s="7">
        <f>TablaDatos[[#This Row],[Aux3]]/100000000000000</f>
        <v>28.556992444702299</v>
      </c>
      <c r="U4094" s="1">
        <v>2855699244470230</v>
      </c>
      <c r="V4094">
        <v>163.80000000000001</v>
      </c>
      <c r="W4094">
        <v>103</v>
      </c>
    </row>
    <row r="4095" spans="1:23">
      <c r="A4095">
        <v>2012</v>
      </c>
      <c r="B4095">
        <v>64</v>
      </c>
      <c r="C4095" t="s">
        <v>16</v>
      </c>
      <c r="D4095" t="s">
        <v>29</v>
      </c>
      <c r="E4095" t="s">
        <v>18</v>
      </c>
      <c r="F4095" t="s">
        <v>19</v>
      </c>
      <c r="G4095" t="s">
        <v>28</v>
      </c>
      <c r="H4095" s="3">
        <v>11923.03</v>
      </c>
      <c r="I4095" t="s">
        <v>19</v>
      </c>
      <c r="J4095" t="s">
        <v>22</v>
      </c>
      <c r="K40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37.428052998757302</v>
      </c>
      <c r="L4095" s="5">
        <f>TablaDatos[[#This Row],[IMC_raw]]/100000000000000</f>
        <v>37.428052998757302</v>
      </c>
      <c r="M4095" s="2">
        <v>3742805299875730</v>
      </c>
      <c r="N40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5" s="13">
        <f t="shared" si="63"/>
        <v>4094</v>
      </c>
      <c r="P4095" s="2" t="str">
        <f>IF(TablaDatos[[#This Row],[Diabetes]]=0,"No","Si")</f>
        <v>No</v>
      </c>
      <c r="Q4095">
        <v>0</v>
      </c>
      <c r="R4095">
        <f>TablaDatos[[#This Row],[Aux2]]/10000000000000</f>
        <v>1919.31703868165</v>
      </c>
      <c r="S4095" s="1">
        <v>1.91931703868165E+16</v>
      </c>
      <c r="T4095" s="7">
        <f>TablaDatos[[#This Row],[Aux3]]/100000000000000</f>
        <v>195.675485492212</v>
      </c>
      <c r="U4095" s="1">
        <v>1.95675485492212E+16</v>
      </c>
      <c r="V4095">
        <v>162.19999999999999</v>
      </c>
      <c r="W4095">
        <v>100</v>
      </c>
    </row>
    <row r="4096" spans="1:23">
      <c r="A4096">
        <v>2012</v>
      </c>
      <c r="B4096">
        <v>61</v>
      </c>
      <c r="C4096" t="s">
        <v>16</v>
      </c>
      <c r="D4096" t="s">
        <v>32</v>
      </c>
      <c r="E4096" t="s">
        <v>21</v>
      </c>
      <c r="F4096" t="s">
        <v>19</v>
      </c>
      <c r="G4096" t="s">
        <v>28</v>
      </c>
      <c r="H4096" s="3">
        <v>7032.52</v>
      </c>
      <c r="I4096" t="s">
        <v>21</v>
      </c>
      <c r="J4096" t="s">
        <v>22</v>
      </c>
      <c r="K40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37.415074336886306</v>
      </c>
      <c r="L4096" s="5">
        <f>TablaDatos[[#This Row],[IMC_raw]]/1000000000000000</f>
        <v>37.415074336886306</v>
      </c>
      <c r="M4096" s="2">
        <v>3.7415074336886304E+16</v>
      </c>
      <c r="N40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6" s="13">
        <f t="shared" si="63"/>
        <v>4095</v>
      </c>
      <c r="P4096" s="2" t="str">
        <f>IF(TablaDatos[[#This Row],[Diabetes]]=0,"No","Si")</f>
        <v>Si</v>
      </c>
      <c r="Q4096">
        <v>1</v>
      </c>
      <c r="R4096">
        <f>TablaDatos[[#This Row],[Aux2]]/10000000000000</f>
        <v>2159.09157510455</v>
      </c>
      <c r="S4096" s="1">
        <v>2.15909157510455E+16</v>
      </c>
      <c r="T4096" s="7">
        <f>TablaDatos[[#This Row],[Aux3]]/100000000000000</f>
        <v>232.92863796740599</v>
      </c>
      <c r="U4096" s="1">
        <v>2.32928637967406E+16</v>
      </c>
      <c r="V4096">
        <v>174.6</v>
      </c>
      <c r="W4096">
        <v>100.6</v>
      </c>
    </row>
    <row r="4097" spans="1:23">
      <c r="A4097">
        <v>2012</v>
      </c>
      <c r="B4097">
        <v>66</v>
      </c>
      <c r="C4097" t="s">
        <v>23</v>
      </c>
      <c r="D4097" t="s">
        <v>17</v>
      </c>
      <c r="E4097" t="s">
        <v>21</v>
      </c>
      <c r="F4097" t="s">
        <v>24</v>
      </c>
      <c r="G4097" t="s">
        <v>25</v>
      </c>
      <c r="H4097" s="3">
        <v>15038.5</v>
      </c>
      <c r="I4097" t="s">
        <v>21</v>
      </c>
      <c r="J4097" t="s">
        <v>18</v>
      </c>
      <c r="K40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37.408460371709694</v>
      </c>
      <c r="L4097" s="5">
        <f>TablaDatos[[#This Row],[IMC_raw]]/1000000000000000</f>
        <v>37.408460371709694</v>
      </c>
      <c r="M4097" s="2">
        <v>3.7408460371709696E+16</v>
      </c>
      <c r="N40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7" s="13">
        <f t="shared" si="63"/>
        <v>4096</v>
      </c>
      <c r="P4097" s="2" t="str">
        <f>IF(TablaDatos[[#This Row],[Diabetes]]=0,"No","Si")</f>
        <v>Si</v>
      </c>
      <c r="Q4097">
        <v>1</v>
      </c>
      <c r="R4097">
        <f>TablaDatos[[#This Row],[Aux2]]/10000000000000</f>
        <v>2613.5825578331901</v>
      </c>
      <c r="S4097" s="1">
        <v>2.61358255783319E+16</v>
      </c>
      <c r="T4097" s="7">
        <f>TablaDatos[[#This Row],[Aux3]]/100000000000000</f>
        <v>26.636625325347001</v>
      </c>
      <c r="U4097" s="1">
        <v>2663662532534700</v>
      </c>
      <c r="V4097">
        <v>173.5</v>
      </c>
      <c r="W4097">
        <v>99</v>
      </c>
    </row>
    <row r="4098" spans="1:23">
      <c r="A4098">
        <v>2012</v>
      </c>
      <c r="B4098">
        <v>57</v>
      </c>
      <c r="C4098" t="s">
        <v>23</v>
      </c>
      <c r="D4098" t="s">
        <v>72</v>
      </c>
      <c r="E4098" t="s">
        <v>31</v>
      </c>
      <c r="F4098" t="s">
        <v>24</v>
      </c>
      <c r="G4098" t="s">
        <v>28</v>
      </c>
      <c r="H4098" s="3">
        <v>12022.06</v>
      </c>
      <c r="I4098" t="s">
        <v>21</v>
      </c>
      <c r="J4098" t="s">
        <v>21</v>
      </c>
      <c r="K40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37.324963218216396</v>
      </c>
      <c r="L4098" s="6">
        <f>TablaDatos[[#This Row],[IMC_raw]]/1000000000000000</f>
        <v>3.7324963218216398</v>
      </c>
      <c r="M4098" s="2">
        <v>3732496321821640</v>
      </c>
      <c r="N40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8" s="13">
        <f t="shared" ref="O4098:O4161" si="64">O4097+1</f>
        <v>4097</v>
      </c>
      <c r="P4098" s="2" t="str">
        <f>IF(TablaDatos[[#This Row],[Diabetes]]=0,"No","Si")</f>
        <v>Si</v>
      </c>
      <c r="Q4098">
        <v>1</v>
      </c>
      <c r="R4098">
        <f>TablaDatos[[#This Row],[Aux2]]/10000000000000</f>
        <v>2524.0589045204601</v>
      </c>
      <c r="S4098" s="1">
        <v>2.52405890452046E+16</v>
      </c>
      <c r="T4098" s="7">
        <f>TablaDatos[[#This Row],[Aux3]]/100000000000000</f>
        <v>275.81982139880603</v>
      </c>
      <c r="U4098" s="1">
        <v>2.75819821398806E+16</v>
      </c>
      <c r="V4098">
        <v>182.8</v>
      </c>
      <c r="W4098">
        <v>104.6</v>
      </c>
    </row>
    <row r="4099" spans="1:23">
      <c r="A4099">
        <v>2012</v>
      </c>
      <c r="B4099">
        <v>60</v>
      </c>
      <c r="C4099" t="s">
        <v>16</v>
      </c>
      <c r="D4099" t="s">
        <v>29</v>
      </c>
      <c r="E4099" t="s">
        <v>18</v>
      </c>
      <c r="F4099" t="s">
        <v>24</v>
      </c>
      <c r="G4099" t="s">
        <v>28</v>
      </c>
      <c r="H4099" s="3">
        <v>10202.959999999999</v>
      </c>
      <c r="I4099" t="s">
        <v>19</v>
      </c>
      <c r="J4099" t="s">
        <v>22</v>
      </c>
      <c r="K40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37.280845103404502</v>
      </c>
      <c r="L4099" s="5">
        <f>TablaDatos[[#This Row],[IMC_raw]]/1000000000000000</f>
        <v>3.7280845103404499</v>
      </c>
      <c r="M4099" s="2">
        <v>3728084510340450</v>
      </c>
      <c r="N40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099" s="13">
        <f t="shared" si="64"/>
        <v>4098</v>
      </c>
      <c r="P4099" s="2" t="str">
        <f>IF(TablaDatos[[#This Row],[Diabetes]]=0,"No","Si")</f>
        <v>No</v>
      </c>
      <c r="Q4099">
        <v>0</v>
      </c>
      <c r="R4099">
        <f>TablaDatos[[#This Row],[Aux2]]/10000000000000</f>
        <v>218.51465123555499</v>
      </c>
      <c r="S4099" s="1">
        <v>2185146512355550</v>
      </c>
      <c r="T4099" s="7">
        <f>TablaDatos[[#This Row],[Aux3]]/100000000000000</f>
        <v>240.38973617996601</v>
      </c>
      <c r="U4099" s="1">
        <v>2.40389736179966E+16</v>
      </c>
      <c r="V4099">
        <v>163.80000000000001</v>
      </c>
      <c r="W4099">
        <v>99.2</v>
      </c>
    </row>
    <row r="4100" spans="1:23">
      <c r="A4100">
        <v>2012</v>
      </c>
      <c r="B4100">
        <v>57</v>
      </c>
      <c r="C4100" t="s">
        <v>16</v>
      </c>
      <c r="D4100" t="s">
        <v>30</v>
      </c>
      <c r="E4100" t="s">
        <v>31</v>
      </c>
      <c r="F4100" t="s">
        <v>24</v>
      </c>
      <c r="G4100" t="s">
        <v>28</v>
      </c>
      <c r="H4100" s="3">
        <v>17131.330000000002</v>
      </c>
      <c r="I4100" t="s">
        <v>21</v>
      </c>
      <c r="J4100" t="s">
        <v>19</v>
      </c>
      <c r="K41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37.2756577491879</v>
      </c>
      <c r="L4100" s="5">
        <f>TablaDatos[[#This Row],[IMC_raw]]/1000000000000000</f>
        <v>3.7275657749187898</v>
      </c>
      <c r="M4100" s="2">
        <v>3727565774918790</v>
      </c>
      <c r="N41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0" s="13">
        <f t="shared" si="64"/>
        <v>4099</v>
      </c>
      <c r="P4100" s="2" t="str">
        <f>IF(TablaDatos[[#This Row],[Diabetes]]=0,"No","Si")</f>
        <v>Si</v>
      </c>
      <c r="Q4100">
        <v>1</v>
      </c>
      <c r="R4100">
        <f>TablaDatos[[#This Row],[Aux2]]/10000000000000</f>
        <v>2283.9974341683401</v>
      </c>
      <c r="S4100" s="1">
        <v>2.28399743416834E+16</v>
      </c>
      <c r="T4100" s="7">
        <f>TablaDatos[[#This Row],[Aux3]]/100000000000000</f>
        <v>3.0000000000000001E-12</v>
      </c>
      <c r="U4100">
        <v>300</v>
      </c>
      <c r="V4100">
        <v>171.9</v>
      </c>
      <c r="W4100">
        <v>104.6</v>
      </c>
    </row>
    <row r="4101" spans="1:23">
      <c r="A4101">
        <v>2012</v>
      </c>
      <c r="B4101">
        <v>65</v>
      </c>
      <c r="C4101" t="s">
        <v>23</v>
      </c>
      <c r="D4101" t="s">
        <v>29</v>
      </c>
      <c r="E4101" t="s">
        <v>21</v>
      </c>
      <c r="F4101" t="s">
        <v>19</v>
      </c>
      <c r="G4101" t="s">
        <v>25</v>
      </c>
      <c r="H4101" s="3">
        <v>14432.68</v>
      </c>
      <c r="I4101" t="s">
        <v>21</v>
      </c>
      <c r="J4101" t="s">
        <v>22</v>
      </c>
      <c r="K41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37.236029055125897</v>
      </c>
      <c r="L4101" s="6">
        <f>TablaDatos[[#This Row],[IMC_raw]]/1000000000000000</f>
        <v>3.7236029055125899</v>
      </c>
      <c r="M4101" s="2">
        <v>3723602905512590</v>
      </c>
      <c r="N41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1" s="13">
        <f t="shared" si="64"/>
        <v>4100</v>
      </c>
      <c r="P4101" s="2" t="str">
        <f>IF(TablaDatos[[#This Row],[Diabetes]]=0,"No","Si")</f>
        <v>Si</v>
      </c>
      <c r="Q4101">
        <v>1</v>
      </c>
      <c r="R4101">
        <f>TablaDatos[[#This Row],[Aux2]]/10000000000000</f>
        <v>2374.0713240469399</v>
      </c>
      <c r="S4101" s="1">
        <v>2.37407132404694E+16</v>
      </c>
      <c r="T4101" s="7">
        <f>TablaDatos[[#This Row],[Aux3]]/100000000000000</f>
        <v>264.19257545125799</v>
      </c>
      <c r="U4101" s="1">
        <v>2.64192575451258E+16</v>
      </c>
      <c r="V4101">
        <v>171.8</v>
      </c>
      <c r="W4101">
        <v>108.4</v>
      </c>
    </row>
    <row r="4102" spans="1:23">
      <c r="A4102">
        <v>2012</v>
      </c>
      <c r="B4102">
        <v>46</v>
      </c>
      <c r="C4102" t="s">
        <v>23</v>
      </c>
      <c r="D4102" t="s">
        <v>72</v>
      </c>
      <c r="E4102" t="s">
        <v>18</v>
      </c>
      <c r="F4102" t="s">
        <v>19</v>
      </c>
      <c r="G4102" t="s">
        <v>20</v>
      </c>
      <c r="H4102" s="3">
        <v>14346.75</v>
      </c>
      <c r="I4102" t="s">
        <v>19</v>
      </c>
      <c r="J4102" t="s">
        <v>18</v>
      </c>
      <c r="K41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37.228857513580699</v>
      </c>
      <c r="L4102" s="6">
        <f>TablaDatos[[#This Row],[IMC_raw]]/100000000000000</f>
        <v>37.228857513580699</v>
      </c>
      <c r="M4102" s="2">
        <v>3722885751358070</v>
      </c>
      <c r="N41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2" s="13">
        <f t="shared" si="64"/>
        <v>4101</v>
      </c>
      <c r="P4102" s="2" t="str">
        <f>IF(TablaDatos[[#This Row],[Diabetes]]=0,"No","Si")</f>
        <v>No</v>
      </c>
      <c r="Q4102">
        <v>0</v>
      </c>
      <c r="R4102">
        <f>TablaDatos[[#This Row],[Aux2]]/10000000000000</f>
        <v>2342.8297597648898</v>
      </c>
      <c r="S4102" s="1">
        <v>2.34282975976489E+16</v>
      </c>
      <c r="T4102" s="7">
        <f>TablaDatos[[#This Row],[Aux3]]/100000000000000</f>
        <v>23.902328337373099</v>
      </c>
      <c r="U4102" s="1">
        <v>2390232833737310</v>
      </c>
      <c r="V4102">
        <v>150.5</v>
      </c>
      <c r="W4102">
        <v>92.2</v>
      </c>
    </row>
    <row r="4103" spans="1:23">
      <c r="A4103">
        <v>2012</v>
      </c>
      <c r="B4103">
        <v>63</v>
      </c>
      <c r="C4103" t="s">
        <v>23</v>
      </c>
      <c r="D4103" t="s">
        <v>29</v>
      </c>
      <c r="E4103" t="s">
        <v>21</v>
      </c>
      <c r="F4103" t="s">
        <v>19</v>
      </c>
      <c r="G4103" t="s">
        <v>28</v>
      </c>
      <c r="H4103" s="3">
        <v>14242.89</v>
      </c>
      <c r="I4103" t="s">
        <v>19</v>
      </c>
      <c r="J4103" t="s">
        <v>18</v>
      </c>
      <c r="K41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37.218592237245602</v>
      </c>
      <c r="L4103" s="6">
        <f>TablaDatos[[#This Row],[IMC_raw]]/1000000000000000</f>
        <v>37.218592237245602</v>
      </c>
      <c r="M4103" s="2">
        <v>3.72185922372456E+16</v>
      </c>
      <c r="N41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3" s="13">
        <f t="shared" si="64"/>
        <v>4102</v>
      </c>
      <c r="P4103" s="2" t="str">
        <f>IF(TablaDatos[[#This Row],[Diabetes]]=0,"No","Si")</f>
        <v>Si</v>
      </c>
      <c r="Q4103">
        <v>1</v>
      </c>
      <c r="R4103">
        <f>TablaDatos[[#This Row],[Aux2]]/10000000000000</f>
        <v>2718.8851024932301</v>
      </c>
      <c r="S4103" s="1">
        <v>2.71888510249323E+16</v>
      </c>
      <c r="T4103" s="7">
        <f>TablaDatos[[#This Row],[Aux3]]/100000000000000</f>
        <v>29.552564605100802</v>
      </c>
      <c r="U4103" s="1">
        <v>2955256460510080</v>
      </c>
      <c r="V4103">
        <v>177.6</v>
      </c>
      <c r="W4103">
        <v>107.9</v>
      </c>
    </row>
    <row r="4104" spans="1:23">
      <c r="A4104">
        <v>2012</v>
      </c>
      <c r="B4104">
        <v>49</v>
      </c>
      <c r="C4104" t="s">
        <v>23</v>
      </c>
      <c r="D4104" t="s">
        <v>26</v>
      </c>
      <c r="E4104" t="s">
        <v>18</v>
      </c>
      <c r="F4104" t="s">
        <v>24</v>
      </c>
      <c r="G4104" t="s">
        <v>20</v>
      </c>
      <c r="H4104" s="3">
        <v>28687.63</v>
      </c>
      <c r="I4104" t="s">
        <v>19</v>
      </c>
      <c r="J4104" t="s">
        <v>18</v>
      </c>
      <c r="K41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37.191004317010304</v>
      </c>
      <c r="L4104" s="6">
        <f>TablaDatos[[#This Row],[IMC_raw]]/1000000000000000</f>
        <v>3.7191004317010301</v>
      </c>
      <c r="M4104" s="2">
        <v>3719100431701030</v>
      </c>
      <c r="N41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4" s="13">
        <f t="shared" si="64"/>
        <v>4103</v>
      </c>
      <c r="P4104" s="2" t="str">
        <f>IF(TablaDatos[[#This Row],[Diabetes]]=0,"No","Si")</f>
        <v>No</v>
      </c>
      <c r="Q4104">
        <v>0</v>
      </c>
      <c r="R4104">
        <f>TablaDatos[[#This Row],[Aux2]]/10000000000000</f>
        <v>2283.7070234402399</v>
      </c>
      <c r="S4104" s="1">
        <v>2.28370702344024E+16</v>
      </c>
      <c r="T4104" s="7">
        <f>TablaDatos[[#This Row],[Aux3]]/100000000000000</f>
        <v>263.853985260017</v>
      </c>
      <c r="U4104" s="1">
        <v>2.63853985260017E+16</v>
      </c>
      <c r="V4104">
        <v>160.69999999999999</v>
      </c>
      <c r="W4104">
        <v>90.8</v>
      </c>
    </row>
    <row r="4105" spans="1:23">
      <c r="A4105">
        <v>2012</v>
      </c>
      <c r="B4105">
        <v>59</v>
      </c>
      <c r="C4105" t="s">
        <v>16</v>
      </c>
      <c r="D4105" t="s">
        <v>17</v>
      </c>
      <c r="E4105" t="s">
        <v>31</v>
      </c>
      <c r="F4105" t="s">
        <v>24</v>
      </c>
      <c r="G4105" t="s">
        <v>28</v>
      </c>
      <c r="H4105" s="3">
        <v>17797.95</v>
      </c>
      <c r="I4105" t="s">
        <v>21</v>
      </c>
      <c r="J4105" t="s">
        <v>19</v>
      </c>
      <c r="K41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37.184846018265503</v>
      </c>
      <c r="L4105" s="6">
        <f>TablaDatos[[#This Row],[IMC_raw]]/1000000000000000</f>
        <v>3.7184846018265501</v>
      </c>
      <c r="M4105" s="2">
        <v>3718484601826550</v>
      </c>
      <c r="N41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5" s="13">
        <f t="shared" si="64"/>
        <v>4104</v>
      </c>
      <c r="P4105" s="2" t="str">
        <f>IF(TablaDatos[[#This Row],[Diabetes]]=0,"No","Si")</f>
        <v>No</v>
      </c>
      <c r="Q4105">
        <v>0</v>
      </c>
      <c r="R4105">
        <f>TablaDatos[[#This Row],[Aux2]]/10000000000000</f>
        <v>2062.9712599270301</v>
      </c>
      <c r="S4105" s="1">
        <v>2.06297125992703E+16</v>
      </c>
      <c r="T4105" s="7">
        <f>TablaDatos[[#This Row],[Aux3]]/100000000000000</f>
        <v>28.837044056520899</v>
      </c>
      <c r="U4105" s="1">
        <v>2883704405652090</v>
      </c>
      <c r="V4105">
        <v>180.4</v>
      </c>
      <c r="W4105">
        <v>105.9</v>
      </c>
    </row>
    <row r="4106" spans="1:23">
      <c r="A4106">
        <v>2012</v>
      </c>
      <c r="B4106">
        <v>66</v>
      </c>
      <c r="C4106" t="s">
        <v>16</v>
      </c>
      <c r="D4106" t="s">
        <v>38</v>
      </c>
      <c r="E4106" t="s">
        <v>31</v>
      </c>
      <c r="F4106" t="s">
        <v>24</v>
      </c>
      <c r="G4106" t="s">
        <v>25</v>
      </c>
      <c r="H4106" s="3">
        <v>12595.06</v>
      </c>
      <c r="I4106" t="s">
        <v>21</v>
      </c>
      <c r="J4106" t="s">
        <v>18</v>
      </c>
      <c r="K41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37.171874919876501</v>
      </c>
      <c r="L4106" s="6">
        <f>TablaDatos[[#This Row],[IMC_raw]]/1000000000000000</f>
        <v>3.7171874919876502</v>
      </c>
      <c r="M4106" s="2">
        <v>3717187491987650</v>
      </c>
      <c r="N41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6" s="13">
        <f t="shared" si="64"/>
        <v>4105</v>
      </c>
      <c r="P4106" s="2" t="str">
        <f>IF(TablaDatos[[#This Row],[Diabetes]]=0,"No","Si")</f>
        <v>Si</v>
      </c>
      <c r="Q4106">
        <v>1</v>
      </c>
      <c r="R4106">
        <f>TablaDatos[[#This Row],[Aux2]]/10000000000000</f>
        <v>2442.9613125157298</v>
      </c>
      <c r="S4106" s="1">
        <v>2.44296131251573E+16</v>
      </c>
      <c r="T4106" s="7">
        <f>TablaDatos[[#This Row],[Aux3]]/100000000000000</f>
        <v>28.357698618157499</v>
      </c>
      <c r="U4106" s="1">
        <v>2835769861815750</v>
      </c>
      <c r="V4106">
        <v>185.4</v>
      </c>
      <c r="W4106">
        <v>109.9</v>
      </c>
    </row>
    <row r="4107" spans="1:23">
      <c r="A4107">
        <v>2012</v>
      </c>
      <c r="B4107">
        <v>71</v>
      </c>
      <c r="C4107" t="s">
        <v>23</v>
      </c>
      <c r="D4107" t="s">
        <v>37</v>
      </c>
      <c r="E4107" t="s">
        <v>21</v>
      </c>
      <c r="F4107" t="s">
        <v>19</v>
      </c>
      <c r="G4107" t="s">
        <v>25</v>
      </c>
      <c r="H4107" s="3">
        <v>12538.71</v>
      </c>
      <c r="I4107" t="s">
        <v>19</v>
      </c>
      <c r="J4107" t="s">
        <v>22</v>
      </c>
      <c r="K41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37.168797097924504</v>
      </c>
      <c r="L4107" s="5">
        <f>TablaDatos[[#This Row],[IMC_raw]]/1000000000000000</f>
        <v>3.7168797097924502</v>
      </c>
      <c r="M4107" s="2">
        <v>3716879709792450</v>
      </c>
      <c r="N41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7" s="13">
        <f t="shared" si="64"/>
        <v>4106</v>
      </c>
      <c r="P4107" s="2" t="str">
        <f>IF(TablaDatos[[#This Row],[Diabetes]]=0,"No","Si")</f>
        <v>No</v>
      </c>
      <c r="Q4107">
        <v>0</v>
      </c>
      <c r="R4107">
        <f>TablaDatos[[#This Row],[Aux2]]/10000000000000</f>
        <v>2104.4314139396802</v>
      </c>
      <c r="S4107" s="1">
        <v>2.10443141393968E+16</v>
      </c>
      <c r="T4107" s="7">
        <f>TablaDatos[[#This Row],[Aux3]]/100000000000000</f>
        <v>254.31191647161901</v>
      </c>
      <c r="U4107" s="1">
        <v>2.54311916471619E+16</v>
      </c>
      <c r="V4107">
        <v>167.9</v>
      </c>
      <c r="W4107">
        <v>103.4</v>
      </c>
    </row>
    <row r="4108" spans="1:23">
      <c r="A4108">
        <v>2012</v>
      </c>
      <c r="B4108">
        <v>56</v>
      </c>
      <c r="C4108" t="s">
        <v>16</v>
      </c>
      <c r="D4108" t="s">
        <v>17</v>
      </c>
      <c r="E4108" t="s">
        <v>31</v>
      </c>
      <c r="F4108" t="s">
        <v>19</v>
      </c>
      <c r="G4108" t="s">
        <v>28</v>
      </c>
      <c r="H4108" s="3">
        <v>21123.78</v>
      </c>
      <c r="I4108" t="s">
        <v>19</v>
      </c>
      <c r="J4108" t="s">
        <v>19</v>
      </c>
      <c r="K41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37.166177363344303</v>
      </c>
      <c r="L4108" s="5">
        <f>TablaDatos[[#This Row],[IMC_raw]]/1000000000000000</f>
        <v>37.166177363344303</v>
      </c>
      <c r="M4108" s="2">
        <v>3.7166177363344304E+16</v>
      </c>
      <c r="N41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8" s="13">
        <f t="shared" si="64"/>
        <v>4107</v>
      </c>
      <c r="P4108" s="2" t="str">
        <f>IF(TablaDatos[[#This Row],[Diabetes]]=0,"No","Si")</f>
        <v>Si</v>
      </c>
      <c r="Q4108">
        <v>1</v>
      </c>
      <c r="R4108">
        <f>TablaDatos[[#This Row],[Aux2]]/10000000000000</f>
        <v>2425.28236705583</v>
      </c>
      <c r="S4108" s="1">
        <v>2.42528236705583E+16</v>
      </c>
      <c r="T4108" s="7">
        <f>TablaDatos[[#This Row],[Aux3]]/100000000000000</f>
        <v>27.520005444016402</v>
      </c>
      <c r="U4108" s="1">
        <v>2752000544401640</v>
      </c>
      <c r="V4108">
        <v>178.6</v>
      </c>
      <c r="W4108">
        <v>107.9</v>
      </c>
    </row>
    <row r="4109" spans="1:23">
      <c r="A4109">
        <v>2012</v>
      </c>
      <c r="B4109">
        <v>65</v>
      </c>
      <c r="C4109" t="s">
        <v>16</v>
      </c>
      <c r="D4109" t="s">
        <v>29</v>
      </c>
      <c r="E4109" t="s">
        <v>31</v>
      </c>
      <c r="F4109" t="s">
        <v>24</v>
      </c>
      <c r="G4109" t="s">
        <v>25</v>
      </c>
      <c r="H4109" s="3">
        <v>13785.4</v>
      </c>
      <c r="I4109" t="s">
        <v>19</v>
      </c>
      <c r="J4109" t="s">
        <v>22</v>
      </c>
      <c r="K41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37.141320063188196</v>
      </c>
      <c r="L4109" s="6">
        <f>TablaDatos[[#This Row],[IMC_raw]]/1000000000000000</f>
        <v>3.7141320063188199</v>
      </c>
      <c r="M4109" s="2">
        <v>3714132006318820</v>
      </c>
      <c r="N41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09" s="13">
        <f t="shared" si="64"/>
        <v>4108</v>
      </c>
      <c r="P4109" s="2" t="str">
        <f>IF(TablaDatos[[#This Row],[Diabetes]]=0,"No","Si")</f>
        <v>Si</v>
      </c>
      <c r="Q4109">
        <v>1</v>
      </c>
      <c r="R4109">
        <f>TablaDatos[[#This Row],[Aux2]]/10000000000000</f>
        <v>2335.01633165265</v>
      </c>
      <c r="S4109" s="1">
        <v>2.33501633165265E+16</v>
      </c>
      <c r="T4109" s="7">
        <f>TablaDatos[[#This Row],[Aux3]]/100000000000000</f>
        <v>223.20370230613</v>
      </c>
      <c r="U4109" s="1">
        <v>2.2320370230613E+16</v>
      </c>
      <c r="V4109">
        <v>172.2</v>
      </c>
      <c r="W4109">
        <v>105.9</v>
      </c>
    </row>
    <row r="4110" spans="1:23">
      <c r="A4110">
        <v>2012</v>
      </c>
      <c r="B4110">
        <v>59</v>
      </c>
      <c r="C4110" t="s">
        <v>16</v>
      </c>
      <c r="D4110" t="s">
        <v>72</v>
      </c>
      <c r="E4110" t="s">
        <v>21</v>
      </c>
      <c r="F4110" t="s">
        <v>19</v>
      </c>
      <c r="G4110" t="s">
        <v>28</v>
      </c>
      <c r="H4110" s="3">
        <v>14078.4</v>
      </c>
      <c r="I4110" t="s">
        <v>21</v>
      </c>
      <c r="J4110" t="s">
        <v>18</v>
      </c>
      <c r="K41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37.088740046903801</v>
      </c>
      <c r="L4110" s="6">
        <f>TablaDatos[[#This Row],[IMC_raw]]/1000000000000000</f>
        <v>37.088740046903801</v>
      </c>
      <c r="M4110" s="2">
        <v>3.70887400469038E+16</v>
      </c>
      <c r="N41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0" s="13">
        <f t="shared" si="64"/>
        <v>4109</v>
      </c>
      <c r="P4110" s="2" t="str">
        <f>IF(TablaDatos[[#This Row],[Diabetes]]=0,"No","Si")</f>
        <v>Si</v>
      </c>
      <c r="Q4110">
        <v>1</v>
      </c>
      <c r="R4110">
        <f>TablaDatos[[#This Row],[Aux2]]/10000000000000</f>
        <v>2292.9939516397599</v>
      </c>
      <c r="S4110" s="1">
        <v>2.29299395163976E+16</v>
      </c>
      <c r="T4110" s="7">
        <f>TablaDatos[[#This Row],[Aux3]]/100000000000000</f>
        <v>255.31305402227801</v>
      </c>
      <c r="U4110" s="1">
        <v>2.55313054022278E+16</v>
      </c>
      <c r="V4110">
        <v>174.5</v>
      </c>
      <c r="W4110">
        <v>103.4</v>
      </c>
    </row>
    <row r="4111" spans="1:23">
      <c r="A4111">
        <v>2012</v>
      </c>
      <c r="B4111">
        <v>65</v>
      </c>
      <c r="C4111" t="s">
        <v>23</v>
      </c>
      <c r="D4111" t="s">
        <v>72</v>
      </c>
      <c r="E4111" t="s">
        <v>31</v>
      </c>
      <c r="F4111" t="s">
        <v>24</v>
      </c>
      <c r="G4111" t="s">
        <v>25</v>
      </c>
      <c r="H4111" s="3">
        <v>11546.53</v>
      </c>
      <c r="I4111" t="s">
        <v>21</v>
      </c>
      <c r="J4111" t="s">
        <v>22</v>
      </c>
      <c r="K41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37.071577149303501</v>
      </c>
      <c r="L4111" s="5">
        <f>TablaDatos[[#This Row],[IMC_raw]]/1000000000000000</f>
        <v>3.7071577149303501</v>
      </c>
      <c r="M4111" s="2">
        <v>3707157714930350</v>
      </c>
      <c r="N41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1" s="13">
        <f t="shared" si="64"/>
        <v>4110</v>
      </c>
      <c r="P4111" s="2" t="str">
        <f>IF(TablaDatos[[#This Row],[Diabetes]]=0,"No","Si")</f>
        <v>Si</v>
      </c>
      <c r="Q4111">
        <v>1</v>
      </c>
      <c r="R4111">
        <f>TablaDatos[[#This Row],[Aux2]]/10000000000000</f>
        <v>25.605080461925699</v>
      </c>
      <c r="S4111" s="1">
        <v>256050804619257</v>
      </c>
      <c r="T4111" s="7">
        <f>TablaDatos[[#This Row],[Aux3]]/100000000000000</f>
        <v>285.22728061195801</v>
      </c>
      <c r="U4111" s="1">
        <v>2.85227280611958E+16</v>
      </c>
      <c r="V4111">
        <v>163.6</v>
      </c>
      <c r="W4111">
        <v>101.4</v>
      </c>
    </row>
    <row r="4112" spans="1:23">
      <c r="A4112">
        <v>2012</v>
      </c>
      <c r="B4112">
        <v>66</v>
      </c>
      <c r="C4112" t="s">
        <v>16</v>
      </c>
      <c r="D4112" t="s">
        <v>29</v>
      </c>
      <c r="E4112" t="s">
        <v>19</v>
      </c>
      <c r="F4112" t="s">
        <v>24</v>
      </c>
      <c r="G4112" t="s">
        <v>25</v>
      </c>
      <c r="H4112" s="3">
        <v>15037.8</v>
      </c>
      <c r="I4112" t="s">
        <v>19</v>
      </c>
      <c r="J4112" t="s">
        <v>22</v>
      </c>
      <c r="K41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37.0715375099157</v>
      </c>
      <c r="L4112" s="5">
        <f>TablaDatos[[#This Row],[IMC_raw]]/1000000000000000</f>
        <v>3.7071537509915702</v>
      </c>
      <c r="M4112" s="2">
        <v>3707153750991570</v>
      </c>
      <c r="N41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2" s="13">
        <f t="shared" si="64"/>
        <v>4111</v>
      </c>
      <c r="P4112" s="2" t="str">
        <f>IF(TablaDatos[[#This Row],[Diabetes]]=0,"No","Si")</f>
        <v>Si</v>
      </c>
      <c r="Q4112">
        <v>1</v>
      </c>
      <c r="R4112">
        <f>TablaDatos[[#This Row],[Aux2]]/10000000000000</f>
        <v>225.091730773644</v>
      </c>
      <c r="S4112" s="1">
        <v>2250917307736440</v>
      </c>
      <c r="T4112" s="7">
        <f>TablaDatos[[#This Row],[Aux3]]/100000000000000</f>
        <v>233.40181011925401</v>
      </c>
      <c r="U4112" s="1">
        <v>2.33401810119254E+16</v>
      </c>
      <c r="V4112">
        <v>171.2</v>
      </c>
      <c r="W4112">
        <v>102.1</v>
      </c>
    </row>
    <row r="4113" spans="1:23">
      <c r="A4113">
        <v>2012</v>
      </c>
      <c r="B4113">
        <v>48</v>
      </c>
      <c r="C4113" t="s">
        <v>23</v>
      </c>
      <c r="D4113" t="s">
        <v>34</v>
      </c>
      <c r="E4113" t="s">
        <v>18</v>
      </c>
      <c r="F4113" t="s">
        <v>19</v>
      </c>
      <c r="G4113" t="s">
        <v>20</v>
      </c>
      <c r="H4113" s="3">
        <v>21060</v>
      </c>
      <c r="I4113" t="s">
        <v>19</v>
      </c>
      <c r="J4113" t="s">
        <v>19</v>
      </c>
      <c r="K41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36.996020241475897</v>
      </c>
      <c r="L4113" s="6">
        <f>TablaDatos[[#This Row],[IMC_raw]]/100000000000000</f>
        <v>36.996020241475897</v>
      </c>
      <c r="M4113" s="2">
        <v>3699602024147590</v>
      </c>
      <c r="N41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3" s="13">
        <f t="shared" si="64"/>
        <v>4112</v>
      </c>
      <c r="P4113" s="2" t="str">
        <f>IF(TablaDatos[[#This Row],[Diabetes]]=0,"No","Si")</f>
        <v>No</v>
      </c>
      <c r="Q4113">
        <v>0</v>
      </c>
      <c r="R4113">
        <f>TablaDatos[[#This Row],[Aux2]]/10000000000000</f>
        <v>235.18397527685701</v>
      </c>
      <c r="S4113" s="1">
        <v>2351839752768570</v>
      </c>
      <c r="T4113" s="7">
        <f>TablaDatos[[#This Row],[Aux3]]/100000000000000</f>
        <v>22.827438964892401</v>
      </c>
      <c r="U4113" s="1">
        <v>2282743896489240</v>
      </c>
      <c r="V4113">
        <v>157.4</v>
      </c>
      <c r="W4113">
        <v>89.6</v>
      </c>
    </row>
    <row r="4114" spans="1:23">
      <c r="A4114">
        <v>2012</v>
      </c>
      <c r="B4114">
        <v>57</v>
      </c>
      <c r="C4114" t="s">
        <v>23</v>
      </c>
      <c r="D4114" t="s">
        <v>73</v>
      </c>
      <c r="E4114" t="s">
        <v>31</v>
      </c>
      <c r="F4114" t="s">
        <v>24</v>
      </c>
      <c r="G4114" t="s">
        <v>28</v>
      </c>
      <c r="H4114" s="3">
        <v>19027.240000000002</v>
      </c>
      <c r="I4114" t="s">
        <v>19</v>
      </c>
      <c r="J4114" t="s">
        <v>18</v>
      </c>
      <c r="K41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36.992957282098999</v>
      </c>
      <c r="L4114" s="6">
        <f>TablaDatos[[#This Row],[IMC_raw]]/1000000000000000</f>
        <v>3.6992957282099002</v>
      </c>
      <c r="M4114" s="2">
        <v>3699295728209900</v>
      </c>
      <c r="N41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4" s="13">
        <f t="shared" si="64"/>
        <v>4113</v>
      </c>
      <c r="P4114" s="2" t="str">
        <f>IF(TablaDatos[[#This Row],[Diabetes]]=0,"No","Si")</f>
        <v>Si</v>
      </c>
      <c r="Q4114">
        <v>1</v>
      </c>
      <c r="R4114">
        <f>TablaDatos[[#This Row],[Aux2]]/10000000000000</f>
        <v>244.62358862417199</v>
      </c>
      <c r="S4114" s="1">
        <v>2446235886241720</v>
      </c>
      <c r="T4114" s="7">
        <f>TablaDatos[[#This Row],[Aux3]]/100000000000000</f>
        <v>27.328552601141499</v>
      </c>
      <c r="U4114" s="1">
        <v>2732855260114150</v>
      </c>
      <c r="V4114">
        <v>175.5</v>
      </c>
      <c r="W4114">
        <v>102.3</v>
      </c>
    </row>
    <row r="4115" spans="1:23">
      <c r="A4115">
        <v>2012</v>
      </c>
      <c r="B4115">
        <v>65</v>
      </c>
      <c r="C4115" t="s">
        <v>23</v>
      </c>
      <c r="D4115" t="s">
        <v>29</v>
      </c>
      <c r="E4115" t="s">
        <v>21</v>
      </c>
      <c r="F4115" t="s">
        <v>24</v>
      </c>
      <c r="G4115" t="s">
        <v>25</v>
      </c>
      <c r="H4115" s="3">
        <v>13567.02</v>
      </c>
      <c r="I4115" t="s">
        <v>21</v>
      </c>
      <c r="J4115" t="s">
        <v>18</v>
      </c>
      <c r="K41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36.987030061148893</v>
      </c>
      <c r="L4115" s="5">
        <f>TablaDatos[[#This Row],[IMC_raw]]/1000000000000000</f>
        <v>36.987030061148893</v>
      </c>
      <c r="M4115" s="2">
        <v>3.6987030061148896E+16</v>
      </c>
      <c r="N41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5" s="13">
        <f t="shared" si="64"/>
        <v>4114</v>
      </c>
      <c r="P4115" s="2" t="str">
        <f>IF(TablaDatos[[#This Row],[Diabetes]]=0,"No","Si")</f>
        <v>No</v>
      </c>
      <c r="Q4115">
        <v>0</v>
      </c>
      <c r="R4115">
        <f>TablaDatos[[#This Row],[Aux2]]/10000000000000</f>
        <v>225.90470800798801</v>
      </c>
      <c r="S4115" s="1">
        <v>2259047080079880</v>
      </c>
      <c r="T4115" s="7">
        <f>TablaDatos[[#This Row],[Aux3]]/100000000000000</f>
        <v>222.30035251147399</v>
      </c>
      <c r="U4115" s="1">
        <v>2.22300352511474E+16</v>
      </c>
      <c r="V4115">
        <v>160.1</v>
      </c>
      <c r="W4115">
        <v>102.4</v>
      </c>
    </row>
    <row r="4116" spans="1:23">
      <c r="A4116">
        <v>2012</v>
      </c>
      <c r="B4116">
        <v>63</v>
      </c>
      <c r="C4116" t="s">
        <v>16</v>
      </c>
      <c r="D4116" t="s">
        <v>27</v>
      </c>
      <c r="E4116" t="s">
        <v>19</v>
      </c>
      <c r="F4116" t="s">
        <v>24</v>
      </c>
      <c r="G4116" t="s">
        <v>28</v>
      </c>
      <c r="H4116" s="3">
        <v>16922.060000000001</v>
      </c>
      <c r="I4116" t="s">
        <v>21</v>
      </c>
      <c r="J4116" t="s">
        <v>22</v>
      </c>
      <c r="K41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36.916612780887704</v>
      </c>
      <c r="L4116" s="6">
        <f>TablaDatos[[#This Row],[IMC_raw]]/1000000000000000</f>
        <v>3.6916612780887701</v>
      </c>
      <c r="M4116" s="2">
        <v>3691661278088770</v>
      </c>
      <c r="N41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6" s="13">
        <f t="shared" si="64"/>
        <v>4115</v>
      </c>
      <c r="P4116" s="2" t="str">
        <f>IF(TablaDatos[[#This Row],[Diabetes]]=0,"No","Si")</f>
        <v>Si</v>
      </c>
      <c r="Q4116">
        <v>1</v>
      </c>
      <c r="R4116">
        <f>TablaDatos[[#This Row],[Aux2]]/10000000000000</f>
        <v>2336.1998388300199</v>
      </c>
      <c r="S4116" s="1">
        <v>2.33619983883002E+16</v>
      </c>
      <c r="T4116" s="7">
        <f>TablaDatos[[#This Row],[Aux3]]/100000000000000</f>
        <v>291.051949287436</v>
      </c>
      <c r="U4116" s="1">
        <v>2.91051949287436E+16</v>
      </c>
      <c r="V4116">
        <v>161.5</v>
      </c>
      <c r="W4116">
        <v>103.2</v>
      </c>
    </row>
    <row r="4117" spans="1:23">
      <c r="A4117">
        <v>2012</v>
      </c>
      <c r="B4117">
        <v>51</v>
      </c>
      <c r="C4117" t="s">
        <v>23</v>
      </c>
      <c r="D4117" t="s">
        <v>34</v>
      </c>
      <c r="E4117" t="s">
        <v>19</v>
      </c>
      <c r="F4117" t="s">
        <v>19</v>
      </c>
      <c r="G4117" t="s">
        <v>20</v>
      </c>
      <c r="H4117" s="3">
        <v>18379.73</v>
      </c>
      <c r="I4117" t="s">
        <v>21</v>
      </c>
      <c r="J4117" t="s">
        <v>19</v>
      </c>
      <c r="K41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36.897364642714201</v>
      </c>
      <c r="L4117" s="6">
        <f>TablaDatos[[#This Row],[IMC_raw]]/1000000000000000</f>
        <v>3.6897364642714199</v>
      </c>
      <c r="M4117" s="2">
        <v>3689736464271420</v>
      </c>
      <c r="N41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7" s="13">
        <f t="shared" si="64"/>
        <v>4116</v>
      </c>
      <c r="P4117" s="2" t="str">
        <f>IF(TablaDatos[[#This Row],[Diabetes]]=0,"No","Si")</f>
        <v>Si</v>
      </c>
      <c r="Q4117">
        <v>1</v>
      </c>
      <c r="R4117">
        <f>TablaDatos[[#This Row],[Aux2]]/10000000000000</f>
        <v>228.25727964900801</v>
      </c>
      <c r="S4117" s="1">
        <v>2282572796490080</v>
      </c>
      <c r="T4117" s="7">
        <f>TablaDatos[[#This Row],[Aux3]]/100000000000000</f>
        <v>0.27383717469363</v>
      </c>
      <c r="U4117" s="1">
        <v>27383717469363</v>
      </c>
      <c r="V4117">
        <v>147</v>
      </c>
      <c r="W4117">
        <v>100.6</v>
      </c>
    </row>
    <row r="4118" spans="1:23">
      <c r="A4118">
        <v>2012</v>
      </c>
      <c r="B4118">
        <v>59</v>
      </c>
      <c r="C4118" t="s">
        <v>23</v>
      </c>
      <c r="D4118" t="s">
        <v>72</v>
      </c>
      <c r="E4118" t="s">
        <v>18</v>
      </c>
      <c r="F4118" t="s">
        <v>19</v>
      </c>
      <c r="G4118" t="s">
        <v>28</v>
      </c>
      <c r="H4118" s="3">
        <v>21131.46</v>
      </c>
      <c r="I4118" t="s">
        <v>19</v>
      </c>
      <c r="J4118" t="s">
        <v>19</v>
      </c>
      <c r="K41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36.892774021014596</v>
      </c>
      <c r="L4118" s="5">
        <f>TablaDatos[[#This Row],[IMC_raw]]/1000000000000000</f>
        <v>3.6892774021014598</v>
      </c>
      <c r="M4118" s="2">
        <v>3689277402101460</v>
      </c>
      <c r="N41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8" s="13">
        <f t="shared" si="64"/>
        <v>4117</v>
      </c>
      <c r="P4118" s="2" t="str">
        <f>IF(TablaDatos[[#This Row],[Diabetes]]=0,"No","Si")</f>
        <v>No</v>
      </c>
      <c r="Q4118">
        <v>0</v>
      </c>
      <c r="R4118">
        <f>TablaDatos[[#This Row],[Aux2]]/10000000000000</f>
        <v>2298.78054859146</v>
      </c>
      <c r="S4118" s="1">
        <v>2.29878054859146E+16</v>
      </c>
      <c r="T4118" s="7">
        <f>TablaDatos[[#This Row],[Aux3]]/100000000000000</f>
        <v>22.422610648281498</v>
      </c>
      <c r="U4118" s="1">
        <v>2242261064828150</v>
      </c>
      <c r="V4118">
        <v>176</v>
      </c>
      <c r="W4118">
        <v>99</v>
      </c>
    </row>
    <row r="4119" spans="1:23">
      <c r="A4119">
        <v>2012</v>
      </c>
      <c r="B4119">
        <v>59</v>
      </c>
      <c r="C4119" t="s">
        <v>16</v>
      </c>
      <c r="D4119" t="s">
        <v>32</v>
      </c>
      <c r="E4119" t="s">
        <v>19</v>
      </c>
      <c r="F4119" t="s">
        <v>19</v>
      </c>
      <c r="G4119" t="s">
        <v>28</v>
      </c>
      <c r="H4119" s="3">
        <v>24879</v>
      </c>
      <c r="I4119" t="s">
        <v>21</v>
      </c>
      <c r="J4119" t="s">
        <v>19</v>
      </c>
      <c r="K41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36.8872403464458</v>
      </c>
      <c r="L4119" s="6">
        <f>TablaDatos[[#This Row],[IMC_raw]]/1000000000000000</f>
        <v>3.6887240346445802</v>
      </c>
      <c r="M4119" s="2">
        <v>3688724034644580</v>
      </c>
      <c r="N41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19" s="13">
        <f t="shared" si="64"/>
        <v>4118</v>
      </c>
      <c r="P4119" s="2" t="str">
        <f>IF(TablaDatos[[#This Row],[Diabetes]]=0,"No","Si")</f>
        <v>No</v>
      </c>
      <c r="Q4119">
        <v>0</v>
      </c>
      <c r="R4119">
        <f>TablaDatos[[#This Row],[Aux2]]/10000000000000</f>
        <v>2099.2308375474099</v>
      </c>
      <c r="S4119" s="1">
        <v>2.09923083754741E+16</v>
      </c>
      <c r="T4119" s="7">
        <f>TablaDatos[[#This Row],[Aux3]]/100000000000000</f>
        <v>241.958811779786</v>
      </c>
      <c r="U4119" s="1">
        <v>2.41958811779786E+16</v>
      </c>
      <c r="V4119">
        <v>167.1</v>
      </c>
      <c r="W4119">
        <v>99.3</v>
      </c>
    </row>
    <row r="4120" spans="1:23">
      <c r="A4120">
        <v>2012</v>
      </c>
      <c r="B4120">
        <v>59</v>
      </c>
      <c r="C4120" t="s">
        <v>16</v>
      </c>
      <c r="D4120" t="s">
        <v>71</v>
      </c>
      <c r="E4120" t="s">
        <v>19</v>
      </c>
      <c r="F4120" t="s">
        <v>24</v>
      </c>
      <c r="G4120" t="s">
        <v>28</v>
      </c>
      <c r="H4120" s="3">
        <v>25038.23</v>
      </c>
      <c r="I4120" t="s">
        <v>21</v>
      </c>
      <c r="J4120" t="s">
        <v>18</v>
      </c>
      <c r="K41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36.884176135662301</v>
      </c>
      <c r="L4120" s="6">
        <f>TablaDatos[[#This Row],[IMC_raw]]/1000000000000000</f>
        <v>0.368841761356623</v>
      </c>
      <c r="M4120" s="2">
        <v>368841761356623</v>
      </c>
      <c r="N41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0" s="13">
        <f t="shared" si="64"/>
        <v>4119</v>
      </c>
      <c r="P4120" s="2" t="str">
        <f>IF(TablaDatos[[#This Row],[Diabetes]]=0,"No","Si")</f>
        <v>No</v>
      </c>
      <c r="Q4120">
        <v>0</v>
      </c>
      <c r="R4120">
        <f>TablaDatos[[#This Row],[Aux2]]/10000000000000</f>
        <v>2359.85232385876</v>
      </c>
      <c r="S4120" s="1">
        <v>2.35985232385876E+16</v>
      </c>
      <c r="T4120" s="7">
        <f>TablaDatos[[#This Row],[Aux3]]/100000000000000</f>
        <v>233.32256562050401</v>
      </c>
      <c r="U4120" s="1">
        <v>2.33322565620504E+16</v>
      </c>
      <c r="V4120">
        <v>173.3</v>
      </c>
      <c r="W4120">
        <v>103.5</v>
      </c>
    </row>
    <row r="4121" spans="1:23">
      <c r="A4121">
        <v>2012</v>
      </c>
      <c r="B4121">
        <v>57</v>
      </c>
      <c r="C4121" t="s">
        <v>16</v>
      </c>
      <c r="D4121" t="s">
        <v>30</v>
      </c>
      <c r="E4121" t="s">
        <v>21</v>
      </c>
      <c r="F4121" t="s">
        <v>24</v>
      </c>
      <c r="G4121" t="s">
        <v>28</v>
      </c>
      <c r="H4121" s="3">
        <v>14262.41</v>
      </c>
      <c r="I4121" t="s">
        <v>21</v>
      </c>
      <c r="J4121" t="s">
        <v>18</v>
      </c>
      <c r="K41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36.876368392252104</v>
      </c>
      <c r="L4121" s="5">
        <f>TablaDatos[[#This Row],[IMC_raw]]/1000000000000000</f>
        <v>3.6876368392252101</v>
      </c>
      <c r="M4121" s="2">
        <v>3687636839225210</v>
      </c>
      <c r="N41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1" s="13">
        <f t="shared" si="64"/>
        <v>4120</v>
      </c>
      <c r="P4121" s="2" t="str">
        <f>IF(TablaDatos[[#This Row],[Diabetes]]=0,"No","Si")</f>
        <v>Si</v>
      </c>
      <c r="Q4121">
        <v>1</v>
      </c>
      <c r="R4121">
        <f>TablaDatos[[#This Row],[Aux2]]/10000000000000</f>
        <v>2352.7166004492001</v>
      </c>
      <c r="S4121" s="1">
        <v>2.3527166004492E+16</v>
      </c>
      <c r="T4121" s="7">
        <f>TablaDatos[[#This Row],[Aux3]]/100000000000000</f>
        <v>28.544165958915599</v>
      </c>
      <c r="U4121" s="1">
        <v>2854416595891560</v>
      </c>
      <c r="V4121">
        <v>173.5</v>
      </c>
      <c r="W4121">
        <v>105.7</v>
      </c>
    </row>
    <row r="4122" spans="1:23">
      <c r="A4122">
        <v>2012</v>
      </c>
      <c r="B4122">
        <v>53</v>
      </c>
      <c r="C4122" t="s">
        <v>16</v>
      </c>
      <c r="D4122" t="s">
        <v>17</v>
      </c>
      <c r="E4122" t="s">
        <v>18</v>
      </c>
      <c r="F4122" t="s">
        <v>19</v>
      </c>
      <c r="G4122" t="s">
        <v>20</v>
      </c>
      <c r="H4122" s="3">
        <v>47147.74</v>
      </c>
      <c r="I4122" t="s">
        <v>21</v>
      </c>
      <c r="J4122" t="s">
        <v>19</v>
      </c>
      <c r="K41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36.854326632663295</v>
      </c>
      <c r="L4122" s="6">
        <f>TablaDatos[[#This Row],[IMC_raw]]/1000000000000000</f>
        <v>36.854326632663295</v>
      </c>
      <c r="M4122" s="2">
        <v>3.6854326632663296E+16</v>
      </c>
      <c r="N41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2" s="13">
        <f t="shared" si="64"/>
        <v>4121</v>
      </c>
      <c r="P4122" s="2" t="str">
        <f>IF(TablaDatos[[#This Row],[Diabetes]]=0,"No","Si")</f>
        <v>Si</v>
      </c>
      <c r="Q4122">
        <v>1</v>
      </c>
      <c r="R4122">
        <f>TablaDatos[[#This Row],[Aux2]]/10000000000000</f>
        <v>257.61213271112399</v>
      </c>
      <c r="S4122" s="1">
        <v>2576121327111240</v>
      </c>
      <c r="T4122" s="7">
        <f>TablaDatos[[#This Row],[Aux3]]/100000000000000</f>
        <v>239.088787851022</v>
      </c>
      <c r="U4122" s="1">
        <v>2.39088787851022E+16</v>
      </c>
      <c r="V4122">
        <v>159.1</v>
      </c>
      <c r="W4122">
        <v>99.1</v>
      </c>
    </row>
    <row r="4123" spans="1:23">
      <c r="A4123">
        <v>2012</v>
      </c>
      <c r="B4123">
        <v>54</v>
      </c>
      <c r="C4123" t="s">
        <v>16</v>
      </c>
      <c r="D4123" t="s">
        <v>17</v>
      </c>
      <c r="E4123" t="s">
        <v>18</v>
      </c>
      <c r="F4123" t="s">
        <v>19</v>
      </c>
      <c r="G4123" t="s">
        <v>20</v>
      </c>
      <c r="H4123" s="3">
        <v>16345.26</v>
      </c>
      <c r="I4123" t="s">
        <v>19</v>
      </c>
      <c r="J4123" t="s">
        <v>19</v>
      </c>
      <c r="K4123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36.850385616483003</v>
      </c>
      <c r="L4123" s="6">
        <f>TablaDatos[[#This Row],[IMC_raw]]/1000000000000000</f>
        <v>3.6850385616483003E-2</v>
      </c>
      <c r="M4123" s="2">
        <v>36850385616483</v>
      </c>
      <c r="N41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3" s="13">
        <f t="shared" si="64"/>
        <v>4122</v>
      </c>
      <c r="P4123" s="2" t="str">
        <f>IF(TablaDatos[[#This Row],[Diabetes]]=0,"No","Si")</f>
        <v>No</v>
      </c>
      <c r="Q4123">
        <v>0</v>
      </c>
      <c r="R4123">
        <f>TablaDatos[[#This Row],[Aux2]]/10000000000000</f>
        <v>2471.0330582166798</v>
      </c>
      <c r="S4123" s="1">
        <v>2.47103305821668E+16</v>
      </c>
      <c r="T4123" s="7">
        <f>TablaDatos[[#This Row],[Aux3]]/100000000000000</f>
        <v>26.3550447758006</v>
      </c>
      <c r="U4123" s="1">
        <v>2635504477580060</v>
      </c>
      <c r="V4123">
        <v>150.6</v>
      </c>
      <c r="W4123">
        <v>94.2</v>
      </c>
    </row>
    <row r="4124" spans="1:23">
      <c r="A4124">
        <v>2012</v>
      </c>
      <c r="B4124">
        <v>58</v>
      </c>
      <c r="C4124" t="s">
        <v>23</v>
      </c>
      <c r="D4124" t="s">
        <v>17</v>
      </c>
      <c r="E4124" t="s">
        <v>18</v>
      </c>
      <c r="F4124" t="s">
        <v>40</v>
      </c>
      <c r="G4124" t="s">
        <v>28</v>
      </c>
      <c r="H4124" s="3">
        <v>26501.31</v>
      </c>
      <c r="I4124" t="s">
        <v>19</v>
      </c>
      <c r="J4124" t="s">
        <v>18</v>
      </c>
      <c r="K41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36.785210475408398</v>
      </c>
      <c r="L4124" s="5">
        <f>TablaDatos[[#This Row],[IMC_raw]]/1000000000000000</f>
        <v>3.6785210475408401</v>
      </c>
      <c r="M4124" s="2">
        <v>3678521047540840</v>
      </c>
      <c r="N41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4" s="13">
        <f t="shared" si="64"/>
        <v>4123</v>
      </c>
      <c r="P4124" s="2" t="str">
        <f>IF(TablaDatos[[#This Row],[Diabetes]]=0,"No","Si")</f>
        <v>No</v>
      </c>
      <c r="Q4124">
        <v>0</v>
      </c>
      <c r="R4124">
        <f>TablaDatos[[#This Row],[Aux2]]/10000000000000</f>
        <v>2304.63722510146</v>
      </c>
      <c r="S4124" s="1">
        <v>2.30463722510146E+16</v>
      </c>
      <c r="T4124" s="7">
        <f>TablaDatos[[#This Row],[Aux3]]/100000000000000</f>
        <v>196.56337103266901</v>
      </c>
      <c r="U4124" s="1">
        <v>1.96563371032669E+16</v>
      </c>
      <c r="V4124">
        <v>163.1</v>
      </c>
      <c r="W4124">
        <v>98.1</v>
      </c>
    </row>
    <row r="4125" spans="1:23">
      <c r="A4125">
        <v>2012</v>
      </c>
      <c r="B4125">
        <v>59</v>
      </c>
      <c r="C4125" t="s">
        <v>23</v>
      </c>
      <c r="D4125" t="s">
        <v>30</v>
      </c>
      <c r="E4125" t="s">
        <v>18</v>
      </c>
      <c r="F4125" t="s">
        <v>24</v>
      </c>
      <c r="G4125" t="s">
        <v>28</v>
      </c>
      <c r="H4125" s="3">
        <v>13050.58</v>
      </c>
      <c r="I4125" t="s">
        <v>19</v>
      </c>
      <c r="J4125" t="s">
        <v>18</v>
      </c>
      <c r="K41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36.762533244524803</v>
      </c>
      <c r="L4125" s="6">
        <f>TablaDatos[[#This Row],[IMC_raw]]/1000000000000000</f>
        <v>3.67625332445248</v>
      </c>
      <c r="M4125" s="2">
        <v>3676253324452480</v>
      </c>
      <c r="N41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5" s="13">
        <f t="shared" si="64"/>
        <v>4124</v>
      </c>
      <c r="P4125" s="2" t="str">
        <f>IF(TablaDatos[[#This Row],[Diabetes]]=0,"No","Si")</f>
        <v>No</v>
      </c>
      <c r="Q4125">
        <v>0</v>
      </c>
      <c r="R4125">
        <f>TablaDatos[[#This Row],[Aux2]]/10000000000000</f>
        <v>2178.1743637027498</v>
      </c>
      <c r="S4125" s="1">
        <v>2.17817436370275E+16</v>
      </c>
      <c r="T4125" s="7">
        <f>TablaDatos[[#This Row],[Aux3]]/100000000000000</f>
        <v>245.143779943662</v>
      </c>
      <c r="U4125" s="1">
        <v>2.45143779943662E+16</v>
      </c>
      <c r="V4125">
        <v>155.19999999999999</v>
      </c>
      <c r="W4125">
        <v>95</v>
      </c>
    </row>
    <row r="4126" spans="1:23">
      <c r="A4126">
        <v>2012</v>
      </c>
      <c r="B4126">
        <v>59</v>
      </c>
      <c r="C4126" t="s">
        <v>23</v>
      </c>
      <c r="D4126" t="s">
        <v>42</v>
      </c>
      <c r="E4126" t="s">
        <v>31</v>
      </c>
      <c r="F4126" t="s">
        <v>24</v>
      </c>
      <c r="G4126" t="s">
        <v>28</v>
      </c>
      <c r="H4126" s="3">
        <v>8035.11</v>
      </c>
      <c r="I4126" t="s">
        <v>19</v>
      </c>
      <c r="J4126" t="s">
        <v>18</v>
      </c>
      <c r="K41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36.762244222353203</v>
      </c>
      <c r="L4126" s="6">
        <f>TablaDatos[[#This Row],[IMC_raw]]/1000000000000000</f>
        <v>36.762244222353203</v>
      </c>
      <c r="M4126" s="2">
        <v>3.67622442223532E+16</v>
      </c>
      <c r="N41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6" s="13">
        <f t="shared" si="64"/>
        <v>4125</v>
      </c>
      <c r="P4126" s="2" t="str">
        <f>IF(TablaDatos[[#This Row],[Diabetes]]=0,"No","Si")</f>
        <v>Si</v>
      </c>
      <c r="Q4126">
        <v>1</v>
      </c>
      <c r="R4126">
        <f>TablaDatos[[#This Row],[Aux2]]/10000000000000</f>
        <v>2399.4567662388799</v>
      </c>
      <c r="S4126" s="1">
        <v>2.39945676623888E+16</v>
      </c>
      <c r="T4126" s="7">
        <f>TablaDatos[[#This Row],[Aux3]]/100000000000000</f>
        <v>253.503186965488</v>
      </c>
      <c r="U4126" s="1">
        <v>2.53503186965488E+16</v>
      </c>
      <c r="V4126">
        <v>176.5</v>
      </c>
      <c r="W4126">
        <v>106.5</v>
      </c>
    </row>
    <row r="4127" spans="1:23">
      <c r="A4127">
        <v>2012</v>
      </c>
      <c r="B4127">
        <v>66</v>
      </c>
      <c r="C4127" t="s">
        <v>16</v>
      </c>
      <c r="D4127" t="s">
        <v>71</v>
      </c>
      <c r="E4127" t="s">
        <v>21</v>
      </c>
      <c r="F4127" t="s">
        <v>24</v>
      </c>
      <c r="G4127" t="s">
        <v>25</v>
      </c>
      <c r="H4127" s="3">
        <v>17729.34</v>
      </c>
      <c r="I4127" t="s">
        <v>19</v>
      </c>
      <c r="J4127" t="s">
        <v>22</v>
      </c>
      <c r="K41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36.7559473174014</v>
      </c>
      <c r="L4127" s="6">
        <f>TablaDatos[[#This Row],[IMC_raw]]/1000000000000000</f>
        <v>3.6755947317401398</v>
      </c>
      <c r="M4127" s="2">
        <v>3675594731740140</v>
      </c>
      <c r="N41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7" s="13">
        <f t="shared" si="64"/>
        <v>4126</v>
      </c>
      <c r="P4127" s="2" t="str">
        <f>IF(TablaDatos[[#This Row],[Diabetes]]=0,"No","Si")</f>
        <v>No</v>
      </c>
      <c r="Q4127">
        <v>0</v>
      </c>
      <c r="R4127">
        <f>TablaDatos[[#This Row],[Aux2]]/10000000000000</f>
        <v>2047.66983856877</v>
      </c>
      <c r="S4127" s="1">
        <v>2.04766983856877E+16</v>
      </c>
      <c r="T4127" s="7">
        <f>TablaDatos[[#This Row],[Aux3]]/100000000000000</f>
        <v>234.076042158863</v>
      </c>
      <c r="U4127" s="1">
        <v>2.34076042158863E+16</v>
      </c>
      <c r="V4127">
        <v>161</v>
      </c>
      <c r="W4127">
        <v>101.8</v>
      </c>
    </row>
    <row r="4128" spans="1:23">
      <c r="A4128">
        <v>2012</v>
      </c>
      <c r="B4128">
        <v>54</v>
      </c>
      <c r="C4128" t="s">
        <v>16</v>
      </c>
      <c r="D4128" t="s">
        <v>17</v>
      </c>
      <c r="E4128" t="s">
        <v>21</v>
      </c>
      <c r="F4128" t="s">
        <v>24</v>
      </c>
      <c r="G4128" t="s">
        <v>20</v>
      </c>
      <c r="H4128" s="3">
        <v>24218.22</v>
      </c>
      <c r="I4128" t="s">
        <v>21</v>
      </c>
      <c r="J4128" t="s">
        <v>19</v>
      </c>
      <c r="K41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36.752534497987106</v>
      </c>
      <c r="L4128" s="6">
        <f>TablaDatos[[#This Row],[IMC_raw]]/1000000000000000</f>
        <v>36.752534497987106</v>
      </c>
      <c r="M4128" s="2">
        <v>3.6752534497987104E+16</v>
      </c>
      <c r="N41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8" s="13">
        <f t="shared" si="64"/>
        <v>4127</v>
      </c>
      <c r="P4128" s="2" t="str">
        <f>IF(TablaDatos[[#This Row],[Diabetes]]=0,"No","Si")</f>
        <v>No</v>
      </c>
      <c r="Q4128">
        <v>0</v>
      </c>
      <c r="R4128">
        <f>TablaDatos[[#This Row],[Aux2]]/10000000000000</f>
        <v>2350.7766210725399</v>
      </c>
      <c r="S4128" s="1">
        <v>2.35077662107254E+16</v>
      </c>
      <c r="T4128" s="7">
        <f>TablaDatos[[#This Row],[Aux3]]/100000000000000</f>
        <v>26.325790570353</v>
      </c>
      <c r="U4128" s="1">
        <v>2632579057035300</v>
      </c>
      <c r="V4128">
        <v>158.30000000000001</v>
      </c>
      <c r="W4128">
        <v>103.3</v>
      </c>
    </row>
    <row r="4129" spans="1:23">
      <c r="A4129">
        <v>2012</v>
      </c>
      <c r="B4129">
        <v>54</v>
      </c>
      <c r="C4129" t="s">
        <v>16</v>
      </c>
      <c r="D4129" t="s">
        <v>26</v>
      </c>
      <c r="E4129" t="s">
        <v>18</v>
      </c>
      <c r="F4129" t="s">
        <v>19</v>
      </c>
      <c r="G4129" t="s">
        <v>20</v>
      </c>
      <c r="H4129" s="3">
        <v>20940.57</v>
      </c>
      <c r="I4129" t="s">
        <v>19</v>
      </c>
      <c r="J4129" t="s">
        <v>22</v>
      </c>
      <c r="K41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36.735239758377602</v>
      </c>
      <c r="L4129" s="6">
        <f>TablaDatos[[#This Row],[IMC_raw]]/100000000000000</f>
        <v>36.735239758377602</v>
      </c>
      <c r="M4129" s="2">
        <v>3673523975837760</v>
      </c>
      <c r="N41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29" s="13">
        <f t="shared" si="64"/>
        <v>4128</v>
      </c>
      <c r="P4129" s="2" t="str">
        <f>IF(TablaDatos[[#This Row],[Diabetes]]=0,"No","Si")</f>
        <v>No</v>
      </c>
      <c r="Q4129">
        <v>0</v>
      </c>
      <c r="R4129">
        <f>TablaDatos[[#This Row],[Aux2]]/10000000000000</f>
        <v>212.381410919757</v>
      </c>
      <c r="S4129" s="1">
        <v>2123814109197570</v>
      </c>
      <c r="T4129" s="7">
        <f>TablaDatos[[#This Row],[Aux3]]/100000000000000</f>
        <v>252.93909888977001</v>
      </c>
      <c r="U4129" s="1">
        <v>2.5293909888977E+16</v>
      </c>
      <c r="V4129">
        <v>154.30000000000001</v>
      </c>
      <c r="W4129">
        <v>92.2</v>
      </c>
    </row>
    <row r="4130" spans="1:23">
      <c r="A4130">
        <v>2012</v>
      </c>
      <c r="B4130">
        <v>71</v>
      </c>
      <c r="C4130" t="s">
        <v>16</v>
      </c>
      <c r="D4130" t="s">
        <v>41</v>
      </c>
      <c r="E4130" t="s">
        <v>21</v>
      </c>
      <c r="F4130" t="s">
        <v>24</v>
      </c>
      <c r="G4130" t="s">
        <v>25</v>
      </c>
      <c r="H4130" s="3">
        <v>14824.06</v>
      </c>
      <c r="I4130" t="s">
        <v>21</v>
      </c>
      <c r="J4130" t="s">
        <v>18</v>
      </c>
      <c r="K41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36.712977545494596</v>
      </c>
      <c r="L4130" s="5">
        <f>TablaDatos[[#This Row],[IMC_raw]]/1000000000000000</f>
        <v>3.6712977545494598</v>
      </c>
      <c r="M4130" s="2">
        <v>3671297754549460</v>
      </c>
      <c r="N41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0" s="13">
        <f t="shared" si="64"/>
        <v>4129</v>
      </c>
      <c r="P4130" s="2" t="str">
        <f>IF(TablaDatos[[#This Row],[Diabetes]]=0,"No","Si")</f>
        <v>Si</v>
      </c>
      <c r="Q4130">
        <v>1</v>
      </c>
      <c r="R4130">
        <f>TablaDatos[[#This Row],[Aux2]]/10000000000000</f>
        <v>2162.53717766933</v>
      </c>
      <c r="S4130" s="1">
        <v>2.16253717766933E+16</v>
      </c>
      <c r="T4130" s="7">
        <f>TablaDatos[[#This Row],[Aux3]]/100000000000000</f>
        <v>28.888702815106399</v>
      </c>
      <c r="U4130" s="1">
        <v>2888870281510640</v>
      </c>
      <c r="V4130">
        <v>179.6</v>
      </c>
      <c r="W4130">
        <v>112.9</v>
      </c>
    </row>
    <row r="4131" spans="1:23">
      <c r="A4131">
        <v>2012</v>
      </c>
      <c r="B4131">
        <v>69</v>
      </c>
      <c r="C4131" t="s">
        <v>23</v>
      </c>
      <c r="D4131" t="s">
        <v>30</v>
      </c>
      <c r="E4131" t="s">
        <v>21</v>
      </c>
      <c r="F4131" t="s">
        <v>24</v>
      </c>
      <c r="G4131" t="s">
        <v>25</v>
      </c>
      <c r="H4131" s="3">
        <v>10285.709999999999</v>
      </c>
      <c r="I4131" t="s">
        <v>21</v>
      </c>
      <c r="J4131" t="s">
        <v>18</v>
      </c>
      <c r="K41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36.680060987137701</v>
      </c>
      <c r="L4131" s="5">
        <f>TablaDatos[[#This Row],[IMC_raw]]/1000000000000000</f>
        <v>3.6680060987137701</v>
      </c>
      <c r="M4131" s="2">
        <v>3668006098713770</v>
      </c>
      <c r="N41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1" s="13">
        <f t="shared" si="64"/>
        <v>4130</v>
      </c>
      <c r="P4131" s="2" t="str">
        <f>IF(TablaDatos[[#This Row],[Diabetes]]=0,"No","Si")</f>
        <v>Si</v>
      </c>
      <c r="Q4131">
        <v>1</v>
      </c>
      <c r="R4131">
        <f>TablaDatos[[#This Row],[Aux2]]/10000000000000</f>
        <v>2536.8689616674701</v>
      </c>
      <c r="S4131" s="1">
        <v>2.53686896166747E+16</v>
      </c>
      <c r="T4131" s="7">
        <f>TablaDatos[[#This Row],[Aux3]]/100000000000000</f>
        <v>262.87398338824801</v>
      </c>
      <c r="U4131" s="1">
        <v>2.62873983388248E+16</v>
      </c>
      <c r="V4131">
        <v>169.6</v>
      </c>
      <c r="W4131">
        <v>105.2</v>
      </c>
    </row>
    <row r="4132" spans="1:23">
      <c r="A4132">
        <v>2012</v>
      </c>
      <c r="B4132">
        <v>64</v>
      </c>
      <c r="C4132" t="s">
        <v>23</v>
      </c>
      <c r="D4132" t="s">
        <v>30</v>
      </c>
      <c r="E4132" t="s">
        <v>18</v>
      </c>
      <c r="F4132" t="s">
        <v>35</v>
      </c>
      <c r="G4132" t="s">
        <v>28</v>
      </c>
      <c r="H4132" s="3">
        <v>24350.06</v>
      </c>
      <c r="I4132" t="s">
        <v>19</v>
      </c>
      <c r="J4132" t="s">
        <v>18</v>
      </c>
      <c r="K41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36.675790952513097</v>
      </c>
      <c r="L4132" s="5">
        <f>TablaDatos[[#This Row],[IMC_raw]]/1000000000000000</f>
        <v>3.6675790952513099</v>
      </c>
      <c r="M4132" s="2">
        <v>3667579095251310</v>
      </c>
      <c r="N41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2" s="13">
        <f t="shared" si="64"/>
        <v>4131</v>
      </c>
      <c r="P4132" s="2" t="str">
        <f>IF(TablaDatos[[#This Row],[Diabetes]]=0,"No","Si")</f>
        <v>Si</v>
      </c>
      <c r="Q4132">
        <v>1</v>
      </c>
      <c r="R4132">
        <f>TablaDatos[[#This Row],[Aux2]]/10000000000000</f>
        <v>2500.9322355475801</v>
      </c>
      <c r="S4132" s="1">
        <v>2.50093223554758E+16</v>
      </c>
      <c r="T4132" s="7">
        <f>TablaDatos[[#This Row],[Aux3]]/100000000000000</f>
        <v>231.33271074321101</v>
      </c>
      <c r="U4132" s="1">
        <v>2.31332710743211E+16</v>
      </c>
      <c r="V4132">
        <v>152.69999999999999</v>
      </c>
      <c r="W4132">
        <v>98</v>
      </c>
    </row>
    <row r="4133" spans="1:23">
      <c r="A4133">
        <v>2012</v>
      </c>
      <c r="B4133">
        <v>56</v>
      </c>
      <c r="C4133" t="s">
        <v>23</v>
      </c>
      <c r="D4133" t="s">
        <v>29</v>
      </c>
      <c r="E4133" t="s">
        <v>21</v>
      </c>
      <c r="F4133" t="s">
        <v>24</v>
      </c>
      <c r="G4133" t="s">
        <v>28</v>
      </c>
      <c r="H4133" s="3">
        <v>12978.68</v>
      </c>
      <c r="I4133" t="s">
        <v>21</v>
      </c>
      <c r="J4133" t="s">
        <v>19</v>
      </c>
      <c r="K41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36.655834754083401</v>
      </c>
      <c r="L4133" s="6">
        <f>TablaDatos[[#This Row],[IMC_raw]]/1000000000000000</f>
        <v>3.6655834754083401</v>
      </c>
      <c r="M4133" s="2">
        <v>3665583475408340</v>
      </c>
      <c r="N41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3" s="13">
        <f t="shared" si="64"/>
        <v>4132</v>
      </c>
      <c r="P4133" s="2" t="str">
        <f>IF(TablaDatos[[#This Row],[Diabetes]]=0,"No","Si")</f>
        <v>Si</v>
      </c>
      <c r="Q4133">
        <v>1</v>
      </c>
      <c r="R4133">
        <f>TablaDatos[[#This Row],[Aux2]]/10000000000000</f>
        <v>256.93459307811702</v>
      </c>
      <c r="S4133" s="1">
        <v>2569345930781170</v>
      </c>
      <c r="T4133" s="7">
        <f>TablaDatos[[#This Row],[Aux3]]/100000000000000</f>
        <v>251.199529149829</v>
      </c>
      <c r="U4133" s="1">
        <v>2.51199529149829E+16</v>
      </c>
      <c r="V4133">
        <v>176.4</v>
      </c>
      <c r="W4133">
        <v>107</v>
      </c>
    </row>
    <row r="4134" spans="1:23">
      <c r="A4134">
        <v>2012</v>
      </c>
      <c r="B4134">
        <v>58</v>
      </c>
      <c r="C4134" t="s">
        <v>16</v>
      </c>
      <c r="D4134" t="s">
        <v>33</v>
      </c>
      <c r="E4134" t="s">
        <v>18</v>
      </c>
      <c r="F4134" t="s">
        <v>35</v>
      </c>
      <c r="G4134" t="s">
        <v>28</v>
      </c>
      <c r="H4134" s="3">
        <v>22517.58</v>
      </c>
      <c r="I4134" t="s">
        <v>19</v>
      </c>
      <c r="J4134" t="s">
        <v>22</v>
      </c>
      <c r="K41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36.625000826765003</v>
      </c>
      <c r="L4134" s="6">
        <f>TablaDatos[[#This Row],[IMC_raw]]/1000000000000000</f>
        <v>36.625000826765003</v>
      </c>
      <c r="M4134" s="2">
        <v>3.6625000826765E+16</v>
      </c>
      <c r="N41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4" s="13">
        <f t="shared" si="64"/>
        <v>4133</v>
      </c>
      <c r="P4134" s="2" t="str">
        <f>IF(TablaDatos[[#This Row],[Diabetes]]=0,"No","Si")</f>
        <v>No</v>
      </c>
      <c r="Q4134">
        <v>0</v>
      </c>
      <c r="R4134">
        <f>TablaDatos[[#This Row],[Aux2]]/10000000000000</f>
        <v>2141.05900143501</v>
      </c>
      <c r="S4134" s="1">
        <v>2.14105900143501E+16</v>
      </c>
      <c r="T4134" s="7">
        <f>TablaDatos[[#This Row],[Aux3]]/100000000000000</f>
        <v>222.71023114354</v>
      </c>
      <c r="U4134" s="1">
        <v>2.2271023114354E+16</v>
      </c>
      <c r="V4134">
        <v>158</v>
      </c>
      <c r="W4134">
        <v>99.1</v>
      </c>
    </row>
    <row r="4135" spans="1:23">
      <c r="A4135">
        <v>2012</v>
      </c>
      <c r="B4135">
        <v>65</v>
      </c>
      <c r="C4135" t="s">
        <v>16</v>
      </c>
      <c r="D4135" t="s">
        <v>29</v>
      </c>
      <c r="E4135" t="s">
        <v>21</v>
      </c>
      <c r="F4135" t="s">
        <v>24</v>
      </c>
      <c r="G4135" t="s">
        <v>25</v>
      </c>
      <c r="H4135" s="3">
        <v>7377.92</v>
      </c>
      <c r="I4135" t="s">
        <v>19</v>
      </c>
      <c r="J4135" t="s">
        <v>22</v>
      </c>
      <c r="K41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36.624964918771504</v>
      </c>
      <c r="L4135" s="5">
        <f>TablaDatos[[#This Row],[IMC_raw]]/1000000000000000</f>
        <v>36.624964918771504</v>
      </c>
      <c r="M4135" s="2">
        <v>3.6624964918771504E+16</v>
      </c>
      <c r="N41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5" s="13">
        <f t="shared" si="64"/>
        <v>4134</v>
      </c>
      <c r="P4135" s="2" t="str">
        <f>IF(TablaDatos[[#This Row],[Diabetes]]=0,"No","Si")</f>
        <v>Si</v>
      </c>
      <c r="Q4135">
        <v>1</v>
      </c>
      <c r="R4135">
        <f>TablaDatos[[#This Row],[Aux2]]/10000000000000</f>
        <v>22.440189897555801</v>
      </c>
      <c r="S4135" s="1">
        <v>224401898975558</v>
      </c>
      <c r="T4135" s="7">
        <f>TablaDatos[[#This Row],[Aux3]]/100000000000000</f>
        <v>2.6327597074117302</v>
      </c>
      <c r="U4135" s="1">
        <v>263275970741173</v>
      </c>
      <c r="V4135">
        <v>176.8</v>
      </c>
      <c r="W4135">
        <v>109.4</v>
      </c>
    </row>
    <row r="4136" spans="1:23">
      <c r="A4136">
        <v>2012</v>
      </c>
      <c r="B4136">
        <v>60</v>
      </c>
      <c r="C4136" t="s">
        <v>23</v>
      </c>
      <c r="D4136" t="s">
        <v>72</v>
      </c>
      <c r="E4136" t="s">
        <v>18</v>
      </c>
      <c r="F4136" t="s">
        <v>24</v>
      </c>
      <c r="G4136" t="s">
        <v>28</v>
      </c>
      <c r="H4136" s="3">
        <v>15904.82</v>
      </c>
      <c r="I4136" t="s">
        <v>21</v>
      </c>
      <c r="J4136" t="s">
        <v>18</v>
      </c>
      <c r="K41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36.6226265657033</v>
      </c>
      <c r="L4136" s="6">
        <f>TablaDatos[[#This Row],[IMC_raw]]/1000000000000000</f>
        <v>3.6622626565703298</v>
      </c>
      <c r="M4136" s="2">
        <v>3662262656570330</v>
      </c>
      <c r="N41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6" s="13">
        <f t="shared" si="64"/>
        <v>4135</v>
      </c>
      <c r="P4136" s="2" t="str">
        <f>IF(TablaDatos[[#This Row],[Diabetes]]=0,"No","Si")</f>
        <v>No</v>
      </c>
      <c r="Q4136">
        <v>0</v>
      </c>
      <c r="R4136">
        <f>TablaDatos[[#This Row],[Aux2]]/10000000000000</f>
        <v>2204.9549193697198</v>
      </c>
      <c r="S4136" s="1">
        <v>2.20495491936972E+16</v>
      </c>
      <c r="T4136" s="7">
        <f>TablaDatos[[#This Row],[Aux3]]/100000000000000</f>
        <v>238.75548491127901</v>
      </c>
      <c r="U4136" s="1">
        <v>2.38755484911279E+16</v>
      </c>
      <c r="V4136">
        <v>153.5</v>
      </c>
      <c r="W4136">
        <v>103.3</v>
      </c>
    </row>
    <row r="4137" spans="1:23">
      <c r="A4137">
        <v>2012</v>
      </c>
      <c r="B4137">
        <v>60</v>
      </c>
      <c r="C4137" t="s">
        <v>16</v>
      </c>
      <c r="D4137" t="s">
        <v>30</v>
      </c>
      <c r="E4137" t="s">
        <v>19</v>
      </c>
      <c r="F4137" t="s">
        <v>24</v>
      </c>
      <c r="G4137" t="s">
        <v>28</v>
      </c>
      <c r="H4137" s="3">
        <v>11491.78</v>
      </c>
      <c r="I4137" t="s">
        <v>19</v>
      </c>
      <c r="J4137" t="s">
        <v>22</v>
      </c>
      <c r="K41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36.604635820660306</v>
      </c>
      <c r="L4137" s="6">
        <f>TablaDatos[[#This Row],[IMC_raw]]/1000000000000000</f>
        <v>36.604635820660306</v>
      </c>
      <c r="M4137" s="2">
        <v>3.6604635820660304E+16</v>
      </c>
      <c r="N41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7" s="13">
        <f t="shared" si="64"/>
        <v>4136</v>
      </c>
      <c r="P4137" s="2" t="str">
        <f>IF(TablaDatos[[#This Row],[Diabetes]]=0,"No","Si")</f>
        <v>No</v>
      </c>
      <c r="Q4137">
        <v>0</v>
      </c>
      <c r="R4137">
        <f>TablaDatos[[#This Row],[Aux2]]/10000000000000</f>
        <v>2193.03450930075</v>
      </c>
      <c r="S4137" s="1">
        <v>2.19303450930075E+16</v>
      </c>
      <c r="T4137" s="7">
        <f>TablaDatos[[#This Row],[Aux3]]/100000000000000</f>
        <v>240.04045714855599</v>
      </c>
      <c r="U4137" s="1">
        <v>2.40040457148556E+16</v>
      </c>
      <c r="V4137">
        <v>176</v>
      </c>
      <c r="W4137">
        <v>102.7</v>
      </c>
    </row>
    <row r="4138" spans="1:23">
      <c r="A4138">
        <v>2012</v>
      </c>
      <c r="B4138">
        <v>62</v>
      </c>
      <c r="C4138" t="s">
        <v>23</v>
      </c>
      <c r="D4138" t="s">
        <v>71</v>
      </c>
      <c r="E4138" t="s">
        <v>18</v>
      </c>
      <c r="F4138" t="s">
        <v>24</v>
      </c>
      <c r="G4138" t="s">
        <v>28</v>
      </c>
      <c r="H4138" s="3">
        <v>13971.86</v>
      </c>
      <c r="I4138" t="s">
        <v>19</v>
      </c>
      <c r="J4138" t="s">
        <v>22</v>
      </c>
      <c r="K41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36.589609617681397</v>
      </c>
      <c r="L4138" s="6">
        <f>TablaDatos[[#This Row],[IMC_raw]]/1000000000000000</f>
        <v>3.6589609617681398</v>
      </c>
      <c r="M4138" s="2">
        <v>3658960961768140</v>
      </c>
      <c r="N41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8" s="13">
        <f t="shared" si="64"/>
        <v>4137</v>
      </c>
      <c r="P4138" s="2" t="str">
        <f>IF(TablaDatos[[#This Row],[Diabetes]]=0,"No","Si")</f>
        <v>Si</v>
      </c>
      <c r="Q4138">
        <v>1</v>
      </c>
      <c r="R4138">
        <f>TablaDatos[[#This Row],[Aux2]]/10000000000000</f>
        <v>2203.7437277487502</v>
      </c>
      <c r="S4138" s="1">
        <v>2.20374372774875E+16</v>
      </c>
      <c r="T4138" s="7">
        <f>TablaDatos[[#This Row],[Aux3]]/100000000000000</f>
        <v>253.919105477811</v>
      </c>
      <c r="U4138" s="1">
        <v>2.53919105477811E+16</v>
      </c>
      <c r="V4138">
        <v>167.5</v>
      </c>
      <c r="W4138">
        <v>99.5</v>
      </c>
    </row>
    <row r="4139" spans="1:23">
      <c r="A4139">
        <v>2012</v>
      </c>
      <c r="B4139">
        <v>69</v>
      </c>
      <c r="C4139" t="s">
        <v>23</v>
      </c>
      <c r="D4139" t="s">
        <v>36</v>
      </c>
      <c r="E4139" t="s">
        <v>31</v>
      </c>
      <c r="F4139" t="s">
        <v>19</v>
      </c>
      <c r="G4139" t="s">
        <v>25</v>
      </c>
      <c r="H4139" s="3">
        <v>10064.98</v>
      </c>
      <c r="I4139" t="s">
        <v>21</v>
      </c>
      <c r="J4139" t="s">
        <v>18</v>
      </c>
      <c r="K41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36.588316218169297</v>
      </c>
      <c r="L4139" s="6">
        <f>TablaDatos[[#This Row],[IMC_raw]]/100000000000000</f>
        <v>36.588316218169297</v>
      </c>
      <c r="M4139" s="2">
        <v>3658831621816930</v>
      </c>
      <c r="N41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39" s="13">
        <f t="shared" si="64"/>
        <v>4138</v>
      </c>
      <c r="P4139" s="2" t="str">
        <f>IF(TablaDatos[[#This Row],[Diabetes]]=0,"No","Si")</f>
        <v>Si</v>
      </c>
      <c r="Q4139">
        <v>1</v>
      </c>
      <c r="R4139">
        <f>TablaDatos[[#This Row],[Aux2]]/10000000000000</f>
        <v>2164.3668994949298</v>
      </c>
      <c r="S4139" s="1">
        <v>2.16436689949493E+16</v>
      </c>
      <c r="T4139" s="7">
        <f>TablaDatos[[#This Row],[Aux3]]/100000000000000</f>
        <v>3.0000000000000001E-12</v>
      </c>
      <c r="U4139">
        <v>300</v>
      </c>
      <c r="V4139">
        <v>178.4</v>
      </c>
      <c r="W4139">
        <v>105.8</v>
      </c>
    </row>
    <row r="4140" spans="1:23">
      <c r="A4140">
        <v>2012</v>
      </c>
      <c r="B4140">
        <v>65</v>
      </c>
      <c r="C4140" t="s">
        <v>23</v>
      </c>
      <c r="D4140" t="s">
        <v>17</v>
      </c>
      <c r="E4140" t="s">
        <v>21</v>
      </c>
      <c r="F4140" t="s">
        <v>24</v>
      </c>
      <c r="G4140" t="s">
        <v>25</v>
      </c>
      <c r="H4140" s="3">
        <v>12333.45</v>
      </c>
      <c r="I4140" t="s">
        <v>21</v>
      </c>
      <c r="J4140" t="s">
        <v>18</v>
      </c>
      <c r="K41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36.560175748885399</v>
      </c>
      <c r="L4140" s="5">
        <f>TablaDatos[[#This Row],[IMC_raw]]/1000000000000000</f>
        <v>3.6560175748885402</v>
      </c>
      <c r="M4140" s="2">
        <v>3656017574888540</v>
      </c>
      <c r="N41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0" s="13">
        <f t="shared" si="64"/>
        <v>4139</v>
      </c>
      <c r="P4140" s="2" t="str">
        <f>IF(TablaDatos[[#This Row],[Diabetes]]=0,"No","Si")</f>
        <v>Si</v>
      </c>
      <c r="Q4140">
        <v>1</v>
      </c>
      <c r="R4140">
        <f>TablaDatos[[#This Row],[Aux2]]/10000000000000</f>
        <v>2482.34008943857</v>
      </c>
      <c r="S4140" s="1">
        <v>2.48234008943857E+16</v>
      </c>
      <c r="T4140" s="7">
        <f>TablaDatos[[#This Row],[Aux3]]/100000000000000</f>
        <v>25.5071790565522</v>
      </c>
      <c r="U4140" s="1">
        <v>2550717905655220</v>
      </c>
      <c r="V4140">
        <v>179.4</v>
      </c>
      <c r="W4140">
        <v>102.9</v>
      </c>
    </row>
    <row r="4141" spans="1:23">
      <c r="A4141">
        <v>2012</v>
      </c>
      <c r="B4141">
        <v>57</v>
      </c>
      <c r="C4141" t="s">
        <v>16</v>
      </c>
      <c r="D4141" t="s">
        <v>72</v>
      </c>
      <c r="E4141" t="s">
        <v>18</v>
      </c>
      <c r="F4141" t="s">
        <v>19</v>
      </c>
      <c r="G4141" t="s">
        <v>28</v>
      </c>
      <c r="H4141" s="3">
        <v>15169.11</v>
      </c>
      <c r="I4141" t="s">
        <v>19</v>
      </c>
      <c r="J4141" t="s">
        <v>18</v>
      </c>
      <c r="K41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36.559861934647202</v>
      </c>
      <c r="L4141" s="6">
        <f>TablaDatos[[#This Row],[IMC_raw]]/1000000000000000</f>
        <v>3.6559861934647202</v>
      </c>
      <c r="M4141" s="2">
        <v>3655986193464720</v>
      </c>
      <c r="N41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1" s="13">
        <f t="shared" si="64"/>
        <v>4140</v>
      </c>
      <c r="P4141" s="2" t="str">
        <f>IF(TablaDatos[[#This Row],[Diabetes]]=0,"No","Si")</f>
        <v>No</v>
      </c>
      <c r="Q4141">
        <v>0</v>
      </c>
      <c r="R4141">
        <f>TablaDatos[[#This Row],[Aux2]]/10000000000000</f>
        <v>197.50154167532099</v>
      </c>
      <c r="S4141" s="1">
        <v>1975015416753210</v>
      </c>
      <c r="T4141" s="7">
        <f>TablaDatos[[#This Row],[Aux3]]/100000000000000</f>
        <v>218.097818280437</v>
      </c>
      <c r="U4141" s="1">
        <v>2.18097818280437E+16</v>
      </c>
      <c r="V4141">
        <v>157.9</v>
      </c>
      <c r="W4141">
        <v>93.8</v>
      </c>
    </row>
    <row r="4142" spans="1:23">
      <c r="A4142">
        <v>2012</v>
      </c>
      <c r="B4142">
        <v>51</v>
      </c>
      <c r="C4142" t="s">
        <v>23</v>
      </c>
      <c r="D4142" t="s">
        <v>17</v>
      </c>
      <c r="E4142" t="s">
        <v>18</v>
      </c>
      <c r="F4142" t="s">
        <v>24</v>
      </c>
      <c r="G4142" t="s">
        <v>20</v>
      </c>
      <c r="H4142" s="3">
        <v>32698.47</v>
      </c>
      <c r="I4142" t="s">
        <v>21</v>
      </c>
      <c r="J4142" t="s">
        <v>18</v>
      </c>
      <c r="K41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36.514876307137101</v>
      </c>
      <c r="L4142" s="5">
        <f>TablaDatos[[#This Row],[IMC_raw]]/1000000000000000</f>
        <v>3.6514876307137101</v>
      </c>
      <c r="M4142" s="2">
        <v>3651487630713710</v>
      </c>
      <c r="N41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2" s="13">
        <f t="shared" si="64"/>
        <v>4141</v>
      </c>
      <c r="P4142" s="2" t="str">
        <f>IF(TablaDatos[[#This Row],[Diabetes]]=0,"No","Si")</f>
        <v>No</v>
      </c>
      <c r="Q4142">
        <v>0</v>
      </c>
      <c r="R4142">
        <f>TablaDatos[[#This Row],[Aux2]]/10000000000000</f>
        <v>2389.3536389774699</v>
      </c>
      <c r="S4142" s="1">
        <v>2.38935363897747E+16</v>
      </c>
      <c r="T4142" s="7">
        <f>TablaDatos[[#This Row],[Aux3]]/100000000000000</f>
        <v>26.739040744731401</v>
      </c>
      <c r="U4142" s="1">
        <v>2673904074473140</v>
      </c>
      <c r="V4142">
        <v>157.6</v>
      </c>
      <c r="W4142">
        <v>89.6</v>
      </c>
    </row>
    <row r="4143" spans="1:23">
      <c r="A4143">
        <v>2012</v>
      </c>
      <c r="B4143">
        <v>61</v>
      </c>
      <c r="C4143" t="s">
        <v>16</v>
      </c>
      <c r="D4143" t="s">
        <v>73</v>
      </c>
      <c r="E4143" t="s">
        <v>31</v>
      </c>
      <c r="F4143" t="s">
        <v>24</v>
      </c>
      <c r="G4143" t="s">
        <v>28</v>
      </c>
      <c r="H4143" s="3">
        <v>11449.84</v>
      </c>
      <c r="I4143" t="s">
        <v>21</v>
      </c>
      <c r="J4143" t="s">
        <v>19</v>
      </c>
      <c r="K41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36.495135018669302</v>
      </c>
      <c r="L4143" s="5">
        <f>TablaDatos[[#This Row],[IMC_raw]]/1000000000000000</f>
        <v>0.364951350186693</v>
      </c>
      <c r="M4143" s="2">
        <v>364951350186693</v>
      </c>
      <c r="N41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3" s="13">
        <f t="shared" si="64"/>
        <v>4142</v>
      </c>
      <c r="P4143" s="2" t="str">
        <f>IF(TablaDatos[[#This Row],[Diabetes]]=0,"No","Si")</f>
        <v>Si</v>
      </c>
      <c r="Q4143">
        <v>1</v>
      </c>
      <c r="R4143">
        <f>TablaDatos[[#This Row],[Aux2]]/10000000000000</f>
        <v>26.1918422468693</v>
      </c>
      <c r="S4143" s="1">
        <v>261918422468693</v>
      </c>
      <c r="T4143" s="7">
        <f>TablaDatos[[#This Row],[Aux3]]/100000000000000</f>
        <v>3.0000000000000001E-12</v>
      </c>
      <c r="U4143">
        <v>300</v>
      </c>
      <c r="V4143">
        <v>171.9</v>
      </c>
      <c r="W4143">
        <v>106.7</v>
      </c>
    </row>
    <row r="4144" spans="1:23">
      <c r="A4144">
        <v>2012</v>
      </c>
      <c r="B4144">
        <v>54</v>
      </c>
      <c r="C4144" t="s">
        <v>16</v>
      </c>
      <c r="D4144" t="s">
        <v>17</v>
      </c>
      <c r="E4144" t="s">
        <v>18</v>
      </c>
      <c r="F4144" t="s">
        <v>40</v>
      </c>
      <c r="G4144" t="s">
        <v>20</v>
      </c>
      <c r="H4144" s="3">
        <v>41769.919999999998</v>
      </c>
      <c r="I4144" t="s">
        <v>18</v>
      </c>
      <c r="J4144" t="s">
        <v>18</v>
      </c>
      <c r="K41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36.494731535822801</v>
      </c>
      <c r="L4144" s="6">
        <f>TablaDatos[[#This Row],[IMC_raw]]/1000000000000000</f>
        <v>3.6494731535822802</v>
      </c>
      <c r="M4144" s="2">
        <v>3649473153582280</v>
      </c>
      <c r="N41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4" s="13">
        <f t="shared" si="64"/>
        <v>4143</v>
      </c>
      <c r="P4144" s="2" t="str">
        <f>IF(TablaDatos[[#This Row],[Diabetes]]=0,"No","Si")</f>
        <v>No</v>
      </c>
      <c r="Q4144">
        <v>0</v>
      </c>
      <c r="R4144">
        <f>TablaDatos[[#This Row],[Aux2]]/10000000000000</f>
        <v>1917.1917864698601</v>
      </c>
      <c r="S4144" s="1">
        <v>1.91719178646986E+16</v>
      </c>
      <c r="T4144" s="7">
        <f>TablaDatos[[#This Row],[Aux3]]/100000000000000</f>
        <v>21.1178045496134</v>
      </c>
      <c r="U4144" s="1">
        <v>2111780454961340</v>
      </c>
      <c r="V4144">
        <v>158.69999999999999</v>
      </c>
      <c r="W4144">
        <v>87.7</v>
      </c>
    </row>
    <row r="4145" spans="1:23">
      <c r="A4145">
        <v>2012</v>
      </c>
      <c r="B4145">
        <v>52</v>
      </c>
      <c r="C4145" t="s">
        <v>16</v>
      </c>
      <c r="D4145" t="s">
        <v>29</v>
      </c>
      <c r="E4145" t="s">
        <v>21</v>
      </c>
      <c r="F4145" t="s">
        <v>19</v>
      </c>
      <c r="G4145" t="s">
        <v>20</v>
      </c>
      <c r="H4145" s="3">
        <v>11473.75</v>
      </c>
      <c r="I4145" t="s">
        <v>19</v>
      </c>
      <c r="J4145" t="s">
        <v>21</v>
      </c>
      <c r="K41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36.466673189601501</v>
      </c>
      <c r="L4145" s="5">
        <f>TablaDatos[[#This Row],[IMC_raw]]/1000000000000000</f>
        <v>3.6466673189601502</v>
      </c>
      <c r="M4145" s="2">
        <v>3646667318960150</v>
      </c>
      <c r="N41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5" s="13">
        <f t="shared" si="64"/>
        <v>4144</v>
      </c>
      <c r="P4145" s="2" t="str">
        <f>IF(TablaDatos[[#This Row],[Diabetes]]=0,"No","Si")</f>
        <v>Si</v>
      </c>
      <c r="Q4145">
        <v>1</v>
      </c>
      <c r="R4145">
        <f>TablaDatos[[#This Row],[Aux2]]/10000000000000</f>
        <v>234.28042231121199</v>
      </c>
      <c r="S4145" s="1">
        <v>2342804223112120</v>
      </c>
      <c r="T4145" s="7">
        <f>TablaDatos[[#This Row],[Aux3]]/100000000000000</f>
        <v>3.0000000000000001E-12</v>
      </c>
      <c r="U4145">
        <v>300</v>
      </c>
      <c r="V4145">
        <v>173.2</v>
      </c>
      <c r="W4145">
        <v>102.1</v>
      </c>
    </row>
    <row r="4146" spans="1:23">
      <c r="A4146">
        <v>2012</v>
      </c>
      <c r="B4146">
        <v>61</v>
      </c>
      <c r="C4146" t="s">
        <v>16</v>
      </c>
      <c r="D4146" t="s">
        <v>71</v>
      </c>
      <c r="E4146" t="s">
        <v>19</v>
      </c>
      <c r="F4146" t="s">
        <v>19</v>
      </c>
      <c r="G4146" t="s">
        <v>28</v>
      </c>
      <c r="H4146" s="3">
        <v>23261.11</v>
      </c>
      <c r="I4146" t="s">
        <v>21</v>
      </c>
      <c r="J4146" t="s">
        <v>19</v>
      </c>
      <c r="K41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36.411481178242497</v>
      </c>
      <c r="L4146" s="6">
        <f>TablaDatos[[#This Row],[IMC_raw]]/1000000000000000</f>
        <v>36.411481178242497</v>
      </c>
      <c r="M4146" s="2">
        <v>3.6411481178242496E+16</v>
      </c>
      <c r="N41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6" s="13">
        <f t="shared" si="64"/>
        <v>4145</v>
      </c>
      <c r="P4146" s="2" t="str">
        <f>IF(TablaDatos[[#This Row],[Diabetes]]=0,"No","Si")</f>
        <v>No</v>
      </c>
      <c r="Q4146">
        <v>0</v>
      </c>
      <c r="R4146">
        <f>TablaDatos[[#This Row],[Aux2]]/10000000000000</f>
        <v>2188.2364411856202</v>
      </c>
      <c r="S4146" s="1">
        <v>2.18823644118562E+16</v>
      </c>
      <c r="T4146" s="7">
        <f>TablaDatos[[#This Row],[Aux3]]/100000000000000</f>
        <v>262.82232627266899</v>
      </c>
      <c r="U4146" s="1">
        <v>2.62822326272669E+16</v>
      </c>
      <c r="V4146">
        <v>168.2</v>
      </c>
      <c r="W4146">
        <v>99.8</v>
      </c>
    </row>
    <row r="4147" spans="1:23">
      <c r="A4147">
        <v>2012</v>
      </c>
      <c r="B4147">
        <v>56</v>
      </c>
      <c r="C4147" t="s">
        <v>23</v>
      </c>
      <c r="D4147" t="s">
        <v>37</v>
      </c>
      <c r="E4147" t="s">
        <v>18</v>
      </c>
      <c r="F4147" t="s">
        <v>19</v>
      </c>
      <c r="G4147" t="s">
        <v>28</v>
      </c>
      <c r="H4147" s="3">
        <v>25789.32</v>
      </c>
      <c r="I4147" t="s">
        <v>21</v>
      </c>
      <c r="J4147" t="s">
        <v>18</v>
      </c>
      <c r="K41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36.390380931095102</v>
      </c>
      <c r="L4147" s="6">
        <f>TablaDatos[[#This Row],[IMC_raw]]/1000000000000000</f>
        <v>3.6390380931095101</v>
      </c>
      <c r="M4147" s="2">
        <v>3639038093109510</v>
      </c>
      <c r="N41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7" s="13">
        <f t="shared" si="64"/>
        <v>4146</v>
      </c>
      <c r="P4147" s="2" t="str">
        <f>IF(TablaDatos[[#This Row],[Diabetes]]=0,"No","Si")</f>
        <v>No</v>
      </c>
      <c r="Q4147">
        <v>0</v>
      </c>
      <c r="R4147">
        <f>TablaDatos[[#This Row],[Aux2]]/10000000000000</f>
        <v>2417.2085973243202</v>
      </c>
      <c r="S4147" s="1">
        <v>2.41720859732432E+16</v>
      </c>
      <c r="T4147" s="7">
        <f>TablaDatos[[#This Row],[Aux3]]/100000000000000</f>
        <v>2.5281797120840301</v>
      </c>
      <c r="U4147" s="1">
        <v>252817971208403</v>
      </c>
      <c r="V4147">
        <v>161.30000000000001</v>
      </c>
      <c r="W4147">
        <v>99</v>
      </c>
    </row>
    <row r="4148" spans="1:23">
      <c r="A4148">
        <v>2012</v>
      </c>
      <c r="B4148">
        <v>50</v>
      </c>
      <c r="C4148" t="s">
        <v>16</v>
      </c>
      <c r="D4148" t="s">
        <v>73</v>
      </c>
      <c r="E4148" t="s">
        <v>18</v>
      </c>
      <c r="F4148" t="s">
        <v>19</v>
      </c>
      <c r="G4148" t="s">
        <v>20</v>
      </c>
      <c r="H4148" s="3">
        <v>27526.62</v>
      </c>
      <c r="I4148" t="s">
        <v>19</v>
      </c>
      <c r="J4148" t="s">
        <v>18</v>
      </c>
      <c r="K41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36.358030493476498</v>
      </c>
      <c r="L4148" s="6">
        <f>TablaDatos[[#This Row],[IMC_raw]]/1000000000000000</f>
        <v>3.6358030493476501</v>
      </c>
      <c r="M4148" s="2">
        <v>3635803049347650</v>
      </c>
      <c r="N41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8" s="13">
        <f t="shared" si="64"/>
        <v>4147</v>
      </c>
      <c r="P4148" s="2" t="str">
        <f>IF(TablaDatos[[#This Row],[Diabetes]]=0,"No","Si")</f>
        <v>Si</v>
      </c>
      <c r="Q4148">
        <v>1</v>
      </c>
      <c r="R4148">
        <f>TablaDatos[[#This Row],[Aux2]]/10000000000000</f>
        <v>247.530443039418</v>
      </c>
      <c r="S4148" s="1">
        <v>2475304430394180</v>
      </c>
      <c r="T4148" s="7">
        <f>TablaDatos[[#This Row],[Aux3]]/100000000000000</f>
        <v>23.889184467761801</v>
      </c>
      <c r="U4148" s="1">
        <v>2388918446776180</v>
      </c>
      <c r="V4148">
        <v>164.4</v>
      </c>
      <c r="W4148">
        <v>90.2</v>
      </c>
    </row>
    <row r="4149" spans="1:23">
      <c r="A4149">
        <v>2012</v>
      </c>
      <c r="B4149">
        <v>59</v>
      </c>
      <c r="C4149" t="s">
        <v>16</v>
      </c>
      <c r="D4149" t="s">
        <v>29</v>
      </c>
      <c r="E4149" t="s">
        <v>18</v>
      </c>
      <c r="F4149" t="s">
        <v>19</v>
      </c>
      <c r="G4149" t="s">
        <v>28</v>
      </c>
      <c r="H4149" s="3">
        <v>15357.62</v>
      </c>
      <c r="I4149" t="s">
        <v>19</v>
      </c>
      <c r="J4149" t="s">
        <v>18</v>
      </c>
      <c r="K41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36.302566811089804</v>
      </c>
      <c r="L4149" s="6">
        <f>TablaDatos[[#This Row],[IMC_raw]]/1000000000000000</f>
        <v>3.63025668110898</v>
      </c>
      <c r="M4149" s="2">
        <v>3630256681108980</v>
      </c>
      <c r="N41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49" s="13">
        <f t="shared" si="64"/>
        <v>4148</v>
      </c>
      <c r="P4149" s="2" t="str">
        <f>IF(TablaDatos[[#This Row],[Diabetes]]=0,"No","Si")</f>
        <v>No</v>
      </c>
      <c r="Q4149">
        <v>0</v>
      </c>
      <c r="R4149">
        <f>TablaDatos[[#This Row],[Aux2]]/10000000000000</f>
        <v>1870.86841612387</v>
      </c>
      <c r="S4149" s="1">
        <v>1.87086841612387E+16</v>
      </c>
      <c r="T4149" s="7">
        <f>TablaDatos[[#This Row],[Aux3]]/100000000000000</f>
        <v>21.756577520760899</v>
      </c>
      <c r="U4149" s="1">
        <v>2175657752076090</v>
      </c>
      <c r="V4149">
        <v>156.9</v>
      </c>
      <c r="W4149">
        <v>97.7</v>
      </c>
    </row>
    <row r="4150" spans="1:23">
      <c r="A4150">
        <v>2012</v>
      </c>
      <c r="B4150">
        <v>47</v>
      </c>
      <c r="C4150" t="s">
        <v>23</v>
      </c>
      <c r="D4150" t="s">
        <v>17</v>
      </c>
      <c r="E4150" t="s">
        <v>18</v>
      </c>
      <c r="F4150" t="s">
        <v>24</v>
      </c>
      <c r="G4150" t="s">
        <v>20</v>
      </c>
      <c r="H4150" s="3">
        <v>34398.47</v>
      </c>
      <c r="I4150" t="s">
        <v>21</v>
      </c>
      <c r="J4150" t="s">
        <v>18</v>
      </c>
      <c r="K41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36.261168674193499</v>
      </c>
      <c r="L4150" s="6">
        <f>TablaDatos[[#This Row],[IMC_raw]]/1000000000000000</f>
        <v>3.6261168674193498</v>
      </c>
      <c r="M4150" s="2">
        <v>3626116867419350</v>
      </c>
      <c r="N41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0" s="13">
        <f t="shared" si="64"/>
        <v>4149</v>
      </c>
      <c r="P4150" s="2" t="str">
        <f>IF(TablaDatos[[#This Row],[Diabetes]]=0,"No","Si")</f>
        <v>No</v>
      </c>
      <c r="Q4150">
        <v>0</v>
      </c>
      <c r="R4150">
        <f>TablaDatos[[#This Row],[Aux2]]/10000000000000</f>
        <v>221.24369107739801</v>
      </c>
      <c r="S4150" s="1">
        <v>2212436910773980</v>
      </c>
      <c r="T4150" s="7">
        <f>TablaDatos[[#This Row],[Aux3]]/100000000000000</f>
        <v>0.22312930275689</v>
      </c>
      <c r="U4150" s="1">
        <v>22312930275689</v>
      </c>
      <c r="V4150">
        <v>153.6</v>
      </c>
      <c r="W4150">
        <v>93.2</v>
      </c>
    </row>
    <row r="4151" spans="1:23">
      <c r="A4151">
        <v>2012</v>
      </c>
      <c r="B4151">
        <v>56</v>
      </c>
      <c r="C4151" t="s">
        <v>23</v>
      </c>
      <c r="D4151" t="s">
        <v>73</v>
      </c>
      <c r="E4151" t="s">
        <v>18</v>
      </c>
      <c r="F4151" t="s">
        <v>19</v>
      </c>
      <c r="G4151" t="s">
        <v>28</v>
      </c>
      <c r="H4151" s="3">
        <v>20524.7</v>
      </c>
      <c r="I4151" t="s">
        <v>19</v>
      </c>
      <c r="J4151" t="s">
        <v>18</v>
      </c>
      <c r="K41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36.230378556576895</v>
      </c>
      <c r="L4151" s="6">
        <f>TablaDatos[[#This Row],[IMC_raw]]/1000000000000000</f>
        <v>0.36230378556576898</v>
      </c>
      <c r="M4151" s="2">
        <v>362303785565769</v>
      </c>
      <c r="N41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1" s="13">
        <f t="shared" si="64"/>
        <v>4150</v>
      </c>
      <c r="P4151" s="2" t="str">
        <f>IF(TablaDatos[[#This Row],[Diabetes]]=0,"No","Si")</f>
        <v>No</v>
      </c>
      <c r="Q4151">
        <v>0</v>
      </c>
      <c r="R4151">
        <f>TablaDatos[[#This Row],[Aux2]]/10000000000000</f>
        <v>2139.24031555703</v>
      </c>
      <c r="S4151" s="1">
        <v>2.13924031555703E+16</v>
      </c>
      <c r="T4151" s="7">
        <f>TablaDatos[[#This Row],[Aux3]]/100000000000000</f>
        <v>242.188560040672</v>
      </c>
      <c r="U4151" s="1">
        <v>2.42188560040672E+16</v>
      </c>
      <c r="V4151">
        <v>162</v>
      </c>
      <c r="W4151">
        <v>96</v>
      </c>
    </row>
    <row r="4152" spans="1:23">
      <c r="A4152">
        <v>2012</v>
      </c>
      <c r="B4152">
        <v>65</v>
      </c>
      <c r="C4152" t="s">
        <v>16</v>
      </c>
      <c r="D4152" t="s">
        <v>32</v>
      </c>
      <c r="E4152" t="s">
        <v>19</v>
      </c>
      <c r="F4152" t="s">
        <v>24</v>
      </c>
      <c r="G4152" t="s">
        <v>25</v>
      </c>
      <c r="H4152" s="3">
        <v>27981.18</v>
      </c>
      <c r="I4152" t="s">
        <v>21</v>
      </c>
      <c r="J4152" t="s">
        <v>18</v>
      </c>
      <c r="K41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36.207085417807505</v>
      </c>
      <c r="L4152" s="6">
        <f>TablaDatos[[#This Row],[IMC_raw]]/1000000000000000</f>
        <v>36.207085417807505</v>
      </c>
      <c r="M4152" s="2">
        <v>3.6207085417807504E+16</v>
      </c>
      <c r="N41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2" s="13">
        <f t="shared" si="64"/>
        <v>4151</v>
      </c>
      <c r="P4152" s="2" t="str">
        <f>IF(TablaDatos[[#This Row],[Diabetes]]=0,"No","Si")</f>
        <v>Si</v>
      </c>
      <c r="Q4152">
        <v>1</v>
      </c>
      <c r="R4152">
        <f>TablaDatos[[#This Row],[Aux2]]/10000000000000</f>
        <v>2363.0971829816199</v>
      </c>
      <c r="S4152" s="1">
        <v>2.36309718298162E+16</v>
      </c>
      <c r="T4152" s="7">
        <f>TablaDatos[[#This Row],[Aux3]]/100000000000000</f>
        <v>255.150374962223</v>
      </c>
      <c r="U4152" s="1">
        <v>2.55150374962223E+16</v>
      </c>
      <c r="V4152">
        <v>163</v>
      </c>
      <c r="W4152">
        <v>105.4</v>
      </c>
    </row>
    <row r="4153" spans="1:23">
      <c r="A4153">
        <v>2012</v>
      </c>
      <c r="B4153">
        <v>68</v>
      </c>
      <c r="C4153" t="s">
        <v>16</v>
      </c>
      <c r="D4153" t="s">
        <v>73</v>
      </c>
      <c r="E4153" t="s">
        <v>31</v>
      </c>
      <c r="F4153" t="s">
        <v>24</v>
      </c>
      <c r="G4153" t="s">
        <v>25</v>
      </c>
      <c r="H4153" s="3">
        <v>18376.11</v>
      </c>
      <c r="I4153" t="s">
        <v>21</v>
      </c>
      <c r="J4153" t="s">
        <v>22</v>
      </c>
      <c r="K41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36.170735990857203</v>
      </c>
      <c r="L4153" s="6">
        <f>TablaDatos[[#This Row],[IMC_raw]]/1000000000000000</f>
        <v>3.6170735990857201</v>
      </c>
      <c r="M4153" s="2">
        <v>3617073599085720</v>
      </c>
      <c r="N41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3" s="13">
        <f t="shared" si="64"/>
        <v>4152</v>
      </c>
      <c r="P4153" s="2" t="str">
        <f>IF(TablaDatos[[#This Row],[Diabetes]]=0,"No","Si")</f>
        <v>Si</v>
      </c>
      <c r="Q4153">
        <v>1</v>
      </c>
      <c r="R4153">
        <f>TablaDatos[[#This Row],[Aux2]]/10000000000000</f>
        <v>1992.7233118981101</v>
      </c>
      <c r="S4153" s="1">
        <v>1.99272331189811E+16</v>
      </c>
      <c r="T4153" s="7">
        <f>TablaDatos[[#This Row],[Aux3]]/100000000000000</f>
        <v>2.6253252980548898</v>
      </c>
      <c r="U4153" s="1">
        <v>262532529805489</v>
      </c>
      <c r="V4153">
        <v>177</v>
      </c>
      <c r="W4153">
        <v>104.1</v>
      </c>
    </row>
    <row r="4154" spans="1:23">
      <c r="A4154">
        <v>2012</v>
      </c>
      <c r="B4154">
        <v>51</v>
      </c>
      <c r="C4154" t="s">
        <v>16</v>
      </c>
      <c r="D4154" t="s">
        <v>74</v>
      </c>
      <c r="E4154" t="s">
        <v>18</v>
      </c>
      <c r="F4154" t="s">
        <v>35</v>
      </c>
      <c r="G4154" t="s">
        <v>20</v>
      </c>
      <c r="H4154" s="3">
        <v>29410.87</v>
      </c>
      <c r="I4154" t="s">
        <v>19</v>
      </c>
      <c r="J4154" t="s">
        <v>22</v>
      </c>
      <c r="K41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36.162004213009503</v>
      </c>
      <c r="L4154" s="5">
        <f>TablaDatos[[#This Row],[IMC_raw]]/1000000000000000</f>
        <v>36.162004213009503</v>
      </c>
      <c r="M4154" s="2">
        <v>3.6162004213009504E+16</v>
      </c>
      <c r="N41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4" s="13">
        <f t="shared" si="64"/>
        <v>4153</v>
      </c>
      <c r="P4154" s="2" t="str">
        <f>IF(TablaDatos[[#This Row],[Diabetes]]=0,"No","Si")</f>
        <v>No</v>
      </c>
      <c r="Q4154">
        <v>0</v>
      </c>
      <c r="R4154">
        <f>TablaDatos[[#This Row],[Aux2]]/10000000000000</f>
        <v>1807.71451190119</v>
      </c>
      <c r="S4154" s="1">
        <v>1.80771451190119E+16</v>
      </c>
      <c r="T4154" s="7">
        <f>TablaDatos[[#This Row],[Aux3]]/100000000000000</f>
        <v>204.59528117791899</v>
      </c>
      <c r="U4154" s="1">
        <v>2.04595281177919E+16</v>
      </c>
      <c r="V4154">
        <v>148</v>
      </c>
      <c r="W4154">
        <v>98</v>
      </c>
    </row>
    <row r="4155" spans="1:23">
      <c r="A4155">
        <v>2012</v>
      </c>
      <c r="B4155">
        <v>58</v>
      </c>
      <c r="C4155" t="s">
        <v>16</v>
      </c>
      <c r="D4155" t="s">
        <v>29</v>
      </c>
      <c r="E4155" t="s">
        <v>21</v>
      </c>
      <c r="F4155" t="s">
        <v>19</v>
      </c>
      <c r="G4155" t="s">
        <v>28</v>
      </c>
      <c r="H4155" s="3">
        <v>11721.35</v>
      </c>
      <c r="I4155" t="s">
        <v>19</v>
      </c>
      <c r="J4155" t="s">
        <v>19</v>
      </c>
      <c r="K41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36.159080763407204</v>
      </c>
      <c r="L4155" s="5">
        <f>TablaDatos[[#This Row],[IMC_raw]]/1000000000000000</f>
        <v>3.6159080763407201</v>
      </c>
      <c r="M4155" s="2">
        <v>3615908076340720</v>
      </c>
      <c r="N41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5" s="13">
        <f t="shared" si="64"/>
        <v>4154</v>
      </c>
      <c r="P4155" s="2" t="str">
        <f>IF(TablaDatos[[#This Row],[Diabetes]]=0,"No","Si")</f>
        <v>No</v>
      </c>
      <c r="Q4155">
        <v>0</v>
      </c>
      <c r="R4155">
        <f>TablaDatos[[#This Row],[Aux2]]/10000000000000</f>
        <v>2156.8176890950199</v>
      </c>
      <c r="S4155" s="1">
        <v>2.15681768909502E+16</v>
      </c>
      <c r="T4155" s="7">
        <f>TablaDatos[[#This Row],[Aux3]]/100000000000000</f>
        <v>242.75402398657499</v>
      </c>
      <c r="U4155" s="1">
        <v>2.42754023986575E+16</v>
      </c>
      <c r="V4155">
        <v>169</v>
      </c>
      <c r="W4155">
        <v>99.3</v>
      </c>
    </row>
    <row r="4156" spans="1:23">
      <c r="A4156">
        <v>2012</v>
      </c>
      <c r="B4156">
        <v>49</v>
      </c>
      <c r="C4156" t="s">
        <v>23</v>
      </c>
      <c r="D4156" t="s">
        <v>17</v>
      </c>
      <c r="E4156" t="s">
        <v>18</v>
      </c>
      <c r="F4156" t="s">
        <v>40</v>
      </c>
      <c r="G4156" t="s">
        <v>20</v>
      </c>
      <c r="H4156" s="3">
        <v>38886.449999999997</v>
      </c>
      <c r="I4156" t="s">
        <v>19</v>
      </c>
      <c r="J4156" t="s">
        <v>19</v>
      </c>
      <c r="K41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36.148859403434898</v>
      </c>
      <c r="L4156" s="5">
        <f>TablaDatos[[#This Row],[IMC_raw]]/1000000000000000</f>
        <v>3.6148859403434899</v>
      </c>
      <c r="M4156" s="2">
        <v>3614885940343490</v>
      </c>
      <c r="N41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6" s="13">
        <f t="shared" si="64"/>
        <v>4155</v>
      </c>
      <c r="P4156" s="2" t="str">
        <f>IF(TablaDatos[[#This Row],[Diabetes]]=0,"No","Si")</f>
        <v>No</v>
      </c>
      <c r="Q4156">
        <v>0</v>
      </c>
      <c r="R4156">
        <f>TablaDatos[[#This Row],[Aux2]]/10000000000000</f>
        <v>205.63781538927901</v>
      </c>
      <c r="S4156" s="1">
        <v>2056378153892790</v>
      </c>
      <c r="T4156" s="7">
        <f>TablaDatos[[#This Row],[Aux3]]/100000000000000</f>
        <v>22.1126694129435</v>
      </c>
      <c r="U4156" s="1">
        <v>2211266941294350</v>
      </c>
      <c r="V4156">
        <v>144.19999999999999</v>
      </c>
      <c r="W4156">
        <v>92.7</v>
      </c>
    </row>
    <row r="4157" spans="1:23">
      <c r="A4157">
        <v>2012</v>
      </c>
      <c r="B4157">
        <v>69</v>
      </c>
      <c r="C4157" t="s">
        <v>23</v>
      </c>
      <c r="D4157" t="s">
        <v>73</v>
      </c>
      <c r="E4157" t="s">
        <v>21</v>
      </c>
      <c r="F4157" t="s">
        <v>19</v>
      </c>
      <c r="G4157" t="s">
        <v>25</v>
      </c>
      <c r="H4157" s="3">
        <v>18292.11</v>
      </c>
      <c r="I4157" t="s">
        <v>21</v>
      </c>
      <c r="J4157" t="s">
        <v>18</v>
      </c>
      <c r="K41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36.1158310585406</v>
      </c>
      <c r="L4157" s="5">
        <f>TablaDatos[[#This Row],[IMC_raw]]/1000000000000000</f>
        <v>3.6115831058540602</v>
      </c>
      <c r="M4157" s="2">
        <v>3611583105854060</v>
      </c>
      <c r="N41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7" s="13">
        <f t="shared" si="64"/>
        <v>4156</v>
      </c>
      <c r="P4157" s="2" t="str">
        <f>IF(TablaDatos[[#This Row],[Diabetes]]=0,"No","Si")</f>
        <v>Si</v>
      </c>
      <c r="Q4157">
        <v>1</v>
      </c>
      <c r="R4157">
        <f>TablaDatos[[#This Row],[Aux2]]/10000000000000</f>
        <v>229.75658187097599</v>
      </c>
      <c r="S4157" s="1">
        <v>2297565818709760</v>
      </c>
      <c r="T4157" s="7">
        <f>TablaDatos[[#This Row],[Aux3]]/100000000000000</f>
        <v>243.33060123233199</v>
      </c>
      <c r="U4157" s="1">
        <v>2.43330601232332E+16</v>
      </c>
      <c r="V4157">
        <v>168.8</v>
      </c>
      <c r="W4157">
        <v>103.7</v>
      </c>
    </row>
    <row r="4158" spans="1:23">
      <c r="A4158">
        <v>2012</v>
      </c>
      <c r="B4158">
        <v>57</v>
      </c>
      <c r="C4158" t="s">
        <v>23</v>
      </c>
      <c r="D4158" t="s">
        <v>72</v>
      </c>
      <c r="E4158" t="s">
        <v>21</v>
      </c>
      <c r="F4158" t="s">
        <v>24</v>
      </c>
      <c r="G4158" t="s">
        <v>28</v>
      </c>
      <c r="H4158" s="3">
        <v>15177.75</v>
      </c>
      <c r="I4158" t="s">
        <v>21</v>
      </c>
      <c r="J4158" t="s">
        <v>19</v>
      </c>
      <c r="K41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36.1014512390664</v>
      </c>
      <c r="L4158" s="6">
        <f>TablaDatos[[#This Row],[IMC_raw]]/100000000000000</f>
        <v>36.1014512390664</v>
      </c>
      <c r="M4158" s="2">
        <v>3610145123906640</v>
      </c>
      <c r="N41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8" s="13">
        <f t="shared" si="64"/>
        <v>4157</v>
      </c>
      <c r="P4158" s="2" t="str">
        <f>IF(TablaDatos[[#This Row],[Diabetes]]=0,"No","Si")</f>
        <v>No</v>
      </c>
      <c r="Q4158">
        <v>0</v>
      </c>
      <c r="R4158">
        <f>TablaDatos[[#This Row],[Aux2]]/10000000000000</f>
        <v>2345.6547840329299</v>
      </c>
      <c r="S4158" s="1">
        <v>2.34565478403293E+16</v>
      </c>
      <c r="T4158" s="7">
        <f>TablaDatos[[#This Row],[Aux3]]/100000000000000</f>
        <v>28.325048501496099</v>
      </c>
      <c r="U4158" s="1">
        <v>2832504850149610</v>
      </c>
      <c r="V4158">
        <v>166.6</v>
      </c>
      <c r="W4158">
        <v>98.9</v>
      </c>
    </row>
    <row r="4159" spans="1:23">
      <c r="A4159">
        <v>2012</v>
      </c>
      <c r="B4159">
        <v>61</v>
      </c>
      <c r="C4159" t="s">
        <v>23</v>
      </c>
      <c r="D4159" t="s">
        <v>72</v>
      </c>
      <c r="E4159" t="s">
        <v>19</v>
      </c>
      <c r="F4159" t="s">
        <v>40</v>
      </c>
      <c r="G4159" t="s">
        <v>28</v>
      </c>
      <c r="H4159" s="3">
        <v>16849.05</v>
      </c>
      <c r="I4159" t="s">
        <v>19</v>
      </c>
      <c r="J4159" t="s">
        <v>19</v>
      </c>
      <c r="K41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36.086537020667102</v>
      </c>
      <c r="L4159" s="5">
        <f>TablaDatos[[#This Row],[IMC_raw]]/1000000000000000</f>
        <v>3.60865370206671</v>
      </c>
      <c r="M4159" s="2">
        <v>3608653702066710</v>
      </c>
      <c r="N41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59" s="13">
        <f t="shared" si="64"/>
        <v>4158</v>
      </c>
      <c r="P4159" s="2" t="str">
        <f>IF(TablaDatos[[#This Row],[Diabetes]]=0,"No","Si")</f>
        <v>No</v>
      </c>
      <c r="Q4159">
        <v>0</v>
      </c>
      <c r="R4159">
        <f>TablaDatos[[#This Row],[Aux2]]/10000000000000</f>
        <v>2073.0729840182698</v>
      </c>
      <c r="S4159" s="1">
        <v>2.07307298401827E+16</v>
      </c>
      <c r="T4159" s="7">
        <f>TablaDatos[[#This Row],[Aux3]]/100000000000000</f>
        <v>23.400195957958999</v>
      </c>
      <c r="U4159" s="1">
        <v>2340019595795900</v>
      </c>
      <c r="V4159">
        <v>168</v>
      </c>
      <c r="W4159">
        <v>94</v>
      </c>
    </row>
    <row r="4160" spans="1:23">
      <c r="A4160">
        <v>2012</v>
      </c>
      <c r="B4160">
        <v>58</v>
      </c>
      <c r="C4160" t="s">
        <v>23</v>
      </c>
      <c r="D4160" t="s">
        <v>29</v>
      </c>
      <c r="E4160" t="s">
        <v>21</v>
      </c>
      <c r="F4160" t="s">
        <v>24</v>
      </c>
      <c r="G4160" t="s">
        <v>28</v>
      </c>
      <c r="H4160" s="3">
        <v>14479.47</v>
      </c>
      <c r="I4160" t="s">
        <v>21</v>
      </c>
      <c r="J4160" t="s">
        <v>22</v>
      </c>
      <c r="K41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36.047301698924201</v>
      </c>
      <c r="L4160" s="6">
        <f>TablaDatos[[#This Row],[IMC_raw]]/1000000000000000</f>
        <v>3.6047301698924201</v>
      </c>
      <c r="M4160" s="2">
        <v>3604730169892420</v>
      </c>
      <c r="N41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0" s="13">
        <f t="shared" si="64"/>
        <v>4159</v>
      </c>
      <c r="P4160" s="2" t="str">
        <f>IF(TablaDatos[[#This Row],[Diabetes]]=0,"No","Si")</f>
        <v>Si</v>
      </c>
      <c r="Q4160">
        <v>1</v>
      </c>
      <c r="R4160">
        <f>TablaDatos[[#This Row],[Aux2]]/10000000000000</f>
        <v>2267.2098856436301</v>
      </c>
      <c r="S4160" s="1">
        <v>2.26720988564363E+16</v>
      </c>
      <c r="T4160" s="7">
        <f>TablaDatos[[#This Row],[Aux3]]/100000000000000</f>
        <v>285.51007541368301</v>
      </c>
      <c r="U4160" s="1">
        <v>2.85510075413683E+16</v>
      </c>
      <c r="V4160">
        <v>174.5</v>
      </c>
      <c r="W4160">
        <v>109.9</v>
      </c>
    </row>
    <row r="4161" spans="1:23">
      <c r="A4161">
        <v>2012</v>
      </c>
      <c r="B4161">
        <v>59</v>
      </c>
      <c r="C4161" t="s">
        <v>23</v>
      </c>
      <c r="D4161" t="s">
        <v>29</v>
      </c>
      <c r="E4161" t="s">
        <v>18</v>
      </c>
      <c r="F4161" t="s">
        <v>24</v>
      </c>
      <c r="G4161" t="s">
        <v>28</v>
      </c>
      <c r="H4161" s="3">
        <v>19392.7</v>
      </c>
      <c r="I4161" t="s">
        <v>21</v>
      </c>
      <c r="J4161" t="s">
        <v>18</v>
      </c>
      <c r="K41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36.017519974226403</v>
      </c>
      <c r="L4161" s="5">
        <f>TablaDatos[[#This Row],[IMC_raw]]/1000000000000000</f>
        <v>3.6017519974226402</v>
      </c>
      <c r="M4161" s="2">
        <v>3601751997422640</v>
      </c>
      <c r="N41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1" s="13">
        <f t="shared" si="64"/>
        <v>4160</v>
      </c>
      <c r="P4161" s="2" t="str">
        <f>IF(TablaDatos[[#This Row],[Diabetes]]=0,"No","Si")</f>
        <v>Si</v>
      </c>
      <c r="Q4161">
        <v>1</v>
      </c>
      <c r="R4161">
        <f>TablaDatos[[#This Row],[Aux2]]/10000000000000</f>
        <v>2465.5678073498998</v>
      </c>
      <c r="S4161" s="1">
        <v>2.4655678073499E+16</v>
      </c>
      <c r="T4161" s="7">
        <f>TablaDatos[[#This Row],[Aux3]]/100000000000000</f>
        <v>28.821410312783598</v>
      </c>
      <c r="U4161" s="1">
        <v>2882141031278360</v>
      </c>
      <c r="V4161">
        <v>172.8</v>
      </c>
      <c r="W4161">
        <v>102.6</v>
      </c>
    </row>
    <row r="4162" spans="1:23">
      <c r="A4162">
        <v>2012</v>
      </c>
      <c r="B4162">
        <v>66</v>
      </c>
      <c r="C4162" t="s">
        <v>23</v>
      </c>
      <c r="D4162" t="s">
        <v>73</v>
      </c>
      <c r="E4162" t="s">
        <v>21</v>
      </c>
      <c r="F4162" t="s">
        <v>19</v>
      </c>
      <c r="G4162" t="s">
        <v>25</v>
      </c>
      <c r="H4162" s="3">
        <v>25414.15</v>
      </c>
      <c r="I4162" t="s">
        <v>19</v>
      </c>
      <c r="J4162" t="s">
        <v>19</v>
      </c>
      <c r="K41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36.011251304351099</v>
      </c>
      <c r="L4162" s="5">
        <f>TablaDatos[[#This Row],[IMC_raw]]/1000000000000000</f>
        <v>3.60112513043511</v>
      </c>
      <c r="M4162" s="2">
        <v>3601125130435110</v>
      </c>
      <c r="N41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2" s="13">
        <f t="shared" ref="O4162:O4225" si="65">O4161+1</f>
        <v>4161</v>
      </c>
      <c r="P4162" s="2" t="str">
        <f>IF(TablaDatos[[#This Row],[Diabetes]]=0,"No","Si")</f>
        <v>No</v>
      </c>
      <c r="Q4162">
        <v>0</v>
      </c>
      <c r="R4162">
        <f>TablaDatos[[#This Row],[Aux2]]/10000000000000</f>
        <v>2268.2363602242199</v>
      </c>
      <c r="S4162" s="1">
        <v>2.26823636022422E+16</v>
      </c>
      <c r="T4162" s="7">
        <f>TablaDatos[[#This Row],[Aux3]]/100000000000000</f>
        <v>239.42683148299099</v>
      </c>
      <c r="U4162" s="1">
        <v>2.39426831482991E+16</v>
      </c>
      <c r="V4162">
        <v>174.5</v>
      </c>
      <c r="W4162">
        <v>99</v>
      </c>
    </row>
    <row r="4163" spans="1:23">
      <c r="A4163">
        <v>2012</v>
      </c>
      <c r="B4163">
        <v>61</v>
      </c>
      <c r="C4163" t="s">
        <v>16</v>
      </c>
      <c r="D4163" t="s">
        <v>29</v>
      </c>
      <c r="E4163" t="s">
        <v>18</v>
      </c>
      <c r="F4163" t="s">
        <v>19</v>
      </c>
      <c r="G4163" t="s">
        <v>28</v>
      </c>
      <c r="H4163" s="3">
        <v>27247.05</v>
      </c>
      <c r="I4163" t="s">
        <v>19</v>
      </c>
      <c r="J4163" t="s">
        <v>22</v>
      </c>
      <c r="K41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35.983519047313401</v>
      </c>
      <c r="L4163" s="5">
        <f>TablaDatos[[#This Row],[IMC_raw]]/1000000000000000</f>
        <v>35.983519047313401</v>
      </c>
      <c r="M4163" s="2">
        <v>3.59835190473134E+16</v>
      </c>
      <c r="N41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3" s="13">
        <f t="shared" si="65"/>
        <v>4162</v>
      </c>
      <c r="P4163" s="2" t="str">
        <f>IF(TablaDatos[[#This Row],[Diabetes]]=0,"No","Si")</f>
        <v>No</v>
      </c>
      <c r="Q4163">
        <v>0</v>
      </c>
      <c r="R4163">
        <f>TablaDatos[[#This Row],[Aux2]]/10000000000000</f>
        <v>200.433048543826</v>
      </c>
      <c r="S4163" s="1">
        <v>2004330485438260</v>
      </c>
      <c r="T4163" s="7">
        <f>TablaDatos[[#This Row],[Aux3]]/100000000000000</f>
        <v>208.51359812724701</v>
      </c>
      <c r="U4163" s="1">
        <v>2.08513598127247E+16</v>
      </c>
      <c r="V4163">
        <v>167.5</v>
      </c>
      <c r="W4163">
        <v>96</v>
      </c>
    </row>
    <row r="4164" spans="1:23">
      <c r="A4164">
        <v>2012</v>
      </c>
      <c r="B4164">
        <v>60</v>
      </c>
      <c r="C4164" t="s">
        <v>16</v>
      </c>
      <c r="D4164" t="s">
        <v>17</v>
      </c>
      <c r="E4164" t="s">
        <v>21</v>
      </c>
      <c r="F4164" t="s">
        <v>35</v>
      </c>
      <c r="G4164" t="s">
        <v>28</v>
      </c>
      <c r="H4164" s="3">
        <v>28477.68</v>
      </c>
      <c r="I4164" t="s">
        <v>21</v>
      </c>
      <c r="J4164" t="s">
        <v>19</v>
      </c>
      <c r="K41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35.971676575938297</v>
      </c>
      <c r="L4164" s="6">
        <f>TablaDatos[[#This Row],[IMC_raw]]/1000000000000000</f>
        <v>3.5971676575938298</v>
      </c>
      <c r="M4164" s="2">
        <v>3597167657593830</v>
      </c>
      <c r="N41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4" s="13">
        <f t="shared" si="65"/>
        <v>4163</v>
      </c>
      <c r="P4164" s="2" t="str">
        <f>IF(TablaDatos[[#This Row],[Diabetes]]=0,"No","Si")</f>
        <v>No</v>
      </c>
      <c r="Q4164">
        <v>0</v>
      </c>
      <c r="R4164">
        <f>TablaDatos[[#This Row],[Aux2]]/10000000000000</f>
        <v>2150.5789997167599</v>
      </c>
      <c r="S4164" s="1">
        <v>2.15057899971676E+16</v>
      </c>
      <c r="T4164" s="7">
        <f>TablaDatos[[#This Row],[Aux3]]/100000000000000</f>
        <v>251.332289955818</v>
      </c>
      <c r="U4164" s="1">
        <v>2.51332289955818E+16</v>
      </c>
      <c r="V4164">
        <v>166.6</v>
      </c>
      <c r="W4164">
        <v>100.5</v>
      </c>
    </row>
    <row r="4165" spans="1:23">
      <c r="A4165">
        <v>2012</v>
      </c>
      <c r="B4165">
        <v>61</v>
      </c>
      <c r="C4165" t="s">
        <v>23</v>
      </c>
      <c r="D4165" t="s">
        <v>27</v>
      </c>
      <c r="E4165" t="s">
        <v>19</v>
      </c>
      <c r="F4165" t="s">
        <v>24</v>
      </c>
      <c r="G4165" t="s">
        <v>28</v>
      </c>
      <c r="H4165" s="3">
        <v>11603.01</v>
      </c>
      <c r="I4165" t="s">
        <v>21</v>
      </c>
      <c r="J4165" t="s">
        <v>18</v>
      </c>
      <c r="K41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35.9392073547058</v>
      </c>
      <c r="L4165" s="5">
        <f>TablaDatos[[#This Row],[IMC_raw]]/1000000000000000</f>
        <v>3.5939207354705802</v>
      </c>
      <c r="M4165" s="2">
        <v>3593920735470580</v>
      </c>
      <c r="N41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5" s="13">
        <f t="shared" si="65"/>
        <v>4164</v>
      </c>
      <c r="P4165" s="2" t="str">
        <f>IF(TablaDatos[[#This Row],[Diabetes]]=0,"No","Si")</f>
        <v>No</v>
      </c>
      <c r="Q4165">
        <v>0</v>
      </c>
      <c r="R4165">
        <f>TablaDatos[[#This Row],[Aux2]]/10000000000000</f>
        <v>2500.6493244579301</v>
      </c>
      <c r="S4165" s="1">
        <v>2.50064932445793E+16</v>
      </c>
      <c r="T4165" s="7">
        <f>TablaDatos[[#This Row],[Aux3]]/100000000000000</f>
        <v>27.6102913044855</v>
      </c>
      <c r="U4165" s="1">
        <v>2761029130448550</v>
      </c>
      <c r="V4165">
        <v>174.5</v>
      </c>
      <c r="W4165">
        <v>101.5</v>
      </c>
    </row>
    <row r="4166" spans="1:23">
      <c r="A4166">
        <v>2012</v>
      </c>
      <c r="B4166">
        <v>68</v>
      </c>
      <c r="C4166" t="s">
        <v>16</v>
      </c>
      <c r="D4166" t="s">
        <v>17</v>
      </c>
      <c r="E4166" t="s">
        <v>19</v>
      </c>
      <c r="F4166" t="s">
        <v>19</v>
      </c>
      <c r="G4166" t="s">
        <v>25</v>
      </c>
      <c r="H4166" s="3">
        <v>21133.39</v>
      </c>
      <c r="I4166" t="s">
        <v>19</v>
      </c>
      <c r="J4166" t="s">
        <v>22</v>
      </c>
      <c r="K41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35.903032688012502</v>
      </c>
      <c r="L4166" s="6">
        <f>TablaDatos[[#This Row],[IMC_raw]]/1000000000000000</f>
        <v>35.903032688012502</v>
      </c>
      <c r="M4166" s="2">
        <v>3.59030326880125E+16</v>
      </c>
      <c r="N41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6" s="13">
        <f t="shared" si="65"/>
        <v>4165</v>
      </c>
      <c r="P4166" s="2" t="str">
        <f>IF(TablaDatos[[#This Row],[Diabetes]]=0,"No","Si")</f>
        <v>No</v>
      </c>
      <c r="Q4166">
        <v>0</v>
      </c>
      <c r="R4166">
        <f>TablaDatos[[#This Row],[Aux2]]/10000000000000</f>
        <v>2532.4530314828799</v>
      </c>
      <c r="S4166" s="1">
        <v>2.53245303148288E+16</v>
      </c>
      <c r="T4166" s="7">
        <f>TablaDatos[[#This Row],[Aux3]]/100000000000000</f>
        <v>274.922703260476</v>
      </c>
      <c r="U4166" s="1">
        <v>2.74922703260476E+16</v>
      </c>
      <c r="V4166">
        <v>161.30000000000001</v>
      </c>
      <c r="W4166">
        <v>105.9</v>
      </c>
    </row>
    <row r="4167" spans="1:23">
      <c r="A4167">
        <v>2012</v>
      </c>
      <c r="B4167">
        <v>54</v>
      </c>
      <c r="C4167" t="s">
        <v>23</v>
      </c>
      <c r="D4167" t="s">
        <v>34</v>
      </c>
      <c r="E4167" t="s">
        <v>19</v>
      </c>
      <c r="F4167" t="s">
        <v>35</v>
      </c>
      <c r="G4167" t="s">
        <v>20</v>
      </c>
      <c r="H4167" s="3">
        <v>17249.82</v>
      </c>
      <c r="I4167" t="s">
        <v>21</v>
      </c>
      <c r="J4167" t="s">
        <v>19</v>
      </c>
      <c r="K41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35.890431816387199</v>
      </c>
      <c r="L4167" s="6">
        <f>TablaDatos[[#This Row],[IMC_raw]]/1000000000000000</f>
        <v>35.890431816387199</v>
      </c>
      <c r="M4167" s="2">
        <v>3.58904318163872E+16</v>
      </c>
      <c r="N41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7" s="13">
        <f t="shared" si="65"/>
        <v>4166</v>
      </c>
      <c r="P4167" s="2" t="str">
        <f>IF(TablaDatos[[#This Row],[Diabetes]]=0,"No","Si")</f>
        <v>No</v>
      </c>
      <c r="Q4167">
        <v>0</v>
      </c>
      <c r="R4167">
        <f>TablaDatos[[#This Row],[Aux2]]/10000000000000</f>
        <v>2492.3549524615601</v>
      </c>
      <c r="S4167" s="1">
        <v>2.49235495246156E+16</v>
      </c>
      <c r="T4167" s="7">
        <f>TablaDatos[[#This Row],[Aux3]]/100000000000000</f>
        <v>25.325106143106598</v>
      </c>
      <c r="U4167" s="1">
        <v>2532510614310660</v>
      </c>
      <c r="V4167">
        <v>156.6</v>
      </c>
      <c r="W4167">
        <v>91</v>
      </c>
    </row>
    <row r="4168" spans="1:23">
      <c r="A4168">
        <v>2012</v>
      </c>
      <c r="B4168">
        <v>56</v>
      </c>
      <c r="C4168" t="s">
        <v>23</v>
      </c>
      <c r="D4168" t="s">
        <v>73</v>
      </c>
      <c r="E4168" t="s">
        <v>19</v>
      </c>
      <c r="F4168" t="s">
        <v>19</v>
      </c>
      <c r="G4168" t="s">
        <v>28</v>
      </c>
      <c r="H4168" s="3">
        <v>22316.68</v>
      </c>
      <c r="I4168" t="s">
        <v>19</v>
      </c>
      <c r="J4168" t="s">
        <v>22</v>
      </c>
      <c r="K41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35.874227590702503</v>
      </c>
      <c r="L4168" s="5">
        <f>TablaDatos[[#This Row],[IMC_raw]]/1000000000000000</f>
        <v>35.874227590702503</v>
      </c>
      <c r="M4168" s="2">
        <v>3.58742275907025E+16</v>
      </c>
      <c r="N41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8" s="13">
        <f t="shared" si="65"/>
        <v>4167</v>
      </c>
      <c r="P4168" s="2" t="str">
        <f>IF(TablaDatos[[#This Row],[Diabetes]]=0,"No","Si")</f>
        <v>No</v>
      </c>
      <c r="Q4168">
        <v>0</v>
      </c>
      <c r="R4168">
        <f>TablaDatos[[#This Row],[Aux2]]/10000000000000</f>
        <v>2344.90442512663</v>
      </c>
      <c r="S4168" s="1">
        <v>2.34490442512663E+16</v>
      </c>
      <c r="T4168" s="7">
        <f>TablaDatos[[#This Row],[Aux3]]/100000000000000</f>
        <v>238.23652917467501</v>
      </c>
      <c r="U4168" s="1">
        <v>2.38236529174675E+16</v>
      </c>
      <c r="V4168">
        <v>153.6</v>
      </c>
      <c r="W4168">
        <v>99.9</v>
      </c>
    </row>
    <row r="4169" spans="1:23">
      <c r="A4169">
        <v>2012</v>
      </c>
      <c r="B4169">
        <v>55</v>
      </c>
      <c r="C4169" t="s">
        <v>16</v>
      </c>
      <c r="D4169" t="s">
        <v>29</v>
      </c>
      <c r="E4169" t="s">
        <v>18</v>
      </c>
      <c r="F4169" t="s">
        <v>19</v>
      </c>
      <c r="G4169" t="s">
        <v>28</v>
      </c>
      <c r="H4169" s="3">
        <v>22225.71</v>
      </c>
      <c r="I4169" t="s">
        <v>19</v>
      </c>
      <c r="J4169" t="s">
        <v>22</v>
      </c>
      <c r="K41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35.856553212356303</v>
      </c>
      <c r="L4169" s="5">
        <f>TablaDatos[[#This Row],[IMC_raw]]/1000000000000000</f>
        <v>3.5856553212356301</v>
      </c>
      <c r="M4169" s="2">
        <v>3585655321235630</v>
      </c>
      <c r="N41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69" s="13">
        <f t="shared" si="65"/>
        <v>4168</v>
      </c>
      <c r="P4169" s="2" t="str">
        <f>IF(TablaDatos[[#This Row],[Diabetes]]=0,"No","Si")</f>
        <v>No</v>
      </c>
      <c r="Q4169">
        <v>0</v>
      </c>
      <c r="R4169">
        <f>TablaDatos[[#This Row],[Aux2]]/10000000000000</f>
        <v>2101.1786873247102</v>
      </c>
      <c r="S4169" s="1">
        <v>2.10117868732471E+16</v>
      </c>
      <c r="T4169" s="7">
        <f>TablaDatos[[#This Row],[Aux3]]/100000000000000</f>
        <v>217.29829982546801</v>
      </c>
      <c r="U4169" s="1">
        <v>2.17298299825468E+16</v>
      </c>
      <c r="V4169">
        <v>147.1</v>
      </c>
      <c r="W4169">
        <v>98</v>
      </c>
    </row>
    <row r="4170" spans="1:23">
      <c r="A4170">
        <v>2012</v>
      </c>
      <c r="B4170">
        <v>61</v>
      </c>
      <c r="C4170" t="s">
        <v>16</v>
      </c>
      <c r="D4170" t="s">
        <v>74</v>
      </c>
      <c r="E4170" t="s">
        <v>21</v>
      </c>
      <c r="F4170" t="s">
        <v>19</v>
      </c>
      <c r="G4170" t="s">
        <v>28</v>
      </c>
      <c r="H4170" s="3">
        <v>10474.299999999999</v>
      </c>
      <c r="I4170" t="s">
        <v>19</v>
      </c>
      <c r="J4170" t="s">
        <v>18</v>
      </c>
      <c r="K41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35.845234764617501</v>
      </c>
      <c r="L4170" s="5">
        <f>TablaDatos[[#This Row],[IMC_raw]]/1000000000000000</f>
        <v>3.58452347646175</v>
      </c>
      <c r="M4170" s="2">
        <v>3584523476461750</v>
      </c>
      <c r="N41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0" s="13">
        <f t="shared" si="65"/>
        <v>4169</v>
      </c>
      <c r="P4170" s="2" t="str">
        <f>IF(TablaDatos[[#This Row],[Diabetes]]=0,"No","Si")</f>
        <v>No</v>
      </c>
      <c r="Q4170">
        <v>0</v>
      </c>
      <c r="R4170">
        <f>TablaDatos[[#This Row],[Aux2]]/10000000000000</f>
        <v>211.90449104305301</v>
      </c>
      <c r="S4170" s="1">
        <v>2119044910430530</v>
      </c>
      <c r="T4170" s="7">
        <f>TablaDatos[[#This Row],[Aux3]]/100000000000000</f>
        <v>2.32232523537234</v>
      </c>
      <c r="U4170" s="1">
        <v>232232523537234</v>
      </c>
      <c r="V4170">
        <v>169.7</v>
      </c>
      <c r="W4170">
        <v>99.6</v>
      </c>
    </row>
    <row r="4171" spans="1:23">
      <c r="A4171">
        <v>2012</v>
      </c>
      <c r="B4171">
        <v>58</v>
      </c>
      <c r="C4171" t="s">
        <v>16</v>
      </c>
      <c r="D4171" t="s">
        <v>32</v>
      </c>
      <c r="E4171" t="s">
        <v>19</v>
      </c>
      <c r="F4171" t="s">
        <v>19</v>
      </c>
      <c r="G4171" t="s">
        <v>28</v>
      </c>
      <c r="H4171" s="3">
        <v>25522.59</v>
      </c>
      <c r="I4171" t="s">
        <v>19</v>
      </c>
      <c r="J4171" t="s">
        <v>18</v>
      </c>
      <c r="K41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35.7941607459803</v>
      </c>
      <c r="L4171" s="5">
        <f>TablaDatos[[#This Row],[IMC_raw]]/1000000000000000</f>
        <v>3.5794160745980301</v>
      </c>
      <c r="M4171" s="2">
        <v>3579416074598030</v>
      </c>
      <c r="N41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1" s="13">
        <f t="shared" si="65"/>
        <v>4170</v>
      </c>
      <c r="P4171" s="2" t="str">
        <f>IF(TablaDatos[[#This Row],[Diabetes]]=0,"No","Si")</f>
        <v>No</v>
      </c>
      <c r="Q4171">
        <v>0</v>
      </c>
      <c r="R4171">
        <f>TablaDatos[[#This Row],[Aux2]]/10000000000000</f>
        <v>2164.4130688024502</v>
      </c>
      <c r="S4171" s="1">
        <v>2.16441306880245E+16</v>
      </c>
      <c r="T4171" s="7">
        <f>TablaDatos[[#This Row],[Aux3]]/100000000000000</f>
        <v>241.356293940494</v>
      </c>
      <c r="U4171" s="1">
        <v>2.41356293940494E+16</v>
      </c>
      <c r="V4171">
        <v>158.19999999999999</v>
      </c>
      <c r="W4171">
        <v>101.4</v>
      </c>
    </row>
    <row r="4172" spans="1:23">
      <c r="A4172">
        <v>2012</v>
      </c>
      <c r="B4172">
        <v>49</v>
      </c>
      <c r="C4172" t="s">
        <v>16</v>
      </c>
      <c r="D4172" t="s">
        <v>73</v>
      </c>
      <c r="E4172" t="s">
        <v>18</v>
      </c>
      <c r="F4172" t="s">
        <v>35</v>
      </c>
      <c r="G4172" t="s">
        <v>20</v>
      </c>
      <c r="H4172" s="3">
        <v>21891.58</v>
      </c>
      <c r="I4172" t="s">
        <v>19</v>
      </c>
      <c r="J4172" t="s">
        <v>18</v>
      </c>
      <c r="K41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35.793402842208103</v>
      </c>
      <c r="L4172" s="6">
        <f>TablaDatos[[#This Row],[IMC_raw]]/1000000000000000</f>
        <v>35.793402842208103</v>
      </c>
      <c r="M4172" s="2">
        <v>3.57934028422081E+16</v>
      </c>
      <c r="N41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2" s="13">
        <f t="shared" si="65"/>
        <v>4171</v>
      </c>
      <c r="P4172" s="2" t="str">
        <f>IF(TablaDatos[[#This Row],[Diabetes]]=0,"No","Si")</f>
        <v>No</v>
      </c>
      <c r="Q4172">
        <v>0</v>
      </c>
      <c r="R4172">
        <f>TablaDatos[[#This Row],[Aux2]]/10000000000000</f>
        <v>2043.4819959695101</v>
      </c>
      <c r="S4172" s="1">
        <v>2.04348199596951E+16</v>
      </c>
      <c r="T4172" s="7">
        <f>TablaDatos[[#This Row],[Aux3]]/100000000000000</f>
        <v>22.979076374536501</v>
      </c>
      <c r="U4172" s="1">
        <v>2297907637453650</v>
      </c>
      <c r="V4172">
        <v>145.69999999999999</v>
      </c>
      <c r="W4172">
        <v>95.7</v>
      </c>
    </row>
    <row r="4173" spans="1:23">
      <c r="A4173">
        <v>2012</v>
      </c>
      <c r="B4173">
        <v>43</v>
      </c>
      <c r="C4173" t="s">
        <v>23</v>
      </c>
      <c r="D4173" t="s">
        <v>17</v>
      </c>
      <c r="E4173" t="s">
        <v>19</v>
      </c>
      <c r="F4173" t="s">
        <v>24</v>
      </c>
      <c r="G4173" t="s">
        <v>39</v>
      </c>
      <c r="H4173" s="3">
        <v>40617.870000000003</v>
      </c>
      <c r="I4173" t="s">
        <v>21</v>
      </c>
      <c r="J4173" t="s">
        <v>18</v>
      </c>
      <c r="K41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35.780040561894801</v>
      </c>
      <c r="L4173" s="5">
        <f>TablaDatos[[#This Row],[IMC_raw]]/1000000000000000</f>
        <v>35.780040561894801</v>
      </c>
      <c r="M4173" s="2">
        <v>3.57800405618948E+16</v>
      </c>
      <c r="N41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3" s="13">
        <f t="shared" si="65"/>
        <v>4172</v>
      </c>
      <c r="P4173" s="2" t="str">
        <f>IF(TablaDatos[[#This Row],[Diabetes]]=0,"No","Si")</f>
        <v>No</v>
      </c>
      <c r="Q4173">
        <v>0</v>
      </c>
      <c r="R4173">
        <f>TablaDatos[[#This Row],[Aux2]]/10000000000000</f>
        <v>2000.5623936295999</v>
      </c>
      <c r="S4173" s="1">
        <v>2.0005623936296E+16</v>
      </c>
      <c r="T4173" s="7">
        <f>TablaDatos[[#This Row],[Aux3]]/100000000000000</f>
        <v>242.79672126975899</v>
      </c>
      <c r="U4173" s="1">
        <v>2.42796721269759E+16</v>
      </c>
      <c r="V4173">
        <v>149.19999999999999</v>
      </c>
      <c r="W4173">
        <v>93</v>
      </c>
    </row>
    <row r="4174" spans="1:23">
      <c r="A4174">
        <v>2012</v>
      </c>
      <c r="B4174">
        <v>51</v>
      </c>
      <c r="C4174" t="s">
        <v>23</v>
      </c>
      <c r="D4174" t="s">
        <v>17</v>
      </c>
      <c r="E4174" t="s">
        <v>18</v>
      </c>
      <c r="F4174" t="s">
        <v>19</v>
      </c>
      <c r="G4174" t="s">
        <v>20</v>
      </c>
      <c r="H4174" s="3">
        <v>24902.71</v>
      </c>
      <c r="I4174" t="s">
        <v>19</v>
      </c>
      <c r="J4174" t="s">
        <v>18</v>
      </c>
      <c r="K41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35.772265262225801</v>
      </c>
      <c r="L4174" s="6">
        <f>TablaDatos[[#This Row],[IMC_raw]]/1000000000000000</f>
        <v>35.772265262225801</v>
      </c>
      <c r="M4174" s="2">
        <v>3.57722652622258E+16</v>
      </c>
      <c r="N41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4" s="13">
        <f t="shared" si="65"/>
        <v>4173</v>
      </c>
      <c r="P4174" s="2" t="str">
        <f>IF(TablaDatos[[#This Row],[Diabetes]]=0,"No","Si")</f>
        <v>No</v>
      </c>
      <c r="Q4174">
        <v>0</v>
      </c>
      <c r="R4174">
        <f>TablaDatos[[#This Row],[Aux2]]/10000000000000</f>
        <v>202.85787980870501</v>
      </c>
      <c r="S4174" s="1">
        <v>2028578798087050</v>
      </c>
      <c r="T4174" s="7">
        <f>TablaDatos[[#This Row],[Aux3]]/100000000000000</f>
        <v>195.80750798864301</v>
      </c>
      <c r="U4174" s="1">
        <v>1.95807507988643E+16</v>
      </c>
      <c r="V4174">
        <v>144.30000000000001</v>
      </c>
      <c r="W4174">
        <v>82.3</v>
      </c>
    </row>
    <row r="4175" spans="1:23">
      <c r="A4175">
        <v>2012</v>
      </c>
      <c r="B4175">
        <v>63</v>
      </c>
      <c r="C4175" t="s">
        <v>16</v>
      </c>
      <c r="D4175" t="s">
        <v>71</v>
      </c>
      <c r="E4175" t="s">
        <v>21</v>
      </c>
      <c r="F4175" t="s">
        <v>24</v>
      </c>
      <c r="G4175" t="s">
        <v>28</v>
      </c>
      <c r="H4175" s="3">
        <v>17291.75</v>
      </c>
      <c r="I4175" t="s">
        <v>21</v>
      </c>
      <c r="J4175" t="s">
        <v>19</v>
      </c>
      <c r="K41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35.768308109157402</v>
      </c>
      <c r="L4175" s="6">
        <f>TablaDatos[[#This Row],[IMC_raw]]/1000000000000000</f>
        <v>35.768308109157402</v>
      </c>
      <c r="M4175" s="2">
        <v>3.57683081091574E+16</v>
      </c>
      <c r="N41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5" s="13">
        <f t="shared" si="65"/>
        <v>4174</v>
      </c>
      <c r="P4175" s="2" t="str">
        <f>IF(TablaDatos[[#This Row],[Diabetes]]=0,"No","Si")</f>
        <v>No</v>
      </c>
      <c r="Q4175">
        <v>0</v>
      </c>
      <c r="R4175">
        <f>TablaDatos[[#This Row],[Aux2]]/10000000000000</f>
        <v>2597.65651943275</v>
      </c>
      <c r="S4175" s="1">
        <v>2.59765651943275E+16</v>
      </c>
      <c r="T4175" s="7">
        <f>TablaDatos[[#This Row],[Aux3]]/100000000000000</f>
        <v>279.03949953164403</v>
      </c>
      <c r="U4175" s="1">
        <v>2.79039499531644E+16</v>
      </c>
      <c r="V4175">
        <v>176.1</v>
      </c>
      <c r="W4175">
        <v>104.5</v>
      </c>
    </row>
    <row r="4176" spans="1:23">
      <c r="A4176">
        <v>2012</v>
      </c>
      <c r="B4176">
        <v>59</v>
      </c>
      <c r="C4176" t="s">
        <v>23</v>
      </c>
      <c r="D4176" t="s">
        <v>73</v>
      </c>
      <c r="E4176" t="s">
        <v>21</v>
      </c>
      <c r="F4176" t="s">
        <v>24</v>
      </c>
      <c r="G4176" t="s">
        <v>28</v>
      </c>
      <c r="H4176" s="3">
        <v>19389.04</v>
      </c>
      <c r="I4176" t="s">
        <v>21</v>
      </c>
      <c r="J4176" t="s">
        <v>19</v>
      </c>
      <c r="K41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35.767485232578998</v>
      </c>
      <c r="L4176" s="6">
        <f>TablaDatos[[#This Row],[IMC_raw]]/1000000000000000</f>
        <v>3.5767485232578999</v>
      </c>
      <c r="M4176" s="2">
        <v>3576748523257900</v>
      </c>
      <c r="N41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6" s="13">
        <f t="shared" si="65"/>
        <v>4175</v>
      </c>
      <c r="P4176" s="2" t="str">
        <f>IF(TablaDatos[[#This Row],[Diabetes]]=0,"No","Si")</f>
        <v>Si</v>
      </c>
      <c r="Q4176">
        <v>1</v>
      </c>
      <c r="R4176">
        <f>TablaDatos[[#This Row],[Aux2]]/10000000000000</f>
        <v>242.996737820758</v>
      </c>
      <c r="S4176" s="1">
        <v>2429967378207580</v>
      </c>
      <c r="T4176" s="7">
        <f>TablaDatos[[#This Row],[Aux3]]/100000000000000</f>
        <v>288.560240272025</v>
      </c>
      <c r="U4176" s="1">
        <v>2.88560240272025E+16</v>
      </c>
      <c r="V4176">
        <v>173.5</v>
      </c>
      <c r="W4176">
        <v>102.7</v>
      </c>
    </row>
    <row r="4177" spans="1:23">
      <c r="A4177">
        <v>2012</v>
      </c>
      <c r="B4177">
        <v>69</v>
      </c>
      <c r="C4177" t="s">
        <v>23</v>
      </c>
      <c r="D4177" t="s">
        <v>36</v>
      </c>
      <c r="E4177" t="s">
        <v>19</v>
      </c>
      <c r="F4177" t="s">
        <v>24</v>
      </c>
      <c r="G4177" t="s">
        <v>25</v>
      </c>
      <c r="H4177" s="3">
        <v>12123.08</v>
      </c>
      <c r="I4177" t="s">
        <v>21</v>
      </c>
      <c r="J4177" t="s">
        <v>18</v>
      </c>
      <c r="K41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35.756596219928795</v>
      </c>
      <c r="L4177" s="6">
        <f>TablaDatos[[#This Row],[IMC_raw]]/1000000000000000</f>
        <v>3.5756596219928798</v>
      </c>
      <c r="M4177" s="2">
        <v>3575659621992880</v>
      </c>
      <c r="N41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7" s="13">
        <f t="shared" si="65"/>
        <v>4176</v>
      </c>
      <c r="P4177" s="2" t="str">
        <f>IF(TablaDatos[[#This Row],[Diabetes]]=0,"No","Si")</f>
        <v>Si</v>
      </c>
      <c r="Q4177">
        <v>1</v>
      </c>
      <c r="R4177">
        <f>TablaDatos[[#This Row],[Aux2]]/10000000000000</f>
        <v>2476.53071802358</v>
      </c>
      <c r="S4177" s="1">
        <v>2.47653071802358E+16</v>
      </c>
      <c r="T4177" s="7">
        <f>TablaDatos[[#This Row],[Aux3]]/100000000000000</f>
        <v>291.45675060101598</v>
      </c>
      <c r="U4177" s="1">
        <v>2.91456750601016E+16</v>
      </c>
      <c r="V4177">
        <v>168.9</v>
      </c>
      <c r="W4177">
        <v>99.9</v>
      </c>
    </row>
    <row r="4178" spans="1:23">
      <c r="A4178">
        <v>2012</v>
      </c>
      <c r="B4178">
        <v>56</v>
      </c>
      <c r="C4178" t="s">
        <v>23</v>
      </c>
      <c r="D4178" t="s">
        <v>72</v>
      </c>
      <c r="E4178" t="s">
        <v>31</v>
      </c>
      <c r="F4178" t="s">
        <v>24</v>
      </c>
      <c r="G4178" t="s">
        <v>28</v>
      </c>
      <c r="H4178" s="3">
        <v>18360.330000000002</v>
      </c>
      <c r="I4178" t="s">
        <v>19</v>
      </c>
      <c r="J4178" t="s">
        <v>18</v>
      </c>
      <c r="K41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35.744268294409395</v>
      </c>
      <c r="L4178" s="6">
        <f>TablaDatos[[#This Row],[IMC_raw]]/1000000000000000</f>
        <v>3.5744268294409398</v>
      </c>
      <c r="M4178" s="2">
        <v>3574426829440940</v>
      </c>
      <c r="N41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8" s="13">
        <f t="shared" si="65"/>
        <v>4177</v>
      </c>
      <c r="P4178" s="2" t="str">
        <f>IF(TablaDatos[[#This Row],[Diabetes]]=0,"No","Si")</f>
        <v>Si</v>
      </c>
      <c r="Q4178">
        <v>1</v>
      </c>
      <c r="R4178">
        <f>TablaDatos[[#This Row],[Aux2]]/10000000000000</f>
        <v>2204.24672403468</v>
      </c>
      <c r="S4178" s="1">
        <v>2.20424672403468E+16</v>
      </c>
      <c r="T4178" s="7">
        <f>TablaDatos[[#This Row],[Aux3]]/100000000000000</f>
        <v>224.14768500293201</v>
      </c>
      <c r="U4178" s="1">
        <v>2.24147685002932E+16</v>
      </c>
      <c r="V4178">
        <v>160.30000000000001</v>
      </c>
      <c r="W4178">
        <v>101.6</v>
      </c>
    </row>
    <row r="4179" spans="1:23">
      <c r="A4179">
        <v>2012</v>
      </c>
      <c r="B4179">
        <v>70</v>
      </c>
      <c r="C4179" t="s">
        <v>23</v>
      </c>
      <c r="D4179" t="s">
        <v>72</v>
      </c>
      <c r="E4179" t="s">
        <v>21</v>
      </c>
      <c r="F4179" t="s">
        <v>24</v>
      </c>
      <c r="G4179" t="s">
        <v>25</v>
      </c>
      <c r="H4179" s="3">
        <v>11047.57</v>
      </c>
      <c r="I4179" t="s">
        <v>21</v>
      </c>
      <c r="J4179" t="s">
        <v>22</v>
      </c>
      <c r="K41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35.740171893239598</v>
      </c>
      <c r="L4179" s="5">
        <f>TablaDatos[[#This Row],[IMC_raw]]/1000000000000000</f>
        <v>3.5740171893239601</v>
      </c>
      <c r="M4179" s="2">
        <v>3574017189323960</v>
      </c>
      <c r="N41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79" s="13">
        <f t="shared" si="65"/>
        <v>4178</v>
      </c>
      <c r="P4179" s="2" t="str">
        <f>IF(TablaDatos[[#This Row],[Diabetes]]=0,"No","Si")</f>
        <v>Si</v>
      </c>
      <c r="Q4179">
        <v>1</v>
      </c>
      <c r="R4179">
        <f>TablaDatos[[#This Row],[Aux2]]/10000000000000</f>
        <v>2285.92574404894</v>
      </c>
      <c r="S4179" s="1">
        <v>2.28592574404894E+16</v>
      </c>
      <c r="T4179" s="7">
        <f>TablaDatos[[#This Row],[Aux3]]/100000000000000</f>
        <v>265.99117996948098</v>
      </c>
      <c r="U4179" s="1">
        <v>2.65991179969481E+16</v>
      </c>
      <c r="V4179">
        <v>183.4</v>
      </c>
      <c r="W4179">
        <v>106.5</v>
      </c>
    </row>
    <row r="4180" spans="1:23">
      <c r="A4180">
        <v>2012</v>
      </c>
      <c r="B4180">
        <v>64</v>
      </c>
      <c r="C4180" t="s">
        <v>23</v>
      </c>
      <c r="D4180" t="s">
        <v>72</v>
      </c>
      <c r="E4180" t="s">
        <v>19</v>
      </c>
      <c r="F4180" t="s">
        <v>24</v>
      </c>
      <c r="G4180" t="s">
        <v>28</v>
      </c>
      <c r="H4180" s="3">
        <v>13094.07</v>
      </c>
      <c r="I4180" t="s">
        <v>19</v>
      </c>
      <c r="J4180" t="s">
        <v>22</v>
      </c>
      <c r="K41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35.731041167944497</v>
      </c>
      <c r="L4180" s="5">
        <f>TablaDatos[[#This Row],[IMC_raw]]/1000000000000000</f>
        <v>0.35731041167944499</v>
      </c>
      <c r="M4180" s="2">
        <v>357310411679445</v>
      </c>
      <c r="N41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0" s="13">
        <f t="shared" si="65"/>
        <v>4179</v>
      </c>
      <c r="P4180" s="2" t="str">
        <f>IF(TablaDatos[[#This Row],[Diabetes]]=0,"No","Si")</f>
        <v>Si</v>
      </c>
      <c r="Q4180">
        <v>1</v>
      </c>
      <c r="R4180">
        <f>TablaDatos[[#This Row],[Aux2]]/10000000000000</f>
        <v>2164.0687765662701</v>
      </c>
      <c r="S4180" s="1">
        <v>2.16406877656627E+16</v>
      </c>
      <c r="T4180" s="7">
        <f>TablaDatos[[#This Row],[Aux3]]/100000000000000</f>
        <v>2.6010248919704702</v>
      </c>
      <c r="U4180" s="1">
        <v>260102489197047</v>
      </c>
      <c r="V4180">
        <v>162.30000000000001</v>
      </c>
      <c r="W4180">
        <v>101.2</v>
      </c>
    </row>
    <row r="4181" spans="1:23">
      <c r="A4181">
        <v>2012</v>
      </c>
      <c r="B4181">
        <v>63</v>
      </c>
      <c r="C4181" t="s">
        <v>23</v>
      </c>
      <c r="D4181" t="s">
        <v>36</v>
      </c>
      <c r="E4181" t="s">
        <v>21</v>
      </c>
      <c r="F4181" t="s">
        <v>24</v>
      </c>
      <c r="G4181" t="s">
        <v>28</v>
      </c>
      <c r="H4181" s="3">
        <v>20490.12</v>
      </c>
      <c r="I4181" t="s">
        <v>19</v>
      </c>
      <c r="J4181" t="s">
        <v>22</v>
      </c>
      <c r="K41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35.6409873197791</v>
      </c>
      <c r="L4181" s="5">
        <f>TablaDatos[[#This Row],[IMC_raw]]/1000000000000000</f>
        <v>0.35640987319779099</v>
      </c>
      <c r="M4181" s="2">
        <v>356409873197791</v>
      </c>
      <c r="N41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1" s="13">
        <f t="shared" si="65"/>
        <v>4180</v>
      </c>
      <c r="P4181" s="2" t="str">
        <f>IF(TablaDatos[[#This Row],[Diabetes]]=0,"No","Si")</f>
        <v>No</v>
      </c>
      <c r="Q4181">
        <v>0</v>
      </c>
      <c r="R4181">
        <f>TablaDatos[[#This Row],[Aux2]]/10000000000000</f>
        <v>2125.10245425518</v>
      </c>
      <c r="S4181" s="1">
        <v>2.12510245425518E+16</v>
      </c>
      <c r="T4181" s="7">
        <f>TablaDatos[[#This Row],[Aux3]]/100000000000000</f>
        <v>21.856305264775699</v>
      </c>
      <c r="U4181" s="1">
        <v>2185630526477570</v>
      </c>
      <c r="V4181">
        <v>165.9</v>
      </c>
      <c r="W4181">
        <v>100.5</v>
      </c>
    </row>
    <row r="4182" spans="1:23">
      <c r="A4182">
        <v>2012</v>
      </c>
      <c r="B4182">
        <v>55</v>
      </c>
      <c r="C4182" t="s">
        <v>16</v>
      </c>
      <c r="D4182" t="s">
        <v>34</v>
      </c>
      <c r="E4182" t="s">
        <v>19</v>
      </c>
      <c r="F4182" t="s">
        <v>19</v>
      </c>
      <c r="G4182" t="s">
        <v>28</v>
      </c>
      <c r="H4182" s="3">
        <v>22711.01</v>
      </c>
      <c r="I4182" t="s">
        <v>19</v>
      </c>
      <c r="J4182" t="s">
        <v>18</v>
      </c>
      <c r="K41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35.6338079592649</v>
      </c>
      <c r="L4182" s="6">
        <f>TablaDatos[[#This Row],[IMC_raw]]/1000000000000000</f>
        <v>3.56338079592649</v>
      </c>
      <c r="M4182" s="2">
        <v>3563380795926490</v>
      </c>
      <c r="N41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2" s="13">
        <f t="shared" si="65"/>
        <v>4181</v>
      </c>
      <c r="P4182" s="2" t="str">
        <f>IF(TablaDatos[[#This Row],[Diabetes]]=0,"No","Si")</f>
        <v>No</v>
      </c>
      <c r="Q4182">
        <v>0</v>
      </c>
      <c r="R4182">
        <f>TablaDatos[[#This Row],[Aux2]]/10000000000000</f>
        <v>1820.7062212206599</v>
      </c>
      <c r="S4182" s="1">
        <v>1.82070622122066E+16</v>
      </c>
      <c r="T4182" s="7">
        <f>TablaDatos[[#This Row],[Aux3]]/100000000000000</f>
        <v>191.65744588426699</v>
      </c>
      <c r="U4182" s="1">
        <v>1.91657445884267E+16</v>
      </c>
      <c r="V4182">
        <v>170.6</v>
      </c>
      <c r="W4182">
        <v>94.5</v>
      </c>
    </row>
    <row r="4183" spans="1:23">
      <c r="A4183">
        <v>2012</v>
      </c>
      <c r="B4183">
        <v>47</v>
      </c>
      <c r="C4183" t="s">
        <v>23</v>
      </c>
      <c r="D4183" t="s">
        <v>30</v>
      </c>
      <c r="E4183" t="s">
        <v>18</v>
      </c>
      <c r="F4183" t="s">
        <v>35</v>
      </c>
      <c r="G4183" t="s">
        <v>20</v>
      </c>
      <c r="H4183" s="3">
        <v>26654.25</v>
      </c>
      <c r="I4183" t="s">
        <v>21</v>
      </c>
      <c r="J4183" t="s">
        <v>18</v>
      </c>
      <c r="K41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35.565080309766401</v>
      </c>
      <c r="L4183" s="5">
        <f>TablaDatos[[#This Row],[IMC_raw]]/1000000000000000</f>
        <v>3.5565080309766399</v>
      </c>
      <c r="M4183" s="2">
        <v>3556508030976640</v>
      </c>
      <c r="N41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3" s="13">
        <f t="shared" si="65"/>
        <v>4182</v>
      </c>
      <c r="P4183" s="2" t="str">
        <f>IF(TablaDatos[[#This Row],[Diabetes]]=0,"No","Si")</f>
        <v>No</v>
      </c>
      <c r="Q4183">
        <v>0</v>
      </c>
      <c r="R4183">
        <f>TablaDatos[[#This Row],[Aux2]]/10000000000000</f>
        <v>228.22536573489401</v>
      </c>
      <c r="S4183" s="1">
        <v>2282253657348940</v>
      </c>
      <c r="T4183" s="7">
        <f>TablaDatos[[#This Row],[Aux3]]/100000000000000</f>
        <v>2.80651848170106</v>
      </c>
      <c r="U4183" s="1">
        <v>280651848170106</v>
      </c>
      <c r="V4183">
        <v>165.2</v>
      </c>
      <c r="W4183">
        <v>96.2</v>
      </c>
    </row>
    <row r="4184" spans="1:23">
      <c r="A4184">
        <v>2012</v>
      </c>
      <c r="B4184">
        <v>62</v>
      </c>
      <c r="C4184" t="s">
        <v>16</v>
      </c>
      <c r="D4184" t="s">
        <v>38</v>
      </c>
      <c r="E4184" t="s">
        <v>21</v>
      </c>
      <c r="F4184" t="s">
        <v>24</v>
      </c>
      <c r="G4184" t="s">
        <v>28</v>
      </c>
      <c r="H4184" s="3">
        <v>12646.37</v>
      </c>
      <c r="I4184" t="s">
        <v>21</v>
      </c>
      <c r="J4184" t="s">
        <v>19</v>
      </c>
      <c r="K41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35.531217650518698</v>
      </c>
      <c r="L4184" s="5">
        <f>TablaDatos[[#This Row],[IMC_raw]]/1000000000000000</f>
        <v>35.531217650518698</v>
      </c>
      <c r="M4184" s="2">
        <v>3.55312176505187E+16</v>
      </c>
      <c r="N41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4" s="13">
        <f t="shared" si="65"/>
        <v>4183</v>
      </c>
      <c r="P4184" s="2" t="str">
        <f>IF(TablaDatos[[#This Row],[Diabetes]]=0,"No","Si")</f>
        <v>Si</v>
      </c>
      <c r="Q4184">
        <v>1</v>
      </c>
      <c r="R4184">
        <f>TablaDatos[[#This Row],[Aux2]]/10000000000000</f>
        <v>2426.3731857524299</v>
      </c>
      <c r="S4184" s="1">
        <v>2.42637318575243E+16</v>
      </c>
      <c r="T4184" s="7">
        <f>TablaDatos[[#This Row],[Aux3]]/100000000000000</f>
        <v>244.700481598685</v>
      </c>
      <c r="U4184" s="1">
        <v>2.44700481598685E+16</v>
      </c>
      <c r="V4184">
        <v>181.5</v>
      </c>
      <c r="W4184">
        <v>105.1</v>
      </c>
    </row>
    <row r="4185" spans="1:23">
      <c r="A4185">
        <v>2012</v>
      </c>
      <c r="B4185">
        <v>65</v>
      </c>
      <c r="C4185" t="s">
        <v>16</v>
      </c>
      <c r="D4185" t="s">
        <v>26</v>
      </c>
      <c r="E4185" t="s">
        <v>18</v>
      </c>
      <c r="F4185" t="s">
        <v>24</v>
      </c>
      <c r="G4185" t="s">
        <v>25</v>
      </c>
      <c r="H4185" s="3">
        <v>17266.75</v>
      </c>
      <c r="I4185" t="s">
        <v>19</v>
      </c>
      <c r="J4185" t="s">
        <v>18</v>
      </c>
      <c r="K41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35.519481660278601</v>
      </c>
      <c r="L4185" s="5">
        <f>TablaDatos[[#This Row],[IMC_raw]]/1000000000000000</f>
        <v>35.519481660278601</v>
      </c>
      <c r="M4185" s="2">
        <v>3.55194816602786E+16</v>
      </c>
      <c r="N41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5" s="13">
        <f t="shared" si="65"/>
        <v>4184</v>
      </c>
      <c r="P4185" s="2" t="str">
        <f>IF(TablaDatos[[#This Row],[Diabetes]]=0,"No","Si")</f>
        <v>Si</v>
      </c>
      <c r="Q4185">
        <v>1</v>
      </c>
      <c r="R4185">
        <f>TablaDatos[[#This Row],[Aux2]]/10000000000000</f>
        <v>2083.9073445140798</v>
      </c>
      <c r="S4185" s="1">
        <v>2.08390734451408E+16</v>
      </c>
      <c r="T4185" s="7">
        <f>TablaDatos[[#This Row],[Aux3]]/100000000000000</f>
        <v>26.4485640229152</v>
      </c>
      <c r="U4185" s="1">
        <v>2644856402291520</v>
      </c>
      <c r="V4185">
        <v>158.1</v>
      </c>
      <c r="W4185">
        <v>99.4</v>
      </c>
    </row>
    <row r="4186" spans="1:23">
      <c r="A4186">
        <v>2012</v>
      </c>
      <c r="B4186">
        <v>69</v>
      </c>
      <c r="C4186" t="s">
        <v>23</v>
      </c>
      <c r="D4186" t="s">
        <v>29</v>
      </c>
      <c r="E4186" t="s">
        <v>31</v>
      </c>
      <c r="F4186" t="s">
        <v>24</v>
      </c>
      <c r="G4186" t="s">
        <v>25</v>
      </c>
      <c r="H4186" s="3">
        <v>8875.11</v>
      </c>
      <c r="I4186" t="s">
        <v>21</v>
      </c>
      <c r="J4186" t="s">
        <v>19</v>
      </c>
      <c r="K41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35.4607546297878</v>
      </c>
      <c r="L4186" s="6">
        <f>TablaDatos[[#This Row],[IMC_raw]]/1000000000000000</f>
        <v>35.4607546297878</v>
      </c>
      <c r="M4186" s="2">
        <v>3.54607546297878E+16</v>
      </c>
      <c r="N41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6" s="13">
        <f t="shared" si="65"/>
        <v>4185</v>
      </c>
      <c r="P4186" s="2" t="str">
        <f>IF(TablaDatos[[#This Row],[Diabetes]]=0,"No","Si")</f>
        <v>Si</v>
      </c>
      <c r="Q4186">
        <v>1</v>
      </c>
      <c r="R4186">
        <f>TablaDatos[[#This Row],[Aux2]]/10000000000000</f>
        <v>238.98417316609701</v>
      </c>
      <c r="S4186" s="1">
        <v>2389841731660970</v>
      </c>
      <c r="T4186" s="7">
        <f>TablaDatos[[#This Row],[Aux3]]/100000000000000</f>
        <v>28.720310107847101</v>
      </c>
      <c r="U4186" s="1">
        <v>2872031010784710</v>
      </c>
      <c r="V4186">
        <v>177.8</v>
      </c>
      <c r="W4186">
        <v>108.1</v>
      </c>
    </row>
    <row r="4187" spans="1:23">
      <c r="A4187">
        <v>2012</v>
      </c>
      <c r="B4187">
        <v>72</v>
      </c>
      <c r="C4187" t="s">
        <v>23</v>
      </c>
      <c r="D4187" t="s">
        <v>29</v>
      </c>
      <c r="E4187" t="s">
        <v>31</v>
      </c>
      <c r="F4187" t="s">
        <v>24</v>
      </c>
      <c r="G4187" t="s">
        <v>25</v>
      </c>
      <c r="H4187" s="3">
        <v>7908.9</v>
      </c>
      <c r="I4187" t="s">
        <v>21</v>
      </c>
      <c r="J4187" t="s">
        <v>22</v>
      </c>
      <c r="K41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35.460531756971896</v>
      </c>
      <c r="L4187" s="5">
        <f>TablaDatos[[#This Row],[IMC_raw]]/1000000000000000</f>
        <v>3.5460531756971898</v>
      </c>
      <c r="M4187" s="2">
        <v>3546053175697190</v>
      </c>
      <c r="N41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7" s="13">
        <f t="shared" si="65"/>
        <v>4186</v>
      </c>
      <c r="P4187" s="2" t="str">
        <f>IF(TablaDatos[[#This Row],[Diabetes]]=0,"No","Si")</f>
        <v>No</v>
      </c>
      <c r="Q4187">
        <v>0</v>
      </c>
      <c r="R4187">
        <f>TablaDatos[[#This Row],[Aux2]]/10000000000000</f>
        <v>2082.0387936717402</v>
      </c>
      <c r="S4187" s="1">
        <v>2.08203879367174E+16</v>
      </c>
      <c r="T4187" s="7">
        <f>TablaDatos[[#This Row],[Aux3]]/100000000000000</f>
        <v>257.321793963262</v>
      </c>
      <c r="U4187" s="1">
        <v>2.57321793963262E+16</v>
      </c>
      <c r="V4187">
        <v>167.3</v>
      </c>
      <c r="W4187">
        <v>104.4</v>
      </c>
    </row>
    <row r="4188" spans="1:23">
      <c r="A4188">
        <v>2012</v>
      </c>
      <c r="B4188">
        <v>60</v>
      </c>
      <c r="C4188" t="s">
        <v>23</v>
      </c>
      <c r="D4188" t="s">
        <v>29</v>
      </c>
      <c r="E4188" t="s">
        <v>18</v>
      </c>
      <c r="F4188" t="s">
        <v>19</v>
      </c>
      <c r="G4188" t="s">
        <v>28</v>
      </c>
      <c r="H4188" s="3">
        <v>10729.89</v>
      </c>
      <c r="I4188" t="s">
        <v>19</v>
      </c>
      <c r="J4188" t="s">
        <v>22</v>
      </c>
      <c r="K41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35.436268805204996</v>
      </c>
      <c r="L4188" s="5">
        <f>TablaDatos[[#This Row],[IMC_raw]]/1000000000000000</f>
        <v>3.5436268805204998</v>
      </c>
      <c r="M4188" s="2">
        <v>3543626880520500</v>
      </c>
      <c r="N41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8" s="13">
        <f t="shared" si="65"/>
        <v>4187</v>
      </c>
      <c r="P4188" s="2" t="str">
        <f>IF(TablaDatos[[#This Row],[Diabetes]]=0,"No","Si")</f>
        <v>Si</v>
      </c>
      <c r="Q4188">
        <v>1</v>
      </c>
      <c r="R4188">
        <f>TablaDatos[[#This Row],[Aux2]]/10000000000000</f>
        <v>1942.1017632718699</v>
      </c>
      <c r="S4188" s="1">
        <v>1.94210176327187E+16</v>
      </c>
      <c r="T4188" s="7">
        <f>TablaDatos[[#This Row],[Aux3]]/100000000000000</f>
        <v>266.47153335847702</v>
      </c>
      <c r="U4188" s="1">
        <v>2.66471533358477E+16</v>
      </c>
      <c r="V4188">
        <v>169.5</v>
      </c>
      <c r="W4188">
        <v>99.4</v>
      </c>
    </row>
    <row r="4189" spans="1:23">
      <c r="A4189">
        <v>2012</v>
      </c>
      <c r="B4189">
        <v>54</v>
      </c>
      <c r="C4189" t="s">
        <v>16</v>
      </c>
      <c r="D4189" t="s">
        <v>73</v>
      </c>
      <c r="E4189" t="s">
        <v>21</v>
      </c>
      <c r="F4189" t="s">
        <v>24</v>
      </c>
      <c r="G4189" t="s">
        <v>20</v>
      </c>
      <c r="H4189" s="3">
        <v>23890.39</v>
      </c>
      <c r="I4189" t="s">
        <v>21</v>
      </c>
      <c r="J4189" t="s">
        <v>18</v>
      </c>
      <c r="K41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35.411995194728902</v>
      </c>
      <c r="L4189" s="5">
        <f>TablaDatos[[#This Row],[IMC_raw]]/1000000000000000</f>
        <v>35.411995194728902</v>
      </c>
      <c r="M4189" s="2">
        <v>3.54119951947289E+16</v>
      </c>
      <c r="N41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89" s="13">
        <f t="shared" si="65"/>
        <v>4188</v>
      </c>
      <c r="P4189" s="2" t="str">
        <f>IF(TablaDatos[[#This Row],[Diabetes]]=0,"No","Si")</f>
        <v>Si</v>
      </c>
      <c r="Q4189">
        <v>1</v>
      </c>
      <c r="R4189">
        <f>TablaDatos[[#This Row],[Aux2]]/10000000000000</f>
        <v>2162.7790041752901</v>
      </c>
      <c r="S4189" s="1">
        <v>2.16277900417529E+16</v>
      </c>
      <c r="T4189" s="7">
        <f>TablaDatos[[#This Row],[Aux3]]/100000000000000</f>
        <v>0.22104332129153001</v>
      </c>
      <c r="U4189" s="1">
        <v>22104332129153</v>
      </c>
      <c r="V4189">
        <v>170</v>
      </c>
      <c r="W4189">
        <v>100.4</v>
      </c>
    </row>
    <row r="4190" spans="1:23">
      <c r="A4190">
        <v>2012</v>
      </c>
      <c r="B4190">
        <v>60</v>
      </c>
      <c r="C4190" t="s">
        <v>16</v>
      </c>
      <c r="D4190" t="s">
        <v>17</v>
      </c>
      <c r="E4190" t="s">
        <v>21</v>
      </c>
      <c r="F4190" t="s">
        <v>24</v>
      </c>
      <c r="G4190" t="s">
        <v>28</v>
      </c>
      <c r="H4190" s="3">
        <v>16072.41</v>
      </c>
      <c r="I4190" t="s">
        <v>21</v>
      </c>
      <c r="J4190" t="s">
        <v>18</v>
      </c>
      <c r="K41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35.384863478161499</v>
      </c>
      <c r="L4190" s="5">
        <f>TablaDatos[[#This Row],[IMC_raw]]/1000000000000000</f>
        <v>3.5384863478161499</v>
      </c>
      <c r="M4190" s="2">
        <v>3538486347816150</v>
      </c>
      <c r="N41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0" s="13">
        <f t="shared" si="65"/>
        <v>4189</v>
      </c>
      <c r="P4190" s="2" t="str">
        <f>IF(TablaDatos[[#This Row],[Diabetes]]=0,"No","Si")</f>
        <v>No</v>
      </c>
      <c r="Q4190">
        <v>0</v>
      </c>
      <c r="R4190">
        <f>TablaDatos[[#This Row],[Aux2]]/10000000000000</f>
        <v>2202.1475261512601</v>
      </c>
      <c r="S4190" s="1">
        <v>2.20214752615126E+16</v>
      </c>
      <c r="T4190" s="7">
        <f>TablaDatos[[#This Row],[Aux3]]/100000000000000</f>
        <v>26.232365031933</v>
      </c>
      <c r="U4190" s="1">
        <v>2623236503193300</v>
      </c>
      <c r="V4190">
        <v>173.3</v>
      </c>
      <c r="W4190">
        <v>105.5</v>
      </c>
    </row>
    <row r="4191" spans="1:23">
      <c r="A4191">
        <v>2012</v>
      </c>
      <c r="B4191">
        <v>68</v>
      </c>
      <c r="C4191" t="s">
        <v>23</v>
      </c>
      <c r="D4191" t="s">
        <v>17</v>
      </c>
      <c r="E4191" t="s">
        <v>19</v>
      </c>
      <c r="F4191" t="s">
        <v>24</v>
      </c>
      <c r="G4191" t="s">
        <v>25</v>
      </c>
      <c r="H4191" s="3">
        <v>20342.87</v>
      </c>
      <c r="I4191" t="s">
        <v>21</v>
      </c>
      <c r="J4191" t="s">
        <v>18</v>
      </c>
      <c r="K41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35.334228461561601</v>
      </c>
      <c r="L4191" s="5">
        <f>TablaDatos[[#This Row],[IMC_raw]]/1000000000000000</f>
        <v>3.5334228461561601</v>
      </c>
      <c r="M4191" s="2">
        <v>3533422846156160</v>
      </c>
      <c r="N41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1" s="13">
        <f t="shared" si="65"/>
        <v>4190</v>
      </c>
      <c r="P4191" s="2" t="str">
        <f>IF(TablaDatos[[#This Row],[Diabetes]]=0,"No","Si")</f>
        <v>No</v>
      </c>
      <c r="Q4191">
        <v>0</v>
      </c>
      <c r="R4191">
        <f>TablaDatos[[#This Row],[Aux2]]/10000000000000</f>
        <v>234.97771076320799</v>
      </c>
      <c r="S4191" s="1">
        <v>2349777107632080</v>
      </c>
      <c r="T4191" s="7">
        <f>TablaDatos[[#This Row],[Aux3]]/100000000000000</f>
        <v>258.696485282482</v>
      </c>
      <c r="U4191" s="1">
        <v>2.58696485282482E+16</v>
      </c>
      <c r="V4191">
        <v>167.5</v>
      </c>
      <c r="W4191">
        <v>96.3</v>
      </c>
    </row>
    <row r="4192" spans="1:23">
      <c r="A4192">
        <v>2012</v>
      </c>
      <c r="B4192">
        <v>70</v>
      </c>
      <c r="C4192" t="s">
        <v>16</v>
      </c>
      <c r="D4192" t="s">
        <v>29</v>
      </c>
      <c r="E4192" t="s">
        <v>18</v>
      </c>
      <c r="F4192" t="s">
        <v>19</v>
      </c>
      <c r="G4192" t="s">
        <v>25</v>
      </c>
      <c r="H4192" s="3">
        <v>6036.49</v>
      </c>
      <c r="I4192" t="s">
        <v>19</v>
      </c>
      <c r="J4192" t="s">
        <v>22</v>
      </c>
      <c r="K41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35.328094275020099</v>
      </c>
      <c r="L4192" s="5">
        <f>TablaDatos[[#This Row],[IMC_raw]]/1000000000000000</f>
        <v>3.5328094275020101</v>
      </c>
      <c r="M4192" s="2">
        <v>3532809427502010</v>
      </c>
      <c r="N41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2" s="13">
        <f t="shared" si="65"/>
        <v>4191</v>
      </c>
      <c r="P4192" s="2" t="str">
        <f>IF(TablaDatos[[#This Row],[Diabetes]]=0,"No","Si")</f>
        <v>No</v>
      </c>
      <c r="Q4192">
        <v>0</v>
      </c>
      <c r="R4192">
        <f>TablaDatos[[#This Row],[Aux2]]/10000000000000</f>
        <v>21.098933684570301</v>
      </c>
      <c r="S4192" s="1">
        <v>210989336845703</v>
      </c>
      <c r="T4192" s="7">
        <f>TablaDatos[[#This Row],[Aux3]]/100000000000000</f>
        <v>220.49576195372899</v>
      </c>
      <c r="U4192" s="1">
        <v>2.20495761953729E+16</v>
      </c>
      <c r="V4192">
        <v>171.3</v>
      </c>
      <c r="W4192">
        <v>108.5</v>
      </c>
    </row>
    <row r="4193" spans="1:23">
      <c r="A4193">
        <v>2012</v>
      </c>
      <c r="B4193">
        <v>67</v>
      </c>
      <c r="C4193" t="s">
        <v>23</v>
      </c>
      <c r="D4193" t="s">
        <v>34</v>
      </c>
      <c r="E4193" t="s">
        <v>31</v>
      </c>
      <c r="F4193" t="s">
        <v>19</v>
      </c>
      <c r="G4193" t="s">
        <v>25</v>
      </c>
      <c r="H4193" s="3">
        <v>9960.69</v>
      </c>
      <c r="I4193" t="s">
        <v>21</v>
      </c>
      <c r="J4193" t="s">
        <v>19</v>
      </c>
      <c r="K41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35.324117493345703</v>
      </c>
      <c r="L4193" s="6">
        <f>TablaDatos[[#This Row],[IMC_raw]]/1000000000000000</f>
        <v>35.324117493345703</v>
      </c>
      <c r="M4193" s="2">
        <v>3.53241174933457E+16</v>
      </c>
      <c r="N41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3" s="13">
        <f t="shared" si="65"/>
        <v>4192</v>
      </c>
      <c r="P4193" s="2" t="str">
        <f>IF(TablaDatos[[#This Row],[Diabetes]]=0,"No","Si")</f>
        <v>Si</v>
      </c>
      <c r="Q4193">
        <v>1</v>
      </c>
      <c r="R4193">
        <f>TablaDatos[[#This Row],[Aux2]]/10000000000000</f>
        <v>241.61975087849299</v>
      </c>
      <c r="S4193" s="1">
        <v>2416197508784930</v>
      </c>
      <c r="T4193" s="7">
        <f>TablaDatos[[#This Row],[Aux3]]/100000000000000</f>
        <v>27.484176489150201</v>
      </c>
      <c r="U4193" s="1">
        <v>2748417648915020</v>
      </c>
      <c r="V4193">
        <v>175.3</v>
      </c>
      <c r="W4193">
        <v>106.9</v>
      </c>
    </row>
    <row r="4194" spans="1:23">
      <c r="A4194">
        <v>2012</v>
      </c>
      <c r="B4194">
        <v>57</v>
      </c>
      <c r="C4194" t="s">
        <v>23</v>
      </c>
      <c r="D4194" t="s">
        <v>17</v>
      </c>
      <c r="E4194" t="s">
        <v>18</v>
      </c>
      <c r="F4194" t="s">
        <v>24</v>
      </c>
      <c r="G4194" t="s">
        <v>28</v>
      </c>
      <c r="H4194" s="3">
        <v>26455.01</v>
      </c>
      <c r="I4194" t="s">
        <v>21</v>
      </c>
      <c r="J4194" t="s">
        <v>19</v>
      </c>
      <c r="K41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35.2987449787366</v>
      </c>
      <c r="L4194" s="6">
        <f>TablaDatos[[#This Row],[IMC_raw]]/1000000000000000</f>
        <v>3.52987449787366</v>
      </c>
      <c r="M4194" s="2">
        <v>3529874497873660</v>
      </c>
      <c r="N41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4" s="13">
        <f t="shared" si="65"/>
        <v>4193</v>
      </c>
      <c r="P4194" s="2" t="str">
        <f>IF(TablaDatos[[#This Row],[Diabetes]]=0,"No","Si")</f>
        <v>No</v>
      </c>
      <c r="Q4194">
        <v>0</v>
      </c>
      <c r="R4194">
        <f>TablaDatos[[#This Row],[Aux2]]/10000000000000</f>
        <v>25.9302418580397</v>
      </c>
      <c r="S4194" s="1">
        <v>259302418580397</v>
      </c>
      <c r="T4194" s="7">
        <f>TablaDatos[[#This Row],[Aux3]]/100000000000000</f>
        <v>260.28296757511703</v>
      </c>
      <c r="U4194" s="1">
        <v>2.60282967575117E+16</v>
      </c>
      <c r="V4194">
        <v>167.6</v>
      </c>
      <c r="W4194">
        <v>94.6</v>
      </c>
    </row>
    <row r="4195" spans="1:23">
      <c r="A4195">
        <v>2012</v>
      </c>
      <c r="B4195">
        <v>64</v>
      </c>
      <c r="C4195" t="s">
        <v>23</v>
      </c>
      <c r="D4195" t="s">
        <v>32</v>
      </c>
      <c r="E4195" t="s">
        <v>18</v>
      </c>
      <c r="F4195" t="s">
        <v>19</v>
      </c>
      <c r="G4195" t="s">
        <v>28</v>
      </c>
      <c r="H4195" s="3">
        <v>13190.67</v>
      </c>
      <c r="I4195" t="s">
        <v>21</v>
      </c>
      <c r="J4195" t="s">
        <v>22</v>
      </c>
      <c r="K41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35.268782410455501</v>
      </c>
      <c r="L4195" s="5">
        <f>TablaDatos[[#This Row],[IMC_raw]]/1000000000000000</f>
        <v>3.5268782410455501</v>
      </c>
      <c r="M4195" s="2">
        <v>3526878241045550</v>
      </c>
      <c r="N41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5" s="13">
        <f t="shared" si="65"/>
        <v>4194</v>
      </c>
      <c r="P4195" s="2" t="str">
        <f>IF(TablaDatos[[#This Row],[Diabetes]]=0,"No","Si")</f>
        <v>Si</v>
      </c>
      <c r="Q4195">
        <v>1</v>
      </c>
      <c r="R4195">
        <f>TablaDatos[[#This Row],[Aux2]]/10000000000000</f>
        <v>2233.8020317446899</v>
      </c>
      <c r="S4195" s="1">
        <v>2.23380203174469E+16</v>
      </c>
      <c r="T4195" s="7">
        <f>TablaDatos[[#This Row],[Aux3]]/100000000000000</f>
        <v>26.127834571454699</v>
      </c>
      <c r="U4195" s="1">
        <v>2612783457145470</v>
      </c>
      <c r="V4195">
        <v>165.2</v>
      </c>
      <c r="W4195">
        <v>103.4</v>
      </c>
    </row>
    <row r="4196" spans="1:23">
      <c r="A4196">
        <v>2012</v>
      </c>
      <c r="B4196">
        <v>61</v>
      </c>
      <c r="C4196" t="s">
        <v>23</v>
      </c>
      <c r="D4196" t="s">
        <v>41</v>
      </c>
      <c r="E4196" t="s">
        <v>18</v>
      </c>
      <c r="F4196" t="s">
        <v>19</v>
      </c>
      <c r="G4196" t="s">
        <v>28</v>
      </c>
      <c r="H4196" s="3">
        <v>12761.37</v>
      </c>
      <c r="I4196" t="s">
        <v>19</v>
      </c>
      <c r="J4196" t="s">
        <v>22</v>
      </c>
      <c r="K41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35.2611493655385</v>
      </c>
      <c r="L4196" s="5">
        <f>TablaDatos[[#This Row],[IMC_raw]]/1000000000000000</f>
        <v>3.5261149365538502</v>
      </c>
      <c r="M4196" s="2">
        <v>3526114936553850</v>
      </c>
      <c r="N41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6" s="13">
        <f t="shared" si="65"/>
        <v>4195</v>
      </c>
      <c r="P4196" s="2" t="str">
        <f>IF(TablaDatos[[#This Row],[Diabetes]]=0,"No","Si")</f>
        <v>No</v>
      </c>
      <c r="Q4196">
        <v>0</v>
      </c>
      <c r="R4196">
        <f>TablaDatos[[#This Row],[Aux2]]/10000000000000</f>
        <v>2253.4812599225202</v>
      </c>
      <c r="S4196" s="1">
        <v>2.25348125992252E+16</v>
      </c>
      <c r="T4196" s="7">
        <f>TablaDatos[[#This Row],[Aux3]]/100000000000000</f>
        <v>205.215795186116</v>
      </c>
      <c r="U4196" s="1">
        <v>2.05215795186116E+16</v>
      </c>
      <c r="V4196">
        <v>162.80000000000001</v>
      </c>
      <c r="W4196">
        <v>99.9</v>
      </c>
    </row>
    <row r="4197" spans="1:23">
      <c r="A4197">
        <v>2012</v>
      </c>
      <c r="B4197">
        <v>57</v>
      </c>
      <c r="C4197" t="s">
        <v>16</v>
      </c>
      <c r="D4197" t="s">
        <v>17</v>
      </c>
      <c r="E4197" t="s">
        <v>19</v>
      </c>
      <c r="F4197" t="s">
        <v>19</v>
      </c>
      <c r="G4197" t="s">
        <v>28</v>
      </c>
      <c r="H4197" s="3">
        <v>32878.959999999999</v>
      </c>
      <c r="I4197" t="s">
        <v>19</v>
      </c>
      <c r="J4197" t="s">
        <v>22</v>
      </c>
      <c r="K41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35.239619367577099</v>
      </c>
      <c r="L4197" s="6">
        <f>TablaDatos[[#This Row],[IMC_raw]]/1000000000000000</f>
        <v>3.52396193675771</v>
      </c>
      <c r="M4197" s="2">
        <v>3523961936757710</v>
      </c>
      <c r="N41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7" s="13">
        <f t="shared" si="65"/>
        <v>4196</v>
      </c>
      <c r="P4197" s="2" t="str">
        <f>IF(TablaDatos[[#This Row],[Diabetes]]=0,"No","Si")</f>
        <v>No</v>
      </c>
      <c r="Q4197">
        <v>0</v>
      </c>
      <c r="R4197">
        <f>TablaDatos[[#This Row],[Aux2]]/10000000000000</f>
        <v>2002.90909307174</v>
      </c>
      <c r="S4197" s="1">
        <v>2.00290909307174E+16</v>
      </c>
      <c r="T4197" s="7">
        <f>TablaDatos[[#This Row],[Aux3]]/100000000000000</f>
        <v>22.344158340849201</v>
      </c>
      <c r="U4197" s="1">
        <v>2234415834084920</v>
      </c>
      <c r="V4197">
        <v>158.30000000000001</v>
      </c>
      <c r="W4197">
        <v>96.2</v>
      </c>
    </row>
    <row r="4198" spans="1:23">
      <c r="A4198">
        <v>2012</v>
      </c>
      <c r="B4198">
        <v>58</v>
      </c>
      <c r="C4198" t="s">
        <v>16</v>
      </c>
      <c r="D4198" t="s">
        <v>72</v>
      </c>
      <c r="E4198" t="s">
        <v>19</v>
      </c>
      <c r="F4198" t="s">
        <v>19</v>
      </c>
      <c r="G4198" t="s">
        <v>28</v>
      </c>
      <c r="H4198" s="3">
        <v>27662.18</v>
      </c>
      <c r="I4198" t="s">
        <v>19</v>
      </c>
      <c r="J4198" t="s">
        <v>22</v>
      </c>
      <c r="K41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35.207837315963801</v>
      </c>
      <c r="L4198" s="5">
        <f>TablaDatos[[#This Row],[IMC_raw]]/1000000000000000</f>
        <v>3.5207837315963801</v>
      </c>
      <c r="M4198" s="2">
        <v>3520783731596380</v>
      </c>
      <c r="N41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8" s="13">
        <f t="shared" si="65"/>
        <v>4197</v>
      </c>
      <c r="P4198" s="2" t="str">
        <f>IF(TablaDatos[[#This Row],[Diabetes]]=0,"No","Si")</f>
        <v>No</v>
      </c>
      <c r="Q4198">
        <v>0</v>
      </c>
      <c r="R4198">
        <f>TablaDatos[[#This Row],[Aux2]]/10000000000000</f>
        <v>2037.3977643390199</v>
      </c>
      <c r="S4198" s="1">
        <v>2.03739776433902E+16</v>
      </c>
      <c r="T4198" s="7">
        <f>TablaDatos[[#This Row],[Aux3]]/100000000000000</f>
        <v>214.67027735641901</v>
      </c>
      <c r="U4198" s="1">
        <v>2.14670277356419E+16</v>
      </c>
      <c r="V4198">
        <v>166.1</v>
      </c>
      <c r="W4198">
        <v>95.2</v>
      </c>
    </row>
    <row r="4199" spans="1:23">
      <c r="A4199">
        <v>2012</v>
      </c>
      <c r="B4199">
        <v>59</v>
      </c>
      <c r="C4199" t="s">
        <v>23</v>
      </c>
      <c r="D4199" t="s">
        <v>30</v>
      </c>
      <c r="E4199" t="s">
        <v>31</v>
      </c>
      <c r="F4199" t="s">
        <v>24</v>
      </c>
      <c r="G4199" t="s">
        <v>28</v>
      </c>
      <c r="H4199" s="3">
        <v>15439.56</v>
      </c>
      <c r="I4199" t="s">
        <v>21</v>
      </c>
      <c r="J4199" t="s">
        <v>18</v>
      </c>
      <c r="K41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35.2041644986056</v>
      </c>
      <c r="L4199" s="5">
        <f>TablaDatos[[#This Row],[IMC_raw]]/1000000000000000</f>
        <v>3.5204164498605599</v>
      </c>
      <c r="M4199" s="2">
        <v>3520416449860560</v>
      </c>
      <c r="N41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199" s="13">
        <f t="shared" si="65"/>
        <v>4198</v>
      </c>
      <c r="P4199" s="2" t="str">
        <f>IF(TablaDatos[[#This Row],[Diabetes]]=0,"No","Si")</f>
        <v>Si</v>
      </c>
      <c r="Q4199">
        <v>1</v>
      </c>
      <c r="R4199">
        <f>TablaDatos[[#This Row],[Aux2]]/10000000000000</f>
        <v>233.30595252671799</v>
      </c>
      <c r="S4199" s="1">
        <v>2333059525267180</v>
      </c>
      <c r="T4199" s="7">
        <f>TablaDatos[[#This Row],[Aux3]]/100000000000000</f>
        <v>277.94940298874701</v>
      </c>
      <c r="U4199" s="1">
        <v>2.77949402988747E+16</v>
      </c>
      <c r="V4199">
        <v>171.1</v>
      </c>
      <c r="W4199">
        <v>106.3</v>
      </c>
    </row>
    <row r="4200" spans="1:23">
      <c r="A4200">
        <v>2012</v>
      </c>
      <c r="B4200">
        <v>62</v>
      </c>
      <c r="C4200" t="s">
        <v>16</v>
      </c>
      <c r="D4200" t="s">
        <v>42</v>
      </c>
      <c r="E4200" t="s">
        <v>18</v>
      </c>
      <c r="F4200" t="s">
        <v>24</v>
      </c>
      <c r="G4200" t="s">
        <v>28</v>
      </c>
      <c r="H4200" s="3">
        <v>12504.94</v>
      </c>
      <c r="I4200" t="s">
        <v>18</v>
      </c>
      <c r="J4200" t="s">
        <v>22</v>
      </c>
      <c r="K42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35.173141483370699</v>
      </c>
      <c r="L4200" s="5">
        <f>TablaDatos[[#This Row],[IMC_raw]]/1000000000000000</f>
        <v>3.51731414833707</v>
      </c>
      <c r="M4200" s="2">
        <v>3517314148337070</v>
      </c>
      <c r="N42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0" s="13">
        <f t="shared" si="65"/>
        <v>4199</v>
      </c>
      <c r="P4200" s="2" t="str">
        <f>IF(TablaDatos[[#This Row],[Diabetes]]=0,"No","Si")</f>
        <v>Si</v>
      </c>
      <c r="Q4200">
        <v>1</v>
      </c>
      <c r="R4200">
        <f>TablaDatos[[#This Row],[Aux2]]/10000000000000</f>
        <v>2215.54176111579</v>
      </c>
      <c r="S4200" s="1">
        <v>2.21554176111579E+16</v>
      </c>
      <c r="T4200" s="7">
        <f>TablaDatos[[#This Row],[Aux3]]/100000000000000</f>
        <v>257.43876367296701</v>
      </c>
      <c r="U4200" s="1">
        <v>2.57438763672967E+16</v>
      </c>
      <c r="V4200">
        <v>162.80000000000001</v>
      </c>
      <c r="W4200">
        <v>103.8</v>
      </c>
    </row>
    <row r="4201" spans="1:23">
      <c r="A4201">
        <v>2012</v>
      </c>
      <c r="B4201">
        <v>46</v>
      </c>
      <c r="C4201" t="s">
        <v>23</v>
      </c>
      <c r="D4201" t="s">
        <v>72</v>
      </c>
      <c r="E4201" t="s">
        <v>18</v>
      </c>
      <c r="F4201" t="s">
        <v>35</v>
      </c>
      <c r="G4201" t="s">
        <v>20</v>
      </c>
      <c r="H4201" s="3">
        <v>14566.01</v>
      </c>
      <c r="I4201" t="s">
        <v>19</v>
      </c>
      <c r="J4201" t="s">
        <v>19</v>
      </c>
      <c r="K42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35.1704848534254</v>
      </c>
      <c r="L4201" s="5">
        <f>TablaDatos[[#This Row],[IMC_raw]]/1000000000000000</f>
        <v>0.35170484853425399</v>
      </c>
      <c r="M4201" s="2">
        <v>351704848534254</v>
      </c>
      <c r="N42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1" s="13">
        <f t="shared" si="65"/>
        <v>4200</v>
      </c>
      <c r="P4201" s="2" t="str">
        <f>IF(TablaDatos[[#This Row],[Diabetes]]=0,"No","Si")</f>
        <v>No</v>
      </c>
      <c r="Q4201">
        <v>0</v>
      </c>
      <c r="R4201">
        <f>TablaDatos[[#This Row],[Aux2]]/10000000000000</f>
        <v>2078.6731916375702</v>
      </c>
      <c r="S4201" s="1">
        <v>2.07867319163757E+16</v>
      </c>
      <c r="T4201" s="7">
        <f>TablaDatos[[#This Row],[Aux3]]/100000000000000</f>
        <v>227.515932091796</v>
      </c>
      <c r="U4201" s="1">
        <v>2.27515932091796E+16</v>
      </c>
      <c r="V4201">
        <v>153.30000000000001</v>
      </c>
      <c r="W4201">
        <v>90.5</v>
      </c>
    </row>
    <row r="4202" spans="1:23">
      <c r="A4202">
        <v>2012</v>
      </c>
      <c r="B4202">
        <v>46</v>
      </c>
      <c r="C4202" t="s">
        <v>16</v>
      </c>
      <c r="D4202" t="s">
        <v>29</v>
      </c>
      <c r="E4202" t="s">
        <v>18</v>
      </c>
      <c r="F4202" t="s">
        <v>24</v>
      </c>
      <c r="G4202" t="s">
        <v>20</v>
      </c>
      <c r="H4202" s="3">
        <v>14606.92</v>
      </c>
      <c r="I4202" t="s">
        <v>21</v>
      </c>
      <c r="J4202" t="s">
        <v>18</v>
      </c>
      <c r="K42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35.167947409606199</v>
      </c>
      <c r="L4202" s="6">
        <f>TablaDatos[[#This Row],[IMC_raw]]/1000000000000000</f>
        <v>35.167947409606199</v>
      </c>
      <c r="M4202" s="2">
        <v>3.51679474096062E+16</v>
      </c>
      <c r="N42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2" s="13">
        <f t="shared" si="65"/>
        <v>4201</v>
      </c>
      <c r="P4202" s="2" t="str">
        <f>IF(TablaDatos[[#This Row],[Diabetes]]=0,"No","Si")</f>
        <v>No</v>
      </c>
      <c r="Q4202">
        <v>0</v>
      </c>
      <c r="R4202">
        <f>TablaDatos[[#This Row],[Aux2]]/10000000000000</f>
        <v>2217.80424903434</v>
      </c>
      <c r="S4202" s="1">
        <v>2.21780424903434E+16</v>
      </c>
      <c r="T4202" s="7">
        <f>TablaDatos[[#This Row],[Aux3]]/100000000000000</f>
        <v>2.41332882449186</v>
      </c>
      <c r="U4202" s="1">
        <v>241332882449186</v>
      </c>
      <c r="V4202">
        <v>160</v>
      </c>
      <c r="W4202">
        <v>92.8</v>
      </c>
    </row>
    <row r="4203" spans="1:23">
      <c r="A4203">
        <v>2012</v>
      </c>
      <c r="B4203">
        <v>63</v>
      </c>
      <c r="C4203" t="s">
        <v>16</v>
      </c>
      <c r="D4203" t="s">
        <v>26</v>
      </c>
      <c r="E4203" t="s">
        <v>19</v>
      </c>
      <c r="F4203" t="s">
        <v>19</v>
      </c>
      <c r="G4203" t="s">
        <v>28</v>
      </c>
      <c r="H4203" s="3">
        <v>33928.36</v>
      </c>
      <c r="I4203" t="s">
        <v>21</v>
      </c>
      <c r="J4203" t="s">
        <v>19</v>
      </c>
      <c r="K42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35.134109767956303</v>
      </c>
      <c r="L4203" s="5">
        <f>TablaDatos[[#This Row],[IMC_raw]]/1000000000000000</f>
        <v>3.5134109767956301</v>
      </c>
      <c r="M4203" s="2">
        <v>3513410976795630</v>
      </c>
      <c r="N42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3" s="13">
        <f t="shared" si="65"/>
        <v>4202</v>
      </c>
      <c r="P4203" s="2" t="str">
        <f>IF(TablaDatos[[#This Row],[Diabetes]]=0,"No","Si")</f>
        <v>No</v>
      </c>
      <c r="Q4203">
        <v>0</v>
      </c>
      <c r="R4203">
        <f>TablaDatos[[#This Row],[Aux2]]/10000000000000</f>
        <v>2161.82876362346</v>
      </c>
      <c r="S4203" s="1">
        <v>2.16182876362346E+16</v>
      </c>
      <c r="T4203" s="7">
        <f>TablaDatos[[#This Row],[Aux3]]/100000000000000</f>
        <v>23.716133754052901</v>
      </c>
      <c r="U4203" s="1">
        <v>2371613375405290</v>
      </c>
      <c r="V4203">
        <v>157.9</v>
      </c>
      <c r="W4203">
        <v>102.4</v>
      </c>
    </row>
    <row r="4204" spans="1:23">
      <c r="A4204">
        <v>2012</v>
      </c>
      <c r="B4204">
        <v>56</v>
      </c>
      <c r="C4204" t="s">
        <v>23</v>
      </c>
      <c r="D4204" t="s">
        <v>38</v>
      </c>
      <c r="E4204" t="s">
        <v>18</v>
      </c>
      <c r="F4204" t="s">
        <v>24</v>
      </c>
      <c r="G4204" t="s">
        <v>28</v>
      </c>
      <c r="H4204" s="3">
        <v>22845</v>
      </c>
      <c r="I4204" t="s">
        <v>21</v>
      </c>
      <c r="J4204" t="s">
        <v>19</v>
      </c>
      <c r="K42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35.128843917682602</v>
      </c>
      <c r="L4204" s="5">
        <f>TablaDatos[[#This Row],[IMC_raw]]/1000000000000000</f>
        <v>35.128843917682602</v>
      </c>
      <c r="M4204" s="2">
        <v>3.51288439176826E+16</v>
      </c>
      <c r="N42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4" s="13">
        <f t="shared" si="65"/>
        <v>4203</v>
      </c>
      <c r="P4204" s="2" t="str">
        <f>IF(TablaDatos[[#This Row],[Diabetes]]=0,"No","Si")</f>
        <v>Si</v>
      </c>
      <c r="Q4204">
        <v>1</v>
      </c>
      <c r="R4204">
        <f>TablaDatos[[#This Row],[Aux2]]/10000000000000</f>
        <v>2463.2382013522601</v>
      </c>
      <c r="S4204" s="1">
        <v>2.46323820135226E+16</v>
      </c>
      <c r="T4204" s="7">
        <f>TablaDatos[[#This Row],[Aux3]]/100000000000000</f>
        <v>293.73633820826598</v>
      </c>
      <c r="U4204" s="1">
        <v>2.93736338208266E+16</v>
      </c>
      <c r="V4204">
        <v>167.3</v>
      </c>
      <c r="W4204">
        <v>101.7</v>
      </c>
    </row>
    <row r="4205" spans="1:23">
      <c r="A4205">
        <v>2012</v>
      </c>
      <c r="B4205">
        <v>72</v>
      </c>
      <c r="C4205" t="s">
        <v>16</v>
      </c>
      <c r="D4205" t="s">
        <v>17</v>
      </c>
      <c r="E4205" t="s">
        <v>31</v>
      </c>
      <c r="F4205" t="s">
        <v>24</v>
      </c>
      <c r="G4205" t="s">
        <v>25</v>
      </c>
      <c r="H4205" s="3">
        <v>16804.61</v>
      </c>
      <c r="I4205" t="s">
        <v>19</v>
      </c>
      <c r="J4205" t="s">
        <v>22</v>
      </c>
      <c r="K42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35.125956924676998</v>
      </c>
      <c r="L4205" s="6">
        <f>TablaDatos[[#This Row],[IMC_raw]]/1000000000000000</f>
        <v>35.125956924676998</v>
      </c>
      <c r="M4205" s="2">
        <v>3.5125956924677E+16</v>
      </c>
      <c r="N42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5" s="13">
        <f t="shared" si="65"/>
        <v>4204</v>
      </c>
      <c r="P4205" s="2" t="str">
        <f>IF(TablaDatos[[#This Row],[Diabetes]]=0,"No","Si")</f>
        <v>Si</v>
      </c>
      <c r="Q4205">
        <v>1</v>
      </c>
      <c r="R4205">
        <f>TablaDatos[[#This Row],[Aux2]]/10000000000000</f>
        <v>2350.35989635634</v>
      </c>
      <c r="S4205" s="1">
        <v>2.35035989635634E+16</v>
      </c>
      <c r="T4205" s="7">
        <f>TablaDatos[[#This Row],[Aux3]]/100000000000000</f>
        <v>287.54920696523999</v>
      </c>
      <c r="U4205" s="1">
        <v>2.8754920696524E+16</v>
      </c>
      <c r="V4205">
        <v>183.8</v>
      </c>
      <c r="W4205">
        <v>105.7</v>
      </c>
    </row>
    <row r="4206" spans="1:23">
      <c r="A4206">
        <v>2012</v>
      </c>
      <c r="B4206">
        <v>62</v>
      </c>
      <c r="C4206" t="s">
        <v>16</v>
      </c>
      <c r="D4206" t="s">
        <v>29</v>
      </c>
      <c r="E4206" t="s">
        <v>31</v>
      </c>
      <c r="F4206" t="s">
        <v>19</v>
      </c>
      <c r="G4206" t="s">
        <v>28</v>
      </c>
      <c r="H4206" s="3">
        <v>10651.61</v>
      </c>
      <c r="I4206" t="s">
        <v>21</v>
      </c>
      <c r="J4206" t="s">
        <v>18</v>
      </c>
      <c r="K42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35.108493590989802</v>
      </c>
      <c r="L4206" s="5">
        <f>TablaDatos[[#This Row],[IMC_raw]]/1000000000000000</f>
        <v>35.108493590989802</v>
      </c>
      <c r="M4206" s="2">
        <v>3.51084935909898E+16</v>
      </c>
      <c r="N42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6" s="13">
        <f t="shared" si="65"/>
        <v>4205</v>
      </c>
      <c r="P4206" s="2" t="str">
        <f>IF(TablaDatos[[#This Row],[Diabetes]]=0,"No","Si")</f>
        <v>Si</v>
      </c>
      <c r="Q4206">
        <v>1</v>
      </c>
      <c r="R4206">
        <f>TablaDatos[[#This Row],[Aux2]]/10000000000000</f>
        <v>2277.10054044769</v>
      </c>
      <c r="S4206" s="1">
        <v>2.27710054044769E+16</v>
      </c>
      <c r="T4206" s="7">
        <f>TablaDatos[[#This Row],[Aux3]]/100000000000000</f>
        <v>229.05108428257</v>
      </c>
      <c r="U4206" s="1">
        <v>2.2905108428257E+16</v>
      </c>
      <c r="V4206">
        <v>178.7</v>
      </c>
      <c r="W4206">
        <v>105.5</v>
      </c>
    </row>
    <row r="4207" spans="1:23">
      <c r="A4207">
        <v>2012</v>
      </c>
      <c r="B4207">
        <v>57</v>
      </c>
      <c r="C4207" t="s">
        <v>16</v>
      </c>
      <c r="D4207" t="s">
        <v>29</v>
      </c>
      <c r="E4207" t="s">
        <v>21</v>
      </c>
      <c r="F4207" t="s">
        <v>24</v>
      </c>
      <c r="G4207" t="s">
        <v>28</v>
      </c>
      <c r="H4207" s="3">
        <v>14832.3</v>
      </c>
      <c r="I4207" t="s">
        <v>21</v>
      </c>
      <c r="J4207" t="s">
        <v>19</v>
      </c>
      <c r="K42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35.096035854148397</v>
      </c>
      <c r="L4207" s="5">
        <f>TablaDatos[[#This Row],[IMC_raw]]/1000000000000000</f>
        <v>3.50960358541484</v>
      </c>
      <c r="M4207" s="2">
        <v>3509603585414840</v>
      </c>
      <c r="N42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7" s="13">
        <f t="shared" si="65"/>
        <v>4206</v>
      </c>
      <c r="P4207" s="2" t="str">
        <f>IF(TablaDatos[[#This Row],[Diabetes]]=0,"No","Si")</f>
        <v>No</v>
      </c>
      <c r="Q4207">
        <v>0</v>
      </c>
      <c r="R4207">
        <f>TablaDatos[[#This Row],[Aux2]]/10000000000000</f>
        <v>2539.0634857097298</v>
      </c>
      <c r="S4207" s="1">
        <v>2.53906348570973E+16</v>
      </c>
      <c r="T4207" s="7">
        <f>TablaDatos[[#This Row],[Aux3]]/100000000000000</f>
        <v>25.627752936363599</v>
      </c>
      <c r="U4207" s="1">
        <v>2562775293636360</v>
      </c>
      <c r="V4207">
        <v>174.2</v>
      </c>
      <c r="W4207">
        <v>103.7</v>
      </c>
    </row>
    <row r="4208" spans="1:23">
      <c r="A4208">
        <v>2012</v>
      </c>
      <c r="B4208">
        <v>62</v>
      </c>
      <c r="C4208" t="s">
        <v>16</v>
      </c>
      <c r="D4208" t="s">
        <v>37</v>
      </c>
      <c r="E4208" t="s">
        <v>21</v>
      </c>
      <c r="F4208" t="s">
        <v>24</v>
      </c>
      <c r="G4208" t="s">
        <v>28</v>
      </c>
      <c r="H4208" s="3">
        <v>8364.74</v>
      </c>
      <c r="I4208" t="s">
        <v>21</v>
      </c>
      <c r="J4208" t="s">
        <v>18</v>
      </c>
      <c r="K42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35.079556266199099</v>
      </c>
      <c r="L4208" s="5">
        <f>TablaDatos[[#This Row],[IMC_raw]]/1000000000000000</f>
        <v>3.5079556266199101</v>
      </c>
      <c r="M4208" s="2">
        <v>3507955626619910</v>
      </c>
      <c r="N42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8" s="13">
        <f t="shared" si="65"/>
        <v>4207</v>
      </c>
      <c r="P4208" s="2" t="str">
        <f>IF(TablaDatos[[#This Row],[Diabetes]]=0,"No","Si")</f>
        <v>Si</v>
      </c>
      <c r="Q4208">
        <v>1</v>
      </c>
      <c r="R4208">
        <f>TablaDatos[[#This Row],[Aux2]]/10000000000000</f>
        <v>2059.2538399731702</v>
      </c>
      <c r="S4208" s="1">
        <v>2.05925383997317E+16</v>
      </c>
      <c r="T4208" s="7">
        <f>TablaDatos[[#This Row],[Aux3]]/100000000000000</f>
        <v>280.44974883814001</v>
      </c>
      <c r="U4208" s="1">
        <v>2.8044974883814E+16</v>
      </c>
      <c r="V4208">
        <v>173.4</v>
      </c>
      <c r="W4208">
        <v>104.8</v>
      </c>
    </row>
    <row r="4209" spans="1:23">
      <c r="A4209">
        <v>2012</v>
      </c>
      <c r="B4209">
        <v>56</v>
      </c>
      <c r="C4209" t="s">
        <v>23</v>
      </c>
      <c r="D4209" t="s">
        <v>71</v>
      </c>
      <c r="E4209" t="s">
        <v>21</v>
      </c>
      <c r="F4209" t="s">
        <v>19</v>
      </c>
      <c r="G4209" t="s">
        <v>28</v>
      </c>
      <c r="H4209" s="3">
        <v>22556.720000000001</v>
      </c>
      <c r="I4209" t="s">
        <v>21</v>
      </c>
      <c r="J4209" t="s">
        <v>19</v>
      </c>
      <c r="K42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35.071256038002403</v>
      </c>
      <c r="L4209" s="5">
        <f>TablaDatos[[#This Row],[IMC_raw]]/1000000000000000</f>
        <v>0.35071256038002402</v>
      </c>
      <c r="M4209" s="2">
        <v>350712560380024</v>
      </c>
      <c r="N42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09" s="13">
        <f t="shared" si="65"/>
        <v>4208</v>
      </c>
      <c r="P4209" s="2" t="str">
        <f>IF(TablaDatos[[#This Row],[Diabetes]]=0,"No","Si")</f>
        <v>No</v>
      </c>
      <c r="Q4209">
        <v>0</v>
      </c>
      <c r="R4209">
        <f>TablaDatos[[#This Row],[Aux2]]/10000000000000</f>
        <v>2223.66061764599</v>
      </c>
      <c r="S4209" s="1">
        <v>2.22366061764599E+16</v>
      </c>
      <c r="T4209" s="7">
        <f>TablaDatos[[#This Row],[Aux3]]/100000000000000</f>
        <v>267.56488038657398</v>
      </c>
      <c r="U4209" s="1">
        <v>2.67564880386574E+16</v>
      </c>
      <c r="V4209">
        <v>169.6</v>
      </c>
      <c r="W4209">
        <v>100.3</v>
      </c>
    </row>
    <row r="4210" spans="1:23">
      <c r="A4210">
        <v>2012</v>
      </c>
      <c r="B4210">
        <v>53</v>
      </c>
      <c r="C4210" t="s">
        <v>16</v>
      </c>
      <c r="D4210" t="s">
        <v>17</v>
      </c>
      <c r="E4210" t="s">
        <v>21</v>
      </c>
      <c r="F4210" t="s">
        <v>19</v>
      </c>
      <c r="G4210" t="s">
        <v>20</v>
      </c>
      <c r="H4210" s="3">
        <v>35983.01</v>
      </c>
      <c r="I4210" t="s">
        <v>19</v>
      </c>
      <c r="J4210" t="s">
        <v>22</v>
      </c>
      <c r="K42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35.042016119579898</v>
      </c>
      <c r="L4210" s="5">
        <f>TablaDatos[[#This Row],[IMC_raw]]/1000000000000000</f>
        <v>3.5042016119579902</v>
      </c>
      <c r="M4210" s="2">
        <v>3504201611957990</v>
      </c>
      <c r="N42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0" s="13">
        <f t="shared" si="65"/>
        <v>4209</v>
      </c>
      <c r="P4210" s="2" t="str">
        <f>IF(TablaDatos[[#This Row],[Diabetes]]=0,"No","Si")</f>
        <v>No</v>
      </c>
      <c r="Q4210">
        <v>0</v>
      </c>
      <c r="R4210">
        <f>TablaDatos[[#This Row],[Aux2]]/10000000000000</f>
        <v>2046.0765591725301</v>
      </c>
      <c r="S4210" s="1">
        <v>2.04607655917253E+16</v>
      </c>
      <c r="T4210" s="7">
        <f>TablaDatos[[#This Row],[Aux3]]/100000000000000</f>
        <v>201.04666696823799</v>
      </c>
      <c r="U4210" s="1">
        <v>2.01046666968238E+16</v>
      </c>
      <c r="V4210">
        <v>147.19999999999999</v>
      </c>
      <c r="W4210">
        <v>94</v>
      </c>
    </row>
    <row r="4211" spans="1:23">
      <c r="A4211">
        <v>2012</v>
      </c>
      <c r="B4211">
        <v>54</v>
      </c>
      <c r="C4211" t="s">
        <v>16</v>
      </c>
      <c r="D4211" t="s">
        <v>42</v>
      </c>
      <c r="E4211" t="s">
        <v>21</v>
      </c>
      <c r="F4211" t="s">
        <v>35</v>
      </c>
      <c r="G4211" t="s">
        <v>20</v>
      </c>
      <c r="H4211" s="3">
        <v>18744.8</v>
      </c>
      <c r="I4211" t="s">
        <v>21</v>
      </c>
      <c r="J4211" t="s">
        <v>19</v>
      </c>
      <c r="K42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35.003299859193802</v>
      </c>
      <c r="L4211" s="6">
        <f>TablaDatos[[#This Row],[IMC_raw]]/1000000000000000</f>
        <v>3.5003299859193802</v>
      </c>
      <c r="M4211" s="2">
        <v>3500329985919380</v>
      </c>
      <c r="N42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1" s="13">
        <f t="shared" si="65"/>
        <v>4210</v>
      </c>
      <c r="P4211" s="2" t="str">
        <f>IF(TablaDatos[[#This Row],[Diabetes]]=0,"No","Si")</f>
        <v>Si</v>
      </c>
      <c r="Q4211">
        <v>1</v>
      </c>
      <c r="R4211">
        <f>TablaDatos[[#This Row],[Aux2]]/10000000000000</f>
        <v>229.698097609597</v>
      </c>
      <c r="S4211" s="1">
        <v>2296980976095970</v>
      </c>
      <c r="T4211" s="7">
        <f>TablaDatos[[#This Row],[Aux3]]/100000000000000</f>
        <v>264.27190153174598</v>
      </c>
      <c r="U4211" s="1">
        <v>2.64271901531746E+16</v>
      </c>
      <c r="V4211">
        <v>162.1</v>
      </c>
      <c r="W4211">
        <v>102.3</v>
      </c>
    </row>
    <row r="4212" spans="1:23">
      <c r="A4212">
        <v>2013</v>
      </c>
      <c r="B4212">
        <v>57</v>
      </c>
      <c r="C4212" t="s">
        <v>16</v>
      </c>
      <c r="D4212" t="s">
        <v>71</v>
      </c>
      <c r="E4212" t="s">
        <v>18</v>
      </c>
      <c r="F4212" t="s">
        <v>24</v>
      </c>
      <c r="G4212" t="s">
        <v>28</v>
      </c>
      <c r="H4212" s="3">
        <v>13868.65</v>
      </c>
      <c r="I4212" t="s">
        <v>21</v>
      </c>
      <c r="J4212" t="s">
        <v>18</v>
      </c>
      <c r="K42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39.967029068571698</v>
      </c>
      <c r="L4212" s="5">
        <f>TablaDatos[[#This Row],[IMC_raw]]/1000000000000000</f>
        <v>39.967029068571698</v>
      </c>
      <c r="M4212" s="2">
        <v>3.9967029068571696E+16</v>
      </c>
      <c r="N42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2" s="13">
        <f t="shared" si="65"/>
        <v>4211</v>
      </c>
      <c r="P4212" s="2" t="str">
        <f>IF(TablaDatos[[#This Row],[Diabetes]]=0,"No","Si")</f>
        <v>Si</v>
      </c>
      <c r="Q4212">
        <v>1</v>
      </c>
      <c r="R4212">
        <f>TablaDatos[[#This Row],[Aux2]]/10000000000000</f>
        <v>2409.8173075385898</v>
      </c>
      <c r="S4212" s="1">
        <v>2.40981730753859E+16</v>
      </c>
      <c r="T4212" s="7">
        <f>TablaDatos[[#This Row],[Aux3]]/100000000000000</f>
        <v>278.72862489665698</v>
      </c>
      <c r="U4212" s="1">
        <v>2.78728624896657E+16</v>
      </c>
      <c r="V4212">
        <v>177.6</v>
      </c>
      <c r="W4212">
        <v>106.2</v>
      </c>
    </row>
    <row r="4213" spans="1:23">
      <c r="A4213">
        <v>2013</v>
      </c>
      <c r="B4213">
        <v>72</v>
      </c>
      <c r="C4213" t="s">
        <v>23</v>
      </c>
      <c r="D4213" t="s">
        <v>29</v>
      </c>
      <c r="E4213" t="s">
        <v>31</v>
      </c>
      <c r="F4213" t="s">
        <v>24</v>
      </c>
      <c r="G4213" t="s">
        <v>25</v>
      </c>
      <c r="H4213" s="3">
        <v>6605.88</v>
      </c>
      <c r="I4213" t="s">
        <v>21</v>
      </c>
      <c r="J4213" t="s">
        <v>18</v>
      </c>
      <c r="K42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39.810971316792497</v>
      </c>
      <c r="L4213" s="5">
        <f>TablaDatos[[#This Row],[IMC_raw]]/1000000000000000</f>
        <v>3.9810971316792498</v>
      </c>
      <c r="M4213" s="2">
        <v>3981097131679250</v>
      </c>
      <c r="N42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3" s="13">
        <f t="shared" si="65"/>
        <v>4212</v>
      </c>
      <c r="P4213" s="2" t="str">
        <f>IF(TablaDatos[[#This Row],[Diabetes]]=0,"No","Si")</f>
        <v>Si</v>
      </c>
      <c r="Q4213">
        <v>1</v>
      </c>
      <c r="R4213">
        <f>TablaDatos[[#This Row],[Aux2]]/10000000000000</f>
        <v>237.52809871171701</v>
      </c>
      <c r="S4213" s="1">
        <v>2375280987117170</v>
      </c>
      <c r="T4213" s="7">
        <f>TablaDatos[[#This Row],[Aux3]]/100000000000000</f>
        <v>28.644843336705801</v>
      </c>
      <c r="U4213" s="1">
        <v>2864484333670580</v>
      </c>
      <c r="V4213">
        <v>187.2</v>
      </c>
      <c r="W4213">
        <v>115.6</v>
      </c>
    </row>
    <row r="4214" spans="1:23">
      <c r="A4214">
        <v>2013</v>
      </c>
      <c r="B4214">
        <v>54</v>
      </c>
      <c r="C4214" t="s">
        <v>16</v>
      </c>
      <c r="D4214" t="s">
        <v>29</v>
      </c>
      <c r="E4214" t="s">
        <v>18</v>
      </c>
      <c r="F4214" t="s">
        <v>19</v>
      </c>
      <c r="G4214" t="s">
        <v>20</v>
      </c>
      <c r="H4214" s="3">
        <v>11637.82</v>
      </c>
      <c r="I4214" t="s">
        <v>19</v>
      </c>
      <c r="J4214" t="s">
        <v>22</v>
      </c>
      <c r="K42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39.806076544867103</v>
      </c>
      <c r="L4214" s="5">
        <f>TablaDatos[[#This Row],[IMC_raw]]/1000000000000000</f>
        <v>3.9806076544867102</v>
      </c>
      <c r="M4214" s="2">
        <v>3980607654486710</v>
      </c>
      <c r="N42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4" s="13">
        <f t="shared" si="65"/>
        <v>4213</v>
      </c>
      <c r="P4214" s="2" t="str">
        <f>IF(TablaDatos[[#This Row],[Diabetes]]=0,"No","Si")</f>
        <v>No</v>
      </c>
      <c r="Q4214">
        <v>0</v>
      </c>
      <c r="R4214">
        <f>TablaDatos[[#This Row],[Aux2]]/10000000000000</f>
        <v>1985.59888584343</v>
      </c>
      <c r="S4214" s="1">
        <v>1.98559888584343E+16</v>
      </c>
      <c r="T4214" s="7">
        <f>TablaDatos[[#This Row],[Aux3]]/100000000000000</f>
        <v>23.801203427904301</v>
      </c>
      <c r="U4214" s="1">
        <v>2380120342790430</v>
      </c>
      <c r="V4214">
        <v>141.4</v>
      </c>
      <c r="W4214">
        <v>90.5</v>
      </c>
    </row>
    <row r="4215" spans="1:23">
      <c r="A4215">
        <v>2013</v>
      </c>
      <c r="B4215">
        <v>53</v>
      </c>
      <c r="C4215" t="s">
        <v>16</v>
      </c>
      <c r="D4215" t="s">
        <v>17</v>
      </c>
      <c r="E4215" t="s">
        <v>19</v>
      </c>
      <c r="F4215" t="s">
        <v>19</v>
      </c>
      <c r="G4215" t="s">
        <v>20</v>
      </c>
      <c r="H4215" s="3">
        <v>41138.82</v>
      </c>
      <c r="I4215" t="s">
        <v>19</v>
      </c>
      <c r="J4215" t="s">
        <v>21</v>
      </c>
      <c r="K42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39.784335256185102</v>
      </c>
      <c r="L4215" s="5">
        <f>TablaDatos[[#This Row],[IMC_raw]]/100000000000000</f>
        <v>39.784335256185102</v>
      </c>
      <c r="M4215" s="2">
        <v>3978433525618510</v>
      </c>
      <c r="N42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5" s="13">
        <f t="shared" si="65"/>
        <v>4214</v>
      </c>
      <c r="P4215" s="2" t="str">
        <f>IF(TablaDatos[[#This Row],[Diabetes]]=0,"No","Si")</f>
        <v>No</v>
      </c>
      <c r="Q4215">
        <v>0</v>
      </c>
      <c r="R4215">
        <f>TablaDatos[[#This Row],[Aux2]]/10000000000000</f>
        <v>2184.5837450956801</v>
      </c>
      <c r="S4215" s="1">
        <v>2.18458374509568E+16</v>
      </c>
      <c r="T4215" s="7">
        <f>TablaDatos[[#This Row],[Aux3]]/100000000000000</f>
        <v>2.4419472393157302</v>
      </c>
      <c r="U4215" s="1">
        <v>244194723931573</v>
      </c>
      <c r="V4215">
        <v>148.69999999999999</v>
      </c>
      <c r="W4215">
        <v>96.1</v>
      </c>
    </row>
    <row r="4216" spans="1:23">
      <c r="A4216">
        <v>2013</v>
      </c>
      <c r="B4216">
        <v>67</v>
      </c>
      <c r="C4216" t="s">
        <v>16</v>
      </c>
      <c r="D4216" t="s">
        <v>29</v>
      </c>
      <c r="E4216" t="s">
        <v>31</v>
      </c>
      <c r="F4216" t="s">
        <v>24</v>
      </c>
      <c r="G4216" t="s">
        <v>25</v>
      </c>
      <c r="H4216" s="3">
        <v>9135.61</v>
      </c>
      <c r="I4216" t="s">
        <v>21</v>
      </c>
      <c r="J4216" t="s">
        <v>18</v>
      </c>
      <c r="K42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39.772930896820299</v>
      </c>
      <c r="L4216" s="5">
        <f>TablaDatos[[#This Row],[IMC_raw]]/1000000000000000</f>
        <v>3.9772930896820302</v>
      </c>
      <c r="M4216" s="2">
        <v>3977293089682030</v>
      </c>
      <c r="N42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6" s="13">
        <f t="shared" si="65"/>
        <v>4215</v>
      </c>
      <c r="P4216" s="2" t="str">
        <f>IF(TablaDatos[[#This Row],[Diabetes]]=0,"No","Si")</f>
        <v>Si</v>
      </c>
      <c r="Q4216">
        <v>1</v>
      </c>
      <c r="R4216">
        <f>TablaDatos[[#This Row],[Aux2]]/10000000000000</f>
        <v>258.55731368970697</v>
      </c>
      <c r="S4216" s="1">
        <v>2585573136897070</v>
      </c>
      <c r="T4216" s="7">
        <f>TablaDatos[[#This Row],[Aux3]]/100000000000000</f>
        <v>3.0000000000000001E-12</v>
      </c>
      <c r="U4216">
        <v>300</v>
      </c>
      <c r="V4216">
        <v>179.2</v>
      </c>
      <c r="W4216">
        <v>101.2</v>
      </c>
    </row>
    <row r="4217" spans="1:23">
      <c r="A4217">
        <v>2013</v>
      </c>
      <c r="B4217">
        <v>65</v>
      </c>
      <c r="C4217" t="s">
        <v>16</v>
      </c>
      <c r="D4217" t="s">
        <v>29</v>
      </c>
      <c r="E4217" t="s">
        <v>31</v>
      </c>
      <c r="F4217" t="s">
        <v>24</v>
      </c>
      <c r="G4217" t="s">
        <v>25</v>
      </c>
      <c r="H4217" s="3">
        <v>7890.69</v>
      </c>
      <c r="I4217" t="s">
        <v>21</v>
      </c>
      <c r="J4217" t="s">
        <v>18</v>
      </c>
      <c r="K42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39.741614186996706</v>
      </c>
      <c r="L4217" s="6">
        <f>TablaDatos[[#This Row],[IMC_raw]]/1000000000000000</f>
        <v>39.741614186996706</v>
      </c>
      <c r="M4217" s="2">
        <v>3.9741614186996704E+16</v>
      </c>
      <c r="N42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7" s="13">
        <f t="shared" si="65"/>
        <v>4216</v>
      </c>
      <c r="P4217" s="2" t="str">
        <f>IF(TablaDatos[[#This Row],[Diabetes]]=0,"No","Si")</f>
        <v>Si</v>
      </c>
      <c r="Q4217">
        <v>1</v>
      </c>
      <c r="R4217">
        <f>TablaDatos[[#This Row],[Aux2]]/10000000000000</f>
        <v>2537.8844629504201</v>
      </c>
      <c r="S4217" s="1">
        <v>2.53788446295042E+16</v>
      </c>
      <c r="T4217" s="7">
        <f>TablaDatos[[#This Row],[Aux3]]/100000000000000</f>
        <v>251.07319067767401</v>
      </c>
      <c r="U4217" s="1">
        <v>2.51073190677674E+16</v>
      </c>
      <c r="V4217">
        <v>185.9</v>
      </c>
      <c r="W4217">
        <v>110.2</v>
      </c>
    </row>
    <row r="4218" spans="1:23">
      <c r="A4218">
        <v>2013</v>
      </c>
      <c r="B4218">
        <v>58</v>
      </c>
      <c r="C4218" t="s">
        <v>16</v>
      </c>
      <c r="D4218" t="s">
        <v>29</v>
      </c>
      <c r="E4218" t="s">
        <v>21</v>
      </c>
      <c r="F4218" t="s">
        <v>24</v>
      </c>
      <c r="G4218" t="s">
        <v>28</v>
      </c>
      <c r="H4218" s="3">
        <v>16420.400000000001</v>
      </c>
      <c r="I4218" t="s">
        <v>19</v>
      </c>
      <c r="J4218" t="s">
        <v>19</v>
      </c>
      <c r="K42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39.718853414201696</v>
      </c>
      <c r="L4218" s="5">
        <f>TablaDatos[[#This Row],[IMC_raw]]/1000000000000000</f>
        <v>3.9718853414201698</v>
      </c>
      <c r="M4218" s="2">
        <v>3971885341420170</v>
      </c>
      <c r="N42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8" s="13">
        <f t="shared" si="65"/>
        <v>4217</v>
      </c>
      <c r="P4218" s="2" t="str">
        <f>IF(TablaDatos[[#This Row],[Diabetes]]=0,"No","Si")</f>
        <v>Si</v>
      </c>
      <c r="Q4218">
        <v>1</v>
      </c>
      <c r="R4218">
        <f>TablaDatos[[#This Row],[Aux2]]/10000000000000</f>
        <v>2467.9978855531799</v>
      </c>
      <c r="S4218" s="1">
        <v>2.46799788555318E+16</v>
      </c>
      <c r="T4218" s="7">
        <f>TablaDatos[[#This Row],[Aux3]]/100000000000000</f>
        <v>283.85777005292601</v>
      </c>
      <c r="U4218" s="1">
        <v>2.83857770052926E+16</v>
      </c>
      <c r="V4218">
        <v>179.1</v>
      </c>
      <c r="W4218">
        <v>111.1</v>
      </c>
    </row>
    <row r="4219" spans="1:23">
      <c r="A4219">
        <v>2013</v>
      </c>
      <c r="B4219">
        <v>73</v>
      </c>
      <c r="C4219" t="s">
        <v>16</v>
      </c>
      <c r="D4219" t="s">
        <v>37</v>
      </c>
      <c r="E4219" t="s">
        <v>31</v>
      </c>
      <c r="F4219" t="s">
        <v>24</v>
      </c>
      <c r="G4219" t="s">
        <v>25</v>
      </c>
      <c r="H4219" s="3">
        <v>8767.8700000000008</v>
      </c>
      <c r="I4219" t="s">
        <v>21</v>
      </c>
      <c r="J4219" t="s">
        <v>18</v>
      </c>
      <c r="K42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39.717747911279403</v>
      </c>
      <c r="L4219" s="6">
        <f>TablaDatos[[#This Row],[IMC_raw]]/1000000000000000</f>
        <v>39.717747911279403</v>
      </c>
      <c r="M4219" s="2">
        <v>3.97177479112794E+16</v>
      </c>
      <c r="N42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19" s="13">
        <f t="shared" si="65"/>
        <v>4218</v>
      </c>
      <c r="P4219" s="2" t="str">
        <f>IF(TablaDatos[[#This Row],[Diabetes]]=0,"No","Si")</f>
        <v>Si</v>
      </c>
      <c r="Q4219">
        <v>1</v>
      </c>
      <c r="R4219">
        <f>TablaDatos[[#This Row],[Aux2]]/10000000000000</f>
        <v>2453.2975564456801</v>
      </c>
      <c r="S4219" s="1">
        <v>2.45329755644568E+16</v>
      </c>
      <c r="T4219" s="7">
        <f>TablaDatos[[#This Row],[Aux3]]/100000000000000</f>
        <v>29.2927268391763</v>
      </c>
      <c r="U4219" s="1">
        <v>2929272683917630</v>
      </c>
      <c r="V4219">
        <v>183.5</v>
      </c>
      <c r="W4219">
        <v>112.1</v>
      </c>
    </row>
    <row r="4220" spans="1:23">
      <c r="A4220">
        <v>2013</v>
      </c>
      <c r="B4220">
        <v>73</v>
      </c>
      <c r="C4220" t="s">
        <v>16</v>
      </c>
      <c r="D4220" t="s">
        <v>72</v>
      </c>
      <c r="E4220" t="s">
        <v>31</v>
      </c>
      <c r="F4220" t="s">
        <v>24</v>
      </c>
      <c r="G4220" t="s">
        <v>25</v>
      </c>
      <c r="H4220" s="3">
        <v>9751.5300000000007</v>
      </c>
      <c r="I4220" t="s">
        <v>21</v>
      </c>
      <c r="J4220" t="s">
        <v>22</v>
      </c>
      <c r="K42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39.612642778517099</v>
      </c>
      <c r="L4220" s="6">
        <f>TablaDatos[[#This Row],[IMC_raw]]/100000000000000</f>
        <v>39.612642778517099</v>
      </c>
      <c r="M4220" s="2">
        <v>3961264277851710</v>
      </c>
      <c r="N42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0" s="13">
        <f t="shared" si="65"/>
        <v>4219</v>
      </c>
      <c r="P4220" s="2" t="str">
        <f>IF(TablaDatos[[#This Row],[Diabetes]]=0,"No","Si")</f>
        <v>Si</v>
      </c>
      <c r="Q4220">
        <v>1</v>
      </c>
      <c r="R4220">
        <f>TablaDatos[[#This Row],[Aux2]]/10000000000000</f>
        <v>241.68184291522499</v>
      </c>
      <c r="S4220" s="1">
        <v>2416818429152250</v>
      </c>
      <c r="T4220" s="7">
        <f>TablaDatos[[#This Row],[Aux3]]/100000000000000</f>
        <v>274.539532002599</v>
      </c>
      <c r="U4220" s="1">
        <v>2.74539532002599E+16</v>
      </c>
      <c r="V4220">
        <v>185.2</v>
      </c>
      <c r="W4220">
        <v>110.4</v>
      </c>
    </row>
    <row r="4221" spans="1:23">
      <c r="A4221">
        <v>2013</v>
      </c>
      <c r="B4221">
        <v>66</v>
      </c>
      <c r="C4221" t="s">
        <v>16</v>
      </c>
      <c r="D4221" t="s">
        <v>38</v>
      </c>
      <c r="E4221" t="s">
        <v>19</v>
      </c>
      <c r="F4221" t="s">
        <v>24</v>
      </c>
      <c r="G4221" t="s">
        <v>25</v>
      </c>
      <c r="H4221" s="3">
        <v>19319.599999999999</v>
      </c>
      <c r="I4221" t="s">
        <v>21</v>
      </c>
      <c r="J4221" t="s">
        <v>18</v>
      </c>
      <c r="K42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39.611028441041299</v>
      </c>
      <c r="L4221" s="6">
        <f>TablaDatos[[#This Row],[IMC_raw]]/100000000000000</f>
        <v>39.611028441041299</v>
      </c>
      <c r="M4221" s="2">
        <v>3961102844104130</v>
      </c>
      <c r="N42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1" s="13">
        <f t="shared" si="65"/>
        <v>4220</v>
      </c>
      <c r="P4221" s="2" t="str">
        <f>IF(TablaDatos[[#This Row],[Diabetes]]=0,"No","Si")</f>
        <v>Si</v>
      </c>
      <c r="Q4221">
        <v>1</v>
      </c>
      <c r="R4221">
        <f>TablaDatos[[#This Row],[Aux2]]/10000000000000</f>
        <v>2388.5892938101601</v>
      </c>
      <c r="S4221" s="1">
        <v>2.38858929381016E+16</v>
      </c>
      <c r="T4221" s="7">
        <f>TablaDatos[[#This Row],[Aux3]]/100000000000000</f>
        <v>258.08880671126798</v>
      </c>
      <c r="U4221" s="1">
        <v>2.58088806711268E+16</v>
      </c>
      <c r="V4221">
        <v>171.4</v>
      </c>
      <c r="W4221">
        <v>101.6</v>
      </c>
    </row>
    <row r="4222" spans="1:23">
      <c r="A4222">
        <v>2013</v>
      </c>
      <c r="B4222">
        <v>63</v>
      </c>
      <c r="C4222" t="s">
        <v>16</v>
      </c>
      <c r="D4222" t="s">
        <v>33</v>
      </c>
      <c r="E4222" t="s">
        <v>21</v>
      </c>
      <c r="F4222" t="s">
        <v>24</v>
      </c>
      <c r="G4222" t="s">
        <v>28</v>
      </c>
      <c r="H4222" s="3">
        <v>29785.49</v>
      </c>
      <c r="I4222" t="s">
        <v>19</v>
      </c>
      <c r="J4222" t="s">
        <v>22</v>
      </c>
      <c r="K42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39.5817077849266</v>
      </c>
      <c r="L4222" s="6">
        <f>TablaDatos[[#This Row],[IMC_raw]]/1000000000000000</f>
        <v>39.5817077849266</v>
      </c>
      <c r="M4222" s="2">
        <v>3.95817077849266E+16</v>
      </c>
      <c r="N42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2" s="13">
        <f t="shared" si="65"/>
        <v>4221</v>
      </c>
      <c r="P4222" s="2" t="str">
        <f>IF(TablaDatos[[#This Row],[Diabetes]]=0,"No","Si")</f>
        <v>No</v>
      </c>
      <c r="Q4222">
        <v>0</v>
      </c>
      <c r="R4222">
        <f>TablaDatos[[#This Row],[Aux2]]/10000000000000</f>
        <v>2206.67459871561</v>
      </c>
      <c r="S4222" s="1">
        <v>2.20667459871561E+16</v>
      </c>
      <c r="T4222" s="7">
        <f>TablaDatos[[#This Row],[Aux3]]/100000000000000</f>
        <v>228.18471193486801</v>
      </c>
      <c r="U4222" s="1">
        <v>2.28184711934868E+16</v>
      </c>
      <c r="V4222">
        <v>163.6</v>
      </c>
      <c r="W4222">
        <v>102.6</v>
      </c>
    </row>
    <row r="4223" spans="1:23">
      <c r="A4223">
        <v>2013</v>
      </c>
      <c r="B4223">
        <v>62</v>
      </c>
      <c r="C4223" t="s">
        <v>23</v>
      </c>
      <c r="D4223" t="s">
        <v>17</v>
      </c>
      <c r="E4223" t="s">
        <v>31</v>
      </c>
      <c r="F4223" t="s">
        <v>24</v>
      </c>
      <c r="G4223" t="s">
        <v>28</v>
      </c>
      <c r="H4223" s="3">
        <v>13359.24</v>
      </c>
      <c r="I4223" t="s">
        <v>21</v>
      </c>
      <c r="J4223" t="s">
        <v>19</v>
      </c>
      <c r="K42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39.463790595669501</v>
      </c>
      <c r="L4223" s="5">
        <f>TablaDatos[[#This Row],[IMC_raw]]/1000000000000000</f>
        <v>0.39463790595669501</v>
      </c>
      <c r="M4223" s="2">
        <v>394637905956695</v>
      </c>
      <c r="N42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3" s="13">
        <f t="shared" si="65"/>
        <v>4222</v>
      </c>
      <c r="P4223" s="2" t="str">
        <f>IF(TablaDatos[[#This Row],[Diabetes]]=0,"No","Si")</f>
        <v>Si</v>
      </c>
      <c r="Q4223">
        <v>1</v>
      </c>
      <c r="R4223">
        <f>TablaDatos[[#This Row],[Aux2]]/10000000000000</f>
        <v>262.07685167168501</v>
      </c>
      <c r="S4223" s="1">
        <v>2620768516716850</v>
      </c>
      <c r="T4223" s="7">
        <f>TablaDatos[[#This Row],[Aux3]]/100000000000000</f>
        <v>3.0000000000000001E-12</v>
      </c>
      <c r="U4223">
        <v>300</v>
      </c>
      <c r="V4223">
        <v>184.3</v>
      </c>
      <c r="W4223">
        <v>112.1</v>
      </c>
    </row>
    <row r="4224" spans="1:23">
      <c r="A4224">
        <v>2013</v>
      </c>
      <c r="B4224">
        <v>63</v>
      </c>
      <c r="C4224" t="s">
        <v>16</v>
      </c>
      <c r="D4224" t="s">
        <v>26</v>
      </c>
      <c r="E4224" t="s">
        <v>21</v>
      </c>
      <c r="F4224" t="s">
        <v>24</v>
      </c>
      <c r="G4224" t="s">
        <v>28</v>
      </c>
      <c r="H4224" s="3">
        <v>15246.4</v>
      </c>
      <c r="I4224" t="s">
        <v>21</v>
      </c>
      <c r="J4224" t="s">
        <v>22</v>
      </c>
      <c r="K42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39.455206263912601</v>
      </c>
      <c r="L4224" s="6">
        <f>TablaDatos[[#This Row],[IMC_raw]]/1000000000000000</f>
        <v>3.9455206263912599</v>
      </c>
      <c r="M4224" s="2">
        <v>3945520626391260</v>
      </c>
      <c r="N42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4" s="13">
        <f t="shared" si="65"/>
        <v>4223</v>
      </c>
      <c r="P4224" s="2" t="str">
        <f>IF(TablaDatos[[#This Row],[Diabetes]]=0,"No","Si")</f>
        <v>No</v>
      </c>
      <c r="Q4224">
        <v>0</v>
      </c>
      <c r="R4224">
        <f>TablaDatos[[#This Row],[Aux2]]/10000000000000</f>
        <v>222.617788476486</v>
      </c>
      <c r="S4224" s="1">
        <v>2226177884764860</v>
      </c>
      <c r="T4224" s="7">
        <f>TablaDatos[[#This Row],[Aux3]]/100000000000000</f>
        <v>22.2942878548393</v>
      </c>
      <c r="U4224" s="1">
        <v>2229428785483930</v>
      </c>
      <c r="V4224">
        <v>175.8</v>
      </c>
      <c r="W4224">
        <v>102.2</v>
      </c>
    </row>
    <row r="4225" spans="1:23">
      <c r="A4225">
        <v>2013</v>
      </c>
      <c r="B4225">
        <v>66</v>
      </c>
      <c r="C4225" t="s">
        <v>16</v>
      </c>
      <c r="D4225" t="s">
        <v>29</v>
      </c>
      <c r="E4225" t="s">
        <v>31</v>
      </c>
      <c r="F4225" t="s">
        <v>24</v>
      </c>
      <c r="G4225" t="s">
        <v>25</v>
      </c>
      <c r="H4225" s="3">
        <v>10649.78</v>
      </c>
      <c r="I4225" t="s">
        <v>21</v>
      </c>
      <c r="J4225" t="s">
        <v>21</v>
      </c>
      <c r="K42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39.408481623162707</v>
      </c>
      <c r="L4225" s="6">
        <f>TablaDatos[[#This Row],[IMC_raw]]/1000000000000000</f>
        <v>39.408481623162707</v>
      </c>
      <c r="M4225" s="2">
        <v>3.9408481623162704E+16</v>
      </c>
      <c r="N42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5" s="13">
        <f t="shared" si="65"/>
        <v>4224</v>
      </c>
      <c r="P4225" s="2" t="str">
        <f>IF(TablaDatos[[#This Row],[Diabetes]]=0,"No","Si")</f>
        <v>Si</v>
      </c>
      <c r="Q4225">
        <v>1</v>
      </c>
      <c r="R4225">
        <f>TablaDatos[[#This Row],[Aux2]]/10000000000000</f>
        <v>2516.5155134998799</v>
      </c>
      <c r="S4225" s="1">
        <v>2.51651551349988E+16</v>
      </c>
      <c r="T4225" s="7">
        <f>TablaDatos[[#This Row],[Aux3]]/100000000000000</f>
        <v>3.0000000000000001E-12</v>
      </c>
      <c r="U4225">
        <v>300</v>
      </c>
      <c r="V4225">
        <v>181.2</v>
      </c>
      <c r="W4225">
        <v>110.3</v>
      </c>
    </row>
    <row r="4226" spans="1:23">
      <c r="A4226">
        <v>2013</v>
      </c>
      <c r="B4226">
        <v>68</v>
      </c>
      <c r="C4226" t="s">
        <v>23</v>
      </c>
      <c r="D4226" t="s">
        <v>29</v>
      </c>
      <c r="E4226" t="s">
        <v>31</v>
      </c>
      <c r="F4226" t="s">
        <v>19</v>
      </c>
      <c r="G4226" t="s">
        <v>25</v>
      </c>
      <c r="H4226" s="3">
        <v>10729.09</v>
      </c>
      <c r="I4226" t="s">
        <v>19</v>
      </c>
      <c r="J4226" t="s">
        <v>18</v>
      </c>
      <c r="K42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39.399372189324801</v>
      </c>
      <c r="L4226" s="5">
        <f>TablaDatos[[#This Row],[IMC_raw]]/1000000000000000</f>
        <v>39.399372189324801</v>
      </c>
      <c r="M4226" s="2">
        <v>3.93993721893248E+16</v>
      </c>
      <c r="N42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6" s="13">
        <f t="shared" ref="O4226:O4289" si="66">O4225+1</f>
        <v>4225</v>
      </c>
      <c r="P4226" s="2" t="str">
        <f>IF(TablaDatos[[#This Row],[Diabetes]]=0,"No","Si")</f>
        <v>Si</v>
      </c>
      <c r="Q4226">
        <v>1</v>
      </c>
      <c r="R4226">
        <f>TablaDatos[[#This Row],[Aux2]]/10000000000000</f>
        <v>249.475981660076</v>
      </c>
      <c r="S4226" s="1">
        <v>2494759816600760</v>
      </c>
      <c r="T4226" s="7">
        <f>TablaDatos[[#This Row],[Aux3]]/100000000000000</f>
        <v>241.228912006169</v>
      </c>
      <c r="U4226" s="1">
        <v>2.41228912006169E+16</v>
      </c>
      <c r="V4226">
        <v>176.1</v>
      </c>
      <c r="W4226">
        <v>101.1</v>
      </c>
    </row>
    <row r="4227" spans="1:23">
      <c r="A4227">
        <v>2013</v>
      </c>
      <c r="B4227">
        <v>65</v>
      </c>
      <c r="C4227" t="s">
        <v>23</v>
      </c>
      <c r="D4227" t="s">
        <v>72</v>
      </c>
      <c r="E4227" t="s">
        <v>31</v>
      </c>
      <c r="F4227" t="s">
        <v>24</v>
      </c>
      <c r="G4227" t="s">
        <v>25</v>
      </c>
      <c r="H4227" s="3">
        <v>12527.77</v>
      </c>
      <c r="I4227" t="s">
        <v>21</v>
      </c>
      <c r="J4227" t="s">
        <v>22</v>
      </c>
      <c r="K42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39.379886470533904</v>
      </c>
      <c r="L4227" s="6">
        <f>TablaDatos[[#This Row],[IMC_raw]]/1000000000000000</f>
        <v>39.379886470533904</v>
      </c>
      <c r="M4227" s="2">
        <v>3.9379886470533904E+16</v>
      </c>
      <c r="N42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7" s="13">
        <f t="shared" si="66"/>
        <v>4226</v>
      </c>
      <c r="P4227" s="2" t="str">
        <f>IF(TablaDatos[[#This Row],[Diabetes]]=0,"No","Si")</f>
        <v>Si</v>
      </c>
      <c r="Q4227">
        <v>1</v>
      </c>
      <c r="R4227">
        <f>TablaDatos[[#This Row],[Aux2]]/10000000000000</f>
        <v>2439.5772512547301</v>
      </c>
      <c r="S4227" s="1">
        <v>2.43957725125473E+16</v>
      </c>
      <c r="T4227" s="7">
        <f>TablaDatos[[#This Row],[Aux3]]/100000000000000</f>
        <v>274.81692801065901</v>
      </c>
      <c r="U4227" s="1">
        <v>2.74816928010659E+16</v>
      </c>
      <c r="V4227">
        <v>165.7</v>
      </c>
      <c r="W4227">
        <v>107.6</v>
      </c>
    </row>
    <row r="4228" spans="1:23">
      <c r="A4228">
        <v>2013</v>
      </c>
      <c r="B4228">
        <v>59</v>
      </c>
      <c r="C4228" t="s">
        <v>16</v>
      </c>
      <c r="D4228" t="s">
        <v>29</v>
      </c>
      <c r="E4228" t="s">
        <v>21</v>
      </c>
      <c r="F4228" t="s">
        <v>24</v>
      </c>
      <c r="G4228" t="s">
        <v>28</v>
      </c>
      <c r="H4228" s="3">
        <v>8025.92</v>
      </c>
      <c r="I4228" t="s">
        <v>21</v>
      </c>
      <c r="J4228" t="s">
        <v>18</v>
      </c>
      <c r="K42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39.325857464801103</v>
      </c>
      <c r="L4228" s="5">
        <f>TablaDatos[[#This Row],[IMC_raw]]/1000000000000000</f>
        <v>39.325857464801103</v>
      </c>
      <c r="M4228" s="2">
        <v>3.9325857464801104E+16</v>
      </c>
      <c r="N42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8" s="13">
        <f t="shared" si="66"/>
        <v>4227</v>
      </c>
      <c r="P4228" s="2" t="str">
        <f>IF(TablaDatos[[#This Row],[Diabetes]]=0,"No","Si")</f>
        <v>Si</v>
      </c>
      <c r="Q4228">
        <v>1</v>
      </c>
      <c r="R4228">
        <f>TablaDatos[[#This Row],[Aux2]]/10000000000000</f>
        <v>2602.7557158147001</v>
      </c>
      <c r="S4228" s="1">
        <v>2.6027557158147E+16</v>
      </c>
      <c r="T4228" s="7">
        <f>TablaDatos[[#This Row],[Aux3]]/100000000000000</f>
        <v>28.396563522935299</v>
      </c>
      <c r="U4228" s="1">
        <v>2839656352293530</v>
      </c>
      <c r="V4228">
        <v>175.6</v>
      </c>
      <c r="W4228">
        <v>108.6</v>
      </c>
    </row>
    <row r="4229" spans="1:23">
      <c r="A4229">
        <v>2013</v>
      </c>
      <c r="B4229">
        <v>59</v>
      </c>
      <c r="C4229" t="s">
        <v>16</v>
      </c>
      <c r="D4229" t="s">
        <v>74</v>
      </c>
      <c r="E4229" t="s">
        <v>31</v>
      </c>
      <c r="F4229" t="s">
        <v>24</v>
      </c>
      <c r="G4229" t="s">
        <v>28</v>
      </c>
      <c r="H4229" s="3">
        <v>15971.2</v>
      </c>
      <c r="I4229" t="s">
        <v>21</v>
      </c>
      <c r="J4229" t="s">
        <v>18</v>
      </c>
      <c r="K42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39.315493715498306</v>
      </c>
      <c r="L4229" s="6">
        <f>TablaDatos[[#This Row],[IMC_raw]]/1000000000000000</f>
        <v>39.315493715498306</v>
      </c>
      <c r="M4229" s="2">
        <v>3.9315493715498304E+16</v>
      </c>
      <c r="N42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29" s="13">
        <f t="shared" si="66"/>
        <v>4228</v>
      </c>
      <c r="P4229" s="2" t="str">
        <f>IF(TablaDatos[[#This Row],[Diabetes]]=0,"No","Si")</f>
        <v>Si</v>
      </c>
      <c r="Q4229">
        <v>1</v>
      </c>
      <c r="R4229">
        <f>TablaDatos[[#This Row],[Aux2]]/10000000000000</f>
        <v>2402.9057411648801</v>
      </c>
      <c r="S4229" s="1">
        <v>2.40290574116488E+16</v>
      </c>
      <c r="T4229" s="7">
        <f>TablaDatos[[#This Row],[Aux3]]/100000000000000</f>
        <v>260.34109243072402</v>
      </c>
      <c r="U4229" s="1">
        <v>2.60341092430724E+16</v>
      </c>
      <c r="V4229">
        <v>181.3</v>
      </c>
      <c r="W4229">
        <v>104.9</v>
      </c>
    </row>
    <row r="4230" spans="1:23">
      <c r="A4230">
        <v>2013</v>
      </c>
      <c r="B4230">
        <v>52</v>
      </c>
      <c r="C4230" t="s">
        <v>23</v>
      </c>
      <c r="D4230" t="s">
        <v>72</v>
      </c>
      <c r="E4230" t="s">
        <v>18</v>
      </c>
      <c r="F4230" t="s">
        <v>19</v>
      </c>
      <c r="G4230" t="s">
        <v>20</v>
      </c>
      <c r="H4230" s="3">
        <v>20534.63</v>
      </c>
      <c r="I4230" t="s">
        <v>21</v>
      </c>
      <c r="J4230" t="s">
        <v>18</v>
      </c>
      <c r="K42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39.281098760464097</v>
      </c>
      <c r="L4230" s="5">
        <f>TablaDatos[[#This Row],[IMC_raw]]/1000000000000000</f>
        <v>39.281098760464097</v>
      </c>
      <c r="M4230" s="2">
        <v>3.9281098760464096E+16</v>
      </c>
      <c r="N42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0" s="13">
        <f t="shared" si="66"/>
        <v>4229</v>
      </c>
      <c r="P4230" s="2" t="str">
        <f>IF(TablaDatos[[#This Row],[Diabetes]]=0,"No","Si")</f>
        <v>No</v>
      </c>
      <c r="Q4230">
        <v>0</v>
      </c>
      <c r="R4230">
        <f>TablaDatos[[#This Row],[Aux2]]/10000000000000</f>
        <v>2417.73948021757</v>
      </c>
      <c r="S4230" s="1">
        <v>2.41773948021757E+16</v>
      </c>
      <c r="T4230" s="7">
        <f>TablaDatos[[#This Row],[Aux3]]/100000000000000</f>
        <v>239.605176016553</v>
      </c>
      <c r="U4230" s="1">
        <v>2.39605176016553E+16</v>
      </c>
      <c r="V4230">
        <v>165.5</v>
      </c>
      <c r="W4230">
        <v>98.6</v>
      </c>
    </row>
    <row r="4231" spans="1:23">
      <c r="A4231">
        <v>2013</v>
      </c>
      <c r="B4231">
        <v>55</v>
      </c>
      <c r="C4231" t="s">
        <v>16</v>
      </c>
      <c r="D4231" t="s">
        <v>17</v>
      </c>
      <c r="E4231" t="s">
        <v>19</v>
      </c>
      <c r="F4231" t="s">
        <v>24</v>
      </c>
      <c r="G4231" t="s">
        <v>28</v>
      </c>
      <c r="H4231" s="3">
        <v>26123.57</v>
      </c>
      <c r="I4231" t="s">
        <v>21</v>
      </c>
      <c r="J4231" t="s">
        <v>18</v>
      </c>
      <c r="K42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39.260219230101796</v>
      </c>
      <c r="L4231" s="5">
        <f>TablaDatos[[#This Row],[IMC_raw]]/1000000000000000</f>
        <v>3.9260219230101798</v>
      </c>
      <c r="M4231" s="2">
        <v>3926021923010180</v>
      </c>
      <c r="N42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1" s="13">
        <f t="shared" si="66"/>
        <v>4230</v>
      </c>
      <c r="P4231" s="2" t="str">
        <f>IF(TablaDatos[[#This Row],[Diabetes]]=0,"No","Si")</f>
        <v>Si</v>
      </c>
      <c r="Q4231">
        <v>1</v>
      </c>
      <c r="R4231">
        <f>TablaDatos[[#This Row],[Aux2]]/10000000000000</f>
        <v>2550.7112839030901</v>
      </c>
      <c r="S4231" s="1">
        <v>2.55071128390309E+16</v>
      </c>
      <c r="T4231" s="7">
        <f>TablaDatos[[#This Row],[Aux3]]/100000000000000</f>
        <v>285.35765220053997</v>
      </c>
      <c r="U4231" s="1">
        <v>2.8535765220054E+16</v>
      </c>
      <c r="V4231">
        <v>170</v>
      </c>
      <c r="W4231">
        <v>104.9</v>
      </c>
    </row>
    <row r="4232" spans="1:23">
      <c r="A4232">
        <v>2013</v>
      </c>
      <c r="B4232">
        <v>55</v>
      </c>
      <c r="C4232" t="s">
        <v>16</v>
      </c>
      <c r="D4232" t="s">
        <v>36</v>
      </c>
      <c r="E4232" t="s">
        <v>31</v>
      </c>
      <c r="F4232" t="s">
        <v>24</v>
      </c>
      <c r="G4232" t="s">
        <v>28</v>
      </c>
      <c r="H4232" s="3">
        <v>12229.43</v>
      </c>
      <c r="I4232" t="s">
        <v>21</v>
      </c>
      <c r="J4232" t="s">
        <v>21</v>
      </c>
      <c r="K42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39.186693472161906</v>
      </c>
      <c r="L4232" s="6">
        <f>TablaDatos[[#This Row],[IMC_raw]]/1000000000000000</f>
        <v>39.186693472161906</v>
      </c>
      <c r="M4232" s="2">
        <v>3.9186693472161904E+16</v>
      </c>
      <c r="N42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2" s="13">
        <f t="shared" si="66"/>
        <v>4231</v>
      </c>
      <c r="P4232" s="2" t="str">
        <f>IF(TablaDatos[[#This Row],[Diabetes]]=0,"No","Si")</f>
        <v>Si</v>
      </c>
      <c r="Q4232">
        <v>1</v>
      </c>
      <c r="R4232">
        <f>TablaDatos[[#This Row],[Aux2]]/10000000000000</f>
        <v>240.55279312982401</v>
      </c>
      <c r="S4232" s="1">
        <v>2405527931298240</v>
      </c>
      <c r="T4232" s="7">
        <f>TablaDatos[[#This Row],[Aux3]]/100000000000000</f>
        <v>26.508905638160801</v>
      </c>
      <c r="U4232" s="1">
        <v>2650890563816080</v>
      </c>
      <c r="V4232">
        <v>185.4</v>
      </c>
      <c r="W4232">
        <v>110.9</v>
      </c>
    </row>
    <row r="4233" spans="1:23">
      <c r="A4233">
        <v>2013</v>
      </c>
      <c r="B4233">
        <v>70</v>
      </c>
      <c r="C4233" t="s">
        <v>23</v>
      </c>
      <c r="D4233" t="s">
        <v>42</v>
      </c>
      <c r="E4233" t="s">
        <v>18</v>
      </c>
      <c r="F4233" t="s">
        <v>19</v>
      </c>
      <c r="G4233" t="s">
        <v>25</v>
      </c>
      <c r="H4233" s="3">
        <v>12931.21</v>
      </c>
      <c r="I4233" t="s">
        <v>21</v>
      </c>
      <c r="J4233" t="s">
        <v>18</v>
      </c>
      <c r="K42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39.144749963727598</v>
      </c>
      <c r="L4233" s="5">
        <f>TablaDatos[[#This Row],[IMC_raw]]/1000000000000000</f>
        <v>39.144749963727598</v>
      </c>
      <c r="M4233" s="2">
        <v>3.91447499637276E+16</v>
      </c>
      <c r="N42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3" s="13">
        <f t="shared" si="66"/>
        <v>4232</v>
      </c>
      <c r="P4233" s="2" t="str">
        <f>IF(TablaDatos[[#This Row],[Diabetes]]=0,"No","Si")</f>
        <v>Si</v>
      </c>
      <c r="Q4233">
        <v>1</v>
      </c>
      <c r="R4233">
        <f>TablaDatos[[#This Row],[Aux2]]/10000000000000</f>
        <v>261.29581214068202</v>
      </c>
      <c r="S4233" s="1">
        <v>2612958121406820</v>
      </c>
      <c r="T4233" s="7">
        <f>TablaDatos[[#This Row],[Aux3]]/100000000000000</f>
        <v>266.85437220823798</v>
      </c>
      <c r="U4233" s="1">
        <v>2.66854372208238E+16</v>
      </c>
      <c r="V4233">
        <v>186.6</v>
      </c>
      <c r="W4233">
        <v>108.8</v>
      </c>
    </row>
    <row r="4234" spans="1:23">
      <c r="A4234">
        <v>2013</v>
      </c>
      <c r="B4234">
        <v>66</v>
      </c>
      <c r="C4234" t="s">
        <v>16</v>
      </c>
      <c r="D4234" t="s">
        <v>37</v>
      </c>
      <c r="E4234" t="s">
        <v>31</v>
      </c>
      <c r="F4234" t="s">
        <v>24</v>
      </c>
      <c r="G4234" t="s">
        <v>25</v>
      </c>
      <c r="H4234" s="3">
        <v>13537.66</v>
      </c>
      <c r="I4234" t="s">
        <v>21</v>
      </c>
      <c r="J4234" t="s">
        <v>22</v>
      </c>
      <c r="K42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39.098359703594703</v>
      </c>
      <c r="L4234" s="6">
        <f>TablaDatos[[#This Row],[IMC_raw]]/1000000000000000</f>
        <v>39.098359703594703</v>
      </c>
      <c r="M4234" s="2">
        <v>3.9098359703594704E+16</v>
      </c>
      <c r="N42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4" s="13">
        <f t="shared" si="66"/>
        <v>4233</v>
      </c>
      <c r="P4234" s="2" t="str">
        <f>IF(TablaDatos[[#This Row],[Diabetes]]=0,"No","Si")</f>
        <v>Si</v>
      </c>
      <c r="Q4234">
        <v>1</v>
      </c>
      <c r="R4234">
        <f>TablaDatos[[#This Row],[Aux2]]/10000000000000</f>
        <v>236.276345020207</v>
      </c>
      <c r="S4234" s="1">
        <v>2362763450202070</v>
      </c>
      <c r="T4234" s="7">
        <f>TablaDatos[[#This Row],[Aux3]]/100000000000000</f>
        <v>264.47586803062501</v>
      </c>
      <c r="U4234" s="1">
        <v>2.64475868030625E+16</v>
      </c>
      <c r="V4234">
        <v>173.5</v>
      </c>
      <c r="W4234">
        <v>110.8</v>
      </c>
    </row>
    <row r="4235" spans="1:23">
      <c r="A4235">
        <v>2013</v>
      </c>
      <c r="B4235">
        <v>63</v>
      </c>
      <c r="C4235" t="s">
        <v>23</v>
      </c>
      <c r="D4235" t="s">
        <v>29</v>
      </c>
      <c r="E4235" t="s">
        <v>19</v>
      </c>
      <c r="F4235" t="s">
        <v>24</v>
      </c>
      <c r="G4235" t="s">
        <v>28</v>
      </c>
      <c r="H4235" s="3">
        <v>30458.32</v>
      </c>
      <c r="I4235" t="s">
        <v>19</v>
      </c>
      <c r="J4235" t="s">
        <v>18</v>
      </c>
      <c r="K42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39.0675283208951</v>
      </c>
      <c r="L4235" s="6">
        <f>TablaDatos[[#This Row],[IMC_raw]]/1000000000000000</f>
        <v>3.9067528320895102</v>
      </c>
      <c r="M4235" s="2">
        <v>3906752832089510</v>
      </c>
      <c r="N42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5" s="13">
        <f t="shared" si="66"/>
        <v>4234</v>
      </c>
      <c r="P4235" s="2" t="str">
        <f>IF(TablaDatos[[#This Row],[Diabetes]]=0,"No","Si")</f>
        <v>Si</v>
      </c>
      <c r="Q4235">
        <v>1</v>
      </c>
      <c r="R4235">
        <f>TablaDatos[[#This Row],[Aux2]]/10000000000000</f>
        <v>230.34820413300201</v>
      </c>
      <c r="S4235" s="1">
        <v>2303482041330020</v>
      </c>
      <c r="T4235" s="7">
        <f>TablaDatos[[#This Row],[Aux3]]/100000000000000</f>
        <v>25.750373598594098</v>
      </c>
      <c r="U4235" s="1">
        <v>2575037359859410</v>
      </c>
      <c r="V4235">
        <v>161.19999999999999</v>
      </c>
      <c r="W4235">
        <v>100</v>
      </c>
    </row>
    <row r="4236" spans="1:23">
      <c r="A4236">
        <v>2013</v>
      </c>
      <c r="B4236">
        <v>52</v>
      </c>
      <c r="C4236" t="s">
        <v>23</v>
      </c>
      <c r="D4236" t="s">
        <v>73</v>
      </c>
      <c r="E4236" t="s">
        <v>18</v>
      </c>
      <c r="F4236" t="s">
        <v>24</v>
      </c>
      <c r="G4236" t="s">
        <v>20</v>
      </c>
      <c r="H4236" s="3">
        <v>13842.05</v>
      </c>
      <c r="I4236" t="s">
        <v>19</v>
      </c>
      <c r="J4236" t="s">
        <v>22</v>
      </c>
      <c r="K42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38.925346357058103</v>
      </c>
      <c r="L4236" s="5">
        <f>TablaDatos[[#This Row],[IMC_raw]]/1000000000000000</f>
        <v>3.8925346357058102</v>
      </c>
      <c r="M4236" s="2">
        <v>3892534635705810</v>
      </c>
      <c r="N42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6" s="13">
        <f t="shared" si="66"/>
        <v>4235</v>
      </c>
      <c r="P4236" s="2" t="str">
        <f>IF(TablaDatos[[#This Row],[Diabetes]]=0,"No","Si")</f>
        <v>No</v>
      </c>
      <c r="Q4236">
        <v>0</v>
      </c>
      <c r="R4236">
        <f>TablaDatos[[#This Row],[Aux2]]/10000000000000</f>
        <v>2269.91466933948</v>
      </c>
      <c r="S4236" s="1">
        <v>2.26991466933948E+16</v>
      </c>
      <c r="T4236" s="7">
        <f>TablaDatos[[#This Row],[Aux3]]/100000000000000</f>
        <v>26.541960468819099</v>
      </c>
      <c r="U4236" s="1">
        <v>2654196046881910</v>
      </c>
      <c r="V4236">
        <v>153.69999999999999</v>
      </c>
      <c r="W4236">
        <v>90.1</v>
      </c>
    </row>
    <row r="4237" spans="1:23">
      <c r="A4237">
        <v>2013</v>
      </c>
      <c r="B4237">
        <v>67</v>
      </c>
      <c r="C4237" t="s">
        <v>23</v>
      </c>
      <c r="D4237" t="s">
        <v>73</v>
      </c>
      <c r="E4237" t="s">
        <v>21</v>
      </c>
      <c r="F4237" t="s">
        <v>24</v>
      </c>
      <c r="G4237" t="s">
        <v>25</v>
      </c>
      <c r="H4237" s="3">
        <v>18728.14</v>
      </c>
      <c r="I4237" t="s">
        <v>21</v>
      </c>
      <c r="J4237" t="s">
        <v>18</v>
      </c>
      <c r="K42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38.918101094719503</v>
      </c>
      <c r="L4237" s="5">
        <f>TablaDatos[[#This Row],[IMC_raw]]/1000000000000000</f>
        <v>38.918101094719503</v>
      </c>
      <c r="M4237" s="2">
        <v>3.8918101094719504E+16</v>
      </c>
      <c r="N42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7" s="13">
        <f t="shared" si="66"/>
        <v>4236</v>
      </c>
      <c r="P4237" s="2" t="str">
        <f>IF(TablaDatos[[#This Row],[Diabetes]]=0,"No","Si")</f>
        <v>No</v>
      </c>
      <c r="Q4237">
        <v>0</v>
      </c>
      <c r="R4237">
        <f>TablaDatos[[#This Row],[Aux2]]/10000000000000</f>
        <v>2467.2389127483498</v>
      </c>
      <c r="S4237" s="1">
        <v>2.46723891274835E+16</v>
      </c>
      <c r="T4237" s="7">
        <f>TablaDatos[[#This Row],[Aux3]]/100000000000000</f>
        <v>25.914247450625702</v>
      </c>
      <c r="U4237" s="1">
        <v>2591424745062570</v>
      </c>
      <c r="V4237">
        <v>180.5</v>
      </c>
      <c r="W4237">
        <v>105.6</v>
      </c>
    </row>
    <row r="4238" spans="1:23">
      <c r="A4238">
        <v>2013</v>
      </c>
      <c r="B4238">
        <v>60</v>
      </c>
      <c r="C4238" t="s">
        <v>23</v>
      </c>
      <c r="D4238" t="s">
        <v>72</v>
      </c>
      <c r="E4238" t="s">
        <v>19</v>
      </c>
      <c r="F4238" t="s">
        <v>24</v>
      </c>
      <c r="G4238" t="s">
        <v>28</v>
      </c>
      <c r="H4238" s="3">
        <v>13892.5</v>
      </c>
      <c r="I4238" t="s">
        <v>21</v>
      </c>
      <c r="J4238" t="s">
        <v>22</v>
      </c>
      <c r="K42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38.911558176327397</v>
      </c>
      <c r="L4238" s="6">
        <f>TablaDatos[[#This Row],[IMC_raw]]/1000000000000000</f>
        <v>38.911558176327397</v>
      </c>
      <c r="M4238" s="2">
        <v>3.89115581763274E+16</v>
      </c>
      <c r="N42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8" s="13">
        <f t="shared" si="66"/>
        <v>4237</v>
      </c>
      <c r="P4238" s="2" t="str">
        <f>IF(TablaDatos[[#This Row],[Diabetes]]=0,"No","Si")</f>
        <v>Si</v>
      </c>
      <c r="Q4238">
        <v>1</v>
      </c>
      <c r="R4238">
        <f>TablaDatos[[#This Row],[Aux2]]/10000000000000</f>
        <v>247.81260329908801</v>
      </c>
      <c r="S4238" s="1">
        <v>2478126032990880</v>
      </c>
      <c r="T4238" s="7">
        <f>TablaDatos[[#This Row],[Aux3]]/100000000000000</f>
        <v>234.90182111393401</v>
      </c>
      <c r="U4238" s="1">
        <v>2.34901821113934E+16</v>
      </c>
      <c r="V4238">
        <v>158.1</v>
      </c>
      <c r="W4238">
        <v>100.6</v>
      </c>
    </row>
    <row r="4239" spans="1:23">
      <c r="A4239">
        <v>2013</v>
      </c>
      <c r="B4239">
        <v>70</v>
      </c>
      <c r="C4239" t="s">
        <v>16</v>
      </c>
      <c r="D4239" t="s">
        <v>36</v>
      </c>
      <c r="E4239" t="s">
        <v>21</v>
      </c>
      <c r="F4239" t="s">
        <v>24</v>
      </c>
      <c r="G4239" t="s">
        <v>25</v>
      </c>
      <c r="H4239" s="3">
        <v>12722.71</v>
      </c>
      <c r="I4239" t="s">
        <v>19</v>
      </c>
      <c r="J4239" t="s">
        <v>18</v>
      </c>
      <c r="K42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38.890152141844801</v>
      </c>
      <c r="L4239" s="5">
        <f>TablaDatos[[#This Row],[IMC_raw]]/1000000000000000</f>
        <v>3.88901521418448</v>
      </c>
      <c r="M4239" s="2">
        <v>3889015214184480</v>
      </c>
      <c r="N42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39" s="13">
        <f t="shared" si="66"/>
        <v>4238</v>
      </c>
      <c r="P4239" s="2" t="str">
        <f>IF(TablaDatos[[#This Row],[Diabetes]]=0,"No","Si")</f>
        <v>Si</v>
      </c>
      <c r="Q4239">
        <v>1</v>
      </c>
      <c r="R4239">
        <f>TablaDatos[[#This Row],[Aux2]]/10000000000000</f>
        <v>2330.5797960538598</v>
      </c>
      <c r="S4239" s="1">
        <v>2.33057979605386E+16</v>
      </c>
      <c r="T4239" s="7">
        <f>TablaDatos[[#This Row],[Aux3]]/100000000000000</f>
        <v>2.8157541458561299</v>
      </c>
      <c r="U4239" s="1">
        <v>281575414585613</v>
      </c>
      <c r="V4239">
        <v>180.4</v>
      </c>
      <c r="W4239">
        <v>107.7</v>
      </c>
    </row>
    <row r="4240" spans="1:23">
      <c r="A4240">
        <v>2013</v>
      </c>
      <c r="B4240">
        <v>64</v>
      </c>
      <c r="C4240" t="s">
        <v>23</v>
      </c>
      <c r="D4240" t="s">
        <v>72</v>
      </c>
      <c r="E4240" t="s">
        <v>19</v>
      </c>
      <c r="F4240" t="s">
        <v>24</v>
      </c>
      <c r="G4240" t="s">
        <v>28</v>
      </c>
      <c r="H4240" s="3">
        <v>27819.01</v>
      </c>
      <c r="I4240" t="s">
        <v>21</v>
      </c>
      <c r="J4240" t="s">
        <v>18</v>
      </c>
      <c r="K42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38.876950587788301</v>
      </c>
      <c r="L4240" s="6">
        <f>TablaDatos[[#This Row],[IMC_raw]]/1000000000000000</f>
        <v>3.8876950587788301</v>
      </c>
      <c r="M4240" s="2">
        <v>3887695058778830</v>
      </c>
      <c r="N42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0" s="13">
        <f t="shared" si="66"/>
        <v>4239</v>
      </c>
      <c r="P4240" s="2" t="str">
        <f>IF(TablaDatos[[#This Row],[Diabetes]]=0,"No","Si")</f>
        <v>No</v>
      </c>
      <c r="Q4240">
        <v>0</v>
      </c>
      <c r="R4240">
        <f>TablaDatos[[#This Row],[Aux2]]/10000000000000</f>
        <v>240.49242430530001</v>
      </c>
      <c r="S4240" s="1">
        <v>2404924243053000</v>
      </c>
      <c r="T4240" s="7">
        <f>TablaDatos[[#This Row],[Aux3]]/100000000000000</f>
        <v>28.952126171367901</v>
      </c>
      <c r="U4240" s="1">
        <v>2895212617136790</v>
      </c>
      <c r="V4240">
        <v>160.5</v>
      </c>
      <c r="W4240">
        <v>104.3</v>
      </c>
    </row>
    <row r="4241" spans="1:23">
      <c r="A4241">
        <v>2013</v>
      </c>
      <c r="B4241">
        <v>58</v>
      </c>
      <c r="C4241" t="s">
        <v>16</v>
      </c>
      <c r="D4241" t="s">
        <v>44</v>
      </c>
      <c r="E4241" t="s">
        <v>21</v>
      </c>
      <c r="F4241" t="s">
        <v>24</v>
      </c>
      <c r="G4241" t="s">
        <v>28</v>
      </c>
      <c r="H4241" s="3">
        <v>12203.68</v>
      </c>
      <c r="I4241" t="s">
        <v>21</v>
      </c>
      <c r="J4241" t="s">
        <v>18</v>
      </c>
      <c r="K42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38.852298617224598</v>
      </c>
      <c r="L4241" s="5">
        <f>TablaDatos[[#This Row],[IMC_raw]]/1000000000000000</f>
        <v>3.8852298617224599</v>
      </c>
      <c r="M4241" s="2">
        <v>3885229861722460</v>
      </c>
      <c r="N42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1" s="13">
        <f t="shared" si="66"/>
        <v>4240</v>
      </c>
      <c r="P4241" s="2" t="str">
        <f>IF(TablaDatos[[#This Row],[Diabetes]]=0,"No","Si")</f>
        <v>No</v>
      </c>
      <c r="Q4241">
        <v>0</v>
      </c>
      <c r="R4241">
        <f>TablaDatos[[#This Row],[Aux2]]/10000000000000</f>
        <v>1972.70927456308</v>
      </c>
      <c r="S4241" s="1">
        <v>1.97270927456308E+16</v>
      </c>
      <c r="T4241" s="7">
        <f>TablaDatos[[#This Row],[Aux3]]/100000000000000</f>
        <v>29.0281969524864</v>
      </c>
      <c r="U4241" s="1">
        <v>2902819695248640</v>
      </c>
      <c r="V4241">
        <v>180</v>
      </c>
      <c r="W4241">
        <v>98.8</v>
      </c>
    </row>
    <row r="4242" spans="1:23">
      <c r="A4242">
        <v>2013</v>
      </c>
      <c r="B4242">
        <v>63</v>
      </c>
      <c r="C4242" t="s">
        <v>16</v>
      </c>
      <c r="D4242" t="s">
        <v>72</v>
      </c>
      <c r="E4242" t="s">
        <v>18</v>
      </c>
      <c r="F4242" t="s">
        <v>19</v>
      </c>
      <c r="G4242" t="s">
        <v>28</v>
      </c>
      <c r="H4242" s="3">
        <v>18160.07</v>
      </c>
      <c r="I4242" t="s">
        <v>21</v>
      </c>
      <c r="J4242" t="s">
        <v>18</v>
      </c>
      <c r="K42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38.828467970666296</v>
      </c>
      <c r="L4242" s="6">
        <f>TablaDatos[[#This Row],[IMC_raw]]/1000000000000000</f>
        <v>3.8828467970666298</v>
      </c>
      <c r="M4242" s="2">
        <v>3882846797066630</v>
      </c>
      <c r="N42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2" s="13">
        <f t="shared" si="66"/>
        <v>4241</v>
      </c>
      <c r="P4242" s="2" t="str">
        <f>IF(TablaDatos[[#This Row],[Diabetes]]=0,"No","Si")</f>
        <v>No</v>
      </c>
      <c r="Q4242">
        <v>0</v>
      </c>
      <c r="R4242">
        <f>TablaDatos[[#This Row],[Aux2]]/10000000000000</f>
        <v>228.639237187269</v>
      </c>
      <c r="S4242" s="1">
        <v>2286392371872690</v>
      </c>
      <c r="T4242" s="7">
        <f>TablaDatos[[#This Row],[Aux3]]/100000000000000</f>
        <v>26.544832634516599</v>
      </c>
      <c r="U4242" s="1">
        <v>2654483263451660</v>
      </c>
      <c r="V4242">
        <v>168.7</v>
      </c>
      <c r="W4242">
        <v>101.5</v>
      </c>
    </row>
    <row r="4243" spans="1:23">
      <c r="A4243">
        <v>2013</v>
      </c>
      <c r="B4243">
        <v>55</v>
      </c>
      <c r="C4243" t="s">
        <v>16</v>
      </c>
      <c r="D4243" t="s">
        <v>17</v>
      </c>
      <c r="E4243" t="s">
        <v>19</v>
      </c>
      <c r="F4243" t="s">
        <v>35</v>
      </c>
      <c r="G4243" t="s">
        <v>28</v>
      </c>
      <c r="H4243" s="3">
        <v>20892.23</v>
      </c>
      <c r="I4243" t="s">
        <v>19</v>
      </c>
      <c r="J4243" t="s">
        <v>22</v>
      </c>
      <c r="K42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38.756284021530696</v>
      </c>
      <c r="L4243" s="6">
        <f>TablaDatos[[#This Row],[IMC_raw]]/1000000000000000</f>
        <v>3.8756284021530698</v>
      </c>
      <c r="M4243" s="2">
        <v>3875628402153070</v>
      </c>
      <c r="N42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3" s="13">
        <f t="shared" si="66"/>
        <v>4242</v>
      </c>
      <c r="P4243" s="2" t="str">
        <f>IF(TablaDatos[[#This Row],[Diabetes]]=0,"No","Si")</f>
        <v>No</v>
      </c>
      <c r="Q4243">
        <v>0</v>
      </c>
      <c r="R4243">
        <f>TablaDatos[[#This Row],[Aux2]]/10000000000000</f>
        <v>1868.74833054642</v>
      </c>
      <c r="S4243" s="1">
        <v>1.86874833054642E+16</v>
      </c>
      <c r="T4243" s="7">
        <f>TablaDatos[[#This Row],[Aux3]]/100000000000000</f>
        <v>21.278708297858099</v>
      </c>
      <c r="U4243" s="1">
        <v>2127870829785810</v>
      </c>
      <c r="V4243">
        <v>166.9</v>
      </c>
      <c r="W4243">
        <v>100.9</v>
      </c>
    </row>
    <row r="4244" spans="1:23">
      <c r="A4244">
        <v>2013</v>
      </c>
      <c r="B4244">
        <v>56</v>
      </c>
      <c r="C4244" t="s">
        <v>16</v>
      </c>
      <c r="D4244" t="s">
        <v>29</v>
      </c>
      <c r="E4244" t="s">
        <v>31</v>
      </c>
      <c r="F4244" t="s">
        <v>19</v>
      </c>
      <c r="G4244" t="s">
        <v>28</v>
      </c>
      <c r="H4244" s="3">
        <v>14539.07</v>
      </c>
      <c r="I4244" t="s">
        <v>19</v>
      </c>
      <c r="J4244" t="s">
        <v>18</v>
      </c>
      <c r="K42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38.722672216901302</v>
      </c>
      <c r="L4244" s="5">
        <f>TablaDatos[[#This Row],[IMC_raw]]/1000000000000000</f>
        <v>3.8722672216901302</v>
      </c>
      <c r="M4244" s="2">
        <v>3872267221690130</v>
      </c>
      <c r="N42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4" s="13">
        <f t="shared" si="66"/>
        <v>4243</v>
      </c>
      <c r="P4244" s="2" t="str">
        <f>IF(TablaDatos[[#This Row],[Diabetes]]=0,"No","Si")</f>
        <v>Si</v>
      </c>
      <c r="Q4244">
        <v>1</v>
      </c>
      <c r="R4244">
        <f>TablaDatos[[#This Row],[Aux2]]/10000000000000</f>
        <v>2442.6349366117201</v>
      </c>
      <c r="S4244" s="1">
        <v>2.44263493661172E+16</v>
      </c>
      <c r="T4244" s="7">
        <f>TablaDatos[[#This Row],[Aux3]]/100000000000000</f>
        <v>25.111985787547098</v>
      </c>
      <c r="U4244" s="1">
        <v>2511198578754710</v>
      </c>
      <c r="V4244">
        <v>174.5</v>
      </c>
      <c r="W4244">
        <v>104.2</v>
      </c>
    </row>
    <row r="4245" spans="1:23">
      <c r="A4245">
        <v>2013</v>
      </c>
      <c r="B4245">
        <v>44</v>
      </c>
      <c r="C4245" t="s">
        <v>23</v>
      </c>
      <c r="D4245" t="s">
        <v>29</v>
      </c>
      <c r="E4245" t="s">
        <v>18</v>
      </c>
      <c r="F4245" t="s">
        <v>24</v>
      </c>
      <c r="G4245" t="s">
        <v>39</v>
      </c>
      <c r="H4245" s="3">
        <v>9905.36</v>
      </c>
      <c r="I4245" t="s">
        <v>21</v>
      </c>
      <c r="J4245" t="s">
        <v>22</v>
      </c>
      <c r="K42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38.702860512976201</v>
      </c>
      <c r="L4245" s="5">
        <f>TablaDatos[[#This Row],[IMC_raw]]/1000000000000000</f>
        <v>3.87028605129762</v>
      </c>
      <c r="M4245" s="2">
        <v>3870286051297620</v>
      </c>
      <c r="N42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5" s="13">
        <f t="shared" si="66"/>
        <v>4244</v>
      </c>
      <c r="P4245" s="2" t="str">
        <f>IF(TablaDatos[[#This Row],[Diabetes]]=0,"No","Si")</f>
        <v>Si</v>
      </c>
      <c r="Q4245">
        <v>1</v>
      </c>
      <c r="R4245">
        <f>TablaDatos[[#This Row],[Aux2]]/10000000000000</f>
        <v>236.320592959582</v>
      </c>
      <c r="S4245" s="1">
        <v>2363205929595820</v>
      </c>
      <c r="T4245" s="7">
        <f>TablaDatos[[#This Row],[Aux3]]/100000000000000</f>
        <v>24.7795381186912</v>
      </c>
      <c r="U4245" s="1">
        <v>2477953811869120</v>
      </c>
      <c r="V4245">
        <v>158.69999999999999</v>
      </c>
      <c r="W4245">
        <v>97.9</v>
      </c>
    </row>
    <row r="4246" spans="1:23">
      <c r="A4246">
        <v>2013</v>
      </c>
      <c r="B4246">
        <v>72</v>
      </c>
      <c r="C4246" t="s">
        <v>23</v>
      </c>
      <c r="D4246" t="s">
        <v>71</v>
      </c>
      <c r="E4246" t="s">
        <v>21</v>
      </c>
      <c r="F4246" t="s">
        <v>24</v>
      </c>
      <c r="G4246" t="s">
        <v>25</v>
      </c>
      <c r="H4246" s="3">
        <v>11380.98</v>
      </c>
      <c r="I4246" t="s">
        <v>21</v>
      </c>
      <c r="J4246" t="s">
        <v>18</v>
      </c>
      <c r="K42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38.691948499608998</v>
      </c>
      <c r="L4246" s="5">
        <f>TablaDatos[[#This Row],[IMC_raw]]/1000000000000000</f>
        <v>3.8691948499609001</v>
      </c>
      <c r="M4246" s="2">
        <v>3869194849960900</v>
      </c>
      <c r="N42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6" s="13">
        <f t="shared" si="66"/>
        <v>4245</v>
      </c>
      <c r="P4246" s="2" t="str">
        <f>IF(TablaDatos[[#This Row],[Diabetes]]=0,"No","Si")</f>
        <v>Si</v>
      </c>
      <c r="Q4246">
        <v>1</v>
      </c>
      <c r="R4246">
        <f>TablaDatos[[#This Row],[Aux2]]/10000000000000</f>
        <v>2326.62268961361</v>
      </c>
      <c r="S4246" s="1">
        <v>2.32662268961361E+16</v>
      </c>
      <c r="T4246" s="7">
        <f>TablaDatos[[#This Row],[Aux3]]/100000000000000</f>
        <v>27.6965818003622</v>
      </c>
      <c r="U4246" s="1">
        <v>2769658180036220</v>
      </c>
      <c r="V4246">
        <v>184</v>
      </c>
      <c r="W4246">
        <v>112.5</v>
      </c>
    </row>
    <row r="4247" spans="1:23">
      <c r="A4247">
        <v>2013</v>
      </c>
      <c r="B4247">
        <v>60</v>
      </c>
      <c r="C4247" t="s">
        <v>16</v>
      </c>
      <c r="D4247" t="s">
        <v>37</v>
      </c>
      <c r="E4247" t="s">
        <v>21</v>
      </c>
      <c r="F4247" t="s">
        <v>19</v>
      </c>
      <c r="G4247" t="s">
        <v>28</v>
      </c>
      <c r="H4247" s="3">
        <v>15696.11</v>
      </c>
      <c r="I4247" t="s">
        <v>21</v>
      </c>
      <c r="J4247" t="s">
        <v>21</v>
      </c>
      <c r="K4247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38.689670984001999</v>
      </c>
      <c r="L4247" s="6">
        <f>TablaDatos[[#This Row],[IMC_raw]]/1000000000000000</f>
        <v>3.8689670984002E-2</v>
      </c>
      <c r="M4247" s="2">
        <v>38689670984002</v>
      </c>
      <c r="N42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7" s="13">
        <f t="shared" si="66"/>
        <v>4246</v>
      </c>
      <c r="P4247" s="2" t="str">
        <f>IF(TablaDatos[[#This Row],[Diabetes]]=0,"No","Si")</f>
        <v>Si</v>
      </c>
      <c r="Q4247">
        <v>1</v>
      </c>
      <c r="R4247">
        <f>TablaDatos[[#This Row],[Aux2]]/10000000000000</f>
        <v>2398.9690755188399</v>
      </c>
      <c r="S4247" s="1">
        <v>2.39896907551884E+16</v>
      </c>
      <c r="T4247" s="7">
        <f>TablaDatos[[#This Row],[Aux3]]/100000000000000</f>
        <v>281.94289130359999</v>
      </c>
      <c r="U4247" s="1">
        <v>2.819428913036E+16</v>
      </c>
      <c r="V4247">
        <v>184.4</v>
      </c>
      <c r="W4247">
        <v>104.7</v>
      </c>
    </row>
    <row r="4248" spans="1:23">
      <c r="A4248">
        <v>2013</v>
      </c>
      <c r="B4248">
        <v>61</v>
      </c>
      <c r="C4248" t="s">
        <v>16</v>
      </c>
      <c r="D4248" t="s">
        <v>73</v>
      </c>
      <c r="E4248" t="s">
        <v>21</v>
      </c>
      <c r="F4248" t="s">
        <v>19</v>
      </c>
      <c r="G4248" t="s">
        <v>28</v>
      </c>
      <c r="H4248" s="3">
        <v>22012.68</v>
      </c>
      <c r="I4248" t="s">
        <v>19</v>
      </c>
      <c r="J4248" t="s">
        <v>22</v>
      </c>
      <c r="K42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38.653449183308403</v>
      </c>
      <c r="L4248" s="6">
        <f>TablaDatos[[#This Row],[IMC_raw]]/1000000000000000</f>
        <v>3.8653449183308402</v>
      </c>
      <c r="M4248" s="2">
        <v>3865344918330840</v>
      </c>
      <c r="N42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8" s="13">
        <f t="shared" si="66"/>
        <v>4247</v>
      </c>
      <c r="P4248" s="2" t="str">
        <f>IF(TablaDatos[[#This Row],[Diabetes]]=0,"No","Si")</f>
        <v>No</v>
      </c>
      <c r="Q4248">
        <v>0</v>
      </c>
      <c r="R4248">
        <f>TablaDatos[[#This Row],[Aux2]]/10000000000000</f>
        <v>2189.8286565287999</v>
      </c>
      <c r="S4248" s="1">
        <v>2.1898286565288E+16</v>
      </c>
      <c r="T4248" s="7">
        <f>TablaDatos[[#This Row],[Aux3]]/100000000000000</f>
        <v>24.872856370931199</v>
      </c>
      <c r="U4248" s="1">
        <v>2487285637093120</v>
      </c>
      <c r="V4248">
        <v>170.7</v>
      </c>
      <c r="W4248">
        <v>105.9</v>
      </c>
    </row>
    <row r="4249" spans="1:23">
      <c r="A4249">
        <v>2013</v>
      </c>
      <c r="B4249">
        <v>59</v>
      </c>
      <c r="C4249" t="s">
        <v>23</v>
      </c>
      <c r="D4249" t="s">
        <v>37</v>
      </c>
      <c r="E4249" t="s">
        <v>18</v>
      </c>
      <c r="F4249" t="s">
        <v>24</v>
      </c>
      <c r="G4249" t="s">
        <v>28</v>
      </c>
      <c r="H4249" s="3">
        <v>13989.41</v>
      </c>
      <c r="I4249" t="s">
        <v>19</v>
      </c>
      <c r="J4249" t="s">
        <v>22</v>
      </c>
      <c r="K42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38.647766062170405</v>
      </c>
      <c r="L4249" s="5">
        <f>TablaDatos[[#This Row],[IMC_raw]]/1000000000000000</f>
        <v>3.8647766062170401</v>
      </c>
      <c r="M4249" s="2">
        <v>3864776606217040</v>
      </c>
      <c r="N42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49" s="13">
        <f t="shared" si="66"/>
        <v>4248</v>
      </c>
      <c r="P4249" s="2" t="str">
        <f>IF(TablaDatos[[#This Row],[Diabetes]]=0,"No","Si")</f>
        <v>No</v>
      </c>
      <c r="Q4249">
        <v>0</v>
      </c>
      <c r="R4249">
        <f>TablaDatos[[#This Row],[Aux2]]/10000000000000</f>
        <v>2143.2457368832302</v>
      </c>
      <c r="S4249" s="1">
        <v>2.14324573688323E+16</v>
      </c>
      <c r="T4249" s="7">
        <f>TablaDatos[[#This Row],[Aux3]]/100000000000000</f>
        <v>25.875991547388001</v>
      </c>
      <c r="U4249" s="1">
        <v>2587599154738800</v>
      </c>
      <c r="V4249">
        <v>157.69999999999999</v>
      </c>
      <c r="W4249">
        <v>98.8</v>
      </c>
    </row>
    <row r="4250" spans="1:23">
      <c r="A4250">
        <v>2013</v>
      </c>
      <c r="B4250">
        <v>68</v>
      </c>
      <c r="C4250" t="s">
        <v>16</v>
      </c>
      <c r="D4250" t="s">
        <v>42</v>
      </c>
      <c r="E4250" t="s">
        <v>21</v>
      </c>
      <c r="F4250" t="s">
        <v>24</v>
      </c>
      <c r="G4250" t="s">
        <v>25</v>
      </c>
      <c r="H4250" s="3">
        <v>11697.46</v>
      </c>
      <c r="I4250" t="s">
        <v>21</v>
      </c>
      <c r="J4250" t="s">
        <v>22</v>
      </c>
      <c r="K42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38.553205167534898</v>
      </c>
      <c r="L4250" s="5">
        <f>TablaDatos[[#This Row],[IMC_raw]]/1000000000000000</f>
        <v>3.8553205167534901</v>
      </c>
      <c r="M4250" s="2">
        <v>3855320516753490</v>
      </c>
      <c r="N42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0" s="13">
        <f t="shared" si="66"/>
        <v>4249</v>
      </c>
      <c r="P4250" s="2" t="str">
        <f>IF(TablaDatos[[#This Row],[Diabetes]]=0,"No","Si")</f>
        <v>Si</v>
      </c>
      <c r="Q4250">
        <v>1</v>
      </c>
      <c r="R4250">
        <f>TablaDatos[[#This Row],[Aux2]]/10000000000000</f>
        <v>225.849192509837</v>
      </c>
      <c r="S4250" s="1">
        <v>2258491925098370</v>
      </c>
      <c r="T4250" s="7">
        <f>TablaDatos[[#This Row],[Aux3]]/100000000000000</f>
        <v>252.23594896429401</v>
      </c>
      <c r="U4250" s="1">
        <v>2.52235948964294E+16</v>
      </c>
      <c r="V4250">
        <v>170.2</v>
      </c>
      <c r="W4250">
        <v>104.9</v>
      </c>
    </row>
    <row r="4251" spans="1:23">
      <c r="A4251">
        <v>2013</v>
      </c>
      <c r="B4251">
        <v>47</v>
      </c>
      <c r="C4251" t="s">
        <v>16</v>
      </c>
      <c r="D4251" t="s">
        <v>30</v>
      </c>
      <c r="E4251" t="s">
        <v>19</v>
      </c>
      <c r="F4251" t="s">
        <v>24</v>
      </c>
      <c r="G4251" t="s">
        <v>20</v>
      </c>
      <c r="H4251" s="3">
        <v>17008.599999999999</v>
      </c>
      <c r="I4251" t="s">
        <v>21</v>
      </c>
      <c r="J4251" t="s">
        <v>19</v>
      </c>
      <c r="K42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38.469922412807797</v>
      </c>
      <c r="L4251" s="6">
        <f>TablaDatos[[#This Row],[IMC_raw]]/100000000000000</f>
        <v>38.469922412807797</v>
      </c>
      <c r="M4251" s="2">
        <v>3846992241280780</v>
      </c>
      <c r="N42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1" s="13">
        <f t="shared" si="66"/>
        <v>4250</v>
      </c>
      <c r="P4251" s="2" t="str">
        <f>IF(TablaDatos[[#This Row],[Diabetes]]=0,"No","Si")</f>
        <v>No</v>
      </c>
      <c r="Q4251">
        <v>0</v>
      </c>
      <c r="R4251">
        <f>TablaDatos[[#This Row],[Aux2]]/10000000000000</f>
        <v>2230.9584017918701</v>
      </c>
      <c r="S4251" s="1">
        <v>2.23095840179187E+16</v>
      </c>
      <c r="T4251" s="7">
        <f>TablaDatos[[#This Row],[Aux3]]/100000000000000</f>
        <v>245.264891244116</v>
      </c>
      <c r="U4251" s="1">
        <v>2.45264891244116E+16</v>
      </c>
      <c r="V4251">
        <v>154.80000000000001</v>
      </c>
      <c r="W4251">
        <v>102</v>
      </c>
    </row>
    <row r="4252" spans="1:23">
      <c r="A4252">
        <v>2013</v>
      </c>
      <c r="B4252">
        <v>61</v>
      </c>
      <c r="C4252" t="s">
        <v>23</v>
      </c>
      <c r="D4252" t="s">
        <v>34</v>
      </c>
      <c r="E4252" t="s">
        <v>31</v>
      </c>
      <c r="F4252" t="s">
        <v>24</v>
      </c>
      <c r="G4252" t="s">
        <v>28</v>
      </c>
      <c r="H4252" s="3">
        <v>7800.59</v>
      </c>
      <c r="I4252" t="s">
        <v>21</v>
      </c>
      <c r="J4252" t="s">
        <v>22</v>
      </c>
      <c r="K42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38.466240922499701</v>
      </c>
      <c r="L4252" s="6">
        <f>TablaDatos[[#This Row],[IMC_raw]]/1000000000000000</f>
        <v>3.8466240922499702</v>
      </c>
      <c r="M4252" s="2">
        <v>3846624092249970</v>
      </c>
      <c r="N42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2" s="13">
        <f t="shared" si="66"/>
        <v>4251</v>
      </c>
      <c r="P4252" s="2" t="str">
        <f>IF(TablaDatos[[#This Row],[Diabetes]]=0,"No","Si")</f>
        <v>Si</v>
      </c>
      <c r="Q4252">
        <v>1</v>
      </c>
      <c r="R4252">
        <f>TablaDatos[[#This Row],[Aux2]]/10000000000000</f>
        <v>2376.2060714117401</v>
      </c>
      <c r="S4252" s="1">
        <v>2.37620607141174E+16</v>
      </c>
      <c r="T4252" s="7">
        <f>TablaDatos[[#This Row],[Aux3]]/100000000000000</f>
        <v>27.098433334416899</v>
      </c>
      <c r="U4252" s="1">
        <v>2709843333441690</v>
      </c>
      <c r="V4252">
        <v>180.8</v>
      </c>
      <c r="W4252">
        <v>109.7</v>
      </c>
    </row>
    <row r="4253" spans="1:23">
      <c r="A4253">
        <v>2013</v>
      </c>
      <c r="B4253">
        <v>70</v>
      </c>
      <c r="C4253" t="s">
        <v>16</v>
      </c>
      <c r="D4253" t="s">
        <v>42</v>
      </c>
      <c r="E4253" t="s">
        <v>21</v>
      </c>
      <c r="F4253" t="s">
        <v>19</v>
      </c>
      <c r="G4253" t="s">
        <v>25</v>
      </c>
      <c r="H4253" s="3">
        <v>11968.02</v>
      </c>
      <c r="I4253" t="s">
        <v>21</v>
      </c>
      <c r="J4253" t="s">
        <v>18</v>
      </c>
      <c r="K42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38.464108185774805</v>
      </c>
      <c r="L4253" s="6">
        <f>TablaDatos[[#This Row],[IMC_raw]]/1000000000000000</f>
        <v>3.8464108185774801</v>
      </c>
      <c r="M4253" s="2">
        <v>3846410818577480</v>
      </c>
      <c r="N42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3" s="13">
        <f t="shared" si="66"/>
        <v>4252</v>
      </c>
      <c r="P4253" s="2" t="str">
        <f>IF(TablaDatos[[#This Row],[Diabetes]]=0,"No","Si")</f>
        <v>Si</v>
      </c>
      <c r="Q4253">
        <v>1</v>
      </c>
      <c r="R4253">
        <f>TablaDatos[[#This Row],[Aux2]]/10000000000000</f>
        <v>245.51770793147301</v>
      </c>
      <c r="S4253" s="1">
        <v>2455177079314730</v>
      </c>
      <c r="T4253" s="7">
        <f>TablaDatos[[#This Row],[Aux3]]/100000000000000</f>
        <v>288.33215744733502</v>
      </c>
      <c r="U4253" s="1">
        <v>2.88332157447335E+16</v>
      </c>
      <c r="V4253">
        <v>183.7</v>
      </c>
      <c r="W4253">
        <v>109.4</v>
      </c>
    </row>
    <row r="4254" spans="1:23">
      <c r="A4254">
        <v>2013</v>
      </c>
      <c r="B4254">
        <v>57</v>
      </c>
      <c r="C4254" t="s">
        <v>23</v>
      </c>
      <c r="D4254" t="s">
        <v>42</v>
      </c>
      <c r="E4254" t="s">
        <v>18</v>
      </c>
      <c r="F4254" t="s">
        <v>24</v>
      </c>
      <c r="G4254" t="s">
        <v>28</v>
      </c>
      <c r="H4254" s="3">
        <v>17102.86</v>
      </c>
      <c r="I4254" t="s">
        <v>19</v>
      </c>
      <c r="J4254" t="s">
        <v>18</v>
      </c>
      <c r="K42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38.456195542679502</v>
      </c>
      <c r="L4254" s="6">
        <f>TablaDatos[[#This Row],[IMC_raw]]/1000000000000000</f>
        <v>0.384561955426795</v>
      </c>
      <c r="M4254" s="2">
        <v>384561955426795</v>
      </c>
      <c r="N42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4" s="13">
        <f t="shared" si="66"/>
        <v>4253</v>
      </c>
      <c r="P4254" s="2" t="str">
        <f>IF(TablaDatos[[#This Row],[Diabetes]]=0,"No","Si")</f>
        <v>Si</v>
      </c>
      <c r="Q4254">
        <v>1</v>
      </c>
      <c r="R4254">
        <f>TablaDatos[[#This Row],[Aux2]]/10000000000000</f>
        <v>2136.9597853645901</v>
      </c>
      <c r="S4254" s="1">
        <v>2.13695978536459E+16</v>
      </c>
      <c r="T4254" s="7">
        <f>TablaDatos[[#This Row],[Aux3]]/100000000000000</f>
        <v>227.05986253376801</v>
      </c>
      <c r="U4254" s="1">
        <v>2.27059862533768E+16</v>
      </c>
      <c r="V4254">
        <v>164.9</v>
      </c>
      <c r="W4254">
        <v>94.7</v>
      </c>
    </row>
    <row r="4255" spans="1:23">
      <c r="A4255">
        <v>2013</v>
      </c>
      <c r="B4255">
        <v>69</v>
      </c>
      <c r="C4255" t="s">
        <v>23</v>
      </c>
      <c r="D4255" t="s">
        <v>72</v>
      </c>
      <c r="E4255" t="s">
        <v>31</v>
      </c>
      <c r="F4255" t="s">
        <v>19</v>
      </c>
      <c r="G4255" t="s">
        <v>25</v>
      </c>
      <c r="H4255" s="3">
        <v>15303.18</v>
      </c>
      <c r="I4255" t="s">
        <v>19</v>
      </c>
      <c r="J4255" t="s">
        <v>22</v>
      </c>
      <c r="K42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38.449368873642001</v>
      </c>
      <c r="L4255" s="5">
        <f>TablaDatos[[#This Row],[IMC_raw]]/1000000000000000</f>
        <v>3.8449368873642</v>
      </c>
      <c r="M4255" s="2">
        <v>3844936887364200</v>
      </c>
      <c r="N42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5" s="13">
        <f t="shared" si="66"/>
        <v>4254</v>
      </c>
      <c r="P4255" s="2" t="str">
        <f>IF(TablaDatos[[#This Row],[Diabetes]]=0,"No","Si")</f>
        <v>Si</v>
      </c>
      <c r="Q4255">
        <v>1</v>
      </c>
      <c r="R4255">
        <f>TablaDatos[[#This Row],[Aux2]]/10000000000000</f>
        <v>2294.9715594382301</v>
      </c>
      <c r="S4255" s="1">
        <v>2.29497155943823E+16</v>
      </c>
      <c r="T4255" s="7">
        <f>TablaDatos[[#This Row],[Aux3]]/100000000000000</f>
        <v>27.140856349903402</v>
      </c>
      <c r="U4255" s="1">
        <v>2714085634990340</v>
      </c>
      <c r="V4255">
        <v>171.8</v>
      </c>
      <c r="W4255">
        <v>105.7</v>
      </c>
    </row>
    <row r="4256" spans="1:23">
      <c r="A4256">
        <v>2013</v>
      </c>
      <c r="B4256">
        <v>65</v>
      </c>
      <c r="C4256" t="s">
        <v>23</v>
      </c>
      <c r="D4256" t="s">
        <v>29</v>
      </c>
      <c r="E4256" t="s">
        <v>21</v>
      </c>
      <c r="F4256" t="s">
        <v>19</v>
      </c>
      <c r="G4256" t="s">
        <v>25</v>
      </c>
      <c r="H4256" s="3">
        <v>16865.72</v>
      </c>
      <c r="I4256" t="s">
        <v>19</v>
      </c>
      <c r="J4256" t="s">
        <v>22</v>
      </c>
      <c r="K42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38.444912315766203</v>
      </c>
      <c r="L4256" s="6">
        <f>TablaDatos[[#This Row],[IMC_raw]]/1000000000000000</f>
        <v>3.8444912315766202</v>
      </c>
      <c r="M4256" s="2">
        <v>3844491231576620</v>
      </c>
      <c r="N42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6" s="13">
        <f t="shared" si="66"/>
        <v>4255</v>
      </c>
      <c r="P4256" s="2" t="str">
        <f>IF(TablaDatos[[#This Row],[Diabetes]]=0,"No","Si")</f>
        <v>Si</v>
      </c>
      <c r="Q4256">
        <v>1</v>
      </c>
      <c r="R4256">
        <f>TablaDatos[[#This Row],[Aux2]]/10000000000000</f>
        <v>2160.7313359008299</v>
      </c>
      <c r="S4256" s="1">
        <v>2.16073133590083E+16</v>
      </c>
      <c r="T4256" s="7">
        <f>TablaDatos[[#This Row],[Aux3]]/100000000000000</f>
        <v>263.51976235261202</v>
      </c>
      <c r="U4256" s="1">
        <v>2.63519762352612E+16</v>
      </c>
      <c r="V4256">
        <v>164</v>
      </c>
      <c r="W4256">
        <v>103.5</v>
      </c>
    </row>
    <row r="4257" spans="1:23">
      <c r="A4257">
        <v>2013</v>
      </c>
      <c r="B4257">
        <v>60</v>
      </c>
      <c r="C4257" t="s">
        <v>16</v>
      </c>
      <c r="D4257" t="s">
        <v>72</v>
      </c>
      <c r="E4257" t="s">
        <v>18</v>
      </c>
      <c r="F4257" t="s">
        <v>19</v>
      </c>
      <c r="G4257" t="s">
        <v>28</v>
      </c>
      <c r="H4257" s="3">
        <v>14593.11</v>
      </c>
      <c r="I4257" t="s">
        <v>18</v>
      </c>
      <c r="J4257" t="s">
        <v>22</v>
      </c>
      <c r="K42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38.436933324348203</v>
      </c>
      <c r="L4257" s="6">
        <f>TablaDatos[[#This Row],[IMC_raw]]/1000000000000000</f>
        <v>3.8436933324348201</v>
      </c>
      <c r="M4257" s="2">
        <v>3843693332434820</v>
      </c>
      <c r="N42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7" s="13">
        <f t="shared" si="66"/>
        <v>4256</v>
      </c>
      <c r="P4257" s="2" t="str">
        <f>IF(TablaDatos[[#This Row],[Diabetes]]=0,"No","Si")</f>
        <v>Si</v>
      </c>
      <c r="Q4257">
        <v>1</v>
      </c>
      <c r="R4257">
        <f>TablaDatos[[#This Row],[Aux2]]/10000000000000</f>
        <v>170.47453271291101</v>
      </c>
      <c r="S4257" s="1">
        <v>1704745327129110</v>
      </c>
      <c r="T4257" s="7">
        <f>TablaDatos[[#This Row],[Aux3]]/100000000000000</f>
        <v>199.569023923429</v>
      </c>
      <c r="U4257" s="1">
        <v>1.99569023923429E+16</v>
      </c>
      <c r="V4257">
        <v>160.69999999999999</v>
      </c>
      <c r="W4257">
        <v>100.8</v>
      </c>
    </row>
    <row r="4258" spans="1:23">
      <c r="A4258">
        <v>2013</v>
      </c>
      <c r="B4258">
        <v>63</v>
      </c>
      <c r="C4258" t="s">
        <v>23</v>
      </c>
      <c r="D4258" t="s">
        <v>29</v>
      </c>
      <c r="E4258" t="s">
        <v>21</v>
      </c>
      <c r="F4258" t="s">
        <v>24</v>
      </c>
      <c r="G4258" t="s">
        <v>28</v>
      </c>
      <c r="H4258" s="3">
        <v>12645.44</v>
      </c>
      <c r="I4258" t="s">
        <v>21</v>
      </c>
      <c r="J4258" t="s">
        <v>18</v>
      </c>
      <c r="K42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38.404940104843298</v>
      </c>
      <c r="L4258" s="6">
        <f>TablaDatos[[#This Row],[IMC_raw]]/1000000000000000</f>
        <v>38.404940104843298</v>
      </c>
      <c r="M4258" s="2">
        <v>3.8404940104843296E+16</v>
      </c>
      <c r="N42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8" s="13">
        <f t="shared" si="66"/>
        <v>4257</v>
      </c>
      <c r="P4258" s="2" t="str">
        <f>IF(TablaDatos[[#This Row],[Diabetes]]=0,"No","Si")</f>
        <v>Si</v>
      </c>
      <c r="Q4258">
        <v>1</v>
      </c>
      <c r="R4258">
        <f>TablaDatos[[#This Row],[Aux2]]/10000000000000</f>
        <v>251.65828220951099</v>
      </c>
      <c r="S4258" s="1">
        <v>2516582822095110</v>
      </c>
      <c r="T4258" s="7">
        <f>TablaDatos[[#This Row],[Aux3]]/100000000000000</f>
        <v>2.70287345432856</v>
      </c>
      <c r="U4258" s="1">
        <v>270287345432856</v>
      </c>
      <c r="V4258">
        <v>174.4</v>
      </c>
      <c r="W4258">
        <v>104.3</v>
      </c>
    </row>
    <row r="4259" spans="1:23">
      <c r="A4259">
        <v>2013</v>
      </c>
      <c r="B4259">
        <v>51</v>
      </c>
      <c r="C4259" t="s">
        <v>16</v>
      </c>
      <c r="D4259" t="s">
        <v>17</v>
      </c>
      <c r="E4259" t="s">
        <v>18</v>
      </c>
      <c r="F4259" t="s">
        <v>19</v>
      </c>
      <c r="G4259" t="s">
        <v>20</v>
      </c>
      <c r="H4259" s="3">
        <v>17016.98</v>
      </c>
      <c r="I4259" t="s">
        <v>19</v>
      </c>
      <c r="J4259" t="s">
        <v>18</v>
      </c>
      <c r="K42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38.281720401549002</v>
      </c>
      <c r="L4259" s="5">
        <f>TablaDatos[[#This Row],[IMC_raw]]/1000000000000000</f>
        <v>3.8281720401549002</v>
      </c>
      <c r="M4259" s="2">
        <v>3828172040154900</v>
      </c>
      <c r="N42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59" s="13">
        <f t="shared" si="66"/>
        <v>4258</v>
      </c>
      <c r="P4259" s="2" t="str">
        <f>IF(TablaDatos[[#This Row],[Diabetes]]=0,"No","Si")</f>
        <v>No</v>
      </c>
      <c r="Q4259">
        <v>0</v>
      </c>
      <c r="R4259">
        <f>TablaDatos[[#This Row],[Aux2]]/10000000000000</f>
        <v>2219.8478349485199</v>
      </c>
      <c r="S4259" s="1">
        <v>2.21984783494852E+16</v>
      </c>
      <c r="T4259" s="7">
        <f>TablaDatos[[#This Row],[Aux3]]/100000000000000</f>
        <v>21.153938248996699</v>
      </c>
      <c r="U4259" s="1">
        <v>2115393824899670</v>
      </c>
      <c r="V4259">
        <v>150.5</v>
      </c>
      <c r="W4259">
        <v>91</v>
      </c>
    </row>
    <row r="4260" spans="1:23">
      <c r="A4260">
        <v>2013</v>
      </c>
      <c r="B4260">
        <v>60</v>
      </c>
      <c r="C4260" t="s">
        <v>16</v>
      </c>
      <c r="D4260" t="s">
        <v>29</v>
      </c>
      <c r="E4260" t="s">
        <v>18</v>
      </c>
      <c r="F4260" t="s">
        <v>19</v>
      </c>
      <c r="G4260" t="s">
        <v>28</v>
      </c>
      <c r="H4260" s="3">
        <v>13374</v>
      </c>
      <c r="I4260" t="s">
        <v>21</v>
      </c>
      <c r="J4260" t="s">
        <v>18</v>
      </c>
      <c r="K42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38.179066549231997</v>
      </c>
      <c r="L4260" s="6">
        <f>TablaDatos[[#This Row],[IMC_raw]]/1000000000000000</f>
        <v>3.8179066549231999</v>
      </c>
      <c r="M4260" s="2">
        <v>3817906654923200</v>
      </c>
      <c r="N42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0" s="13">
        <f t="shared" si="66"/>
        <v>4259</v>
      </c>
      <c r="P4260" s="2" t="str">
        <f>IF(TablaDatos[[#This Row],[Diabetes]]=0,"No","Si")</f>
        <v>Si</v>
      </c>
      <c r="Q4260">
        <v>1</v>
      </c>
      <c r="R4260">
        <f>TablaDatos[[#This Row],[Aux2]]/10000000000000</f>
        <v>2402.2268462830498</v>
      </c>
      <c r="S4260" s="1">
        <v>2.40222684628305E+16</v>
      </c>
      <c r="T4260" s="7">
        <f>TablaDatos[[#This Row],[Aux3]]/100000000000000</f>
        <v>3.0000000000000001E-12</v>
      </c>
      <c r="U4260">
        <v>300</v>
      </c>
      <c r="V4260">
        <v>165</v>
      </c>
      <c r="W4260">
        <v>100.8</v>
      </c>
    </row>
    <row r="4261" spans="1:23">
      <c r="A4261">
        <v>2013</v>
      </c>
      <c r="B4261">
        <v>68</v>
      </c>
      <c r="C4261" t="s">
        <v>23</v>
      </c>
      <c r="D4261" t="s">
        <v>30</v>
      </c>
      <c r="E4261" t="s">
        <v>18</v>
      </c>
      <c r="F4261" t="s">
        <v>24</v>
      </c>
      <c r="G4261" t="s">
        <v>25</v>
      </c>
      <c r="H4261" s="3">
        <v>11755.5</v>
      </c>
      <c r="I4261" t="s">
        <v>19</v>
      </c>
      <c r="J4261" t="s">
        <v>22</v>
      </c>
      <c r="K42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38.106801106547202</v>
      </c>
      <c r="L4261" s="6">
        <f>TablaDatos[[#This Row],[IMC_raw]]/1000000000000000</f>
        <v>3.8106801106547201</v>
      </c>
      <c r="M4261" s="2">
        <v>3810680110654720</v>
      </c>
      <c r="N42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1" s="13">
        <f t="shared" si="66"/>
        <v>4260</v>
      </c>
      <c r="P4261" s="2" t="str">
        <f>IF(TablaDatos[[#This Row],[Diabetes]]=0,"No","Si")</f>
        <v>No</v>
      </c>
      <c r="Q4261">
        <v>0</v>
      </c>
      <c r="R4261">
        <f>TablaDatos[[#This Row],[Aux2]]/10000000000000</f>
        <v>205.771728628446</v>
      </c>
      <c r="S4261" s="1">
        <v>2057717286284460</v>
      </c>
      <c r="T4261" s="7">
        <f>TablaDatos[[#This Row],[Aux3]]/100000000000000</f>
        <v>214.16457597870399</v>
      </c>
      <c r="U4261" s="1">
        <v>2.14164575978704E+16</v>
      </c>
      <c r="V4261">
        <v>153.30000000000001</v>
      </c>
      <c r="W4261">
        <v>98</v>
      </c>
    </row>
    <row r="4262" spans="1:23">
      <c r="A4262">
        <v>2013</v>
      </c>
      <c r="B4262">
        <v>65</v>
      </c>
      <c r="C4262" t="s">
        <v>16</v>
      </c>
      <c r="D4262" t="s">
        <v>17</v>
      </c>
      <c r="E4262" t="s">
        <v>21</v>
      </c>
      <c r="F4262" t="s">
        <v>24</v>
      </c>
      <c r="G4262" t="s">
        <v>25</v>
      </c>
      <c r="H4262" s="3">
        <v>13068.03</v>
      </c>
      <c r="I4262" t="s">
        <v>21</v>
      </c>
      <c r="J4262" t="s">
        <v>22</v>
      </c>
      <c r="K42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38.094472759704999</v>
      </c>
      <c r="L4262" s="6">
        <f>TablaDatos[[#This Row],[IMC_raw]]/1000000000000000</f>
        <v>3.8094472759704998</v>
      </c>
      <c r="M4262" s="2">
        <v>3809447275970500</v>
      </c>
      <c r="N42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2" s="13">
        <f t="shared" si="66"/>
        <v>4261</v>
      </c>
      <c r="P4262" s="2" t="str">
        <f>IF(TablaDatos[[#This Row],[Diabetes]]=0,"No","Si")</f>
        <v>Si</v>
      </c>
      <c r="Q4262">
        <v>1</v>
      </c>
      <c r="R4262">
        <f>TablaDatos[[#This Row],[Aux2]]/10000000000000</f>
        <v>21.876453745991501</v>
      </c>
      <c r="S4262" s="1">
        <v>218764537459915</v>
      </c>
      <c r="T4262" s="7">
        <f>TablaDatos[[#This Row],[Aux3]]/100000000000000</f>
        <v>298.57382484741601</v>
      </c>
      <c r="U4262" s="1">
        <v>2.98573824847416E+16</v>
      </c>
      <c r="V4262">
        <v>180.1</v>
      </c>
      <c r="W4262">
        <v>107.9</v>
      </c>
    </row>
    <row r="4263" spans="1:23">
      <c r="A4263">
        <v>2013</v>
      </c>
      <c r="B4263">
        <v>51</v>
      </c>
      <c r="C4263" t="s">
        <v>23</v>
      </c>
      <c r="D4263" t="s">
        <v>71</v>
      </c>
      <c r="E4263" t="s">
        <v>18</v>
      </c>
      <c r="F4263" t="s">
        <v>19</v>
      </c>
      <c r="G4263" t="s">
        <v>20</v>
      </c>
      <c r="H4263" s="3">
        <v>30535.02</v>
      </c>
      <c r="I4263" t="s">
        <v>19</v>
      </c>
      <c r="J4263" t="s">
        <v>22</v>
      </c>
      <c r="K42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38.069134836999197</v>
      </c>
      <c r="L4263" s="5">
        <f>TablaDatos[[#This Row],[IMC_raw]]/1000000000000000</f>
        <v>3.8069134836999199</v>
      </c>
      <c r="M4263" s="2">
        <v>3806913483699920</v>
      </c>
      <c r="N42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3" s="13">
        <f t="shared" si="66"/>
        <v>4262</v>
      </c>
      <c r="P4263" s="2" t="str">
        <f>IF(TablaDatos[[#This Row],[Diabetes]]=0,"No","Si")</f>
        <v>Si</v>
      </c>
      <c r="Q4263">
        <v>1</v>
      </c>
      <c r="R4263">
        <f>TablaDatos[[#This Row],[Aux2]]/10000000000000</f>
        <v>221.801668280558</v>
      </c>
      <c r="S4263" s="1">
        <v>2218016682805580</v>
      </c>
      <c r="T4263" s="7">
        <f>TablaDatos[[#This Row],[Aux3]]/100000000000000</f>
        <v>25.8173381791641</v>
      </c>
      <c r="U4263" s="1">
        <v>2581733817916410</v>
      </c>
      <c r="V4263">
        <v>150</v>
      </c>
      <c r="W4263">
        <v>99.1</v>
      </c>
    </row>
    <row r="4264" spans="1:23">
      <c r="A4264">
        <v>2013</v>
      </c>
      <c r="B4264">
        <v>60</v>
      </c>
      <c r="C4264" t="s">
        <v>16</v>
      </c>
      <c r="D4264" t="s">
        <v>73</v>
      </c>
      <c r="E4264" t="s">
        <v>21</v>
      </c>
      <c r="F4264" t="s">
        <v>24</v>
      </c>
      <c r="G4264" t="s">
        <v>28</v>
      </c>
      <c r="H4264" s="3">
        <v>18627.689999999999</v>
      </c>
      <c r="I4264" t="s">
        <v>21</v>
      </c>
      <c r="J4264" t="s">
        <v>18</v>
      </c>
      <c r="K42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38.068506499128802</v>
      </c>
      <c r="L4264" s="6">
        <f>TablaDatos[[#This Row],[IMC_raw]]/1000000000000000</f>
        <v>38.068506499128802</v>
      </c>
      <c r="M4264" s="2">
        <v>3.80685064991288E+16</v>
      </c>
      <c r="N42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4" s="13">
        <f t="shared" si="66"/>
        <v>4263</v>
      </c>
      <c r="P4264" s="2" t="str">
        <f>IF(TablaDatos[[#This Row],[Diabetes]]=0,"No","Si")</f>
        <v>Si</v>
      </c>
      <c r="Q4264">
        <v>1</v>
      </c>
      <c r="R4264">
        <f>TablaDatos[[#This Row],[Aux2]]/10000000000000</f>
        <v>2373.5391233960199</v>
      </c>
      <c r="S4264" s="1">
        <v>2.37353912339602E+16</v>
      </c>
      <c r="T4264" s="7">
        <f>TablaDatos[[#This Row],[Aux3]]/100000000000000</f>
        <v>27.928207972803701</v>
      </c>
      <c r="U4264" s="1">
        <v>2792820797280370</v>
      </c>
      <c r="V4264">
        <v>176.7</v>
      </c>
      <c r="W4264">
        <v>107.3</v>
      </c>
    </row>
    <row r="4265" spans="1:23">
      <c r="A4265">
        <v>2013</v>
      </c>
      <c r="B4265">
        <v>56</v>
      </c>
      <c r="C4265" t="s">
        <v>16</v>
      </c>
      <c r="D4265" t="s">
        <v>17</v>
      </c>
      <c r="E4265" t="s">
        <v>19</v>
      </c>
      <c r="F4265" t="s">
        <v>19</v>
      </c>
      <c r="G4265" t="s">
        <v>28</v>
      </c>
      <c r="H4265" s="3">
        <v>35071.07</v>
      </c>
      <c r="I4265" t="s">
        <v>21</v>
      </c>
      <c r="J4265" t="s">
        <v>19</v>
      </c>
      <c r="K42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38.066410155729599</v>
      </c>
      <c r="L4265" s="6">
        <f>TablaDatos[[#This Row],[IMC_raw]]/100000000000000</f>
        <v>38.066410155729599</v>
      </c>
      <c r="M4265" s="2">
        <v>3806641015572960</v>
      </c>
      <c r="N42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5" s="13">
        <f t="shared" si="66"/>
        <v>4264</v>
      </c>
      <c r="P4265" s="2" t="str">
        <f>IF(TablaDatos[[#This Row],[Diabetes]]=0,"No","Si")</f>
        <v>No</v>
      </c>
      <c r="Q4265">
        <v>0</v>
      </c>
      <c r="R4265">
        <f>TablaDatos[[#This Row],[Aux2]]/10000000000000</f>
        <v>2392.30493515853</v>
      </c>
      <c r="S4265" s="1">
        <v>2.39230493515853E+16</v>
      </c>
      <c r="T4265" s="7">
        <f>TablaDatos[[#This Row],[Aux3]]/100000000000000</f>
        <v>244.57635912031</v>
      </c>
      <c r="U4265" s="1">
        <v>2.4457635912031E+16</v>
      </c>
      <c r="V4265">
        <v>170.1</v>
      </c>
      <c r="W4265">
        <v>96.5</v>
      </c>
    </row>
    <row r="4266" spans="1:23">
      <c r="A4266">
        <v>2013</v>
      </c>
      <c r="B4266">
        <v>67</v>
      </c>
      <c r="C4266" t="s">
        <v>16</v>
      </c>
      <c r="D4266" t="s">
        <v>29</v>
      </c>
      <c r="E4266" t="s">
        <v>31</v>
      </c>
      <c r="F4266" t="s">
        <v>24</v>
      </c>
      <c r="G4266" t="s">
        <v>25</v>
      </c>
      <c r="H4266" s="3">
        <v>10977.15</v>
      </c>
      <c r="I4266" t="s">
        <v>21</v>
      </c>
      <c r="J4266" t="s">
        <v>19</v>
      </c>
      <c r="K42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38.050448156696099</v>
      </c>
      <c r="L4266" s="5">
        <f>TablaDatos[[#This Row],[IMC_raw]]/1000000000000000</f>
        <v>3.8050448156696102</v>
      </c>
      <c r="M4266" s="2">
        <v>3805044815669610</v>
      </c>
      <c r="N42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6" s="13">
        <f t="shared" si="66"/>
        <v>4265</v>
      </c>
      <c r="P4266" s="2" t="str">
        <f>IF(TablaDatos[[#This Row],[Diabetes]]=0,"No","Si")</f>
        <v>Si</v>
      </c>
      <c r="Q4266">
        <v>1</v>
      </c>
      <c r="R4266">
        <f>TablaDatos[[#This Row],[Aux2]]/10000000000000</f>
        <v>2471.6748356888802</v>
      </c>
      <c r="S4266" s="1">
        <v>2.47167483568888E+16</v>
      </c>
      <c r="T4266" s="7">
        <f>TablaDatos[[#This Row],[Aux3]]/100000000000000</f>
        <v>291.75373674421297</v>
      </c>
      <c r="U4266" s="1">
        <v>2.91753736744213E+16</v>
      </c>
      <c r="V4266">
        <v>176.6</v>
      </c>
      <c r="W4266">
        <v>106</v>
      </c>
    </row>
    <row r="4267" spans="1:23">
      <c r="A4267">
        <v>2013</v>
      </c>
      <c r="B4267">
        <v>61</v>
      </c>
      <c r="C4267" t="s">
        <v>16</v>
      </c>
      <c r="D4267" t="s">
        <v>29</v>
      </c>
      <c r="E4267" t="s">
        <v>31</v>
      </c>
      <c r="F4267" t="s">
        <v>24</v>
      </c>
      <c r="G4267" t="s">
        <v>28</v>
      </c>
      <c r="H4267" s="3">
        <v>21596.43</v>
      </c>
      <c r="I4267" t="s">
        <v>21</v>
      </c>
      <c r="J4267" t="s">
        <v>19</v>
      </c>
      <c r="K42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37.983448088819102</v>
      </c>
      <c r="L4267" s="5">
        <f>TablaDatos[[#This Row],[IMC_raw]]/1000000000000000</f>
        <v>0.379834480888191</v>
      </c>
      <c r="M4267" s="2">
        <v>379834480888191</v>
      </c>
      <c r="N42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7" s="13">
        <f t="shared" si="66"/>
        <v>4266</v>
      </c>
      <c r="P4267" s="2" t="str">
        <f>IF(TablaDatos[[#This Row],[Diabetes]]=0,"No","Si")</f>
        <v>Si</v>
      </c>
      <c r="Q4267">
        <v>1</v>
      </c>
      <c r="R4267">
        <f>TablaDatos[[#This Row],[Aux2]]/10000000000000</f>
        <v>25.246602922175502</v>
      </c>
      <c r="S4267" s="1">
        <v>252466029221755</v>
      </c>
      <c r="T4267" s="7">
        <f>TablaDatos[[#This Row],[Aux3]]/100000000000000</f>
        <v>3.0000000000000001E-12</v>
      </c>
      <c r="U4267">
        <v>300</v>
      </c>
      <c r="V4267">
        <v>173.7</v>
      </c>
      <c r="W4267">
        <v>107.6</v>
      </c>
    </row>
    <row r="4268" spans="1:23">
      <c r="A4268">
        <v>2013</v>
      </c>
      <c r="B4268">
        <v>60</v>
      </c>
      <c r="C4268" t="s">
        <v>23</v>
      </c>
      <c r="D4268" t="s">
        <v>38</v>
      </c>
      <c r="E4268" t="s">
        <v>18</v>
      </c>
      <c r="F4268" t="s">
        <v>19</v>
      </c>
      <c r="G4268" t="s">
        <v>28</v>
      </c>
      <c r="H4268" s="3">
        <v>13719.97</v>
      </c>
      <c r="I4268" t="s">
        <v>19</v>
      </c>
      <c r="J4268" t="s">
        <v>22</v>
      </c>
      <c r="K42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37.901449916261896</v>
      </c>
      <c r="L4268" s="5">
        <f>TablaDatos[[#This Row],[IMC_raw]]/1000000000000000</f>
        <v>3.7901449916261898</v>
      </c>
      <c r="M4268" s="2">
        <v>3790144991626190</v>
      </c>
      <c r="N42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8" s="13">
        <f t="shared" si="66"/>
        <v>4267</v>
      </c>
      <c r="P4268" s="2" t="str">
        <f>IF(TablaDatos[[#This Row],[Diabetes]]=0,"No","Si")</f>
        <v>Si</v>
      </c>
      <c r="Q4268">
        <v>1</v>
      </c>
      <c r="R4268">
        <f>TablaDatos[[#This Row],[Aux2]]/10000000000000</f>
        <v>2239.7264199627002</v>
      </c>
      <c r="S4268" s="1">
        <v>2.2397264199627E+16</v>
      </c>
      <c r="T4268" s="7">
        <f>TablaDatos[[#This Row],[Aux3]]/100000000000000</f>
        <v>235.667345135434</v>
      </c>
      <c r="U4268" s="1">
        <v>2.35667345135434E+16</v>
      </c>
      <c r="V4268">
        <v>158.9</v>
      </c>
      <c r="W4268">
        <v>102.9</v>
      </c>
    </row>
    <row r="4269" spans="1:23">
      <c r="A4269">
        <v>2013</v>
      </c>
      <c r="B4269">
        <v>46</v>
      </c>
      <c r="C4269" t="s">
        <v>16</v>
      </c>
      <c r="D4269" t="s">
        <v>73</v>
      </c>
      <c r="E4269" t="s">
        <v>19</v>
      </c>
      <c r="F4269" t="s">
        <v>24</v>
      </c>
      <c r="G4269" t="s">
        <v>20</v>
      </c>
      <c r="H4269" s="3">
        <v>25577.37</v>
      </c>
      <c r="I4269" t="s">
        <v>19</v>
      </c>
      <c r="J4269" t="s">
        <v>18</v>
      </c>
      <c r="K42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37.8981458386329</v>
      </c>
      <c r="L4269" s="5">
        <f>TablaDatos[[#This Row],[IMC_raw]]/1000000000000000</f>
        <v>37.8981458386329</v>
      </c>
      <c r="M4269" s="2">
        <v>3.7898145838632896E+16</v>
      </c>
      <c r="N42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69" s="13">
        <f t="shared" si="66"/>
        <v>4268</v>
      </c>
      <c r="P4269" s="2" t="str">
        <f>IF(TablaDatos[[#This Row],[Diabetes]]=0,"No","Si")</f>
        <v>Si</v>
      </c>
      <c r="Q4269">
        <v>1</v>
      </c>
      <c r="R4269">
        <f>TablaDatos[[#This Row],[Aux2]]/10000000000000</f>
        <v>2128.6463582835499</v>
      </c>
      <c r="S4269" s="1">
        <v>2.12864635828355E+16</v>
      </c>
      <c r="T4269" s="7">
        <f>TablaDatos[[#This Row],[Aux3]]/100000000000000</f>
        <v>3.0000000000000001E-12</v>
      </c>
      <c r="U4269">
        <v>300</v>
      </c>
      <c r="V4269">
        <v>159.19999999999999</v>
      </c>
      <c r="W4269">
        <v>96.5</v>
      </c>
    </row>
    <row r="4270" spans="1:23">
      <c r="A4270">
        <v>2013</v>
      </c>
      <c r="B4270">
        <v>69</v>
      </c>
      <c r="C4270" t="s">
        <v>16</v>
      </c>
      <c r="D4270" t="s">
        <v>73</v>
      </c>
      <c r="E4270" t="s">
        <v>21</v>
      </c>
      <c r="F4270" t="s">
        <v>24</v>
      </c>
      <c r="G4270" t="s">
        <v>25</v>
      </c>
      <c r="H4270" s="3">
        <v>23238.959999999999</v>
      </c>
      <c r="I4270" t="s">
        <v>19</v>
      </c>
      <c r="J4270" t="s">
        <v>18</v>
      </c>
      <c r="K42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37.7820107493812</v>
      </c>
      <c r="L4270" s="5">
        <f>TablaDatos[[#This Row],[IMC_raw]]/1000000000000000</f>
        <v>3.7782010749381199</v>
      </c>
      <c r="M4270" s="2">
        <v>3778201074938120</v>
      </c>
      <c r="N42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0" s="13">
        <f t="shared" si="66"/>
        <v>4269</v>
      </c>
      <c r="P4270" s="2" t="str">
        <f>IF(TablaDatos[[#This Row],[Diabetes]]=0,"No","Si")</f>
        <v>Si</v>
      </c>
      <c r="Q4270">
        <v>1</v>
      </c>
      <c r="R4270">
        <f>TablaDatos[[#This Row],[Aux2]]/10000000000000</f>
        <v>2307.0605974558398</v>
      </c>
      <c r="S4270" s="1">
        <v>2.30706059745584E+16</v>
      </c>
      <c r="T4270" s="7">
        <f>TablaDatos[[#This Row],[Aux3]]/100000000000000</f>
        <v>285.66444419822</v>
      </c>
      <c r="U4270" s="1">
        <v>2.8566444419822E+16</v>
      </c>
      <c r="V4270">
        <v>167.1</v>
      </c>
      <c r="W4270">
        <v>98.7</v>
      </c>
    </row>
    <row r="4271" spans="1:23">
      <c r="A4271">
        <v>2013</v>
      </c>
      <c r="B4271">
        <v>68</v>
      </c>
      <c r="C4271" t="s">
        <v>23</v>
      </c>
      <c r="D4271" t="s">
        <v>29</v>
      </c>
      <c r="E4271" t="s">
        <v>21</v>
      </c>
      <c r="F4271" t="s">
        <v>24</v>
      </c>
      <c r="G4271" t="s">
        <v>25</v>
      </c>
      <c r="H4271" s="3">
        <v>10708.98</v>
      </c>
      <c r="I4271" t="s">
        <v>21</v>
      </c>
      <c r="J4271" t="s">
        <v>18</v>
      </c>
      <c r="K42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37.738703254362903</v>
      </c>
      <c r="L4271" s="6">
        <f>TablaDatos[[#This Row],[IMC_raw]]/1000000000000000</f>
        <v>3.77387032543629</v>
      </c>
      <c r="M4271" s="2">
        <v>3773870325436290</v>
      </c>
      <c r="N42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1" s="13">
        <f t="shared" si="66"/>
        <v>4270</v>
      </c>
      <c r="P4271" s="2" t="str">
        <f>IF(TablaDatos[[#This Row],[Diabetes]]=0,"No","Si")</f>
        <v>Si</v>
      </c>
      <c r="Q4271">
        <v>1</v>
      </c>
      <c r="R4271">
        <f>TablaDatos[[#This Row],[Aux2]]/10000000000000</f>
        <v>2407.81989618844</v>
      </c>
      <c r="S4271" s="1">
        <v>2.40781989618844E+16</v>
      </c>
      <c r="T4271" s="7">
        <f>TablaDatos[[#This Row],[Aux3]]/100000000000000</f>
        <v>293.08087494941202</v>
      </c>
      <c r="U4271" s="1">
        <v>2.93080874949412E+16</v>
      </c>
      <c r="V4271">
        <v>177.6</v>
      </c>
      <c r="W4271">
        <v>107</v>
      </c>
    </row>
    <row r="4272" spans="1:23">
      <c r="A4272">
        <v>2013</v>
      </c>
      <c r="B4272">
        <v>69</v>
      </c>
      <c r="C4272" t="s">
        <v>23</v>
      </c>
      <c r="D4272" t="s">
        <v>30</v>
      </c>
      <c r="E4272" t="s">
        <v>18</v>
      </c>
      <c r="F4272" t="s">
        <v>24</v>
      </c>
      <c r="G4272" t="s">
        <v>25</v>
      </c>
      <c r="H4272" s="3">
        <v>10810.19</v>
      </c>
      <c r="I4272" t="s">
        <v>21</v>
      </c>
      <c r="J4272" t="s">
        <v>22</v>
      </c>
      <c r="K42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37.7358981822074</v>
      </c>
      <c r="L4272" s="5">
        <f>TablaDatos[[#This Row],[IMC_raw]]/1000000000000000</f>
        <v>3.7735898182207399</v>
      </c>
      <c r="M4272" s="2">
        <v>3773589818220740</v>
      </c>
      <c r="N42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2" s="13">
        <f t="shared" si="66"/>
        <v>4271</v>
      </c>
      <c r="P4272" s="2" t="str">
        <f>IF(TablaDatos[[#This Row],[Diabetes]]=0,"No","Si")</f>
        <v>Si</v>
      </c>
      <c r="Q4272">
        <v>1</v>
      </c>
      <c r="R4272">
        <f>TablaDatos[[#This Row],[Aux2]]/10000000000000</f>
        <v>2537.4130284436001</v>
      </c>
      <c r="S4272" s="1">
        <v>2.5374130284436E+16</v>
      </c>
      <c r="T4272" s="7">
        <f>TablaDatos[[#This Row],[Aux3]]/100000000000000</f>
        <v>280.14481424534802</v>
      </c>
      <c r="U4272" s="1">
        <v>2.80144814245348E+16</v>
      </c>
      <c r="V4272">
        <v>160.6</v>
      </c>
      <c r="W4272">
        <v>105.9</v>
      </c>
    </row>
    <row r="4273" spans="1:23">
      <c r="A4273">
        <v>2013</v>
      </c>
      <c r="B4273">
        <v>58</v>
      </c>
      <c r="C4273" t="s">
        <v>23</v>
      </c>
      <c r="D4273" t="s">
        <v>29</v>
      </c>
      <c r="E4273" t="s">
        <v>18</v>
      </c>
      <c r="F4273" t="s">
        <v>24</v>
      </c>
      <c r="G4273" t="s">
        <v>28</v>
      </c>
      <c r="H4273" s="3">
        <v>13088.87</v>
      </c>
      <c r="I4273" t="s">
        <v>18</v>
      </c>
      <c r="J4273" t="s">
        <v>22</v>
      </c>
      <c r="K42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37.709347417473097</v>
      </c>
      <c r="L4273" s="5">
        <f>TablaDatos[[#This Row],[IMC_raw]]/1000000000000000</f>
        <v>3.7709347417473098</v>
      </c>
      <c r="M4273" s="2">
        <v>3770934741747310</v>
      </c>
      <c r="N42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3" s="13">
        <f t="shared" si="66"/>
        <v>4272</v>
      </c>
      <c r="P4273" s="2" t="str">
        <f>IF(TablaDatos[[#This Row],[Diabetes]]=0,"No","Si")</f>
        <v>Si</v>
      </c>
      <c r="Q4273">
        <v>1</v>
      </c>
      <c r="R4273">
        <f>TablaDatos[[#This Row],[Aux2]]/10000000000000</f>
        <v>2136.5138538064002</v>
      </c>
      <c r="S4273" s="1">
        <v>2.1365138538064E+16</v>
      </c>
      <c r="T4273" s="7">
        <f>TablaDatos[[#This Row],[Aux3]]/100000000000000</f>
        <v>26.157038046357702</v>
      </c>
      <c r="U4273" s="1">
        <v>2615703804635770</v>
      </c>
      <c r="V4273">
        <v>164.4</v>
      </c>
      <c r="W4273">
        <v>100</v>
      </c>
    </row>
    <row r="4274" spans="1:23">
      <c r="A4274">
        <v>2013</v>
      </c>
      <c r="B4274">
        <v>57</v>
      </c>
      <c r="C4274" t="s">
        <v>23</v>
      </c>
      <c r="D4274" t="s">
        <v>29</v>
      </c>
      <c r="E4274" t="s">
        <v>18</v>
      </c>
      <c r="F4274" t="s">
        <v>24</v>
      </c>
      <c r="G4274" t="s">
        <v>28</v>
      </c>
      <c r="H4274" s="3">
        <v>12213.25</v>
      </c>
      <c r="I4274" t="s">
        <v>21</v>
      </c>
      <c r="J4274" t="s">
        <v>18</v>
      </c>
      <c r="K42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37.684227932862399</v>
      </c>
      <c r="L4274" s="5">
        <f>TablaDatos[[#This Row],[IMC_raw]]/1000000000000000</f>
        <v>37.684227932862399</v>
      </c>
      <c r="M4274" s="2">
        <v>3.76842279328624E+16</v>
      </c>
      <c r="N42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4" s="13">
        <f t="shared" si="66"/>
        <v>4273</v>
      </c>
      <c r="P4274" s="2" t="str">
        <f>IF(TablaDatos[[#This Row],[Diabetes]]=0,"No","Si")</f>
        <v>Si</v>
      </c>
      <c r="Q4274">
        <v>1</v>
      </c>
      <c r="R4274">
        <f>TablaDatos[[#This Row],[Aux2]]/10000000000000</f>
        <v>2368.6589312603301</v>
      </c>
      <c r="S4274" s="1">
        <v>2.36865893126033E+16</v>
      </c>
      <c r="T4274" s="7">
        <f>TablaDatos[[#This Row],[Aux3]]/100000000000000</f>
        <v>270.810202923232</v>
      </c>
      <c r="U4274" s="1">
        <v>2.70810202923232E+16</v>
      </c>
      <c r="V4274">
        <v>161.1</v>
      </c>
      <c r="W4274">
        <v>107.2</v>
      </c>
    </row>
    <row r="4275" spans="1:23">
      <c r="A4275">
        <v>2013</v>
      </c>
      <c r="B4275">
        <v>62</v>
      </c>
      <c r="C4275" t="s">
        <v>16</v>
      </c>
      <c r="D4275" t="s">
        <v>72</v>
      </c>
      <c r="E4275" t="s">
        <v>18</v>
      </c>
      <c r="F4275" t="s">
        <v>24</v>
      </c>
      <c r="G4275" t="s">
        <v>28</v>
      </c>
      <c r="H4275" s="3">
        <v>21954.400000000001</v>
      </c>
      <c r="I4275" t="s">
        <v>21</v>
      </c>
      <c r="J4275" t="s">
        <v>22</v>
      </c>
      <c r="K42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37.680610503802299</v>
      </c>
      <c r="L4275" s="5">
        <f>TablaDatos[[#This Row],[IMC_raw]]/1000000000000000</f>
        <v>3.7680610503802301</v>
      </c>
      <c r="M4275" s="2">
        <v>3768061050380230</v>
      </c>
      <c r="N42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5" s="13">
        <f t="shared" si="66"/>
        <v>4274</v>
      </c>
      <c r="P4275" s="2" t="str">
        <f>IF(TablaDatos[[#This Row],[Diabetes]]=0,"No","Si")</f>
        <v>No</v>
      </c>
      <c r="Q4275">
        <v>0</v>
      </c>
      <c r="R4275">
        <f>TablaDatos[[#This Row],[Aux2]]/10000000000000</f>
        <v>242.52622165187401</v>
      </c>
      <c r="S4275" s="1">
        <v>2425262216518740</v>
      </c>
      <c r="T4275" s="7">
        <f>TablaDatos[[#This Row],[Aux3]]/100000000000000</f>
        <v>245.18243905151499</v>
      </c>
      <c r="U4275" s="1">
        <v>2.45182439051515E+16</v>
      </c>
      <c r="V4275">
        <v>168.1</v>
      </c>
      <c r="W4275">
        <v>98.7</v>
      </c>
    </row>
    <row r="4276" spans="1:23">
      <c r="A4276">
        <v>2013</v>
      </c>
      <c r="B4276">
        <v>61</v>
      </c>
      <c r="C4276" t="s">
        <v>23</v>
      </c>
      <c r="D4276" t="s">
        <v>17</v>
      </c>
      <c r="E4276" t="s">
        <v>31</v>
      </c>
      <c r="F4276" t="s">
        <v>24</v>
      </c>
      <c r="G4276" t="s">
        <v>28</v>
      </c>
      <c r="H4276" s="3">
        <v>17472.87</v>
      </c>
      <c r="I4276" t="s">
        <v>21</v>
      </c>
      <c r="J4276" t="s">
        <v>18</v>
      </c>
      <c r="K42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37.6658270320508</v>
      </c>
      <c r="L4276" s="5">
        <f>TablaDatos[[#This Row],[IMC_raw]]/1000000000000000</f>
        <v>37.6658270320508</v>
      </c>
      <c r="M4276" s="2">
        <v>3.76658270320508E+16</v>
      </c>
      <c r="N42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6" s="13">
        <f t="shared" si="66"/>
        <v>4275</v>
      </c>
      <c r="P4276" s="2" t="str">
        <f>IF(TablaDatos[[#This Row],[Diabetes]]=0,"No","Si")</f>
        <v>Si</v>
      </c>
      <c r="Q4276">
        <v>1</v>
      </c>
      <c r="R4276">
        <f>TablaDatos[[#This Row],[Aux2]]/10000000000000</f>
        <v>212.27512454204299</v>
      </c>
      <c r="S4276" s="1">
        <v>2122751245420430</v>
      </c>
      <c r="T4276" s="7">
        <f>TablaDatos[[#This Row],[Aux3]]/100000000000000</f>
        <v>3.0000000000000001E-12</v>
      </c>
      <c r="U4276">
        <v>300</v>
      </c>
      <c r="V4276">
        <v>174.6</v>
      </c>
      <c r="W4276">
        <v>100.6</v>
      </c>
    </row>
    <row r="4277" spans="1:23">
      <c r="A4277">
        <v>2013</v>
      </c>
      <c r="B4277">
        <v>59</v>
      </c>
      <c r="C4277" t="s">
        <v>16</v>
      </c>
      <c r="D4277" t="s">
        <v>36</v>
      </c>
      <c r="E4277" t="s">
        <v>21</v>
      </c>
      <c r="F4277" t="s">
        <v>19</v>
      </c>
      <c r="G4277" t="s">
        <v>28</v>
      </c>
      <c r="H4277" s="3">
        <v>25012.42</v>
      </c>
      <c r="I4277" t="s">
        <v>18</v>
      </c>
      <c r="J4277" t="s">
        <v>22</v>
      </c>
      <c r="K42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37.653367424127204</v>
      </c>
      <c r="L4277" s="5">
        <f>TablaDatos[[#This Row],[IMC_raw]]/1000000000000000</f>
        <v>3.7653367424127202</v>
      </c>
      <c r="M4277" s="2">
        <v>3765336742412720</v>
      </c>
      <c r="N42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7" s="13">
        <f t="shared" si="66"/>
        <v>4276</v>
      </c>
      <c r="P4277" s="2" t="str">
        <f>IF(TablaDatos[[#This Row],[Diabetes]]=0,"No","Si")</f>
        <v>No</v>
      </c>
      <c r="Q4277">
        <v>0</v>
      </c>
      <c r="R4277">
        <f>TablaDatos[[#This Row],[Aux2]]/10000000000000</f>
        <v>1987.96932277941</v>
      </c>
      <c r="S4277" s="1">
        <v>1.98796932277941E+16</v>
      </c>
      <c r="T4277" s="7">
        <f>TablaDatos[[#This Row],[Aux3]]/100000000000000</f>
        <v>181.521308462517</v>
      </c>
      <c r="U4277" s="1">
        <v>1.81521308462517E+16</v>
      </c>
      <c r="V4277">
        <v>159.1</v>
      </c>
      <c r="W4277">
        <v>95.3</v>
      </c>
    </row>
    <row r="4278" spans="1:23">
      <c r="A4278">
        <v>2013</v>
      </c>
      <c r="B4278">
        <v>72</v>
      </c>
      <c r="C4278" t="s">
        <v>23</v>
      </c>
      <c r="D4278" t="s">
        <v>72</v>
      </c>
      <c r="E4278" t="s">
        <v>31</v>
      </c>
      <c r="F4278" t="s">
        <v>19</v>
      </c>
      <c r="G4278" t="s">
        <v>25</v>
      </c>
      <c r="H4278" s="3">
        <v>13035.99</v>
      </c>
      <c r="I4278" t="s">
        <v>21</v>
      </c>
      <c r="J4278" t="s">
        <v>19</v>
      </c>
      <c r="K42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37.6368717103432</v>
      </c>
      <c r="L4278" s="6">
        <f>TablaDatos[[#This Row],[IMC_raw]]/1000000000000000</f>
        <v>3.76368717103432</v>
      </c>
      <c r="M4278" s="2">
        <v>3763687171034320</v>
      </c>
      <c r="N42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8" s="13">
        <f t="shared" si="66"/>
        <v>4277</v>
      </c>
      <c r="P4278" s="2" t="str">
        <f>IF(TablaDatos[[#This Row],[Diabetes]]=0,"No","Si")</f>
        <v>Si</v>
      </c>
      <c r="Q4278">
        <v>1</v>
      </c>
      <c r="R4278">
        <f>TablaDatos[[#This Row],[Aux2]]/10000000000000</f>
        <v>256.364366585217</v>
      </c>
      <c r="S4278" s="1">
        <v>2563643665852170</v>
      </c>
      <c r="T4278" s="7">
        <f>TablaDatos[[#This Row],[Aux3]]/100000000000000</f>
        <v>256.38468971921702</v>
      </c>
      <c r="U4278" s="1">
        <v>2.56384689719217E+16</v>
      </c>
      <c r="V4278">
        <v>183.1</v>
      </c>
      <c r="W4278">
        <v>107.2</v>
      </c>
    </row>
    <row r="4279" spans="1:23">
      <c r="A4279">
        <v>2013</v>
      </c>
      <c r="B4279">
        <v>61</v>
      </c>
      <c r="C4279" t="s">
        <v>23</v>
      </c>
      <c r="D4279" t="s">
        <v>73</v>
      </c>
      <c r="E4279" t="s">
        <v>18</v>
      </c>
      <c r="F4279" t="s">
        <v>19</v>
      </c>
      <c r="G4279" t="s">
        <v>28</v>
      </c>
      <c r="H4279" s="3">
        <v>22158.95</v>
      </c>
      <c r="I4279" t="s">
        <v>21</v>
      </c>
      <c r="J4279" t="s">
        <v>22</v>
      </c>
      <c r="K42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37.494066076495805</v>
      </c>
      <c r="L4279" s="6">
        <f>TablaDatos[[#This Row],[IMC_raw]]/1000000000000000</f>
        <v>0.37494066076495802</v>
      </c>
      <c r="M4279" s="2">
        <v>374940660764958</v>
      </c>
      <c r="N42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79" s="13">
        <f t="shared" si="66"/>
        <v>4278</v>
      </c>
      <c r="P4279" s="2" t="str">
        <f>IF(TablaDatos[[#This Row],[Diabetes]]=0,"No","Si")</f>
        <v>No</v>
      </c>
      <c r="Q4279">
        <v>0</v>
      </c>
      <c r="R4279">
        <f>TablaDatos[[#This Row],[Aux2]]/10000000000000</f>
        <v>2191.5458118791998</v>
      </c>
      <c r="S4279" s="1">
        <v>2.1915458118792E+16</v>
      </c>
      <c r="T4279" s="7">
        <f>TablaDatos[[#This Row],[Aux3]]/100000000000000</f>
        <v>242.33344469907499</v>
      </c>
      <c r="U4279" s="1">
        <v>2.42333444699075E+16</v>
      </c>
      <c r="V4279">
        <v>161.80000000000001</v>
      </c>
      <c r="W4279">
        <v>97.9</v>
      </c>
    </row>
    <row r="4280" spans="1:23">
      <c r="A4280">
        <v>2013</v>
      </c>
      <c r="B4280">
        <v>56</v>
      </c>
      <c r="C4280" t="s">
        <v>16</v>
      </c>
      <c r="D4280" t="s">
        <v>72</v>
      </c>
      <c r="E4280" t="s">
        <v>21</v>
      </c>
      <c r="F4280" t="s">
        <v>24</v>
      </c>
      <c r="G4280" t="s">
        <v>28</v>
      </c>
      <c r="H4280" s="3">
        <v>15042.84</v>
      </c>
      <c r="I4280" t="s">
        <v>21</v>
      </c>
      <c r="J4280" t="s">
        <v>19</v>
      </c>
      <c r="K42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37.465386565350698</v>
      </c>
      <c r="L4280" s="6">
        <f>TablaDatos[[#This Row],[IMC_raw]]/1000000000000000</f>
        <v>0.374653865653507</v>
      </c>
      <c r="M4280" s="2">
        <v>374653865653507</v>
      </c>
      <c r="N42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0" s="13">
        <f t="shared" si="66"/>
        <v>4279</v>
      </c>
      <c r="P4280" s="2" t="str">
        <f>IF(TablaDatos[[#This Row],[Diabetes]]=0,"No","Si")</f>
        <v>Si</v>
      </c>
      <c r="Q4280">
        <v>1</v>
      </c>
      <c r="R4280">
        <f>TablaDatos[[#This Row],[Aux2]]/10000000000000</f>
        <v>2405.6161328248199</v>
      </c>
      <c r="S4280" s="1">
        <v>2.40561613282482E+16</v>
      </c>
      <c r="T4280" s="7">
        <f>TablaDatos[[#This Row],[Aux3]]/100000000000000</f>
        <v>27.499557304882</v>
      </c>
      <c r="U4280" s="1">
        <v>2749955730488200</v>
      </c>
      <c r="V4280">
        <v>181</v>
      </c>
      <c r="W4280">
        <v>102.9</v>
      </c>
    </row>
    <row r="4281" spans="1:23">
      <c r="A4281">
        <v>2013</v>
      </c>
      <c r="B4281">
        <v>59</v>
      </c>
      <c r="C4281" t="s">
        <v>16</v>
      </c>
      <c r="D4281" t="s">
        <v>29</v>
      </c>
      <c r="E4281" t="s">
        <v>21</v>
      </c>
      <c r="F4281" t="s">
        <v>24</v>
      </c>
      <c r="G4281" t="s">
        <v>28</v>
      </c>
      <c r="H4281" s="3">
        <v>10036.129999999999</v>
      </c>
      <c r="I4281" t="s">
        <v>21</v>
      </c>
      <c r="J4281" t="s">
        <v>22</v>
      </c>
      <c r="K42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37.3889145501511</v>
      </c>
      <c r="L4281" s="5">
        <f>TablaDatos[[#This Row],[IMC_raw]]/1000000000000000</f>
        <v>3.7388914550151102</v>
      </c>
      <c r="M4281" s="2">
        <v>3738891455015110</v>
      </c>
      <c r="N42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1" s="13">
        <f t="shared" si="66"/>
        <v>4280</v>
      </c>
      <c r="P4281" s="2" t="str">
        <f>IF(TablaDatos[[#This Row],[Diabetes]]=0,"No","Si")</f>
        <v>Si</v>
      </c>
      <c r="Q4281">
        <v>1</v>
      </c>
      <c r="R4281">
        <f>TablaDatos[[#This Row],[Aux2]]/10000000000000</f>
        <v>224.95136347028199</v>
      </c>
      <c r="S4281" s="1">
        <v>2249513634702820</v>
      </c>
      <c r="T4281" s="7">
        <f>TablaDatos[[#This Row],[Aux3]]/100000000000000</f>
        <v>245.00069102308501</v>
      </c>
      <c r="U4281" s="1">
        <v>2.45000691023085E+16</v>
      </c>
      <c r="V4281">
        <v>177.5</v>
      </c>
      <c r="W4281">
        <v>104</v>
      </c>
    </row>
    <row r="4282" spans="1:23">
      <c r="A4282">
        <v>2013</v>
      </c>
      <c r="B4282">
        <v>62</v>
      </c>
      <c r="C4282" t="s">
        <v>16</v>
      </c>
      <c r="D4282" t="s">
        <v>29</v>
      </c>
      <c r="E4282" t="s">
        <v>31</v>
      </c>
      <c r="F4282" t="s">
        <v>24</v>
      </c>
      <c r="G4282" t="s">
        <v>28</v>
      </c>
      <c r="H4282" s="3">
        <v>14323.28</v>
      </c>
      <c r="I4282" t="s">
        <v>21</v>
      </c>
      <c r="J4282" t="s">
        <v>22</v>
      </c>
      <c r="K42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37.375426095081103</v>
      </c>
      <c r="L4282" s="6">
        <f>TablaDatos[[#This Row],[IMC_raw]]/1000000000000000</f>
        <v>3.7375426095081101</v>
      </c>
      <c r="M4282" s="2">
        <v>3737542609508110</v>
      </c>
      <c r="N42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2" s="13">
        <f t="shared" si="66"/>
        <v>4281</v>
      </c>
      <c r="P4282" s="2" t="str">
        <f>IF(TablaDatos[[#This Row],[Diabetes]]=0,"No","Si")</f>
        <v>Si</v>
      </c>
      <c r="Q4282">
        <v>1</v>
      </c>
      <c r="R4282">
        <f>TablaDatos[[#This Row],[Aux2]]/10000000000000</f>
        <v>22.138016569945901</v>
      </c>
      <c r="S4282" s="1">
        <v>221380165699459</v>
      </c>
      <c r="T4282" s="7">
        <f>TablaDatos[[#This Row],[Aux3]]/100000000000000</f>
        <v>239.59946140571</v>
      </c>
      <c r="U4282" s="1">
        <v>2.3959946140571E+16</v>
      </c>
      <c r="V4282">
        <v>178.9</v>
      </c>
      <c r="W4282">
        <v>100.8</v>
      </c>
    </row>
    <row r="4283" spans="1:23">
      <c r="A4283">
        <v>2013</v>
      </c>
      <c r="B4283">
        <v>56</v>
      </c>
      <c r="C4283" t="s">
        <v>23</v>
      </c>
      <c r="D4283" t="s">
        <v>73</v>
      </c>
      <c r="E4283" t="s">
        <v>18</v>
      </c>
      <c r="F4283" t="s">
        <v>35</v>
      </c>
      <c r="G4283" t="s">
        <v>28</v>
      </c>
      <c r="H4283" s="3">
        <v>22337.9</v>
      </c>
      <c r="I4283" t="s">
        <v>19</v>
      </c>
      <c r="J4283" t="s">
        <v>18</v>
      </c>
      <c r="K42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37.359172642290204</v>
      </c>
      <c r="L4283" s="6">
        <f>TablaDatos[[#This Row],[IMC_raw]]/1000000000000000</f>
        <v>3.7359172642290202</v>
      </c>
      <c r="M4283" s="2">
        <v>3735917264229020</v>
      </c>
      <c r="N42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3" s="13">
        <f t="shared" si="66"/>
        <v>4282</v>
      </c>
      <c r="P4283" s="2" t="str">
        <f>IF(TablaDatos[[#This Row],[Diabetes]]=0,"No","Si")</f>
        <v>No</v>
      </c>
      <c r="Q4283">
        <v>0</v>
      </c>
      <c r="R4283">
        <f>TablaDatos[[#This Row],[Aux2]]/10000000000000</f>
        <v>2026.25349145477</v>
      </c>
      <c r="S4283" s="1">
        <v>2.02625349145477E+16</v>
      </c>
      <c r="T4283" s="7">
        <f>TablaDatos[[#This Row],[Aux3]]/100000000000000</f>
        <v>23.774256452120099</v>
      </c>
      <c r="U4283" s="1">
        <v>2377425645212010</v>
      </c>
      <c r="V4283">
        <v>157.5</v>
      </c>
      <c r="W4283">
        <v>99</v>
      </c>
    </row>
    <row r="4284" spans="1:23">
      <c r="A4284">
        <v>2013</v>
      </c>
      <c r="B4284">
        <v>71</v>
      </c>
      <c r="C4284" t="s">
        <v>16</v>
      </c>
      <c r="D4284" t="s">
        <v>73</v>
      </c>
      <c r="E4284" t="s">
        <v>31</v>
      </c>
      <c r="F4284" t="s">
        <v>24</v>
      </c>
      <c r="G4284" t="s">
        <v>25</v>
      </c>
      <c r="H4284" s="3">
        <v>31409.46</v>
      </c>
      <c r="I4284" t="s">
        <v>21</v>
      </c>
      <c r="J4284" t="s">
        <v>19</v>
      </c>
      <c r="K42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37.347950422970598</v>
      </c>
      <c r="L4284" s="5">
        <f>TablaDatos[[#This Row],[IMC_raw]]/100000000000000</f>
        <v>37.347950422970598</v>
      </c>
      <c r="M4284" s="2">
        <v>3734795042297060</v>
      </c>
      <c r="N42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4" s="13">
        <f t="shared" si="66"/>
        <v>4283</v>
      </c>
      <c r="P4284" s="2" t="str">
        <f>IF(TablaDatos[[#This Row],[Diabetes]]=0,"No","Si")</f>
        <v>Si</v>
      </c>
      <c r="Q4284">
        <v>1</v>
      </c>
      <c r="R4284">
        <f>TablaDatos[[#This Row],[Aux2]]/10000000000000</f>
        <v>2513.7036907370798</v>
      </c>
      <c r="S4284" s="1">
        <v>2.51370369073708E+16</v>
      </c>
      <c r="T4284" s="7">
        <f>TablaDatos[[#This Row],[Aux3]]/100000000000000</f>
        <v>285.46295196219802</v>
      </c>
      <c r="U4284" s="1">
        <v>2.85462951962198E+16</v>
      </c>
      <c r="V4284">
        <v>196.9</v>
      </c>
      <c r="W4284">
        <v>108</v>
      </c>
    </row>
    <row r="4285" spans="1:23">
      <c r="A4285">
        <v>2013</v>
      </c>
      <c r="B4285">
        <v>61</v>
      </c>
      <c r="C4285" t="s">
        <v>16</v>
      </c>
      <c r="D4285" t="s">
        <v>38</v>
      </c>
      <c r="E4285" t="s">
        <v>18</v>
      </c>
      <c r="F4285" t="s">
        <v>35</v>
      </c>
      <c r="G4285" t="s">
        <v>28</v>
      </c>
      <c r="H4285" s="3">
        <v>19877.37</v>
      </c>
      <c r="I4285" t="s">
        <v>19</v>
      </c>
      <c r="J4285" t="s">
        <v>18</v>
      </c>
      <c r="K42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37.2762286922718</v>
      </c>
      <c r="L4285" s="6">
        <f>TablaDatos[[#This Row],[IMC_raw]]/1000000000000000</f>
        <v>3.7276228692271798</v>
      </c>
      <c r="M4285" s="2">
        <v>3727622869227180</v>
      </c>
      <c r="N42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5" s="13">
        <f t="shared" si="66"/>
        <v>4284</v>
      </c>
      <c r="P4285" s="2" t="str">
        <f>IF(TablaDatos[[#This Row],[Diabetes]]=0,"No","Si")</f>
        <v>No</v>
      </c>
      <c r="Q4285">
        <v>0</v>
      </c>
      <c r="R4285">
        <f>TablaDatos[[#This Row],[Aux2]]/10000000000000</f>
        <v>2059.1328748270698</v>
      </c>
      <c r="S4285" s="1">
        <v>2.05913287482707E+16</v>
      </c>
      <c r="T4285" s="7">
        <f>TablaDatos[[#This Row],[Aux3]]/100000000000000</f>
        <v>238.33237326513199</v>
      </c>
      <c r="U4285" s="1">
        <v>2.38332373265132E+16</v>
      </c>
      <c r="V4285">
        <v>160.80000000000001</v>
      </c>
      <c r="W4285">
        <v>101.8</v>
      </c>
    </row>
    <row r="4286" spans="1:23">
      <c r="A4286">
        <v>2013</v>
      </c>
      <c r="B4286">
        <v>56</v>
      </c>
      <c r="C4286" t="s">
        <v>16</v>
      </c>
      <c r="D4286" t="s">
        <v>29</v>
      </c>
      <c r="E4286" t="s">
        <v>21</v>
      </c>
      <c r="F4286" t="s">
        <v>24</v>
      </c>
      <c r="G4286" t="s">
        <v>28</v>
      </c>
      <c r="H4286" s="3">
        <v>9575.18</v>
      </c>
      <c r="I4286" t="s">
        <v>21</v>
      </c>
      <c r="J4286" t="s">
        <v>19</v>
      </c>
      <c r="K42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37.222905079644399</v>
      </c>
      <c r="L4286" s="5">
        <f>TablaDatos[[#This Row],[IMC_raw]]/1000000000000000</f>
        <v>3.7222905079644399</v>
      </c>
      <c r="M4286" s="2">
        <v>3722290507964440</v>
      </c>
      <c r="N42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6" s="13">
        <f t="shared" si="66"/>
        <v>4285</v>
      </c>
      <c r="P4286" s="2" t="str">
        <f>IF(TablaDatos[[#This Row],[Diabetes]]=0,"No","Si")</f>
        <v>Si</v>
      </c>
      <c r="Q4286">
        <v>1</v>
      </c>
      <c r="R4286">
        <f>TablaDatos[[#This Row],[Aux2]]/10000000000000</f>
        <v>2421.49584518652</v>
      </c>
      <c r="S4286" s="1">
        <v>2.42149584518652E+16</v>
      </c>
      <c r="T4286" s="7">
        <f>TablaDatos[[#This Row],[Aux3]]/100000000000000</f>
        <v>280.74043278380299</v>
      </c>
      <c r="U4286" s="1">
        <v>2.80740432783803E+16</v>
      </c>
      <c r="V4286">
        <v>175</v>
      </c>
      <c r="W4286">
        <v>104.4</v>
      </c>
    </row>
    <row r="4287" spans="1:23">
      <c r="A4287">
        <v>2013</v>
      </c>
      <c r="B4287">
        <v>63</v>
      </c>
      <c r="C4287" t="s">
        <v>16</v>
      </c>
      <c r="D4287" t="s">
        <v>73</v>
      </c>
      <c r="E4287" t="s">
        <v>18</v>
      </c>
      <c r="F4287" t="s">
        <v>19</v>
      </c>
      <c r="G4287" t="s">
        <v>28</v>
      </c>
      <c r="H4287" s="3">
        <v>20898.28</v>
      </c>
      <c r="I4287" t="s">
        <v>19</v>
      </c>
      <c r="J4287" t="s">
        <v>22</v>
      </c>
      <c r="K42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37.181752007968598</v>
      </c>
      <c r="L4287" s="6">
        <f>TablaDatos[[#This Row],[IMC_raw]]/1000000000000000</f>
        <v>37.181752007968598</v>
      </c>
      <c r="M4287" s="2">
        <v>3.71817520079686E+16</v>
      </c>
      <c r="N42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7" s="13">
        <f t="shared" si="66"/>
        <v>4286</v>
      </c>
      <c r="P4287" s="2" t="str">
        <f>IF(TablaDatos[[#This Row],[Diabetes]]=0,"No","Si")</f>
        <v>No</v>
      </c>
      <c r="Q4287">
        <v>0</v>
      </c>
      <c r="R4287">
        <f>TablaDatos[[#This Row],[Aux2]]/10000000000000</f>
        <v>22.669454090881299</v>
      </c>
      <c r="S4287" s="1">
        <v>226694540908813</v>
      </c>
      <c r="T4287" s="7">
        <f>TablaDatos[[#This Row],[Aux3]]/100000000000000</f>
        <v>223.54020852849499</v>
      </c>
      <c r="U4287" s="1">
        <v>2.23540208528495E+16</v>
      </c>
      <c r="V4287">
        <v>161.19999999999999</v>
      </c>
      <c r="W4287">
        <v>92.8</v>
      </c>
    </row>
    <row r="4288" spans="1:23">
      <c r="A4288">
        <v>2013</v>
      </c>
      <c r="B4288">
        <v>50</v>
      </c>
      <c r="C4288" t="s">
        <v>23</v>
      </c>
      <c r="D4288" t="s">
        <v>72</v>
      </c>
      <c r="E4288" t="s">
        <v>31</v>
      </c>
      <c r="F4288" t="s">
        <v>24</v>
      </c>
      <c r="G4288" t="s">
        <v>20</v>
      </c>
      <c r="H4288" s="3">
        <v>25495.65</v>
      </c>
      <c r="I4288" t="s">
        <v>21</v>
      </c>
      <c r="J4288" t="s">
        <v>19</v>
      </c>
      <c r="K42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37.178665683298398</v>
      </c>
      <c r="L4288" s="6">
        <f>TablaDatos[[#This Row],[IMC_raw]]/1000000000000000</f>
        <v>3.71786656832984</v>
      </c>
      <c r="M4288" s="2">
        <v>3717866568329840</v>
      </c>
      <c r="N42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8" s="13">
        <f t="shared" si="66"/>
        <v>4287</v>
      </c>
      <c r="P4288" s="2" t="str">
        <f>IF(TablaDatos[[#This Row],[Diabetes]]=0,"No","Si")</f>
        <v>Si</v>
      </c>
      <c r="Q4288">
        <v>1</v>
      </c>
      <c r="R4288">
        <f>TablaDatos[[#This Row],[Aux2]]/10000000000000</f>
        <v>2678.9829624546801</v>
      </c>
      <c r="S4288" s="1">
        <v>2.67898296245468E+16</v>
      </c>
      <c r="T4288" s="7">
        <f>TablaDatos[[#This Row],[Aux3]]/100000000000000</f>
        <v>299.82993918414297</v>
      </c>
      <c r="U4288" s="1">
        <v>2.99829939184143E+16</v>
      </c>
      <c r="V4288">
        <v>163.9</v>
      </c>
      <c r="W4288">
        <v>103.4</v>
      </c>
    </row>
    <row r="4289" spans="1:23">
      <c r="A4289">
        <v>2013</v>
      </c>
      <c r="B4289">
        <v>55</v>
      </c>
      <c r="C4289" t="s">
        <v>16</v>
      </c>
      <c r="D4289" t="s">
        <v>73</v>
      </c>
      <c r="E4289" t="s">
        <v>18</v>
      </c>
      <c r="F4289" t="s">
        <v>19</v>
      </c>
      <c r="G4289" t="s">
        <v>28</v>
      </c>
      <c r="H4289" s="3">
        <v>27745.18</v>
      </c>
      <c r="I4289" t="s">
        <v>21</v>
      </c>
      <c r="J4289" t="s">
        <v>22</v>
      </c>
      <c r="K42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37.106481094758898</v>
      </c>
      <c r="L4289" s="6">
        <f>TablaDatos[[#This Row],[IMC_raw]]/1000000000000000</f>
        <v>3.7106481094758901</v>
      </c>
      <c r="M4289" s="2">
        <v>3710648109475890</v>
      </c>
      <c r="N42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89" s="13">
        <f t="shared" si="66"/>
        <v>4288</v>
      </c>
      <c r="P4289" s="2" t="str">
        <f>IF(TablaDatos[[#This Row],[Diabetes]]=0,"No","Si")</f>
        <v>No</v>
      </c>
      <c r="Q4289">
        <v>0</v>
      </c>
      <c r="R4289">
        <f>TablaDatos[[#This Row],[Aux2]]/10000000000000</f>
        <v>2386.1503671993401</v>
      </c>
      <c r="S4289" s="1">
        <v>2.38615036719934E+16</v>
      </c>
      <c r="T4289" s="7">
        <f>TablaDatos[[#This Row],[Aux3]]/100000000000000</f>
        <v>24.062960026628101</v>
      </c>
      <c r="U4289" s="1">
        <v>2406296002662810</v>
      </c>
      <c r="V4289">
        <v>160.19999999999999</v>
      </c>
      <c r="W4289">
        <v>94.3</v>
      </c>
    </row>
    <row r="4290" spans="1:23">
      <c r="A4290">
        <v>2013</v>
      </c>
      <c r="B4290">
        <v>69</v>
      </c>
      <c r="C4290" t="s">
        <v>16</v>
      </c>
      <c r="D4290" t="s">
        <v>36</v>
      </c>
      <c r="E4290" t="s">
        <v>31</v>
      </c>
      <c r="F4290" t="s">
        <v>24</v>
      </c>
      <c r="G4290" t="s">
        <v>25</v>
      </c>
      <c r="H4290" s="3">
        <v>5377.94</v>
      </c>
      <c r="I4290" t="s">
        <v>21</v>
      </c>
      <c r="J4290" t="s">
        <v>18</v>
      </c>
      <c r="K42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37.102099735988403</v>
      </c>
      <c r="L4290" s="5">
        <f>TablaDatos[[#This Row],[IMC_raw]]/1000000000000000</f>
        <v>3.7102099735988401</v>
      </c>
      <c r="M4290" s="2">
        <v>3710209973598840</v>
      </c>
      <c r="N42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0" s="13">
        <f t="shared" ref="O4290:O4353" si="67">O4289+1</f>
        <v>4289</v>
      </c>
      <c r="P4290" s="2" t="str">
        <f>IF(TablaDatos[[#This Row],[Diabetes]]=0,"No","Si")</f>
        <v>Si</v>
      </c>
      <c r="Q4290">
        <v>1</v>
      </c>
      <c r="R4290">
        <f>TablaDatos[[#This Row],[Aux2]]/10000000000000</f>
        <v>2285.5038017146699</v>
      </c>
      <c r="S4290" s="1">
        <v>2.28550380171467E+16</v>
      </c>
      <c r="T4290" s="7">
        <f>TablaDatos[[#This Row],[Aux3]]/100000000000000</f>
        <v>27.207804732889301</v>
      </c>
      <c r="U4290" s="1">
        <v>2720780473288930</v>
      </c>
      <c r="V4290">
        <v>181.4</v>
      </c>
      <c r="W4290">
        <v>106.2</v>
      </c>
    </row>
    <row r="4291" spans="1:23">
      <c r="A4291">
        <v>2013</v>
      </c>
      <c r="B4291">
        <v>65</v>
      </c>
      <c r="C4291" t="s">
        <v>23</v>
      </c>
      <c r="D4291" t="s">
        <v>29</v>
      </c>
      <c r="E4291" t="s">
        <v>21</v>
      </c>
      <c r="F4291" t="s">
        <v>24</v>
      </c>
      <c r="G4291" t="s">
        <v>25</v>
      </c>
      <c r="H4291" s="3">
        <v>9291.08</v>
      </c>
      <c r="I4291" t="s">
        <v>21</v>
      </c>
      <c r="J4291" t="s">
        <v>22</v>
      </c>
      <c r="K42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37.085338221899605</v>
      </c>
      <c r="L4291" s="6">
        <f>TablaDatos[[#This Row],[IMC_raw]]/1000000000000000</f>
        <v>3.7085338221899602</v>
      </c>
      <c r="M4291" s="2">
        <v>3708533822189960</v>
      </c>
      <c r="N42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1" s="13">
        <f t="shared" si="67"/>
        <v>4290</v>
      </c>
      <c r="P4291" s="2" t="str">
        <f>IF(TablaDatos[[#This Row],[Diabetes]]=0,"No","Si")</f>
        <v>Si</v>
      </c>
      <c r="Q4291">
        <v>1</v>
      </c>
      <c r="R4291">
        <f>TablaDatos[[#This Row],[Aux2]]/10000000000000</f>
        <v>2191.7409829523399</v>
      </c>
      <c r="S4291" s="1">
        <v>2.19174098295234E+16</v>
      </c>
      <c r="T4291" s="7">
        <f>TablaDatos[[#This Row],[Aux3]]/100000000000000</f>
        <v>26.670414579366199</v>
      </c>
      <c r="U4291" s="1">
        <v>2667041457936620</v>
      </c>
      <c r="V4291">
        <v>167.7</v>
      </c>
      <c r="W4291">
        <v>98.2</v>
      </c>
    </row>
    <row r="4292" spans="1:23">
      <c r="A4292">
        <v>2013</v>
      </c>
      <c r="B4292">
        <v>53</v>
      </c>
      <c r="C4292" t="s">
        <v>16</v>
      </c>
      <c r="D4292" t="s">
        <v>72</v>
      </c>
      <c r="E4292" t="s">
        <v>18</v>
      </c>
      <c r="F4292" t="s">
        <v>35</v>
      </c>
      <c r="G4292" t="s">
        <v>20</v>
      </c>
      <c r="H4292" s="3">
        <v>23205.52</v>
      </c>
      <c r="I4292" t="s">
        <v>19</v>
      </c>
      <c r="J4292" t="s">
        <v>22</v>
      </c>
      <c r="K42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37.012018043517401</v>
      </c>
      <c r="L4292" s="5">
        <f>TablaDatos[[#This Row],[IMC_raw]]/1000000000000000</f>
        <v>3.7012018043517401</v>
      </c>
      <c r="M4292" s="2">
        <v>3701201804351740</v>
      </c>
      <c r="N42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2" s="13">
        <f t="shared" si="67"/>
        <v>4291</v>
      </c>
      <c r="P4292" s="2" t="str">
        <f>IF(TablaDatos[[#This Row],[Diabetes]]=0,"No","Si")</f>
        <v>No</v>
      </c>
      <c r="Q4292">
        <v>0</v>
      </c>
      <c r="R4292">
        <f>TablaDatos[[#This Row],[Aux2]]/10000000000000</f>
        <v>215.42415406294199</v>
      </c>
      <c r="S4292" s="1">
        <v>2154241540629420</v>
      </c>
      <c r="T4292" s="7">
        <f>TablaDatos[[#This Row],[Aux3]]/100000000000000</f>
        <v>256.53444325820101</v>
      </c>
      <c r="U4292" s="1">
        <v>2.56534443258201E+16</v>
      </c>
      <c r="V4292">
        <v>157.1</v>
      </c>
      <c r="W4292">
        <v>97.6</v>
      </c>
    </row>
    <row r="4293" spans="1:23">
      <c r="A4293">
        <v>2013</v>
      </c>
      <c r="B4293">
        <v>52</v>
      </c>
      <c r="C4293" t="s">
        <v>16</v>
      </c>
      <c r="D4293" t="s">
        <v>27</v>
      </c>
      <c r="E4293" t="s">
        <v>18</v>
      </c>
      <c r="F4293" t="s">
        <v>35</v>
      </c>
      <c r="G4293" t="s">
        <v>20</v>
      </c>
      <c r="H4293" s="3">
        <v>19895.64</v>
      </c>
      <c r="I4293" t="s">
        <v>18</v>
      </c>
      <c r="J4293" t="s">
        <v>22</v>
      </c>
      <c r="K42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36.969303963653203</v>
      </c>
      <c r="L4293" s="6">
        <f>TablaDatos[[#This Row],[IMC_raw]]/1000000000000000</f>
        <v>3.6969303963653202</v>
      </c>
      <c r="M4293" s="2">
        <v>3696930396365320</v>
      </c>
      <c r="N42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3" s="13">
        <f t="shared" si="67"/>
        <v>4292</v>
      </c>
      <c r="P4293" s="2" t="str">
        <f>IF(TablaDatos[[#This Row],[Diabetes]]=0,"No","Si")</f>
        <v>Si</v>
      </c>
      <c r="Q4293">
        <v>1</v>
      </c>
      <c r="R4293">
        <f>TablaDatos[[#This Row],[Aux2]]/10000000000000</f>
        <v>215.36792583906001</v>
      </c>
      <c r="S4293" s="1">
        <v>2153679258390600</v>
      </c>
      <c r="T4293" s="7">
        <f>TablaDatos[[#This Row],[Aux3]]/100000000000000</f>
        <v>204.81321551474099</v>
      </c>
      <c r="U4293" s="1">
        <v>2.04813215514741E+16</v>
      </c>
      <c r="V4293">
        <v>152.80000000000001</v>
      </c>
      <c r="W4293">
        <v>97.4</v>
      </c>
    </row>
    <row r="4294" spans="1:23">
      <c r="A4294">
        <v>2013</v>
      </c>
      <c r="B4294">
        <v>52</v>
      </c>
      <c r="C4294" t="s">
        <v>23</v>
      </c>
      <c r="D4294" t="s">
        <v>42</v>
      </c>
      <c r="E4294" t="s">
        <v>18</v>
      </c>
      <c r="F4294" t="s">
        <v>24</v>
      </c>
      <c r="G4294" t="s">
        <v>20</v>
      </c>
      <c r="H4294" s="3">
        <v>22937.4</v>
      </c>
      <c r="I4294" t="s">
        <v>21</v>
      </c>
      <c r="J4294" t="s">
        <v>22</v>
      </c>
      <c r="K42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36.928415044756505</v>
      </c>
      <c r="L4294" s="5">
        <f>TablaDatos[[#This Row],[IMC_raw]]/1000000000000000</f>
        <v>3.6928415044756502</v>
      </c>
      <c r="M4294" s="2">
        <v>3692841504475650</v>
      </c>
      <c r="N42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4" s="13">
        <f t="shared" si="67"/>
        <v>4293</v>
      </c>
      <c r="P4294" s="2" t="str">
        <f>IF(TablaDatos[[#This Row],[Diabetes]]=0,"No","Si")</f>
        <v>No</v>
      </c>
      <c r="Q4294">
        <v>0</v>
      </c>
      <c r="R4294">
        <f>TablaDatos[[#This Row],[Aux2]]/10000000000000</f>
        <v>2396.2588026020999</v>
      </c>
      <c r="S4294" s="1">
        <v>2.3962588026021E+16</v>
      </c>
      <c r="T4294" s="7">
        <f>TablaDatos[[#This Row],[Aux3]]/100000000000000</f>
        <v>245.88587988621401</v>
      </c>
      <c r="U4294" s="1">
        <v>2.45885879886214E+16</v>
      </c>
      <c r="V4294">
        <v>146.30000000000001</v>
      </c>
      <c r="W4294">
        <v>96</v>
      </c>
    </row>
    <row r="4295" spans="1:23">
      <c r="A4295">
        <v>2013</v>
      </c>
      <c r="B4295">
        <v>69</v>
      </c>
      <c r="C4295" t="s">
        <v>16</v>
      </c>
      <c r="D4295" t="s">
        <v>29</v>
      </c>
      <c r="E4295" t="s">
        <v>21</v>
      </c>
      <c r="F4295" t="s">
        <v>24</v>
      </c>
      <c r="G4295" t="s">
        <v>25</v>
      </c>
      <c r="H4295" s="3">
        <v>11327.76</v>
      </c>
      <c r="I4295" t="s">
        <v>19</v>
      </c>
      <c r="J4295" t="s">
        <v>22</v>
      </c>
      <c r="K42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36.908920550063002</v>
      </c>
      <c r="L4295" s="6">
        <f>TablaDatos[[#This Row],[IMC_raw]]/1000000000000000</f>
        <v>36.908920550063002</v>
      </c>
      <c r="M4295" s="2">
        <v>3.6908920550063E+16</v>
      </c>
      <c r="N42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5" s="13">
        <f t="shared" si="67"/>
        <v>4294</v>
      </c>
      <c r="P4295" s="2" t="str">
        <f>IF(TablaDatos[[#This Row],[Diabetes]]=0,"No","Si")</f>
        <v>Si</v>
      </c>
      <c r="Q4295">
        <v>1</v>
      </c>
      <c r="R4295">
        <f>TablaDatos[[#This Row],[Aux2]]/10000000000000</f>
        <v>263.72993340456998</v>
      </c>
      <c r="S4295" s="1">
        <v>2637299334045700</v>
      </c>
      <c r="T4295" s="7">
        <f>TablaDatos[[#This Row],[Aux3]]/100000000000000</f>
        <v>28.647928729418599</v>
      </c>
      <c r="U4295" s="1">
        <v>2864792872941860</v>
      </c>
      <c r="V4295">
        <v>179.6</v>
      </c>
      <c r="W4295">
        <v>103.2</v>
      </c>
    </row>
    <row r="4296" spans="1:23">
      <c r="A4296">
        <v>2013</v>
      </c>
      <c r="B4296">
        <v>54</v>
      </c>
      <c r="C4296" t="s">
        <v>16</v>
      </c>
      <c r="D4296" t="s">
        <v>29</v>
      </c>
      <c r="E4296" t="s">
        <v>21</v>
      </c>
      <c r="F4296" t="s">
        <v>24</v>
      </c>
      <c r="G4296" t="s">
        <v>20</v>
      </c>
      <c r="H4296" s="3">
        <v>14147.12</v>
      </c>
      <c r="I4296" t="s">
        <v>19</v>
      </c>
      <c r="J4296" t="s">
        <v>18</v>
      </c>
      <c r="K42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36.852445544621801</v>
      </c>
      <c r="L4296" s="5">
        <f>TablaDatos[[#This Row],[IMC_raw]]/1000000000000000</f>
        <v>3.6852445544621801</v>
      </c>
      <c r="M4296" s="2">
        <v>3685244554462180</v>
      </c>
      <c r="N42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6" s="13">
        <f t="shared" si="67"/>
        <v>4295</v>
      </c>
      <c r="P4296" s="2" t="str">
        <f>IF(TablaDatos[[#This Row],[Diabetes]]=0,"No","Si")</f>
        <v>Si</v>
      </c>
      <c r="Q4296">
        <v>1</v>
      </c>
      <c r="R4296">
        <f>TablaDatos[[#This Row],[Aux2]]/10000000000000</f>
        <v>2595.88264340969</v>
      </c>
      <c r="S4296" s="1">
        <v>2.59588264340969E+16</v>
      </c>
      <c r="T4296" s="7">
        <f>TablaDatos[[#This Row],[Aux3]]/100000000000000</f>
        <v>243.673299176531</v>
      </c>
      <c r="U4296" s="1">
        <v>2.43673299176531E+16</v>
      </c>
      <c r="V4296">
        <v>165</v>
      </c>
      <c r="W4296">
        <v>92.7</v>
      </c>
    </row>
    <row r="4297" spans="1:23">
      <c r="A4297">
        <v>2013</v>
      </c>
      <c r="B4297">
        <v>65</v>
      </c>
      <c r="C4297" t="s">
        <v>16</v>
      </c>
      <c r="D4297" t="s">
        <v>73</v>
      </c>
      <c r="E4297" t="s">
        <v>18</v>
      </c>
      <c r="F4297" t="s">
        <v>24</v>
      </c>
      <c r="G4297" t="s">
        <v>25</v>
      </c>
      <c r="H4297" s="3">
        <v>15812.85</v>
      </c>
      <c r="I4297" t="s">
        <v>19</v>
      </c>
      <c r="J4297" t="s">
        <v>22</v>
      </c>
      <c r="K42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36.813392308801596</v>
      </c>
      <c r="L4297" s="5">
        <f>TablaDatos[[#This Row],[IMC_raw]]/1000000000000000</f>
        <v>3.6813392308801598</v>
      </c>
      <c r="M4297" s="2">
        <v>3681339230880160</v>
      </c>
      <c r="N42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7" s="13">
        <f t="shared" si="67"/>
        <v>4296</v>
      </c>
      <c r="P4297" s="2" t="str">
        <f>IF(TablaDatos[[#This Row],[Diabetes]]=0,"No","Si")</f>
        <v>No</v>
      </c>
      <c r="Q4297">
        <v>0</v>
      </c>
      <c r="R4297">
        <f>TablaDatos[[#This Row],[Aux2]]/10000000000000</f>
        <v>2418.7788516811102</v>
      </c>
      <c r="S4297" s="1">
        <v>2.41877885168111E+16</v>
      </c>
      <c r="T4297" s="7">
        <f>TablaDatos[[#This Row],[Aux3]]/100000000000000</f>
        <v>226.14056838783301</v>
      </c>
      <c r="U4297" s="1">
        <v>2.26140568387833E+16</v>
      </c>
      <c r="V4297">
        <v>164.1</v>
      </c>
      <c r="W4297">
        <v>99.7</v>
      </c>
    </row>
    <row r="4298" spans="1:23">
      <c r="A4298">
        <v>2013</v>
      </c>
      <c r="B4298">
        <v>60</v>
      </c>
      <c r="C4298" t="s">
        <v>16</v>
      </c>
      <c r="D4298" t="s">
        <v>29</v>
      </c>
      <c r="E4298" t="s">
        <v>31</v>
      </c>
      <c r="F4298" t="s">
        <v>24</v>
      </c>
      <c r="G4298" t="s">
        <v>28</v>
      </c>
      <c r="H4298" s="3">
        <v>5697.23</v>
      </c>
      <c r="I4298" t="s">
        <v>21</v>
      </c>
      <c r="J4298" t="s">
        <v>22</v>
      </c>
      <c r="K42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36.790870843493295</v>
      </c>
      <c r="L4298" s="5">
        <f>TablaDatos[[#This Row],[IMC_raw]]/1000000000000000</f>
        <v>36.790870843493295</v>
      </c>
      <c r="M4298" s="2">
        <v>3.6790870843493296E+16</v>
      </c>
      <c r="N42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8" s="13">
        <f t="shared" si="67"/>
        <v>4297</v>
      </c>
      <c r="P4298" s="2" t="str">
        <f>IF(TablaDatos[[#This Row],[Diabetes]]=0,"No","Si")</f>
        <v>No</v>
      </c>
      <c r="Q4298">
        <v>0</v>
      </c>
      <c r="R4298">
        <f>TablaDatos[[#This Row],[Aux2]]/10000000000000</f>
        <v>235.73680961424401</v>
      </c>
      <c r="S4298" s="1">
        <v>2357368096142440</v>
      </c>
      <c r="T4298" s="7">
        <f>TablaDatos[[#This Row],[Aux3]]/100000000000000</f>
        <v>26.391675199369399</v>
      </c>
      <c r="U4298" s="1">
        <v>2639167519936940</v>
      </c>
      <c r="V4298">
        <v>168.7</v>
      </c>
      <c r="W4298">
        <v>99.7</v>
      </c>
    </row>
    <row r="4299" spans="1:23">
      <c r="A4299">
        <v>2013</v>
      </c>
      <c r="B4299">
        <v>69</v>
      </c>
      <c r="C4299" t="s">
        <v>16</v>
      </c>
      <c r="D4299" t="s">
        <v>32</v>
      </c>
      <c r="E4299" t="s">
        <v>21</v>
      </c>
      <c r="F4299" t="s">
        <v>24</v>
      </c>
      <c r="G4299" t="s">
        <v>25</v>
      </c>
      <c r="H4299" s="3">
        <v>18033.009999999998</v>
      </c>
      <c r="I4299" t="s">
        <v>21</v>
      </c>
      <c r="J4299" t="s">
        <v>18</v>
      </c>
      <c r="K42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36.764585501101898</v>
      </c>
      <c r="L4299" s="6">
        <f>TablaDatos[[#This Row],[IMC_raw]]/1000000000000000</f>
        <v>3.6764585501101901</v>
      </c>
      <c r="M4299" s="2">
        <v>3676458550110190</v>
      </c>
      <c r="N42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299" s="13">
        <f t="shared" si="67"/>
        <v>4298</v>
      </c>
      <c r="P4299" s="2" t="str">
        <f>IF(TablaDatos[[#This Row],[Diabetes]]=0,"No","Si")</f>
        <v>Si</v>
      </c>
      <c r="Q4299">
        <v>1</v>
      </c>
      <c r="R4299">
        <f>TablaDatos[[#This Row],[Aux2]]/10000000000000</f>
        <v>2275.8117353011698</v>
      </c>
      <c r="S4299" s="1">
        <v>2.27581173530117E+16</v>
      </c>
      <c r="T4299" s="7">
        <f>TablaDatos[[#This Row],[Aux3]]/100000000000000</f>
        <v>269.508903750294</v>
      </c>
      <c r="U4299" s="1">
        <v>2.69508903750294E+16</v>
      </c>
      <c r="V4299">
        <v>174.1</v>
      </c>
      <c r="W4299">
        <v>102.6</v>
      </c>
    </row>
    <row r="4300" spans="1:23">
      <c r="A4300">
        <v>2013</v>
      </c>
      <c r="B4300">
        <v>58</v>
      </c>
      <c r="C4300" t="s">
        <v>16</v>
      </c>
      <c r="D4300" t="s">
        <v>30</v>
      </c>
      <c r="E4300" t="s">
        <v>18</v>
      </c>
      <c r="F4300" t="s">
        <v>19</v>
      </c>
      <c r="G4300" t="s">
        <v>28</v>
      </c>
      <c r="H4300" s="3">
        <v>48293.83</v>
      </c>
      <c r="I4300" t="s">
        <v>21</v>
      </c>
      <c r="J4300" t="s">
        <v>18</v>
      </c>
      <c r="K43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36.7187087586857</v>
      </c>
      <c r="L4300" s="6">
        <f>TablaDatos[[#This Row],[IMC_raw]]/1000000000000000</f>
        <v>0.36718708758685698</v>
      </c>
      <c r="M4300" s="2">
        <v>367187087586857</v>
      </c>
      <c r="N43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0" s="13">
        <f t="shared" si="67"/>
        <v>4299</v>
      </c>
      <c r="P4300" s="2" t="str">
        <f>IF(TablaDatos[[#This Row],[Diabetes]]=0,"No","Si")</f>
        <v>No</v>
      </c>
      <c r="Q4300">
        <v>0</v>
      </c>
      <c r="R4300">
        <f>TablaDatos[[#This Row],[Aux2]]/10000000000000</f>
        <v>216.49650808993599</v>
      </c>
      <c r="S4300" s="1">
        <v>2164965080899360</v>
      </c>
      <c r="T4300" s="7">
        <f>TablaDatos[[#This Row],[Aux3]]/100000000000000</f>
        <v>24.366923563976599</v>
      </c>
      <c r="U4300" s="1">
        <v>2436692356397660</v>
      </c>
      <c r="V4300">
        <v>166.5</v>
      </c>
      <c r="W4300">
        <v>103.2</v>
      </c>
    </row>
    <row r="4301" spans="1:23">
      <c r="A4301">
        <v>2013</v>
      </c>
      <c r="B4301">
        <v>65</v>
      </c>
      <c r="C4301" t="s">
        <v>23</v>
      </c>
      <c r="D4301" t="s">
        <v>17</v>
      </c>
      <c r="E4301" t="s">
        <v>18</v>
      </c>
      <c r="F4301" t="s">
        <v>24</v>
      </c>
      <c r="G4301" t="s">
        <v>25</v>
      </c>
      <c r="H4301" s="3">
        <v>10904.97</v>
      </c>
      <c r="I4301" t="s">
        <v>21</v>
      </c>
      <c r="J4301" t="s">
        <v>18</v>
      </c>
      <c r="K43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36.709828352419507</v>
      </c>
      <c r="L4301" s="5">
        <f>TablaDatos[[#This Row],[IMC_raw]]/1000000000000000</f>
        <v>36.709828352419507</v>
      </c>
      <c r="M4301" s="2">
        <v>3.6709828352419504E+16</v>
      </c>
      <c r="N43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1" s="13">
        <f t="shared" si="67"/>
        <v>4300</v>
      </c>
      <c r="P4301" s="2" t="str">
        <f>IF(TablaDatos[[#This Row],[Diabetes]]=0,"No","Si")</f>
        <v>No</v>
      </c>
      <c r="Q4301">
        <v>0</v>
      </c>
      <c r="R4301">
        <f>TablaDatos[[#This Row],[Aux2]]/10000000000000</f>
        <v>226.14241997856001</v>
      </c>
      <c r="S4301" s="1">
        <v>2261424199785600</v>
      </c>
      <c r="T4301" s="7">
        <f>TablaDatos[[#This Row],[Aux3]]/100000000000000</f>
        <v>29.0645047148709</v>
      </c>
      <c r="U4301" s="1">
        <v>2906450471487090</v>
      </c>
      <c r="V4301">
        <v>156.19999999999999</v>
      </c>
      <c r="W4301">
        <v>102.6</v>
      </c>
    </row>
    <row r="4302" spans="1:23">
      <c r="A4302">
        <v>2013</v>
      </c>
      <c r="B4302">
        <v>45</v>
      </c>
      <c r="C4302" t="s">
        <v>16</v>
      </c>
      <c r="D4302" t="s">
        <v>74</v>
      </c>
      <c r="E4302" t="s">
        <v>21</v>
      </c>
      <c r="F4302" t="s">
        <v>24</v>
      </c>
      <c r="G4302" t="s">
        <v>20</v>
      </c>
      <c r="H4302" s="3">
        <v>23524.48</v>
      </c>
      <c r="I4302" t="s">
        <v>19</v>
      </c>
      <c r="J4302" t="s">
        <v>18</v>
      </c>
      <c r="K43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36.695746223315801</v>
      </c>
      <c r="L4302" s="6">
        <f>TablaDatos[[#This Row],[IMC_raw]]/1000000000000000</f>
        <v>36.695746223315801</v>
      </c>
      <c r="M4302" s="2">
        <v>3.66957462233158E+16</v>
      </c>
      <c r="N43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2" s="13">
        <f t="shared" si="67"/>
        <v>4301</v>
      </c>
      <c r="P4302" s="2" t="str">
        <f>IF(TablaDatos[[#This Row],[Diabetes]]=0,"No","Si")</f>
        <v>Si</v>
      </c>
      <c r="Q4302">
        <v>1</v>
      </c>
      <c r="R4302">
        <f>TablaDatos[[#This Row],[Aux2]]/10000000000000</f>
        <v>2254.6778293339598</v>
      </c>
      <c r="S4302" s="1">
        <v>2.25467782933396E+16</v>
      </c>
      <c r="T4302" s="7">
        <f>TablaDatos[[#This Row],[Aux3]]/100000000000000</f>
        <v>28.773258127350701</v>
      </c>
      <c r="U4302" s="1">
        <v>2877325812735070</v>
      </c>
      <c r="V4302">
        <v>157.30000000000001</v>
      </c>
      <c r="W4302">
        <v>101.9</v>
      </c>
    </row>
    <row r="4303" spans="1:23">
      <c r="A4303">
        <v>2013</v>
      </c>
      <c r="B4303">
        <v>57</v>
      </c>
      <c r="C4303" t="s">
        <v>23</v>
      </c>
      <c r="D4303" t="s">
        <v>73</v>
      </c>
      <c r="E4303" t="s">
        <v>21</v>
      </c>
      <c r="F4303" t="s">
        <v>24</v>
      </c>
      <c r="G4303" t="s">
        <v>28</v>
      </c>
      <c r="H4303" s="3">
        <v>26389.22</v>
      </c>
      <c r="I4303" t="s">
        <v>21</v>
      </c>
      <c r="J4303" t="s">
        <v>22</v>
      </c>
      <c r="K43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36.664555013981996</v>
      </c>
      <c r="L4303" s="6">
        <f>TablaDatos[[#This Row],[IMC_raw]]/1000000000000000</f>
        <v>3.6664555013981999</v>
      </c>
      <c r="M4303" s="2">
        <v>3666455501398200</v>
      </c>
      <c r="N43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3" s="13">
        <f t="shared" si="67"/>
        <v>4302</v>
      </c>
      <c r="P4303" s="2" t="str">
        <f>IF(TablaDatos[[#This Row],[Diabetes]]=0,"No","Si")</f>
        <v>Si</v>
      </c>
      <c r="Q4303">
        <v>1</v>
      </c>
      <c r="R4303">
        <f>TablaDatos[[#This Row],[Aux2]]/10000000000000</f>
        <v>2130.0964072340798</v>
      </c>
      <c r="S4303" s="1">
        <v>2.13009640723408E+16</v>
      </c>
      <c r="T4303" s="7">
        <f>TablaDatos[[#This Row],[Aux3]]/100000000000000</f>
        <v>238.432524651866</v>
      </c>
      <c r="U4303" s="1">
        <v>2.38432524651866E+16</v>
      </c>
      <c r="V4303">
        <v>174.3</v>
      </c>
      <c r="W4303">
        <v>102.2</v>
      </c>
    </row>
    <row r="4304" spans="1:23">
      <c r="A4304">
        <v>2013</v>
      </c>
      <c r="B4304">
        <v>54</v>
      </c>
      <c r="C4304" t="s">
        <v>23</v>
      </c>
      <c r="D4304" t="s">
        <v>17</v>
      </c>
      <c r="E4304" t="s">
        <v>31</v>
      </c>
      <c r="F4304" t="s">
        <v>19</v>
      </c>
      <c r="G4304" t="s">
        <v>20</v>
      </c>
      <c r="H4304" s="3">
        <v>22608.5</v>
      </c>
      <c r="I4304" t="s">
        <v>21</v>
      </c>
      <c r="J4304" t="s">
        <v>19</v>
      </c>
      <c r="K43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36.656401954943803</v>
      </c>
      <c r="L4304" s="6">
        <f>TablaDatos[[#This Row],[IMC_raw]]/1000000000000000</f>
        <v>0.36656401954943801</v>
      </c>
      <c r="M4304" s="2">
        <v>366564019549438</v>
      </c>
      <c r="N43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4" s="13">
        <f t="shared" si="67"/>
        <v>4303</v>
      </c>
      <c r="P4304" s="2" t="str">
        <f>IF(TablaDatos[[#This Row],[Diabetes]]=0,"No","Si")</f>
        <v>Si</v>
      </c>
      <c r="Q4304">
        <v>1</v>
      </c>
      <c r="R4304">
        <f>TablaDatos[[#This Row],[Aux2]]/10000000000000</f>
        <v>2377.7472668785199</v>
      </c>
      <c r="S4304" s="1">
        <v>2.37774726687852E+16</v>
      </c>
      <c r="T4304" s="7">
        <f>TablaDatos[[#This Row],[Aux3]]/100000000000000</f>
        <v>287.34875030116001</v>
      </c>
      <c r="U4304" s="1">
        <v>2.8734875030116E+16</v>
      </c>
      <c r="V4304">
        <v>161.80000000000001</v>
      </c>
      <c r="W4304">
        <v>102.9</v>
      </c>
    </row>
    <row r="4305" spans="1:23">
      <c r="A4305">
        <v>2013</v>
      </c>
      <c r="B4305">
        <v>64</v>
      </c>
      <c r="C4305" t="s">
        <v>23</v>
      </c>
      <c r="D4305" t="s">
        <v>72</v>
      </c>
      <c r="E4305" t="s">
        <v>18</v>
      </c>
      <c r="F4305" t="s">
        <v>19</v>
      </c>
      <c r="G4305" t="s">
        <v>28</v>
      </c>
      <c r="H4305" s="3">
        <v>24335.35</v>
      </c>
      <c r="I4305" t="s">
        <v>19</v>
      </c>
      <c r="J4305" t="s">
        <v>18</v>
      </c>
      <c r="K43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36.613508500729203</v>
      </c>
      <c r="L4305" s="5">
        <f>TablaDatos[[#This Row],[IMC_raw]]/1000000000000000</f>
        <v>36.613508500729203</v>
      </c>
      <c r="M4305" s="2">
        <v>3.66135085007292E+16</v>
      </c>
      <c r="N43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5" s="13">
        <f t="shared" si="67"/>
        <v>4304</v>
      </c>
      <c r="P4305" s="2" t="str">
        <f>IF(TablaDatos[[#This Row],[Diabetes]]=0,"No","Si")</f>
        <v>No</v>
      </c>
      <c r="Q4305">
        <v>0</v>
      </c>
      <c r="R4305">
        <f>TablaDatos[[#This Row],[Aux2]]/10000000000000</f>
        <v>208.472190088259</v>
      </c>
      <c r="S4305" s="1">
        <v>2084721900882590</v>
      </c>
      <c r="T4305" s="7">
        <f>TablaDatos[[#This Row],[Aux3]]/100000000000000</f>
        <v>253.77305544311801</v>
      </c>
      <c r="U4305" s="1">
        <v>2.53773055443118E+16</v>
      </c>
      <c r="V4305">
        <v>156.5</v>
      </c>
      <c r="W4305">
        <v>95.1</v>
      </c>
    </row>
    <row r="4306" spans="1:23">
      <c r="A4306">
        <v>2013</v>
      </c>
      <c r="B4306">
        <v>67</v>
      </c>
      <c r="C4306" t="s">
        <v>16</v>
      </c>
      <c r="D4306" t="s">
        <v>29</v>
      </c>
      <c r="E4306" t="s">
        <v>21</v>
      </c>
      <c r="F4306" t="s">
        <v>19</v>
      </c>
      <c r="G4306" t="s">
        <v>25</v>
      </c>
      <c r="H4306" s="3">
        <v>7264.98</v>
      </c>
      <c r="I4306" t="s">
        <v>19</v>
      </c>
      <c r="J4306" t="s">
        <v>18</v>
      </c>
      <c r="K43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36.5990543580806</v>
      </c>
      <c r="L4306" s="5">
        <f>TablaDatos[[#This Row],[IMC_raw]]/1000000000000000</f>
        <v>3.65990543580806</v>
      </c>
      <c r="M4306" s="2">
        <v>3659905435808060</v>
      </c>
      <c r="N43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6" s="13">
        <f t="shared" si="67"/>
        <v>4305</v>
      </c>
      <c r="P4306" s="2" t="str">
        <f>IF(TablaDatos[[#This Row],[Diabetes]]=0,"No","Si")</f>
        <v>No</v>
      </c>
      <c r="Q4306">
        <v>0</v>
      </c>
      <c r="R4306">
        <f>TablaDatos[[#This Row],[Aux2]]/10000000000000</f>
        <v>2410.8717314676301</v>
      </c>
      <c r="S4306" s="1">
        <v>2.41087173146763E+16</v>
      </c>
      <c r="T4306" s="7">
        <f>TablaDatos[[#This Row],[Aux3]]/100000000000000</f>
        <v>25.726273332904199</v>
      </c>
      <c r="U4306" s="1">
        <v>2572627333290420</v>
      </c>
      <c r="V4306">
        <v>176.5</v>
      </c>
      <c r="W4306">
        <v>102.4</v>
      </c>
    </row>
    <row r="4307" spans="1:23">
      <c r="A4307">
        <v>2013</v>
      </c>
      <c r="B4307">
        <v>66</v>
      </c>
      <c r="C4307" t="s">
        <v>23</v>
      </c>
      <c r="D4307" t="s">
        <v>72</v>
      </c>
      <c r="E4307" t="s">
        <v>31</v>
      </c>
      <c r="F4307" t="s">
        <v>24</v>
      </c>
      <c r="G4307" t="s">
        <v>25</v>
      </c>
      <c r="H4307" s="3">
        <v>9998.9</v>
      </c>
      <c r="I4307" t="s">
        <v>19</v>
      </c>
      <c r="J4307" t="s">
        <v>22</v>
      </c>
      <c r="K43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36.584556029192001</v>
      </c>
      <c r="L4307" s="5">
        <f>TablaDatos[[#This Row],[IMC_raw]]/1000000000000000</f>
        <v>36.584556029192001</v>
      </c>
      <c r="M4307" s="2">
        <v>3.6584556029192E+16</v>
      </c>
      <c r="N43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7" s="13">
        <f t="shared" si="67"/>
        <v>4306</v>
      </c>
      <c r="P4307" s="2" t="str">
        <f>IF(TablaDatos[[#This Row],[Diabetes]]=0,"No","Si")</f>
        <v>Si</v>
      </c>
      <c r="Q4307">
        <v>1</v>
      </c>
      <c r="R4307">
        <f>TablaDatos[[#This Row],[Aux2]]/10000000000000</f>
        <v>2114.0947907355298</v>
      </c>
      <c r="S4307" s="1">
        <v>2.11409479073553E+16</v>
      </c>
      <c r="T4307" s="7">
        <f>TablaDatos[[#This Row],[Aux3]]/100000000000000</f>
        <v>263.22156580013802</v>
      </c>
      <c r="U4307" s="1">
        <v>2.63221565800138E+16</v>
      </c>
      <c r="V4307">
        <v>172.3</v>
      </c>
      <c r="W4307">
        <v>98.2</v>
      </c>
    </row>
    <row r="4308" spans="1:23">
      <c r="A4308">
        <v>2013</v>
      </c>
      <c r="B4308">
        <v>71</v>
      </c>
      <c r="C4308" t="s">
        <v>23</v>
      </c>
      <c r="D4308" t="s">
        <v>74</v>
      </c>
      <c r="E4308" t="s">
        <v>18</v>
      </c>
      <c r="F4308" t="s">
        <v>24</v>
      </c>
      <c r="G4308" t="s">
        <v>25</v>
      </c>
      <c r="H4308" s="3">
        <v>20309.5</v>
      </c>
      <c r="I4308" t="s">
        <v>21</v>
      </c>
      <c r="J4308" t="s">
        <v>22</v>
      </c>
      <c r="K43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36.523137754300095</v>
      </c>
      <c r="L4308" s="6">
        <f>TablaDatos[[#This Row],[IMC_raw]]/1000000000000000</f>
        <v>36.523137754300095</v>
      </c>
      <c r="M4308" s="2">
        <v>3.6523137754300096E+16</v>
      </c>
      <c r="N43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8" s="13">
        <f t="shared" si="67"/>
        <v>4307</v>
      </c>
      <c r="P4308" s="2" t="str">
        <f>IF(TablaDatos[[#This Row],[Diabetes]]=0,"No","Si")</f>
        <v>Si</v>
      </c>
      <c r="Q4308">
        <v>1</v>
      </c>
      <c r="R4308">
        <f>TablaDatos[[#This Row],[Aux2]]/10000000000000</f>
        <v>254.280813202633</v>
      </c>
      <c r="S4308" s="1">
        <v>2542808132026330</v>
      </c>
      <c r="T4308" s="7">
        <f>TablaDatos[[#This Row],[Aux3]]/100000000000000</f>
        <v>3.0000000000000001E-12</v>
      </c>
      <c r="U4308">
        <v>300</v>
      </c>
      <c r="V4308">
        <v>175.9</v>
      </c>
      <c r="W4308">
        <v>108.7</v>
      </c>
    </row>
    <row r="4309" spans="1:23">
      <c r="A4309">
        <v>2013</v>
      </c>
      <c r="B4309">
        <v>66</v>
      </c>
      <c r="C4309" t="s">
        <v>23</v>
      </c>
      <c r="D4309" t="s">
        <v>36</v>
      </c>
      <c r="E4309" t="s">
        <v>21</v>
      </c>
      <c r="F4309" t="s">
        <v>19</v>
      </c>
      <c r="G4309" t="s">
        <v>25</v>
      </c>
      <c r="H4309" s="3">
        <v>20467.14</v>
      </c>
      <c r="I4309" t="s">
        <v>21</v>
      </c>
      <c r="J4309" t="s">
        <v>22</v>
      </c>
      <c r="K43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36.514944805554698</v>
      </c>
      <c r="L4309" s="5">
        <f>TablaDatos[[#This Row],[IMC_raw]]/1000000000000000</f>
        <v>3.6514944805554701</v>
      </c>
      <c r="M4309" s="2">
        <v>3651494480555470</v>
      </c>
      <c r="N43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09" s="13">
        <f t="shared" si="67"/>
        <v>4308</v>
      </c>
      <c r="P4309" s="2" t="str">
        <f>IF(TablaDatos[[#This Row],[Diabetes]]=0,"No","Si")</f>
        <v>Si</v>
      </c>
      <c r="Q4309">
        <v>1</v>
      </c>
      <c r="R4309">
        <f>TablaDatos[[#This Row],[Aux2]]/10000000000000</f>
        <v>236.648614534193</v>
      </c>
      <c r="S4309" s="1">
        <v>2366486145341930</v>
      </c>
      <c r="T4309" s="7">
        <f>TablaDatos[[#This Row],[Aux3]]/100000000000000</f>
        <v>266.32098534494003</v>
      </c>
      <c r="U4309" s="1">
        <v>2.6632098534494E+16</v>
      </c>
      <c r="V4309">
        <v>170.1</v>
      </c>
      <c r="W4309">
        <v>106.9</v>
      </c>
    </row>
    <row r="4310" spans="1:23">
      <c r="A4310">
        <v>2013</v>
      </c>
      <c r="B4310">
        <v>56</v>
      </c>
      <c r="C4310" t="s">
        <v>23</v>
      </c>
      <c r="D4310" t="s">
        <v>72</v>
      </c>
      <c r="E4310" t="s">
        <v>18</v>
      </c>
      <c r="F4310" t="s">
        <v>24</v>
      </c>
      <c r="G4310" t="s">
        <v>28</v>
      </c>
      <c r="H4310" s="3">
        <v>16519.240000000002</v>
      </c>
      <c r="I4310" t="s">
        <v>21</v>
      </c>
      <c r="J4310" t="s">
        <v>18</v>
      </c>
      <c r="K43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36.5093958026644</v>
      </c>
      <c r="L4310" s="5">
        <f>TablaDatos[[#This Row],[IMC_raw]]/1000000000000000</f>
        <v>36.5093958026644</v>
      </c>
      <c r="M4310" s="2">
        <v>3.65093958026644E+16</v>
      </c>
      <c r="N43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0" s="13">
        <f t="shared" si="67"/>
        <v>4309</v>
      </c>
      <c r="P4310" s="2" t="str">
        <f>IF(TablaDatos[[#This Row],[Diabetes]]=0,"No","Si")</f>
        <v>No</v>
      </c>
      <c r="Q4310">
        <v>0</v>
      </c>
      <c r="R4310">
        <f>TablaDatos[[#This Row],[Aux2]]/10000000000000</f>
        <v>2228.3882641335899</v>
      </c>
      <c r="S4310" s="1">
        <v>2.22838826413359E+16</v>
      </c>
      <c r="T4310" s="7">
        <f>TablaDatos[[#This Row],[Aux3]]/100000000000000</f>
        <v>217.918828844356</v>
      </c>
      <c r="U4310" s="1">
        <v>2.17918828844356E+16</v>
      </c>
      <c r="V4310">
        <v>154.69999999999999</v>
      </c>
      <c r="W4310">
        <v>96.5</v>
      </c>
    </row>
    <row r="4311" spans="1:23">
      <c r="A4311">
        <v>2013</v>
      </c>
      <c r="B4311">
        <v>62</v>
      </c>
      <c r="C4311" t="s">
        <v>23</v>
      </c>
      <c r="D4311" t="s">
        <v>37</v>
      </c>
      <c r="E4311" t="s">
        <v>18</v>
      </c>
      <c r="F4311" t="s">
        <v>19</v>
      </c>
      <c r="G4311" t="s">
        <v>28</v>
      </c>
      <c r="H4311" s="3">
        <v>13986.05</v>
      </c>
      <c r="I4311" t="s">
        <v>19</v>
      </c>
      <c r="J4311" t="s">
        <v>22</v>
      </c>
      <c r="K43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36.5088107648738</v>
      </c>
      <c r="L4311" s="6">
        <f>TablaDatos[[#This Row],[IMC_raw]]/1000000000000000</f>
        <v>3.65088107648738</v>
      </c>
      <c r="M4311" s="2">
        <v>3650881076487380</v>
      </c>
      <c r="N43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1" s="13">
        <f t="shared" si="67"/>
        <v>4310</v>
      </c>
      <c r="P4311" s="2" t="str">
        <f>IF(TablaDatos[[#This Row],[Diabetes]]=0,"No","Si")</f>
        <v>No</v>
      </c>
      <c r="Q4311">
        <v>0</v>
      </c>
      <c r="R4311">
        <f>TablaDatos[[#This Row],[Aux2]]/10000000000000</f>
        <v>2057.9537387126902</v>
      </c>
      <c r="S4311" s="1">
        <v>2.05795373871269E+16</v>
      </c>
      <c r="T4311" s="7">
        <f>TablaDatos[[#This Row],[Aux3]]/100000000000000</f>
        <v>23.960836271959501</v>
      </c>
      <c r="U4311" s="1">
        <v>2396083627195950</v>
      </c>
      <c r="V4311">
        <v>163</v>
      </c>
      <c r="W4311">
        <v>97.2</v>
      </c>
    </row>
    <row r="4312" spans="1:23">
      <c r="A4312">
        <v>2013</v>
      </c>
      <c r="B4312">
        <v>55</v>
      </c>
      <c r="C4312" t="s">
        <v>23</v>
      </c>
      <c r="D4312" t="s">
        <v>42</v>
      </c>
      <c r="E4312" t="s">
        <v>18</v>
      </c>
      <c r="F4312" t="s">
        <v>35</v>
      </c>
      <c r="G4312" t="s">
        <v>28</v>
      </c>
      <c r="H4312" s="3">
        <v>12705.06</v>
      </c>
      <c r="I4312" t="s">
        <v>19</v>
      </c>
      <c r="J4312" t="s">
        <v>22</v>
      </c>
      <c r="K43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36.489553902301999</v>
      </c>
      <c r="L4312" s="6">
        <f>TablaDatos[[#This Row],[IMC_raw]]/1000000000000000</f>
        <v>36.489553902301999</v>
      </c>
      <c r="M4312" s="2">
        <v>3.6489553902302E+16</v>
      </c>
      <c r="N43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2" s="13">
        <f t="shared" si="67"/>
        <v>4311</v>
      </c>
      <c r="P4312" s="2" t="str">
        <f>IF(TablaDatos[[#This Row],[Diabetes]]=0,"No","Si")</f>
        <v>No</v>
      </c>
      <c r="Q4312">
        <v>0</v>
      </c>
      <c r="R4312">
        <f>TablaDatos[[#This Row],[Aux2]]/10000000000000</f>
        <v>2096.2156173673002</v>
      </c>
      <c r="S4312" s="1">
        <v>2.0962156173673E+16</v>
      </c>
      <c r="T4312" s="7">
        <f>TablaDatos[[#This Row],[Aux3]]/100000000000000</f>
        <v>19.500124266624901</v>
      </c>
      <c r="U4312" s="1">
        <v>1950012426662490</v>
      </c>
      <c r="V4312">
        <v>156.19999999999999</v>
      </c>
      <c r="W4312">
        <v>94.1</v>
      </c>
    </row>
    <row r="4313" spans="1:23">
      <c r="A4313">
        <v>2013</v>
      </c>
      <c r="B4313">
        <v>45</v>
      </c>
      <c r="C4313" t="s">
        <v>16</v>
      </c>
      <c r="D4313" t="s">
        <v>17</v>
      </c>
      <c r="E4313" t="s">
        <v>18</v>
      </c>
      <c r="F4313" t="s">
        <v>40</v>
      </c>
      <c r="G4313" t="s">
        <v>20</v>
      </c>
      <c r="H4313" s="3">
        <v>38658.81</v>
      </c>
      <c r="I4313" t="s">
        <v>19</v>
      </c>
      <c r="J4313" t="s">
        <v>18</v>
      </c>
      <c r="K43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36.485829222313001</v>
      </c>
      <c r="L4313" s="5">
        <f>TablaDatos[[#This Row],[IMC_raw]]/1000000000000000</f>
        <v>36.485829222313001</v>
      </c>
      <c r="M4313" s="2">
        <v>3.6485829222313E+16</v>
      </c>
      <c r="N43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3" s="13">
        <f t="shared" si="67"/>
        <v>4312</v>
      </c>
      <c r="P4313" s="2" t="str">
        <f>IF(TablaDatos[[#This Row],[Diabetes]]=0,"No","Si")</f>
        <v>No</v>
      </c>
      <c r="Q4313">
        <v>0</v>
      </c>
      <c r="R4313">
        <f>TablaDatos[[#This Row],[Aux2]]/10000000000000</f>
        <v>1980.9179006771601</v>
      </c>
      <c r="S4313" s="1">
        <v>1.98091790067716E+16</v>
      </c>
      <c r="T4313" s="7">
        <f>TablaDatos[[#This Row],[Aux3]]/100000000000000</f>
        <v>22.093878099826501</v>
      </c>
      <c r="U4313" s="1">
        <v>2209387809982650</v>
      </c>
      <c r="V4313">
        <v>149.80000000000001</v>
      </c>
      <c r="W4313">
        <v>94.5</v>
      </c>
    </row>
    <row r="4314" spans="1:23">
      <c r="A4314">
        <v>2013</v>
      </c>
      <c r="B4314">
        <v>56</v>
      </c>
      <c r="C4314" t="s">
        <v>16</v>
      </c>
      <c r="D4314" t="s">
        <v>73</v>
      </c>
      <c r="E4314" t="s">
        <v>31</v>
      </c>
      <c r="F4314" t="s">
        <v>24</v>
      </c>
      <c r="G4314" t="s">
        <v>28</v>
      </c>
      <c r="H4314" s="3">
        <v>27099.16</v>
      </c>
      <c r="I4314" t="s">
        <v>21</v>
      </c>
      <c r="J4314" t="s">
        <v>18</v>
      </c>
      <c r="K43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36.438928177642403</v>
      </c>
      <c r="L4314" s="6">
        <f>TablaDatos[[#This Row],[IMC_raw]]/1000000000000000</f>
        <v>3.64389281776424</v>
      </c>
      <c r="M4314" s="2">
        <v>3643892817764240</v>
      </c>
      <c r="N43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4" s="13">
        <f t="shared" si="67"/>
        <v>4313</v>
      </c>
      <c r="P4314" s="2" t="str">
        <f>IF(TablaDatos[[#This Row],[Diabetes]]=0,"No","Si")</f>
        <v>Si</v>
      </c>
      <c r="Q4314">
        <v>1</v>
      </c>
      <c r="R4314">
        <f>TablaDatos[[#This Row],[Aux2]]/10000000000000</f>
        <v>2304.8007987677902</v>
      </c>
      <c r="S4314" s="1">
        <v>2.30480079876779E+16</v>
      </c>
      <c r="T4314" s="7">
        <f>TablaDatos[[#This Row],[Aux3]]/100000000000000</f>
        <v>26.957888186780298</v>
      </c>
      <c r="U4314" s="1">
        <v>2695788818678030</v>
      </c>
      <c r="V4314">
        <v>170</v>
      </c>
      <c r="W4314">
        <v>109.2</v>
      </c>
    </row>
    <row r="4315" spans="1:23">
      <c r="A4315">
        <v>2013</v>
      </c>
      <c r="B4315">
        <v>66</v>
      </c>
      <c r="C4315" t="s">
        <v>23</v>
      </c>
      <c r="D4315" t="s">
        <v>29</v>
      </c>
      <c r="E4315" t="s">
        <v>21</v>
      </c>
      <c r="F4315" t="s">
        <v>19</v>
      </c>
      <c r="G4315" t="s">
        <v>25</v>
      </c>
      <c r="H4315" s="3">
        <v>10223.9</v>
      </c>
      <c r="I4315" t="s">
        <v>21</v>
      </c>
      <c r="J4315" t="s">
        <v>18</v>
      </c>
      <c r="K43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36.415020680690098</v>
      </c>
      <c r="L4315" s="5">
        <f>TablaDatos[[#This Row],[IMC_raw]]/1000000000000000</f>
        <v>3.64150206806901</v>
      </c>
      <c r="M4315" s="2">
        <v>3641502068069010</v>
      </c>
      <c r="N43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5" s="13">
        <f t="shared" si="67"/>
        <v>4314</v>
      </c>
      <c r="P4315" s="2" t="str">
        <f>IF(TablaDatos[[#This Row],[Diabetes]]=0,"No","Si")</f>
        <v>Si</v>
      </c>
      <c r="Q4315">
        <v>1</v>
      </c>
      <c r="R4315">
        <f>TablaDatos[[#This Row],[Aux2]]/10000000000000</f>
        <v>2256.5700160890501</v>
      </c>
      <c r="S4315" s="1">
        <v>2.25657001608905E+16</v>
      </c>
      <c r="T4315" s="7">
        <f>TablaDatos[[#This Row],[Aux3]]/100000000000000</f>
        <v>27.087454688125501</v>
      </c>
      <c r="U4315" s="1">
        <v>2708745468812550</v>
      </c>
      <c r="V4315">
        <v>168.5</v>
      </c>
      <c r="W4315">
        <v>109.8</v>
      </c>
    </row>
    <row r="4316" spans="1:23">
      <c r="A4316">
        <v>2013</v>
      </c>
      <c r="B4316">
        <v>57</v>
      </c>
      <c r="C4316" t="s">
        <v>23</v>
      </c>
      <c r="D4316" t="s">
        <v>72</v>
      </c>
      <c r="E4316" t="s">
        <v>21</v>
      </c>
      <c r="F4316" t="s">
        <v>24</v>
      </c>
      <c r="G4316" t="s">
        <v>28</v>
      </c>
      <c r="H4316" s="3">
        <v>12670.01</v>
      </c>
      <c r="I4316" t="s">
        <v>21</v>
      </c>
      <c r="J4316" t="s">
        <v>18</v>
      </c>
      <c r="K4316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36.359275572129</v>
      </c>
      <c r="L4316" s="5">
        <f>TablaDatos[[#This Row],[IMC_raw]]/1000000000000000</f>
        <v>3.6359275572129E-2</v>
      </c>
      <c r="M4316" s="2">
        <v>36359275572129</v>
      </c>
      <c r="N43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6" s="13">
        <f t="shared" si="67"/>
        <v>4315</v>
      </c>
      <c r="P4316" s="2" t="str">
        <f>IF(TablaDatos[[#This Row],[Diabetes]]=0,"No","Si")</f>
        <v>Si</v>
      </c>
      <c r="Q4316">
        <v>1</v>
      </c>
      <c r="R4316">
        <f>TablaDatos[[#This Row],[Aux2]]/10000000000000</f>
        <v>229.688320021838</v>
      </c>
      <c r="S4316" s="1">
        <v>2296883200218380</v>
      </c>
      <c r="T4316" s="7">
        <f>TablaDatos[[#This Row],[Aux3]]/100000000000000</f>
        <v>295.34159947876799</v>
      </c>
      <c r="U4316" s="1">
        <v>2.95341599478768E+16</v>
      </c>
      <c r="V4316">
        <v>175.3</v>
      </c>
      <c r="W4316">
        <v>104.8</v>
      </c>
    </row>
    <row r="4317" spans="1:23">
      <c r="A4317">
        <v>2013</v>
      </c>
      <c r="B4317">
        <v>63</v>
      </c>
      <c r="C4317" t="s">
        <v>23</v>
      </c>
      <c r="D4317" t="s">
        <v>73</v>
      </c>
      <c r="E4317" t="s">
        <v>18</v>
      </c>
      <c r="F4317" t="s">
        <v>24</v>
      </c>
      <c r="G4317" t="s">
        <v>28</v>
      </c>
      <c r="H4317" s="3">
        <v>29989.24</v>
      </c>
      <c r="I4317" t="s">
        <v>19</v>
      </c>
      <c r="J4317" t="s">
        <v>22</v>
      </c>
      <c r="K43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36.344914953717499</v>
      </c>
      <c r="L4317" s="6">
        <f>TablaDatos[[#This Row],[IMC_raw]]/1000000000000000</f>
        <v>3.63449149537175</v>
      </c>
      <c r="M4317" s="2">
        <v>3634491495371750</v>
      </c>
      <c r="N43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7" s="13">
        <f t="shared" si="67"/>
        <v>4316</v>
      </c>
      <c r="P4317" s="2" t="str">
        <f>IF(TablaDatos[[#This Row],[Diabetes]]=0,"No","Si")</f>
        <v>No</v>
      </c>
      <c r="Q4317">
        <v>0</v>
      </c>
      <c r="R4317">
        <f>TablaDatos[[#This Row],[Aux2]]/10000000000000</f>
        <v>2132.66636068246</v>
      </c>
      <c r="S4317" s="1">
        <v>2.13266636068246E+16</v>
      </c>
      <c r="T4317" s="7">
        <f>TablaDatos[[#This Row],[Aux3]]/100000000000000</f>
        <v>259.29171409280502</v>
      </c>
      <c r="U4317" s="1">
        <v>2.59291714092805E+16</v>
      </c>
      <c r="V4317">
        <v>158.9</v>
      </c>
      <c r="W4317">
        <v>95.8</v>
      </c>
    </row>
    <row r="4318" spans="1:23">
      <c r="A4318">
        <v>2013</v>
      </c>
      <c r="B4318">
        <v>57</v>
      </c>
      <c r="C4318" t="s">
        <v>23</v>
      </c>
      <c r="D4318" t="s">
        <v>29</v>
      </c>
      <c r="E4318" t="s">
        <v>18</v>
      </c>
      <c r="F4318" t="s">
        <v>24</v>
      </c>
      <c r="G4318" t="s">
        <v>28</v>
      </c>
      <c r="H4318" s="3">
        <v>16118.63</v>
      </c>
      <c r="I4318" t="s">
        <v>21</v>
      </c>
      <c r="J4318" t="s">
        <v>18</v>
      </c>
      <c r="K43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36.309350144581799</v>
      </c>
      <c r="L4318" s="6">
        <f>TablaDatos[[#This Row],[IMC_raw]]/1000000000000000</f>
        <v>3.63093501445818</v>
      </c>
      <c r="M4318" s="2">
        <v>3630935014458180</v>
      </c>
      <c r="N43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8" s="13">
        <f t="shared" si="67"/>
        <v>4317</v>
      </c>
      <c r="P4318" s="2" t="str">
        <f>IF(TablaDatos[[#This Row],[Diabetes]]=0,"No","Si")</f>
        <v>Si</v>
      </c>
      <c r="Q4318">
        <v>1</v>
      </c>
      <c r="R4318">
        <f>TablaDatos[[#This Row],[Aux2]]/10000000000000</f>
        <v>2475.0231564865999</v>
      </c>
      <c r="S4318" s="1">
        <v>2.4750231564866E+16</v>
      </c>
      <c r="T4318" s="7">
        <f>TablaDatos[[#This Row],[Aux3]]/100000000000000</f>
        <v>238.39563083930699</v>
      </c>
      <c r="U4318" s="1">
        <v>2.38395630839307E+16</v>
      </c>
      <c r="V4318">
        <v>163.5</v>
      </c>
      <c r="W4318">
        <v>97.7</v>
      </c>
    </row>
    <row r="4319" spans="1:23">
      <c r="A4319">
        <v>2013</v>
      </c>
      <c r="B4319">
        <v>54</v>
      </c>
      <c r="C4319" t="s">
        <v>16</v>
      </c>
      <c r="D4319" t="s">
        <v>26</v>
      </c>
      <c r="E4319" t="s">
        <v>18</v>
      </c>
      <c r="F4319" t="s">
        <v>24</v>
      </c>
      <c r="G4319" t="s">
        <v>20</v>
      </c>
      <c r="H4319" s="3">
        <v>35114.400000000001</v>
      </c>
      <c r="I4319" t="s">
        <v>19</v>
      </c>
      <c r="J4319" t="s">
        <v>22</v>
      </c>
      <c r="K43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36.264948470958402</v>
      </c>
      <c r="L4319" s="6">
        <f>TablaDatos[[#This Row],[IMC_raw]]/1000000000000000</f>
        <v>0.36264948470958402</v>
      </c>
      <c r="M4319" s="2">
        <v>362649484709584</v>
      </c>
      <c r="N43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19" s="13">
        <f t="shared" si="67"/>
        <v>4318</v>
      </c>
      <c r="P4319" s="2" t="str">
        <f>IF(TablaDatos[[#This Row],[Diabetes]]=0,"No","Si")</f>
        <v>No</v>
      </c>
      <c r="Q4319">
        <v>0</v>
      </c>
      <c r="R4319">
        <f>TablaDatos[[#This Row],[Aux2]]/10000000000000</f>
        <v>2208.4222906597201</v>
      </c>
      <c r="S4319" s="1">
        <v>2.20842229065972E+16</v>
      </c>
      <c r="T4319" s="7">
        <f>TablaDatos[[#This Row],[Aux3]]/100000000000000</f>
        <v>218.424109966408</v>
      </c>
      <c r="U4319" s="1">
        <v>2.18424109966408E+16</v>
      </c>
      <c r="V4319">
        <v>152.5</v>
      </c>
      <c r="W4319">
        <v>94.8</v>
      </c>
    </row>
    <row r="4320" spans="1:23">
      <c r="A4320">
        <v>2013</v>
      </c>
      <c r="B4320">
        <v>52</v>
      </c>
      <c r="C4320" t="s">
        <v>16</v>
      </c>
      <c r="D4320" t="s">
        <v>74</v>
      </c>
      <c r="E4320" t="s">
        <v>18</v>
      </c>
      <c r="F4320" t="s">
        <v>19</v>
      </c>
      <c r="G4320" t="s">
        <v>20</v>
      </c>
      <c r="H4320" s="3">
        <v>16506.5</v>
      </c>
      <c r="I4320" t="s">
        <v>19</v>
      </c>
      <c r="J4320" t="s">
        <v>18</v>
      </c>
      <c r="K43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36.256746438901402</v>
      </c>
      <c r="L4320" s="5">
        <f>TablaDatos[[#This Row],[IMC_raw]]/100000000000000</f>
        <v>36.256746438901402</v>
      </c>
      <c r="M4320" s="2">
        <v>3625674643890140</v>
      </c>
      <c r="N43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0" s="13">
        <f t="shared" si="67"/>
        <v>4319</v>
      </c>
      <c r="P4320" s="2" t="str">
        <f>IF(TablaDatos[[#This Row],[Diabetes]]=0,"No","Si")</f>
        <v>No</v>
      </c>
      <c r="Q4320">
        <v>0</v>
      </c>
      <c r="R4320">
        <f>TablaDatos[[#This Row],[Aux2]]/10000000000000</f>
        <v>2466.0403578272499</v>
      </c>
      <c r="S4320" s="1">
        <v>2.46604035782725E+16</v>
      </c>
      <c r="T4320" s="7">
        <f>TablaDatos[[#This Row],[Aux3]]/100000000000000</f>
        <v>230.66537882134301</v>
      </c>
      <c r="U4320" s="1">
        <v>2.30665378821343E+16</v>
      </c>
      <c r="V4320">
        <v>154.30000000000001</v>
      </c>
      <c r="W4320">
        <v>91.1</v>
      </c>
    </row>
    <row r="4321" spans="1:23">
      <c r="A4321">
        <v>2013</v>
      </c>
      <c r="B4321">
        <v>67</v>
      </c>
      <c r="C4321" t="s">
        <v>23</v>
      </c>
      <c r="D4321" t="s">
        <v>72</v>
      </c>
      <c r="E4321" t="s">
        <v>18</v>
      </c>
      <c r="F4321" t="s">
        <v>19</v>
      </c>
      <c r="G4321" t="s">
        <v>25</v>
      </c>
      <c r="H4321" s="3">
        <v>20155.88</v>
      </c>
      <c r="I4321" t="s">
        <v>18</v>
      </c>
      <c r="J4321" t="s">
        <v>22</v>
      </c>
      <c r="K43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36.211490039799301</v>
      </c>
      <c r="L4321" s="6">
        <f>TablaDatos[[#This Row],[IMC_raw]]/1000000000000000</f>
        <v>3.6211490039799301</v>
      </c>
      <c r="M4321" s="2">
        <v>3621149003979930</v>
      </c>
      <c r="N43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1" s="13">
        <f t="shared" si="67"/>
        <v>4320</v>
      </c>
      <c r="P4321" s="2" t="str">
        <f>IF(TablaDatos[[#This Row],[Diabetes]]=0,"No","Si")</f>
        <v>No</v>
      </c>
      <c r="Q4321">
        <v>0</v>
      </c>
      <c r="R4321">
        <f>TablaDatos[[#This Row],[Aux2]]/10000000000000</f>
        <v>2289.5705766394599</v>
      </c>
      <c r="S4321" s="1">
        <v>2.28957057663946E+16</v>
      </c>
      <c r="T4321" s="7">
        <f>TablaDatos[[#This Row],[Aux3]]/100000000000000</f>
        <v>245.85199958815801</v>
      </c>
      <c r="U4321" s="1">
        <v>2.45851999588158E+16</v>
      </c>
      <c r="V4321">
        <v>160.19999999999999</v>
      </c>
      <c r="W4321">
        <v>95.5</v>
      </c>
    </row>
    <row r="4322" spans="1:23">
      <c r="A4322">
        <v>2013</v>
      </c>
      <c r="B4322">
        <v>67</v>
      </c>
      <c r="C4322" t="s">
        <v>23</v>
      </c>
      <c r="D4322" t="s">
        <v>29</v>
      </c>
      <c r="E4322" t="s">
        <v>21</v>
      </c>
      <c r="F4322" t="s">
        <v>24</v>
      </c>
      <c r="G4322" t="s">
        <v>25</v>
      </c>
      <c r="H4322" s="3">
        <v>9326.73</v>
      </c>
      <c r="I4322" t="s">
        <v>21</v>
      </c>
      <c r="J4322" t="s">
        <v>18</v>
      </c>
      <c r="K43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36.191371534848102</v>
      </c>
      <c r="L4322" s="5">
        <f>TablaDatos[[#This Row],[IMC_raw]]/1000000000000000</f>
        <v>3.61913715348481</v>
      </c>
      <c r="M4322" s="2">
        <v>3619137153484810</v>
      </c>
      <c r="N43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2" s="13">
        <f t="shared" si="67"/>
        <v>4321</v>
      </c>
      <c r="P4322" s="2" t="str">
        <f>IF(TablaDatos[[#This Row],[Diabetes]]=0,"No","Si")</f>
        <v>Si</v>
      </c>
      <c r="Q4322">
        <v>1</v>
      </c>
      <c r="R4322">
        <f>TablaDatos[[#This Row],[Aux2]]/10000000000000</f>
        <v>2565.80709206143</v>
      </c>
      <c r="S4322" s="1">
        <v>2.56580709206143E+16</v>
      </c>
      <c r="T4322" s="7">
        <f>TablaDatos[[#This Row],[Aux3]]/100000000000000</f>
        <v>251.40020702300001</v>
      </c>
      <c r="U4322" s="1">
        <v>2.51400207023E+16</v>
      </c>
      <c r="V4322">
        <v>164.7</v>
      </c>
      <c r="W4322">
        <v>101.7</v>
      </c>
    </row>
    <row r="4323" spans="1:23">
      <c r="A4323">
        <v>2013</v>
      </c>
      <c r="B4323">
        <v>67</v>
      </c>
      <c r="C4323" t="s">
        <v>23</v>
      </c>
      <c r="D4323" t="s">
        <v>73</v>
      </c>
      <c r="E4323" t="s">
        <v>31</v>
      </c>
      <c r="F4323" t="s">
        <v>24</v>
      </c>
      <c r="G4323" t="s">
        <v>25</v>
      </c>
      <c r="H4323" s="3">
        <v>19805.68</v>
      </c>
      <c r="I4323" t="s">
        <v>21</v>
      </c>
      <c r="J4323" t="s">
        <v>19</v>
      </c>
      <c r="K43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36.163955510662497</v>
      </c>
      <c r="L4323" s="6">
        <f>TablaDatos[[#This Row],[IMC_raw]]/1000000000000000</f>
        <v>36.163955510662497</v>
      </c>
      <c r="M4323" s="2">
        <v>3.6163955510662496E+16</v>
      </c>
      <c r="N43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3" s="13">
        <f t="shared" si="67"/>
        <v>4322</v>
      </c>
      <c r="P4323" s="2" t="str">
        <f>IF(TablaDatos[[#This Row],[Diabetes]]=0,"No","Si")</f>
        <v>Si</v>
      </c>
      <c r="Q4323">
        <v>1</v>
      </c>
      <c r="R4323">
        <f>TablaDatos[[#This Row],[Aux2]]/10000000000000</f>
        <v>2267.4466534273702</v>
      </c>
      <c r="S4323" s="1">
        <v>2.26744665342737E+16</v>
      </c>
      <c r="T4323" s="7">
        <f>TablaDatos[[#This Row],[Aux3]]/100000000000000</f>
        <v>265.396341972068</v>
      </c>
      <c r="U4323" s="1">
        <v>2.65396341972068E+16</v>
      </c>
      <c r="V4323">
        <v>171.2</v>
      </c>
      <c r="W4323">
        <v>99.2</v>
      </c>
    </row>
    <row r="4324" spans="1:23">
      <c r="A4324">
        <v>2013</v>
      </c>
      <c r="B4324">
        <v>69</v>
      </c>
      <c r="C4324" t="s">
        <v>16</v>
      </c>
      <c r="D4324" t="s">
        <v>29</v>
      </c>
      <c r="E4324" t="s">
        <v>31</v>
      </c>
      <c r="F4324" t="s">
        <v>24</v>
      </c>
      <c r="G4324" t="s">
        <v>25</v>
      </c>
      <c r="H4324" s="3">
        <v>7891.58</v>
      </c>
      <c r="I4324" t="s">
        <v>21</v>
      </c>
      <c r="J4324" t="s">
        <v>22</v>
      </c>
      <c r="K43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36.158508702308495</v>
      </c>
      <c r="L4324" s="5">
        <f>TablaDatos[[#This Row],[IMC_raw]]/1000000000000000</f>
        <v>36.158508702308495</v>
      </c>
      <c r="M4324" s="2">
        <v>3.6158508702308496E+16</v>
      </c>
      <c r="N43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4" s="13">
        <f t="shared" si="67"/>
        <v>4323</v>
      </c>
      <c r="P4324" s="2" t="str">
        <f>IF(TablaDatos[[#This Row],[Diabetes]]=0,"No","Si")</f>
        <v>Si</v>
      </c>
      <c r="Q4324">
        <v>1</v>
      </c>
      <c r="R4324">
        <f>TablaDatos[[#This Row],[Aux2]]/10000000000000</f>
        <v>2541.0734000741099</v>
      </c>
      <c r="S4324" s="1">
        <v>2.54107340007411E+16</v>
      </c>
      <c r="T4324" s="7">
        <f>TablaDatos[[#This Row],[Aux3]]/100000000000000</f>
        <v>242.23194173767499</v>
      </c>
      <c r="U4324" s="1">
        <v>2.42231941737675E+16</v>
      </c>
      <c r="V4324">
        <v>171.2</v>
      </c>
      <c r="W4324">
        <v>105.3</v>
      </c>
    </row>
    <row r="4325" spans="1:23">
      <c r="A4325">
        <v>2013</v>
      </c>
      <c r="B4325">
        <v>69</v>
      </c>
      <c r="C4325" t="s">
        <v>16</v>
      </c>
      <c r="D4325" t="s">
        <v>73</v>
      </c>
      <c r="E4325" t="s">
        <v>21</v>
      </c>
      <c r="F4325" t="s">
        <v>19</v>
      </c>
      <c r="G4325" t="s">
        <v>25</v>
      </c>
      <c r="H4325" s="3">
        <v>22136.560000000001</v>
      </c>
      <c r="I4325" t="s">
        <v>21</v>
      </c>
      <c r="J4325" t="s">
        <v>18</v>
      </c>
      <c r="K43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36.153974068198799</v>
      </c>
      <c r="L4325" s="5">
        <f>TablaDatos[[#This Row],[IMC_raw]]/1000000000000000</f>
        <v>36.153974068198799</v>
      </c>
      <c r="M4325" s="2">
        <v>3.61539740681988E+16</v>
      </c>
      <c r="N43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5" s="13">
        <f t="shared" si="67"/>
        <v>4324</v>
      </c>
      <c r="P4325" s="2" t="str">
        <f>IF(TablaDatos[[#This Row],[Diabetes]]=0,"No","Si")</f>
        <v>Si</v>
      </c>
      <c r="Q4325">
        <v>1</v>
      </c>
      <c r="R4325">
        <f>TablaDatos[[#This Row],[Aux2]]/10000000000000</f>
        <v>2242.6031225531001</v>
      </c>
      <c r="S4325" s="1">
        <v>2.2426031225531E+16</v>
      </c>
      <c r="T4325" s="7">
        <f>TablaDatos[[#This Row],[Aux3]]/100000000000000</f>
        <v>28.629882679222799</v>
      </c>
      <c r="U4325" s="1">
        <v>2862988267922280</v>
      </c>
      <c r="V4325">
        <v>175.9</v>
      </c>
      <c r="W4325">
        <v>109.5</v>
      </c>
    </row>
    <row r="4326" spans="1:23">
      <c r="A4326">
        <v>2013</v>
      </c>
      <c r="B4326">
        <v>56</v>
      </c>
      <c r="C4326" t="s">
        <v>16</v>
      </c>
      <c r="D4326" t="s">
        <v>72</v>
      </c>
      <c r="E4326" t="s">
        <v>31</v>
      </c>
      <c r="F4326" t="s">
        <v>24</v>
      </c>
      <c r="G4326" t="s">
        <v>28</v>
      </c>
      <c r="H4326" s="3">
        <v>14838.26</v>
      </c>
      <c r="I4326" t="s">
        <v>21</v>
      </c>
      <c r="J4326" t="s">
        <v>18</v>
      </c>
      <c r="K43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36.149725114884603</v>
      </c>
      <c r="L4326" s="5">
        <f>TablaDatos[[#This Row],[IMC_raw]]/100000000000000</f>
        <v>36.149725114884603</v>
      </c>
      <c r="M4326" s="2">
        <v>3614972511488460</v>
      </c>
      <c r="N43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6" s="13">
        <f t="shared" si="67"/>
        <v>4325</v>
      </c>
      <c r="P4326" s="2" t="str">
        <f>IF(TablaDatos[[#This Row],[Diabetes]]=0,"No","Si")</f>
        <v>Si</v>
      </c>
      <c r="Q4326">
        <v>1</v>
      </c>
      <c r="R4326">
        <f>TablaDatos[[#This Row],[Aux2]]/10000000000000</f>
        <v>2404.1872182468601</v>
      </c>
      <c r="S4326" s="1">
        <v>2.40418721824686E+16</v>
      </c>
      <c r="T4326" s="7">
        <f>TablaDatos[[#This Row],[Aux3]]/100000000000000</f>
        <v>29.456729898813201</v>
      </c>
      <c r="U4326" s="1">
        <v>2945672989881320</v>
      </c>
      <c r="V4326">
        <v>179.3</v>
      </c>
      <c r="W4326">
        <v>102.8</v>
      </c>
    </row>
    <row r="4327" spans="1:23">
      <c r="A4327">
        <v>2013</v>
      </c>
      <c r="B4327">
        <v>68</v>
      </c>
      <c r="C4327" t="s">
        <v>23</v>
      </c>
      <c r="D4327" t="s">
        <v>34</v>
      </c>
      <c r="E4327" t="s">
        <v>21</v>
      </c>
      <c r="F4327" t="s">
        <v>24</v>
      </c>
      <c r="G4327" t="s">
        <v>25</v>
      </c>
      <c r="H4327" s="3">
        <v>11776.28</v>
      </c>
      <c r="I4327" t="s">
        <v>19</v>
      </c>
      <c r="J4327" t="s">
        <v>22</v>
      </c>
      <c r="K43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36.127237061209399</v>
      </c>
      <c r="L4327" s="5">
        <f>TablaDatos[[#This Row],[IMC_raw]]/1000000000000000</f>
        <v>36.127237061209399</v>
      </c>
      <c r="M4327" s="2">
        <v>3.61272370612094E+16</v>
      </c>
      <c r="N43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7" s="13">
        <f t="shared" si="67"/>
        <v>4326</v>
      </c>
      <c r="P4327" s="2" t="str">
        <f>IF(TablaDatos[[#This Row],[Diabetes]]=0,"No","Si")</f>
        <v>Si</v>
      </c>
      <c r="Q4327">
        <v>1</v>
      </c>
      <c r="R4327">
        <f>TablaDatos[[#This Row],[Aux2]]/10000000000000</f>
        <v>2342.83816113282</v>
      </c>
      <c r="S4327" s="1">
        <v>2.34283816113282E+16</v>
      </c>
      <c r="T4327" s="7">
        <f>TablaDatos[[#This Row],[Aux3]]/100000000000000</f>
        <v>26.677903231963501</v>
      </c>
      <c r="U4327" s="1">
        <v>2667790323196350</v>
      </c>
      <c r="V4327">
        <v>167.8</v>
      </c>
      <c r="W4327">
        <v>101.8</v>
      </c>
    </row>
    <row r="4328" spans="1:23">
      <c r="A4328">
        <v>2013</v>
      </c>
      <c r="B4328">
        <v>63</v>
      </c>
      <c r="C4328" t="s">
        <v>16</v>
      </c>
      <c r="D4328" t="s">
        <v>37</v>
      </c>
      <c r="E4328" t="s">
        <v>21</v>
      </c>
      <c r="F4328" t="s">
        <v>24</v>
      </c>
      <c r="G4328" t="s">
        <v>28</v>
      </c>
      <c r="H4328" s="3">
        <v>11627.4</v>
      </c>
      <c r="I4328" t="s">
        <v>21</v>
      </c>
      <c r="J4328" t="s">
        <v>18</v>
      </c>
      <c r="K43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36.104224168012401</v>
      </c>
      <c r="L4328" s="5">
        <f>TablaDatos[[#This Row],[IMC_raw]]/100000000000000</f>
        <v>36.104224168012401</v>
      </c>
      <c r="M4328" s="2">
        <v>3610422416801240</v>
      </c>
      <c r="N43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8" s="13">
        <f t="shared" si="67"/>
        <v>4327</v>
      </c>
      <c r="P4328" s="2" t="str">
        <f>IF(TablaDatos[[#This Row],[Diabetes]]=0,"No","Si")</f>
        <v>Si</v>
      </c>
      <c r="Q4328">
        <v>1</v>
      </c>
      <c r="R4328">
        <f>TablaDatos[[#This Row],[Aux2]]/10000000000000</f>
        <v>2336.87684730921</v>
      </c>
      <c r="S4328" s="1">
        <v>2.33687684730921E+16</v>
      </c>
      <c r="T4328" s="7">
        <f>TablaDatos[[#This Row],[Aux3]]/100000000000000</f>
        <v>269.09897754765598</v>
      </c>
      <c r="U4328" s="1">
        <v>2.69098977547656E+16</v>
      </c>
      <c r="V4328">
        <v>175.9</v>
      </c>
      <c r="W4328">
        <v>108.6</v>
      </c>
    </row>
    <row r="4329" spans="1:23">
      <c r="A4329">
        <v>2013</v>
      </c>
      <c r="B4329">
        <v>59</v>
      </c>
      <c r="C4329" t="s">
        <v>16</v>
      </c>
      <c r="D4329" t="s">
        <v>74</v>
      </c>
      <c r="E4329" t="s">
        <v>21</v>
      </c>
      <c r="F4329" t="s">
        <v>19</v>
      </c>
      <c r="G4329" t="s">
        <v>28</v>
      </c>
      <c r="H4329" s="3">
        <v>16840.77</v>
      </c>
      <c r="I4329" t="s">
        <v>19</v>
      </c>
      <c r="J4329" t="s">
        <v>18</v>
      </c>
      <c r="K43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36.100525952731203</v>
      </c>
      <c r="L4329" s="5">
        <f>TablaDatos[[#This Row],[IMC_raw]]/1000000000000000</f>
        <v>3.6100525952731202</v>
      </c>
      <c r="M4329" s="2">
        <v>3610052595273120</v>
      </c>
      <c r="N43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29" s="13">
        <f t="shared" si="67"/>
        <v>4328</v>
      </c>
      <c r="P4329" s="2" t="str">
        <f>IF(TablaDatos[[#This Row],[Diabetes]]=0,"No","Si")</f>
        <v>No</v>
      </c>
      <c r="Q4329">
        <v>0</v>
      </c>
      <c r="R4329">
        <f>TablaDatos[[#This Row],[Aux2]]/10000000000000</f>
        <v>2276.5553550148202</v>
      </c>
      <c r="S4329" s="1">
        <v>2.27655535501482E+16</v>
      </c>
      <c r="T4329" s="7">
        <f>TablaDatos[[#This Row],[Aux3]]/100000000000000</f>
        <v>255.43129326593299</v>
      </c>
      <c r="U4329" s="1">
        <v>2.55431293265933E+16</v>
      </c>
      <c r="V4329">
        <v>167.3</v>
      </c>
      <c r="W4329">
        <v>103.6</v>
      </c>
    </row>
    <row r="4330" spans="1:23">
      <c r="A4330">
        <v>2013</v>
      </c>
      <c r="B4330">
        <v>60</v>
      </c>
      <c r="C4330" t="s">
        <v>23</v>
      </c>
      <c r="D4330" t="s">
        <v>29</v>
      </c>
      <c r="E4330" t="s">
        <v>19</v>
      </c>
      <c r="F4330" t="s">
        <v>19</v>
      </c>
      <c r="G4330" t="s">
        <v>28</v>
      </c>
      <c r="H4330" s="3">
        <v>6513.33</v>
      </c>
      <c r="I4330" t="s">
        <v>21</v>
      </c>
      <c r="J4330" t="s">
        <v>22</v>
      </c>
      <c r="K43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36.093223610575301</v>
      </c>
      <c r="L4330" s="6">
        <f>TablaDatos[[#This Row],[IMC_raw]]/1000000000000000</f>
        <v>3.6093223610575298</v>
      </c>
      <c r="M4330" s="2">
        <v>3609322361057530</v>
      </c>
      <c r="N43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0" s="13">
        <f t="shared" si="67"/>
        <v>4329</v>
      </c>
      <c r="P4330" s="2" t="str">
        <f>IF(TablaDatos[[#This Row],[Diabetes]]=0,"No","Si")</f>
        <v>No</v>
      </c>
      <c r="Q4330">
        <v>0</v>
      </c>
      <c r="R4330">
        <f>TablaDatos[[#This Row],[Aux2]]/10000000000000</f>
        <v>205.62958020064201</v>
      </c>
      <c r="S4330" s="1">
        <v>2056295802006420</v>
      </c>
      <c r="T4330" s="7">
        <f>TablaDatos[[#This Row],[Aux3]]/100000000000000</f>
        <v>180.83334932928199</v>
      </c>
      <c r="U4330" s="1">
        <v>1.80833349329282E+16</v>
      </c>
      <c r="V4330">
        <v>165.6</v>
      </c>
      <c r="W4330">
        <v>94.6</v>
      </c>
    </row>
    <row r="4331" spans="1:23">
      <c r="A4331">
        <v>2013</v>
      </c>
      <c r="B4331">
        <v>73</v>
      </c>
      <c r="C4331" t="s">
        <v>16</v>
      </c>
      <c r="D4331" t="s">
        <v>73</v>
      </c>
      <c r="E4331" t="s">
        <v>21</v>
      </c>
      <c r="F4331" t="s">
        <v>19</v>
      </c>
      <c r="G4331" t="s">
        <v>25</v>
      </c>
      <c r="H4331" s="3">
        <v>22701.05</v>
      </c>
      <c r="I4331" t="s">
        <v>19</v>
      </c>
      <c r="J4331" t="s">
        <v>18</v>
      </c>
      <c r="K43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36.066988972281699</v>
      </c>
      <c r="L4331" s="5">
        <f>TablaDatos[[#This Row],[IMC_raw]]/1000000000000000</f>
        <v>3.6066988972281702</v>
      </c>
      <c r="M4331" s="2">
        <v>3606698897228170</v>
      </c>
      <c r="N43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1" s="13">
        <f t="shared" si="67"/>
        <v>4330</v>
      </c>
      <c r="P4331" s="2" t="str">
        <f>IF(TablaDatos[[#This Row],[Diabetes]]=0,"No","Si")</f>
        <v>No</v>
      </c>
      <c r="Q4331">
        <v>0</v>
      </c>
      <c r="R4331">
        <f>TablaDatos[[#This Row],[Aux2]]/10000000000000</f>
        <v>208.88311321188201</v>
      </c>
      <c r="S4331" s="1">
        <v>2088831132118820</v>
      </c>
      <c r="T4331" s="7">
        <f>TablaDatos[[#This Row],[Aux3]]/100000000000000</f>
        <v>23.615605710344202</v>
      </c>
      <c r="U4331" s="1">
        <v>2361560571034420</v>
      </c>
      <c r="V4331">
        <v>172.8</v>
      </c>
      <c r="W4331">
        <v>103.8</v>
      </c>
    </row>
    <row r="4332" spans="1:23">
      <c r="A4332">
        <v>2013</v>
      </c>
      <c r="B4332">
        <v>59</v>
      </c>
      <c r="C4332" t="s">
        <v>16</v>
      </c>
      <c r="D4332" t="s">
        <v>29</v>
      </c>
      <c r="E4332" t="s">
        <v>18</v>
      </c>
      <c r="F4332" t="s">
        <v>24</v>
      </c>
      <c r="G4332" t="s">
        <v>28</v>
      </c>
      <c r="H4332" s="3">
        <v>18411.46</v>
      </c>
      <c r="I4332" t="s">
        <v>21</v>
      </c>
      <c r="J4332" t="s">
        <v>22</v>
      </c>
      <c r="K43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36.055224709721998</v>
      </c>
      <c r="L4332" s="6">
        <f>TablaDatos[[#This Row],[IMC_raw]]/1000000000000000</f>
        <v>3.6055224709722</v>
      </c>
      <c r="M4332" s="2">
        <v>3605522470972200</v>
      </c>
      <c r="N43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2" s="13">
        <f t="shared" si="67"/>
        <v>4331</v>
      </c>
      <c r="P4332" s="2" t="str">
        <f>IF(TablaDatos[[#This Row],[Diabetes]]=0,"No","Si")</f>
        <v>No</v>
      </c>
      <c r="Q4332">
        <v>0</v>
      </c>
      <c r="R4332">
        <f>TablaDatos[[#This Row],[Aux2]]/10000000000000</f>
        <v>2315.5951955228302</v>
      </c>
      <c r="S4332" s="1">
        <v>2.31559519552283E+16</v>
      </c>
      <c r="T4332" s="7">
        <f>TablaDatos[[#This Row],[Aux3]]/100000000000000</f>
        <v>252.403868479778</v>
      </c>
      <c r="U4332" s="1">
        <v>2.52403868479778E+16</v>
      </c>
      <c r="V4332">
        <v>165.2</v>
      </c>
      <c r="W4332">
        <v>97.8</v>
      </c>
    </row>
    <row r="4333" spans="1:23">
      <c r="A4333">
        <v>2013</v>
      </c>
      <c r="B4333">
        <v>64</v>
      </c>
      <c r="C4333" t="s">
        <v>16</v>
      </c>
      <c r="D4333" t="s">
        <v>73</v>
      </c>
      <c r="E4333" t="s">
        <v>31</v>
      </c>
      <c r="F4333" t="s">
        <v>24</v>
      </c>
      <c r="G4333" t="s">
        <v>28</v>
      </c>
      <c r="H4333" s="3">
        <v>16950.93</v>
      </c>
      <c r="I4333" t="s">
        <v>21</v>
      </c>
      <c r="J4333" t="s">
        <v>19</v>
      </c>
      <c r="K43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36.051412797789204</v>
      </c>
      <c r="L4333" s="6">
        <f>TablaDatos[[#This Row],[IMC_raw]]/1000000000000000</f>
        <v>3.6051412797789202</v>
      </c>
      <c r="M4333" s="2">
        <v>3605141279778920</v>
      </c>
      <c r="N43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3" s="13">
        <f t="shared" si="67"/>
        <v>4332</v>
      </c>
      <c r="P4333" s="2" t="str">
        <f>IF(TablaDatos[[#This Row],[Diabetes]]=0,"No","Si")</f>
        <v>Si</v>
      </c>
      <c r="Q4333">
        <v>1</v>
      </c>
      <c r="R4333">
        <f>TablaDatos[[#This Row],[Aux2]]/10000000000000</f>
        <v>2422.8688582162999</v>
      </c>
      <c r="S4333" s="1">
        <v>2.4228688582163E+16</v>
      </c>
      <c r="T4333" s="7">
        <f>TablaDatos[[#This Row],[Aux3]]/100000000000000</f>
        <v>275.679498412405</v>
      </c>
      <c r="U4333" s="1">
        <v>2.75679498412405E+16</v>
      </c>
      <c r="V4333">
        <v>179</v>
      </c>
      <c r="W4333">
        <v>106.2</v>
      </c>
    </row>
    <row r="4334" spans="1:23">
      <c r="A4334">
        <v>2013</v>
      </c>
      <c r="B4334">
        <v>56</v>
      </c>
      <c r="C4334" t="s">
        <v>16</v>
      </c>
      <c r="D4334" t="s">
        <v>73</v>
      </c>
      <c r="E4334" t="s">
        <v>18</v>
      </c>
      <c r="F4334" t="s">
        <v>19</v>
      </c>
      <c r="G4334" t="s">
        <v>28</v>
      </c>
      <c r="H4334" s="3">
        <v>34904.68</v>
      </c>
      <c r="I4334" t="s">
        <v>19</v>
      </c>
      <c r="J4334" t="s">
        <v>18</v>
      </c>
      <c r="K43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36.034714983189403</v>
      </c>
      <c r="L4334" s="6">
        <f>TablaDatos[[#This Row],[IMC_raw]]/1000000000000000</f>
        <v>36.034714983189403</v>
      </c>
      <c r="M4334" s="2">
        <v>3.60347149831894E+16</v>
      </c>
      <c r="N43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4" s="13">
        <f t="shared" si="67"/>
        <v>4333</v>
      </c>
      <c r="P4334" s="2" t="str">
        <f>IF(TablaDatos[[#This Row],[Diabetes]]=0,"No","Si")</f>
        <v>No</v>
      </c>
      <c r="Q4334">
        <v>0</v>
      </c>
      <c r="R4334">
        <f>TablaDatos[[#This Row],[Aux2]]/10000000000000</f>
        <v>2274.24787239745</v>
      </c>
      <c r="S4334" s="1">
        <v>2.27424787239745E+16</v>
      </c>
      <c r="T4334" s="7">
        <f>TablaDatos[[#This Row],[Aux3]]/100000000000000</f>
        <v>224.15555868191601</v>
      </c>
      <c r="U4334" s="1">
        <v>2.24155558681916E+16</v>
      </c>
      <c r="V4334">
        <v>161.30000000000001</v>
      </c>
      <c r="W4334">
        <v>99.2</v>
      </c>
    </row>
    <row r="4335" spans="1:23">
      <c r="A4335">
        <v>2013</v>
      </c>
      <c r="B4335">
        <v>72</v>
      </c>
      <c r="C4335" t="s">
        <v>16</v>
      </c>
      <c r="D4335" t="s">
        <v>27</v>
      </c>
      <c r="E4335" t="s">
        <v>21</v>
      </c>
      <c r="F4335" t="s">
        <v>24</v>
      </c>
      <c r="G4335" t="s">
        <v>25</v>
      </c>
      <c r="H4335" s="3">
        <v>21513.98</v>
      </c>
      <c r="I4335" t="s">
        <v>21</v>
      </c>
      <c r="J4335" t="s">
        <v>18</v>
      </c>
      <c r="K43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36.029747605910003</v>
      </c>
      <c r="L4335" s="6">
        <f>TablaDatos[[#This Row],[IMC_raw]]/1000000000000000</f>
        <v>3.6029747605910001</v>
      </c>
      <c r="M4335" s="2">
        <v>3602974760591000</v>
      </c>
      <c r="N43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5" s="13">
        <f t="shared" si="67"/>
        <v>4334</v>
      </c>
      <c r="P4335" s="2" t="str">
        <f>IF(TablaDatos[[#This Row],[Diabetes]]=0,"No","Si")</f>
        <v>Si</v>
      </c>
      <c r="Q4335">
        <v>1</v>
      </c>
      <c r="R4335">
        <f>TablaDatos[[#This Row],[Aux2]]/10000000000000</f>
        <v>237.536862807391</v>
      </c>
      <c r="S4335" s="1">
        <v>2375368628073910</v>
      </c>
      <c r="T4335" s="7">
        <f>TablaDatos[[#This Row],[Aux3]]/100000000000000</f>
        <v>28.4148655459385</v>
      </c>
      <c r="U4335" s="1">
        <v>2841486554593850</v>
      </c>
      <c r="V4335">
        <v>188.5</v>
      </c>
      <c r="W4335">
        <v>111.6</v>
      </c>
    </row>
    <row r="4336" spans="1:23">
      <c r="A4336">
        <v>2013</v>
      </c>
      <c r="B4336">
        <v>52</v>
      </c>
      <c r="C4336" t="s">
        <v>23</v>
      </c>
      <c r="D4336" t="s">
        <v>73</v>
      </c>
      <c r="E4336" t="s">
        <v>31</v>
      </c>
      <c r="F4336" t="s">
        <v>24</v>
      </c>
      <c r="G4336" t="s">
        <v>20</v>
      </c>
      <c r="H4336" s="3">
        <v>13836.56</v>
      </c>
      <c r="I4336" t="s">
        <v>21</v>
      </c>
      <c r="J4336" t="s">
        <v>18</v>
      </c>
      <c r="K43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36.019587285001499</v>
      </c>
      <c r="L4336" s="6">
        <f>TablaDatos[[#This Row],[IMC_raw]]/1000000000000000</f>
        <v>3.6019587285001502</v>
      </c>
      <c r="M4336" s="2">
        <v>3601958728500150</v>
      </c>
      <c r="N43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6" s="13">
        <f t="shared" si="67"/>
        <v>4335</v>
      </c>
      <c r="P4336" s="2" t="str">
        <f>IF(TablaDatos[[#This Row],[Diabetes]]=0,"No","Si")</f>
        <v>Si</v>
      </c>
      <c r="Q4336">
        <v>1</v>
      </c>
      <c r="R4336">
        <f>TablaDatos[[#This Row],[Aux2]]/10000000000000</f>
        <v>2341.8099171972799</v>
      </c>
      <c r="S4336" s="1">
        <v>2.34180991719728E+16</v>
      </c>
      <c r="T4336" s="7">
        <f>TablaDatos[[#This Row],[Aux3]]/100000000000000</f>
        <v>252.58349534304301</v>
      </c>
      <c r="U4336" s="1">
        <v>2.52583495343043E+16</v>
      </c>
      <c r="V4336">
        <v>166.7</v>
      </c>
      <c r="W4336">
        <v>100.2</v>
      </c>
    </row>
    <row r="4337" spans="1:23">
      <c r="A4337">
        <v>2013</v>
      </c>
      <c r="B4337">
        <v>50</v>
      </c>
      <c r="C4337" t="s">
        <v>23</v>
      </c>
      <c r="D4337" t="s">
        <v>30</v>
      </c>
      <c r="E4337" t="s">
        <v>18</v>
      </c>
      <c r="F4337" t="s">
        <v>24</v>
      </c>
      <c r="G4337" t="s">
        <v>20</v>
      </c>
      <c r="H4337" s="3">
        <v>42970.17</v>
      </c>
      <c r="I4337" t="s">
        <v>19</v>
      </c>
      <c r="J4337" t="s">
        <v>18</v>
      </c>
      <c r="K43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35.973653493804498</v>
      </c>
      <c r="L4337" s="5">
        <f>TablaDatos[[#This Row],[IMC_raw]]/1000000000000000</f>
        <v>35.973653493804498</v>
      </c>
      <c r="M4337" s="2">
        <v>3.59736534938045E+16</v>
      </c>
      <c r="N43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7" s="13">
        <f t="shared" si="67"/>
        <v>4336</v>
      </c>
      <c r="P4337" s="2" t="str">
        <f>IF(TablaDatos[[#This Row],[Diabetes]]=0,"No","Si")</f>
        <v>No</v>
      </c>
      <c r="Q4337">
        <v>0</v>
      </c>
      <c r="R4337">
        <f>TablaDatos[[#This Row],[Aux2]]/10000000000000</f>
        <v>2254.3620012599999</v>
      </c>
      <c r="S4337" s="1">
        <v>2.25436200126E+16</v>
      </c>
      <c r="T4337" s="7">
        <f>TablaDatos[[#This Row],[Aux3]]/100000000000000</f>
        <v>26.160195494196198</v>
      </c>
      <c r="U4337" s="1">
        <v>2616019549419620</v>
      </c>
      <c r="V4337">
        <v>151.69999999999999</v>
      </c>
      <c r="W4337">
        <v>96.8</v>
      </c>
    </row>
    <row r="4338" spans="1:23">
      <c r="A4338">
        <v>2013</v>
      </c>
      <c r="B4338">
        <v>64</v>
      </c>
      <c r="C4338" t="s">
        <v>23</v>
      </c>
      <c r="D4338" t="s">
        <v>73</v>
      </c>
      <c r="E4338" t="s">
        <v>18</v>
      </c>
      <c r="F4338" t="s">
        <v>19</v>
      </c>
      <c r="G4338" t="s">
        <v>28</v>
      </c>
      <c r="H4338" s="3">
        <v>12496.04</v>
      </c>
      <c r="I4338" t="s">
        <v>21</v>
      </c>
      <c r="J4338" t="s">
        <v>19</v>
      </c>
      <c r="K43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35.952489223712604</v>
      </c>
      <c r="L4338" s="5">
        <f>TablaDatos[[#This Row],[IMC_raw]]/1000000000000000</f>
        <v>0.35952489223712603</v>
      </c>
      <c r="M4338" s="2">
        <v>359524892237126</v>
      </c>
      <c r="N43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8" s="13">
        <f t="shared" si="67"/>
        <v>4337</v>
      </c>
      <c r="P4338" s="2" t="str">
        <f>IF(TablaDatos[[#This Row],[Diabetes]]=0,"No","Si")</f>
        <v>No</v>
      </c>
      <c r="Q4338">
        <v>0</v>
      </c>
      <c r="R4338">
        <f>TablaDatos[[#This Row],[Aux2]]/10000000000000</f>
        <v>2162.0154323402999</v>
      </c>
      <c r="S4338" s="1">
        <v>2.1620154323403E+16</v>
      </c>
      <c r="T4338" s="7">
        <f>TablaDatos[[#This Row],[Aux3]]/100000000000000</f>
        <v>25.691621143190201</v>
      </c>
      <c r="U4338" s="1">
        <v>2569162114319020</v>
      </c>
      <c r="V4338">
        <v>154.9</v>
      </c>
      <c r="W4338">
        <v>94.6</v>
      </c>
    </row>
    <row r="4339" spans="1:23">
      <c r="A4339">
        <v>2013</v>
      </c>
      <c r="B4339">
        <v>51</v>
      </c>
      <c r="C4339" t="s">
        <v>16</v>
      </c>
      <c r="D4339" t="s">
        <v>29</v>
      </c>
      <c r="E4339" t="s">
        <v>21</v>
      </c>
      <c r="F4339" t="s">
        <v>24</v>
      </c>
      <c r="G4339" t="s">
        <v>20</v>
      </c>
      <c r="H4339" s="3">
        <v>9951.91</v>
      </c>
      <c r="I4339" t="s">
        <v>21</v>
      </c>
      <c r="J4339" t="s">
        <v>18</v>
      </c>
      <c r="K43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35.951840456302605</v>
      </c>
      <c r="L4339" s="6">
        <f>TablaDatos[[#This Row],[IMC_raw]]/1000000000000000</f>
        <v>3.5951840456302602</v>
      </c>
      <c r="M4339" s="2">
        <v>3595184045630260</v>
      </c>
      <c r="N43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39" s="13">
        <f t="shared" si="67"/>
        <v>4338</v>
      </c>
      <c r="P4339" s="2" t="str">
        <f>IF(TablaDatos[[#This Row],[Diabetes]]=0,"No","Si")</f>
        <v>No</v>
      </c>
      <c r="Q4339">
        <v>0</v>
      </c>
      <c r="R4339">
        <f>TablaDatos[[#This Row],[Aux2]]/10000000000000</f>
        <v>2062.8570137440502</v>
      </c>
      <c r="S4339" s="1">
        <v>2.06285701374405E+16</v>
      </c>
      <c r="T4339" s="7">
        <f>TablaDatos[[#This Row],[Aux3]]/100000000000000</f>
        <v>226.78388615543301</v>
      </c>
      <c r="U4339" s="1">
        <v>2.26783886155433E+16</v>
      </c>
      <c r="V4339">
        <v>150.80000000000001</v>
      </c>
      <c r="W4339">
        <v>93.9</v>
      </c>
    </row>
    <row r="4340" spans="1:23">
      <c r="A4340">
        <v>2013</v>
      </c>
      <c r="B4340">
        <v>66</v>
      </c>
      <c r="C4340" t="s">
        <v>23</v>
      </c>
      <c r="D4340" t="s">
        <v>17</v>
      </c>
      <c r="E4340" t="s">
        <v>19</v>
      </c>
      <c r="F4340" t="s">
        <v>24</v>
      </c>
      <c r="G4340" t="s">
        <v>25</v>
      </c>
      <c r="H4340" s="3">
        <v>15705.3</v>
      </c>
      <c r="I4340" t="s">
        <v>21</v>
      </c>
      <c r="J4340" t="s">
        <v>18</v>
      </c>
      <c r="K43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35.921875944919599</v>
      </c>
      <c r="L4340" s="6">
        <f>TablaDatos[[#This Row],[IMC_raw]]/1000000000000000</f>
        <v>3.5921875944919601</v>
      </c>
      <c r="M4340" s="2">
        <v>3592187594491960</v>
      </c>
      <c r="N43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0" s="13">
        <f t="shared" si="67"/>
        <v>4339</v>
      </c>
      <c r="P4340" s="2" t="str">
        <f>IF(TablaDatos[[#This Row],[Diabetes]]=0,"No","Si")</f>
        <v>Si</v>
      </c>
      <c r="Q4340">
        <v>1</v>
      </c>
      <c r="R4340">
        <f>TablaDatos[[#This Row],[Aux2]]/10000000000000</f>
        <v>2273.6481912896002</v>
      </c>
      <c r="S4340" s="1">
        <v>2.2736481912896E+16</v>
      </c>
      <c r="T4340" s="7">
        <f>TablaDatos[[#This Row],[Aux3]]/100000000000000</f>
        <v>292.50572395427503</v>
      </c>
      <c r="U4340" s="1">
        <v>2.92505723954275E+16</v>
      </c>
      <c r="V4340">
        <v>165.2</v>
      </c>
      <c r="W4340">
        <v>94.7</v>
      </c>
    </row>
    <row r="4341" spans="1:23">
      <c r="A4341">
        <v>2013</v>
      </c>
      <c r="B4341">
        <v>66</v>
      </c>
      <c r="C4341" t="s">
        <v>16</v>
      </c>
      <c r="D4341" t="s">
        <v>72</v>
      </c>
      <c r="E4341" t="s">
        <v>21</v>
      </c>
      <c r="F4341" t="s">
        <v>19</v>
      </c>
      <c r="G4341" t="s">
        <v>25</v>
      </c>
      <c r="H4341" s="3">
        <v>13361.27</v>
      </c>
      <c r="I4341" t="s">
        <v>19</v>
      </c>
      <c r="J4341" t="s">
        <v>22</v>
      </c>
      <c r="K43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35.914301024769102</v>
      </c>
      <c r="L4341" s="6">
        <f>TablaDatos[[#This Row],[IMC_raw]]/1000000000000000</f>
        <v>35.914301024769102</v>
      </c>
      <c r="M4341" s="2">
        <v>3.59143010247691E+16</v>
      </c>
      <c r="N43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1" s="13">
        <f t="shared" si="67"/>
        <v>4340</v>
      </c>
      <c r="P4341" s="2" t="str">
        <f>IF(TablaDatos[[#This Row],[Diabetes]]=0,"No","Si")</f>
        <v>Si</v>
      </c>
      <c r="Q4341">
        <v>1</v>
      </c>
      <c r="R4341">
        <f>TablaDatos[[#This Row],[Aux2]]/10000000000000</f>
        <v>229.08785068514601</v>
      </c>
      <c r="S4341" s="1">
        <v>2290878506851460</v>
      </c>
      <c r="T4341" s="7">
        <f>TablaDatos[[#This Row],[Aux3]]/100000000000000</f>
        <v>23.962000435582201</v>
      </c>
      <c r="U4341" s="1">
        <v>2396200043558220</v>
      </c>
      <c r="V4341">
        <v>172.6</v>
      </c>
      <c r="W4341">
        <v>101</v>
      </c>
    </row>
    <row r="4342" spans="1:23">
      <c r="A4342">
        <v>2013</v>
      </c>
      <c r="B4342">
        <v>70</v>
      </c>
      <c r="C4342" t="s">
        <v>23</v>
      </c>
      <c r="D4342" t="s">
        <v>71</v>
      </c>
      <c r="E4342" t="s">
        <v>31</v>
      </c>
      <c r="F4342" t="s">
        <v>24</v>
      </c>
      <c r="G4342" t="s">
        <v>25</v>
      </c>
      <c r="H4342" s="3">
        <v>7569.16</v>
      </c>
      <c r="I4342" t="s">
        <v>21</v>
      </c>
      <c r="J4342" t="s">
        <v>18</v>
      </c>
      <c r="K43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35.897480619225099</v>
      </c>
      <c r="L4342" s="5">
        <f>TablaDatos[[#This Row],[IMC_raw]]/1000000000000000</f>
        <v>3.5897480619225099</v>
      </c>
      <c r="M4342" s="2">
        <v>3589748061922510</v>
      </c>
      <c r="N43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2" s="13">
        <f t="shared" si="67"/>
        <v>4341</v>
      </c>
      <c r="P4342" s="2" t="str">
        <f>IF(TablaDatos[[#This Row],[Diabetes]]=0,"No","Si")</f>
        <v>Si</v>
      </c>
      <c r="Q4342">
        <v>1</v>
      </c>
      <c r="R4342">
        <f>TablaDatos[[#This Row],[Aux2]]/10000000000000</f>
        <v>25.5024540760005</v>
      </c>
      <c r="S4342" s="1">
        <v>255024540760005</v>
      </c>
      <c r="T4342" s="7">
        <f>TablaDatos[[#This Row],[Aux3]]/100000000000000</f>
        <v>261.12674429826399</v>
      </c>
      <c r="U4342" s="1">
        <v>2.61126744298264E+16</v>
      </c>
      <c r="V4342">
        <v>174.8</v>
      </c>
      <c r="W4342">
        <v>110.6</v>
      </c>
    </row>
    <row r="4343" spans="1:23">
      <c r="A4343">
        <v>2013</v>
      </c>
      <c r="B4343">
        <v>55</v>
      </c>
      <c r="C4343" t="s">
        <v>16</v>
      </c>
      <c r="D4343" t="s">
        <v>72</v>
      </c>
      <c r="E4343" t="s">
        <v>18</v>
      </c>
      <c r="F4343" t="s">
        <v>19</v>
      </c>
      <c r="G4343" t="s">
        <v>28</v>
      </c>
      <c r="H4343" s="3">
        <v>28186.35</v>
      </c>
      <c r="I4343" t="s">
        <v>19</v>
      </c>
      <c r="J4343" t="s">
        <v>18</v>
      </c>
      <c r="K43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35.849774843489001</v>
      </c>
      <c r="L4343" s="6">
        <f>TablaDatos[[#This Row],[IMC_raw]]/1000000000000000</f>
        <v>3.5849774843489</v>
      </c>
      <c r="M4343" s="2">
        <v>3584977484348900</v>
      </c>
      <c r="N43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3" s="13">
        <f t="shared" si="67"/>
        <v>4342</v>
      </c>
      <c r="P4343" s="2" t="str">
        <f>IF(TablaDatos[[#This Row],[Diabetes]]=0,"No","Si")</f>
        <v>No</v>
      </c>
      <c r="Q4343">
        <v>0</v>
      </c>
      <c r="R4343">
        <f>TablaDatos[[#This Row],[Aux2]]/10000000000000</f>
        <v>2289.5139863563099</v>
      </c>
      <c r="S4343" s="1">
        <v>2.28951398635631E+16</v>
      </c>
      <c r="T4343" s="7">
        <f>TablaDatos[[#This Row],[Aux3]]/100000000000000</f>
        <v>24.375741906008201</v>
      </c>
      <c r="U4343" s="1">
        <v>2437574190600820</v>
      </c>
      <c r="V4343">
        <v>173.1</v>
      </c>
      <c r="W4343">
        <v>96</v>
      </c>
    </row>
    <row r="4344" spans="1:23">
      <c r="A4344">
        <v>2013</v>
      </c>
      <c r="B4344">
        <v>69</v>
      </c>
      <c r="C4344" t="s">
        <v>16</v>
      </c>
      <c r="D4344" t="s">
        <v>17</v>
      </c>
      <c r="E4344" t="s">
        <v>21</v>
      </c>
      <c r="F4344" t="s">
        <v>24</v>
      </c>
      <c r="G4344" t="s">
        <v>25</v>
      </c>
      <c r="H4344" s="3">
        <v>14779.97</v>
      </c>
      <c r="I4344" t="s">
        <v>19</v>
      </c>
      <c r="J4344" t="s">
        <v>22</v>
      </c>
      <c r="K43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35.835469153986502</v>
      </c>
      <c r="L4344" s="5">
        <f>TablaDatos[[#This Row],[IMC_raw]]/1000000000000000</f>
        <v>35.835469153986502</v>
      </c>
      <c r="M4344" s="2">
        <v>3.58354691539865E+16</v>
      </c>
      <c r="N43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4" s="13">
        <f t="shared" si="67"/>
        <v>4343</v>
      </c>
      <c r="P4344" s="2" t="str">
        <f>IF(TablaDatos[[#This Row],[Diabetes]]=0,"No","Si")</f>
        <v>Si</v>
      </c>
      <c r="Q4344">
        <v>1</v>
      </c>
      <c r="R4344">
        <f>TablaDatos[[#This Row],[Aux2]]/10000000000000</f>
        <v>239.00774766449899</v>
      </c>
      <c r="S4344" s="1">
        <v>2390077476644990</v>
      </c>
      <c r="T4344" s="7">
        <f>TablaDatos[[#This Row],[Aux3]]/100000000000000</f>
        <v>26.1738944975551</v>
      </c>
      <c r="U4344" s="1">
        <v>2617389449755510</v>
      </c>
      <c r="V4344">
        <v>170.3</v>
      </c>
      <c r="W4344">
        <v>107.8</v>
      </c>
    </row>
    <row r="4345" spans="1:23">
      <c r="A4345">
        <v>2013</v>
      </c>
      <c r="B4345">
        <v>66</v>
      </c>
      <c r="C4345" t="s">
        <v>16</v>
      </c>
      <c r="D4345" t="s">
        <v>72</v>
      </c>
      <c r="E4345" t="s">
        <v>31</v>
      </c>
      <c r="F4345" t="s">
        <v>24</v>
      </c>
      <c r="G4345" t="s">
        <v>25</v>
      </c>
      <c r="H4345" s="3">
        <v>14734.18</v>
      </c>
      <c r="I4345" t="s">
        <v>21</v>
      </c>
      <c r="J4345" t="s">
        <v>19</v>
      </c>
      <c r="K43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35.821975233387001</v>
      </c>
      <c r="L4345" s="6">
        <f>TablaDatos[[#This Row],[IMC_raw]]/1000000000000000</f>
        <v>3.5821975233386998</v>
      </c>
      <c r="M4345" s="2">
        <v>3582197523338700</v>
      </c>
      <c r="N43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5" s="13">
        <f t="shared" si="67"/>
        <v>4344</v>
      </c>
      <c r="P4345" s="2" t="str">
        <f>IF(TablaDatos[[#This Row],[Diabetes]]=0,"No","Si")</f>
        <v>Si</v>
      </c>
      <c r="Q4345">
        <v>1</v>
      </c>
      <c r="R4345">
        <f>TablaDatos[[#This Row],[Aux2]]/10000000000000</f>
        <v>250.25921678202599</v>
      </c>
      <c r="S4345" s="1">
        <v>2502592167820260</v>
      </c>
      <c r="T4345" s="7">
        <f>TablaDatos[[#This Row],[Aux3]]/100000000000000</f>
        <v>278.77423655374798</v>
      </c>
      <c r="U4345" s="1">
        <v>2.78774236553748E+16</v>
      </c>
      <c r="V4345">
        <v>181.3</v>
      </c>
      <c r="W4345">
        <v>106</v>
      </c>
    </row>
    <row r="4346" spans="1:23">
      <c r="A4346">
        <v>2013</v>
      </c>
      <c r="B4346">
        <v>64</v>
      </c>
      <c r="C4346" t="s">
        <v>16</v>
      </c>
      <c r="D4346" t="s">
        <v>73</v>
      </c>
      <c r="E4346" t="s">
        <v>21</v>
      </c>
      <c r="F4346" t="s">
        <v>19</v>
      </c>
      <c r="G4346" t="s">
        <v>28</v>
      </c>
      <c r="H4346" s="3">
        <v>17396.57</v>
      </c>
      <c r="I4346" t="s">
        <v>21</v>
      </c>
      <c r="J4346" t="s">
        <v>18</v>
      </c>
      <c r="K43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35.799102446973102</v>
      </c>
      <c r="L4346" s="6">
        <f>TablaDatos[[#This Row],[IMC_raw]]/1000000000000000</f>
        <v>35.799102446973102</v>
      </c>
      <c r="M4346" s="2">
        <v>3.57991024469731E+16</v>
      </c>
      <c r="N43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6" s="13">
        <f t="shared" si="67"/>
        <v>4345</v>
      </c>
      <c r="P4346" s="2" t="str">
        <f>IF(TablaDatos[[#This Row],[Diabetes]]=0,"No","Si")</f>
        <v>Si</v>
      </c>
      <c r="Q4346">
        <v>1</v>
      </c>
      <c r="R4346">
        <f>TablaDatos[[#This Row],[Aux2]]/10000000000000</f>
        <v>2504.9080482405602</v>
      </c>
      <c r="S4346" s="1">
        <v>2.50490804824056E+16</v>
      </c>
      <c r="T4346" s="7">
        <f>TablaDatos[[#This Row],[Aux3]]/100000000000000</f>
        <v>251.62620912400999</v>
      </c>
      <c r="U4346" s="1">
        <v>2.5162620912401E+16</v>
      </c>
      <c r="V4346">
        <v>172.2</v>
      </c>
      <c r="W4346">
        <v>108.1</v>
      </c>
    </row>
    <row r="4347" spans="1:23">
      <c r="A4347">
        <v>2013</v>
      </c>
      <c r="B4347">
        <v>48</v>
      </c>
      <c r="C4347" t="s">
        <v>16</v>
      </c>
      <c r="D4347" t="s">
        <v>71</v>
      </c>
      <c r="E4347" t="s">
        <v>21</v>
      </c>
      <c r="F4347" t="s">
        <v>24</v>
      </c>
      <c r="G4347" t="s">
        <v>20</v>
      </c>
      <c r="H4347" s="3">
        <v>16483.919999999998</v>
      </c>
      <c r="I4347" t="s">
        <v>21</v>
      </c>
      <c r="J4347" t="s">
        <v>18</v>
      </c>
      <c r="K43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35.750292224403204</v>
      </c>
      <c r="L4347" s="6">
        <f>TablaDatos[[#This Row],[IMC_raw]]/1000000000000000</f>
        <v>35.750292224403204</v>
      </c>
      <c r="M4347" s="2">
        <v>3.57502922244032E+16</v>
      </c>
      <c r="N43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7" s="13">
        <f t="shared" si="67"/>
        <v>4346</v>
      </c>
      <c r="P4347" s="2" t="str">
        <f>IF(TablaDatos[[#This Row],[Diabetes]]=0,"No","Si")</f>
        <v>No</v>
      </c>
      <c r="Q4347">
        <v>0</v>
      </c>
      <c r="R4347">
        <f>TablaDatos[[#This Row],[Aux2]]/10000000000000</f>
        <v>237.14017352283099</v>
      </c>
      <c r="S4347" s="1">
        <v>2371401735228310</v>
      </c>
      <c r="T4347" s="7">
        <f>TablaDatos[[#This Row],[Aux3]]/100000000000000</f>
        <v>2.5300896033459099</v>
      </c>
      <c r="U4347" s="1">
        <v>253008960334591</v>
      </c>
      <c r="V4347">
        <v>154.69999999999999</v>
      </c>
      <c r="W4347">
        <v>102.3</v>
      </c>
    </row>
    <row r="4348" spans="1:23">
      <c r="A4348">
        <v>2013</v>
      </c>
      <c r="B4348">
        <v>60</v>
      </c>
      <c r="C4348" t="s">
        <v>23</v>
      </c>
      <c r="D4348" t="s">
        <v>17</v>
      </c>
      <c r="E4348" t="s">
        <v>31</v>
      </c>
      <c r="F4348" t="s">
        <v>19</v>
      </c>
      <c r="G4348" t="s">
        <v>28</v>
      </c>
      <c r="H4348" s="3">
        <v>29796.52</v>
      </c>
      <c r="I4348" t="s">
        <v>21</v>
      </c>
      <c r="J4348" t="s">
        <v>19</v>
      </c>
      <c r="K43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35.714843382762702</v>
      </c>
      <c r="L4348" s="6">
        <f>TablaDatos[[#This Row],[IMC_raw]]/100000000000000</f>
        <v>35.714843382762702</v>
      </c>
      <c r="M4348" s="2">
        <v>3571484338276270</v>
      </c>
      <c r="N43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8" s="13">
        <f t="shared" si="67"/>
        <v>4347</v>
      </c>
      <c r="P4348" s="2" t="str">
        <f>IF(TablaDatos[[#This Row],[Diabetes]]=0,"No","Si")</f>
        <v>Si</v>
      </c>
      <c r="Q4348">
        <v>1</v>
      </c>
      <c r="R4348">
        <f>TablaDatos[[#This Row],[Aux2]]/10000000000000</f>
        <v>2122.9065013689501</v>
      </c>
      <c r="S4348" s="1">
        <v>2.12290650136895E+16</v>
      </c>
      <c r="T4348" s="7">
        <f>TablaDatos[[#This Row],[Aux3]]/100000000000000</f>
        <v>22.520623354439</v>
      </c>
      <c r="U4348" s="1">
        <v>2252062335443900</v>
      </c>
      <c r="V4348">
        <v>171.9</v>
      </c>
      <c r="W4348">
        <v>101.7</v>
      </c>
    </row>
    <row r="4349" spans="1:23">
      <c r="A4349">
        <v>2013</v>
      </c>
      <c r="B4349">
        <v>70</v>
      </c>
      <c r="C4349" t="s">
        <v>16</v>
      </c>
      <c r="D4349" t="s">
        <v>42</v>
      </c>
      <c r="E4349" t="s">
        <v>31</v>
      </c>
      <c r="F4349" t="s">
        <v>24</v>
      </c>
      <c r="G4349" t="s">
        <v>25</v>
      </c>
      <c r="H4349" s="3">
        <v>13248.23</v>
      </c>
      <c r="I4349" t="s">
        <v>21</v>
      </c>
      <c r="J4349" t="s">
        <v>18</v>
      </c>
      <c r="K43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35.699334080224602</v>
      </c>
      <c r="L4349" s="5">
        <f>TablaDatos[[#This Row],[IMC_raw]]/1000000000000000</f>
        <v>3.5699334080224601</v>
      </c>
      <c r="M4349" s="2">
        <v>3569933408022460</v>
      </c>
      <c r="N43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49" s="13">
        <f t="shared" si="67"/>
        <v>4348</v>
      </c>
      <c r="P4349" s="2" t="str">
        <f>IF(TablaDatos[[#This Row],[Diabetes]]=0,"No","Si")</f>
        <v>Si</v>
      </c>
      <c r="Q4349">
        <v>1</v>
      </c>
      <c r="R4349">
        <f>TablaDatos[[#This Row],[Aux2]]/10000000000000</f>
        <v>235.42612349581799</v>
      </c>
      <c r="S4349" s="1">
        <v>2354261234958180</v>
      </c>
      <c r="T4349" s="7">
        <f>TablaDatos[[#This Row],[Aux3]]/100000000000000</f>
        <v>28.8259071152745</v>
      </c>
      <c r="U4349" s="1">
        <v>2882590711527450</v>
      </c>
      <c r="V4349">
        <v>186.2</v>
      </c>
      <c r="W4349">
        <v>107</v>
      </c>
    </row>
    <row r="4350" spans="1:23">
      <c r="A4350">
        <v>2013</v>
      </c>
      <c r="B4350">
        <v>60</v>
      </c>
      <c r="C4350" t="s">
        <v>23</v>
      </c>
      <c r="D4350" t="s">
        <v>30</v>
      </c>
      <c r="E4350" t="s">
        <v>21</v>
      </c>
      <c r="F4350" t="s">
        <v>24</v>
      </c>
      <c r="G4350" t="s">
        <v>28</v>
      </c>
      <c r="H4350" s="3">
        <v>19452.240000000002</v>
      </c>
      <c r="I4350" t="s">
        <v>21</v>
      </c>
      <c r="J4350" t="s">
        <v>18</v>
      </c>
      <c r="K43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35.661074719418203</v>
      </c>
      <c r="L4350" s="6">
        <f>TablaDatos[[#This Row],[IMC_raw]]/1000000000000000</f>
        <v>3.56610747194182</v>
      </c>
      <c r="M4350" s="2">
        <v>3566107471941820</v>
      </c>
      <c r="N43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0" s="13">
        <f t="shared" si="67"/>
        <v>4349</v>
      </c>
      <c r="P4350" s="2" t="str">
        <f>IF(TablaDatos[[#This Row],[Diabetes]]=0,"No","Si")</f>
        <v>Si</v>
      </c>
      <c r="Q4350">
        <v>1</v>
      </c>
      <c r="R4350">
        <f>TablaDatos[[#This Row],[Aux2]]/10000000000000</f>
        <v>224.092447242693</v>
      </c>
      <c r="S4350" s="1">
        <v>2240924472426930</v>
      </c>
      <c r="T4350" s="7">
        <f>TablaDatos[[#This Row],[Aux3]]/100000000000000</f>
        <v>285.67205870964301</v>
      </c>
      <c r="U4350" s="1">
        <v>2.85672058709643E+16</v>
      </c>
      <c r="V4350">
        <v>165</v>
      </c>
      <c r="W4350">
        <v>102.1</v>
      </c>
    </row>
    <row r="4351" spans="1:23">
      <c r="A4351">
        <v>2013</v>
      </c>
      <c r="B4351">
        <v>65</v>
      </c>
      <c r="C4351" t="s">
        <v>16</v>
      </c>
      <c r="D4351" t="s">
        <v>17</v>
      </c>
      <c r="E4351" t="s">
        <v>21</v>
      </c>
      <c r="F4351" t="s">
        <v>19</v>
      </c>
      <c r="G4351" t="s">
        <v>25</v>
      </c>
      <c r="H4351" s="3">
        <v>32533.07</v>
      </c>
      <c r="I4351" t="s">
        <v>19</v>
      </c>
      <c r="J4351" t="s">
        <v>19</v>
      </c>
      <c r="K43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35.658292019213398</v>
      </c>
      <c r="L4351" s="6">
        <f>TablaDatos[[#This Row],[IMC_raw]]/1000000000000000</f>
        <v>3.56582920192134</v>
      </c>
      <c r="M4351" s="2">
        <v>3565829201921340</v>
      </c>
      <c r="N43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1" s="13">
        <f t="shared" si="67"/>
        <v>4350</v>
      </c>
      <c r="P4351" s="2" t="str">
        <f>IF(TablaDatos[[#This Row],[Diabetes]]=0,"No","Si")</f>
        <v>No</v>
      </c>
      <c r="Q4351">
        <v>0</v>
      </c>
      <c r="R4351">
        <f>TablaDatos[[#This Row],[Aux2]]/10000000000000</f>
        <v>2293.7742071085099</v>
      </c>
      <c r="S4351" s="1">
        <v>2.29377420710851E+16</v>
      </c>
      <c r="T4351" s="7">
        <f>TablaDatos[[#This Row],[Aux3]]/100000000000000</f>
        <v>26.486984824971099</v>
      </c>
      <c r="U4351" s="1">
        <v>2648698482497110</v>
      </c>
      <c r="V4351">
        <v>167.4</v>
      </c>
      <c r="W4351">
        <v>97.5</v>
      </c>
    </row>
    <row r="4352" spans="1:23">
      <c r="A4352">
        <v>2013</v>
      </c>
      <c r="B4352">
        <v>66</v>
      </c>
      <c r="C4352" t="s">
        <v>23</v>
      </c>
      <c r="D4352" t="s">
        <v>29</v>
      </c>
      <c r="E4352" t="s">
        <v>31</v>
      </c>
      <c r="F4352" t="s">
        <v>24</v>
      </c>
      <c r="G4352" t="s">
        <v>25</v>
      </c>
      <c r="H4352" s="3">
        <v>7867.68</v>
      </c>
      <c r="I4352" t="s">
        <v>21</v>
      </c>
      <c r="J4352" t="s">
        <v>22</v>
      </c>
      <c r="K43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35.644578010212904</v>
      </c>
      <c r="L4352" s="6">
        <f>TablaDatos[[#This Row],[IMC_raw]]/1000000000000000</f>
        <v>3.5644578010212902</v>
      </c>
      <c r="M4352" s="2">
        <v>3564457801021290</v>
      </c>
      <c r="N43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2" s="13">
        <f t="shared" si="67"/>
        <v>4351</v>
      </c>
      <c r="P4352" s="2" t="str">
        <f>IF(TablaDatos[[#This Row],[Diabetes]]=0,"No","Si")</f>
        <v>Si</v>
      </c>
      <c r="Q4352">
        <v>1</v>
      </c>
      <c r="R4352">
        <f>TablaDatos[[#This Row],[Aux2]]/10000000000000</f>
        <v>2263.9378563965602</v>
      </c>
      <c r="S4352" s="1">
        <v>2.26393785639656E+16</v>
      </c>
      <c r="T4352" s="7">
        <f>TablaDatos[[#This Row],[Aux3]]/100000000000000</f>
        <v>248.23231059262599</v>
      </c>
      <c r="U4352" s="1">
        <v>2.48232310592626E+16</v>
      </c>
      <c r="V4352">
        <v>174.1</v>
      </c>
      <c r="W4352">
        <v>106.6</v>
      </c>
    </row>
    <row r="4353" spans="1:23">
      <c r="A4353">
        <v>2013</v>
      </c>
      <c r="B4353">
        <v>67</v>
      </c>
      <c r="C4353" t="s">
        <v>16</v>
      </c>
      <c r="D4353" t="s">
        <v>34</v>
      </c>
      <c r="E4353" t="s">
        <v>21</v>
      </c>
      <c r="F4353" t="s">
        <v>24</v>
      </c>
      <c r="G4353" t="s">
        <v>25</v>
      </c>
      <c r="H4353" s="3">
        <v>25331.21</v>
      </c>
      <c r="I4353" t="s">
        <v>21</v>
      </c>
      <c r="J4353" t="s">
        <v>18</v>
      </c>
      <c r="K43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35.614088854815805</v>
      </c>
      <c r="L4353" s="6">
        <f>TablaDatos[[#This Row],[IMC_raw]]/1000000000000000</f>
        <v>3.5614088854815802</v>
      </c>
      <c r="M4353" s="2">
        <v>3561408885481580</v>
      </c>
      <c r="N43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3" s="13">
        <f t="shared" si="67"/>
        <v>4352</v>
      </c>
      <c r="P4353" s="2" t="str">
        <f>IF(TablaDatos[[#This Row],[Diabetes]]=0,"No","Si")</f>
        <v>No</v>
      </c>
      <c r="Q4353">
        <v>0</v>
      </c>
      <c r="R4353">
        <f>TablaDatos[[#This Row],[Aux2]]/10000000000000</f>
        <v>2426.2209341293601</v>
      </c>
      <c r="S4353" s="1">
        <v>2.42622093412936E+16</v>
      </c>
      <c r="T4353" s="7">
        <f>TablaDatos[[#This Row],[Aux3]]/100000000000000</f>
        <v>26.5280571009983</v>
      </c>
      <c r="U4353" s="1">
        <v>2652805710099830</v>
      </c>
      <c r="V4353">
        <v>164.6</v>
      </c>
      <c r="W4353">
        <v>102.7</v>
      </c>
    </row>
    <row r="4354" spans="1:23">
      <c r="A4354">
        <v>2013</v>
      </c>
      <c r="B4354">
        <v>54</v>
      </c>
      <c r="C4354" t="s">
        <v>23</v>
      </c>
      <c r="D4354" t="s">
        <v>29</v>
      </c>
      <c r="E4354" t="s">
        <v>19</v>
      </c>
      <c r="F4354" t="s">
        <v>24</v>
      </c>
      <c r="G4354" t="s">
        <v>20</v>
      </c>
      <c r="H4354" s="3">
        <v>14594.39</v>
      </c>
      <c r="I4354" t="s">
        <v>21</v>
      </c>
      <c r="J4354" t="s">
        <v>19</v>
      </c>
      <c r="K43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35.588340466278098</v>
      </c>
      <c r="L4354" s="6">
        <f>TablaDatos[[#This Row],[IMC_raw]]/1000000000000000</f>
        <v>35.588340466278098</v>
      </c>
      <c r="M4354" s="2">
        <v>3.55883404662781E+16</v>
      </c>
      <c r="N43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4" s="13">
        <f t="shared" ref="O4354:O4417" si="68">O4353+1</f>
        <v>4353</v>
      </c>
      <c r="P4354" s="2" t="str">
        <f>IF(TablaDatos[[#This Row],[Diabetes]]=0,"No","Si")</f>
        <v>No</v>
      </c>
      <c r="Q4354">
        <v>0</v>
      </c>
      <c r="R4354">
        <f>TablaDatos[[#This Row],[Aux2]]/10000000000000</f>
        <v>2220.44871828327</v>
      </c>
      <c r="S4354" s="1">
        <v>2.22044871828327E+16</v>
      </c>
      <c r="T4354" s="7">
        <f>TablaDatos[[#This Row],[Aux3]]/100000000000000</f>
        <v>249.48087269409999</v>
      </c>
      <c r="U4354" s="1">
        <v>2.494808726941E+16</v>
      </c>
      <c r="V4354">
        <v>160.30000000000001</v>
      </c>
      <c r="W4354">
        <v>90.3</v>
      </c>
    </row>
    <row r="4355" spans="1:23">
      <c r="A4355">
        <v>2013</v>
      </c>
      <c r="B4355">
        <v>71</v>
      </c>
      <c r="C4355" t="s">
        <v>23</v>
      </c>
      <c r="D4355" t="s">
        <v>73</v>
      </c>
      <c r="E4355" t="s">
        <v>21</v>
      </c>
      <c r="F4355" t="s">
        <v>24</v>
      </c>
      <c r="G4355" t="s">
        <v>25</v>
      </c>
      <c r="H4355" s="3">
        <v>25259.040000000001</v>
      </c>
      <c r="I4355" t="s">
        <v>21</v>
      </c>
      <c r="J4355" t="s">
        <v>18</v>
      </c>
      <c r="K43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35.574037580244699</v>
      </c>
      <c r="L4355" s="6">
        <f>TablaDatos[[#This Row],[IMC_raw]]/1000000000000000</f>
        <v>3.5574037580244702</v>
      </c>
      <c r="M4355" s="2">
        <v>3557403758024470</v>
      </c>
      <c r="N43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5" s="13">
        <f t="shared" si="68"/>
        <v>4354</v>
      </c>
      <c r="P4355" s="2" t="str">
        <f>IF(TablaDatos[[#This Row],[Diabetes]]=0,"No","Si")</f>
        <v>Si</v>
      </c>
      <c r="Q4355">
        <v>1</v>
      </c>
      <c r="R4355">
        <f>TablaDatos[[#This Row],[Aux2]]/10000000000000</f>
        <v>248.36993588239599</v>
      </c>
      <c r="S4355" s="1">
        <v>2483699358823960</v>
      </c>
      <c r="T4355" s="7">
        <f>TablaDatos[[#This Row],[Aux3]]/100000000000000</f>
        <v>23.9497537041022</v>
      </c>
      <c r="U4355" s="1">
        <v>2394975370410220</v>
      </c>
      <c r="V4355">
        <v>183.7</v>
      </c>
      <c r="W4355">
        <v>110</v>
      </c>
    </row>
    <row r="4356" spans="1:23">
      <c r="A4356">
        <v>2013</v>
      </c>
      <c r="B4356">
        <v>61</v>
      </c>
      <c r="C4356" t="s">
        <v>16</v>
      </c>
      <c r="D4356" t="s">
        <v>36</v>
      </c>
      <c r="E4356" t="s">
        <v>19</v>
      </c>
      <c r="F4356" t="s">
        <v>19</v>
      </c>
      <c r="G4356" t="s">
        <v>28</v>
      </c>
      <c r="H4356" s="3">
        <v>17475.62</v>
      </c>
      <c r="I4356" t="s">
        <v>19</v>
      </c>
      <c r="J4356" t="s">
        <v>18</v>
      </c>
      <c r="K43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35.571336475466005</v>
      </c>
      <c r="L4356" s="6">
        <f>TablaDatos[[#This Row],[IMC_raw]]/1000000000000000</f>
        <v>3.5571336475466002</v>
      </c>
      <c r="M4356" s="2">
        <v>3557133647546600</v>
      </c>
      <c r="N43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6" s="13">
        <f t="shared" si="68"/>
        <v>4355</v>
      </c>
      <c r="P4356" s="2" t="str">
        <f>IF(TablaDatos[[#This Row],[Diabetes]]=0,"No","Si")</f>
        <v>No</v>
      </c>
      <c r="Q4356">
        <v>0</v>
      </c>
      <c r="R4356">
        <f>TablaDatos[[#This Row],[Aux2]]/10000000000000</f>
        <v>2300.9319369932</v>
      </c>
      <c r="S4356" s="1">
        <v>2.3009319369932E+16</v>
      </c>
      <c r="T4356" s="7">
        <f>TablaDatos[[#This Row],[Aux3]]/100000000000000</f>
        <v>22.557224211131199</v>
      </c>
      <c r="U4356" s="1">
        <v>2255722421113120</v>
      </c>
      <c r="V4356">
        <v>171.9</v>
      </c>
      <c r="W4356">
        <v>99.6</v>
      </c>
    </row>
    <row r="4357" spans="1:23">
      <c r="A4357">
        <v>2013</v>
      </c>
      <c r="B4357">
        <v>59</v>
      </c>
      <c r="C4357" t="s">
        <v>23</v>
      </c>
      <c r="D4357" t="s">
        <v>34</v>
      </c>
      <c r="E4357" t="s">
        <v>18</v>
      </c>
      <c r="F4357" t="s">
        <v>24</v>
      </c>
      <c r="G4357" t="s">
        <v>28</v>
      </c>
      <c r="H4357" s="3">
        <v>20954.169999999998</v>
      </c>
      <c r="I4357" t="s">
        <v>21</v>
      </c>
      <c r="J4357" t="s">
        <v>22</v>
      </c>
      <c r="K43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35.553479602195601</v>
      </c>
      <c r="L4357" s="6">
        <f>TablaDatos[[#This Row],[IMC_raw]]/1000000000000000</f>
        <v>3.5553479602195601</v>
      </c>
      <c r="M4357" s="2">
        <v>3555347960219560</v>
      </c>
      <c r="N43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7" s="13">
        <f t="shared" si="68"/>
        <v>4356</v>
      </c>
      <c r="P4357" s="2" t="str">
        <f>IF(TablaDatos[[#This Row],[Diabetes]]=0,"No","Si")</f>
        <v>Si</v>
      </c>
      <c r="Q4357">
        <v>1</v>
      </c>
      <c r="R4357">
        <f>TablaDatos[[#This Row],[Aux2]]/10000000000000</f>
        <v>2545.2750581557598</v>
      </c>
      <c r="S4357" s="1">
        <v>2.54527505815576E+16</v>
      </c>
      <c r="T4357" s="7">
        <f>TablaDatos[[#This Row],[Aux3]]/100000000000000</f>
        <v>246.18366404599499</v>
      </c>
      <c r="U4357" s="1">
        <v>2.46183664045995E+16</v>
      </c>
      <c r="V4357">
        <v>168.1</v>
      </c>
      <c r="W4357">
        <v>103.1</v>
      </c>
    </row>
    <row r="4358" spans="1:23">
      <c r="A4358">
        <v>2013</v>
      </c>
      <c r="B4358">
        <v>56</v>
      </c>
      <c r="C4358" t="s">
        <v>16</v>
      </c>
      <c r="D4358" t="s">
        <v>26</v>
      </c>
      <c r="E4358" t="s">
        <v>18</v>
      </c>
      <c r="F4358" t="s">
        <v>19</v>
      </c>
      <c r="G4358" t="s">
        <v>28</v>
      </c>
      <c r="H4358" s="3">
        <v>28913.65</v>
      </c>
      <c r="I4358" t="s">
        <v>18</v>
      </c>
      <c r="J4358" t="s">
        <v>22</v>
      </c>
      <c r="K43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35.551141009010202</v>
      </c>
      <c r="L4358" s="5">
        <f>TablaDatos[[#This Row],[IMC_raw]]/1000000000000000</f>
        <v>3.5551141009010201</v>
      </c>
      <c r="M4358" s="2">
        <v>3555114100901020</v>
      </c>
      <c r="N43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8" s="13">
        <f t="shared" si="68"/>
        <v>4357</v>
      </c>
      <c r="P4358" s="2" t="str">
        <f>IF(TablaDatos[[#This Row],[Diabetes]]=0,"No","Si")</f>
        <v>No</v>
      </c>
      <c r="Q4358">
        <v>0</v>
      </c>
      <c r="R4358">
        <f>TablaDatos[[#This Row],[Aux2]]/10000000000000</f>
        <v>186.569384045399</v>
      </c>
      <c r="S4358" s="1">
        <v>1865693840453990</v>
      </c>
      <c r="T4358" s="7">
        <f>TablaDatos[[#This Row],[Aux3]]/100000000000000</f>
        <v>21.030234211610399</v>
      </c>
      <c r="U4358" s="1">
        <v>2103023421161040</v>
      </c>
      <c r="V4358">
        <v>155.80000000000001</v>
      </c>
      <c r="W4358">
        <v>94</v>
      </c>
    </row>
    <row r="4359" spans="1:23">
      <c r="A4359">
        <v>2013</v>
      </c>
      <c r="B4359">
        <v>55</v>
      </c>
      <c r="C4359" t="s">
        <v>23</v>
      </c>
      <c r="D4359" t="s">
        <v>30</v>
      </c>
      <c r="E4359" t="s">
        <v>18</v>
      </c>
      <c r="F4359" t="s">
        <v>19</v>
      </c>
      <c r="G4359" t="s">
        <v>28</v>
      </c>
      <c r="H4359" s="3">
        <v>26413.38</v>
      </c>
      <c r="I4359" t="s">
        <v>19</v>
      </c>
      <c r="J4359" t="s">
        <v>18</v>
      </c>
      <c r="K43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35.545579226802502</v>
      </c>
      <c r="L4359" s="5">
        <f>TablaDatos[[#This Row],[IMC_raw]]/1000000000000000</f>
        <v>3.5545579226802499</v>
      </c>
      <c r="M4359" s="2">
        <v>3554557922680250</v>
      </c>
      <c r="N43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59" s="13">
        <f t="shared" si="68"/>
        <v>4358</v>
      </c>
      <c r="P4359" s="2" t="str">
        <f>IF(TablaDatos[[#This Row],[Diabetes]]=0,"No","Si")</f>
        <v>No</v>
      </c>
      <c r="Q4359">
        <v>0</v>
      </c>
      <c r="R4359">
        <f>TablaDatos[[#This Row],[Aux2]]/10000000000000</f>
        <v>221.326339844638</v>
      </c>
      <c r="S4359" s="1">
        <v>2213263398446380</v>
      </c>
      <c r="T4359" s="7">
        <f>TablaDatos[[#This Row],[Aux3]]/100000000000000</f>
        <v>240.83532792409099</v>
      </c>
      <c r="U4359" s="1">
        <v>2.40835327924091E+16</v>
      </c>
      <c r="V4359">
        <v>162.6</v>
      </c>
      <c r="W4359">
        <v>100.2</v>
      </c>
    </row>
    <row r="4360" spans="1:23">
      <c r="A4360">
        <v>2013</v>
      </c>
      <c r="B4360">
        <v>65</v>
      </c>
      <c r="C4360" t="s">
        <v>23</v>
      </c>
      <c r="D4360" t="s">
        <v>29</v>
      </c>
      <c r="E4360" t="s">
        <v>21</v>
      </c>
      <c r="F4360" t="s">
        <v>19</v>
      </c>
      <c r="G4360" t="s">
        <v>25</v>
      </c>
      <c r="H4360" s="3">
        <v>10529.38</v>
      </c>
      <c r="I4360" t="s">
        <v>21</v>
      </c>
      <c r="J4360" t="s">
        <v>22</v>
      </c>
      <c r="K43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35.527391555762797</v>
      </c>
      <c r="L4360" s="5">
        <f>TablaDatos[[#This Row],[IMC_raw]]/1000000000000000</f>
        <v>35.527391555762797</v>
      </c>
      <c r="M4360" s="2">
        <v>3.55273915557628E+16</v>
      </c>
      <c r="N43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0" s="13">
        <f t="shared" si="68"/>
        <v>4359</v>
      </c>
      <c r="P4360" s="2" t="str">
        <f>IF(TablaDatos[[#This Row],[Diabetes]]=0,"No","Si")</f>
        <v>No</v>
      </c>
      <c r="Q4360">
        <v>0</v>
      </c>
      <c r="R4360">
        <f>TablaDatos[[#This Row],[Aux2]]/10000000000000</f>
        <v>2056.9899031412301</v>
      </c>
      <c r="S4360" s="1">
        <v>2.05698990314123E+16</v>
      </c>
      <c r="T4360" s="7">
        <f>TablaDatos[[#This Row],[Aux3]]/100000000000000</f>
        <v>224.88889292611799</v>
      </c>
      <c r="U4360" s="1">
        <v>2.24888892926118E+16</v>
      </c>
      <c r="V4360">
        <v>160.19999999999999</v>
      </c>
      <c r="W4360">
        <v>98</v>
      </c>
    </row>
    <row r="4361" spans="1:23">
      <c r="A4361">
        <v>2013</v>
      </c>
      <c r="B4361">
        <v>65</v>
      </c>
      <c r="C4361" t="s">
        <v>16</v>
      </c>
      <c r="D4361" t="s">
        <v>73</v>
      </c>
      <c r="E4361" t="s">
        <v>19</v>
      </c>
      <c r="F4361" t="s">
        <v>24</v>
      </c>
      <c r="G4361" t="s">
        <v>25</v>
      </c>
      <c r="H4361" s="3">
        <v>26615.82</v>
      </c>
      <c r="I4361" t="s">
        <v>21</v>
      </c>
      <c r="J4361" t="s">
        <v>18</v>
      </c>
      <c r="K43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35.5270000973739</v>
      </c>
      <c r="L4361" s="6">
        <f>TablaDatos[[#This Row],[IMC_raw]]/1000000000000000</f>
        <v>3.5527000097373902</v>
      </c>
      <c r="M4361" s="2">
        <v>3552700009737390</v>
      </c>
      <c r="N43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1" s="13">
        <f t="shared" si="68"/>
        <v>4360</v>
      </c>
      <c r="P4361" s="2" t="str">
        <f>IF(TablaDatos[[#This Row],[Diabetes]]=0,"No","Si")</f>
        <v>No</v>
      </c>
      <c r="Q4361">
        <v>0</v>
      </c>
      <c r="R4361">
        <f>TablaDatos[[#This Row],[Aux2]]/10000000000000</f>
        <v>2099.5935417788201</v>
      </c>
      <c r="S4361" s="1">
        <v>2.09959354177882E+16</v>
      </c>
      <c r="T4361" s="7">
        <f>TablaDatos[[#This Row],[Aux3]]/100000000000000</f>
        <v>27.2844534540415</v>
      </c>
      <c r="U4361" s="1">
        <v>2728445345404150</v>
      </c>
      <c r="V4361">
        <v>163.4</v>
      </c>
      <c r="W4361">
        <v>97.3</v>
      </c>
    </row>
    <row r="4362" spans="1:23">
      <c r="A4362">
        <v>2013</v>
      </c>
      <c r="B4362">
        <v>49</v>
      </c>
      <c r="C4362" t="s">
        <v>16</v>
      </c>
      <c r="D4362" t="s">
        <v>17</v>
      </c>
      <c r="E4362" t="s">
        <v>19</v>
      </c>
      <c r="F4362" t="s">
        <v>24</v>
      </c>
      <c r="G4362" t="s">
        <v>20</v>
      </c>
      <c r="H4362" s="3">
        <v>22959.55</v>
      </c>
      <c r="I4362" t="s">
        <v>21</v>
      </c>
      <c r="J4362" t="s">
        <v>19</v>
      </c>
      <c r="K43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35.525131202517002</v>
      </c>
      <c r="L4362" s="6">
        <f>TablaDatos[[#This Row],[IMC_raw]]/1000000000000000</f>
        <v>35.525131202517002</v>
      </c>
      <c r="M4362" s="2">
        <v>3.5525131202517E+16</v>
      </c>
      <c r="N43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2" s="13">
        <f t="shared" si="68"/>
        <v>4361</v>
      </c>
      <c r="P4362" s="2" t="str">
        <f>IF(TablaDatos[[#This Row],[Diabetes]]=0,"No","Si")</f>
        <v>No</v>
      </c>
      <c r="Q4362">
        <v>0</v>
      </c>
      <c r="R4362">
        <f>TablaDatos[[#This Row],[Aux2]]/10000000000000</f>
        <v>236.070454630223</v>
      </c>
      <c r="S4362" s="1">
        <v>2360704546302230</v>
      </c>
      <c r="T4362" s="7">
        <f>TablaDatos[[#This Row],[Aux3]]/100000000000000</f>
        <v>241.15334239865501</v>
      </c>
      <c r="U4362" s="1">
        <v>2.41153342398655E+16</v>
      </c>
      <c r="V4362">
        <v>157.9</v>
      </c>
      <c r="W4362">
        <v>98.9</v>
      </c>
    </row>
    <row r="4363" spans="1:23">
      <c r="A4363">
        <v>2013</v>
      </c>
      <c r="B4363">
        <v>74</v>
      </c>
      <c r="C4363" t="s">
        <v>16</v>
      </c>
      <c r="D4363" t="s">
        <v>37</v>
      </c>
      <c r="E4363" t="s">
        <v>31</v>
      </c>
      <c r="F4363" t="s">
        <v>19</v>
      </c>
      <c r="G4363" t="s">
        <v>25</v>
      </c>
      <c r="H4363" s="3">
        <v>11759.24</v>
      </c>
      <c r="I4363" t="s">
        <v>21</v>
      </c>
      <c r="J4363" t="s">
        <v>19</v>
      </c>
      <c r="K43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35.523722707083401</v>
      </c>
      <c r="L4363" s="6">
        <f>TablaDatos[[#This Row],[IMC_raw]]/1000000000000000</f>
        <v>35.523722707083401</v>
      </c>
      <c r="M4363" s="2">
        <v>3.55237227070834E+16</v>
      </c>
      <c r="N43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3" s="13">
        <f t="shared" si="68"/>
        <v>4362</v>
      </c>
      <c r="P4363" s="2" t="str">
        <f>IF(TablaDatos[[#This Row],[Diabetes]]=0,"No","Si")</f>
        <v>Si</v>
      </c>
      <c r="Q4363">
        <v>1</v>
      </c>
      <c r="R4363">
        <f>TablaDatos[[#This Row],[Aux2]]/10000000000000</f>
        <v>2069.3372815576499</v>
      </c>
      <c r="S4363" s="1">
        <v>2.06933728155765E+16</v>
      </c>
      <c r="T4363" s="7">
        <f>TablaDatos[[#This Row],[Aux3]]/100000000000000</f>
        <v>24.9720210055923</v>
      </c>
      <c r="U4363" s="1">
        <v>2497202100559230</v>
      </c>
      <c r="V4363">
        <v>183.4</v>
      </c>
      <c r="W4363">
        <v>114.7</v>
      </c>
    </row>
    <row r="4364" spans="1:23">
      <c r="A4364">
        <v>2013</v>
      </c>
      <c r="B4364">
        <v>47</v>
      </c>
      <c r="C4364" t="s">
        <v>16</v>
      </c>
      <c r="D4364" t="s">
        <v>42</v>
      </c>
      <c r="E4364" t="s">
        <v>18</v>
      </c>
      <c r="F4364" t="s">
        <v>35</v>
      </c>
      <c r="G4364" t="s">
        <v>20</v>
      </c>
      <c r="H4364" s="3">
        <v>37824.99</v>
      </c>
      <c r="I4364" t="s">
        <v>19</v>
      </c>
      <c r="J4364" t="s">
        <v>21</v>
      </c>
      <c r="K43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35.428108161048996</v>
      </c>
      <c r="L4364" s="6">
        <f>TablaDatos[[#This Row],[IMC_raw]]/1000000000000000</f>
        <v>3.5428108161048999</v>
      </c>
      <c r="M4364" s="2">
        <v>3542810816104900</v>
      </c>
      <c r="N43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4" s="13">
        <f t="shared" si="68"/>
        <v>4363</v>
      </c>
      <c r="P4364" s="2" t="str">
        <f>IF(TablaDatos[[#This Row],[Diabetes]]=0,"No","Si")</f>
        <v>No</v>
      </c>
      <c r="Q4364">
        <v>0</v>
      </c>
      <c r="R4364">
        <f>TablaDatos[[#This Row],[Aux2]]/10000000000000</f>
        <v>2070.50516588554</v>
      </c>
      <c r="S4364" s="1">
        <v>2.07050516588554E+16</v>
      </c>
      <c r="T4364" s="7">
        <f>TablaDatos[[#This Row],[Aux3]]/100000000000000</f>
        <v>236.28523576324801</v>
      </c>
      <c r="U4364" s="1">
        <v>2.36285235763248E+16</v>
      </c>
      <c r="V4364">
        <v>150.1</v>
      </c>
      <c r="W4364">
        <v>94.8</v>
      </c>
    </row>
    <row r="4365" spans="1:23">
      <c r="A4365">
        <v>2013</v>
      </c>
      <c r="B4365">
        <v>60</v>
      </c>
      <c r="C4365" t="s">
        <v>16</v>
      </c>
      <c r="D4365" t="s">
        <v>37</v>
      </c>
      <c r="E4365" t="s">
        <v>21</v>
      </c>
      <c r="F4365" t="s">
        <v>19</v>
      </c>
      <c r="G4365" t="s">
        <v>28</v>
      </c>
      <c r="H4365" s="3">
        <v>18505.919999999998</v>
      </c>
      <c r="I4365" t="s">
        <v>21</v>
      </c>
      <c r="J4365" t="s">
        <v>18</v>
      </c>
      <c r="K43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35.420156103920498</v>
      </c>
      <c r="L4365" s="6">
        <f>TablaDatos[[#This Row],[IMC_raw]]/1000000000000000</f>
        <v>3.5420156103920499</v>
      </c>
      <c r="M4365" s="2">
        <v>3542015610392050</v>
      </c>
      <c r="N43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5" s="13">
        <f t="shared" si="68"/>
        <v>4364</v>
      </c>
      <c r="P4365" s="2" t="str">
        <f>IF(TablaDatos[[#This Row],[Diabetes]]=0,"No","Si")</f>
        <v>No</v>
      </c>
      <c r="Q4365">
        <v>0</v>
      </c>
      <c r="R4365">
        <f>TablaDatos[[#This Row],[Aux2]]/10000000000000</f>
        <v>2054.0638548168699</v>
      </c>
      <c r="S4365" s="1">
        <v>2.05406385481687E+16</v>
      </c>
      <c r="T4365" s="7">
        <f>TablaDatos[[#This Row],[Aux3]]/100000000000000</f>
        <v>204.677723152569</v>
      </c>
      <c r="U4365" s="1">
        <v>2.04677723152569E+16</v>
      </c>
      <c r="V4365">
        <v>171.4</v>
      </c>
      <c r="W4365">
        <v>102.4</v>
      </c>
    </row>
    <row r="4366" spans="1:23">
      <c r="A4366">
        <v>2013</v>
      </c>
      <c r="B4366">
        <v>54</v>
      </c>
      <c r="C4366" t="s">
        <v>16</v>
      </c>
      <c r="D4366" t="s">
        <v>42</v>
      </c>
      <c r="E4366" t="s">
        <v>21</v>
      </c>
      <c r="F4366" t="s">
        <v>19</v>
      </c>
      <c r="G4366" t="s">
        <v>20</v>
      </c>
      <c r="H4366" s="3">
        <v>35260.15</v>
      </c>
      <c r="I4366" t="s">
        <v>19</v>
      </c>
      <c r="J4366" t="s">
        <v>19</v>
      </c>
      <c r="K43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35.386280376173197</v>
      </c>
      <c r="L4366" s="6">
        <f>TablaDatos[[#This Row],[IMC_raw]]/100000000000000</f>
        <v>35.386280376173197</v>
      </c>
      <c r="M4366" s="2">
        <v>3538628037617320</v>
      </c>
      <c r="N43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6" s="13">
        <f t="shared" si="68"/>
        <v>4365</v>
      </c>
      <c r="P4366" s="2" t="str">
        <f>IF(TablaDatos[[#This Row],[Diabetes]]=0,"No","Si")</f>
        <v>No</v>
      </c>
      <c r="Q4366">
        <v>0</v>
      </c>
      <c r="R4366">
        <f>TablaDatos[[#This Row],[Aux2]]/10000000000000</f>
        <v>227.36953849768199</v>
      </c>
      <c r="S4366" s="1">
        <v>2273695384976820</v>
      </c>
      <c r="T4366" s="7">
        <f>TablaDatos[[#This Row],[Aux3]]/100000000000000</f>
        <v>262.053368936732</v>
      </c>
      <c r="U4366" s="1">
        <v>2.62053368936732E+16</v>
      </c>
      <c r="V4366">
        <v>157.5</v>
      </c>
      <c r="W4366">
        <v>98.1</v>
      </c>
    </row>
    <row r="4367" spans="1:23">
      <c r="A4367">
        <v>2013</v>
      </c>
      <c r="B4367">
        <v>66</v>
      </c>
      <c r="C4367" t="s">
        <v>23</v>
      </c>
      <c r="D4367" t="s">
        <v>17</v>
      </c>
      <c r="E4367" t="s">
        <v>21</v>
      </c>
      <c r="F4367" t="s">
        <v>24</v>
      </c>
      <c r="G4367" t="s">
        <v>25</v>
      </c>
      <c r="H4367" s="3">
        <v>10547.24</v>
      </c>
      <c r="I4367" t="s">
        <v>19</v>
      </c>
      <c r="J4367" t="s">
        <v>22</v>
      </c>
      <c r="K43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35.386072028287501</v>
      </c>
      <c r="L4367" s="6">
        <f>TablaDatos[[#This Row],[IMC_raw]]/1000000000000000</f>
        <v>3.5386072028287501</v>
      </c>
      <c r="M4367" s="2">
        <v>3538607202828750</v>
      </c>
      <c r="N43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7" s="13">
        <f t="shared" si="68"/>
        <v>4366</v>
      </c>
      <c r="P4367" s="2" t="str">
        <f>IF(TablaDatos[[#This Row],[Diabetes]]=0,"No","Si")</f>
        <v>Si</v>
      </c>
      <c r="Q4367">
        <v>1</v>
      </c>
      <c r="R4367">
        <f>TablaDatos[[#This Row],[Aux2]]/10000000000000</f>
        <v>2121.2905135129799</v>
      </c>
      <c r="S4367" s="1">
        <v>2.12129051351298E+16</v>
      </c>
      <c r="T4367" s="7">
        <f>TablaDatos[[#This Row],[Aux3]]/100000000000000</f>
        <v>211.73351878507799</v>
      </c>
      <c r="U4367" s="1">
        <v>2.11733518785078E+16</v>
      </c>
      <c r="V4367">
        <v>163.9</v>
      </c>
      <c r="W4367">
        <v>96.8</v>
      </c>
    </row>
    <row r="4368" spans="1:23">
      <c r="A4368">
        <v>2013</v>
      </c>
      <c r="B4368">
        <v>69</v>
      </c>
      <c r="C4368" t="s">
        <v>23</v>
      </c>
      <c r="D4368" t="s">
        <v>29</v>
      </c>
      <c r="E4368" t="s">
        <v>21</v>
      </c>
      <c r="F4368" t="s">
        <v>24</v>
      </c>
      <c r="G4368" t="s">
        <v>25</v>
      </c>
      <c r="H4368" s="3">
        <v>7732.38</v>
      </c>
      <c r="I4368" t="s">
        <v>21</v>
      </c>
      <c r="J4368" t="s">
        <v>18</v>
      </c>
      <c r="K43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35.383174355407199</v>
      </c>
      <c r="L4368" s="5">
        <f>TablaDatos[[#This Row],[IMC_raw]]/1000000000000000</f>
        <v>3.5383174355407201</v>
      </c>
      <c r="M4368" s="2">
        <v>3538317435540720</v>
      </c>
      <c r="N43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8" s="13">
        <f t="shared" si="68"/>
        <v>4367</v>
      </c>
      <c r="P4368" s="2" t="str">
        <f>IF(TablaDatos[[#This Row],[Diabetes]]=0,"No","Si")</f>
        <v>Si</v>
      </c>
      <c r="Q4368">
        <v>1</v>
      </c>
      <c r="R4368">
        <f>TablaDatos[[#This Row],[Aux2]]/10000000000000</f>
        <v>2413.9468696512199</v>
      </c>
      <c r="S4368" s="1">
        <v>2.41394686965122E+16</v>
      </c>
      <c r="T4368" s="7">
        <f>TablaDatos[[#This Row],[Aux3]]/100000000000000</f>
        <v>29.134093398527501</v>
      </c>
      <c r="U4368" s="1">
        <v>2913409339852750</v>
      </c>
      <c r="V4368">
        <v>179.8</v>
      </c>
      <c r="W4368">
        <v>103.3</v>
      </c>
    </row>
    <row r="4369" spans="1:23">
      <c r="A4369">
        <v>2013</v>
      </c>
      <c r="B4369">
        <v>55</v>
      </c>
      <c r="C4369" t="s">
        <v>23</v>
      </c>
      <c r="D4369" t="s">
        <v>73</v>
      </c>
      <c r="E4369" t="s">
        <v>18</v>
      </c>
      <c r="F4369" t="s">
        <v>24</v>
      </c>
      <c r="G4369" t="s">
        <v>28</v>
      </c>
      <c r="H4369" s="3">
        <v>15857.91</v>
      </c>
      <c r="I4369" t="s">
        <v>19</v>
      </c>
      <c r="J4369" t="s">
        <v>22</v>
      </c>
      <c r="K43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35.365417632607098</v>
      </c>
      <c r="L4369" s="6">
        <f>TablaDatos[[#This Row],[IMC_raw]]/1000000000000000</f>
        <v>35.365417632607098</v>
      </c>
      <c r="M4369" s="2">
        <v>3.53654176326071E+16</v>
      </c>
      <c r="N43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69" s="13">
        <f t="shared" si="68"/>
        <v>4368</v>
      </c>
      <c r="P4369" s="2" t="str">
        <f>IF(TablaDatos[[#This Row],[Diabetes]]=0,"No","Si")</f>
        <v>No</v>
      </c>
      <c r="Q4369">
        <v>0</v>
      </c>
      <c r="R4369">
        <f>TablaDatos[[#This Row],[Aux2]]/10000000000000</f>
        <v>208.21913148018101</v>
      </c>
      <c r="S4369" s="1">
        <v>2082191314801810</v>
      </c>
      <c r="T4369" s="7">
        <f>TablaDatos[[#This Row],[Aux3]]/100000000000000</f>
        <v>24.4658828249304</v>
      </c>
      <c r="U4369" s="1">
        <v>2446588282493040</v>
      </c>
      <c r="V4369">
        <v>155.80000000000001</v>
      </c>
      <c r="W4369">
        <v>91</v>
      </c>
    </row>
    <row r="4370" spans="1:23">
      <c r="A4370">
        <v>2013</v>
      </c>
      <c r="B4370">
        <v>58</v>
      </c>
      <c r="C4370" t="s">
        <v>16</v>
      </c>
      <c r="D4370" t="s">
        <v>73</v>
      </c>
      <c r="E4370" t="s">
        <v>21</v>
      </c>
      <c r="F4370" t="s">
        <v>19</v>
      </c>
      <c r="G4370" t="s">
        <v>28</v>
      </c>
      <c r="H4370" s="3">
        <v>22640.48</v>
      </c>
      <c r="I4370" t="s">
        <v>21</v>
      </c>
      <c r="J4370" t="s">
        <v>19</v>
      </c>
      <c r="K43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35.342268250165503</v>
      </c>
      <c r="L4370" s="5">
        <f>TablaDatos[[#This Row],[IMC_raw]]/1000000000000000</f>
        <v>35.342268250165503</v>
      </c>
      <c r="M4370" s="2">
        <v>3.53422682501655E+16</v>
      </c>
      <c r="N43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0" s="13">
        <f t="shared" si="68"/>
        <v>4369</v>
      </c>
      <c r="P4370" s="2" t="str">
        <f>IF(TablaDatos[[#This Row],[Diabetes]]=0,"No","Si")</f>
        <v>No</v>
      </c>
      <c r="Q4370">
        <v>0</v>
      </c>
      <c r="R4370">
        <f>TablaDatos[[#This Row],[Aux2]]/10000000000000</f>
        <v>2559.6762746376698</v>
      </c>
      <c r="S4370" s="1">
        <v>2.55967627463767E+16</v>
      </c>
      <c r="T4370" s="7">
        <f>TablaDatos[[#This Row],[Aux3]]/100000000000000</f>
        <v>263.427097934134</v>
      </c>
      <c r="U4370" s="1">
        <v>2.63427097934134E+16</v>
      </c>
      <c r="V4370">
        <v>177.7</v>
      </c>
      <c r="W4370">
        <v>104.8</v>
      </c>
    </row>
    <row r="4371" spans="1:23">
      <c r="A4371">
        <v>2013</v>
      </c>
      <c r="B4371">
        <v>55</v>
      </c>
      <c r="C4371" t="s">
        <v>23</v>
      </c>
      <c r="D4371" t="s">
        <v>34</v>
      </c>
      <c r="E4371" t="s">
        <v>19</v>
      </c>
      <c r="F4371" t="s">
        <v>24</v>
      </c>
      <c r="G4371" t="s">
        <v>28</v>
      </c>
      <c r="H4371" s="3">
        <v>17540.55</v>
      </c>
      <c r="I4371" t="s">
        <v>21</v>
      </c>
      <c r="J4371" t="s">
        <v>18</v>
      </c>
      <c r="K43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35.317491242406696</v>
      </c>
      <c r="L4371" s="5">
        <f>TablaDatos[[#This Row],[IMC_raw]]/1000000000000000</f>
        <v>3.5317491242406698</v>
      </c>
      <c r="M4371" s="2">
        <v>3531749124240670</v>
      </c>
      <c r="N43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1" s="13">
        <f t="shared" si="68"/>
        <v>4370</v>
      </c>
      <c r="P4371" s="2" t="str">
        <f>IF(TablaDatos[[#This Row],[Diabetes]]=0,"No","Si")</f>
        <v>Si</v>
      </c>
      <c r="Q4371">
        <v>1</v>
      </c>
      <c r="R4371">
        <f>TablaDatos[[#This Row],[Aux2]]/10000000000000</f>
        <v>241.63798845148301</v>
      </c>
      <c r="S4371" s="1">
        <v>2416379884514830</v>
      </c>
      <c r="T4371" s="7">
        <f>TablaDatos[[#This Row],[Aux3]]/100000000000000</f>
        <v>2.8986314832064899</v>
      </c>
      <c r="U4371" s="1">
        <v>289863148320649</v>
      </c>
      <c r="V4371">
        <v>174.5</v>
      </c>
      <c r="W4371">
        <v>101.5</v>
      </c>
    </row>
    <row r="4372" spans="1:23">
      <c r="A4372">
        <v>2013</v>
      </c>
      <c r="B4372">
        <v>60</v>
      </c>
      <c r="C4372" t="s">
        <v>16</v>
      </c>
      <c r="D4372" t="s">
        <v>37</v>
      </c>
      <c r="E4372" t="s">
        <v>31</v>
      </c>
      <c r="F4372" t="s">
        <v>24</v>
      </c>
      <c r="G4372" t="s">
        <v>28</v>
      </c>
      <c r="H4372" s="3">
        <v>7271.52</v>
      </c>
      <c r="I4372" t="s">
        <v>21</v>
      </c>
      <c r="J4372" t="s">
        <v>18</v>
      </c>
      <c r="K43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35.3018032624489</v>
      </c>
      <c r="L4372" s="6">
        <f>TablaDatos[[#This Row],[IMC_raw]]/1000000000000000</f>
        <v>35.3018032624489</v>
      </c>
      <c r="M4372" s="2">
        <v>3.53018032624489E+16</v>
      </c>
      <c r="N43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2" s="13">
        <f t="shared" si="68"/>
        <v>4371</v>
      </c>
      <c r="P4372" s="2" t="str">
        <f>IF(TablaDatos[[#This Row],[Diabetes]]=0,"No","Si")</f>
        <v>No</v>
      </c>
      <c r="Q4372">
        <v>0</v>
      </c>
      <c r="R4372">
        <f>TablaDatos[[#This Row],[Aux2]]/10000000000000</f>
        <v>2247.97398777128</v>
      </c>
      <c r="S4372" s="1">
        <v>2.24797398777128E+16</v>
      </c>
      <c r="T4372" s="7">
        <f>TablaDatos[[#This Row],[Aux3]]/100000000000000</f>
        <v>297.52540611579002</v>
      </c>
      <c r="U4372" s="1">
        <v>2.9752540611579E+16</v>
      </c>
      <c r="V4372">
        <v>168.9</v>
      </c>
      <c r="W4372">
        <v>105.3</v>
      </c>
    </row>
    <row r="4373" spans="1:23">
      <c r="A4373">
        <v>2013</v>
      </c>
      <c r="B4373">
        <v>63</v>
      </c>
      <c r="C4373" t="s">
        <v>16</v>
      </c>
      <c r="D4373" t="s">
        <v>26</v>
      </c>
      <c r="E4373" t="s">
        <v>31</v>
      </c>
      <c r="F4373" t="s">
        <v>24</v>
      </c>
      <c r="G4373" t="s">
        <v>28</v>
      </c>
      <c r="H4373" s="3">
        <v>14772.17</v>
      </c>
      <c r="I4373" t="s">
        <v>21</v>
      </c>
      <c r="J4373" t="s">
        <v>18</v>
      </c>
      <c r="K43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35.295435764765998</v>
      </c>
      <c r="L4373" s="5">
        <f>TablaDatos[[#This Row],[IMC_raw]]/1000000000000000</f>
        <v>3.5295435764766001</v>
      </c>
      <c r="M4373" s="2">
        <v>3529543576476600</v>
      </c>
      <c r="N43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3" s="13">
        <f t="shared" si="68"/>
        <v>4372</v>
      </c>
      <c r="P4373" s="2" t="str">
        <f>IF(TablaDatos[[#This Row],[Diabetes]]=0,"No","Si")</f>
        <v>Si</v>
      </c>
      <c r="Q4373">
        <v>1</v>
      </c>
      <c r="R4373">
        <f>TablaDatos[[#This Row],[Aux2]]/10000000000000</f>
        <v>230.97907759984599</v>
      </c>
      <c r="S4373" s="1">
        <v>2309790775998460</v>
      </c>
      <c r="T4373" s="7">
        <f>TablaDatos[[#This Row],[Aux3]]/100000000000000</f>
        <v>26.320395933140301</v>
      </c>
      <c r="U4373" s="1">
        <v>2632039593314030</v>
      </c>
      <c r="V4373">
        <v>165.3</v>
      </c>
      <c r="W4373">
        <v>100.9</v>
      </c>
    </row>
    <row r="4374" spans="1:23">
      <c r="A4374">
        <v>2013</v>
      </c>
      <c r="B4374">
        <v>56</v>
      </c>
      <c r="C4374" t="s">
        <v>23</v>
      </c>
      <c r="D4374" t="s">
        <v>17</v>
      </c>
      <c r="E4374" t="s">
        <v>21</v>
      </c>
      <c r="F4374" t="s">
        <v>24</v>
      </c>
      <c r="G4374" t="s">
        <v>28</v>
      </c>
      <c r="H4374" s="3">
        <v>30526.54</v>
      </c>
      <c r="I4374" t="s">
        <v>21</v>
      </c>
      <c r="J4374" t="s">
        <v>21</v>
      </c>
      <c r="K43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35.269090760410904</v>
      </c>
      <c r="L4374" s="5">
        <f>TablaDatos[[#This Row],[IMC_raw]]/1000000000000000</f>
        <v>3.5269090760410902</v>
      </c>
      <c r="M4374" s="2">
        <v>3526909076041090</v>
      </c>
      <c r="N43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4" s="13">
        <f t="shared" si="68"/>
        <v>4373</v>
      </c>
      <c r="P4374" s="2" t="str">
        <f>IF(TablaDatos[[#This Row],[Diabetes]]=0,"No","Si")</f>
        <v>Si</v>
      </c>
      <c r="Q4374">
        <v>1</v>
      </c>
      <c r="R4374">
        <f>TablaDatos[[#This Row],[Aux2]]/10000000000000</f>
        <v>2469.10118495087</v>
      </c>
      <c r="S4374" s="1">
        <v>2.46910118495087E+16</v>
      </c>
      <c r="T4374" s="7">
        <f>TablaDatos[[#This Row],[Aux3]]/100000000000000</f>
        <v>29.426073162627201</v>
      </c>
      <c r="U4374" s="1">
        <v>2942607316262720</v>
      </c>
      <c r="V4374">
        <v>175.1</v>
      </c>
      <c r="W4374">
        <v>102.7</v>
      </c>
    </row>
    <row r="4375" spans="1:23">
      <c r="A4375">
        <v>2013</v>
      </c>
      <c r="B4375">
        <v>66</v>
      </c>
      <c r="C4375" t="s">
        <v>23</v>
      </c>
      <c r="D4375" t="s">
        <v>30</v>
      </c>
      <c r="E4375" t="s">
        <v>21</v>
      </c>
      <c r="F4375" t="s">
        <v>24</v>
      </c>
      <c r="G4375" t="s">
        <v>25</v>
      </c>
      <c r="H4375" s="3">
        <v>18563.86</v>
      </c>
      <c r="I4375" t="s">
        <v>21</v>
      </c>
      <c r="J4375" t="s">
        <v>19</v>
      </c>
      <c r="K43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35.257093008889498</v>
      </c>
      <c r="L4375" s="6">
        <f>TablaDatos[[#This Row],[IMC_raw]]/1000000000000000</f>
        <v>35.257093008889498</v>
      </c>
      <c r="M4375" s="2">
        <v>3.52570930088895E+16</v>
      </c>
      <c r="N43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5" s="13">
        <f t="shared" si="68"/>
        <v>4374</v>
      </c>
      <c r="P4375" s="2" t="str">
        <f>IF(TablaDatos[[#This Row],[Diabetes]]=0,"No","Si")</f>
        <v>Si</v>
      </c>
      <c r="Q4375">
        <v>1</v>
      </c>
      <c r="R4375">
        <f>TablaDatos[[#This Row],[Aux2]]/10000000000000</f>
        <v>2230.9186934822101</v>
      </c>
      <c r="S4375" s="1">
        <v>2.23091869348221E+16</v>
      </c>
      <c r="T4375" s="7">
        <f>TablaDatos[[#This Row],[Aux3]]/100000000000000</f>
        <v>2.6983769186769799</v>
      </c>
      <c r="U4375" s="1">
        <v>269837691867698</v>
      </c>
      <c r="V4375">
        <v>167.1</v>
      </c>
      <c r="W4375">
        <v>99.1</v>
      </c>
    </row>
    <row r="4376" spans="1:23">
      <c r="A4376">
        <v>2013</v>
      </c>
      <c r="B4376">
        <v>57</v>
      </c>
      <c r="C4376" t="s">
        <v>16</v>
      </c>
      <c r="D4376" t="s">
        <v>73</v>
      </c>
      <c r="E4376" t="s">
        <v>31</v>
      </c>
      <c r="F4376" t="s">
        <v>24</v>
      </c>
      <c r="G4376" t="s">
        <v>28</v>
      </c>
      <c r="H4376" s="3">
        <v>35732.61</v>
      </c>
      <c r="I4376" t="s">
        <v>21</v>
      </c>
      <c r="J4376" t="s">
        <v>18</v>
      </c>
      <c r="K43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35.254500193772401</v>
      </c>
      <c r="L4376" s="5">
        <f>TablaDatos[[#This Row],[IMC_raw]]/1000000000000000</f>
        <v>3.52545001937724</v>
      </c>
      <c r="M4376" s="2">
        <v>3525450019377240</v>
      </c>
      <c r="N43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6" s="13">
        <f t="shared" si="68"/>
        <v>4375</v>
      </c>
      <c r="P4376" s="2" t="str">
        <f>IF(TablaDatos[[#This Row],[Diabetes]]=0,"No","Si")</f>
        <v>Si</v>
      </c>
      <c r="Q4376">
        <v>1</v>
      </c>
      <c r="R4376">
        <f>TablaDatos[[#This Row],[Aux2]]/10000000000000</f>
        <v>2396.5467323861999</v>
      </c>
      <c r="S4376" s="1">
        <v>2.3965467323862E+16</v>
      </c>
      <c r="T4376" s="7">
        <f>TablaDatos[[#This Row],[Aux3]]/100000000000000</f>
        <v>28.419406793728299</v>
      </c>
      <c r="U4376" s="1">
        <v>2841940679372830</v>
      </c>
      <c r="V4376">
        <v>166.6</v>
      </c>
      <c r="W4376">
        <v>106.2</v>
      </c>
    </row>
    <row r="4377" spans="1:23">
      <c r="A4377">
        <v>2013</v>
      </c>
      <c r="B4377">
        <v>59</v>
      </c>
      <c r="C4377" t="s">
        <v>23</v>
      </c>
      <c r="D4377" t="s">
        <v>42</v>
      </c>
      <c r="E4377" t="s">
        <v>19</v>
      </c>
      <c r="F4377" t="s">
        <v>24</v>
      </c>
      <c r="G4377" t="s">
        <v>28</v>
      </c>
      <c r="H4377" s="3">
        <v>17425.84</v>
      </c>
      <c r="I4377" t="s">
        <v>21</v>
      </c>
      <c r="J4377" t="s">
        <v>18</v>
      </c>
      <c r="K43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35.211913484249401</v>
      </c>
      <c r="L4377" s="6">
        <f>TablaDatos[[#This Row],[IMC_raw]]/1000000000000000</f>
        <v>35.211913484249401</v>
      </c>
      <c r="M4377" s="2">
        <v>3.52119134842494E+16</v>
      </c>
      <c r="N43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7" s="13">
        <f t="shared" si="68"/>
        <v>4376</v>
      </c>
      <c r="P4377" s="2" t="str">
        <f>IF(TablaDatos[[#This Row],[Diabetes]]=0,"No","Si")</f>
        <v>Si</v>
      </c>
      <c r="Q4377">
        <v>1</v>
      </c>
      <c r="R4377">
        <f>TablaDatos[[#This Row],[Aux2]]/10000000000000</f>
        <v>2512.9015198910502</v>
      </c>
      <c r="S4377" s="1">
        <v>2.51290151989105E+16</v>
      </c>
      <c r="T4377" s="7">
        <f>TablaDatos[[#This Row],[Aux3]]/100000000000000</f>
        <v>28.7785470584368</v>
      </c>
      <c r="U4377" s="1">
        <v>2877854705843680</v>
      </c>
      <c r="V4377">
        <v>171.7</v>
      </c>
      <c r="W4377">
        <v>97.7</v>
      </c>
    </row>
    <row r="4378" spans="1:23">
      <c r="A4378">
        <v>2013</v>
      </c>
      <c r="B4378">
        <v>61</v>
      </c>
      <c r="C4378" t="s">
        <v>23</v>
      </c>
      <c r="D4378" t="s">
        <v>17</v>
      </c>
      <c r="E4378" t="s">
        <v>18</v>
      </c>
      <c r="F4378" t="s">
        <v>19</v>
      </c>
      <c r="G4378" t="s">
        <v>28</v>
      </c>
      <c r="H4378" s="3">
        <v>26874.5</v>
      </c>
      <c r="I4378" t="s">
        <v>19</v>
      </c>
      <c r="J4378" t="s">
        <v>18</v>
      </c>
      <c r="K43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35.209756171835799</v>
      </c>
      <c r="L4378" s="6">
        <f>TablaDatos[[#This Row],[IMC_raw]]/1000000000000000</f>
        <v>3.5209756171835802</v>
      </c>
      <c r="M4378" s="2">
        <v>3520975617183580</v>
      </c>
      <c r="N43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8" s="13">
        <f t="shared" si="68"/>
        <v>4377</v>
      </c>
      <c r="P4378" s="2" t="str">
        <f>IF(TablaDatos[[#This Row],[Diabetes]]=0,"No","Si")</f>
        <v>No</v>
      </c>
      <c r="Q4378">
        <v>0</v>
      </c>
      <c r="R4378">
        <f>TablaDatos[[#This Row],[Aux2]]/10000000000000</f>
        <v>1910.87973422766</v>
      </c>
      <c r="S4378" s="1">
        <v>1.91087973422766E+16</v>
      </c>
      <c r="T4378" s="7">
        <f>TablaDatos[[#This Row],[Aux3]]/100000000000000</f>
        <v>221.72275490480399</v>
      </c>
      <c r="U4378" s="1">
        <v>2.21722754904804E+16</v>
      </c>
      <c r="V4378">
        <v>161.19999999999999</v>
      </c>
      <c r="W4378">
        <v>94.1</v>
      </c>
    </row>
    <row r="4379" spans="1:23">
      <c r="A4379">
        <v>2013</v>
      </c>
      <c r="B4379">
        <v>51</v>
      </c>
      <c r="C4379" t="s">
        <v>23</v>
      </c>
      <c r="D4379" t="s">
        <v>73</v>
      </c>
      <c r="E4379" t="s">
        <v>19</v>
      </c>
      <c r="F4379" t="s">
        <v>24</v>
      </c>
      <c r="G4379" t="s">
        <v>20</v>
      </c>
      <c r="H4379" s="3">
        <v>24274.33</v>
      </c>
      <c r="I4379" t="s">
        <v>21</v>
      </c>
      <c r="J4379" t="s">
        <v>19</v>
      </c>
      <c r="K43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35.168822299070101</v>
      </c>
      <c r="L4379" s="5">
        <f>TablaDatos[[#This Row],[IMC_raw]]/1000000000000000</f>
        <v>35.168822299070101</v>
      </c>
      <c r="M4379" s="2">
        <v>3.51688222990701E+16</v>
      </c>
      <c r="N43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79" s="13">
        <f t="shared" si="68"/>
        <v>4378</v>
      </c>
      <c r="P4379" s="2" t="str">
        <f>IF(TablaDatos[[#This Row],[Diabetes]]=0,"No","Si")</f>
        <v>No</v>
      </c>
      <c r="Q4379">
        <v>0</v>
      </c>
      <c r="R4379">
        <f>TablaDatos[[#This Row],[Aux2]]/10000000000000</f>
        <v>2338.51645843403</v>
      </c>
      <c r="S4379" s="1">
        <v>2.33851645843403E+16</v>
      </c>
      <c r="T4379" s="7">
        <f>TablaDatos[[#This Row],[Aux3]]/100000000000000</f>
        <v>241.17551136541201</v>
      </c>
      <c r="U4379" s="1">
        <v>2.41175511365412E+16</v>
      </c>
      <c r="V4379">
        <v>153.19999999999999</v>
      </c>
      <c r="W4379">
        <v>95.9</v>
      </c>
    </row>
    <row r="4380" spans="1:23">
      <c r="A4380">
        <v>2013</v>
      </c>
      <c r="B4380">
        <v>73</v>
      </c>
      <c r="C4380" t="s">
        <v>23</v>
      </c>
      <c r="D4380" t="s">
        <v>34</v>
      </c>
      <c r="E4380" t="s">
        <v>21</v>
      </c>
      <c r="F4380" t="s">
        <v>24</v>
      </c>
      <c r="G4380" t="s">
        <v>25</v>
      </c>
      <c r="H4380" s="3">
        <v>9747.6</v>
      </c>
      <c r="I4380" t="s">
        <v>21</v>
      </c>
      <c r="J4380" t="s">
        <v>22</v>
      </c>
      <c r="K43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35.1533239367796</v>
      </c>
      <c r="L4380" s="5">
        <f>TablaDatos[[#This Row],[IMC_raw]]/1000000000000000</f>
        <v>35.1533239367796</v>
      </c>
      <c r="M4380" s="2">
        <v>3.51533239367796E+16</v>
      </c>
      <c r="N43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0" s="13">
        <f t="shared" si="68"/>
        <v>4379</v>
      </c>
      <c r="P4380" s="2" t="str">
        <f>IF(TablaDatos[[#This Row],[Diabetes]]=0,"No","Si")</f>
        <v>Si</v>
      </c>
      <c r="Q4380">
        <v>1</v>
      </c>
      <c r="R4380">
        <f>TablaDatos[[#This Row],[Aux2]]/10000000000000</f>
        <v>250.21108732275701</v>
      </c>
      <c r="S4380" s="1">
        <v>2502110873227570</v>
      </c>
      <c r="T4380" s="7">
        <f>TablaDatos[[#This Row],[Aux3]]/100000000000000</f>
        <v>28.631430169876001</v>
      </c>
      <c r="U4380" s="1">
        <v>2863143016987600</v>
      </c>
      <c r="V4380">
        <v>185.7</v>
      </c>
      <c r="W4380">
        <v>105.1</v>
      </c>
    </row>
    <row r="4381" spans="1:23">
      <c r="A4381">
        <v>2013</v>
      </c>
      <c r="B4381">
        <v>57</v>
      </c>
      <c r="C4381" t="s">
        <v>23</v>
      </c>
      <c r="D4381" t="s">
        <v>71</v>
      </c>
      <c r="E4381" t="s">
        <v>19</v>
      </c>
      <c r="F4381" t="s">
        <v>19</v>
      </c>
      <c r="G4381" t="s">
        <v>28</v>
      </c>
      <c r="H4381" s="3">
        <v>16672.77</v>
      </c>
      <c r="I4381" t="s">
        <v>21</v>
      </c>
      <c r="J4381" t="s">
        <v>19</v>
      </c>
      <c r="K43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35.150893788974102</v>
      </c>
      <c r="L4381" s="5">
        <f>TablaDatos[[#This Row],[IMC_raw]]/1000000000000000</f>
        <v>0.35150893788974102</v>
      </c>
      <c r="M4381" s="2">
        <v>351508937889741</v>
      </c>
      <c r="N43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1" s="13">
        <f t="shared" si="68"/>
        <v>4380</v>
      </c>
      <c r="P4381" s="2" t="str">
        <f>IF(TablaDatos[[#This Row],[Diabetes]]=0,"No","Si")</f>
        <v>No</v>
      </c>
      <c r="Q4381">
        <v>0</v>
      </c>
      <c r="R4381">
        <f>TablaDatos[[#This Row],[Aux2]]/10000000000000</f>
        <v>211.566326392587</v>
      </c>
      <c r="S4381" s="1">
        <v>2115663263925870</v>
      </c>
      <c r="T4381" s="7">
        <f>TablaDatos[[#This Row],[Aux3]]/100000000000000</f>
        <v>235.75348147859401</v>
      </c>
      <c r="U4381" s="1">
        <v>2.35753481478594E+16</v>
      </c>
      <c r="V4381">
        <v>165.1</v>
      </c>
      <c r="W4381">
        <v>94.6</v>
      </c>
    </row>
    <row r="4382" spans="1:23">
      <c r="A4382">
        <v>2013</v>
      </c>
      <c r="B4382">
        <v>57</v>
      </c>
      <c r="C4382" t="s">
        <v>16</v>
      </c>
      <c r="D4382" t="s">
        <v>73</v>
      </c>
      <c r="E4382" t="s">
        <v>21</v>
      </c>
      <c r="F4382" t="s">
        <v>24</v>
      </c>
      <c r="G4382" t="s">
        <v>28</v>
      </c>
      <c r="H4382" s="3">
        <v>17409.8</v>
      </c>
      <c r="I4382" t="s">
        <v>21</v>
      </c>
      <c r="J4382" t="s">
        <v>22</v>
      </c>
      <c r="K43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35.118396372365602</v>
      </c>
      <c r="L4382" s="5">
        <f>TablaDatos[[#This Row],[IMC_raw]]/1000000000000000</f>
        <v>3.5118396372365601</v>
      </c>
      <c r="M4382" s="2">
        <v>3511839637236560</v>
      </c>
      <c r="N43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2" s="13">
        <f t="shared" si="68"/>
        <v>4381</v>
      </c>
      <c r="P4382" s="2" t="str">
        <f>IF(TablaDatos[[#This Row],[Diabetes]]=0,"No","Si")</f>
        <v>No</v>
      </c>
      <c r="Q4382">
        <v>0</v>
      </c>
      <c r="R4382">
        <f>TablaDatos[[#This Row],[Aux2]]/10000000000000</f>
        <v>229.09505122681699</v>
      </c>
      <c r="S4382" s="1">
        <v>2290950512268170</v>
      </c>
      <c r="T4382" s="7">
        <f>TablaDatos[[#This Row],[Aux3]]/100000000000000</f>
        <v>247.21183297767899</v>
      </c>
      <c r="U4382" s="1">
        <v>2.47211832977679E+16</v>
      </c>
      <c r="V4382">
        <v>165.2</v>
      </c>
      <c r="W4382">
        <v>100</v>
      </c>
    </row>
    <row r="4383" spans="1:23">
      <c r="A4383">
        <v>2013</v>
      </c>
      <c r="B4383">
        <v>44</v>
      </c>
      <c r="C4383" t="s">
        <v>16</v>
      </c>
      <c r="D4383" t="s">
        <v>29</v>
      </c>
      <c r="E4383" t="s">
        <v>19</v>
      </c>
      <c r="F4383" t="s">
        <v>35</v>
      </c>
      <c r="G4383" t="s">
        <v>39</v>
      </c>
      <c r="H4383" s="3">
        <v>10477.61</v>
      </c>
      <c r="I4383" t="s">
        <v>19</v>
      </c>
      <c r="J4383" t="s">
        <v>19</v>
      </c>
      <c r="K43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35.118261383331102</v>
      </c>
      <c r="L4383" s="6">
        <f>TablaDatos[[#This Row],[IMC_raw]]/1000000000000000</f>
        <v>35.118261383331102</v>
      </c>
      <c r="M4383" s="2">
        <v>3.51182613833311E+16</v>
      </c>
      <c r="N43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3" s="13">
        <f t="shared" si="68"/>
        <v>4382</v>
      </c>
      <c r="P4383" s="2" t="str">
        <f>IF(TablaDatos[[#This Row],[Diabetes]]=0,"No","Si")</f>
        <v>No</v>
      </c>
      <c r="Q4383">
        <v>0</v>
      </c>
      <c r="R4383">
        <f>TablaDatos[[#This Row],[Aux2]]/10000000000000</f>
        <v>2004.4276823783</v>
      </c>
      <c r="S4383" s="1">
        <v>2.0044276823783E+16</v>
      </c>
      <c r="T4383" s="7">
        <f>TablaDatos[[#This Row],[Aux3]]/100000000000000</f>
        <v>18.100490253506599</v>
      </c>
      <c r="U4383" s="1">
        <v>1810049025350660</v>
      </c>
      <c r="V4383">
        <v>149.80000000000001</v>
      </c>
      <c r="W4383">
        <v>89.1</v>
      </c>
    </row>
    <row r="4384" spans="1:23">
      <c r="A4384">
        <v>2013</v>
      </c>
      <c r="B4384">
        <v>60</v>
      </c>
      <c r="C4384" t="s">
        <v>16</v>
      </c>
      <c r="D4384" t="s">
        <v>29</v>
      </c>
      <c r="E4384" t="s">
        <v>21</v>
      </c>
      <c r="F4384" t="s">
        <v>19</v>
      </c>
      <c r="G4384" t="s">
        <v>28</v>
      </c>
      <c r="H4384" s="3">
        <v>13546.12</v>
      </c>
      <c r="I4384" t="s">
        <v>19</v>
      </c>
      <c r="J4384" t="s">
        <v>19</v>
      </c>
      <c r="K43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35.0335684163393</v>
      </c>
      <c r="L4384" s="6">
        <f>TablaDatos[[#This Row],[IMC_raw]]/1000000000000000</f>
        <v>0.350335684163393</v>
      </c>
      <c r="M4384" s="2">
        <v>350335684163393</v>
      </c>
      <c r="N43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4" s="13">
        <f t="shared" si="68"/>
        <v>4383</v>
      </c>
      <c r="P4384" s="2" t="str">
        <f>IF(TablaDatos[[#This Row],[Diabetes]]=0,"No","Si")</f>
        <v>No</v>
      </c>
      <c r="Q4384">
        <v>0</v>
      </c>
      <c r="R4384">
        <f>TablaDatos[[#This Row],[Aux2]]/10000000000000</f>
        <v>206.410542213387</v>
      </c>
      <c r="S4384" s="1">
        <v>2064105422133870</v>
      </c>
      <c r="T4384" s="7">
        <f>TablaDatos[[#This Row],[Aux3]]/100000000000000</f>
        <v>29.292498833309399</v>
      </c>
      <c r="U4384" s="1">
        <v>2929249883330940</v>
      </c>
      <c r="V4384">
        <v>154</v>
      </c>
      <c r="W4384">
        <v>99.6</v>
      </c>
    </row>
    <row r="4385" spans="1:23">
      <c r="A4385">
        <v>2013</v>
      </c>
      <c r="B4385">
        <v>60</v>
      </c>
      <c r="C4385" t="s">
        <v>16</v>
      </c>
      <c r="D4385" t="s">
        <v>34</v>
      </c>
      <c r="E4385" t="s">
        <v>19</v>
      </c>
      <c r="F4385" t="s">
        <v>24</v>
      </c>
      <c r="G4385" t="s">
        <v>28</v>
      </c>
      <c r="H4385" s="3">
        <v>21436.05</v>
      </c>
      <c r="I4385" t="s">
        <v>21</v>
      </c>
      <c r="J4385" t="s">
        <v>19</v>
      </c>
      <c r="K43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35.024240951314503</v>
      </c>
      <c r="L4385" s="5">
        <f>TablaDatos[[#This Row],[IMC_raw]]/100000000000000</f>
        <v>35.024240951314503</v>
      </c>
      <c r="M4385" s="2">
        <v>3502424095131450</v>
      </c>
      <c r="N43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5" s="13">
        <f t="shared" si="68"/>
        <v>4384</v>
      </c>
      <c r="P4385" s="2" t="str">
        <f>IF(TablaDatos[[#This Row],[Diabetes]]=0,"No","Si")</f>
        <v>No</v>
      </c>
      <c r="Q4385">
        <v>0</v>
      </c>
      <c r="R4385">
        <f>TablaDatos[[#This Row],[Aux2]]/10000000000000</f>
        <v>2062.5452215758201</v>
      </c>
      <c r="S4385" s="1">
        <v>2.06254522157582E+16</v>
      </c>
      <c r="T4385" s="7">
        <f>TablaDatos[[#This Row],[Aux3]]/100000000000000</f>
        <v>26.9309128078349</v>
      </c>
      <c r="U4385" s="1">
        <v>2693091280783490</v>
      </c>
      <c r="V4385">
        <v>169</v>
      </c>
      <c r="W4385">
        <v>101.9</v>
      </c>
    </row>
    <row r="4386" spans="1:23">
      <c r="A4386">
        <v>2013</v>
      </c>
      <c r="B4386">
        <v>70</v>
      </c>
      <c r="C4386" t="s">
        <v>16</v>
      </c>
      <c r="D4386" t="s">
        <v>73</v>
      </c>
      <c r="E4386" t="s">
        <v>21</v>
      </c>
      <c r="F4386" t="s">
        <v>24</v>
      </c>
      <c r="G4386" t="s">
        <v>25</v>
      </c>
      <c r="H4386" s="3">
        <v>16630.86</v>
      </c>
      <c r="I4386" t="s">
        <v>19</v>
      </c>
      <c r="J4386" t="s">
        <v>19</v>
      </c>
      <c r="K43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35.005334397961697</v>
      </c>
      <c r="L4386" s="6">
        <f>TablaDatos[[#This Row],[IMC_raw]]/1000000000000000</f>
        <v>35.005334397961697</v>
      </c>
      <c r="M4386" s="2">
        <v>3.50053343979617E+16</v>
      </c>
      <c r="N43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6" s="13">
        <f t="shared" si="68"/>
        <v>4385</v>
      </c>
      <c r="P4386" s="2" t="str">
        <f>IF(TablaDatos[[#This Row],[Diabetes]]=0,"No","Si")</f>
        <v>Si</v>
      </c>
      <c r="Q4386">
        <v>1</v>
      </c>
      <c r="R4386">
        <f>TablaDatos[[#This Row],[Aux2]]/10000000000000</f>
        <v>2400.6540944972999</v>
      </c>
      <c r="S4386" s="1">
        <v>2.4006540944973E+16</v>
      </c>
      <c r="T4386" s="7">
        <f>TablaDatos[[#This Row],[Aux3]]/100000000000000</f>
        <v>3.0000000000000001E-12</v>
      </c>
      <c r="U4386">
        <v>300</v>
      </c>
      <c r="V4386">
        <v>189</v>
      </c>
      <c r="W4386">
        <v>112.5</v>
      </c>
    </row>
    <row r="4387" spans="1:23">
      <c r="A4387">
        <v>2014</v>
      </c>
      <c r="B4387">
        <v>73</v>
      </c>
      <c r="C4387" t="s">
        <v>23</v>
      </c>
      <c r="D4387" t="s">
        <v>17</v>
      </c>
      <c r="E4387" t="s">
        <v>31</v>
      </c>
      <c r="F4387" t="s">
        <v>24</v>
      </c>
      <c r="G4387" t="s">
        <v>25</v>
      </c>
      <c r="H4387" s="3">
        <v>11403.69</v>
      </c>
      <c r="I4387" t="s">
        <v>21</v>
      </c>
      <c r="J4387" t="s">
        <v>21</v>
      </c>
      <c r="K43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39.911362744090802</v>
      </c>
      <c r="L4387" s="5">
        <f>TablaDatos[[#This Row],[IMC_raw]]/1000000000000000</f>
        <v>3.9911362744090799</v>
      </c>
      <c r="M4387" s="2">
        <v>3991136274409080</v>
      </c>
      <c r="N43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7" s="13">
        <f t="shared" si="68"/>
        <v>4386</v>
      </c>
      <c r="P4387" s="2" t="str">
        <f>IF(TablaDatos[[#This Row],[Diabetes]]=0,"No","Si")</f>
        <v>Si</v>
      </c>
      <c r="Q4387">
        <v>1</v>
      </c>
      <c r="R4387">
        <f>TablaDatos[[#This Row],[Aux2]]/10000000000000</f>
        <v>2701.0419274373899</v>
      </c>
      <c r="S4387" s="1">
        <v>2.70104192743739E+16</v>
      </c>
      <c r="T4387" s="7">
        <f>TablaDatos[[#This Row],[Aux3]]/100000000000000</f>
        <v>3.0000000000000001E-12</v>
      </c>
      <c r="U4387">
        <v>300</v>
      </c>
      <c r="V4387">
        <v>189.5</v>
      </c>
      <c r="W4387">
        <v>113.8</v>
      </c>
    </row>
    <row r="4388" spans="1:23">
      <c r="A4388">
        <v>2014</v>
      </c>
      <c r="B4388">
        <v>60</v>
      </c>
      <c r="C4388" t="s">
        <v>23</v>
      </c>
      <c r="D4388" t="s">
        <v>17</v>
      </c>
      <c r="E4388" t="s">
        <v>18</v>
      </c>
      <c r="F4388" t="s">
        <v>24</v>
      </c>
      <c r="G4388" t="s">
        <v>28</v>
      </c>
      <c r="H4388" s="3">
        <v>31138.74</v>
      </c>
      <c r="I4388" t="s">
        <v>21</v>
      </c>
      <c r="J4388" t="s">
        <v>22</v>
      </c>
      <c r="K43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39.906786497552098</v>
      </c>
      <c r="L4388" s="5">
        <f>TablaDatos[[#This Row],[IMC_raw]]/1000000000000000</f>
        <v>3.99067864975521</v>
      </c>
      <c r="M4388" s="2">
        <v>3990678649755210</v>
      </c>
      <c r="N43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8" s="13">
        <f t="shared" si="68"/>
        <v>4387</v>
      </c>
      <c r="P4388" s="2" t="str">
        <f>IF(TablaDatos[[#This Row],[Diabetes]]=0,"No","Si")</f>
        <v>Si</v>
      </c>
      <c r="Q4388">
        <v>1</v>
      </c>
      <c r="R4388">
        <f>TablaDatos[[#This Row],[Aux2]]/10000000000000</f>
        <v>2509.7743807298398</v>
      </c>
      <c r="S4388" s="1">
        <v>2.50977438072984E+16</v>
      </c>
      <c r="T4388" s="7">
        <f>TablaDatos[[#This Row],[Aux3]]/100000000000000</f>
        <v>240.991692064267</v>
      </c>
      <c r="U4388" s="1">
        <v>2.40991692064267E+16</v>
      </c>
      <c r="V4388">
        <v>168.6</v>
      </c>
      <c r="W4388">
        <v>105.8</v>
      </c>
    </row>
    <row r="4389" spans="1:23">
      <c r="A4389">
        <v>2014</v>
      </c>
      <c r="B4389">
        <v>60</v>
      </c>
      <c r="C4389" t="s">
        <v>23</v>
      </c>
      <c r="D4389" t="s">
        <v>29</v>
      </c>
      <c r="E4389" t="s">
        <v>18</v>
      </c>
      <c r="F4389" t="s">
        <v>19</v>
      </c>
      <c r="G4389" t="s">
        <v>28</v>
      </c>
      <c r="H4389" s="3">
        <v>13607.47</v>
      </c>
      <c r="I4389" t="s">
        <v>19</v>
      </c>
      <c r="J4389" t="s">
        <v>22</v>
      </c>
      <c r="K43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39.894239772258302</v>
      </c>
      <c r="L4389" s="6">
        <f>TablaDatos[[#This Row],[IMC_raw]]/1000000000000000</f>
        <v>39.894239772258302</v>
      </c>
      <c r="M4389" s="2">
        <v>3.9894239772258304E+16</v>
      </c>
      <c r="N43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89" s="13">
        <f t="shared" si="68"/>
        <v>4388</v>
      </c>
      <c r="P4389" s="2" t="str">
        <f>IF(TablaDatos[[#This Row],[Diabetes]]=0,"No","Si")</f>
        <v>Si</v>
      </c>
      <c r="Q4389">
        <v>1</v>
      </c>
      <c r="R4389">
        <f>TablaDatos[[#This Row],[Aux2]]/10000000000000</f>
        <v>2146.3044507991799</v>
      </c>
      <c r="S4389" s="1">
        <v>2.14630445079918E+16</v>
      </c>
      <c r="T4389" s="7">
        <f>TablaDatos[[#This Row],[Aux3]]/100000000000000</f>
        <v>25.250500619654101</v>
      </c>
      <c r="U4389" s="1">
        <v>2525050061965410</v>
      </c>
      <c r="V4389">
        <v>170.1</v>
      </c>
      <c r="W4389">
        <v>99.5</v>
      </c>
    </row>
    <row r="4390" spans="1:23">
      <c r="A4390">
        <v>2014</v>
      </c>
      <c r="B4390">
        <v>61</v>
      </c>
      <c r="C4390" t="s">
        <v>23</v>
      </c>
      <c r="D4390" t="s">
        <v>72</v>
      </c>
      <c r="E4390" t="s">
        <v>31</v>
      </c>
      <c r="F4390" t="s">
        <v>19</v>
      </c>
      <c r="G4390" t="s">
        <v>28</v>
      </c>
      <c r="H4390" s="3">
        <v>12709.93</v>
      </c>
      <c r="I4390" t="s">
        <v>21</v>
      </c>
      <c r="J4390" t="s">
        <v>18</v>
      </c>
      <c r="K43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39.8671950406695</v>
      </c>
      <c r="L4390" s="6">
        <f>TablaDatos[[#This Row],[IMC_raw]]/1000000000000000</f>
        <v>3.9867195040669499</v>
      </c>
      <c r="M4390" s="2">
        <v>3986719504066950</v>
      </c>
      <c r="N43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0" s="13">
        <f t="shared" si="68"/>
        <v>4389</v>
      </c>
      <c r="P4390" s="2" t="str">
        <f>IF(TablaDatos[[#This Row],[Diabetes]]=0,"No","Si")</f>
        <v>Si</v>
      </c>
      <c r="Q4390">
        <v>1</v>
      </c>
      <c r="R4390">
        <f>TablaDatos[[#This Row],[Aux2]]/10000000000000</f>
        <v>2477.9918122136701</v>
      </c>
      <c r="S4390" s="1">
        <v>2.47799181221367E+16</v>
      </c>
      <c r="T4390" s="7">
        <f>TablaDatos[[#This Row],[Aux3]]/100000000000000</f>
        <v>257.99047190753299</v>
      </c>
      <c r="U4390" s="1">
        <v>2.57990471907533E+16</v>
      </c>
      <c r="V4390">
        <v>172.7</v>
      </c>
      <c r="W4390">
        <v>107.5</v>
      </c>
    </row>
    <row r="4391" spans="1:23">
      <c r="A4391">
        <v>2014</v>
      </c>
      <c r="B4391">
        <v>67</v>
      </c>
      <c r="C4391" t="s">
        <v>16</v>
      </c>
      <c r="D4391" t="s">
        <v>30</v>
      </c>
      <c r="E4391" t="s">
        <v>21</v>
      </c>
      <c r="F4391" t="s">
        <v>24</v>
      </c>
      <c r="G4391" t="s">
        <v>25</v>
      </c>
      <c r="H4391" s="3">
        <v>16194.55</v>
      </c>
      <c r="I4391" t="s">
        <v>19</v>
      </c>
      <c r="J4391" t="s">
        <v>22</v>
      </c>
      <c r="K43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39.656531139163199</v>
      </c>
      <c r="L4391" s="6">
        <f>TablaDatos[[#This Row],[IMC_raw]]/1000000000000000</f>
        <v>3.96565311391632</v>
      </c>
      <c r="M4391" s="2">
        <v>3965653113916320</v>
      </c>
      <c r="N43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1" s="13">
        <f t="shared" si="68"/>
        <v>4390</v>
      </c>
      <c r="P4391" s="2" t="str">
        <f>IF(TablaDatos[[#This Row],[Diabetes]]=0,"No","Si")</f>
        <v>Si</v>
      </c>
      <c r="Q4391">
        <v>1</v>
      </c>
      <c r="R4391">
        <f>TablaDatos[[#This Row],[Aux2]]/10000000000000</f>
        <v>2058.0903251872501</v>
      </c>
      <c r="S4391" s="1">
        <v>2.05809032518725E+16</v>
      </c>
      <c r="T4391" s="7">
        <f>TablaDatos[[#This Row],[Aux3]]/100000000000000</f>
        <v>250.84662982477099</v>
      </c>
      <c r="U4391" s="1">
        <v>2.50846629824771E+16</v>
      </c>
      <c r="V4391">
        <v>169.5</v>
      </c>
      <c r="W4391">
        <v>101</v>
      </c>
    </row>
    <row r="4392" spans="1:23">
      <c r="A4392">
        <v>2014</v>
      </c>
      <c r="B4392">
        <v>59</v>
      </c>
      <c r="C4392" t="s">
        <v>16</v>
      </c>
      <c r="D4392" t="s">
        <v>29</v>
      </c>
      <c r="E4392" t="s">
        <v>21</v>
      </c>
      <c r="F4392" t="s">
        <v>19</v>
      </c>
      <c r="G4392" t="s">
        <v>28</v>
      </c>
      <c r="H4392" s="3">
        <v>19588.48</v>
      </c>
      <c r="I4392" t="s">
        <v>21</v>
      </c>
      <c r="J4392" t="s">
        <v>18</v>
      </c>
      <c r="K43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39.579845710534101</v>
      </c>
      <c r="L4392" s="5">
        <f>TablaDatos[[#This Row],[IMC_raw]]/1000000000000000</f>
        <v>3.9579845710534101</v>
      </c>
      <c r="M4392" s="2">
        <v>3957984571053410</v>
      </c>
      <c r="N43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2" s="13">
        <f t="shared" si="68"/>
        <v>4391</v>
      </c>
      <c r="P4392" s="2" t="str">
        <f>IF(TablaDatos[[#This Row],[Diabetes]]=0,"No","Si")</f>
        <v>No</v>
      </c>
      <c r="Q4392">
        <v>0</v>
      </c>
      <c r="R4392">
        <f>TablaDatos[[#This Row],[Aux2]]/10000000000000</f>
        <v>2012.44584141314</v>
      </c>
      <c r="S4392" s="1">
        <v>2.01244584141314E+16</v>
      </c>
      <c r="T4392" s="7">
        <f>TablaDatos[[#This Row],[Aux3]]/100000000000000</f>
        <v>237.292364650157</v>
      </c>
      <c r="U4392" s="1">
        <v>2.37292364650157E+16</v>
      </c>
      <c r="V4392">
        <v>168.7</v>
      </c>
      <c r="W4392">
        <v>102.7</v>
      </c>
    </row>
    <row r="4393" spans="1:23">
      <c r="A4393">
        <v>2014</v>
      </c>
      <c r="B4393">
        <v>65</v>
      </c>
      <c r="C4393" t="s">
        <v>23</v>
      </c>
      <c r="D4393" t="s">
        <v>29</v>
      </c>
      <c r="E4393" t="s">
        <v>31</v>
      </c>
      <c r="F4393" t="s">
        <v>24</v>
      </c>
      <c r="G4393" t="s">
        <v>25</v>
      </c>
      <c r="H4393" s="3">
        <v>13127.7</v>
      </c>
      <c r="I4393" t="s">
        <v>21</v>
      </c>
      <c r="J4393" t="s">
        <v>21</v>
      </c>
      <c r="K43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39.571600034843506</v>
      </c>
      <c r="L4393" s="5">
        <f>TablaDatos[[#This Row],[IMC_raw]]/1000000000000000</f>
        <v>39.571600034843506</v>
      </c>
      <c r="M4393" s="2">
        <v>3.9571600034843504E+16</v>
      </c>
      <c r="N43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3" s="13">
        <f t="shared" si="68"/>
        <v>4392</v>
      </c>
      <c r="P4393" s="2" t="str">
        <f>IF(TablaDatos[[#This Row],[Diabetes]]=0,"No","Si")</f>
        <v>No</v>
      </c>
      <c r="Q4393">
        <v>0</v>
      </c>
      <c r="R4393">
        <f>TablaDatos[[#This Row],[Aux2]]/10000000000000</f>
        <v>261.88698181621402</v>
      </c>
      <c r="S4393" s="1">
        <v>2618869818162140</v>
      </c>
      <c r="T4393" s="7">
        <f>TablaDatos[[#This Row],[Aux3]]/100000000000000</f>
        <v>25.749343015729998</v>
      </c>
      <c r="U4393" s="1">
        <v>2574934301573000</v>
      </c>
      <c r="V4393">
        <v>171</v>
      </c>
      <c r="W4393">
        <v>102.4</v>
      </c>
    </row>
    <row r="4394" spans="1:23">
      <c r="A4394">
        <v>2014</v>
      </c>
      <c r="B4394">
        <v>63</v>
      </c>
      <c r="C4394" t="s">
        <v>16</v>
      </c>
      <c r="D4394" t="s">
        <v>72</v>
      </c>
      <c r="E4394" t="s">
        <v>21</v>
      </c>
      <c r="F4394" t="s">
        <v>24</v>
      </c>
      <c r="G4394" t="s">
        <v>28</v>
      </c>
      <c r="H4394" s="3">
        <v>15097.26</v>
      </c>
      <c r="I4394" t="s">
        <v>21</v>
      </c>
      <c r="J4394" t="s">
        <v>18</v>
      </c>
      <c r="K43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39.557751597836003</v>
      </c>
      <c r="L4394" s="6">
        <f>TablaDatos[[#This Row],[IMC_raw]]/1000000000000000</f>
        <v>39.557751597836003</v>
      </c>
      <c r="M4394" s="2">
        <v>3.9557751597836E+16</v>
      </c>
      <c r="N43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4" s="13">
        <f t="shared" si="68"/>
        <v>4393</v>
      </c>
      <c r="P4394" s="2" t="str">
        <f>IF(TablaDatos[[#This Row],[Diabetes]]=0,"No","Si")</f>
        <v>Si</v>
      </c>
      <c r="Q4394">
        <v>1</v>
      </c>
      <c r="R4394">
        <f>TablaDatos[[#This Row],[Aux2]]/10000000000000</f>
        <v>2571.6787515952001</v>
      </c>
      <c r="S4394" s="1">
        <v>2.5716787515952E+16</v>
      </c>
      <c r="T4394" s="7">
        <f>TablaDatos[[#This Row],[Aux3]]/100000000000000</f>
        <v>271.70898706497201</v>
      </c>
      <c r="U4394" s="1">
        <v>2.71708987064972E+16</v>
      </c>
      <c r="V4394">
        <v>181.6</v>
      </c>
      <c r="W4394">
        <v>106.6</v>
      </c>
    </row>
    <row r="4395" spans="1:23">
      <c r="A4395">
        <v>2014</v>
      </c>
      <c r="B4395">
        <v>57</v>
      </c>
      <c r="C4395" t="s">
        <v>23</v>
      </c>
      <c r="D4395" t="s">
        <v>73</v>
      </c>
      <c r="E4395" t="s">
        <v>18</v>
      </c>
      <c r="F4395" t="s">
        <v>19</v>
      </c>
      <c r="G4395" t="s">
        <v>28</v>
      </c>
      <c r="H4395" s="3">
        <v>29839.02</v>
      </c>
      <c r="I4395" t="s">
        <v>21</v>
      </c>
      <c r="J4395" t="s">
        <v>18</v>
      </c>
      <c r="K43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39.530838131856598</v>
      </c>
      <c r="L4395" s="6">
        <f>TablaDatos[[#This Row],[IMC_raw]]/1000000000000000</f>
        <v>0.39530838131856599</v>
      </c>
      <c r="M4395" s="2">
        <v>395308381318566</v>
      </c>
      <c r="N43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5" s="13">
        <f t="shared" si="68"/>
        <v>4394</v>
      </c>
      <c r="P4395" s="2" t="str">
        <f>IF(TablaDatos[[#This Row],[Diabetes]]=0,"No","Si")</f>
        <v>No</v>
      </c>
      <c r="Q4395">
        <v>0</v>
      </c>
      <c r="R4395">
        <f>TablaDatos[[#This Row],[Aux2]]/10000000000000</f>
        <v>210.46229366352</v>
      </c>
      <c r="S4395" s="1">
        <v>2104622936635200</v>
      </c>
      <c r="T4395" s="7">
        <f>TablaDatos[[#This Row],[Aux3]]/100000000000000</f>
        <v>274.98168097292199</v>
      </c>
      <c r="U4395" s="1">
        <v>2.74981680972922E+16</v>
      </c>
      <c r="V4395">
        <v>161.80000000000001</v>
      </c>
      <c r="W4395">
        <v>100.2</v>
      </c>
    </row>
    <row r="4396" spans="1:23">
      <c r="A4396">
        <v>2014</v>
      </c>
      <c r="B4396">
        <v>58</v>
      </c>
      <c r="C4396" t="s">
        <v>16</v>
      </c>
      <c r="D4396" t="s">
        <v>29</v>
      </c>
      <c r="E4396" t="s">
        <v>18</v>
      </c>
      <c r="F4396" t="s">
        <v>19</v>
      </c>
      <c r="G4396" t="s">
        <v>28</v>
      </c>
      <c r="H4396" s="3">
        <v>19541.52</v>
      </c>
      <c r="I4396" t="s">
        <v>21</v>
      </c>
      <c r="J4396" t="s">
        <v>18</v>
      </c>
      <c r="K43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39.490582240543304</v>
      </c>
      <c r="L4396" s="6">
        <f>TablaDatos[[#This Row],[IMC_raw]]/1000000000000000</f>
        <v>3.9490582240543302</v>
      </c>
      <c r="M4396" s="2">
        <v>3949058224054330</v>
      </c>
      <c r="N43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6" s="13">
        <f t="shared" si="68"/>
        <v>4395</v>
      </c>
      <c r="P4396" s="2" t="str">
        <f>IF(TablaDatos[[#This Row],[Diabetes]]=0,"No","Si")</f>
        <v>Si</v>
      </c>
      <c r="Q4396">
        <v>1</v>
      </c>
      <c r="R4396">
        <f>TablaDatos[[#This Row],[Aux2]]/10000000000000</f>
        <v>2269.6533187464202</v>
      </c>
      <c r="S4396" s="1">
        <v>2.26965331874642E+16</v>
      </c>
      <c r="T4396" s="7">
        <f>TablaDatos[[#This Row],[Aux3]]/100000000000000</f>
        <v>293.11049527547402</v>
      </c>
      <c r="U4396" s="1">
        <v>2.93110495275474E+16</v>
      </c>
      <c r="V4396">
        <v>180.8</v>
      </c>
      <c r="W4396">
        <v>101.6</v>
      </c>
    </row>
    <row r="4397" spans="1:23">
      <c r="A4397">
        <v>2014</v>
      </c>
      <c r="B4397">
        <v>59</v>
      </c>
      <c r="C4397" t="s">
        <v>16</v>
      </c>
      <c r="D4397" t="s">
        <v>42</v>
      </c>
      <c r="E4397" t="s">
        <v>31</v>
      </c>
      <c r="F4397" t="s">
        <v>24</v>
      </c>
      <c r="G4397" t="s">
        <v>28</v>
      </c>
      <c r="H4397" s="3">
        <v>10806.76</v>
      </c>
      <c r="I4397" t="s">
        <v>21</v>
      </c>
      <c r="J4397" t="s">
        <v>21</v>
      </c>
      <c r="K43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39.361462189571498</v>
      </c>
      <c r="L4397" s="6">
        <f>TablaDatos[[#This Row],[IMC_raw]]/100000000000000</f>
        <v>39.361462189571498</v>
      </c>
      <c r="M4397" s="2">
        <v>3936146218957150</v>
      </c>
      <c r="N43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7" s="13">
        <f t="shared" si="68"/>
        <v>4396</v>
      </c>
      <c r="P4397" s="2" t="str">
        <f>IF(TablaDatos[[#This Row],[Diabetes]]=0,"No","Si")</f>
        <v>Si</v>
      </c>
      <c r="Q4397">
        <v>1</v>
      </c>
      <c r="R4397">
        <f>TablaDatos[[#This Row],[Aux2]]/10000000000000</f>
        <v>242.95000299799801</v>
      </c>
      <c r="S4397" s="1">
        <v>2429500029979980</v>
      </c>
      <c r="T4397" s="7">
        <f>TablaDatos[[#This Row],[Aux3]]/100000000000000</f>
        <v>278.93738938927498</v>
      </c>
      <c r="U4397" s="1">
        <v>2.78937389389275E+16</v>
      </c>
      <c r="V4397">
        <v>179.7</v>
      </c>
      <c r="W4397">
        <v>109</v>
      </c>
    </row>
    <row r="4398" spans="1:23">
      <c r="A4398">
        <v>2014</v>
      </c>
      <c r="B4398">
        <v>56</v>
      </c>
      <c r="C4398" t="s">
        <v>16</v>
      </c>
      <c r="D4398" t="s">
        <v>72</v>
      </c>
      <c r="E4398" t="s">
        <v>19</v>
      </c>
      <c r="F4398" t="s">
        <v>19</v>
      </c>
      <c r="G4398" t="s">
        <v>28</v>
      </c>
      <c r="H4398" s="3">
        <v>14736.37</v>
      </c>
      <c r="I4398" t="s">
        <v>19</v>
      </c>
      <c r="J4398" t="s">
        <v>18</v>
      </c>
      <c r="K43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39.289250456829699</v>
      </c>
      <c r="L4398" s="6">
        <f>TablaDatos[[#This Row],[IMC_raw]]/1000000000000000</f>
        <v>3.9289250456829699</v>
      </c>
      <c r="M4398" s="2">
        <v>3928925045682970</v>
      </c>
      <c r="N43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8" s="13">
        <f t="shared" si="68"/>
        <v>4397</v>
      </c>
      <c r="P4398" s="2" t="str">
        <f>IF(TablaDatos[[#This Row],[Diabetes]]=0,"No","Si")</f>
        <v>No</v>
      </c>
      <c r="Q4398">
        <v>0</v>
      </c>
      <c r="R4398">
        <f>TablaDatos[[#This Row],[Aux2]]/10000000000000</f>
        <v>1884.0809345672101</v>
      </c>
      <c r="S4398" s="1">
        <v>1.88408093456721E+16</v>
      </c>
      <c r="T4398" s="7">
        <f>TablaDatos[[#This Row],[Aux3]]/100000000000000</f>
        <v>22.676530029871198</v>
      </c>
      <c r="U4398" s="1">
        <v>2267653002987120</v>
      </c>
      <c r="V4398">
        <v>164.8</v>
      </c>
      <c r="W4398">
        <v>102.1</v>
      </c>
    </row>
    <row r="4399" spans="1:23">
      <c r="A4399">
        <v>2014</v>
      </c>
      <c r="B4399">
        <v>63</v>
      </c>
      <c r="C4399" t="s">
        <v>23</v>
      </c>
      <c r="D4399" t="s">
        <v>72</v>
      </c>
      <c r="E4399" t="s">
        <v>19</v>
      </c>
      <c r="F4399" t="s">
        <v>24</v>
      </c>
      <c r="G4399" t="s">
        <v>28</v>
      </c>
      <c r="H4399" s="3">
        <v>8305.98</v>
      </c>
      <c r="I4399" t="s">
        <v>19</v>
      </c>
      <c r="J4399" t="s">
        <v>22</v>
      </c>
      <c r="K43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39.230798728516802</v>
      </c>
      <c r="L4399" s="6">
        <f>TablaDatos[[#This Row],[IMC_raw]]/1000000000000000</f>
        <v>39.230798728516802</v>
      </c>
      <c r="M4399" s="2">
        <v>3.92307987285168E+16</v>
      </c>
      <c r="N43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399" s="13">
        <f t="shared" si="68"/>
        <v>4398</v>
      </c>
      <c r="P4399" s="2" t="str">
        <f>IF(TablaDatos[[#This Row],[Diabetes]]=0,"No","Si")</f>
        <v>Si</v>
      </c>
      <c r="Q4399">
        <v>1</v>
      </c>
      <c r="R4399">
        <f>TablaDatos[[#This Row],[Aux2]]/10000000000000</f>
        <v>2224.89885182427</v>
      </c>
      <c r="S4399" s="1">
        <v>2.22489885182427E+16</v>
      </c>
      <c r="T4399" s="7">
        <f>TablaDatos[[#This Row],[Aux3]]/100000000000000</f>
        <v>25.123306281156101</v>
      </c>
      <c r="U4399" s="1">
        <v>2512330628115610</v>
      </c>
      <c r="V4399">
        <v>172</v>
      </c>
      <c r="W4399">
        <v>100.6</v>
      </c>
    </row>
    <row r="4400" spans="1:23">
      <c r="A4400">
        <v>2014</v>
      </c>
      <c r="B4400">
        <v>66</v>
      </c>
      <c r="C4400" t="s">
        <v>23</v>
      </c>
      <c r="D4400" t="s">
        <v>27</v>
      </c>
      <c r="E4400" t="s">
        <v>21</v>
      </c>
      <c r="F4400" t="s">
        <v>24</v>
      </c>
      <c r="G4400" t="s">
        <v>25</v>
      </c>
      <c r="H4400" s="3">
        <v>17147.189999999999</v>
      </c>
      <c r="I4400" t="s">
        <v>19</v>
      </c>
      <c r="J4400" t="s">
        <v>18</v>
      </c>
      <c r="K44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39.141442300026903</v>
      </c>
      <c r="L4400" s="6">
        <f>TablaDatos[[#This Row],[IMC_raw]]/1000000000000000</f>
        <v>3.9141442300026901</v>
      </c>
      <c r="M4400" s="2">
        <v>3914144230002690</v>
      </c>
      <c r="N44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0" s="13">
        <f t="shared" si="68"/>
        <v>4399</v>
      </c>
      <c r="P4400" s="2" t="str">
        <f>IF(TablaDatos[[#This Row],[Diabetes]]=0,"No","Si")</f>
        <v>Si</v>
      </c>
      <c r="Q4400">
        <v>1</v>
      </c>
      <c r="R4400">
        <f>TablaDatos[[#This Row],[Aux2]]/10000000000000</f>
        <v>2125.4708504135701</v>
      </c>
      <c r="S4400" s="1">
        <v>2.12547085041357E+16</v>
      </c>
      <c r="T4400" s="7">
        <f>TablaDatos[[#This Row],[Aux3]]/100000000000000</f>
        <v>26.1629675245158</v>
      </c>
      <c r="U4400" s="1">
        <v>2616296752451580</v>
      </c>
      <c r="V4400">
        <v>167.9</v>
      </c>
      <c r="W4400">
        <v>100.6</v>
      </c>
    </row>
    <row r="4401" spans="1:23">
      <c r="A4401">
        <v>2014</v>
      </c>
      <c r="B4401">
        <v>57</v>
      </c>
      <c r="C4401" t="s">
        <v>23</v>
      </c>
      <c r="D4401" t="s">
        <v>73</v>
      </c>
      <c r="E4401" t="s">
        <v>18</v>
      </c>
      <c r="F4401" t="s">
        <v>40</v>
      </c>
      <c r="G4401" t="s">
        <v>28</v>
      </c>
      <c r="H4401" s="3">
        <v>37252.17</v>
      </c>
      <c r="I4401" t="s">
        <v>19</v>
      </c>
      <c r="J4401" t="s">
        <v>18</v>
      </c>
      <c r="K44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39.098668369068498</v>
      </c>
      <c r="L4401" s="6">
        <f>TablaDatos[[#This Row],[IMC_raw]]/1000000000000000</f>
        <v>3.9098668369068501</v>
      </c>
      <c r="M4401" s="2">
        <v>3909866836906850</v>
      </c>
      <c r="N44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1" s="13">
        <f t="shared" si="68"/>
        <v>4400</v>
      </c>
      <c r="P4401" s="2" t="str">
        <f>IF(TablaDatos[[#This Row],[Diabetes]]=0,"No","Si")</f>
        <v>No</v>
      </c>
      <c r="Q4401">
        <v>0</v>
      </c>
      <c r="R4401">
        <f>TablaDatos[[#This Row],[Aux2]]/10000000000000</f>
        <v>225.801299715353</v>
      </c>
      <c r="S4401" s="1">
        <v>2258012997153530</v>
      </c>
      <c r="T4401" s="7">
        <f>TablaDatos[[#This Row],[Aux3]]/100000000000000</f>
        <v>2.5800224663227298</v>
      </c>
      <c r="U4401" s="1">
        <v>258002246632273</v>
      </c>
      <c r="V4401">
        <v>162.19999999999999</v>
      </c>
      <c r="W4401">
        <v>97.7</v>
      </c>
    </row>
    <row r="4402" spans="1:23">
      <c r="A4402">
        <v>2014</v>
      </c>
      <c r="B4402">
        <v>45</v>
      </c>
      <c r="C4402" t="s">
        <v>23</v>
      </c>
      <c r="D4402" t="s">
        <v>34</v>
      </c>
      <c r="E4402" t="s">
        <v>18</v>
      </c>
      <c r="F4402" t="s">
        <v>19</v>
      </c>
      <c r="G4402" t="s">
        <v>20</v>
      </c>
      <c r="H4402" s="3">
        <v>25860.59</v>
      </c>
      <c r="I4402" t="s">
        <v>21</v>
      </c>
      <c r="J4402" t="s">
        <v>18</v>
      </c>
      <c r="K44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38.965223385319504</v>
      </c>
      <c r="L4402" s="6">
        <f>TablaDatos[[#This Row],[IMC_raw]]/1000000000000000</f>
        <v>38.965223385319504</v>
      </c>
      <c r="M4402" s="2">
        <v>3.8965223385319504E+16</v>
      </c>
      <c r="N44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2" s="13">
        <f t="shared" si="68"/>
        <v>4401</v>
      </c>
      <c r="P4402" s="2" t="str">
        <f>IF(TablaDatos[[#This Row],[Diabetes]]=0,"No","Si")</f>
        <v>No</v>
      </c>
      <c r="Q4402">
        <v>0</v>
      </c>
      <c r="R4402">
        <f>TablaDatos[[#This Row],[Aux2]]/10000000000000</f>
        <v>2366.5043293584099</v>
      </c>
      <c r="S4402" s="1">
        <v>2.36650432935841E+16</v>
      </c>
      <c r="T4402" s="7">
        <f>TablaDatos[[#This Row],[Aux3]]/100000000000000</f>
        <v>19.367700289019201</v>
      </c>
      <c r="U4402" s="1">
        <v>1936770028901920</v>
      </c>
      <c r="V4402">
        <v>150.1</v>
      </c>
      <c r="W4402">
        <v>94</v>
      </c>
    </row>
    <row r="4403" spans="1:23">
      <c r="A4403">
        <v>2014</v>
      </c>
      <c r="B4403">
        <v>72</v>
      </c>
      <c r="C4403" t="s">
        <v>16</v>
      </c>
      <c r="D4403" t="s">
        <v>36</v>
      </c>
      <c r="E4403" t="s">
        <v>31</v>
      </c>
      <c r="F4403" t="s">
        <v>24</v>
      </c>
      <c r="G4403" t="s">
        <v>25</v>
      </c>
      <c r="H4403" s="3">
        <v>14788.89</v>
      </c>
      <c r="I4403" t="s">
        <v>21</v>
      </c>
      <c r="J4403" t="s">
        <v>22</v>
      </c>
      <c r="K44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38.859124871749906</v>
      </c>
      <c r="L4403" s="5">
        <f>TablaDatos[[#This Row],[IMC_raw]]/1000000000000000</f>
        <v>38.859124871749906</v>
      </c>
      <c r="M4403" s="2">
        <v>3.8859124871749904E+16</v>
      </c>
      <c r="N44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3" s="13">
        <f t="shared" si="68"/>
        <v>4402</v>
      </c>
      <c r="P4403" s="2" t="str">
        <f>IF(TablaDatos[[#This Row],[Diabetes]]=0,"No","Si")</f>
        <v>No</v>
      </c>
      <c r="Q4403">
        <v>0</v>
      </c>
      <c r="R4403">
        <f>TablaDatos[[#This Row],[Aux2]]/10000000000000</f>
        <v>219.108281093123</v>
      </c>
      <c r="S4403" s="1">
        <v>2191082810931230</v>
      </c>
      <c r="T4403" s="7">
        <f>TablaDatos[[#This Row],[Aux3]]/100000000000000</f>
        <v>2.67242481490366</v>
      </c>
      <c r="U4403" s="1">
        <v>267242481490366</v>
      </c>
      <c r="V4403">
        <v>186.1</v>
      </c>
      <c r="W4403">
        <v>111.9</v>
      </c>
    </row>
    <row r="4404" spans="1:23">
      <c r="A4404">
        <v>2014</v>
      </c>
      <c r="B4404">
        <v>66</v>
      </c>
      <c r="C4404" t="s">
        <v>16</v>
      </c>
      <c r="D4404" t="s">
        <v>29</v>
      </c>
      <c r="E4404" t="s">
        <v>21</v>
      </c>
      <c r="F4404" t="s">
        <v>24</v>
      </c>
      <c r="G4404" t="s">
        <v>25</v>
      </c>
      <c r="H4404" s="3">
        <v>9207.5400000000009</v>
      </c>
      <c r="I4404" t="s">
        <v>19</v>
      </c>
      <c r="J4404" t="s">
        <v>22</v>
      </c>
      <c r="K44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38.857947074270299</v>
      </c>
      <c r="L4404" s="6">
        <f>TablaDatos[[#This Row],[IMC_raw]]/1000000000000000</f>
        <v>3.88579470742703</v>
      </c>
      <c r="M4404" s="2">
        <v>3885794707427030</v>
      </c>
      <c r="N44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4" s="13">
        <f t="shared" si="68"/>
        <v>4403</v>
      </c>
      <c r="P4404" s="2" t="str">
        <f>IF(TablaDatos[[#This Row],[Diabetes]]=0,"No","Si")</f>
        <v>Si</v>
      </c>
      <c r="Q4404">
        <v>1</v>
      </c>
      <c r="R4404">
        <f>TablaDatos[[#This Row],[Aux2]]/10000000000000</f>
        <v>2143.1233013003398</v>
      </c>
      <c r="S4404" s="1">
        <v>2.14312330130034E+16</v>
      </c>
      <c r="T4404" s="7">
        <f>TablaDatos[[#This Row],[Aux3]]/100000000000000</f>
        <v>24.016926050384001</v>
      </c>
      <c r="U4404" s="1">
        <v>2401692605038400</v>
      </c>
      <c r="V4404">
        <v>179.1</v>
      </c>
      <c r="W4404">
        <v>104.2</v>
      </c>
    </row>
    <row r="4405" spans="1:23">
      <c r="A4405">
        <v>2014</v>
      </c>
      <c r="B4405">
        <v>57</v>
      </c>
      <c r="C4405" t="s">
        <v>23</v>
      </c>
      <c r="D4405" t="s">
        <v>73</v>
      </c>
      <c r="E4405" t="s">
        <v>18</v>
      </c>
      <c r="F4405" t="s">
        <v>24</v>
      </c>
      <c r="G4405" t="s">
        <v>28</v>
      </c>
      <c r="H4405" s="3">
        <v>25850.240000000002</v>
      </c>
      <c r="I4405" t="s">
        <v>21</v>
      </c>
      <c r="J4405" t="s">
        <v>22</v>
      </c>
      <c r="K44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38.840544030590195</v>
      </c>
      <c r="L4405" s="5">
        <f>TablaDatos[[#This Row],[IMC_raw]]/1000000000000000</f>
        <v>3.8840544030590198</v>
      </c>
      <c r="M4405" s="2">
        <v>3884054403059020</v>
      </c>
      <c r="N44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5" s="13">
        <f t="shared" si="68"/>
        <v>4404</v>
      </c>
      <c r="P4405" s="2" t="str">
        <f>IF(TablaDatos[[#This Row],[Diabetes]]=0,"No","Si")</f>
        <v>No</v>
      </c>
      <c r="Q4405">
        <v>0</v>
      </c>
      <c r="R4405">
        <f>TablaDatos[[#This Row],[Aux2]]/10000000000000</f>
        <v>2129.2795360434802</v>
      </c>
      <c r="S4405" s="1">
        <v>2.12927953604348E+16</v>
      </c>
      <c r="T4405" s="7">
        <f>TablaDatos[[#This Row],[Aux3]]/100000000000000</f>
        <v>244.23178993150401</v>
      </c>
      <c r="U4405" s="1">
        <v>2.44231789931504E+16</v>
      </c>
      <c r="V4405">
        <v>156.5</v>
      </c>
      <c r="W4405">
        <v>94.2</v>
      </c>
    </row>
    <row r="4406" spans="1:23">
      <c r="A4406">
        <v>2014</v>
      </c>
      <c r="B4406">
        <v>67</v>
      </c>
      <c r="C4406" t="s">
        <v>23</v>
      </c>
      <c r="D4406" t="s">
        <v>17</v>
      </c>
      <c r="E4406" t="s">
        <v>19</v>
      </c>
      <c r="F4406" t="s">
        <v>24</v>
      </c>
      <c r="G4406" t="s">
        <v>25</v>
      </c>
      <c r="H4406" s="3">
        <v>22298.61</v>
      </c>
      <c r="I4406" t="s">
        <v>21</v>
      </c>
      <c r="J4406" t="s">
        <v>22</v>
      </c>
      <c r="K44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38.758442100801602</v>
      </c>
      <c r="L4406" s="6">
        <f>TablaDatos[[#This Row],[IMC_raw]]/100000000000000</f>
        <v>38.758442100801602</v>
      </c>
      <c r="M4406" s="2">
        <v>3875844210080160</v>
      </c>
      <c r="N44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6" s="13">
        <f t="shared" si="68"/>
        <v>4405</v>
      </c>
      <c r="P4406" s="2" t="str">
        <f>IF(TablaDatos[[#This Row],[Diabetes]]=0,"No","Si")</f>
        <v>No</v>
      </c>
      <c r="Q4406">
        <v>0</v>
      </c>
      <c r="R4406">
        <f>TablaDatos[[#This Row],[Aux2]]/10000000000000</f>
        <v>2310.4747269569698</v>
      </c>
      <c r="S4406" s="1">
        <v>2.31047472695697E+16</v>
      </c>
      <c r="T4406" s="7">
        <f>TablaDatos[[#This Row],[Aux3]]/100000000000000</f>
        <v>261.66911815088702</v>
      </c>
      <c r="U4406" s="1">
        <v>2.61669118150887E+16</v>
      </c>
      <c r="V4406">
        <v>159.80000000000001</v>
      </c>
      <c r="W4406">
        <v>105.1</v>
      </c>
    </row>
    <row r="4407" spans="1:23">
      <c r="A4407">
        <v>2014</v>
      </c>
      <c r="B4407">
        <v>62</v>
      </c>
      <c r="C4407" t="s">
        <v>16</v>
      </c>
      <c r="D4407" t="s">
        <v>26</v>
      </c>
      <c r="E4407" t="s">
        <v>19</v>
      </c>
      <c r="F4407" t="s">
        <v>24</v>
      </c>
      <c r="G4407" t="s">
        <v>28</v>
      </c>
      <c r="H4407" s="3">
        <v>26711.84</v>
      </c>
      <c r="I4407" t="s">
        <v>21</v>
      </c>
      <c r="J4407" t="s">
        <v>19</v>
      </c>
      <c r="K44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38.696296454000198</v>
      </c>
      <c r="L4407" s="6">
        <f>TablaDatos[[#This Row],[IMC_raw]]/100000000000000</f>
        <v>38.696296454000198</v>
      </c>
      <c r="M4407" s="2">
        <v>3869629645400020</v>
      </c>
      <c r="N44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7" s="13">
        <f t="shared" si="68"/>
        <v>4406</v>
      </c>
      <c r="P4407" s="2" t="str">
        <f>IF(TablaDatos[[#This Row],[Diabetes]]=0,"No","Si")</f>
        <v>Si</v>
      </c>
      <c r="Q4407">
        <v>1</v>
      </c>
      <c r="R4407">
        <f>TablaDatos[[#This Row],[Aux2]]/10000000000000</f>
        <v>2355.79614684443</v>
      </c>
      <c r="S4407" s="1">
        <v>2.35579614684443E+16</v>
      </c>
      <c r="T4407" s="7">
        <f>TablaDatos[[#This Row],[Aux3]]/100000000000000</f>
        <v>238.88665572714601</v>
      </c>
      <c r="U4407" s="1">
        <v>2.38886655727146E+16</v>
      </c>
      <c r="V4407">
        <v>172</v>
      </c>
      <c r="W4407">
        <v>109.9</v>
      </c>
    </row>
    <row r="4408" spans="1:23">
      <c r="A4408">
        <v>2014</v>
      </c>
      <c r="B4408">
        <v>59</v>
      </c>
      <c r="C4408" t="s">
        <v>23</v>
      </c>
      <c r="D4408" t="s">
        <v>73</v>
      </c>
      <c r="E4408" t="s">
        <v>18</v>
      </c>
      <c r="F4408" t="s">
        <v>24</v>
      </c>
      <c r="G4408" t="s">
        <v>28</v>
      </c>
      <c r="H4408" s="3">
        <v>25237.29</v>
      </c>
      <c r="I4408" t="s">
        <v>21</v>
      </c>
      <c r="J4408" t="s">
        <v>22</v>
      </c>
      <c r="K44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38.678496315620905</v>
      </c>
      <c r="L4408" s="6">
        <f>TablaDatos[[#This Row],[IMC_raw]]/1000000000000000</f>
        <v>0.38678496315620903</v>
      </c>
      <c r="M4408" s="2">
        <v>386784963156209</v>
      </c>
      <c r="N44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8" s="13">
        <f t="shared" si="68"/>
        <v>4407</v>
      </c>
      <c r="P4408" s="2" t="str">
        <f>IF(TablaDatos[[#This Row],[Diabetes]]=0,"No","Si")</f>
        <v>Si</v>
      </c>
      <c r="Q4408">
        <v>1</v>
      </c>
      <c r="R4408">
        <f>TablaDatos[[#This Row],[Aux2]]/10000000000000</f>
        <v>2295.8491758657401</v>
      </c>
      <c r="S4408" s="1">
        <v>2.29584917586574E+16</v>
      </c>
      <c r="T4408" s="7">
        <f>TablaDatos[[#This Row],[Aux3]]/100000000000000</f>
        <v>241.11831689768999</v>
      </c>
      <c r="U4408" s="1">
        <v>2.4111831689769E+16</v>
      </c>
      <c r="V4408">
        <v>164.9</v>
      </c>
      <c r="W4408">
        <v>103.6</v>
      </c>
    </row>
    <row r="4409" spans="1:23">
      <c r="A4409">
        <v>2014</v>
      </c>
      <c r="B4409">
        <v>67</v>
      </c>
      <c r="C4409" t="s">
        <v>16</v>
      </c>
      <c r="D4409" t="s">
        <v>38</v>
      </c>
      <c r="E4409" t="s">
        <v>31</v>
      </c>
      <c r="F4409" t="s">
        <v>24</v>
      </c>
      <c r="G4409" t="s">
        <v>25</v>
      </c>
      <c r="H4409" s="3">
        <v>18185.45</v>
      </c>
      <c r="I4409" t="s">
        <v>21</v>
      </c>
      <c r="J4409" t="s">
        <v>19</v>
      </c>
      <c r="K44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38.546766501493401</v>
      </c>
      <c r="L4409" s="6">
        <f>TablaDatos[[#This Row],[IMC_raw]]/1000000000000000</f>
        <v>38.546766501493401</v>
      </c>
      <c r="M4409" s="2">
        <v>3.85467665014934E+16</v>
      </c>
      <c r="N44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09" s="13">
        <f t="shared" si="68"/>
        <v>4408</v>
      </c>
      <c r="P4409" s="2" t="str">
        <f>IF(TablaDatos[[#This Row],[Diabetes]]=0,"No","Si")</f>
        <v>Si</v>
      </c>
      <c r="Q4409">
        <v>1</v>
      </c>
      <c r="R4409">
        <f>TablaDatos[[#This Row],[Aux2]]/10000000000000</f>
        <v>2454.4058867741201</v>
      </c>
      <c r="S4409" s="1">
        <v>2.45440588677412E+16</v>
      </c>
      <c r="T4409" s="7">
        <f>TablaDatos[[#This Row],[Aux3]]/100000000000000</f>
        <v>26.157139342974499</v>
      </c>
      <c r="U4409" s="1">
        <v>2615713934297450</v>
      </c>
      <c r="V4409">
        <v>186</v>
      </c>
      <c r="W4409">
        <v>105.6</v>
      </c>
    </row>
    <row r="4410" spans="1:23">
      <c r="A4410">
        <v>2014</v>
      </c>
      <c r="B4410">
        <v>67</v>
      </c>
      <c r="C4410" t="s">
        <v>16</v>
      </c>
      <c r="D4410" t="s">
        <v>17</v>
      </c>
      <c r="E4410" t="s">
        <v>21</v>
      </c>
      <c r="F4410" t="s">
        <v>24</v>
      </c>
      <c r="G4410" t="s">
        <v>25</v>
      </c>
      <c r="H4410" s="3">
        <v>20060.080000000002</v>
      </c>
      <c r="I4410" t="s">
        <v>21</v>
      </c>
      <c r="J4410" t="s">
        <v>18</v>
      </c>
      <c r="K44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38.546712816871299</v>
      </c>
      <c r="L4410" s="5">
        <f>TablaDatos[[#This Row],[IMC_raw]]/1000000000000000</f>
        <v>3.8546712816871298</v>
      </c>
      <c r="M4410" s="2">
        <v>3854671281687130</v>
      </c>
      <c r="N44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0" s="13">
        <f t="shared" si="68"/>
        <v>4409</v>
      </c>
      <c r="P4410" s="2" t="str">
        <f>IF(TablaDatos[[#This Row],[Diabetes]]=0,"No","Si")</f>
        <v>Si</v>
      </c>
      <c r="Q4410">
        <v>1</v>
      </c>
      <c r="R4410">
        <f>TablaDatos[[#This Row],[Aux2]]/10000000000000</f>
        <v>2568.1918073571101</v>
      </c>
      <c r="S4410" s="1">
        <v>2.56819180735711E+16</v>
      </c>
      <c r="T4410" s="7">
        <f>TablaDatos[[#This Row],[Aux3]]/100000000000000</f>
        <v>27.961085623788399</v>
      </c>
      <c r="U4410" s="1">
        <v>2796108562378840</v>
      </c>
      <c r="V4410">
        <v>169.2</v>
      </c>
      <c r="W4410">
        <v>99.5</v>
      </c>
    </row>
    <row r="4411" spans="1:23">
      <c r="A4411">
        <v>2014</v>
      </c>
      <c r="B4411">
        <v>52</v>
      </c>
      <c r="C4411" t="s">
        <v>16</v>
      </c>
      <c r="D4411" t="s">
        <v>74</v>
      </c>
      <c r="E4411" t="s">
        <v>19</v>
      </c>
      <c r="F4411" t="s">
        <v>24</v>
      </c>
      <c r="G4411" t="s">
        <v>20</v>
      </c>
      <c r="H4411" s="3">
        <v>14599.63</v>
      </c>
      <c r="I4411" t="s">
        <v>21</v>
      </c>
      <c r="J4411" t="s">
        <v>18</v>
      </c>
      <c r="K44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38.537202264506497</v>
      </c>
      <c r="L4411" s="5">
        <f>TablaDatos[[#This Row],[IMC_raw]]/1000000000000000</f>
        <v>3.8537202264506498</v>
      </c>
      <c r="M4411" s="2">
        <v>3853720226450650</v>
      </c>
      <c r="N44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1" s="13">
        <f t="shared" si="68"/>
        <v>4410</v>
      </c>
      <c r="P4411" s="2" t="str">
        <f>IF(TablaDatos[[#This Row],[Diabetes]]=0,"No","Si")</f>
        <v>Si</v>
      </c>
      <c r="Q4411">
        <v>1</v>
      </c>
      <c r="R4411">
        <f>TablaDatos[[#This Row],[Aux2]]/10000000000000</f>
        <v>2754.0479533008202</v>
      </c>
      <c r="S4411" s="1">
        <v>2.75404795330082E+16</v>
      </c>
      <c r="T4411" s="7">
        <f>TablaDatos[[#This Row],[Aux3]]/100000000000000</f>
        <v>276.34265353835002</v>
      </c>
      <c r="U4411" s="1">
        <v>2.7634265353835E+16</v>
      </c>
      <c r="V4411">
        <v>168.8</v>
      </c>
      <c r="W4411">
        <v>98.6</v>
      </c>
    </row>
    <row r="4412" spans="1:23">
      <c r="A4412">
        <v>2014</v>
      </c>
      <c r="B4412">
        <v>69</v>
      </c>
      <c r="C4412" t="s">
        <v>16</v>
      </c>
      <c r="D4412" t="s">
        <v>27</v>
      </c>
      <c r="E4412" t="s">
        <v>21</v>
      </c>
      <c r="F4412" t="s">
        <v>24</v>
      </c>
      <c r="G4412" t="s">
        <v>25</v>
      </c>
      <c r="H4412" s="3">
        <v>18525.009999999998</v>
      </c>
      <c r="I4412" t="s">
        <v>21</v>
      </c>
      <c r="J4412" t="s">
        <v>18</v>
      </c>
      <c r="K44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38.460311897848101</v>
      </c>
      <c r="L4412" s="6">
        <f>TablaDatos[[#This Row],[IMC_raw]]/1000000000000000</f>
        <v>3.8460311897848101</v>
      </c>
      <c r="M4412" s="2">
        <v>3846031189784810</v>
      </c>
      <c r="N44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2" s="13">
        <f t="shared" si="68"/>
        <v>4411</v>
      </c>
      <c r="P4412" s="2" t="str">
        <f>IF(TablaDatos[[#This Row],[Diabetes]]=0,"No","Si")</f>
        <v>Si</v>
      </c>
      <c r="Q4412">
        <v>1</v>
      </c>
      <c r="R4412">
        <f>TablaDatos[[#This Row],[Aux2]]/10000000000000</f>
        <v>2429.3958360095899</v>
      </c>
      <c r="S4412" s="1">
        <v>2.42939583600959E+16</v>
      </c>
      <c r="T4412" s="7">
        <f>TablaDatos[[#This Row],[Aux3]]/100000000000000</f>
        <v>26.959880470032399</v>
      </c>
      <c r="U4412" s="1">
        <v>2695988047003240</v>
      </c>
      <c r="V4412">
        <v>183.7</v>
      </c>
      <c r="W4412">
        <v>106</v>
      </c>
    </row>
    <row r="4413" spans="1:23">
      <c r="A4413">
        <v>2014</v>
      </c>
      <c r="B4413">
        <v>67</v>
      </c>
      <c r="C4413" t="s">
        <v>16</v>
      </c>
      <c r="D4413" t="s">
        <v>30</v>
      </c>
      <c r="E4413" t="s">
        <v>19</v>
      </c>
      <c r="F4413" t="s">
        <v>19</v>
      </c>
      <c r="G4413" t="s">
        <v>25</v>
      </c>
      <c r="H4413" s="3">
        <v>9829.9</v>
      </c>
      <c r="I4413" t="s">
        <v>19</v>
      </c>
      <c r="J4413" t="s">
        <v>22</v>
      </c>
      <c r="K44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38.452673151843292</v>
      </c>
      <c r="L4413" s="6">
        <f>TablaDatos[[#This Row],[IMC_raw]]/1000000000000000</f>
        <v>38.452673151843292</v>
      </c>
      <c r="M4413" s="2">
        <v>3.8452673151843296E+16</v>
      </c>
      <c r="N44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3" s="13">
        <f t="shared" si="68"/>
        <v>4412</v>
      </c>
      <c r="P4413" s="2" t="str">
        <f>IF(TablaDatos[[#This Row],[Diabetes]]=0,"No","Si")</f>
        <v>No</v>
      </c>
      <c r="Q4413">
        <v>0</v>
      </c>
      <c r="R4413">
        <f>TablaDatos[[#This Row],[Aux2]]/10000000000000</f>
        <v>2211.9969410107201</v>
      </c>
      <c r="S4413" s="1">
        <v>2.21199694101072E+16</v>
      </c>
      <c r="T4413" s="7">
        <f>TablaDatos[[#This Row],[Aux3]]/100000000000000</f>
        <v>225.18300731289199</v>
      </c>
      <c r="U4413" s="1">
        <v>2.25183007312892E+16</v>
      </c>
      <c r="V4413">
        <v>164.7</v>
      </c>
      <c r="W4413">
        <v>98.3</v>
      </c>
    </row>
    <row r="4414" spans="1:23">
      <c r="A4414">
        <v>2014</v>
      </c>
      <c r="B4414">
        <v>65</v>
      </c>
      <c r="C4414" t="s">
        <v>23</v>
      </c>
      <c r="D4414" t="s">
        <v>27</v>
      </c>
      <c r="E4414" t="s">
        <v>18</v>
      </c>
      <c r="F4414" t="s">
        <v>24</v>
      </c>
      <c r="G4414" t="s">
        <v>25</v>
      </c>
      <c r="H4414" s="3">
        <v>20380.36</v>
      </c>
      <c r="I4414" t="s">
        <v>19</v>
      </c>
      <c r="J4414" t="s">
        <v>22</v>
      </c>
      <c r="K44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38.385990756471301</v>
      </c>
      <c r="L4414" s="5">
        <f>TablaDatos[[#This Row],[IMC_raw]]/1000000000000000</f>
        <v>3.8385990756471302</v>
      </c>
      <c r="M4414" s="2">
        <v>3838599075647130</v>
      </c>
      <c r="N44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4" s="13">
        <f t="shared" si="68"/>
        <v>4413</v>
      </c>
      <c r="P4414" s="2" t="str">
        <f>IF(TablaDatos[[#This Row],[Diabetes]]=0,"No","Si")</f>
        <v>Si</v>
      </c>
      <c r="Q4414">
        <v>1</v>
      </c>
      <c r="R4414">
        <f>TablaDatos[[#This Row],[Aux2]]/10000000000000</f>
        <v>2243.8284260431301</v>
      </c>
      <c r="S4414" s="1">
        <v>2.24382842604313E+16</v>
      </c>
      <c r="T4414" s="7">
        <f>TablaDatos[[#This Row],[Aux3]]/100000000000000</f>
        <v>254.27374912011601</v>
      </c>
      <c r="U4414" s="1">
        <v>2.54273749120116E+16</v>
      </c>
      <c r="V4414">
        <v>180.1</v>
      </c>
      <c r="W4414">
        <v>102.9</v>
      </c>
    </row>
    <row r="4415" spans="1:23">
      <c r="A4415">
        <v>2014</v>
      </c>
      <c r="B4415">
        <v>74</v>
      </c>
      <c r="C4415" t="s">
        <v>23</v>
      </c>
      <c r="D4415" t="s">
        <v>27</v>
      </c>
      <c r="E4415" t="s">
        <v>31</v>
      </c>
      <c r="F4415" t="s">
        <v>24</v>
      </c>
      <c r="G4415" t="s">
        <v>25</v>
      </c>
      <c r="H4415" s="3">
        <v>13273.78</v>
      </c>
      <c r="I4415" t="s">
        <v>21</v>
      </c>
      <c r="J4415" t="s">
        <v>18</v>
      </c>
      <c r="K44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38.294114397187499</v>
      </c>
      <c r="L4415" s="6">
        <f>TablaDatos[[#This Row],[IMC_raw]]/1000000000000000</f>
        <v>3.8294114397187502</v>
      </c>
      <c r="M4415" s="2">
        <v>3829411439718750</v>
      </c>
      <c r="N44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5" s="13">
        <f t="shared" si="68"/>
        <v>4414</v>
      </c>
      <c r="P4415" s="2" t="str">
        <f>IF(TablaDatos[[#This Row],[Diabetes]]=0,"No","Si")</f>
        <v>Si</v>
      </c>
      <c r="Q4415">
        <v>1</v>
      </c>
      <c r="R4415">
        <f>TablaDatos[[#This Row],[Aux2]]/10000000000000</f>
        <v>264.868903187265</v>
      </c>
      <c r="S4415" s="1">
        <v>2648689031872650</v>
      </c>
      <c r="T4415" s="7">
        <f>TablaDatos[[#This Row],[Aux3]]/100000000000000</f>
        <v>25.711506466456701</v>
      </c>
      <c r="U4415" s="1">
        <v>2571150646645670</v>
      </c>
      <c r="V4415">
        <v>182.1</v>
      </c>
      <c r="W4415">
        <v>110.9</v>
      </c>
    </row>
    <row r="4416" spans="1:23">
      <c r="A4416">
        <v>2014</v>
      </c>
      <c r="B4416">
        <v>57</v>
      </c>
      <c r="C4416" t="s">
        <v>23</v>
      </c>
      <c r="D4416" t="s">
        <v>30</v>
      </c>
      <c r="E4416" t="s">
        <v>21</v>
      </c>
      <c r="F4416" t="s">
        <v>24</v>
      </c>
      <c r="G4416" t="s">
        <v>28</v>
      </c>
      <c r="H4416" s="3">
        <v>14241.76</v>
      </c>
      <c r="I4416" t="s">
        <v>21</v>
      </c>
      <c r="J4416" t="s">
        <v>22</v>
      </c>
      <c r="K44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38.248916655024701</v>
      </c>
      <c r="L4416" s="5">
        <f>TablaDatos[[#This Row],[IMC_raw]]/100000000000000</f>
        <v>38.248916655024701</v>
      </c>
      <c r="M4416" s="2">
        <v>3824891665502470</v>
      </c>
      <c r="N44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6" s="13">
        <f t="shared" si="68"/>
        <v>4415</v>
      </c>
      <c r="P4416" s="2" t="str">
        <f>IF(TablaDatos[[#This Row],[Diabetes]]=0,"No","Si")</f>
        <v>Si</v>
      </c>
      <c r="Q4416">
        <v>1</v>
      </c>
      <c r="R4416">
        <f>TablaDatos[[#This Row],[Aux2]]/10000000000000</f>
        <v>229.444210329848</v>
      </c>
      <c r="S4416" s="1">
        <v>2294442103298480</v>
      </c>
      <c r="T4416" s="7">
        <f>TablaDatos[[#This Row],[Aux3]]/100000000000000</f>
        <v>242.58915096546301</v>
      </c>
      <c r="U4416" s="1">
        <v>2.42589150965463E+16</v>
      </c>
      <c r="V4416">
        <v>173.3</v>
      </c>
      <c r="W4416">
        <v>106.5</v>
      </c>
    </row>
    <row r="4417" spans="1:23">
      <c r="A4417">
        <v>2014</v>
      </c>
      <c r="B4417">
        <v>58</v>
      </c>
      <c r="C4417" t="s">
        <v>23</v>
      </c>
      <c r="D4417" t="s">
        <v>42</v>
      </c>
      <c r="E4417" t="s">
        <v>18</v>
      </c>
      <c r="F4417" t="s">
        <v>19</v>
      </c>
      <c r="G4417" t="s">
        <v>28</v>
      </c>
      <c r="H4417" s="3">
        <v>20713.41</v>
      </c>
      <c r="I4417" t="s">
        <v>19</v>
      </c>
      <c r="J4417" t="s">
        <v>22</v>
      </c>
      <c r="K44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38.244126356518201</v>
      </c>
      <c r="L4417" s="5">
        <f>TablaDatos[[#This Row],[IMC_raw]]/1000000000000000</f>
        <v>3.8244126356518202</v>
      </c>
      <c r="M4417" s="2">
        <v>3824412635651820</v>
      </c>
      <c r="N44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7" s="13">
        <f t="shared" si="68"/>
        <v>4416</v>
      </c>
      <c r="P4417" s="2" t="str">
        <f>IF(TablaDatos[[#This Row],[Diabetes]]=0,"No","Si")</f>
        <v>Si</v>
      </c>
      <c r="Q4417">
        <v>1</v>
      </c>
      <c r="R4417">
        <f>TablaDatos[[#This Row],[Aux2]]/10000000000000</f>
        <v>217.40833893584099</v>
      </c>
      <c r="S4417" s="1">
        <v>2174083389358410</v>
      </c>
      <c r="T4417" s="7">
        <f>TablaDatos[[#This Row],[Aux3]]/100000000000000</f>
        <v>260.12314098070402</v>
      </c>
      <c r="U4417" s="1">
        <v>2.60123140980704E+16</v>
      </c>
      <c r="V4417">
        <v>167.5</v>
      </c>
      <c r="W4417">
        <v>98.3</v>
      </c>
    </row>
    <row r="4418" spans="1:23">
      <c r="A4418">
        <v>2014</v>
      </c>
      <c r="B4418">
        <v>66</v>
      </c>
      <c r="C4418" t="s">
        <v>23</v>
      </c>
      <c r="D4418" t="s">
        <v>17</v>
      </c>
      <c r="E4418" t="s">
        <v>19</v>
      </c>
      <c r="F4418" t="s">
        <v>19</v>
      </c>
      <c r="G4418" t="s">
        <v>25</v>
      </c>
      <c r="H4418" s="3">
        <v>31311.41</v>
      </c>
      <c r="I4418" t="s">
        <v>19</v>
      </c>
      <c r="J4418" t="s">
        <v>19</v>
      </c>
      <c r="K44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38.214729668386894</v>
      </c>
      <c r="L4418" s="5">
        <f>TablaDatos[[#This Row],[IMC_raw]]/1000000000000000</f>
        <v>38.214729668386894</v>
      </c>
      <c r="M4418" s="2">
        <v>3.8214729668386896E+16</v>
      </c>
      <c r="N44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8" s="13">
        <f t="shared" ref="O4418:O4481" si="69">O4417+1</f>
        <v>4417</v>
      </c>
      <c r="P4418" s="2" t="str">
        <f>IF(TablaDatos[[#This Row],[Diabetes]]=0,"No","Si")</f>
        <v>No</v>
      </c>
      <c r="Q4418">
        <v>0</v>
      </c>
      <c r="R4418">
        <f>TablaDatos[[#This Row],[Aux2]]/10000000000000</f>
        <v>2505.2307257232201</v>
      </c>
      <c r="S4418" s="1">
        <v>2.50523072572322E+16</v>
      </c>
      <c r="T4418" s="7">
        <f>TablaDatos[[#This Row],[Aux3]]/100000000000000</f>
        <v>24.045917388423899</v>
      </c>
      <c r="U4418" s="1">
        <v>2404591738842390</v>
      </c>
      <c r="V4418">
        <v>165.3</v>
      </c>
      <c r="W4418">
        <v>97.1</v>
      </c>
    </row>
    <row r="4419" spans="1:23">
      <c r="A4419">
        <v>2014</v>
      </c>
      <c r="B4419">
        <v>61</v>
      </c>
      <c r="C4419" t="s">
        <v>16</v>
      </c>
      <c r="D4419" t="s">
        <v>72</v>
      </c>
      <c r="E4419" t="s">
        <v>31</v>
      </c>
      <c r="F4419" t="s">
        <v>24</v>
      </c>
      <c r="G4419" t="s">
        <v>28</v>
      </c>
      <c r="H4419" s="3">
        <v>10147.870000000001</v>
      </c>
      <c r="I4419" t="s">
        <v>21</v>
      </c>
      <c r="J4419" t="s">
        <v>19</v>
      </c>
      <c r="K44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38.160020373319199</v>
      </c>
      <c r="L4419" s="6">
        <f>TablaDatos[[#This Row],[IMC_raw]]/1000000000000000</f>
        <v>38.160020373319199</v>
      </c>
      <c r="M4419" s="2">
        <v>3.81600203733192E+16</v>
      </c>
      <c r="N44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19" s="13">
        <f t="shared" si="69"/>
        <v>4418</v>
      </c>
      <c r="P4419" s="2" t="str">
        <f>IF(TablaDatos[[#This Row],[Diabetes]]=0,"No","Si")</f>
        <v>Si</v>
      </c>
      <c r="Q4419">
        <v>1</v>
      </c>
      <c r="R4419">
        <f>TablaDatos[[#This Row],[Aux2]]/10000000000000</f>
        <v>2394.2987835116201</v>
      </c>
      <c r="S4419" s="1">
        <v>2.39429878351162E+16</v>
      </c>
      <c r="T4419" s="7">
        <f>TablaDatos[[#This Row],[Aux3]]/100000000000000</f>
        <v>225.85074299162301</v>
      </c>
      <c r="U4419" s="1">
        <v>2.25850742991623E+16</v>
      </c>
      <c r="V4419">
        <v>167</v>
      </c>
      <c r="W4419">
        <v>107.8</v>
      </c>
    </row>
    <row r="4420" spans="1:23">
      <c r="A4420">
        <v>2014</v>
      </c>
      <c r="B4420">
        <v>59</v>
      </c>
      <c r="C4420" t="s">
        <v>23</v>
      </c>
      <c r="D4420" t="s">
        <v>29</v>
      </c>
      <c r="E4420" t="s">
        <v>19</v>
      </c>
      <c r="F4420" t="s">
        <v>24</v>
      </c>
      <c r="G4420" t="s">
        <v>28</v>
      </c>
      <c r="H4420" s="3">
        <v>18653.02</v>
      </c>
      <c r="I4420" t="s">
        <v>21</v>
      </c>
      <c r="J4420" t="s">
        <v>18</v>
      </c>
      <c r="K44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38.051869391100304</v>
      </c>
      <c r="L4420" s="6">
        <f>TablaDatos[[#This Row],[IMC_raw]]/1000000000000000</f>
        <v>38.051869391100304</v>
      </c>
      <c r="M4420" s="2">
        <v>3.8051869391100304E+16</v>
      </c>
      <c r="N44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0" s="13">
        <f t="shared" si="69"/>
        <v>4419</v>
      </c>
      <c r="P4420" s="2" t="str">
        <f>IF(TablaDatos[[#This Row],[Diabetes]]=0,"No","Si")</f>
        <v>No</v>
      </c>
      <c r="Q4420">
        <v>0</v>
      </c>
      <c r="R4420">
        <f>TablaDatos[[#This Row],[Aux2]]/10000000000000</f>
        <v>248.05154555678101</v>
      </c>
      <c r="S4420" s="1">
        <v>2480515455567810</v>
      </c>
      <c r="T4420" s="7">
        <f>TablaDatos[[#This Row],[Aux3]]/100000000000000</f>
        <v>237.81228620045499</v>
      </c>
      <c r="U4420" s="1">
        <v>2.37812286200455E+16</v>
      </c>
      <c r="V4420">
        <v>166.4</v>
      </c>
      <c r="W4420">
        <v>101.2</v>
      </c>
    </row>
    <row r="4421" spans="1:23">
      <c r="A4421">
        <v>2014</v>
      </c>
      <c r="B4421">
        <v>45</v>
      </c>
      <c r="C4421" t="s">
        <v>16</v>
      </c>
      <c r="D4421" t="s">
        <v>72</v>
      </c>
      <c r="E4421" t="s">
        <v>18</v>
      </c>
      <c r="F4421" t="s">
        <v>24</v>
      </c>
      <c r="G4421" t="s">
        <v>20</v>
      </c>
      <c r="H4421" s="3">
        <v>22865.55</v>
      </c>
      <c r="I4421" t="s">
        <v>21</v>
      </c>
      <c r="J4421" t="s">
        <v>18</v>
      </c>
      <c r="K44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38.006206750232003</v>
      </c>
      <c r="L4421" s="6">
        <f>TablaDatos[[#This Row],[IMC_raw]]/1000000000000000</f>
        <v>38.006206750232003</v>
      </c>
      <c r="M4421" s="2">
        <v>3.8006206750232E+16</v>
      </c>
      <c r="N44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1" s="13">
        <f t="shared" si="69"/>
        <v>4420</v>
      </c>
      <c r="P4421" s="2" t="str">
        <f>IF(TablaDatos[[#This Row],[Diabetes]]=0,"No","Si")</f>
        <v>No</v>
      </c>
      <c r="Q4421">
        <v>0</v>
      </c>
      <c r="R4421">
        <f>TablaDatos[[#This Row],[Aux2]]/10000000000000</f>
        <v>2324.3166797038798</v>
      </c>
      <c r="S4421" s="1">
        <v>2.32431667970388E+16</v>
      </c>
      <c r="T4421" s="7">
        <f>TablaDatos[[#This Row],[Aux3]]/100000000000000</f>
        <v>238.30405461663301</v>
      </c>
      <c r="U4421" s="1">
        <v>2.38304054616633E+16</v>
      </c>
      <c r="V4421">
        <v>160.19999999999999</v>
      </c>
      <c r="W4421">
        <v>98</v>
      </c>
    </row>
    <row r="4422" spans="1:23">
      <c r="A4422">
        <v>2014</v>
      </c>
      <c r="B4422">
        <v>50</v>
      </c>
      <c r="C4422" t="s">
        <v>16</v>
      </c>
      <c r="D4422" t="s">
        <v>33</v>
      </c>
      <c r="E4422" t="s">
        <v>18</v>
      </c>
      <c r="F4422" t="s">
        <v>24</v>
      </c>
      <c r="G4422" t="s">
        <v>20</v>
      </c>
      <c r="H4422" s="3">
        <v>21225.3</v>
      </c>
      <c r="I4422" t="s">
        <v>19</v>
      </c>
      <c r="J4422" t="s">
        <v>22</v>
      </c>
      <c r="K44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37.993010592223101</v>
      </c>
      <c r="L4422" s="5">
        <f>TablaDatos[[#This Row],[IMC_raw]]/1000000000000000</f>
        <v>3.79930105922231</v>
      </c>
      <c r="M4422" s="2">
        <v>3799301059222310</v>
      </c>
      <c r="N44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2" s="13">
        <f t="shared" si="69"/>
        <v>4421</v>
      </c>
      <c r="P4422" s="2" t="str">
        <f>IF(TablaDatos[[#This Row],[Diabetes]]=0,"No","Si")</f>
        <v>No</v>
      </c>
      <c r="Q4422">
        <v>0</v>
      </c>
      <c r="R4422">
        <f>TablaDatos[[#This Row],[Aux2]]/10000000000000</f>
        <v>1910.5606104675801</v>
      </c>
      <c r="S4422" s="1">
        <v>1.91056061046758E+16</v>
      </c>
      <c r="T4422" s="7">
        <f>TablaDatos[[#This Row],[Aux3]]/100000000000000</f>
        <v>22.297502895608901</v>
      </c>
      <c r="U4422" s="1">
        <v>2229750289560890</v>
      </c>
      <c r="V4422">
        <v>151.69999999999999</v>
      </c>
      <c r="W4422">
        <v>97.9</v>
      </c>
    </row>
    <row r="4423" spans="1:23">
      <c r="A4423">
        <v>2014</v>
      </c>
      <c r="B4423">
        <v>55</v>
      </c>
      <c r="C4423" t="s">
        <v>23</v>
      </c>
      <c r="D4423" t="s">
        <v>73</v>
      </c>
      <c r="E4423" t="s">
        <v>18</v>
      </c>
      <c r="F4423" t="s">
        <v>19</v>
      </c>
      <c r="G4423" t="s">
        <v>28</v>
      </c>
      <c r="H4423" s="3">
        <v>24726.03</v>
      </c>
      <c r="I4423" t="s">
        <v>21</v>
      </c>
      <c r="J4423" t="s">
        <v>18</v>
      </c>
      <c r="K44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37.992585446798103</v>
      </c>
      <c r="L4423" s="6">
        <f>TablaDatos[[#This Row],[IMC_raw]]/1000000000000000</f>
        <v>3.7992585446798102</v>
      </c>
      <c r="M4423" s="2">
        <v>3799258544679810</v>
      </c>
      <c r="N44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3" s="13">
        <f t="shared" si="69"/>
        <v>4422</v>
      </c>
      <c r="P4423" s="2" t="str">
        <f>IF(TablaDatos[[#This Row],[Diabetes]]=0,"No","Si")</f>
        <v>No</v>
      </c>
      <c r="Q4423">
        <v>0</v>
      </c>
      <c r="R4423">
        <f>TablaDatos[[#This Row],[Aux2]]/10000000000000</f>
        <v>2235.1920263358002</v>
      </c>
      <c r="S4423" s="1">
        <v>2.2351920263358E+16</v>
      </c>
      <c r="T4423" s="7">
        <f>TablaDatos[[#This Row],[Aux3]]/100000000000000</f>
        <v>238.02029709136801</v>
      </c>
      <c r="U4423" s="1">
        <v>2.38020297091368E+16</v>
      </c>
      <c r="V4423">
        <v>170.3</v>
      </c>
      <c r="W4423">
        <v>97.9</v>
      </c>
    </row>
    <row r="4424" spans="1:23">
      <c r="A4424">
        <v>2014</v>
      </c>
      <c r="B4424">
        <v>67</v>
      </c>
      <c r="C4424" t="s">
        <v>16</v>
      </c>
      <c r="D4424" t="s">
        <v>30</v>
      </c>
      <c r="E4424" t="s">
        <v>21</v>
      </c>
      <c r="F4424" t="s">
        <v>24</v>
      </c>
      <c r="G4424" t="s">
        <v>25</v>
      </c>
      <c r="H4424" s="3">
        <v>10785.05</v>
      </c>
      <c r="I4424" t="s">
        <v>21</v>
      </c>
      <c r="J4424" t="s">
        <v>19</v>
      </c>
      <c r="K44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37.9573275405047</v>
      </c>
      <c r="L4424" s="5">
        <f>TablaDatos[[#This Row],[IMC_raw]]/1000000000000000</f>
        <v>3.7957327540504702</v>
      </c>
      <c r="M4424" s="2">
        <v>3795732754050470</v>
      </c>
      <c r="N44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4" s="13">
        <f t="shared" si="69"/>
        <v>4423</v>
      </c>
      <c r="P4424" s="2" t="str">
        <f>IF(TablaDatos[[#This Row],[Diabetes]]=0,"No","Si")</f>
        <v>Si</v>
      </c>
      <c r="Q4424">
        <v>1</v>
      </c>
      <c r="R4424">
        <f>TablaDatos[[#This Row],[Aux2]]/10000000000000</f>
        <v>257.34158825817502</v>
      </c>
      <c r="S4424" s="1">
        <v>2573415882581750</v>
      </c>
      <c r="T4424" s="7">
        <f>TablaDatos[[#This Row],[Aux3]]/100000000000000</f>
        <v>3.0000000000000001E-12</v>
      </c>
      <c r="U4424">
        <v>300</v>
      </c>
      <c r="V4424">
        <v>182.4</v>
      </c>
      <c r="W4424">
        <v>103.7</v>
      </c>
    </row>
    <row r="4425" spans="1:23">
      <c r="A4425">
        <v>2014</v>
      </c>
      <c r="B4425">
        <v>67</v>
      </c>
      <c r="C4425" t="s">
        <v>23</v>
      </c>
      <c r="D4425" t="s">
        <v>17</v>
      </c>
      <c r="E4425" t="s">
        <v>21</v>
      </c>
      <c r="F4425" t="s">
        <v>24</v>
      </c>
      <c r="G4425" t="s">
        <v>25</v>
      </c>
      <c r="H4425" s="3">
        <v>16488.8</v>
      </c>
      <c r="I4425" t="s">
        <v>21</v>
      </c>
      <c r="J4425" t="s">
        <v>18</v>
      </c>
      <c r="K44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37.927580696435001</v>
      </c>
      <c r="L4425" s="6">
        <f>TablaDatos[[#This Row],[IMC_raw]]/1000000000000000</f>
        <v>3.7927580696434999</v>
      </c>
      <c r="M4425" s="2">
        <v>3792758069643500</v>
      </c>
      <c r="N44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5" s="13">
        <f t="shared" si="69"/>
        <v>4424</v>
      </c>
      <c r="P4425" s="2" t="str">
        <f>IF(TablaDatos[[#This Row],[Diabetes]]=0,"No","Si")</f>
        <v>No</v>
      </c>
      <c r="Q4425">
        <v>0</v>
      </c>
      <c r="R4425">
        <f>TablaDatos[[#This Row],[Aux2]]/10000000000000</f>
        <v>229.86357811280499</v>
      </c>
      <c r="S4425" s="1">
        <v>2298635781128050</v>
      </c>
      <c r="T4425" s="7">
        <f>TablaDatos[[#This Row],[Aux3]]/100000000000000</f>
        <v>246.809978665523</v>
      </c>
      <c r="U4425" s="1">
        <v>2.46809978665523E+16</v>
      </c>
      <c r="V4425">
        <v>167</v>
      </c>
      <c r="W4425">
        <v>100.1</v>
      </c>
    </row>
    <row r="4426" spans="1:23">
      <c r="A4426">
        <v>2014</v>
      </c>
      <c r="B4426">
        <v>61</v>
      </c>
      <c r="C4426" t="s">
        <v>16</v>
      </c>
      <c r="D4426" t="s">
        <v>29</v>
      </c>
      <c r="E4426" t="s">
        <v>31</v>
      </c>
      <c r="F4426" t="s">
        <v>24</v>
      </c>
      <c r="G4426" t="s">
        <v>28</v>
      </c>
      <c r="H4426" s="3">
        <v>9302.56</v>
      </c>
      <c r="I4426" t="s">
        <v>21</v>
      </c>
      <c r="J4426" t="s">
        <v>18</v>
      </c>
      <c r="K44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37.841886280125998</v>
      </c>
      <c r="L4426" s="6">
        <f>TablaDatos[[#This Row],[IMC_raw]]/100000000000000</f>
        <v>37.841886280125998</v>
      </c>
      <c r="M4426" s="2">
        <v>3784188628012600</v>
      </c>
      <c r="N44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6" s="13">
        <f t="shared" si="69"/>
        <v>4425</v>
      </c>
      <c r="P4426" s="2" t="str">
        <f>IF(TablaDatos[[#This Row],[Diabetes]]=0,"No","Si")</f>
        <v>Si</v>
      </c>
      <c r="Q4426">
        <v>1</v>
      </c>
      <c r="R4426">
        <f>TablaDatos[[#This Row],[Aux2]]/10000000000000</f>
        <v>2688.1958879405802</v>
      </c>
      <c r="S4426" s="1">
        <v>2.68819588794058E+16</v>
      </c>
      <c r="T4426" s="7">
        <f>TablaDatos[[#This Row],[Aux3]]/100000000000000</f>
        <v>2.9442681525986201</v>
      </c>
      <c r="U4426" s="1">
        <v>294426815259862</v>
      </c>
      <c r="V4426">
        <v>185.3</v>
      </c>
      <c r="W4426">
        <v>103.8</v>
      </c>
    </row>
    <row r="4427" spans="1:23">
      <c r="A4427">
        <v>2014</v>
      </c>
      <c r="B4427">
        <v>63</v>
      </c>
      <c r="C4427" t="s">
        <v>16</v>
      </c>
      <c r="D4427" t="s">
        <v>30</v>
      </c>
      <c r="E4427" t="s">
        <v>19</v>
      </c>
      <c r="F4427" t="s">
        <v>19</v>
      </c>
      <c r="G4427" t="s">
        <v>28</v>
      </c>
      <c r="H4427" s="3">
        <v>22234.63</v>
      </c>
      <c r="I4427" t="s">
        <v>19</v>
      </c>
      <c r="J4427" t="s">
        <v>18</v>
      </c>
      <c r="K44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37.8273938432623</v>
      </c>
      <c r="L4427" s="6">
        <f>TablaDatos[[#This Row],[IMC_raw]]/100000000000000</f>
        <v>37.8273938432623</v>
      </c>
      <c r="M4427" s="2">
        <v>3782739384326230</v>
      </c>
      <c r="N44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7" s="13">
        <f t="shared" si="69"/>
        <v>4426</v>
      </c>
      <c r="P4427" s="2" t="str">
        <f>IF(TablaDatos[[#This Row],[Diabetes]]=0,"No","Si")</f>
        <v>No</v>
      </c>
      <c r="Q4427">
        <v>0</v>
      </c>
      <c r="R4427">
        <f>TablaDatos[[#This Row],[Aux2]]/10000000000000</f>
        <v>1927.2881304264399</v>
      </c>
      <c r="S4427" s="1">
        <v>1.92728813042644E+16</v>
      </c>
      <c r="T4427" s="7">
        <f>TablaDatos[[#This Row],[Aux3]]/100000000000000</f>
        <v>20.526621018425399</v>
      </c>
      <c r="U4427" s="1">
        <v>2052662101842540</v>
      </c>
      <c r="V4427">
        <v>165</v>
      </c>
      <c r="W4427">
        <v>98.5</v>
      </c>
    </row>
    <row r="4428" spans="1:23">
      <c r="A4428">
        <v>2014</v>
      </c>
      <c r="B4428">
        <v>72</v>
      </c>
      <c r="C4428" t="s">
        <v>16</v>
      </c>
      <c r="D4428" t="s">
        <v>29</v>
      </c>
      <c r="E4428" t="s">
        <v>21</v>
      </c>
      <c r="F4428" t="s">
        <v>24</v>
      </c>
      <c r="G4428" t="s">
        <v>25</v>
      </c>
      <c r="H4428" s="3">
        <v>9256.14</v>
      </c>
      <c r="I4428" t="s">
        <v>21</v>
      </c>
      <c r="J4428" t="s">
        <v>22</v>
      </c>
      <c r="K44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37.811816931583799</v>
      </c>
      <c r="L4428" s="6">
        <f>TablaDatos[[#This Row],[IMC_raw]]/1000000000000000</f>
        <v>3.7811816931583802</v>
      </c>
      <c r="M4428" s="2">
        <v>3781181693158380</v>
      </c>
      <c r="N44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8" s="13">
        <f t="shared" si="69"/>
        <v>4427</v>
      </c>
      <c r="P4428" s="2" t="str">
        <f>IF(TablaDatos[[#This Row],[Diabetes]]=0,"No","Si")</f>
        <v>Si</v>
      </c>
      <c r="Q4428">
        <v>1</v>
      </c>
      <c r="R4428">
        <f>TablaDatos[[#This Row],[Aux2]]/10000000000000</f>
        <v>234.77041271696999</v>
      </c>
      <c r="S4428" s="1">
        <v>2347704127169700</v>
      </c>
      <c r="T4428" s="7">
        <f>TablaDatos[[#This Row],[Aux3]]/100000000000000</f>
        <v>3.0000000000000001E-12</v>
      </c>
      <c r="U4428">
        <v>300</v>
      </c>
      <c r="V4428">
        <v>182.8</v>
      </c>
      <c r="W4428">
        <v>112.9</v>
      </c>
    </row>
    <row r="4429" spans="1:23">
      <c r="A4429">
        <v>2014</v>
      </c>
      <c r="B4429">
        <v>57</v>
      </c>
      <c r="C4429" t="s">
        <v>16</v>
      </c>
      <c r="D4429" t="s">
        <v>42</v>
      </c>
      <c r="E4429" t="s">
        <v>31</v>
      </c>
      <c r="F4429" t="s">
        <v>19</v>
      </c>
      <c r="G4429" t="s">
        <v>28</v>
      </c>
      <c r="H4429" s="3">
        <v>25938.76</v>
      </c>
      <c r="I4429" t="s">
        <v>21</v>
      </c>
      <c r="J4429" t="s">
        <v>21</v>
      </c>
      <c r="K44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37.7324610496552</v>
      </c>
      <c r="L4429" s="6">
        <f>TablaDatos[[#This Row],[IMC_raw]]/1000000000000000</f>
        <v>3.7732461049655202</v>
      </c>
      <c r="M4429" s="2">
        <v>3773246104965520</v>
      </c>
      <c r="N44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29" s="13">
        <f t="shared" si="69"/>
        <v>4428</v>
      </c>
      <c r="P4429" s="2" t="str">
        <f>IF(TablaDatos[[#This Row],[Diabetes]]=0,"No","Si")</f>
        <v>No</v>
      </c>
      <c r="Q4429">
        <v>0</v>
      </c>
      <c r="R4429">
        <f>TablaDatos[[#This Row],[Aux2]]/10000000000000</f>
        <v>2208.8449873662698</v>
      </c>
      <c r="S4429" s="1">
        <v>2.20884498736627E+16</v>
      </c>
      <c r="T4429" s="7">
        <f>TablaDatos[[#This Row],[Aux3]]/100000000000000</f>
        <v>290.03394258009399</v>
      </c>
      <c r="U4429" s="1">
        <v>2.90033942580094E+16</v>
      </c>
      <c r="V4429">
        <v>178.8</v>
      </c>
      <c r="W4429">
        <v>106.6</v>
      </c>
    </row>
    <row r="4430" spans="1:23">
      <c r="A4430">
        <v>2014</v>
      </c>
      <c r="B4430">
        <v>74</v>
      </c>
      <c r="C4430" t="s">
        <v>23</v>
      </c>
      <c r="D4430" t="s">
        <v>29</v>
      </c>
      <c r="E4430" t="s">
        <v>21</v>
      </c>
      <c r="F4430" t="s">
        <v>24</v>
      </c>
      <c r="G4430" t="s">
        <v>25</v>
      </c>
      <c r="H4430" s="3">
        <v>12553.45</v>
      </c>
      <c r="I4430" t="s">
        <v>21</v>
      </c>
      <c r="J4430" t="s">
        <v>18</v>
      </c>
      <c r="K44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37.702360650115693</v>
      </c>
      <c r="L4430" s="5">
        <f>TablaDatos[[#This Row],[IMC_raw]]/1000000000000000</f>
        <v>37.702360650115693</v>
      </c>
      <c r="M4430" s="2">
        <v>3.7702360650115696E+16</v>
      </c>
      <c r="N44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0" s="13">
        <f t="shared" si="69"/>
        <v>4429</v>
      </c>
      <c r="P4430" s="2" t="str">
        <f>IF(TablaDatos[[#This Row],[Diabetes]]=0,"No","Si")</f>
        <v>Si</v>
      </c>
      <c r="Q4430">
        <v>1</v>
      </c>
      <c r="R4430">
        <f>TablaDatos[[#This Row],[Aux2]]/10000000000000</f>
        <v>2485.4695229271001</v>
      </c>
      <c r="S4430" s="1">
        <v>2.4854695229271E+16</v>
      </c>
      <c r="T4430" s="7">
        <f>TablaDatos[[#This Row],[Aux3]]/100000000000000</f>
        <v>262.78399202853501</v>
      </c>
      <c r="U4430" s="1">
        <v>2.62783992028535E+16</v>
      </c>
      <c r="V4430">
        <v>179.6</v>
      </c>
      <c r="W4430">
        <v>110.3</v>
      </c>
    </row>
    <row r="4431" spans="1:23">
      <c r="A4431">
        <v>2014</v>
      </c>
      <c r="B4431">
        <v>67</v>
      </c>
      <c r="C4431" t="s">
        <v>16</v>
      </c>
      <c r="D4431" t="s">
        <v>71</v>
      </c>
      <c r="E4431" t="s">
        <v>21</v>
      </c>
      <c r="F4431" t="s">
        <v>24</v>
      </c>
      <c r="G4431" t="s">
        <v>25</v>
      </c>
      <c r="H4431" s="3">
        <v>13207.45</v>
      </c>
      <c r="I4431" t="s">
        <v>21</v>
      </c>
      <c r="J4431" t="s">
        <v>18</v>
      </c>
      <c r="K44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37.685258424162399</v>
      </c>
      <c r="L4431" s="6">
        <f>TablaDatos[[#This Row],[IMC_raw]]/1000000000000000</f>
        <v>0.37685258424162399</v>
      </c>
      <c r="M4431" s="2">
        <v>376852584241624</v>
      </c>
      <c r="N44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1" s="13">
        <f t="shared" si="69"/>
        <v>4430</v>
      </c>
      <c r="P4431" s="2" t="str">
        <f>IF(TablaDatos[[#This Row],[Diabetes]]=0,"No","Si")</f>
        <v>No</v>
      </c>
      <c r="Q4431">
        <v>0</v>
      </c>
      <c r="R4431">
        <f>TablaDatos[[#This Row],[Aux2]]/10000000000000</f>
        <v>249.213337124558</v>
      </c>
      <c r="S4431" s="1">
        <v>2492133371245580</v>
      </c>
      <c r="T4431" s="7">
        <f>TablaDatos[[#This Row],[Aux3]]/100000000000000</f>
        <v>251.27186114687601</v>
      </c>
      <c r="U4431" s="1">
        <v>2.51271861146876E+16</v>
      </c>
      <c r="V4431">
        <v>169.8</v>
      </c>
      <c r="W4431">
        <v>106.7</v>
      </c>
    </row>
    <row r="4432" spans="1:23">
      <c r="A4432">
        <v>2014</v>
      </c>
      <c r="B4432">
        <v>68</v>
      </c>
      <c r="C4432" t="s">
        <v>23</v>
      </c>
      <c r="D4432" t="s">
        <v>26</v>
      </c>
      <c r="E4432" t="s">
        <v>19</v>
      </c>
      <c r="F4432" t="s">
        <v>24</v>
      </c>
      <c r="G4432" t="s">
        <v>25</v>
      </c>
      <c r="H4432" s="3">
        <v>22335.73</v>
      </c>
      <c r="I4432" t="s">
        <v>19</v>
      </c>
      <c r="J4432" t="s">
        <v>18</v>
      </c>
      <c r="K44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37.6541640035827</v>
      </c>
      <c r="L4432" s="5">
        <f>TablaDatos[[#This Row],[IMC_raw]]/1000000000000000</f>
        <v>3.7654164003582702</v>
      </c>
      <c r="M4432" s="2">
        <v>3765416400358270</v>
      </c>
      <c r="N44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2" s="13">
        <f t="shared" si="69"/>
        <v>4431</v>
      </c>
      <c r="P4432" s="2" t="str">
        <f>IF(TablaDatos[[#This Row],[Diabetes]]=0,"No","Si")</f>
        <v>Si</v>
      </c>
      <c r="Q4432">
        <v>1</v>
      </c>
      <c r="R4432">
        <f>TablaDatos[[#This Row],[Aux2]]/10000000000000</f>
        <v>2556.4031037687901</v>
      </c>
      <c r="S4432" s="1">
        <v>2.55640310376879E+16</v>
      </c>
      <c r="T4432" s="7">
        <f>TablaDatos[[#This Row],[Aux3]]/100000000000000</f>
        <v>3.0000000000000001E-12</v>
      </c>
      <c r="U4432">
        <v>300</v>
      </c>
      <c r="V4432">
        <v>171.1</v>
      </c>
      <c r="W4432">
        <v>105.2</v>
      </c>
    </row>
    <row r="4433" spans="1:23">
      <c r="A4433">
        <v>2014</v>
      </c>
      <c r="B4433">
        <v>61</v>
      </c>
      <c r="C4433" t="s">
        <v>16</v>
      </c>
      <c r="D4433" t="s">
        <v>17</v>
      </c>
      <c r="E4433" t="s">
        <v>19</v>
      </c>
      <c r="F4433" t="s">
        <v>19</v>
      </c>
      <c r="G4433" t="s">
        <v>28</v>
      </c>
      <c r="H4433" s="3">
        <v>28639.19</v>
      </c>
      <c r="I4433" t="s">
        <v>19</v>
      </c>
      <c r="J4433" t="s">
        <v>19</v>
      </c>
      <c r="K44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37.649751152594398</v>
      </c>
      <c r="L4433" s="5">
        <f>TablaDatos[[#This Row],[IMC_raw]]/1000000000000000</f>
        <v>3.76497511525944</v>
      </c>
      <c r="M4433" s="2">
        <v>3764975115259440</v>
      </c>
      <c r="N44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3" s="13">
        <f t="shared" si="69"/>
        <v>4432</v>
      </c>
      <c r="P4433" s="2" t="str">
        <f>IF(TablaDatos[[#This Row],[Diabetes]]=0,"No","Si")</f>
        <v>Si</v>
      </c>
      <c r="Q4433">
        <v>1</v>
      </c>
      <c r="R4433">
        <f>TablaDatos[[#This Row],[Aux2]]/10000000000000</f>
        <v>2379.01002500915</v>
      </c>
      <c r="S4433" s="1">
        <v>2.37901002500915E+16</v>
      </c>
      <c r="T4433" s="7">
        <f>TablaDatos[[#This Row],[Aux3]]/100000000000000</f>
        <v>26.8887876088749</v>
      </c>
      <c r="U4433" s="1">
        <v>2688878760887490</v>
      </c>
      <c r="V4433">
        <v>183.3</v>
      </c>
      <c r="W4433">
        <v>102.1</v>
      </c>
    </row>
    <row r="4434" spans="1:23">
      <c r="A4434">
        <v>2014</v>
      </c>
      <c r="B4434">
        <v>59</v>
      </c>
      <c r="C4434" t="s">
        <v>16</v>
      </c>
      <c r="D4434" t="s">
        <v>36</v>
      </c>
      <c r="E4434" t="s">
        <v>21</v>
      </c>
      <c r="F4434" t="s">
        <v>24</v>
      </c>
      <c r="G4434" t="s">
        <v>28</v>
      </c>
      <c r="H4434" s="3">
        <v>26810.81</v>
      </c>
      <c r="I4434" t="s">
        <v>19</v>
      </c>
      <c r="J4434" t="s">
        <v>18</v>
      </c>
      <c r="K44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37.616808328708402</v>
      </c>
      <c r="L4434" s="6">
        <f>TablaDatos[[#This Row],[IMC_raw]]/1000000000000000</f>
        <v>37.616808328708402</v>
      </c>
      <c r="M4434" s="2">
        <v>3.76168083287084E+16</v>
      </c>
      <c r="N44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4" s="13">
        <f t="shared" si="69"/>
        <v>4433</v>
      </c>
      <c r="P4434" s="2" t="str">
        <f>IF(TablaDatos[[#This Row],[Diabetes]]=0,"No","Si")</f>
        <v>Si</v>
      </c>
      <c r="Q4434">
        <v>1</v>
      </c>
      <c r="R4434">
        <f>TablaDatos[[#This Row],[Aux2]]/10000000000000</f>
        <v>1996.1152311452299</v>
      </c>
      <c r="S4434" s="1">
        <v>1.99611523114523E+16</v>
      </c>
      <c r="T4434" s="7">
        <f>TablaDatos[[#This Row],[Aux3]]/100000000000000</f>
        <v>25.8647346159932</v>
      </c>
      <c r="U4434" s="1">
        <v>2586473461599320</v>
      </c>
      <c r="V4434">
        <v>166.7</v>
      </c>
      <c r="W4434">
        <v>101</v>
      </c>
    </row>
    <row r="4435" spans="1:23">
      <c r="A4435">
        <v>2014</v>
      </c>
      <c r="B4435">
        <v>55</v>
      </c>
      <c r="C4435" t="s">
        <v>23</v>
      </c>
      <c r="D4435" t="s">
        <v>29</v>
      </c>
      <c r="E4435" t="s">
        <v>19</v>
      </c>
      <c r="F4435" t="s">
        <v>24</v>
      </c>
      <c r="G4435" t="s">
        <v>28</v>
      </c>
      <c r="H4435" s="3">
        <v>10930.39</v>
      </c>
      <c r="I4435" t="s">
        <v>19</v>
      </c>
      <c r="J4435" t="s">
        <v>19</v>
      </c>
      <c r="K44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37.593041998964999</v>
      </c>
      <c r="L4435" s="6">
        <f>TablaDatos[[#This Row],[IMC_raw]]/1000000000000000</f>
        <v>37.593041998964999</v>
      </c>
      <c r="M4435" s="2">
        <v>3.7593041998965E+16</v>
      </c>
      <c r="N44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5" s="13">
        <f t="shared" si="69"/>
        <v>4434</v>
      </c>
      <c r="P4435" s="2" t="str">
        <f>IF(TablaDatos[[#This Row],[Diabetes]]=0,"No","Si")</f>
        <v>Si</v>
      </c>
      <c r="Q4435">
        <v>1</v>
      </c>
      <c r="R4435">
        <f>TablaDatos[[#This Row],[Aux2]]/10000000000000</f>
        <v>285.27626415688701</v>
      </c>
      <c r="S4435" s="1">
        <v>2852762641568870</v>
      </c>
      <c r="T4435" s="7">
        <f>TablaDatos[[#This Row],[Aux3]]/100000000000000</f>
        <v>291.76955989777599</v>
      </c>
      <c r="U4435" s="1">
        <v>2.91769559897776E+16</v>
      </c>
      <c r="V4435">
        <v>182.9</v>
      </c>
      <c r="W4435">
        <v>104.5</v>
      </c>
    </row>
    <row r="4436" spans="1:23">
      <c r="A4436">
        <v>2014</v>
      </c>
      <c r="B4436">
        <v>59</v>
      </c>
      <c r="C4436" t="s">
        <v>16</v>
      </c>
      <c r="D4436" t="s">
        <v>72</v>
      </c>
      <c r="E4436" t="s">
        <v>31</v>
      </c>
      <c r="F4436" t="s">
        <v>24</v>
      </c>
      <c r="G4436" t="s">
        <v>28</v>
      </c>
      <c r="H4436" s="3">
        <v>15483.17</v>
      </c>
      <c r="I4436" t="s">
        <v>21</v>
      </c>
      <c r="J4436" t="s">
        <v>18</v>
      </c>
      <c r="K44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37.592410106735301</v>
      </c>
      <c r="L4436" s="5">
        <f>TablaDatos[[#This Row],[IMC_raw]]/100000000000000</f>
        <v>37.592410106735301</v>
      </c>
      <c r="M4436" s="2">
        <v>3759241010673530</v>
      </c>
      <c r="N44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6" s="13">
        <f t="shared" si="69"/>
        <v>4435</v>
      </c>
      <c r="P4436" s="2" t="str">
        <f>IF(TablaDatos[[#This Row],[Diabetes]]=0,"No","Si")</f>
        <v>Si</v>
      </c>
      <c r="Q4436">
        <v>1</v>
      </c>
      <c r="R4436">
        <f>TablaDatos[[#This Row],[Aux2]]/10000000000000</f>
        <v>237.78090429514</v>
      </c>
      <c r="S4436" s="1">
        <v>2377809042951400</v>
      </c>
      <c r="T4436" s="7">
        <f>TablaDatos[[#This Row],[Aux3]]/100000000000000</f>
        <v>26.175310276077401</v>
      </c>
      <c r="U4436" s="1">
        <v>2617531027607740</v>
      </c>
      <c r="V4436">
        <v>181.5</v>
      </c>
      <c r="W4436">
        <v>106.9</v>
      </c>
    </row>
    <row r="4437" spans="1:23">
      <c r="A4437">
        <v>2014</v>
      </c>
      <c r="B4437">
        <v>68</v>
      </c>
      <c r="C4437" t="s">
        <v>23</v>
      </c>
      <c r="D4437" t="s">
        <v>29</v>
      </c>
      <c r="E4437" t="s">
        <v>21</v>
      </c>
      <c r="F4437" t="s">
        <v>24</v>
      </c>
      <c r="G4437" t="s">
        <v>25</v>
      </c>
      <c r="H4437" s="3">
        <v>8855.64</v>
      </c>
      <c r="I4437" t="s">
        <v>21</v>
      </c>
      <c r="J4437" t="s">
        <v>22</v>
      </c>
      <c r="K44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37.560133601278999</v>
      </c>
      <c r="L4437" s="6">
        <f>TablaDatos[[#This Row],[IMC_raw]]/1000000000000000</f>
        <v>37.560133601278999</v>
      </c>
      <c r="M4437" s="2">
        <v>3.7560133601279E+16</v>
      </c>
      <c r="N44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7" s="13">
        <f t="shared" si="69"/>
        <v>4436</v>
      </c>
      <c r="P4437" s="2" t="str">
        <f>IF(TablaDatos[[#This Row],[Diabetes]]=0,"No","Si")</f>
        <v>Si</v>
      </c>
      <c r="Q4437">
        <v>1</v>
      </c>
      <c r="R4437">
        <f>TablaDatos[[#This Row],[Aux2]]/10000000000000</f>
        <v>2410.52633528251</v>
      </c>
      <c r="S4437" s="1">
        <v>2.41052633528251E+16</v>
      </c>
      <c r="T4437" s="7">
        <f>TablaDatos[[#This Row],[Aux3]]/100000000000000</f>
        <v>280.08077968408799</v>
      </c>
      <c r="U4437" s="1">
        <v>2.80080779684088E+16</v>
      </c>
      <c r="V4437">
        <v>183.4</v>
      </c>
      <c r="W4437">
        <v>100.8</v>
      </c>
    </row>
    <row r="4438" spans="1:23">
      <c r="A4438">
        <v>2014</v>
      </c>
      <c r="B4438">
        <v>63</v>
      </c>
      <c r="C4438" t="s">
        <v>23</v>
      </c>
      <c r="D4438" t="s">
        <v>72</v>
      </c>
      <c r="E4438" t="s">
        <v>31</v>
      </c>
      <c r="F4438" t="s">
        <v>24</v>
      </c>
      <c r="G4438" t="s">
        <v>28</v>
      </c>
      <c r="H4438" s="3">
        <v>9360.33</v>
      </c>
      <c r="I4438" t="s">
        <v>21</v>
      </c>
      <c r="J4438" t="s">
        <v>18</v>
      </c>
      <c r="K44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37.541974131627505</v>
      </c>
      <c r="L4438" s="5">
        <f>TablaDatos[[#This Row],[IMC_raw]]/1000000000000000</f>
        <v>37.541974131627505</v>
      </c>
      <c r="M4438" s="2">
        <v>3.7541974131627504E+16</v>
      </c>
      <c r="N44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8" s="13">
        <f t="shared" si="69"/>
        <v>4437</v>
      </c>
      <c r="P4438" s="2" t="str">
        <f>IF(TablaDatos[[#This Row],[Diabetes]]=0,"No","Si")</f>
        <v>No</v>
      </c>
      <c r="Q4438">
        <v>0</v>
      </c>
      <c r="R4438">
        <f>TablaDatos[[#This Row],[Aux2]]/10000000000000</f>
        <v>239.219115041555</v>
      </c>
      <c r="S4438" s="1">
        <v>2392191150415550</v>
      </c>
      <c r="T4438" s="7">
        <f>TablaDatos[[#This Row],[Aux3]]/100000000000000</f>
        <v>24.6417253924152</v>
      </c>
      <c r="U4438" s="1">
        <v>2464172539241520</v>
      </c>
      <c r="V4438">
        <v>159.6</v>
      </c>
      <c r="W4438">
        <v>104.6</v>
      </c>
    </row>
    <row r="4439" spans="1:23">
      <c r="A4439">
        <v>2014</v>
      </c>
      <c r="B4439">
        <v>52</v>
      </c>
      <c r="C4439" t="s">
        <v>16</v>
      </c>
      <c r="D4439" t="s">
        <v>72</v>
      </c>
      <c r="E4439" t="s">
        <v>21</v>
      </c>
      <c r="F4439" t="s">
        <v>19</v>
      </c>
      <c r="G4439" t="s">
        <v>20</v>
      </c>
      <c r="H4439" s="3">
        <v>15777.01</v>
      </c>
      <c r="I4439" t="s">
        <v>19</v>
      </c>
      <c r="J4439" t="s">
        <v>18</v>
      </c>
      <c r="K44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37.445647431055697</v>
      </c>
      <c r="L4439" s="5">
        <f>TablaDatos[[#This Row],[IMC_raw]]/1000000000000000</f>
        <v>3.74456474310557</v>
      </c>
      <c r="M4439" s="2">
        <v>3744564743105570</v>
      </c>
      <c r="N44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39" s="13">
        <f t="shared" si="69"/>
        <v>4438</v>
      </c>
      <c r="P4439" s="2" t="str">
        <f>IF(TablaDatos[[#This Row],[Diabetes]]=0,"No","Si")</f>
        <v>Si</v>
      </c>
      <c r="Q4439">
        <v>1</v>
      </c>
      <c r="R4439">
        <f>TablaDatos[[#This Row],[Aux2]]/10000000000000</f>
        <v>2423.4656233951901</v>
      </c>
      <c r="S4439" s="1">
        <v>2.42346562339519E+16</v>
      </c>
      <c r="T4439" s="7">
        <f>TablaDatos[[#This Row],[Aux3]]/100000000000000</f>
        <v>251.354996267996</v>
      </c>
      <c r="U4439" s="1">
        <v>2.51354996267996E+16</v>
      </c>
      <c r="V4439">
        <v>164.9</v>
      </c>
      <c r="W4439">
        <v>100.9</v>
      </c>
    </row>
    <row r="4440" spans="1:23">
      <c r="A4440">
        <v>2014</v>
      </c>
      <c r="B4440">
        <v>66</v>
      </c>
      <c r="C4440" t="s">
        <v>16</v>
      </c>
      <c r="D4440" t="s">
        <v>17</v>
      </c>
      <c r="E4440" t="s">
        <v>21</v>
      </c>
      <c r="F4440" t="s">
        <v>19</v>
      </c>
      <c r="G4440" t="s">
        <v>25</v>
      </c>
      <c r="H4440" s="3">
        <v>21071.31</v>
      </c>
      <c r="I4440" t="s">
        <v>19</v>
      </c>
      <c r="J4440" t="s">
        <v>18</v>
      </c>
      <c r="K44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37.4418347957916</v>
      </c>
      <c r="L4440" s="5">
        <f>TablaDatos[[#This Row],[IMC_raw]]/1000000000000000</f>
        <v>3.74418347957916</v>
      </c>
      <c r="M4440" s="2">
        <v>3744183479579160</v>
      </c>
      <c r="N44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0" s="13">
        <f t="shared" si="69"/>
        <v>4439</v>
      </c>
      <c r="P4440" s="2" t="str">
        <f>IF(TablaDatos[[#This Row],[Diabetes]]=0,"No","Si")</f>
        <v>Si</v>
      </c>
      <c r="Q4440">
        <v>1</v>
      </c>
      <c r="R4440">
        <f>TablaDatos[[#This Row],[Aux2]]/10000000000000</f>
        <v>21.882156129244802</v>
      </c>
      <c r="S4440" s="1">
        <v>218821561292448</v>
      </c>
      <c r="T4440" s="7">
        <f>TablaDatos[[#This Row],[Aux3]]/100000000000000</f>
        <v>242.16888886277499</v>
      </c>
      <c r="U4440" s="1">
        <v>2.42168888862775E+16</v>
      </c>
      <c r="V4440">
        <v>172.7</v>
      </c>
      <c r="W4440">
        <v>107.4</v>
      </c>
    </row>
    <row r="4441" spans="1:23">
      <c r="A4441">
        <v>2014</v>
      </c>
      <c r="B4441">
        <v>64</v>
      </c>
      <c r="C4441" t="s">
        <v>16</v>
      </c>
      <c r="D4441" t="s">
        <v>73</v>
      </c>
      <c r="E4441" t="s">
        <v>19</v>
      </c>
      <c r="F4441" t="s">
        <v>19</v>
      </c>
      <c r="G4441" t="s">
        <v>28</v>
      </c>
      <c r="H4441" s="3">
        <v>41896.33</v>
      </c>
      <c r="I4441" t="s">
        <v>21</v>
      </c>
      <c r="J4441" t="s">
        <v>19</v>
      </c>
      <c r="K44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37.432410921696103</v>
      </c>
      <c r="L4441" s="5">
        <f>TablaDatos[[#This Row],[IMC_raw]]/1000000000000000</f>
        <v>3.74324109216961</v>
      </c>
      <c r="M4441" s="2">
        <v>3743241092169610</v>
      </c>
      <c r="N44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1" s="13">
        <f t="shared" si="69"/>
        <v>4440</v>
      </c>
      <c r="P4441" s="2" t="str">
        <f>IF(TablaDatos[[#This Row],[Diabetes]]=0,"No","Si")</f>
        <v>No</v>
      </c>
      <c r="Q4441">
        <v>0</v>
      </c>
      <c r="R4441">
        <f>TablaDatos[[#This Row],[Aux2]]/10000000000000</f>
        <v>2154.6329810104899</v>
      </c>
      <c r="S4441" s="1">
        <v>2.15463298101049E+16</v>
      </c>
      <c r="T4441" s="7">
        <f>TablaDatos[[#This Row],[Aux3]]/100000000000000</f>
        <v>237.987688746722</v>
      </c>
      <c r="U4441" s="1">
        <v>2.37987688746722E+16</v>
      </c>
      <c r="V4441">
        <v>169.6</v>
      </c>
      <c r="W4441">
        <v>100.1</v>
      </c>
    </row>
    <row r="4442" spans="1:23">
      <c r="A4442">
        <v>2014</v>
      </c>
      <c r="B4442">
        <v>71</v>
      </c>
      <c r="C4442" t="s">
        <v>23</v>
      </c>
      <c r="D4442" t="s">
        <v>71</v>
      </c>
      <c r="E4442" t="s">
        <v>19</v>
      </c>
      <c r="F4442" t="s">
        <v>19</v>
      </c>
      <c r="G4442" t="s">
        <v>25</v>
      </c>
      <c r="H4442" s="3">
        <v>17031.63</v>
      </c>
      <c r="I4442" t="s">
        <v>21</v>
      </c>
      <c r="J4442" t="s">
        <v>22</v>
      </c>
      <c r="K44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37.388932464138598</v>
      </c>
      <c r="L4442" s="6">
        <f>TablaDatos[[#This Row],[IMC_raw]]/1000000000000000</f>
        <v>3.73889324641386</v>
      </c>
      <c r="M4442" s="2">
        <v>3738893246413860</v>
      </c>
      <c r="N44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2" s="13">
        <f t="shared" si="69"/>
        <v>4441</v>
      </c>
      <c r="P4442" s="2" t="str">
        <f>IF(TablaDatos[[#This Row],[Diabetes]]=0,"No","Si")</f>
        <v>No</v>
      </c>
      <c r="Q4442">
        <v>0</v>
      </c>
      <c r="R4442">
        <f>TablaDatos[[#This Row],[Aux2]]/10000000000000</f>
        <v>2206.2425895902002</v>
      </c>
      <c r="S4442" s="1">
        <v>2.2062425895902E+16</v>
      </c>
      <c r="T4442" s="7">
        <f>TablaDatos[[#This Row],[Aux3]]/100000000000000</f>
        <v>203.73198859265</v>
      </c>
      <c r="U4442" s="1">
        <v>2.0373198859265E+16</v>
      </c>
      <c r="V4442">
        <v>166.2</v>
      </c>
      <c r="W4442">
        <v>103.2</v>
      </c>
    </row>
    <row r="4443" spans="1:23">
      <c r="A4443">
        <v>2014</v>
      </c>
      <c r="B4443">
        <v>66</v>
      </c>
      <c r="C4443" t="s">
        <v>16</v>
      </c>
      <c r="D4443" t="s">
        <v>73</v>
      </c>
      <c r="E4443" t="s">
        <v>21</v>
      </c>
      <c r="F4443" t="s">
        <v>19</v>
      </c>
      <c r="G4443" t="s">
        <v>25</v>
      </c>
      <c r="H4443" s="3">
        <v>34563.629999999997</v>
      </c>
      <c r="I4443" t="s">
        <v>19</v>
      </c>
      <c r="J4443" t="s">
        <v>18</v>
      </c>
      <c r="K44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37.3681654949388</v>
      </c>
      <c r="L4443" s="6">
        <f>TablaDatos[[#This Row],[IMC_raw]]/1000000000000000</f>
        <v>3.7368165494938799</v>
      </c>
      <c r="M4443" s="2">
        <v>3736816549493880</v>
      </c>
      <c r="N44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3" s="13">
        <f t="shared" si="69"/>
        <v>4442</v>
      </c>
      <c r="P4443" s="2" t="str">
        <f>IF(TablaDatos[[#This Row],[Diabetes]]=0,"No","Si")</f>
        <v>No</v>
      </c>
      <c r="Q4443">
        <v>0</v>
      </c>
      <c r="R4443">
        <f>TablaDatos[[#This Row],[Aux2]]/10000000000000</f>
        <v>215.74157994318199</v>
      </c>
      <c r="S4443" s="1">
        <v>2157415799431820</v>
      </c>
      <c r="T4443" s="7">
        <f>TablaDatos[[#This Row],[Aux3]]/100000000000000</f>
        <v>252.58751936776099</v>
      </c>
      <c r="U4443" s="1">
        <v>2.52587519367761E+16</v>
      </c>
      <c r="V4443">
        <v>171</v>
      </c>
      <c r="W4443">
        <v>105.3</v>
      </c>
    </row>
    <row r="4444" spans="1:23">
      <c r="A4444">
        <v>2014</v>
      </c>
      <c r="B4444">
        <v>65</v>
      </c>
      <c r="C4444" t="s">
        <v>16</v>
      </c>
      <c r="D4444" t="s">
        <v>26</v>
      </c>
      <c r="E4444" t="s">
        <v>31</v>
      </c>
      <c r="F4444" t="s">
        <v>24</v>
      </c>
      <c r="G4444" t="s">
        <v>25</v>
      </c>
      <c r="H4444" s="3">
        <v>23285.25</v>
      </c>
      <c r="I4444" t="s">
        <v>21</v>
      </c>
      <c r="J4444" t="s">
        <v>21</v>
      </c>
      <c r="K44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37.357321813174302</v>
      </c>
      <c r="L4444" s="5">
        <f>TablaDatos[[#This Row],[IMC_raw]]/1000000000000000</f>
        <v>3.73573218131743</v>
      </c>
      <c r="M4444" s="2">
        <v>3735732181317430</v>
      </c>
      <c r="N44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4" s="13">
        <f t="shared" si="69"/>
        <v>4443</v>
      </c>
      <c r="P4444" s="2" t="str">
        <f>IF(TablaDatos[[#This Row],[Diabetes]]=0,"No","Si")</f>
        <v>No</v>
      </c>
      <c r="Q4444">
        <v>0</v>
      </c>
      <c r="R4444">
        <f>TablaDatos[[#This Row],[Aux2]]/10000000000000</f>
        <v>2263.1118409175901</v>
      </c>
      <c r="S4444" s="1">
        <v>2.26311184091759E+16</v>
      </c>
      <c r="T4444" s="7">
        <f>TablaDatos[[#This Row],[Aux3]]/100000000000000</f>
        <v>3.0000000000000001E-12</v>
      </c>
      <c r="U4444">
        <v>300</v>
      </c>
      <c r="V4444">
        <v>176.9</v>
      </c>
      <c r="W4444">
        <v>104.6</v>
      </c>
    </row>
    <row r="4445" spans="1:23">
      <c r="A4445">
        <v>2014</v>
      </c>
      <c r="B4445">
        <v>63</v>
      </c>
      <c r="C4445" t="s">
        <v>23</v>
      </c>
      <c r="D4445" t="s">
        <v>36</v>
      </c>
      <c r="E4445" t="s">
        <v>18</v>
      </c>
      <c r="F4445" t="s">
        <v>24</v>
      </c>
      <c r="G4445" t="s">
        <v>28</v>
      </c>
      <c r="H4445" s="3">
        <v>11928.52</v>
      </c>
      <c r="I4445" t="s">
        <v>21</v>
      </c>
      <c r="J4445" t="s">
        <v>22</v>
      </c>
      <c r="K44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37.3206438092718</v>
      </c>
      <c r="L4445" s="5">
        <f>TablaDatos[[#This Row],[IMC_raw]]/1000000000000000</f>
        <v>0.37320643809271797</v>
      </c>
      <c r="M4445" s="2">
        <v>373206438092718</v>
      </c>
      <c r="N44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5" s="13">
        <f t="shared" si="69"/>
        <v>4444</v>
      </c>
      <c r="P4445" s="2" t="str">
        <f>IF(TablaDatos[[#This Row],[Diabetes]]=0,"No","Si")</f>
        <v>Si</v>
      </c>
      <c r="Q4445">
        <v>1</v>
      </c>
      <c r="R4445">
        <f>TablaDatos[[#This Row],[Aux2]]/10000000000000</f>
        <v>2448.42295525912</v>
      </c>
      <c r="S4445" s="1">
        <v>2.44842295525912E+16</v>
      </c>
      <c r="T4445" s="7">
        <f>TablaDatos[[#This Row],[Aux3]]/100000000000000</f>
        <v>240.68771561520401</v>
      </c>
      <c r="U4445" s="1">
        <v>2.40687715615204E+16</v>
      </c>
      <c r="V4445">
        <v>164.2</v>
      </c>
      <c r="W4445">
        <v>99.7</v>
      </c>
    </row>
    <row r="4446" spans="1:23">
      <c r="A4446">
        <v>2014</v>
      </c>
      <c r="B4446">
        <v>48</v>
      </c>
      <c r="C4446" t="s">
        <v>23</v>
      </c>
      <c r="D4446" t="s">
        <v>17</v>
      </c>
      <c r="E4446" t="s">
        <v>18</v>
      </c>
      <c r="F4446" t="s">
        <v>24</v>
      </c>
      <c r="G4446" t="s">
        <v>20</v>
      </c>
      <c r="H4446" s="3">
        <v>28900.42</v>
      </c>
      <c r="I4446" t="s">
        <v>21</v>
      </c>
      <c r="J4446" t="s">
        <v>19</v>
      </c>
      <c r="K44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37.319609206961104</v>
      </c>
      <c r="L4446" s="6">
        <f>TablaDatos[[#This Row],[IMC_raw]]/1000000000000000</f>
        <v>37.319609206961104</v>
      </c>
      <c r="M4446" s="2">
        <v>3.7319609206961104E+16</v>
      </c>
      <c r="N44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6" s="13">
        <f t="shared" si="69"/>
        <v>4445</v>
      </c>
      <c r="P4446" s="2" t="str">
        <f>IF(TablaDatos[[#This Row],[Diabetes]]=0,"No","Si")</f>
        <v>No</v>
      </c>
      <c r="Q4446">
        <v>0</v>
      </c>
      <c r="R4446">
        <f>TablaDatos[[#This Row],[Aux2]]/10000000000000</f>
        <v>2231.7699543815602</v>
      </c>
      <c r="S4446" s="1">
        <v>2.23176995438156E+16</v>
      </c>
      <c r="T4446" s="7">
        <f>TablaDatos[[#This Row],[Aux3]]/100000000000000</f>
        <v>210.80323868576701</v>
      </c>
      <c r="U4446" s="1">
        <v>2.10803238685767E+16</v>
      </c>
      <c r="V4446">
        <v>152</v>
      </c>
      <c r="W4446">
        <v>94.8</v>
      </c>
    </row>
    <row r="4447" spans="1:23">
      <c r="A4447">
        <v>2014</v>
      </c>
      <c r="B4447">
        <v>71</v>
      </c>
      <c r="C4447" t="s">
        <v>23</v>
      </c>
      <c r="D4447" t="s">
        <v>17</v>
      </c>
      <c r="E4447" t="s">
        <v>18</v>
      </c>
      <c r="F4447" t="s">
        <v>19</v>
      </c>
      <c r="G4447" t="s">
        <v>25</v>
      </c>
      <c r="H4447" s="3">
        <v>18629.310000000001</v>
      </c>
      <c r="I4447" t="s">
        <v>21</v>
      </c>
      <c r="J4447" t="s">
        <v>22</v>
      </c>
      <c r="K44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37.312184225580197</v>
      </c>
      <c r="L4447" s="6">
        <f>TablaDatos[[#This Row],[IMC_raw]]/1000000000000000</f>
        <v>37.312184225580197</v>
      </c>
      <c r="M4447" s="2">
        <v>3.73121842255802E+16</v>
      </c>
      <c r="N44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7" s="13">
        <f t="shared" si="69"/>
        <v>4446</v>
      </c>
      <c r="P4447" s="2" t="str">
        <f>IF(TablaDatos[[#This Row],[Diabetes]]=0,"No","Si")</f>
        <v>No</v>
      </c>
      <c r="Q4447">
        <v>0</v>
      </c>
      <c r="R4447">
        <f>TablaDatos[[#This Row],[Aux2]]/10000000000000</f>
        <v>2361.3962561348299</v>
      </c>
      <c r="S4447" s="1">
        <v>2.36139625613483E+16</v>
      </c>
      <c r="T4447" s="7">
        <f>TablaDatos[[#This Row],[Aux3]]/100000000000000</f>
        <v>255.66443114647001</v>
      </c>
      <c r="U4447" s="1">
        <v>2.5566443114647E+16</v>
      </c>
      <c r="V4447">
        <v>166.8</v>
      </c>
      <c r="W4447">
        <v>100.1</v>
      </c>
    </row>
    <row r="4448" spans="1:23">
      <c r="A4448">
        <v>2014</v>
      </c>
      <c r="B4448">
        <v>58</v>
      </c>
      <c r="C4448" t="s">
        <v>16</v>
      </c>
      <c r="D4448" t="s">
        <v>30</v>
      </c>
      <c r="E4448" t="s">
        <v>18</v>
      </c>
      <c r="F4448" t="s">
        <v>24</v>
      </c>
      <c r="G4448" t="s">
        <v>28</v>
      </c>
      <c r="H4448" s="3">
        <v>26192.9</v>
      </c>
      <c r="I4448" t="s">
        <v>19</v>
      </c>
      <c r="J4448" t="s">
        <v>22</v>
      </c>
      <c r="K44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37.278888316556703</v>
      </c>
      <c r="L4448" s="6">
        <f>TablaDatos[[#This Row],[IMC_raw]]/1000000000000000</f>
        <v>37.278888316556703</v>
      </c>
      <c r="M4448" s="2">
        <v>3.7278888316556704E+16</v>
      </c>
      <c r="N44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8" s="13">
        <f t="shared" si="69"/>
        <v>4447</v>
      </c>
      <c r="P4448" s="2" t="str">
        <f>IF(TablaDatos[[#This Row],[Diabetes]]=0,"No","Si")</f>
        <v>No</v>
      </c>
      <c r="Q4448">
        <v>0</v>
      </c>
      <c r="R4448">
        <f>TablaDatos[[#This Row],[Aux2]]/10000000000000</f>
        <v>2129.31425405337</v>
      </c>
      <c r="S4448" s="1">
        <v>2.12931425405337E+16</v>
      </c>
      <c r="T4448" s="7">
        <f>TablaDatos[[#This Row],[Aux3]]/100000000000000</f>
        <v>238.939964059966</v>
      </c>
      <c r="U4448" s="1">
        <v>2.38939964059966E+16</v>
      </c>
      <c r="V4448">
        <v>162.6</v>
      </c>
      <c r="W4448">
        <v>101.9</v>
      </c>
    </row>
    <row r="4449" spans="1:23">
      <c r="A4449">
        <v>2014</v>
      </c>
      <c r="B4449">
        <v>73</v>
      </c>
      <c r="C4449" t="s">
        <v>16</v>
      </c>
      <c r="D4449" t="s">
        <v>29</v>
      </c>
      <c r="E4449" t="s">
        <v>21</v>
      </c>
      <c r="F4449" t="s">
        <v>24</v>
      </c>
      <c r="G4449" t="s">
        <v>25</v>
      </c>
      <c r="H4449" s="3">
        <v>19130.689999999999</v>
      </c>
      <c r="I4449" t="s">
        <v>19</v>
      </c>
      <c r="J4449" t="s">
        <v>22</v>
      </c>
      <c r="K44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37.269529372218706</v>
      </c>
      <c r="L4449" s="6">
        <f>TablaDatos[[#This Row],[IMC_raw]]/1000000000000000</f>
        <v>37.269529372218706</v>
      </c>
      <c r="M4449" s="2">
        <v>3.7269529372218704E+16</v>
      </c>
      <c r="N44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49" s="13">
        <f t="shared" si="69"/>
        <v>4448</v>
      </c>
      <c r="P4449" s="2" t="str">
        <f>IF(TablaDatos[[#This Row],[Diabetes]]=0,"No","Si")</f>
        <v>Si</v>
      </c>
      <c r="Q4449">
        <v>1</v>
      </c>
      <c r="R4449">
        <f>TablaDatos[[#This Row],[Aux2]]/10000000000000</f>
        <v>207.22866436002499</v>
      </c>
      <c r="S4449" s="1">
        <v>2072286643600250</v>
      </c>
      <c r="T4449" s="7">
        <f>TablaDatos[[#This Row],[Aux3]]/100000000000000</f>
        <v>3.0000000000000001E-12</v>
      </c>
      <c r="U4449">
        <v>300</v>
      </c>
      <c r="V4449">
        <v>186.5</v>
      </c>
      <c r="W4449">
        <v>108</v>
      </c>
    </row>
    <row r="4450" spans="1:23">
      <c r="A4450">
        <v>2014</v>
      </c>
      <c r="B4450">
        <v>59</v>
      </c>
      <c r="C4450" t="s">
        <v>23</v>
      </c>
      <c r="D4450" t="s">
        <v>26</v>
      </c>
      <c r="E4450" t="s">
        <v>31</v>
      </c>
      <c r="F4450" t="s">
        <v>24</v>
      </c>
      <c r="G4450" t="s">
        <v>28</v>
      </c>
      <c r="H4450" s="3">
        <v>11923.66</v>
      </c>
      <c r="I4450" t="s">
        <v>21</v>
      </c>
      <c r="J4450" t="s">
        <v>21</v>
      </c>
      <c r="K44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37.229904484565402</v>
      </c>
      <c r="L4450" s="5">
        <f>TablaDatos[[#This Row],[IMC_raw]]/1000000000000000</f>
        <v>3.7229904484565401</v>
      </c>
      <c r="M4450" s="2">
        <v>3722990448456540</v>
      </c>
      <c r="N44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0" s="13">
        <f t="shared" si="69"/>
        <v>4449</v>
      </c>
      <c r="P4450" s="2" t="str">
        <f>IF(TablaDatos[[#This Row],[Diabetes]]=0,"No","Si")</f>
        <v>Si</v>
      </c>
      <c r="Q4450">
        <v>1</v>
      </c>
      <c r="R4450">
        <f>TablaDatos[[#This Row],[Aux2]]/10000000000000</f>
        <v>218.96764120773301</v>
      </c>
      <c r="S4450" s="1">
        <v>2189676412077330</v>
      </c>
      <c r="T4450" s="7">
        <f>TablaDatos[[#This Row],[Aux3]]/100000000000000</f>
        <v>28.683787590794001</v>
      </c>
      <c r="U4450" s="1">
        <v>2868378759079400</v>
      </c>
      <c r="V4450">
        <v>176.8</v>
      </c>
      <c r="W4450">
        <v>98.9</v>
      </c>
    </row>
    <row r="4451" spans="1:23">
      <c r="A4451">
        <v>2014</v>
      </c>
      <c r="B4451">
        <v>62</v>
      </c>
      <c r="C4451" t="s">
        <v>16</v>
      </c>
      <c r="D4451" t="s">
        <v>36</v>
      </c>
      <c r="E4451" t="s">
        <v>31</v>
      </c>
      <c r="F4451" t="s">
        <v>24</v>
      </c>
      <c r="G4451" t="s">
        <v>28</v>
      </c>
      <c r="H4451" s="3">
        <v>7082.96</v>
      </c>
      <c r="I4451" t="s">
        <v>21</v>
      </c>
      <c r="J4451" t="s">
        <v>18</v>
      </c>
      <c r="K44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37.222463583105295</v>
      </c>
      <c r="L4451" s="5">
        <f>TablaDatos[[#This Row],[IMC_raw]]/1000000000000000</f>
        <v>37.222463583105295</v>
      </c>
      <c r="M4451" s="2">
        <v>3.7222463583105296E+16</v>
      </c>
      <c r="N44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1" s="13">
        <f t="shared" si="69"/>
        <v>4450</v>
      </c>
      <c r="P4451" s="2" t="str">
        <f>IF(TablaDatos[[#This Row],[Diabetes]]=0,"No","Si")</f>
        <v>Si</v>
      </c>
      <c r="Q4451">
        <v>1</v>
      </c>
      <c r="R4451">
        <f>TablaDatos[[#This Row],[Aux2]]/10000000000000</f>
        <v>2505.39141150666</v>
      </c>
      <c r="S4451" s="1">
        <v>2.50539141150666E+16</v>
      </c>
      <c r="T4451" s="7">
        <f>TablaDatos[[#This Row],[Aux3]]/100000000000000</f>
        <v>225.79853337118701</v>
      </c>
      <c r="U4451" s="1">
        <v>2.25798533371187E+16</v>
      </c>
      <c r="V4451">
        <v>171.9</v>
      </c>
      <c r="W4451">
        <v>106.7</v>
      </c>
    </row>
    <row r="4452" spans="1:23">
      <c r="A4452">
        <v>2014</v>
      </c>
      <c r="B4452">
        <v>68</v>
      </c>
      <c r="C4452" t="s">
        <v>16</v>
      </c>
      <c r="D4452" t="s">
        <v>17</v>
      </c>
      <c r="E4452" t="s">
        <v>21</v>
      </c>
      <c r="F4452" t="s">
        <v>24</v>
      </c>
      <c r="G4452" t="s">
        <v>25</v>
      </c>
      <c r="H4452" s="3">
        <v>8779.2199999999993</v>
      </c>
      <c r="I4452" t="s">
        <v>21</v>
      </c>
      <c r="J4452" t="s">
        <v>18</v>
      </c>
      <c r="K44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37.213313401185403</v>
      </c>
      <c r="L4452" s="6">
        <f>TablaDatos[[#This Row],[IMC_raw]]/1000000000000000</f>
        <v>37.213313401185403</v>
      </c>
      <c r="M4452" s="2">
        <v>3.72133134011854E+16</v>
      </c>
      <c r="N44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2" s="13">
        <f t="shared" si="69"/>
        <v>4451</v>
      </c>
      <c r="P4452" s="2" t="str">
        <f>IF(TablaDatos[[#This Row],[Diabetes]]=0,"No","Si")</f>
        <v>Si</v>
      </c>
      <c r="Q4452">
        <v>1</v>
      </c>
      <c r="R4452">
        <f>TablaDatos[[#This Row],[Aux2]]/10000000000000</f>
        <v>237.94832754594799</v>
      </c>
      <c r="S4452" s="1">
        <v>2379483275459480</v>
      </c>
      <c r="T4452" s="7">
        <f>TablaDatos[[#This Row],[Aux3]]/100000000000000</f>
        <v>29.343894159951802</v>
      </c>
      <c r="U4452" s="1">
        <v>2934389415995180</v>
      </c>
      <c r="V4452">
        <v>175.4</v>
      </c>
      <c r="W4452">
        <v>107.2</v>
      </c>
    </row>
    <row r="4453" spans="1:23">
      <c r="A4453">
        <v>2014</v>
      </c>
      <c r="B4453">
        <v>65</v>
      </c>
      <c r="C4453" t="s">
        <v>23</v>
      </c>
      <c r="D4453" t="s">
        <v>72</v>
      </c>
      <c r="E4453" t="s">
        <v>21</v>
      </c>
      <c r="F4453" t="s">
        <v>19</v>
      </c>
      <c r="G4453" t="s">
        <v>25</v>
      </c>
      <c r="H4453" s="3">
        <v>13203.83</v>
      </c>
      <c r="I4453" t="s">
        <v>21</v>
      </c>
      <c r="J4453" t="s">
        <v>22</v>
      </c>
      <c r="K44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37.1967020724937</v>
      </c>
      <c r="L4453" s="5">
        <f>TablaDatos[[#This Row],[IMC_raw]]/1000000000000000</f>
        <v>3.7196702072493699</v>
      </c>
      <c r="M4453" s="2">
        <v>3719670207249370</v>
      </c>
      <c r="N44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3" s="13">
        <f t="shared" si="69"/>
        <v>4452</v>
      </c>
      <c r="P4453" s="2" t="str">
        <f>IF(TablaDatos[[#This Row],[Diabetes]]=0,"No","Si")</f>
        <v>No</v>
      </c>
      <c r="Q4453">
        <v>0</v>
      </c>
      <c r="R4453">
        <f>TablaDatos[[#This Row],[Aux2]]/10000000000000</f>
        <v>2087.89876151203</v>
      </c>
      <c r="S4453" s="1">
        <v>2.08789876151203E+16</v>
      </c>
      <c r="T4453" s="7">
        <f>TablaDatos[[#This Row],[Aux3]]/100000000000000</f>
        <v>231.09781287414299</v>
      </c>
      <c r="U4453" s="1">
        <v>2.31097812874143E+16</v>
      </c>
      <c r="V4453">
        <v>163.1</v>
      </c>
      <c r="W4453">
        <v>99.4</v>
      </c>
    </row>
    <row r="4454" spans="1:23">
      <c r="A4454">
        <v>2014</v>
      </c>
      <c r="B4454">
        <v>60</v>
      </c>
      <c r="C4454" t="s">
        <v>23</v>
      </c>
      <c r="D4454" t="s">
        <v>72</v>
      </c>
      <c r="E4454" t="s">
        <v>18</v>
      </c>
      <c r="F4454" t="s">
        <v>19</v>
      </c>
      <c r="G4454" t="s">
        <v>28</v>
      </c>
      <c r="H4454" s="3">
        <v>14733.04</v>
      </c>
      <c r="I4454" t="s">
        <v>19</v>
      </c>
      <c r="J4454" t="s">
        <v>18</v>
      </c>
      <c r="K44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37.143971824549396</v>
      </c>
      <c r="L4454" s="6">
        <f>TablaDatos[[#This Row],[IMC_raw]]/1000000000000000</f>
        <v>0.37143971824549399</v>
      </c>
      <c r="M4454" s="2">
        <v>371439718245494</v>
      </c>
      <c r="N44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4" s="13">
        <f t="shared" si="69"/>
        <v>4453</v>
      </c>
      <c r="P4454" s="2" t="str">
        <f>IF(TablaDatos[[#This Row],[Diabetes]]=0,"No","Si")</f>
        <v>No</v>
      </c>
      <c r="Q4454">
        <v>0</v>
      </c>
      <c r="R4454">
        <f>TablaDatos[[#This Row],[Aux2]]/10000000000000</f>
        <v>2019.2225990044401</v>
      </c>
      <c r="S4454" s="1">
        <v>2.01922259900444E+16</v>
      </c>
      <c r="T4454" s="7">
        <f>TablaDatos[[#This Row],[Aux3]]/100000000000000</f>
        <v>23.338084220035501</v>
      </c>
      <c r="U4454" s="1">
        <v>2333808422003550</v>
      </c>
      <c r="V4454">
        <v>168.6</v>
      </c>
      <c r="W4454">
        <v>92.2</v>
      </c>
    </row>
    <row r="4455" spans="1:23">
      <c r="A4455">
        <v>2014</v>
      </c>
      <c r="B4455">
        <v>56</v>
      </c>
      <c r="C4455" t="s">
        <v>23</v>
      </c>
      <c r="D4455" t="s">
        <v>73</v>
      </c>
      <c r="E4455" t="s">
        <v>18</v>
      </c>
      <c r="F4455" t="s">
        <v>24</v>
      </c>
      <c r="G4455" t="s">
        <v>28</v>
      </c>
      <c r="H4455" s="3">
        <v>22624.93</v>
      </c>
      <c r="I4455" t="s">
        <v>19</v>
      </c>
      <c r="J4455" t="s">
        <v>18</v>
      </c>
      <c r="K44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37.110071489669799</v>
      </c>
      <c r="L4455" s="6">
        <f>TablaDatos[[#This Row],[IMC_raw]]/1000000000000000</f>
        <v>3.71100714896698</v>
      </c>
      <c r="M4455" s="2">
        <v>3711007148966980</v>
      </c>
      <c r="N44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5" s="13">
        <f t="shared" si="69"/>
        <v>4454</v>
      </c>
      <c r="P4455" s="2" t="str">
        <f>IF(TablaDatos[[#This Row],[Diabetes]]=0,"No","Si")</f>
        <v>Si</v>
      </c>
      <c r="Q4455">
        <v>1</v>
      </c>
      <c r="R4455">
        <f>TablaDatos[[#This Row],[Aux2]]/10000000000000</f>
        <v>21.742214021312801</v>
      </c>
      <c r="S4455" s="1">
        <v>217422140213128</v>
      </c>
      <c r="T4455" s="7">
        <f>TablaDatos[[#This Row],[Aux3]]/100000000000000</f>
        <v>260.538839370262</v>
      </c>
      <c r="U4455" s="1">
        <v>2.60538839370262E+16</v>
      </c>
      <c r="V4455">
        <v>160.1</v>
      </c>
      <c r="W4455">
        <v>98.4</v>
      </c>
    </row>
    <row r="4456" spans="1:23">
      <c r="A4456">
        <v>2014</v>
      </c>
      <c r="B4456">
        <v>74</v>
      </c>
      <c r="C4456" t="s">
        <v>23</v>
      </c>
      <c r="D4456" t="s">
        <v>72</v>
      </c>
      <c r="E4456" t="s">
        <v>21</v>
      </c>
      <c r="F4456" t="s">
        <v>24</v>
      </c>
      <c r="G4456" t="s">
        <v>25</v>
      </c>
      <c r="H4456" s="3">
        <v>16618.27</v>
      </c>
      <c r="I4456" t="s">
        <v>19</v>
      </c>
      <c r="J4456" t="s">
        <v>22</v>
      </c>
      <c r="K44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37.075149923487999</v>
      </c>
      <c r="L4456" s="5">
        <f>TablaDatos[[#This Row],[IMC_raw]]/1000000000000000</f>
        <v>3.7075149923488002</v>
      </c>
      <c r="M4456" s="2">
        <v>3707514992348800</v>
      </c>
      <c r="N44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6" s="13">
        <f t="shared" si="69"/>
        <v>4455</v>
      </c>
      <c r="P4456" s="2" t="str">
        <f>IF(TablaDatos[[#This Row],[Diabetes]]=0,"No","Si")</f>
        <v>Si</v>
      </c>
      <c r="Q4456">
        <v>1</v>
      </c>
      <c r="R4456">
        <f>TablaDatos[[#This Row],[Aux2]]/10000000000000</f>
        <v>2415.5985856556499</v>
      </c>
      <c r="S4456" s="1">
        <v>2.41559858565565E+16</v>
      </c>
      <c r="T4456" s="7">
        <f>TablaDatos[[#This Row],[Aux3]]/100000000000000</f>
        <v>269.08827323471598</v>
      </c>
      <c r="U4456" s="1">
        <v>2.69088273234716E+16</v>
      </c>
      <c r="V4456">
        <v>173.6</v>
      </c>
      <c r="W4456">
        <v>111.6</v>
      </c>
    </row>
    <row r="4457" spans="1:23">
      <c r="A4457">
        <v>2014</v>
      </c>
      <c r="B4457">
        <v>73</v>
      </c>
      <c r="C4457" t="s">
        <v>16</v>
      </c>
      <c r="D4457" t="s">
        <v>72</v>
      </c>
      <c r="E4457" t="s">
        <v>31</v>
      </c>
      <c r="F4457" t="s">
        <v>24</v>
      </c>
      <c r="G4457" t="s">
        <v>25</v>
      </c>
      <c r="H4457" s="3">
        <v>11931.5</v>
      </c>
      <c r="I4457" t="s">
        <v>21</v>
      </c>
      <c r="J4457" t="s">
        <v>18</v>
      </c>
      <c r="K44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37.022531920949206</v>
      </c>
      <c r="L4457" s="6">
        <f>TablaDatos[[#This Row],[IMC_raw]]/1000000000000000</f>
        <v>3.7022531920949202</v>
      </c>
      <c r="M4457" s="2">
        <v>3702253192094920</v>
      </c>
      <c r="N44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7" s="13">
        <f t="shared" si="69"/>
        <v>4456</v>
      </c>
      <c r="P4457" s="2" t="str">
        <f>IF(TablaDatos[[#This Row],[Diabetes]]=0,"No","Si")</f>
        <v>No</v>
      </c>
      <c r="Q4457">
        <v>0</v>
      </c>
      <c r="R4457">
        <f>TablaDatos[[#This Row],[Aux2]]/10000000000000</f>
        <v>2541.1312176640299</v>
      </c>
      <c r="S4457" s="1">
        <v>2.54113121766403E+16</v>
      </c>
      <c r="T4457" s="7">
        <f>TablaDatos[[#This Row],[Aux3]]/100000000000000</f>
        <v>28.677368862156101</v>
      </c>
      <c r="U4457" s="1">
        <v>2867736886215610</v>
      </c>
      <c r="V4457">
        <v>181.1</v>
      </c>
      <c r="W4457">
        <v>109.4</v>
      </c>
    </row>
    <row r="4458" spans="1:23">
      <c r="A4458">
        <v>2014</v>
      </c>
      <c r="B4458">
        <v>54</v>
      </c>
      <c r="C4458" t="s">
        <v>23</v>
      </c>
      <c r="D4458" t="s">
        <v>42</v>
      </c>
      <c r="E4458" t="s">
        <v>18</v>
      </c>
      <c r="F4458" t="s">
        <v>19</v>
      </c>
      <c r="G4458" t="s">
        <v>20</v>
      </c>
      <c r="H4458" s="3">
        <v>28403.01</v>
      </c>
      <c r="I4458" t="s">
        <v>19</v>
      </c>
      <c r="J4458" t="s">
        <v>18</v>
      </c>
      <c r="K44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36.995164181702705</v>
      </c>
      <c r="L4458" s="5">
        <f>TablaDatos[[#This Row],[IMC_raw]]/1000000000000000</f>
        <v>36.995164181702705</v>
      </c>
      <c r="M4458" s="2">
        <v>3.6995164181702704E+16</v>
      </c>
      <c r="N44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8" s="13">
        <f t="shared" si="69"/>
        <v>4457</v>
      </c>
      <c r="P4458" s="2" t="str">
        <f>IF(TablaDatos[[#This Row],[Diabetes]]=0,"No","Si")</f>
        <v>No</v>
      </c>
      <c r="Q4458">
        <v>0</v>
      </c>
      <c r="R4458">
        <f>TablaDatos[[#This Row],[Aux2]]/10000000000000</f>
        <v>2073.3774907243401</v>
      </c>
      <c r="S4458" s="1">
        <v>2.07337749072434E+16</v>
      </c>
      <c r="T4458" s="7">
        <f>TablaDatos[[#This Row],[Aux3]]/100000000000000</f>
        <v>213.816563098496</v>
      </c>
      <c r="U4458" s="1">
        <v>2.13816563098496E+16</v>
      </c>
      <c r="V4458">
        <v>144.6</v>
      </c>
      <c r="W4458">
        <v>86.4</v>
      </c>
    </row>
    <row r="4459" spans="1:23">
      <c r="A4459">
        <v>2014</v>
      </c>
      <c r="B4459">
        <v>47</v>
      </c>
      <c r="C4459" t="s">
        <v>16</v>
      </c>
      <c r="D4459" t="s">
        <v>29</v>
      </c>
      <c r="E4459" t="s">
        <v>21</v>
      </c>
      <c r="F4459" t="s">
        <v>24</v>
      </c>
      <c r="G4459" t="s">
        <v>20</v>
      </c>
      <c r="H4459" s="3">
        <v>17931.04</v>
      </c>
      <c r="I4459" t="s">
        <v>21</v>
      </c>
      <c r="J4459" t="s">
        <v>21</v>
      </c>
      <c r="K44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36.960601209916099</v>
      </c>
      <c r="L4459" s="5">
        <f>TablaDatos[[#This Row],[IMC_raw]]/1000000000000000</f>
        <v>36.960601209916099</v>
      </c>
      <c r="M4459" s="2">
        <v>3.6960601209916096E+16</v>
      </c>
      <c r="N44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59" s="13">
        <f t="shared" si="69"/>
        <v>4458</v>
      </c>
      <c r="P4459" s="2" t="str">
        <f>IF(TablaDatos[[#This Row],[Diabetes]]=0,"No","Si")</f>
        <v>Si</v>
      </c>
      <c r="Q4459">
        <v>1</v>
      </c>
      <c r="R4459">
        <f>TablaDatos[[#This Row],[Aux2]]/10000000000000</f>
        <v>2526.8821930374902</v>
      </c>
      <c r="S4459" s="1">
        <v>2.52688219303749E+16</v>
      </c>
      <c r="T4459" s="7">
        <f>TablaDatos[[#This Row],[Aux3]]/100000000000000</f>
        <v>259.86789758934998</v>
      </c>
      <c r="U4459" s="1">
        <v>2.5986789758935E+16</v>
      </c>
      <c r="V4459">
        <v>160.19999999999999</v>
      </c>
      <c r="W4459">
        <v>99.5</v>
      </c>
    </row>
    <row r="4460" spans="1:23">
      <c r="A4460">
        <v>2014</v>
      </c>
      <c r="B4460">
        <v>55</v>
      </c>
      <c r="C4460" t="s">
        <v>23</v>
      </c>
      <c r="D4460" t="s">
        <v>33</v>
      </c>
      <c r="E4460" t="s">
        <v>19</v>
      </c>
      <c r="F4460" t="s">
        <v>35</v>
      </c>
      <c r="G4460" t="s">
        <v>28</v>
      </c>
      <c r="H4460" s="3">
        <v>39103.43</v>
      </c>
      <c r="I4460" t="s">
        <v>19</v>
      </c>
      <c r="J4460" t="s">
        <v>19</v>
      </c>
      <c r="K44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36.936235473052498</v>
      </c>
      <c r="L4460" s="5">
        <f>TablaDatos[[#This Row],[IMC_raw]]/1000000000000000</f>
        <v>0.36936235473052498</v>
      </c>
      <c r="M4460" s="2">
        <v>369362354730525</v>
      </c>
      <c r="N44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0" s="13">
        <f t="shared" si="69"/>
        <v>4459</v>
      </c>
      <c r="P4460" s="2" t="str">
        <f>IF(TablaDatos[[#This Row],[Diabetes]]=0,"No","Si")</f>
        <v>No</v>
      </c>
      <c r="Q4460">
        <v>0</v>
      </c>
      <c r="R4460">
        <f>TablaDatos[[#This Row],[Aux2]]/10000000000000</f>
        <v>2103.4407790540299</v>
      </c>
      <c r="S4460" s="1">
        <v>2.10344077905403E+16</v>
      </c>
      <c r="T4460" s="7">
        <f>TablaDatos[[#This Row],[Aux3]]/100000000000000</f>
        <v>238.597920387443</v>
      </c>
      <c r="U4460" s="1">
        <v>2.38597920387443E+16</v>
      </c>
      <c r="V4460">
        <v>170.7</v>
      </c>
      <c r="W4460">
        <v>90.9</v>
      </c>
    </row>
    <row r="4461" spans="1:23">
      <c r="A4461">
        <v>2014</v>
      </c>
      <c r="B4461">
        <v>55</v>
      </c>
      <c r="C4461" t="s">
        <v>16</v>
      </c>
      <c r="D4461" t="s">
        <v>17</v>
      </c>
      <c r="E4461" t="s">
        <v>19</v>
      </c>
      <c r="F4461" t="s">
        <v>19</v>
      </c>
      <c r="G4461" t="s">
        <v>28</v>
      </c>
      <c r="H4461" s="3">
        <v>43495.19</v>
      </c>
      <c r="I4461" t="s">
        <v>21</v>
      </c>
      <c r="J4461" t="s">
        <v>18</v>
      </c>
      <c r="K44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36.908174215726</v>
      </c>
      <c r="L4461" s="6">
        <f>TablaDatos[[#This Row],[IMC_raw]]/1000000000000000</f>
        <v>36.908174215726</v>
      </c>
      <c r="M4461" s="2">
        <v>3.6908174215726E+16</v>
      </c>
      <c r="N44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1" s="13">
        <f t="shared" si="69"/>
        <v>4460</v>
      </c>
      <c r="P4461" s="2" t="str">
        <f>IF(TablaDatos[[#This Row],[Diabetes]]=0,"No","Si")</f>
        <v>No</v>
      </c>
      <c r="Q4461">
        <v>0</v>
      </c>
      <c r="R4461">
        <f>TablaDatos[[#This Row],[Aux2]]/10000000000000</f>
        <v>21.0837468735843</v>
      </c>
      <c r="S4461" s="1">
        <v>210837468735843</v>
      </c>
      <c r="T4461" s="7">
        <f>TablaDatos[[#This Row],[Aux3]]/100000000000000</f>
        <v>225.18357194343801</v>
      </c>
      <c r="U4461" s="1">
        <v>2.25183571943438E+16</v>
      </c>
      <c r="V4461">
        <v>175.6</v>
      </c>
      <c r="W4461">
        <v>102.5</v>
      </c>
    </row>
    <row r="4462" spans="1:23">
      <c r="A4462">
        <v>2014</v>
      </c>
      <c r="B4462">
        <v>57</v>
      </c>
      <c r="C4462" t="s">
        <v>23</v>
      </c>
      <c r="D4462" t="s">
        <v>26</v>
      </c>
      <c r="E4462" t="s">
        <v>18</v>
      </c>
      <c r="F4462" t="s">
        <v>24</v>
      </c>
      <c r="G4462" t="s">
        <v>28</v>
      </c>
      <c r="H4462" s="3">
        <v>22178.75</v>
      </c>
      <c r="I4462" t="s">
        <v>19</v>
      </c>
      <c r="J4462" t="s">
        <v>22</v>
      </c>
      <c r="K44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36.892346960924698</v>
      </c>
      <c r="L4462" s="6">
        <f>TablaDatos[[#This Row],[IMC_raw]]/1000000000000000</f>
        <v>0.36892346960924699</v>
      </c>
      <c r="M4462" s="2">
        <v>368923469609247</v>
      </c>
      <c r="N44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2" s="13">
        <f t="shared" si="69"/>
        <v>4461</v>
      </c>
      <c r="P4462" s="2" t="str">
        <f>IF(TablaDatos[[#This Row],[Diabetes]]=0,"No","Si")</f>
        <v>No</v>
      </c>
      <c r="Q4462">
        <v>0</v>
      </c>
      <c r="R4462">
        <f>TablaDatos[[#This Row],[Aux2]]/10000000000000</f>
        <v>206.92889607619901</v>
      </c>
      <c r="S4462" s="1">
        <v>2069288960761990</v>
      </c>
      <c r="T4462" s="7">
        <f>TablaDatos[[#This Row],[Aux3]]/100000000000000</f>
        <v>260.14189547075199</v>
      </c>
      <c r="U4462" s="1">
        <v>2.60141895470752E+16</v>
      </c>
      <c r="V4462">
        <v>160.69999999999999</v>
      </c>
      <c r="W4462">
        <v>89.9</v>
      </c>
    </row>
    <row r="4463" spans="1:23">
      <c r="A4463">
        <v>2014</v>
      </c>
      <c r="B4463">
        <v>43</v>
      </c>
      <c r="C4463" t="s">
        <v>16</v>
      </c>
      <c r="D4463" t="s">
        <v>42</v>
      </c>
      <c r="E4463" t="s">
        <v>18</v>
      </c>
      <c r="F4463" t="s">
        <v>19</v>
      </c>
      <c r="G4463" t="s">
        <v>39</v>
      </c>
      <c r="H4463" s="3">
        <v>39165.949999999997</v>
      </c>
      <c r="I4463" t="s">
        <v>19</v>
      </c>
      <c r="J4463" t="s">
        <v>19</v>
      </c>
      <c r="K44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36.837856148996103</v>
      </c>
      <c r="L4463" s="6">
        <f>TablaDatos[[#This Row],[IMC_raw]]/1000000000000000</f>
        <v>3.6837856148996102</v>
      </c>
      <c r="M4463" s="2">
        <v>3683785614899610</v>
      </c>
      <c r="N44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3" s="13">
        <f t="shared" si="69"/>
        <v>4462</v>
      </c>
      <c r="P4463" s="2" t="str">
        <f>IF(TablaDatos[[#This Row],[Diabetes]]=0,"No","Si")</f>
        <v>Si</v>
      </c>
      <c r="Q4463">
        <v>1</v>
      </c>
      <c r="R4463">
        <f>TablaDatos[[#This Row],[Aux2]]/10000000000000</f>
        <v>2269.1942919744101</v>
      </c>
      <c r="S4463" s="1">
        <v>2.26919429197441E+16</v>
      </c>
      <c r="T4463" s="7">
        <f>TablaDatos[[#This Row],[Aux3]]/100000000000000</f>
        <v>218.25790662019099</v>
      </c>
      <c r="U4463" s="1">
        <v>2.18257906620191E+16</v>
      </c>
      <c r="V4463">
        <v>159.1</v>
      </c>
      <c r="W4463">
        <v>96.2</v>
      </c>
    </row>
    <row r="4464" spans="1:23">
      <c r="A4464">
        <v>2014</v>
      </c>
      <c r="B4464">
        <v>59</v>
      </c>
      <c r="C4464" t="s">
        <v>16</v>
      </c>
      <c r="D4464" t="s">
        <v>37</v>
      </c>
      <c r="E4464" t="s">
        <v>21</v>
      </c>
      <c r="F4464" t="s">
        <v>19</v>
      </c>
      <c r="G4464" t="s">
        <v>28</v>
      </c>
      <c r="H4464" s="3">
        <v>15414.07</v>
      </c>
      <c r="I4464" t="s">
        <v>21</v>
      </c>
      <c r="J4464" t="s">
        <v>18</v>
      </c>
      <c r="K44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36.826040403157798</v>
      </c>
      <c r="L4464" s="6">
        <f>TablaDatos[[#This Row],[IMC_raw]]/1000000000000000</f>
        <v>3.68260404031578</v>
      </c>
      <c r="M4464" s="2">
        <v>3682604040315780</v>
      </c>
      <c r="N44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4" s="13">
        <f t="shared" si="69"/>
        <v>4463</v>
      </c>
      <c r="P4464" s="2" t="str">
        <f>IF(TablaDatos[[#This Row],[Diabetes]]=0,"No","Si")</f>
        <v>No</v>
      </c>
      <c r="Q4464">
        <v>0</v>
      </c>
      <c r="R4464">
        <f>TablaDatos[[#This Row],[Aux2]]/10000000000000</f>
        <v>2207.0791332713302</v>
      </c>
      <c r="S4464" s="1">
        <v>2.20707913327133E+16</v>
      </c>
      <c r="T4464" s="7">
        <f>TablaDatos[[#This Row],[Aux3]]/100000000000000</f>
        <v>24.2844795168354</v>
      </c>
      <c r="U4464" s="1">
        <v>2428447951683540</v>
      </c>
      <c r="V4464">
        <v>171.1</v>
      </c>
      <c r="W4464">
        <v>103.5</v>
      </c>
    </row>
    <row r="4465" spans="1:23">
      <c r="A4465">
        <v>2014</v>
      </c>
      <c r="B4465">
        <v>58</v>
      </c>
      <c r="C4465" t="s">
        <v>23</v>
      </c>
      <c r="D4465" t="s">
        <v>42</v>
      </c>
      <c r="E4465" t="s">
        <v>18</v>
      </c>
      <c r="F4465" t="s">
        <v>35</v>
      </c>
      <c r="G4465" t="s">
        <v>28</v>
      </c>
      <c r="H4465" s="3">
        <v>23173.38</v>
      </c>
      <c r="I4465" t="s">
        <v>21</v>
      </c>
      <c r="J4465" t="s">
        <v>21</v>
      </c>
      <c r="K44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36.823806227215201</v>
      </c>
      <c r="L4465" s="6">
        <f>TablaDatos[[#This Row],[IMC_raw]]/1000000000000000</f>
        <v>36.823806227215201</v>
      </c>
      <c r="M4465" s="2">
        <v>3.68238062272152E+16</v>
      </c>
      <c r="N44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5" s="13">
        <f t="shared" si="69"/>
        <v>4464</v>
      </c>
      <c r="P4465" s="2" t="str">
        <f>IF(TablaDatos[[#This Row],[Diabetes]]=0,"No","Si")</f>
        <v>No</v>
      </c>
      <c r="Q4465">
        <v>0</v>
      </c>
      <c r="R4465">
        <f>TablaDatos[[#This Row],[Aux2]]/10000000000000</f>
        <v>2308.5038258848299</v>
      </c>
      <c r="S4465" s="1">
        <v>2.30850382588483E+16</v>
      </c>
      <c r="T4465" s="7">
        <f>TablaDatos[[#This Row],[Aux3]]/100000000000000</f>
        <v>253.24216046240701</v>
      </c>
      <c r="U4465" s="1">
        <v>2.53242160462407E+16</v>
      </c>
      <c r="V4465">
        <v>162.80000000000001</v>
      </c>
      <c r="W4465">
        <v>100.5</v>
      </c>
    </row>
    <row r="4466" spans="1:23">
      <c r="A4466">
        <v>2014</v>
      </c>
      <c r="B4466">
        <v>55</v>
      </c>
      <c r="C4466" t="s">
        <v>23</v>
      </c>
      <c r="D4466" t="s">
        <v>36</v>
      </c>
      <c r="E4466" t="s">
        <v>21</v>
      </c>
      <c r="F4466" t="s">
        <v>24</v>
      </c>
      <c r="G4466" t="s">
        <v>28</v>
      </c>
      <c r="H4466" s="3">
        <v>8977.85</v>
      </c>
      <c r="I4466" t="s">
        <v>19</v>
      </c>
      <c r="J4466" t="s">
        <v>22</v>
      </c>
      <c r="K44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36.767856203325302</v>
      </c>
      <c r="L4466" s="6">
        <f>TablaDatos[[#This Row],[IMC_raw]]/1000000000000000</f>
        <v>3.67678562033253</v>
      </c>
      <c r="M4466" s="2">
        <v>3676785620332530</v>
      </c>
      <c r="N44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6" s="13">
        <f t="shared" si="69"/>
        <v>4465</v>
      </c>
      <c r="P4466" s="2" t="str">
        <f>IF(TablaDatos[[#This Row],[Diabetes]]=0,"No","Si")</f>
        <v>No</v>
      </c>
      <c r="Q4466">
        <v>0</v>
      </c>
      <c r="R4466">
        <f>TablaDatos[[#This Row],[Aux2]]/10000000000000</f>
        <v>2318.64279415802</v>
      </c>
      <c r="S4466" s="1">
        <v>2.31864279415802E+16</v>
      </c>
      <c r="T4466" s="7">
        <f>TablaDatos[[#This Row],[Aux3]]/100000000000000</f>
        <v>277.87366395081301</v>
      </c>
      <c r="U4466" s="1">
        <v>2.77873663950813E+16</v>
      </c>
      <c r="V4466">
        <v>167.1</v>
      </c>
      <c r="W4466">
        <v>97.7</v>
      </c>
    </row>
    <row r="4467" spans="1:23">
      <c r="A4467">
        <v>2014</v>
      </c>
      <c r="B4467">
        <v>54</v>
      </c>
      <c r="C4467" t="s">
        <v>23</v>
      </c>
      <c r="D4467" t="s">
        <v>29</v>
      </c>
      <c r="E4467" t="s">
        <v>18</v>
      </c>
      <c r="F4467" t="s">
        <v>19</v>
      </c>
      <c r="G4467" t="s">
        <v>20</v>
      </c>
      <c r="H4467" s="3">
        <v>22494.62</v>
      </c>
      <c r="I4467" t="s">
        <v>19</v>
      </c>
      <c r="J4467" t="s">
        <v>18</v>
      </c>
      <c r="K44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36.711832410767599</v>
      </c>
      <c r="L4467" s="6">
        <f>TablaDatos[[#This Row],[IMC_raw]]/1000000000000000</f>
        <v>3.67118324107676</v>
      </c>
      <c r="M4467" s="2">
        <v>3671183241076760</v>
      </c>
      <c r="N44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7" s="13">
        <f t="shared" si="69"/>
        <v>4466</v>
      </c>
      <c r="P4467" s="2" t="str">
        <f>IF(TablaDatos[[#This Row],[Diabetes]]=0,"No","Si")</f>
        <v>No</v>
      </c>
      <c r="Q4467">
        <v>0</v>
      </c>
      <c r="R4467">
        <f>TablaDatos[[#This Row],[Aux2]]/10000000000000</f>
        <v>236.46538371985301</v>
      </c>
      <c r="S4467" s="1">
        <v>2364653837198530</v>
      </c>
      <c r="T4467" s="7">
        <f>TablaDatos[[#This Row],[Aux3]]/100000000000000</f>
        <v>2.7179954289378401</v>
      </c>
      <c r="U4467" s="1">
        <v>271799542893784</v>
      </c>
      <c r="V4467">
        <v>146.19999999999999</v>
      </c>
      <c r="W4467">
        <v>87.9</v>
      </c>
    </row>
    <row r="4468" spans="1:23">
      <c r="A4468">
        <v>2014</v>
      </c>
      <c r="B4468">
        <v>55</v>
      </c>
      <c r="C4468" t="s">
        <v>16</v>
      </c>
      <c r="D4468" t="s">
        <v>29</v>
      </c>
      <c r="E4468" t="s">
        <v>21</v>
      </c>
      <c r="F4468" t="s">
        <v>19</v>
      </c>
      <c r="G4468" t="s">
        <v>28</v>
      </c>
      <c r="H4468" s="3">
        <v>21741.22</v>
      </c>
      <c r="I4468" t="s">
        <v>21</v>
      </c>
      <c r="J4468" t="s">
        <v>19</v>
      </c>
      <c r="K44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36.7047592148283</v>
      </c>
      <c r="L4468" s="6">
        <f>TablaDatos[[#This Row],[IMC_raw]]/1000000000000000</f>
        <v>3.6704759214828302</v>
      </c>
      <c r="M4468" s="2">
        <v>3670475921482830</v>
      </c>
      <c r="N44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8" s="13">
        <f t="shared" si="69"/>
        <v>4467</v>
      </c>
      <c r="P4468" s="2" t="str">
        <f>IF(TablaDatos[[#This Row],[Diabetes]]=0,"No","Si")</f>
        <v>No</v>
      </c>
      <c r="Q4468">
        <v>0</v>
      </c>
      <c r="R4468">
        <f>TablaDatos[[#This Row],[Aux2]]/10000000000000</f>
        <v>2595.6262534226298</v>
      </c>
      <c r="S4468" s="1">
        <v>2.59562625342263E+16</v>
      </c>
      <c r="T4468" s="7">
        <f>TablaDatos[[#This Row],[Aux3]]/100000000000000</f>
        <v>26.5733598519708</v>
      </c>
      <c r="U4468" s="1">
        <v>2657335985197080</v>
      </c>
      <c r="V4468">
        <v>170.7</v>
      </c>
      <c r="W4468">
        <v>108.8</v>
      </c>
    </row>
    <row r="4469" spans="1:23">
      <c r="A4469">
        <v>2014</v>
      </c>
      <c r="B4469">
        <v>58</v>
      </c>
      <c r="C4469" t="s">
        <v>23</v>
      </c>
      <c r="D4469" t="s">
        <v>26</v>
      </c>
      <c r="E4469" t="s">
        <v>18</v>
      </c>
      <c r="F4469" t="s">
        <v>35</v>
      </c>
      <c r="G4469" t="s">
        <v>28</v>
      </c>
      <c r="H4469" s="3">
        <v>26995.59</v>
      </c>
      <c r="I4469" t="s">
        <v>19</v>
      </c>
      <c r="J4469" t="s">
        <v>22</v>
      </c>
      <c r="K44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36.663934031393701</v>
      </c>
      <c r="L4469" s="6">
        <f>TablaDatos[[#This Row],[IMC_raw]]/1000000000000000</f>
        <v>3.6663934031393701</v>
      </c>
      <c r="M4469" s="2">
        <v>3666393403139370</v>
      </c>
      <c r="N44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69" s="13">
        <f t="shared" si="69"/>
        <v>4468</v>
      </c>
      <c r="P4469" s="2" t="str">
        <f>IF(TablaDatos[[#This Row],[Diabetes]]=0,"No","Si")</f>
        <v>No</v>
      </c>
      <c r="Q4469">
        <v>0</v>
      </c>
      <c r="R4469">
        <f>TablaDatos[[#This Row],[Aux2]]/10000000000000</f>
        <v>205.59397530152901</v>
      </c>
      <c r="S4469" s="1">
        <v>2055939753015290</v>
      </c>
      <c r="T4469" s="7">
        <f>TablaDatos[[#This Row],[Aux3]]/100000000000000</f>
        <v>21.110277615326901</v>
      </c>
      <c r="U4469" s="1">
        <v>2111027761532690</v>
      </c>
      <c r="V4469">
        <v>160.19999999999999</v>
      </c>
      <c r="W4469">
        <v>96.8</v>
      </c>
    </row>
    <row r="4470" spans="1:23">
      <c r="A4470">
        <v>2014</v>
      </c>
      <c r="B4470">
        <v>61</v>
      </c>
      <c r="C4470" t="s">
        <v>16</v>
      </c>
      <c r="D4470" t="s">
        <v>74</v>
      </c>
      <c r="E4470" t="s">
        <v>21</v>
      </c>
      <c r="F4470" t="s">
        <v>19</v>
      </c>
      <c r="G4470" t="s">
        <v>28</v>
      </c>
      <c r="H4470" s="3">
        <v>13292.69</v>
      </c>
      <c r="I4470" t="s">
        <v>21</v>
      </c>
      <c r="J4470" t="s">
        <v>22</v>
      </c>
      <c r="K44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36.658024183024096</v>
      </c>
      <c r="L4470" s="5">
        <f>TablaDatos[[#This Row],[IMC_raw]]/1000000000000000</f>
        <v>3.6658024183024098</v>
      </c>
      <c r="M4470" s="2">
        <v>3665802418302410</v>
      </c>
      <c r="N44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0" s="13">
        <f t="shared" si="69"/>
        <v>4469</v>
      </c>
      <c r="P4470" s="2" t="str">
        <f>IF(TablaDatos[[#This Row],[Diabetes]]=0,"No","Si")</f>
        <v>No</v>
      </c>
      <c r="Q4470">
        <v>0</v>
      </c>
      <c r="R4470">
        <f>TablaDatos[[#This Row],[Aux2]]/10000000000000</f>
        <v>221.593074011803</v>
      </c>
      <c r="S4470" s="1">
        <v>2215930740118030</v>
      </c>
      <c r="T4470" s="7">
        <f>TablaDatos[[#This Row],[Aux3]]/100000000000000</f>
        <v>280.647615731575</v>
      </c>
      <c r="U4470" s="1">
        <v>2.80647615731575E+16</v>
      </c>
      <c r="V4470">
        <v>173.4</v>
      </c>
      <c r="W4470">
        <v>102.9</v>
      </c>
    </row>
    <row r="4471" spans="1:23">
      <c r="A4471">
        <v>2014</v>
      </c>
      <c r="B4471">
        <v>59</v>
      </c>
      <c r="C4471" t="s">
        <v>23</v>
      </c>
      <c r="D4471" t="s">
        <v>73</v>
      </c>
      <c r="E4471" t="s">
        <v>18</v>
      </c>
      <c r="F4471" t="s">
        <v>19</v>
      </c>
      <c r="G4471" t="s">
        <v>28</v>
      </c>
      <c r="H4471" s="3">
        <v>29870.99</v>
      </c>
      <c r="I4471" t="s">
        <v>19</v>
      </c>
      <c r="J4471" t="s">
        <v>22</v>
      </c>
      <c r="K44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36.645761199849098</v>
      </c>
      <c r="L4471" s="5">
        <f>TablaDatos[[#This Row],[IMC_raw]]/1000000000000000</f>
        <v>0.36645761199849097</v>
      </c>
      <c r="M4471" s="2">
        <v>366457611998491</v>
      </c>
      <c r="N44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1" s="13">
        <f t="shared" si="69"/>
        <v>4470</v>
      </c>
      <c r="P4471" s="2" t="str">
        <f>IF(TablaDatos[[#This Row],[Diabetes]]=0,"No","Si")</f>
        <v>No</v>
      </c>
      <c r="Q4471">
        <v>0</v>
      </c>
      <c r="R4471">
        <f>TablaDatos[[#This Row],[Aux2]]/10000000000000</f>
        <v>222.09578438246299</v>
      </c>
      <c r="S4471" s="1">
        <v>2220957843824630</v>
      </c>
      <c r="T4471" s="7">
        <f>TablaDatos[[#This Row],[Aux3]]/100000000000000</f>
        <v>22.371257110604901</v>
      </c>
      <c r="U4471" s="1">
        <v>2237125711060490</v>
      </c>
      <c r="V4471">
        <v>155.30000000000001</v>
      </c>
      <c r="W4471">
        <v>97.6</v>
      </c>
    </row>
    <row r="4472" spans="1:23">
      <c r="A4472">
        <v>2014</v>
      </c>
      <c r="B4472">
        <v>64</v>
      </c>
      <c r="C4472" t="s">
        <v>16</v>
      </c>
      <c r="D4472" t="s">
        <v>41</v>
      </c>
      <c r="E4472" t="s">
        <v>18</v>
      </c>
      <c r="F4472" t="s">
        <v>35</v>
      </c>
      <c r="G4472" t="s">
        <v>28</v>
      </c>
      <c r="H4472" s="3">
        <v>23866.27</v>
      </c>
      <c r="I4472" t="s">
        <v>19</v>
      </c>
      <c r="J4472" t="s">
        <v>22</v>
      </c>
      <c r="K44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36.637719875726198</v>
      </c>
      <c r="L4472" s="6">
        <f>TablaDatos[[#This Row],[IMC_raw]]/1000000000000000</f>
        <v>3.6637719875726198</v>
      </c>
      <c r="M4472" s="2">
        <v>3663771987572620</v>
      </c>
      <c r="N44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2" s="13">
        <f t="shared" si="69"/>
        <v>4471</v>
      </c>
      <c r="P4472" s="2" t="str">
        <f>IF(TablaDatos[[#This Row],[Diabetes]]=0,"No","Si")</f>
        <v>No</v>
      </c>
      <c r="Q4472">
        <v>0</v>
      </c>
      <c r="R4472">
        <f>TablaDatos[[#This Row],[Aux2]]/10000000000000</f>
        <v>2012.3981601313201</v>
      </c>
      <c r="S4472" s="1">
        <v>2.01239816013132E+16</v>
      </c>
      <c r="T4472" s="7">
        <f>TablaDatos[[#This Row],[Aux3]]/100000000000000</f>
        <v>188.28721791834499</v>
      </c>
      <c r="U4472" s="1">
        <v>1.88287217918345E+16</v>
      </c>
      <c r="V4472">
        <v>159.19999999999999</v>
      </c>
      <c r="W4472">
        <v>100</v>
      </c>
    </row>
    <row r="4473" spans="1:23">
      <c r="A4473">
        <v>2014</v>
      </c>
      <c r="B4473">
        <v>53</v>
      </c>
      <c r="C4473" t="s">
        <v>16</v>
      </c>
      <c r="D4473" t="s">
        <v>29</v>
      </c>
      <c r="E4473" t="s">
        <v>21</v>
      </c>
      <c r="F4473" t="s">
        <v>35</v>
      </c>
      <c r="G4473" t="s">
        <v>20</v>
      </c>
      <c r="H4473" s="3">
        <v>16225.2</v>
      </c>
      <c r="I4473" t="s">
        <v>19</v>
      </c>
      <c r="J4473" t="s">
        <v>18</v>
      </c>
      <c r="K44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36.625935622273602</v>
      </c>
      <c r="L4473" s="5">
        <f>TablaDatos[[#This Row],[IMC_raw]]/1000000000000000</f>
        <v>3.66259356222736</v>
      </c>
      <c r="M4473" s="2">
        <v>3662593562227360</v>
      </c>
      <c r="N44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3" s="13">
        <f t="shared" si="69"/>
        <v>4472</v>
      </c>
      <c r="P4473" s="2" t="str">
        <f>IF(TablaDatos[[#This Row],[Diabetes]]=0,"No","Si")</f>
        <v>Si</v>
      </c>
      <c r="Q4473">
        <v>1</v>
      </c>
      <c r="R4473">
        <f>TablaDatos[[#This Row],[Aux2]]/10000000000000</f>
        <v>228.710547903227</v>
      </c>
      <c r="S4473" s="1">
        <v>2287105479032270</v>
      </c>
      <c r="T4473" s="7">
        <f>TablaDatos[[#This Row],[Aux3]]/100000000000000</f>
        <v>2.66507968394155</v>
      </c>
      <c r="U4473" s="1">
        <v>266507968394155</v>
      </c>
      <c r="V4473">
        <v>165.9</v>
      </c>
      <c r="W4473">
        <v>101.2</v>
      </c>
    </row>
    <row r="4474" spans="1:23">
      <c r="A4474">
        <v>2014</v>
      </c>
      <c r="B4474">
        <v>63</v>
      </c>
      <c r="C4474" t="s">
        <v>16</v>
      </c>
      <c r="D4474" t="s">
        <v>27</v>
      </c>
      <c r="E4474" t="s">
        <v>21</v>
      </c>
      <c r="F4474" t="s">
        <v>19</v>
      </c>
      <c r="G4474" t="s">
        <v>28</v>
      </c>
      <c r="H4474" s="3">
        <v>12681.05</v>
      </c>
      <c r="I4474" t="s">
        <v>21</v>
      </c>
      <c r="J4474" t="s">
        <v>18</v>
      </c>
      <c r="K44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36.600684625415298</v>
      </c>
      <c r="L4474" s="6">
        <f>TablaDatos[[#This Row],[IMC_raw]]/1000000000000000</f>
        <v>3.6600684625415298</v>
      </c>
      <c r="M4474" s="2">
        <v>3660068462541530</v>
      </c>
      <c r="N44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4" s="13">
        <f t="shared" si="69"/>
        <v>4473</v>
      </c>
      <c r="P4474" s="2" t="str">
        <f>IF(TablaDatos[[#This Row],[Diabetes]]=0,"No","Si")</f>
        <v>Si</v>
      </c>
      <c r="Q4474">
        <v>1</v>
      </c>
      <c r="R4474">
        <f>TablaDatos[[#This Row],[Aux2]]/10000000000000</f>
        <v>2.4428035659465999</v>
      </c>
      <c r="S4474" s="1">
        <v>24428035659466</v>
      </c>
      <c r="T4474" s="7">
        <f>TablaDatos[[#This Row],[Aux3]]/100000000000000</f>
        <v>26.802508239560499</v>
      </c>
      <c r="U4474" s="1">
        <v>2680250823956050</v>
      </c>
      <c r="V4474">
        <v>174.5</v>
      </c>
      <c r="W4474">
        <v>103.6</v>
      </c>
    </row>
    <row r="4475" spans="1:23">
      <c r="A4475">
        <v>2014</v>
      </c>
      <c r="B4475">
        <v>58</v>
      </c>
      <c r="C4475" t="s">
        <v>16</v>
      </c>
      <c r="D4475" t="s">
        <v>26</v>
      </c>
      <c r="E4475" t="s">
        <v>19</v>
      </c>
      <c r="F4475" t="s">
        <v>24</v>
      </c>
      <c r="G4475" t="s">
        <v>28</v>
      </c>
      <c r="H4475" s="3">
        <v>16015.48</v>
      </c>
      <c r="I4475" t="s">
        <v>21</v>
      </c>
      <c r="J4475" t="s">
        <v>18</v>
      </c>
      <c r="K44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36.5847477625165</v>
      </c>
      <c r="L4475" s="5">
        <f>TablaDatos[[#This Row],[IMC_raw]]/10000000000000</f>
        <v>36.5847477625165</v>
      </c>
      <c r="M4475" s="2">
        <v>365847477625165</v>
      </c>
      <c r="N44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5" s="13">
        <f t="shared" si="69"/>
        <v>4474</v>
      </c>
      <c r="P4475" s="2" t="str">
        <f>IF(TablaDatos[[#This Row],[Diabetes]]=0,"No","Si")</f>
        <v>No</v>
      </c>
      <c r="Q4475">
        <v>0</v>
      </c>
      <c r="R4475">
        <f>TablaDatos[[#This Row],[Aux2]]/10000000000000</f>
        <v>22.645730977562799</v>
      </c>
      <c r="S4475" s="1">
        <v>226457309775628</v>
      </c>
      <c r="T4475" s="7">
        <f>TablaDatos[[#This Row],[Aux3]]/100000000000000</f>
        <v>25.012890481455798</v>
      </c>
      <c r="U4475" s="1">
        <v>2501289048145580</v>
      </c>
      <c r="V4475">
        <v>167</v>
      </c>
      <c r="W4475">
        <v>101.7</v>
      </c>
    </row>
    <row r="4476" spans="1:23">
      <c r="A4476">
        <v>2014</v>
      </c>
      <c r="B4476">
        <v>56</v>
      </c>
      <c r="C4476" t="s">
        <v>23</v>
      </c>
      <c r="D4476" t="s">
        <v>17</v>
      </c>
      <c r="E4476" t="s">
        <v>31</v>
      </c>
      <c r="F4476" t="s">
        <v>24</v>
      </c>
      <c r="G4476" t="s">
        <v>28</v>
      </c>
      <c r="H4476" s="3">
        <v>18515.57</v>
      </c>
      <c r="I4476" t="s">
        <v>19</v>
      </c>
      <c r="J4476" t="s">
        <v>22</v>
      </c>
      <c r="K44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36.560855438343104</v>
      </c>
      <c r="L4476" s="6">
        <f>TablaDatos[[#This Row],[IMC_raw]]/1000000000000000</f>
        <v>36.560855438343104</v>
      </c>
      <c r="M4476" s="2">
        <v>3.6560855438343104E+16</v>
      </c>
      <c r="N44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6" s="13">
        <f t="shared" si="69"/>
        <v>4475</v>
      </c>
      <c r="P4476" s="2" t="str">
        <f>IF(TablaDatos[[#This Row],[Diabetes]]=0,"No","Si")</f>
        <v>Si</v>
      </c>
      <c r="Q4476">
        <v>1</v>
      </c>
      <c r="R4476">
        <f>TablaDatos[[#This Row],[Aux2]]/10000000000000</f>
        <v>2436.1036225787898</v>
      </c>
      <c r="S4476" s="1">
        <v>2.43610362257879E+16</v>
      </c>
      <c r="T4476" s="7">
        <f>TablaDatos[[#This Row],[Aux3]]/100000000000000</f>
        <v>277.36739933367699</v>
      </c>
      <c r="U4476" s="1">
        <v>2.77367399333677E+16</v>
      </c>
      <c r="V4476">
        <v>177.4</v>
      </c>
      <c r="W4476">
        <v>105.5</v>
      </c>
    </row>
    <row r="4477" spans="1:23">
      <c r="A4477">
        <v>2014</v>
      </c>
      <c r="B4477">
        <v>50</v>
      </c>
      <c r="C4477" t="s">
        <v>16</v>
      </c>
      <c r="D4477" t="s">
        <v>30</v>
      </c>
      <c r="E4477" t="s">
        <v>31</v>
      </c>
      <c r="F4477" t="s">
        <v>24</v>
      </c>
      <c r="G4477" t="s">
        <v>20</v>
      </c>
      <c r="H4477" s="3">
        <v>12629.67</v>
      </c>
      <c r="I4477" t="s">
        <v>19</v>
      </c>
      <c r="J4477" t="s">
        <v>18</v>
      </c>
      <c r="K44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36.548463243503001</v>
      </c>
      <c r="L4477" s="5">
        <f>TablaDatos[[#This Row],[IMC_raw]]/100000000000000</f>
        <v>36.548463243503001</v>
      </c>
      <c r="M4477" s="2">
        <v>3654846324350300</v>
      </c>
      <c r="N44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7" s="13">
        <f t="shared" si="69"/>
        <v>4476</v>
      </c>
      <c r="P4477" s="2" t="str">
        <f>IF(TablaDatos[[#This Row],[Diabetes]]=0,"No","Si")</f>
        <v>Si</v>
      </c>
      <c r="Q4477">
        <v>1</v>
      </c>
      <c r="R4477">
        <f>TablaDatos[[#This Row],[Aux2]]/10000000000000</f>
        <v>235.12464213933799</v>
      </c>
      <c r="S4477" s="1">
        <v>2351246421393380</v>
      </c>
      <c r="T4477" s="7">
        <f>TablaDatos[[#This Row],[Aux3]]/100000000000000</f>
        <v>265.03025955954399</v>
      </c>
      <c r="U4477" s="1">
        <v>2.65030259559544E+16</v>
      </c>
      <c r="V4477">
        <v>164.2</v>
      </c>
      <c r="W4477">
        <v>100.9</v>
      </c>
    </row>
    <row r="4478" spans="1:23">
      <c r="A4478">
        <v>2014</v>
      </c>
      <c r="B4478">
        <v>68</v>
      </c>
      <c r="C4478" t="s">
        <v>23</v>
      </c>
      <c r="D4478" t="s">
        <v>17</v>
      </c>
      <c r="E4478" t="s">
        <v>31</v>
      </c>
      <c r="F4478" t="s">
        <v>24</v>
      </c>
      <c r="G4478" t="s">
        <v>25</v>
      </c>
      <c r="H4478" s="3">
        <v>13361.07</v>
      </c>
      <c r="I4478" t="s">
        <v>21</v>
      </c>
      <c r="J4478" t="s">
        <v>18</v>
      </c>
      <c r="K44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36.540211398370701</v>
      </c>
      <c r="L4478" s="5">
        <f>TablaDatos[[#This Row],[IMC_raw]]/1000000000000000</f>
        <v>3.6540211398370701</v>
      </c>
      <c r="M4478" s="2">
        <v>3654021139837070</v>
      </c>
      <c r="N44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8" s="13">
        <f t="shared" si="69"/>
        <v>4477</v>
      </c>
      <c r="P4478" s="2" t="str">
        <f>IF(TablaDatos[[#This Row],[Diabetes]]=0,"No","Si")</f>
        <v>Si</v>
      </c>
      <c r="Q4478">
        <v>1</v>
      </c>
      <c r="R4478">
        <f>TablaDatos[[#This Row],[Aux2]]/10000000000000</f>
        <v>2559.04484708885</v>
      </c>
      <c r="S4478" s="1">
        <v>2.55904484708885E+16</v>
      </c>
      <c r="T4478" s="7">
        <f>TablaDatos[[#This Row],[Aux3]]/100000000000000</f>
        <v>250.183255833234</v>
      </c>
      <c r="U4478" s="1">
        <v>2.50183255833234E+16</v>
      </c>
      <c r="V4478">
        <v>175</v>
      </c>
      <c r="W4478">
        <v>103.3</v>
      </c>
    </row>
    <row r="4479" spans="1:23">
      <c r="A4479">
        <v>2014</v>
      </c>
      <c r="B4479">
        <v>62</v>
      </c>
      <c r="C4479" t="s">
        <v>23</v>
      </c>
      <c r="D4479" t="s">
        <v>73</v>
      </c>
      <c r="E4479" t="s">
        <v>18</v>
      </c>
      <c r="F4479" t="s">
        <v>19</v>
      </c>
      <c r="G4479" t="s">
        <v>28</v>
      </c>
      <c r="H4479" s="3">
        <v>12618.63</v>
      </c>
      <c r="I4479" t="s">
        <v>19</v>
      </c>
      <c r="J4479" t="s">
        <v>22</v>
      </c>
      <c r="K44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36.497504684607499</v>
      </c>
      <c r="L4479" s="5">
        <f>TablaDatos[[#This Row],[IMC_raw]]/1000000000000000</f>
        <v>3.6497504684607498</v>
      </c>
      <c r="M4479" s="2">
        <v>3649750468460750</v>
      </c>
      <c r="N44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79" s="13">
        <f t="shared" si="69"/>
        <v>4478</v>
      </c>
      <c r="P4479" s="2" t="str">
        <f>IF(TablaDatos[[#This Row],[Diabetes]]=0,"No","Si")</f>
        <v>No</v>
      </c>
      <c r="Q4479">
        <v>0</v>
      </c>
      <c r="R4479">
        <f>TablaDatos[[#This Row],[Aux2]]/10000000000000</f>
        <v>240.454478949942</v>
      </c>
      <c r="S4479" s="1">
        <v>2404544789499420</v>
      </c>
      <c r="T4479" s="7">
        <f>TablaDatos[[#This Row],[Aux3]]/100000000000000</f>
        <v>238.59218575196201</v>
      </c>
      <c r="U4479" s="1">
        <v>2.38592185751962E+16</v>
      </c>
      <c r="V4479">
        <v>167.2</v>
      </c>
      <c r="W4479">
        <v>93.9</v>
      </c>
    </row>
    <row r="4480" spans="1:23">
      <c r="A4480">
        <v>2014</v>
      </c>
      <c r="B4480">
        <v>58</v>
      </c>
      <c r="C4480" t="s">
        <v>16</v>
      </c>
      <c r="D4480" t="s">
        <v>29</v>
      </c>
      <c r="E4480" t="s">
        <v>31</v>
      </c>
      <c r="F4480" t="s">
        <v>24</v>
      </c>
      <c r="G4480" t="s">
        <v>28</v>
      </c>
      <c r="H4480" s="3">
        <v>16743.79</v>
      </c>
      <c r="I4480" t="s">
        <v>21</v>
      </c>
      <c r="J4480" t="s">
        <v>18</v>
      </c>
      <c r="K44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36.496489102700799</v>
      </c>
      <c r="L4480" s="6">
        <f>TablaDatos[[#This Row],[IMC_raw]]/1000000000000000</f>
        <v>0.36496489102700802</v>
      </c>
      <c r="M4480" s="2">
        <v>364964891027008</v>
      </c>
      <c r="N44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0" s="13">
        <f t="shared" si="69"/>
        <v>4479</v>
      </c>
      <c r="P4480" s="2" t="str">
        <f>IF(TablaDatos[[#This Row],[Diabetes]]=0,"No","Si")</f>
        <v>Si</v>
      </c>
      <c r="Q4480">
        <v>1</v>
      </c>
      <c r="R4480">
        <f>TablaDatos[[#This Row],[Aux2]]/10000000000000</f>
        <v>2430.2984956216501</v>
      </c>
      <c r="S4480" s="1">
        <v>2.43029849562165E+16</v>
      </c>
      <c r="T4480" s="7">
        <f>TablaDatos[[#This Row],[Aux3]]/100000000000000</f>
        <v>27.2912284067008</v>
      </c>
      <c r="U4480" s="1">
        <v>2729122840670080</v>
      </c>
      <c r="V4480">
        <v>175.2</v>
      </c>
      <c r="W4480">
        <v>110.9</v>
      </c>
    </row>
    <row r="4481" spans="1:23">
      <c r="A4481">
        <v>2014</v>
      </c>
      <c r="B4481">
        <v>52</v>
      </c>
      <c r="C4481" t="s">
        <v>23</v>
      </c>
      <c r="D4481" t="s">
        <v>73</v>
      </c>
      <c r="E4481" t="s">
        <v>31</v>
      </c>
      <c r="F4481" t="s">
        <v>24</v>
      </c>
      <c r="G4481" t="s">
        <v>20</v>
      </c>
      <c r="H4481" s="3">
        <v>22128.3</v>
      </c>
      <c r="I4481" t="s">
        <v>21</v>
      </c>
      <c r="J4481" t="s">
        <v>21</v>
      </c>
      <c r="K44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36.405807295560798</v>
      </c>
      <c r="L4481" s="6">
        <f>TablaDatos[[#This Row],[IMC_raw]]/1000000000000000</f>
        <v>3.6405807295560799</v>
      </c>
      <c r="M4481" s="2">
        <v>3640580729556080</v>
      </c>
      <c r="N44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1" s="13">
        <f t="shared" si="69"/>
        <v>4480</v>
      </c>
      <c r="P4481" s="2" t="str">
        <f>IF(TablaDatos[[#This Row],[Diabetes]]=0,"No","Si")</f>
        <v>Si</v>
      </c>
      <c r="Q4481">
        <v>1</v>
      </c>
      <c r="R4481">
        <f>TablaDatos[[#This Row],[Aux2]]/10000000000000</f>
        <v>2346.7224893173402</v>
      </c>
      <c r="S4481" s="1">
        <v>2.34672248931734E+16</v>
      </c>
      <c r="T4481" s="7">
        <f>TablaDatos[[#This Row],[Aux3]]/100000000000000</f>
        <v>3.0000000000000001E-12</v>
      </c>
      <c r="U4481">
        <v>300</v>
      </c>
      <c r="V4481">
        <v>165</v>
      </c>
      <c r="W4481">
        <v>99.7</v>
      </c>
    </row>
    <row r="4482" spans="1:23">
      <c r="A4482">
        <v>2014</v>
      </c>
      <c r="B4482">
        <v>60</v>
      </c>
      <c r="C4482" t="s">
        <v>23</v>
      </c>
      <c r="D4482" t="s">
        <v>30</v>
      </c>
      <c r="E4482" t="s">
        <v>31</v>
      </c>
      <c r="F4482" t="s">
        <v>19</v>
      </c>
      <c r="G4482" t="s">
        <v>28</v>
      </c>
      <c r="H4482" s="3">
        <v>13004.01</v>
      </c>
      <c r="I4482" t="s">
        <v>21</v>
      </c>
      <c r="J4482" t="s">
        <v>21</v>
      </c>
      <c r="K44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36.402397703654898</v>
      </c>
      <c r="L4482" s="6">
        <f>TablaDatos[[#This Row],[IMC_raw]]/1000000000000000</f>
        <v>0.36402397703654898</v>
      </c>
      <c r="M4482" s="2">
        <v>364023977036549</v>
      </c>
      <c r="N44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2" s="13">
        <f t="shared" ref="O4482:O4545" si="70">O4481+1</f>
        <v>4481</v>
      </c>
      <c r="P4482" s="2" t="str">
        <f>IF(TablaDatos[[#This Row],[Diabetes]]=0,"No","Si")</f>
        <v>Si</v>
      </c>
      <c r="Q4482">
        <v>1</v>
      </c>
      <c r="R4482">
        <f>TablaDatos[[#This Row],[Aux2]]/10000000000000</f>
        <v>2407.6819240035902</v>
      </c>
      <c r="S4482" s="1">
        <v>2.40768192400359E+16</v>
      </c>
      <c r="T4482" s="7">
        <f>TablaDatos[[#This Row],[Aux3]]/100000000000000</f>
        <v>256.16114390022801</v>
      </c>
      <c r="U4482" s="1">
        <v>2.56161143900228E+16</v>
      </c>
      <c r="V4482">
        <v>175.3</v>
      </c>
      <c r="W4482">
        <v>107.3</v>
      </c>
    </row>
    <row r="4483" spans="1:23">
      <c r="A4483">
        <v>2014</v>
      </c>
      <c r="B4483">
        <v>56</v>
      </c>
      <c r="C4483" t="s">
        <v>16</v>
      </c>
      <c r="D4483" t="s">
        <v>17</v>
      </c>
      <c r="E4483" t="s">
        <v>18</v>
      </c>
      <c r="F4483" t="s">
        <v>35</v>
      </c>
      <c r="G4483" t="s">
        <v>28</v>
      </c>
      <c r="H4483" s="3">
        <v>41141.300000000003</v>
      </c>
      <c r="I4483" t="s">
        <v>21</v>
      </c>
      <c r="J4483" t="s">
        <v>18</v>
      </c>
      <c r="K44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36.384788797729797</v>
      </c>
      <c r="L4483" s="5">
        <f>TablaDatos[[#This Row],[IMC_raw]]/1000000000000000</f>
        <v>3.6384788797729799</v>
      </c>
      <c r="M4483" s="2">
        <v>3638478879772980</v>
      </c>
      <c r="N44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3" s="13">
        <f t="shared" si="70"/>
        <v>4482</v>
      </c>
      <c r="P4483" s="2" t="str">
        <f>IF(TablaDatos[[#This Row],[Diabetes]]=0,"No","Si")</f>
        <v>No</v>
      </c>
      <c r="Q4483">
        <v>0</v>
      </c>
      <c r="R4483">
        <f>TablaDatos[[#This Row],[Aux2]]/10000000000000</f>
        <v>2062.6770785948102</v>
      </c>
      <c r="S4483" s="1">
        <v>2.06267707859481E+16</v>
      </c>
      <c r="T4483" s="7">
        <f>TablaDatos[[#This Row],[Aux3]]/100000000000000</f>
        <v>19.138354280316801</v>
      </c>
      <c r="U4483" s="1">
        <v>1913835428031680</v>
      </c>
      <c r="V4483">
        <v>156.5</v>
      </c>
      <c r="W4483">
        <v>98.3</v>
      </c>
    </row>
    <row r="4484" spans="1:23">
      <c r="A4484">
        <v>2014</v>
      </c>
      <c r="B4484">
        <v>64</v>
      </c>
      <c r="C4484" t="s">
        <v>23</v>
      </c>
      <c r="D4484" t="s">
        <v>17</v>
      </c>
      <c r="E4484" t="s">
        <v>18</v>
      </c>
      <c r="F4484" t="s">
        <v>19</v>
      </c>
      <c r="G4484" t="s">
        <v>28</v>
      </c>
      <c r="H4484" s="3">
        <v>23078.77</v>
      </c>
      <c r="I4484" t="s">
        <v>19</v>
      </c>
      <c r="J4484" t="s">
        <v>22</v>
      </c>
      <c r="K44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36.371694985325099</v>
      </c>
      <c r="L4484" s="6">
        <f>TablaDatos[[#This Row],[IMC_raw]]/100000000000000</f>
        <v>36.371694985325099</v>
      </c>
      <c r="M4484" s="2">
        <v>3637169498532510</v>
      </c>
      <c r="N44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4" s="13">
        <f t="shared" si="70"/>
        <v>4483</v>
      </c>
      <c r="P4484" s="2" t="str">
        <f>IF(TablaDatos[[#This Row],[Diabetes]]=0,"No","Si")</f>
        <v>Si</v>
      </c>
      <c r="Q4484">
        <v>1</v>
      </c>
      <c r="R4484">
        <f>TablaDatos[[#This Row],[Aux2]]/10000000000000</f>
        <v>2221.8932894520299</v>
      </c>
      <c r="S4484" s="1">
        <v>2.22189328945203E+16</v>
      </c>
      <c r="T4484" s="7">
        <f>TablaDatos[[#This Row],[Aux3]]/100000000000000</f>
        <v>24.180884129774601</v>
      </c>
      <c r="U4484" s="1">
        <v>2418088412977460</v>
      </c>
      <c r="V4484">
        <v>154.9</v>
      </c>
      <c r="W4484">
        <v>93.3</v>
      </c>
    </row>
    <row r="4485" spans="1:23">
      <c r="A4485">
        <v>2014</v>
      </c>
      <c r="B4485">
        <v>67</v>
      </c>
      <c r="C4485" t="s">
        <v>23</v>
      </c>
      <c r="D4485" t="s">
        <v>29</v>
      </c>
      <c r="E4485" t="s">
        <v>21</v>
      </c>
      <c r="F4485" t="s">
        <v>24</v>
      </c>
      <c r="G4485" t="s">
        <v>25</v>
      </c>
      <c r="H4485" s="3">
        <v>10665.99</v>
      </c>
      <c r="I4485" t="s">
        <v>19</v>
      </c>
      <c r="J4485" t="s">
        <v>22</v>
      </c>
      <c r="K44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36.3389643811404</v>
      </c>
      <c r="L4485" s="5">
        <f>TablaDatos[[#This Row],[IMC_raw]]/1000000000000000</f>
        <v>3.6338964381140402</v>
      </c>
      <c r="M4485" s="2">
        <v>3633896438114040</v>
      </c>
      <c r="N44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5" s="13">
        <f t="shared" si="70"/>
        <v>4484</v>
      </c>
      <c r="P4485" s="2" t="str">
        <f>IF(TablaDatos[[#This Row],[Diabetes]]=0,"No","Si")</f>
        <v>Si</v>
      </c>
      <c r="Q4485">
        <v>1</v>
      </c>
      <c r="R4485">
        <f>TablaDatos[[#This Row],[Aux2]]/10000000000000</f>
        <v>248.95764420301501</v>
      </c>
      <c r="S4485" s="1">
        <v>2489576442030150</v>
      </c>
      <c r="T4485" s="7">
        <f>TablaDatos[[#This Row],[Aux3]]/100000000000000</f>
        <v>240.82422454274101</v>
      </c>
      <c r="U4485" s="1">
        <v>2.40824224542741E+16</v>
      </c>
      <c r="V4485">
        <v>163.30000000000001</v>
      </c>
      <c r="W4485">
        <v>98.9</v>
      </c>
    </row>
    <row r="4486" spans="1:23">
      <c r="A4486">
        <v>2014</v>
      </c>
      <c r="B4486">
        <v>53</v>
      </c>
      <c r="C4486" t="s">
        <v>16</v>
      </c>
      <c r="D4486" t="s">
        <v>73</v>
      </c>
      <c r="E4486" t="s">
        <v>18</v>
      </c>
      <c r="F4486" t="s">
        <v>19</v>
      </c>
      <c r="G4486" t="s">
        <v>20</v>
      </c>
      <c r="H4486" s="3">
        <v>23908.75</v>
      </c>
      <c r="I4486" t="s">
        <v>19</v>
      </c>
      <c r="J4486" t="s">
        <v>22</v>
      </c>
      <c r="K44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36.330660611263902</v>
      </c>
      <c r="L4486" s="5">
        <f>TablaDatos[[#This Row],[IMC_raw]]/1000000000000000</f>
        <v>36.330660611263902</v>
      </c>
      <c r="M4486" s="2">
        <v>3.6330660611263904E+16</v>
      </c>
      <c r="N44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6" s="13">
        <f t="shared" si="70"/>
        <v>4485</v>
      </c>
      <c r="P4486" s="2" t="str">
        <f>IF(TablaDatos[[#This Row],[Diabetes]]=0,"No","Si")</f>
        <v>No</v>
      </c>
      <c r="Q4486">
        <v>0</v>
      </c>
      <c r="R4486">
        <f>TablaDatos[[#This Row],[Aux2]]/10000000000000</f>
        <v>206.547061584033</v>
      </c>
      <c r="S4486" s="1">
        <v>2065470615840330</v>
      </c>
      <c r="T4486" s="7">
        <f>TablaDatos[[#This Row],[Aux3]]/100000000000000</f>
        <v>196.94181553656901</v>
      </c>
      <c r="U4486" s="1">
        <v>1.96941815536569E+16</v>
      </c>
      <c r="V4486">
        <v>146.80000000000001</v>
      </c>
      <c r="W4486">
        <v>94.3</v>
      </c>
    </row>
    <row r="4487" spans="1:23">
      <c r="A4487">
        <v>2014</v>
      </c>
      <c r="B4487">
        <v>67</v>
      </c>
      <c r="C4487" t="s">
        <v>23</v>
      </c>
      <c r="D4487" t="s">
        <v>29</v>
      </c>
      <c r="E4487" t="s">
        <v>18</v>
      </c>
      <c r="F4487" t="s">
        <v>24</v>
      </c>
      <c r="G4487" t="s">
        <v>25</v>
      </c>
      <c r="H4487" s="3">
        <v>11393.47</v>
      </c>
      <c r="I4487" t="s">
        <v>21</v>
      </c>
      <c r="J4487" t="s">
        <v>22</v>
      </c>
      <c r="K44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36.298878816414302</v>
      </c>
      <c r="L4487" s="6">
        <f>TablaDatos[[#This Row],[IMC_raw]]/1000000000000000</f>
        <v>3.6298878816414302</v>
      </c>
      <c r="M4487" s="2">
        <v>3629887881641430</v>
      </c>
      <c r="N44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7" s="13">
        <f t="shared" si="70"/>
        <v>4486</v>
      </c>
      <c r="P4487" s="2" t="str">
        <f>IF(TablaDatos[[#This Row],[Diabetes]]=0,"No","Si")</f>
        <v>Si</v>
      </c>
      <c r="Q4487">
        <v>1</v>
      </c>
      <c r="R4487">
        <f>TablaDatos[[#This Row],[Aux2]]/10000000000000</f>
        <v>2432.9766545755301</v>
      </c>
      <c r="S4487" s="1">
        <v>2.43297665457553E+16</v>
      </c>
      <c r="T4487" s="7">
        <f>TablaDatos[[#This Row],[Aux3]]/100000000000000</f>
        <v>2.9062275534469402</v>
      </c>
      <c r="U4487" s="1">
        <v>290622755344694</v>
      </c>
      <c r="V4487">
        <v>168.1</v>
      </c>
      <c r="W4487">
        <v>104.9</v>
      </c>
    </row>
    <row r="4488" spans="1:23">
      <c r="A4488">
        <v>2014</v>
      </c>
      <c r="B4488">
        <v>71</v>
      </c>
      <c r="C4488" t="s">
        <v>16</v>
      </c>
      <c r="D4488" t="s">
        <v>71</v>
      </c>
      <c r="E4488" t="s">
        <v>21</v>
      </c>
      <c r="F4488" t="s">
        <v>24</v>
      </c>
      <c r="G4488" t="s">
        <v>25</v>
      </c>
      <c r="H4488" s="3">
        <v>6475.6</v>
      </c>
      <c r="I4488" t="s">
        <v>21</v>
      </c>
      <c r="J4488" t="s">
        <v>22</v>
      </c>
      <c r="K44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36.291546676564003</v>
      </c>
      <c r="L4488" s="5">
        <f>TablaDatos[[#This Row],[IMC_raw]]/1000000000000000</f>
        <v>3.6291546676564002</v>
      </c>
      <c r="M4488" s="2">
        <v>3629154667656400</v>
      </c>
      <c r="N44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8" s="13">
        <f t="shared" si="70"/>
        <v>4487</v>
      </c>
      <c r="P4488" s="2" t="str">
        <f>IF(TablaDatos[[#This Row],[Diabetes]]=0,"No","Si")</f>
        <v>No</v>
      </c>
      <c r="Q4488">
        <v>0</v>
      </c>
      <c r="R4488">
        <f>TablaDatos[[#This Row],[Aux2]]/10000000000000</f>
        <v>2368.73213287204</v>
      </c>
      <c r="S4488" s="1">
        <v>2.36873213287204E+16</v>
      </c>
      <c r="T4488" s="7">
        <f>TablaDatos[[#This Row],[Aux3]]/100000000000000</f>
        <v>241.208823006458</v>
      </c>
      <c r="U4488" s="1">
        <v>2.41208823006458E+16</v>
      </c>
      <c r="V4488">
        <v>181.6</v>
      </c>
      <c r="W4488">
        <v>107.2</v>
      </c>
    </row>
    <row r="4489" spans="1:23">
      <c r="A4489">
        <v>2014</v>
      </c>
      <c r="B4489">
        <v>67</v>
      </c>
      <c r="C4489" t="s">
        <v>16</v>
      </c>
      <c r="D4489" t="s">
        <v>17</v>
      </c>
      <c r="E4489" t="s">
        <v>21</v>
      </c>
      <c r="F4489" t="s">
        <v>35</v>
      </c>
      <c r="G4489" t="s">
        <v>25</v>
      </c>
      <c r="H4489" s="3">
        <v>17620.16</v>
      </c>
      <c r="I4489" t="s">
        <v>19</v>
      </c>
      <c r="J4489" t="s">
        <v>18</v>
      </c>
      <c r="K44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36.283772320881504</v>
      </c>
      <c r="L4489" s="5">
        <f>TablaDatos[[#This Row],[IMC_raw]]/1000000000000000</f>
        <v>36.283772320881504</v>
      </c>
      <c r="M4489" s="2">
        <v>3.6283772320881504E+16</v>
      </c>
      <c r="N44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89" s="13">
        <f t="shared" si="70"/>
        <v>4488</v>
      </c>
      <c r="P4489" s="2" t="str">
        <f>IF(TablaDatos[[#This Row],[Diabetes]]=0,"No","Si")</f>
        <v>No</v>
      </c>
      <c r="Q4489">
        <v>0</v>
      </c>
      <c r="R4489">
        <f>TablaDatos[[#This Row],[Aux2]]/10000000000000</f>
        <v>1983.37615992564</v>
      </c>
      <c r="S4489" s="1">
        <v>1.98337615992564E+16</v>
      </c>
      <c r="T4489" s="7">
        <f>TablaDatos[[#This Row],[Aux3]]/100000000000000</f>
        <v>20.100399982353199</v>
      </c>
      <c r="U4489" s="1">
        <v>2010039998235320</v>
      </c>
      <c r="V4489">
        <v>163.5</v>
      </c>
      <c r="W4489">
        <v>101.5</v>
      </c>
    </row>
    <row r="4490" spans="1:23">
      <c r="A4490">
        <v>2014</v>
      </c>
      <c r="B4490">
        <v>69</v>
      </c>
      <c r="C4490" t="s">
        <v>23</v>
      </c>
      <c r="D4490" t="s">
        <v>30</v>
      </c>
      <c r="E4490" t="s">
        <v>21</v>
      </c>
      <c r="F4490" t="s">
        <v>24</v>
      </c>
      <c r="G4490" t="s">
        <v>25</v>
      </c>
      <c r="H4490" s="3">
        <v>12801.13</v>
      </c>
      <c r="I4490" t="s">
        <v>21</v>
      </c>
      <c r="J4490" t="s">
        <v>18</v>
      </c>
      <c r="K44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36.263426974091203</v>
      </c>
      <c r="L4490" s="5">
        <f>TablaDatos[[#This Row],[IMC_raw]]/1000000000000000</f>
        <v>36.263426974091203</v>
      </c>
      <c r="M4490" s="2">
        <v>3.62634269740912E+16</v>
      </c>
      <c r="N44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0" s="13">
        <f t="shared" si="70"/>
        <v>4489</v>
      </c>
      <c r="P4490" s="2" t="str">
        <f>IF(TablaDatos[[#This Row],[Diabetes]]=0,"No","Si")</f>
        <v>Si</v>
      </c>
      <c r="Q4490">
        <v>1</v>
      </c>
      <c r="R4490">
        <f>TablaDatos[[#This Row],[Aux2]]/10000000000000</f>
        <v>24.525017800157201</v>
      </c>
      <c r="S4490" s="1">
        <v>245250178001572</v>
      </c>
      <c r="T4490" s="7">
        <f>TablaDatos[[#This Row],[Aux3]]/100000000000000</f>
        <v>275.065449752456</v>
      </c>
      <c r="U4490" s="1">
        <v>2.75065449752456E+16</v>
      </c>
      <c r="V4490">
        <v>170.3</v>
      </c>
      <c r="W4490">
        <v>99.5</v>
      </c>
    </row>
    <row r="4491" spans="1:23">
      <c r="A4491">
        <v>2014</v>
      </c>
      <c r="B4491">
        <v>64</v>
      </c>
      <c r="C4491" t="s">
        <v>16</v>
      </c>
      <c r="D4491" t="s">
        <v>72</v>
      </c>
      <c r="E4491" t="s">
        <v>21</v>
      </c>
      <c r="F4491" t="s">
        <v>19</v>
      </c>
      <c r="G4491" t="s">
        <v>28</v>
      </c>
      <c r="H4491" s="3">
        <v>19380.759999999998</v>
      </c>
      <c r="I4491" t="s">
        <v>21</v>
      </c>
      <c r="J4491" t="s">
        <v>19</v>
      </c>
      <c r="K44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36.243207579880803</v>
      </c>
      <c r="L4491" s="5">
        <f>TablaDatos[[#This Row],[IMC_raw]]/100000000000000</f>
        <v>36.243207579880803</v>
      </c>
      <c r="M4491" s="2">
        <v>3624320757988080</v>
      </c>
      <c r="N44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1" s="13">
        <f t="shared" si="70"/>
        <v>4490</v>
      </c>
      <c r="P4491" s="2" t="str">
        <f>IF(TablaDatos[[#This Row],[Diabetes]]=0,"No","Si")</f>
        <v>No</v>
      </c>
      <c r="Q4491">
        <v>0</v>
      </c>
      <c r="R4491">
        <f>TablaDatos[[#This Row],[Aux2]]/10000000000000</f>
        <v>2304.9057103311202</v>
      </c>
      <c r="S4491" s="1">
        <v>2.30490571033112E+16</v>
      </c>
      <c r="T4491" s="7">
        <f>TablaDatos[[#This Row],[Aux3]]/100000000000000</f>
        <v>23.3647973671162</v>
      </c>
      <c r="U4491" s="1">
        <v>2336479736711620</v>
      </c>
      <c r="V4491">
        <v>168.1</v>
      </c>
      <c r="W4491">
        <v>99.2</v>
      </c>
    </row>
    <row r="4492" spans="1:23">
      <c r="A4492">
        <v>2014</v>
      </c>
      <c r="B4492">
        <v>59</v>
      </c>
      <c r="C4492" t="s">
        <v>23</v>
      </c>
      <c r="D4492" t="s">
        <v>72</v>
      </c>
      <c r="E4492" t="s">
        <v>18</v>
      </c>
      <c r="F4492" t="s">
        <v>24</v>
      </c>
      <c r="G4492" t="s">
        <v>28</v>
      </c>
      <c r="H4492" s="3">
        <v>13733.46</v>
      </c>
      <c r="I4492" t="s">
        <v>21</v>
      </c>
      <c r="J4492" t="s">
        <v>18</v>
      </c>
      <c r="K44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36.231102079876401</v>
      </c>
      <c r="L4492" s="6">
        <f>TablaDatos[[#This Row],[IMC_raw]]/1000000000000000</f>
        <v>36.231102079876401</v>
      </c>
      <c r="M4492" s="2">
        <v>3.62311020798764E+16</v>
      </c>
      <c r="N44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2" s="13">
        <f t="shared" si="70"/>
        <v>4491</v>
      </c>
      <c r="P4492" s="2" t="str">
        <f>IF(TablaDatos[[#This Row],[Diabetes]]=0,"No","Si")</f>
        <v>No</v>
      </c>
      <c r="Q4492">
        <v>0</v>
      </c>
      <c r="R4492">
        <f>TablaDatos[[#This Row],[Aux2]]/10000000000000</f>
        <v>221.62836503936501</v>
      </c>
      <c r="S4492" s="1">
        <v>2216283650393650</v>
      </c>
      <c r="T4492" s="7">
        <f>TablaDatos[[#This Row],[Aux3]]/100000000000000</f>
        <v>254.041386497811</v>
      </c>
      <c r="U4492" s="1">
        <v>2.54041386497811E+16</v>
      </c>
      <c r="V4492">
        <v>145</v>
      </c>
      <c r="W4492">
        <v>98.7</v>
      </c>
    </row>
    <row r="4493" spans="1:23">
      <c r="A4493">
        <v>2014</v>
      </c>
      <c r="B4493">
        <v>71</v>
      </c>
      <c r="C4493" t="s">
        <v>23</v>
      </c>
      <c r="D4493" t="s">
        <v>32</v>
      </c>
      <c r="E4493" t="s">
        <v>31</v>
      </c>
      <c r="F4493" t="s">
        <v>24</v>
      </c>
      <c r="G4493" t="s">
        <v>25</v>
      </c>
      <c r="H4493" s="3">
        <v>15614.37</v>
      </c>
      <c r="I4493" t="s">
        <v>21</v>
      </c>
      <c r="J4493" t="s">
        <v>22</v>
      </c>
      <c r="K44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36.219415925982105</v>
      </c>
      <c r="L4493" s="5">
        <f>TablaDatos[[#This Row],[IMC_raw]]/1000000000000000</f>
        <v>3.6219415925982101</v>
      </c>
      <c r="M4493" s="2">
        <v>3621941592598210</v>
      </c>
      <c r="N44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3" s="13">
        <f t="shared" si="70"/>
        <v>4492</v>
      </c>
      <c r="P4493" s="2" t="str">
        <f>IF(TablaDatos[[#This Row],[Diabetes]]=0,"No","Si")</f>
        <v>Si</v>
      </c>
      <c r="Q4493">
        <v>1</v>
      </c>
      <c r="R4493">
        <f>TablaDatos[[#This Row],[Aux2]]/10000000000000</f>
        <v>241.410491699955</v>
      </c>
      <c r="S4493" s="1">
        <v>2414104916999550</v>
      </c>
      <c r="T4493" s="7">
        <f>TablaDatos[[#This Row],[Aux3]]/100000000000000</f>
        <v>252.22416911707001</v>
      </c>
      <c r="U4493" s="1">
        <v>2.5222416911707E+16</v>
      </c>
      <c r="V4493">
        <v>186.2</v>
      </c>
      <c r="W4493">
        <v>108.6</v>
      </c>
    </row>
    <row r="4494" spans="1:23">
      <c r="A4494">
        <v>2014</v>
      </c>
      <c r="B4494">
        <v>64</v>
      </c>
      <c r="C4494" t="s">
        <v>16</v>
      </c>
      <c r="D4494" t="s">
        <v>42</v>
      </c>
      <c r="E4494" t="s">
        <v>19</v>
      </c>
      <c r="F4494" t="s">
        <v>19</v>
      </c>
      <c r="G4494" t="s">
        <v>28</v>
      </c>
      <c r="H4494" s="3">
        <v>18737.080000000002</v>
      </c>
      <c r="I4494" t="s">
        <v>21</v>
      </c>
      <c r="J4494" t="s">
        <v>19</v>
      </c>
      <c r="K44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36.203235537457196</v>
      </c>
      <c r="L4494" s="5">
        <f>TablaDatos[[#This Row],[IMC_raw]]/1000000000000000</f>
        <v>3.6203235537457199</v>
      </c>
      <c r="M4494" s="2">
        <v>3620323553745720</v>
      </c>
      <c r="N44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4" s="13">
        <f t="shared" si="70"/>
        <v>4493</v>
      </c>
      <c r="P4494" s="2" t="str">
        <f>IF(TablaDatos[[#This Row],[Diabetes]]=0,"No","Si")</f>
        <v>No</v>
      </c>
      <c r="Q4494">
        <v>0</v>
      </c>
      <c r="R4494">
        <f>TablaDatos[[#This Row],[Aux2]]/10000000000000</f>
        <v>243.75685561339401</v>
      </c>
      <c r="S4494" s="1">
        <v>2437568556133940</v>
      </c>
      <c r="T4494" s="7">
        <f>TablaDatos[[#This Row],[Aux3]]/100000000000000</f>
        <v>264.567486014709</v>
      </c>
      <c r="U4494" s="1">
        <v>2.64567486014709E+16</v>
      </c>
      <c r="V4494">
        <v>167.9</v>
      </c>
      <c r="W4494">
        <v>97.6</v>
      </c>
    </row>
    <row r="4495" spans="1:23">
      <c r="A4495">
        <v>2014</v>
      </c>
      <c r="B4495">
        <v>71</v>
      </c>
      <c r="C4495" t="s">
        <v>23</v>
      </c>
      <c r="D4495" t="s">
        <v>29</v>
      </c>
      <c r="E4495" t="s">
        <v>18</v>
      </c>
      <c r="F4495" t="s">
        <v>24</v>
      </c>
      <c r="G4495" t="s">
        <v>25</v>
      </c>
      <c r="H4495" s="3">
        <v>9334.2800000000007</v>
      </c>
      <c r="I4495" t="s">
        <v>21</v>
      </c>
      <c r="J4495" t="s">
        <v>22</v>
      </c>
      <c r="K44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36.199921752466302</v>
      </c>
      <c r="L4495" s="5">
        <f>TablaDatos[[#This Row],[IMC_raw]]/1000000000000000</f>
        <v>0.36199921752466302</v>
      </c>
      <c r="M4495" s="2">
        <v>361999217524663</v>
      </c>
      <c r="N44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5" s="13">
        <f t="shared" si="70"/>
        <v>4494</v>
      </c>
      <c r="P4495" s="2" t="str">
        <f>IF(TablaDatos[[#This Row],[Diabetes]]=0,"No","Si")</f>
        <v>Si</v>
      </c>
      <c r="Q4495">
        <v>1</v>
      </c>
      <c r="R4495">
        <f>TablaDatos[[#This Row],[Aux2]]/10000000000000</f>
        <v>2488.5618210328298</v>
      </c>
      <c r="S4495" s="1">
        <v>2.48856182103283E+16</v>
      </c>
      <c r="T4495" s="7">
        <f>TablaDatos[[#This Row],[Aux3]]/100000000000000</f>
        <v>25.938783666826399</v>
      </c>
      <c r="U4495" s="1">
        <v>2593878366682640</v>
      </c>
      <c r="V4495">
        <v>176</v>
      </c>
      <c r="W4495">
        <v>108.3</v>
      </c>
    </row>
    <row r="4496" spans="1:23">
      <c r="A4496">
        <v>2014</v>
      </c>
      <c r="B4496">
        <v>54</v>
      </c>
      <c r="C4496" t="s">
        <v>16</v>
      </c>
      <c r="D4496" t="s">
        <v>73</v>
      </c>
      <c r="E4496" t="s">
        <v>18</v>
      </c>
      <c r="F4496" t="s">
        <v>24</v>
      </c>
      <c r="G4496" t="s">
        <v>20</v>
      </c>
      <c r="H4496" s="3">
        <v>37835.82</v>
      </c>
      <c r="I4496" t="s">
        <v>19</v>
      </c>
      <c r="J4496" t="s">
        <v>22</v>
      </c>
      <c r="K44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36.175376845312599</v>
      </c>
      <c r="L4496" s="5">
        <f>TablaDatos[[#This Row],[IMC_raw]]/1000000000000000</f>
        <v>3.6175376845312601</v>
      </c>
      <c r="M4496" s="2">
        <v>3617537684531260</v>
      </c>
      <c r="N44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6" s="13">
        <f t="shared" si="70"/>
        <v>4495</v>
      </c>
      <c r="P4496" s="2" t="str">
        <f>IF(TablaDatos[[#This Row],[Diabetes]]=0,"No","Si")</f>
        <v>Si</v>
      </c>
      <c r="Q4496">
        <v>1</v>
      </c>
      <c r="R4496">
        <f>TablaDatos[[#This Row],[Aux2]]/10000000000000</f>
        <v>2108.27542678297</v>
      </c>
      <c r="S4496" s="1">
        <v>2.10827542678297E+16</v>
      </c>
      <c r="T4496" s="7">
        <f>TablaDatos[[#This Row],[Aux3]]/100000000000000</f>
        <v>229.857140091471</v>
      </c>
      <c r="U4496" s="1">
        <v>2.29857140091471E+16</v>
      </c>
      <c r="V4496">
        <v>156.80000000000001</v>
      </c>
      <c r="W4496">
        <v>94.8</v>
      </c>
    </row>
    <row r="4497" spans="1:23">
      <c r="A4497">
        <v>2014</v>
      </c>
      <c r="B4497">
        <v>58</v>
      </c>
      <c r="C4497" t="s">
        <v>16</v>
      </c>
      <c r="D4497" t="s">
        <v>73</v>
      </c>
      <c r="E4497" t="s">
        <v>31</v>
      </c>
      <c r="F4497" t="s">
        <v>24</v>
      </c>
      <c r="G4497" t="s">
        <v>28</v>
      </c>
      <c r="H4497" s="3">
        <v>16591.52</v>
      </c>
      <c r="I4497" t="s">
        <v>21</v>
      </c>
      <c r="J4497" t="s">
        <v>19</v>
      </c>
      <c r="K44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36.158997271075897</v>
      </c>
      <c r="L4497" s="6">
        <f>TablaDatos[[#This Row],[IMC_raw]]/1000000000000000</f>
        <v>3.6158997271075899</v>
      </c>
      <c r="M4497" s="2">
        <v>3615899727107590</v>
      </c>
      <c r="N44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7" s="13">
        <f t="shared" si="70"/>
        <v>4496</v>
      </c>
      <c r="P4497" s="2" t="str">
        <f>IF(TablaDatos[[#This Row],[Diabetes]]=0,"No","Si")</f>
        <v>Si</v>
      </c>
      <c r="Q4497">
        <v>1</v>
      </c>
      <c r="R4497">
        <f>TablaDatos[[#This Row],[Aux2]]/10000000000000</f>
        <v>2321.0347483174501</v>
      </c>
      <c r="S4497" s="1">
        <v>2.32103474831745E+16</v>
      </c>
      <c r="T4497" s="7">
        <f>TablaDatos[[#This Row],[Aux3]]/100000000000000</f>
        <v>276.67321470409098</v>
      </c>
      <c r="U4497" s="1">
        <v>2.76673214704091E+16</v>
      </c>
      <c r="V4497">
        <v>179.7</v>
      </c>
      <c r="W4497">
        <v>106.1</v>
      </c>
    </row>
    <row r="4498" spans="1:23">
      <c r="A4498">
        <v>2014</v>
      </c>
      <c r="B4498">
        <v>62</v>
      </c>
      <c r="C4498" t="s">
        <v>16</v>
      </c>
      <c r="D4498" t="s">
        <v>42</v>
      </c>
      <c r="E4498" t="s">
        <v>18</v>
      </c>
      <c r="F4498" t="s">
        <v>19</v>
      </c>
      <c r="G4498" t="s">
        <v>28</v>
      </c>
      <c r="H4498" s="3">
        <v>12883.08</v>
      </c>
      <c r="I4498" t="s">
        <v>19</v>
      </c>
      <c r="J4498" t="s">
        <v>18</v>
      </c>
      <c r="K44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36.157343347132304</v>
      </c>
      <c r="L4498" s="5">
        <f>TablaDatos[[#This Row],[IMC_raw]]/1000000000000000</f>
        <v>36.157343347132304</v>
      </c>
      <c r="M4498" s="2">
        <v>3.6157343347132304E+16</v>
      </c>
      <c r="N44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8" s="13">
        <f t="shared" si="70"/>
        <v>4497</v>
      </c>
      <c r="P4498" s="2" t="str">
        <f>IF(TablaDatos[[#This Row],[Diabetes]]=0,"No","Si")</f>
        <v>No</v>
      </c>
      <c r="Q4498">
        <v>0</v>
      </c>
      <c r="R4498">
        <f>TablaDatos[[#This Row],[Aux2]]/10000000000000</f>
        <v>1960.0543272891</v>
      </c>
      <c r="S4498" s="1">
        <v>1.9600543272891E+16</v>
      </c>
      <c r="T4498" s="7">
        <f>TablaDatos[[#This Row],[Aux3]]/100000000000000</f>
        <v>227.42193912900601</v>
      </c>
      <c r="U4498" s="1">
        <v>2.27421939129006E+16</v>
      </c>
      <c r="V4498">
        <v>165.6</v>
      </c>
      <c r="W4498">
        <v>103.5</v>
      </c>
    </row>
    <row r="4499" spans="1:23">
      <c r="A4499">
        <v>2014</v>
      </c>
      <c r="B4499">
        <v>65</v>
      </c>
      <c r="C4499" t="s">
        <v>23</v>
      </c>
      <c r="D4499" t="s">
        <v>38</v>
      </c>
      <c r="E4499" t="s">
        <v>21</v>
      </c>
      <c r="F4499" t="s">
        <v>24</v>
      </c>
      <c r="G4499" t="s">
        <v>25</v>
      </c>
      <c r="H4499" s="3">
        <v>12198.54</v>
      </c>
      <c r="I4499" t="s">
        <v>19</v>
      </c>
      <c r="J4499" t="s">
        <v>22</v>
      </c>
      <c r="K44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36.145864450811501</v>
      </c>
      <c r="L4499" s="5">
        <f>TablaDatos[[#This Row],[IMC_raw]]/1000000000000000</f>
        <v>3.6145864450811498</v>
      </c>
      <c r="M4499" s="2">
        <v>3614586445081150</v>
      </c>
      <c r="N44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499" s="13">
        <f t="shared" si="70"/>
        <v>4498</v>
      </c>
      <c r="P4499" s="2" t="str">
        <f>IF(TablaDatos[[#This Row],[Diabetes]]=0,"No","Si")</f>
        <v>Si</v>
      </c>
      <c r="Q4499">
        <v>1</v>
      </c>
      <c r="R4499">
        <f>TablaDatos[[#This Row],[Aux2]]/10000000000000</f>
        <v>1937.9024896947999</v>
      </c>
      <c r="S4499" s="1">
        <v>1.9379024896948E+16</v>
      </c>
      <c r="T4499" s="7">
        <f>TablaDatos[[#This Row],[Aux3]]/100000000000000</f>
        <v>27.998668019440402</v>
      </c>
      <c r="U4499" s="1">
        <v>2799866801944040</v>
      </c>
      <c r="V4499">
        <v>171</v>
      </c>
      <c r="W4499">
        <v>96.3</v>
      </c>
    </row>
    <row r="4500" spans="1:23">
      <c r="A4500">
        <v>2014</v>
      </c>
      <c r="B4500">
        <v>53</v>
      </c>
      <c r="C4500" t="s">
        <v>23</v>
      </c>
      <c r="D4500" t="s">
        <v>73</v>
      </c>
      <c r="E4500" t="s">
        <v>18</v>
      </c>
      <c r="F4500" t="s">
        <v>19</v>
      </c>
      <c r="G4500" t="s">
        <v>20</v>
      </c>
      <c r="H4500" s="3">
        <v>29853.25</v>
      </c>
      <c r="I4500" t="s">
        <v>19</v>
      </c>
      <c r="J4500" t="s">
        <v>18</v>
      </c>
      <c r="K45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36.135104114901402</v>
      </c>
      <c r="L4500" s="5">
        <f>TablaDatos[[#This Row],[IMC_raw]]/100000000000000</f>
        <v>36.135104114901402</v>
      </c>
      <c r="M4500" s="2">
        <v>3613510411490140</v>
      </c>
      <c r="N45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0" s="13">
        <f t="shared" si="70"/>
        <v>4499</v>
      </c>
      <c r="P4500" s="2" t="str">
        <f>IF(TablaDatos[[#This Row],[Diabetes]]=0,"No","Si")</f>
        <v>No</v>
      </c>
      <c r="Q4500">
        <v>0</v>
      </c>
      <c r="R4500">
        <f>TablaDatos[[#This Row],[Aux2]]/10000000000000</f>
        <v>2110.69388690095</v>
      </c>
      <c r="S4500" s="1">
        <v>2.11069388690095E+16</v>
      </c>
      <c r="T4500" s="7">
        <f>TablaDatos[[#This Row],[Aux3]]/100000000000000</f>
        <v>255.175401450321</v>
      </c>
      <c r="U4500" s="1">
        <v>2.55175401450321E+16</v>
      </c>
      <c r="V4500">
        <v>155.9</v>
      </c>
      <c r="W4500">
        <v>94.1</v>
      </c>
    </row>
    <row r="4501" spans="1:23">
      <c r="A4501">
        <v>2014</v>
      </c>
      <c r="B4501">
        <v>63</v>
      </c>
      <c r="C4501" t="s">
        <v>16</v>
      </c>
      <c r="D4501" t="s">
        <v>73</v>
      </c>
      <c r="E4501" t="s">
        <v>18</v>
      </c>
      <c r="F4501" t="s">
        <v>19</v>
      </c>
      <c r="G4501" t="s">
        <v>28</v>
      </c>
      <c r="H4501" s="3">
        <v>26829.73</v>
      </c>
      <c r="I4501" t="s">
        <v>21</v>
      </c>
      <c r="J4501" t="s">
        <v>18</v>
      </c>
      <c r="K45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36.129504996743904</v>
      </c>
      <c r="L4501" s="6">
        <f>TablaDatos[[#This Row],[IMC_raw]]/1000000000000000</f>
        <v>36.129504996743904</v>
      </c>
      <c r="M4501" s="2">
        <v>3.6129504996743904E+16</v>
      </c>
      <c r="N45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1" s="13">
        <f t="shared" si="70"/>
        <v>4500</v>
      </c>
      <c r="P4501" s="2" t="str">
        <f>IF(TablaDatos[[#This Row],[Diabetes]]=0,"No","Si")</f>
        <v>No</v>
      </c>
      <c r="Q4501">
        <v>0</v>
      </c>
      <c r="R4501">
        <f>TablaDatos[[#This Row],[Aux2]]/10000000000000</f>
        <v>2379.1643397050102</v>
      </c>
      <c r="S4501" s="1">
        <v>2.37916433970501E+16</v>
      </c>
      <c r="T4501" s="7">
        <f>TablaDatos[[#This Row],[Aux3]]/100000000000000</f>
        <v>25.734750936716299</v>
      </c>
      <c r="U4501" s="1">
        <v>2573475093671630</v>
      </c>
      <c r="V4501">
        <v>157.5</v>
      </c>
      <c r="W4501">
        <v>103.5</v>
      </c>
    </row>
    <row r="4502" spans="1:23">
      <c r="A4502">
        <v>2014</v>
      </c>
      <c r="B4502">
        <v>61</v>
      </c>
      <c r="C4502" t="s">
        <v>16</v>
      </c>
      <c r="D4502" t="s">
        <v>29</v>
      </c>
      <c r="E4502" t="s">
        <v>19</v>
      </c>
      <c r="F4502" t="s">
        <v>24</v>
      </c>
      <c r="G4502" t="s">
        <v>28</v>
      </c>
      <c r="H4502" s="3">
        <v>14702.19</v>
      </c>
      <c r="I4502" t="s">
        <v>21</v>
      </c>
      <c r="J4502" t="s">
        <v>18</v>
      </c>
      <c r="K45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36.119273833377399</v>
      </c>
      <c r="L4502" s="6">
        <f>TablaDatos[[#This Row],[IMC_raw]]/1000000000000000</f>
        <v>3.6119273833377399</v>
      </c>
      <c r="M4502" s="2">
        <v>3611927383337740</v>
      </c>
      <c r="N45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2" s="13">
        <f t="shared" si="70"/>
        <v>4501</v>
      </c>
      <c r="P4502" s="2" t="str">
        <f>IF(TablaDatos[[#This Row],[Diabetes]]=0,"No","Si")</f>
        <v>Si</v>
      </c>
      <c r="Q4502">
        <v>1</v>
      </c>
      <c r="R4502">
        <f>TablaDatos[[#This Row],[Aux2]]/10000000000000</f>
        <v>2339.34194769026</v>
      </c>
      <c r="S4502" s="1">
        <v>2.33934194769026E+16</v>
      </c>
      <c r="T4502" s="7">
        <f>TablaDatos[[#This Row],[Aux3]]/100000000000000</f>
        <v>279.12395324562101</v>
      </c>
      <c r="U4502" s="1">
        <v>2.79123953245621E+16</v>
      </c>
      <c r="V4502">
        <v>173.7</v>
      </c>
      <c r="W4502">
        <v>103.1</v>
      </c>
    </row>
    <row r="4503" spans="1:23">
      <c r="A4503">
        <v>2014</v>
      </c>
      <c r="B4503">
        <v>52</v>
      </c>
      <c r="C4503" t="s">
        <v>16</v>
      </c>
      <c r="D4503" t="s">
        <v>42</v>
      </c>
      <c r="E4503" t="s">
        <v>18</v>
      </c>
      <c r="F4503" t="s">
        <v>19</v>
      </c>
      <c r="G4503" t="s">
        <v>20</v>
      </c>
      <c r="H4503" s="3">
        <v>32070.89</v>
      </c>
      <c r="I4503" t="s">
        <v>19</v>
      </c>
      <c r="J4503" t="s">
        <v>19</v>
      </c>
      <c r="K45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36.043071587388802</v>
      </c>
      <c r="L4503" s="5">
        <f>TablaDatos[[#This Row],[IMC_raw]]/1000000000000000</f>
        <v>3.6043071587388802</v>
      </c>
      <c r="M4503" s="2">
        <v>3604307158738880</v>
      </c>
      <c r="N45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3" s="13">
        <f t="shared" si="70"/>
        <v>4502</v>
      </c>
      <c r="P4503" s="2" t="str">
        <f>IF(TablaDatos[[#This Row],[Diabetes]]=0,"No","Si")</f>
        <v>No</v>
      </c>
      <c r="Q4503">
        <v>0</v>
      </c>
      <c r="R4503">
        <f>TablaDatos[[#This Row],[Aux2]]/10000000000000</f>
        <v>207.88754151868801</v>
      </c>
      <c r="S4503" s="1">
        <v>2078875415186880</v>
      </c>
      <c r="T4503" s="7">
        <f>TablaDatos[[#This Row],[Aux3]]/100000000000000</f>
        <v>257.422127325323</v>
      </c>
      <c r="U4503" s="1">
        <v>2.57422127325323E+16</v>
      </c>
      <c r="V4503">
        <v>159.30000000000001</v>
      </c>
      <c r="W4503">
        <v>89.8</v>
      </c>
    </row>
    <row r="4504" spans="1:23">
      <c r="A4504">
        <v>2014</v>
      </c>
      <c r="B4504">
        <v>60</v>
      </c>
      <c r="C4504" t="s">
        <v>23</v>
      </c>
      <c r="D4504" t="s">
        <v>42</v>
      </c>
      <c r="E4504" t="s">
        <v>31</v>
      </c>
      <c r="F4504" t="s">
        <v>24</v>
      </c>
      <c r="G4504" t="s">
        <v>28</v>
      </c>
      <c r="H4504" s="3">
        <v>10899.5</v>
      </c>
      <c r="I4504" t="s">
        <v>21</v>
      </c>
      <c r="J4504" t="s">
        <v>18</v>
      </c>
      <c r="K45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36.0341623823006</v>
      </c>
      <c r="L4504" s="6">
        <f>TablaDatos[[#This Row],[IMC_raw]]/1000000000000000</f>
        <v>3.6034162382300599</v>
      </c>
      <c r="M4504" s="2">
        <v>3603416238230060</v>
      </c>
      <c r="N45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4" s="13">
        <f t="shared" si="70"/>
        <v>4503</v>
      </c>
      <c r="P4504" s="2" t="str">
        <f>IF(TablaDatos[[#This Row],[Diabetes]]=0,"No","Si")</f>
        <v>Si</v>
      </c>
      <c r="Q4504">
        <v>1</v>
      </c>
      <c r="R4504">
        <f>TablaDatos[[#This Row],[Aux2]]/10000000000000</f>
        <v>2528.6331740683599</v>
      </c>
      <c r="S4504" s="1">
        <v>2.52863317406836E+16</v>
      </c>
      <c r="T4504" s="7">
        <f>TablaDatos[[#This Row],[Aux3]]/100000000000000</f>
        <v>28.535217635943599</v>
      </c>
      <c r="U4504" s="1">
        <v>2853521763594360</v>
      </c>
      <c r="V4504">
        <v>171.7</v>
      </c>
      <c r="W4504">
        <v>102.4</v>
      </c>
    </row>
    <row r="4505" spans="1:23">
      <c r="A4505">
        <v>2014</v>
      </c>
      <c r="B4505">
        <v>64</v>
      </c>
      <c r="C4505" t="s">
        <v>23</v>
      </c>
      <c r="D4505" t="s">
        <v>34</v>
      </c>
      <c r="E4505" t="s">
        <v>18</v>
      </c>
      <c r="F4505" t="s">
        <v>35</v>
      </c>
      <c r="G4505" t="s">
        <v>28</v>
      </c>
      <c r="H4505" s="3">
        <v>18137.080000000002</v>
      </c>
      <c r="I4505" t="s">
        <v>19</v>
      </c>
      <c r="J4505" t="s">
        <v>22</v>
      </c>
      <c r="K45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36.000875704445797</v>
      </c>
      <c r="L4505" s="5">
        <f>TablaDatos[[#This Row],[IMC_raw]]/1000000000000000</f>
        <v>3.6000875704445798</v>
      </c>
      <c r="M4505" s="2">
        <v>3600087570444580</v>
      </c>
      <c r="N45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5" s="13">
        <f t="shared" si="70"/>
        <v>4504</v>
      </c>
      <c r="P4505" s="2" t="str">
        <f>IF(TablaDatos[[#This Row],[Diabetes]]=0,"No","Si")</f>
        <v>No</v>
      </c>
      <c r="Q4505">
        <v>0</v>
      </c>
      <c r="R4505">
        <f>TablaDatos[[#This Row],[Aux2]]/10000000000000</f>
        <v>2040.59238546599</v>
      </c>
      <c r="S4505" s="1">
        <v>2.04059238546599E+16</v>
      </c>
      <c r="T4505" s="7">
        <f>TablaDatos[[#This Row],[Aux3]]/100000000000000</f>
        <v>229.39334457266301</v>
      </c>
      <c r="U4505" s="1">
        <v>2.29393344572663E+16</v>
      </c>
      <c r="V4505">
        <v>152.9</v>
      </c>
      <c r="W4505">
        <v>101.5</v>
      </c>
    </row>
    <row r="4506" spans="1:23">
      <c r="A4506">
        <v>2014</v>
      </c>
      <c r="B4506">
        <v>68</v>
      </c>
      <c r="C4506" t="s">
        <v>16</v>
      </c>
      <c r="D4506" t="s">
        <v>71</v>
      </c>
      <c r="E4506" t="s">
        <v>31</v>
      </c>
      <c r="F4506" t="s">
        <v>24</v>
      </c>
      <c r="G4506" t="s">
        <v>25</v>
      </c>
      <c r="H4506" s="3">
        <v>11459.25</v>
      </c>
      <c r="I4506" t="s">
        <v>21</v>
      </c>
      <c r="J4506" t="s">
        <v>19</v>
      </c>
      <c r="K45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35.980150195347797</v>
      </c>
      <c r="L4506" s="5">
        <f>TablaDatos[[#This Row],[IMC_raw]]/1000000000000000</f>
        <v>0.35980150195347799</v>
      </c>
      <c r="M4506" s="2">
        <v>359801501953478</v>
      </c>
      <c r="N45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6" s="13">
        <f t="shared" si="70"/>
        <v>4505</v>
      </c>
      <c r="P4506" s="2" t="str">
        <f>IF(TablaDatos[[#This Row],[Diabetes]]=0,"No","Si")</f>
        <v>Si</v>
      </c>
      <c r="Q4506">
        <v>1</v>
      </c>
      <c r="R4506">
        <f>TablaDatos[[#This Row],[Aux2]]/10000000000000</f>
        <v>2205.0377352496298</v>
      </c>
      <c r="S4506" s="1">
        <v>2.20503773524963E+16</v>
      </c>
      <c r="T4506" s="7">
        <f>TablaDatos[[#This Row],[Aux3]]/100000000000000</f>
        <v>245.494826239557</v>
      </c>
      <c r="U4506" s="1">
        <v>2.45494826239557E+16</v>
      </c>
      <c r="V4506">
        <v>168.5</v>
      </c>
      <c r="W4506">
        <v>102.1</v>
      </c>
    </row>
    <row r="4507" spans="1:23">
      <c r="A4507">
        <v>2014</v>
      </c>
      <c r="B4507">
        <v>59</v>
      </c>
      <c r="C4507" t="s">
        <v>23</v>
      </c>
      <c r="D4507" t="s">
        <v>73</v>
      </c>
      <c r="E4507" t="s">
        <v>21</v>
      </c>
      <c r="F4507" t="s">
        <v>24</v>
      </c>
      <c r="G4507" t="s">
        <v>28</v>
      </c>
      <c r="H4507" s="3">
        <v>21138.63</v>
      </c>
      <c r="I4507" t="s">
        <v>21</v>
      </c>
      <c r="J4507" t="s">
        <v>22</v>
      </c>
      <c r="K45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35.971175480988798</v>
      </c>
      <c r="L4507" s="5">
        <f>TablaDatos[[#This Row],[IMC_raw]]/1000000000000000</f>
        <v>35.971175480988798</v>
      </c>
      <c r="M4507" s="2">
        <v>3.59711754809888E+16</v>
      </c>
      <c r="N45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7" s="13">
        <f t="shared" si="70"/>
        <v>4506</v>
      </c>
      <c r="P4507" s="2" t="str">
        <f>IF(TablaDatos[[#This Row],[Diabetes]]=0,"No","Si")</f>
        <v>Si</v>
      </c>
      <c r="Q4507">
        <v>1</v>
      </c>
      <c r="R4507">
        <f>TablaDatos[[#This Row],[Aux2]]/10000000000000</f>
        <v>2249.0529283251699</v>
      </c>
      <c r="S4507" s="1">
        <v>2.24905292832517E+16</v>
      </c>
      <c r="T4507" s="7">
        <f>TablaDatos[[#This Row],[Aux3]]/100000000000000</f>
        <v>286.28833969007297</v>
      </c>
      <c r="U4507" s="1">
        <v>2.86288339690073E+16</v>
      </c>
      <c r="V4507">
        <v>168.3</v>
      </c>
      <c r="W4507">
        <v>100.1</v>
      </c>
    </row>
    <row r="4508" spans="1:23">
      <c r="A4508">
        <v>2014</v>
      </c>
      <c r="B4508">
        <v>60</v>
      </c>
      <c r="C4508" t="s">
        <v>23</v>
      </c>
      <c r="D4508" t="s">
        <v>17</v>
      </c>
      <c r="E4508" t="s">
        <v>31</v>
      </c>
      <c r="F4508" t="s">
        <v>24</v>
      </c>
      <c r="G4508" t="s">
        <v>28</v>
      </c>
      <c r="H4508" s="3">
        <v>23723.31</v>
      </c>
      <c r="I4508" t="s">
        <v>21</v>
      </c>
      <c r="J4508" t="s">
        <v>19</v>
      </c>
      <c r="K45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35.964126916423297</v>
      </c>
      <c r="L4508" s="5">
        <f>TablaDatos[[#This Row],[IMC_raw]]/1000000000000000</f>
        <v>3.59641269164233</v>
      </c>
      <c r="M4508" s="2">
        <v>3596412691642330</v>
      </c>
      <c r="N45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8" s="13">
        <f t="shared" si="70"/>
        <v>4507</v>
      </c>
      <c r="P4508" s="2" t="str">
        <f>IF(TablaDatos[[#This Row],[Diabetes]]=0,"No","Si")</f>
        <v>No</v>
      </c>
      <c r="Q4508">
        <v>0</v>
      </c>
      <c r="R4508">
        <f>TablaDatos[[#This Row],[Aux2]]/10000000000000</f>
        <v>2384.0312079742598</v>
      </c>
      <c r="S4508" s="1">
        <v>2.38403120797426E+16</v>
      </c>
      <c r="T4508" s="7">
        <f>TablaDatos[[#This Row],[Aux3]]/100000000000000</f>
        <v>27.960143259429799</v>
      </c>
      <c r="U4508" s="1">
        <v>2796014325942980</v>
      </c>
      <c r="V4508">
        <v>173.8</v>
      </c>
      <c r="W4508">
        <v>103.3</v>
      </c>
    </row>
    <row r="4509" spans="1:23">
      <c r="A4509">
        <v>2014</v>
      </c>
      <c r="B4509">
        <v>63</v>
      </c>
      <c r="C4509" t="s">
        <v>23</v>
      </c>
      <c r="D4509" t="s">
        <v>17</v>
      </c>
      <c r="E4509" t="s">
        <v>18</v>
      </c>
      <c r="F4509" t="s">
        <v>24</v>
      </c>
      <c r="G4509" t="s">
        <v>28</v>
      </c>
      <c r="H4509" s="3">
        <v>20217.009999999998</v>
      </c>
      <c r="I4509" t="s">
        <v>21</v>
      </c>
      <c r="J4509" t="s">
        <v>18</v>
      </c>
      <c r="K45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35.956111399379303</v>
      </c>
      <c r="L4509" s="6">
        <f>TablaDatos[[#This Row],[IMC_raw]]/1000000000000000</f>
        <v>35.956111399379303</v>
      </c>
      <c r="M4509" s="2">
        <v>3.59561113993793E+16</v>
      </c>
      <c r="N45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09" s="13">
        <f t="shared" si="70"/>
        <v>4508</v>
      </c>
      <c r="P4509" s="2" t="str">
        <f>IF(TablaDatos[[#This Row],[Diabetes]]=0,"No","Si")</f>
        <v>Si</v>
      </c>
      <c r="Q4509">
        <v>1</v>
      </c>
      <c r="R4509">
        <f>TablaDatos[[#This Row],[Aux2]]/10000000000000</f>
        <v>2526.3222437090799</v>
      </c>
      <c r="S4509" s="1">
        <v>2.52632224370908E+16</v>
      </c>
      <c r="T4509" s="7">
        <f>TablaDatos[[#This Row],[Aux3]]/100000000000000</f>
        <v>27.4343808223724</v>
      </c>
      <c r="U4509" s="1">
        <v>2743438082237240</v>
      </c>
      <c r="V4509">
        <v>165.6</v>
      </c>
      <c r="W4509">
        <v>102.7</v>
      </c>
    </row>
    <row r="4510" spans="1:23">
      <c r="A4510">
        <v>2014</v>
      </c>
      <c r="B4510">
        <v>57</v>
      </c>
      <c r="C4510" t="s">
        <v>23</v>
      </c>
      <c r="D4510" t="s">
        <v>71</v>
      </c>
      <c r="E4510" t="s">
        <v>21</v>
      </c>
      <c r="F4510" t="s">
        <v>24</v>
      </c>
      <c r="G4510" t="s">
        <v>28</v>
      </c>
      <c r="H4510" s="3">
        <v>14373.34</v>
      </c>
      <c r="I4510" t="s">
        <v>19</v>
      </c>
      <c r="J4510" t="s">
        <v>22</v>
      </c>
      <c r="K45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35.940166635933402</v>
      </c>
      <c r="L4510" s="5">
        <f>TablaDatos[[#This Row],[IMC_raw]]/1000000000000000</f>
        <v>0.35940166635933402</v>
      </c>
      <c r="M4510" s="2">
        <v>359401666359334</v>
      </c>
      <c r="N45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0" s="13">
        <f t="shared" si="70"/>
        <v>4509</v>
      </c>
      <c r="P4510" s="2" t="str">
        <f>IF(TablaDatos[[#This Row],[Diabetes]]=0,"No","Si")</f>
        <v>Si</v>
      </c>
      <c r="Q4510">
        <v>1</v>
      </c>
      <c r="R4510">
        <f>TablaDatos[[#This Row],[Aux2]]/10000000000000</f>
        <v>235.63991666840499</v>
      </c>
      <c r="S4510" s="1">
        <v>2356399166684050</v>
      </c>
      <c r="T4510" s="7">
        <f>TablaDatos[[#This Row],[Aux3]]/100000000000000</f>
        <v>27.455119449405299</v>
      </c>
      <c r="U4510" s="1">
        <v>2745511944940530</v>
      </c>
      <c r="V4510">
        <v>162.9</v>
      </c>
      <c r="W4510">
        <v>103.6</v>
      </c>
    </row>
    <row r="4511" spans="1:23">
      <c r="A4511">
        <v>2014</v>
      </c>
      <c r="B4511">
        <v>51</v>
      </c>
      <c r="C4511" t="s">
        <v>23</v>
      </c>
      <c r="D4511" t="s">
        <v>17</v>
      </c>
      <c r="E4511" t="s">
        <v>18</v>
      </c>
      <c r="F4511" t="s">
        <v>24</v>
      </c>
      <c r="G4511" t="s">
        <v>20</v>
      </c>
      <c r="H4511" s="3">
        <v>20172.099999999999</v>
      </c>
      <c r="I4511" t="s">
        <v>21</v>
      </c>
      <c r="J4511" t="s">
        <v>18</v>
      </c>
      <c r="K45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35.905150359928399</v>
      </c>
      <c r="L4511" s="5">
        <f>TablaDatos[[#This Row],[IMC_raw]]/1000000000000000</f>
        <v>35.905150359928399</v>
      </c>
      <c r="M4511" s="2">
        <v>3.59051503599284E+16</v>
      </c>
      <c r="N45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1" s="13">
        <f t="shared" si="70"/>
        <v>4510</v>
      </c>
      <c r="P4511" s="2" t="str">
        <f>IF(TablaDatos[[#This Row],[Diabetes]]=0,"No","Si")</f>
        <v>Si</v>
      </c>
      <c r="Q4511">
        <v>1</v>
      </c>
      <c r="R4511">
        <f>TablaDatos[[#This Row],[Aux2]]/10000000000000</f>
        <v>2329.25532712726</v>
      </c>
      <c r="S4511" s="1">
        <v>2.32925532712726E+16</v>
      </c>
      <c r="T4511" s="7">
        <f>TablaDatos[[#This Row],[Aux3]]/100000000000000</f>
        <v>276.431907276912</v>
      </c>
      <c r="U4511" s="1">
        <v>2.76431907276912E+16</v>
      </c>
      <c r="V4511">
        <v>164.9</v>
      </c>
      <c r="W4511">
        <v>95.4</v>
      </c>
    </row>
    <row r="4512" spans="1:23">
      <c r="A4512">
        <v>2014</v>
      </c>
      <c r="B4512">
        <v>60</v>
      </c>
      <c r="C4512" t="s">
        <v>23</v>
      </c>
      <c r="D4512" t="s">
        <v>34</v>
      </c>
      <c r="E4512" t="s">
        <v>18</v>
      </c>
      <c r="F4512" t="s">
        <v>24</v>
      </c>
      <c r="G4512" t="s">
        <v>28</v>
      </c>
      <c r="H4512" s="3">
        <v>15019.88</v>
      </c>
      <c r="I4512" t="s">
        <v>19</v>
      </c>
      <c r="J4512" t="s">
        <v>22</v>
      </c>
      <c r="K45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35.864271209767196</v>
      </c>
      <c r="L4512" s="6">
        <f>TablaDatos[[#This Row],[IMC_raw]]/1000000000000000</f>
        <v>3.5864271209767198</v>
      </c>
      <c r="M4512" s="2">
        <v>3586427120976720</v>
      </c>
      <c r="N45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2" s="13">
        <f t="shared" si="70"/>
        <v>4511</v>
      </c>
      <c r="P4512" s="2" t="str">
        <f>IF(TablaDatos[[#This Row],[Diabetes]]=0,"No","Si")</f>
        <v>Si</v>
      </c>
      <c r="Q4512">
        <v>1</v>
      </c>
      <c r="R4512">
        <f>TablaDatos[[#This Row],[Aux2]]/10000000000000</f>
        <v>2279.9336772359902</v>
      </c>
      <c r="S4512" s="1">
        <v>2.27993367723599E+16</v>
      </c>
      <c r="T4512" s="7">
        <f>TablaDatos[[#This Row],[Aux3]]/100000000000000</f>
        <v>23.225172912552399</v>
      </c>
      <c r="U4512" s="1">
        <v>2322517291255240</v>
      </c>
      <c r="V4512">
        <v>163.5</v>
      </c>
      <c r="W4512">
        <v>95.3</v>
      </c>
    </row>
    <row r="4513" spans="1:23">
      <c r="A4513">
        <v>2014</v>
      </c>
      <c r="B4513">
        <v>60</v>
      </c>
      <c r="C4513" t="s">
        <v>23</v>
      </c>
      <c r="D4513" t="s">
        <v>74</v>
      </c>
      <c r="E4513" t="s">
        <v>21</v>
      </c>
      <c r="F4513" t="s">
        <v>19</v>
      </c>
      <c r="G4513" t="s">
        <v>28</v>
      </c>
      <c r="H4513" s="3">
        <v>20088.52</v>
      </c>
      <c r="I4513" t="s">
        <v>21</v>
      </c>
      <c r="J4513" t="s">
        <v>21</v>
      </c>
      <c r="K45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35.850615553888296</v>
      </c>
      <c r="L4513" s="6">
        <f>TablaDatos[[#This Row],[IMC_raw]]/100000000000000</f>
        <v>35.850615553888296</v>
      </c>
      <c r="M4513" s="2">
        <v>3585061555388830</v>
      </c>
      <c r="N45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3" s="13">
        <f t="shared" si="70"/>
        <v>4512</v>
      </c>
      <c r="P4513" s="2" t="str">
        <f>IF(TablaDatos[[#This Row],[Diabetes]]=0,"No","Si")</f>
        <v>No</v>
      </c>
      <c r="Q4513">
        <v>0</v>
      </c>
      <c r="R4513">
        <f>TablaDatos[[#This Row],[Aux2]]/10000000000000</f>
        <v>2105.2760715740501</v>
      </c>
      <c r="S4513" s="1">
        <v>2.10527607157405E+16</v>
      </c>
      <c r="T4513" s="7">
        <f>TablaDatos[[#This Row],[Aux3]]/100000000000000</f>
        <v>234.461864354228</v>
      </c>
      <c r="U4513" s="1">
        <v>2.34461864354228E+16</v>
      </c>
      <c r="V4513">
        <v>157.6</v>
      </c>
      <c r="W4513">
        <v>99.4</v>
      </c>
    </row>
    <row r="4514" spans="1:23">
      <c r="A4514">
        <v>2014</v>
      </c>
      <c r="B4514">
        <v>69</v>
      </c>
      <c r="C4514" t="s">
        <v>16</v>
      </c>
      <c r="D4514" t="s">
        <v>72</v>
      </c>
      <c r="E4514" t="s">
        <v>19</v>
      </c>
      <c r="F4514" t="s">
        <v>24</v>
      </c>
      <c r="G4514" t="s">
        <v>25</v>
      </c>
      <c r="H4514" s="3">
        <v>22089.89</v>
      </c>
      <c r="I4514" t="s">
        <v>19</v>
      </c>
      <c r="J4514" t="s">
        <v>22</v>
      </c>
      <c r="K45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35.813585219760398</v>
      </c>
      <c r="L4514" s="6">
        <f>TablaDatos[[#This Row],[IMC_raw]]/1000000000000000</f>
        <v>3.58135852197604</v>
      </c>
      <c r="M4514" s="2">
        <v>3581358521976040</v>
      </c>
      <c r="N45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4" s="13">
        <f t="shared" si="70"/>
        <v>4513</v>
      </c>
      <c r="P4514" s="2" t="str">
        <f>IF(TablaDatos[[#This Row],[Diabetes]]=0,"No","Si")</f>
        <v>Si</v>
      </c>
      <c r="Q4514">
        <v>1</v>
      </c>
      <c r="R4514">
        <f>TablaDatos[[#This Row],[Aux2]]/10000000000000</f>
        <v>2617.7134447990702</v>
      </c>
      <c r="S4514" s="1">
        <v>2.61771344479907E+16</v>
      </c>
      <c r="T4514" s="7">
        <f>TablaDatos[[#This Row],[Aux3]]/100000000000000</f>
        <v>275.81300352379998</v>
      </c>
      <c r="U4514" s="1">
        <v>2.758130035238E+16</v>
      </c>
      <c r="V4514">
        <v>181.8</v>
      </c>
      <c r="W4514">
        <v>101.1</v>
      </c>
    </row>
    <row r="4515" spans="1:23">
      <c r="A4515">
        <v>2014</v>
      </c>
      <c r="B4515">
        <v>56</v>
      </c>
      <c r="C4515" t="s">
        <v>23</v>
      </c>
      <c r="D4515" t="s">
        <v>74</v>
      </c>
      <c r="E4515" t="s">
        <v>21</v>
      </c>
      <c r="F4515" t="s">
        <v>24</v>
      </c>
      <c r="G4515" t="s">
        <v>28</v>
      </c>
      <c r="H4515" s="3">
        <v>22458.52</v>
      </c>
      <c r="I4515" t="s">
        <v>21</v>
      </c>
      <c r="J4515" t="s">
        <v>18</v>
      </c>
      <c r="K45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35.776177815798398</v>
      </c>
      <c r="L4515" s="5">
        <f>TablaDatos[[#This Row],[IMC_raw]]/1000000000000000</f>
        <v>3.57761778157984</v>
      </c>
      <c r="M4515" s="2">
        <v>3577617781579840</v>
      </c>
      <c r="N45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5" s="13">
        <f t="shared" si="70"/>
        <v>4514</v>
      </c>
      <c r="P4515" s="2" t="str">
        <f>IF(TablaDatos[[#This Row],[Diabetes]]=0,"No","Si")</f>
        <v>No</v>
      </c>
      <c r="Q4515">
        <v>0</v>
      </c>
      <c r="R4515">
        <f>TablaDatos[[#This Row],[Aux2]]/10000000000000</f>
        <v>214.36766735593201</v>
      </c>
      <c r="S4515" s="1">
        <v>2143676673559320</v>
      </c>
      <c r="T4515" s="7">
        <f>TablaDatos[[#This Row],[Aux3]]/100000000000000</f>
        <v>250.672510894564</v>
      </c>
      <c r="U4515" s="1">
        <v>2.50672510894564E+16</v>
      </c>
      <c r="V4515">
        <v>164.6</v>
      </c>
      <c r="W4515">
        <v>100.2</v>
      </c>
    </row>
    <row r="4516" spans="1:23">
      <c r="A4516">
        <v>2014</v>
      </c>
      <c r="B4516">
        <v>51</v>
      </c>
      <c r="C4516" t="s">
        <v>16</v>
      </c>
      <c r="D4516" t="s">
        <v>27</v>
      </c>
      <c r="E4516" t="s">
        <v>18</v>
      </c>
      <c r="F4516" t="s">
        <v>19</v>
      </c>
      <c r="G4516" t="s">
        <v>20</v>
      </c>
      <c r="H4516" s="3">
        <v>42036.19</v>
      </c>
      <c r="I4516" t="s">
        <v>19</v>
      </c>
      <c r="J4516" t="s">
        <v>18</v>
      </c>
      <c r="K45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35.7476945279247</v>
      </c>
      <c r="L4516" s="5">
        <f>TablaDatos[[#This Row],[IMC_raw]]/1000000000000000</f>
        <v>35.7476945279247</v>
      </c>
      <c r="M4516" s="2">
        <v>3.57476945279247E+16</v>
      </c>
      <c r="N45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6" s="13">
        <f t="shared" si="70"/>
        <v>4515</v>
      </c>
      <c r="P4516" s="2" t="str">
        <f>IF(TablaDatos[[#This Row],[Diabetes]]=0,"No","Si")</f>
        <v>No</v>
      </c>
      <c r="Q4516">
        <v>0</v>
      </c>
      <c r="R4516">
        <f>TablaDatos[[#This Row],[Aux2]]/10000000000000</f>
        <v>2157.2298297801499</v>
      </c>
      <c r="S4516" s="1">
        <v>2.15722982978015E+16</v>
      </c>
      <c r="T4516" s="7">
        <f>TablaDatos[[#This Row],[Aux3]]/100000000000000</f>
        <v>22.8813073452881</v>
      </c>
      <c r="U4516" s="1">
        <v>2288130734528810</v>
      </c>
      <c r="V4516">
        <v>158.69999999999999</v>
      </c>
      <c r="W4516">
        <v>94.8</v>
      </c>
    </row>
    <row r="4517" spans="1:23">
      <c r="A4517">
        <v>2014</v>
      </c>
      <c r="B4517">
        <v>65</v>
      </c>
      <c r="C4517" t="s">
        <v>16</v>
      </c>
      <c r="D4517" t="s">
        <v>30</v>
      </c>
      <c r="E4517" t="s">
        <v>31</v>
      </c>
      <c r="F4517" t="s">
        <v>24</v>
      </c>
      <c r="G4517" t="s">
        <v>25</v>
      </c>
      <c r="H4517" s="3">
        <v>12397.92</v>
      </c>
      <c r="I4517" t="s">
        <v>21</v>
      </c>
      <c r="J4517" t="s">
        <v>19</v>
      </c>
      <c r="K45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35.735867962131699</v>
      </c>
      <c r="L4517" s="5">
        <f>TablaDatos[[#This Row],[IMC_raw]]/1000000000000000</f>
        <v>3.5735867962131702</v>
      </c>
      <c r="M4517" s="2">
        <v>3573586796213170</v>
      </c>
      <c r="N45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7" s="13">
        <f t="shared" si="70"/>
        <v>4516</v>
      </c>
      <c r="P4517" s="2" t="str">
        <f>IF(TablaDatos[[#This Row],[Diabetes]]=0,"No","Si")</f>
        <v>Si</v>
      </c>
      <c r="Q4517">
        <v>1</v>
      </c>
      <c r="R4517">
        <f>TablaDatos[[#This Row],[Aux2]]/10000000000000</f>
        <v>267.04292222955399</v>
      </c>
      <c r="S4517" s="1">
        <v>2670429222295540</v>
      </c>
      <c r="T4517" s="7">
        <f>TablaDatos[[#This Row],[Aux3]]/100000000000000</f>
        <v>294.57467608239102</v>
      </c>
      <c r="U4517" s="1">
        <v>2.94574676082391E+16</v>
      </c>
      <c r="V4517">
        <v>173.3</v>
      </c>
      <c r="W4517">
        <v>106.6</v>
      </c>
    </row>
    <row r="4518" spans="1:23">
      <c r="A4518">
        <v>2014</v>
      </c>
      <c r="B4518">
        <v>69</v>
      </c>
      <c r="C4518" t="s">
        <v>23</v>
      </c>
      <c r="D4518" t="s">
        <v>34</v>
      </c>
      <c r="E4518" t="s">
        <v>19</v>
      </c>
      <c r="F4518" t="s">
        <v>19</v>
      </c>
      <c r="G4518" t="s">
        <v>25</v>
      </c>
      <c r="H4518" s="3">
        <v>12438.64</v>
      </c>
      <c r="I4518" t="s">
        <v>19</v>
      </c>
      <c r="J4518" t="s">
        <v>22</v>
      </c>
      <c r="K45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35.729093795508703</v>
      </c>
      <c r="L4518" s="6">
        <f>TablaDatos[[#This Row],[IMC_raw]]/1000000000000000</f>
        <v>3.57290937955087</v>
      </c>
      <c r="M4518" s="2">
        <v>3572909379550870</v>
      </c>
      <c r="N45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8" s="13">
        <f t="shared" si="70"/>
        <v>4517</v>
      </c>
      <c r="P4518" s="2" t="str">
        <f>IF(TablaDatos[[#This Row],[Diabetes]]=0,"No","Si")</f>
        <v>No</v>
      </c>
      <c r="Q4518">
        <v>0</v>
      </c>
      <c r="R4518">
        <f>TablaDatos[[#This Row],[Aux2]]/10000000000000</f>
        <v>2242.65866629529</v>
      </c>
      <c r="S4518" s="1">
        <v>2.24265866629529E+16</v>
      </c>
      <c r="T4518" s="7">
        <f>TablaDatos[[#This Row],[Aux3]]/100000000000000</f>
        <v>250.87662909193199</v>
      </c>
      <c r="U4518" s="1">
        <v>2.50876629091932E+16</v>
      </c>
      <c r="V4518">
        <v>159.69999999999999</v>
      </c>
      <c r="W4518">
        <v>98.5</v>
      </c>
    </row>
    <row r="4519" spans="1:23">
      <c r="A4519">
        <v>2014</v>
      </c>
      <c r="B4519">
        <v>61</v>
      </c>
      <c r="C4519" t="s">
        <v>16</v>
      </c>
      <c r="D4519" t="s">
        <v>29</v>
      </c>
      <c r="E4519" t="s">
        <v>21</v>
      </c>
      <c r="F4519" t="s">
        <v>19</v>
      </c>
      <c r="G4519" t="s">
        <v>28</v>
      </c>
      <c r="H4519" s="3">
        <v>15962.59</v>
      </c>
      <c r="I4519" t="s">
        <v>21</v>
      </c>
      <c r="J4519" t="s">
        <v>18</v>
      </c>
      <c r="K45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35.727470612445202</v>
      </c>
      <c r="L4519" s="5">
        <f>TablaDatos[[#This Row],[IMC_raw]]/1000000000000000</f>
        <v>35.727470612445202</v>
      </c>
      <c r="M4519" s="2">
        <v>3.57274706124452E+16</v>
      </c>
      <c r="N45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19" s="13">
        <f t="shared" si="70"/>
        <v>4518</v>
      </c>
      <c r="P4519" s="2" t="str">
        <f>IF(TablaDatos[[#This Row],[Diabetes]]=0,"No","Si")</f>
        <v>Si</v>
      </c>
      <c r="Q4519">
        <v>1</v>
      </c>
      <c r="R4519">
        <f>TablaDatos[[#This Row],[Aux2]]/10000000000000</f>
        <v>267.71647700651698</v>
      </c>
      <c r="S4519" s="1">
        <v>2677164770065170</v>
      </c>
      <c r="T4519" s="7">
        <f>TablaDatos[[#This Row],[Aux3]]/100000000000000</f>
        <v>293.88309243321299</v>
      </c>
      <c r="U4519" s="1">
        <v>2.93883092433213E+16</v>
      </c>
      <c r="V4519">
        <v>178.3</v>
      </c>
      <c r="W4519">
        <v>102.6</v>
      </c>
    </row>
    <row r="4520" spans="1:23">
      <c r="A4520">
        <v>2014</v>
      </c>
      <c r="B4520">
        <v>62</v>
      </c>
      <c r="C4520" t="s">
        <v>23</v>
      </c>
      <c r="D4520" t="s">
        <v>30</v>
      </c>
      <c r="E4520" t="s">
        <v>18</v>
      </c>
      <c r="F4520" t="s">
        <v>24</v>
      </c>
      <c r="G4520" t="s">
        <v>28</v>
      </c>
      <c r="H4520" s="3">
        <v>18119.62</v>
      </c>
      <c r="I4520" t="s">
        <v>21</v>
      </c>
      <c r="J4520" t="s">
        <v>18</v>
      </c>
      <c r="K45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35.725676559075602</v>
      </c>
      <c r="L4520" s="6">
        <f>TablaDatos[[#This Row],[IMC_raw]]/1000000000000000</f>
        <v>3.5725676559075601</v>
      </c>
      <c r="M4520" s="2">
        <v>3572567655907560</v>
      </c>
      <c r="N45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0" s="13">
        <f t="shared" si="70"/>
        <v>4519</v>
      </c>
      <c r="P4520" s="2" t="str">
        <f>IF(TablaDatos[[#This Row],[Diabetes]]=0,"No","Si")</f>
        <v>No</v>
      </c>
      <c r="Q4520">
        <v>0</v>
      </c>
      <c r="R4520">
        <f>TablaDatos[[#This Row],[Aux2]]/10000000000000</f>
        <v>221.761819474275</v>
      </c>
      <c r="S4520" s="1">
        <v>2217618194742750</v>
      </c>
      <c r="T4520" s="7">
        <f>TablaDatos[[#This Row],[Aux3]]/100000000000000</f>
        <v>24.668155238629101</v>
      </c>
      <c r="U4520" s="1">
        <v>2466815523862910</v>
      </c>
      <c r="V4520">
        <v>162.80000000000001</v>
      </c>
      <c r="W4520">
        <v>97.6</v>
      </c>
    </row>
    <row r="4521" spans="1:23">
      <c r="A4521">
        <v>2014</v>
      </c>
      <c r="B4521">
        <v>65</v>
      </c>
      <c r="C4521" t="s">
        <v>16</v>
      </c>
      <c r="D4521" t="s">
        <v>44</v>
      </c>
      <c r="E4521" t="s">
        <v>31</v>
      </c>
      <c r="F4521" t="s">
        <v>24</v>
      </c>
      <c r="G4521" t="s">
        <v>25</v>
      </c>
      <c r="H4521" s="3">
        <v>17096.97</v>
      </c>
      <c r="I4521" t="s">
        <v>21</v>
      </c>
      <c r="J4521" t="s">
        <v>19</v>
      </c>
      <c r="K45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35.718441451995503</v>
      </c>
      <c r="L4521" s="5">
        <f>TablaDatos[[#This Row],[IMC_raw]]/1000000000000000</f>
        <v>3.5718441451995502</v>
      </c>
      <c r="M4521" s="2">
        <v>3571844145199550</v>
      </c>
      <c r="N45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1" s="13">
        <f t="shared" si="70"/>
        <v>4520</v>
      </c>
      <c r="P4521" s="2" t="str">
        <f>IF(TablaDatos[[#This Row],[Diabetes]]=0,"No","Si")</f>
        <v>Si</v>
      </c>
      <c r="Q4521">
        <v>1</v>
      </c>
      <c r="R4521">
        <f>TablaDatos[[#This Row],[Aux2]]/10000000000000</f>
        <v>250.01622519589</v>
      </c>
      <c r="S4521" s="1">
        <v>2500162251958900</v>
      </c>
      <c r="T4521" s="7">
        <f>TablaDatos[[#This Row],[Aux3]]/100000000000000</f>
        <v>26.0381492046237</v>
      </c>
      <c r="U4521" s="1">
        <v>2603814920462370</v>
      </c>
      <c r="V4521">
        <v>175.5</v>
      </c>
      <c r="W4521">
        <v>107.5</v>
      </c>
    </row>
    <row r="4522" spans="1:23">
      <c r="A4522">
        <v>2014</v>
      </c>
      <c r="B4522">
        <v>70</v>
      </c>
      <c r="C4522" t="s">
        <v>16</v>
      </c>
      <c r="D4522" t="s">
        <v>17</v>
      </c>
      <c r="E4522" t="s">
        <v>21</v>
      </c>
      <c r="F4522" t="s">
        <v>24</v>
      </c>
      <c r="G4522" t="s">
        <v>25</v>
      </c>
      <c r="H4522" s="3">
        <v>17432.599999999999</v>
      </c>
      <c r="I4522" t="s">
        <v>21</v>
      </c>
      <c r="J4522" t="s">
        <v>18</v>
      </c>
      <c r="K45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35.707030969096301</v>
      </c>
      <c r="L4522" s="6">
        <f>TablaDatos[[#This Row],[IMC_raw]]/1000000000000000</f>
        <v>3.5707030969096301</v>
      </c>
      <c r="M4522" s="2">
        <v>3570703096909630</v>
      </c>
      <c r="N45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2" s="13">
        <f t="shared" si="70"/>
        <v>4521</v>
      </c>
      <c r="P4522" s="2" t="str">
        <f>IF(TablaDatos[[#This Row],[Diabetes]]=0,"No","Si")</f>
        <v>Si</v>
      </c>
      <c r="Q4522">
        <v>1</v>
      </c>
      <c r="R4522">
        <f>TablaDatos[[#This Row],[Aux2]]/10000000000000</f>
        <v>2494.5482816962899</v>
      </c>
      <c r="S4522" s="1">
        <v>2.49454828169629E+16</v>
      </c>
      <c r="T4522" s="7">
        <f>TablaDatos[[#This Row],[Aux3]]/100000000000000</f>
        <v>295.10480629284302</v>
      </c>
      <c r="U4522" s="1">
        <v>2.95104806292843E+16</v>
      </c>
      <c r="V4522">
        <v>192.8</v>
      </c>
      <c r="W4522">
        <v>112.1</v>
      </c>
    </row>
    <row r="4523" spans="1:23">
      <c r="A4523">
        <v>2014</v>
      </c>
      <c r="B4523">
        <v>58</v>
      </c>
      <c r="C4523" t="s">
        <v>16</v>
      </c>
      <c r="D4523" t="s">
        <v>73</v>
      </c>
      <c r="E4523" t="s">
        <v>18</v>
      </c>
      <c r="F4523" t="s">
        <v>35</v>
      </c>
      <c r="G4523" t="s">
        <v>28</v>
      </c>
      <c r="H4523" s="3">
        <v>38510.92</v>
      </c>
      <c r="I4523" t="s">
        <v>19</v>
      </c>
      <c r="J4523" t="s">
        <v>22</v>
      </c>
      <c r="K45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35.641494677549296</v>
      </c>
      <c r="L4523" s="5">
        <f>TablaDatos[[#This Row],[IMC_raw]]/1000000000000000</f>
        <v>3.5641494677549299</v>
      </c>
      <c r="M4523" s="2">
        <v>3564149467754930</v>
      </c>
      <c r="N45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3" s="13">
        <f t="shared" si="70"/>
        <v>4522</v>
      </c>
      <c r="P4523" s="2" t="str">
        <f>IF(TablaDatos[[#This Row],[Diabetes]]=0,"No","Si")</f>
        <v>No</v>
      </c>
      <c r="Q4523">
        <v>0</v>
      </c>
      <c r="R4523">
        <f>TablaDatos[[#This Row],[Aux2]]/10000000000000</f>
        <v>194.67194412952199</v>
      </c>
      <c r="S4523" s="1">
        <v>1946719441295220</v>
      </c>
      <c r="T4523" s="7">
        <f>TablaDatos[[#This Row],[Aux3]]/100000000000000</f>
        <v>214.49001182616701</v>
      </c>
      <c r="U4523" s="1">
        <v>2.14490011826167E+16</v>
      </c>
      <c r="V4523">
        <v>163.19999999999999</v>
      </c>
      <c r="W4523">
        <v>97.1</v>
      </c>
    </row>
    <row r="4524" spans="1:23">
      <c r="A4524">
        <v>2014</v>
      </c>
      <c r="B4524">
        <v>55</v>
      </c>
      <c r="C4524" t="s">
        <v>23</v>
      </c>
      <c r="D4524" t="s">
        <v>33</v>
      </c>
      <c r="E4524" t="s">
        <v>21</v>
      </c>
      <c r="F4524" t="s">
        <v>24</v>
      </c>
      <c r="G4524" t="s">
        <v>28</v>
      </c>
      <c r="H4524" s="3">
        <v>17077.41</v>
      </c>
      <c r="I4524" t="s">
        <v>21</v>
      </c>
      <c r="J4524" t="s">
        <v>19</v>
      </c>
      <c r="K45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35.6007087226252</v>
      </c>
      <c r="L4524" s="5">
        <f>TablaDatos[[#This Row],[IMC_raw]]/1000000000000000</f>
        <v>3.5600708722625201</v>
      </c>
      <c r="M4524" s="2">
        <v>3560070872262520</v>
      </c>
      <c r="N45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4" s="13">
        <f t="shared" si="70"/>
        <v>4523</v>
      </c>
      <c r="P4524" s="2" t="str">
        <f>IF(TablaDatos[[#This Row],[Diabetes]]=0,"No","Si")</f>
        <v>No</v>
      </c>
      <c r="Q4524">
        <v>0</v>
      </c>
      <c r="R4524">
        <f>TablaDatos[[#This Row],[Aux2]]/10000000000000</f>
        <v>23.8234895844523</v>
      </c>
      <c r="S4524" s="1">
        <v>238234895844523</v>
      </c>
      <c r="T4524" s="7">
        <f>TablaDatos[[#This Row],[Aux3]]/100000000000000</f>
        <v>2.7270301765264402</v>
      </c>
      <c r="U4524" s="1">
        <v>272703017652644</v>
      </c>
      <c r="V4524">
        <v>159.19999999999999</v>
      </c>
      <c r="W4524">
        <v>100.5</v>
      </c>
    </row>
    <row r="4525" spans="1:23">
      <c r="A4525">
        <v>2014</v>
      </c>
      <c r="B4525">
        <v>58</v>
      </c>
      <c r="C4525" t="s">
        <v>16</v>
      </c>
      <c r="D4525" t="s">
        <v>72</v>
      </c>
      <c r="E4525" t="s">
        <v>21</v>
      </c>
      <c r="F4525" t="s">
        <v>19</v>
      </c>
      <c r="G4525" t="s">
        <v>28</v>
      </c>
      <c r="H4525" s="3">
        <v>33701.26</v>
      </c>
      <c r="I4525" t="s">
        <v>19</v>
      </c>
      <c r="J4525" t="s">
        <v>18</v>
      </c>
      <c r="K45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35.583349951589497</v>
      </c>
      <c r="L4525" s="6">
        <f>TablaDatos[[#This Row],[IMC_raw]]/1000000000000000</f>
        <v>0.35583349951589499</v>
      </c>
      <c r="M4525" s="2">
        <v>355833499515895</v>
      </c>
      <c r="N45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5" s="13">
        <f t="shared" si="70"/>
        <v>4524</v>
      </c>
      <c r="P4525" s="2" t="str">
        <f>IF(TablaDatos[[#This Row],[Diabetes]]=0,"No","Si")</f>
        <v>No</v>
      </c>
      <c r="Q4525">
        <v>0</v>
      </c>
      <c r="R4525">
        <f>TablaDatos[[#This Row],[Aux2]]/10000000000000</f>
        <v>2110.1243418689201</v>
      </c>
      <c r="S4525" s="1">
        <v>2.11012434186892E+16</v>
      </c>
      <c r="T4525" s="7">
        <f>TablaDatos[[#This Row],[Aux3]]/100000000000000</f>
        <v>253.62792896350501</v>
      </c>
      <c r="U4525" s="1">
        <v>2.53627928963505E+16</v>
      </c>
      <c r="V4525">
        <v>162.4</v>
      </c>
      <c r="W4525">
        <v>104.1</v>
      </c>
    </row>
    <row r="4526" spans="1:23">
      <c r="A4526">
        <v>2014</v>
      </c>
      <c r="B4526">
        <v>61</v>
      </c>
      <c r="C4526" t="s">
        <v>16</v>
      </c>
      <c r="D4526" t="s">
        <v>26</v>
      </c>
      <c r="E4526" t="s">
        <v>31</v>
      </c>
      <c r="F4526" t="s">
        <v>24</v>
      </c>
      <c r="G4526" t="s">
        <v>28</v>
      </c>
      <c r="H4526" s="3">
        <v>12059.2</v>
      </c>
      <c r="I4526" t="s">
        <v>21</v>
      </c>
      <c r="J4526" t="s">
        <v>18</v>
      </c>
      <c r="K45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35.525759953631599</v>
      </c>
      <c r="L4526" s="5">
        <f>TablaDatos[[#This Row],[IMC_raw]]/1000000000000000</f>
        <v>3.5525759953631599</v>
      </c>
      <c r="M4526" s="2">
        <v>3552575995363160</v>
      </c>
      <c r="N45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6" s="13">
        <f t="shared" si="70"/>
        <v>4525</v>
      </c>
      <c r="P4526" s="2" t="str">
        <f>IF(TablaDatos[[#This Row],[Diabetes]]=0,"No","Si")</f>
        <v>Si</v>
      </c>
      <c r="Q4526">
        <v>1</v>
      </c>
      <c r="R4526">
        <f>TablaDatos[[#This Row],[Aux2]]/10000000000000</f>
        <v>231.773922088999</v>
      </c>
      <c r="S4526" s="1">
        <v>2317739220889990</v>
      </c>
      <c r="T4526" s="7">
        <f>TablaDatos[[#This Row],[Aux3]]/100000000000000</f>
        <v>290.79162370792</v>
      </c>
      <c r="U4526" s="1">
        <v>2.9079162370792E+16</v>
      </c>
      <c r="V4526">
        <v>170.5</v>
      </c>
      <c r="W4526">
        <v>106</v>
      </c>
    </row>
    <row r="4527" spans="1:23">
      <c r="A4527">
        <v>2014</v>
      </c>
      <c r="B4527">
        <v>48</v>
      </c>
      <c r="C4527" t="s">
        <v>23</v>
      </c>
      <c r="D4527" t="s">
        <v>29</v>
      </c>
      <c r="E4527" t="s">
        <v>18</v>
      </c>
      <c r="F4527" t="s">
        <v>35</v>
      </c>
      <c r="G4527" t="s">
        <v>20</v>
      </c>
      <c r="H4527" s="3">
        <v>37813.760000000002</v>
      </c>
      <c r="I4527" t="s">
        <v>21</v>
      </c>
      <c r="J4527" t="s">
        <v>21</v>
      </c>
      <c r="K45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35.5057605323641</v>
      </c>
      <c r="L4527" s="5">
        <f>TablaDatos[[#This Row],[IMC_raw]]/1000000000000000</f>
        <v>35.5057605323641</v>
      </c>
      <c r="M4527" s="2">
        <v>3.55057605323641E+16</v>
      </c>
      <c r="N45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7" s="13">
        <f t="shared" si="70"/>
        <v>4526</v>
      </c>
      <c r="P4527" s="2" t="str">
        <f>IF(TablaDatos[[#This Row],[Diabetes]]=0,"No","Si")</f>
        <v>No</v>
      </c>
      <c r="Q4527">
        <v>0</v>
      </c>
      <c r="R4527">
        <f>TablaDatos[[#This Row],[Aux2]]/10000000000000</f>
        <v>2282.2861007595102</v>
      </c>
      <c r="S4527" s="1">
        <v>2.28228610075951E+16</v>
      </c>
      <c r="T4527" s="7">
        <f>TablaDatos[[#This Row],[Aux3]]/100000000000000</f>
        <v>27.5377887968666</v>
      </c>
      <c r="U4527" s="1">
        <v>2753778879686660</v>
      </c>
      <c r="V4527">
        <v>149.69999999999999</v>
      </c>
      <c r="W4527">
        <v>98.4</v>
      </c>
    </row>
    <row r="4528" spans="1:23">
      <c r="A4528">
        <v>2014</v>
      </c>
      <c r="B4528">
        <v>64</v>
      </c>
      <c r="C4528" t="s">
        <v>16</v>
      </c>
      <c r="D4528" t="s">
        <v>29</v>
      </c>
      <c r="E4528" t="s">
        <v>21</v>
      </c>
      <c r="F4528" t="s">
        <v>19</v>
      </c>
      <c r="G4528" t="s">
        <v>28</v>
      </c>
      <c r="H4528" s="3">
        <v>17709.330000000002</v>
      </c>
      <c r="I4528" t="s">
        <v>19</v>
      </c>
      <c r="J4528" t="s">
        <v>18</v>
      </c>
      <c r="K45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35.481253982878002</v>
      </c>
      <c r="L4528" s="5">
        <f>TablaDatos[[#This Row],[IMC_raw]]/1000000000000000</f>
        <v>3.5481253982877998</v>
      </c>
      <c r="M4528" s="2">
        <v>3548125398287800</v>
      </c>
      <c r="N45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8" s="13">
        <f t="shared" si="70"/>
        <v>4527</v>
      </c>
      <c r="P4528" s="2" t="str">
        <f>IF(TablaDatos[[#This Row],[Diabetes]]=0,"No","Si")</f>
        <v>Si</v>
      </c>
      <c r="Q4528">
        <v>1</v>
      </c>
      <c r="R4528">
        <f>TablaDatos[[#This Row],[Aux2]]/10000000000000</f>
        <v>2293.8267775304998</v>
      </c>
      <c r="S4528" s="1">
        <v>2.2938267775305E+16</v>
      </c>
      <c r="T4528" s="7">
        <f>TablaDatos[[#This Row],[Aux3]]/100000000000000</f>
        <v>234.842938407351</v>
      </c>
      <c r="U4528" s="1">
        <v>2.34842938407351E+16</v>
      </c>
      <c r="V4528">
        <v>166.9</v>
      </c>
      <c r="W4528">
        <v>104.3</v>
      </c>
    </row>
    <row r="4529" spans="1:23">
      <c r="A4529">
        <v>2014</v>
      </c>
      <c r="B4529">
        <v>56</v>
      </c>
      <c r="C4529" t="s">
        <v>23</v>
      </c>
      <c r="D4529" t="s">
        <v>72</v>
      </c>
      <c r="E4529" t="s">
        <v>21</v>
      </c>
      <c r="F4529" t="s">
        <v>24</v>
      </c>
      <c r="G4529" t="s">
        <v>28</v>
      </c>
      <c r="H4529" s="3">
        <v>28051.11</v>
      </c>
      <c r="I4529" t="s">
        <v>21</v>
      </c>
      <c r="J4529" t="s">
        <v>18</v>
      </c>
      <c r="K45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35.471903955504601</v>
      </c>
      <c r="L4529" s="6">
        <f>TablaDatos[[#This Row],[IMC_raw]]/1000000000000000</f>
        <v>3.54719039555046</v>
      </c>
      <c r="M4529" s="2">
        <v>3547190395550460</v>
      </c>
      <c r="N45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29" s="13">
        <f t="shared" si="70"/>
        <v>4528</v>
      </c>
      <c r="P4529" s="2" t="str">
        <f>IF(TablaDatos[[#This Row],[Diabetes]]=0,"No","Si")</f>
        <v>No</v>
      </c>
      <c r="Q4529">
        <v>0</v>
      </c>
      <c r="R4529">
        <f>TablaDatos[[#This Row],[Aux2]]/10000000000000</f>
        <v>1998.7390769521701</v>
      </c>
      <c r="S4529" s="1">
        <v>1.99873907695217E+16</v>
      </c>
      <c r="T4529" s="7">
        <f>TablaDatos[[#This Row],[Aux3]]/100000000000000</f>
        <v>245.03751863259001</v>
      </c>
      <c r="U4529" s="1">
        <v>2.4503751863259E+16</v>
      </c>
      <c r="V4529">
        <v>159</v>
      </c>
      <c r="W4529">
        <v>98.5</v>
      </c>
    </row>
    <row r="4530" spans="1:23">
      <c r="A4530">
        <v>2014</v>
      </c>
      <c r="B4530">
        <v>53</v>
      </c>
      <c r="C4530" t="s">
        <v>23</v>
      </c>
      <c r="D4530" t="s">
        <v>42</v>
      </c>
      <c r="E4530" t="s">
        <v>18</v>
      </c>
      <c r="F4530" t="s">
        <v>19</v>
      </c>
      <c r="G4530" t="s">
        <v>20</v>
      </c>
      <c r="H4530" s="3">
        <v>22744.86</v>
      </c>
      <c r="I4530" t="s">
        <v>19</v>
      </c>
      <c r="J4530" t="s">
        <v>22</v>
      </c>
      <c r="K45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35.4549920007913</v>
      </c>
      <c r="L4530" s="6">
        <f>TablaDatos[[#This Row],[IMC_raw]]/100000000000000</f>
        <v>35.4549920007913</v>
      </c>
      <c r="M4530" s="2">
        <v>3545499200079130</v>
      </c>
      <c r="N45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0" s="13">
        <f t="shared" si="70"/>
        <v>4529</v>
      </c>
      <c r="P4530" s="2" t="str">
        <f>IF(TablaDatos[[#This Row],[Diabetes]]=0,"No","Si")</f>
        <v>No</v>
      </c>
      <c r="Q4530">
        <v>0</v>
      </c>
      <c r="R4530">
        <f>TablaDatos[[#This Row],[Aux2]]/10000000000000</f>
        <v>1855.97283768744</v>
      </c>
      <c r="S4530" s="1">
        <v>1.85597283768744E+16</v>
      </c>
      <c r="T4530" s="7">
        <f>TablaDatos[[#This Row],[Aux3]]/100000000000000</f>
        <v>238.24332006756501</v>
      </c>
      <c r="U4530" s="1">
        <v>2.38243320067565E+16</v>
      </c>
      <c r="V4530">
        <v>143.9</v>
      </c>
      <c r="W4530">
        <v>92.7</v>
      </c>
    </row>
    <row r="4531" spans="1:23">
      <c r="A4531">
        <v>2014</v>
      </c>
      <c r="B4531">
        <v>54</v>
      </c>
      <c r="C4531" t="s">
        <v>23</v>
      </c>
      <c r="D4531" t="s">
        <v>29</v>
      </c>
      <c r="E4531" t="s">
        <v>18</v>
      </c>
      <c r="F4531" t="s">
        <v>24</v>
      </c>
      <c r="G4531" t="s">
        <v>20</v>
      </c>
      <c r="H4531" s="3">
        <v>18342.7</v>
      </c>
      <c r="I4531" t="s">
        <v>19</v>
      </c>
      <c r="J4531" t="s">
        <v>22</v>
      </c>
      <c r="K45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35.426565965674399</v>
      </c>
      <c r="L4531" s="5">
        <f>TablaDatos[[#This Row],[IMC_raw]]/1000000000000000</f>
        <v>3.5426565965674399</v>
      </c>
      <c r="M4531" s="2">
        <v>3542656596567440</v>
      </c>
      <c r="N45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1" s="13">
        <f t="shared" si="70"/>
        <v>4530</v>
      </c>
      <c r="P4531" s="2" t="str">
        <f>IF(TablaDatos[[#This Row],[Diabetes]]=0,"No","Si")</f>
        <v>No</v>
      </c>
      <c r="Q4531">
        <v>0</v>
      </c>
      <c r="R4531">
        <f>TablaDatos[[#This Row],[Aux2]]/10000000000000</f>
        <v>196.16406854044899</v>
      </c>
      <c r="S4531" s="1">
        <v>1961640685404490</v>
      </c>
      <c r="T4531" s="7">
        <f>TablaDatos[[#This Row],[Aux3]]/100000000000000</f>
        <v>245.99890084836301</v>
      </c>
      <c r="U4531" s="1">
        <v>2.45998900848363E+16</v>
      </c>
      <c r="V4531">
        <v>139.6</v>
      </c>
      <c r="W4531">
        <v>93.5</v>
      </c>
    </row>
    <row r="4532" spans="1:23">
      <c r="A4532">
        <v>2014</v>
      </c>
      <c r="B4532">
        <v>62</v>
      </c>
      <c r="C4532" t="s">
        <v>23</v>
      </c>
      <c r="D4532" t="s">
        <v>73</v>
      </c>
      <c r="E4532" t="s">
        <v>19</v>
      </c>
      <c r="F4532" t="s">
        <v>19</v>
      </c>
      <c r="G4532" t="s">
        <v>28</v>
      </c>
      <c r="H4532" s="3">
        <v>18268.55</v>
      </c>
      <c r="I4532" t="s">
        <v>21</v>
      </c>
      <c r="J4532" t="s">
        <v>19</v>
      </c>
      <c r="K45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35.379425114579</v>
      </c>
      <c r="L4532" s="6">
        <f>TablaDatos[[#This Row],[IMC_raw]]/100000000000000</f>
        <v>35.379425114579</v>
      </c>
      <c r="M4532" s="2">
        <v>3537942511457900</v>
      </c>
      <c r="N45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2" s="13">
        <f t="shared" si="70"/>
        <v>4531</v>
      </c>
      <c r="P4532" s="2" t="str">
        <f>IF(TablaDatos[[#This Row],[Diabetes]]=0,"No","Si")</f>
        <v>No</v>
      </c>
      <c r="Q4532">
        <v>0</v>
      </c>
      <c r="R4532">
        <f>TablaDatos[[#This Row],[Aux2]]/10000000000000</f>
        <v>2644.1754276607498</v>
      </c>
      <c r="S4532" s="1">
        <v>2.64417542766075E+16</v>
      </c>
      <c r="T4532" s="7">
        <f>TablaDatos[[#This Row],[Aux3]]/100000000000000</f>
        <v>227.92628724048799</v>
      </c>
      <c r="U4532" s="1">
        <v>2.27926287240488E+16</v>
      </c>
      <c r="V4532">
        <v>166.9</v>
      </c>
      <c r="W4532">
        <v>106.4</v>
      </c>
    </row>
    <row r="4533" spans="1:23">
      <c r="A4533">
        <v>2014</v>
      </c>
      <c r="B4533">
        <v>64</v>
      </c>
      <c r="C4533" t="s">
        <v>23</v>
      </c>
      <c r="D4533" t="s">
        <v>27</v>
      </c>
      <c r="E4533" t="s">
        <v>21</v>
      </c>
      <c r="F4533" t="s">
        <v>24</v>
      </c>
      <c r="G4533" t="s">
        <v>28</v>
      </c>
      <c r="H4533" s="3">
        <v>11586.81</v>
      </c>
      <c r="I4533" t="s">
        <v>21</v>
      </c>
      <c r="J4533" t="s">
        <v>18</v>
      </c>
      <c r="K45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35.356009928569698</v>
      </c>
      <c r="L4533" s="6">
        <f>TablaDatos[[#This Row],[IMC_raw]]/1000000000000000</f>
        <v>3.53560099285697</v>
      </c>
      <c r="M4533" s="2">
        <v>3535600992856970</v>
      </c>
      <c r="N45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3" s="13">
        <f t="shared" si="70"/>
        <v>4532</v>
      </c>
      <c r="P4533" s="2" t="str">
        <f>IF(TablaDatos[[#This Row],[Diabetes]]=0,"No","Si")</f>
        <v>Si</v>
      </c>
      <c r="Q4533">
        <v>1</v>
      </c>
      <c r="R4533">
        <f>TablaDatos[[#This Row],[Aux2]]/10000000000000</f>
        <v>2204.1883954630498</v>
      </c>
      <c r="S4533" s="1">
        <v>2.20418839546305E+16</v>
      </c>
      <c r="T4533" s="7">
        <f>TablaDatos[[#This Row],[Aux3]]/100000000000000</f>
        <v>3.0000000000000001E-12</v>
      </c>
      <c r="U4533">
        <v>300</v>
      </c>
      <c r="V4533">
        <v>163.69999999999999</v>
      </c>
      <c r="W4533">
        <v>102</v>
      </c>
    </row>
    <row r="4534" spans="1:23">
      <c r="A4534">
        <v>2014</v>
      </c>
      <c r="B4534">
        <v>57</v>
      </c>
      <c r="C4534" t="s">
        <v>16</v>
      </c>
      <c r="D4534" t="s">
        <v>29</v>
      </c>
      <c r="E4534" t="s">
        <v>21</v>
      </c>
      <c r="F4534" t="s">
        <v>24</v>
      </c>
      <c r="G4534" t="s">
        <v>28</v>
      </c>
      <c r="H4534" s="3">
        <v>16536.68</v>
      </c>
      <c r="I4534" t="s">
        <v>21</v>
      </c>
      <c r="J4534" t="s">
        <v>21</v>
      </c>
      <c r="K45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35.3552767326278</v>
      </c>
      <c r="L4534" s="6">
        <f>TablaDatos[[#This Row],[IMC_raw]]/1000000000000000</f>
        <v>3.5355276732627798</v>
      </c>
      <c r="M4534" s="2">
        <v>3535527673262780</v>
      </c>
      <c r="N45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4" s="13">
        <f t="shared" si="70"/>
        <v>4533</v>
      </c>
      <c r="P4534" s="2" t="str">
        <f>IF(TablaDatos[[#This Row],[Diabetes]]=0,"No","Si")</f>
        <v>No</v>
      </c>
      <c r="Q4534">
        <v>0</v>
      </c>
      <c r="R4534">
        <f>TablaDatos[[#This Row],[Aux2]]/10000000000000</f>
        <v>2410.2400618211</v>
      </c>
      <c r="S4534" s="1">
        <v>2.4102400618211E+16</v>
      </c>
      <c r="T4534" s="7">
        <f>TablaDatos[[#This Row],[Aux3]]/100000000000000</f>
        <v>283.15283191613503</v>
      </c>
      <c r="U4534" s="1">
        <v>2.83152831916135E+16</v>
      </c>
      <c r="V4534">
        <v>173.4</v>
      </c>
      <c r="W4534">
        <v>103.7</v>
      </c>
    </row>
    <row r="4535" spans="1:23">
      <c r="A4535">
        <v>2014</v>
      </c>
      <c r="B4535">
        <v>57</v>
      </c>
      <c r="C4535" t="s">
        <v>23</v>
      </c>
      <c r="D4535" t="s">
        <v>36</v>
      </c>
      <c r="E4535" t="s">
        <v>18</v>
      </c>
      <c r="F4535" t="s">
        <v>24</v>
      </c>
      <c r="G4535" t="s">
        <v>28</v>
      </c>
      <c r="H4535" s="3">
        <v>14547.27</v>
      </c>
      <c r="I4535" t="s">
        <v>19</v>
      </c>
      <c r="J4535" t="s">
        <v>22</v>
      </c>
      <c r="K4535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35.354655713040998</v>
      </c>
      <c r="L4535" s="6">
        <f>TablaDatos[[#This Row],[IMC_raw]]/1000000000000000</f>
        <v>3.5354655713041E-2</v>
      </c>
      <c r="M4535" s="2">
        <v>35354655713041</v>
      </c>
      <c r="N45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5" s="13">
        <f t="shared" si="70"/>
        <v>4534</v>
      </c>
      <c r="P4535" s="2" t="str">
        <f>IF(TablaDatos[[#This Row],[Diabetes]]=0,"No","Si")</f>
        <v>No</v>
      </c>
      <c r="Q4535">
        <v>0</v>
      </c>
      <c r="R4535">
        <f>TablaDatos[[#This Row],[Aux2]]/10000000000000</f>
        <v>1960.54454905836</v>
      </c>
      <c r="S4535" s="1">
        <v>1.96054454905836E+16</v>
      </c>
      <c r="T4535" s="7">
        <f>TablaDatos[[#This Row],[Aux3]]/100000000000000</f>
        <v>226.01907751956</v>
      </c>
      <c r="U4535" s="1">
        <v>2.2601907751956E+16</v>
      </c>
      <c r="V4535">
        <v>147.5</v>
      </c>
      <c r="W4535">
        <v>85.9</v>
      </c>
    </row>
    <row r="4536" spans="1:23">
      <c r="A4536">
        <v>2014</v>
      </c>
      <c r="B4536">
        <v>67</v>
      </c>
      <c r="C4536" t="s">
        <v>23</v>
      </c>
      <c r="D4536" t="s">
        <v>38</v>
      </c>
      <c r="E4536" t="s">
        <v>19</v>
      </c>
      <c r="F4536" t="s">
        <v>19</v>
      </c>
      <c r="G4536" t="s">
        <v>25</v>
      </c>
      <c r="H4536" s="3">
        <v>17055.77</v>
      </c>
      <c r="I4536" t="s">
        <v>19</v>
      </c>
      <c r="J4536" t="s">
        <v>22</v>
      </c>
      <c r="K45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35.3376820629395</v>
      </c>
      <c r="L4536" s="6">
        <f>TablaDatos[[#This Row],[IMC_raw]]/1000000000000000</f>
        <v>3.5337682062939502</v>
      </c>
      <c r="M4536" s="2">
        <v>3533768206293950</v>
      </c>
      <c r="N45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6" s="13">
        <f t="shared" si="70"/>
        <v>4535</v>
      </c>
      <c r="P4536" s="2" t="str">
        <f>IF(TablaDatos[[#This Row],[Diabetes]]=0,"No","Si")</f>
        <v>No</v>
      </c>
      <c r="Q4536">
        <v>0</v>
      </c>
      <c r="R4536">
        <f>TablaDatos[[#This Row],[Aux2]]/10000000000000</f>
        <v>236.30339161375099</v>
      </c>
      <c r="S4536" s="1">
        <v>2363033916137510</v>
      </c>
      <c r="T4536" s="7">
        <f>TablaDatos[[#This Row],[Aux3]]/100000000000000</f>
        <v>26.593125449187301</v>
      </c>
      <c r="U4536" s="1">
        <v>2659312544918730</v>
      </c>
      <c r="V4536">
        <v>168.8</v>
      </c>
      <c r="W4536">
        <v>99.4</v>
      </c>
    </row>
    <row r="4537" spans="1:23">
      <c r="A4537">
        <v>2014</v>
      </c>
      <c r="B4537">
        <v>71</v>
      </c>
      <c r="C4537" t="s">
        <v>23</v>
      </c>
      <c r="D4537" t="s">
        <v>29</v>
      </c>
      <c r="E4537" t="s">
        <v>19</v>
      </c>
      <c r="F4537" t="s">
        <v>24</v>
      </c>
      <c r="G4537" t="s">
        <v>25</v>
      </c>
      <c r="H4537" s="3">
        <v>10250.98</v>
      </c>
      <c r="I4537" t="s">
        <v>21</v>
      </c>
      <c r="J4537" t="s">
        <v>22</v>
      </c>
      <c r="K45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35.312342494385199</v>
      </c>
      <c r="L4537" s="6">
        <f>TablaDatos[[#This Row],[IMC_raw]]/1000000000000000</f>
        <v>35.312342494385199</v>
      </c>
      <c r="M4537" s="2">
        <v>3.53123424943852E+16</v>
      </c>
      <c r="N45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7" s="13">
        <f t="shared" si="70"/>
        <v>4536</v>
      </c>
      <c r="P4537" s="2" t="str">
        <f>IF(TablaDatos[[#This Row],[Diabetes]]=0,"No","Si")</f>
        <v>Si</v>
      </c>
      <c r="Q4537">
        <v>1</v>
      </c>
      <c r="R4537">
        <f>TablaDatos[[#This Row],[Aux2]]/10000000000000</f>
        <v>217.017988092032</v>
      </c>
      <c r="S4537" s="1">
        <v>2170179880920320</v>
      </c>
      <c r="T4537" s="7">
        <f>TablaDatos[[#This Row],[Aux3]]/100000000000000</f>
        <v>209.80970109510301</v>
      </c>
      <c r="U4537" s="1">
        <v>2.09809701095103E+16</v>
      </c>
      <c r="V4537">
        <v>176.9</v>
      </c>
      <c r="W4537">
        <v>100.8</v>
      </c>
    </row>
    <row r="4538" spans="1:23">
      <c r="A4538">
        <v>2014</v>
      </c>
      <c r="B4538">
        <v>61</v>
      </c>
      <c r="C4538" t="s">
        <v>23</v>
      </c>
      <c r="D4538" t="s">
        <v>30</v>
      </c>
      <c r="E4538" t="s">
        <v>18</v>
      </c>
      <c r="F4538" t="s">
        <v>19</v>
      </c>
      <c r="G4538" t="s">
        <v>28</v>
      </c>
      <c r="H4538" s="3">
        <v>11399.16</v>
      </c>
      <c r="I4538" t="s">
        <v>19</v>
      </c>
      <c r="J4538" t="s">
        <v>22</v>
      </c>
      <c r="K45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35.298704855936499</v>
      </c>
      <c r="L4538" s="6">
        <f>TablaDatos[[#This Row],[IMC_raw]]/1000000000000000</f>
        <v>0.35298704855936502</v>
      </c>
      <c r="M4538" s="2">
        <v>352987048559365</v>
      </c>
      <c r="N45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8" s="13">
        <f t="shared" si="70"/>
        <v>4537</v>
      </c>
      <c r="P4538" s="2" t="str">
        <f>IF(TablaDatos[[#This Row],[Diabetes]]=0,"No","Si")</f>
        <v>No</v>
      </c>
      <c r="Q4538">
        <v>0</v>
      </c>
      <c r="R4538">
        <f>TablaDatos[[#This Row],[Aux2]]/10000000000000</f>
        <v>2329.4990620139602</v>
      </c>
      <c r="S4538" s="1">
        <v>2.32949906201396E+16</v>
      </c>
      <c r="T4538" s="7">
        <f>TablaDatos[[#This Row],[Aux3]]/100000000000000</f>
        <v>21.060175539180701</v>
      </c>
      <c r="U4538" s="1">
        <v>2106017553918070</v>
      </c>
      <c r="V4538">
        <v>166.3</v>
      </c>
      <c r="W4538">
        <v>95.5</v>
      </c>
    </row>
    <row r="4539" spans="1:23">
      <c r="A4539">
        <v>2014</v>
      </c>
      <c r="B4539">
        <v>56</v>
      </c>
      <c r="C4539" t="s">
        <v>16</v>
      </c>
      <c r="D4539" t="s">
        <v>74</v>
      </c>
      <c r="E4539" t="s">
        <v>31</v>
      </c>
      <c r="F4539" t="s">
        <v>24</v>
      </c>
      <c r="G4539" t="s">
        <v>28</v>
      </c>
      <c r="H4539" s="3">
        <v>20291.57</v>
      </c>
      <c r="I4539" t="s">
        <v>21</v>
      </c>
      <c r="J4539" t="s">
        <v>21</v>
      </c>
      <c r="K45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35.297014692128499</v>
      </c>
      <c r="L4539" s="6">
        <f>TablaDatos[[#This Row],[IMC_raw]]/1000000000000000</f>
        <v>3.5297014692128501</v>
      </c>
      <c r="M4539" s="2">
        <v>3529701469212850</v>
      </c>
      <c r="N45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39" s="13">
        <f t="shared" si="70"/>
        <v>4538</v>
      </c>
      <c r="P4539" s="2" t="str">
        <f>IF(TablaDatos[[#This Row],[Diabetes]]=0,"No","Si")</f>
        <v>Si</v>
      </c>
      <c r="Q4539">
        <v>1</v>
      </c>
      <c r="R4539">
        <f>TablaDatos[[#This Row],[Aux2]]/10000000000000</f>
        <v>263.80633777774602</v>
      </c>
      <c r="S4539" s="1">
        <v>2638063377777460</v>
      </c>
      <c r="T4539" s="7">
        <f>TablaDatos[[#This Row],[Aux3]]/100000000000000</f>
        <v>271.965131484197</v>
      </c>
      <c r="U4539" s="1">
        <v>2.71965131484197E+16</v>
      </c>
      <c r="V4539">
        <v>173.2</v>
      </c>
      <c r="W4539">
        <v>104.9</v>
      </c>
    </row>
    <row r="4540" spans="1:23">
      <c r="A4540">
        <v>2014</v>
      </c>
      <c r="B4540">
        <v>63</v>
      </c>
      <c r="C4540" t="s">
        <v>16</v>
      </c>
      <c r="D4540" t="s">
        <v>73</v>
      </c>
      <c r="E4540" t="s">
        <v>31</v>
      </c>
      <c r="F4540" t="s">
        <v>19</v>
      </c>
      <c r="G4540" t="s">
        <v>28</v>
      </c>
      <c r="H4540" s="3">
        <v>22344.19</v>
      </c>
      <c r="I4540" t="s">
        <v>19</v>
      </c>
      <c r="J4540" t="s">
        <v>22</v>
      </c>
      <c r="K45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35.197544583217002</v>
      </c>
      <c r="L4540" s="5">
        <f>TablaDatos[[#This Row],[IMC_raw]]/1000000000000000</f>
        <v>3.5197544583217</v>
      </c>
      <c r="M4540" s="2">
        <v>3519754458321700</v>
      </c>
      <c r="N45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0" s="13">
        <f t="shared" si="70"/>
        <v>4539</v>
      </c>
      <c r="P4540" s="2" t="str">
        <f>IF(TablaDatos[[#This Row],[Diabetes]]=0,"No","Si")</f>
        <v>No</v>
      </c>
      <c r="Q4540">
        <v>0</v>
      </c>
      <c r="R4540">
        <f>TablaDatos[[#This Row],[Aux2]]/10000000000000</f>
        <v>1984.7679283810701</v>
      </c>
      <c r="S4540" s="1">
        <v>1.98476792838107E+16</v>
      </c>
      <c r="T4540" s="7">
        <f>TablaDatos[[#This Row],[Aux3]]/100000000000000</f>
        <v>23.333742975255699</v>
      </c>
      <c r="U4540" s="1">
        <v>2333374297525570</v>
      </c>
      <c r="V4540">
        <v>158.1</v>
      </c>
      <c r="W4540">
        <v>99.4</v>
      </c>
    </row>
    <row r="4541" spans="1:23">
      <c r="A4541">
        <v>2014</v>
      </c>
      <c r="B4541">
        <v>62</v>
      </c>
      <c r="C4541" t="s">
        <v>16</v>
      </c>
      <c r="D4541" t="s">
        <v>17</v>
      </c>
      <c r="E4541" t="s">
        <v>21</v>
      </c>
      <c r="F4541" t="s">
        <v>19</v>
      </c>
      <c r="G4541" t="s">
        <v>28</v>
      </c>
      <c r="H4541" s="3">
        <v>37804.9</v>
      </c>
      <c r="I4541" t="s">
        <v>21</v>
      </c>
      <c r="J4541" t="s">
        <v>22</v>
      </c>
      <c r="K45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35.1918262719784</v>
      </c>
      <c r="L4541" s="6">
        <f>TablaDatos[[#This Row],[IMC_raw]]/1000000000000000</f>
        <v>35.1918262719784</v>
      </c>
      <c r="M4541" s="2">
        <v>3.51918262719784E+16</v>
      </c>
      <c r="N45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1" s="13">
        <f t="shared" si="70"/>
        <v>4540</v>
      </c>
      <c r="P4541" s="2" t="str">
        <f>IF(TablaDatos[[#This Row],[Diabetes]]=0,"No","Si")</f>
        <v>Si</v>
      </c>
      <c r="Q4541">
        <v>1</v>
      </c>
      <c r="R4541">
        <f>TablaDatos[[#This Row],[Aux2]]/10000000000000</f>
        <v>2340.04775512984</v>
      </c>
      <c r="S4541" s="1">
        <v>2.34004775512984E+16</v>
      </c>
      <c r="T4541" s="7">
        <f>TablaDatos[[#This Row],[Aux3]]/100000000000000</f>
        <v>254.21779111590999</v>
      </c>
      <c r="U4541" s="1">
        <v>2.5421779111591E+16</v>
      </c>
      <c r="V4541">
        <v>164.7</v>
      </c>
      <c r="W4541">
        <v>105.4</v>
      </c>
    </row>
    <row r="4542" spans="1:23">
      <c r="A4542">
        <v>2014</v>
      </c>
      <c r="B4542">
        <v>71</v>
      </c>
      <c r="C4542" t="s">
        <v>16</v>
      </c>
      <c r="D4542" t="s">
        <v>36</v>
      </c>
      <c r="E4542" t="s">
        <v>21</v>
      </c>
      <c r="F4542" t="s">
        <v>24</v>
      </c>
      <c r="G4542" t="s">
        <v>25</v>
      </c>
      <c r="H4542" s="3">
        <v>15131.25</v>
      </c>
      <c r="I4542" t="s">
        <v>21</v>
      </c>
      <c r="J4542" t="s">
        <v>18</v>
      </c>
      <c r="K45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35.180026421014098</v>
      </c>
      <c r="L4542" s="6">
        <f>TablaDatos[[#This Row],[IMC_raw]]/1000000000000000</f>
        <v>35.180026421014098</v>
      </c>
      <c r="M4542" s="2">
        <v>3.51800264210141E+16</v>
      </c>
      <c r="N45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2" s="13">
        <f t="shared" si="70"/>
        <v>4541</v>
      </c>
      <c r="P4542" s="2" t="str">
        <f>IF(TablaDatos[[#This Row],[Diabetes]]=0,"No","Si")</f>
        <v>Si</v>
      </c>
      <c r="Q4542">
        <v>1</v>
      </c>
      <c r="R4542">
        <f>TablaDatos[[#This Row],[Aux2]]/10000000000000</f>
        <v>2336.63423034999</v>
      </c>
      <c r="S4542" s="1">
        <v>2.33663423034999E+16</v>
      </c>
      <c r="T4542" s="7">
        <f>TablaDatos[[#This Row],[Aux3]]/100000000000000</f>
        <v>293.60963141319797</v>
      </c>
      <c r="U4542" s="1">
        <v>2.93609631413198E+16</v>
      </c>
      <c r="V4542">
        <v>177.6</v>
      </c>
      <c r="W4542">
        <v>101.8</v>
      </c>
    </row>
    <row r="4543" spans="1:23">
      <c r="A4543">
        <v>2014</v>
      </c>
      <c r="B4543">
        <v>49</v>
      </c>
      <c r="C4543" t="s">
        <v>23</v>
      </c>
      <c r="D4543" t="s">
        <v>73</v>
      </c>
      <c r="E4543" t="s">
        <v>18</v>
      </c>
      <c r="F4543" t="s">
        <v>35</v>
      </c>
      <c r="G4543" t="s">
        <v>20</v>
      </c>
      <c r="H4543" s="3">
        <v>55303</v>
      </c>
      <c r="I4543" t="s">
        <v>19</v>
      </c>
      <c r="J4543" t="s">
        <v>21</v>
      </c>
      <c r="K45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35.146835773207897</v>
      </c>
      <c r="L4543" s="6">
        <f>TablaDatos[[#This Row],[IMC_raw]]/100000000000000</f>
        <v>35.146835773207897</v>
      </c>
      <c r="M4543" s="2">
        <v>3514683577320790</v>
      </c>
      <c r="N45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3" s="13">
        <f t="shared" si="70"/>
        <v>4542</v>
      </c>
      <c r="P4543" s="2" t="str">
        <f>IF(TablaDatos[[#This Row],[Diabetes]]=0,"No","Si")</f>
        <v>No</v>
      </c>
      <c r="Q4543">
        <v>0</v>
      </c>
      <c r="R4543">
        <f>TablaDatos[[#This Row],[Aux2]]/10000000000000</f>
        <v>256.80904008035901</v>
      </c>
      <c r="S4543" s="1">
        <v>2568090400803590</v>
      </c>
      <c r="T4543" s="7">
        <f>TablaDatos[[#This Row],[Aux3]]/100000000000000</f>
        <v>257.87397041149899</v>
      </c>
      <c r="U4543" s="1">
        <v>2.57873970411499E+16</v>
      </c>
      <c r="V4543">
        <v>152.5</v>
      </c>
      <c r="W4543">
        <v>94.7</v>
      </c>
    </row>
    <row r="4544" spans="1:23">
      <c r="A4544">
        <v>2014</v>
      </c>
      <c r="B4544">
        <v>47</v>
      </c>
      <c r="C4544" t="s">
        <v>16</v>
      </c>
      <c r="D4544" t="s">
        <v>73</v>
      </c>
      <c r="E4544" t="s">
        <v>18</v>
      </c>
      <c r="F4544" t="s">
        <v>19</v>
      </c>
      <c r="G4544" t="s">
        <v>20</v>
      </c>
      <c r="H4544" s="3">
        <v>33568.61</v>
      </c>
      <c r="I4544" t="s">
        <v>21</v>
      </c>
      <c r="J4544" t="s">
        <v>21</v>
      </c>
      <c r="K45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35.1387521778002</v>
      </c>
      <c r="L4544" s="6">
        <f>TablaDatos[[#This Row],[IMC_raw]]/100000000000000</f>
        <v>35.1387521778002</v>
      </c>
      <c r="M4544" s="2">
        <v>3513875217780020</v>
      </c>
      <c r="N45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4" s="13">
        <f t="shared" si="70"/>
        <v>4543</v>
      </c>
      <c r="P4544" s="2" t="str">
        <f>IF(TablaDatos[[#This Row],[Diabetes]]=0,"No","Si")</f>
        <v>No</v>
      </c>
      <c r="Q4544">
        <v>0</v>
      </c>
      <c r="R4544">
        <f>TablaDatos[[#This Row],[Aux2]]/10000000000000</f>
        <v>2368.8026377975998</v>
      </c>
      <c r="S4544" s="1">
        <v>2.3688026377976E+16</v>
      </c>
      <c r="T4544" s="7">
        <f>TablaDatos[[#This Row],[Aux3]]/100000000000000</f>
        <v>3.0000000000000001E-12</v>
      </c>
      <c r="U4544">
        <v>300</v>
      </c>
      <c r="V4544">
        <v>160.69999999999999</v>
      </c>
      <c r="W4544">
        <v>101</v>
      </c>
    </row>
    <row r="4545" spans="1:23">
      <c r="A4545">
        <v>2014</v>
      </c>
      <c r="B4545">
        <v>56</v>
      </c>
      <c r="C4545" t="s">
        <v>23</v>
      </c>
      <c r="D4545" t="s">
        <v>29</v>
      </c>
      <c r="E4545" t="s">
        <v>18</v>
      </c>
      <c r="F4545" t="s">
        <v>24</v>
      </c>
      <c r="G4545" t="s">
        <v>28</v>
      </c>
      <c r="H4545" s="3">
        <v>11926.27</v>
      </c>
      <c r="I4545" t="s">
        <v>21</v>
      </c>
      <c r="J4545" t="s">
        <v>19</v>
      </c>
      <c r="K45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35.131543845268702</v>
      </c>
      <c r="L4545" s="5">
        <f>TablaDatos[[#This Row],[IMC_raw]]/1000000000000000</f>
        <v>3.51315438452687</v>
      </c>
      <c r="M4545" s="2">
        <v>3513154384526870</v>
      </c>
      <c r="N45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5" s="13">
        <f t="shared" si="70"/>
        <v>4544</v>
      </c>
      <c r="P4545" s="2" t="str">
        <f>IF(TablaDatos[[#This Row],[Diabetes]]=0,"No","Si")</f>
        <v>Si</v>
      </c>
      <c r="Q4545">
        <v>1</v>
      </c>
      <c r="R4545">
        <f>TablaDatos[[#This Row],[Aux2]]/10000000000000</f>
        <v>2226.2888180725899</v>
      </c>
      <c r="S4545" s="1">
        <v>2.22628881807259E+16</v>
      </c>
      <c r="T4545" s="7">
        <f>TablaDatos[[#This Row],[Aux3]]/100000000000000</f>
        <v>28.4491238842017</v>
      </c>
      <c r="U4545" s="1">
        <v>2844912388420170</v>
      </c>
      <c r="V4545">
        <v>165.3</v>
      </c>
      <c r="W4545">
        <v>101</v>
      </c>
    </row>
    <row r="4546" spans="1:23">
      <c r="A4546">
        <v>2014</v>
      </c>
      <c r="B4546">
        <v>53</v>
      </c>
      <c r="C4546" t="s">
        <v>16</v>
      </c>
      <c r="D4546" t="s">
        <v>17</v>
      </c>
      <c r="E4546" t="s">
        <v>19</v>
      </c>
      <c r="F4546" t="s">
        <v>19</v>
      </c>
      <c r="G4546" t="s">
        <v>20</v>
      </c>
      <c r="H4546" s="3">
        <v>25046.78</v>
      </c>
      <c r="I4546" t="s">
        <v>19</v>
      </c>
      <c r="J4546" t="s">
        <v>18</v>
      </c>
      <c r="K45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35.1261385920889</v>
      </c>
      <c r="L4546" s="6">
        <f>TablaDatos[[#This Row],[IMC_raw]]/1000000000000000</f>
        <v>3.5126138592088898</v>
      </c>
      <c r="M4546" s="2">
        <v>3512613859208890</v>
      </c>
      <c r="N45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6" s="13">
        <f t="shared" ref="O4546:O4609" si="71">O4545+1</f>
        <v>4545</v>
      </c>
      <c r="P4546" s="2" t="str">
        <f>IF(TablaDatos[[#This Row],[Diabetes]]=0,"No","Si")</f>
        <v>No</v>
      </c>
      <c r="Q4546">
        <v>0</v>
      </c>
      <c r="R4546">
        <f>TablaDatos[[#This Row],[Aux2]]/10000000000000</f>
        <v>2030.1955530462999</v>
      </c>
      <c r="S4546" s="1">
        <v>2.0301955530463E+16</v>
      </c>
      <c r="T4546" s="7">
        <f>TablaDatos[[#This Row],[Aux3]]/100000000000000</f>
        <v>26.1701956384236</v>
      </c>
      <c r="U4546" s="1">
        <v>2617019563842360</v>
      </c>
      <c r="V4546">
        <v>145.19999999999999</v>
      </c>
      <c r="W4546">
        <v>93.8</v>
      </c>
    </row>
    <row r="4547" spans="1:23">
      <c r="A4547">
        <v>2014</v>
      </c>
      <c r="B4547">
        <v>55</v>
      </c>
      <c r="C4547" t="s">
        <v>23</v>
      </c>
      <c r="D4547" t="s">
        <v>30</v>
      </c>
      <c r="E4547" t="s">
        <v>19</v>
      </c>
      <c r="F4547" t="s">
        <v>19</v>
      </c>
      <c r="G4547" t="s">
        <v>28</v>
      </c>
      <c r="H4547" s="3">
        <v>20038.95</v>
      </c>
      <c r="I4547" t="s">
        <v>19</v>
      </c>
      <c r="J4547" t="s">
        <v>18</v>
      </c>
      <c r="K45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35.1033008962754</v>
      </c>
      <c r="L4547" s="6">
        <f>TablaDatos[[#This Row],[IMC_raw]]/1000000000000000</f>
        <v>0.35103300896275402</v>
      </c>
      <c r="M4547" s="2">
        <v>351033008962754</v>
      </c>
      <c r="N45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7" s="13">
        <f t="shared" si="71"/>
        <v>4546</v>
      </c>
      <c r="P4547" s="2" t="str">
        <f>IF(TablaDatos[[#This Row],[Diabetes]]=0,"No","Si")</f>
        <v>Si</v>
      </c>
      <c r="Q4547">
        <v>1</v>
      </c>
      <c r="R4547">
        <f>TablaDatos[[#This Row],[Aux2]]/10000000000000</f>
        <v>2229.3812568131998</v>
      </c>
      <c r="S4547" s="1">
        <v>2.2293812568132E+16</v>
      </c>
      <c r="T4547" s="7">
        <f>TablaDatos[[#This Row],[Aux3]]/100000000000000</f>
        <v>23.494261842690001</v>
      </c>
      <c r="U4547" s="1">
        <v>2349426184269000</v>
      </c>
      <c r="V4547">
        <v>174</v>
      </c>
      <c r="W4547">
        <v>98.2</v>
      </c>
    </row>
    <row r="4548" spans="1:23">
      <c r="A4548">
        <v>2014</v>
      </c>
      <c r="B4548">
        <v>57</v>
      </c>
      <c r="C4548" t="s">
        <v>23</v>
      </c>
      <c r="D4548" t="s">
        <v>74</v>
      </c>
      <c r="E4548" t="s">
        <v>18</v>
      </c>
      <c r="F4548" t="s">
        <v>24</v>
      </c>
      <c r="G4548" t="s">
        <v>28</v>
      </c>
      <c r="H4548" s="3">
        <v>13686.54</v>
      </c>
      <c r="I4548" t="s">
        <v>21</v>
      </c>
      <c r="J4548" t="s">
        <v>22</v>
      </c>
      <c r="K45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35.065666140038296</v>
      </c>
      <c r="L4548" s="6">
        <f>TablaDatos[[#This Row],[IMC_raw]]/1000000000000000</f>
        <v>3.5065666140038299</v>
      </c>
      <c r="M4548" s="2">
        <v>3506566614003830</v>
      </c>
      <c r="N45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8" s="13">
        <f t="shared" si="71"/>
        <v>4547</v>
      </c>
      <c r="P4548" s="2" t="str">
        <f>IF(TablaDatos[[#This Row],[Diabetes]]=0,"No","Si")</f>
        <v>Si</v>
      </c>
      <c r="Q4548">
        <v>1</v>
      </c>
      <c r="R4548">
        <f>TablaDatos[[#This Row],[Aux2]]/10000000000000</f>
        <v>2371.3509502699198</v>
      </c>
      <c r="S4548" s="1">
        <v>2.37135095026992E+16</v>
      </c>
      <c r="T4548" s="7">
        <f>TablaDatos[[#This Row],[Aux3]]/100000000000000</f>
        <v>269.01138108308999</v>
      </c>
      <c r="U4548" s="1">
        <v>2.6901138108309E+16</v>
      </c>
      <c r="V4548">
        <v>157.6</v>
      </c>
      <c r="W4548">
        <v>98.9</v>
      </c>
    </row>
    <row r="4549" spans="1:23">
      <c r="A4549">
        <v>2014</v>
      </c>
      <c r="B4549">
        <v>66</v>
      </c>
      <c r="C4549" t="s">
        <v>23</v>
      </c>
      <c r="D4549" t="s">
        <v>42</v>
      </c>
      <c r="E4549" t="s">
        <v>21</v>
      </c>
      <c r="F4549" t="s">
        <v>19</v>
      </c>
      <c r="G4549" t="s">
        <v>25</v>
      </c>
      <c r="H4549" s="3">
        <v>12659.21</v>
      </c>
      <c r="I4549" t="s">
        <v>21</v>
      </c>
      <c r="J4549" t="s">
        <v>21</v>
      </c>
      <c r="K45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35.018837963547</v>
      </c>
      <c r="L4549" s="6">
        <f>TablaDatos[[#This Row],[IMC_raw]]/1000000000000000</f>
        <v>35.018837963547</v>
      </c>
      <c r="M4549" s="2">
        <v>3.5018837963547E+16</v>
      </c>
      <c r="N45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49" s="13">
        <f t="shared" si="71"/>
        <v>4548</v>
      </c>
      <c r="P4549" s="2" t="str">
        <f>IF(TablaDatos[[#This Row],[Diabetes]]=0,"No","Si")</f>
        <v>No</v>
      </c>
      <c r="Q4549">
        <v>0</v>
      </c>
      <c r="R4549">
        <f>TablaDatos[[#This Row],[Aux2]]/10000000000000</f>
        <v>252.14852807967699</v>
      </c>
      <c r="S4549" s="1">
        <v>2521485280796770</v>
      </c>
      <c r="T4549" s="7">
        <f>TablaDatos[[#This Row],[Aux3]]/100000000000000</f>
        <v>29.159103322434198</v>
      </c>
      <c r="U4549" s="1">
        <v>2915910332243420</v>
      </c>
      <c r="V4549">
        <v>173.5</v>
      </c>
      <c r="W4549">
        <v>100.8</v>
      </c>
    </row>
    <row r="4550" spans="1:23">
      <c r="A4550">
        <v>2015</v>
      </c>
      <c r="B4550">
        <v>57</v>
      </c>
      <c r="C4550" t="s">
        <v>16</v>
      </c>
      <c r="D4550" t="s">
        <v>29</v>
      </c>
      <c r="E4550" t="s">
        <v>19</v>
      </c>
      <c r="F4550" t="s">
        <v>24</v>
      </c>
      <c r="G4550" t="s">
        <v>28</v>
      </c>
      <c r="H4550" s="3">
        <v>25097.66</v>
      </c>
      <c r="I4550" t="s">
        <v>19</v>
      </c>
      <c r="J4550" t="s">
        <v>22</v>
      </c>
      <c r="K45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39.924480042753601</v>
      </c>
      <c r="L4550" s="5">
        <f>TablaDatos[[#This Row],[IMC_raw]]/1000000000000000</f>
        <v>39.924480042753601</v>
      </c>
      <c r="M4550" s="2">
        <v>3.99244800427536E+16</v>
      </c>
      <c r="N45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0" s="13">
        <f t="shared" si="71"/>
        <v>4549</v>
      </c>
      <c r="P4550" s="2" t="str">
        <f>IF(TablaDatos[[#This Row],[Diabetes]]=0,"No","Si")</f>
        <v>Si</v>
      </c>
      <c r="Q4550">
        <v>1</v>
      </c>
      <c r="R4550">
        <f>TablaDatos[[#This Row],[Aux2]]/10000000000000</f>
        <v>211.73582898836699</v>
      </c>
      <c r="S4550" s="1">
        <v>2117358289883670</v>
      </c>
      <c r="T4550" s="7">
        <f>TablaDatos[[#This Row],[Aux3]]/100000000000000</f>
        <v>22.5398065276244</v>
      </c>
      <c r="U4550" s="1">
        <v>2253980652762440</v>
      </c>
      <c r="V4550">
        <v>164</v>
      </c>
      <c r="W4550">
        <v>102.5</v>
      </c>
    </row>
    <row r="4551" spans="1:23">
      <c r="A4551">
        <v>2015</v>
      </c>
      <c r="B4551">
        <v>49</v>
      </c>
      <c r="C4551" t="s">
        <v>23</v>
      </c>
      <c r="D4551" t="s">
        <v>17</v>
      </c>
      <c r="E4551" t="s">
        <v>18</v>
      </c>
      <c r="F4551" t="s">
        <v>24</v>
      </c>
      <c r="G4551" t="s">
        <v>20</v>
      </c>
      <c r="H4551" s="3">
        <v>23579.43</v>
      </c>
      <c r="I4551" t="s">
        <v>21</v>
      </c>
      <c r="J4551" t="s">
        <v>22</v>
      </c>
      <c r="K45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39.916257838118398</v>
      </c>
      <c r="L4551" s="5">
        <f>TablaDatos[[#This Row],[IMC_raw]]/1000000000000000</f>
        <v>3.9916257838118399</v>
      </c>
      <c r="M4551" s="2">
        <v>3991625783811840</v>
      </c>
      <c r="N45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1" s="13">
        <f t="shared" si="71"/>
        <v>4550</v>
      </c>
      <c r="P4551" s="2" t="str">
        <f>IF(TablaDatos[[#This Row],[Diabetes]]=0,"No","Si")</f>
        <v>No</v>
      </c>
      <c r="Q4551">
        <v>0</v>
      </c>
      <c r="R4551">
        <f>TablaDatos[[#This Row],[Aux2]]/10000000000000</f>
        <v>189.314411457143</v>
      </c>
      <c r="S4551" s="1">
        <v>1893144114571430</v>
      </c>
      <c r="T4551" s="7">
        <f>TablaDatos[[#This Row],[Aux3]]/100000000000000</f>
        <v>23.205241141124301</v>
      </c>
      <c r="U4551" s="1">
        <v>2320524114112430</v>
      </c>
      <c r="V4551">
        <v>154.1</v>
      </c>
      <c r="W4551">
        <v>95.6</v>
      </c>
    </row>
    <row r="4552" spans="1:23">
      <c r="A4552">
        <v>2015</v>
      </c>
      <c r="B4552">
        <v>57</v>
      </c>
      <c r="C4552" t="s">
        <v>23</v>
      </c>
      <c r="D4552" t="s">
        <v>29</v>
      </c>
      <c r="E4552" t="s">
        <v>21</v>
      </c>
      <c r="F4552" t="s">
        <v>24</v>
      </c>
      <c r="G4552" t="s">
        <v>28</v>
      </c>
      <c r="H4552" s="3">
        <v>12677.16</v>
      </c>
      <c r="I4552" t="s">
        <v>21</v>
      </c>
      <c r="J4552" t="s">
        <v>18</v>
      </c>
      <c r="K45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39.883024294262199</v>
      </c>
      <c r="L4552" s="5">
        <f>TablaDatos[[#This Row],[IMC_raw]]/1000000000000000</f>
        <v>3.9883024294262199</v>
      </c>
      <c r="M4552" s="2">
        <v>3988302429426220</v>
      </c>
      <c r="N45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2" s="13">
        <f t="shared" si="71"/>
        <v>4551</v>
      </c>
      <c r="P4552" s="2" t="str">
        <f>IF(TablaDatos[[#This Row],[Diabetes]]=0,"No","Si")</f>
        <v>Si</v>
      </c>
      <c r="Q4552">
        <v>1</v>
      </c>
      <c r="R4552">
        <f>TablaDatos[[#This Row],[Aux2]]/10000000000000</f>
        <v>2210.6368651193302</v>
      </c>
      <c r="S4552" s="1">
        <v>2.21063686511933E+16</v>
      </c>
      <c r="T4552" s="7">
        <f>TablaDatos[[#This Row],[Aux3]]/100000000000000</f>
        <v>29.602816900229001</v>
      </c>
      <c r="U4552" s="1">
        <v>2960281690022900</v>
      </c>
      <c r="V4552">
        <v>173.3</v>
      </c>
      <c r="W4552">
        <v>110.4</v>
      </c>
    </row>
    <row r="4553" spans="1:23">
      <c r="A4553">
        <v>2015</v>
      </c>
      <c r="B4553">
        <v>62</v>
      </c>
      <c r="C4553" t="s">
        <v>16</v>
      </c>
      <c r="D4553" t="s">
        <v>17</v>
      </c>
      <c r="E4553" t="s">
        <v>21</v>
      </c>
      <c r="F4553" t="s">
        <v>24</v>
      </c>
      <c r="G4553" t="s">
        <v>28</v>
      </c>
      <c r="H4553" s="3">
        <v>13843.15</v>
      </c>
      <c r="I4553" t="s">
        <v>19</v>
      </c>
      <c r="J4553" t="s">
        <v>18</v>
      </c>
      <c r="K45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39.647073503868306</v>
      </c>
      <c r="L4553" s="6">
        <f>TablaDatos[[#This Row],[IMC_raw]]/1000000000000000</f>
        <v>39.647073503868306</v>
      </c>
      <c r="M4553" s="2">
        <v>3.9647073503868304E+16</v>
      </c>
      <c r="N45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3" s="13">
        <f t="shared" si="71"/>
        <v>4552</v>
      </c>
      <c r="P4553" s="2" t="str">
        <f>IF(TablaDatos[[#This Row],[Diabetes]]=0,"No","Si")</f>
        <v>Si</v>
      </c>
      <c r="Q4553">
        <v>1</v>
      </c>
      <c r="R4553">
        <f>TablaDatos[[#This Row],[Aux2]]/10000000000000</f>
        <v>2344.1357267442399</v>
      </c>
      <c r="S4553" s="1">
        <v>2.34413572674424E+16</v>
      </c>
      <c r="T4553" s="7">
        <f>TablaDatos[[#This Row],[Aux3]]/100000000000000</f>
        <v>255.15414269804799</v>
      </c>
      <c r="U4553" s="1">
        <v>2.55154142698048E+16</v>
      </c>
      <c r="V4553">
        <v>171.3</v>
      </c>
      <c r="W4553">
        <v>106.9</v>
      </c>
    </row>
    <row r="4554" spans="1:23">
      <c r="A4554">
        <v>2015</v>
      </c>
      <c r="B4554">
        <v>55</v>
      </c>
      <c r="C4554" t="s">
        <v>23</v>
      </c>
      <c r="D4554" t="s">
        <v>17</v>
      </c>
      <c r="E4554" t="s">
        <v>18</v>
      </c>
      <c r="F4554" t="s">
        <v>24</v>
      </c>
      <c r="G4554" t="s">
        <v>28</v>
      </c>
      <c r="H4554" s="3">
        <v>22425.48</v>
      </c>
      <c r="I4554" t="s">
        <v>21</v>
      </c>
      <c r="J4554" t="s">
        <v>18</v>
      </c>
      <c r="K45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39.571661713215697</v>
      </c>
      <c r="L4554" s="6">
        <f>TablaDatos[[#This Row],[IMC_raw]]/100000000000000</f>
        <v>39.571661713215697</v>
      </c>
      <c r="M4554" s="2">
        <v>3957166171321570</v>
      </c>
      <c r="N45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4" s="13">
        <f t="shared" si="71"/>
        <v>4553</v>
      </c>
      <c r="P4554" s="2" t="str">
        <f>IF(TablaDatos[[#This Row],[Diabetes]]=0,"No","Si")</f>
        <v>No</v>
      </c>
      <c r="Q4554">
        <v>0</v>
      </c>
      <c r="R4554">
        <f>TablaDatos[[#This Row],[Aux2]]/10000000000000</f>
        <v>2239.2866974797998</v>
      </c>
      <c r="S4554" s="1">
        <v>2.2392866974798E+16</v>
      </c>
      <c r="T4554" s="7">
        <f>TablaDatos[[#This Row],[Aux3]]/100000000000000</f>
        <v>244.064312377704</v>
      </c>
      <c r="U4554" s="1">
        <v>2.44064312377704E+16</v>
      </c>
      <c r="V4554">
        <v>168.4</v>
      </c>
      <c r="W4554">
        <v>101.8</v>
      </c>
    </row>
    <row r="4555" spans="1:23">
      <c r="A4555">
        <v>2015</v>
      </c>
      <c r="B4555">
        <v>52</v>
      </c>
      <c r="C4555" t="s">
        <v>23</v>
      </c>
      <c r="D4555" t="s">
        <v>37</v>
      </c>
      <c r="E4555" t="s">
        <v>18</v>
      </c>
      <c r="F4555" t="s">
        <v>19</v>
      </c>
      <c r="G4555" t="s">
        <v>20</v>
      </c>
      <c r="H4555" s="3">
        <v>19311.060000000001</v>
      </c>
      <c r="I4555" t="s">
        <v>21</v>
      </c>
      <c r="J4555" t="s">
        <v>18</v>
      </c>
      <c r="K45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39.484135551988295</v>
      </c>
      <c r="L4555" s="5">
        <f>TablaDatos[[#This Row],[IMC_raw]]/1000000000000000</f>
        <v>0.39484135551988297</v>
      </c>
      <c r="M4555" s="2">
        <v>394841355519883</v>
      </c>
      <c r="N45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5" s="13">
        <f t="shared" si="71"/>
        <v>4554</v>
      </c>
      <c r="P4555" s="2" t="str">
        <f>IF(TablaDatos[[#This Row],[Diabetes]]=0,"No","Si")</f>
        <v>Si</v>
      </c>
      <c r="Q4555">
        <v>1</v>
      </c>
      <c r="R4555">
        <f>TablaDatos[[#This Row],[Aux2]]/10000000000000</f>
        <v>2382.45128300943</v>
      </c>
      <c r="S4555" s="1">
        <v>2.38245128300943E+16</v>
      </c>
      <c r="T4555" s="7">
        <f>TablaDatos[[#This Row],[Aux3]]/100000000000000</f>
        <v>26.298195366655701</v>
      </c>
      <c r="U4555" s="1">
        <v>2629819536665570</v>
      </c>
      <c r="V4555">
        <v>158.5</v>
      </c>
      <c r="W4555">
        <v>95.2</v>
      </c>
    </row>
    <row r="4556" spans="1:23">
      <c r="A4556">
        <v>2015</v>
      </c>
      <c r="B4556">
        <v>48</v>
      </c>
      <c r="C4556" t="s">
        <v>23</v>
      </c>
      <c r="D4556" t="s">
        <v>29</v>
      </c>
      <c r="E4556" t="s">
        <v>18</v>
      </c>
      <c r="F4556" t="s">
        <v>19</v>
      </c>
      <c r="G4556" t="s">
        <v>20</v>
      </c>
      <c r="H4556" s="3">
        <v>11687.41</v>
      </c>
      <c r="I4556" t="s">
        <v>19</v>
      </c>
      <c r="J4556" t="s">
        <v>22</v>
      </c>
      <c r="K45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39.477021041420002</v>
      </c>
      <c r="L4556" s="6">
        <f>TablaDatos[[#This Row],[IMC_raw]]/1000000000000000</f>
        <v>39.477021041420002</v>
      </c>
      <c r="M4556" s="2">
        <v>3.947702104142E+16</v>
      </c>
      <c r="N45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6" s="13">
        <f t="shared" si="71"/>
        <v>4555</v>
      </c>
      <c r="P4556" s="2" t="str">
        <f>IF(TablaDatos[[#This Row],[Diabetes]]=0,"No","Si")</f>
        <v>No</v>
      </c>
      <c r="Q4556">
        <v>0</v>
      </c>
      <c r="R4556">
        <f>TablaDatos[[#This Row],[Aux2]]/10000000000000</f>
        <v>219.80090110426599</v>
      </c>
      <c r="S4556" s="1">
        <v>2198009011042660</v>
      </c>
      <c r="T4556" s="7">
        <f>TablaDatos[[#This Row],[Aux3]]/100000000000000</f>
        <v>22.3999293404468</v>
      </c>
      <c r="U4556" s="1">
        <v>2239992934044680</v>
      </c>
      <c r="V4556">
        <v>154.1</v>
      </c>
      <c r="W4556">
        <v>86.7</v>
      </c>
    </row>
    <row r="4557" spans="1:23">
      <c r="A4557">
        <v>2015</v>
      </c>
      <c r="B4557">
        <v>64</v>
      </c>
      <c r="C4557" t="s">
        <v>16</v>
      </c>
      <c r="D4557" t="s">
        <v>29</v>
      </c>
      <c r="E4557" t="s">
        <v>21</v>
      </c>
      <c r="F4557" t="s">
        <v>24</v>
      </c>
      <c r="G4557" t="s">
        <v>28</v>
      </c>
      <c r="H4557" s="3">
        <v>10442.57</v>
      </c>
      <c r="I4557" t="s">
        <v>19</v>
      </c>
      <c r="J4557" t="s">
        <v>18</v>
      </c>
      <c r="K45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39.455346954001499</v>
      </c>
      <c r="L4557" s="6">
        <f>TablaDatos[[#This Row],[IMC_raw]]/1000000000000000</f>
        <v>3.9455346954001498</v>
      </c>
      <c r="M4557" s="2">
        <v>3945534695400150</v>
      </c>
      <c r="N45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7" s="13">
        <f t="shared" si="71"/>
        <v>4556</v>
      </c>
      <c r="P4557" s="2" t="str">
        <f>IF(TablaDatos[[#This Row],[Diabetes]]=0,"No","Si")</f>
        <v>Si</v>
      </c>
      <c r="Q4557">
        <v>1</v>
      </c>
      <c r="R4557">
        <f>TablaDatos[[#This Row],[Aux2]]/10000000000000</f>
        <v>242.691402090011</v>
      </c>
      <c r="S4557" s="1">
        <v>2426914020900110</v>
      </c>
      <c r="T4557" s="7">
        <f>TablaDatos[[#This Row],[Aux3]]/100000000000000</f>
        <v>246.514672134808</v>
      </c>
      <c r="U4557" s="1">
        <v>2.46514672134808E+16</v>
      </c>
      <c r="V4557">
        <v>178.1</v>
      </c>
      <c r="W4557">
        <v>102</v>
      </c>
    </row>
    <row r="4558" spans="1:23">
      <c r="A4558">
        <v>2015</v>
      </c>
      <c r="B4558">
        <v>62</v>
      </c>
      <c r="C4558" t="s">
        <v>23</v>
      </c>
      <c r="D4558" t="s">
        <v>30</v>
      </c>
      <c r="E4558" t="s">
        <v>31</v>
      </c>
      <c r="F4558" t="s">
        <v>24</v>
      </c>
      <c r="G4558" t="s">
        <v>28</v>
      </c>
      <c r="H4558" s="3">
        <v>6540.72</v>
      </c>
      <c r="I4558" t="s">
        <v>21</v>
      </c>
      <c r="J4558" t="s">
        <v>19</v>
      </c>
      <c r="K45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39.438937459064199</v>
      </c>
      <c r="L4558" s="6">
        <f>TablaDatos[[#This Row],[IMC_raw]]/1000000000000000</f>
        <v>3.9438937459064198</v>
      </c>
      <c r="M4558" s="2">
        <v>3943893745906420</v>
      </c>
      <c r="N45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8" s="13">
        <f t="shared" si="71"/>
        <v>4557</v>
      </c>
      <c r="P4558" s="2" t="str">
        <f>IF(TablaDatos[[#This Row],[Diabetes]]=0,"No","Si")</f>
        <v>Si</v>
      </c>
      <c r="Q4558">
        <v>1</v>
      </c>
      <c r="R4558">
        <f>TablaDatos[[#This Row],[Aux2]]/10000000000000</f>
        <v>2527.08609111229</v>
      </c>
      <c r="S4558" s="1">
        <v>2.52708609111229E+16</v>
      </c>
      <c r="T4558" s="7">
        <f>TablaDatos[[#This Row],[Aux3]]/100000000000000</f>
        <v>28.3890220753071</v>
      </c>
      <c r="U4558" s="1">
        <v>2838902207530710</v>
      </c>
      <c r="V4558">
        <v>172.8</v>
      </c>
      <c r="W4558">
        <v>104.3</v>
      </c>
    </row>
    <row r="4559" spans="1:23">
      <c r="A4559">
        <v>2015</v>
      </c>
      <c r="B4559">
        <v>65</v>
      </c>
      <c r="C4559" t="s">
        <v>16</v>
      </c>
      <c r="D4559" t="s">
        <v>72</v>
      </c>
      <c r="E4559" t="s">
        <v>21</v>
      </c>
      <c r="F4559" t="s">
        <v>24</v>
      </c>
      <c r="G4559" t="s">
        <v>25</v>
      </c>
      <c r="H4559" s="3">
        <v>12123.21</v>
      </c>
      <c r="I4559" t="s">
        <v>18</v>
      </c>
      <c r="J4559" t="s">
        <v>22</v>
      </c>
      <c r="K45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39.419641835501601</v>
      </c>
      <c r="L4559" s="6">
        <f>TablaDatos[[#This Row],[IMC_raw]]/1000000000000000</f>
        <v>3.94196418355016</v>
      </c>
      <c r="M4559" s="2">
        <v>3941964183550160</v>
      </c>
      <c r="N45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59" s="13">
        <f t="shared" si="71"/>
        <v>4558</v>
      </c>
      <c r="P4559" s="2" t="str">
        <f>IF(TablaDatos[[#This Row],[Diabetes]]=0,"No","Si")</f>
        <v>Si</v>
      </c>
      <c r="Q4559">
        <v>1</v>
      </c>
      <c r="R4559">
        <f>TablaDatos[[#This Row],[Aux2]]/10000000000000</f>
        <v>2407.4412308215801</v>
      </c>
      <c r="S4559" s="1">
        <v>2.40744123082158E+16</v>
      </c>
      <c r="T4559" s="7">
        <f>TablaDatos[[#This Row],[Aux3]]/100000000000000</f>
        <v>248.73366107400301</v>
      </c>
      <c r="U4559" s="1">
        <v>2.48733661074003E+16</v>
      </c>
      <c r="V4559">
        <v>167.9</v>
      </c>
      <c r="W4559">
        <v>104</v>
      </c>
    </row>
    <row r="4560" spans="1:23">
      <c r="A4560">
        <v>2015</v>
      </c>
      <c r="B4560">
        <v>58</v>
      </c>
      <c r="C4560" t="s">
        <v>23</v>
      </c>
      <c r="D4560" t="s">
        <v>29</v>
      </c>
      <c r="E4560" t="s">
        <v>21</v>
      </c>
      <c r="F4560" t="s">
        <v>24</v>
      </c>
      <c r="G4560" t="s">
        <v>28</v>
      </c>
      <c r="H4560" s="3">
        <v>17014.72</v>
      </c>
      <c r="I4560" t="s">
        <v>21</v>
      </c>
      <c r="J4560" t="s">
        <v>19</v>
      </c>
      <c r="K45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39.374651265819601</v>
      </c>
      <c r="L4560" s="5">
        <f>TablaDatos[[#This Row],[IMC_raw]]/1000000000000000</f>
        <v>3.93746512658196</v>
      </c>
      <c r="M4560" s="2">
        <v>3937465126581960</v>
      </c>
      <c r="N45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0" s="13">
        <f t="shared" si="71"/>
        <v>4559</v>
      </c>
      <c r="P4560" s="2" t="str">
        <f>IF(TablaDatos[[#This Row],[Diabetes]]=0,"No","Si")</f>
        <v>Si</v>
      </c>
      <c r="Q4560">
        <v>1</v>
      </c>
      <c r="R4560">
        <f>TablaDatos[[#This Row],[Aux2]]/10000000000000</f>
        <v>22.721907933191499</v>
      </c>
      <c r="S4560" s="1">
        <v>227219079331915</v>
      </c>
      <c r="T4560" s="7">
        <f>TablaDatos[[#This Row],[Aux3]]/100000000000000</f>
        <v>267.79302273417198</v>
      </c>
      <c r="U4560" s="1">
        <v>2.67793022734172E+16</v>
      </c>
      <c r="V4560">
        <v>179.8</v>
      </c>
      <c r="W4560">
        <v>100.6</v>
      </c>
    </row>
    <row r="4561" spans="1:23">
      <c r="A4561">
        <v>2015</v>
      </c>
      <c r="B4561">
        <v>61</v>
      </c>
      <c r="C4561" t="s">
        <v>16</v>
      </c>
      <c r="D4561" t="s">
        <v>29</v>
      </c>
      <c r="E4561" t="s">
        <v>21</v>
      </c>
      <c r="F4561" t="s">
        <v>24</v>
      </c>
      <c r="G4561" t="s">
        <v>28</v>
      </c>
      <c r="H4561" s="3">
        <v>20301.88</v>
      </c>
      <c r="I4561" t="s">
        <v>21</v>
      </c>
      <c r="J4561" t="s">
        <v>22</v>
      </c>
      <c r="K45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39.302641821897303</v>
      </c>
      <c r="L4561" s="6">
        <f>TablaDatos[[#This Row],[IMC_raw]]/1000000000000000</f>
        <v>3.9302641821897302</v>
      </c>
      <c r="M4561" s="2">
        <v>3930264182189730</v>
      </c>
      <c r="N45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1" s="13">
        <f t="shared" si="71"/>
        <v>4560</v>
      </c>
      <c r="P4561" s="2" t="str">
        <f>IF(TablaDatos[[#This Row],[Diabetes]]=0,"No","Si")</f>
        <v>Si</v>
      </c>
      <c r="Q4561">
        <v>1</v>
      </c>
      <c r="R4561">
        <f>TablaDatos[[#This Row],[Aux2]]/10000000000000</f>
        <v>217.564940624445</v>
      </c>
      <c r="S4561" s="1">
        <v>2175649406244450</v>
      </c>
      <c r="T4561" s="7">
        <f>TablaDatos[[#This Row],[Aux3]]/100000000000000</f>
        <v>2.2857873579702801</v>
      </c>
      <c r="U4561" s="1">
        <v>228578735797028</v>
      </c>
      <c r="V4561">
        <v>174.8</v>
      </c>
      <c r="W4561">
        <v>104</v>
      </c>
    </row>
    <row r="4562" spans="1:23">
      <c r="A4562">
        <v>2015</v>
      </c>
      <c r="B4562">
        <v>46</v>
      </c>
      <c r="C4562" t="s">
        <v>16</v>
      </c>
      <c r="D4562" t="s">
        <v>37</v>
      </c>
      <c r="E4562" t="s">
        <v>21</v>
      </c>
      <c r="F4562" t="s">
        <v>24</v>
      </c>
      <c r="G4562" t="s">
        <v>20</v>
      </c>
      <c r="H4562" s="3">
        <v>15435.77</v>
      </c>
      <c r="I4562" t="s">
        <v>19</v>
      </c>
      <c r="J4562" t="s">
        <v>18</v>
      </c>
      <c r="K45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39.229372449780399</v>
      </c>
      <c r="L4562" s="5">
        <f>TablaDatos[[#This Row],[IMC_raw]]/1000000000000000</f>
        <v>3.9229372449780402</v>
      </c>
      <c r="M4562" s="2">
        <v>3922937244978040</v>
      </c>
      <c r="N45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2" s="13">
        <f t="shared" si="71"/>
        <v>4561</v>
      </c>
      <c r="P4562" s="2" t="str">
        <f>IF(TablaDatos[[#This Row],[Diabetes]]=0,"No","Si")</f>
        <v>Si</v>
      </c>
      <c r="Q4562">
        <v>1</v>
      </c>
      <c r="R4562">
        <f>TablaDatos[[#This Row],[Aux2]]/10000000000000</f>
        <v>2488.6015164990299</v>
      </c>
      <c r="S4562" s="1">
        <v>2.48860151649903E+16</v>
      </c>
      <c r="T4562" s="7">
        <f>TablaDatos[[#This Row],[Aux3]]/100000000000000</f>
        <v>3.0000000000000001E-12</v>
      </c>
      <c r="U4562">
        <v>300</v>
      </c>
      <c r="V4562">
        <v>167.9</v>
      </c>
      <c r="W4562">
        <v>103</v>
      </c>
    </row>
    <row r="4563" spans="1:23">
      <c r="A4563">
        <v>2015</v>
      </c>
      <c r="B4563">
        <v>54</v>
      </c>
      <c r="C4563" t="s">
        <v>16</v>
      </c>
      <c r="D4563" t="s">
        <v>29</v>
      </c>
      <c r="E4563" t="s">
        <v>19</v>
      </c>
      <c r="F4563" t="s">
        <v>19</v>
      </c>
      <c r="G4563" t="s">
        <v>20</v>
      </c>
      <c r="H4563" s="3">
        <v>17612.18</v>
      </c>
      <c r="I4563" t="s">
        <v>21</v>
      </c>
      <c r="J4563" t="s">
        <v>18</v>
      </c>
      <c r="K45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39.187818361378397</v>
      </c>
      <c r="L4563" s="6">
        <f>TablaDatos[[#This Row],[IMC_raw]]/1000000000000000</f>
        <v>3.9187818361378399</v>
      </c>
      <c r="M4563" s="2">
        <v>3918781836137840</v>
      </c>
      <c r="N45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3" s="13">
        <f t="shared" si="71"/>
        <v>4562</v>
      </c>
      <c r="P4563" s="2" t="str">
        <f>IF(TablaDatos[[#This Row],[Diabetes]]=0,"No","Si")</f>
        <v>No</v>
      </c>
      <c r="Q4563">
        <v>0</v>
      </c>
      <c r="R4563">
        <f>TablaDatos[[#This Row],[Aux2]]/10000000000000</f>
        <v>2323.0058292869498</v>
      </c>
      <c r="S4563" s="1">
        <v>2.32300582928695E+16</v>
      </c>
      <c r="T4563" s="7">
        <f>TablaDatos[[#This Row],[Aux3]]/100000000000000</f>
        <v>27.657366984627402</v>
      </c>
      <c r="U4563" s="1">
        <v>2765736698462740</v>
      </c>
      <c r="V4563">
        <v>158.4</v>
      </c>
      <c r="W4563">
        <v>99.8</v>
      </c>
    </row>
    <row r="4564" spans="1:23">
      <c r="A4564">
        <v>2015</v>
      </c>
      <c r="B4564">
        <v>62</v>
      </c>
      <c r="C4564" t="s">
        <v>16</v>
      </c>
      <c r="D4564" t="s">
        <v>38</v>
      </c>
      <c r="E4564" t="s">
        <v>21</v>
      </c>
      <c r="F4564" t="s">
        <v>19</v>
      </c>
      <c r="G4564" t="s">
        <v>28</v>
      </c>
      <c r="H4564" s="3">
        <v>18599.099999999999</v>
      </c>
      <c r="I4564" t="s">
        <v>19</v>
      </c>
      <c r="J4564" t="s">
        <v>18</v>
      </c>
      <c r="K45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39.137125392228</v>
      </c>
      <c r="L4564" s="5">
        <f>TablaDatos[[#This Row],[IMC_raw]]/1000000000000000</f>
        <v>3.9137125392228</v>
      </c>
      <c r="M4564" s="2">
        <v>3913712539222800</v>
      </c>
      <c r="N45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4" s="13">
        <f t="shared" si="71"/>
        <v>4563</v>
      </c>
      <c r="P4564" s="2" t="str">
        <f>IF(TablaDatos[[#This Row],[Diabetes]]=0,"No","Si")</f>
        <v>Si</v>
      </c>
      <c r="Q4564">
        <v>1</v>
      </c>
      <c r="R4564">
        <f>TablaDatos[[#This Row],[Aux2]]/10000000000000</f>
        <v>2167.8341307774899</v>
      </c>
      <c r="S4564" s="1">
        <v>2.16783413077749E+16</v>
      </c>
      <c r="T4564" s="7">
        <f>TablaDatos[[#This Row],[Aux3]]/100000000000000</f>
        <v>28.195665278899401</v>
      </c>
      <c r="U4564" s="1">
        <v>2819566527889940</v>
      </c>
      <c r="V4564">
        <v>177</v>
      </c>
      <c r="W4564">
        <v>109.6</v>
      </c>
    </row>
    <row r="4565" spans="1:23">
      <c r="A4565">
        <v>2015</v>
      </c>
      <c r="B4565">
        <v>53</v>
      </c>
      <c r="C4565" t="s">
        <v>16</v>
      </c>
      <c r="D4565" t="s">
        <v>72</v>
      </c>
      <c r="E4565" t="s">
        <v>19</v>
      </c>
      <c r="F4565" t="s">
        <v>19</v>
      </c>
      <c r="G4565" t="s">
        <v>20</v>
      </c>
      <c r="H4565" s="3">
        <v>27837.85</v>
      </c>
      <c r="I4565" t="s">
        <v>19</v>
      </c>
      <c r="J4565" t="s">
        <v>22</v>
      </c>
      <c r="K45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39.0647140042201</v>
      </c>
      <c r="L4565" s="6">
        <f>TablaDatos[[#This Row],[IMC_raw]]/1000000000000000</f>
        <v>3.90647140042201</v>
      </c>
      <c r="M4565" s="2">
        <v>3906471400422010</v>
      </c>
      <c r="N45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5" s="13">
        <f t="shared" si="71"/>
        <v>4564</v>
      </c>
      <c r="P4565" s="2" t="str">
        <f>IF(TablaDatos[[#This Row],[Diabetes]]=0,"No","Si")</f>
        <v>No</v>
      </c>
      <c r="Q4565">
        <v>0</v>
      </c>
      <c r="R4565">
        <f>TablaDatos[[#This Row],[Aux2]]/10000000000000</f>
        <v>1928.88616885336</v>
      </c>
      <c r="S4565" s="1">
        <v>1.92888616885336E+16</v>
      </c>
      <c r="T4565" s="7">
        <f>TablaDatos[[#This Row],[Aux3]]/100000000000000</f>
        <v>25.2242385245092</v>
      </c>
      <c r="U4565" s="1">
        <v>2522423852450920</v>
      </c>
      <c r="V4565">
        <v>153.6</v>
      </c>
      <c r="W4565">
        <v>103.8</v>
      </c>
    </row>
    <row r="4566" spans="1:23">
      <c r="A4566">
        <v>2015</v>
      </c>
      <c r="B4566">
        <v>62</v>
      </c>
      <c r="C4566" t="s">
        <v>23</v>
      </c>
      <c r="D4566" t="s">
        <v>29</v>
      </c>
      <c r="E4566" t="s">
        <v>21</v>
      </c>
      <c r="F4566" t="s">
        <v>24</v>
      </c>
      <c r="G4566" t="s">
        <v>28</v>
      </c>
      <c r="H4566" s="3">
        <v>10856.25</v>
      </c>
      <c r="I4566" t="s">
        <v>21</v>
      </c>
      <c r="J4566" t="s">
        <v>22</v>
      </c>
      <c r="K45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39.021185981594101</v>
      </c>
      <c r="L4566" s="6">
        <f>TablaDatos[[#This Row],[IMC_raw]]/1000000000000000</f>
        <v>3.9021185981594102</v>
      </c>
      <c r="M4566" s="2">
        <v>3902118598159410</v>
      </c>
      <c r="N45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6" s="13">
        <f t="shared" si="71"/>
        <v>4565</v>
      </c>
      <c r="P4566" s="2" t="str">
        <f>IF(TablaDatos[[#This Row],[Diabetes]]=0,"No","Si")</f>
        <v>Si</v>
      </c>
      <c r="Q4566">
        <v>1</v>
      </c>
      <c r="R4566">
        <f>TablaDatos[[#This Row],[Aux2]]/10000000000000</f>
        <v>227.06189900369</v>
      </c>
      <c r="S4566" s="1">
        <v>2270618990036900</v>
      </c>
      <c r="T4566" s="7">
        <f>TablaDatos[[#This Row],[Aux3]]/100000000000000</f>
        <v>261.20940295949703</v>
      </c>
      <c r="U4566" s="1">
        <v>2.61209402959497E+16</v>
      </c>
      <c r="V4566">
        <v>170.8</v>
      </c>
      <c r="W4566">
        <v>99.2</v>
      </c>
    </row>
    <row r="4567" spans="1:23">
      <c r="A4567">
        <v>2015</v>
      </c>
      <c r="B4567">
        <v>47</v>
      </c>
      <c r="C4567" t="s">
        <v>23</v>
      </c>
      <c r="D4567" t="s">
        <v>30</v>
      </c>
      <c r="E4567" t="s">
        <v>18</v>
      </c>
      <c r="F4567" t="s">
        <v>40</v>
      </c>
      <c r="G4567" t="s">
        <v>20</v>
      </c>
      <c r="H4567" s="3">
        <v>34191.1</v>
      </c>
      <c r="I4567" t="s">
        <v>21</v>
      </c>
      <c r="J4567" t="s">
        <v>21</v>
      </c>
      <c r="K45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38.959691136555904</v>
      </c>
      <c r="L4567" s="5">
        <f>TablaDatos[[#This Row],[IMC_raw]]/1000000000000000</f>
        <v>38.959691136555904</v>
      </c>
      <c r="M4567" s="2">
        <v>3.8959691136555904E+16</v>
      </c>
      <c r="N45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7" s="13">
        <f t="shared" si="71"/>
        <v>4566</v>
      </c>
      <c r="P4567" s="2" t="str">
        <f>IF(TablaDatos[[#This Row],[Diabetes]]=0,"No","Si")</f>
        <v>No</v>
      </c>
      <c r="Q4567">
        <v>0</v>
      </c>
      <c r="R4567">
        <f>TablaDatos[[#This Row],[Aux2]]/10000000000000</f>
        <v>1954.5892736596199</v>
      </c>
      <c r="S4567" s="1">
        <v>1.95458927365962E+16</v>
      </c>
      <c r="T4567" s="7">
        <f>TablaDatos[[#This Row],[Aux3]]/100000000000000</f>
        <v>217.963874514954</v>
      </c>
      <c r="U4567" s="1">
        <v>2.17963874514954E+16</v>
      </c>
      <c r="V4567">
        <v>162.1</v>
      </c>
      <c r="W4567">
        <v>97.1</v>
      </c>
    </row>
    <row r="4568" spans="1:23">
      <c r="A4568">
        <v>2015</v>
      </c>
      <c r="B4568">
        <v>71</v>
      </c>
      <c r="C4568" t="s">
        <v>16</v>
      </c>
      <c r="D4568" t="s">
        <v>29</v>
      </c>
      <c r="E4568" t="s">
        <v>31</v>
      </c>
      <c r="F4568" t="s">
        <v>24</v>
      </c>
      <c r="G4568" t="s">
        <v>25</v>
      </c>
      <c r="H4568" s="3">
        <v>17330.02</v>
      </c>
      <c r="I4568" t="s">
        <v>21</v>
      </c>
      <c r="J4568" t="s">
        <v>21</v>
      </c>
      <c r="K45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38.912280673384096</v>
      </c>
      <c r="L4568" s="5">
        <f>TablaDatos[[#This Row],[IMC_raw]]/1000000000000000</f>
        <v>38.912280673384096</v>
      </c>
      <c r="M4568" s="2">
        <v>3.8912280673384096E+16</v>
      </c>
      <c r="N45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8" s="13">
        <f t="shared" si="71"/>
        <v>4567</v>
      </c>
      <c r="P4568" s="2" t="str">
        <f>IF(TablaDatos[[#This Row],[Diabetes]]=0,"No","Si")</f>
        <v>Si</v>
      </c>
      <c r="Q4568">
        <v>1</v>
      </c>
      <c r="R4568">
        <f>TablaDatos[[#This Row],[Aux2]]/10000000000000</f>
        <v>2503.1421713581399</v>
      </c>
      <c r="S4568" s="1">
        <v>2.50314217135814E+16</v>
      </c>
      <c r="T4568" s="7">
        <f>TablaDatos[[#This Row],[Aux3]]/100000000000000</f>
        <v>3.0000000000000001E-12</v>
      </c>
      <c r="U4568">
        <v>300</v>
      </c>
      <c r="V4568">
        <v>188.5</v>
      </c>
      <c r="W4568">
        <v>116.7</v>
      </c>
    </row>
    <row r="4569" spans="1:23">
      <c r="A4569">
        <v>2015</v>
      </c>
      <c r="B4569">
        <v>60</v>
      </c>
      <c r="C4569" t="s">
        <v>23</v>
      </c>
      <c r="D4569" t="s">
        <v>26</v>
      </c>
      <c r="E4569" t="s">
        <v>18</v>
      </c>
      <c r="F4569" t="s">
        <v>19</v>
      </c>
      <c r="G4569" t="s">
        <v>28</v>
      </c>
      <c r="H4569" s="3">
        <v>15116.52</v>
      </c>
      <c r="I4569" t="s">
        <v>21</v>
      </c>
      <c r="J4569" t="s">
        <v>18</v>
      </c>
      <c r="K45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38.879461675159604</v>
      </c>
      <c r="L4569" s="5">
        <f>TablaDatos[[#This Row],[IMC_raw]]/1000000000000000</f>
        <v>3.8879461675159601</v>
      </c>
      <c r="M4569" s="2">
        <v>3887946167515960</v>
      </c>
      <c r="N45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69" s="13">
        <f t="shared" si="71"/>
        <v>4568</v>
      </c>
      <c r="P4569" s="2" t="str">
        <f>IF(TablaDatos[[#This Row],[Diabetes]]=0,"No","Si")</f>
        <v>No</v>
      </c>
      <c r="Q4569">
        <v>0</v>
      </c>
      <c r="R4569">
        <f>TablaDatos[[#This Row],[Aux2]]/10000000000000</f>
        <v>2075.1835498720702</v>
      </c>
      <c r="S4569" s="1">
        <v>2.07518354987207E+16</v>
      </c>
      <c r="T4569" s="7">
        <f>TablaDatos[[#This Row],[Aux3]]/100000000000000</f>
        <v>215.48309782921001</v>
      </c>
      <c r="U4569" s="1">
        <v>2.1548309782921E+16</v>
      </c>
      <c r="V4569">
        <v>162.30000000000001</v>
      </c>
      <c r="W4569">
        <v>97.3</v>
      </c>
    </row>
    <row r="4570" spans="1:23">
      <c r="A4570">
        <v>2015</v>
      </c>
      <c r="B4570">
        <v>69</v>
      </c>
      <c r="C4570" t="s">
        <v>23</v>
      </c>
      <c r="D4570" t="s">
        <v>17</v>
      </c>
      <c r="E4570" t="s">
        <v>31</v>
      </c>
      <c r="F4570" t="s">
        <v>24</v>
      </c>
      <c r="G4570" t="s">
        <v>25</v>
      </c>
      <c r="H4570" s="3">
        <v>10495.56</v>
      </c>
      <c r="I4570" t="s">
        <v>21</v>
      </c>
      <c r="J4570" t="s">
        <v>18</v>
      </c>
      <c r="K45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38.8193320738254</v>
      </c>
      <c r="L4570" s="5">
        <f>TablaDatos[[#This Row],[IMC_raw]]/1000000000000000</f>
        <v>38.8193320738254</v>
      </c>
      <c r="M4570" s="2">
        <v>3.88193320738254E+16</v>
      </c>
      <c r="N45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0" s="13">
        <f t="shared" si="71"/>
        <v>4569</v>
      </c>
      <c r="P4570" s="2" t="str">
        <f>IF(TablaDatos[[#This Row],[Diabetes]]=0,"No","Si")</f>
        <v>Si</v>
      </c>
      <c r="Q4570">
        <v>1</v>
      </c>
      <c r="R4570">
        <f>TablaDatos[[#This Row],[Aux2]]/10000000000000</f>
        <v>2526.8986392703</v>
      </c>
      <c r="S4570" s="1">
        <v>2.5268986392703E+16</v>
      </c>
      <c r="T4570" s="7">
        <f>TablaDatos[[#This Row],[Aux3]]/100000000000000</f>
        <v>2.8766438530495302</v>
      </c>
      <c r="U4570" s="1">
        <v>287664385304953</v>
      </c>
      <c r="V4570">
        <v>180</v>
      </c>
      <c r="W4570">
        <v>104.7</v>
      </c>
    </row>
    <row r="4571" spans="1:23">
      <c r="A4571">
        <v>2015</v>
      </c>
      <c r="B4571">
        <v>63</v>
      </c>
      <c r="C4571" t="s">
        <v>16</v>
      </c>
      <c r="D4571" t="s">
        <v>17</v>
      </c>
      <c r="E4571" t="s">
        <v>31</v>
      </c>
      <c r="F4571" t="s">
        <v>19</v>
      </c>
      <c r="G4571" t="s">
        <v>28</v>
      </c>
      <c r="H4571" s="3">
        <v>20900.05</v>
      </c>
      <c r="I4571" t="s">
        <v>19</v>
      </c>
      <c r="J4571" t="s">
        <v>18</v>
      </c>
      <c r="K45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38.783120773092797</v>
      </c>
      <c r="L4571" s="5">
        <f>TablaDatos[[#This Row],[IMC_raw]]/100000000000000</f>
        <v>38.783120773092797</v>
      </c>
      <c r="M4571" s="2">
        <v>3878312077309280</v>
      </c>
      <c r="N45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1" s="13">
        <f t="shared" si="71"/>
        <v>4570</v>
      </c>
      <c r="P4571" s="2" t="str">
        <f>IF(TablaDatos[[#This Row],[Diabetes]]=0,"No","Si")</f>
        <v>Si</v>
      </c>
      <c r="Q4571">
        <v>1</v>
      </c>
      <c r="R4571">
        <f>TablaDatos[[#This Row],[Aux2]]/10000000000000</f>
        <v>2402.5457822603698</v>
      </c>
      <c r="S4571" s="1">
        <v>2.40254578226037E+16</v>
      </c>
      <c r="T4571" s="7">
        <f>TablaDatos[[#This Row],[Aux3]]/100000000000000</f>
        <v>24.542821964353902</v>
      </c>
      <c r="U4571" s="1">
        <v>2454282196435390</v>
      </c>
      <c r="V4571">
        <v>182.2</v>
      </c>
      <c r="W4571">
        <v>103.8</v>
      </c>
    </row>
    <row r="4572" spans="1:23">
      <c r="A4572">
        <v>2015</v>
      </c>
      <c r="B4572">
        <v>48</v>
      </c>
      <c r="C4572" t="s">
        <v>16</v>
      </c>
      <c r="D4572" t="s">
        <v>74</v>
      </c>
      <c r="E4572" t="s">
        <v>18</v>
      </c>
      <c r="F4572" t="s">
        <v>24</v>
      </c>
      <c r="G4572" t="s">
        <v>20</v>
      </c>
      <c r="H4572" s="3">
        <v>41385.31</v>
      </c>
      <c r="I4572" t="s">
        <v>19</v>
      </c>
      <c r="J4572" t="s">
        <v>18</v>
      </c>
      <c r="K45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38.703475377913101</v>
      </c>
      <c r="L4572" s="6">
        <f>TablaDatos[[#This Row],[IMC_raw]]/1000000000000000</f>
        <v>3.8703475377913099</v>
      </c>
      <c r="M4572" s="2">
        <v>3870347537791310</v>
      </c>
      <c r="N45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2" s="13">
        <f t="shared" si="71"/>
        <v>4571</v>
      </c>
      <c r="P4572" s="2" t="str">
        <f>IF(TablaDatos[[#This Row],[Diabetes]]=0,"No","Si")</f>
        <v>No</v>
      </c>
      <c r="Q4572">
        <v>0</v>
      </c>
      <c r="R4572">
        <f>TablaDatos[[#This Row],[Aux2]]/10000000000000</f>
        <v>241.42792948652601</v>
      </c>
      <c r="S4572" s="1">
        <v>2414279294865260</v>
      </c>
      <c r="T4572" s="7">
        <f>TablaDatos[[#This Row],[Aux3]]/100000000000000</f>
        <v>242.39406147325801</v>
      </c>
      <c r="U4572" s="1">
        <v>2.42394061473258E+16</v>
      </c>
      <c r="V4572">
        <v>159.80000000000001</v>
      </c>
      <c r="W4572">
        <v>91.5</v>
      </c>
    </row>
    <row r="4573" spans="1:23">
      <c r="A4573">
        <v>2015</v>
      </c>
      <c r="B4573">
        <v>55</v>
      </c>
      <c r="C4573" t="s">
        <v>16</v>
      </c>
      <c r="D4573" t="s">
        <v>37</v>
      </c>
      <c r="E4573" t="s">
        <v>19</v>
      </c>
      <c r="F4573" t="s">
        <v>19</v>
      </c>
      <c r="G4573" t="s">
        <v>28</v>
      </c>
      <c r="H4573" s="3">
        <v>25521.360000000001</v>
      </c>
      <c r="I4573" t="s">
        <v>21</v>
      </c>
      <c r="J4573" t="s">
        <v>18</v>
      </c>
      <c r="K45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38.599763391302098</v>
      </c>
      <c r="L4573" s="5">
        <f>TablaDatos[[#This Row],[IMC_raw]]/1000000000000000</f>
        <v>38.599763391302098</v>
      </c>
      <c r="M4573" s="2">
        <v>3.8599763391302096E+16</v>
      </c>
      <c r="N45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3" s="13">
        <f t="shared" si="71"/>
        <v>4572</v>
      </c>
      <c r="P4573" s="2" t="str">
        <f>IF(TablaDatos[[#This Row],[Diabetes]]=0,"No","Si")</f>
        <v>No</v>
      </c>
      <c r="Q4573">
        <v>0</v>
      </c>
      <c r="R4573">
        <f>TablaDatos[[#This Row],[Aux2]]/10000000000000</f>
        <v>2132.1377925587499</v>
      </c>
      <c r="S4573" s="1">
        <v>2.13213779255875E+16</v>
      </c>
      <c r="T4573" s="7">
        <f>TablaDatos[[#This Row],[Aux3]]/100000000000000</f>
        <v>23.676419625111102</v>
      </c>
      <c r="U4573" s="1">
        <v>2367641962511110</v>
      </c>
      <c r="V4573">
        <v>167.2</v>
      </c>
      <c r="W4573">
        <v>100.7</v>
      </c>
    </row>
    <row r="4574" spans="1:23">
      <c r="A4574">
        <v>2015</v>
      </c>
      <c r="B4574">
        <v>50</v>
      </c>
      <c r="C4574" t="s">
        <v>23</v>
      </c>
      <c r="D4574" t="s">
        <v>72</v>
      </c>
      <c r="E4574" t="s">
        <v>18</v>
      </c>
      <c r="F4574" t="s">
        <v>24</v>
      </c>
      <c r="G4574" t="s">
        <v>20</v>
      </c>
      <c r="H4574" s="3">
        <v>20260.7</v>
      </c>
      <c r="I4574" t="s">
        <v>19</v>
      </c>
      <c r="J4574" t="s">
        <v>18</v>
      </c>
      <c r="K45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38.551422290701694</v>
      </c>
      <c r="L4574" s="6">
        <f>TablaDatos[[#This Row],[IMC_raw]]/1000000000000000</f>
        <v>38.551422290701694</v>
      </c>
      <c r="M4574" s="2">
        <v>3.8551422290701696E+16</v>
      </c>
      <c r="N45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4" s="13">
        <f t="shared" si="71"/>
        <v>4573</v>
      </c>
      <c r="P4574" s="2" t="str">
        <f>IF(TablaDatos[[#This Row],[Diabetes]]=0,"No","Si")</f>
        <v>No</v>
      </c>
      <c r="Q4574">
        <v>0</v>
      </c>
      <c r="R4574">
        <f>TablaDatos[[#This Row],[Aux2]]/10000000000000</f>
        <v>1990.5736126260099</v>
      </c>
      <c r="S4574" s="1">
        <v>1.99057361262601E+16</v>
      </c>
      <c r="T4574" s="7">
        <f>TablaDatos[[#This Row],[Aux3]]/100000000000000</f>
        <v>23.480960589743699</v>
      </c>
      <c r="U4574" s="1">
        <v>2348096058974370</v>
      </c>
      <c r="V4574">
        <v>155.6</v>
      </c>
      <c r="W4574">
        <v>88.7</v>
      </c>
    </row>
    <row r="4575" spans="1:23">
      <c r="A4575">
        <v>2015</v>
      </c>
      <c r="B4575">
        <v>47</v>
      </c>
      <c r="C4575" t="s">
        <v>16</v>
      </c>
      <c r="D4575" t="s">
        <v>73</v>
      </c>
      <c r="E4575" t="s">
        <v>18</v>
      </c>
      <c r="F4575" t="s">
        <v>19</v>
      </c>
      <c r="G4575" t="s">
        <v>20</v>
      </c>
      <c r="H4575" s="3">
        <v>20254.509999999998</v>
      </c>
      <c r="I4575" t="s">
        <v>19</v>
      </c>
      <c r="J4575" t="s">
        <v>22</v>
      </c>
      <c r="K45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38.513903926613501</v>
      </c>
      <c r="L4575" s="6">
        <f>TablaDatos[[#This Row],[IMC_raw]]/1000000000000000</f>
        <v>0.38513903926613502</v>
      </c>
      <c r="M4575" s="2">
        <v>385139039266135</v>
      </c>
      <c r="N45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5" s="13">
        <f t="shared" si="71"/>
        <v>4574</v>
      </c>
      <c r="P4575" s="2" t="str">
        <f>IF(TablaDatos[[#This Row],[Diabetes]]=0,"No","Si")</f>
        <v>No</v>
      </c>
      <c r="Q4575">
        <v>0</v>
      </c>
      <c r="R4575">
        <f>TablaDatos[[#This Row],[Aux2]]/10000000000000</f>
        <v>2138.5776420576099</v>
      </c>
      <c r="S4575" s="1">
        <v>2.13857764205761E+16</v>
      </c>
      <c r="T4575" s="7">
        <f>TablaDatos[[#This Row],[Aux3]]/100000000000000</f>
        <v>223.68091144166101</v>
      </c>
      <c r="U4575" s="1">
        <v>2.23680911441661E+16</v>
      </c>
      <c r="V4575">
        <v>149.19999999999999</v>
      </c>
      <c r="W4575">
        <v>91.3</v>
      </c>
    </row>
    <row r="4576" spans="1:23">
      <c r="A4576">
        <v>2015</v>
      </c>
      <c r="B4576">
        <v>60</v>
      </c>
      <c r="C4576" t="s">
        <v>23</v>
      </c>
      <c r="D4576" t="s">
        <v>26</v>
      </c>
      <c r="E4576" t="s">
        <v>19</v>
      </c>
      <c r="F4576" t="s">
        <v>24</v>
      </c>
      <c r="G4576" t="s">
        <v>28</v>
      </c>
      <c r="H4576" s="3">
        <v>26430.86</v>
      </c>
      <c r="I4576" t="s">
        <v>19</v>
      </c>
      <c r="J4576" t="s">
        <v>18</v>
      </c>
      <c r="K45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38.510866416244397</v>
      </c>
      <c r="L4576" s="6">
        <f>TablaDatos[[#This Row],[IMC_raw]]/1000000000000000</f>
        <v>0.38510866416244399</v>
      </c>
      <c r="M4576" s="2">
        <v>385108664162444</v>
      </c>
      <c r="N45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6" s="13">
        <f t="shared" si="71"/>
        <v>4575</v>
      </c>
      <c r="P4576" s="2" t="str">
        <f>IF(TablaDatos[[#This Row],[Diabetes]]=0,"No","Si")</f>
        <v>Si</v>
      </c>
      <c r="Q4576">
        <v>1</v>
      </c>
      <c r="R4576">
        <f>TablaDatos[[#This Row],[Aux2]]/10000000000000</f>
        <v>2432.8356003878698</v>
      </c>
      <c r="S4576" s="1">
        <v>2.43283560038787E+16</v>
      </c>
      <c r="T4576" s="7">
        <f>TablaDatos[[#This Row],[Aux3]]/100000000000000</f>
        <v>268.383324014099</v>
      </c>
      <c r="U4576" s="1">
        <v>2.68383324014099E+16</v>
      </c>
      <c r="V4576">
        <v>173.2</v>
      </c>
      <c r="W4576">
        <v>102.4</v>
      </c>
    </row>
    <row r="4577" spans="1:23">
      <c r="A4577">
        <v>2015</v>
      </c>
      <c r="B4577">
        <v>66</v>
      </c>
      <c r="C4577" t="s">
        <v>16</v>
      </c>
      <c r="D4577" t="s">
        <v>29</v>
      </c>
      <c r="E4577" t="s">
        <v>21</v>
      </c>
      <c r="F4577" t="s">
        <v>24</v>
      </c>
      <c r="G4577" t="s">
        <v>25</v>
      </c>
      <c r="H4577" s="3">
        <v>10810.5</v>
      </c>
      <c r="I4577" t="s">
        <v>21</v>
      </c>
      <c r="J4577" t="s">
        <v>18</v>
      </c>
      <c r="K45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38.466598964335297</v>
      </c>
      <c r="L4577" s="5">
        <f>TablaDatos[[#This Row],[IMC_raw]]/1000000000000000</f>
        <v>3.8466598964335299</v>
      </c>
      <c r="M4577" s="2">
        <v>3846659896433530</v>
      </c>
      <c r="N45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7" s="13">
        <f t="shared" si="71"/>
        <v>4576</v>
      </c>
      <c r="P4577" s="2" t="str">
        <f>IF(TablaDatos[[#This Row],[Diabetes]]=0,"No","Si")</f>
        <v>Si</v>
      </c>
      <c r="Q4577">
        <v>1</v>
      </c>
      <c r="R4577">
        <f>TablaDatos[[#This Row],[Aux2]]/10000000000000</f>
        <v>265.58046631282599</v>
      </c>
      <c r="S4577" s="1">
        <v>2655804663128260</v>
      </c>
      <c r="T4577" s="7">
        <f>TablaDatos[[#This Row],[Aux3]]/100000000000000</f>
        <v>256.18316685411401</v>
      </c>
      <c r="U4577" s="1">
        <v>2.56183166854114E+16</v>
      </c>
      <c r="V4577">
        <v>179.1</v>
      </c>
      <c r="W4577">
        <v>107.8</v>
      </c>
    </row>
    <row r="4578" spans="1:23">
      <c r="A4578">
        <v>2015</v>
      </c>
      <c r="B4578">
        <v>67</v>
      </c>
      <c r="C4578" t="s">
        <v>23</v>
      </c>
      <c r="D4578" t="s">
        <v>34</v>
      </c>
      <c r="E4578" t="s">
        <v>18</v>
      </c>
      <c r="F4578" t="s">
        <v>19</v>
      </c>
      <c r="G4578" t="s">
        <v>25</v>
      </c>
      <c r="H4578" s="3">
        <v>20263.25</v>
      </c>
      <c r="I4578" t="s">
        <v>19</v>
      </c>
      <c r="J4578" t="s">
        <v>18</v>
      </c>
      <c r="K45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38.373568268796198</v>
      </c>
      <c r="L4578" s="6">
        <f>TablaDatos[[#This Row],[IMC_raw]]/1000000000000000</f>
        <v>38.373568268796198</v>
      </c>
      <c r="M4578" s="2">
        <v>3.83735682687962E+16</v>
      </c>
      <c r="N45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8" s="13">
        <f t="shared" si="71"/>
        <v>4577</v>
      </c>
      <c r="P4578" s="2" t="str">
        <f>IF(TablaDatos[[#This Row],[Diabetes]]=0,"No","Si")</f>
        <v>No</v>
      </c>
      <c r="Q4578">
        <v>0</v>
      </c>
      <c r="R4578">
        <f>TablaDatos[[#This Row],[Aux2]]/10000000000000</f>
        <v>2221.5553852273301</v>
      </c>
      <c r="S4578" s="1">
        <v>2.22155538522733E+16</v>
      </c>
      <c r="T4578" s="7">
        <f>TablaDatos[[#This Row],[Aux3]]/100000000000000</f>
        <v>276.61077706286198</v>
      </c>
      <c r="U4578" s="1">
        <v>2.76610777062862E+16</v>
      </c>
      <c r="V4578">
        <v>161.19999999999999</v>
      </c>
      <c r="W4578">
        <v>95.9</v>
      </c>
    </row>
    <row r="4579" spans="1:23">
      <c r="A4579">
        <v>2015</v>
      </c>
      <c r="B4579">
        <v>52</v>
      </c>
      <c r="C4579" t="s">
        <v>23</v>
      </c>
      <c r="D4579" t="s">
        <v>17</v>
      </c>
      <c r="E4579" t="s">
        <v>18</v>
      </c>
      <c r="F4579" t="s">
        <v>35</v>
      </c>
      <c r="G4579" t="s">
        <v>20</v>
      </c>
      <c r="H4579" s="3">
        <v>28322.560000000001</v>
      </c>
      <c r="I4579" t="s">
        <v>19</v>
      </c>
      <c r="J4579" t="s">
        <v>19</v>
      </c>
      <c r="K45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38.280816976895899</v>
      </c>
      <c r="L4579" s="5">
        <f>TablaDatos[[#This Row],[IMC_raw]]/1000000000000000</f>
        <v>3.8280816976895902</v>
      </c>
      <c r="M4579" s="2">
        <v>3828081697689590</v>
      </c>
      <c r="N45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79" s="13">
        <f t="shared" si="71"/>
        <v>4578</v>
      </c>
      <c r="P4579" s="2" t="str">
        <f>IF(TablaDatos[[#This Row],[Diabetes]]=0,"No","Si")</f>
        <v>No</v>
      </c>
      <c r="Q4579">
        <v>0</v>
      </c>
      <c r="R4579">
        <f>TablaDatos[[#This Row],[Aux2]]/10000000000000</f>
        <v>2134.9682410198202</v>
      </c>
      <c r="S4579" s="1">
        <v>2.13496824101982E+16</v>
      </c>
      <c r="T4579" s="7">
        <f>TablaDatos[[#This Row],[Aux3]]/100000000000000</f>
        <v>2.21570731673813</v>
      </c>
      <c r="U4579" s="1">
        <v>221570731673813</v>
      </c>
      <c r="V4579">
        <v>148.19999999999999</v>
      </c>
      <c r="W4579">
        <v>95.1</v>
      </c>
    </row>
    <row r="4580" spans="1:23">
      <c r="A4580">
        <v>2015</v>
      </c>
      <c r="B4580">
        <v>62</v>
      </c>
      <c r="C4580" t="s">
        <v>23</v>
      </c>
      <c r="D4580" t="s">
        <v>71</v>
      </c>
      <c r="E4580" t="s">
        <v>18</v>
      </c>
      <c r="F4580" t="s">
        <v>24</v>
      </c>
      <c r="G4580" t="s">
        <v>28</v>
      </c>
      <c r="H4580" s="3">
        <v>15202.93</v>
      </c>
      <c r="I4580" t="s">
        <v>19</v>
      </c>
      <c r="J4580" t="s">
        <v>22</v>
      </c>
      <c r="K45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38.202712780000802</v>
      </c>
      <c r="L4580" s="6">
        <f>TablaDatos[[#This Row],[IMC_raw]]/100000000000000</f>
        <v>38.202712780000802</v>
      </c>
      <c r="M4580" s="2">
        <v>3820271278000080</v>
      </c>
      <c r="N45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0" s="13">
        <f t="shared" si="71"/>
        <v>4579</v>
      </c>
      <c r="P4580" s="2" t="str">
        <f>IF(TablaDatos[[#This Row],[Diabetes]]=0,"No","Si")</f>
        <v>No</v>
      </c>
      <c r="Q4580">
        <v>0</v>
      </c>
      <c r="R4580">
        <f>TablaDatos[[#This Row],[Aux2]]/10000000000000</f>
        <v>2439.25915110491</v>
      </c>
      <c r="S4580" s="1">
        <v>2.43925915110491E+16</v>
      </c>
      <c r="T4580" s="7">
        <f>TablaDatos[[#This Row],[Aux3]]/100000000000000</f>
        <v>26.311864504426602</v>
      </c>
      <c r="U4580" s="1">
        <v>2631186450442660</v>
      </c>
      <c r="V4580">
        <v>163.5</v>
      </c>
      <c r="W4580">
        <v>99.1</v>
      </c>
    </row>
    <row r="4581" spans="1:23">
      <c r="A4581">
        <v>2015</v>
      </c>
      <c r="B4581">
        <v>66</v>
      </c>
      <c r="C4581" t="s">
        <v>23</v>
      </c>
      <c r="D4581" t="s">
        <v>74</v>
      </c>
      <c r="E4581" t="s">
        <v>21</v>
      </c>
      <c r="F4581" t="s">
        <v>24</v>
      </c>
      <c r="G4581" t="s">
        <v>25</v>
      </c>
      <c r="H4581" s="3">
        <v>13841.41</v>
      </c>
      <c r="I4581" t="s">
        <v>21</v>
      </c>
      <c r="J4581" t="s">
        <v>22</v>
      </c>
      <c r="K45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38.163244146633197</v>
      </c>
      <c r="L4581" s="6">
        <f>TablaDatos[[#This Row],[IMC_raw]]/1000000000000000</f>
        <v>3.81632441466332</v>
      </c>
      <c r="M4581" s="2">
        <v>3816324414663320</v>
      </c>
      <c r="N45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1" s="13">
        <f t="shared" si="71"/>
        <v>4580</v>
      </c>
      <c r="P4581" s="2" t="str">
        <f>IF(TablaDatos[[#This Row],[Diabetes]]=0,"No","Si")</f>
        <v>Si</v>
      </c>
      <c r="Q4581">
        <v>1</v>
      </c>
      <c r="R4581">
        <f>TablaDatos[[#This Row],[Aux2]]/10000000000000</f>
        <v>2460.6089814606898</v>
      </c>
      <c r="S4581" s="1">
        <v>2.46060898146069E+16</v>
      </c>
      <c r="T4581" s="7">
        <f>TablaDatos[[#This Row],[Aux3]]/100000000000000</f>
        <v>26.876336297305699</v>
      </c>
      <c r="U4581" s="1">
        <v>2687633629730570</v>
      </c>
      <c r="V4581">
        <v>173.4</v>
      </c>
      <c r="W4581">
        <v>103.2</v>
      </c>
    </row>
    <row r="4582" spans="1:23">
      <c r="A4582">
        <v>2015</v>
      </c>
      <c r="B4582">
        <v>65</v>
      </c>
      <c r="C4582" t="s">
        <v>23</v>
      </c>
      <c r="D4582" t="s">
        <v>72</v>
      </c>
      <c r="E4582" t="s">
        <v>21</v>
      </c>
      <c r="F4582" t="s">
        <v>19</v>
      </c>
      <c r="G4582" t="s">
        <v>25</v>
      </c>
      <c r="H4582" s="3">
        <v>14436.84</v>
      </c>
      <c r="I4582" t="s">
        <v>21</v>
      </c>
      <c r="J4582" t="s">
        <v>18</v>
      </c>
      <c r="K45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38.117384444307802</v>
      </c>
      <c r="L4582" s="5">
        <f>TablaDatos[[#This Row],[IMC_raw]]/1000000000000000</f>
        <v>38.117384444307802</v>
      </c>
      <c r="M4582" s="2">
        <v>3.81173844443078E+16</v>
      </c>
      <c r="N45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2" s="13">
        <f t="shared" si="71"/>
        <v>4581</v>
      </c>
      <c r="P4582" s="2" t="str">
        <f>IF(TablaDatos[[#This Row],[Diabetes]]=0,"No","Si")</f>
        <v>Si</v>
      </c>
      <c r="Q4582">
        <v>1</v>
      </c>
      <c r="R4582">
        <f>TablaDatos[[#This Row],[Aux2]]/10000000000000</f>
        <v>2348.5254935079802</v>
      </c>
      <c r="S4582" s="1">
        <v>2.34852549350798E+16</v>
      </c>
      <c r="T4582" s="7">
        <f>TablaDatos[[#This Row],[Aux3]]/100000000000000</f>
        <v>25.978082679972701</v>
      </c>
      <c r="U4582" s="1">
        <v>2597808267997270</v>
      </c>
      <c r="V4582">
        <v>169.6</v>
      </c>
      <c r="W4582">
        <v>104.7</v>
      </c>
    </row>
    <row r="4583" spans="1:23">
      <c r="A4583">
        <v>2015</v>
      </c>
      <c r="B4583">
        <v>58</v>
      </c>
      <c r="C4583" t="s">
        <v>16</v>
      </c>
      <c r="D4583" t="s">
        <v>26</v>
      </c>
      <c r="E4583" t="s">
        <v>21</v>
      </c>
      <c r="F4583" t="s">
        <v>24</v>
      </c>
      <c r="G4583" t="s">
        <v>28</v>
      </c>
      <c r="H4583" s="3">
        <v>14024.26</v>
      </c>
      <c r="I4583" t="s">
        <v>21</v>
      </c>
      <c r="J4583" t="s">
        <v>21</v>
      </c>
      <c r="K45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38.103388912529695</v>
      </c>
      <c r="L4583" s="5">
        <f>TablaDatos[[#This Row],[IMC_raw]]/1000000000000000</f>
        <v>38.103388912529695</v>
      </c>
      <c r="M4583" s="2">
        <v>3.8103388912529696E+16</v>
      </c>
      <c r="N45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3" s="13">
        <f t="shared" si="71"/>
        <v>4582</v>
      </c>
      <c r="P4583" s="2" t="str">
        <f>IF(TablaDatos[[#This Row],[Diabetes]]=0,"No","Si")</f>
        <v>Si</v>
      </c>
      <c r="Q4583">
        <v>1</v>
      </c>
      <c r="R4583">
        <f>TablaDatos[[#This Row],[Aux2]]/10000000000000</f>
        <v>25.003664255563699</v>
      </c>
      <c r="S4583" s="1">
        <v>250036642555637</v>
      </c>
      <c r="T4583" s="7">
        <f>TablaDatos[[#This Row],[Aux3]]/100000000000000</f>
        <v>25.323287661914701</v>
      </c>
      <c r="U4583" s="1">
        <v>2532328766191470</v>
      </c>
      <c r="V4583">
        <v>185.8</v>
      </c>
      <c r="W4583">
        <v>104</v>
      </c>
    </row>
    <row r="4584" spans="1:23">
      <c r="A4584">
        <v>2015</v>
      </c>
      <c r="B4584">
        <v>63</v>
      </c>
      <c r="C4584" t="s">
        <v>23</v>
      </c>
      <c r="D4584" t="s">
        <v>30</v>
      </c>
      <c r="E4584" t="s">
        <v>21</v>
      </c>
      <c r="F4584" t="s">
        <v>24</v>
      </c>
      <c r="G4584" t="s">
        <v>28</v>
      </c>
      <c r="H4584" s="3">
        <v>11993.61</v>
      </c>
      <c r="I4584" t="s">
        <v>21</v>
      </c>
      <c r="J4584" t="s">
        <v>18</v>
      </c>
      <c r="K45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38.082789764041799</v>
      </c>
      <c r="L4584" s="5">
        <f>TablaDatos[[#This Row],[IMC_raw]]/1000000000000000</f>
        <v>3.8082789764041798</v>
      </c>
      <c r="M4584" s="2">
        <v>3808278976404180</v>
      </c>
      <c r="N45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4" s="13">
        <f t="shared" si="71"/>
        <v>4583</v>
      </c>
      <c r="P4584" s="2" t="str">
        <f>IF(TablaDatos[[#This Row],[Diabetes]]=0,"No","Si")</f>
        <v>Si</v>
      </c>
      <c r="Q4584">
        <v>1</v>
      </c>
      <c r="R4584">
        <f>TablaDatos[[#This Row],[Aux2]]/10000000000000</f>
        <v>2205.3447979245998</v>
      </c>
      <c r="S4584" s="1">
        <v>2.2053447979246E+16</v>
      </c>
      <c r="T4584" s="7">
        <f>TablaDatos[[#This Row],[Aux3]]/100000000000000</f>
        <v>275.06926734803801</v>
      </c>
      <c r="U4584" s="1">
        <v>2.75069267348038E+16</v>
      </c>
      <c r="V4584">
        <v>180.5</v>
      </c>
      <c r="W4584">
        <v>104.2</v>
      </c>
    </row>
    <row r="4585" spans="1:23">
      <c r="A4585">
        <v>2015</v>
      </c>
      <c r="B4585">
        <v>65</v>
      </c>
      <c r="C4585" t="s">
        <v>23</v>
      </c>
      <c r="D4585" t="s">
        <v>74</v>
      </c>
      <c r="E4585" t="s">
        <v>31</v>
      </c>
      <c r="F4585" t="s">
        <v>24</v>
      </c>
      <c r="G4585" t="s">
        <v>25</v>
      </c>
      <c r="H4585" s="3">
        <v>11633.69</v>
      </c>
      <c r="I4585" t="s">
        <v>21</v>
      </c>
      <c r="J4585" t="s">
        <v>18</v>
      </c>
      <c r="K45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38.032760778673293</v>
      </c>
      <c r="L4585" s="5">
        <f>TablaDatos[[#This Row],[IMC_raw]]/1000000000000000</f>
        <v>38.032760778673293</v>
      </c>
      <c r="M4585" s="2">
        <v>3.8032760778673296E+16</v>
      </c>
      <c r="N45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5" s="13">
        <f t="shared" si="71"/>
        <v>4584</v>
      </c>
      <c r="P4585" s="2" t="str">
        <f>IF(TablaDatos[[#This Row],[Diabetes]]=0,"No","Si")</f>
        <v>Si</v>
      </c>
      <c r="Q4585">
        <v>1</v>
      </c>
      <c r="R4585">
        <f>TablaDatos[[#This Row],[Aux2]]/10000000000000</f>
        <v>242.629920235496</v>
      </c>
      <c r="S4585" s="1">
        <v>2426299202354960</v>
      </c>
      <c r="T4585" s="7">
        <f>TablaDatos[[#This Row],[Aux3]]/100000000000000</f>
        <v>25.912665955487999</v>
      </c>
      <c r="U4585" s="1">
        <v>2591266595548800</v>
      </c>
      <c r="V4585">
        <v>168.5</v>
      </c>
      <c r="W4585">
        <v>104.7</v>
      </c>
    </row>
    <row r="4586" spans="1:23">
      <c r="A4586">
        <v>2015</v>
      </c>
      <c r="B4586">
        <v>56</v>
      </c>
      <c r="C4586" t="s">
        <v>16</v>
      </c>
      <c r="D4586" t="s">
        <v>32</v>
      </c>
      <c r="E4586" t="s">
        <v>19</v>
      </c>
      <c r="F4586" t="s">
        <v>24</v>
      </c>
      <c r="G4586" t="s">
        <v>28</v>
      </c>
      <c r="H4586" s="3">
        <v>22336.14</v>
      </c>
      <c r="I4586" t="s">
        <v>21</v>
      </c>
      <c r="J4586" t="s">
        <v>22</v>
      </c>
      <c r="K45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38.030468383478805</v>
      </c>
      <c r="L4586" s="6">
        <f>TablaDatos[[#This Row],[IMC_raw]]/1000000000000000</f>
        <v>3.8030468383478802</v>
      </c>
      <c r="M4586" s="2">
        <v>3803046838347880</v>
      </c>
      <c r="N45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6" s="13">
        <f t="shared" si="71"/>
        <v>4585</v>
      </c>
      <c r="P4586" s="2" t="str">
        <f>IF(TablaDatos[[#This Row],[Diabetes]]=0,"No","Si")</f>
        <v>Si</v>
      </c>
      <c r="Q4586">
        <v>1</v>
      </c>
      <c r="R4586">
        <f>TablaDatos[[#This Row],[Aux2]]/10000000000000</f>
        <v>2207.2564209830198</v>
      </c>
      <c r="S4586" s="1">
        <v>2.20725642098302E+16</v>
      </c>
      <c r="T4586" s="7">
        <f>TablaDatos[[#This Row],[Aux3]]/100000000000000</f>
        <v>2.86563715072002</v>
      </c>
      <c r="U4586" s="1">
        <v>286563715072002</v>
      </c>
      <c r="V4586">
        <v>167.5</v>
      </c>
      <c r="W4586">
        <v>101.4</v>
      </c>
    </row>
    <row r="4587" spans="1:23">
      <c r="A4587">
        <v>2015</v>
      </c>
      <c r="B4587">
        <v>65</v>
      </c>
      <c r="C4587" t="s">
        <v>16</v>
      </c>
      <c r="D4587" t="s">
        <v>17</v>
      </c>
      <c r="E4587" t="s">
        <v>31</v>
      </c>
      <c r="F4587" t="s">
        <v>24</v>
      </c>
      <c r="G4587" t="s">
        <v>25</v>
      </c>
      <c r="H4587" s="3">
        <v>12016.27</v>
      </c>
      <c r="I4587" t="s">
        <v>21</v>
      </c>
      <c r="J4587" t="s">
        <v>18</v>
      </c>
      <c r="K45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38.028400345160101</v>
      </c>
      <c r="L4587" s="5">
        <f>TablaDatos[[#This Row],[IMC_raw]]/1000000000000000</f>
        <v>3.8028400345160098</v>
      </c>
      <c r="M4587" s="2">
        <v>3802840034516010</v>
      </c>
      <c r="N45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7" s="13">
        <f t="shared" si="71"/>
        <v>4586</v>
      </c>
      <c r="P4587" s="2" t="str">
        <f>IF(TablaDatos[[#This Row],[Diabetes]]=0,"No","Si")</f>
        <v>Si</v>
      </c>
      <c r="Q4587">
        <v>1</v>
      </c>
      <c r="R4587">
        <f>TablaDatos[[#This Row],[Aux2]]/10000000000000</f>
        <v>2164.75061592669</v>
      </c>
      <c r="S4587" s="1">
        <v>2.16475061592669E+16</v>
      </c>
      <c r="T4587" s="7">
        <f>TablaDatos[[#This Row],[Aux3]]/100000000000000</f>
        <v>24.6870703361731</v>
      </c>
      <c r="U4587" s="1">
        <v>2468707033617310</v>
      </c>
      <c r="V4587">
        <v>173.8</v>
      </c>
      <c r="W4587">
        <v>110.4</v>
      </c>
    </row>
    <row r="4588" spans="1:23">
      <c r="A4588">
        <v>2015</v>
      </c>
      <c r="B4588">
        <v>48</v>
      </c>
      <c r="C4588" t="s">
        <v>16</v>
      </c>
      <c r="D4588" t="s">
        <v>36</v>
      </c>
      <c r="E4588" t="s">
        <v>19</v>
      </c>
      <c r="F4588" t="s">
        <v>35</v>
      </c>
      <c r="G4588" t="s">
        <v>20</v>
      </c>
      <c r="H4588" s="3">
        <v>29105.01</v>
      </c>
      <c r="I4588" t="s">
        <v>19</v>
      </c>
      <c r="J4588" t="s">
        <v>22</v>
      </c>
      <c r="K45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38.018345257543203</v>
      </c>
      <c r="L4588" s="5">
        <f>TablaDatos[[#This Row],[IMC_raw]]/1000000000000000</f>
        <v>3.80183452575432</v>
      </c>
      <c r="M4588" s="2">
        <v>3801834525754320</v>
      </c>
      <c r="N45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8" s="13">
        <f t="shared" si="71"/>
        <v>4587</v>
      </c>
      <c r="P4588" s="2" t="str">
        <f>IF(TablaDatos[[#This Row],[Diabetes]]=0,"No","Si")</f>
        <v>No</v>
      </c>
      <c r="Q4588">
        <v>0</v>
      </c>
      <c r="R4588">
        <f>TablaDatos[[#This Row],[Aux2]]/10000000000000</f>
        <v>2042.94453522657</v>
      </c>
      <c r="S4588" s="1">
        <v>2.04294453522657E+16</v>
      </c>
      <c r="T4588" s="7">
        <f>TablaDatos[[#This Row],[Aux3]]/100000000000000</f>
        <v>19.736970872234199</v>
      </c>
      <c r="U4588" s="1">
        <v>1973697087223420</v>
      </c>
      <c r="V4588">
        <v>154.80000000000001</v>
      </c>
      <c r="W4588">
        <v>92</v>
      </c>
    </row>
    <row r="4589" spans="1:23">
      <c r="A4589">
        <v>2015</v>
      </c>
      <c r="B4589">
        <v>66</v>
      </c>
      <c r="C4589" t="s">
        <v>23</v>
      </c>
      <c r="D4589" t="s">
        <v>17</v>
      </c>
      <c r="E4589" t="s">
        <v>31</v>
      </c>
      <c r="F4589" t="s">
        <v>24</v>
      </c>
      <c r="G4589" t="s">
        <v>25</v>
      </c>
      <c r="H4589" s="3">
        <v>12368.62</v>
      </c>
      <c r="I4589" t="s">
        <v>21</v>
      </c>
      <c r="J4589" t="s">
        <v>19</v>
      </c>
      <c r="K45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37.906591002808398</v>
      </c>
      <c r="L4589" s="6">
        <f>TablaDatos[[#This Row],[IMC_raw]]/1000000000000000</f>
        <v>3.7906591002808399</v>
      </c>
      <c r="M4589" s="2">
        <v>3790659100280840</v>
      </c>
      <c r="N45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89" s="13">
        <f t="shared" si="71"/>
        <v>4588</v>
      </c>
      <c r="P4589" s="2" t="str">
        <f>IF(TablaDatos[[#This Row],[Diabetes]]=0,"No","Si")</f>
        <v>Si</v>
      </c>
      <c r="Q4589">
        <v>1</v>
      </c>
      <c r="R4589">
        <f>TablaDatos[[#This Row],[Aux2]]/10000000000000</f>
        <v>2726.0945967811899</v>
      </c>
      <c r="S4589" s="1">
        <v>2.72609459678119E+16</v>
      </c>
      <c r="T4589" s="7">
        <f>TablaDatos[[#This Row],[Aux3]]/100000000000000</f>
        <v>29.379222022115201</v>
      </c>
      <c r="U4589" s="1">
        <v>2937922202211520</v>
      </c>
      <c r="V4589">
        <v>176.5</v>
      </c>
      <c r="W4589">
        <v>107.9</v>
      </c>
    </row>
    <row r="4590" spans="1:23">
      <c r="A4590">
        <v>2015</v>
      </c>
      <c r="B4590">
        <v>63</v>
      </c>
      <c r="C4590" t="s">
        <v>23</v>
      </c>
      <c r="D4590" t="s">
        <v>73</v>
      </c>
      <c r="E4590" t="s">
        <v>21</v>
      </c>
      <c r="F4590" t="s">
        <v>24</v>
      </c>
      <c r="G4590" t="s">
        <v>28</v>
      </c>
      <c r="H4590" s="3">
        <v>10912.14</v>
      </c>
      <c r="I4590" t="s">
        <v>21</v>
      </c>
      <c r="J4590" t="s">
        <v>18</v>
      </c>
      <c r="K45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37.9001597405288</v>
      </c>
      <c r="L4590" s="5">
        <f>TablaDatos[[#This Row],[IMC_raw]]/1000000000000000</f>
        <v>37.9001597405288</v>
      </c>
      <c r="M4590" s="2">
        <v>3.79001597405288E+16</v>
      </c>
      <c r="N45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0" s="13">
        <f t="shared" si="71"/>
        <v>4589</v>
      </c>
      <c r="P4590" s="2" t="str">
        <f>IF(TablaDatos[[#This Row],[Diabetes]]=0,"No","Si")</f>
        <v>Si</v>
      </c>
      <c r="Q4590">
        <v>1</v>
      </c>
      <c r="R4590">
        <f>TablaDatos[[#This Row],[Aux2]]/10000000000000</f>
        <v>256.61388891046403</v>
      </c>
      <c r="S4590" s="1">
        <v>2566138889104640</v>
      </c>
      <c r="T4590" s="7">
        <f>TablaDatos[[#This Row],[Aux3]]/100000000000000</f>
        <v>3.0000000000000001E-12</v>
      </c>
      <c r="U4590">
        <v>300</v>
      </c>
      <c r="V4590">
        <v>172.4</v>
      </c>
      <c r="W4590">
        <v>104.8</v>
      </c>
    </row>
    <row r="4591" spans="1:23">
      <c r="A4591">
        <v>2015</v>
      </c>
      <c r="B4591">
        <v>62</v>
      </c>
      <c r="C4591" t="s">
        <v>16</v>
      </c>
      <c r="D4591" t="s">
        <v>17</v>
      </c>
      <c r="E4591" t="s">
        <v>19</v>
      </c>
      <c r="F4591" t="s">
        <v>19</v>
      </c>
      <c r="G4591" t="s">
        <v>28</v>
      </c>
      <c r="H4591" s="3">
        <v>32708.32</v>
      </c>
      <c r="I4591" t="s">
        <v>19</v>
      </c>
      <c r="J4591" t="s">
        <v>22</v>
      </c>
      <c r="K45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37.8963736380569</v>
      </c>
      <c r="L4591" s="6">
        <f>TablaDatos[[#This Row],[IMC_raw]]/1000000000000000</f>
        <v>3.7896373638056899</v>
      </c>
      <c r="M4591" s="2">
        <v>3789637363805690</v>
      </c>
      <c r="N45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1" s="13">
        <f t="shared" si="71"/>
        <v>4590</v>
      </c>
      <c r="P4591" s="2" t="str">
        <f>IF(TablaDatos[[#This Row],[Diabetes]]=0,"No","Si")</f>
        <v>Si</v>
      </c>
      <c r="Q4591">
        <v>1</v>
      </c>
      <c r="R4591">
        <f>TablaDatos[[#This Row],[Aux2]]/10000000000000</f>
        <v>2269.2852697763801</v>
      </c>
      <c r="S4591" s="1">
        <v>2.26928526977638E+16</v>
      </c>
      <c r="T4591" s="7">
        <f>TablaDatos[[#This Row],[Aux3]]/100000000000000</f>
        <v>255.577504796553</v>
      </c>
      <c r="U4591" s="1">
        <v>2.55577504796553E+16</v>
      </c>
      <c r="V4591">
        <v>170.5</v>
      </c>
      <c r="W4591">
        <v>103.1</v>
      </c>
    </row>
    <row r="4592" spans="1:23">
      <c r="A4592">
        <v>2015</v>
      </c>
      <c r="B4592">
        <v>67</v>
      </c>
      <c r="C4592" t="s">
        <v>16</v>
      </c>
      <c r="D4592" t="s">
        <v>42</v>
      </c>
      <c r="E4592" t="s">
        <v>31</v>
      </c>
      <c r="F4592" t="s">
        <v>24</v>
      </c>
      <c r="G4592" t="s">
        <v>25</v>
      </c>
      <c r="H4592" s="3">
        <v>14533.82</v>
      </c>
      <c r="I4592" t="s">
        <v>21</v>
      </c>
      <c r="J4592" t="s">
        <v>22</v>
      </c>
      <c r="K45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37.870261911450797</v>
      </c>
      <c r="L4592" s="6">
        <f>TablaDatos[[#This Row],[IMC_raw]]/1000000000000000</f>
        <v>37.870261911450797</v>
      </c>
      <c r="M4592" s="2">
        <v>3.78702619114508E+16</v>
      </c>
      <c r="N45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2" s="13">
        <f t="shared" si="71"/>
        <v>4591</v>
      </c>
      <c r="P4592" s="2" t="str">
        <f>IF(TablaDatos[[#This Row],[Diabetes]]=0,"No","Si")</f>
        <v>Si</v>
      </c>
      <c r="Q4592">
        <v>1</v>
      </c>
      <c r="R4592">
        <f>TablaDatos[[#This Row],[Aux2]]/10000000000000</f>
        <v>2553.9332657719801</v>
      </c>
      <c r="S4592" s="1">
        <v>2.55393326577198E+16</v>
      </c>
      <c r="T4592" s="7">
        <f>TablaDatos[[#This Row],[Aux3]]/100000000000000</f>
        <v>3.0000000000000001E-12</v>
      </c>
      <c r="U4592">
        <v>300</v>
      </c>
      <c r="V4592">
        <v>180.4</v>
      </c>
      <c r="W4592">
        <v>108.6</v>
      </c>
    </row>
    <row r="4593" spans="1:23">
      <c r="A4593">
        <v>2015</v>
      </c>
      <c r="B4593">
        <v>70</v>
      </c>
      <c r="C4593" t="s">
        <v>23</v>
      </c>
      <c r="D4593" t="s">
        <v>71</v>
      </c>
      <c r="E4593" t="s">
        <v>21</v>
      </c>
      <c r="F4593" t="s">
        <v>24</v>
      </c>
      <c r="G4593" t="s">
        <v>25</v>
      </c>
      <c r="H4593" s="3">
        <v>16716.11</v>
      </c>
      <c r="I4593" t="s">
        <v>19</v>
      </c>
      <c r="J4593" t="s">
        <v>18</v>
      </c>
      <c r="K45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37.8575548846256</v>
      </c>
      <c r="L4593" s="6">
        <f>TablaDatos[[#This Row],[IMC_raw]]/100000000000000</f>
        <v>37.8575548846256</v>
      </c>
      <c r="M4593" s="2">
        <v>3785755488462560</v>
      </c>
      <c r="N45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3" s="13">
        <f t="shared" si="71"/>
        <v>4592</v>
      </c>
      <c r="P4593" s="2" t="str">
        <f>IF(TablaDatos[[#This Row],[Diabetes]]=0,"No","Si")</f>
        <v>No</v>
      </c>
      <c r="Q4593">
        <v>0</v>
      </c>
      <c r="R4593">
        <f>TablaDatos[[#This Row],[Aux2]]/10000000000000</f>
        <v>2475.4716939188702</v>
      </c>
      <c r="S4593" s="1">
        <v>2.47547169391887E+16</v>
      </c>
      <c r="T4593" s="7">
        <f>TablaDatos[[#This Row],[Aux3]]/100000000000000</f>
        <v>29.416289747093799</v>
      </c>
      <c r="U4593" s="1">
        <v>2941628974709380</v>
      </c>
      <c r="V4593">
        <v>177</v>
      </c>
      <c r="W4593">
        <v>106.5</v>
      </c>
    </row>
    <row r="4594" spans="1:23">
      <c r="A4594">
        <v>2015</v>
      </c>
      <c r="B4594">
        <v>47</v>
      </c>
      <c r="C4594" t="s">
        <v>16</v>
      </c>
      <c r="D4594" t="s">
        <v>29</v>
      </c>
      <c r="E4594" t="s">
        <v>18</v>
      </c>
      <c r="F4594" t="s">
        <v>24</v>
      </c>
      <c r="G4594" t="s">
        <v>20</v>
      </c>
      <c r="H4594" s="3">
        <v>14396.82</v>
      </c>
      <c r="I4594" t="s">
        <v>19</v>
      </c>
      <c r="J4594" t="s">
        <v>18</v>
      </c>
      <c r="K45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37.8486943110045</v>
      </c>
      <c r="L4594" s="5">
        <f>TablaDatos[[#This Row],[IMC_raw]]/1000000000000000</f>
        <v>3.78486943110045</v>
      </c>
      <c r="M4594" s="2">
        <v>3784869431100450</v>
      </c>
      <c r="N45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4" s="13">
        <f t="shared" si="71"/>
        <v>4593</v>
      </c>
      <c r="P4594" s="2" t="str">
        <f>IF(TablaDatos[[#This Row],[Diabetes]]=0,"No","Si")</f>
        <v>No</v>
      </c>
      <c r="Q4594">
        <v>0</v>
      </c>
      <c r="R4594">
        <f>TablaDatos[[#This Row],[Aux2]]/10000000000000</f>
        <v>2168.02073040082</v>
      </c>
      <c r="S4594" s="1">
        <v>2.16802073040082E+16</v>
      </c>
      <c r="T4594" s="7">
        <f>TablaDatos[[#This Row],[Aux3]]/100000000000000</f>
        <v>25.096218618353799</v>
      </c>
      <c r="U4594" s="1">
        <v>2509621861835380</v>
      </c>
      <c r="V4594">
        <v>158.69999999999999</v>
      </c>
      <c r="W4594">
        <v>102.2</v>
      </c>
    </row>
    <row r="4595" spans="1:23">
      <c r="A4595">
        <v>2015</v>
      </c>
      <c r="B4595">
        <v>63</v>
      </c>
      <c r="C4595" t="s">
        <v>23</v>
      </c>
      <c r="D4595" t="s">
        <v>72</v>
      </c>
      <c r="E4595" t="s">
        <v>21</v>
      </c>
      <c r="F4595" t="s">
        <v>24</v>
      </c>
      <c r="G4595" t="s">
        <v>28</v>
      </c>
      <c r="H4595" s="3">
        <v>12884.15</v>
      </c>
      <c r="I4595" t="s">
        <v>21</v>
      </c>
      <c r="J4595" t="s">
        <v>19</v>
      </c>
      <c r="K45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37.8101336943704</v>
      </c>
      <c r="L4595" s="6">
        <f>TablaDatos[[#This Row],[IMC_raw]]/1000000000000000</f>
        <v>3.7810133694370398</v>
      </c>
      <c r="M4595" s="2">
        <v>3781013369437040</v>
      </c>
      <c r="N45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5" s="13">
        <f t="shared" si="71"/>
        <v>4594</v>
      </c>
      <c r="P4595" s="2" t="str">
        <f>IF(TablaDatos[[#This Row],[Diabetes]]=0,"No","Si")</f>
        <v>Si</v>
      </c>
      <c r="Q4595">
        <v>1</v>
      </c>
      <c r="R4595">
        <f>TablaDatos[[#This Row],[Aux2]]/10000000000000</f>
        <v>230.263378876395</v>
      </c>
      <c r="S4595" s="1">
        <v>2302633788763950</v>
      </c>
      <c r="T4595" s="7">
        <f>TablaDatos[[#This Row],[Aux3]]/100000000000000</f>
        <v>276.488496525904</v>
      </c>
      <c r="U4595" s="1">
        <v>2.76488496525904E+16</v>
      </c>
      <c r="V4595">
        <v>177.9</v>
      </c>
      <c r="W4595">
        <v>102.9</v>
      </c>
    </row>
    <row r="4596" spans="1:23">
      <c r="A4596">
        <v>2015</v>
      </c>
      <c r="B4596">
        <v>58</v>
      </c>
      <c r="C4596" t="s">
        <v>23</v>
      </c>
      <c r="D4596" t="s">
        <v>17</v>
      </c>
      <c r="E4596" t="s">
        <v>21</v>
      </c>
      <c r="F4596" t="s">
        <v>24</v>
      </c>
      <c r="G4596" t="s">
        <v>28</v>
      </c>
      <c r="H4596" s="3">
        <v>20065.29</v>
      </c>
      <c r="I4596" t="s">
        <v>21</v>
      </c>
      <c r="J4596" t="s">
        <v>18</v>
      </c>
      <c r="K45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37.753235991110401</v>
      </c>
      <c r="L4596" s="6">
        <f>TablaDatos[[#This Row],[IMC_raw]]/100000000000000</f>
        <v>37.753235991110401</v>
      </c>
      <c r="M4596" s="2">
        <v>3775323599111040</v>
      </c>
      <c r="N45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6" s="13">
        <f t="shared" si="71"/>
        <v>4595</v>
      </c>
      <c r="P4596" s="2" t="str">
        <f>IF(TablaDatos[[#This Row],[Diabetes]]=0,"No","Si")</f>
        <v>Si</v>
      </c>
      <c r="Q4596">
        <v>1</v>
      </c>
      <c r="R4596">
        <f>TablaDatos[[#This Row],[Aux2]]/10000000000000</f>
        <v>2468.01837704114</v>
      </c>
      <c r="S4596" s="1">
        <v>2.46801837704114E+16</v>
      </c>
      <c r="T4596" s="7">
        <f>TablaDatos[[#This Row],[Aux3]]/100000000000000</f>
        <v>25.913839055354</v>
      </c>
      <c r="U4596" s="1">
        <v>2591383905535400</v>
      </c>
      <c r="V4596">
        <v>175.3</v>
      </c>
      <c r="W4596">
        <v>100.4</v>
      </c>
    </row>
    <row r="4597" spans="1:23">
      <c r="A4597">
        <v>2015</v>
      </c>
      <c r="B4597">
        <v>67</v>
      </c>
      <c r="C4597" t="s">
        <v>16</v>
      </c>
      <c r="D4597" t="s">
        <v>73</v>
      </c>
      <c r="E4597" t="s">
        <v>31</v>
      </c>
      <c r="F4597" t="s">
        <v>24</v>
      </c>
      <c r="G4597" t="s">
        <v>25</v>
      </c>
      <c r="H4597" s="3">
        <v>29297.46</v>
      </c>
      <c r="I4597" t="s">
        <v>21</v>
      </c>
      <c r="J4597" t="s">
        <v>18</v>
      </c>
      <c r="K4597">
        <f>IF(TablaDatos[[#This Row],[IMC2]]&gt;10,TablaDatos[[#This Row],[IMC2]],IF(TablaDatos[[#This Row],[IMC2]]&lt;1, TablaDatos[[#This Row],[IMC2]]*100,IF(TablaDatos[[#This Row],[IMC2]]&lt;0.1,TablaDatos[[#This Row],[IMC2]]*1000,TablaDatos[[#This Row],[IMC2]]*10)))/10</f>
        <v>37.751157778253699</v>
      </c>
      <c r="L4597" s="6">
        <f>TablaDatos[[#This Row],[IMC_raw]]/10000000000000</f>
        <v>377.51157778253702</v>
      </c>
      <c r="M4597" s="2">
        <v>3775115777825370</v>
      </c>
      <c r="N45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7" s="13">
        <f t="shared" si="71"/>
        <v>4596</v>
      </c>
      <c r="P4597" s="2" t="str">
        <f>IF(TablaDatos[[#This Row],[Diabetes]]=0,"No","Si")</f>
        <v>Si</v>
      </c>
      <c r="Q4597">
        <v>1</v>
      </c>
      <c r="R4597">
        <f>TablaDatos[[#This Row],[Aux2]]/10000000000000</f>
        <v>236.02957122310301</v>
      </c>
      <c r="S4597" s="1">
        <v>2360295712231030</v>
      </c>
      <c r="T4597" s="7">
        <f>TablaDatos[[#This Row],[Aux3]]/100000000000000</f>
        <v>239.14283663843699</v>
      </c>
      <c r="U4597" s="1">
        <v>2.39142836638437E+16</v>
      </c>
      <c r="V4597">
        <v>178.5</v>
      </c>
      <c r="W4597">
        <v>110.7</v>
      </c>
    </row>
    <row r="4598" spans="1:23">
      <c r="A4598">
        <v>2015</v>
      </c>
      <c r="B4598">
        <v>58</v>
      </c>
      <c r="C4598" t="s">
        <v>16</v>
      </c>
      <c r="D4598" t="s">
        <v>36</v>
      </c>
      <c r="E4598" t="s">
        <v>19</v>
      </c>
      <c r="F4598" t="s">
        <v>24</v>
      </c>
      <c r="G4598" t="s">
        <v>28</v>
      </c>
      <c r="H4598" s="3">
        <v>12395.49</v>
      </c>
      <c r="I4598" t="s">
        <v>21</v>
      </c>
      <c r="J4598" t="s">
        <v>18</v>
      </c>
      <c r="K45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37.745759383908201</v>
      </c>
      <c r="L4598" s="5">
        <f>TablaDatos[[#This Row],[IMC_raw]]/1000000000000000</f>
        <v>3.7745759383908202</v>
      </c>
      <c r="M4598" s="2">
        <v>3774575938390820</v>
      </c>
      <c r="N45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8" s="13">
        <f t="shared" si="71"/>
        <v>4597</v>
      </c>
      <c r="P4598" s="2" t="str">
        <f>IF(TablaDatos[[#This Row],[Diabetes]]=0,"No","Si")</f>
        <v>No</v>
      </c>
      <c r="Q4598">
        <v>0</v>
      </c>
      <c r="R4598">
        <f>TablaDatos[[#This Row],[Aux2]]/10000000000000</f>
        <v>2171.0935710636099</v>
      </c>
      <c r="S4598" s="1">
        <v>2.17109357106361E+16</v>
      </c>
      <c r="T4598" s="7">
        <f>TablaDatos[[#This Row],[Aux3]]/100000000000000</f>
        <v>27.159135969210698</v>
      </c>
      <c r="U4598" s="1">
        <v>2715913596921070</v>
      </c>
      <c r="V4598">
        <v>170.9</v>
      </c>
      <c r="W4598">
        <v>109.2</v>
      </c>
    </row>
    <row r="4599" spans="1:23">
      <c r="A4599">
        <v>2015</v>
      </c>
      <c r="B4599">
        <v>62</v>
      </c>
      <c r="C4599" t="s">
        <v>16</v>
      </c>
      <c r="D4599" t="s">
        <v>74</v>
      </c>
      <c r="E4599" t="s">
        <v>21</v>
      </c>
      <c r="F4599" t="s">
        <v>19</v>
      </c>
      <c r="G4599" t="s">
        <v>28</v>
      </c>
      <c r="H4599" s="3">
        <v>27119.97</v>
      </c>
      <c r="I4599" t="s">
        <v>21</v>
      </c>
      <c r="J4599" t="s">
        <v>19</v>
      </c>
      <c r="K45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37.718536458242497</v>
      </c>
      <c r="L4599" s="5">
        <f>TablaDatos[[#This Row],[IMC_raw]]/1000000000000000</f>
        <v>37.718536458242497</v>
      </c>
      <c r="M4599" s="2">
        <v>3.7718536458242496E+16</v>
      </c>
      <c r="N45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599" s="13">
        <f t="shared" si="71"/>
        <v>4598</v>
      </c>
      <c r="P4599" s="2" t="str">
        <f>IF(TablaDatos[[#This Row],[Diabetes]]=0,"No","Si")</f>
        <v>No</v>
      </c>
      <c r="Q4599">
        <v>0</v>
      </c>
      <c r="R4599">
        <f>TablaDatos[[#This Row],[Aux2]]/10000000000000</f>
        <v>2071.3261447359801</v>
      </c>
      <c r="S4599" s="1">
        <v>2.07132614473598E+16</v>
      </c>
      <c r="T4599" s="7">
        <f>TablaDatos[[#This Row],[Aux3]]/100000000000000</f>
        <v>238.95099398347099</v>
      </c>
      <c r="U4599" s="1">
        <v>2.38950993983471E+16</v>
      </c>
      <c r="V4599">
        <v>167.5</v>
      </c>
      <c r="W4599">
        <v>104</v>
      </c>
    </row>
    <row r="4600" spans="1:23">
      <c r="A4600">
        <v>2015</v>
      </c>
      <c r="B4600">
        <v>60</v>
      </c>
      <c r="C4600" t="s">
        <v>16</v>
      </c>
      <c r="D4600" t="s">
        <v>29</v>
      </c>
      <c r="E4600" t="s">
        <v>31</v>
      </c>
      <c r="F4600" t="s">
        <v>24</v>
      </c>
      <c r="G4600" t="s">
        <v>28</v>
      </c>
      <c r="H4600" s="3">
        <v>11225.14</v>
      </c>
      <c r="I4600" t="s">
        <v>21</v>
      </c>
      <c r="J4600" t="s">
        <v>21</v>
      </c>
      <c r="K46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37.717843633585403</v>
      </c>
      <c r="L4600" s="5">
        <f>TablaDatos[[#This Row],[IMC_raw]]/1000000000000000</f>
        <v>3.7717843633585399</v>
      </c>
      <c r="M4600" s="2">
        <v>3771784363358540</v>
      </c>
      <c r="N46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0" s="13">
        <f t="shared" si="71"/>
        <v>4599</v>
      </c>
      <c r="P4600" s="2" t="str">
        <f>IF(TablaDatos[[#This Row],[Diabetes]]=0,"No","Si")</f>
        <v>Si</v>
      </c>
      <c r="Q4600">
        <v>1</v>
      </c>
      <c r="R4600">
        <f>TablaDatos[[#This Row],[Aux2]]/10000000000000</f>
        <v>22.500955868990498</v>
      </c>
      <c r="S4600" s="1">
        <v>225009558689905</v>
      </c>
      <c r="T4600" s="7">
        <f>TablaDatos[[#This Row],[Aux3]]/100000000000000</f>
        <v>3.0000000000000001E-12</v>
      </c>
      <c r="U4600">
        <v>300</v>
      </c>
      <c r="V4600">
        <v>178.5</v>
      </c>
      <c r="W4600">
        <v>115.1</v>
      </c>
    </row>
    <row r="4601" spans="1:23">
      <c r="A4601">
        <v>2015</v>
      </c>
      <c r="B4601">
        <v>52</v>
      </c>
      <c r="C4601" t="s">
        <v>16</v>
      </c>
      <c r="D4601" t="s">
        <v>30</v>
      </c>
      <c r="E4601" t="s">
        <v>31</v>
      </c>
      <c r="F4601" t="s">
        <v>24</v>
      </c>
      <c r="G4601" t="s">
        <v>20</v>
      </c>
      <c r="H4601" s="3">
        <v>13950.42</v>
      </c>
      <c r="I4601" t="s">
        <v>21</v>
      </c>
      <c r="J4601" t="s">
        <v>19</v>
      </c>
      <c r="K46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37.658037358707396</v>
      </c>
      <c r="L4601" s="6">
        <f>TablaDatos[[#This Row],[IMC_raw]]/1000000000000000</f>
        <v>3.7658037358707399</v>
      </c>
      <c r="M4601" s="2">
        <v>3765803735870740</v>
      </c>
      <c r="N46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1" s="13">
        <f t="shared" si="71"/>
        <v>4600</v>
      </c>
      <c r="P4601" s="2" t="str">
        <f>IF(TablaDatos[[#This Row],[Diabetes]]=0,"No","Si")</f>
        <v>Si</v>
      </c>
      <c r="Q4601">
        <v>1</v>
      </c>
      <c r="R4601">
        <f>TablaDatos[[#This Row],[Aux2]]/10000000000000</f>
        <v>252.09079514150599</v>
      </c>
      <c r="S4601" s="1">
        <v>2520907951415060</v>
      </c>
      <c r="T4601" s="7">
        <f>TablaDatos[[#This Row],[Aux3]]/100000000000000</f>
        <v>28.4446454059437</v>
      </c>
      <c r="U4601" s="1">
        <v>2844464540594370</v>
      </c>
      <c r="V4601">
        <v>163.4</v>
      </c>
      <c r="W4601">
        <v>98.4</v>
      </c>
    </row>
    <row r="4602" spans="1:23">
      <c r="A4602">
        <v>2015</v>
      </c>
      <c r="B4602">
        <v>56</v>
      </c>
      <c r="C4602" t="s">
        <v>16</v>
      </c>
      <c r="D4602" t="s">
        <v>36</v>
      </c>
      <c r="E4602" t="s">
        <v>21</v>
      </c>
      <c r="F4602" t="s">
        <v>19</v>
      </c>
      <c r="G4602" t="s">
        <v>28</v>
      </c>
      <c r="H4602" s="3">
        <v>19599.36</v>
      </c>
      <c r="I4602" t="s">
        <v>19</v>
      </c>
      <c r="J4602" t="s">
        <v>19</v>
      </c>
      <c r="K46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37.614832984122799</v>
      </c>
      <c r="L4602" s="5">
        <f>TablaDatos[[#This Row],[IMC_raw]]/1000000000000000</f>
        <v>3.7614832984122799</v>
      </c>
      <c r="M4602" s="2">
        <v>3761483298412280</v>
      </c>
      <c r="N46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2" s="13">
        <f t="shared" si="71"/>
        <v>4601</v>
      </c>
      <c r="P4602" s="2" t="str">
        <f>IF(TablaDatos[[#This Row],[Diabetes]]=0,"No","Si")</f>
        <v>Si</v>
      </c>
      <c r="Q4602">
        <v>1</v>
      </c>
      <c r="R4602">
        <f>TablaDatos[[#This Row],[Aux2]]/10000000000000</f>
        <v>217.68895018088801</v>
      </c>
      <c r="S4602" s="1">
        <v>2176889501808880</v>
      </c>
      <c r="T4602" s="7">
        <f>TablaDatos[[#This Row],[Aux3]]/100000000000000</f>
        <v>23.7200024019909</v>
      </c>
      <c r="U4602" s="1">
        <v>2372000240199090</v>
      </c>
      <c r="V4602">
        <v>177.3</v>
      </c>
      <c r="W4602">
        <v>104.4</v>
      </c>
    </row>
    <row r="4603" spans="1:23">
      <c r="A4603">
        <v>2015</v>
      </c>
      <c r="B4603">
        <v>57</v>
      </c>
      <c r="C4603" t="s">
        <v>23</v>
      </c>
      <c r="D4603" t="s">
        <v>72</v>
      </c>
      <c r="E4603" t="s">
        <v>31</v>
      </c>
      <c r="F4603" t="s">
        <v>24</v>
      </c>
      <c r="G4603" t="s">
        <v>28</v>
      </c>
      <c r="H4603" s="3">
        <v>16153.59</v>
      </c>
      <c r="I4603" t="s">
        <v>19</v>
      </c>
      <c r="J4603" t="s">
        <v>18</v>
      </c>
      <c r="K46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37.556094589725802</v>
      </c>
      <c r="L4603" s="6">
        <f>TablaDatos[[#This Row],[IMC_raw]]/1000000000000000</f>
        <v>37.556094589725802</v>
      </c>
      <c r="M4603" s="2">
        <v>3.75560945897258E+16</v>
      </c>
      <c r="N46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3" s="13">
        <f t="shared" si="71"/>
        <v>4602</v>
      </c>
      <c r="P4603" s="2" t="str">
        <f>IF(TablaDatos[[#This Row],[Diabetes]]=0,"No","Si")</f>
        <v>Si</v>
      </c>
      <c r="Q4603">
        <v>1</v>
      </c>
      <c r="R4603">
        <f>TablaDatos[[#This Row],[Aux2]]/10000000000000</f>
        <v>2238.3496182886702</v>
      </c>
      <c r="S4603" s="1">
        <v>2.23834961828867E+16</v>
      </c>
      <c r="T4603" s="7">
        <f>TablaDatos[[#This Row],[Aux3]]/100000000000000</f>
        <v>251.653309907329</v>
      </c>
      <c r="U4603" s="1">
        <v>2.51653309907329E+16</v>
      </c>
      <c r="V4603">
        <v>174.3</v>
      </c>
      <c r="W4603">
        <v>99.2</v>
      </c>
    </row>
    <row r="4604" spans="1:23">
      <c r="A4604">
        <v>2015</v>
      </c>
      <c r="B4604">
        <v>55</v>
      </c>
      <c r="C4604" t="s">
        <v>16</v>
      </c>
      <c r="D4604" t="s">
        <v>34</v>
      </c>
      <c r="E4604" t="s">
        <v>21</v>
      </c>
      <c r="F4604" t="s">
        <v>24</v>
      </c>
      <c r="G4604" t="s">
        <v>28</v>
      </c>
      <c r="H4604" s="3">
        <v>15947.09</v>
      </c>
      <c r="I4604" t="s">
        <v>19</v>
      </c>
      <c r="J4604" t="s">
        <v>22</v>
      </c>
      <c r="K46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37.539651641141901</v>
      </c>
      <c r="L4604" s="5">
        <f>TablaDatos[[#This Row],[IMC_raw]]/1000000000000000</f>
        <v>3.7539651641141898</v>
      </c>
      <c r="M4604" s="2">
        <v>3753965164114190</v>
      </c>
      <c r="N46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4" s="13">
        <f t="shared" si="71"/>
        <v>4603</v>
      </c>
      <c r="P4604" s="2" t="str">
        <f>IF(TablaDatos[[#This Row],[Diabetes]]=0,"No","Si")</f>
        <v>Si</v>
      </c>
      <c r="Q4604">
        <v>1</v>
      </c>
      <c r="R4604">
        <f>TablaDatos[[#This Row],[Aux2]]/10000000000000</f>
        <v>2325.4012982691202</v>
      </c>
      <c r="S4604" s="1">
        <v>2.32540129826912E+16</v>
      </c>
      <c r="T4604" s="7">
        <f>TablaDatos[[#This Row],[Aux3]]/100000000000000</f>
        <v>28.901471708551099</v>
      </c>
      <c r="U4604" s="1">
        <v>2890147170855110</v>
      </c>
      <c r="V4604">
        <v>174</v>
      </c>
      <c r="W4604">
        <v>107.1</v>
      </c>
    </row>
    <row r="4605" spans="1:23">
      <c r="A4605">
        <v>2015</v>
      </c>
      <c r="B4605">
        <v>63</v>
      </c>
      <c r="C4605" t="s">
        <v>16</v>
      </c>
      <c r="D4605" t="s">
        <v>17</v>
      </c>
      <c r="E4605" t="s">
        <v>18</v>
      </c>
      <c r="F4605" t="s">
        <v>19</v>
      </c>
      <c r="G4605" t="s">
        <v>28</v>
      </c>
      <c r="H4605" s="3">
        <v>29693.360000000001</v>
      </c>
      <c r="I4605" t="s">
        <v>19</v>
      </c>
      <c r="J4605" t="s">
        <v>22</v>
      </c>
      <c r="K46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37.520646726927296</v>
      </c>
      <c r="L4605" s="5">
        <f>TablaDatos[[#This Row],[IMC_raw]]/1000000000000000</f>
        <v>0.37520646726927298</v>
      </c>
      <c r="M4605" s="2">
        <v>375206467269273</v>
      </c>
      <c r="N46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5" s="13">
        <f t="shared" si="71"/>
        <v>4604</v>
      </c>
      <c r="P4605" s="2" t="str">
        <f>IF(TablaDatos[[#This Row],[Diabetes]]=0,"No","Si")</f>
        <v>No</v>
      </c>
      <c r="Q4605">
        <v>0</v>
      </c>
      <c r="R4605">
        <f>TablaDatos[[#This Row],[Aux2]]/10000000000000</f>
        <v>2309.8892193349602</v>
      </c>
      <c r="S4605" s="1">
        <v>2.30988921933496E+16</v>
      </c>
      <c r="T4605" s="7">
        <f>TablaDatos[[#This Row],[Aux3]]/100000000000000</f>
        <v>226.644962348283</v>
      </c>
      <c r="U4605" s="1">
        <v>2.26644962348283E+16</v>
      </c>
      <c r="V4605">
        <v>164.9</v>
      </c>
      <c r="W4605">
        <v>94.4</v>
      </c>
    </row>
    <row r="4606" spans="1:23">
      <c r="A4606">
        <v>2015</v>
      </c>
      <c r="B4606">
        <v>48</v>
      </c>
      <c r="C4606" t="s">
        <v>16</v>
      </c>
      <c r="D4606" t="s">
        <v>42</v>
      </c>
      <c r="E4606" t="s">
        <v>18</v>
      </c>
      <c r="F4606" t="s">
        <v>24</v>
      </c>
      <c r="G4606" t="s">
        <v>20</v>
      </c>
      <c r="H4606" s="3">
        <v>8465.24</v>
      </c>
      <c r="I4606" t="s">
        <v>19</v>
      </c>
      <c r="J4606" t="s">
        <v>18</v>
      </c>
      <c r="K46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37.485423322648799</v>
      </c>
      <c r="L4606" s="5">
        <f>TablaDatos[[#This Row],[IMC_raw]]/1000000000000000</f>
        <v>3.7485423322648801</v>
      </c>
      <c r="M4606" s="2">
        <v>3748542332264880</v>
      </c>
      <c r="N46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6" s="13">
        <f t="shared" si="71"/>
        <v>4605</v>
      </c>
      <c r="P4606" s="2" t="str">
        <f>IF(TablaDatos[[#This Row],[Diabetes]]=0,"No","Si")</f>
        <v>No</v>
      </c>
      <c r="Q4606">
        <v>0</v>
      </c>
      <c r="R4606">
        <f>TablaDatos[[#This Row],[Aux2]]/10000000000000</f>
        <v>2053.2183573573602</v>
      </c>
      <c r="S4606" s="1">
        <v>2.05321835735736E+16</v>
      </c>
      <c r="T4606" s="7">
        <f>TablaDatos[[#This Row],[Aux3]]/100000000000000</f>
        <v>250.65729644635701</v>
      </c>
      <c r="U4606" s="1">
        <v>2.50657296446357E+16</v>
      </c>
      <c r="V4606">
        <v>154.9</v>
      </c>
      <c r="W4606">
        <v>95.7</v>
      </c>
    </row>
    <row r="4607" spans="1:23">
      <c r="A4607">
        <v>2015</v>
      </c>
      <c r="B4607">
        <v>65</v>
      </c>
      <c r="C4607" t="s">
        <v>16</v>
      </c>
      <c r="D4607" t="s">
        <v>73</v>
      </c>
      <c r="E4607" t="s">
        <v>21</v>
      </c>
      <c r="F4607" t="s">
        <v>24</v>
      </c>
      <c r="G4607" t="s">
        <v>25</v>
      </c>
      <c r="H4607" s="3">
        <v>12568.93</v>
      </c>
      <c r="I4607" t="s">
        <v>21</v>
      </c>
      <c r="J4607" t="s">
        <v>22</v>
      </c>
      <c r="K46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37.4738851852523</v>
      </c>
      <c r="L4607" s="6">
        <f>TablaDatos[[#This Row],[IMC_raw]]/1000000000000000</f>
        <v>3.7473885185252298</v>
      </c>
      <c r="M4607" s="2">
        <v>3747388518525230</v>
      </c>
      <c r="N46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7" s="13">
        <f t="shared" si="71"/>
        <v>4606</v>
      </c>
      <c r="P4607" s="2" t="str">
        <f>IF(TablaDatos[[#This Row],[Diabetes]]=0,"No","Si")</f>
        <v>Si</v>
      </c>
      <c r="Q4607">
        <v>1</v>
      </c>
      <c r="R4607">
        <f>TablaDatos[[#This Row],[Aux2]]/10000000000000</f>
        <v>2319.9655934305301</v>
      </c>
      <c r="S4607" s="1">
        <v>2.31996559343053E+16</v>
      </c>
      <c r="T4607" s="7">
        <f>TablaDatos[[#This Row],[Aux3]]/100000000000000</f>
        <v>244.01514821083001</v>
      </c>
      <c r="U4607" s="1">
        <v>2.4401514821083E+16</v>
      </c>
      <c r="V4607">
        <v>176.8</v>
      </c>
      <c r="W4607">
        <v>103.1</v>
      </c>
    </row>
    <row r="4608" spans="1:23">
      <c r="A4608">
        <v>2015</v>
      </c>
      <c r="B4608">
        <v>53</v>
      </c>
      <c r="C4608" t="s">
        <v>23</v>
      </c>
      <c r="D4608" t="s">
        <v>29</v>
      </c>
      <c r="E4608" t="s">
        <v>18</v>
      </c>
      <c r="F4608" t="s">
        <v>24</v>
      </c>
      <c r="G4608" t="s">
        <v>20</v>
      </c>
      <c r="H4608" s="3">
        <v>19309.46</v>
      </c>
      <c r="I4608" t="s">
        <v>19</v>
      </c>
      <c r="J4608" t="s">
        <v>22</v>
      </c>
      <c r="K46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37.456403900768905</v>
      </c>
      <c r="L4608" s="5">
        <f>TablaDatos[[#This Row],[IMC_raw]]/1000000000000000</f>
        <v>3.7456403900768902</v>
      </c>
      <c r="M4608" s="2">
        <v>3745640390076890</v>
      </c>
      <c r="N46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8" s="13">
        <f t="shared" si="71"/>
        <v>4607</v>
      </c>
      <c r="P4608" s="2" t="str">
        <f>IF(TablaDatos[[#This Row],[Diabetes]]=0,"No","Si")</f>
        <v>Si</v>
      </c>
      <c r="Q4608">
        <v>1</v>
      </c>
      <c r="R4608">
        <f>TablaDatos[[#This Row],[Aux2]]/10000000000000</f>
        <v>242.843507886075</v>
      </c>
      <c r="S4608" s="1">
        <v>2428435078860750</v>
      </c>
      <c r="T4608" s="7">
        <f>TablaDatos[[#This Row],[Aux3]]/100000000000000</f>
        <v>281.19529761552099</v>
      </c>
      <c r="U4608" s="1">
        <v>2.81195297615521E+16</v>
      </c>
      <c r="V4608">
        <v>153</v>
      </c>
      <c r="W4608">
        <v>94</v>
      </c>
    </row>
    <row r="4609" spans="1:23">
      <c r="A4609">
        <v>2015</v>
      </c>
      <c r="B4609">
        <v>57</v>
      </c>
      <c r="C4609" t="s">
        <v>16</v>
      </c>
      <c r="D4609" t="s">
        <v>29</v>
      </c>
      <c r="E4609" t="s">
        <v>19</v>
      </c>
      <c r="F4609" t="s">
        <v>24</v>
      </c>
      <c r="G4609" t="s">
        <v>28</v>
      </c>
      <c r="H4609" s="3">
        <v>10901.57</v>
      </c>
      <c r="I4609" t="s">
        <v>21</v>
      </c>
      <c r="J4609" t="s">
        <v>18</v>
      </c>
      <c r="K46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37.394473514844798</v>
      </c>
      <c r="L4609" s="5">
        <f>TablaDatos[[#This Row],[IMC_raw]]/1000000000000000</f>
        <v>3.7394473514844799</v>
      </c>
      <c r="M4609" s="2">
        <v>3739447351484480</v>
      </c>
      <c r="N46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09" s="13">
        <f t="shared" si="71"/>
        <v>4608</v>
      </c>
      <c r="P4609" s="2" t="str">
        <f>IF(TablaDatos[[#This Row],[Diabetes]]=0,"No","Si")</f>
        <v>Si</v>
      </c>
      <c r="Q4609">
        <v>1</v>
      </c>
      <c r="R4609">
        <f>TablaDatos[[#This Row],[Aux2]]/10000000000000</f>
        <v>2400.7982989355301</v>
      </c>
      <c r="S4609" s="1">
        <v>2.40079829893553E+16</v>
      </c>
      <c r="T4609" s="7">
        <f>TablaDatos[[#This Row],[Aux3]]/100000000000000</f>
        <v>2.5806955443909398</v>
      </c>
      <c r="U4609" s="1">
        <v>258069554439094</v>
      </c>
      <c r="V4609">
        <v>169.3</v>
      </c>
      <c r="W4609">
        <v>104</v>
      </c>
    </row>
    <row r="4610" spans="1:23">
      <c r="A4610">
        <v>2015</v>
      </c>
      <c r="B4610">
        <v>61</v>
      </c>
      <c r="C4610" t="s">
        <v>23</v>
      </c>
      <c r="D4610" t="s">
        <v>17</v>
      </c>
      <c r="E4610" t="s">
        <v>19</v>
      </c>
      <c r="F4610" t="s">
        <v>19</v>
      </c>
      <c r="G4610" t="s">
        <v>28</v>
      </c>
      <c r="H4610" s="3">
        <v>25540.720000000001</v>
      </c>
      <c r="I4610" t="s">
        <v>21</v>
      </c>
      <c r="J4610" t="s">
        <v>18</v>
      </c>
      <c r="K46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37.379156524964998</v>
      </c>
      <c r="L4610" s="5">
        <f>TablaDatos[[#This Row],[IMC_raw]]/1000000000000000</f>
        <v>3.7379156524965</v>
      </c>
      <c r="M4610" s="2">
        <v>3737915652496500</v>
      </c>
      <c r="N46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0" s="13">
        <f t="shared" ref="O4610:O4673" si="72">O4609+1</f>
        <v>4609</v>
      </c>
      <c r="P4610" s="2" t="str">
        <f>IF(TablaDatos[[#This Row],[Diabetes]]=0,"No","Si")</f>
        <v>Si</v>
      </c>
      <c r="Q4610">
        <v>1</v>
      </c>
      <c r="R4610">
        <f>TablaDatos[[#This Row],[Aux2]]/10000000000000</f>
        <v>238.947390578572</v>
      </c>
      <c r="S4610" s="1">
        <v>2389473905785720</v>
      </c>
      <c r="T4610" s="7">
        <f>TablaDatos[[#This Row],[Aux3]]/100000000000000</f>
        <v>293.80679674580801</v>
      </c>
      <c r="U4610" s="1">
        <v>2.93806796745808E+16</v>
      </c>
      <c r="V4610">
        <v>159.6</v>
      </c>
      <c r="W4610">
        <v>102.1</v>
      </c>
    </row>
    <row r="4611" spans="1:23">
      <c r="A4611">
        <v>2015</v>
      </c>
      <c r="B4611">
        <v>56</v>
      </c>
      <c r="C4611" t="s">
        <v>16</v>
      </c>
      <c r="D4611" t="s">
        <v>72</v>
      </c>
      <c r="E4611" t="s">
        <v>21</v>
      </c>
      <c r="F4611" t="s">
        <v>19</v>
      </c>
      <c r="G4611" t="s">
        <v>28</v>
      </c>
      <c r="H4611" s="3">
        <v>13398.09</v>
      </c>
      <c r="I4611" t="s">
        <v>21</v>
      </c>
      <c r="J4611" t="s">
        <v>19</v>
      </c>
      <c r="K46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37.332909889871999</v>
      </c>
      <c r="L4611" s="6">
        <f>TablaDatos[[#This Row],[IMC_raw]]/1000000000000000</f>
        <v>37.332909889871999</v>
      </c>
      <c r="M4611" s="2">
        <v>3.7332909889872E+16</v>
      </c>
      <c r="N46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1" s="13">
        <f t="shared" si="72"/>
        <v>4610</v>
      </c>
      <c r="P4611" s="2" t="str">
        <f>IF(TablaDatos[[#This Row],[Diabetes]]=0,"No","Si")</f>
        <v>Si</v>
      </c>
      <c r="Q4611">
        <v>1</v>
      </c>
      <c r="R4611">
        <f>TablaDatos[[#This Row],[Aux2]]/10000000000000</f>
        <v>2463.9214001170899</v>
      </c>
      <c r="S4611" s="1">
        <v>2.46392140011709E+16</v>
      </c>
      <c r="T4611" s="7">
        <f>TablaDatos[[#This Row],[Aux3]]/100000000000000</f>
        <v>28.976142102428099</v>
      </c>
      <c r="U4611" s="1">
        <v>2897614210242810</v>
      </c>
      <c r="V4611">
        <v>179.3</v>
      </c>
      <c r="W4611">
        <v>111.4</v>
      </c>
    </row>
    <row r="4612" spans="1:23">
      <c r="A4612">
        <v>2015</v>
      </c>
      <c r="B4612">
        <v>73</v>
      </c>
      <c r="C4612" t="s">
        <v>23</v>
      </c>
      <c r="D4612" t="s">
        <v>72</v>
      </c>
      <c r="E4612" t="s">
        <v>31</v>
      </c>
      <c r="F4612" t="s">
        <v>24</v>
      </c>
      <c r="G4612" t="s">
        <v>25</v>
      </c>
      <c r="H4612" s="3">
        <v>22907.18</v>
      </c>
      <c r="I4612" t="s">
        <v>21</v>
      </c>
      <c r="J4612" t="s">
        <v>18</v>
      </c>
      <c r="K46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37.319586578417102</v>
      </c>
      <c r="L4612" s="6">
        <f>TablaDatos[[#This Row],[IMC_raw]]/1000000000000000</f>
        <v>0.37319586578417102</v>
      </c>
      <c r="M4612" s="2">
        <v>373195865784171</v>
      </c>
      <c r="N46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2" s="13">
        <f t="shared" si="72"/>
        <v>4611</v>
      </c>
      <c r="P4612" s="2" t="str">
        <f>IF(TablaDatos[[#This Row],[Diabetes]]=0,"No","Si")</f>
        <v>Si</v>
      </c>
      <c r="Q4612">
        <v>1</v>
      </c>
      <c r="R4612">
        <f>TablaDatos[[#This Row],[Aux2]]/10000000000000</f>
        <v>2505.4092421739301</v>
      </c>
      <c r="S4612" s="1">
        <v>2.50540924217393E+16</v>
      </c>
      <c r="T4612" s="7">
        <f>TablaDatos[[#This Row],[Aux3]]/100000000000000</f>
        <v>3.0000000000000001E-12</v>
      </c>
      <c r="U4612">
        <v>300</v>
      </c>
      <c r="V4612">
        <v>187.7</v>
      </c>
      <c r="W4612">
        <v>111.7</v>
      </c>
    </row>
    <row r="4613" spans="1:23">
      <c r="A4613">
        <v>2015</v>
      </c>
      <c r="B4613">
        <v>57</v>
      </c>
      <c r="C4613" t="s">
        <v>16</v>
      </c>
      <c r="D4613" t="s">
        <v>72</v>
      </c>
      <c r="E4613" t="s">
        <v>18</v>
      </c>
      <c r="F4613" t="s">
        <v>19</v>
      </c>
      <c r="G4613" t="s">
        <v>28</v>
      </c>
      <c r="H4613" s="3">
        <v>18475.599999999999</v>
      </c>
      <c r="I4613" t="s">
        <v>21</v>
      </c>
      <c r="J4613" t="s">
        <v>19</v>
      </c>
      <c r="K46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37.309982471237497</v>
      </c>
      <c r="L4613" s="5">
        <f>TablaDatos[[#This Row],[IMC_raw]]/1000000000000000</f>
        <v>3.7309982471237499</v>
      </c>
      <c r="M4613" s="2">
        <v>3730998247123750</v>
      </c>
      <c r="N46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3" s="13">
        <f t="shared" si="72"/>
        <v>4612</v>
      </c>
      <c r="P4613" s="2" t="str">
        <f>IF(TablaDatos[[#This Row],[Diabetes]]=0,"No","Si")</f>
        <v>No</v>
      </c>
      <c r="Q4613">
        <v>0</v>
      </c>
      <c r="R4613">
        <f>TablaDatos[[#This Row],[Aux2]]/10000000000000</f>
        <v>2359.8323926466201</v>
      </c>
      <c r="S4613" s="1">
        <v>2.35983239264662E+16</v>
      </c>
      <c r="T4613" s="7">
        <f>TablaDatos[[#This Row],[Aux3]]/100000000000000</f>
        <v>27.347003808277499</v>
      </c>
      <c r="U4613" s="1">
        <v>2734700380827750</v>
      </c>
      <c r="V4613">
        <v>167.9</v>
      </c>
      <c r="W4613">
        <v>103.8</v>
      </c>
    </row>
    <row r="4614" spans="1:23">
      <c r="A4614">
        <v>2015</v>
      </c>
      <c r="B4614">
        <v>46</v>
      </c>
      <c r="C4614" t="s">
        <v>16</v>
      </c>
      <c r="D4614" t="s">
        <v>36</v>
      </c>
      <c r="E4614" t="s">
        <v>21</v>
      </c>
      <c r="F4614" t="s">
        <v>24</v>
      </c>
      <c r="G4614" t="s">
        <v>20</v>
      </c>
      <c r="H4614" s="3">
        <v>22538.43</v>
      </c>
      <c r="I4614" t="s">
        <v>21</v>
      </c>
      <c r="J4614" t="s">
        <v>19</v>
      </c>
      <c r="K46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37.274498312864701</v>
      </c>
      <c r="L4614" s="5">
        <f>TablaDatos[[#This Row],[IMC_raw]]/1000000000000000</f>
        <v>3.7274498312864699</v>
      </c>
      <c r="M4614" s="2">
        <v>3727449831286470</v>
      </c>
      <c r="N46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4" s="13">
        <f t="shared" si="72"/>
        <v>4613</v>
      </c>
      <c r="P4614" s="2" t="str">
        <f>IF(TablaDatos[[#This Row],[Diabetes]]=0,"No","Si")</f>
        <v>Si</v>
      </c>
      <c r="Q4614">
        <v>1</v>
      </c>
      <c r="R4614">
        <f>TablaDatos[[#This Row],[Aux2]]/10000000000000</f>
        <v>2412.7158728669201</v>
      </c>
      <c r="S4614" s="1">
        <v>2.41271587286692E+16</v>
      </c>
      <c r="T4614" s="7">
        <f>TablaDatos[[#This Row],[Aux3]]/100000000000000</f>
        <v>288.99790122524797</v>
      </c>
      <c r="U4614" s="1">
        <v>2.88997901225248E+16</v>
      </c>
      <c r="V4614">
        <v>161.5</v>
      </c>
      <c r="W4614">
        <v>103</v>
      </c>
    </row>
    <row r="4615" spans="1:23">
      <c r="A4615">
        <v>2015</v>
      </c>
      <c r="B4615">
        <v>57</v>
      </c>
      <c r="C4615" t="s">
        <v>23</v>
      </c>
      <c r="D4615" t="s">
        <v>27</v>
      </c>
      <c r="E4615" t="s">
        <v>18</v>
      </c>
      <c r="F4615" t="s">
        <v>24</v>
      </c>
      <c r="G4615" t="s">
        <v>28</v>
      </c>
      <c r="H4615" s="3">
        <v>16924.11</v>
      </c>
      <c r="I4615" t="s">
        <v>21</v>
      </c>
      <c r="J4615" t="s">
        <v>22</v>
      </c>
      <c r="K46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37.2514017455333</v>
      </c>
      <c r="L4615" s="6">
        <f>TablaDatos[[#This Row],[IMC_raw]]/1000000000000000</f>
        <v>0.37251401745533302</v>
      </c>
      <c r="M4615" s="2">
        <v>372514017455333</v>
      </c>
      <c r="N46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5" s="13">
        <f t="shared" si="72"/>
        <v>4614</v>
      </c>
      <c r="P4615" s="2" t="str">
        <f>IF(TablaDatos[[#This Row],[Diabetes]]=0,"No","Si")</f>
        <v>Si</v>
      </c>
      <c r="Q4615">
        <v>1</v>
      </c>
      <c r="R4615">
        <f>TablaDatos[[#This Row],[Aux2]]/10000000000000</f>
        <v>258.73516534978302</v>
      </c>
      <c r="S4615" s="1">
        <v>2587351653497830</v>
      </c>
      <c r="T4615" s="7">
        <f>TablaDatos[[#This Row],[Aux3]]/100000000000000</f>
        <v>28.204236279086299</v>
      </c>
      <c r="U4615" s="1">
        <v>2820423627908630</v>
      </c>
      <c r="V4615">
        <v>173.9</v>
      </c>
      <c r="W4615">
        <v>97.6</v>
      </c>
    </row>
    <row r="4616" spans="1:23">
      <c r="A4616">
        <v>2015</v>
      </c>
      <c r="B4616">
        <v>58</v>
      </c>
      <c r="C4616" t="s">
        <v>23</v>
      </c>
      <c r="D4616" t="s">
        <v>29</v>
      </c>
      <c r="E4616" t="s">
        <v>18</v>
      </c>
      <c r="F4616" t="s">
        <v>19</v>
      </c>
      <c r="G4616" t="s">
        <v>28</v>
      </c>
      <c r="H4616" s="3">
        <v>8364.69</v>
      </c>
      <c r="I4616" t="s">
        <v>19</v>
      </c>
      <c r="J4616" t="s">
        <v>22</v>
      </c>
      <c r="K46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37.220119339815398</v>
      </c>
      <c r="L4616" s="5">
        <f>TablaDatos[[#This Row],[IMC_raw]]/1000000000000000</f>
        <v>3.7220119339815398</v>
      </c>
      <c r="M4616" s="2">
        <v>3722011933981540</v>
      </c>
      <c r="N46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6" s="13">
        <f t="shared" si="72"/>
        <v>4615</v>
      </c>
      <c r="P4616" s="2" t="str">
        <f>IF(TablaDatos[[#This Row],[Diabetes]]=0,"No","Si")</f>
        <v>No</v>
      </c>
      <c r="Q4616">
        <v>0</v>
      </c>
      <c r="R4616">
        <f>TablaDatos[[#This Row],[Aux2]]/10000000000000</f>
        <v>2367.66667595431</v>
      </c>
      <c r="S4616" s="1">
        <v>2.36766667595431E+16</v>
      </c>
      <c r="T4616" s="7">
        <f>TablaDatos[[#This Row],[Aux3]]/100000000000000</f>
        <v>255.495695834635</v>
      </c>
      <c r="U4616" s="1">
        <v>2.55495695834635E+16</v>
      </c>
      <c r="V4616">
        <v>167.7</v>
      </c>
      <c r="W4616">
        <v>98.6</v>
      </c>
    </row>
    <row r="4617" spans="1:23">
      <c r="A4617">
        <v>2015</v>
      </c>
      <c r="B4617">
        <v>63</v>
      </c>
      <c r="C4617" t="s">
        <v>23</v>
      </c>
      <c r="D4617" t="s">
        <v>72</v>
      </c>
      <c r="E4617" t="s">
        <v>31</v>
      </c>
      <c r="F4617" t="s">
        <v>24</v>
      </c>
      <c r="G4617" t="s">
        <v>28</v>
      </c>
      <c r="H4617" s="3">
        <v>7790.01</v>
      </c>
      <c r="I4617" t="s">
        <v>21</v>
      </c>
      <c r="J4617" t="s">
        <v>18</v>
      </c>
      <c r="K46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37.214530008200903</v>
      </c>
      <c r="L4617" s="5">
        <f>TablaDatos[[#This Row],[IMC_raw]]/1000000000000000</f>
        <v>3.7214530008200901</v>
      </c>
      <c r="M4617" s="2">
        <v>3721453000820090</v>
      </c>
      <c r="N46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7" s="13">
        <f t="shared" si="72"/>
        <v>4616</v>
      </c>
      <c r="P4617" s="2" t="str">
        <f>IF(TablaDatos[[#This Row],[Diabetes]]=0,"No","Si")</f>
        <v>Si</v>
      </c>
      <c r="Q4617">
        <v>1</v>
      </c>
      <c r="R4617">
        <f>TablaDatos[[#This Row],[Aux2]]/10000000000000</f>
        <v>2694.7053798248298</v>
      </c>
      <c r="S4617" s="1">
        <v>2.69470537982483E+16</v>
      </c>
      <c r="T4617" s="7">
        <f>TablaDatos[[#This Row],[Aux3]]/100000000000000</f>
        <v>26.284251145734899</v>
      </c>
      <c r="U4617" s="1">
        <v>2628425114573490</v>
      </c>
      <c r="V4617">
        <v>181.1</v>
      </c>
      <c r="W4617">
        <v>106.9</v>
      </c>
    </row>
    <row r="4618" spans="1:23">
      <c r="A4618">
        <v>2015</v>
      </c>
      <c r="B4618">
        <v>55</v>
      </c>
      <c r="C4618" t="s">
        <v>16</v>
      </c>
      <c r="D4618" t="s">
        <v>72</v>
      </c>
      <c r="E4618" t="s">
        <v>21</v>
      </c>
      <c r="F4618" t="s">
        <v>24</v>
      </c>
      <c r="G4618" t="s">
        <v>28</v>
      </c>
      <c r="H4618" s="3">
        <v>13768.36</v>
      </c>
      <c r="I4618" t="s">
        <v>21</v>
      </c>
      <c r="J4618" t="s">
        <v>18</v>
      </c>
      <c r="K46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37.206148030491804</v>
      </c>
      <c r="L4618" s="6">
        <f>TablaDatos[[#This Row],[IMC_raw]]/1000000000000000</f>
        <v>37.206148030491804</v>
      </c>
      <c r="M4618" s="2">
        <v>3.72061480304918E+16</v>
      </c>
      <c r="N46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8" s="13">
        <f t="shared" si="72"/>
        <v>4617</v>
      </c>
      <c r="P4618" s="2" t="str">
        <f>IF(TablaDatos[[#This Row],[Diabetes]]=0,"No","Si")</f>
        <v>Si</v>
      </c>
      <c r="Q4618">
        <v>1</v>
      </c>
      <c r="R4618">
        <f>TablaDatos[[#This Row],[Aux2]]/10000000000000</f>
        <v>2401.2702266781398</v>
      </c>
      <c r="S4618" s="1">
        <v>2.40127022667814E+16</v>
      </c>
      <c r="T4618" s="7">
        <f>TablaDatos[[#This Row],[Aux3]]/100000000000000</f>
        <v>246.36130527499199</v>
      </c>
      <c r="U4618" s="1">
        <v>2.46361305274992E+16</v>
      </c>
      <c r="V4618">
        <v>167.3</v>
      </c>
      <c r="W4618">
        <v>99.7</v>
      </c>
    </row>
    <row r="4619" spans="1:23">
      <c r="A4619">
        <v>2015</v>
      </c>
      <c r="B4619">
        <v>67</v>
      </c>
      <c r="C4619" t="s">
        <v>16</v>
      </c>
      <c r="D4619" t="s">
        <v>73</v>
      </c>
      <c r="E4619" t="s">
        <v>21</v>
      </c>
      <c r="F4619" t="s">
        <v>24</v>
      </c>
      <c r="G4619" t="s">
        <v>25</v>
      </c>
      <c r="H4619" s="3">
        <v>17506.91</v>
      </c>
      <c r="I4619" t="s">
        <v>21</v>
      </c>
      <c r="J4619" t="s">
        <v>18</v>
      </c>
      <c r="K46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37.173537309017505</v>
      </c>
      <c r="L4619" s="6">
        <f>TablaDatos[[#This Row],[IMC_raw]]/1000000000000000</f>
        <v>0.37173537309017501</v>
      </c>
      <c r="M4619" s="2">
        <v>371735373090175</v>
      </c>
      <c r="N46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19" s="13">
        <f t="shared" si="72"/>
        <v>4618</v>
      </c>
      <c r="P4619" s="2" t="str">
        <f>IF(TablaDatos[[#This Row],[Diabetes]]=0,"No","Si")</f>
        <v>Si</v>
      </c>
      <c r="Q4619">
        <v>1</v>
      </c>
      <c r="R4619">
        <f>TablaDatos[[#This Row],[Aux2]]/10000000000000</f>
        <v>2359.2444808949899</v>
      </c>
      <c r="S4619" s="1">
        <v>2.35924448089499E+16</v>
      </c>
      <c r="T4619" s="7">
        <f>TablaDatos[[#This Row],[Aux3]]/100000000000000</f>
        <v>27.134816006155599</v>
      </c>
      <c r="U4619" s="1">
        <v>2713481600615560</v>
      </c>
      <c r="V4619">
        <v>174</v>
      </c>
      <c r="W4619">
        <v>107.2</v>
      </c>
    </row>
    <row r="4620" spans="1:23">
      <c r="A4620">
        <v>2015</v>
      </c>
      <c r="B4620">
        <v>55</v>
      </c>
      <c r="C4620" t="s">
        <v>23</v>
      </c>
      <c r="D4620" t="s">
        <v>29</v>
      </c>
      <c r="E4620" t="s">
        <v>19</v>
      </c>
      <c r="F4620" t="s">
        <v>24</v>
      </c>
      <c r="G4620" t="s">
        <v>28</v>
      </c>
      <c r="H4620" s="3">
        <v>14267.86</v>
      </c>
      <c r="I4620" t="s">
        <v>21</v>
      </c>
      <c r="J4620" t="s">
        <v>19</v>
      </c>
      <c r="K46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37.168138374153997</v>
      </c>
      <c r="L4620" s="6">
        <f>TablaDatos[[#This Row],[IMC_raw]]/1000000000000000</f>
        <v>37.168138374153997</v>
      </c>
      <c r="M4620" s="2">
        <v>3.7168138374154E+16</v>
      </c>
      <c r="N46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0" s="13">
        <f t="shared" si="72"/>
        <v>4619</v>
      </c>
      <c r="P4620" s="2" t="str">
        <f>IF(TablaDatos[[#This Row],[Diabetes]]=0,"No","Si")</f>
        <v>Si</v>
      </c>
      <c r="Q4620">
        <v>1</v>
      </c>
      <c r="R4620">
        <f>TablaDatos[[#This Row],[Aux2]]/10000000000000</f>
        <v>2396.8398737572502</v>
      </c>
      <c r="S4620" s="1">
        <v>2.39683987375725E+16</v>
      </c>
      <c r="T4620" s="7">
        <f>TablaDatos[[#This Row],[Aux3]]/100000000000000</f>
        <v>254.06964696557901</v>
      </c>
      <c r="U4620" s="1">
        <v>2.54069646965579E+16</v>
      </c>
      <c r="V4620">
        <v>170.3</v>
      </c>
      <c r="W4620">
        <v>96.7</v>
      </c>
    </row>
    <row r="4621" spans="1:23">
      <c r="A4621">
        <v>2015</v>
      </c>
      <c r="B4621">
        <v>74</v>
      </c>
      <c r="C4621" t="s">
        <v>23</v>
      </c>
      <c r="D4621" t="s">
        <v>36</v>
      </c>
      <c r="E4621" t="s">
        <v>21</v>
      </c>
      <c r="F4621" t="s">
        <v>24</v>
      </c>
      <c r="G4621" t="s">
        <v>25</v>
      </c>
      <c r="H4621" s="3">
        <v>7722.82</v>
      </c>
      <c r="I4621" t="s">
        <v>21</v>
      </c>
      <c r="J4621" t="s">
        <v>18</v>
      </c>
      <c r="K46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37.121255802202896</v>
      </c>
      <c r="L4621" s="6">
        <f>TablaDatos[[#This Row],[IMC_raw]]/1000000000000000</f>
        <v>3.7121255802202899</v>
      </c>
      <c r="M4621" s="2">
        <v>3712125580220290</v>
      </c>
      <c r="N46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1" s="13">
        <f t="shared" si="72"/>
        <v>4620</v>
      </c>
      <c r="P4621" s="2" t="str">
        <f>IF(TablaDatos[[#This Row],[Diabetes]]=0,"No","Si")</f>
        <v>Si</v>
      </c>
      <c r="Q4621">
        <v>1</v>
      </c>
      <c r="R4621">
        <f>TablaDatos[[#This Row],[Aux2]]/10000000000000</f>
        <v>2374.1261732504399</v>
      </c>
      <c r="S4621" s="1">
        <v>2.37412617325044E+16</v>
      </c>
      <c r="T4621" s="7">
        <f>TablaDatos[[#This Row],[Aux3]]/100000000000000</f>
        <v>2.8149907535851599</v>
      </c>
      <c r="U4621" s="1">
        <v>281499075358516</v>
      </c>
      <c r="V4621">
        <v>185.2</v>
      </c>
      <c r="W4621">
        <v>109.1</v>
      </c>
    </row>
    <row r="4622" spans="1:23">
      <c r="A4622">
        <v>2015</v>
      </c>
      <c r="B4622">
        <v>52</v>
      </c>
      <c r="C4622" t="s">
        <v>23</v>
      </c>
      <c r="D4622" t="s">
        <v>17</v>
      </c>
      <c r="E4622" t="s">
        <v>18</v>
      </c>
      <c r="F4622" t="s">
        <v>19</v>
      </c>
      <c r="G4622" t="s">
        <v>20</v>
      </c>
      <c r="H4622" s="3">
        <v>17915.97</v>
      </c>
      <c r="I4622" t="s">
        <v>21</v>
      </c>
      <c r="J4622" t="s">
        <v>19</v>
      </c>
      <c r="K46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37.117789367639496</v>
      </c>
      <c r="L4622" s="5">
        <f>TablaDatos[[#This Row],[IMC_raw]]/1000000000000000</f>
        <v>0.37117789367639498</v>
      </c>
      <c r="M4622" s="2">
        <v>371177893676395</v>
      </c>
      <c r="N46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2" s="13">
        <f t="shared" si="72"/>
        <v>4621</v>
      </c>
      <c r="P4622" s="2" t="str">
        <f>IF(TablaDatos[[#This Row],[Diabetes]]=0,"No","Si")</f>
        <v>No</v>
      </c>
      <c r="Q4622">
        <v>0</v>
      </c>
      <c r="R4622">
        <f>TablaDatos[[#This Row],[Aux2]]/10000000000000</f>
        <v>1788.33569967516</v>
      </c>
      <c r="S4622" s="1">
        <v>1.78833569967516E+16</v>
      </c>
      <c r="T4622" s="7">
        <f>TablaDatos[[#This Row],[Aux3]]/100000000000000</f>
        <v>23.4844259388334</v>
      </c>
      <c r="U4622" s="1">
        <v>2348442593883340</v>
      </c>
      <c r="V4622">
        <v>140.19999999999999</v>
      </c>
      <c r="W4622">
        <v>91.9</v>
      </c>
    </row>
    <row r="4623" spans="1:23">
      <c r="A4623">
        <v>2015</v>
      </c>
      <c r="B4623">
        <v>67</v>
      </c>
      <c r="C4623" t="s">
        <v>16</v>
      </c>
      <c r="D4623" t="s">
        <v>17</v>
      </c>
      <c r="E4623" t="s">
        <v>21</v>
      </c>
      <c r="F4623" t="s">
        <v>24</v>
      </c>
      <c r="G4623" t="s">
        <v>25</v>
      </c>
      <c r="H4623" s="3">
        <v>13429.37</v>
      </c>
      <c r="I4623" t="s">
        <v>21</v>
      </c>
      <c r="J4623" t="s">
        <v>18</v>
      </c>
      <c r="K46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37.113566222651102</v>
      </c>
      <c r="L4623" s="5">
        <f>TablaDatos[[#This Row],[IMC_raw]]/1000000000000000</f>
        <v>0.37113566222651101</v>
      </c>
      <c r="M4623" s="2">
        <v>371135662226511</v>
      </c>
      <c r="N46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3" s="13">
        <f t="shared" si="72"/>
        <v>4622</v>
      </c>
      <c r="P4623" s="2" t="str">
        <f>IF(TablaDatos[[#This Row],[Diabetes]]=0,"No","Si")</f>
        <v>No</v>
      </c>
      <c r="Q4623">
        <v>0</v>
      </c>
      <c r="R4623">
        <f>TablaDatos[[#This Row],[Aux2]]/10000000000000</f>
        <v>2118.8786982583001</v>
      </c>
      <c r="S4623" s="1">
        <v>2.1188786982583E+16</v>
      </c>
      <c r="T4623" s="7">
        <f>TablaDatos[[#This Row],[Aux3]]/100000000000000</f>
        <v>265.02220509095298</v>
      </c>
      <c r="U4623" s="1">
        <v>2.65022205090953E+16</v>
      </c>
      <c r="V4623">
        <v>171.5</v>
      </c>
      <c r="W4623">
        <v>101.4</v>
      </c>
    </row>
    <row r="4624" spans="1:23">
      <c r="A4624">
        <v>2015</v>
      </c>
      <c r="B4624">
        <v>51</v>
      </c>
      <c r="C4624" t="s">
        <v>16</v>
      </c>
      <c r="D4624" t="s">
        <v>29</v>
      </c>
      <c r="E4624" t="s">
        <v>31</v>
      </c>
      <c r="F4624" t="s">
        <v>35</v>
      </c>
      <c r="G4624" t="s">
        <v>20</v>
      </c>
      <c r="H4624" s="3">
        <v>12392.54</v>
      </c>
      <c r="I4624" t="s">
        <v>19</v>
      </c>
      <c r="J4624" t="s">
        <v>21</v>
      </c>
      <c r="K46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37.101556494854599</v>
      </c>
      <c r="L4624" s="6">
        <f>TablaDatos[[#This Row],[IMC_raw]]/1000000000000000</f>
        <v>37.101556494854599</v>
      </c>
      <c r="M4624" s="2">
        <v>3.71015564948546E+16</v>
      </c>
      <c r="N46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4" s="13">
        <f t="shared" si="72"/>
        <v>4623</v>
      </c>
      <c r="P4624" s="2" t="str">
        <f>IF(TablaDatos[[#This Row],[Diabetes]]=0,"No","Si")</f>
        <v>No</v>
      </c>
      <c r="Q4624">
        <v>0</v>
      </c>
      <c r="R4624">
        <f>TablaDatos[[#This Row],[Aux2]]/10000000000000</f>
        <v>2351.6240219328402</v>
      </c>
      <c r="S4624" s="1">
        <v>2.35162402193284E+16</v>
      </c>
      <c r="T4624" s="7">
        <f>TablaDatos[[#This Row],[Aux3]]/100000000000000</f>
        <v>28.063442922098002</v>
      </c>
      <c r="U4624" s="1">
        <v>2806344292209800</v>
      </c>
      <c r="V4624">
        <v>166.7</v>
      </c>
      <c r="W4624">
        <v>100.6</v>
      </c>
    </row>
    <row r="4625" spans="1:23">
      <c r="A4625">
        <v>2015</v>
      </c>
      <c r="B4625">
        <v>60</v>
      </c>
      <c r="C4625" t="s">
        <v>23</v>
      </c>
      <c r="D4625" t="s">
        <v>34</v>
      </c>
      <c r="E4625" t="s">
        <v>31</v>
      </c>
      <c r="F4625" t="s">
        <v>19</v>
      </c>
      <c r="G4625" t="s">
        <v>28</v>
      </c>
      <c r="H4625" s="3">
        <v>6341.76</v>
      </c>
      <c r="I4625" t="s">
        <v>19</v>
      </c>
      <c r="J4625" t="s">
        <v>22</v>
      </c>
      <c r="K46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37.065893477595104</v>
      </c>
      <c r="L4625" s="6">
        <f>TablaDatos[[#This Row],[IMC_raw]]/1000000000000000</f>
        <v>37.065893477595104</v>
      </c>
      <c r="M4625" s="2">
        <v>3.7065893477595104E+16</v>
      </c>
      <c r="N46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5" s="13">
        <f t="shared" si="72"/>
        <v>4624</v>
      </c>
      <c r="P4625" s="2" t="str">
        <f>IF(TablaDatos[[#This Row],[Diabetes]]=0,"No","Si")</f>
        <v>Si</v>
      </c>
      <c r="Q4625">
        <v>1</v>
      </c>
      <c r="R4625">
        <f>TablaDatos[[#This Row],[Aux2]]/10000000000000</f>
        <v>2295.8021041935799</v>
      </c>
      <c r="S4625" s="1">
        <v>2.29580210419358E+16</v>
      </c>
      <c r="T4625" s="7">
        <f>TablaDatos[[#This Row],[Aux3]]/100000000000000</f>
        <v>255.084917179679</v>
      </c>
      <c r="U4625" s="1">
        <v>2.55084917179679E+16</v>
      </c>
      <c r="V4625">
        <v>171.7</v>
      </c>
      <c r="W4625">
        <v>107.4</v>
      </c>
    </row>
    <row r="4626" spans="1:23">
      <c r="A4626">
        <v>2015</v>
      </c>
      <c r="B4626">
        <v>48</v>
      </c>
      <c r="C4626" t="s">
        <v>23</v>
      </c>
      <c r="D4626" t="s">
        <v>30</v>
      </c>
      <c r="E4626" t="s">
        <v>18</v>
      </c>
      <c r="F4626" t="s">
        <v>19</v>
      </c>
      <c r="G4626" t="s">
        <v>20</v>
      </c>
      <c r="H4626" s="3">
        <v>36727.56</v>
      </c>
      <c r="I4626" t="s">
        <v>19</v>
      </c>
      <c r="J4626" t="s">
        <v>18</v>
      </c>
      <c r="K46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37.0630305078353</v>
      </c>
      <c r="L4626" s="6">
        <f>TablaDatos[[#This Row],[IMC_raw]]/1000000000000000</f>
        <v>3.70630305078353</v>
      </c>
      <c r="M4626" s="2">
        <v>3706303050783530</v>
      </c>
      <c r="N46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6" s="13">
        <f t="shared" si="72"/>
        <v>4625</v>
      </c>
      <c r="P4626" s="2" t="str">
        <f>IF(TablaDatos[[#This Row],[Diabetes]]=0,"No","Si")</f>
        <v>No</v>
      </c>
      <c r="Q4626">
        <v>0</v>
      </c>
      <c r="R4626">
        <f>TablaDatos[[#This Row],[Aux2]]/10000000000000</f>
        <v>202.454335860143</v>
      </c>
      <c r="S4626" s="1">
        <v>2024543358601430</v>
      </c>
      <c r="T4626" s="7">
        <f>TablaDatos[[#This Row],[Aux3]]/100000000000000</f>
        <v>22.431440580151101</v>
      </c>
      <c r="U4626" s="1">
        <v>2243144058015110</v>
      </c>
      <c r="V4626">
        <v>150.30000000000001</v>
      </c>
      <c r="W4626">
        <v>91.4</v>
      </c>
    </row>
    <row r="4627" spans="1:23">
      <c r="A4627">
        <v>2015</v>
      </c>
      <c r="B4627">
        <v>57</v>
      </c>
      <c r="C4627" t="s">
        <v>23</v>
      </c>
      <c r="D4627" t="s">
        <v>36</v>
      </c>
      <c r="E4627" t="s">
        <v>31</v>
      </c>
      <c r="F4627" t="s">
        <v>24</v>
      </c>
      <c r="G4627" t="s">
        <v>28</v>
      </c>
      <c r="H4627" s="3">
        <v>18355.03</v>
      </c>
      <c r="I4627" t="s">
        <v>21</v>
      </c>
      <c r="J4627" t="s">
        <v>18</v>
      </c>
      <c r="K46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37.059944136854497</v>
      </c>
      <c r="L4627" s="5">
        <f>TablaDatos[[#This Row],[IMC_raw]]/1000000000000000</f>
        <v>37.059944136854497</v>
      </c>
      <c r="M4627" s="2">
        <v>3.7059944136854496E+16</v>
      </c>
      <c r="N46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7" s="13">
        <f t="shared" si="72"/>
        <v>4626</v>
      </c>
      <c r="P4627" s="2" t="str">
        <f>IF(TablaDatos[[#This Row],[Diabetes]]=0,"No","Si")</f>
        <v>Si</v>
      </c>
      <c r="Q4627">
        <v>1</v>
      </c>
      <c r="R4627">
        <f>TablaDatos[[#This Row],[Aux2]]/10000000000000</f>
        <v>265.38135178203999</v>
      </c>
      <c r="S4627" s="1">
        <v>2653813517820400</v>
      </c>
      <c r="T4627" s="7">
        <f>TablaDatos[[#This Row],[Aux3]]/100000000000000</f>
        <v>295.42630411071002</v>
      </c>
      <c r="U4627" s="1">
        <v>2.9542630411071E+16</v>
      </c>
      <c r="V4627">
        <v>177.6</v>
      </c>
      <c r="W4627">
        <v>105.6</v>
      </c>
    </row>
    <row r="4628" spans="1:23">
      <c r="A4628">
        <v>2015</v>
      </c>
      <c r="B4628">
        <v>62</v>
      </c>
      <c r="C4628" t="s">
        <v>23</v>
      </c>
      <c r="D4628" t="s">
        <v>33</v>
      </c>
      <c r="E4628" t="s">
        <v>18</v>
      </c>
      <c r="F4628" t="s">
        <v>19</v>
      </c>
      <c r="G4628" t="s">
        <v>28</v>
      </c>
      <c r="H4628" s="3">
        <v>25408.19</v>
      </c>
      <c r="I4628" t="s">
        <v>21</v>
      </c>
      <c r="J4628" t="s">
        <v>19</v>
      </c>
      <c r="K46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37.0401238713156</v>
      </c>
      <c r="L4628" s="6">
        <f>TablaDatos[[#This Row],[IMC_raw]]/1000000000000000</f>
        <v>3.7040123871315598</v>
      </c>
      <c r="M4628" s="2">
        <v>3704012387131560</v>
      </c>
      <c r="N46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8" s="13">
        <f t="shared" si="72"/>
        <v>4627</v>
      </c>
      <c r="P4628" s="2" t="str">
        <f>IF(TablaDatos[[#This Row],[Diabetes]]=0,"No","Si")</f>
        <v>No</v>
      </c>
      <c r="Q4628">
        <v>0</v>
      </c>
      <c r="R4628">
        <f>TablaDatos[[#This Row],[Aux2]]/10000000000000</f>
        <v>2239.0739566253801</v>
      </c>
      <c r="S4628" s="1">
        <v>2.23907395662538E+16</v>
      </c>
      <c r="T4628" s="7">
        <f>TablaDatos[[#This Row],[Aux3]]/100000000000000</f>
        <v>27.544145005281202</v>
      </c>
      <c r="U4628" s="1">
        <v>2754414500528120</v>
      </c>
      <c r="V4628">
        <v>163.19999999999999</v>
      </c>
      <c r="W4628">
        <v>102.2</v>
      </c>
    </row>
    <row r="4629" spans="1:23">
      <c r="A4629">
        <v>2015</v>
      </c>
      <c r="B4629">
        <v>46</v>
      </c>
      <c r="C4629" t="s">
        <v>16</v>
      </c>
      <c r="D4629" t="s">
        <v>72</v>
      </c>
      <c r="E4629" t="s">
        <v>18</v>
      </c>
      <c r="F4629" t="s">
        <v>40</v>
      </c>
      <c r="G4629" t="s">
        <v>20</v>
      </c>
      <c r="H4629" s="3">
        <v>33888.400000000001</v>
      </c>
      <c r="I4629" t="s">
        <v>19</v>
      </c>
      <c r="J4629" t="s">
        <v>19</v>
      </c>
      <c r="K46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37.029059063401199</v>
      </c>
      <c r="L4629" s="6">
        <f>TablaDatos[[#This Row],[IMC_raw]]/1000000000000000</f>
        <v>3.7029059063401202</v>
      </c>
      <c r="M4629" s="2">
        <v>3702905906340120</v>
      </c>
      <c r="N46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29" s="13">
        <f t="shared" si="72"/>
        <v>4628</v>
      </c>
      <c r="P4629" s="2" t="str">
        <f>IF(TablaDatos[[#This Row],[Diabetes]]=0,"No","Si")</f>
        <v>No</v>
      </c>
      <c r="Q4629">
        <v>0</v>
      </c>
      <c r="R4629">
        <f>TablaDatos[[#This Row],[Aux2]]/10000000000000</f>
        <v>1946.57237591791</v>
      </c>
      <c r="S4629" s="1">
        <v>1.94657237591791E+16</v>
      </c>
      <c r="T4629" s="7">
        <f>TablaDatos[[#This Row],[Aux3]]/100000000000000</f>
        <v>19.935449742475001</v>
      </c>
      <c r="U4629" s="1">
        <v>1993544974247500</v>
      </c>
      <c r="V4629">
        <v>145.69999999999999</v>
      </c>
      <c r="W4629">
        <v>98.2</v>
      </c>
    </row>
    <row r="4630" spans="1:23">
      <c r="A4630">
        <v>2015</v>
      </c>
      <c r="B4630">
        <v>50</v>
      </c>
      <c r="C4630" t="s">
        <v>16</v>
      </c>
      <c r="D4630" t="s">
        <v>29</v>
      </c>
      <c r="E4630" t="s">
        <v>21</v>
      </c>
      <c r="F4630" t="s">
        <v>24</v>
      </c>
      <c r="G4630" t="s">
        <v>20</v>
      </c>
      <c r="H4630" s="3">
        <v>19672.36</v>
      </c>
      <c r="I4630" t="s">
        <v>21</v>
      </c>
      <c r="J4630" t="s">
        <v>18</v>
      </c>
      <c r="K46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37.019361095671599</v>
      </c>
      <c r="L4630" s="5">
        <f>TablaDatos[[#This Row],[IMC_raw]]/1000000000000000</f>
        <v>3.7019361095671601</v>
      </c>
      <c r="M4630" s="2">
        <v>3701936109567160</v>
      </c>
      <c r="N46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0" s="13">
        <f t="shared" si="72"/>
        <v>4629</v>
      </c>
      <c r="P4630" s="2" t="str">
        <f>IF(TablaDatos[[#This Row],[Diabetes]]=0,"No","Si")</f>
        <v>Si</v>
      </c>
      <c r="Q4630">
        <v>1</v>
      </c>
      <c r="R4630">
        <f>TablaDatos[[#This Row],[Aux2]]/10000000000000</f>
        <v>2140.3836765394099</v>
      </c>
      <c r="S4630" s="1">
        <v>2.14038367653941E+16</v>
      </c>
      <c r="T4630" s="7">
        <f>TablaDatos[[#This Row],[Aux3]]/100000000000000</f>
        <v>27.7136070318086</v>
      </c>
      <c r="U4630" s="1">
        <v>2771360703180860</v>
      </c>
      <c r="V4630">
        <v>165.7</v>
      </c>
      <c r="W4630">
        <v>100</v>
      </c>
    </row>
    <row r="4631" spans="1:23">
      <c r="A4631">
        <v>2015</v>
      </c>
      <c r="B4631">
        <v>64</v>
      </c>
      <c r="C4631" t="s">
        <v>23</v>
      </c>
      <c r="D4631" t="s">
        <v>17</v>
      </c>
      <c r="E4631" t="s">
        <v>21</v>
      </c>
      <c r="F4631" t="s">
        <v>24</v>
      </c>
      <c r="G4631" t="s">
        <v>28</v>
      </c>
      <c r="H4631" s="3">
        <v>22268.39</v>
      </c>
      <c r="I4631" t="s">
        <v>21</v>
      </c>
      <c r="J4631" t="s">
        <v>18</v>
      </c>
      <c r="K46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36.983163248551797</v>
      </c>
      <c r="L4631" s="5">
        <f>TablaDatos[[#This Row],[IMC_raw]]/1000000000000000</f>
        <v>3.6983163248551798</v>
      </c>
      <c r="M4631" s="2">
        <v>3698316324855180</v>
      </c>
      <c r="N46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1" s="13">
        <f t="shared" si="72"/>
        <v>4630</v>
      </c>
      <c r="P4631" s="2" t="str">
        <f>IF(TablaDatos[[#This Row],[Diabetes]]=0,"No","Si")</f>
        <v>No</v>
      </c>
      <c r="Q4631">
        <v>0</v>
      </c>
      <c r="R4631">
        <f>TablaDatos[[#This Row],[Aux2]]/10000000000000</f>
        <v>2547.49742762814</v>
      </c>
      <c r="S4631" s="1">
        <v>2.54749742762814E+16</v>
      </c>
      <c r="T4631" s="7">
        <f>TablaDatos[[#This Row],[Aux3]]/100000000000000</f>
        <v>26.306498117719499</v>
      </c>
      <c r="U4631" s="1">
        <v>2630649811771950</v>
      </c>
      <c r="V4631">
        <v>169.8</v>
      </c>
      <c r="W4631">
        <v>100.9</v>
      </c>
    </row>
    <row r="4632" spans="1:23">
      <c r="A4632">
        <v>2015</v>
      </c>
      <c r="B4632">
        <v>55</v>
      </c>
      <c r="C4632" t="s">
        <v>23</v>
      </c>
      <c r="D4632" t="s">
        <v>27</v>
      </c>
      <c r="E4632" t="s">
        <v>31</v>
      </c>
      <c r="F4632" t="s">
        <v>24</v>
      </c>
      <c r="G4632" t="s">
        <v>28</v>
      </c>
      <c r="H4632" s="3">
        <v>9463.68</v>
      </c>
      <c r="I4632" t="s">
        <v>21</v>
      </c>
      <c r="J4632" t="s">
        <v>18</v>
      </c>
      <c r="K46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36.9391718948186</v>
      </c>
      <c r="L4632" s="5">
        <f>TablaDatos[[#This Row],[IMC_raw]]/1000000000000000</f>
        <v>3.6939171894818599</v>
      </c>
      <c r="M4632" s="2">
        <v>3693917189481860</v>
      </c>
      <c r="N46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2" s="13">
        <f t="shared" si="72"/>
        <v>4631</v>
      </c>
      <c r="P4632" s="2" t="str">
        <f>IF(TablaDatos[[#This Row],[Diabetes]]=0,"No","Si")</f>
        <v>No</v>
      </c>
      <c r="Q4632">
        <v>0</v>
      </c>
      <c r="R4632">
        <f>TablaDatos[[#This Row],[Aux2]]/10000000000000</f>
        <v>204.30899024444199</v>
      </c>
      <c r="S4632" s="1">
        <v>2043089902444420</v>
      </c>
      <c r="T4632" s="7">
        <f>TablaDatos[[#This Row],[Aux3]]/100000000000000</f>
        <v>25.672120297812999</v>
      </c>
      <c r="U4632" s="1">
        <v>2567212029781300</v>
      </c>
      <c r="V4632">
        <v>164.5</v>
      </c>
      <c r="W4632">
        <v>102.4</v>
      </c>
    </row>
    <row r="4633" spans="1:23">
      <c r="A4633">
        <v>2015</v>
      </c>
      <c r="B4633">
        <v>63</v>
      </c>
      <c r="C4633" t="s">
        <v>23</v>
      </c>
      <c r="D4633" t="s">
        <v>72</v>
      </c>
      <c r="E4633" t="s">
        <v>21</v>
      </c>
      <c r="F4633" t="s">
        <v>19</v>
      </c>
      <c r="G4633" t="s">
        <v>28</v>
      </c>
      <c r="H4633" s="3">
        <v>13081.56</v>
      </c>
      <c r="I4633" t="s">
        <v>21</v>
      </c>
      <c r="J4633" t="s">
        <v>18</v>
      </c>
      <c r="K46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36.931220710865801</v>
      </c>
      <c r="L4633" s="5">
        <f>TablaDatos[[#This Row],[IMC_raw]]/1000000000000000</f>
        <v>36.931220710865801</v>
      </c>
      <c r="M4633" s="2">
        <v>3.69312207108658E+16</v>
      </c>
      <c r="N46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3" s="13">
        <f t="shared" si="72"/>
        <v>4632</v>
      </c>
      <c r="P4633" s="2" t="str">
        <f>IF(TablaDatos[[#This Row],[Diabetes]]=0,"No","Si")</f>
        <v>No</v>
      </c>
      <c r="Q4633">
        <v>0</v>
      </c>
      <c r="R4633">
        <f>TablaDatos[[#This Row],[Aux2]]/10000000000000</f>
        <v>210.38250291165301</v>
      </c>
      <c r="S4633" s="1">
        <v>2103825029116530</v>
      </c>
      <c r="T4633" s="7">
        <f>TablaDatos[[#This Row],[Aux3]]/100000000000000</f>
        <v>20.586864379028398</v>
      </c>
      <c r="U4633" s="1">
        <v>2058686437902840</v>
      </c>
      <c r="V4633">
        <v>157.30000000000001</v>
      </c>
      <c r="W4633">
        <v>99.8</v>
      </c>
    </row>
    <row r="4634" spans="1:23">
      <c r="A4634">
        <v>2015</v>
      </c>
      <c r="B4634">
        <v>64</v>
      </c>
      <c r="C4634" t="s">
        <v>16</v>
      </c>
      <c r="D4634" t="s">
        <v>73</v>
      </c>
      <c r="E4634" t="s">
        <v>21</v>
      </c>
      <c r="F4634" t="s">
        <v>35</v>
      </c>
      <c r="G4634" t="s">
        <v>28</v>
      </c>
      <c r="H4634" s="3">
        <v>23399.98</v>
      </c>
      <c r="I4634" t="s">
        <v>21</v>
      </c>
      <c r="J4634" t="s">
        <v>19</v>
      </c>
      <c r="K46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36.926520297085197</v>
      </c>
      <c r="L4634" s="6">
        <f>TablaDatos[[#This Row],[IMC_raw]]/1000000000000000</f>
        <v>3.6926520297085199</v>
      </c>
      <c r="M4634" s="2">
        <v>3692652029708520</v>
      </c>
      <c r="N46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4" s="13">
        <f t="shared" si="72"/>
        <v>4633</v>
      </c>
      <c r="P4634" s="2" t="str">
        <f>IF(TablaDatos[[#This Row],[Diabetes]]=0,"No","Si")</f>
        <v>No</v>
      </c>
      <c r="Q4634">
        <v>0</v>
      </c>
      <c r="R4634">
        <f>TablaDatos[[#This Row],[Aux2]]/10000000000000</f>
        <v>2426.8893994965701</v>
      </c>
      <c r="S4634" s="1">
        <v>2.42688939949657E+16</v>
      </c>
      <c r="T4634" s="7">
        <f>TablaDatos[[#This Row],[Aux3]]/100000000000000</f>
        <v>225.948984373169</v>
      </c>
      <c r="U4634" s="1">
        <v>2.25948984373169E+16</v>
      </c>
      <c r="V4634">
        <v>172.4</v>
      </c>
      <c r="W4634">
        <v>106.6</v>
      </c>
    </row>
    <row r="4635" spans="1:23">
      <c r="A4635">
        <v>2015</v>
      </c>
      <c r="B4635">
        <v>51</v>
      </c>
      <c r="C4635" t="s">
        <v>16</v>
      </c>
      <c r="D4635" t="s">
        <v>42</v>
      </c>
      <c r="E4635" t="s">
        <v>21</v>
      </c>
      <c r="F4635" t="s">
        <v>35</v>
      </c>
      <c r="G4635" t="s">
        <v>20</v>
      </c>
      <c r="H4635" s="3">
        <v>15618.79</v>
      </c>
      <c r="I4635" t="s">
        <v>19</v>
      </c>
      <c r="J4635" t="s">
        <v>18</v>
      </c>
      <c r="K46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36.914561936463699</v>
      </c>
      <c r="L4635" s="5">
        <f>TablaDatos[[#This Row],[IMC_raw]]/1000000000000000</f>
        <v>3.6914561936463701</v>
      </c>
      <c r="M4635" s="2">
        <v>3691456193646370</v>
      </c>
      <c r="N46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5" s="13">
        <f t="shared" si="72"/>
        <v>4634</v>
      </c>
      <c r="P4635" s="2" t="str">
        <f>IF(TablaDatos[[#This Row],[Diabetes]]=0,"No","Si")</f>
        <v>No</v>
      </c>
      <c r="Q4635">
        <v>0</v>
      </c>
      <c r="R4635">
        <f>TablaDatos[[#This Row],[Aux2]]/10000000000000</f>
        <v>2216.6028817759702</v>
      </c>
      <c r="S4635" s="1">
        <v>2.21660288177597E+16</v>
      </c>
      <c r="T4635" s="7">
        <f>TablaDatos[[#This Row],[Aux3]]/100000000000000</f>
        <v>23.060135535273101</v>
      </c>
      <c r="U4635" s="1">
        <v>2306013553527310</v>
      </c>
      <c r="V4635">
        <v>161.5</v>
      </c>
      <c r="W4635">
        <v>94.4</v>
      </c>
    </row>
    <row r="4636" spans="1:23">
      <c r="A4636">
        <v>2015</v>
      </c>
      <c r="B4636">
        <v>73</v>
      </c>
      <c r="C4636" t="s">
        <v>16</v>
      </c>
      <c r="D4636" t="s">
        <v>72</v>
      </c>
      <c r="E4636" t="s">
        <v>21</v>
      </c>
      <c r="F4636" t="s">
        <v>19</v>
      </c>
      <c r="G4636" t="s">
        <v>25</v>
      </c>
      <c r="H4636" s="3">
        <v>25403.48</v>
      </c>
      <c r="I4636" t="s">
        <v>21</v>
      </c>
      <c r="J4636" t="s">
        <v>18</v>
      </c>
      <c r="K46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36.9011923952743</v>
      </c>
      <c r="L4636" s="6">
        <f>TablaDatos[[#This Row],[IMC_raw]]/1000000000000000</f>
        <v>3.69011923952743</v>
      </c>
      <c r="M4636" s="2">
        <v>3690119239527430</v>
      </c>
      <c r="N46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6" s="13">
        <f t="shared" si="72"/>
        <v>4635</v>
      </c>
      <c r="P4636" s="2" t="str">
        <f>IF(TablaDatos[[#This Row],[Diabetes]]=0,"No","Si")</f>
        <v>Si</v>
      </c>
      <c r="Q4636">
        <v>1</v>
      </c>
      <c r="R4636">
        <f>TablaDatos[[#This Row],[Aux2]]/10000000000000</f>
        <v>2271.5840427408798</v>
      </c>
      <c r="S4636" s="1">
        <v>2.27158404274088E+16</v>
      </c>
      <c r="T4636" s="7">
        <f>TablaDatos[[#This Row],[Aux3]]/100000000000000</f>
        <v>289.87314241929198</v>
      </c>
      <c r="U4636" s="1">
        <v>2.89873142419292E+16</v>
      </c>
      <c r="V4636">
        <v>179.4</v>
      </c>
      <c r="W4636">
        <v>106.7</v>
      </c>
    </row>
    <row r="4637" spans="1:23">
      <c r="A4637">
        <v>2015</v>
      </c>
      <c r="B4637">
        <v>66</v>
      </c>
      <c r="C4637" t="s">
        <v>16</v>
      </c>
      <c r="D4637" t="s">
        <v>73</v>
      </c>
      <c r="E4637" t="s">
        <v>19</v>
      </c>
      <c r="F4637" t="s">
        <v>35</v>
      </c>
      <c r="G4637" t="s">
        <v>25</v>
      </c>
      <c r="H4637" s="3">
        <v>23013.33</v>
      </c>
      <c r="I4637" t="s">
        <v>18</v>
      </c>
      <c r="J4637" t="s">
        <v>22</v>
      </c>
      <c r="K46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36.895009910157299</v>
      </c>
      <c r="L4637" s="6">
        <f>TablaDatos[[#This Row],[IMC_raw]]/1000000000000000</f>
        <v>3.6895009910157301</v>
      </c>
      <c r="M4637" s="2">
        <v>3689500991015730</v>
      </c>
      <c r="N46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7" s="13">
        <f t="shared" si="72"/>
        <v>4636</v>
      </c>
      <c r="P4637" s="2" t="str">
        <f>IF(TablaDatos[[#This Row],[Diabetes]]=0,"No","Si")</f>
        <v>No</v>
      </c>
      <c r="Q4637">
        <v>0</v>
      </c>
      <c r="R4637">
        <f>TablaDatos[[#This Row],[Aux2]]/10000000000000</f>
        <v>2148.1794881318301</v>
      </c>
      <c r="S4637" s="1">
        <v>2.14817948813183E+16</v>
      </c>
      <c r="T4637" s="7">
        <f>TablaDatos[[#This Row],[Aux3]]/100000000000000</f>
        <v>233.867174134707</v>
      </c>
      <c r="U4637" s="1">
        <v>2.33867174134707E+16</v>
      </c>
      <c r="V4637">
        <v>157.80000000000001</v>
      </c>
      <c r="W4637">
        <v>100</v>
      </c>
    </row>
    <row r="4638" spans="1:23">
      <c r="A4638">
        <v>2015</v>
      </c>
      <c r="B4638">
        <v>56</v>
      </c>
      <c r="C4638" t="s">
        <v>16</v>
      </c>
      <c r="D4638" t="s">
        <v>73</v>
      </c>
      <c r="E4638" t="s">
        <v>21</v>
      </c>
      <c r="F4638" t="s">
        <v>19</v>
      </c>
      <c r="G4638" t="s">
        <v>28</v>
      </c>
      <c r="H4638" s="3">
        <v>32268.9</v>
      </c>
      <c r="I4638" t="s">
        <v>19</v>
      </c>
      <c r="J4638" t="s">
        <v>19</v>
      </c>
      <c r="K46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36.863437571695904</v>
      </c>
      <c r="L4638" s="6">
        <f>TablaDatos[[#This Row],[IMC_raw]]/1000000000000000</f>
        <v>36.863437571695904</v>
      </c>
      <c r="M4638" s="2">
        <v>3.6863437571695904E+16</v>
      </c>
      <c r="N46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8" s="13">
        <f t="shared" si="72"/>
        <v>4637</v>
      </c>
      <c r="P4638" s="2" t="str">
        <f>IF(TablaDatos[[#This Row],[Diabetes]]=0,"No","Si")</f>
        <v>Si</v>
      </c>
      <c r="Q4638">
        <v>1</v>
      </c>
      <c r="R4638">
        <f>TablaDatos[[#This Row],[Aux2]]/10000000000000</f>
        <v>234.692051929012</v>
      </c>
      <c r="S4638" s="1">
        <v>2346920519290120</v>
      </c>
      <c r="T4638" s="7">
        <f>TablaDatos[[#This Row],[Aux3]]/100000000000000</f>
        <v>2.4405571830446902</v>
      </c>
      <c r="U4638" s="1">
        <v>244055718304469</v>
      </c>
      <c r="V4638">
        <v>166.5</v>
      </c>
      <c r="W4638">
        <v>102.2</v>
      </c>
    </row>
    <row r="4639" spans="1:23">
      <c r="A4639">
        <v>2015</v>
      </c>
      <c r="B4639">
        <v>53</v>
      </c>
      <c r="C4639" t="s">
        <v>16</v>
      </c>
      <c r="D4639" t="s">
        <v>73</v>
      </c>
      <c r="E4639" t="s">
        <v>19</v>
      </c>
      <c r="F4639" t="s">
        <v>35</v>
      </c>
      <c r="G4639" t="s">
        <v>20</v>
      </c>
      <c r="H4639" s="3">
        <v>57778.96</v>
      </c>
      <c r="I4639" t="s">
        <v>21</v>
      </c>
      <c r="J4639" t="s">
        <v>21</v>
      </c>
      <c r="K46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36.8404114688785</v>
      </c>
      <c r="L4639" s="6">
        <f>TablaDatos[[#This Row],[IMC_raw]]/100000000000000</f>
        <v>36.8404114688785</v>
      </c>
      <c r="M4639" s="2">
        <v>3684041146887850</v>
      </c>
      <c r="N46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39" s="13">
        <f t="shared" si="72"/>
        <v>4638</v>
      </c>
      <c r="P4639" s="2" t="str">
        <f>IF(TablaDatos[[#This Row],[Diabetes]]=0,"No","Si")</f>
        <v>No</v>
      </c>
      <c r="Q4639">
        <v>0</v>
      </c>
      <c r="R4639">
        <f>TablaDatos[[#This Row],[Aux2]]/10000000000000</f>
        <v>2375.7856909724001</v>
      </c>
      <c r="S4639" s="1">
        <v>2.3757856909724E+16</v>
      </c>
      <c r="T4639" s="7">
        <f>TablaDatos[[#This Row],[Aux3]]/100000000000000</f>
        <v>23.225087340753799</v>
      </c>
      <c r="U4639" s="1">
        <v>2322508734075380</v>
      </c>
      <c r="V4639">
        <v>162.9</v>
      </c>
      <c r="W4639">
        <v>102.1</v>
      </c>
    </row>
    <row r="4640" spans="1:23">
      <c r="A4640">
        <v>2015</v>
      </c>
      <c r="B4640">
        <v>58</v>
      </c>
      <c r="C4640" t="s">
        <v>23</v>
      </c>
      <c r="D4640" t="s">
        <v>73</v>
      </c>
      <c r="E4640" t="s">
        <v>18</v>
      </c>
      <c r="F4640" t="s">
        <v>19</v>
      </c>
      <c r="G4640" t="s">
        <v>28</v>
      </c>
      <c r="H4640" s="3">
        <v>23050.98</v>
      </c>
      <c r="I4640" t="s">
        <v>21</v>
      </c>
      <c r="J4640" t="s">
        <v>22</v>
      </c>
      <c r="K46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36.790328077968702</v>
      </c>
      <c r="L4640" s="6">
        <f>TablaDatos[[#This Row],[IMC_raw]]/1000000000000000</f>
        <v>36.790328077968702</v>
      </c>
      <c r="M4640" s="2">
        <v>3.6790328077968704E+16</v>
      </c>
      <c r="N46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0" s="13">
        <f t="shared" si="72"/>
        <v>4639</v>
      </c>
      <c r="P4640" s="2" t="str">
        <f>IF(TablaDatos[[#This Row],[Diabetes]]=0,"No","Si")</f>
        <v>No</v>
      </c>
      <c r="Q4640">
        <v>0</v>
      </c>
      <c r="R4640">
        <f>TablaDatos[[#This Row],[Aux2]]/10000000000000</f>
        <v>230.231488834478</v>
      </c>
      <c r="S4640" s="1">
        <v>2302314888344780</v>
      </c>
      <c r="T4640" s="7">
        <f>TablaDatos[[#This Row],[Aux3]]/100000000000000</f>
        <v>27.1170841541282</v>
      </c>
      <c r="U4640" s="1">
        <v>2711708415412820</v>
      </c>
      <c r="V4640">
        <v>152.9</v>
      </c>
      <c r="W4640">
        <v>99.7</v>
      </c>
    </row>
    <row r="4641" spans="1:23">
      <c r="A4641">
        <v>2015</v>
      </c>
      <c r="B4641">
        <v>51</v>
      </c>
      <c r="C4641" t="s">
        <v>16</v>
      </c>
      <c r="D4641" t="s">
        <v>29</v>
      </c>
      <c r="E4641" t="s">
        <v>18</v>
      </c>
      <c r="F4641" t="s">
        <v>40</v>
      </c>
      <c r="G4641" t="s">
        <v>20</v>
      </c>
      <c r="H4641" s="3">
        <v>8606.6299999999992</v>
      </c>
      <c r="I4641" t="s">
        <v>19</v>
      </c>
      <c r="J4641" t="s">
        <v>19</v>
      </c>
      <c r="K46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36.670300883312997</v>
      </c>
      <c r="L4641" s="6">
        <f>TablaDatos[[#This Row],[IMC_raw]]/100000000000000</f>
        <v>36.670300883312997</v>
      </c>
      <c r="M4641" s="2">
        <v>3667030088331300</v>
      </c>
      <c r="N46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1" s="13">
        <f t="shared" si="72"/>
        <v>4640</v>
      </c>
      <c r="P4641" s="2" t="str">
        <f>IF(TablaDatos[[#This Row],[Diabetes]]=0,"No","Si")</f>
        <v>No</v>
      </c>
      <c r="Q4641">
        <v>0</v>
      </c>
      <c r="R4641">
        <f>TablaDatos[[#This Row],[Aux2]]/10000000000000</f>
        <v>1996.42803840495</v>
      </c>
      <c r="S4641" s="1">
        <v>1.99642803840495E+16</v>
      </c>
      <c r="T4641" s="7">
        <f>TablaDatos[[#This Row],[Aux3]]/100000000000000</f>
        <v>2.5462108485274699</v>
      </c>
      <c r="U4641" s="1">
        <v>254621084852747</v>
      </c>
      <c r="V4641">
        <v>149.4</v>
      </c>
      <c r="W4641">
        <v>98.4</v>
      </c>
    </row>
    <row r="4642" spans="1:23">
      <c r="A4642">
        <v>2015</v>
      </c>
      <c r="B4642">
        <v>66</v>
      </c>
      <c r="C4642" t="s">
        <v>23</v>
      </c>
      <c r="D4642" t="s">
        <v>26</v>
      </c>
      <c r="E4642" t="s">
        <v>21</v>
      </c>
      <c r="F4642" t="s">
        <v>24</v>
      </c>
      <c r="G4642" t="s">
        <v>25</v>
      </c>
      <c r="H4642" s="3">
        <v>17963.25</v>
      </c>
      <c r="I4642" t="s">
        <v>21</v>
      </c>
      <c r="J4642" t="s">
        <v>22</v>
      </c>
      <c r="K46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36.582662067568798</v>
      </c>
      <c r="L4642" s="5">
        <f>TablaDatos[[#This Row],[IMC_raw]]/1000000000000000</f>
        <v>3.6582662067568799</v>
      </c>
      <c r="M4642" s="2">
        <v>3658266206756880</v>
      </c>
      <c r="N46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2" s="13">
        <f t="shared" si="72"/>
        <v>4641</v>
      </c>
      <c r="P4642" s="2" t="str">
        <f>IF(TablaDatos[[#This Row],[Diabetes]]=0,"No","Si")</f>
        <v>Si</v>
      </c>
      <c r="Q4642">
        <v>1</v>
      </c>
      <c r="R4642">
        <f>TablaDatos[[#This Row],[Aux2]]/10000000000000</f>
        <v>2303.0884654607598</v>
      </c>
      <c r="S4642" s="1">
        <v>2.30308846546076E+16</v>
      </c>
      <c r="T4642" s="7">
        <f>TablaDatos[[#This Row],[Aux3]]/100000000000000</f>
        <v>25.199944939965899</v>
      </c>
      <c r="U4642" s="1">
        <v>2519994493996590</v>
      </c>
      <c r="V4642">
        <v>164.7</v>
      </c>
      <c r="W4642">
        <v>102.3</v>
      </c>
    </row>
    <row r="4643" spans="1:23">
      <c r="A4643">
        <v>2015</v>
      </c>
      <c r="B4643">
        <v>50</v>
      </c>
      <c r="C4643" t="s">
        <v>16</v>
      </c>
      <c r="D4643" t="s">
        <v>73</v>
      </c>
      <c r="E4643" t="s">
        <v>31</v>
      </c>
      <c r="F4643" t="s">
        <v>24</v>
      </c>
      <c r="G4643" t="s">
        <v>20</v>
      </c>
      <c r="H4643" s="3">
        <v>22183.49</v>
      </c>
      <c r="I4643" t="s">
        <v>21</v>
      </c>
      <c r="J4643" t="s">
        <v>21</v>
      </c>
      <c r="K46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36.531368568795898</v>
      </c>
      <c r="L4643" s="6">
        <f>TablaDatos[[#This Row],[IMC_raw]]/1000000000000000</f>
        <v>3.6531368568795899</v>
      </c>
      <c r="M4643" s="2">
        <v>3653136856879590</v>
      </c>
      <c r="N46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3" s="13">
        <f t="shared" si="72"/>
        <v>4642</v>
      </c>
      <c r="P4643" s="2" t="str">
        <f>IF(TablaDatos[[#This Row],[Diabetes]]=0,"No","Si")</f>
        <v>Si</v>
      </c>
      <c r="Q4643">
        <v>1</v>
      </c>
      <c r="R4643">
        <f>TablaDatos[[#This Row],[Aux2]]/10000000000000</f>
        <v>242.813996666105</v>
      </c>
      <c r="S4643" s="1">
        <v>2428139966661050</v>
      </c>
      <c r="T4643" s="7">
        <f>TablaDatos[[#This Row],[Aux3]]/100000000000000</f>
        <v>3.0000000000000001E-12</v>
      </c>
      <c r="U4643">
        <v>300</v>
      </c>
      <c r="V4643">
        <v>175.2</v>
      </c>
      <c r="W4643">
        <v>107.1</v>
      </c>
    </row>
    <row r="4644" spans="1:23">
      <c r="A4644">
        <v>2015</v>
      </c>
      <c r="B4644">
        <v>50</v>
      </c>
      <c r="C4644" t="s">
        <v>16</v>
      </c>
      <c r="D4644" t="s">
        <v>17</v>
      </c>
      <c r="E4644" t="s">
        <v>18</v>
      </c>
      <c r="F4644" t="s">
        <v>19</v>
      </c>
      <c r="G4644" t="s">
        <v>20</v>
      </c>
      <c r="H4644" s="3">
        <v>37989.51</v>
      </c>
      <c r="I4644" t="s">
        <v>19</v>
      </c>
      <c r="J4644" t="s">
        <v>18</v>
      </c>
      <c r="K46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36.521435719584602</v>
      </c>
      <c r="L4644" s="6">
        <f>TablaDatos[[#This Row],[IMC_raw]]/1000000000000000</f>
        <v>0.365214357195846</v>
      </c>
      <c r="M4644" s="2">
        <v>365214357195846</v>
      </c>
      <c r="N46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4" s="13">
        <f t="shared" si="72"/>
        <v>4643</v>
      </c>
      <c r="P4644" s="2" t="str">
        <f>IF(TablaDatos[[#This Row],[Diabetes]]=0,"No","Si")</f>
        <v>No</v>
      </c>
      <c r="Q4644">
        <v>0</v>
      </c>
      <c r="R4644">
        <f>TablaDatos[[#This Row],[Aux2]]/10000000000000</f>
        <v>2141.2884727867799</v>
      </c>
      <c r="S4644" s="1">
        <v>2.14128847278678E+16</v>
      </c>
      <c r="T4644" s="7">
        <f>TablaDatos[[#This Row],[Aux3]]/100000000000000</f>
        <v>211.49060701653099</v>
      </c>
      <c r="U4644" s="1">
        <v>2.11490607016531E+16</v>
      </c>
      <c r="V4644">
        <v>147.6</v>
      </c>
      <c r="W4644">
        <v>91.5</v>
      </c>
    </row>
    <row r="4645" spans="1:23">
      <c r="A4645">
        <v>2015</v>
      </c>
      <c r="B4645">
        <v>64</v>
      </c>
      <c r="C4645" t="s">
        <v>16</v>
      </c>
      <c r="D4645" t="s">
        <v>30</v>
      </c>
      <c r="E4645" t="s">
        <v>21</v>
      </c>
      <c r="F4645" t="s">
        <v>19</v>
      </c>
      <c r="G4645" t="s">
        <v>28</v>
      </c>
      <c r="H4645" s="3">
        <v>15461.25</v>
      </c>
      <c r="I4645" t="s">
        <v>21</v>
      </c>
      <c r="J4645" t="s">
        <v>19</v>
      </c>
      <c r="K46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36.498793387302001</v>
      </c>
      <c r="L4645" s="6">
        <f>TablaDatos[[#This Row],[IMC_raw]]/1000000000000000</f>
        <v>36.498793387302001</v>
      </c>
      <c r="M4645" s="2">
        <v>3.6498793387302E+16</v>
      </c>
      <c r="N46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5" s="13">
        <f t="shared" si="72"/>
        <v>4644</v>
      </c>
      <c r="P4645" s="2" t="str">
        <f>IF(TablaDatos[[#This Row],[Diabetes]]=0,"No","Si")</f>
        <v>Si</v>
      </c>
      <c r="Q4645">
        <v>1</v>
      </c>
      <c r="R4645">
        <f>TablaDatos[[#This Row],[Aux2]]/10000000000000</f>
        <v>2381.9598299503</v>
      </c>
      <c r="S4645" s="1">
        <v>2.3819598299503E+16</v>
      </c>
      <c r="T4645" s="7">
        <f>TablaDatos[[#This Row],[Aux3]]/100000000000000</f>
        <v>26.095626839586402</v>
      </c>
      <c r="U4645" s="1">
        <v>2609562683958640</v>
      </c>
      <c r="V4645">
        <v>172.3</v>
      </c>
      <c r="W4645">
        <v>109.6</v>
      </c>
    </row>
    <row r="4646" spans="1:23">
      <c r="A4646">
        <v>2015</v>
      </c>
      <c r="B4646">
        <v>57</v>
      </c>
      <c r="C4646" t="s">
        <v>23</v>
      </c>
      <c r="D4646" t="s">
        <v>38</v>
      </c>
      <c r="E4646" t="s">
        <v>19</v>
      </c>
      <c r="F4646" t="s">
        <v>24</v>
      </c>
      <c r="G4646" t="s">
        <v>28</v>
      </c>
      <c r="H4646" s="3">
        <v>11587.15</v>
      </c>
      <c r="I4646" t="s">
        <v>21</v>
      </c>
      <c r="J4646" t="s">
        <v>22</v>
      </c>
      <c r="K46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36.462050218148995</v>
      </c>
      <c r="L4646" s="5">
        <f>TablaDatos[[#This Row],[IMC_raw]]/1000000000000000</f>
        <v>3.6462050218148998</v>
      </c>
      <c r="M4646" s="2">
        <v>3646205021814900</v>
      </c>
      <c r="N46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6" s="13">
        <f t="shared" si="72"/>
        <v>4645</v>
      </c>
      <c r="P4646" s="2" t="str">
        <f>IF(TablaDatos[[#This Row],[Diabetes]]=0,"No","Si")</f>
        <v>No</v>
      </c>
      <c r="Q4646">
        <v>0</v>
      </c>
      <c r="R4646">
        <f>TablaDatos[[#This Row],[Aux2]]/10000000000000</f>
        <v>211.76790999866</v>
      </c>
      <c r="S4646" s="1">
        <v>2117679099986600</v>
      </c>
      <c r="T4646" s="7">
        <f>TablaDatos[[#This Row],[Aux3]]/100000000000000</f>
        <v>230.75971554739601</v>
      </c>
      <c r="U4646" s="1">
        <v>2.30759715547396E+16</v>
      </c>
      <c r="V4646">
        <v>162.80000000000001</v>
      </c>
      <c r="W4646">
        <v>96.8</v>
      </c>
    </row>
    <row r="4647" spans="1:23">
      <c r="A4647">
        <v>2015</v>
      </c>
      <c r="B4647">
        <v>63</v>
      </c>
      <c r="C4647" t="s">
        <v>16</v>
      </c>
      <c r="D4647" t="s">
        <v>38</v>
      </c>
      <c r="E4647" t="s">
        <v>21</v>
      </c>
      <c r="F4647" t="s">
        <v>24</v>
      </c>
      <c r="G4647" t="s">
        <v>28</v>
      </c>
      <c r="H4647" s="3">
        <v>11912.11</v>
      </c>
      <c r="I4647" t="s">
        <v>21</v>
      </c>
      <c r="J4647" t="s">
        <v>22</v>
      </c>
      <c r="K46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36.444355539940297</v>
      </c>
      <c r="L4647" s="5">
        <f>TablaDatos[[#This Row],[IMC_raw]]/1000000000000000</f>
        <v>3.6444355539940299</v>
      </c>
      <c r="M4647" s="2">
        <v>3644435553994030</v>
      </c>
      <c r="N46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7" s="13">
        <f t="shared" si="72"/>
        <v>4646</v>
      </c>
      <c r="P4647" s="2" t="str">
        <f>IF(TablaDatos[[#This Row],[Diabetes]]=0,"No","Si")</f>
        <v>Si</v>
      </c>
      <c r="Q4647">
        <v>1</v>
      </c>
      <c r="R4647">
        <f>TablaDatos[[#This Row],[Aux2]]/10000000000000</f>
        <v>2440.8007093838501</v>
      </c>
      <c r="S4647" s="1">
        <v>2.44080070938385E+16</v>
      </c>
      <c r="T4647" s="7">
        <f>TablaDatos[[#This Row],[Aux3]]/100000000000000</f>
        <v>2.7518678794271501</v>
      </c>
      <c r="U4647" s="1">
        <v>275186787942715</v>
      </c>
      <c r="V4647">
        <v>178.7</v>
      </c>
      <c r="W4647">
        <v>100.1</v>
      </c>
    </row>
    <row r="4648" spans="1:23">
      <c r="A4648">
        <v>2015</v>
      </c>
      <c r="B4648">
        <v>63</v>
      </c>
      <c r="C4648" t="s">
        <v>16</v>
      </c>
      <c r="D4648" t="s">
        <v>29</v>
      </c>
      <c r="E4648" t="s">
        <v>18</v>
      </c>
      <c r="F4648" t="s">
        <v>19</v>
      </c>
      <c r="G4648" t="s">
        <v>28</v>
      </c>
      <c r="H4648" s="3">
        <v>10187.61</v>
      </c>
      <c r="I4648" t="s">
        <v>19</v>
      </c>
      <c r="J4648" t="s">
        <v>22</v>
      </c>
      <c r="K46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36.440815817484705</v>
      </c>
      <c r="L4648" s="5">
        <f>TablaDatos[[#This Row],[IMC_raw]]/1000000000000000</f>
        <v>3.6440815817484702</v>
      </c>
      <c r="M4648" s="2">
        <v>3644081581748470</v>
      </c>
      <c r="N46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8" s="13">
        <f t="shared" si="72"/>
        <v>4647</v>
      </c>
      <c r="P4648" s="2" t="str">
        <f>IF(TablaDatos[[#This Row],[Diabetes]]=0,"No","Si")</f>
        <v>Si</v>
      </c>
      <c r="Q4648">
        <v>1</v>
      </c>
      <c r="R4648">
        <f>TablaDatos[[#This Row],[Aux2]]/10000000000000</f>
        <v>224.14211053861601</v>
      </c>
      <c r="S4648" s="1">
        <v>2241421105386160</v>
      </c>
      <c r="T4648" s="7">
        <f>TablaDatos[[#This Row],[Aux3]]/100000000000000</f>
        <v>288.98534405629999</v>
      </c>
      <c r="U4648" s="1">
        <v>2.889853440563E+16</v>
      </c>
      <c r="V4648">
        <v>159.80000000000001</v>
      </c>
      <c r="W4648">
        <v>101.2</v>
      </c>
    </row>
    <row r="4649" spans="1:23">
      <c r="A4649">
        <v>2015</v>
      </c>
      <c r="B4649">
        <v>68</v>
      </c>
      <c r="C4649" t="s">
        <v>16</v>
      </c>
      <c r="D4649" t="s">
        <v>73</v>
      </c>
      <c r="E4649" t="s">
        <v>31</v>
      </c>
      <c r="F4649" t="s">
        <v>24</v>
      </c>
      <c r="G4649" t="s">
        <v>25</v>
      </c>
      <c r="H4649" s="3">
        <v>16794.97</v>
      </c>
      <c r="I4649" t="s">
        <v>21</v>
      </c>
      <c r="J4649" t="s">
        <v>22</v>
      </c>
      <c r="K46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36.414028666045702</v>
      </c>
      <c r="L4649" s="5">
        <f>TablaDatos[[#This Row],[IMC_raw]]/1000000000000000</f>
        <v>3.6414028666045701</v>
      </c>
      <c r="M4649" s="2">
        <v>3641402866604570</v>
      </c>
      <c r="N46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49" s="13">
        <f t="shared" si="72"/>
        <v>4648</v>
      </c>
      <c r="P4649" s="2" t="str">
        <f>IF(TablaDatos[[#This Row],[Diabetes]]=0,"No","Si")</f>
        <v>Si</v>
      </c>
      <c r="Q4649">
        <v>1</v>
      </c>
      <c r="R4649">
        <f>TablaDatos[[#This Row],[Aux2]]/10000000000000</f>
        <v>2295.7461438052201</v>
      </c>
      <c r="S4649" s="1">
        <v>2.29574614380522E+16</v>
      </c>
      <c r="T4649" s="7">
        <f>TablaDatos[[#This Row],[Aux3]]/100000000000000</f>
        <v>3.0000000000000001E-12</v>
      </c>
      <c r="U4649">
        <v>300</v>
      </c>
      <c r="V4649">
        <v>180.7</v>
      </c>
      <c r="W4649">
        <v>105.6</v>
      </c>
    </row>
    <row r="4650" spans="1:23">
      <c r="A4650">
        <v>2015</v>
      </c>
      <c r="B4650">
        <v>63</v>
      </c>
      <c r="C4650" t="s">
        <v>16</v>
      </c>
      <c r="D4650" t="s">
        <v>72</v>
      </c>
      <c r="E4650" t="s">
        <v>19</v>
      </c>
      <c r="F4650" t="s">
        <v>24</v>
      </c>
      <c r="G4650" t="s">
        <v>28</v>
      </c>
      <c r="H4650" s="3">
        <v>13670.2</v>
      </c>
      <c r="I4650" t="s">
        <v>21</v>
      </c>
      <c r="J4650" t="s">
        <v>18</v>
      </c>
      <c r="K46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36.397343866518099</v>
      </c>
      <c r="L4650" s="5">
        <f>TablaDatos[[#This Row],[IMC_raw]]/1000000000000000</f>
        <v>36.397343866518099</v>
      </c>
      <c r="M4650" s="2">
        <v>3.6397343866518096E+16</v>
      </c>
      <c r="N46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0" s="13">
        <f t="shared" si="72"/>
        <v>4649</v>
      </c>
      <c r="P4650" s="2" t="str">
        <f>IF(TablaDatos[[#This Row],[Diabetes]]=0,"No","Si")</f>
        <v>Si</v>
      </c>
      <c r="Q4650">
        <v>1</v>
      </c>
      <c r="R4650">
        <f>TablaDatos[[#This Row],[Aux2]]/10000000000000</f>
        <v>2151.22170241606</v>
      </c>
      <c r="S4650" s="1">
        <v>2.15122170241606E+16</v>
      </c>
      <c r="T4650" s="7">
        <f>TablaDatos[[#This Row],[Aux3]]/100000000000000</f>
        <v>28.405345977196799</v>
      </c>
      <c r="U4650" s="1">
        <v>2840534597719680</v>
      </c>
      <c r="V4650">
        <v>162</v>
      </c>
      <c r="W4650">
        <v>99.2</v>
      </c>
    </row>
    <row r="4651" spans="1:23">
      <c r="A4651">
        <v>2015</v>
      </c>
      <c r="B4651">
        <v>55</v>
      </c>
      <c r="C4651" t="s">
        <v>23</v>
      </c>
      <c r="D4651" t="s">
        <v>29</v>
      </c>
      <c r="E4651" t="s">
        <v>18</v>
      </c>
      <c r="F4651" t="s">
        <v>19</v>
      </c>
      <c r="G4651" t="s">
        <v>28</v>
      </c>
      <c r="H4651" s="3">
        <v>11422.23</v>
      </c>
      <c r="I4651" t="s">
        <v>19</v>
      </c>
      <c r="J4651" t="s">
        <v>18</v>
      </c>
      <c r="K46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36.379544214709199</v>
      </c>
      <c r="L4651" s="5">
        <f>TablaDatos[[#This Row],[IMC_raw]]/1000000000000000</f>
        <v>3.6379544214709201</v>
      </c>
      <c r="M4651" s="2">
        <v>3637954421470920</v>
      </c>
      <c r="N46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1" s="13">
        <f t="shared" si="72"/>
        <v>4650</v>
      </c>
      <c r="P4651" s="2" t="str">
        <f>IF(TablaDatos[[#This Row],[Diabetes]]=0,"No","Si")</f>
        <v>Si</v>
      </c>
      <c r="Q4651">
        <v>1</v>
      </c>
      <c r="R4651">
        <f>TablaDatos[[#This Row],[Aux2]]/10000000000000</f>
        <v>2370.16430976014</v>
      </c>
      <c r="S4651" s="1">
        <v>2.37016430976014E+16</v>
      </c>
      <c r="T4651" s="7">
        <f>TablaDatos[[#This Row],[Aux3]]/100000000000000</f>
        <v>24.908953222307801</v>
      </c>
      <c r="U4651" s="1">
        <v>2490895322230780</v>
      </c>
      <c r="V4651">
        <v>165.4</v>
      </c>
      <c r="W4651">
        <v>102.1</v>
      </c>
    </row>
    <row r="4652" spans="1:23">
      <c r="A4652">
        <v>2015</v>
      </c>
      <c r="B4652">
        <v>68</v>
      </c>
      <c r="C4652" t="s">
        <v>16</v>
      </c>
      <c r="D4652" t="s">
        <v>73</v>
      </c>
      <c r="E4652" t="s">
        <v>31</v>
      </c>
      <c r="F4652" t="s">
        <v>24</v>
      </c>
      <c r="G4652" t="s">
        <v>25</v>
      </c>
      <c r="H4652" s="3">
        <v>17031.68</v>
      </c>
      <c r="I4652" t="s">
        <v>21</v>
      </c>
      <c r="J4652" t="s">
        <v>19</v>
      </c>
      <c r="K46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36.370337658911403</v>
      </c>
      <c r="L4652" s="5">
        <f>TablaDatos[[#This Row],[IMC_raw]]/100000000000000</f>
        <v>36.370337658911403</v>
      </c>
      <c r="M4652" s="2">
        <v>3637033765891140</v>
      </c>
      <c r="N46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2" s="13">
        <f t="shared" si="72"/>
        <v>4651</v>
      </c>
      <c r="P4652" s="2" t="str">
        <f>IF(TablaDatos[[#This Row],[Diabetes]]=0,"No","Si")</f>
        <v>Si</v>
      </c>
      <c r="Q4652">
        <v>1</v>
      </c>
      <c r="R4652">
        <f>TablaDatos[[#This Row],[Aux2]]/10000000000000</f>
        <v>2515.1044098351299</v>
      </c>
      <c r="S4652" s="1">
        <v>2.51510440983513E+16</v>
      </c>
      <c r="T4652" s="7">
        <f>TablaDatos[[#This Row],[Aux3]]/100000000000000</f>
        <v>3.0000000000000001E-12</v>
      </c>
      <c r="U4652">
        <v>300</v>
      </c>
      <c r="V4652">
        <v>175.2</v>
      </c>
      <c r="W4652">
        <v>111.5</v>
      </c>
    </row>
    <row r="4653" spans="1:23">
      <c r="A4653">
        <v>2015</v>
      </c>
      <c r="B4653">
        <v>68</v>
      </c>
      <c r="C4653" t="s">
        <v>23</v>
      </c>
      <c r="D4653" t="s">
        <v>71</v>
      </c>
      <c r="E4653" t="s">
        <v>21</v>
      </c>
      <c r="F4653" t="s">
        <v>24</v>
      </c>
      <c r="G4653" t="s">
        <v>25</v>
      </c>
      <c r="H4653" s="3">
        <v>10216.75</v>
      </c>
      <c r="I4653" t="s">
        <v>21</v>
      </c>
      <c r="J4653" t="s">
        <v>22</v>
      </c>
      <c r="K46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36.355919607554299</v>
      </c>
      <c r="L4653" s="6">
        <f>TablaDatos[[#This Row],[IMC_raw]]/1000000000000000</f>
        <v>3.6355919607554301</v>
      </c>
      <c r="M4653" s="2">
        <v>3635591960755430</v>
      </c>
      <c r="N46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3" s="13">
        <f t="shared" si="72"/>
        <v>4652</v>
      </c>
      <c r="P4653" s="2" t="str">
        <f>IF(TablaDatos[[#This Row],[Diabetes]]=0,"No","Si")</f>
        <v>No</v>
      </c>
      <c r="Q4653">
        <v>0</v>
      </c>
      <c r="R4653">
        <f>TablaDatos[[#This Row],[Aux2]]/10000000000000</f>
        <v>233.547976341317</v>
      </c>
      <c r="S4653" s="1">
        <v>2335479763413170</v>
      </c>
      <c r="T4653" s="7">
        <f>TablaDatos[[#This Row],[Aux3]]/100000000000000</f>
        <v>264.01608169135</v>
      </c>
      <c r="U4653" s="1">
        <v>2.6401608169135E+16</v>
      </c>
      <c r="V4653">
        <v>166.2</v>
      </c>
      <c r="W4653">
        <v>98.3</v>
      </c>
    </row>
    <row r="4654" spans="1:23">
      <c r="A4654">
        <v>2015</v>
      </c>
      <c r="B4654">
        <v>57</v>
      </c>
      <c r="C4654" t="s">
        <v>23</v>
      </c>
      <c r="D4654" t="s">
        <v>26</v>
      </c>
      <c r="E4654" t="s">
        <v>18</v>
      </c>
      <c r="F4654" t="s">
        <v>24</v>
      </c>
      <c r="G4654" t="s">
        <v>28</v>
      </c>
      <c r="H4654" s="3">
        <v>33273.870000000003</v>
      </c>
      <c r="I4654" t="s">
        <v>21</v>
      </c>
      <c r="J4654" t="s">
        <v>22</v>
      </c>
      <c r="K46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36.340014404329402</v>
      </c>
      <c r="L4654" s="5">
        <f>TablaDatos[[#This Row],[IMC_raw]]/1000000000000000</f>
        <v>36.340014404329402</v>
      </c>
      <c r="M4654" s="2">
        <v>3.63400144043294E+16</v>
      </c>
      <c r="N46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4" s="13">
        <f t="shared" si="72"/>
        <v>4653</v>
      </c>
      <c r="P4654" s="2" t="str">
        <f>IF(TablaDatos[[#This Row],[Diabetes]]=0,"No","Si")</f>
        <v>No</v>
      </c>
      <c r="Q4654">
        <v>0</v>
      </c>
      <c r="R4654">
        <f>TablaDatos[[#This Row],[Aux2]]/10000000000000</f>
        <v>2194.0779600492701</v>
      </c>
      <c r="S4654" s="1">
        <v>2.19407796004927E+16</v>
      </c>
      <c r="T4654" s="7">
        <f>TablaDatos[[#This Row],[Aux3]]/100000000000000</f>
        <v>24.110790032895402</v>
      </c>
      <c r="U4654" s="1">
        <v>2411079003289540</v>
      </c>
      <c r="V4654">
        <v>162.4</v>
      </c>
      <c r="W4654">
        <v>95.3</v>
      </c>
    </row>
    <row r="4655" spans="1:23">
      <c r="A4655">
        <v>2015</v>
      </c>
      <c r="B4655">
        <v>59</v>
      </c>
      <c r="C4655" t="s">
        <v>23</v>
      </c>
      <c r="D4655" t="s">
        <v>27</v>
      </c>
      <c r="E4655" t="s">
        <v>18</v>
      </c>
      <c r="F4655" t="s">
        <v>19</v>
      </c>
      <c r="G4655" t="s">
        <v>28</v>
      </c>
      <c r="H4655" s="3">
        <v>19421.12</v>
      </c>
      <c r="I4655" t="s">
        <v>19</v>
      </c>
      <c r="J4655" t="s">
        <v>22</v>
      </c>
      <c r="K46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36.307441536020299</v>
      </c>
      <c r="L4655" s="6">
        <f>TablaDatos[[#This Row],[IMC_raw]]/1000000000000000</f>
        <v>3.6307441536020302</v>
      </c>
      <c r="M4655" s="2">
        <v>3630744153602030</v>
      </c>
      <c r="N46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5" s="13">
        <f t="shared" si="72"/>
        <v>4654</v>
      </c>
      <c r="P4655" s="2" t="str">
        <f>IF(TablaDatos[[#This Row],[Diabetes]]=0,"No","Si")</f>
        <v>Si</v>
      </c>
      <c r="Q4655">
        <v>1</v>
      </c>
      <c r="R4655">
        <f>TablaDatos[[#This Row],[Aux2]]/10000000000000</f>
        <v>234.46473256399199</v>
      </c>
      <c r="S4655" s="1">
        <v>2344647325639920</v>
      </c>
      <c r="T4655" s="7">
        <f>TablaDatos[[#This Row],[Aux3]]/100000000000000</f>
        <v>25.479804014900701</v>
      </c>
      <c r="U4655" s="1">
        <v>2547980401490070</v>
      </c>
      <c r="V4655">
        <v>160.1</v>
      </c>
      <c r="W4655">
        <v>92.9</v>
      </c>
    </row>
    <row r="4656" spans="1:23">
      <c r="A4656">
        <v>2015</v>
      </c>
      <c r="B4656">
        <v>65</v>
      </c>
      <c r="C4656" t="s">
        <v>23</v>
      </c>
      <c r="D4656" t="s">
        <v>73</v>
      </c>
      <c r="E4656" t="s">
        <v>21</v>
      </c>
      <c r="F4656" t="s">
        <v>24</v>
      </c>
      <c r="G4656" t="s">
        <v>25</v>
      </c>
      <c r="H4656" s="3">
        <v>14603.46</v>
      </c>
      <c r="I4656" t="s">
        <v>21</v>
      </c>
      <c r="J4656" t="s">
        <v>18</v>
      </c>
      <c r="K46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36.279589434560997</v>
      </c>
      <c r="L4656" s="6">
        <f>TablaDatos[[#This Row],[IMC_raw]]/1000000000000000</f>
        <v>3.6279589434560999</v>
      </c>
      <c r="M4656" s="2">
        <v>3627958943456100</v>
      </c>
      <c r="N46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6" s="13">
        <f t="shared" si="72"/>
        <v>4655</v>
      </c>
      <c r="P4656" s="2" t="str">
        <f>IF(TablaDatos[[#This Row],[Diabetes]]=0,"No","Si")</f>
        <v>No</v>
      </c>
      <c r="Q4656">
        <v>0</v>
      </c>
      <c r="R4656">
        <f>TablaDatos[[#This Row],[Aux2]]/10000000000000</f>
        <v>2167.83989230001</v>
      </c>
      <c r="S4656" s="1">
        <v>2.16783989230001E+16</v>
      </c>
      <c r="T4656" s="7">
        <f>TablaDatos[[#This Row],[Aux3]]/100000000000000</f>
        <v>233.8319167505</v>
      </c>
      <c r="U4656" s="1">
        <v>2.338319167505E+16</v>
      </c>
      <c r="V4656">
        <v>164.3</v>
      </c>
      <c r="W4656">
        <v>104</v>
      </c>
    </row>
    <row r="4657" spans="1:23">
      <c r="A4657">
        <v>2015</v>
      </c>
      <c r="B4657">
        <v>61</v>
      </c>
      <c r="C4657" t="s">
        <v>23</v>
      </c>
      <c r="D4657" t="s">
        <v>29</v>
      </c>
      <c r="E4657" t="s">
        <v>18</v>
      </c>
      <c r="F4657" t="s">
        <v>19</v>
      </c>
      <c r="G4657" t="s">
        <v>28</v>
      </c>
      <c r="H4657" s="3">
        <v>6421.57</v>
      </c>
      <c r="I4657" t="s">
        <v>21</v>
      </c>
      <c r="J4657" t="s">
        <v>22</v>
      </c>
      <c r="K46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36.276487464000404</v>
      </c>
      <c r="L4657" s="6">
        <f>TablaDatos[[#This Row],[IMC_raw]]/1000000000000000</f>
        <v>3.6276487464000402</v>
      </c>
      <c r="M4657" s="2">
        <v>3627648746400040</v>
      </c>
      <c r="N46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7" s="13">
        <f t="shared" si="72"/>
        <v>4656</v>
      </c>
      <c r="P4657" s="2" t="str">
        <f>IF(TablaDatos[[#This Row],[Diabetes]]=0,"No","Si")</f>
        <v>No</v>
      </c>
      <c r="Q4657">
        <v>0</v>
      </c>
      <c r="R4657">
        <f>TablaDatos[[#This Row],[Aux2]]/10000000000000</f>
        <v>225.744741065955</v>
      </c>
      <c r="S4657" s="1">
        <v>2257447410659550</v>
      </c>
      <c r="T4657" s="7">
        <f>TablaDatos[[#This Row],[Aux3]]/100000000000000</f>
        <v>242.13961225648899</v>
      </c>
      <c r="U4657" s="1">
        <v>2.42139612256489E+16</v>
      </c>
      <c r="V4657">
        <v>152.69999999999999</v>
      </c>
      <c r="W4657">
        <v>102.3</v>
      </c>
    </row>
    <row r="4658" spans="1:23">
      <c r="A4658">
        <v>2015</v>
      </c>
      <c r="B4658">
        <v>67</v>
      </c>
      <c r="C4658" t="s">
        <v>16</v>
      </c>
      <c r="D4658" t="s">
        <v>29</v>
      </c>
      <c r="E4658" t="s">
        <v>31</v>
      </c>
      <c r="F4658" t="s">
        <v>19</v>
      </c>
      <c r="G4658" t="s">
        <v>25</v>
      </c>
      <c r="H4658" s="3">
        <v>8503.0400000000009</v>
      </c>
      <c r="I4658" t="s">
        <v>21</v>
      </c>
      <c r="J4658" t="s">
        <v>19</v>
      </c>
      <c r="K46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36.274459439276995</v>
      </c>
      <c r="L4658" s="6">
        <f>TablaDatos[[#This Row],[IMC_raw]]/1000000000000000</f>
        <v>3.6274459439276998</v>
      </c>
      <c r="M4658" s="2">
        <v>3627445943927700</v>
      </c>
      <c r="N46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8" s="13">
        <f t="shared" si="72"/>
        <v>4657</v>
      </c>
      <c r="P4658" s="2" t="str">
        <f>IF(TablaDatos[[#This Row],[Diabetes]]=0,"No","Si")</f>
        <v>Si</v>
      </c>
      <c r="Q4658">
        <v>1</v>
      </c>
      <c r="R4658">
        <f>TablaDatos[[#This Row],[Aux2]]/10000000000000</f>
        <v>2519.8910538866098</v>
      </c>
      <c r="S4658" s="1">
        <v>2.51989105388661E+16</v>
      </c>
      <c r="T4658" s="7">
        <f>TablaDatos[[#This Row],[Aux3]]/100000000000000</f>
        <v>259.90931831746599</v>
      </c>
      <c r="U4658" s="1">
        <v>2.59909318317466E+16</v>
      </c>
      <c r="V4658">
        <v>182.1</v>
      </c>
      <c r="W4658">
        <v>102.6</v>
      </c>
    </row>
    <row r="4659" spans="1:23">
      <c r="A4659">
        <v>2015</v>
      </c>
      <c r="B4659">
        <v>64</v>
      </c>
      <c r="C4659" t="s">
        <v>23</v>
      </c>
      <c r="D4659" t="s">
        <v>29</v>
      </c>
      <c r="E4659" t="s">
        <v>18</v>
      </c>
      <c r="F4659" t="s">
        <v>19</v>
      </c>
      <c r="G4659" t="s">
        <v>28</v>
      </c>
      <c r="H4659" s="3">
        <v>20020.580000000002</v>
      </c>
      <c r="I4659" t="s">
        <v>21</v>
      </c>
      <c r="J4659" t="s">
        <v>22</v>
      </c>
      <c r="K46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36.263103465549698</v>
      </c>
      <c r="L4659" s="5">
        <f>TablaDatos[[#This Row],[IMC_raw]]/1000000000000000</f>
        <v>36.263103465549698</v>
      </c>
      <c r="M4659" s="2">
        <v>3.6263103465549696E+16</v>
      </c>
      <c r="N46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59" s="13">
        <f t="shared" si="72"/>
        <v>4658</v>
      </c>
      <c r="P4659" s="2" t="str">
        <f>IF(TablaDatos[[#This Row],[Diabetes]]=0,"No","Si")</f>
        <v>No</v>
      </c>
      <c r="Q4659">
        <v>0</v>
      </c>
      <c r="R4659">
        <f>TablaDatos[[#This Row],[Aux2]]/10000000000000</f>
        <v>2246.18006616502</v>
      </c>
      <c r="S4659" s="1">
        <v>2.24618006616502E+16</v>
      </c>
      <c r="T4659" s="7">
        <f>TablaDatos[[#This Row],[Aux3]]/100000000000000</f>
        <v>26.7028243087282</v>
      </c>
      <c r="U4659" s="1">
        <v>2670282430872820</v>
      </c>
      <c r="V4659">
        <v>163.9</v>
      </c>
      <c r="W4659">
        <v>98.5</v>
      </c>
    </row>
    <row r="4660" spans="1:23">
      <c r="A4660">
        <v>2015</v>
      </c>
      <c r="B4660">
        <v>55</v>
      </c>
      <c r="C4660" t="s">
        <v>23</v>
      </c>
      <c r="D4660" t="s">
        <v>30</v>
      </c>
      <c r="E4660" t="s">
        <v>19</v>
      </c>
      <c r="F4660" t="s">
        <v>24</v>
      </c>
      <c r="G4660" t="s">
        <v>28</v>
      </c>
      <c r="H4660" s="3">
        <v>16443.810000000001</v>
      </c>
      <c r="I4660" t="s">
        <v>21</v>
      </c>
      <c r="J4660" t="s">
        <v>22</v>
      </c>
      <c r="K46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36.241141099606494</v>
      </c>
      <c r="L4660" s="5">
        <f>TablaDatos[[#This Row],[IMC_raw]]/1000000000000000</f>
        <v>36.241141099606494</v>
      </c>
      <c r="M4660" s="2">
        <v>3.6241141099606496E+16</v>
      </c>
      <c r="N46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0" s="13">
        <f t="shared" si="72"/>
        <v>4659</v>
      </c>
      <c r="P4660" s="2" t="str">
        <f>IF(TablaDatos[[#This Row],[Diabetes]]=0,"No","Si")</f>
        <v>No</v>
      </c>
      <c r="Q4660">
        <v>0</v>
      </c>
      <c r="R4660">
        <f>TablaDatos[[#This Row],[Aux2]]/10000000000000</f>
        <v>2099.16838530421</v>
      </c>
      <c r="S4660" s="1">
        <v>2.09916838530421E+16</v>
      </c>
      <c r="T4660" s="7">
        <f>TablaDatos[[#This Row],[Aux3]]/100000000000000</f>
        <v>25.9835663232973</v>
      </c>
      <c r="U4660" s="1">
        <v>2598356632329730</v>
      </c>
      <c r="V4660">
        <v>164.3</v>
      </c>
      <c r="W4660">
        <v>100.3</v>
      </c>
    </row>
    <row r="4661" spans="1:23">
      <c r="A4661">
        <v>2015</v>
      </c>
      <c r="B4661">
        <v>58</v>
      </c>
      <c r="C4661" t="s">
        <v>16</v>
      </c>
      <c r="D4661" t="s">
        <v>34</v>
      </c>
      <c r="E4661" t="s">
        <v>19</v>
      </c>
      <c r="F4661" t="s">
        <v>35</v>
      </c>
      <c r="G4661" t="s">
        <v>28</v>
      </c>
      <c r="H4661" s="3">
        <v>37918.42</v>
      </c>
      <c r="I4661" t="s">
        <v>19</v>
      </c>
      <c r="J4661" t="s">
        <v>18</v>
      </c>
      <c r="K46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36.238289561260999</v>
      </c>
      <c r="L4661" s="6">
        <f>TablaDatos[[#This Row],[IMC_raw]]/1000000000000000</f>
        <v>3.6238289561261001</v>
      </c>
      <c r="M4661" s="2">
        <v>3623828956126100</v>
      </c>
      <c r="N46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1" s="13">
        <f t="shared" si="72"/>
        <v>4660</v>
      </c>
      <c r="P4661" s="2" t="str">
        <f>IF(TablaDatos[[#This Row],[Diabetes]]=0,"No","Si")</f>
        <v>No</v>
      </c>
      <c r="Q4661">
        <v>0</v>
      </c>
      <c r="R4661">
        <f>TablaDatos[[#This Row],[Aux2]]/10000000000000</f>
        <v>222.785875043277</v>
      </c>
      <c r="S4661" s="1">
        <v>2227858750432770</v>
      </c>
      <c r="T4661" s="7">
        <f>TablaDatos[[#This Row],[Aux3]]/100000000000000</f>
        <v>233.79226040498</v>
      </c>
      <c r="U4661" s="1">
        <v>2.3379226040498E+16</v>
      </c>
      <c r="V4661">
        <v>173.4</v>
      </c>
      <c r="W4661">
        <v>98</v>
      </c>
    </row>
    <row r="4662" spans="1:23">
      <c r="A4662">
        <v>2015</v>
      </c>
      <c r="B4662">
        <v>62</v>
      </c>
      <c r="C4662" t="s">
        <v>16</v>
      </c>
      <c r="D4662" t="s">
        <v>29</v>
      </c>
      <c r="E4662" t="s">
        <v>21</v>
      </c>
      <c r="F4662" t="s">
        <v>24</v>
      </c>
      <c r="G4662" t="s">
        <v>28</v>
      </c>
      <c r="H4662" s="3">
        <v>12267.59</v>
      </c>
      <c r="I4662" t="s">
        <v>21</v>
      </c>
      <c r="J4662" t="s">
        <v>18</v>
      </c>
      <c r="K46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36.209759406796799</v>
      </c>
      <c r="L4662" s="6">
        <f>TablaDatos[[#This Row],[IMC_raw]]/100000000000000</f>
        <v>36.209759406796799</v>
      </c>
      <c r="M4662" s="2">
        <v>3620975940679680</v>
      </c>
      <c r="N46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2" s="13">
        <f t="shared" si="72"/>
        <v>4661</v>
      </c>
      <c r="P4662" s="2" t="str">
        <f>IF(TablaDatos[[#This Row],[Diabetes]]=0,"No","Si")</f>
        <v>Si</v>
      </c>
      <c r="Q4662">
        <v>1</v>
      </c>
      <c r="R4662">
        <f>TablaDatos[[#This Row],[Aux2]]/10000000000000</f>
        <v>206.228773372928</v>
      </c>
      <c r="S4662" s="1">
        <v>2062287733729280</v>
      </c>
      <c r="T4662" s="7">
        <f>TablaDatos[[#This Row],[Aux3]]/100000000000000</f>
        <v>25.967660076060401</v>
      </c>
      <c r="U4662" s="1">
        <v>2596766007606040</v>
      </c>
      <c r="V4662">
        <v>169.3</v>
      </c>
      <c r="W4662">
        <v>105.5</v>
      </c>
    </row>
    <row r="4663" spans="1:23">
      <c r="A4663">
        <v>2015</v>
      </c>
      <c r="B4663">
        <v>61</v>
      </c>
      <c r="C4663" t="s">
        <v>23</v>
      </c>
      <c r="D4663" t="s">
        <v>74</v>
      </c>
      <c r="E4663" t="s">
        <v>19</v>
      </c>
      <c r="F4663" t="s">
        <v>40</v>
      </c>
      <c r="G4663" t="s">
        <v>28</v>
      </c>
      <c r="H4663" s="3">
        <v>13380.48</v>
      </c>
      <c r="I4663" t="s">
        <v>19</v>
      </c>
      <c r="J4663" t="s">
        <v>18</v>
      </c>
      <c r="K46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36.194225375600702</v>
      </c>
      <c r="L4663" s="6">
        <f>TablaDatos[[#This Row],[IMC_raw]]/1000000000000000</f>
        <v>3.6194225375600699</v>
      </c>
      <c r="M4663" s="2">
        <v>3619422537560070</v>
      </c>
      <c r="N46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3" s="13">
        <f t="shared" si="72"/>
        <v>4662</v>
      </c>
      <c r="P4663" s="2" t="str">
        <f>IF(TablaDatos[[#This Row],[Diabetes]]=0,"No","Si")</f>
        <v>No</v>
      </c>
      <c r="Q4663">
        <v>0</v>
      </c>
      <c r="R4663">
        <f>TablaDatos[[#This Row],[Aux2]]/10000000000000</f>
        <v>2069.7235046587498</v>
      </c>
      <c r="S4663" s="1">
        <v>2.06972350465875E+16</v>
      </c>
      <c r="T4663" s="7">
        <f>TablaDatos[[#This Row],[Aux3]]/100000000000000</f>
        <v>222.466641212844</v>
      </c>
      <c r="U4663" s="1">
        <v>2.22466641212844E+16</v>
      </c>
      <c r="V4663">
        <v>156.5</v>
      </c>
      <c r="W4663">
        <v>101.5</v>
      </c>
    </row>
    <row r="4664" spans="1:23">
      <c r="A4664">
        <v>2015</v>
      </c>
      <c r="B4664">
        <v>59</v>
      </c>
      <c r="C4664" t="s">
        <v>16</v>
      </c>
      <c r="D4664" t="s">
        <v>36</v>
      </c>
      <c r="E4664" t="s">
        <v>21</v>
      </c>
      <c r="F4664" t="s">
        <v>19</v>
      </c>
      <c r="G4664" t="s">
        <v>28</v>
      </c>
      <c r="H4664" s="3">
        <v>21526.05</v>
      </c>
      <c r="I4664" t="s">
        <v>18</v>
      </c>
      <c r="J4664" t="s">
        <v>19</v>
      </c>
      <c r="K46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36.1842975533309</v>
      </c>
      <c r="L4664" s="6">
        <f>TablaDatos[[#This Row],[IMC_raw]]/1000000000000000</f>
        <v>3.6184297553330902</v>
      </c>
      <c r="M4664" s="2">
        <v>3618429755333090</v>
      </c>
      <c r="N46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4" s="13">
        <f t="shared" si="72"/>
        <v>4663</v>
      </c>
      <c r="P4664" s="2" t="str">
        <f>IF(TablaDatos[[#This Row],[Diabetes]]=0,"No","Si")</f>
        <v>No</v>
      </c>
      <c r="Q4664">
        <v>0</v>
      </c>
      <c r="R4664">
        <f>TablaDatos[[#This Row],[Aux2]]/10000000000000</f>
        <v>225.514582452685</v>
      </c>
      <c r="S4664" s="1">
        <v>2255145824526850</v>
      </c>
      <c r="T4664" s="7">
        <f>TablaDatos[[#This Row],[Aux3]]/100000000000000</f>
        <v>28.009635243921402</v>
      </c>
      <c r="U4664" s="1">
        <v>2800963524392140</v>
      </c>
      <c r="V4664">
        <v>159.6</v>
      </c>
      <c r="W4664">
        <v>100.3</v>
      </c>
    </row>
    <row r="4665" spans="1:23">
      <c r="A4665">
        <v>2015</v>
      </c>
      <c r="B4665">
        <v>61</v>
      </c>
      <c r="C4665" t="s">
        <v>16</v>
      </c>
      <c r="D4665" t="s">
        <v>17</v>
      </c>
      <c r="E4665" t="s">
        <v>21</v>
      </c>
      <c r="F4665" t="s">
        <v>24</v>
      </c>
      <c r="G4665" t="s">
        <v>28</v>
      </c>
      <c r="H4665" s="3">
        <v>19054.68</v>
      </c>
      <c r="I4665" t="s">
        <v>19</v>
      </c>
      <c r="J4665" t="s">
        <v>18</v>
      </c>
      <c r="K46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36.174219923267202</v>
      </c>
      <c r="L4665" s="5">
        <f>TablaDatos[[#This Row],[IMC_raw]]/1000000000000000</f>
        <v>3.6174219923267201</v>
      </c>
      <c r="M4665" s="2">
        <v>3617421992326720</v>
      </c>
      <c r="N46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5" s="13">
        <f t="shared" si="72"/>
        <v>4664</v>
      </c>
      <c r="P4665" s="2" t="str">
        <f>IF(TablaDatos[[#This Row],[Diabetes]]=0,"No","Si")</f>
        <v>Si</v>
      </c>
      <c r="Q4665">
        <v>1</v>
      </c>
      <c r="R4665">
        <f>TablaDatos[[#This Row],[Aux2]]/10000000000000</f>
        <v>238.250226489113</v>
      </c>
      <c r="S4665" s="1">
        <v>2382502264891130</v>
      </c>
      <c r="T4665" s="7">
        <f>TablaDatos[[#This Row],[Aux3]]/100000000000000</f>
        <v>2.2914472364445899</v>
      </c>
      <c r="U4665" s="1">
        <v>229144723644459</v>
      </c>
      <c r="V4665">
        <v>169.3</v>
      </c>
      <c r="W4665">
        <v>106.3</v>
      </c>
    </row>
    <row r="4666" spans="1:23">
      <c r="A4666">
        <v>2015</v>
      </c>
      <c r="B4666">
        <v>59</v>
      </c>
      <c r="C4666" t="s">
        <v>23</v>
      </c>
      <c r="D4666" t="s">
        <v>73</v>
      </c>
      <c r="E4666" t="s">
        <v>21</v>
      </c>
      <c r="F4666" t="s">
        <v>24</v>
      </c>
      <c r="G4666" t="s">
        <v>28</v>
      </c>
      <c r="H4666" s="3">
        <v>19009.669999999998</v>
      </c>
      <c r="I4666" t="s">
        <v>21</v>
      </c>
      <c r="J4666" t="s">
        <v>18</v>
      </c>
      <c r="K46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36.106275275839501</v>
      </c>
      <c r="L4666" s="5">
        <f>TablaDatos[[#This Row],[IMC_raw]]/1000000000000000</f>
        <v>3.6106275275839499</v>
      </c>
      <c r="M4666" s="2">
        <v>3610627527583950</v>
      </c>
      <c r="N46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6" s="13">
        <f t="shared" si="72"/>
        <v>4665</v>
      </c>
      <c r="P4666" s="2" t="str">
        <f>IF(TablaDatos[[#This Row],[Diabetes]]=0,"No","Si")</f>
        <v>No</v>
      </c>
      <c r="Q4666">
        <v>0</v>
      </c>
      <c r="R4666">
        <f>TablaDatos[[#This Row],[Aux2]]/10000000000000</f>
        <v>220.513155743494</v>
      </c>
      <c r="S4666" s="1">
        <v>2205131557434940</v>
      </c>
      <c r="T4666" s="7">
        <f>TablaDatos[[#This Row],[Aux3]]/100000000000000</f>
        <v>240.18607120094401</v>
      </c>
      <c r="U4666" s="1">
        <v>2.40186071200944E+16</v>
      </c>
      <c r="V4666">
        <v>165.3</v>
      </c>
      <c r="W4666">
        <v>99.3</v>
      </c>
    </row>
    <row r="4667" spans="1:23">
      <c r="A4667">
        <v>2015</v>
      </c>
      <c r="B4667">
        <v>51</v>
      </c>
      <c r="C4667" t="s">
        <v>16</v>
      </c>
      <c r="D4667" t="s">
        <v>29</v>
      </c>
      <c r="E4667" t="s">
        <v>21</v>
      </c>
      <c r="F4667" t="s">
        <v>19</v>
      </c>
      <c r="G4667" t="s">
        <v>20</v>
      </c>
      <c r="H4667" s="3">
        <v>9479.2900000000009</v>
      </c>
      <c r="I4667" t="s">
        <v>19</v>
      </c>
      <c r="J4667" t="s">
        <v>18</v>
      </c>
      <c r="K46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36.100042302867507</v>
      </c>
      <c r="L4667" s="5">
        <f>TablaDatos[[#This Row],[IMC_raw]]/1000000000000000</f>
        <v>36.100042302867507</v>
      </c>
      <c r="M4667" s="2">
        <v>3.6100042302867504E+16</v>
      </c>
      <c r="N46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7" s="13">
        <f t="shared" si="72"/>
        <v>4666</v>
      </c>
      <c r="P4667" s="2" t="str">
        <f>IF(TablaDatos[[#This Row],[Diabetes]]=0,"No","Si")</f>
        <v>Si</v>
      </c>
      <c r="Q4667">
        <v>1</v>
      </c>
      <c r="R4667">
        <f>TablaDatos[[#This Row],[Aux2]]/10000000000000</f>
        <v>2127.6682608061101</v>
      </c>
      <c r="S4667" s="1">
        <v>2.12766826080611E+16</v>
      </c>
      <c r="T4667" s="7">
        <f>TablaDatos[[#This Row],[Aux3]]/100000000000000</f>
        <v>25.263895312456601</v>
      </c>
      <c r="U4667" s="1">
        <v>2526389531245660</v>
      </c>
      <c r="V4667">
        <v>162.9</v>
      </c>
      <c r="W4667">
        <v>98.5</v>
      </c>
    </row>
    <row r="4668" spans="1:23">
      <c r="A4668">
        <v>2015</v>
      </c>
      <c r="B4668">
        <v>67</v>
      </c>
      <c r="C4668" t="s">
        <v>16</v>
      </c>
      <c r="D4668" t="s">
        <v>42</v>
      </c>
      <c r="E4668" t="s">
        <v>18</v>
      </c>
      <c r="F4668" t="s">
        <v>24</v>
      </c>
      <c r="G4668" t="s">
        <v>25</v>
      </c>
      <c r="H4668" s="3">
        <v>13946.85</v>
      </c>
      <c r="I4668" t="s">
        <v>21</v>
      </c>
      <c r="J4668" t="s">
        <v>22</v>
      </c>
      <c r="K46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36.078981053843698</v>
      </c>
      <c r="L4668" s="5">
        <f>TablaDatos[[#This Row],[IMC_raw]]/1000000000000000</f>
        <v>36.078981053843698</v>
      </c>
      <c r="M4668" s="2">
        <v>3.6078981053843696E+16</v>
      </c>
      <c r="N46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8" s="13">
        <f t="shared" si="72"/>
        <v>4667</v>
      </c>
      <c r="P4668" s="2" t="str">
        <f>IF(TablaDatos[[#This Row],[Diabetes]]=0,"No","Si")</f>
        <v>Si</v>
      </c>
      <c r="Q4668">
        <v>1</v>
      </c>
      <c r="R4668">
        <f>TablaDatos[[#This Row],[Aux2]]/10000000000000</f>
        <v>238.49569895574501</v>
      </c>
      <c r="S4668" s="1">
        <v>2384956989557450</v>
      </c>
      <c r="T4668" s="7">
        <f>TablaDatos[[#This Row],[Aux3]]/100000000000000</f>
        <v>26.685053915621001</v>
      </c>
      <c r="U4668" s="1">
        <v>2668505391562100</v>
      </c>
      <c r="V4668">
        <v>165.8</v>
      </c>
      <c r="W4668">
        <v>102.1</v>
      </c>
    </row>
    <row r="4669" spans="1:23">
      <c r="A4669">
        <v>2015</v>
      </c>
      <c r="B4669">
        <v>54</v>
      </c>
      <c r="C4669" t="s">
        <v>16</v>
      </c>
      <c r="D4669" t="s">
        <v>72</v>
      </c>
      <c r="E4669" t="s">
        <v>31</v>
      </c>
      <c r="F4669" t="s">
        <v>24</v>
      </c>
      <c r="G4669" t="s">
        <v>20</v>
      </c>
      <c r="H4669" s="3">
        <v>11221.1</v>
      </c>
      <c r="I4669" t="s">
        <v>21</v>
      </c>
      <c r="J4669" t="s">
        <v>19</v>
      </c>
      <c r="K46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36.058376825965297</v>
      </c>
      <c r="L4669" s="5">
        <f>TablaDatos[[#This Row],[IMC_raw]]/1000000000000000</f>
        <v>36.058376825965297</v>
      </c>
      <c r="M4669" s="2">
        <v>3.6058376825965296E+16</v>
      </c>
      <c r="N46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69" s="13">
        <f t="shared" si="72"/>
        <v>4668</v>
      </c>
      <c r="P4669" s="2" t="str">
        <f>IF(TablaDatos[[#This Row],[Diabetes]]=0,"No","Si")</f>
        <v>Si</v>
      </c>
      <c r="Q4669">
        <v>1</v>
      </c>
      <c r="R4669">
        <f>TablaDatos[[#This Row],[Aux2]]/10000000000000</f>
        <v>2452.7424254377602</v>
      </c>
      <c r="S4669" s="1">
        <v>2.45274242543776E+16</v>
      </c>
      <c r="T4669" s="7">
        <f>TablaDatos[[#This Row],[Aux3]]/100000000000000</f>
        <v>274.66551320527299</v>
      </c>
      <c r="U4669" s="1">
        <v>2.74665513205273E+16</v>
      </c>
      <c r="V4669">
        <v>164.4</v>
      </c>
      <c r="W4669">
        <v>99.1</v>
      </c>
    </row>
    <row r="4670" spans="1:23">
      <c r="A4670">
        <v>2015</v>
      </c>
      <c r="B4670">
        <v>52</v>
      </c>
      <c r="C4670" t="s">
        <v>23</v>
      </c>
      <c r="D4670" t="s">
        <v>17</v>
      </c>
      <c r="E4670" t="s">
        <v>18</v>
      </c>
      <c r="F4670" t="s">
        <v>40</v>
      </c>
      <c r="G4670" t="s">
        <v>20</v>
      </c>
      <c r="H4670" s="3">
        <v>16163.54</v>
      </c>
      <c r="I4670" t="s">
        <v>19</v>
      </c>
      <c r="J4670" t="s">
        <v>18</v>
      </c>
      <c r="K46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36.053655915147104</v>
      </c>
      <c r="L4670" s="6">
        <f>TablaDatos[[#This Row],[IMC_raw]]/1000000000000000</f>
        <v>3.60536559151471</v>
      </c>
      <c r="M4670" s="2">
        <v>3605365591514710</v>
      </c>
      <c r="N46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0" s="13">
        <f t="shared" si="72"/>
        <v>4669</v>
      </c>
      <c r="P4670" s="2" t="str">
        <f>IF(TablaDatos[[#This Row],[Diabetes]]=0,"No","Si")</f>
        <v>No</v>
      </c>
      <c r="Q4670">
        <v>0</v>
      </c>
      <c r="R4670">
        <f>TablaDatos[[#This Row],[Aux2]]/10000000000000</f>
        <v>210.922669965995</v>
      </c>
      <c r="S4670" s="1">
        <v>2109226699659950</v>
      </c>
      <c r="T4670" s="7">
        <f>TablaDatos[[#This Row],[Aux3]]/100000000000000</f>
        <v>21.439346209435101</v>
      </c>
      <c r="U4670" s="1">
        <v>2143934620943510</v>
      </c>
      <c r="V4670">
        <v>148.6</v>
      </c>
      <c r="W4670">
        <v>89.3</v>
      </c>
    </row>
    <row r="4671" spans="1:23">
      <c r="A4671">
        <v>2015</v>
      </c>
      <c r="B4671">
        <v>57</v>
      </c>
      <c r="C4671" t="s">
        <v>23</v>
      </c>
      <c r="D4671" t="s">
        <v>17</v>
      </c>
      <c r="E4671" t="s">
        <v>18</v>
      </c>
      <c r="F4671" t="s">
        <v>24</v>
      </c>
      <c r="G4671" t="s">
        <v>28</v>
      </c>
      <c r="H4671" s="3">
        <v>21462.82</v>
      </c>
      <c r="I4671" t="s">
        <v>21</v>
      </c>
      <c r="J4671" t="s">
        <v>22</v>
      </c>
      <c r="K46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36.050799364665693</v>
      </c>
      <c r="L4671" s="5">
        <f>TablaDatos[[#This Row],[IMC_raw]]/1000000000000000</f>
        <v>36.050799364665693</v>
      </c>
      <c r="M4671" s="2">
        <v>3.6050799364665696E+16</v>
      </c>
      <c r="N46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1" s="13">
        <f t="shared" si="72"/>
        <v>4670</v>
      </c>
      <c r="P4671" s="2" t="str">
        <f>IF(TablaDatos[[#This Row],[Diabetes]]=0,"No","Si")</f>
        <v>No</v>
      </c>
      <c r="Q4671">
        <v>0</v>
      </c>
      <c r="R4671">
        <f>TablaDatos[[#This Row],[Aux2]]/10000000000000</f>
        <v>221.27282354400501</v>
      </c>
      <c r="S4671" s="1">
        <v>2212728235440050</v>
      </c>
      <c r="T4671" s="7">
        <f>TablaDatos[[#This Row],[Aux3]]/100000000000000</f>
        <v>21.8804804815585</v>
      </c>
      <c r="U4671" s="1">
        <v>2188048048155850</v>
      </c>
      <c r="V4671">
        <v>163.30000000000001</v>
      </c>
      <c r="W4671">
        <v>94.6</v>
      </c>
    </row>
    <row r="4672" spans="1:23">
      <c r="A4672">
        <v>2015</v>
      </c>
      <c r="B4672">
        <v>65</v>
      </c>
      <c r="C4672" t="s">
        <v>16</v>
      </c>
      <c r="D4672" t="s">
        <v>29</v>
      </c>
      <c r="E4672" t="s">
        <v>31</v>
      </c>
      <c r="F4672" t="s">
        <v>24</v>
      </c>
      <c r="G4672" t="s">
        <v>25</v>
      </c>
      <c r="H4672" s="3">
        <v>9101.73</v>
      </c>
      <c r="I4672" t="s">
        <v>21</v>
      </c>
      <c r="J4672" t="s">
        <v>18</v>
      </c>
      <c r="K46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36.0425367800296</v>
      </c>
      <c r="L4672" s="6">
        <f>TablaDatos[[#This Row],[IMC_raw]]/1000000000000000</f>
        <v>3.6042536780029599</v>
      </c>
      <c r="M4672" s="2">
        <v>3604253678002960</v>
      </c>
      <c r="N46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2" s="13">
        <f t="shared" si="72"/>
        <v>4671</v>
      </c>
      <c r="P4672" s="2" t="str">
        <f>IF(TablaDatos[[#This Row],[Diabetes]]=0,"No","Si")</f>
        <v>Si</v>
      </c>
      <c r="Q4672">
        <v>1</v>
      </c>
      <c r="R4672">
        <f>TablaDatos[[#This Row],[Aux2]]/10000000000000</f>
        <v>2361.4216772238501</v>
      </c>
      <c r="S4672" s="1">
        <v>2.36142167722385E+16</v>
      </c>
      <c r="T4672" s="7">
        <f>TablaDatos[[#This Row],[Aux3]]/100000000000000</f>
        <v>3.0000000000000001E-12</v>
      </c>
      <c r="U4672">
        <v>300</v>
      </c>
      <c r="V4672">
        <v>174.9</v>
      </c>
      <c r="W4672">
        <v>106.8</v>
      </c>
    </row>
    <row r="4673" spans="1:23">
      <c r="A4673">
        <v>2015</v>
      </c>
      <c r="B4673">
        <v>61</v>
      </c>
      <c r="C4673" t="s">
        <v>16</v>
      </c>
      <c r="D4673" t="s">
        <v>29</v>
      </c>
      <c r="E4673" t="s">
        <v>18</v>
      </c>
      <c r="F4673" t="s">
        <v>24</v>
      </c>
      <c r="G4673" t="s">
        <v>28</v>
      </c>
      <c r="H4673" s="3">
        <v>8601.86</v>
      </c>
      <c r="I4673" t="s">
        <v>21</v>
      </c>
      <c r="J4673" t="s">
        <v>22</v>
      </c>
      <c r="K46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36.030440971727401</v>
      </c>
      <c r="L4673" s="5">
        <f>TablaDatos[[#This Row],[IMC_raw]]/1000000000000000</f>
        <v>3.6030440971727402</v>
      </c>
      <c r="M4673" s="2">
        <v>3603044097172740</v>
      </c>
      <c r="N46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3" s="13">
        <f t="shared" si="72"/>
        <v>4672</v>
      </c>
      <c r="P4673" s="2" t="str">
        <f>IF(TablaDatos[[#This Row],[Diabetes]]=0,"No","Si")</f>
        <v>Si</v>
      </c>
      <c r="Q4673">
        <v>1</v>
      </c>
      <c r="R4673">
        <f>TablaDatos[[#This Row],[Aux2]]/10000000000000</f>
        <v>247.01901350197801</v>
      </c>
      <c r="S4673" s="1">
        <v>2470190135019780</v>
      </c>
      <c r="T4673" s="7">
        <f>TablaDatos[[#This Row],[Aux3]]/100000000000000</f>
        <v>3.0000000000000001E-12</v>
      </c>
      <c r="U4673">
        <v>300</v>
      </c>
      <c r="V4673">
        <v>166</v>
      </c>
      <c r="W4673">
        <v>103.7</v>
      </c>
    </row>
    <row r="4674" spans="1:23">
      <c r="A4674">
        <v>2015</v>
      </c>
      <c r="B4674">
        <v>64</v>
      </c>
      <c r="C4674" t="s">
        <v>16</v>
      </c>
      <c r="D4674" t="s">
        <v>73</v>
      </c>
      <c r="E4674" t="s">
        <v>18</v>
      </c>
      <c r="F4674" t="s">
        <v>19</v>
      </c>
      <c r="G4674" t="s">
        <v>28</v>
      </c>
      <c r="H4674" s="3">
        <v>22204.85</v>
      </c>
      <c r="I4674" t="s">
        <v>19</v>
      </c>
      <c r="J4674" t="s">
        <v>18</v>
      </c>
      <c r="K46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36.019824915134301</v>
      </c>
      <c r="L4674" s="5">
        <f>TablaDatos[[#This Row],[IMC_raw]]/1000000000000000</f>
        <v>0.36019824915134302</v>
      </c>
      <c r="M4674" s="2">
        <v>360198249151343</v>
      </c>
      <c r="N46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4" s="13">
        <f t="shared" ref="O4674:O4737" si="73">O4673+1</f>
        <v>4673</v>
      </c>
      <c r="P4674" s="2" t="str">
        <f>IF(TablaDatos[[#This Row],[Diabetes]]=0,"No","Si")</f>
        <v>No</v>
      </c>
      <c r="Q4674">
        <v>0</v>
      </c>
      <c r="R4674">
        <f>TablaDatos[[#This Row],[Aux2]]/10000000000000</f>
        <v>2080.1606409636702</v>
      </c>
      <c r="S4674" s="1">
        <v>2.08016064096367E+16</v>
      </c>
      <c r="T4674" s="7">
        <f>TablaDatos[[#This Row],[Aux3]]/100000000000000</f>
        <v>230.93105952264699</v>
      </c>
      <c r="U4674" s="1">
        <v>2.30931059522647E+16</v>
      </c>
      <c r="V4674">
        <v>160.6</v>
      </c>
      <c r="W4674">
        <v>97.2</v>
      </c>
    </row>
    <row r="4675" spans="1:23">
      <c r="A4675">
        <v>2015</v>
      </c>
      <c r="B4675">
        <v>61</v>
      </c>
      <c r="C4675" t="s">
        <v>16</v>
      </c>
      <c r="D4675" t="s">
        <v>36</v>
      </c>
      <c r="E4675" t="s">
        <v>21</v>
      </c>
      <c r="F4675" t="s">
        <v>19</v>
      </c>
      <c r="G4675" t="s">
        <v>28</v>
      </c>
      <c r="H4675" s="3">
        <v>19890.849999999999</v>
      </c>
      <c r="I4675" t="s">
        <v>21</v>
      </c>
      <c r="J4675" t="s">
        <v>21</v>
      </c>
      <c r="K46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35.975750340528698</v>
      </c>
      <c r="L4675" s="6">
        <f>TablaDatos[[#This Row],[IMC_raw]]/1000000000000000</f>
        <v>3.5975750340528698</v>
      </c>
      <c r="M4675" s="2">
        <v>3597575034052870</v>
      </c>
      <c r="N46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5" s="13">
        <f t="shared" si="73"/>
        <v>4674</v>
      </c>
      <c r="P4675" s="2" t="str">
        <f>IF(TablaDatos[[#This Row],[Diabetes]]=0,"No","Si")</f>
        <v>No</v>
      </c>
      <c r="Q4675">
        <v>0</v>
      </c>
      <c r="R4675">
        <f>TablaDatos[[#This Row],[Aux2]]/10000000000000</f>
        <v>2541.5164009663599</v>
      </c>
      <c r="S4675" s="1">
        <v>2.54151640096636E+16</v>
      </c>
      <c r="T4675" s="7">
        <f>TablaDatos[[#This Row],[Aux3]]/100000000000000</f>
        <v>248.07541659883299</v>
      </c>
      <c r="U4675" s="1">
        <v>2.48075416598833E+16</v>
      </c>
      <c r="V4675">
        <v>174.6</v>
      </c>
      <c r="W4675">
        <v>99.8</v>
      </c>
    </row>
    <row r="4676" spans="1:23">
      <c r="A4676">
        <v>2015</v>
      </c>
      <c r="B4676">
        <v>51</v>
      </c>
      <c r="C4676" t="s">
        <v>23</v>
      </c>
      <c r="D4676" t="s">
        <v>36</v>
      </c>
      <c r="E4676" t="s">
        <v>18</v>
      </c>
      <c r="F4676" t="s">
        <v>35</v>
      </c>
      <c r="G4676" t="s">
        <v>20</v>
      </c>
      <c r="H4676" s="3">
        <v>18159.89</v>
      </c>
      <c r="I4676" t="s">
        <v>21</v>
      </c>
      <c r="J4676" t="s">
        <v>18</v>
      </c>
      <c r="K46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35.952524196603896</v>
      </c>
      <c r="L4676" s="6">
        <f>TablaDatos[[#This Row],[IMC_raw]]/1000000000000000</f>
        <v>3.5952524196603899</v>
      </c>
      <c r="M4676" s="2">
        <v>3595252419660390</v>
      </c>
      <c r="N46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6" s="13">
        <f t="shared" si="73"/>
        <v>4675</v>
      </c>
      <c r="P4676" s="2" t="str">
        <f>IF(TablaDatos[[#This Row],[Diabetes]]=0,"No","Si")</f>
        <v>No</v>
      </c>
      <c r="Q4676">
        <v>0</v>
      </c>
      <c r="R4676">
        <f>TablaDatos[[#This Row],[Aux2]]/10000000000000</f>
        <v>2185.9769759320402</v>
      </c>
      <c r="S4676" s="1">
        <v>2.18597697593204E+16</v>
      </c>
      <c r="T4676" s="7">
        <f>TablaDatos[[#This Row],[Aux3]]/100000000000000</f>
        <v>219.36222927998099</v>
      </c>
      <c r="U4676" s="1">
        <v>2.19362229279981E+16</v>
      </c>
      <c r="V4676">
        <v>148.30000000000001</v>
      </c>
      <c r="W4676">
        <v>91.3</v>
      </c>
    </row>
    <row r="4677" spans="1:23">
      <c r="A4677">
        <v>2015</v>
      </c>
      <c r="B4677">
        <v>52</v>
      </c>
      <c r="C4677" t="s">
        <v>23</v>
      </c>
      <c r="D4677" t="s">
        <v>72</v>
      </c>
      <c r="E4677" t="s">
        <v>19</v>
      </c>
      <c r="F4677" t="s">
        <v>19</v>
      </c>
      <c r="G4677" t="s">
        <v>20</v>
      </c>
      <c r="H4677" s="3">
        <v>16982.330000000002</v>
      </c>
      <c r="I4677" t="s">
        <v>19</v>
      </c>
      <c r="J4677" t="s">
        <v>19</v>
      </c>
      <c r="K46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35.9287316269725</v>
      </c>
      <c r="L4677" s="6">
        <f>TablaDatos[[#This Row],[IMC_raw]]/1000000000000000</f>
        <v>35.9287316269725</v>
      </c>
      <c r="M4677" s="2">
        <v>3.59287316269725E+16</v>
      </c>
      <c r="N46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7" s="13">
        <f t="shared" si="73"/>
        <v>4676</v>
      </c>
      <c r="P4677" s="2" t="str">
        <f>IF(TablaDatos[[#This Row],[Diabetes]]=0,"No","Si")</f>
        <v>Si</v>
      </c>
      <c r="Q4677">
        <v>1</v>
      </c>
      <c r="R4677">
        <f>TablaDatos[[#This Row],[Aux2]]/10000000000000</f>
        <v>2321.8241611480898</v>
      </c>
      <c r="S4677" s="1">
        <v>2.32182416114809E+16</v>
      </c>
      <c r="T4677" s="7">
        <f>TablaDatos[[#This Row],[Aux3]]/100000000000000</f>
        <v>297.86528919188999</v>
      </c>
      <c r="U4677" s="1">
        <v>2.9786528919189E+16</v>
      </c>
      <c r="V4677">
        <v>152.9</v>
      </c>
      <c r="W4677">
        <v>97.6</v>
      </c>
    </row>
    <row r="4678" spans="1:23">
      <c r="A4678">
        <v>2015</v>
      </c>
      <c r="B4678">
        <v>59</v>
      </c>
      <c r="C4678" t="s">
        <v>16</v>
      </c>
      <c r="D4678" t="s">
        <v>72</v>
      </c>
      <c r="E4678" t="s">
        <v>18</v>
      </c>
      <c r="F4678" t="s">
        <v>19</v>
      </c>
      <c r="G4678" t="s">
        <v>28</v>
      </c>
      <c r="H4678" s="3">
        <v>24122.7</v>
      </c>
      <c r="I4678" t="s">
        <v>19</v>
      </c>
      <c r="J4678" t="s">
        <v>18</v>
      </c>
      <c r="K46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35.920994234879302</v>
      </c>
      <c r="L4678" s="6">
        <f>TablaDatos[[#This Row],[IMC_raw]]/1000000000000000</f>
        <v>3.5920994234879302</v>
      </c>
      <c r="M4678" s="2">
        <v>3592099423487930</v>
      </c>
      <c r="N46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8" s="13">
        <f t="shared" si="73"/>
        <v>4677</v>
      </c>
      <c r="P4678" s="2" t="str">
        <f>IF(TablaDatos[[#This Row],[Diabetes]]=0,"No","Si")</f>
        <v>Si</v>
      </c>
      <c r="Q4678">
        <v>1</v>
      </c>
      <c r="R4678">
        <f>TablaDatos[[#This Row],[Aux2]]/10000000000000</f>
        <v>2264.4962227318802</v>
      </c>
      <c r="S4678" s="1">
        <v>2.26449622273188E+16</v>
      </c>
      <c r="T4678" s="7">
        <f>TablaDatos[[#This Row],[Aux3]]/100000000000000</f>
        <v>24.7059272363235</v>
      </c>
      <c r="U4678" s="1">
        <v>2470592723632350</v>
      </c>
      <c r="V4678">
        <v>172.9</v>
      </c>
      <c r="W4678">
        <v>101.8</v>
      </c>
    </row>
    <row r="4679" spans="1:23">
      <c r="A4679">
        <v>2015</v>
      </c>
      <c r="B4679">
        <v>62</v>
      </c>
      <c r="C4679" t="s">
        <v>23</v>
      </c>
      <c r="D4679" t="s">
        <v>72</v>
      </c>
      <c r="E4679" t="s">
        <v>19</v>
      </c>
      <c r="F4679" t="s">
        <v>24</v>
      </c>
      <c r="G4679" t="s">
        <v>28</v>
      </c>
      <c r="H4679" s="3">
        <v>16266.64</v>
      </c>
      <c r="I4679" t="s">
        <v>21</v>
      </c>
      <c r="J4679" t="s">
        <v>18</v>
      </c>
      <c r="K46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35.907073760204604</v>
      </c>
      <c r="L4679" s="6">
        <f>TablaDatos[[#This Row],[IMC_raw]]/1000000000000000</f>
        <v>3.5907073760204602</v>
      </c>
      <c r="M4679" s="2">
        <v>3590707376020460</v>
      </c>
      <c r="N46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79" s="13">
        <f t="shared" si="73"/>
        <v>4678</v>
      </c>
      <c r="P4679" s="2" t="str">
        <f>IF(TablaDatos[[#This Row],[Diabetes]]=0,"No","Si")</f>
        <v>Si</v>
      </c>
      <c r="Q4679">
        <v>1</v>
      </c>
      <c r="R4679">
        <f>TablaDatos[[#This Row],[Aux2]]/10000000000000</f>
        <v>2229.9665863253199</v>
      </c>
      <c r="S4679" s="1">
        <v>2.22996658632532E+16</v>
      </c>
      <c r="T4679" s="7">
        <f>TablaDatos[[#This Row],[Aux3]]/100000000000000</f>
        <v>264.862757896885</v>
      </c>
      <c r="U4679" s="1">
        <v>2.64862757896885E+16</v>
      </c>
      <c r="V4679">
        <v>170.6</v>
      </c>
      <c r="W4679">
        <v>96.6</v>
      </c>
    </row>
    <row r="4680" spans="1:23">
      <c r="A4680">
        <v>2015</v>
      </c>
      <c r="B4680">
        <v>59</v>
      </c>
      <c r="C4680" t="s">
        <v>23</v>
      </c>
      <c r="D4680" t="s">
        <v>72</v>
      </c>
      <c r="E4680" t="s">
        <v>18</v>
      </c>
      <c r="F4680" t="s">
        <v>24</v>
      </c>
      <c r="G4680" t="s">
        <v>28</v>
      </c>
      <c r="H4680" s="3">
        <v>25871.25</v>
      </c>
      <c r="I4680" t="s">
        <v>19</v>
      </c>
      <c r="J4680" t="s">
        <v>18</v>
      </c>
      <c r="K46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35.906413869214902</v>
      </c>
      <c r="L4680" s="6">
        <f>TablaDatos[[#This Row],[IMC_raw]]/1000000000000000</f>
        <v>0.35906413869214898</v>
      </c>
      <c r="M4680" s="2">
        <v>359064138692149</v>
      </c>
      <c r="N46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0" s="13">
        <f t="shared" si="73"/>
        <v>4679</v>
      </c>
      <c r="P4680" s="2" t="str">
        <f>IF(TablaDatos[[#This Row],[Diabetes]]=0,"No","Si")</f>
        <v>No</v>
      </c>
      <c r="Q4680">
        <v>0</v>
      </c>
      <c r="R4680">
        <f>TablaDatos[[#This Row],[Aux2]]/10000000000000</f>
        <v>2165.4615020802798</v>
      </c>
      <c r="S4680" s="1">
        <v>2.16546150208028E+16</v>
      </c>
      <c r="T4680" s="7">
        <f>TablaDatos[[#This Row],[Aux3]]/100000000000000</f>
        <v>234.428858349515</v>
      </c>
      <c r="U4680" s="1">
        <v>2.34428858349515E+16</v>
      </c>
      <c r="V4680">
        <v>153.69999999999999</v>
      </c>
      <c r="W4680">
        <v>90</v>
      </c>
    </row>
    <row r="4681" spans="1:23">
      <c r="A4681">
        <v>2015</v>
      </c>
      <c r="B4681">
        <v>49</v>
      </c>
      <c r="C4681" t="s">
        <v>23</v>
      </c>
      <c r="D4681" t="s">
        <v>73</v>
      </c>
      <c r="E4681" t="s">
        <v>18</v>
      </c>
      <c r="F4681" t="s">
        <v>24</v>
      </c>
      <c r="G4681" t="s">
        <v>20</v>
      </c>
      <c r="H4681" s="3">
        <v>19153.490000000002</v>
      </c>
      <c r="I4681" t="s">
        <v>19</v>
      </c>
      <c r="J4681" t="s">
        <v>18</v>
      </c>
      <c r="K46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35.901635294287402</v>
      </c>
      <c r="L4681" s="5">
        <f>TablaDatos[[#This Row],[IMC_raw]]/1000000000000000</f>
        <v>3.59016352942874</v>
      </c>
      <c r="M4681" s="2">
        <v>3590163529428740</v>
      </c>
      <c r="N46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1" s="13">
        <f t="shared" si="73"/>
        <v>4680</v>
      </c>
      <c r="P4681" s="2" t="str">
        <f>IF(TablaDatos[[#This Row],[Diabetes]]=0,"No","Si")</f>
        <v>Si</v>
      </c>
      <c r="Q4681">
        <v>1</v>
      </c>
      <c r="R4681">
        <f>TablaDatos[[#This Row],[Aux2]]/10000000000000</f>
        <v>2139.5644903596199</v>
      </c>
      <c r="S4681" s="1">
        <v>2.13956449035962E+16</v>
      </c>
      <c r="T4681" s="7">
        <f>TablaDatos[[#This Row],[Aux3]]/100000000000000</f>
        <v>26.828448296096202</v>
      </c>
      <c r="U4681" s="1">
        <v>2682844829609620</v>
      </c>
      <c r="V4681">
        <v>163.5</v>
      </c>
      <c r="W4681">
        <v>99.8</v>
      </c>
    </row>
    <row r="4682" spans="1:23">
      <c r="A4682">
        <v>2015</v>
      </c>
      <c r="B4682">
        <v>57</v>
      </c>
      <c r="C4682" t="s">
        <v>16</v>
      </c>
      <c r="D4682" t="s">
        <v>29</v>
      </c>
      <c r="E4682" t="s">
        <v>31</v>
      </c>
      <c r="F4682" t="s">
        <v>24</v>
      </c>
      <c r="G4682" t="s">
        <v>28</v>
      </c>
      <c r="H4682" s="3">
        <v>11518.2</v>
      </c>
      <c r="I4682" t="s">
        <v>19</v>
      </c>
      <c r="J4682" t="s">
        <v>18</v>
      </c>
      <c r="K46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35.884959081378398</v>
      </c>
      <c r="L4682" s="5">
        <f>TablaDatos[[#This Row],[IMC_raw]]/100000000000000</f>
        <v>35.884959081378398</v>
      </c>
      <c r="M4682" s="2">
        <v>3588495908137840</v>
      </c>
      <c r="N46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2" s="13">
        <f t="shared" si="73"/>
        <v>4681</v>
      </c>
      <c r="P4682" s="2" t="str">
        <f>IF(TablaDatos[[#This Row],[Diabetes]]=0,"No","Si")</f>
        <v>Si</v>
      </c>
      <c r="Q4682">
        <v>1</v>
      </c>
      <c r="R4682">
        <f>TablaDatos[[#This Row],[Aux2]]/10000000000000</f>
        <v>224.04937890763199</v>
      </c>
      <c r="S4682" s="1">
        <v>2240493789076320</v>
      </c>
      <c r="T4682" s="7">
        <f>TablaDatos[[#This Row],[Aux3]]/100000000000000</f>
        <v>276.47315661744</v>
      </c>
      <c r="U4682" s="1">
        <v>2.7647315661744E+16</v>
      </c>
      <c r="V4682">
        <v>168.2</v>
      </c>
      <c r="W4682">
        <v>104</v>
      </c>
    </row>
    <row r="4683" spans="1:23">
      <c r="A4683">
        <v>2015</v>
      </c>
      <c r="B4683">
        <v>57</v>
      </c>
      <c r="C4683" t="s">
        <v>16</v>
      </c>
      <c r="D4683" t="s">
        <v>17</v>
      </c>
      <c r="E4683" t="s">
        <v>21</v>
      </c>
      <c r="F4683" t="s">
        <v>19</v>
      </c>
      <c r="G4683" t="s">
        <v>28</v>
      </c>
      <c r="H4683" s="3">
        <v>23569.39</v>
      </c>
      <c r="I4683" t="s">
        <v>21</v>
      </c>
      <c r="J4683" t="s">
        <v>18</v>
      </c>
      <c r="K46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35.874857082685601</v>
      </c>
      <c r="L4683" s="6">
        <f>TablaDatos[[#This Row],[IMC_raw]]/1000000000000000</f>
        <v>0.35874857082685602</v>
      </c>
      <c r="M4683" s="2">
        <v>358748570826856</v>
      </c>
      <c r="N46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3" s="13">
        <f t="shared" si="73"/>
        <v>4682</v>
      </c>
      <c r="P4683" s="2" t="str">
        <f>IF(TablaDatos[[#This Row],[Diabetes]]=0,"No","Si")</f>
        <v>Si</v>
      </c>
      <c r="Q4683">
        <v>1</v>
      </c>
      <c r="R4683">
        <f>TablaDatos[[#This Row],[Aux2]]/10000000000000</f>
        <v>2429.5798790807598</v>
      </c>
      <c r="S4683" s="1">
        <v>2.42957987908076E+16</v>
      </c>
      <c r="T4683" s="7">
        <f>TablaDatos[[#This Row],[Aux3]]/100000000000000</f>
        <v>29.402042278894299</v>
      </c>
      <c r="U4683" s="1">
        <v>2940204227889430</v>
      </c>
      <c r="V4683">
        <v>171</v>
      </c>
      <c r="W4683">
        <v>106.6</v>
      </c>
    </row>
    <row r="4684" spans="1:23">
      <c r="A4684">
        <v>2015</v>
      </c>
      <c r="B4684">
        <v>58</v>
      </c>
      <c r="C4684" t="s">
        <v>16</v>
      </c>
      <c r="D4684" t="s">
        <v>30</v>
      </c>
      <c r="E4684" t="s">
        <v>31</v>
      </c>
      <c r="F4684" t="s">
        <v>24</v>
      </c>
      <c r="G4684" t="s">
        <v>28</v>
      </c>
      <c r="H4684" s="3">
        <v>8324.5</v>
      </c>
      <c r="I4684" t="s">
        <v>21</v>
      </c>
      <c r="J4684" t="s">
        <v>21</v>
      </c>
      <c r="K46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35.841355193264803</v>
      </c>
      <c r="L4684" s="5">
        <f>TablaDatos[[#This Row],[IMC_raw]]/1000000000000000</f>
        <v>0.35841355193264801</v>
      </c>
      <c r="M4684" s="2">
        <v>358413551932648</v>
      </c>
      <c r="N46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4" s="13">
        <f t="shared" si="73"/>
        <v>4683</v>
      </c>
      <c r="P4684" s="2" t="str">
        <f>IF(TablaDatos[[#This Row],[Diabetes]]=0,"No","Si")</f>
        <v>Si</v>
      </c>
      <c r="Q4684">
        <v>1</v>
      </c>
      <c r="R4684">
        <f>TablaDatos[[#This Row],[Aux2]]/10000000000000</f>
        <v>2351.5890884680198</v>
      </c>
      <c r="S4684" s="1">
        <v>2.35158908846802E+16</v>
      </c>
      <c r="T4684" s="7">
        <f>TablaDatos[[#This Row],[Aux3]]/100000000000000</f>
        <v>274.06123096904702</v>
      </c>
      <c r="U4684" s="1">
        <v>2.74061230969047E+16</v>
      </c>
      <c r="V4684">
        <v>175.1</v>
      </c>
      <c r="W4684">
        <v>109.6</v>
      </c>
    </row>
    <row r="4685" spans="1:23">
      <c r="A4685">
        <v>2015</v>
      </c>
      <c r="B4685">
        <v>58</v>
      </c>
      <c r="C4685" t="s">
        <v>16</v>
      </c>
      <c r="D4685" t="s">
        <v>73</v>
      </c>
      <c r="E4685" t="s">
        <v>19</v>
      </c>
      <c r="F4685" t="s">
        <v>19</v>
      </c>
      <c r="G4685" t="s">
        <v>28</v>
      </c>
      <c r="H4685" s="3">
        <v>51476.44</v>
      </c>
      <c r="I4685" t="s">
        <v>19</v>
      </c>
      <c r="J4685" t="s">
        <v>18</v>
      </c>
      <c r="K46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35.817979230032201</v>
      </c>
      <c r="L4685" s="6">
        <f>TablaDatos[[#This Row],[IMC_raw]]/1000000000000000</f>
        <v>3.58179792300322</v>
      </c>
      <c r="M4685" s="2">
        <v>3581797923003220</v>
      </c>
      <c r="N46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5" s="13">
        <f t="shared" si="73"/>
        <v>4684</v>
      </c>
      <c r="P4685" s="2" t="str">
        <f>IF(TablaDatos[[#This Row],[Diabetes]]=0,"No","Si")</f>
        <v>No</v>
      </c>
      <c r="Q4685">
        <v>0</v>
      </c>
      <c r="R4685">
        <f>TablaDatos[[#This Row],[Aux2]]/10000000000000</f>
        <v>228.650726276217</v>
      </c>
      <c r="S4685" s="1">
        <v>2286507262762170</v>
      </c>
      <c r="T4685" s="7">
        <f>TablaDatos[[#This Row],[Aux3]]/100000000000000</f>
        <v>22.1307862293665</v>
      </c>
      <c r="U4685" s="1">
        <v>2213078622936650</v>
      </c>
      <c r="V4685">
        <v>161.6</v>
      </c>
      <c r="W4685">
        <v>97.8</v>
      </c>
    </row>
    <row r="4686" spans="1:23">
      <c r="A4686">
        <v>2015</v>
      </c>
      <c r="B4686">
        <v>60</v>
      </c>
      <c r="C4686" t="s">
        <v>23</v>
      </c>
      <c r="D4686" t="s">
        <v>32</v>
      </c>
      <c r="E4686" t="s">
        <v>18</v>
      </c>
      <c r="F4686" t="s">
        <v>24</v>
      </c>
      <c r="G4686" t="s">
        <v>28</v>
      </c>
      <c r="H4686" s="3">
        <v>16776.490000000002</v>
      </c>
      <c r="I4686" t="s">
        <v>21</v>
      </c>
      <c r="J4686" t="s">
        <v>22</v>
      </c>
      <c r="K46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35.789542567509997</v>
      </c>
      <c r="L4686" s="5">
        <f>TablaDatos[[#This Row],[IMC_raw]]/1000000000000000</f>
        <v>3.578954256751</v>
      </c>
      <c r="M4686" s="2">
        <v>3578954256751000</v>
      </c>
      <c r="N46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6" s="13">
        <f t="shared" si="73"/>
        <v>4685</v>
      </c>
      <c r="P4686" s="2" t="str">
        <f>IF(TablaDatos[[#This Row],[Diabetes]]=0,"No","Si")</f>
        <v>Si</v>
      </c>
      <c r="Q4686">
        <v>1</v>
      </c>
      <c r="R4686">
        <f>TablaDatos[[#This Row],[Aux2]]/10000000000000</f>
        <v>2356.8963666023301</v>
      </c>
      <c r="S4686" s="1">
        <v>2.35689636660233E+16</v>
      </c>
      <c r="T4686" s="7">
        <f>TablaDatos[[#This Row],[Aux3]]/100000000000000</f>
        <v>237.706769603873</v>
      </c>
      <c r="U4686" s="1">
        <v>2.37706769603873E+16</v>
      </c>
      <c r="V4686">
        <v>160</v>
      </c>
      <c r="W4686">
        <v>99.9</v>
      </c>
    </row>
    <row r="4687" spans="1:23">
      <c r="A4687">
        <v>2015</v>
      </c>
      <c r="B4687">
        <v>66</v>
      </c>
      <c r="C4687" t="s">
        <v>16</v>
      </c>
      <c r="D4687" t="s">
        <v>72</v>
      </c>
      <c r="E4687" t="s">
        <v>31</v>
      </c>
      <c r="F4687" t="s">
        <v>24</v>
      </c>
      <c r="G4687" t="s">
        <v>25</v>
      </c>
      <c r="H4687" s="3">
        <v>16648.61</v>
      </c>
      <c r="I4687" t="s">
        <v>19</v>
      </c>
      <c r="J4687" t="s">
        <v>18</v>
      </c>
      <c r="K46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35.768810214078897</v>
      </c>
      <c r="L4687" s="6">
        <f>TablaDatos[[#This Row],[IMC_raw]]/1000000000000000</f>
        <v>35.768810214078897</v>
      </c>
      <c r="M4687" s="2">
        <v>3.57688102140789E+16</v>
      </c>
      <c r="N46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7" s="13">
        <f t="shared" si="73"/>
        <v>4686</v>
      </c>
      <c r="P4687" s="2" t="str">
        <f>IF(TablaDatos[[#This Row],[Diabetes]]=0,"No","Si")</f>
        <v>Si</v>
      </c>
      <c r="Q4687">
        <v>1</v>
      </c>
      <c r="R4687">
        <f>TablaDatos[[#This Row],[Aux2]]/10000000000000</f>
        <v>22.9993824171951</v>
      </c>
      <c r="S4687" s="1">
        <v>229993824171951</v>
      </c>
      <c r="T4687" s="7">
        <f>TablaDatos[[#This Row],[Aux3]]/100000000000000</f>
        <v>295.40204509837702</v>
      </c>
      <c r="U4687" s="1">
        <v>2.95402045098377E+16</v>
      </c>
      <c r="V4687">
        <v>173.1</v>
      </c>
      <c r="W4687">
        <v>103.5</v>
      </c>
    </row>
    <row r="4688" spans="1:23">
      <c r="A4688">
        <v>2015</v>
      </c>
      <c r="B4688">
        <v>69</v>
      </c>
      <c r="C4688" t="s">
        <v>16</v>
      </c>
      <c r="D4688" t="s">
        <v>37</v>
      </c>
      <c r="E4688" t="s">
        <v>21</v>
      </c>
      <c r="F4688" t="s">
        <v>24</v>
      </c>
      <c r="G4688" t="s">
        <v>25</v>
      </c>
      <c r="H4688" s="3">
        <v>9714.2000000000007</v>
      </c>
      <c r="I4688" t="s">
        <v>21</v>
      </c>
      <c r="J4688" t="s">
        <v>18</v>
      </c>
      <c r="K4688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35.746944314471001</v>
      </c>
      <c r="L4688" s="6">
        <f>TablaDatos[[#This Row],[IMC_raw]]/1000000000000000</f>
        <v>3.5746944314471001E-2</v>
      </c>
      <c r="M4688" s="2">
        <v>35746944314471</v>
      </c>
      <c r="N46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8" s="13">
        <f t="shared" si="73"/>
        <v>4687</v>
      </c>
      <c r="P4688" s="2" t="str">
        <f>IF(TablaDatos[[#This Row],[Diabetes]]=0,"No","Si")</f>
        <v>Si</v>
      </c>
      <c r="Q4688">
        <v>1</v>
      </c>
      <c r="R4688">
        <f>TablaDatos[[#This Row],[Aux2]]/10000000000000</f>
        <v>2421.9798211059501</v>
      </c>
      <c r="S4688" s="1">
        <v>2.42197982110595E+16</v>
      </c>
      <c r="T4688" s="7">
        <f>TablaDatos[[#This Row],[Aux3]]/100000000000000</f>
        <v>26.248875832294601</v>
      </c>
      <c r="U4688" s="1">
        <v>2624887583229460</v>
      </c>
      <c r="V4688">
        <v>173</v>
      </c>
      <c r="W4688">
        <v>103</v>
      </c>
    </row>
    <row r="4689" spans="1:23">
      <c r="A4689">
        <v>2015</v>
      </c>
      <c r="B4689">
        <v>54</v>
      </c>
      <c r="C4689" t="s">
        <v>16</v>
      </c>
      <c r="D4689" t="s">
        <v>33</v>
      </c>
      <c r="E4689" t="s">
        <v>18</v>
      </c>
      <c r="F4689" t="s">
        <v>35</v>
      </c>
      <c r="G4689" t="s">
        <v>20</v>
      </c>
      <c r="H4689" s="3">
        <v>28592.51</v>
      </c>
      <c r="I4689" t="s">
        <v>19</v>
      </c>
      <c r="J4689" t="s">
        <v>19</v>
      </c>
      <c r="K46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35.745668677718101</v>
      </c>
      <c r="L4689" s="6">
        <f>TablaDatos[[#This Row],[IMC_raw]]/1000000000000000</f>
        <v>3.5745668677718099</v>
      </c>
      <c r="M4689" s="2">
        <v>3574566867771810</v>
      </c>
      <c r="N46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89" s="13">
        <f t="shared" si="73"/>
        <v>4688</v>
      </c>
      <c r="P4689" s="2" t="str">
        <f>IF(TablaDatos[[#This Row],[Diabetes]]=0,"No","Si")</f>
        <v>No</v>
      </c>
      <c r="Q4689">
        <v>0</v>
      </c>
      <c r="R4689">
        <f>TablaDatos[[#This Row],[Aux2]]/10000000000000</f>
        <v>2007.15326365593</v>
      </c>
      <c r="S4689" s="1">
        <v>2.00715326365593E+16</v>
      </c>
      <c r="T4689" s="7">
        <f>TablaDatos[[#This Row],[Aux3]]/100000000000000</f>
        <v>23.985483834643201</v>
      </c>
      <c r="U4689" s="1">
        <v>2398548383464320</v>
      </c>
      <c r="V4689">
        <v>153.9</v>
      </c>
      <c r="W4689">
        <v>94.9</v>
      </c>
    </row>
    <row r="4690" spans="1:23">
      <c r="A4690">
        <v>2015</v>
      </c>
      <c r="B4690">
        <v>58</v>
      </c>
      <c r="C4690" t="s">
        <v>16</v>
      </c>
      <c r="D4690" t="s">
        <v>29</v>
      </c>
      <c r="E4690" t="s">
        <v>21</v>
      </c>
      <c r="F4690" t="s">
        <v>19</v>
      </c>
      <c r="G4690" t="s">
        <v>28</v>
      </c>
      <c r="H4690" s="3">
        <v>23121.11</v>
      </c>
      <c r="I4690" t="s">
        <v>21</v>
      </c>
      <c r="J4690" t="s">
        <v>22</v>
      </c>
      <c r="K46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35.739107869328301</v>
      </c>
      <c r="L4690" s="5">
        <f>TablaDatos[[#This Row],[IMC_raw]]/1000000000000000</f>
        <v>3.5739107869328302</v>
      </c>
      <c r="M4690" s="2">
        <v>3573910786932830</v>
      </c>
      <c r="N46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0" s="13">
        <f t="shared" si="73"/>
        <v>4689</v>
      </c>
      <c r="P4690" s="2" t="str">
        <f>IF(TablaDatos[[#This Row],[Diabetes]]=0,"No","Si")</f>
        <v>No</v>
      </c>
      <c r="Q4690">
        <v>0</v>
      </c>
      <c r="R4690">
        <f>TablaDatos[[#This Row],[Aux2]]/10000000000000</f>
        <v>2155.64986544662</v>
      </c>
      <c r="S4690" s="1">
        <v>2.15564986544662E+16</v>
      </c>
      <c r="T4690" s="7">
        <f>TablaDatos[[#This Row],[Aux3]]/100000000000000</f>
        <v>229.128739827483</v>
      </c>
      <c r="U4690" s="1">
        <v>2.29128739827483E+16</v>
      </c>
      <c r="V4690">
        <v>163.1</v>
      </c>
      <c r="W4690">
        <v>101.4</v>
      </c>
    </row>
    <row r="4691" spans="1:23">
      <c r="A4691">
        <v>2015</v>
      </c>
      <c r="B4691">
        <v>66</v>
      </c>
      <c r="C4691" t="s">
        <v>23</v>
      </c>
      <c r="D4691" t="s">
        <v>41</v>
      </c>
      <c r="E4691" t="s">
        <v>31</v>
      </c>
      <c r="F4691" t="s">
        <v>19</v>
      </c>
      <c r="G4691" t="s">
        <v>25</v>
      </c>
      <c r="H4691" s="3">
        <v>21073.43</v>
      </c>
      <c r="I4691" t="s">
        <v>21</v>
      </c>
      <c r="J4691" t="s">
        <v>21</v>
      </c>
      <c r="K4691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35.704268881257008</v>
      </c>
      <c r="L4691" s="6">
        <f>TablaDatos[[#This Row],[IMC_raw]]/1000000000000000</f>
        <v>3.5704268881257002E-2</v>
      </c>
      <c r="M4691" s="2">
        <v>35704268881257</v>
      </c>
      <c r="N46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1" s="13">
        <f t="shared" si="73"/>
        <v>4690</v>
      </c>
      <c r="P4691" s="2" t="str">
        <f>IF(TablaDatos[[#This Row],[Diabetes]]=0,"No","Si")</f>
        <v>Si</v>
      </c>
      <c r="Q4691">
        <v>1</v>
      </c>
      <c r="R4691">
        <f>TablaDatos[[#This Row],[Aux2]]/10000000000000</f>
        <v>242.867383547283</v>
      </c>
      <c r="S4691" s="1">
        <v>2428673835472830</v>
      </c>
      <c r="T4691" s="7">
        <f>TablaDatos[[#This Row],[Aux3]]/100000000000000</f>
        <v>27.968470699075599</v>
      </c>
      <c r="U4691" s="1">
        <v>2796847069907560</v>
      </c>
      <c r="V4691">
        <v>180.7</v>
      </c>
      <c r="W4691">
        <v>106.4</v>
      </c>
    </row>
    <row r="4692" spans="1:23">
      <c r="A4692">
        <v>2015</v>
      </c>
      <c r="B4692">
        <v>58</v>
      </c>
      <c r="C4692" t="s">
        <v>23</v>
      </c>
      <c r="D4692" t="s">
        <v>17</v>
      </c>
      <c r="E4692" t="s">
        <v>18</v>
      </c>
      <c r="F4692" t="s">
        <v>19</v>
      </c>
      <c r="G4692" t="s">
        <v>28</v>
      </c>
      <c r="H4692" s="3">
        <v>22755.040000000001</v>
      </c>
      <c r="I4692" t="s">
        <v>21</v>
      </c>
      <c r="J4692" t="s">
        <v>18</v>
      </c>
      <c r="K46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35.661499682085903</v>
      </c>
      <c r="L4692" s="6">
        <f>TablaDatos[[#This Row],[IMC_raw]]/1000000000000000</f>
        <v>3.56614996820859</v>
      </c>
      <c r="M4692" s="2">
        <v>3566149968208590</v>
      </c>
      <c r="N46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2" s="13">
        <f t="shared" si="73"/>
        <v>4691</v>
      </c>
      <c r="P4692" s="2" t="str">
        <f>IF(TablaDatos[[#This Row],[Diabetes]]=0,"No","Si")</f>
        <v>No</v>
      </c>
      <c r="Q4692">
        <v>0</v>
      </c>
      <c r="R4692">
        <f>TablaDatos[[#This Row],[Aux2]]/10000000000000</f>
        <v>199.670368144572</v>
      </c>
      <c r="S4692" s="1">
        <v>1996703681445720</v>
      </c>
      <c r="T4692" s="7">
        <f>TablaDatos[[#This Row],[Aux3]]/100000000000000</f>
        <v>232.858300515237</v>
      </c>
      <c r="U4692" s="1">
        <v>2.32858300515237E+16</v>
      </c>
      <c r="V4692">
        <v>173.3</v>
      </c>
      <c r="W4692">
        <v>96.3</v>
      </c>
    </row>
    <row r="4693" spans="1:23">
      <c r="A4693">
        <v>2015</v>
      </c>
      <c r="B4693">
        <v>73</v>
      </c>
      <c r="C4693" t="s">
        <v>23</v>
      </c>
      <c r="D4693" t="s">
        <v>29</v>
      </c>
      <c r="E4693" t="s">
        <v>31</v>
      </c>
      <c r="F4693" t="s">
        <v>24</v>
      </c>
      <c r="G4693" t="s">
        <v>25</v>
      </c>
      <c r="H4693" s="3">
        <v>9211.8799999999992</v>
      </c>
      <c r="I4693" t="s">
        <v>19</v>
      </c>
      <c r="J4693" t="s">
        <v>22</v>
      </c>
      <c r="K46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35.661252783033198</v>
      </c>
      <c r="L4693" s="6">
        <f>TablaDatos[[#This Row],[IMC_raw]]/1000000000000000</f>
        <v>3.5661252783033199</v>
      </c>
      <c r="M4693" s="2">
        <v>3566125278303320</v>
      </c>
      <c r="N46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3" s="13">
        <f t="shared" si="73"/>
        <v>4692</v>
      </c>
      <c r="P4693" s="2" t="str">
        <f>IF(TablaDatos[[#This Row],[Diabetes]]=0,"No","Si")</f>
        <v>Si</v>
      </c>
      <c r="Q4693">
        <v>1</v>
      </c>
      <c r="R4693">
        <f>TablaDatos[[#This Row],[Aux2]]/10000000000000</f>
        <v>2248.3071712043502</v>
      </c>
      <c r="S4693" s="1">
        <v>2.24830717120435E+16</v>
      </c>
      <c r="T4693" s="7">
        <f>TablaDatos[[#This Row],[Aux3]]/100000000000000</f>
        <v>26.288226699842198</v>
      </c>
      <c r="U4693" s="1">
        <v>2628822669984220</v>
      </c>
      <c r="V4693">
        <v>184</v>
      </c>
      <c r="W4693">
        <v>113.1</v>
      </c>
    </row>
    <row r="4694" spans="1:23">
      <c r="A4694">
        <v>2015</v>
      </c>
      <c r="B4694">
        <v>59</v>
      </c>
      <c r="C4694" t="s">
        <v>23</v>
      </c>
      <c r="D4694" t="s">
        <v>29</v>
      </c>
      <c r="E4694" t="s">
        <v>31</v>
      </c>
      <c r="F4694" t="s">
        <v>24</v>
      </c>
      <c r="G4694" t="s">
        <v>28</v>
      </c>
      <c r="H4694" s="3">
        <v>5575.67</v>
      </c>
      <c r="I4694" t="s">
        <v>21</v>
      </c>
      <c r="J4694" t="s">
        <v>18</v>
      </c>
      <c r="K46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35.620944556374702</v>
      </c>
      <c r="L4694" s="6">
        <f>TablaDatos[[#This Row],[IMC_raw]]/1000000000000000</f>
        <v>3.5620944556374701</v>
      </c>
      <c r="M4694" s="2">
        <v>3562094455637470</v>
      </c>
      <c r="N46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4" s="13">
        <f t="shared" si="73"/>
        <v>4693</v>
      </c>
      <c r="P4694" s="2" t="str">
        <f>IF(TablaDatos[[#This Row],[Diabetes]]=0,"No","Si")</f>
        <v>No</v>
      </c>
      <c r="Q4694">
        <v>0</v>
      </c>
      <c r="R4694">
        <f>TablaDatos[[#This Row],[Aux2]]/10000000000000</f>
        <v>2526.6955478039699</v>
      </c>
      <c r="S4694" s="1">
        <v>2.52669554780397E+16</v>
      </c>
      <c r="T4694" s="7">
        <f>TablaDatos[[#This Row],[Aux3]]/100000000000000</f>
        <v>0.29131355641452</v>
      </c>
      <c r="U4694" s="1">
        <v>29131355641452</v>
      </c>
      <c r="V4694">
        <v>177.1</v>
      </c>
      <c r="W4694">
        <v>103.6</v>
      </c>
    </row>
    <row r="4695" spans="1:23">
      <c r="A4695">
        <v>2015</v>
      </c>
      <c r="B4695">
        <v>63</v>
      </c>
      <c r="C4695" t="s">
        <v>16</v>
      </c>
      <c r="D4695" t="s">
        <v>29</v>
      </c>
      <c r="E4695" t="s">
        <v>18</v>
      </c>
      <c r="F4695" t="s">
        <v>24</v>
      </c>
      <c r="G4695" t="s">
        <v>28</v>
      </c>
      <c r="H4695" s="3">
        <v>10251.799999999999</v>
      </c>
      <c r="I4695" t="s">
        <v>19</v>
      </c>
      <c r="J4695" t="s">
        <v>22</v>
      </c>
      <c r="K46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35.598315893067401</v>
      </c>
      <c r="L4695" s="6">
        <f>TablaDatos[[#This Row],[IMC_raw]]/1000000000000000</f>
        <v>3.5598315893067398</v>
      </c>
      <c r="M4695" s="2">
        <v>3559831589306740</v>
      </c>
      <c r="N46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5" s="13">
        <f t="shared" si="73"/>
        <v>4694</v>
      </c>
      <c r="P4695" s="2" t="str">
        <f>IF(TablaDatos[[#This Row],[Diabetes]]=0,"No","Si")</f>
        <v>No</v>
      </c>
      <c r="Q4695">
        <v>0</v>
      </c>
      <c r="R4695">
        <f>TablaDatos[[#This Row],[Aux2]]/10000000000000</f>
        <v>1693.2238957779</v>
      </c>
      <c r="S4695" s="1">
        <v>1.6932238957779E+16</v>
      </c>
      <c r="T4695" s="7">
        <f>TablaDatos[[#This Row],[Aux3]]/100000000000000</f>
        <v>244.171375174752</v>
      </c>
      <c r="U4695" s="1">
        <v>2.44171375174752E+16</v>
      </c>
      <c r="V4695">
        <v>156.6</v>
      </c>
      <c r="W4695">
        <v>97</v>
      </c>
    </row>
    <row r="4696" spans="1:23">
      <c r="A4696">
        <v>2015</v>
      </c>
      <c r="B4696">
        <v>62</v>
      </c>
      <c r="C4696" t="s">
        <v>23</v>
      </c>
      <c r="D4696" t="s">
        <v>42</v>
      </c>
      <c r="E4696" t="s">
        <v>18</v>
      </c>
      <c r="F4696" t="s">
        <v>24</v>
      </c>
      <c r="G4696" t="s">
        <v>28</v>
      </c>
      <c r="H4696" s="3">
        <v>17855.259999999998</v>
      </c>
      <c r="I4696" t="s">
        <v>21</v>
      </c>
      <c r="J4696" t="s">
        <v>18</v>
      </c>
      <c r="K46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35.5820281031313</v>
      </c>
      <c r="L4696" s="6">
        <f>TablaDatos[[#This Row],[IMC_raw]]/1000000000000000</f>
        <v>3.55820281031313</v>
      </c>
      <c r="M4696" s="2">
        <v>3558202810313130</v>
      </c>
      <c r="N46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6" s="13">
        <f t="shared" si="73"/>
        <v>4695</v>
      </c>
      <c r="P4696" s="2" t="str">
        <f>IF(TablaDatos[[#This Row],[Diabetes]]=0,"No","Si")</f>
        <v>No</v>
      </c>
      <c r="Q4696">
        <v>0</v>
      </c>
      <c r="R4696">
        <f>TablaDatos[[#This Row],[Aux2]]/10000000000000</f>
        <v>2168.8635080968802</v>
      </c>
      <c r="S4696" s="1">
        <v>2.16886350809688E+16</v>
      </c>
      <c r="T4696" s="7">
        <f>TablaDatos[[#This Row],[Aux3]]/100000000000000</f>
        <v>275.52635168584999</v>
      </c>
      <c r="U4696" s="1">
        <v>2.7552635168585E+16</v>
      </c>
      <c r="V4696">
        <v>154.80000000000001</v>
      </c>
      <c r="W4696">
        <v>94.2</v>
      </c>
    </row>
    <row r="4697" spans="1:23">
      <c r="A4697">
        <v>2015</v>
      </c>
      <c r="B4697">
        <v>53</v>
      </c>
      <c r="C4697" t="s">
        <v>23</v>
      </c>
      <c r="D4697" t="s">
        <v>17</v>
      </c>
      <c r="E4697" t="s">
        <v>18</v>
      </c>
      <c r="F4697" t="s">
        <v>24</v>
      </c>
      <c r="G4697" t="s">
        <v>20</v>
      </c>
      <c r="H4697" s="3">
        <v>25245.32</v>
      </c>
      <c r="I4697" t="s">
        <v>19</v>
      </c>
      <c r="J4697" t="s">
        <v>22</v>
      </c>
      <c r="K46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35.572715939399998</v>
      </c>
      <c r="L4697" s="5">
        <f>TablaDatos[[#This Row],[IMC_raw]]/1000000000000000</f>
        <v>3.5572715939399999</v>
      </c>
      <c r="M4697" s="2">
        <v>3557271593940000</v>
      </c>
      <c r="N46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7" s="13">
        <f t="shared" si="73"/>
        <v>4696</v>
      </c>
      <c r="P4697" s="2" t="str">
        <f>IF(TablaDatos[[#This Row],[Diabetes]]=0,"No","Si")</f>
        <v>No</v>
      </c>
      <c r="Q4697">
        <v>0</v>
      </c>
      <c r="R4697">
        <f>TablaDatos[[#This Row],[Aux2]]/10000000000000</f>
        <v>1954.0006234555799</v>
      </c>
      <c r="S4697" s="1">
        <v>1.95400062345558E+16</v>
      </c>
      <c r="T4697" s="7">
        <f>TablaDatos[[#This Row],[Aux3]]/100000000000000</f>
        <v>22.398331833482999</v>
      </c>
      <c r="U4697" s="1">
        <v>2239833183348300</v>
      </c>
      <c r="V4697">
        <v>140.30000000000001</v>
      </c>
      <c r="W4697">
        <v>92.1</v>
      </c>
    </row>
    <row r="4698" spans="1:23">
      <c r="A4698">
        <v>2015</v>
      </c>
      <c r="B4698">
        <v>47</v>
      </c>
      <c r="C4698" t="s">
        <v>23</v>
      </c>
      <c r="D4698" t="s">
        <v>29</v>
      </c>
      <c r="E4698" t="s">
        <v>21</v>
      </c>
      <c r="F4698" t="s">
        <v>24</v>
      </c>
      <c r="G4698" t="s">
        <v>20</v>
      </c>
      <c r="H4698" s="3">
        <v>13394.47</v>
      </c>
      <c r="I4698" t="s">
        <v>21</v>
      </c>
      <c r="J4698" t="s">
        <v>22</v>
      </c>
      <c r="K46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35.566595536205597</v>
      </c>
      <c r="L4698" s="6">
        <f>TablaDatos[[#This Row],[IMC_raw]]/1000000000000000</f>
        <v>3.5566595536205599</v>
      </c>
      <c r="M4698" s="2">
        <v>3556659553620560</v>
      </c>
      <c r="N46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8" s="13">
        <f t="shared" si="73"/>
        <v>4697</v>
      </c>
      <c r="P4698" s="2" t="str">
        <f>IF(TablaDatos[[#This Row],[Diabetes]]=0,"No","Si")</f>
        <v>No</v>
      </c>
      <c r="Q4698">
        <v>0</v>
      </c>
      <c r="R4698">
        <f>TablaDatos[[#This Row],[Aux2]]/10000000000000</f>
        <v>2049.5118565133598</v>
      </c>
      <c r="S4698" s="1">
        <v>2.04951185651336E+16</v>
      </c>
      <c r="T4698" s="7">
        <f>TablaDatos[[#This Row],[Aux3]]/100000000000000</f>
        <v>240.63905845255101</v>
      </c>
      <c r="U4698" s="1">
        <v>2.40639058452551E+16</v>
      </c>
      <c r="V4698">
        <v>151.5</v>
      </c>
      <c r="W4698">
        <v>90.9</v>
      </c>
    </row>
    <row r="4699" spans="1:23">
      <c r="A4699">
        <v>2015</v>
      </c>
      <c r="B4699">
        <v>64</v>
      </c>
      <c r="C4699" t="s">
        <v>16</v>
      </c>
      <c r="D4699" t="s">
        <v>17</v>
      </c>
      <c r="E4699" t="s">
        <v>18</v>
      </c>
      <c r="F4699" t="s">
        <v>19</v>
      </c>
      <c r="G4699" t="s">
        <v>28</v>
      </c>
      <c r="H4699" s="3">
        <v>12837.05</v>
      </c>
      <c r="I4699" t="s">
        <v>19</v>
      </c>
      <c r="J4699" t="s">
        <v>22</v>
      </c>
      <c r="K46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35.561456234917699</v>
      </c>
      <c r="L4699" s="6">
        <f>TablaDatos[[#This Row],[IMC_raw]]/1000000000000000</f>
        <v>3.5561456234917701</v>
      </c>
      <c r="M4699" s="2">
        <v>3556145623491770</v>
      </c>
      <c r="N46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699" s="13">
        <f t="shared" si="73"/>
        <v>4698</v>
      </c>
      <c r="P4699" s="2" t="str">
        <f>IF(TablaDatos[[#This Row],[Diabetes]]=0,"No","Si")</f>
        <v>No</v>
      </c>
      <c r="Q4699">
        <v>0</v>
      </c>
      <c r="R4699">
        <f>TablaDatos[[#This Row],[Aux2]]/10000000000000</f>
        <v>2099.1160011229299</v>
      </c>
      <c r="S4699" s="1">
        <v>2.09911600112293E+16</v>
      </c>
      <c r="T4699" s="7">
        <f>TablaDatos[[#This Row],[Aux3]]/100000000000000</f>
        <v>226.555880358102</v>
      </c>
      <c r="U4699" s="1">
        <v>2.26555880358102E+16</v>
      </c>
      <c r="V4699">
        <v>160.80000000000001</v>
      </c>
      <c r="W4699">
        <v>107</v>
      </c>
    </row>
    <row r="4700" spans="1:23">
      <c r="A4700">
        <v>2015</v>
      </c>
      <c r="B4700">
        <v>69</v>
      </c>
      <c r="C4700" t="s">
        <v>23</v>
      </c>
      <c r="D4700" t="s">
        <v>73</v>
      </c>
      <c r="E4700" t="s">
        <v>31</v>
      </c>
      <c r="F4700" t="s">
        <v>24</v>
      </c>
      <c r="G4700" t="s">
        <v>25</v>
      </c>
      <c r="H4700" s="3">
        <v>16074.29</v>
      </c>
      <c r="I4700" t="s">
        <v>21</v>
      </c>
      <c r="J4700" t="s">
        <v>19</v>
      </c>
      <c r="K47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35.560042873833197</v>
      </c>
      <c r="L4700" s="5">
        <f>TablaDatos[[#This Row],[IMC_raw]]/1000000000000000</f>
        <v>35.560042873833197</v>
      </c>
      <c r="M4700" s="2">
        <v>3.55600428738332E+16</v>
      </c>
      <c r="N47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0" s="13">
        <f t="shared" si="73"/>
        <v>4699</v>
      </c>
      <c r="P4700" s="2" t="str">
        <f>IF(TablaDatos[[#This Row],[Diabetes]]=0,"No","Si")</f>
        <v>Si</v>
      </c>
      <c r="Q4700">
        <v>1</v>
      </c>
      <c r="R4700">
        <f>TablaDatos[[#This Row],[Aux2]]/10000000000000</f>
        <v>2449.7093338366799</v>
      </c>
      <c r="S4700" s="1">
        <v>2.44970933383668E+16</v>
      </c>
      <c r="T4700" s="7">
        <f>TablaDatos[[#This Row],[Aux3]]/100000000000000</f>
        <v>28.942205253698098</v>
      </c>
      <c r="U4700" s="1">
        <v>2894220525369810</v>
      </c>
      <c r="V4700">
        <v>186.9</v>
      </c>
      <c r="W4700">
        <v>109.6</v>
      </c>
    </row>
    <row r="4701" spans="1:23">
      <c r="A4701">
        <v>2015</v>
      </c>
      <c r="B4701">
        <v>70</v>
      </c>
      <c r="C4701" t="s">
        <v>23</v>
      </c>
      <c r="D4701" t="s">
        <v>37</v>
      </c>
      <c r="E4701" t="s">
        <v>21</v>
      </c>
      <c r="F4701" t="s">
        <v>24</v>
      </c>
      <c r="G4701" t="s">
        <v>25</v>
      </c>
      <c r="H4701" s="3">
        <v>8054.24</v>
      </c>
      <c r="I4701" t="s">
        <v>21</v>
      </c>
      <c r="J4701" t="s">
        <v>18</v>
      </c>
      <c r="K47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35.546558227606504</v>
      </c>
      <c r="L4701" s="6">
        <f>TablaDatos[[#This Row],[IMC_raw]]/1000000000000000</f>
        <v>35.546558227606504</v>
      </c>
      <c r="M4701" s="2">
        <v>3.55465582276065E+16</v>
      </c>
      <c r="N47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1" s="13">
        <f t="shared" si="73"/>
        <v>4700</v>
      </c>
      <c r="P4701" s="2" t="str">
        <f>IF(TablaDatos[[#This Row],[Diabetes]]=0,"No","Si")</f>
        <v>Si</v>
      </c>
      <c r="Q4701">
        <v>1</v>
      </c>
      <c r="R4701">
        <f>TablaDatos[[#This Row],[Aux2]]/10000000000000</f>
        <v>2250.6713865566799</v>
      </c>
      <c r="S4701" s="1">
        <v>2.25067138655668E+16</v>
      </c>
      <c r="T4701" s="7">
        <f>TablaDatos[[#This Row],[Aux3]]/100000000000000</f>
        <v>24.862184040178601</v>
      </c>
      <c r="U4701" s="1">
        <v>2486218404017860</v>
      </c>
      <c r="V4701">
        <v>182.1</v>
      </c>
      <c r="W4701">
        <v>103.4</v>
      </c>
    </row>
    <row r="4702" spans="1:23">
      <c r="A4702">
        <v>2015</v>
      </c>
      <c r="B4702">
        <v>55</v>
      </c>
      <c r="C4702" t="s">
        <v>16</v>
      </c>
      <c r="D4702" t="s">
        <v>38</v>
      </c>
      <c r="E4702" t="s">
        <v>18</v>
      </c>
      <c r="F4702" t="s">
        <v>19</v>
      </c>
      <c r="G4702" t="s">
        <v>28</v>
      </c>
      <c r="H4702" s="3">
        <v>15179.83</v>
      </c>
      <c r="I4702" t="s">
        <v>21</v>
      </c>
      <c r="J4702" t="s">
        <v>18</v>
      </c>
      <c r="K47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35.5432664017289</v>
      </c>
      <c r="L4702" s="5">
        <f>TablaDatos[[#This Row],[IMC_raw]]/1000000000000000</f>
        <v>35.5432664017289</v>
      </c>
      <c r="M4702" s="2">
        <v>3.55432664017289E+16</v>
      </c>
      <c r="N47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2" s="13">
        <f t="shared" si="73"/>
        <v>4701</v>
      </c>
      <c r="P4702" s="2" t="str">
        <f>IF(TablaDatos[[#This Row],[Diabetes]]=0,"No","Si")</f>
        <v>No</v>
      </c>
      <c r="Q4702">
        <v>0</v>
      </c>
      <c r="R4702">
        <f>TablaDatos[[#This Row],[Aux2]]/10000000000000</f>
        <v>23.009151094995499</v>
      </c>
      <c r="S4702" s="1">
        <v>230091510949955</v>
      </c>
      <c r="T4702" s="7">
        <f>TablaDatos[[#This Row],[Aux3]]/100000000000000</f>
        <v>216.343879550965</v>
      </c>
      <c r="U4702" s="1">
        <v>2.16343879550965E+16</v>
      </c>
      <c r="V4702">
        <v>163.30000000000001</v>
      </c>
      <c r="W4702">
        <v>97.4</v>
      </c>
    </row>
    <row r="4703" spans="1:23">
      <c r="A4703">
        <v>2015</v>
      </c>
      <c r="B4703">
        <v>50</v>
      </c>
      <c r="C4703" t="s">
        <v>16</v>
      </c>
      <c r="D4703" t="s">
        <v>72</v>
      </c>
      <c r="E4703" t="s">
        <v>18</v>
      </c>
      <c r="F4703" t="s">
        <v>19</v>
      </c>
      <c r="G4703" t="s">
        <v>20</v>
      </c>
      <c r="H4703" s="3">
        <v>20050.86</v>
      </c>
      <c r="I4703" t="s">
        <v>21</v>
      </c>
      <c r="J4703" t="s">
        <v>18</v>
      </c>
      <c r="K47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35.538567764077001</v>
      </c>
      <c r="L4703" s="5">
        <f>TablaDatos[[#This Row],[IMC_raw]]/1000000000000000</f>
        <v>3.5538567764077</v>
      </c>
      <c r="M4703" s="2">
        <v>3553856776407700</v>
      </c>
      <c r="N47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3" s="13">
        <f t="shared" si="73"/>
        <v>4702</v>
      </c>
      <c r="P4703" s="2" t="str">
        <f>IF(TablaDatos[[#This Row],[Diabetes]]=0,"No","Si")</f>
        <v>No</v>
      </c>
      <c r="Q4703">
        <v>0</v>
      </c>
      <c r="R4703">
        <f>TablaDatos[[#This Row],[Aux2]]/10000000000000</f>
        <v>2339.7871129913601</v>
      </c>
      <c r="S4703" s="1">
        <v>2.33978711299136E+16</v>
      </c>
      <c r="T4703" s="7">
        <f>TablaDatos[[#This Row],[Aux3]]/100000000000000</f>
        <v>238.91883230018601</v>
      </c>
      <c r="U4703" s="1">
        <v>2.38918832300186E+16</v>
      </c>
      <c r="V4703">
        <v>153.9</v>
      </c>
      <c r="W4703">
        <v>86.3</v>
      </c>
    </row>
    <row r="4704" spans="1:23">
      <c r="A4704">
        <v>2015</v>
      </c>
      <c r="B4704">
        <v>66</v>
      </c>
      <c r="C4704" t="s">
        <v>23</v>
      </c>
      <c r="D4704" t="s">
        <v>42</v>
      </c>
      <c r="E4704" t="s">
        <v>21</v>
      </c>
      <c r="F4704" t="s">
        <v>24</v>
      </c>
      <c r="G4704" t="s">
        <v>25</v>
      </c>
      <c r="H4704" s="3">
        <v>18506.09</v>
      </c>
      <c r="I4704" t="s">
        <v>21</v>
      </c>
      <c r="J4704" t="s">
        <v>18</v>
      </c>
      <c r="K47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35.5371010293618</v>
      </c>
      <c r="L4704" s="6">
        <f>TablaDatos[[#This Row],[IMC_raw]]/1000000000000000</f>
        <v>35.5371010293618</v>
      </c>
      <c r="M4704" s="2">
        <v>3.55371010293618E+16</v>
      </c>
      <c r="N47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4" s="13">
        <f t="shared" si="73"/>
        <v>4703</v>
      </c>
      <c r="P4704" s="2" t="str">
        <f>IF(TablaDatos[[#This Row],[Diabetes]]=0,"No","Si")</f>
        <v>No</v>
      </c>
      <c r="Q4704">
        <v>0</v>
      </c>
      <c r="R4704">
        <f>TablaDatos[[#This Row],[Aux2]]/10000000000000</f>
        <v>2318.24011264717</v>
      </c>
      <c r="S4704" s="1">
        <v>2.31824011264717E+16</v>
      </c>
      <c r="T4704" s="7">
        <f>TablaDatos[[#This Row],[Aux3]]/100000000000000</f>
        <v>234.08366581206599</v>
      </c>
      <c r="U4704" s="1">
        <v>2.34083665812066E+16</v>
      </c>
      <c r="V4704">
        <v>168.1</v>
      </c>
      <c r="W4704">
        <v>99.3</v>
      </c>
    </row>
    <row r="4705" spans="1:23">
      <c r="A4705">
        <v>2015</v>
      </c>
      <c r="B4705">
        <v>59</v>
      </c>
      <c r="C4705" t="s">
        <v>16</v>
      </c>
      <c r="D4705" t="s">
        <v>17</v>
      </c>
      <c r="E4705" t="s">
        <v>18</v>
      </c>
      <c r="F4705" t="s">
        <v>35</v>
      </c>
      <c r="G4705" t="s">
        <v>28</v>
      </c>
      <c r="H4705" s="3">
        <v>21370.86</v>
      </c>
      <c r="I4705" t="s">
        <v>21</v>
      </c>
      <c r="J4705" t="s">
        <v>18</v>
      </c>
      <c r="K47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35.533739838502001</v>
      </c>
      <c r="L4705" s="6">
        <f>TablaDatos[[#This Row],[IMC_raw]]/1000000000000000</f>
        <v>3.5533739838502001</v>
      </c>
      <c r="M4705" s="2">
        <v>3553373983850200</v>
      </c>
      <c r="N47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5" s="13">
        <f t="shared" si="73"/>
        <v>4704</v>
      </c>
      <c r="P4705" s="2" t="str">
        <f>IF(TablaDatos[[#This Row],[Diabetes]]=0,"No","Si")</f>
        <v>No</v>
      </c>
      <c r="Q4705">
        <v>0</v>
      </c>
      <c r="R4705">
        <f>TablaDatos[[#This Row],[Aux2]]/10000000000000</f>
        <v>223.153256605813</v>
      </c>
      <c r="S4705" s="1">
        <v>2231532566058130</v>
      </c>
      <c r="T4705" s="7">
        <f>TablaDatos[[#This Row],[Aux3]]/100000000000000</f>
        <v>226.08551313837199</v>
      </c>
      <c r="U4705" s="1">
        <v>2.26085513138372E+16</v>
      </c>
      <c r="V4705">
        <v>159.19999999999999</v>
      </c>
      <c r="W4705">
        <v>103.1</v>
      </c>
    </row>
    <row r="4706" spans="1:23">
      <c r="A4706">
        <v>2015</v>
      </c>
      <c r="B4706">
        <v>65</v>
      </c>
      <c r="C4706" t="s">
        <v>16</v>
      </c>
      <c r="D4706" t="s">
        <v>38</v>
      </c>
      <c r="E4706" t="s">
        <v>21</v>
      </c>
      <c r="F4706" t="s">
        <v>24</v>
      </c>
      <c r="G4706" t="s">
        <v>25</v>
      </c>
      <c r="H4706" s="3">
        <v>10460.799999999999</v>
      </c>
      <c r="I4706" t="s">
        <v>21</v>
      </c>
      <c r="J4706" t="s">
        <v>18</v>
      </c>
      <c r="K47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35.512116725261095</v>
      </c>
      <c r="L4706" s="6">
        <f>TablaDatos[[#This Row],[IMC_raw]]/1000000000000000</f>
        <v>3.5512116725261098</v>
      </c>
      <c r="M4706" s="2">
        <v>3551211672526110</v>
      </c>
      <c r="N47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6" s="13">
        <f t="shared" si="73"/>
        <v>4705</v>
      </c>
      <c r="P4706" s="2" t="str">
        <f>IF(TablaDatos[[#This Row],[Diabetes]]=0,"No","Si")</f>
        <v>Si</v>
      </c>
      <c r="Q4706">
        <v>1</v>
      </c>
      <c r="R4706">
        <f>TablaDatos[[#This Row],[Aux2]]/10000000000000</f>
        <v>266.18318568116001</v>
      </c>
      <c r="S4706" s="1">
        <v>2661831856811600</v>
      </c>
      <c r="T4706" s="7">
        <f>TablaDatos[[#This Row],[Aux3]]/100000000000000</f>
        <v>28.388756200527201</v>
      </c>
      <c r="U4706" s="1">
        <v>2838875620052720</v>
      </c>
      <c r="V4706">
        <v>169.7</v>
      </c>
      <c r="W4706">
        <v>109.9</v>
      </c>
    </row>
    <row r="4707" spans="1:23">
      <c r="A4707">
        <v>2015</v>
      </c>
      <c r="B4707">
        <v>59</v>
      </c>
      <c r="C4707" t="s">
        <v>16</v>
      </c>
      <c r="D4707" t="s">
        <v>71</v>
      </c>
      <c r="E4707" t="s">
        <v>18</v>
      </c>
      <c r="F4707" t="s">
        <v>24</v>
      </c>
      <c r="G4707" t="s">
        <v>28</v>
      </c>
      <c r="H4707" s="3">
        <v>16832.7</v>
      </c>
      <c r="I4707" t="s">
        <v>21</v>
      </c>
      <c r="J4707" t="s">
        <v>18</v>
      </c>
      <c r="K47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35.509446851696097</v>
      </c>
      <c r="L4707" s="5">
        <f>TablaDatos[[#This Row],[IMC_raw]]/1000000000000000</f>
        <v>3.5509446851696098</v>
      </c>
      <c r="M4707" s="2">
        <v>3550944685169610</v>
      </c>
      <c r="N47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7" s="13">
        <f t="shared" si="73"/>
        <v>4706</v>
      </c>
      <c r="P4707" s="2" t="str">
        <f>IF(TablaDatos[[#This Row],[Diabetes]]=0,"No","Si")</f>
        <v>No</v>
      </c>
      <c r="Q4707">
        <v>0</v>
      </c>
      <c r="R4707">
        <f>TablaDatos[[#This Row],[Aux2]]/10000000000000</f>
        <v>2243.59538861787</v>
      </c>
      <c r="S4707" s="1">
        <v>2.24359538861787E+16</v>
      </c>
      <c r="T4707" s="7">
        <f>TablaDatos[[#This Row],[Aux3]]/100000000000000</f>
        <v>278.87585139845498</v>
      </c>
      <c r="U4707" s="1">
        <v>2.78875851398455E+16</v>
      </c>
      <c r="V4707">
        <v>163.69999999999999</v>
      </c>
      <c r="W4707">
        <v>99.1</v>
      </c>
    </row>
    <row r="4708" spans="1:23">
      <c r="A4708">
        <v>2015</v>
      </c>
      <c r="B4708">
        <v>54</v>
      </c>
      <c r="C4708" t="s">
        <v>23</v>
      </c>
      <c r="D4708" t="s">
        <v>27</v>
      </c>
      <c r="E4708" t="s">
        <v>31</v>
      </c>
      <c r="F4708" t="s">
        <v>24</v>
      </c>
      <c r="G4708" t="s">
        <v>20</v>
      </c>
      <c r="H4708" s="3">
        <v>13690.49</v>
      </c>
      <c r="I4708" t="s">
        <v>19</v>
      </c>
      <c r="J4708" t="s">
        <v>19</v>
      </c>
      <c r="K47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35.492025951135297</v>
      </c>
      <c r="L4708" s="5">
        <f>TablaDatos[[#This Row],[IMC_raw]]/1000000000000000</f>
        <v>35.492025951135297</v>
      </c>
      <c r="M4708" s="2">
        <v>3.54920259511353E+16</v>
      </c>
      <c r="N47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8" s="13">
        <f t="shared" si="73"/>
        <v>4707</v>
      </c>
      <c r="P4708" s="2" t="str">
        <f>IF(TablaDatos[[#This Row],[Diabetes]]=0,"No","Si")</f>
        <v>Si</v>
      </c>
      <c r="Q4708">
        <v>1</v>
      </c>
      <c r="R4708">
        <f>TablaDatos[[#This Row],[Aux2]]/10000000000000</f>
        <v>252.46741632043299</v>
      </c>
      <c r="S4708" s="1">
        <v>2524674163204330</v>
      </c>
      <c r="T4708" s="7">
        <f>TablaDatos[[#This Row],[Aux3]]/100000000000000</f>
        <v>3.0000000000000001E-12</v>
      </c>
      <c r="U4708">
        <v>300</v>
      </c>
      <c r="V4708">
        <v>162.1</v>
      </c>
      <c r="W4708">
        <v>103.5</v>
      </c>
    </row>
    <row r="4709" spans="1:23">
      <c r="A4709">
        <v>2015</v>
      </c>
      <c r="B4709">
        <v>63</v>
      </c>
      <c r="C4709" t="s">
        <v>16</v>
      </c>
      <c r="D4709" t="s">
        <v>26</v>
      </c>
      <c r="E4709" t="s">
        <v>21</v>
      </c>
      <c r="F4709" t="s">
        <v>19</v>
      </c>
      <c r="G4709" t="s">
        <v>28</v>
      </c>
      <c r="H4709" s="3">
        <v>20226.13</v>
      </c>
      <c r="I4709" t="s">
        <v>21</v>
      </c>
      <c r="J4709" t="s">
        <v>18</v>
      </c>
      <c r="K47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35.473437227972099</v>
      </c>
      <c r="L4709" s="6">
        <f>TablaDatos[[#This Row],[IMC_raw]]/1000000000000000</f>
        <v>3.5473437227972102</v>
      </c>
      <c r="M4709" s="2">
        <v>3547343722797210</v>
      </c>
      <c r="N47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09" s="13">
        <f t="shared" si="73"/>
        <v>4708</v>
      </c>
      <c r="P4709" s="2" t="str">
        <f>IF(TablaDatos[[#This Row],[Diabetes]]=0,"No","Si")</f>
        <v>No</v>
      </c>
      <c r="Q4709">
        <v>0</v>
      </c>
      <c r="R4709">
        <f>TablaDatos[[#This Row],[Aux2]]/10000000000000</f>
        <v>2157.3707227397599</v>
      </c>
      <c r="S4709" s="1">
        <v>2.15737072273976E+16</v>
      </c>
      <c r="T4709" s="7">
        <f>TablaDatos[[#This Row],[Aux3]]/100000000000000</f>
        <v>222.23698072132501</v>
      </c>
      <c r="U4709" s="1">
        <v>2.22236980721325E+16</v>
      </c>
      <c r="V4709">
        <v>160.4</v>
      </c>
      <c r="W4709">
        <v>104.2</v>
      </c>
    </row>
    <row r="4710" spans="1:23">
      <c r="A4710">
        <v>2015</v>
      </c>
      <c r="B4710">
        <v>45</v>
      </c>
      <c r="C4710" t="s">
        <v>23</v>
      </c>
      <c r="D4710" t="s">
        <v>17</v>
      </c>
      <c r="E4710" t="s">
        <v>18</v>
      </c>
      <c r="F4710" t="s">
        <v>19</v>
      </c>
      <c r="G4710" t="s">
        <v>20</v>
      </c>
      <c r="H4710" s="3">
        <v>21173.24</v>
      </c>
      <c r="I4710" t="s">
        <v>19</v>
      </c>
      <c r="J4710" t="s">
        <v>22</v>
      </c>
      <c r="K47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35.4644151715475</v>
      </c>
      <c r="L4710" s="6">
        <f>TablaDatos[[#This Row],[IMC_raw]]/1000000000000000</f>
        <v>35.4644151715475</v>
      </c>
      <c r="M4710" s="2">
        <v>3.54644151715475E+16</v>
      </c>
      <c r="N47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0" s="13">
        <f t="shared" si="73"/>
        <v>4709</v>
      </c>
      <c r="P4710" s="2" t="str">
        <f>IF(TablaDatos[[#This Row],[Diabetes]]=0,"No","Si")</f>
        <v>Si</v>
      </c>
      <c r="Q4710">
        <v>1</v>
      </c>
      <c r="R4710">
        <f>TablaDatos[[#This Row],[Aux2]]/10000000000000</f>
        <v>2149.8995782820398</v>
      </c>
      <c r="S4710" s="1">
        <v>2.14989957828204E+16</v>
      </c>
      <c r="T4710" s="7">
        <f>TablaDatos[[#This Row],[Aux3]]/100000000000000</f>
        <v>25.981026569757798</v>
      </c>
      <c r="U4710" s="1">
        <v>2598102656975780</v>
      </c>
      <c r="V4710">
        <v>149.6</v>
      </c>
      <c r="W4710">
        <v>85.7</v>
      </c>
    </row>
    <row r="4711" spans="1:23">
      <c r="A4711">
        <v>2015</v>
      </c>
      <c r="B4711">
        <v>58</v>
      </c>
      <c r="C4711" t="s">
        <v>16</v>
      </c>
      <c r="D4711" t="s">
        <v>73</v>
      </c>
      <c r="E4711" t="s">
        <v>19</v>
      </c>
      <c r="F4711" t="s">
        <v>24</v>
      </c>
      <c r="G4711" t="s">
        <v>28</v>
      </c>
      <c r="H4711" s="3">
        <v>25333.32</v>
      </c>
      <c r="I4711" t="s">
        <v>21</v>
      </c>
      <c r="J4711" t="s">
        <v>18</v>
      </c>
      <c r="K47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35.448193905539902</v>
      </c>
      <c r="L4711" s="5">
        <f>TablaDatos[[#This Row],[IMC_raw]]/100000000000000</f>
        <v>35.448193905539902</v>
      </c>
      <c r="M4711" s="2">
        <v>3544819390553990</v>
      </c>
      <c r="N47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1" s="13">
        <f t="shared" si="73"/>
        <v>4710</v>
      </c>
      <c r="P4711" s="2" t="str">
        <f>IF(TablaDatos[[#This Row],[Diabetes]]=0,"No","Si")</f>
        <v>Si</v>
      </c>
      <c r="Q4711">
        <v>1</v>
      </c>
      <c r="R4711">
        <f>TablaDatos[[#This Row],[Aux2]]/10000000000000</f>
        <v>2218.8446233893701</v>
      </c>
      <c r="S4711" s="1">
        <v>2.21884462338937E+16</v>
      </c>
      <c r="T4711" s="7">
        <f>TablaDatos[[#This Row],[Aux3]]/100000000000000</f>
        <v>26.4465645375126</v>
      </c>
      <c r="U4711" s="1">
        <v>2644656453751260</v>
      </c>
      <c r="V4711">
        <v>172.7</v>
      </c>
      <c r="W4711">
        <v>103.2</v>
      </c>
    </row>
    <row r="4712" spans="1:23">
      <c r="A4712">
        <v>2015</v>
      </c>
      <c r="B4712">
        <v>60</v>
      </c>
      <c r="C4712" t="s">
        <v>23</v>
      </c>
      <c r="D4712" t="s">
        <v>29</v>
      </c>
      <c r="E4712" t="s">
        <v>31</v>
      </c>
      <c r="F4712" t="s">
        <v>24</v>
      </c>
      <c r="G4712" t="s">
        <v>28</v>
      </c>
      <c r="H4712" s="3">
        <v>9938.58</v>
      </c>
      <c r="I4712" t="s">
        <v>21</v>
      </c>
      <c r="J4712" t="s">
        <v>21</v>
      </c>
      <c r="K47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35.439870853509298</v>
      </c>
      <c r="L4712" s="5">
        <f>TablaDatos[[#This Row],[IMC_raw]]/1000000000000000</f>
        <v>35.439870853509298</v>
      </c>
      <c r="M4712" s="2">
        <v>3.54398708535093E+16</v>
      </c>
      <c r="N47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2" s="13">
        <f t="shared" si="73"/>
        <v>4711</v>
      </c>
      <c r="P4712" s="2" t="str">
        <f>IF(TablaDatos[[#This Row],[Diabetes]]=0,"No","Si")</f>
        <v>Si</v>
      </c>
      <c r="Q4712">
        <v>1</v>
      </c>
      <c r="R4712">
        <f>TablaDatos[[#This Row],[Aux2]]/10000000000000</f>
        <v>2430.0111666313301</v>
      </c>
      <c r="S4712" s="1">
        <v>2.43001116663133E+16</v>
      </c>
      <c r="T4712" s="7">
        <f>TablaDatos[[#This Row],[Aux3]]/100000000000000</f>
        <v>295.60110888407399</v>
      </c>
      <c r="U4712" s="1">
        <v>2.95601108884074E+16</v>
      </c>
      <c r="V4712">
        <v>182.4</v>
      </c>
      <c r="W4712">
        <v>106.4</v>
      </c>
    </row>
    <row r="4713" spans="1:23">
      <c r="A4713">
        <v>2015</v>
      </c>
      <c r="B4713">
        <v>59</v>
      </c>
      <c r="C4713" t="s">
        <v>16</v>
      </c>
      <c r="D4713" t="s">
        <v>29</v>
      </c>
      <c r="E4713" t="s">
        <v>21</v>
      </c>
      <c r="F4713" t="s">
        <v>19</v>
      </c>
      <c r="G4713" t="s">
        <v>28</v>
      </c>
      <c r="H4713" s="3">
        <v>16636.98</v>
      </c>
      <c r="I4713" t="s">
        <v>21</v>
      </c>
      <c r="J4713" t="s">
        <v>19</v>
      </c>
      <c r="K47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35.425573411741802</v>
      </c>
      <c r="L4713" s="5">
        <f>TablaDatos[[#This Row],[IMC_raw]]/1000000000000000</f>
        <v>35.425573411741802</v>
      </c>
      <c r="M4713" s="2">
        <v>3.54255734117418E+16</v>
      </c>
      <c r="N47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3" s="13">
        <f t="shared" si="73"/>
        <v>4712</v>
      </c>
      <c r="P4713" s="2" t="str">
        <f>IF(TablaDatos[[#This Row],[Diabetes]]=0,"No","Si")</f>
        <v>No</v>
      </c>
      <c r="Q4713">
        <v>0</v>
      </c>
      <c r="R4713">
        <f>TablaDatos[[#This Row],[Aux2]]/10000000000000</f>
        <v>203.93230413927</v>
      </c>
      <c r="S4713" s="1">
        <v>2039323041392700</v>
      </c>
      <c r="T4713" s="7">
        <f>TablaDatos[[#This Row],[Aux3]]/100000000000000</f>
        <v>276.632205232422</v>
      </c>
      <c r="U4713" s="1">
        <v>2.76632205232422E+16</v>
      </c>
      <c r="V4713">
        <v>171.9</v>
      </c>
      <c r="W4713">
        <v>103.1</v>
      </c>
    </row>
    <row r="4714" spans="1:23">
      <c r="A4714">
        <v>2015</v>
      </c>
      <c r="B4714">
        <v>61</v>
      </c>
      <c r="C4714" t="s">
        <v>23</v>
      </c>
      <c r="D4714" t="s">
        <v>71</v>
      </c>
      <c r="E4714" t="s">
        <v>19</v>
      </c>
      <c r="F4714" t="s">
        <v>19</v>
      </c>
      <c r="G4714" t="s">
        <v>28</v>
      </c>
      <c r="H4714" s="3">
        <v>28458.58</v>
      </c>
      <c r="I4714" t="s">
        <v>19</v>
      </c>
      <c r="J4714" t="s">
        <v>18</v>
      </c>
      <c r="K47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35.4077848473434</v>
      </c>
      <c r="L4714" s="5">
        <f>TablaDatos[[#This Row],[IMC_raw]]/1000000000000000</f>
        <v>0.35407784847343399</v>
      </c>
      <c r="M4714" s="2">
        <v>354077848473434</v>
      </c>
      <c r="N47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4" s="13">
        <f t="shared" si="73"/>
        <v>4713</v>
      </c>
      <c r="P4714" s="2" t="str">
        <f>IF(TablaDatos[[#This Row],[Diabetes]]=0,"No","Si")</f>
        <v>No</v>
      </c>
      <c r="Q4714">
        <v>0</v>
      </c>
      <c r="R4714">
        <f>TablaDatos[[#This Row],[Aux2]]/10000000000000</f>
        <v>1853.8266367380199</v>
      </c>
      <c r="S4714" s="1">
        <v>1.85382663673802E+16</v>
      </c>
      <c r="T4714" s="7">
        <f>TablaDatos[[#This Row],[Aux3]]/100000000000000</f>
        <v>26.141868652612299</v>
      </c>
      <c r="U4714" s="1">
        <v>2614186865261230</v>
      </c>
      <c r="V4714">
        <v>157.9</v>
      </c>
      <c r="W4714">
        <v>101.2</v>
      </c>
    </row>
    <row r="4715" spans="1:23">
      <c r="A4715">
        <v>2015</v>
      </c>
      <c r="B4715">
        <v>70</v>
      </c>
      <c r="C4715" t="s">
        <v>23</v>
      </c>
      <c r="D4715" t="s">
        <v>42</v>
      </c>
      <c r="E4715" t="s">
        <v>21</v>
      </c>
      <c r="F4715" t="s">
        <v>19</v>
      </c>
      <c r="G4715" t="s">
        <v>25</v>
      </c>
      <c r="H4715" s="3">
        <v>12594.26</v>
      </c>
      <c r="I4715" t="s">
        <v>19</v>
      </c>
      <c r="J4715" t="s">
        <v>18</v>
      </c>
      <c r="K47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35.407692818789698</v>
      </c>
      <c r="L4715" s="5">
        <f>TablaDatos[[#This Row],[IMC_raw]]/1000000000000000</f>
        <v>3.54076928187897</v>
      </c>
      <c r="M4715" s="2">
        <v>3540769281878970</v>
      </c>
      <c r="N47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5" s="13">
        <f t="shared" si="73"/>
        <v>4714</v>
      </c>
      <c r="P4715" s="2" t="str">
        <f>IF(TablaDatos[[#This Row],[Diabetes]]=0,"No","Si")</f>
        <v>Si</v>
      </c>
      <c r="Q4715">
        <v>1</v>
      </c>
      <c r="R4715">
        <f>TablaDatos[[#This Row],[Aux2]]/10000000000000</f>
        <v>2415.9561234082398</v>
      </c>
      <c r="S4715" s="1">
        <v>2.41595612340824E+16</v>
      </c>
      <c r="T4715" s="7">
        <f>TablaDatos[[#This Row],[Aux3]]/100000000000000</f>
        <v>262.86506262383602</v>
      </c>
      <c r="U4715" s="1">
        <v>2.62865062623836E+16</v>
      </c>
      <c r="V4715">
        <v>186</v>
      </c>
      <c r="W4715">
        <v>102.8</v>
      </c>
    </row>
    <row r="4716" spans="1:23">
      <c r="A4716">
        <v>2015</v>
      </c>
      <c r="B4716">
        <v>71</v>
      </c>
      <c r="C4716" t="s">
        <v>16</v>
      </c>
      <c r="D4716" t="s">
        <v>17</v>
      </c>
      <c r="E4716" t="s">
        <v>21</v>
      </c>
      <c r="F4716" t="s">
        <v>24</v>
      </c>
      <c r="G4716" t="s">
        <v>25</v>
      </c>
      <c r="H4716" s="3">
        <v>15016.92</v>
      </c>
      <c r="I4716" t="s">
        <v>19</v>
      </c>
      <c r="J4716" t="s">
        <v>22</v>
      </c>
      <c r="K47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35.378105042803803</v>
      </c>
      <c r="L4716" s="5">
        <f>TablaDatos[[#This Row],[IMC_raw]]/1000000000000000</f>
        <v>3.53781050428038</v>
      </c>
      <c r="M4716" s="2">
        <v>3537810504280380</v>
      </c>
      <c r="N47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6" s="13">
        <f t="shared" si="73"/>
        <v>4715</v>
      </c>
      <c r="P4716" s="2" t="str">
        <f>IF(TablaDatos[[#This Row],[Diabetes]]=0,"No","Si")</f>
        <v>Si</v>
      </c>
      <c r="Q4716">
        <v>1</v>
      </c>
      <c r="R4716">
        <f>TablaDatos[[#This Row],[Aux2]]/10000000000000</f>
        <v>2189.9744886376998</v>
      </c>
      <c r="S4716" s="1">
        <v>2.1899744886377E+16</v>
      </c>
      <c r="T4716" s="7">
        <f>TablaDatos[[#This Row],[Aux3]]/100000000000000</f>
        <v>260.76581724756602</v>
      </c>
      <c r="U4716" s="1">
        <v>2.60765817247566E+16</v>
      </c>
      <c r="V4716">
        <v>179.8</v>
      </c>
      <c r="W4716">
        <v>108.3</v>
      </c>
    </row>
    <row r="4717" spans="1:23">
      <c r="A4717">
        <v>2015</v>
      </c>
      <c r="B4717">
        <v>53</v>
      </c>
      <c r="C4717" t="s">
        <v>16</v>
      </c>
      <c r="D4717" t="s">
        <v>17</v>
      </c>
      <c r="E4717" t="s">
        <v>18</v>
      </c>
      <c r="F4717" t="s">
        <v>35</v>
      </c>
      <c r="G4717" t="s">
        <v>20</v>
      </c>
      <c r="H4717" s="3">
        <v>31465.82</v>
      </c>
      <c r="I4717" t="s">
        <v>19</v>
      </c>
      <c r="J4717" t="s">
        <v>22</v>
      </c>
      <c r="K47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35.352783173882898</v>
      </c>
      <c r="L4717" s="5">
        <f>TablaDatos[[#This Row],[IMC_raw]]/1000000000000000</f>
        <v>35.352783173882898</v>
      </c>
      <c r="M4717" s="2">
        <v>3.53527831738829E+16</v>
      </c>
      <c r="N47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7" s="13">
        <f t="shared" si="73"/>
        <v>4716</v>
      </c>
      <c r="P4717" s="2" t="str">
        <f>IF(TablaDatos[[#This Row],[Diabetes]]=0,"No","Si")</f>
        <v>No</v>
      </c>
      <c r="Q4717">
        <v>0</v>
      </c>
      <c r="R4717">
        <f>TablaDatos[[#This Row],[Aux2]]/10000000000000</f>
        <v>2100.7980535659699</v>
      </c>
      <c r="S4717" s="1">
        <v>2.10079805356597E+16</v>
      </c>
      <c r="T4717" s="7">
        <f>TablaDatos[[#This Row],[Aux3]]/100000000000000</f>
        <v>227.422794642996</v>
      </c>
      <c r="U4717" s="1">
        <v>2.27422794642996E+16</v>
      </c>
      <c r="V4717">
        <v>141.9</v>
      </c>
      <c r="W4717">
        <v>94.4</v>
      </c>
    </row>
    <row r="4718" spans="1:23">
      <c r="A4718">
        <v>2015</v>
      </c>
      <c r="B4718">
        <v>65</v>
      </c>
      <c r="C4718" t="s">
        <v>23</v>
      </c>
      <c r="D4718" t="s">
        <v>30</v>
      </c>
      <c r="E4718" t="s">
        <v>19</v>
      </c>
      <c r="F4718" t="s">
        <v>24</v>
      </c>
      <c r="G4718" t="s">
        <v>25</v>
      </c>
      <c r="H4718" s="3">
        <v>15713.11</v>
      </c>
      <c r="I4718" t="s">
        <v>19</v>
      </c>
      <c r="J4718" t="s">
        <v>22</v>
      </c>
      <c r="K47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35.315173106839602</v>
      </c>
      <c r="L4718" s="6">
        <f>TablaDatos[[#This Row],[IMC_raw]]/1000000000000000</f>
        <v>3.5315173106839599</v>
      </c>
      <c r="M4718" s="2">
        <v>3531517310683960</v>
      </c>
      <c r="N47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8" s="13">
        <f t="shared" si="73"/>
        <v>4717</v>
      </c>
      <c r="P4718" s="2" t="str">
        <f>IF(TablaDatos[[#This Row],[Diabetes]]=0,"No","Si")</f>
        <v>No</v>
      </c>
      <c r="Q4718">
        <v>0</v>
      </c>
      <c r="R4718">
        <f>TablaDatos[[#This Row],[Aux2]]/10000000000000</f>
        <v>2167.4912065609501</v>
      </c>
      <c r="S4718" s="1">
        <v>2.16749120656095E+16</v>
      </c>
      <c r="T4718" s="7">
        <f>TablaDatos[[#This Row],[Aux3]]/100000000000000</f>
        <v>234.13880904407699</v>
      </c>
      <c r="U4718" s="1">
        <v>2.34138809044077E+16</v>
      </c>
      <c r="V4718">
        <v>164.8</v>
      </c>
      <c r="W4718">
        <v>98.5</v>
      </c>
    </row>
    <row r="4719" spans="1:23">
      <c r="A4719">
        <v>2015</v>
      </c>
      <c r="B4719">
        <v>65</v>
      </c>
      <c r="C4719" t="s">
        <v>16</v>
      </c>
      <c r="D4719" t="s">
        <v>32</v>
      </c>
      <c r="E4719" t="s">
        <v>19</v>
      </c>
      <c r="F4719" t="s">
        <v>35</v>
      </c>
      <c r="G4719" t="s">
        <v>25</v>
      </c>
      <c r="H4719" s="3">
        <v>25517.19</v>
      </c>
      <c r="I4719" t="s">
        <v>19</v>
      </c>
      <c r="J4719" t="s">
        <v>18</v>
      </c>
      <c r="K47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35.310828165363603</v>
      </c>
      <c r="L4719" s="6">
        <f>TablaDatos[[#This Row],[IMC_raw]]/1000000000000000</f>
        <v>3.5310828165363599</v>
      </c>
      <c r="M4719" s="2">
        <v>3531082816536360</v>
      </c>
      <c r="N47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19" s="13">
        <f t="shared" si="73"/>
        <v>4718</v>
      </c>
      <c r="P4719" s="2" t="str">
        <f>IF(TablaDatos[[#This Row],[Diabetes]]=0,"No","Si")</f>
        <v>No</v>
      </c>
      <c r="Q4719">
        <v>0</v>
      </c>
      <c r="R4719">
        <f>TablaDatos[[#This Row],[Aux2]]/10000000000000</f>
        <v>229.72108761089601</v>
      </c>
      <c r="S4719" s="1">
        <v>2297210876108960</v>
      </c>
      <c r="T4719" s="7">
        <f>TablaDatos[[#This Row],[Aux3]]/100000000000000</f>
        <v>245.865938123837</v>
      </c>
      <c r="U4719" s="1">
        <v>2.45865938123837E+16</v>
      </c>
      <c r="V4719">
        <v>168.1</v>
      </c>
      <c r="W4719">
        <v>99.3</v>
      </c>
    </row>
    <row r="4720" spans="1:23">
      <c r="A4720">
        <v>2015</v>
      </c>
      <c r="B4720">
        <v>60</v>
      </c>
      <c r="C4720" t="s">
        <v>23</v>
      </c>
      <c r="D4720" t="s">
        <v>17</v>
      </c>
      <c r="E4720" t="s">
        <v>19</v>
      </c>
      <c r="F4720" t="s">
        <v>24</v>
      </c>
      <c r="G4720" t="s">
        <v>28</v>
      </c>
      <c r="H4720" s="3">
        <v>36340.839999999997</v>
      </c>
      <c r="I4720" t="s">
        <v>21</v>
      </c>
      <c r="J4720" t="s">
        <v>19</v>
      </c>
      <c r="K47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35.281887775612901</v>
      </c>
      <c r="L4720" s="6">
        <f>TablaDatos[[#This Row],[IMC_raw]]/1000000000000000</f>
        <v>0.35281887775612902</v>
      </c>
      <c r="M4720" s="2">
        <v>352818877756129</v>
      </c>
      <c r="N47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0" s="13">
        <f t="shared" si="73"/>
        <v>4719</v>
      </c>
      <c r="P4720" s="2" t="str">
        <f>IF(TablaDatos[[#This Row],[Diabetes]]=0,"No","Si")</f>
        <v>No</v>
      </c>
      <c r="Q4720">
        <v>0</v>
      </c>
      <c r="R4720">
        <f>TablaDatos[[#This Row],[Aux2]]/10000000000000</f>
        <v>2198.0594049726301</v>
      </c>
      <c r="S4720" s="1">
        <v>2.19805940497263E+16</v>
      </c>
      <c r="T4720" s="7">
        <f>TablaDatos[[#This Row],[Aux3]]/100000000000000</f>
        <v>231.46948783982</v>
      </c>
      <c r="U4720" s="1">
        <v>2.3146948783982E+16</v>
      </c>
      <c r="V4720">
        <v>160.69999999999999</v>
      </c>
      <c r="W4720">
        <v>99.3</v>
      </c>
    </row>
    <row r="4721" spans="1:23">
      <c r="A4721">
        <v>2015</v>
      </c>
      <c r="B4721">
        <v>61</v>
      </c>
      <c r="C4721" t="s">
        <v>16</v>
      </c>
      <c r="D4721" t="s">
        <v>34</v>
      </c>
      <c r="E4721" t="s">
        <v>21</v>
      </c>
      <c r="F4721" t="s">
        <v>19</v>
      </c>
      <c r="G4721" t="s">
        <v>28</v>
      </c>
      <c r="H4721" s="3">
        <v>19129.09</v>
      </c>
      <c r="I4721" t="s">
        <v>21</v>
      </c>
      <c r="J4721" t="s">
        <v>18</v>
      </c>
      <c r="K47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35.269599146601998</v>
      </c>
      <c r="L4721" s="6">
        <f>TablaDatos[[#This Row],[IMC_raw]]/1000000000000000</f>
        <v>35.269599146601998</v>
      </c>
      <c r="M4721" s="2">
        <v>3.5269599146602E+16</v>
      </c>
      <c r="N47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1" s="13">
        <f t="shared" si="73"/>
        <v>4720</v>
      </c>
      <c r="P4721" s="2" t="str">
        <f>IF(TablaDatos[[#This Row],[Diabetes]]=0,"No","Si")</f>
        <v>Si</v>
      </c>
      <c r="Q4721">
        <v>1</v>
      </c>
      <c r="R4721">
        <f>TablaDatos[[#This Row],[Aux2]]/10000000000000</f>
        <v>248.52635749678001</v>
      </c>
      <c r="S4721" s="1">
        <v>2485263574967800</v>
      </c>
      <c r="T4721" s="7">
        <f>TablaDatos[[#This Row],[Aux3]]/100000000000000</f>
        <v>295.011810297316</v>
      </c>
      <c r="U4721" s="1">
        <v>2.95011810297316E+16</v>
      </c>
      <c r="V4721">
        <v>172</v>
      </c>
      <c r="W4721">
        <v>106.6</v>
      </c>
    </row>
    <row r="4722" spans="1:23">
      <c r="A4722">
        <v>2015</v>
      </c>
      <c r="B4722">
        <v>46</v>
      </c>
      <c r="C4722" t="s">
        <v>16</v>
      </c>
      <c r="D4722" t="s">
        <v>36</v>
      </c>
      <c r="E4722" t="s">
        <v>21</v>
      </c>
      <c r="F4722" t="s">
        <v>24</v>
      </c>
      <c r="G4722" t="s">
        <v>20</v>
      </c>
      <c r="H4722" s="3">
        <v>25094.13</v>
      </c>
      <c r="I4722" t="s">
        <v>21</v>
      </c>
      <c r="J4722" t="s">
        <v>21</v>
      </c>
      <c r="K47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35.262639405437596</v>
      </c>
      <c r="L4722" s="6">
        <f>TablaDatos[[#This Row],[IMC_raw]]/100000000000000</f>
        <v>35.262639405437596</v>
      </c>
      <c r="M4722" s="2">
        <v>3526263940543760</v>
      </c>
      <c r="N47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2" s="13">
        <f t="shared" si="73"/>
        <v>4721</v>
      </c>
      <c r="P4722" s="2" t="str">
        <f>IF(TablaDatos[[#This Row],[Diabetes]]=0,"No","Si")</f>
        <v>Si</v>
      </c>
      <c r="Q4722">
        <v>1</v>
      </c>
      <c r="R4722">
        <f>TablaDatos[[#This Row],[Aux2]]/10000000000000</f>
        <v>2395.89669364867</v>
      </c>
      <c r="S4722" s="1">
        <v>2.39589669364867E+16</v>
      </c>
      <c r="T4722" s="7">
        <f>TablaDatos[[#This Row],[Aux3]]/100000000000000</f>
        <v>252.12292539660601</v>
      </c>
      <c r="U4722" s="1">
        <v>2.52122925396606E+16</v>
      </c>
      <c r="V4722">
        <v>162.5</v>
      </c>
      <c r="W4722">
        <v>98.1</v>
      </c>
    </row>
    <row r="4723" spans="1:23">
      <c r="A4723">
        <v>2015</v>
      </c>
      <c r="B4723">
        <v>54</v>
      </c>
      <c r="C4723" t="s">
        <v>23</v>
      </c>
      <c r="D4723" t="s">
        <v>17</v>
      </c>
      <c r="E4723" t="s">
        <v>18</v>
      </c>
      <c r="F4723" t="s">
        <v>35</v>
      </c>
      <c r="G4723" t="s">
        <v>20</v>
      </c>
      <c r="H4723" s="3">
        <v>18025.62</v>
      </c>
      <c r="I4723" t="s">
        <v>19</v>
      </c>
      <c r="J4723" t="s">
        <v>22</v>
      </c>
      <c r="K47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35.261755863128698</v>
      </c>
      <c r="L4723" s="6">
        <f>TablaDatos[[#This Row],[IMC_raw]]/1000000000000000</f>
        <v>35.261755863128698</v>
      </c>
      <c r="M4723" s="2">
        <v>3.52617558631287E+16</v>
      </c>
      <c r="N47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3" s="13">
        <f t="shared" si="73"/>
        <v>4722</v>
      </c>
      <c r="P4723" s="2" t="str">
        <f>IF(TablaDatos[[#This Row],[Diabetes]]=0,"No","Si")</f>
        <v>No</v>
      </c>
      <c r="Q4723">
        <v>0</v>
      </c>
      <c r="R4723">
        <f>TablaDatos[[#This Row],[Aux2]]/10000000000000</f>
        <v>2043.98445552149</v>
      </c>
      <c r="S4723" s="1">
        <v>2.04398445552149E+16</v>
      </c>
      <c r="T4723" s="7">
        <f>TablaDatos[[#This Row],[Aux3]]/100000000000000</f>
        <v>230.08389435700701</v>
      </c>
      <c r="U4723" s="1">
        <v>2.30083894357007E+16</v>
      </c>
      <c r="V4723">
        <v>146.1</v>
      </c>
      <c r="W4723">
        <v>87.8</v>
      </c>
    </row>
    <row r="4724" spans="1:23">
      <c r="A4724">
        <v>2015</v>
      </c>
      <c r="B4724">
        <v>62</v>
      </c>
      <c r="C4724" t="s">
        <v>23</v>
      </c>
      <c r="D4724" t="s">
        <v>72</v>
      </c>
      <c r="E4724" t="s">
        <v>18</v>
      </c>
      <c r="F4724" t="s">
        <v>19</v>
      </c>
      <c r="G4724" t="s">
        <v>28</v>
      </c>
      <c r="H4724" s="3">
        <v>15208.01</v>
      </c>
      <c r="I4724" t="s">
        <v>19</v>
      </c>
      <c r="J4724" t="s">
        <v>18</v>
      </c>
      <c r="K47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35.207914692736999</v>
      </c>
      <c r="L4724" s="6">
        <f>TablaDatos[[#This Row],[IMC_raw]]/100000000000000</f>
        <v>35.207914692736999</v>
      </c>
      <c r="M4724" s="2">
        <v>3520791469273700</v>
      </c>
      <c r="N47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4" s="13">
        <f t="shared" si="73"/>
        <v>4723</v>
      </c>
      <c r="P4724" s="2" t="str">
        <f>IF(TablaDatos[[#This Row],[Diabetes]]=0,"No","Si")</f>
        <v>No</v>
      </c>
      <c r="Q4724">
        <v>0</v>
      </c>
      <c r="R4724">
        <f>TablaDatos[[#This Row],[Aux2]]/10000000000000</f>
        <v>2233.43793900422</v>
      </c>
      <c r="S4724" s="1">
        <v>2.23343793900422E+16</v>
      </c>
      <c r="T4724" s="7">
        <f>TablaDatos[[#This Row],[Aux3]]/100000000000000</f>
        <v>266.92858758718103</v>
      </c>
      <c r="U4724" s="1">
        <v>2.66928587587181E+16</v>
      </c>
      <c r="V4724">
        <v>162.4</v>
      </c>
      <c r="W4724">
        <v>95.3</v>
      </c>
    </row>
    <row r="4725" spans="1:23">
      <c r="A4725">
        <v>2015</v>
      </c>
      <c r="B4725">
        <v>53</v>
      </c>
      <c r="C4725" t="s">
        <v>16</v>
      </c>
      <c r="D4725" t="s">
        <v>71</v>
      </c>
      <c r="E4725" t="s">
        <v>18</v>
      </c>
      <c r="F4725" t="s">
        <v>19</v>
      </c>
      <c r="G4725" t="s">
        <v>20</v>
      </c>
      <c r="H4725" s="3">
        <v>25035.48</v>
      </c>
      <c r="I4725" t="s">
        <v>21</v>
      </c>
      <c r="J4725" t="s">
        <v>19</v>
      </c>
      <c r="K47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35.194726446100503</v>
      </c>
      <c r="L4725" s="5">
        <f>TablaDatos[[#This Row],[IMC_raw]]/1000000000000000</f>
        <v>3.5194726446100502</v>
      </c>
      <c r="M4725" s="2">
        <v>3519472644610050</v>
      </c>
      <c r="N47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5" s="13">
        <f t="shared" si="73"/>
        <v>4724</v>
      </c>
      <c r="P4725" s="2" t="str">
        <f>IF(TablaDatos[[#This Row],[Diabetes]]=0,"No","Si")</f>
        <v>No</v>
      </c>
      <c r="Q4725">
        <v>0</v>
      </c>
      <c r="R4725">
        <f>TablaDatos[[#This Row],[Aux2]]/10000000000000</f>
        <v>2210.6134976030098</v>
      </c>
      <c r="S4725" s="1">
        <v>2.21061349760301E+16</v>
      </c>
      <c r="T4725" s="7">
        <f>TablaDatos[[#This Row],[Aux3]]/100000000000000</f>
        <v>264.01205169224698</v>
      </c>
      <c r="U4725" s="1">
        <v>2.64012051692247E+16</v>
      </c>
      <c r="V4725">
        <v>156.9</v>
      </c>
      <c r="W4725">
        <v>94</v>
      </c>
    </row>
    <row r="4726" spans="1:23">
      <c r="A4726">
        <v>2015</v>
      </c>
      <c r="B4726">
        <v>70</v>
      </c>
      <c r="C4726" t="s">
        <v>23</v>
      </c>
      <c r="D4726" t="s">
        <v>36</v>
      </c>
      <c r="E4726" t="s">
        <v>19</v>
      </c>
      <c r="F4726" t="s">
        <v>24</v>
      </c>
      <c r="G4726" t="s">
        <v>25</v>
      </c>
      <c r="H4726" s="3">
        <v>8947.2099999999991</v>
      </c>
      <c r="I4726" t="s">
        <v>21</v>
      </c>
      <c r="J4726" t="s">
        <v>22</v>
      </c>
      <c r="K47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35.164443738918997</v>
      </c>
      <c r="L4726" s="6">
        <f>TablaDatos[[#This Row],[IMC_raw]]/100000000000000</f>
        <v>35.164443738918997</v>
      </c>
      <c r="M4726" s="2">
        <v>3516444373891900</v>
      </c>
      <c r="N47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6" s="13">
        <f t="shared" si="73"/>
        <v>4725</v>
      </c>
      <c r="P4726" s="2" t="str">
        <f>IF(TablaDatos[[#This Row],[Diabetes]]=0,"No","Si")</f>
        <v>Si</v>
      </c>
      <c r="Q4726">
        <v>1</v>
      </c>
      <c r="R4726">
        <f>TablaDatos[[#This Row],[Aux2]]/10000000000000</f>
        <v>2434.1788233068401</v>
      </c>
      <c r="S4726" s="1">
        <v>2.43417882330684E+16</v>
      </c>
      <c r="T4726" s="7">
        <f>TablaDatos[[#This Row],[Aux3]]/100000000000000</f>
        <v>286.34385686983399</v>
      </c>
      <c r="U4726" s="1">
        <v>2.86343856869834E+16</v>
      </c>
      <c r="V4726">
        <v>182.5</v>
      </c>
      <c r="W4726">
        <v>101.6</v>
      </c>
    </row>
    <row r="4727" spans="1:23">
      <c r="A4727">
        <v>2015</v>
      </c>
      <c r="B4727">
        <v>67</v>
      </c>
      <c r="C4727" t="s">
        <v>23</v>
      </c>
      <c r="D4727" t="s">
        <v>72</v>
      </c>
      <c r="E4727" t="s">
        <v>31</v>
      </c>
      <c r="F4727" t="s">
        <v>24</v>
      </c>
      <c r="G4727" t="s">
        <v>25</v>
      </c>
      <c r="H4727" s="3">
        <v>8940.15</v>
      </c>
      <c r="I4727" t="s">
        <v>21</v>
      </c>
      <c r="J4727" t="s">
        <v>22</v>
      </c>
      <c r="K47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35.152585026226603</v>
      </c>
      <c r="L4727" s="5">
        <f>TablaDatos[[#This Row],[IMC_raw]]/1000000000000000</f>
        <v>35.152585026226603</v>
      </c>
      <c r="M4727" s="2">
        <v>3.51525850262266E+16</v>
      </c>
      <c r="N47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7" s="13">
        <f t="shared" si="73"/>
        <v>4726</v>
      </c>
      <c r="P4727" s="2" t="str">
        <f>IF(TablaDatos[[#This Row],[Diabetes]]=0,"No","Si")</f>
        <v>Si</v>
      </c>
      <c r="Q4727">
        <v>1</v>
      </c>
      <c r="R4727">
        <f>TablaDatos[[#This Row],[Aux2]]/10000000000000</f>
        <v>238.90892389420301</v>
      </c>
      <c r="S4727" s="1">
        <v>2389089238942030</v>
      </c>
      <c r="T4727" s="7">
        <f>TablaDatos[[#This Row],[Aux3]]/100000000000000</f>
        <v>259.44643904838102</v>
      </c>
      <c r="U4727" s="1">
        <v>2.59446439048381E+16</v>
      </c>
      <c r="V4727">
        <v>160.5</v>
      </c>
      <c r="W4727">
        <v>102.7</v>
      </c>
    </row>
    <row r="4728" spans="1:23">
      <c r="A4728">
        <v>2015</v>
      </c>
      <c r="B4728">
        <v>61</v>
      </c>
      <c r="C4728" t="s">
        <v>16</v>
      </c>
      <c r="D4728" t="s">
        <v>29</v>
      </c>
      <c r="E4728" t="s">
        <v>18</v>
      </c>
      <c r="F4728" t="s">
        <v>24</v>
      </c>
      <c r="G4728" t="s">
        <v>28</v>
      </c>
      <c r="H4728" s="3">
        <v>12079.12</v>
      </c>
      <c r="I4728" t="s">
        <v>19</v>
      </c>
      <c r="J4728" t="s">
        <v>22</v>
      </c>
      <c r="K47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35.145367917123401</v>
      </c>
      <c r="L4728" s="6">
        <f>TablaDatos[[#This Row],[IMC_raw]]/1000000000000000</f>
        <v>35.145367917123401</v>
      </c>
      <c r="M4728" s="2">
        <v>3.51453679171234E+16</v>
      </c>
      <c r="N47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8" s="13">
        <f t="shared" si="73"/>
        <v>4727</v>
      </c>
      <c r="P4728" s="2" t="str">
        <f>IF(TablaDatos[[#This Row],[Diabetes]]=0,"No","Si")</f>
        <v>No</v>
      </c>
      <c r="Q4728">
        <v>0</v>
      </c>
      <c r="R4728">
        <f>TablaDatos[[#This Row],[Aux2]]/10000000000000</f>
        <v>2334.7108132324101</v>
      </c>
      <c r="S4728" s="1">
        <v>2.33471081323241E+16</v>
      </c>
      <c r="T4728" s="7">
        <f>TablaDatos[[#This Row],[Aux3]]/100000000000000</f>
        <v>232.537642854768</v>
      </c>
      <c r="U4728" s="1">
        <v>2.32537642854768E+16</v>
      </c>
      <c r="V4728">
        <v>151.19999999999999</v>
      </c>
      <c r="W4728">
        <v>97.5</v>
      </c>
    </row>
    <row r="4729" spans="1:23">
      <c r="A4729">
        <v>2015</v>
      </c>
      <c r="B4729">
        <v>62</v>
      </c>
      <c r="C4729" t="s">
        <v>16</v>
      </c>
      <c r="D4729" t="s">
        <v>74</v>
      </c>
      <c r="E4729" t="s">
        <v>18</v>
      </c>
      <c r="F4729" t="s">
        <v>24</v>
      </c>
      <c r="G4729" t="s">
        <v>28</v>
      </c>
      <c r="H4729" s="3">
        <v>19742.22</v>
      </c>
      <c r="I4729" t="s">
        <v>19</v>
      </c>
      <c r="J4729" t="s">
        <v>22</v>
      </c>
      <c r="K47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35.143240945305799</v>
      </c>
      <c r="L4729" s="6">
        <f>TablaDatos[[#This Row],[IMC_raw]]/1000000000000000</f>
        <v>3.51432409453058</v>
      </c>
      <c r="M4729" s="2">
        <v>3514324094530580</v>
      </c>
      <c r="N47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29" s="13">
        <f t="shared" si="73"/>
        <v>4728</v>
      </c>
      <c r="P4729" s="2" t="str">
        <f>IF(TablaDatos[[#This Row],[Diabetes]]=0,"No","Si")</f>
        <v>No</v>
      </c>
      <c r="Q4729">
        <v>0</v>
      </c>
      <c r="R4729">
        <f>TablaDatos[[#This Row],[Aux2]]/10000000000000</f>
        <v>2031.9318269380899</v>
      </c>
      <c r="S4729" s="1">
        <v>2.03193182693809E+16</v>
      </c>
      <c r="T4729" s="7">
        <f>TablaDatos[[#This Row],[Aux3]]/100000000000000</f>
        <v>273.01089083302401</v>
      </c>
      <c r="U4729" s="1">
        <v>2.73010890833024E+16</v>
      </c>
      <c r="V4729">
        <v>171.1</v>
      </c>
      <c r="W4729">
        <v>103.7</v>
      </c>
    </row>
    <row r="4730" spans="1:23">
      <c r="A4730">
        <v>2015</v>
      </c>
      <c r="B4730">
        <v>71</v>
      </c>
      <c r="C4730" t="s">
        <v>16</v>
      </c>
      <c r="D4730" t="s">
        <v>73</v>
      </c>
      <c r="E4730" t="s">
        <v>19</v>
      </c>
      <c r="F4730" t="s">
        <v>24</v>
      </c>
      <c r="G4730" t="s">
        <v>25</v>
      </c>
      <c r="H4730" s="3">
        <v>27581.57</v>
      </c>
      <c r="I4730" t="s">
        <v>19</v>
      </c>
      <c r="J4730" t="s">
        <v>22</v>
      </c>
      <c r="K47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35.1419282343969</v>
      </c>
      <c r="L4730" s="5">
        <f>TablaDatos[[#This Row],[IMC_raw]]/1000000000000000</f>
        <v>35.1419282343969</v>
      </c>
      <c r="M4730" s="2">
        <v>3.51419282343969E+16</v>
      </c>
      <c r="N47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0" s="13">
        <f t="shared" si="73"/>
        <v>4729</v>
      </c>
      <c r="P4730" s="2" t="str">
        <f>IF(TablaDatos[[#This Row],[Diabetes]]=0,"No","Si")</f>
        <v>No</v>
      </c>
      <c r="Q4730">
        <v>0</v>
      </c>
      <c r="R4730">
        <f>TablaDatos[[#This Row],[Aux2]]/10000000000000</f>
        <v>2531.4544456752101</v>
      </c>
      <c r="S4730" s="1">
        <v>2.53145444567521E+16</v>
      </c>
      <c r="T4730" s="7">
        <f>TablaDatos[[#This Row],[Aux3]]/100000000000000</f>
        <v>28.576780228313599</v>
      </c>
      <c r="U4730" s="1">
        <v>2857678022831360</v>
      </c>
      <c r="V4730">
        <v>169.2</v>
      </c>
      <c r="W4730">
        <v>106.8</v>
      </c>
    </row>
    <row r="4731" spans="1:23">
      <c r="A4731">
        <v>2015</v>
      </c>
      <c r="B4731">
        <v>62</v>
      </c>
      <c r="C4731" t="s">
        <v>23</v>
      </c>
      <c r="D4731" t="s">
        <v>29</v>
      </c>
      <c r="E4731" t="s">
        <v>18</v>
      </c>
      <c r="F4731" t="s">
        <v>24</v>
      </c>
      <c r="G4731" t="s">
        <v>28</v>
      </c>
      <c r="H4731" s="3">
        <v>14767.31</v>
      </c>
      <c r="I4731" t="s">
        <v>21</v>
      </c>
      <c r="J4731" t="s">
        <v>18</v>
      </c>
      <c r="K47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35.133519810998898</v>
      </c>
      <c r="L4731" s="5">
        <f>TablaDatos[[#This Row],[IMC_raw]]/100000000000000</f>
        <v>35.133519810998898</v>
      </c>
      <c r="M4731" s="2">
        <v>3513351981099890</v>
      </c>
      <c r="N47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1" s="13">
        <f t="shared" si="73"/>
        <v>4730</v>
      </c>
      <c r="P4731" s="2" t="str">
        <f>IF(TablaDatos[[#This Row],[Diabetes]]=0,"No","Si")</f>
        <v>No</v>
      </c>
      <c r="Q4731">
        <v>0</v>
      </c>
      <c r="R4731">
        <f>TablaDatos[[#This Row],[Aux2]]/10000000000000</f>
        <v>207.296427057221</v>
      </c>
      <c r="S4731" s="1">
        <v>2072964270572210</v>
      </c>
      <c r="T4731" s="7">
        <f>TablaDatos[[#This Row],[Aux3]]/100000000000000</f>
        <v>256.89770003162198</v>
      </c>
      <c r="U4731" s="1">
        <v>2.56897700031622E+16</v>
      </c>
      <c r="V4731">
        <v>153.9</v>
      </c>
      <c r="W4731">
        <v>94.2</v>
      </c>
    </row>
    <row r="4732" spans="1:23">
      <c r="A4732">
        <v>2015</v>
      </c>
      <c r="B4732">
        <v>58</v>
      </c>
      <c r="C4732" t="s">
        <v>16</v>
      </c>
      <c r="D4732" t="s">
        <v>72</v>
      </c>
      <c r="E4732" t="s">
        <v>18</v>
      </c>
      <c r="F4732" t="s">
        <v>35</v>
      </c>
      <c r="G4732" t="s">
        <v>28</v>
      </c>
      <c r="H4732" s="3">
        <v>19839.71</v>
      </c>
      <c r="I4732" t="s">
        <v>19</v>
      </c>
      <c r="J4732" t="s">
        <v>22</v>
      </c>
      <c r="K47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35.117894747671102</v>
      </c>
      <c r="L4732" s="6">
        <f>TablaDatos[[#This Row],[IMC_raw]]/1000000000000000</f>
        <v>3.5117894747671099</v>
      </c>
      <c r="M4732" s="2">
        <v>3511789474767110</v>
      </c>
      <c r="N47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2" s="13">
        <f t="shared" si="73"/>
        <v>4731</v>
      </c>
      <c r="P4732" s="2" t="str">
        <f>IF(TablaDatos[[#This Row],[Diabetes]]=0,"No","Si")</f>
        <v>Si</v>
      </c>
      <c r="Q4732">
        <v>1</v>
      </c>
      <c r="R4732">
        <f>TablaDatos[[#This Row],[Aux2]]/10000000000000</f>
        <v>2053.5613132660101</v>
      </c>
      <c r="S4732" s="1">
        <v>2.05356131326601E+16</v>
      </c>
      <c r="T4732" s="7">
        <f>TablaDatos[[#This Row],[Aux3]]/100000000000000</f>
        <v>236.15690045206401</v>
      </c>
      <c r="U4732" s="1">
        <v>2.36156900452064E+16</v>
      </c>
      <c r="V4732">
        <v>164.2</v>
      </c>
      <c r="W4732">
        <v>106.2</v>
      </c>
    </row>
    <row r="4733" spans="1:23">
      <c r="A4733">
        <v>2015</v>
      </c>
      <c r="B4733">
        <v>55</v>
      </c>
      <c r="C4733" t="s">
        <v>16</v>
      </c>
      <c r="D4733" t="s">
        <v>29</v>
      </c>
      <c r="E4733" t="s">
        <v>18</v>
      </c>
      <c r="F4733" t="s">
        <v>24</v>
      </c>
      <c r="G4733" t="s">
        <v>28</v>
      </c>
      <c r="H4733" s="3">
        <v>12541.36</v>
      </c>
      <c r="I4733" t="s">
        <v>19</v>
      </c>
      <c r="J4733" t="s">
        <v>22</v>
      </c>
      <c r="K47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35.113528245937601</v>
      </c>
      <c r="L4733" s="6">
        <f>TablaDatos[[#This Row],[IMC_raw]]/1000000000000000</f>
        <v>3.51135282459376</v>
      </c>
      <c r="M4733" s="2">
        <v>3511352824593760</v>
      </c>
      <c r="N47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3" s="13">
        <f t="shared" si="73"/>
        <v>4732</v>
      </c>
      <c r="P4733" s="2" t="str">
        <f>IF(TablaDatos[[#This Row],[Diabetes]]=0,"No","Si")</f>
        <v>No</v>
      </c>
      <c r="Q4733">
        <v>0</v>
      </c>
      <c r="R4733">
        <f>TablaDatos[[#This Row],[Aux2]]/10000000000000</f>
        <v>2420.46705778562</v>
      </c>
      <c r="S4733" s="1">
        <v>2.42046705778562E+16</v>
      </c>
      <c r="T4733" s="7">
        <f>TablaDatos[[#This Row],[Aux3]]/100000000000000</f>
        <v>24.970391359879098</v>
      </c>
      <c r="U4733" s="1">
        <v>2497039135987910</v>
      </c>
      <c r="V4733">
        <v>157.1</v>
      </c>
      <c r="W4733">
        <v>105</v>
      </c>
    </row>
    <row r="4734" spans="1:23">
      <c r="A4734">
        <v>2015</v>
      </c>
      <c r="B4734">
        <v>62</v>
      </c>
      <c r="C4734" t="s">
        <v>16</v>
      </c>
      <c r="D4734" t="s">
        <v>26</v>
      </c>
      <c r="E4734" t="s">
        <v>18</v>
      </c>
      <c r="F4734" t="s">
        <v>24</v>
      </c>
      <c r="G4734" t="s">
        <v>28</v>
      </c>
      <c r="H4734" s="3">
        <v>26203.86</v>
      </c>
      <c r="I4734" t="s">
        <v>21</v>
      </c>
      <c r="J4734" t="s">
        <v>22</v>
      </c>
      <c r="K47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35.108897622155197</v>
      </c>
      <c r="L4734" s="6">
        <f>TablaDatos[[#This Row],[IMC_raw]]/1000000000000000</f>
        <v>35.108897622155197</v>
      </c>
      <c r="M4734" s="2">
        <v>3.51088976221552E+16</v>
      </c>
      <c r="N47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4" s="13">
        <f t="shared" si="73"/>
        <v>4733</v>
      </c>
      <c r="P4734" s="2" t="str">
        <f>IF(TablaDatos[[#This Row],[Diabetes]]=0,"No","Si")</f>
        <v>Si</v>
      </c>
      <c r="Q4734">
        <v>1</v>
      </c>
      <c r="R4734">
        <f>TablaDatos[[#This Row],[Aux2]]/10000000000000</f>
        <v>217.74363970667301</v>
      </c>
      <c r="S4734" s="1">
        <v>2177436397066730</v>
      </c>
      <c r="T4734" s="7">
        <f>TablaDatos[[#This Row],[Aux3]]/100000000000000</f>
        <v>24.081653515529499</v>
      </c>
      <c r="U4734" s="1">
        <v>2408165351552950</v>
      </c>
      <c r="V4734">
        <v>170.6</v>
      </c>
      <c r="W4734">
        <v>95.2</v>
      </c>
    </row>
    <row r="4735" spans="1:23">
      <c r="A4735">
        <v>2015</v>
      </c>
      <c r="B4735">
        <v>68</v>
      </c>
      <c r="C4735" t="s">
        <v>23</v>
      </c>
      <c r="D4735" t="s">
        <v>17</v>
      </c>
      <c r="E4735" t="s">
        <v>31</v>
      </c>
      <c r="F4735" t="s">
        <v>24</v>
      </c>
      <c r="G4735" t="s">
        <v>25</v>
      </c>
      <c r="H4735" s="3">
        <v>25018.73</v>
      </c>
      <c r="I4735" t="s">
        <v>21</v>
      </c>
      <c r="J4735" t="s">
        <v>21</v>
      </c>
      <c r="K47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35.085324515836398</v>
      </c>
      <c r="L4735" s="6">
        <f>TablaDatos[[#This Row],[IMC_raw]]/1000000000000000</f>
        <v>3.50853245158364</v>
      </c>
      <c r="M4735" s="2">
        <v>3508532451583640</v>
      </c>
      <c r="N47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5" s="13">
        <f t="shared" si="73"/>
        <v>4734</v>
      </c>
      <c r="P4735" s="2" t="str">
        <f>IF(TablaDatos[[#This Row],[Diabetes]]=0,"No","Si")</f>
        <v>Si</v>
      </c>
      <c r="Q4735">
        <v>1</v>
      </c>
      <c r="R4735">
        <f>TablaDatos[[#This Row],[Aux2]]/10000000000000</f>
        <v>2426.4649396128402</v>
      </c>
      <c r="S4735" s="1">
        <v>2.42646493961284E+16</v>
      </c>
      <c r="T4735" s="7">
        <f>TablaDatos[[#This Row],[Aux3]]/100000000000000</f>
        <v>268.48771123840498</v>
      </c>
      <c r="U4735" s="1">
        <v>2.68487711238405E+16</v>
      </c>
      <c r="V4735">
        <v>172.5</v>
      </c>
      <c r="W4735">
        <v>103</v>
      </c>
    </row>
    <row r="4736" spans="1:23">
      <c r="A4736">
        <v>2015</v>
      </c>
      <c r="B4736">
        <v>65</v>
      </c>
      <c r="C4736" t="s">
        <v>16</v>
      </c>
      <c r="D4736" t="s">
        <v>30</v>
      </c>
      <c r="E4736" t="s">
        <v>21</v>
      </c>
      <c r="F4736" t="s">
        <v>24</v>
      </c>
      <c r="G4736" t="s">
        <v>25</v>
      </c>
      <c r="H4736" s="3">
        <v>27403.86</v>
      </c>
      <c r="I4736" t="s">
        <v>21</v>
      </c>
      <c r="J4736" t="s">
        <v>19</v>
      </c>
      <c r="K47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35.076787226491597</v>
      </c>
      <c r="L4736" s="6">
        <f>TablaDatos[[#This Row],[IMC_raw]]/1000000000000000</f>
        <v>3.5076787226491599</v>
      </c>
      <c r="M4736" s="2">
        <v>3507678722649160</v>
      </c>
      <c r="N47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6" s="13">
        <f t="shared" si="73"/>
        <v>4735</v>
      </c>
      <c r="P4736" s="2" t="str">
        <f>IF(TablaDatos[[#This Row],[Diabetes]]=0,"No","Si")</f>
        <v>No</v>
      </c>
      <c r="Q4736">
        <v>0</v>
      </c>
      <c r="R4736">
        <f>TablaDatos[[#This Row],[Aux2]]/10000000000000</f>
        <v>2575.3123614220499</v>
      </c>
      <c r="S4736" s="1">
        <v>2.57531236142205E+16</v>
      </c>
      <c r="T4736" s="7">
        <f>TablaDatos[[#This Row],[Aux3]]/100000000000000</f>
        <v>26.391331967876599</v>
      </c>
      <c r="U4736" s="1">
        <v>2639133196787660</v>
      </c>
      <c r="V4736">
        <v>171</v>
      </c>
      <c r="W4736">
        <v>102.1</v>
      </c>
    </row>
    <row r="4737" spans="1:23">
      <c r="A4737">
        <v>2015</v>
      </c>
      <c r="B4737">
        <v>61</v>
      </c>
      <c r="C4737" t="s">
        <v>23</v>
      </c>
      <c r="D4737" t="s">
        <v>71</v>
      </c>
      <c r="E4737" t="s">
        <v>19</v>
      </c>
      <c r="F4737" t="s">
        <v>19</v>
      </c>
      <c r="G4737" t="s">
        <v>28</v>
      </c>
      <c r="H4737" s="3">
        <v>17080.05</v>
      </c>
      <c r="I4737" t="s">
        <v>19</v>
      </c>
      <c r="J4737" t="s">
        <v>18</v>
      </c>
      <c r="K47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35.064433991947396</v>
      </c>
      <c r="L4737" s="5">
        <f>TablaDatos[[#This Row],[IMC_raw]]/1000000000000000</f>
        <v>3.5064433991947399</v>
      </c>
      <c r="M4737" s="2">
        <v>3506443399194740</v>
      </c>
      <c r="N47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7" s="13">
        <f t="shared" si="73"/>
        <v>4736</v>
      </c>
      <c r="P4737" s="2" t="str">
        <f>IF(TablaDatos[[#This Row],[Diabetes]]=0,"No","Si")</f>
        <v>No</v>
      </c>
      <c r="Q4737">
        <v>0</v>
      </c>
      <c r="R4737">
        <f>TablaDatos[[#This Row],[Aux2]]/10000000000000</f>
        <v>2073.00439984576</v>
      </c>
      <c r="S4737" s="1">
        <v>2.07300439984576E+16</v>
      </c>
      <c r="T4737" s="7">
        <f>TablaDatos[[#This Row],[Aux3]]/100000000000000</f>
        <v>26.000743409119199</v>
      </c>
      <c r="U4737" s="1">
        <v>2600074340911920</v>
      </c>
      <c r="V4737">
        <v>160.69999999999999</v>
      </c>
      <c r="W4737">
        <v>96.4</v>
      </c>
    </row>
    <row r="4738" spans="1:23">
      <c r="A4738">
        <v>2015</v>
      </c>
      <c r="B4738">
        <v>61</v>
      </c>
      <c r="C4738" t="s">
        <v>16</v>
      </c>
      <c r="D4738" t="s">
        <v>34</v>
      </c>
      <c r="E4738" t="s">
        <v>18</v>
      </c>
      <c r="F4738" t="s">
        <v>35</v>
      </c>
      <c r="G4738" t="s">
        <v>28</v>
      </c>
      <c r="H4738" s="3">
        <v>15859.16</v>
      </c>
      <c r="I4738" t="s">
        <v>18</v>
      </c>
      <c r="J4738" t="s">
        <v>22</v>
      </c>
      <c r="K47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35.046837430160302</v>
      </c>
      <c r="L4738" s="6">
        <f>TablaDatos[[#This Row],[IMC_raw]]/1000000000000000</f>
        <v>3.50468374301603</v>
      </c>
      <c r="M4738" s="2">
        <v>3504683743016030</v>
      </c>
      <c r="N47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8" s="13">
        <f t="shared" ref="O4738:O4801" si="74">O4737+1</f>
        <v>4737</v>
      </c>
      <c r="P4738" s="2" t="str">
        <f>IF(TablaDatos[[#This Row],[Diabetes]]=0,"No","Si")</f>
        <v>No</v>
      </c>
      <c r="Q4738">
        <v>0</v>
      </c>
      <c r="R4738">
        <f>TablaDatos[[#This Row],[Aux2]]/10000000000000</f>
        <v>2061.6339006705398</v>
      </c>
      <c r="S4738" s="1">
        <v>2.06163390067054E+16</v>
      </c>
      <c r="T4738" s="7">
        <f>TablaDatos[[#This Row],[Aux3]]/100000000000000</f>
        <v>225.22000159909399</v>
      </c>
      <c r="U4738" s="1">
        <v>2.25220001599094E+16</v>
      </c>
      <c r="V4738">
        <v>159.30000000000001</v>
      </c>
      <c r="W4738">
        <v>97.8</v>
      </c>
    </row>
    <row r="4739" spans="1:23">
      <c r="A4739">
        <v>2015</v>
      </c>
      <c r="B4739">
        <v>47</v>
      </c>
      <c r="C4739" t="s">
        <v>16</v>
      </c>
      <c r="D4739" t="s">
        <v>30</v>
      </c>
      <c r="E4739" t="s">
        <v>18</v>
      </c>
      <c r="F4739" t="s">
        <v>24</v>
      </c>
      <c r="G4739" t="s">
        <v>20</v>
      </c>
      <c r="H4739" s="3">
        <v>24016.38</v>
      </c>
      <c r="I4739" t="s">
        <v>19</v>
      </c>
      <c r="J4739" t="s">
        <v>18</v>
      </c>
      <c r="K47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35.0434379675523</v>
      </c>
      <c r="L4739" s="5">
        <f>TablaDatos[[#This Row],[IMC_raw]]/1000000000000000</f>
        <v>35.0434379675523</v>
      </c>
      <c r="M4739" s="2">
        <v>3.50434379675523E+16</v>
      </c>
      <c r="N47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39" s="13">
        <f t="shared" si="74"/>
        <v>4738</v>
      </c>
      <c r="P4739" s="2" t="str">
        <f>IF(TablaDatos[[#This Row],[Diabetes]]=0,"No","Si")</f>
        <v>No</v>
      </c>
      <c r="Q4739">
        <v>0</v>
      </c>
      <c r="R4739">
        <f>TablaDatos[[#This Row],[Aux2]]/10000000000000</f>
        <v>232.14856938764501</v>
      </c>
      <c r="S4739" s="1">
        <v>2321485693876450</v>
      </c>
      <c r="T4739" s="7">
        <f>TablaDatos[[#This Row],[Aux3]]/100000000000000</f>
        <v>2.3413583452069902</v>
      </c>
      <c r="U4739" s="1">
        <v>234135834520699</v>
      </c>
      <c r="V4739">
        <v>141.1</v>
      </c>
      <c r="W4739">
        <v>92.3</v>
      </c>
    </row>
    <row r="4740" spans="1:23">
      <c r="A4740">
        <v>2015</v>
      </c>
      <c r="B4740">
        <v>72</v>
      </c>
      <c r="C4740" t="s">
        <v>16</v>
      </c>
      <c r="D4740" t="s">
        <v>30</v>
      </c>
      <c r="E4740" t="s">
        <v>21</v>
      </c>
      <c r="F4740" t="s">
        <v>19</v>
      </c>
      <c r="G4740" t="s">
        <v>25</v>
      </c>
      <c r="H4740" s="3">
        <v>20919.87</v>
      </c>
      <c r="I4740" t="s">
        <v>19</v>
      </c>
      <c r="J4740" t="s">
        <v>22</v>
      </c>
      <c r="K47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35.000460158315001</v>
      </c>
      <c r="L4740" s="5">
        <f>TablaDatos[[#This Row],[IMC_raw]]/1000000000000000</f>
        <v>3.5000460158314999</v>
      </c>
      <c r="M4740" s="2">
        <v>3500046015831500</v>
      </c>
      <c r="N47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0" s="13">
        <f t="shared" si="74"/>
        <v>4739</v>
      </c>
      <c r="P4740" s="2" t="str">
        <f>IF(TablaDatos[[#This Row],[Diabetes]]=0,"No","Si")</f>
        <v>No</v>
      </c>
      <c r="Q4740">
        <v>0</v>
      </c>
      <c r="R4740">
        <f>TablaDatos[[#This Row],[Aux2]]/10000000000000</f>
        <v>21.964281142903499</v>
      </c>
      <c r="S4740" s="1">
        <v>219642811429035</v>
      </c>
      <c r="T4740" s="7">
        <f>TablaDatos[[#This Row],[Aux3]]/100000000000000</f>
        <v>183.82051965360901</v>
      </c>
      <c r="U4740" s="1">
        <v>1.83820519653609E+16</v>
      </c>
      <c r="V4740">
        <v>167.1</v>
      </c>
      <c r="W4740">
        <v>103.4</v>
      </c>
    </row>
    <row r="4741" spans="1:23">
      <c r="A4741">
        <v>2016</v>
      </c>
      <c r="B4741">
        <v>69</v>
      </c>
      <c r="C4741" t="s">
        <v>16</v>
      </c>
      <c r="D4741" t="s">
        <v>34</v>
      </c>
      <c r="E4741" t="s">
        <v>21</v>
      </c>
      <c r="F4741" t="s">
        <v>19</v>
      </c>
      <c r="G4741" t="s">
        <v>25</v>
      </c>
      <c r="H4741" s="3">
        <v>13212.04</v>
      </c>
      <c r="I4741" t="s">
        <v>21</v>
      </c>
      <c r="J4741" t="s">
        <v>22</v>
      </c>
      <c r="K47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39.9378753367454</v>
      </c>
      <c r="L4741" s="6">
        <f>TablaDatos[[#This Row],[IMC_raw]]/1000000000000000</f>
        <v>3.9937875336745399</v>
      </c>
      <c r="M4741" s="2">
        <v>3993787533674540</v>
      </c>
      <c r="N47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1" s="13">
        <f t="shared" si="74"/>
        <v>4740</v>
      </c>
      <c r="P4741" s="2" t="str">
        <f>IF(TablaDatos[[#This Row],[Diabetes]]=0,"No","Si")</f>
        <v>Si</v>
      </c>
      <c r="Q4741">
        <v>1</v>
      </c>
      <c r="R4741">
        <f>TablaDatos[[#This Row],[Aux2]]/10000000000000</f>
        <v>23.341919933732701</v>
      </c>
      <c r="S4741" s="1">
        <v>233419199337327</v>
      </c>
      <c r="T4741" s="7">
        <f>TablaDatos[[#This Row],[Aux3]]/100000000000000</f>
        <v>246.833470791742</v>
      </c>
      <c r="U4741" s="1">
        <v>2.46833470791742E+16</v>
      </c>
      <c r="V4741">
        <v>178</v>
      </c>
      <c r="W4741">
        <v>106</v>
      </c>
    </row>
    <row r="4742" spans="1:23">
      <c r="A4742">
        <v>2016</v>
      </c>
      <c r="B4742">
        <v>48</v>
      </c>
      <c r="C4742" t="s">
        <v>23</v>
      </c>
      <c r="D4742" t="s">
        <v>29</v>
      </c>
      <c r="E4742" t="s">
        <v>18</v>
      </c>
      <c r="F4742" t="s">
        <v>24</v>
      </c>
      <c r="G4742" t="s">
        <v>20</v>
      </c>
      <c r="H4742" s="3">
        <v>16614.89</v>
      </c>
      <c r="I4742" t="s">
        <v>19</v>
      </c>
      <c r="J4742" t="s">
        <v>18</v>
      </c>
      <c r="K47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39.785723623518898</v>
      </c>
      <c r="L4742" s="6">
        <f>TablaDatos[[#This Row],[IMC_raw]]/1000000000000000</f>
        <v>39.785723623518898</v>
      </c>
      <c r="M4742" s="2">
        <v>3.9785723623518896E+16</v>
      </c>
      <c r="N47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2" s="13">
        <f t="shared" si="74"/>
        <v>4741</v>
      </c>
      <c r="P4742" s="2" t="str">
        <f>IF(TablaDatos[[#This Row],[Diabetes]]=0,"No","Si")</f>
        <v>No</v>
      </c>
      <c r="Q4742">
        <v>0</v>
      </c>
      <c r="R4742">
        <f>TablaDatos[[#This Row],[Aux2]]/10000000000000</f>
        <v>2228.1535588909401</v>
      </c>
      <c r="S4742" s="1">
        <v>2.22815355889094E+16</v>
      </c>
      <c r="T4742" s="7">
        <f>TablaDatos[[#This Row],[Aux3]]/100000000000000</f>
        <v>226.70172665629599</v>
      </c>
      <c r="U4742" s="1">
        <v>2.26701726656296E+16</v>
      </c>
      <c r="V4742">
        <v>155.5</v>
      </c>
      <c r="W4742">
        <v>94.4</v>
      </c>
    </row>
    <row r="4743" spans="1:23">
      <c r="A4743">
        <v>2016</v>
      </c>
      <c r="B4743">
        <v>68</v>
      </c>
      <c r="C4743" t="s">
        <v>16</v>
      </c>
      <c r="D4743" t="s">
        <v>71</v>
      </c>
      <c r="E4743" t="s">
        <v>21</v>
      </c>
      <c r="F4743" t="s">
        <v>19</v>
      </c>
      <c r="G4743" t="s">
        <v>25</v>
      </c>
      <c r="H4743" s="3">
        <v>20808.310000000001</v>
      </c>
      <c r="I4743" t="s">
        <v>21</v>
      </c>
      <c r="J4743" t="s">
        <v>19</v>
      </c>
      <c r="K4743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39.781049973755003</v>
      </c>
      <c r="L4743" s="5">
        <f>TablaDatos[[#This Row],[IMC_raw]]/1000000000000000</f>
        <v>3.9781049973754999E-2</v>
      </c>
      <c r="M4743" s="2">
        <v>39781049973755</v>
      </c>
      <c r="N47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3" s="13">
        <f t="shared" si="74"/>
        <v>4742</v>
      </c>
      <c r="P4743" s="2" t="str">
        <f>IF(TablaDatos[[#This Row],[Diabetes]]=0,"No","Si")</f>
        <v>No</v>
      </c>
      <c r="Q4743">
        <v>0</v>
      </c>
      <c r="R4743">
        <f>TablaDatos[[#This Row],[Aux2]]/10000000000000</f>
        <v>2415.57481939232</v>
      </c>
      <c r="S4743" s="1">
        <v>2.41557481939232E+16</v>
      </c>
      <c r="T4743" s="7">
        <f>TablaDatos[[#This Row],[Aux3]]/100000000000000</f>
        <v>28.256547250467701</v>
      </c>
      <c r="U4743" s="1">
        <v>2825654725046770</v>
      </c>
      <c r="V4743">
        <v>167.4</v>
      </c>
      <c r="W4743">
        <v>103.2</v>
      </c>
    </row>
    <row r="4744" spans="1:23">
      <c r="A4744">
        <v>2016</v>
      </c>
      <c r="B4744">
        <v>63</v>
      </c>
      <c r="C4744" t="s">
        <v>23</v>
      </c>
      <c r="D4744" t="s">
        <v>72</v>
      </c>
      <c r="E4744" t="s">
        <v>21</v>
      </c>
      <c r="F4744" t="s">
        <v>24</v>
      </c>
      <c r="G4744" t="s">
        <v>28</v>
      </c>
      <c r="H4744" s="3">
        <v>14577.67</v>
      </c>
      <c r="I4744" t="s">
        <v>21</v>
      </c>
      <c r="J4744" t="s">
        <v>19</v>
      </c>
      <c r="K47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39.734378510913501</v>
      </c>
      <c r="L4744" s="6">
        <f>TablaDatos[[#This Row],[IMC_raw]]/1000000000000000</f>
        <v>3.9734378510913499</v>
      </c>
      <c r="M4744" s="2">
        <v>3973437851091350</v>
      </c>
      <c r="N47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4" s="13">
        <f t="shared" si="74"/>
        <v>4743</v>
      </c>
      <c r="P4744" s="2" t="str">
        <f>IF(TablaDatos[[#This Row],[Diabetes]]=0,"No","Si")</f>
        <v>No</v>
      </c>
      <c r="Q4744">
        <v>0</v>
      </c>
      <c r="R4744">
        <f>TablaDatos[[#This Row],[Aux2]]/10000000000000</f>
        <v>246.08149726762301</v>
      </c>
      <c r="S4744" s="1">
        <v>2460814972676230</v>
      </c>
      <c r="T4744" s="7">
        <f>TablaDatos[[#This Row],[Aux3]]/100000000000000</f>
        <v>28.1826035519776</v>
      </c>
      <c r="U4744" s="1">
        <v>2818260355197760</v>
      </c>
      <c r="V4744">
        <v>176.4</v>
      </c>
      <c r="W4744">
        <v>101.2</v>
      </c>
    </row>
    <row r="4745" spans="1:23">
      <c r="A4745">
        <v>2016</v>
      </c>
      <c r="B4745">
        <v>66</v>
      </c>
      <c r="C4745" t="s">
        <v>23</v>
      </c>
      <c r="D4745" t="s">
        <v>30</v>
      </c>
      <c r="E4745" t="s">
        <v>21</v>
      </c>
      <c r="F4745" t="s">
        <v>24</v>
      </c>
      <c r="G4745" t="s">
        <v>25</v>
      </c>
      <c r="H4745" s="3">
        <v>12194.15</v>
      </c>
      <c r="I4745" t="s">
        <v>19</v>
      </c>
      <c r="J4745" t="s">
        <v>22</v>
      </c>
      <c r="K47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39.713318697905805</v>
      </c>
      <c r="L4745" s="6">
        <f>TablaDatos[[#This Row],[IMC_raw]]/1000000000000000</f>
        <v>3.9713318697905802</v>
      </c>
      <c r="M4745" s="2">
        <v>3971331869790580</v>
      </c>
      <c r="N47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5" s="13">
        <f t="shared" si="74"/>
        <v>4744</v>
      </c>
      <c r="P4745" s="2" t="str">
        <f>IF(TablaDatos[[#This Row],[Diabetes]]=0,"No","Si")</f>
        <v>Si</v>
      </c>
      <c r="Q4745">
        <v>1</v>
      </c>
      <c r="R4745">
        <f>TablaDatos[[#This Row],[Aux2]]/10000000000000</f>
        <v>2551.0280385451802</v>
      </c>
      <c r="S4745" s="1">
        <v>2.55102803854518E+16</v>
      </c>
      <c r="T4745" s="7">
        <f>TablaDatos[[#This Row],[Aux3]]/100000000000000</f>
        <v>27.436014957363199</v>
      </c>
      <c r="U4745" s="1">
        <v>2743601495736320</v>
      </c>
      <c r="V4745">
        <v>175.7</v>
      </c>
      <c r="W4745">
        <v>102.6</v>
      </c>
    </row>
    <row r="4746" spans="1:23">
      <c r="A4746">
        <v>2016</v>
      </c>
      <c r="B4746">
        <v>52</v>
      </c>
      <c r="C4746" t="s">
        <v>23</v>
      </c>
      <c r="D4746" t="s">
        <v>29</v>
      </c>
      <c r="E4746" t="s">
        <v>31</v>
      </c>
      <c r="F4746" t="s">
        <v>19</v>
      </c>
      <c r="G4746" t="s">
        <v>20</v>
      </c>
      <c r="H4746" s="3">
        <v>14230.16</v>
      </c>
      <c r="I4746" t="s">
        <v>21</v>
      </c>
      <c r="J4746" t="s">
        <v>21</v>
      </c>
      <c r="K47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39.693575947516401</v>
      </c>
      <c r="L4746" s="6">
        <f>TablaDatos[[#This Row],[IMC_raw]]/100000000000000</f>
        <v>39.693575947516401</v>
      </c>
      <c r="M4746" s="2">
        <v>3969357594751640</v>
      </c>
      <c r="N47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6" s="13">
        <f t="shared" si="74"/>
        <v>4745</v>
      </c>
      <c r="P4746" s="2" t="str">
        <f>IF(TablaDatos[[#This Row],[Diabetes]]=0,"No","Si")</f>
        <v>Si</v>
      </c>
      <c r="Q4746">
        <v>1</v>
      </c>
      <c r="R4746">
        <f>TablaDatos[[#This Row],[Aux2]]/10000000000000</f>
        <v>248.29515337813001</v>
      </c>
      <c r="S4746" s="1">
        <v>2482951533781300</v>
      </c>
      <c r="T4746" s="7">
        <f>TablaDatos[[#This Row],[Aux3]]/100000000000000</f>
        <v>267.94669509668603</v>
      </c>
      <c r="U4746" s="1">
        <v>2.67946695096686E+16</v>
      </c>
      <c r="V4746">
        <v>162.6</v>
      </c>
      <c r="W4746">
        <v>100.5</v>
      </c>
    </row>
    <row r="4747" spans="1:23">
      <c r="A4747">
        <v>2016</v>
      </c>
      <c r="B4747">
        <v>63</v>
      </c>
      <c r="C4747" t="s">
        <v>16</v>
      </c>
      <c r="D4747" t="s">
        <v>27</v>
      </c>
      <c r="E4747" t="s">
        <v>21</v>
      </c>
      <c r="F4747" t="s">
        <v>19</v>
      </c>
      <c r="G4747" t="s">
        <v>28</v>
      </c>
      <c r="H4747" s="3">
        <v>14556.08</v>
      </c>
      <c r="I4747" t="s">
        <v>19</v>
      </c>
      <c r="J4747" t="s">
        <v>18</v>
      </c>
      <c r="K47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39.617385858150307</v>
      </c>
      <c r="L4747" s="6">
        <f>TablaDatos[[#This Row],[IMC_raw]]/1000000000000000</f>
        <v>39.617385858150307</v>
      </c>
      <c r="M4747" s="2">
        <v>3.9617385858150304E+16</v>
      </c>
      <c r="N47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7" s="13">
        <f t="shared" si="74"/>
        <v>4746</v>
      </c>
      <c r="P4747" s="2" t="str">
        <f>IF(TablaDatos[[#This Row],[Diabetes]]=0,"No","Si")</f>
        <v>Si</v>
      </c>
      <c r="Q4747">
        <v>1</v>
      </c>
      <c r="R4747">
        <f>TablaDatos[[#This Row],[Aux2]]/10000000000000</f>
        <v>2469.3591230239899</v>
      </c>
      <c r="S4747" s="1">
        <v>2.46935912302399E+16</v>
      </c>
      <c r="T4747" s="7">
        <f>TablaDatos[[#This Row],[Aux3]]/100000000000000</f>
        <v>264.33156430766098</v>
      </c>
      <c r="U4747" s="1">
        <v>2.64331564307661E+16</v>
      </c>
      <c r="V4747">
        <v>174.3</v>
      </c>
      <c r="W4747">
        <v>105.2</v>
      </c>
    </row>
    <row r="4748" spans="1:23">
      <c r="A4748">
        <v>2016</v>
      </c>
      <c r="B4748">
        <v>69</v>
      </c>
      <c r="C4748" t="s">
        <v>23</v>
      </c>
      <c r="D4748" t="s">
        <v>72</v>
      </c>
      <c r="E4748" t="s">
        <v>21</v>
      </c>
      <c r="F4748" t="s">
        <v>24</v>
      </c>
      <c r="G4748" t="s">
        <v>25</v>
      </c>
      <c r="H4748" s="3">
        <v>16456.939999999999</v>
      </c>
      <c r="I4748" t="s">
        <v>21</v>
      </c>
      <c r="J4748" t="s">
        <v>18</v>
      </c>
      <c r="K47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39.449222720260202</v>
      </c>
      <c r="L4748" s="6">
        <f>TablaDatos[[#This Row],[IMC_raw]]/1000000000000000</f>
        <v>3.94492227202602</v>
      </c>
      <c r="M4748" s="2">
        <v>3944922272026020</v>
      </c>
      <c r="N47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8" s="13">
        <f t="shared" si="74"/>
        <v>4747</v>
      </c>
      <c r="P4748" s="2" t="str">
        <f>IF(TablaDatos[[#This Row],[Diabetes]]=0,"No","Si")</f>
        <v>Si</v>
      </c>
      <c r="Q4748">
        <v>1</v>
      </c>
      <c r="R4748">
        <f>TablaDatos[[#This Row],[Aux2]]/10000000000000</f>
        <v>245.12081149326701</v>
      </c>
      <c r="S4748" s="1">
        <v>2451208114932670</v>
      </c>
      <c r="T4748" s="7">
        <f>TablaDatos[[#This Row],[Aux3]]/100000000000000</f>
        <v>28.0380904749194</v>
      </c>
      <c r="U4748" s="1">
        <v>2803809047491940</v>
      </c>
      <c r="V4748">
        <v>164.3</v>
      </c>
      <c r="W4748">
        <v>105.9</v>
      </c>
    </row>
    <row r="4749" spans="1:23">
      <c r="A4749">
        <v>2016</v>
      </c>
      <c r="B4749">
        <v>66</v>
      </c>
      <c r="C4749" t="s">
        <v>23</v>
      </c>
      <c r="D4749" t="s">
        <v>27</v>
      </c>
      <c r="E4749" t="s">
        <v>21</v>
      </c>
      <c r="F4749" t="s">
        <v>24</v>
      </c>
      <c r="G4749" t="s">
        <v>25</v>
      </c>
      <c r="H4749" s="3">
        <v>14098.87</v>
      </c>
      <c r="I4749" t="s">
        <v>21</v>
      </c>
      <c r="J4749" t="s">
        <v>22</v>
      </c>
      <c r="K47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39.440894823543601</v>
      </c>
      <c r="L4749" s="6">
        <f>TablaDatos[[#This Row],[IMC_raw]]/1000000000000000</f>
        <v>0.39440894823543599</v>
      </c>
      <c r="M4749" s="2">
        <v>394408948235436</v>
      </c>
      <c r="N47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49" s="13">
        <f t="shared" si="74"/>
        <v>4748</v>
      </c>
      <c r="P4749" s="2" t="str">
        <f>IF(TablaDatos[[#This Row],[Diabetes]]=0,"No","Si")</f>
        <v>Si</v>
      </c>
      <c r="Q4749">
        <v>1</v>
      </c>
      <c r="R4749">
        <f>TablaDatos[[#This Row],[Aux2]]/10000000000000</f>
        <v>2392.56960366252</v>
      </c>
      <c r="S4749" s="1">
        <v>2.39256960366252E+16</v>
      </c>
      <c r="T4749" s="7">
        <f>TablaDatos[[#This Row],[Aux3]]/100000000000000</f>
        <v>29.491398309755098</v>
      </c>
      <c r="U4749" s="1">
        <v>2949139830975510</v>
      </c>
      <c r="V4749">
        <v>167</v>
      </c>
      <c r="W4749">
        <v>107.3</v>
      </c>
    </row>
    <row r="4750" spans="1:23">
      <c r="A4750">
        <v>2016</v>
      </c>
      <c r="B4750">
        <v>58</v>
      </c>
      <c r="C4750" t="s">
        <v>16</v>
      </c>
      <c r="D4750" t="s">
        <v>72</v>
      </c>
      <c r="E4750" t="s">
        <v>21</v>
      </c>
      <c r="F4750" t="s">
        <v>24</v>
      </c>
      <c r="G4750" t="s">
        <v>28</v>
      </c>
      <c r="H4750" s="3">
        <v>17613.05</v>
      </c>
      <c r="I4750" t="s">
        <v>21</v>
      </c>
      <c r="J4750" t="s">
        <v>18</v>
      </c>
      <c r="K47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39.425693823154198</v>
      </c>
      <c r="L4750" s="6">
        <f>TablaDatos[[#This Row],[IMC_raw]]/1000000000000000</f>
        <v>3.94256938231542</v>
      </c>
      <c r="M4750" s="2">
        <v>3942569382315420</v>
      </c>
      <c r="N47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0" s="13">
        <f t="shared" si="74"/>
        <v>4749</v>
      </c>
      <c r="P4750" s="2" t="str">
        <f>IF(TablaDatos[[#This Row],[Diabetes]]=0,"No","Si")</f>
        <v>Si</v>
      </c>
      <c r="Q4750">
        <v>1</v>
      </c>
      <c r="R4750">
        <f>TablaDatos[[#This Row],[Aux2]]/10000000000000</f>
        <v>2209.67654348012</v>
      </c>
      <c r="S4750" s="1">
        <v>2.20967654348012E+16</v>
      </c>
      <c r="T4750" s="7">
        <f>TablaDatos[[#This Row],[Aux3]]/100000000000000</f>
        <v>24.026492444228602</v>
      </c>
      <c r="U4750" s="1">
        <v>2402649244422860</v>
      </c>
      <c r="V4750">
        <v>169.8</v>
      </c>
      <c r="W4750">
        <v>104.1</v>
      </c>
    </row>
    <row r="4751" spans="1:23">
      <c r="A4751">
        <v>2016</v>
      </c>
      <c r="B4751">
        <v>45</v>
      </c>
      <c r="C4751" t="s">
        <v>23</v>
      </c>
      <c r="D4751" t="s">
        <v>17</v>
      </c>
      <c r="E4751" t="s">
        <v>18</v>
      </c>
      <c r="F4751" t="s">
        <v>24</v>
      </c>
      <c r="G4751" t="s">
        <v>20</v>
      </c>
      <c r="H4751" s="3">
        <v>14510.62</v>
      </c>
      <c r="I4751" t="s">
        <v>19</v>
      </c>
      <c r="J4751" t="s">
        <v>18</v>
      </c>
      <c r="K47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39.409917150466399</v>
      </c>
      <c r="L4751" s="6">
        <f>TablaDatos[[#This Row],[IMC_raw]]/1000000000000000</f>
        <v>3.94099171504664</v>
      </c>
      <c r="M4751" s="2">
        <v>3940991715046640</v>
      </c>
      <c r="N47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1" s="13">
        <f t="shared" si="74"/>
        <v>4750</v>
      </c>
      <c r="P4751" s="2" t="str">
        <f>IF(TablaDatos[[#This Row],[Diabetes]]=0,"No","Si")</f>
        <v>No</v>
      </c>
      <c r="Q4751">
        <v>0</v>
      </c>
      <c r="R4751">
        <f>TablaDatos[[#This Row],[Aux2]]/10000000000000</f>
        <v>2359.9730085393098</v>
      </c>
      <c r="S4751" s="1">
        <v>2.35997300853931E+16</v>
      </c>
      <c r="T4751" s="7">
        <f>TablaDatos[[#This Row],[Aux3]]/100000000000000</f>
        <v>22.866615054178901</v>
      </c>
      <c r="U4751" s="1">
        <v>2286661505417890</v>
      </c>
      <c r="V4751">
        <v>151.4</v>
      </c>
      <c r="W4751">
        <v>93.4</v>
      </c>
    </row>
    <row r="4752" spans="1:23">
      <c r="A4752">
        <v>2016</v>
      </c>
      <c r="B4752">
        <v>62</v>
      </c>
      <c r="C4752" t="s">
        <v>16</v>
      </c>
      <c r="D4752" t="s">
        <v>73</v>
      </c>
      <c r="E4752" t="s">
        <v>18</v>
      </c>
      <c r="F4752" t="s">
        <v>19</v>
      </c>
      <c r="G4752" t="s">
        <v>28</v>
      </c>
      <c r="H4752" s="3">
        <v>40873.75</v>
      </c>
      <c r="I4752" t="s">
        <v>19</v>
      </c>
      <c r="J4752" t="s">
        <v>18</v>
      </c>
      <c r="K47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39.341057997819</v>
      </c>
      <c r="L4752" s="5">
        <f>TablaDatos[[#This Row],[IMC_raw]]/1000000000000000</f>
        <v>39.341057997819</v>
      </c>
      <c r="M4752" s="2">
        <v>3.9341057997819E+16</v>
      </c>
      <c r="N47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2" s="13">
        <f t="shared" si="74"/>
        <v>4751</v>
      </c>
      <c r="P4752" s="2" t="str">
        <f>IF(TablaDatos[[#This Row],[Diabetes]]=0,"No","Si")</f>
        <v>Si</v>
      </c>
      <c r="Q4752">
        <v>1</v>
      </c>
      <c r="R4752">
        <f>TablaDatos[[#This Row],[Aux2]]/10000000000000</f>
        <v>241.915130897398</v>
      </c>
      <c r="S4752" s="1">
        <v>2419151308973980</v>
      </c>
      <c r="T4752" s="7">
        <f>TablaDatos[[#This Row],[Aux3]]/100000000000000</f>
        <v>274.31043188142002</v>
      </c>
      <c r="U4752" s="1">
        <v>2.7431043188142E+16</v>
      </c>
      <c r="V4752">
        <v>181</v>
      </c>
      <c r="W4752">
        <v>105.5</v>
      </c>
    </row>
    <row r="4753" spans="1:23">
      <c r="A4753">
        <v>2016</v>
      </c>
      <c r="B4753">
        <v>64</v>
      </c>
      <c r="C4753" t="s">
        <v>23</v>
      </c>
      <c r="D4753" t="s">
        <v>37</v>
      </c>
      <c r="E4753" t="s">
        <v>18</v>
      </c>
      <c r="F4753" t="s">
        <v>24</v>
      </c>
      <c r="G4753" t="s">
        <v>28</v>
      </c>
      <c r="H4753" s="3">
        <v>8371.69</v>
      </c>
      <c r="I4753" t="s">
        <v>19</v>
      </c>
      <c r="J4753" t="s">
        <v>22</v>
      </c>
      <c r="K47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39.306743394792399</v>
      </c>
      <c r="L4753" s="5">
        <f>TablaDatos[[#This Row],[IMC_raw]]/100000000000000</f>
        <v>39.306743394792399</v>
      </c>
      <c r="M4753" s="2">
        <v>3930674339479240</v>
      </c>
      <c r="N47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3" s="13">
        <f t="shared" si="74"/>
        <v>4752</v>
      </c>
      <c r="P4753" s="2" t="str">
        <f>IF(TablaDatos[[#This Row],[Diabetes]]=0,"No","Si")</f>
        <v>Si</v>
      </c>
      <c r="Q4753">
        <v>1</v>
      </c>
      <c r="R4753">
        <f>TablaDatos[[#This Row],[Aux2]]/10000000000000</f>
        <v>2372.7876552924599</v>
      </c>
      <c r="S4753" s="1">
        <v>2.37278765529246E+16</v>
      </c>
      <c r="T4753" s="7">
        <f>TablaDatos[[#This Row],[Aux3]]/100000000000000</f>
        <v>239.415951122824</v>
      </c>
      <c r="U4753" s="1">
        <v>2.39415951122824E+16</v>
      </c>
      <c r="V4753">
        <v>171.6</v>
      </c>
      <c r="W4753">
        <v>101.4</v>
      </c>
    </row>
    <row r="4754" spans="1:23">
      <c r="A4754">
        <v>2016</v>
      </c>
      <c r="B4754">
        <v>73</v>
      </c>
      <c r="C4754" t="s">
        <v>23</v>
      </c>
      <c r="D4754" t="s">
        <v>17</v>
      </c>
      <c r="E4754" t="s">
        <v>21</v>
      </c>
      <c r="F4754" t="s">
        <v>24</v>
      </c>
      <c r="G4754" t="s">
        <v>25</v>
      </c>
      <c r="H4754" s="3">
        <v>18707.919999999998</v>
      </c>
      <c r="I4754" t="s">
        <v>19</v>
      </c>
      <c r="J4754" t="s">
        <v>22</v>
      </c>
      <c r="K4754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39.299607340943005</v>
      </c>
      <c r="L4754" s="6">
        <f>TablaDatos[[#This Row],[IMC_raw]]/1000000000000000</f>
        <v>3.9299607340943003E-2</v>
      </c>
      <c r="M4754" s="2">
        <v>39299607340943</v>
      </c>
      <c r="N47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4" s="13">
        <f t="shared" si="74"/>
        <v>4753</v>
      </c>
      <c r="P4754" s="2" t="str">
        <f>IF(TablaDatos[[#This Row],[Diabetes]]=0,"No","Si")</f>
        <v>Si</v>
      </c>
      <c r="Q4754">
        <v>1</v>
      </c>
      <c r="R4754">
        <f>TablaDatos[[#This Row],[Aux2]]/10000000000000</f>
        <v>2494.529882324</v>
      </c>
      <c r="S4754" s="1">
        <v>2.494529882324E+16</v>
      </c>
      <c r="T4754" s="7">
        <f>TablaDatos[[#This Row],[Aux3]]/100000000000000</f>
        <v>26.5170927423443</v>
      </c>
      <c r="U4754" s="1">
        <v>2651709274234430</v>
      </c>
      <c r="V4754">
        <v>180.2</v>
      </c>
      <c r="W4754">
        <v>108.4</v>
      </c>
    </row>
    <row r="4755" spans="1:23">
      <c r="A4755">
        <v>2016</v>
      </c>
      <c r="B4755">
        <v>51</v>
      </c>
      <c r="C4755" t="s">
        <v>16</v>
      </c>
      <c r="D4755" t="s">
        <v>29</v>
      </c>
      <c r="E4755" t="s">
        <v>18</v>
      </c>
      <c r="F4755" t="s">
        <v>19</v>
      </c>
      <c r="G4755" t="s">
        <v>20</v>
      </c>
      <c r="H4755" s="3">
        <v>17812.3</v>
      </c>
      <c r="I4755" t="s">
        <v>19</v>
      </c>
      <c r="J4755" t="s">
        <v>18</v>
      </c>
      <c r="K47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39.272562406306896</v>
      </c>
      <c r="L4755" s="5">
        <f>TablaDatos[[#This Row],[IMC_raw]]/1000000000000000</f>
        <v>3.9272562406306899</v>
      </c>
      <c r="M4755" s="2">
        <v>3927256240630690</v>
      </c>
      <c r="N47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5" s="13">
        <f t="shared" si="74"/>
        <v>4754</v>
      </c>
      <c r="P4755" s="2" t="str">
        <f>IF(TablaDatos[[#This Row],[Diabetes]]=0,"No","Si")</f>
        <v>Si</v>
      </c>
      <c r="Q4755">
        <v>1</v>
      </c>
      <c r="R4755">
        <f>TablaDatos[[#This Row],[Aux2]]/10000000000000</f>
        <v>2169.2929882713302</v>
      </c>
      <c r="S4755" s="1">
        <v>2.16929298827133E+16</v>
      </c>
      <c r="T4755" s="7">
        <f>TablaDatos[[#This Row],[Aux3]]/100000000000000</f>
        <v>250.84362174045199</v>
      </c>
      <c r="U4755" s="1">
        <v>2.50843621740452E+16</v>
      </c>
      <c r="V4755">
        <v>156.1</v>
      </c>
      <c r="W4755">
        <v>99.5</v>
      </c>
    </row>
    <row r="4756" spans="1:23">
      <c r="A4756">
        <v>2016</v>
      </c>
      <c r="B4756">
        <v>41</v>
      </c>
      <c r="C4756" t="s">
        <v>23</v>
      </c>
      <c r="D4756" t="s">
        <v>17</v>
      </c>
      <c r="E4756" t="s">
        <v>18</v>
      </c>
      <c r="F4756" t="s">
        <v>19</v>
      </c>
      <c r="G4756" t="s">
        <v>39</v>
      </c>
      <c r="H4756" s="3">
        <v>20472.849999999999</v>
      </c>
      <c r="I4756" t="s">
        <v>21</v>
      </c>
      <c r="J4756" t="s">
        <v>21</v>
      </c>
      <c r="K47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39.238479870805698</v>
      </c>
      <c r="L4756" s="6">
        <f>TablaDatos[[#This Row],[IMC_raw]]/1000000000000000</f>
        <v>3.92384798708057</v>
      </c>
      <c r="M4756" s="2">
        <v>3923847987080570</v>
      </c>
      <c r="N47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6" s="13">
        <f t="shared" si="74"/>
        <v>4755</v>
      </c>
      <c r="P4756" s="2" t="str">
        <f>IF(TablaDatos[[#This Row],[Diabetes]]=0,"No","Si")</f>
        <v>No</v>
      </c>
      <c r="Q4756">
        <v>0</v>
      </c>
      <c r="R4756">
        <f>TablaDatos[[#This Row],[Aux2]]/10000000000000</f>
        <v>239.155291732249</v>
      </c>
      <c r="S4756" s="1">
        <v>2391552917322490</v>
      </c>
      <c r="T4756" s="7">
        <f>TablaDatos[[#This Row],[Aux3]]/100000000000000</f>
        <v>24.837856810963601</v>
      </c>
      <c r="U4756" s="1">
        <v>2483785681096360</v>
      </c>
      <c r="V4756">
        <v>158.1</v>
      </c>
      <c r="W4756">
        <v>91.9</v>
      </c>
    </row>
    <row r="4757" spans="1:23">
      <c r="A4757">
        <v>2016</v>
      </c>
      <c r="B4757">
        <v>68</v>
      </c>
      <c r="C4757" t="s">
        <v>23</v>
      </c>
      <c r="D4757" t="s">
        <v>32</v>
      </c>
      <c r="E4757" t="s">
        <v>21</v>
      </c>
      <c r="F4757" t="s">
        <v>24</v>
      </c>
      <c r="G4757" t="s">
        <v>25</v>
      </c>
      <c r="H4757" s="3">
        <v>14716.68</v>
      </c>
      <c r="I4757" t="s">
        <v>19</v>
      </c>
      <c r="J4757" t="s">
        <v>22</v>
      </c>
      <c r="K47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39.226689757832503</v>
      </c>
      <c r="L4757" s="6">
        <f>TablaDatos[[#This Row],[IMC_raw]]/1000000000000000</f>
        <v>3.92266897578325</v>
      </c>
      <c r="M4757" s="2">
        <v>3922668975783250</v>
      </c>
      <c r="N47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7" s="13">
        <f t="shared" si="74"/>
        <v>4756</v>
      </c>
      <c r="P4757" s="2" t="str">
        <f>IF(TablaDatos[[#This Row],[Diabetes]]=0,"No","Si")</f>
        <v>No</v>
      </c>
      <c r="Q4757">
        <v>0</v>
      </c>
      <c r="R4757">
        <f>TablaDatos[[#This Row],[Aux2]]/10000000000000</f>
        <v>2276.0942182132499</v>
      </c>
      <c r="S4757" s="1">
        <v>2.27609421821325E+16</v>
      </c>
      <c r="T4757" s="7">
        <f>TablaDatos[[#This Row],[Aux3]]/100000000000000</f>
        <v>26.510485106469599</v>
      </c>
      <c r="U4757" s="1">
        <v>2651048510646960</v>
      </c>
      <c r="V4757">
        <v>168.3</v>
      </c>
      <c r="W4757">
        <v>97.2</v>
      </c>
    </row>
    <row r="4758" spans="1:23">
      <c r="A4758">
        <v>2016</v>
      </c>
      <c r="B4758">
        <v>62</v>
      </c>
      <c r="C4758" t="s">
        <v>16</v>
      </c>
      <c r="D4758" t="s">
        <v>34</v>
      </c>
      <c r="E4758" t="s">
        <v>18</v>
      </c>
      <c r="F4758" t="s">
        <v>19</v>
      </c>
      <c r="G4758" t="s">
        <v>28</v>
      </c>
      <c r="H4758" s="3">
        <v>19756.05</v>
      </c>
      <c r="I4758" t="s">
        <v>19</v>
      </c>
      <c r="J4758" t="s">
        <v>22</v>
      </c>
      <c r="K47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39.2248018702049</v>
      </c>
      <c r="L4758" s="5">
        <f>TablaDatos[[#This Row],[IMC_raw]]/1000000000000000</f>
        <v>3.92248018702049</v>
      </c>
      <c r="M4758" s="2">
        <v>3922480187020490</v>
      </c>
      <c r="N47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8" s="13">
        <f t="shared" si="74"/>
        <v>4757</v>
      </c>
      <c r="P4758" s="2" t="str">
        <f>IF(TablaDatos[[#This Row],[Diabetes]]=0,"No","Si")</f>
        <v>No</v>
      </c>
      <c r="Q4758">
        <v>0</v>
      </c>
      <c r="R4758">
        <f>TablaDatos[[#This Row],[Aux2]]/10000000000000</f>
        <v>2088.96965497675</v>
      </c>
      <c r="S4758" s="1">
        <v>2.08896965497675E+16</v>
      </c>
      <c r="T4758" s="7">
        <f>TablaDatos[[#This Row],[Aux3]]/100000000000000</f>
        <v>293.44945214708798</v>
      </c>
      <c r="U4758" s="1">
        <v>2.93449452147088E+16</v>
      </c>
      <c r="V4758">
        <v>158.1</v>
      </c>
      <c r="W4758">
        <v>101.1</v>
      </c>
    </row>
    <row r="4759" spans="1:23">
      <c r="A4759">
        <v>2016</v>
      </c>
      <c r="B4759">
        <v>72</v>
      </c>
      <c r="C4759" t="s">
        <v>16</v>
      </c>
      <c r="D4759" t="s">
        <v>74</v>
      </c>
      <c r="E4759" t="s">
        <v>21</v>
      </c>
      <c r="F4759" t="s">
        <v>24</v>
      </c>
      <c r="G4759" t="s">
        <v>25</v>
      </c>
      <c r="H4759" s="3">
        <v>19558.21</v>
      </c>
      <c r="I4759" t="s">
        <v>19</v>
      </c>
      <c r="J4759" t="s">
        <v>22</v>
      </c>
      <c r="K47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39.219166755390503</v>
      </c>
      <c r="L4759" s="6">
        <f>TablaDatos[[#This Row],[IMC_raw]]/100000000000000</f>
        <v>39.219166755390503</v>
      </c>
      <c r="M4759" s="2">
        <v>3921916675539050</v>
      </c>
      <c r="N47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59" s="13">
        <f t="shared" si="74"/>
        <v>4758</v>
      </c>
      <c r="P4759" s="2" t="str">
        <f>IF(TablaDatos[[#This Row],[Diabetes]]=0,"No","Si")</f>
        <v>Si</v>
      </c>
      <c r="Q4759">
        <v>1</v>
      </c>
      <c r="R4759">
        <f>TablaDatos[[#This Row],[Aux2]]/10000000000000</f>
        <v>2254.7845104642902</v>
      </c>
      <c r="S4759" s="1">
        <v>2.25478451046429E+16</v>
      </c>
      <c r="T4759" s="7">
        <f>TablaDatos[[#This Row],[Aux3]]/100000000000000</f>
        <v>231.67653128167001</v>
      </c>
      <c r="U4759" s="1">
        <v>2.3167653128167E+16</v>
      </c>
      <c r="V4759">
        <v>183.7</v>
      </c>
      <c r="W4759">
        <v>113.6</v>
      </c>
    </row>
    <row r="4760" spans="1:23">
      <c r="A4760">
        <v>2016</v>
      </c>
      <c r="B4760">
        <v>72</v>
      </c>
      <c r="C4760" t="s">
        <v>16</v>
      </c>
      <c r="D4760" t="s">
        <v>72</v>
      </c>
      <c r="E4760" t="s">
        <v>21</v>
      </c>
      <c r="F4760" t="s">
        <v>24</v>
      </c>
      <c r="G4760" t="s">
        <v>25</v>
      </c>
      <c r="H4760" s="3">
        <v>16507.66</v>
      </c>
      <c r="I4760" t="s">
        <v>21</v>
      </c>
      <c r="J4760" t="s">
        <v>18</v>
      </c>
      <c r="K47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39.183763082603797</v>
      </c>
      <c r="L4760" s="5">
        <f>TablaDatos[[#This Row],[IMC_raw]]/1000000000000000</f>
        <v>39.183763082603797</v>
      </c>
      <c r="M4760" s="2">
        <v>3.91837630826038E+16</v>
      </c>
      <c r="N47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0" s="13">
        <f t="shared" si="74"/>
        <v>4759</v>
      </c>
      <c r="P4760" s="2" t="str">
        <f>IF(TablaDatos[[#This Row],[Diabetes]]=0,"No","Si")</f>
        <v>No</v>
      </c>
      <c r="Q4760">
        <v>0</v>
      </c>
      <c r="R4760">
        <f>TablaDatos[[#This Row],[Aux2]]/10000000000000</f>
        <v>224.73852085085201</v>
      </c>
      <c r="S4760" s="1">
        <v>2247385208508520</v>
      </c>
      <c r="T4760" s="7">
        <f>TablaDatos[[#This Row],[Aux3]]/100000000000000</f>
        <v>261.60437044182299</v>
      </c>
      <c r="U4760" s="1">
        <v>2.61604370441823E+16</v>
      </c>
      <c r="V4760">
        <v>171.8</v>
      </c>
      <c r="W4760">
        <v>101.2</v>
      </c>
    </row>
    <row r="4761" spans="1:23">
      <c r="A4761">
        <v>2016</v>
      </c>
      <c r="B4761">
        <v>62</v>
      </c>
      <c r="C4761" t="s">
        <v>23</v>
      </c>
      <c r="D4761" t="s">
        <v>26</v>
      </c>
      <c r="E4761" t="s">
        <v>19</v>
      </c>
      <c r="F4761" t="s">
        <v>35</v>
      </c>
      <c r="G4761" t="s">
        <v>28</v>
      </c>
      <c r="H4761" s="3">
        <v>34616.39</v>
      </c>
      <c r="I4761" t="s">
        <v>21</v>
      </c>
      <c r="J4761" t="s">
        <v>18</v>
      </c>
      <c r="K47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39.1742850840984</v>
      </c>
      <c r="L4761" s="6">
        <f>TablaDatos[[#This Row],[IMC_raw]]/1000000000000000</f>
        <v>3.9174285084098401</v>
      </c>
      <c r="M4761" s="2">
        <v>3917428508409840</v>
      </c>
      <c r="N47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1" s="13">
        <f t="shared" si="74"/>
        <v>4760</v>
      </c>
      <c r="P4761" s="2" t="str">
        <f>IF(TablaDatos[[#This Row],[Diabetes]]=0,"No","Si")</f>
        <v>Si</v>
      </c>
      <c r="Q4761">
        <v>1</v>
      </c>
      <c r="R4761">
        <f>TablaDatos[[#This Row],[Aux2]]/10000000000000</f>
        <v>233.86177361683201</v>
      </c>
      <c r="S4761" s="1">
        <v>2338617736168320</v>
      </c>
      <c r="T4761" s="7">
        <f>TablaDatos[[#This Row],[Aux3]]/100000000000000</f>
        <v>24.071104850506099</v>
      </c>
      <c r="U4761" s="1">
        <v>2407110485050610</v>
      </c>
      <c r="V4761">
        <v>165.2</v>
      </c>
      <c r="W4761">
        <v>103</v>
      </c>
    </row>
    <row r="4762" spans="1:23">
      <c r="A4762">
        <v>2016</v>
      </c>
      <c r="B4762">
        <v>56</v>
      </c>
      <c r="C4762" t="s">
        <v>16</v>
      </c>
      <c r="D4762" t="s">
        <v>72</v>
      </c>
      <c r="E4762" t="s">
        <v>18</v>
      </c>
      <c r="F4762" t="s">
        <v>24</v>
      </c>
      <c r="G4762" t="s">
        <v>28</v>
      </c>
      <c r="H4762" s="3">
        <v>13829.17</v>
      </c>
      <c r="I4762" t="s">
        <v>19</v>
      </c>
      <c r="J4762" t="s">
        <v>22</v>
      </c>
      <c r="K47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39.143766793589798</v>
      </c>
      <c r="L4762" s="5">
        <f>TablaDatos[[#This Row],[IMC_raw]]/1000000000000000</f>
        <v>3.91437667935898</v>
      </c>
      <c r="M4762" s="2">
        <v>3914376679358980</v>
      </c>
      <c r="N47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2" s="13">
        <f t="shared" si="74"/>
        <v>4761</v>
      </c>
      <c r="P4762" s="2" t="str">
        <f>IF(TablaDatos[[#This Row],[Diabetes]]=0,"No","Si")</f>
        <v>No</v>
      </c>
      <c r="Q4762">
        <v>0</v>
      </c>
      <c r="R4762">
        <f>TablaDatos[[#This Row],[Aux2]]/10000000000000</f>
        <v>214.118567269636</v>
      </c>
      <c r="S4762" s="1">
        <v>2141185672696360</v>
      </c>
      <c r="T4762" s="7">
        <f>TablaDatos[[#This Row],[Aux3]]/100000000000000</f>
        <v>252.60509678017701</v>
      </c>
      <c r="U4762" s="1">
        <v>2.52605096780177E+16</v>
      </c>
      <c r="V4762">
        <v>157.19999999999999</v>
      </c>
      <c r="W4762">
        <v>99.1</v>
      </c>
    </row>
    <row r="4763" spans="1:23">
      <c r="A4763">
        <v>2016</v>
      </c>
      <c r="B4763">
        <v>63</v>
      </c>
      <c r="C4763" t="s">
        <v>23</v>
      </c>
      <c r="D4763" t="s">
        <v>36</v>
      </c>
      <c r="E4763" t="s">
        <v>18</v>
      </c>
      <c r="F4763" t="s">
        <v>24</v>
      </c>
      <c r="G4763" t="s">
        <v>28</v>
      </c>
      <c r="H4763" s="3">
        <v>15477.94</v>
      </c>
      <c r="I4763" t="s">
        <v>19</v>
      </c>
      <c r="J4763" t="s">
        <v>22</v>
      </c>
      <c r="K47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39.059784787513799</v>
      </c>
      <c r="L4763" s="6">
        <f>TablaDatos[[#This Row],[IMC_raw]]/1000000000000000</f>
        <v>3.90597847875138</v>
      </c>
      <c r="M4763" s="2">
        <v>3905978478751380</v>
      </c>
      <c r="N47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3" s="13">
        <f t="shared" si="74"/>
        <v>4762</v>
      </c>
      <c r="P4763" s="2" t="str">
        <f>IF(TablaDatos[[#This Row],[Diabetes]]=0,"No","Si")</f>
        <v>No</v>
      </c>
      <c r="Q4763">
        <v>0</v>
      </c>
      <c r="R4763">
        <f>TablaDatos[[#This Row],[Aux2]]/10000000000000</f>
        <v>224.37863521417501</v>
      </c>
      <c r="S4763" s="1">
        <v>2243786352141750</v>
      </c>
      <c r="T4763" s="7">
        <f>TablaDatos[[#This Row],[Aux3]]/100000000000000</f>
        <v>250.845444142519</v>
      </c>
      <c r="U4763" s="1">
        <v>2.50845444142519E+16</v>
      </c>
      <c r="V4763">
        <v>161.1</v>
      </c>
      <c r="W4763">
        <v>98.1</v>
      </c>
    </row>
    <row r="4764" spans="1:23">
      <c r="A4764">
        <v>2016</v>
      </c>
      <c r="B4764">
        <v>62</v>
      </c>
      <c r="C4764" t="s">
        <v>16</v>
      </c>
      <c r="D4764" t="s">
        <v>17</v>
      </c>
      <c r="E4764" t="s">
        <v>18</v>
      </c>
      <c r="F4764" t="s">
        <v>40</v>
      </c>
      <c r="G4764" t="s">
        <v>28</v>
      </c>
      <c r="H4764" s="3">
        <v>21009.27</v>
      </c>
      <c r="I4764" t="s">
        <v>21</v>
      </c>
      <c r="J4764" t="s">
        <v>22</v>
      </c>
      <c r="K47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39.057117924857998</v>
      </c>
      <c r="L4764" s="5">
        <f>TablaDatos[[#This Row],[IMC_raw]]/100000000000000</f>
        <v>39.057117924857998</v>
      </c>
      <c r="M4764" s="2">
        <v>3905711792485800</v>
      </c>
      <c r="N47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4" s="13">
        <f t="shared" si="74"/>
        <v>4763</v>
      </c>
      <c r="P4764" s="2" t="str">
        <f>IF(TablaDatos[[#This Row],[Diabetes]]=0,"No","Si")</f>
        <v>Si</v>
      </c>
      <c r="Q4764">
        <v>1</v>
      </c>
      <c r="R4764">
        <f>TablaDatos[[#This Row],[Aux2]]/10000000000000</f>
        <v>2274.1115894729601</v>
      </c>
      <c r="S4764" s="1">
        <v>2.27411158947296E+16</v>
      </c>
      <c r="T4764" s="7">
        <f>TablaDatos[[#This Row],[Aux3]]/100000000000000</f>
        <v>277.67077343855698</v>
      </c>
      <c r="U4764" s="1">
        <v>2.77670773438557E+16</v>
      </c>
      <c r="V4764">
        <v>173.7</v>
      </c>
      <c r="W4764">
        <v>104.2</v>
      </c>
    </row>
    <row r="4765" spans="1:23">
      <c r="A4765">
        <v>2016</v>
      </c>
      <c r="B4765">
        <v>71</v>
      </c>
      <c r="C4765" t="s">
        <v>16</v>
      </c>
      <c r="D4765" t="s">
        <v>72</v>
      </c>
      <c r="E4765" t="s">
        <v>21</v>
      </c>
      <c r="F4765" t="s">
        <v>19</v>
      </c>
      <c r="G4765" t="s">
        <v>25</v>
      </c>
      <c r="H4765" s="3">
        <v>19760.509999999998</v>
      </c>
      <c r="I4765" t="s">
        <v>19</v>
      </c>
      <c r="J4765" t="s">
        <v>22</v>
      </c>
      <c r="K47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39.050788591250999</v>
      </c>
      <c r="L4765" s="6">
        <f>TablaDatos[[#This Row],[IMC_raw]]/1000000000000000</f>
        <v>3.9050788591251</v>
      </c>
      <c r="M4765" s="2">
        <v>3905078859125100</v>
      </c>
      <c r="N47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5" s="13">
        <f t="shared" si="74"/>
        <v>4764</v>
      </c>
      <c r="P4765" s="2" t="str">
        <f>IF(TablaDatos[[#This Row],[Diabetes]]=0,"No","Si")</f>
        <v>No</v>
      </c>
      <c r="Q4765">
        <v>0</v>
      </c>
      <c r="R4765">
        <f>TablaDatos[[#This Row],[Aux2]]/10000000000000</f>
        <v>2208.2315875233999</v>
      </c>
      <c r="S4765" s="1">
        <v>2.2082315875234E+16</v>
      </c>
      <c r="T4765" s="7">
        <f>TablaDatos[[#This Row],[Aux3]]/100000000000000</f>
        <v>27.2177100526653</v>
      </c>
      <c r="U4765" s="1">
        <v>2721771005266530</v>
      </c>
      <c r="V4765">
        <v>175.8</v>
      </c>
      <c r="W4765">
        <v>103.3</v>
      </c>
    </row>
    <row r="4766" spans="1:23">
      <c r="A4766">
        <v>2016</v>
      </c>
      <c r="B4766">
        <v>61</v>
      </c>
      <c r="C4766" t="s">
        <v>16</v>
      </c>
      <c r="D4766" t="s">
        <v>72</v>
      </c>
      <c r="E4766" t="s">
        <v>31</v>
      </c>
      <c r="F4766" t="s">
        <v>19</v>
      </c>
      <c r="G4766" t="s">
        <v>28</v>
      </c>
      <c r="H4766" s="3">
        <v>12512.23</v>
      </c>
      <c r="I4766" t="s">
        <v>21</v>
      </c>
      <c r="J4766" t="s">
        <v>21</v>
      </c>
      <c r="K47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39.042604690731601</v>
      </c>
      <c r="L4766" s="5">
        <f>TablaDatos[[#This Row],[IMC_raw]]/1000000000000000</f>
        <v>39.042604690731601</v>
      </c>
      <c r="M4766" s="2">
        <v>3.90426046907316E+16</v>
      </c>
      <c r="N47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6" s="13">
        <f t="shared" si="74"/>
        <v>4765</v>
      </c>
      <c r="P4766" s="2" t="str">
        <f>IF(TablaDatos[[#This Row],[Diabetes]]=0,"No","Si")</f>
        <v>Si</v>
      </c>
      <c r="Q4766">
        <v>1</v>
      </c>
      <c r="R4766">
        <f>TablaDatos[[#This Row],[Aux2]]/10000000000000</f>
        <v>2356.8726359183102</v>
      </c>
      <c r="S4766" s="1">
        <v>2.35687263591831E+16</v>
      </c>
      <c r="T4766" s="7">
        <f>TablaDatos[[#This Row],[Aux3]]/100000000000000</f>
        <v>258.51503470545703</v>
      </c>
      <c r="U4766" s="1">
        <v>2.58515034705457E+16</v>
      </c>
      <c r="V4766">
        <v>188.6</v>
      </c>
      <c r="W4766">
        <v>105.4</v>
      </c>
    </row>
    <row r="4767" spans="1:23">
      <c r="A4767">
        <v>2016</v>
      </c>
      <c r="B4767">
        <v>62</v>
      </c>
      <c r="C4767" t="s">
        <v>23</v>
      </c>
      <c r="D4767" t="s">
        <v>72</v>
      </c>
      <c r="E4767" t="s">
        <v>18</v>
      </c>
      <c r="F4767" t="s">
        <v>19</v>
      </c>
      <c r="G4767" t="s">
        <v>28</v>
      </c>
      <c r="H4767" s="3">
        <v>19978.77</v>
      </c>
      <c r="I4767" t="s">
        <v>21</v>
      </c>
      <c r="J4767" t="s">
        <v>18</v>
      </c>
      <c r="K47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39.034534126246093</v>
      </c>
      <c r="L4767" s="6">
        <f>TablaDatos[[#This Row],[IMC_raw]]/1000000000000000</f>
        <v>39.034534126246093</v>
      </c>
      <c r="M4767" s="2">
        <v>3.9034534126246096E+16</v>
      </c>
      <c r="N47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7" s="13">
        <f t="shared" si="74"/>
        <v>4766</v>
      </c>
      <c r="P4767" s="2" t="str">
        <f>IF(TablaDatos[[#This Row],[Diabetes]]=0,"No","Si")</f>
        <v>No</v>
      </c>
      <c r="Q4767">
        <v>0</v>
      </c>
      <c r="R4767">
        <f>TablaDatos[[#This Row],[Aux2]]/10000000000000</f>
        <v>2550.5026371723802</v>
      </c>
      <c r="S4767" s="1">
        <v>2.55050263717238E+16</v>
      </c>
      <c r="T4767" s="7">
        <f>TablaDatos[[#This Row],[Aux3]]/100000000000000</f>
        <v>25.4257162038713</v>
      </c>
      <c r="U4767" s="1">
        <v>2542571620387130</v>
      </c>
      <c r="V4767">
        <v>170.3</v>
      </c>
      <c r="W4767">
        <v>105.1</v>
      </c>
    </row>
    <row r="4768" spans="1:23">
      <c r="A4768">
        <v>2016</v>
      </c>
      <c r="B4768">
        <v>56</v>
      </c>
      <c r="C4768" t="s">
        <v>16</v>
      </c>
      <c r="D4768" t="s">
        <v>29</v>
      </c>
      <c r="E4768" t="s">
        <v>21</v>
      </c>
      <c r="F4768" t="s">
        <v>24</v>
      </c>
      <c r="G4768" t="s">
        <v>28</v>
      </c>
      <c r="H4768" s="3">
        <v>14595.87</v>
      </c>
      <c r="I4768" t="s">
        <v>19</v>
      </c>
      <c r="J4768" t="s">
        <v>18</v>
      </c>
      <c r="K47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39.024479677600297</v>
      </c>
      <c r="L4768" s="5">
        <f>TablaDatos[[#This Row],[IMC_raw]]/1000000000000000</f>
        <v>0.39024479677600299</v>
      </c>
      <c r="M4768" s="2">
        <v>390244796776003</v>
      </c>
      <c r="N47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8" s="13">
        <f t="shared" si="74"/>
        <v>4767</v>
      </c>
      <c r="P4768" s="2" t="str">
        <f>IF(TablaDatos[[#This Row],[Diabetes]]=0,"No","Si")</f>
        <v>Si</v>
      </c>
      <c r="Q4768">
        <v>1</v>
      </c>
      <c r="R4768">
        <f>TablaDatos[[#This Row],[Aux2]]/10000000000000</f>
        <v>191.33307554092801</v>
      </c>
      <c r="S4768" s="1">
        <v>1913330755409280</v>
      </c>
      <c r="T4768" s="7">
        <f>TablaDatos[[#This Row],[Aux3]]/100000000000000</f>
        <v>238.497808334322</v>
      </c>
      <c r="U4768" s="1">
        <v>2.38497808334322E+16</v>
      </c>
      <c r="V4768">
        <v>167.7</v>
      </c>
      <c r="W4768">
        <v>101.5</v>
      </c>
    </row>
    <row r="4769" spans="1:23">
      <c r="A4769">
        <v>2016</v>
      </c>
      <c r="B4769">
        <v>51</v>
      </c>
      <c r="C4769" t="s">
        <v>16</v>
      </c>
      <c r="D4769" t="s">
        <v>32</v>
      </c>
      <c r="E4769" t="s">
        <v>18</v>
      </c>
      <c r="F4769" t="s">
        <v>19</v>
      </c>
      <c r="G4769" t="s">
        <v>20</v>
      </c>
      <c r="H4769" s="3">
        <v>14800.56</v>
      </c>
      <c r="I4769" t="s">
        <v>18</v>
      </c>
      <c r="J4769" t="s">
        <v>22</v>
      </c>
      <c r="K47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38.929603275706903</v>
      </c>
      <c r="L4769" s="5">
        <f>TablaDatos[[#This Row],[IMC_raw]]/1000000000000000</f>
        <v>3.8929603275706901</v>
      </c>
      <c r="M4769" s="2">
        <v>3892960327570690</v>
      </c>
      <c r="N47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69" s="13">
        <f t="shared" si="74"/>
        <v>4768</v>
      </c>
      <c r="P4769" s="2" t="str">
        <f>IF(TablaDatos[[#This Row],[Diabetes]]=0,"No","Si")</f>
        <v>No</v>
      </c>
      <c r="Q4769">
        <v>0</v>
      </c>
      <c r="R4769">
        <f>TablaDatos[[#This Row],[Aux2]]/10000000000000</f>
        <v>2308.44502703339</v>
      </c>
      <c r="S4769" s="1">
        <v>2.30844502703339E+16</v>
      </c>
      <c r="T4769" s="7">
        <f>TablaDatos[[#This Row],[Aux3]]/100000000000000</f>
        <v>209.232271739802</v>
      </c>
      <c r="U4769" s="1">
        <v>2.09232271739802E+16</v>
      </c>
      <c r="V4769">
        <v>154</v>
      </c>
      <c r="W4769">
        <v>96.5</v>
      </c>
    </row>
    <row r="4770" spans="1:23">
      <c r="A4770">
        <v>2016</v>
      </c>
      <c r="B4770">
        <v>64</v>
      </c>
      <c r="C4770" t="s">
        <v>23</v>
      </c>
      <c r="D4770" t="s">
        <v>37</v>
      </c>
      <c r="E4770" t="s">
        <v>19</v>
      </c>
      <c r="F4770" t="s">
        <v>24</v>
      </c>
      <c r="G4770" t="s">
        <v>28</v>
      </c>
      <c r="H4770" s="3">
        <v>12774.75</v>
      </c>
      <c r="I4770" t="s">
        <v>21</v>
      </c>
      <c r="J4770" t="s">
        <v>22</v>
      </c>
      <c r="K47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38.929134500717502</v>
      </c>
      <c r="L4770" s="5">
        <f>TablaDatos[[#This Row],[IMC_raw]]/1000000000000000</f>
        <v>3.8929134500717502</v>
      </c>
      <c r="M4770" s="2">
        <v>3892913450071750</v>
      </c>
      <c r="N47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0" s="13">
        <f t="shared" si="74"/>
        <v>4769</v>
      </c>
      <c r="P4770" s="2" t="str">
        <f>IF(TablaDatos[[#This Row],[Diabetes]]=0,"No","Si")</f>
        <v>Si</v>
      </c>
      <c r="Q4770">
        <v>1</v>
      </c>
      <c r="R4770">
        <f>TablaDatos[[#This Row],[Aux2]]/10000000000000</f>
        <v>2594.37324462795</v>
      </c>
      <c r="S4770" s="1">
        <v>2.59437324462795E+16</v>
      </c>
      <c r="T4770" s="7">
        <f>TablaDatos[[#This Row],[Aux3]]/100000000000000</f>
        <v>29.388419941432399</v>
      </c>
      <c r="U4770" s="1">
        <v>2938841994143240</v>
      </c>
      <c r="V4770">
        <v>174.5</v>
      </c>
      <c r="W4770">
        <v>104.2</v>
      </c>
    </row>
    <row r="4771" spans="1:23">
      <c r="A4771">
        <v>2016</v>
      </c>
      <c r="B4771">
        <v>51</v>
      </c>
      <c r="C4771" t="s">
        <v>23</v>
      </c>
      <c r="D4771" t="s">
        <v>17</v>
      </c>
      <c r="E4771" t="s">
        <v>21</v>
      </c>
      <c r="F4771" t="s">
        <v>24</v>
      </c>
      <c r="G4771" t="s">
        <v>20</v>
      </c>
      <c r="H4771" s="3">
        <v>17595.419999999998</v>
      </c>
      <c r="I4771" t="s">
        <v>21</v>
      </c>
      <c r="J4771" t="s">
        <v>18</v>
      </c>
      <c r="K47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38.925649183583694</v>
      </c>
      <c r="L4771" s="5">
        <f>TablaDatos[[#This Row],[IMC_raw]]/1000000000000000</f>
        <v>38.925649183583694</v>
      </c>
      <c r="M4771" s="2">
        <v>3.8925649183583696E+16</v>
      </c>
      <c r="N47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1" s="13">
        <f t="shared" si="74"/>
        <v>4770</v>
      </c>
      <c r="P4771" s="2" t="str">
        <f>IF(TablaDatos[[#This Row],[Diabetes]]=0,"No","Si")</f>
        <v>Si</v>
      </c>
      <c r="Q4771">
        <v>1</v>
      </c>
      <c r="R4771">
        <f>TablaDatos[[#This Row],[Aux2]]/10000000000000</f>
        <v>2361.070242923</v>
      </c>
      <c r="S4771" s="1">
        <v>2.361070242923E+16</v>
      </c>
      <c r="T4771" s="7">
        <f>TablaDatos[[#This Row],[Aux3]]/100000000000000</f>
        <v>27.9747487078787</v>
      </c>
      <c r="U4771" s="1">
        <v>2797474870787870</v>
      </c>
      <c r="V4771">
        <v>162.80000000000001</v>
      </c>
      <c r="W4771">
        <v>98.8</v>
      </c>
    </row>
    <row r="4772" spans="1:23">
      <c r="A4772">
        <v>2016</v>
      </c>
      <c r="B4772">
        <v>50</v>
      </c>
      <c r="C4772" t="s">
        <v>23</v>
      </c>
      <c r="D4772" t="s">
        <v>74</v>
      </c>
      <c r="E4772" t="s">
        <v>19</v>
      </c>
      <c r="F4772" t="s">
        <v>24</v>
      </c>
      <c r="G4772" t="s">
        <v>20</v>
      </c>
      <c r="H4772" s="3">
        <v>20701.759999999998</v>
      </c>
      <c r="I4772" t="s">
        <v>21</v>
      </c>
      <c r="J4772" t="s">
        <v>18</v>
      </c>
      <c r="K47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38.905029709201699</v>
      </c>
      <c r="L4772" s="6">
        <f>TablaDatos[[#This Row],[IMC_raw]]/1000000000000000</f>
        <v>3.8905029709201702</v>
      </c>
      <c r="M4772" s="2">
        <v>3890502970920170</v>
      </c>
      <c r="N47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2" s="13">
        <f t="shared" si="74"/>
        <v>4771</v>
      </c>
      <c r="P4772" s="2" t="str">
        <f>IF(TablaDatos[[#This Row],[Diabetes]]=0,"No","Si")</f>
        <v>Si</v>
      </c>
      <c r="Q4772">
        <v>1</v>
      </c>
      <c r="R4772">
        <f>TablaDatos[[#This Row],[Aux2]]/10000000000000</f>
        <v>2542.0954558411499</v>
      </c>
      <c r="S4772" s="1">
        <v>2.54209545584115E+16</v>
      </c>
      <c r="T4772" s="7">
        <f>TablaDatos[[#This Row],[Aux3]]/100000000000000</f>
        <v>2.7205096648851699</v>
      </c>
      <c r="U4772" s="1">
        <v>272050966488517</v>
      </c>
      <c r="V4772">
        <v>159</v>
      </c>
      <c r="W4772">
        <v>99.6</v>
      </c>
    </row>
    <row r="4773" spans="1:23">
      <c r="A4773">
        <v>2016</v>
      </c>
      <c r="B4773">
        <v>57</v>
      </c>
      <c r="C4773" t="s">
        <v>23</v>
      </c>
      <c r="D4773" t="s">
        <v>73</v>
      </c>
      <c r="E4773" t="s">
        <v>19</v>
      </c>
      <c r="F4773" t="s">
        <v>24</v>
      </c>
      <c r="G4773" t="s">
        <v>28</v>
      </c>
      <c r="H4773" s="3">
        <v>26059.85</v>
      </c>
      <c r="I4773" t="s">
        <v>19</v>
      </c>
      <c r="J4773" t="s">
        <v>18</v>
      </c>
      <c r="K47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38.893273547158095</v>
      </c>
      <c r="L4773" s="6">
        <f>TablaDatos[[#This Row],[IMC_raw]]/1000000000000000</f>
        <v>3.8893273547158098</v>
      </c>
      <c r="M4773" s="2">
        <v>3889327354715810</v>
      </c>
      <c r="N47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3" s="13">
        <f t="shared" si="74"/>
        <v>4772</v>
      </c>
      <c r="P4773" s="2" t="str">
        <f>IF(TablaDatos[[#This Row],[Diabetes]]=0,"No","Si")</f>
        <v>No</v>
      </c>
      <c r="Q4773">
        <v>0</v>
      </c>
      <c r="R4773">
        <f>TablaDatos[[#This Row],[Aux2]]/10000000000000</f>
        <v>2201.5248741677701</v>
      </c>
      <c r="S4773" s="1">
        <v>2.20152487416777E+16</v>
      </c>
      <c r="T4773" s="7">
        <f>TablaDatos[[#This Row],[Aux3]]/100000000000000</f>
        <v>257.36494570377698</v>
      </c>
      <c r="U4773" s="1">
        <v>2.57364945703777E+16</v>
      </c>
      <c r="V4773">
        <v>159.5</v>
      </c>
      <c r="W4773">
        <v>91.9</v>
      </c>
    </row>
    <row r="4774" spans="1:23">
      <c r="A4774">
        <v>2016</v>
      </c>
      <c r="B4774">
        <v>64</v>
      </c>
      <c r="C4774" t="s">
        <v>16</v>
      </c>
      <c r="D4774" t="s">
        <v>17</v>
      </c>
      <c r="E4774" t="s">
        <v>19</v>
      </c>
      <c r="F4774" t="s">
        <v>19</v>
      </c>
      <c r="G4774" t="s">
        <v>28</v>
      </c>
      <c r="H4774" s="3">
        <v>34042.26</v>
      </c>
      <c r="I4774" t="s">
        <v>19</v>
      </c>
      <c r="J4774" t="s">
        <v>22</v>
      </c>
      <c r="K47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38.833791032806403</v>
      </c>
      <c r="L4774" s="5">
        <f>TablaDatos[[#This Row],[IMC_raw]]/1000000000000000</f>
        <v>3.8833791032806402</v>
      </c>
      <c r="M4774" s="2">
        <v>3883379103280640</v>
      </c>
      <c r="N47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4" s="13">
        <f t="shared" si="74"/>
        <v>4773</v>
      </c>
      <c r="P4774" s="2" t="str">
        <f>IF(TablaDatos[[#This Row],[Diabetes]]=0,"No","Si")</f>
        <v>No</v>
      </c>
      <c r="Q4774">
        <v>0</v>
      </c>
      <c r="R4774">
        <f>TablaDatos[[#This Row],[Aux2]]/10000000000000</f>
        <v>2055.27047085303</v>
      </c>
      <c r="S4774" s="1">
        <v>2.05527047085303E+16</v>
      </c>
      <c r="T4774" s="7">
        <f>TablaDatos[[#This Row],[Aux3]]/100000000000000</f>
        <v>235.87069865236001</v>
      </c>
      <c r="U4774" s="1">
        <v>2.3587069865236E+16</v>
      </c>
      <c r="V4774">
        <v>166.4</v>
      </c>
      <c r="W4774">
        <v>96.9</v>
      </c>
    </row>
    <row r="4775" spans="1:23">
      <c r="A4775">
        <v>2016</v>
      </c>
      <c r="B4775">
        <v>72</v>
      </c>
      <c r="C4775" t="s">
        <v>16</v>
      </c>
      <c r="D4775" t="s">
        <v>30</v>
      </c>
      <c r="E4775" t="s">
        <v>31</v>
      </c>
      <c r="F4775" t="s">
        <v>24</v>
      </c>
      <c r="G4775" t="s">
        <v>25</v>
      </c>
      <c r="H4775" s="3">
        <v>11711.81</v>
      </c>
      <c r="I4775" t="s">
        <v>21</v>
      </c>
      <c r="J4775" t="s">
        <v>22</v>
      </c>
      <c r="K47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38.832427538616699</v>
      </c>
      <c r="L4775" s="5">
        <f>TablaDatos[[#This Row],[IMC_raw]]/1000000000000000</f>
        <v>3.8832427538616701</v>
      </c>
      <c r="M4775" s="2">
        <v>3883242753861670</v>
      </c>
      <c r="N47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5" s="13">
        <f t="shared" si="74"/>
        <v>4774</v>
      </c>
      <c r="P4775" s="2" t="str">
        <f>IF(TablaDatos[[#This Row],[Diabetes]]=0,"No","Si")</f>
        <v>Si</v>
      </c>
      <c r="Q4775">
        <v>1</v>
      </c>
      <c r="R4775">
        <f>TablaDatos[[#This Row],[Aux2]]/10000000000000</f>
        <v>22.187389275113699</v>
      </c>
      <c r="S4775" s="1">
        <v>221873892751137</v>
      </c>
      <c r="T4775" s="7">
        <f>TablaDatos[[#This Row],[Aux3]]/100000000000000</f>
        <v>27.116561034995701</v>
      </c>
      <c r="U4775" s="1">
        <v>2711656103499570</v>
      </c>
      <c r="V4775">
        <v>185.5</v>
      </c>
      <c r="W4775">
        <v>109.4</v>
      </c>
    </row>
    <row r="4776" spans="1:23">
      <c r="A4776">
        <v>2016</v>
      </c>
      <c r="B4776">
        <v>60</v>
      </c>
      <c r="C4776" t="s">
        <v>16</v>
      </c>
      <c r="D4776" t="s">
        <v>73</v>
      </c>
      <c r="E4776" t="s">
        <v>31</v>
      </c>
      <c r="F4776" t="s">
        <v>24</v>
      </c>
      <c r="G4776" t="s">
        <v>28</v>
      </c>
      <c r="H4776" s="3">
        <v>15101.51</v>
      </c>
      <c r="I4776" t="s">
        <v>21</v>
      </c>
      <c r="J4776" t="s">
        <v>19</v>
      </c>
      <c r="K47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38.778613794294202</v>
      </c>
      <c r="L4776" s="6">
        <f>TablaDatos[[#This Row],[IMC_raw]]/100000000000000</f>
        <v>3.8778613794294201</v>
      </c>
      <c r="M4776" s="2">
        <v>387786137942942</v>
      </c>
      <c r="N47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6" s="13">
        <f t="shared" si="74"/>
        <v>4775</v>
      </c>
      <c r="P4776" s="2" t="str">
        <f>IF(TablaDatos[[#This Row],[Diabetes]]=0,"No","Si")</f>
        <v>Si</v>
      </c>
      <c r="Q4776">
        <v>1</v>
      </c>
      <c r="R4776">
        <f>TablaDatos[[#This Row],[Aux2]]/10000000000000</f>
        <v>237.68739866106799</v>
      </c>
      <c r="S4776" s="1">
        <v>2376873986610680</v>
      </c>
      <c r="T4776" s="7">
        <f>TablaDatos[[#This Row],[Aux3]]/100000000000000</f>
        <v>3.0000000000000001E-12</v>
      </c>
      <c r="U4776">
        <v>300</v>
      </c>
      <c r="V4776">
        <v>188.7</v>
      </c>
      <c r="W4776">
        <v>105.6</v>
      </c>
    </row>
    <row r="4777" spans="1:23">
      <c r="A4777">
        <v>2016</v>
      </c>
      <c r="B4777">
        <v>55</v>
      </c>
      <c r="C4777" t="s">
        <v>16</v>
      </c>
      <c r="D4777" t="s">
        <v>29</v>
      </c>
      <c r="E4777" t="s">
        <v>18</v>
      </c>
      <c r="F4777" t="s">
        <v>35</v>
      </c>
      <c r="G4777" t="s">
        <v>28</v>
      </c>
      <c r="H4777" s="3">
        <v>22016.19</v>
      </c>
      <c r="I4777" t="s">
        <v>21</v>
      </c>
      <c r="J4777" t="s">
        <v>19</v>
      </c>
      <c r="K47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38.744650386680298</v>
      </c>
      <c r="L4777" s="6">
        <f>TablaDatos[[#This Row],[IMC_raw]]/1000000000000000</f>
        <v>3.8744650386680299</v>
      </c>
      <c r="M4777" s="2">
        <v>3874465038668030</v>
      </c>
      <c r="N47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7" s="13">
        <f t="shared" si="74"/>
        <v>4776</v>
      </c>
      <c r="P4777" s="2" t="str">
        <f>IF(TablaDatos[[#This Row],[Diabetes]]=0,"No","Si")</f>
        <v>No</v>
      </c>
      <c r="Q4777">
        <v>0</v>
      </c>
      <c r="R4777">
        <f>TablaDatos[[#This Row],[Aux2]]/10000000000000</f>
        <v>2141.2021128998199</v>
      </c>
      <c r="S4777" s="1">
        <v>2.14120211289982E+16</v>
      </c>
      <c r="T4777" s="7">
        <f>TablaDatos[[#This Row],[Aux3]]/100000000000000</f>
        <v>25.741956409717101</v>
      </c>
      <c r="U4777" s="1">
        <v>2574195640971710</v>
      </c>
      <c r="V4777">
        <v>168.6</v>
      </c>
      <c r="W4777">
        <v>103.1</v>
      </c>
    </row>
    <row r="4778" spans="1:23">
      <c r="A4778">
        <v>2016</v>
      </c>
      <c r="B4778">
        <v>65</v>
      </c>
      <c r="C4778" t="s">
        <v>16</v>
      </c>
      <c r="D4778" t="s">
        <v>29</v>
      </c>
      <c r="E4778" t="s">
        <v>21</v>
      </c>
      <c r="F4778" t="s">
        <v>19</v>
      </c>
      <c r="G4778" t="s">
        <v>25</v>
      </c>
      <c r="H4778" s="3">
        <v>19432.310000000001</v>
      </c>
      <c r="I4778" t="s">
        <v>21</v>
      </c>
      <c r="J4778" t="s">
        <v>19</v>
      </c>
      <c r="K47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38.7413871642431</v>
      </c>
      <c r="L4778" s="5">
        <f>TablaDatos[[#This Row],[IMC_raw]]/1000000000000000</f>
        <v>38.7413871642431</v>
      </c>
      <c r="M4778" s="2">
        <v>3.8741387164243104E+16</v>
      </c>
      <c r="N47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8" s="13">
        <f t="shared" si="74"/>
        <v>4777</v>
      </c>
      <c r="P4778" s="2" t="str">
        <f>IF(TablaDatos[[#This Row],[Diabetes]]=0,"No","Si")</f>
        <v>No</v>
      </c>
      <c r="Q4778">
        <v>0</v>
      </c>
      <c r="R4778">
        <f>TablaDatos[[#This Row],[Aux2]]/10000000000000</f>
        <v>246.78249722337301</v>
      </c>
      <c r="S4778" s="1">
        <v>2467824972233730</v>
      </c>
      <c r="T4778" s="7">
        <f>TablaDatos[[#This Row],[Aux3]]/100000000000000</f>
        <v>251.31367329155799</v>
      </c>
      <c r="U4778" s="1">
        <v>2.51313673291558E+16</v>
      </c>
      <c r="V4778">
        <v>163.6</v>
      </c>
      <c r="W4778">
        <v>111.1</v>
      </c>
    </row>
    <row r="4779" spans="1:23">
      <c r="A4779">
        <v>2016</v>
      </c>
      <c r="B4779">
        <v>61</v>
      </c>
      <c r="C4779" t="s">
        <v>16</v>
      </c>
      <c r="D4779" t="s">
        <v>17</v>
      </c>
      <c r="E4779" t="s">
        <v>19</v>
      </c>
      <c r="F4779" t="s">
        <v>40</v>
      </c>
      <c r="G4779" t="s">
        <v>28</v>
      </c>
      <c r="H4779" s="3">
        <v>19939.05</v>
      </c>
      <c r="I4779" t="s">
        <v>18</v>
      </c>
      <c r="J4779" t="s">
        <v>22</v>
      </c>
      <c r="K47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38.694699583227596</v>
      </c>
      <c r="L4779" s="6">
        <f>TablaDatos[[#This Row],[IMC_raw]]/1000000000000000</f>
        <v>3.8694699583227599</v>
      </c>
      <c r="M4779" s="2">
        <v>3869469958322760</v>
      </c>
      <c r="N47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79" s="13">
        <f t="shared" si="74"/>
        <v>4778</v>
      </c>
      <c r="P4779" s="2" t="str">
        <f>IF(TablaDatos[[#This Row],[Diabetes]]=0,"No","Si")</f>
        <v>No</v>
      </c>
      <c r="Q4779">
        <v>0</v>
      </c>
      <c r="R4779">
        <f>TablaDatos[[#This Row],[Aux2]]/10000000000000</f>
        <v>2151.8634106456202</v>
      </c>
      <c r="S4779" s="1">
        <v>2.15186341064562E+16</v>
      </c>
      <c r="T4779" s="7">
        <f>TablaDatos[[#This Row],[Aux3]]/100000000000000</f>
        <v>219.7513551941</v>
      </c>
      <c r="U4779" s="1">
        <v>2.197513551941E+16</v>
      </c>
      <c r="V4779">
        <v>165.8</v>
      </c>
      <c r="W4779">
        <v>98.3</v>
      </c>
    </row>
    <row r="4780" spans="1:23">
      <c r="A4780">
        <v>2016</v>
      </c>
      <c r="B4780">
        <v>61</v>
      </c>
      <c r="C4780" t="s">
        <v>23</v>
      </c>
      <c r="D4780" t="s">
        <v>29</v>
      </c>
      <c r="E4780" t="s">
        <v>21</v>
      </c>
      <c r="F4780" t="s">
        <v>24</v>
      </c>
      <c r="G4780" t="s">
        <v>28</v>
      </c>
      <c r="H4780" s="3">
        <v>19606.96</v>
      </c>
      <c r="I4780" t="s">
        <v>21</v>
      </c>
      <c r="J4780" t="s">
        <v>19</v>
      </c>
      <c r="K47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38.645999590335698</v>
      </c>
      <c r="L4780" s="5">
        <f>TablaDatos[[#This Row],[IMC_raw]]/1000000000000000</f>
        <v>3.86459995903357</v>
      </c>
      <c r="M4780" s="2">
        <v>3864599959033570</v>
      </c>
      <c r="N47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0" s="13">
        <f t="shared" si="74"/>
        <v>4779</v>
      </c>
      <c r="P4780" s="2" t="str">
        <f>IF(TablaDatos[[#This Row],[Diabetes]]=0,"No","Si")</f>
        <v>Si</v>
      </c>
      <c r="Q4780">
        <v>1</v>
      </c>
      <c r="R4780">
        <f>TablaDatos[[#This Row],[Aux2]]/10000000000000</f>
        <v>244.05026052292399</v>
      </c>
      <c r="S4780" s="1">
        <v>2440502605229240</v>
      </c>
      <c r="T4780" s="7">
        <f>TablaDatos[[#This Row],[Aux3]]/100000000000000</f>
        <v>3.0000000000000001E-12</v>
      </c>
      <c r="U4780">
        <v>300</v>
      </c>
      <c r="V4780">
        <v>180.9</v>
      </c>
      <c r="W4780">
        <v>106.9</v>
      </c>
    </row>
    <row r="4781" spans="1:23">
      <c r="A4781">
        <v>2016</v>
      </c>
      <c r="B4781">
        <v>67</v>
      </c>
      <c r="C4781" t="s">
        <v>16</v>
      </c>
      <c r="D4781" t="s">
        <v>43</v>
      </c>
      <c r="E4781" t="s">
        <v>31</v>
      </c>
      <c r="F4781" t="s">
        <v>24</v>
      </c>
      <c r="G4781" t="s">
        <v>25</v>
      </c>
      <c r="H4781" s="3">
        <v>10430.35</v>
      </c>
      <c r="I4781" t="s">
        <v>21</v>
      </c>
      <c r="J4781" t="s">
        <v>18</v>
      </c>
      <c r="K47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38.611369330541997</v>
      </c>
      <c r="L4781" s="6">
        <f>TablaDatos[[#This Row],[IMC_raw]]/1000000000000000</f>
        <v>3.8611369330541998</v>
      </c>
      <c r="M4781" s="2">
        <v>3861136933054200</v>
      </c>
      <c r="N47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1" s="13">
        <f t="shared" si="74"/>
        <v>4780</v>
      </c>
      <c r="P4781" s="2" t="str">
        <f>IF(TablaDatos[[#This Row],[Diabetes]]=0,"No","Si")</f>
        <v>Si</v>
      </c>
      <c r="Q4781">
        <v>1</v>
      </c>
      <c r="R4781">
        <f>TablaDatos[[#This Row],[Aux2]]/10000000000000</f>
        <v>2707.4441333613099</v>
      </c>
      <c r="S4781" s="1">
        <v>2.70744413336131E+16</v>
      </c>
      <c r="T4781" s="7">
        <f>TablaDatos[[#This Row],[Aux3]]/100000000000000</f>
        <v>267.35329238697199</v>
      </c>
      <c r="U4781" s="1">
        <v>2.67353292386972E+16</v>
      </c>
      <c r="V4781">
        <v>174.3</v>
      </c>
      <c r="W4781">
        <v>109.1</v>
      </c>
    </row>
    <row r="4782" spans="1:23">
      <c r="A4782">
        <v>2016</v>
      </c>
      <c r="B4782">
        <v>66</v>
      </c>
      <c r="C4782" t="s">
        <v>16</v>
      </c>
      <c r="D4782" t="s">
        <v>29</v>
      </c>
      <c r="E4782" t="s">
        <v>31</v>
      </c>
      <c r="F4782" t="s">
        <v>24</v>
      </c>
      <c r="G4782" t="s">
        <v>25</v>
      </c>
      <c r="H4782" s="3">
        <v>10611.44</v>
      </c>
      <c r="I4782" t="s">
        <v>21</v>
      </c>
      <c r="J4782" t="s">
        <v>22</v>
      </c>
      <c r="K47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38.599289398390702</v>
      </c>
      <c r="L4782" s="6">
        <f>TablaDatos[[#This Row],[IMC_raw]]/1000000000000000</f>
        <v>3.8599289398390701</v>
      </c>
      <c r="M4782" s="2">
        <v>3859928939839070</v>
      </c>
      <c r="N47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2" s="13">
        <f t="shared" si="74"/>
        <v>4781</v>
      </c>
      <c r="P4782" s="2" t="str">
        <f>IF(TablaDatos[[#This Row],[Diabetes]]=0,"No","Si")</f>
        <v>Si</v>
      </c>
      <c r="Q4782">
        <v>1</v>
      </c>
      <c r="R4782">
        <f>TablaDatos[[#This Row],[Aux2]]/10000000000000</f>
        <v>2319.2606765851301</v>
      </c>
      <c r="S4782" s="1">
        <v>2.31926067658513E+16</v>
      </c>
      <c r="T4782" s="7">
        <f>TablaDatos[[#This Row],[Aux3]]/100000000000000</f>
        <v>237.15582918054099</v>
      </c>
      <c r="U4782" s="1">
        <v>2.37155829180541E+16</v>
      </c>
      <c r="V4782">
        <v>177.7</v>
      </c>
      <c r="W4782">
        <v>110.7</v>
      </c>
    </row>
    <row r="4783" spans="1:23">
      <c r="A4783">
        <v>2016</v>
      </c>
      <c r="B4783">
        <v>60</v>
      </c>
      <c r="C4783" t="s">
        <v>23</v>
      </c>
      <c r="D4783" t="s">
        <v>73</v>
      </c>
      <c r="E4783" t="s">
        <v>21</v>
      </c>
      <c r="F4783" t="s">
        <v>24</v>
      </c>
      <c r="G4783" t="s">
        <v>28</v>
      </c>
      <c r="H4783" s="3">
        <v>26426.43</v>
      </c>
      <c r="I4783" t="s">
        <v>21</v>
      </c>
      <c r="J4783" t="s">
        <v>21</v>
      </c>
      <c r="K47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38.598534981678498</v>
      </c>
      <c r="L4783" s="5">
        <f>TablaDatos[[#This Row],[IMC_raw]]/1000000000000000</f>
        <v>38.598534981678498</v>
      </c>
      <c r="M4783" s="2">
        <v>3.8598534981678496E+16</v>
      </c>
      <c r="N47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3" s="13">
        <f t="shared" si="74"/>
        <v>4782</v>
      </c>
      <c r="P4783" s="2" t="str">
        <f>IF(TablaDatos[[#This Row],[Diabetes]]=0,"No","Si")</f>
        <v>Si</v>
      </c>
      <c r="Q4783">
        <v>1</v>
      </c>
      <c r="R4783">
        <f>TablaDatos[[#This Row],[Aux2]]/10000000000000</f>
        <v>2477.1740114507602</v>
      </c>
      <c r="S4783" s="1">
        <v>2.47717401145076E+16</v>
      </c>
      <c r="T4783" s="7">
        <f>TablaDatos[[#This Row],[Aux3]]/100000000000000</f>
        <v>27.1119664594111</v>
      </c>
      <c r="U4783" s="1">
        <v>2711196645941110</v>
      </c>
      <c r="V4783">
        <v>181.5</v>
      </c>
      <c r="W4783">
        <v>105.6</v>
      </c>
    </row>
    <row r="4784" spans="1:23">
      <c r="A4784">
        <v>2016</v>
      </c>
      <c r="B4784">
        <v>63</v>
      </c>
      <c r="C4784" t="s">
        <v>16</v>
      </c>
      <c r="D4784" t="s">
        <v>17</v>
      </c>
      <c r="E4784" t="s">
        <v>21</v>
      </c>
      <c r="F4784" t="s">
        <v>40</v>
      </c>
      <c r="G4784" t="s">
        <v>28</v>
      </c>
      <c r="H4784" s="3">
        <v>24832.77</v>
      </c>
      <c r="I4784" t="s">
        <v>19</v>
      </c>
      <c r="J4784" t="s">
        <v>19</v>
      </c>
      <c r="K47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38.5742256498242</v>
      </c>
      <c r="L4784" s="6">
        <f>TablaDatos[[#This Row],[IMC_raw]]/1000000000000000</f>
        <v>3.8574225649824201</v>
      </c>
      <c r="M4784" s="2">
        <v>3857422564982420</v>
      </c>
      <c r="N47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4" s="13">
        <f t="shared" si="74"/>
        <v>4783</v>
      </c>
      <c r="P4784" s="2" t="str">
        <f>IF(TablaDatos[[#This Row],[Diabetes]]=0,"No","Si")</f>
        <v>No</v>
      </c>
      <c r="Q4784">
        <v>0</v>
      </c>
      <c r="R4784">
        <f>TablaDatos[[#This Row],[Aux2]]/10000000000000</f>
        <v>2406.9986310562099</v>
      </c>
      <c r="S4784" s="1">
        <v>2.40699863105621E+16</v>
      </c>
      <c r="T4784" s="7">
        <f>TablaDatos[[#This Row],[Aux3]]/100000000000000</f>
        <v>215.91159457219001</v>
      </c>
      <c r="U4784" s="1">
        <v>2.1591159457219E+16</v>
      </c>
      <c r="V4784">
        <v>169.2</v>
      </c>
      <c r="W4784">
        <v>101.8</v>
      </c>
    </row>
    <row r="4785" spans="1:23">
      <c r="A4785">
        <v>2016</v>
      </c>
      <c r="B4785">
        <v>57</v>
      </c>
      <c r="C4785" t="s">
        <v>23</v>
      </c>
      <c r="D4785" t="s">
        <v>17</v>
      </c>
      <c r="E4785" t="s">
        <v>21</v>
      </c>
      <c r="F4785" t="s">
        <v>24</v>
      </c>
      <c r="G4785" t="s">
        <v>28</v>
      </c>
      <c r="H4785" s="3">
        <v>29116.84</v>
      </c>
      <c r="I4785" t="s">
        <v>21</v>
      </c>
      <c r="J4785" t="s">
        <v>22</v>
      </c>
      <c r="K47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38.5596377867803</v>
      </c>
      <c r="L4785" s="6">
        <f>TablaDatos[[#This Row],[IMC_raw]]/1000000000000000</f>
        <v>3.8559637786780301</v>
      </c>
      <c r="M4785" s="2">
        <v>3855963778678030</v>
      </c>
      <c r="N47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5" s="13">
        <f t="shared" si="74"/>
        <v>4784</v>
      </c>
      <c r="P4785" s="2" t="str">
        <f>IF(TablaDatos[[#This Row],[Diabetes]]=0,"No","Si")</f>
        <v>Si</v>
      </c>
      <c r="Q4785">
        <v>1</v>
      </c>
      <c r="R4785">
        <f>TablaDatos[[#This Row],[Aux2]]/10000000000000</f>
        <v>2534.2106168581799</v>
      </c>
      <c r="S4785" s="1">
        <v>2.53421061685818E+16</v>
      </c>
      <c r="T4785" s="7">
        <f>TablaDatos[[#This Row],[Aux3]]/100000000000000</f>
        <v>28.195292105660499</v>
      </c>
      <c r="U4785" s="1">
        <v>2819529210566050</v>
      </c>
      <c r="V4785">
        <v>177.4</v>
      </c>
      <c r="W4785">
        <v>107.8</v>
      </c>
    </row>
    <row r="4786" spans="1:23">
      <c r="A4786">
        <v>2016</v>
      </c>
      <c r="B4786">
        <v>49</v>
      </c>
      <c r="C4786" t="s">
        <v>23</v>
      </c>
      <c r="D4786" t="s">
        <v>71</v>
      </c>
      <c r="E4786" t="s">
        <v>21</v>
      </c>
      <c r="F4786" t="s">
        <v>24</v>
      </c>
      <c r="G4786" t="s">
        <v>20</v>
      </c>
      <c r="H4786" s="3">
        <v>23045.56</v>
      </c>
      <c r="I4786" t="s">
        <v>21</v>
      </c>
      <c r="J4786" t="s">
        <v>21</v>
      </c>
      <c r="K47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38.542696495868803</v>
      </c>
      <c r="L4786" s="5">
        <f>TablaDatos[[#This Row],[IMC_raw]]/1000000000000000</f>
        <v>38.542696495868803</v>
      </c>
      <c r="M4786" s="2">
        <v>3.85426964958688E+16</v>
      </c>
      <c r="N47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6" s="13">
        <f t="shared" si="74"/>
        <v>4785</v>
      </c>
      <c r="P4786" s="2" t="str">
        <f>IF(TablaDatos[[#This Row],[Diabetes]]=0,"No","Si")</f>
        <v>Si</v>
      </c>
      <c r="Q4786">
        <v>1</v>
      </c>
      <c r="R4786">
        <f>TablaDatos[[#This Row],[Aux2]]/10000000000000</f>
        <v>2470.9526227732799</v>
      </c>
      <c r="S4786" s="1">
        <v>2.47095262277328E+16</v>
      </c>
      <c r="T4786" s="7">
        <f>TablaDatos[[#This Row],[Aux3]]/100000000000000</f>
        <v>29.537670324435702</v>
      </c>
      <c r="U4786" s="1">
        <v>2953767032443570</v>
      </c>
      <c r="V4786">
        <v>161.6</v>
      </c>
      <c r="W4786">
        <v>98.1</v>
      </c>
    </row>
    <row r="4787" spans="1:23">
      <c r="A4787">
        <v>2016</v>
      </c>
      <c r="B4787">
        <v>61</v>
      </c>
      <c r="C4787" t="s">
        <v>16</v>
      </c>
      <c r="D4787" t="s">
        <v>29</v>
      </c>
      <c r="E4787" t="s">
        <v>21</v>
      </c>
      <c r="F4787" t="s">
        <v>24</v>
      </c>
      <c r="G4787" t="s">
        <v>28</v>
      </c>
      <c r="H4787" s="3">
        <v>12187.72</v>
      </c>
      <c r="I4787" t="s">
        <v>19</v>
      </c>
      <c r="J4787" t="s">
        <v>22</v>
      </c>
      <c r="K47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38.524726507574897</v>
      </c>
      <c r="L4787" s="6">
        <f>TablaDatos[[#This Row],[IMC_raw]]/1000000000000000</f>
        <v>38.524726507574897</v>
      </c>
      <c r="M4787" s="2">
        <v>3.8524726507574896E+16</v>
      </c>
      <c r="N47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7" s="13">
        <f t="shared" si="74"/>
        <v>4786</v>
      </c>
      <c r="P4787" s="2" t="str">
        <f>IF(TablaDatos[[#This Row],[Diabetes]]=0,"No","Si")</f>
        <v>No</v>
      </c>
      <c r="Q4787">
        <v>0</v>
      </c>
      <c r="R4787">
        <f>TablaDatos[[#This Row],[Aux2]]/10000000000000</f>
        <v>2446.0618420461101</v>
      </c>
      <c r="S4787" s="1">
        <v>2.44606184204611E+16</v>
      </c>
      <c r="T4787" s="7">
        <f>TablaDatos[[#This Row],[Aux3]]/100000000000000</f>
        <v>26.0053947971392</v>
      </c>
      <c r="U4787" s="1">
        <v>2600539479713920</v>
      </c>
      <c r="V4787">
        <v>170.8</v>
      </c>
      <c r="W4787">
        <v>103.3</v>
      </c>
    </row>
    <row r="4788" spans="1:23">
      <c r="A4788">
        <v>2016</v>
      </c>
      <c r="B4788">
        <v>64</v>
      </c>
      <c r="C4788" t="s">
        <v>16</v>
      </c>
      <c r="D4788" t="s">
        <v>17</v>
      </c>
      <c r="E4788" t="s">
        <v>31</v>
      </c>
      <c r="F4788" t="s">
        <v>19</v>
      </c>
      <c r="G4788" t="s">
        <v>28</v>
      </c>
      <c r="H4788" s="3">
        <v>22281.99</v>
      </c>
      <c r="I4788" t="s">
        <v>21</v>
      </c>
      <c r="J4788" t="s">
        <v>19</v>
      </c>
      <c r="K47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38.511760602867803</v>
      </c>
      <c r="L4788" s="6">
        <f>TablaDatos[[#This Row],[IMC_raw]]/1000000000000000</f>
        <v>3.8511760602867802</v>
      </c>
      <c r="M4788" s="2">
        <v>3851176060286780</v>
      </c>
      <c r="N47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8" s="13">
        <f t="shared" si="74"/>
        <v>4787</v>
      </c>
      <c r="P4788" s="2" t="str">
        <f>IF(TablaDatos[[#This Row],[Diabetes]]=0,"No","Si")</f>
        <v>Si</v>
      </c>
      <c r="Q4788">
        <v>1</v>
      </c>
      <c r="R4788">
        <f>TablaDatos[[#This Row],[Aux2]]/10000000000000</f>
        <v>265.08659035334898</v>
      </c>
      <c r="S4788" s="1">
        <v>2650865903533490</v>
      </c>
      <c r="T4788" s="7">
        <f>TablaDatos[[#This Row],[Aux3]]/100000000000000</f>
        <v>29.431340266274901</v>
      </c>
      <c r="U4788" s="1">
        <v>2943134026627490</v>
      </c>
      <c r="V4788">
        <v>184.5</v>
      </c>
      <c r="W4788">
        <v>109.2</v>
      </c>
    </row>
    <row r="4789" spans="1:23">
      <c r="A4789">
        <v>2016</v>
      </c>
      <c r="B4789">
        <v>65</v>
      </c>
      <c r="C4789" t="s">
        <v>16</v>
      </c>
      <c r="D4789" t="s">
        <v>29</v>
      </c>
      <c r="E4789" t="s">
        <v>21</v>
      </c>
      <c r="F4789" t="s">
        <v>24</v>
      </c>
      <c r="G4789" t="s">
        <v>25</v>
      </c>
      <c r="H4789" s="3">
        <v>15337.53</v>
      </c>
      <c r="I4789" t="s">
        <v>21</v>
      </c>
      <c r="J4789" t="s">
        <v>18</v>
      </c>
      <c r="K4789">
        <f>IF(TablaDatos[[#This Row],[IMC2]]&gt;10,TablaDatos[[#This Row],[IMC2]],IF(TablaDatos[[#This Row],[IMC2]]&lt;1, TablaDatos[[#This Row],[IMC2]]*100,IF(TablaDatos[[#This Row],[IMC2]]&lt;0.1,TablaDatos[[#This Row],[IMC2]]*1000,TablaDatos[[#This Row],[IMC2]]*10)))/10</f>
        <v>38.510721689325109</v>
      </c>
      <c r="L4789" s="5">
        <f>TablaDatos[[#This Row],[IMC_raw]]/100000000000000</f>
        <v>385.10721689325106</v>
      </c>
      <c r="M4789" s="2">
        <v>3.8510721689325104E+16</v>
      </c>
      <c r="N47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89" s="13">
        <f t="shared" si="74"/>
        <v>4788</v>
      </c>
      <c r="P4789" s="2" t="str">
        <f>IF(TablaDatos[[#This Row],[Diabetes]]=0,"No","Si")</f>
        <v>Si</v>
      </c>
      <c r="Q4789">
        <v>1</v>
      </c>
      <c r="R4789">
        <f>TablaDatos[[#This Row],[Aux2]]/10000000000000</f>
        <v>2441.1466891458899</v>
      </c>
      <c r="S4789" s="1">
        <v>2.44114668914589E+16</v>
      </c>
      <c r="T4789" s="7">
        <f>TablaDatos[[#This Row],[Aux3]]/100000000000000</f>
        <v>262.84944360623302</v>
      </c>
      <c r="U4789" s="1">
        <v>2.62849443606233E+16</v>
      </c>
      <c r="V4789">
        <v>176.3</v>
      </c>
      <c r="W4789">
        <v>103.1</v>
      </c>
    </row>
    <row r="4790" spans="1:23">
      <c r="A4790">
        <v>2016</v>
      </c>
      <c r="B4790">
        <v>58</v>
      </c>
      <c r="C4790" t="s">
        <v>23</v>
      </c>
      <c r="D4790" t="s">
        <v>34</v>
      </c>
      <c r="E4790" t="s">
        <v>18</v>
      </c>
      <c r="F4790" t="s">
        <v>19</v>
      </c>
      <c r="G4790" t="s">
        <v>28</v>
      </c>
      <c r="H4790" s="3">
        <v>16931.580000000002</v>
      </c>
      <c r="I4790" t="s">
        <v>21</v>
      </c>
      <c r="J4790" t="s">
        <v>21</v>
      </c>
      <c r="K47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38.4891279329022</v>
      </c>
      <c r="L4790" s="5">
        <f>TablaDatos[[#This Row],[IMC_raw]]/1000000000000000</f>
        <v>38.4891279329022</v>
      </c>
      <c r="M4790" s="2">
        <v>3.84891279329022E+16</v>
      </c>
      <c r="N47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0" s="13">
        <f t="shared" si="74"/>
        <v>4789</v>
      </c>
      <c r="P4790" s="2" t="str">
        <f>IF(TablaDatos[[#This Row],[Diabetes]]=0,"No","Si")</f>
        <v>No</v>
      </c>
      <c r="Q4790">
        <v>0</v>
      </c>
      <c r="R4790">
        <f>TablaDatos[[#This Row],[Aux2]]/10000000000000</f>
        <v>2205.1642670655401</v>
      </c>
      <c r="S4790" s="1">
        <v>2.20516426706554E+16</v>
      </c>
      <c r="T4790" s="7">
        <f>TablaDatos[[#This Row],[Aux3]]/100000000000000</f>
        <v>263.01853088967499</v>
      </c>
      <c r="U4790" s="1">
        <v>2.63018530889675E+16</v>
      </c>
      <c r="V4790">
        <v>162.9</v>
      </c>
      <c r="W4790">
        <v>98.3</v>
      </c>
    </row>
    <row r="4791" spans="1:23">
      <c r="A4791">
        <v>2016</v>
      </c>
      <c r="B4791">
        <v>55</v>
      </c>
      <c r="C4791" t="s">
        <v>23</v>
      </c>
      <c r="D4791" t="s">
        <v>36</v>
      </c>
      <c r="E4791" t="s">
        <v>21</v>
      </c>
      <c r="F4791" t="s">
        <v>19</v>
      </c>
      <c r="G4791" t="s">
        <v>28</v>
      </c>
      <c r="H4791" s="3">
        <v>7036.85</v>
      </c>
      <c r="I4791" t="s">
        <v>21</v>
      </c>
      <c r="J4791" t="s">
        <v>19</v>
      </c>
      <c r="K47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38.434683911457995</v>
      </c>
      <c r="L4791" s="5">
        <f>TablaDatos[[#This Row],[IMC_raw]]/1000000000000000</f>
        <v>3.8434683911457999</v>
      </c>
      <c r="M4791" s="2">
        <v>3843468391145800</v>
      </c>
      <c r="N47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1" s="13">
        <f t="shared" si="74"/>
        <v>4790</v>
      </c>
      <c r="P4791" s="2" t="str">
        <f>IF(TablaDatos[[#This Row],[Diabetes]]=0,"No","Si")</f>
        <v>No</v>
      </c>
      <c r="Q4791">
        <v>0</v>
      </c>
      <c r="R4791">
        <f>TablaDatos[[#This Row],[Aux2]]/10000000000000</f>
        <v>2272.8844766513698</v>
      </c>
      <c r="S4791" s="1">
        <v>2.27288447665137E+16</v>
      </c>
      <c r="T4791" s="7">
        <f>TablaDatos[[#This Row],[Aux3]]/100000000000000</f>
        <v>27.194201426030801</v>
      </c>
      <c r="U4791" s="1">
        <v>2719420142603080</v>
      </c>
      <c r="V4791">
        <v>157.5</v>
      </c>
      <c r="W4791">
        <v>105.8</v>
      </c>
    </row>
    <row r="4792" spans="1:23">
      <c r="A4792">
        <v>2016</v>
      </c>
      <c r="B4792">
        <v>63</v>
      </c>
      <c r="C4792" t="s">
        <v>23</v>
      </c>
      <c r="D4792" t="s">
        <v>72</v>
      </c>
      <c r="E4792" t="s">
        <v>21</v>
      </c>
      <c r="F4792" t="s">
        <v>24</v>
      </c>
      <c r="G4792" t="s">
        <v>28</v>
      </c>
      <c r="H4792" s="3">
        <v>23470.16</v>
      </c>
      <c r="I4792" t="s">
        <v>19</v>
      </c>
      <c r="J4792" t="s">
        <v>18</v>
      </c>
      <c r="K47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38.412959141787901</v>
      </c>
      <c r="L4792" s="5">
        <f>TablaDatos[[#This Row],[IMC_raw]]/100000000000000</f>
        <v>38.412959141787901</v>
      </c>
      <c r="M4792" s="2">
        <v>3841295914178790</v>
      </c>
      <c r="N47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2" s="13">
        <f t="shared" si="74"/>
        <v>4791</v>
      </c>
      <c r="P4792" s="2" t="str">
        <f>IF(TablaDatos[[#This Row],[Diabetes]]=0,"No","Si")</f>
        <v>Si</v>
      </c>
      <c r="Q4792">
        <v>1</v>
      </c>
      <c r="R4792">
        <f>TablaDatos[[#This Row],[Aux2]]/10000000000000</f>
        <v>2403.3786168445999</v>
      </c>
      <c r="S4792" s="1">
        <v>2.4033786168446E+16</v>
      </c>
      <c r="T4792" s="7">
        <f>TablaDatos[[#This Row],[Aux3]]/100000000000000</f>
        <v>25.644147941438</v>
      </c>
      <c r="U4792" s="1">
        <v>2564414794143800</v>
      </c>
      <c r="V4792">
        <v>179.4</v>
      </c>
      <c r="W4792">
        <v>103.3</v>
      </c>
    </row>
    <row r="4793" spans="1:23">
      <c r="A4793">
        <v>2016</v>
      </c>
      <c r="B4793">
        <v>58</v>
      </c>
      <c r="C4793" t="s">
        <v>23</v>
      </c>
      <c r="D4793" t="s">
        <v>71</v>
      </c>
      <c r="E4793" t="s">
        <v>21</v>
      </c>
      <c r="F4793" t="s">
        <v>24</v>
      </c>
      <c r="G4793" t="s">
        <v>28</v>
      </c>
      <c r="H4793" s="3">
        <v>14210.87</v>
      </c>
      <c r="I4793" t="s">
        <v>19</v>
      </c>
      <c r="J4793" t="s">
        <v>22</v>
      </c>
      <c r="K47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38.377013368842</v>
      </c>
      <c r="L4793" s="5">
        <f>TablaDatos[[#This Row],[IMC_raw]]/1000000000000000</f>
        <v>3.8377013368842001</v>
      </c>
      <c r="M4793" s="2">
        <v>3837701336884200</v>
      </c>
      <c r="N47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3" s="13">
        <f t="shared" si="74"/>
        <v>4792</v>
      </c>
      <c r="P4793" s="2" t="str">
        <f>IF(TablaDatos[[#This Row],[Diabetes]]=0,"No","Si")</f>
        <v>Si</v>
      </c>
      <c r="Q4793">
        <v>1</v>
      </c>
      <c r="R4793">
        <f>TablaDatos[[#This Row],[Aux2]]/10000000000000</f>
        <v>2416.3174776905498</v>
      </c>
      <c r="S4793" s="1">
        <v>2.41631747769055E+16</v>
      </c>
      <c r="T4793" s="7">
        <f>TablaDatos[[#This Row],[Aux3]]/100000000000000</f>
        <v>261.66534194148602</v>
      </c>
      <c r="U4793" s="1">
        <v>2.61665341941486E+16</v>
      </c>
      <c r="V4793">
        <v>170.3</v>
      </c>
      <c r="W4793">
        <v>106.3</v>
      </c>
    </row>
    <row r="4794" spans="1:23">
      <c r="A4794">
        <v>2016</v>
      </c>
      <c r="B4794">
        <v>53</v>
      </c>
      <c r="C4794" t="s">
        <v>16</v>
      </c>
      <c r="D4794" t="s">
        <v>30</v>
      </c>
      <c r="E4794" t="s">
        <v>19</v>
      </c>
      <c r="F4794" t="s">
        <v>19</v>
      </c>
      <c r="G4794" t="s">
        <v>20</v>
      </c>
      <c r="H4794" s="3">
        <v>24159.09</v>
      </c>
      <c r="I4794" t="s">
        <v>21</v>
      </c>
      <c r="J4794" t="s">
        <v>19</v>
      </c>
      <c r="K47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38.299176507894103</v>
      </c>
      <c r="L4794" s="5">
        <f>TablaDatos[[#This Row],[IMC_raw]]/1000000000000000</f>
        <v>3.8299176507894099</v>
      </c>
      <c r="M4794" s="2">
        <v>3829917650789410</v>
      </c>
      <c r="N47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4" s="13">
        <f t="shared" si="74"/>
        <v>4793</v>
      </c>
      <c r="P4794" s="2" t="str">
        <f>IF(TablaDatos[[#This Row],[Diabetes]]=0,"No","Si")</f>
        <v>No</v>
      </c>
      <c r="Q4794">
        <v>0</v>
      </c>
      <c r="R4794">
        <f>TablaDatos[[#This Row],[Aux2]]/10000000000000</f>
        <v>2386.9020422142598</v>
      </c>
      <c r="S4794" s="1">
        <v>2.38690204221426E+16</v>
      </c>
      <c r="T4794" s="7">
        <f>TablaDatos[[#This Row],[Aux3]]/100000000000000</f>
        <v>245.62715857449999</v>
      </c>
      <c r="U4794" s="1">
        <v>2.456271585745E+16</v>
      </c>
      <c r="V4794">
        <v>155.30000000000001</v>
      </c>
      <c r="W4794">
        <v>100.3</v>
      </c>
    </row>
    <row r="4795" spans="1:23">
      <c r="A4795">
        <v>2016</v>
      </c>
      <c r="B4795">
        <v>55</v>
      </c>
      <c r="C4795" t="s">
        <v>23</v>
      </c>
      <c r="D4795" t="s">
        <v>29</v>
      </c>
      <c r="E4795" t="s">
        <v>18</v>
      </c>
      <c r="F4795" t="s">
        <v>24</v>
      </c>
      <c r="G4795" t="s">
        <v>28</v>
      </c>
      <c r="H4795" s="3">
        <v>12932.74</v>
      </c>
      <c r="I4795" t="s">
        <v>19</v>
      </c>
      <c r="J4795" t="s">
        <v>18</v>
      </c>
      <c r="K47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38.250053863803501</v>
      </c>
      <c r="L4795" s="5">
        <f>TablaDatos[[#This Row],[IMC_raw]]/1000000000000000</f>
        <v>3.8250053863803499</v>
      </c>
      <c r="M4795" s="2">
        <v>3825005386380350</v>
      </c>
      <c r="N47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5" s="13">
        <f t="shared" si="74"/>
        <v>4794</v>
      </c>
      <c r="P4795" s="2" t="str">
        <f>IF(TablaDatos[[#This Row],[Diabetes]]=0,"No","Si")</f>
        <v>No</v>
      </c>
      <c r="Q4795">
        <v>0</v>
      </c>
      <c r="R4795">
        <f>TablaDatos[[#This Row],[Aux2]]/10000000000000</f>
        <v>190.01502927149801</v>
      </c>
      <c r="S4795" s="1">
        <v>1900150292714980</v>
      </c>
      <c r="T4795" s="7">
        <f>TablaDatos[[#This Row],[Aux3]]/100000000000000</f>
        <v>187.007928614165</v>
      </c>
      <c r="U4795" s="1">
        <v>1.87007928614165E+16</v>
      </c>
      <c r="V4795">
        <v>151.5</v>
      </c>
      <c r="W4795">
        <v>99.8</v>
      </c>
    </row>
    <row r="4796" spans="1:23">
      <c r="A4796">
        <v>2016</v>
      </c>
      <c r="B4796">
        <v>59</v>
      </c>
      <c r="C4796" t="s">
        <v>16</v>
      </c>
      <c r="D4796" t="s">
        <v>17</v>
      </c>
      <c r="E4796" t="s">
        <v>31</v>
      </c>
      <c r="F4796" t="s">
        <v>24</v>
      </c>
      <c r="G4796" t="s">
        <v>28</v>
      </c>
      <c r="H4796" s="3">
        <v>16349.19</v>
      </c>
      <c r="I4796" t="s">
        <v>21</v>
      </c>
      <c r="J4796" t="s">
        <v>19</v>
      </c>
      <c r="K47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38.247185338343904</v>
      </c>
      <c r="L4796" s="6">
        <f>TablaDatos[[#This Row],[IMC_raw]]/1000000000000000</f>
        <v>38.247185338343904</v>
      </c>
      <c r="M4796" s="2">
        <v>3.8247185338343904E+16</v>
      </c>
      <c r="N47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6" s="13">
        <f t="shared" si="74"/>
        <v>4795</v>
      </c>
      <c r="P4796" s="2" t="str">
        <f>IF(TablaDatos[[#This Row],[Diabetes]]=0,"No","Si")</f>
        <v>Si</v>
      </c>
      <c r="Q4796">
        <v>1</v>
      </c>
      <c r="R4796">
        <f>TablaDatos[[#This Row],[Aux2]]/10000000000000</f>
        <v>2298.0021217253502</v>
      </c>
      <c r="S4796" s="1">
        <v>2.29800212172535E+16</v>
      </c>
      <c r="T4796" s="7">
        <f>TablaDatos[[#This Row],[Aux3]]/100000000000000</f>
        <v>277.27998349283303</v>
      </c>
      <c r="U4796" s="1">
        <v>2.77279983492833E+16</v>
      </c>
      <c r="V4796">
        <v>178.4</v>
      </c>
      <c r="W4796">
        <v>108.7</v>
      </c>
    </row>
    <row r="4797" spans="1:23">
      <c r="A4797">
        <v>2016</v>
      </c>
      <c r="B4797">
        <v>69</v>
      </c>
      <c r="C4797" t="s">
        <v>23</v>
      </c>
      <c r="D4797" t="s">
        <v>29</v>
      </c>
      <c r="E4797" t="s">
        <v>21</v>
      </c>
      <c r="F4797" t="s">
        <v>24</v>
      </c>
      <c r="G4797" t="s">
        <v>25</v>
      </c>
      <c r="H4797" s="3">
        <v>8121.09</v>
      </c>
      <c r="I4797" t="s">
        <v>19</v>
      </c>
      <c r="J4797" t="s">
        <v>22</v>
      </c>
      <c r="K47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38.239374090094699</v>
      </c>
      <c r="L4797" s="6">
        <f>TablaDatos[[#This Row],[IMC_raw]]/1000000000000000</f>
        <v>3.8239374090094702</v>
      </c>
      <c r="M4797" s="2">
        <v>3823937409009470</v>
      </c>
      <c r="N47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7" s="13">
        <f t="shared" si="74"/>
        <v>4796</v>
      </c>
      <c r="P4797" s="2" t="str">
        <f>IF(TablaDatos[[#This Row],[Diabetes]]=0,"No","Si")</f>
        <v>Si</v>
      </c>
      <c r="Q4797">
        <v>1</v>
      </c>
      <c r="R4797">
        <f>TablaDatos[[#This Row],[Aux2]]/10000000000000</f>
        <v>2043.7150662085901</v>
      </c>
      <c r="S4797" s="1">
        <v>2.04371506620859E+16</v>
      </c>
      <c r="T4797" s="7">
        <f>TablaDatos[[#This Row],[Aux3]]/100000000000000</f>
        <v>246.28707852241601</v>
      </c>
      <c r="U4797" s="1">
        <v>2.46287078522416E+16</v>
      </c>
      <c r="V4797">
        <v>168.8</v>
      </c>
      <c r="W4797">
        <v>99.8</v>
      </c>
    </row>
    <row r="4798" spans="1:23">
      <c r="A4798">
        <v>2016</v>
      </c>
      <c r="B4798">
        <v>55</v>
      </c>
      <c r="C4798" t="s">
        <v>16</v>
      </c>
      <c r="D4798" t="s">
        <v>71</v>
      </c>
      <c r="E4798" t="s">
        <v>18</v>
      </c>
      <c r="F4798" t="s">
        <v>35</v>
      </c>
      <c r="G4798" t="s">
        <v>28</v>
      </c>
      <c r="H4798" s="3">
        <v>34615.57</v>
      </c>
      <c r="I4798" t="s">
        <v>19</v>
      </c>
      <c r="J4798" t="s">
        <v>18</v>
      </c>
      <c r="K47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38.226144302576898</v>
      </c>
      <c r="L4798" s="5">
        <f>TablaDatos[[#This Row],[IMC_raw]]/1000000000000000</f>
        <v>38.226144302576898</v>
      </c>
      <c r="M4798" s="2">
        <v>3.8226144302576896E+16</v>
      </c>
      <c r="N47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8" s="13">
        <f t="shared" si="74"/>
        <v>4797</v>
      </c>
      <c r="P4798" s="2" t="str">
        <f>IF(TablaDatos[[#This Row],[Diabetes]]=0,"No","Si")</f>
        <v>No</v>
      </c>
      <c r="Q4798">
        <v>0</v>
      </c>
      <c r="R4798">
        <f>TablaDatos[[#This Row],[Aux2]]/10000000000000</f>
        <v>2135.8939807578899</v>
      </c>
      <c r="S4798" s="1">
        <v>2.13589398075789E+16</v>
      </c>
      <c r="T4798" s="7">
        <f>TablaDatos[[#This Row],[Aux3]]/100000000000000</f>
        <v>26.514205240043001</v>
      </c>
      <c r="U4798" s="1">
        <v>2651420524004300</v>
      </c>
      <c r="V4798">
        <v>164.9</v>
      </c>
      <c r="W4798">
        <v>99.6</v>
      </c>
    </row>
    <row r="4799" spans="1:23">
      <c r="A4799">
        <v>2016</v>
      </c>
      <c r="B4799">
        <v>62</v>
      </c>
      <c r="C4799" t="s">
        <v>23</v>
      </c>
      <c r="D4799" t="s">
        <v>71</v>
      </c>
      <c r="E4799" t="s">
        <v>19</v>
      </c>
      <c r="F4799" t="s">
        <v>35</v>
      </c>
      <c r="G4799" t="s">
        <v>28</v>
      </c>
      <c r="H4799" s="3">
        <v>16870.32</v>
      </c>
      <c r="I4799" t="s">
        <v>21</v>
      </c>
      <c r="J4799" t="s">
        <v>18</v>
      </c>
      <c r="K47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38.1861632577452</v>
      </c>
      <c r="L4799" s="6">
        <f>TablaDatos[[#This Row],[IMC_raw]]/100000000000000</f>
        <v>38.1861632577452</v>
      </c>
      <c r="M4799" s="2">
        <v>3818616325774520</v>
      </c>
      <c r="N47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799" s="13">
        <f t="shared" si="74"/>
        <v>4798</v>
      </c>
      <c r="P4799" s="2" t="str">
        <f>IF(TablaDatos[[#This Row],[Diabetes]]=0,"No","Si")</f>
        <v>Si</v>
      </c>
      <c r="Q4799">
        <v>1</v>
      </c>
      <c r="R4799">
        <f>TablaDatos[[#This Row],[Aux2]]/10000000000000</f>
        <v>2325.6450817668801</v>
      </c>
      <c r="S4799" s="1">
        <v>2.32564508176688E+16</v>
      </c>
      <c r="T4799" s="7">
        <f>TablaDatos[[#This Row],[Aux3]]/100000000000000</f>
        <v>290.22525065655901</v>
      </c>
      <c r="U4799" s="1">
        <v>2.90225250656559E+16</v>
      </c>
      <c r="V4799">
        <v>176</v>
      </c>
      <c r="W4799">
        <v>105.2</v>
      </c>
    </row>
    <row r="4800" spans="1:23">
      <c r="A4800">
        <v>2016</v>
      </c>
      <c r="B4800">
        <v>61</v>
      </c>
      <c r="C4800" t="s">
        <v>23</v>
      </c>
      <c r="D4800" t="s">
        <v>38</v>
      </c>
      <c r="E4800" t="s">
        <v>19</v>
      </c>
      <c r="F4800" t="s">
        <v>19</v>
      </c>
      <c r="G4800" t="s">
        <v>28</v>
      </c>
      <c r="H4800" s="3">
        <v>19499.77</v>
      </c>
      <c r="I4800" t="s">
        <v>19</v>
      </c>
      <c r="J4800" t="s">
        <v>22</v>
      </c>
      <c r="K48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38.161582867627601</v>
      </c>
      <c r="L4800" s="6">
        <f>TablaDatos[[#This Row],[IMC_raw]]/1000000000000000</f>
        <v>38.161582867627601</v>
      </c>
      <c r="M4800" s="2">
        <v>3.81615828676276E+16</v>
      </c>
      <c r="N48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0" s="13">
        <f t="shared" si="74"/>
        <v>4799</v>
      </c>
      <c r="P4800" s="2" t="str">
        <f>IF(TablaDatos[[#This Row],[Diabetes]]=0,"No","Si")</f>
        <v>No</v>
      </c>
      <c r="Q4800">
        <v>0</v>
      </c>
      <c r="R4800">
        <f>TablaDatos[[#This Row],[Aux2]]/10000000000000</f>
        <v>2094.9582807899601</v>
      </c>
      <c r="S4800" s="1">
        <v>2.09495828078996E+16</v>
      </c>
      <c r="T4800" s="7">
        <f>TablaDatos[[#This Row],[Aux3]]/100000000000000</f>
        <v>223.987877067819</v>
      </c>
      <c r="U4800" s="1">
        <v>2.23987877067819E+16</v>
      </c>
      <c r="V4800">
        <v>166.3</v>
      </c>
      <c r="W4800">
        <v>95.8</v>
      </c>
    </row>
    <row r="4801" spans="1:23">
      <c r="A4801">
        <v>2016</v>
      </c>
      <c r="B4801">
        <v>66</v>
      </c>
      <c r="C4801" t="s">
        <v>16</v>
      </c>
      <c r="D4801" t="s">
        <v>29</v>
      </c>
      <c r="E4801" t="s">
        <v>21</v>
      </c>
      <c r="F4801" t="s">
        <v>19</v>
      </c>
      <c r="G4801" t="s">
        <v>25</v>
      </c>
      <c r="H4801" s="3">
        <v>22351.43</v>
      </c>
      <c r="I4801" t="s">
        <v>21</v>
      </c>
      <c r="J4801" t="s">
        <v>18</v>
      </c>
      <c r="K48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38.132224984644495</v>
      </c>
      <c r="L4801" s="5">
        <f>TablaDatos[[#This Row],[IMC_raw]]/1000000000000000</f>
        <v>38.132224984644495</v>
      </c>
      <c r="M4801" s="2">
        <v>3.8132224984644496E+16</v>
      </c>
      <c r="N48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1" s="13">
        <f t="shared" si="74"/>
        <v>4800</v>
      </c>
      <c r="P4801" s="2" t="str">
        <f>IF(TablaDatos[[#This Row],[Diabetes]]=0,"No","Si")</f>
        <v>No</v>
      </c>
      <c r="Q4801">
        <v>0</v>
      </c>
      <c r="R4801">
        <f>TablaDatos[[#This Row],[Aux2]]/10000000000000</f>
        <v>2274.0213221357699</v>
      </c>
      <c r="S4801" s="1">
        <v>2.27402132213577E+16</v>
      </c>
      <c r="T4801" s="7">
        <f>TablaDatos[[#This Row],[Aux3]]/100000000000000</f>
        <v>26.949530035174199</v>
      </c>
      <c r="U4801" s="1">
        <v>2694953003517420</v>
      </c>
      <c r="V4801">
        <v>172.2</v>
      </c>
      <c r="W4801">
        <v>103</v>
      </c>
    </row>
    <row r="4802" spans="1:23">
      <c r="A4802">
        <v>2016</v>
      </c>
      <c r="B4802">
        <v>62</v>
      </c>
      <c r="C4802" t="s">
        <v>16</v>
      </c>
      <c r="D4802" t="s">
        <v>38</v>
      </c>
      <c r="E4802" t="s">
        <v>21</v>
      </c>
      <c r="F4802" t="s">
        <v>24</v>
      </c>
      <c r="G4802" t="s">
        <v>28</v>
      </c>
      <c r="H4802" s="3">
        <v>15336.59</v>
      </c>
      <c r="I4802" t="s">
        <v>21</v>
      </c>
      <c r="J4802" t="s">
        <v>21</v>
      </c>
      <c r="K48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38.124339093155001</v>
      </c>
      <c r="L4802" s="5">
        <f>TablaDatos[[#This Row],[IMC_raw]]/1000000000000000</f>
        <v>3.8124339093155002</v>
      </c>
      <c r="M4802" s="2">
        <v>3812433909315500</v>
      </c>
      <c r="N48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2" s="13">
        <f t="shared" ref="O4802:O4865" si="75">O4801+1</f>
        <v>4801</v>
      </c>
      <c r="P4802" s="2" t="str">
        <f>IF(TablaDatos[[#This Row],[Diabetes]]=0,"No","Si")</f>
        <v>Si</v>
      </c>
      <c r="Q4802">
        <v>1</v>
      </c>
      <c r="R4802">
        <f>TablaDatos[[#This Row],[Aux2]]/10000000000000</f>
        <v>2531.6139405204099</v>
      </c>
      <c r="S4802" s="1">
        <v>2.53161394052041E+16</v>
      </c>
      <c r="T4802" s="7">
        <f>TablaDatos[[#This Row],[Aux3]]/100000000000000</f>
        <v>268.78878669913399</v>
      </c>
      <c r="U4802" s="1">
        <v>2.68788786699134E+16</v>
      </c>
      <c r="V4802">
        <v>179.7</v>
      </c>
      <c r="W4802">
        <v>105.6</v>
      </c>
    </row>
    <row r="4803" spans="1:23">
      <c r="A4803">
        <v>2016</v>
      </c>
      <c r="B4803">
        <v>60</v>
      </c>
      <c r="C4803" t="s">
        <v>16</v>
      </c>
      <c r="D4803" t="s">
        <v>33</v>
      </c>
      <c r="E4803" t="s">
        <v>31</v>
      </c>
      <c r="F4803" t="s">
        <v>19</v>
      </c>
      <c r="G4803" t="s">
        <v>28</v>
      </c>
      <c r="H4803" s="3">
        <v>14928.15</v>
      </c>
      <c r="I4803" t="s">
        <v>21</v>
      </c>
      <c r="J4803" t="s">
        <v>21</v>
      </c>
      <c r="K48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38.082814609172402</v>
      </c>
      <c r="L4803" s="5">
        <f>TablaDatos[[#This Row],[IMC_raw]]/1000000000000000</f>
        <v>3.80828146091724</v>
      </c>
      <c r="M4803" s="2">
        <v>3808281460917240</v>
      </c>
      <c r="N48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3" s="13">
        <f t="shared" si="75"/>
        <v>4802</v>
      </c>
      <c r="P4803" s="2" t="str">
        <f>IF(TablaDatos[[#This Row],[Diabetes]]=0,"No","Si")</f>
        <v>Si</v>
      </c>
      <c r="Q4803">
        <v>1</v>
      </c>
      <c r="R4803">
        <f>TablaDatos[[#This Row],[Aux2]]/10000000000000</f>
        <v>240.45858063911501</v>
      </c>
      <c r="S4803" s="1">
        <v>2404585806391150</v>
      </c>
      <c r="T4803" s="7">
        <f>TablaDatos[[#This Row],[Aux3]]/100000000000000</f>
        <v>22.105854312059801</v>
      </c>
      <c r="U4803" s="1">
        <v>2210585431205980</v>
      </c>
      <c r="V4803">
        <v>182.1</v>
      </c>
      <c r="W4803">
        <v>107.8</v>
      </c>
    </row>
    <row r="4804" spans="1:23">
      <c r="A4804">
        <v>2016</v>
      </c>
      <c r="B4804">
        <v>64</v>
      </c>
      <c r="C4804" t="s">
        <v>23</v>
      </c>
      <c r="D4804" t="s">
        <v>29</v>
      </c>
      <c r="E4804" t="s">
        <v>18</v>
      </c>
      <c r="F4804" t="s">
        <v>19</v>
      </c>
      <c r="G4804" t="s">
        <v>28</v>
      </c>
      <c r="H4804" s="3">
        <v>19504.8</v>
      </c>
      <c r="I4804" t="s">
        <v>19</v>
      </c>
      <c r="J4804" t="s">
        <v>22</v>
      </c>
      <c r="K48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38.054141288082398</v>
      </c>
      <c r="L4804" s="5">
        <f>TablaDatos[[#This Row],[IMC_raw]]/1000000000000000</f>
        <v>38.054141288082398</v>
      </c>
      <c r="M4804" s="2">
        <v>3.80541412880824E+16</v>
      </c>
      <c r="N48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4" s="13">
        <f t="shared" si="75"/>
        <v>4803</v>
      </c>
      <c r="P4804" s="2" t="str">
        <f>IF(TablaDatos[[#This Row],[Diabetes]]=0,"No","Si")</f>
        <v>No</v>
      </c>
      <c r="Q4804">
        <v>0</v>
      </c>
      <c r="R4804">
        <f>TablaDatos[[#This Row],[Aux2]]/10000000000000</f>
        <v>2274.3067545255099</v>
      </c>
      <c r="S4804" s="1">
        <v>2.27430675452551E+16</v>
      </c>
      <c r="T4804" s="7">
        <f>TablaDatos[[#This Row],[Aux3]]/100000000000000</f>
        <v>274.706300945571</v>
      </c>
      <c r="U4804" s="1">
        <v>2.74706300945571E+16</v>
      </c>
      <c r="V4804">
        <v>158.80000000000001</v>
      </c>
      <c r="W4804">
        <v>95.3</v>
      </c>
    </row>
    <row r="4805" spans="1:23">
      <c r="A4805">
        <v>2016</v>
      </c>
      <c r="B4805">
        <v>57</v>
      </c>
      <c r="C4805" t="s">
        <v>16</v>
      </c>
      <c r="D4805" t="s">
        <v>29</v>
      </c>
      <c r="E4805" t="s">
        <v>18</v>
      </c>
      <c r="F4805" t="s">
        <v>40</v>
      </c>
      <c r="G4805" t="s">
        <v>28</v>
      </c>
      <c r="H4805" s="3">
        <v>23085.83</v>
      </c>
      <c r="I4805" t="s">
        <v>21</v>
      </c>
      <c r="J4805" t="s">
        <v>18</v>
      </c>
      <c r="K48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38.051318637702302</v>
      </c>
      <c r="L4805" s="6">
        <f>TablaDatos[[#This Row],[IMC_raw]]/1000000000000000</f>
        <v>38.051318637702302</v>
      </c>
      <c r="M4805" s="2">
        <v>3.8051318637702304E+16</v>
      </c>
      <c r="N48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5" s="13">
        <f t="shared" si="75"/>
        <v>4804</v>
      </c>
      <c r="P4805" s="2" t="str">
        <f>IF(TablaDatos[[#This Row],[Diabetes]]=0,"No","Si")</f>
        <v>No</v>
      </c>
      <c r="Q4805">
        <v>0</v>
      </c>
      <c r="R4805">
        <f>TablaDatos[[#This Row],[Aux2]]/10000000000000</f>
        <v>2228.5539892011102</v>
      </c>
      <c r="S4805" s="1">
        <v>2.22855398920111E+16</v>
      </c>
      <c r="T4805" s="7">
        <f>TablaDatos[[#This Row],[Aux3]]/100000000000000</f>
        <v>246.77472440449901</v>
      </c>
      <c r="U4805" s="1">
        <v>2.46774724404499E+16</v>
      </c>
      <c r="V4805">
        <v>171.9</v>
      </c>
      <c r="W4805">
        <v>99.3</v>
      </c>
    </row>
    <row r="4806" spans="1:23">
      <c r="A4806">
        <v>2016</v>
      </c>
      <c r="B4806">
        <v>56</v>
      </c>
      <c r="C4806" t="s">
        <v>23</v>
      </c>
      <c r="D4806" t="s">
        <v>42</v>
      </c>
      <c r="E4806" t="s">
        <v>21</v>
      </c>
      <c r="F4806" t="s">
        <v>24</v>
      </c>
      <c r="G4806" t="s">
        <v>28</v>
      </c>
      <c r="H4806" s="3">
        <v>14920.6</v>
      </c>
      <c r="I4806" t="s">
        <v>21</v>
      </c>
      <c r="J4806" t="s">
        <v>18</v>
      </c>
      <c r="K48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38.049301799979602</v>
      </c>
      <c r="L4806" s="5">
        <f>TablaDatos[[#This Row],[IMC_raw]]/1000000000000000</f>
        <v>0.38049301799979601</v>
      </c>
      <c r="M4806" s="2">
        <v>380493017999796</v>
      </c>
      <c r="N48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6" s="13">
        <f t="shared" si="75"/>
        <v>4805</v>
      </c>
      <c r="P4806" s="2" t="str">
        <f>IF(TablaDatos[[#This Row],[Diabetes]]=0,"No","Si")</f>
        <v>Si</v>
      </c>
      <c r="Q4806">
        <v>1</v>
      </c>
      <c r="R4806">
        <f>TablaDatos[[#This Row],[Aux2]]/10000000000000</f>
        <v>2382.4069266114602</v>
      </c>
      <c r="S4806" s="1">
        <v>2.38240692661146E+16</v>
      </c>
      <c r="T4806" s="7">
        <f>TablaDatos[[#This Row],[Aux3]]/100000000000000</f>
        <v>28.187657843283599</v>
      </c>
      <c r="U4806" s="1">
        <v>2818765784328360</v>
      </c>
      <c r="V4806">
        <v>177.7</v>
      </c>
      <c r="W4806">
        <v>103.4</v>
      </c>
    </row>
    <row r="4807" spans="1:23">
      <c r="A4807">
        <v>2016</v>
      </c>
      <c r="B4807">
        <v>63</v>
      </c>
      <c r="C4807" t="s">
        <v>23</v>
      </c>
      <c r="D4807" t="s">
        <v>29</v>
      </c>
      <c r="E4807" t="s">
        <v>31</v>
      </c>
      <c r="F4807" t="s">
        <v>24</v>
      </c>
      <c r="G4807" t="s">
        <v>28</v>
      </c>
      <c r="H4807" s="3">
        <v>12974.45</v>
      </c>
      <c r="I4807" t="s">
        <v>21</v>
      </c>
      <c r="J4807" t="s">
        <v>22</v>
      </c>
      <c r="K48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38.048294331693896</v>
      </c>
      <c r="L4807" s="5">
        <f>TablaDatos[[#This Row],[IMC_raw]]/1000000000000000</f>
        <v>3.8048294331693899</v>
      </c>
      <c r="M4807" s="2">
        <v>3804829433169390</v>
      </c>
      <c r="N48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7" s="13">
        <f t="shared" si="75"/>
        <v>4806</v>
      </c>
      <c r="P4807" s="2" t="str">
        <f>IF(TablaDatos[[#This Row],[Diabetes]]=0,"No","Si")</f>
        <v>Si</v>
      </c>
      <c r="Q4807">
        <v>1</v>
      </c>
      <c r="R4807">
        <f>TablaDatos[[#This Row],[Aux2]]/10000000000000</f>
        <v>2541.8798536368499</v>
      </c>
      <c r="S4807" s="1">
        <v>2.54187985363685E+16</v>
      </c>
      <c r="T4807" s="7">
        <f>TablaDatos[[#This Row],[Aux3]]/100000000000000</f>
        <v>26.412498288009399</v>
      </c>
      <c r="U4807" s="1">
        <v>2641249828800940</v>
      </c>
      <c r="V4807">
        <v>174.8</v>
      </c>
      <c r="W4807">
        <v>106.8</v>
      </c>
    </row>
    <row r="4808" spans="1:23">
      <c r="A4808">
        <v>2016</v>
      </c>
      <c r="B4808">
        <v>64</v>
      </c>
      <c r="C4808" t="s">
        <v>16</v>
      </c>
      <c r="D4808" t="s">
        <v>17</v>
      </c>
      <c r="E4808" t="s">
        <v>18</v>
      </c>
      <c r="F4808" t="s">
        <v>19</v>
      </c>
      <c r="G4808" t="s">
        <v>28</v>
      </c>
      <c r="H4808" s="3">
        <v>36823.94</v>
      </c>
      <c r="I4808" t="s">
        <v>21</v>
      </c>
      <c r="J4808" t="s">
        <v>18</v>
      </c>
      <c r="K48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37.986735772570299</v>
      </c>
      <c r="L4808" s="6">
        <f>TablaDatos[[#This Row],[IMC_raw]]/100000000000000</f>
        <v>3.7986735772570301</v>
      </c>
      <c r="M4808" s="2">
        <v>379867357725703</v>
      </c>
      <c r="N48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8" s="13">
        <f t="shared" si="75"/>
        <v>4807</v>
      </c>
      <c r="P4808" s="2" t="str">
        <f>IF(TablaDatos[[#This Row],[Diabetes]]=0,"No","Si")</f>
        <v>No</v>
      </c>
      <c r="Q4808">
        <v>0</v>
      </c>
      <c r="R4808">
        <f>TablaDatos[[#This Row],[Aux2]]/10000000000000</f>
        <v>215.66464446310201</v>
      </c>
      <c r="S4808" s="1">
        <v>2156646444631020</v>
      </c>
      <c r="T4808" s="7">
        <f>TablaDatos[[#This Row],[Aux3]]/100000000000000</f>
        <v>242.30043629441201</v>
      </c>
      <c r="U4808" s="1">
        <v>2.42300436294412E+16</v>
      </c>
      <c r="V4808">
        <v>165.4</v>
      </c>
      <c r="W4808">
        <v>101.6</v>
      </c>
    </row>
    <row r="4809" spans="1:23">
      <c r="A4809">
        <v>2016</v>
      </c>
      <c r="B4809">
        <v>56</v>
      </c>
      <c r="C4809" t="s">
        <v>16</v>
      </c>
      <c r="D4809" t="s">
        <v>34</v>
      </c>
      <c r="E4809" t="s">
        <v>21</v>
      </c>
      <c r="F4809" t="s">
        <v>24</v>
      </c>
      <c r="G4809" t="s">
        <v>28</v>
      </c>
      <c r="H4809" s="3">
        <v>17977.47</v>
      </c>
      <c r="I4809" t="s">
        <v>21</v>
      </c>
      <c r="J4809" t="s">
        <v>19</v>
      </c>
      <c r="K48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37.881459139331298</v>
      </c>
      <c r="L4809" s="6">
        <f>TablaDatos[[#This Row],[IMC_raw]]/1000000000000000</f>
        <v>3.7881459139331302</v>
      </c>
      <c r="M4809" s="2">
        <v>3788145913933130</v>
      </c>
      <c r="N48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09" s="13">
        <f t="shared" si="75"/>
        <v>4808</v>
      </c>
      <c r="P4809" s="2" t="str">
        <f>IF(TablaDatos[[#This Row],[Diabetes]]=0,"No","Si")</f>
        <v>Si</v>
      </c>
      <c r="Q4809">
        <v>1</v>
      </c>
      <c r="R4809">
        <f>TablaDatos[[#This Row],[Aux2]]/10000000000000</f>
        <v>2423.42698157226</v>
      </c>
      <c r="S4809" s="1">
        <v>2.42342698157226E+16</v>
      </c>
      <c r="T4809" s="7">
        <f>TablaDatos[[#This Row],[Aux3]]/100000000000000</f>
        <v>28.8654873605266</v>
      </c>
      <c r="U4809" s="1">
        <v>2886548736052660</v>
      </c>
      <c r="V4809">
        <v>170.1</v>
      </c>
      <c r="W4809">
        <v>103.9</v>
      </c>
    </row>
    <row r="4810" spans="1:23">
      <c r="A4810">
        <v>2016</v>
      </c>
      <c r="B4810">
        <v>60</v>
      </c>
      <c r="C4810" t="s">
        <v>16</v>
      </c>
      <c r="D4810" t="s">
        <v>72</v>
      </c>
      <c r="E4810" t="s">
        <v>19</v>
      </c>
      <c r="F4810" t="s">
        <v>19</v>
      </c>
      <c r="G4810" t="s">
        <v>28</v>
      </c>
      <c r="H4810" s="3">
        <v>22273.02</v>
      </c>
      <c r="I4810" t="s">
        <v>19</v>
      </c>
      <c r="J4810" t="s">
        <v>22</v>
      </c>
      <c r="K48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37.872693246179601</v>
      </c>
      <c r="L4810" s="6">
        <f>TablaDatos[[#This Row],[IMC_raw]]/1000000000000000</f>
        <v>3.7872693246179598</v>
      </c>
      <c r="M4810" s="2">
        <v>3787269324617960</v>
      </c>
      <c r="N48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0" s="13">
        <f t="shared" si="75"/>
        <v>4809</v>
      </c>
      <c r="P4810" s="2" t="str">
        <f>IF(TablaDatos[[#This Row],[Diabetes]]=0,"No","Si")</f>
        <v>No</v>
      </c>
      <c r="Q4810">
        <v>0</v>
      </c>
      <c r="R4810">
        <f>TablaDatos[[#This Row],[Aux2]]/10000000000000</f>
        <v>2219.1162772359598</v>
      </c>
      <c r="S4810" s="1">
        <v>2.21911627723596E+16</v>
      </c>
      <c r="T4810" s="7">
        <f>TablaDatos[[#This Row],[Aux3]]/100000000000000</f>
        <v>202.44302751097899</v>
      </c>
      <c r="U4810" s="1">
        <v>2.02443027510979E+16</v>
      </c>
      <c r="V4810">
        <v>168.9</v>
      </c>
      <c r="W4810">
        <v>100.4</v>
      </c>
    </row>
    <row r="4811" spans="1:23">
      <c r="A4811">
        <v>2016</v>
      </c>
      <c r="B4811">
        <v>56</v>
      </c>
      <c r="C4811" t="s">
        <v>16</v>
      </c>
      <c r="D4811" t="s">
        <v>73</v>
      </c>
      <c r="E4811" t="s">
        <v>18</v>
      </c>
      <c r="F4811" t="s">
        <v>24</v>
      </c>
      <c r="G4811" t="s">
        <v>28</v>
      </c>
      <c r="H4811" s="3">
        <v>24458.68</v>
      </c>
      <c r="I4811" t="s">
        <v>21</v>
      </c>
      <c r="J4811" t="s">
        <v>18</v>
      </c>
      <c r="K48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37.862122493475702</v>
      </c>
      <c r="L4811" s="6">
        <f>TablaDatos[[#This Row],[IMC_raw]]/1000000000000000</f>
        <v>3.7862122493475701</v>
      </c>
      <c r="M4811" s="2">
        <v>3786212249347570</v>
      </c>
      <c r="N48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1" s="13">
        <f t="shared" si="75"/>
        <v>4810</v>
      </c>
      <c r="P4811" s="2" t="str">
        <f>IF(TablaDatos[[#This Row],[Diabetes]]=0,"No","Si")</f>
        <v>No</v>
      </c>
      <c r="Q4811">
        <v>0</v>
      </c>
      <c r="R4811">
        <f>TablaDatos[[#This Row],[Aux2]]/10000000000000</f>
        <v>2211.83732238024</v>
      </c>
      <c r="S4811" s="1">
        <v>2.21183732238024E+16</v>
      </c>
      <c r="T4811" s="7">
        <f>TablaDatos[[#This Row],[Aux3]]/100000000000000</f>
        <v>2.5294861878983301</v>
      </c>
      <c r="U4811" s="1">
        <v>252948618789833</v>
      </c>
      <c r="V4811">
        <v>164.3</v>
      </c>
      <c r="W4811">
        <v>101.7</v>
      </c>
    </row>
    <row r="4812" spans="1:23">
      <c r="A4812">
        <v>2016</v>
      </c>
      <c r="B4812">
        <v>57</v>
      </c>
      <c r="C4812" t="s">
        <v>16</v>
      </c>
      <c r="D4812" t="s">
        <v>26</v>
      </c>
      <c r="E4812" t="s">
        <v>21</v>
      </c>
      <c r="F4812" t="s">
        <v>24</v>
      </c>
      <c r="G4812" t="s">
        <v>28</v>
      </c>
      <c r="H4812" s="3">
        <v>20478.66</v>
      </c>
      <c r="I4812" t="s">
        <v>21</v>
      </c>
      <c r="J4812" t="s">
        <v>22</v>
      </c>
      <c r="K48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37.852408033832397</v>
      </c>
      <c r="L4812" s="6">
        <f>TablaDatos[[#This Row],[IMC_raw]]/1000000000000000</f>
        <v>37.852408033832397</v>
      </c>
      <c r="M4812" s="2">
        <v>3.78524080338324E+16</v>
      </c>
      <c r="N48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2" s="13">
        <f t="shared" si="75"/>
        <v>4811</v>
      </c>
      <c r="P4812" s="2" t="str">
        <f>IF(TablaDatos[[#This Row],[Diabetes]]=0,"No","Si")</f>
        <v>No</v>
      </c>
      <c r="Q4812">
        <v>0</v>
      </c>
      <c r="R4812">
        <f>TablaDatos[[#This Row],[Aux2]]/10000000000000</f>
        <v>2509.2394182050002</v>
      </c>
      <c r="S4812" s="1">
        <v>2.509239418205E+16</v>
      </c>
      <c r="T4812" s="7">
        <f>TablaDatos[[#This Row],[Aux3]]/100000000000000</f>
        <v>247.649865424566</v>
      </c>
      <c r="U4812" s="1">
        <v>2.47649865424566E+16</v>
      </c>
      <c r="V4812">
        <v>165</v>
      </c>
      <c r="W4812">
        <v>100.9</v>
      </c>
    </row>
    <row r="4813" spans="1:23">
      <c r="A4813">
        <v>2016</v>
      </c>
      <c r="B4813">
        <v>72</v>
      </c>
      <c r="C4813" t="s">
        <v>16</v>
      </c>
      <c r="D4813" t="s">
        <v>17</v>
      </c>
      <c r="E4813" t="s">
        <v>21</v>
      </c>
      <c r="F4813" t="s">
        <v>24</v>
      </c>
      <c r="G4813" t="s">
        <v>25</v>
      </c>
      <c r="H4813" s="3">
        <v>19098.34</v>
      </c>
      <c r="I4813" t="s">
        <v>21</v>
      </c>
      <c r="J4813" t="s">
        <v>18</v>
      </c>
      <c r="K48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37.765729105811999</v>
      </c>
      <c r="L4813" s="6">
        <f>TablaDatos[[#This Row],[IMC_raw]]/1000000000000000</f>
        <v>37.765729105811999</v>
      </c>
      <c r="M4813" s="2">
        <v>3.7765729105812E+16</v>
      </c>
      <c r="N48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3" s="13">
        <f t="shared" si="75"/>
        <v>4812</v>
      </c>
      <c r="P4813" s="2" t="str">
        <f>IF(TablaDatos[[#This Row],[Diabetes]]=0,"No","Si")</f>
        <v>Si</v>
      </c>
      <c r="Q4813">
        <v>1</v>
      </c>
      <c r="R4813">
        <f>TablaDatos[[#This Row],[Aux2]]/10000000000000</f>
        <v>250.050240579876</v>
      </c>
      <c r="S4813" s="1">
        <v>2500502405798760</v>
      </c>
      <c r="T4813" s="7">
        <f>TablaDatos[[#This Row],[Aux3]]/100000000000000</f>
        <v>29.5391665489933</v>
      </c>
      <c r="U4813" s="1">
        <v>2953916654899330</v>
      </c>
      <c r="V4813">
        <v>182.4</v>
      </c>
      <c r="W4813">
        <v>113.1</v>
      </c>
    </row>
    <row r="4814" spans="1:23">
      <c r="A4814">
        <v>2016</v>
      </c>
      <c r="B4814">
        <v>62</v>
      </c>
      <c r="C4814" t="s">
        <v>16</v>
      </c>
      <c r="D4814" t="s">
        <v>38</v>
      </c>
      <c r="E4814" t="s">
        <v>18</v>
      </c>
      <c r="F4814" t="s">
        <v>19</v>
      </c>
      <c r="G4814" t="s">
        <v>28</v>
      </c>
      <c r="H4814" s="3">
        <v>20347.48</v>
      </c>
      <c r="I4814" t="s">
        <v>21</v>
      </c>
      <c r="J4814" t="s">
        <v>18</v>
      </c>
      <c r="K48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37.7484932661282</v>
      </c>
      <c r="L4814" s="6">
        <f>TablaDatos[[#This Row],[IMC_raw]]/1000000000000000</f>
        <v>37.7484932661282</v>
      </c>
      <c r="M4814" s="2">
        <v>3.77484932661282E+16</v>
      </c>
      <c r="N48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4" s="13">
        <f t="shared" si="75"/>
        <v>4813</v>
      </c>
      <c r="P4814" s="2" t="str">
        <f>IF(TablaDatos[[#This Row],[Diabetes]]=0,"No","Si")</f>
        <v>No</v>
      </c>
      <c r="Q4814">
        <v>0</v>
      </c>
      <c r="R4814">
        <f>TablaDatos[[#This Row],[Aux2]]/10000000000000</f>
        <v>2372.03564168096</v>
      </c>
      <c r="S4814" s="1">
        <v>2.37203564168096E+16</v>
      </c>
      <c r="T4814" s="7">
        <f>TablaDatos[[#This Row],[Aux3]]/100000000000000</f>
        <v>278.18616827513</v>
      </c>
      <c r="U4814" s="1">
        <v>2.7818616827513E+16</v>
      </c>
      <c r="V4814">
        <v>160.9</v>
      </c>
      <c r="W4814">
        <v>100.5</v>
      </c>
    </row>
    <row r="4815" spans="1:23">
      <c r="A4815">
        <v>2016</v>
      </c>
      <c r="B4815">
        <v>57</v>
      </c>
      <c r="C4815" t="s">
        <v>23</v>
      </c>
      <c r="D4815" t="s">
        <v>73</v>
      </c>
      <c r="E4815" t="s">
        <v>21</v>
      </c>
      <c r="F4815" t="s">
        <v>24</v>
      </c>
      <c r="G4815" t="s">
        <v>28</v>
      </c>
      <c r="H4815" s="3">
        <v>11340.12</v>
      </c>
      <c r="I4815" t="s">
        <v>21</v>
      </c>
      <c r="J4815" t="s">
        <v>18</v>
      </c>
      <c r="K48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37.689134487577398</v>
      </c>
      <c r="L4815" s="5">
        <f>TablaDatos[[#This Row],[IMC_raw]]/1000000000000000</f>
        <v>37.689134487577398</v>
      </c>
      <c r="M4815" s="2">
        <v>3.76891344875774E+16</v>
      </c>
      <c r="N48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5" s="13">
        <f t="shared" si="75"/>
        <v>4814</v>
      </c>
      <c r="P4815" s="2" t="str">
        <f>IF(TablaDatos[[#This Row],[Diabetes]]=0,"No","Si")</f>
        <v>Si</v>
      </c>
      <c r="Q4815">
        <v>1</v>
      </c>
      <c r="R4815">
        <f>TablaDatos[[#This Row],[Aux2]]/10000000000000</f>
        <v>250.35465814584899</v>
      </c>
      <c r="S4815" s="1">
        <v>2503546581458490</v>
      </c>
      <c r="T4815" s="7">
        <f>TablaDatos[[#This Row],[Aux3]]/100000000000000</f>
        <v>3.0000000000000001E-12</v>
      </c>
      <c r="U4815">
        <v>300</v>
      </c>
      <c r="V4815">
        <v>165.6</v>
      </c>
      <c r="W4815">
        <v>104.1</v>
      </c>
    </row>
    <row r="4816" spans="1:23">
      <c r="A4816">
        <v>2016</v>
      </c>
      <c r="B4816">
        <v>67</v>
      </c>
      <c r="C4816" t="s">
        <v>16</v>
      </c>
      <c r="D4816" t="s">
        <v>36</v>
      </c>
      <c r="E4816" t="s">
        <v>31</v>
      </c>
      <c r="F4816" t="s">
        <v>24</v>
      </c>
      <c r="G4816" t="s">
        <v>25</v>
      </c>
      <c r="H4816" s="3">
        <v>11703.46</v>
      </c>
      <c r="I4816" t="s">
        <v>21</v>
      </c>
      <c r="J4816" t="s">
        <v>19</v>
      </c>
      <c r="K48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37.682403119109601</v>
      </c>
      <c r="L4816" s="6">
        <f>TablaDatos[[#This Row],[IMC_raw]]/1000000000000000</f>
        <v>37.682403119109601</v>
      </c>
      <c r="M4816" s="2">
        <v>3.76824031191096E+16</v>
      </c>
      <c r="N48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6" s="13">
        <f t="shared" si="75"/>
        <v>4815</v>
      </c>
      <c r="P4816" s="2" t="str">
        <f>IF(TablaDatos[[#This Row],[Diabetes]]=0,"No","Si")</f>
        <v>Si</v>
      </c>
      <c r="Q4816">
        <v>1</v>
      </c>
      <c r="R4816">
        <f>TablaDatos[[#This Row],[Aux2]]/10000000000000</f>
        <v>2130.4935242452202</v>
      </c>
      <c r="S4816" s="1">
        <v>2.13049352424522E+16</v>
      </c>
      <c r="T4816" s="7">
        <f>TablaDatos[[#This Row],[Aux3]]/100000000000000</f>
        <v>275.03374382394298</v>
      </c>
      <c r="U4816" s="1">
        <v>2.75033743823943E+16</v>
      </c>
      <c r="V4816">
        <v>184.8</v>
      </c>
      <c r="W4816">
        <v>104.6</v>
      </c>
    </row>
    <row r="4817" spans="1:23">
      <c r="A4817">
        <v>2016</v>
      </c>
      <c r="B4817">
        <v>48</v>
      </c>
      <c r="C4817" t="s">
        <v>16</v>
      </c>
      <c r="D4817" t="s">
        <v>30</v>
      </c>
      <c r="E4817" t="s">
        <v>31</v>
      </c>
      <c r="F4817" t="s">
        <v>19</v>
      </c>
      <c r="G4817" t="s">
        <v>20</v>
      </c>
      <c r="H4817" s="3">
        <v>21632.55</v>
      </c>
      <c r="I4817" t="s">
        <v>19</v>
      </c>
      <c r="J4817" t="s">
        <v>21</v>
      </c>
      <c r="K48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37.675311049770301</v>
      </c>
      <c r="L4817" s="5">
        <f>TablaDatos[[#This Row],[IMC_raw]]/100000000000000</f>
        <v>37.675311049770301</v>
      </c>
      <c r="M4817" s="2">
        <v>3767531104977030</v>
      </c>
      <c r="N48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7" s="13">
        <f t="shared" si="75"/>
        <v>4816</v>
      </c>
      <c r="P4817" s="2" t="str">
        <f>IF(TablaDatos[[#This Row],[Diabetes]]=0,"No","Si")</f>
        <v>Si</v>
      </c>
      <c r="Q4817">
        <v>1</v>
      </c>
      <c r="R4817">
        <f>TablaDatos[[#This Row],[Aux2]]/10000000000000</f>
        <v>259.347931096727</v>
      </c>
      <c r="S4817" s="1">
        <v>2593479310967270</v>
      </c>
      <c r="T4817" s="7">
        <f>TablaDatos[[#This Row],[Aux3]]/100000000000000</f>
        <v>233.73407921025699</v>
      </c>
      <c r="U4817" s="1">
        <v>2.33734079210257E+16</v>
      </c>
      <c r="V4817">
        <v>158.30000000000001</v>
      </c>
      <c r="W4817">
        <v>101.8</v>
      </c>
    </row>
    <row r="4818" spans="1:23">
      <c r="A4818">
        <v>2016</v>
      </c>
      <c r="B4818">
        <v>54</v>
      </c>
      <c r="C4818" t="s">
        <v>16</v>
      </c>
      <c r="D4818" t="s">
        <v>34</v>
      </c>
      <c r="E4818" t="s">
        <v>19</v>
      </c>
      <c r="F4818" t="s">
        <v>35</v>
      </c>
      <c r="G4818" t="s">
        <v>20</v>
      </c>
      <c r="H4818" s="3">
        <v>22624</v>
      </c>
      <c r="I4818" t="s">
        <v>19</v>
      </c>
      <c r="J4818" t="s">
        <v>18</v>
      </c>
      <c r="K48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37.624198304423004</v>
      </c>
      <c r="L4818" s="6">
        <f>TablaDatos[[#This Row],[IMC_raw]]/1000000000000000</f>
        <v>3.7624198304423002</v>
      </c>
      <c r="M4818" s="2">
        <v>3762419830442300</v>
      </c>
      <c r="N48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8" s="13">
        <f t="shared" si="75"/>
        <v>4817</v>
      </c>
      <c r="P4818" s="2" t="str">
        <f>IF(TablaDatos[[#This Row],[Diabetes]]=0,"No","Si")</f>
        <v>No</v>
      </c>
      <c r="Q4818">
        <v>0</v>
      </c>
      <c r="R4818">
        <f>TablaDatos[[#This Row],[Aux2]]/10000000000000</f>
        <v>2315.4029492919299</v>
      </c>
      <c r="S4818" s="1">
        <v>2.31540294929193E+16</v>
      </c>
      <c r="T4818" s="7">
        <f>TablaDatos[[#This Row],[Aux3]]/100000000000000</f>
        <v>240.83733265522201</v>
      </c>
      <c r="U4818" s="1">
        <v>2.40837332655222E+16</v>
      </c>
      <c r="V4818">
        <v>159.1</v>
      </c>
      <c r="W4818">
        <v>95.6</v>
      </c>
    </row>
    <row r="4819" spans="1:23">
      <c r="A4819">
        <v>2016</v>
      </c>
      <c r="B4819">
        <v>43</v>
      </c>
      <c r="C4819" t="s">
        <v>23</v>
      </c>
      <c r="D4819" t="s">
        <v>72</v>
      </c>
      <c r="E4819" t="s">
        <v>18</v>
      </c>
      <c r="F4819" t="s">
        <v>19</v>
      </c>
      <c r="G4819" t="s">
        <v>39</v>
      </c>
      <c r="H4819" s="3">
        <v>21977.05</v>
      </c>
      <c r="I4819" t="s">
        <v>19</v>
      </c>
      <c r="J4819" t="s">
        <v>18</v>
      </c>
      <c r="K48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37.608431374056202</v>
      </c>
      <c r="L4819" s="6">
        <f>TablaDatos[[#This Row],[IMC_raw]]/1000000000000000</f>
        <v>3.7608431374056202</v>
      </c>
      <c r="M4819" s="2">
        <v>3760843137405620</v>
      </c>
      <c r="N48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19" s="13">
        <f t="shared" si="75"/>
        <v>4818</v>
      </c>
      <c r="P4819" s="2" t="str">
        <f>IF(TablaDatos[[#This Row],[Diabetes]]=0,"No","Si")</f>
        <v>No</v>
      </c>
      <c r="Q4819">
        <v>0</v>
      </c>
      <c r="R4819">
        <f>TablaDatos[[#This Row],[Aux2]]/10000000000000</f>
        <v>245.28286059795201</v>
      </c>
      <c r="S4819" s="1">
        <v>2452828605979520</v>
      </c>
      <c r="T4819" s="7">
        <f>TablaDatos[[#This Row],[Aux3]]/100000000000000</f>
        <v>210.14489313221401</v>
      </c>
      <c r="U4819" s="1">
        <v>2.10144893132214E+16</v>
      </c>
      <c r="V4819">
        <v>155.4</v>
      </c>
      <c r="W4819">
        <v>90.1</v>
      </c>
    </row>
    <row r="4820" spans="1:23">
      <c r="A4820">
        <v>2016</v>
      </c>
      <c r="B4820">
        <v>72</v>
      </c>
      <c r="C4820" t="s">
        <v>16</v>
      </c>
      <c r="D4820" t="s">
        <v>29</v>
      </c>
      <c r="E4820" t="s">
        <v>21</v>
      </c>
      <c r="F4820" t="s">
        <v>24</v>
      </c>
      <c r="G4820" t="s">
        <v>25</v>
      </c>
      <c r="H4820" s="3">
        <v>15395.36</v>
      </c>
      <c r="I4820" t="s">
        <v>19</v>
      </c>
      <c r="J4820" t="s">
        <v>22</v>
      </c>
      <c r="K48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37.594686691563695</v>
      </c>
      <c r="L4820" s="5">
        <f>TablaDatos[[#This Row],[IMC_raw]]/1000000000000000</f>
        <v>37.594686691563695</v>
      </c>
      <c r="M4820" s="2">
        <v>3.7594686691563696E+16</v>
      </c>
      <c r="N48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0" s="13">
        <f t="shared" si="75"/>
        <v>4819</v>
      </c>
      <c r="P4820" s="2" t="str">
        <f>IF(TablaDatos[[#This Row],[Diabetes]]=0,"No","Si")</f>
        <v>Si</v>
      </c>
      <c r="Q4820">
        <v>1</v>
      </c>
      <c r="R4820">
        <f>TablaDatos[[#This Row],[Aux2]]/10000000000000</f>
        <v>2116.1062284780101</v>
      </c>
      <c r="S4820" s="1">
        <v>2.11610622847801E+16</v>
      </c>
      <c r="T4820" s="7">
        <f>TablaDatos[[#This Row],[Aux3]]/100000000000000</f>
        <v>239.32788366431799</v>
      </c>
      <c r="U4820" s="1">
        <v>2.39327883664318E+16</v>
      </c>
      <c r="V4820">
        <v>175.2</v>
      </c>
      <c r="W4820">
        <v>112.6</v>
      </c>
    </row>
    <row r="4821" spans="1:23">
      <c r="A4821">
        <v>2016</v>
      </c>
      <c r="B4821">
        <v>64</v>
      </c>
      <c r="C4821" t="s">
        <v>16</v>
      </c>
      <c r="D4821" t="s">
        <v>71</v>
      </c>
      <c r="E4821" t="s">
        <v>18</v>
      </c>
      <c r="F4821" t="s">
        <v>35</v>
      </c>
      <c r="G4821" t="s">
        <v>28</v>
      </c>
      <c r="H4821" s="3">
        <v>26862.68</v>
      </c>
      <c r="I4821" t="s">
        <v>18</v>
      </c>
      <c r="J4821" t="s">
        <v>18</v>
      </c>
      <c r="K48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37.581654081765905</v>
      </c>
      <c r="L4821" s="6">
        <f>TablaDatos[[#This Row],[IMC_raw]]/1000000000000000</f>
        <v>37.581654081765905</v>
      </c>
      <c r="M4821" s="2">
        <v>3.7581654081765904E+16</v>
      </c>
      <c r="N48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1" s="13">
        <f t="shared" si="75"/>
        <v>4820</v>
      </c>
      <c r="P4821" s="2" t="str">
        <f>IF(TablaDatos[[#This Row],[Diabetes]]=0,"No","Si")</f>
        <v>No</v>
      </c>
      <c r="Q4821">
        <v>0</v>
      </c>
      <c r="R4821">
        <f>TablaDatos[[#This Row],[Aux2]]/10000000000000</f>
        <v>2099.9147478329201</v>
      </c>
      <c r="S4821" s="1">
        <v>2.09991474783292E+16</v>
      </c>
      <c r="T4821" s="7">
        <f>TablaDatos[[#This Row],[Aux3]]/100000000000000</f>
        <v>208.663582513108</v>
      </c>
      <c r="U4821" s="1">
        <v>2.08663582513108E+16</v>
      </c>
      <c r="V4821">
        <v>164.3</v>
      </c>
      <c r="W4821">
        <v>90.3</v>
      </c>
    </row>
    <row r="4822" spans="1:23">
      <c r="A4822">
        <v>2016</v>
      </c>
      <c r="B4822">
        <v>59</v>
      </c>
      <c r="C4822" t="s">
        <v>16</v>
      </c>
      <c r="D4822" t="s">
        <v>42</v>
      </c>
      <c r="E4822" t="s">
        <v>21</v>
      </c>
      <c r="F4822" t="s">
        <v>24</v>
      </c>
      <c r="G4822" t="s">
        <v>28</v>
      </c>
      <c r="H4822" s="3">
        <v>32798.1</v>
      </c>
      <c r="I4822" t="s">
        <v>21</v>
      </c>
      <c r="J4822" t="s">
        <v>18</v>
      </c>
      <c r="K48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37.561266897388997</v>
      </c>
      <c r="L4822" s="6">
        <f>TablaDatos[[#This Row],[IMC_raw]]/1000000000000000</f>
        <v>3.7561266897388998</v>
      </c>
      <c r="M4822" s="2">
        <v>3756126689738900</v>
      </c>
      <c r="N48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2" s="13">
        <f t="shared" si="75"/>
        <v>4821</v>
      </c>
      <c r="P4822" s="2" t="str">
        <f>IF(TablaDatos[[#This Row],[Diabetes]]=0,"No","Si")</f>
        <v>Si</v>
      </c>
      <c r="Q4822">
        <v>1</v>
      </c>
      <c r="R4822">
        <f>TablaDatos[[#This Row],[Aux2]]/10000000000000</f>
        <v>2442.0164558128899</v>
      </c>
      <c r="S4822" s="1">
        <v>2.44201645581289E+16</v>
      </c>
      <c r="T4822" s="7">
        <f>TablaDatos[[#This Row],[Aux3]]/100000000000000</f>
        <v>27.1690442523138</v>
      </c>
      <c r="U4822" s="1">
        <v>2716904425231380</v>
      </c>
      <c r="V4822">
        <v>165.7</v>
      </c>
      <c r="W4822">
        <v>109.3</v>
      </c>
    </row>
    <row r="4823" spans="1:23">
      <c r="A4823">
        <v>2016</v>
      </c>
      <c r="B4823">
        <v>70</v>
      </c>
      <c r="C4823" t="s">
        <v>16</v>
      </c>
      <c r="D4823" t="s">
        <v>73</v>
      </c>
      <c r="E4823" t="s">
        <v>19</v>
      </c>
      <c r="F4823" t="s">
        <v>24</v>
      </c>
      <c r="G4823" t="s">
        <v>25</v>
      </c>
      <c r="H4823" s="3">
        <v>25095.96</v>
      </c>
      <c r="I4823" t="s">
        <v>19</v>
      </c>
      <c r="J4823" t="s">
        <v>22</v>
      </c>
      <c r="K48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37.495871537210398</v>
      </c>
      <c r="L4823" s="6">
        <f>TablaDatos[[#This Row],[IMC_raw]]/1000000000000000</f>
        <v>3.7495871537210399</v>
      </c>
      <c r="M4823" s="2">
        <v>3749587153721040</v>
      </c>
      <c r="N48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3" s="13">
        <f t="shared" si="75"/>
        <v>4822</v>
      </c>
      <c r="P4823" s="2" t="str">
        <f>IF(TablaDatos[[#This Row],[Diabetes]]=0,"No","Si")</f>
        <v>Si</v>
      </c>
      <c r="Q4823">
        <v>1</v>
      </c>
      <c r="R4823">
        <f>TablaDatos[[#This Row],[Aux2]]/10000000000000</f>
        <v>2115.5162715718998</v>
      </c>
      <c r="S4823" s="1">
        <v>2.1155162715719E+16</v>
      </c>
      <c r="T4823" s="7">
        <f>TablaDatos[[#This Row],[Aux3]]/100000000000000</f>
        <v>2.7483295571768802</v>
      </c>
      <c r="U4823" s="1">
        <v>274832955717688</v>
      </c>
      <c r="V4823">
        <v>173.6</v>
      </c>
      <c r="W4823">
        <v>105.6</v>
      </c>
    </row>
    <row r="4824" spans="1:23">
      <c r="A4824">
        <v>2016</v>
      </c>
      <c r="B4824">
        <v>57</v>
      </c>
      <c r="C4824" t="s">
        <v>23</v>
      </c>
      <c r="D4824" t="s">
        <v>74</v>
      </c>
      <c r="E4824" t="s">
        <v>18</v>
      </c>
      <c r="F4824" t="s">
        <v>19</v>
      </c>
      <c r="G4824" t="s">
        <v>28</v>
      </c>
      <c r="H4824" s="3">
        <v>22840.93</v>
      </c>
      <c r="I4824" t="s">
        <v>19</v>
      </c>
      <c r="J4824" t="s">
        <v>22</v>
      </c>
      <c r="K48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37.449440718001796</v>
      </c>
      <c r="L4824" s="5">
        <f>TablaDatos[[#This Row],[IMC_raw]]/1000000000000000</f>
        <v>0.37449440718001797</v>
      </c>
      <c r="M4824" s="2">
        <v>374494407180018</v>
      </c>
      <c r="N48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4" s="13">
        <f t="shared" si="75"/>
        <v>4823</v>
      </c>
      <c r="P4824" s="2" t="str">
        <f>IF(TablaDatos[[#This Row],[Diabetes]]=0,"No","Si")</f>
        <v>No</v>
      </c>
      <c r="Q4824">
        <v>0</v>
      </c>
      <c r="R4824">
        <f>TablaDatos[[#This Row],[Aux2]]/10000000000000</f>
        <v>2143.2392389484899</v>
      </c>
      <c r="S4824" s="1">
        <v>2.14323923894849E+16</v>
      </c>
      <c r="T4824" s="7">
        <f>TablaDatos[[#This Row],[Aux3]]/100000000000000</f>
        <v>24.264381049787101</v>
      </c>
      <c r="U4824" s="1">
        <v>2426438104978710</v>
      </c>
      <c r="V4824">
        <v>155.80000000000001</v>
      </c>
      <c r="W4824">
        <v>101.1</v>
      </c>
    </row>
    <row r="4825" spans="1:23">
      <c r="A4825">
        <v>2016</v>
      </c>
      <c r="B4825">
        <v>55</v>
      </c>
      <c r="C4825" t="s">
        <v>16</v>
      </c>
      <c r="D4825" t="s">
        <v>27</v>
      </c>
      <c r="E4825" t="s">
        <v>18</v>
      </c>
      <c r="F4825" t="s">
        <v>19</v>
      </c>
      <c r="G4825" t="s">
        <v>28</v>
      </c>
      <c r="H4825" s="3">
        <v>16304.78</v>
      </c>
      <c r="I4825" t="s">
        <v>21</v>
      </c>
      <c r="J4825" t="s">
        <v>18</v>
      </c>
      <c r="K48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37.431491126103197</v>
      </c>
      <c r="L4825" s="5">
        <f>TablaDatos[[#This Row],[IMC_raw]]/1000000000000000</f>
        <v>3.74314911261032</v>
      </c>
      <c r="M4825" s="2">
        <v>3743149112610320</v>
      </c>
      <c r="N48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5" s="13">
        <f t="shared" si="75"/>
        <v>4824</v>
      </c>
      <c r="P4825" s="2" t="str">
        <f>IF(TablaDatos[[#This Row],[Diabetes]]=0,"No","Si")</f>
        <v>No</v>
      </c>
      <c r="Q4825">
        <v>0</v>
      </c>
      <c r="R4825">
        <f>TablaDatos[[#This Row],[Aux2]]/10000000000000</f>
        <v>2110.68681111367</v>
      </c>
      <c r="S4825" s="1">
        <v>2.11068681111367E+16</v>
      </c>
      <c r="T4825" s="7">
        <f>TablaDatos[[#This Row],[Aux3]]/100000000000000</f>
        <v>247.89018249419399</v>
      </c>
      <c r="U4825" s="1">
        <v>2.47890182494194E+16</v>
      </c>
      <c r="V4825">
        <v>172.4</v>
      </c>
      <c r="W4825">
        <v>97.9</v>
      </c>
    </row>
    <row r="4826" spans="1:23">
      <c r="A4826">
        <v>2016</v>
      </c>
      <c r="B4826">
        <v>43</v>
      </c>
      <c r="C4826" t="s">
        <v>23</v>
      </c>
      <c r="D4826" t="s">
        <v>37</v>
      </c>
      <c r="E4826" t="s">
        <v>18</v>
      </c>
      <c r="F4826" t="s">
        <v>19</v>
      </c>
      <c r="G4826" t="s">
        <v>39</v>
      </c>
      <c r="H4826" s="3">
        <v>10660.03</v>
      </c>
      <c r="I4826" t="s">
        <v>19</v>
      </c>
      <c r="J4826" t="s">
        <v>22</v>
      </c>
      <c r="K48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37.422891670877398</v>
      </c>
      <c r="L4826" s="6">
        <f>TablaDatos[[#This Row],[IMC_raw]]/1000000000000000</f>
        <v>37.422891670877398</v>
      </c>
      <c r="M4826" s="2">
        <v>3.74228916708774E+16</v>
      </c>
      <c r="N48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6" s="13">
        <f t="shared" si="75"/>
        <v>4825</v>
      </c>
      <c r="P4826" s="2" t="str">
        <f>IF(TablaDatos[[#This Row],[Diabetes]]=0,"No","Si")</f>
        <v>No</v>
      </c>
      <c r="Q4826">
        <v>0</v>
      </c>
      <c r="R4826">
        <f>TablaDatos[[#This Row],[Aux2]]/10000000000000</f>
        <v>2208.3024591338899</v>
      </c>
      <c r="S4826" s="1">
        <v>2.20830245913389E+16</v>
      </c>
      <c r="T4826" s="7">
        <f>TablaDatos[[#This Row],[Aux3]]/100000000000000</f>
        <v>230.329954883548</v>
      </c>
      <c r="U4826" s="1">
        <v>2.30329954883548E+16</v>
      </c>
      <c r="V4826">
        <v>151.19999999999999</v>
      </c>
      <c r="W4826">
        <v>92.3</v>
      </c>
    </row>
    <row r="4827" spans="1:23">
      <c r="A4827">
        <v>2016</v>
      </c>
      <c r="B4827">
        <v>61</v>
      </c>
      <c r="C4827" t="s">
        <v>16</v>
      </c>
      <c r="D4827" t="s">
        <v>73</v>
      </c>
      <c r="E4827" t="s">
        <v>31</v>
      </c>
      <c r="F4827" t="s">
        <v>19</v>
      </c>
      <c r="G4827" t="s">
        <v>28</v>
      </c>
      <c r="H4827" s="3">
        <v>21684.22</v>
      </c>
      <c r="I4827" t="s">
        <v>21</v>
      </c>
      <c r="J4827" t="s">
        <v>19</v>
      </c>
      <c r="K48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37.376970686074699</v>
      </c>
      <c r="L4827" s="6">
        <f>TablaDatos[[#This Row],[IMC_raw]]/1000000000000000</f>
        <v>0.37376970686074701</v>
      </c>
      <c r="M4827" s="2">
        <v>373769706860747</v>
      </c>
      <c r="N48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7" s="13">
        <f t="shared" si="75"/>
        <v>4826</v>
      </c>
      <c r="P4827" s="2" t="str">
        <f>IF(TablaDatos[[#This Row],[Diabetes]]=0,"No","Si")</f>
        <v>Si</v>
      </c>
      <c r="Q4827">
        <v>1</v>
      </c>
      <c r="R4827">
        <f>TablaDatos[[#This Row],[Aux2]]/10000000000000</f>
        <v>2410.0366537496202</v>
      </c>
      <c r="S4827" s="1">
        <v>2.41003665374962E+16</v>
      </c>
      <c r="T4827" s="7">
        <f>TablaDatos[[#This Row],[Aux3]]/100000000000000</f>
        <v>28.1546187892985</v>
      </c>
      <c r="U4827" s="1">
        <v>2815461878929850</v>
      </c>
      <c r="V4827">
        <v>182</v>
      </c>
      <c r="W4827">
        <v>107.7</v>
      </c>
    </row>
    <row r="4828" spans="1:23">
      <c r="A4828">
        <v>2016</v>
      </c>
      <c r="B4828">
        <v>57</v>
      </c>
      <c r="C4828" t="s">
        <v>16</v>
      </c>
      <c r="D4828" t="s">
        <v>73</v>
      </c>
      <c r="E4828" t="s">
        <v>18</v>
      </c>
      <c r="F4828" t="s">
        <v>19</v>
      </c>
      <c r="G4828" t="s">
        <v>28</v>
      </c>
      <c r="H4828" s="3">
        <v>24984.89</v>
      </c>
      <c r="I4828" t="s">
        <v>21</v>
      </c>
      <c r="J4828" t="s">
        <v>22</v>
      </c>
      <c r="K48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37.3645172558628</v>
      </c>
      <c r="L4828" s="6">
        <f>TablaDatos[[#This Row],[IMC_raw]]/1000000000000000</f>
        <v>3.7364517255862801</v>
      </c>
      <c r="M4828" s="2">
        <v>3736451725586280</v>
      </c>
      <c r="N48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8" s="13">
        <f t="shared" si="75"/>
        <v>4827</v>
      </c>
      <c r="P4828" s="2" t="str">
        <f>IF(TablaDatos[[#This Row],[Diabetes]]=0,"No","Si")</f>
        <v>No</v>
      </c>
      <c r="Q4828">
        <v>0</v>
      </c>
      <c r="R4828">
        <f>TablaDatos[[#This Row],[Aux2]]/10000000000000</f>
        <v>1915.2009744208799</v>
      </c>
      <c r="S4828" s="1">
        <v>1.91520097442088E+16</v>
      </c>
      <c r="T4828" s="7">
        <f>TablaDatos[[#This Row],[Aux3]]/100000000000000</f>
        <v>234.36967862279101</v>
      </c>
      <c r="U4828" s="1">
        <v>2.34369678622791E+16</v>
      </c>
      <c r="V4828">
        <v>158.5</v>
      </c>
      <c r="W4828">
        <v>101</v>
      </c>
    </row>
    <row r="4829" spans="1:23">
      <c r="A4829">
        <v>2016</v>
      </c>
      <c r="B4829">
        <v>50</v>
      </c>
      <c r="C4829" t="s">
        <v>16</v>
      </c>
      <c r="D4829" t="s">
        <v>73</v>
      </c>
      <c r="E4829" t="s">
        <v>21</v>
      </c>
      <c r="F4829" t="s">
        <v>24</v>
      </c>
      <c r="G4829" t="s">
        <v>20</v>
      </c>
      <c r="H4829" s="3">
        <v>24067.61</v>
      </c>
      <c r="I4829" t="s">
        <v>21</v>
      </c>
      <c r="J4829" t="s">
        <v>18</v>
      </c>
      <c r="K48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37.283925930155</v>
      </c>
      <c r="L4829" s="5">
        <f>TablaDatos[[#This Row],[IMC_raw]]/1000000000000000</f>
        <v>37.283925930155</v>
      </c>
      <c r="M4829" s="2">
        <v>3.7283925930155E+16</v>
      </c>
      <c r="N48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29" s="13">
        <f t="shared" si="75"/>
        <v>4828</v>
      </c>
      <c r="P4829" s="2" t="str">
        <f>IF(TablaDatos[[#This Row],[Diabetes]]=0,"No","Si")</f>
        <v>Si</v>
      </c>
      <c r="Q4829">
        <v>1</v>
      </c>
      <c r="R4829">
        <f>TablaDatos[[#This Row],[Aux2]]/10000000000000</f>
        <v>233.046843073741</v>
      </c>
      <c r="S4829" s="1">
        <v>2330468430737410</v>
      </c>
      <c r="T4829" s="7">
        <f>TablaDatos[[#This Row],[Aux3]]/100000000000000</f>
        <v>269.10755876524399</v>
      </c>
      <c r="U4829" s="1">
        <v>2.69107558765244E+16</v>
      </c>
      <c r="V4829">
        <v>163.80000000000001</v>
      </c>
      <c r="W4829">
        <v>100.2</v>
      </c>
    </row>
    <row r="4830" spans="1:23">
      <c r="A4830">
        <v>2016</v>
      </c>
      <c r="B4830">
        <v>62</v>
      </c>
      <c r="C4830" t="s">
        <v>16</v>
      </c>
      <c r="D4830" t="s">
        <v>42</v>
      </c>
      <c r="E4830" t="s">
        <v>19</v>
      </c>
      <c r="F4830" t="s">
        <v>24</v>
      </c>
      <c r="G4830" t="s">
        <v>28</v>
      </c>
      <c r="H4830" s="3">
        <v>21239.77</v>
      </c>
      <c r="I4830" t="s">
        <v>21</v>
      </c>
      <c r="J4830" t="s">
        <v>22</v>
      </c>
      <c r="K48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37.258243633094501</v>
      </c>
      <c r="L4830" s="6">
        <f>TablaDatos[[#This Row],[IMC_raw]]/1000000000000000</f>
        <v>3.7258243633094499</v>
      </c>
      <c r="M4830" s="2">
        <v>3725824363309450</v>
      </c>
      <c r="N48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0" s="13">
        <f t="shared" si="75"/>
        <v>4829</v>
      </c>
      <c r="P4830" s="2" t="str">
        <f>IF(TablaDatos[[#This Row],[Diabetes]]=0,"No","Si")</f>
        <v>Si</v>
      </c>
      <c r="Q4830">
        <v>1</v>
      </c>
      <c r="R4830">
        <f>TablaDatos[[#This Row],[Aux2]]/10000000000000</f>
        <v>244.549399281364</v>
      </c>
      <c r="S4830" s="1">
        <v>2445493992813640</v>
      </c>
      <c r="T4830" s="7">
        <f>TablaDatos[[#This Row],[Aux3]]/100000000000000</f>
        <v>27.724427349379901</v>
      </c>
      <c r="U4830" s="1">
        <v>2772442734937990</v>
      </c>
      <c r="V4830">
        <v>168.5</v>
      </c>
      <c r="W4830">
        <v>101.8</v>
      </c>
    </row>
    <row r="4831" spans="1:23">
      <c r="A4831">
        <v>2016</v>
      </c>
      <c r="B4831">
        <v>68</v>
      </c>
      <c r="C4831" t="s">
        <v>23</v>
      </c>
      <c r="D4831" t="s">
        <v>29</v>
      </c>
      <c r="E4831" t="s">
        <v>19</v>
      </c>
      <c r="F4831" t="s">
        <v>24</v>
      </c>
      <c r="G4831" t="s">
        <v>25</v>
      </c>
      <c r="H4831" s="3">
        <v>16812.02</v>
      </c>
      <c r="I4831" t="s">
        <v>21</v>
      </c>
      <c r="J4831" t="s">
        <v>18</v>
      </c>
      <c r="K48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37.251172223016894</v>
      </c>
      <c r="L4831" s="5">
        <f>TablaDatos[[#This Row],[IMC_raw]]/1000000000000000</f>
        <v>37.251172223016894</v>
      </c>
      <c r="M4831" s="2">
        <v>3.7251172223016896E+16</v>
      </c>
      <c r="N48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1" s="13">
        <f t="shared" si="75"/>
        <v>4830</v>
      </c>
      <c r="P4831" s="2" t="str">
        <f>IF(TablaDatos[[#This Row],[Diabetes]]=0,"No","Si")</f>
        <v>Si</v>
      </c>
      <c r="Q4831">
        <v>1</v>
      </c>
      <c r="R4831">
        <f>TablaDatos[[#This Row],[Aux2]]/10000000000000</f>
        <v>2247.60034355268</v>
      </c>
      <c r="S4831" s="1">
        <v>2.24760034355268E+16</v>
      </c>
      <c r="T4831" s="7">
        <f>TablaDatos[[#This Row],[Aux3]]/100000000000000</f>
        <v>3.0000000000000001E-12</v>
      </c>
      <c r="U4831">
        <v>300</v>
      </c>
      <c r="V4831">
        <v>163.69999999999999</v>
      </c>
      <c r="W4831">
        <v>101.6</v>
      </c>
    </row>
    <row r="4832" spans="1:23">
      <c r="A4832">
        <v>2016</v>
      </c>
      <c r="B4832">
        <v>55</v>
      </c>
      <c r="C4832" t="s">
        <v>23</v>
      </c>
      <c r="D4832" t="s">
        <v>73</v>
      </c>
      <c r="E4832" t="s">
        <v>19</v>
      </c>
      <c r="F4832" t="s">
        <v>24</v>
      </c>
      <c r="G4832" t="s">
        <v>28</v>
      </c>
      <c r="H4832" s="3">
        <v>28380.2</v>
      </c>
      <c r="I4832" t="s">
        <v>21</v>
      </c>
      <c r="J4832" t="s">
        <v>21</v>
      </c>
      <c r="K48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37.238861953005795</v>
      </c>
      <c r="L4832" s="5">
        <f>TablaDatos[[#This Row],[IMC_raw]]/1000000000000000</f>
        <v>0.37238861953005797</v>
      </c>
      <c r="M4832" s="2">
        <v>372388619530058</v>
      </c>
      <c r="N48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2" s="13">
        <f t="shared" si="75"/>
        <v>4831</v>
      </c>
      <c r="P4832" s="2" t="str">
        <f>IF(TablaDatos[[#This Row],[Diabetes]]=0,"No","Si")</f>
        <v>No</v>
      </c>
      <c r="Q4832">
        <v>0</v>
      </c>
      <c r="R4832">
        <f>TablaDatos[[#This Row],[Aux2]]/10000000000000</f>
        <v>221.54963827940699</v>
      </c>
      <c r="S4832" s="1">
        <v>2215496382794070</v>
      </c>
      <c r="T4832" s="7">
        <f>TablaDatos[[#This Row],[Aux3]]/100000000000000</f>
        <v>23.5112866264917</v>
      </c>
      <c r="U4832" s="1">
        <v>2351128662649170</v>
      </c>
      <c r="V4832">
        <v>161.5</v>
      </c>
      <c r="W4832">
        <v>104.3</v>
      </c>
    </row>
    <row r="4833" spans="1:23">
      <c r="A4833">
        <v>2016</v>
      </c>
      <c r="B4833">
        <v>64</v>
      </c>
      <c r="C4833" t="s">
        <v>23</v>
      </c>
      <c r="D4833" t="s">
        <v>74</v>
      </c>
      <c r="E4833" t="s">
        <v>18</v>
      </c>
      <c r="F4833" t="s">
        <v>24</v>
      </c>
      <c r="G4833" t="s">
        <v>28</v>
      </c>
      <c r="H4833" s="3">
        <v>10505.57</v>
      </c>
      <c r="I4833" t="s">
        <v>19</v>
      </c>
      <c r="J4833" t="s">
        <v>22</v>
      </c>
      <c r="K48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37.231209410358098</v>
      </c>
      <c r="L4833" s="6">
        <f>TablaDatos[[#This Row],[IMC_raw]]/1000000000000000</f>
        <v>37.231209410358098</v>
      </c>
      <c r="M4833" s="2">
        <v>3.7231209410358096E+16</v>
      </c>
      <c r="N48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3" s="13">
        <f t="shared" si="75"/>
        <v>4832</v>
      </c>
      <c r="P4833" s="2" t="str">
        <f>IF(TablaDatos[[#This Row],[Diabetes]]=0,"No","Si")</f>
        <v>No</v>
      </c>
      <c r="Q4833">
        <v>0</v>
      </c>
      <c r="R4833">
        <f>TablaDatos[[#This Row],[Aux2]]/10000000000000</f>
        <v>207.99202888601101</v>
      </c>
      <c r="S4833" s="1">
        <v>2079920288860110</v>
      </c>
      <c r="T4833" s="7">
        <f>TablaDatos[[#This Row],[Aux3]]/100000000000000</f>
        <v>26.601941908874299</v>
      </c>
      <c r="U4833" s="1">
        <v>2660194190887430</v>
      </c>
      <c r="V4833">
        <v>164.3</v>
      </c>
      <c r="W4833">
        <v>97.7</v>
      </c>
    </row>
    <row r="4834" spans="1:23">
      <c r="A4834">
        <v>2016</v>
      </c>
      <c r="B4834">
        <v>66</v>
      </c>
      <c r="C4834" t="s">
        <v>23</v>
      </c>
      <c r="D4834" t="s">
        <v>73</v>
      </c>
      <c r="E4834" t="s">
        <v>31</v>
      </c>
      <c r="F4834" t="s">
        <v>24</v>
      </c>
      <c r="G4834" t="s">
        <v>25</v>
      </c>
      <c r="H4834" s="3">
        <v>14962.98</v>
      </c>
      <c r="I4834" t="s">
        <v>21</v>
      </c>
      <c r="J4834" t="s">
        <v>22</v>
      </c>
      <c r="K48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37.2167489885435</v>
      </c>
      <c r="L4834" s="6">
        <f>TablaDatos[[#This Row],[IMC_raw]]/1000000000000000</f>
        <v>3.7216748988543502</v>
      </c>
      <c r="M4834" s="2">
        <v>3721674898854350</v>
      </c>
      <c r="N48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4" s="13">
        <f t="shared" si="75"/>
        <v>4833</v>
      </c>
      <c r="P4834" s="2" t="str">
        <f>IF(TablaDatos[[#This Row],[Diabetes]]=0,"No","Si")</f>
        <v>Si</v>
      </c>
      <c r="Q4834">
        <v>1</v>
      </c>
      <c r="R4834">
        <f>TablaDatos[[#This Row],[Aux2]]/10000000000000</f>
        <v>2329.0087084914899</v>
      </c>
      <c r="S4834" s="1">
        <v>2.32900870849149E+16</v>
      </c>
      <c r="T4834" s="7">
        <f>TablaDatos[[#This Row],[Aux3]]/100000000000000</f>
        <v>28.118718130804599</v>
      </c>
      <c r="U4834" s="1">
        <v>2811871813080460</v>
      </c>
      <c r="V4834">
        <v>171.2</v>
      </c>
      <c r="W4834">
        <v>104.2</v>
      </c>
    </row>
    <row r="4835" spans="1:23">
      <c r="A4835">
        <v>2016</v>
      </c>
      <c r="B4835">
        <v>59</v>
      </c>
      <c r="C4835" t="s">
        <v>16</v>
      </c>
      <c r="D4835" t="s">
        <v>36</v>
      </c>
      <c r="E4835" t="s">
        <v>21</v>
      </c>
      <c r="F4835" t="s">
        <v>19</v>
      </c>
      <c r="G4835" t="s">
        <v>28</v>
      </c>
      <c r="H4835" s="3">
        <v>15161.64</v>
      </c>
      <c r="I4835" t="s">
        <v>21</v>
      </c>
      <c r="J4835" t="s">
        <v>18</v>
      </c>
      <c r="K48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37.216652776402498</v>
      </c>
      <c r="L4835" s="5">
        <f>TablaDatos[[#This Row],[IMC_raw]]/1000000000000000</f>
        <v>3.7216652776402501</v>
      </c>
      <c r="M4835" s="2">
        <v>3721665277640250</v>
      </c>
      <c r="N48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5" s="13">
        <f t="shared" si="75"/>
        <v>4834</v>
      </c>
      <c r="P4835" s="2" t="str">
        <f>IF(TablaDatos[[#This Row],[Diabetes]]=0,"No","Si")</f>
        <v>Si</v>
      </c>
      <c r="Q4835">
        <v>1</v>
      </c>
      <c r="R4835">
        <f>TablaDatos[[#This Row],[Aux2]]/10000000000000</f>
        <v>2510.78491909273</v>
      </c>
      <c r="S4835" s="1">
        <v>2.51078491909273E+16</v>
      </c>
      <c r="T4835" s="7">
        <f>TablaDatos[[#This Row],[Aux3]]/100000000000000</f>
        <v>28.844363795370001</v>
      </c>
      <c r="U4835" s="1">
        <v>2884436379537000</v>
      </c>
      <c r="V4835">
        <v>171.1</v>
      </c>
      <c r="W4835">
        <v>110.3</v>
      </c>
    </row>
    <row r="4836" spans="1:23">
      <c r="A4836">
        <v>2016</v>
      </c>
      <c r="B4836">
        <v>60</v>
      </c>
      <c r="C4836" t="s">
        <v>16</v>
      </c>
      <c r="D4836" t="s">
        <v>72</v>
      </c>
      <c r="E4836" t="s">
        <v>19</v>
      </c>
      <c r="F4836" t="s">
        <v>19</v>
      </c>
      <c r="G4836" t="s">
        <v>28</v>
      </c>
      <c r="H4836" s="3">
        <v>10348.120000000001</v>
      </c>
      <c r="I4836" t="s">
        <v>19</v>
      </c>
      <c r="J4836" t="s">
        <v>22</v>
      </c>
      <c r="K48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37.206235822485802</v>
      </c>
      <c r="L4836" s="6">
        <f>TablaDatos[[#This Row],[IMC_raw]]/1000000000000000</f>
        <v>37.206235822485802</v>
      </c>
      <c r="M4836" s="2">
        <v>3.72062358224858E+16</v>
      </c>
      <c r="N48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6" s="13">
        <f t="shared" si="75"/>
        <v>4835</v>
      </c>
      <c r="P4836" s="2" t="str">
        <f>IF(TablaDatos[[#This Row],[Diabetes]]=0,"No","Si")</f>
        <v>Si</v>
      </c>
      <c r="Q4836">
        <v>1</v>
      </c>
      <c r="R4836">
        <f>TablaDatos[[#This Row],[Aux2]]/10000000000000</f>
        <v>2281.1172524844001</v>
      </c>
      <c r="S4836" s="1">
        <v>2.2811172524844E+16</v>
      </c>
      <c r="T4836" s="7">
        <f>TablaDatos[[#This Row],[Aux3]]/100000000000000</f>
        <v>26.326943416310598</v>
      </c>
      <c r="U4836" s="1">
        <v>2632694341631060</v>
      </c>
      <c r="V4836">
        <v>177.7</v>
      </c>
      <c r="W4836">
        <v>108.8</v>
      </c>
    </row>
    <row r="4837" spans="1:23">
      <c r="A4837">
        <v>2016</v>
      </c>
      <c r="B4837">
        <v>62</v>
      </c>
      <c r="C4837" t="s">
        <v>23</v>
      </c>
      <c r="D4837" t="s">
        <v>30</v>
      </c>
      <c r="E4837" t="s">
        <v>18</v>
      </c>
      <c r="F4837" t="s">
        <v>24</v>
      </c>
      <c r="G4837" t="s">
        <v>28</v>
      </c>
      <c r="H4837" s="3">
        <v>11024.85</v>
      </c>
      <c r="I4837" t="s">
        <v>21</v>
      </c>
      <c r="J4837" t="s">
        <v>22</v>
      </c>
      <c r="K48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37.204703963128097</v>
      </c>
      <c r="L4837" s="5">
        <f>TablaDatos[[#This Row],[IMC_raw]]/1000000000000000</f>
        <v>3.7204703963128098</v>
      </c>
      <c r="M4837" s="2">
        <v>3720470396312810</v>
      </c>
      <c r="N48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7" s="13">
        <f t="shared" si="75"/>
        <v>4836</v>
      </c>
      <c r="P4837" s="2" t="str">
        <f>IF(TablaDatos[[#This Row],[Diabetes]]=0,"No","Si")</f>
        <v>Si</v>
      </c>
      <c r="Q4837">
        <v>1</v>
      </c>
      <c r="R4837">
        <f>TablaDatos[[#This Row],[Aux2]]/10000000000000</f>
        <v>2404.7381781919999</v>
      </c>
      <c r="S4837" s="1">
        <v>2.404738178192E+16</v>
      </c>
      <c r="T4837" s="7">
        <f>TablaDatos[[#This Row],[Aux3]]/100000000000000</f>
        <v>27.7230223470876</v>
      </c>
      <c r="U4837" s="1">
        <v>2772302234708760</v>
      </c>
      <c r="V4837">
        <v>171.4</v>
      </c>
      <c r="W4837">
        <v>101.8</v>
      </c>
    </row>
    <row r="4838" spans="1:23">
      <c r="A4838">
        <v>2016</v>
      </c>
      <c r="B4838">
        <v>67</v>
      </c>
      <c r="C4838" t="s">
        <v>23</v>
      </c>
      <c r="D4838" t="s">
        <v>36</v>
      </c>
      <c r="E4838" t="s">
        <v>31</v>
      </c>
      <c r="F4838" t="s">
        <v>19</v>
      </c>
      <c r="G4838" t="s">
        <v>25</v>
      </c>
      <c r="H4838" s="3">
        <v>13623.67</v>
      </c>
      <c r="I4838" t="s">
        <v>19</v>
      </c>
      <c r="J4838" t="s">
        <v>22</v>
      </c>
      <c r="K48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37.185241846766601</v>
      </c>
      <c r="L4838" s="5">
        <f>TablaDatos[[#This Row],[IMC_raw]]/1000000000000000</f>
        <v>37.185241846766601</v>
      </c>
      <c r="M4838" s="2">
        <v>3.71852418467666E+16</v>
      </c>
      <c r="N48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8" s="13">
        <f t="shared" si="75"/>
        <v>4837</v>
      </c>
      <c r="P4838" s="2" t="str">
        <f>IF(TablaDatos[[#This Row],[Diabetes]]=0,"No","Si")</f>
        <v>No</v>
      </c>
      <c r="Q4838">
        <v>0</v>
      </c>
      <c r="R4838">
        <f>TablaDatos[[#This Row],[Aux2]]/10000000000000</f>
        <v>2136.79913161381</v>
      </c>
      <c r="S4838" s="1">
        <v>2.13679913161381E+16</v>
      </c>
      <c r="T4838" s="7">
        <f>TablaDatos[[#This Row],[Aux3]]/100000000000000</f>
        <v>2.3990215359067202</v>
      </c>
      <c r="U4838" s="1">
        <v>239902153590672</v>
      </c>
      <c r="V4838">
        <v>165.9</v>
      </c>
      <c r="W4838">
        <v>100</v>
      </c>
    </row>
    <row r="4839" spans="1:23">
      <c r="A4839">
        <v>2016</v>
      </c>
      <c r="B4839">
        <v>62</v>
      </c>
      <c r="C4839" t="s">
        <v>16</v>
      </c>
      <c r="D4839" t="s">
        <v>72</v>
      </c>
      <c r="E4839" t="s">
        <v>21</v>
      </c>
      <c r="F4839" t="s">
        <v>24</v>
      </c>
      <c r="G4839" t="s">
        <v>28</v>
      </c>
      <c r="H4839" s="3">
        <v>14629.46</v>
      </c>
      <c r="I4839" t="s">
        <v>21</v>
      </c>
      <c r="J4839" t="s">
        <v>18</v>
      </c>
      <c r="K48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37.171198080624698</v>
      </c>
      <c r="L4839" s="5">
        <f>TablaDatos[[#This Row],[IMC_raw]]/1000000000000000</f>
        <v>3.7171198080624701</v>
      </c>
      <c r="M4839" s="2">
        <v>3717119808062470</v>
      </c>
      <c r="N48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39" s="13">
        <f t="shared" si="75"/>
        <v>4838</v>
      </c>
      <c r="P4839" s="2" t="str">
        <f>IF(TablaDatos[[#This Row],[Diabetes]]=0,"No","Si")</f>
        <v>Si</v>
      </c>
      <c r="Q4839">
        <v>1</v>
      </c>
      <c r="R4839">
        <f>TablaDatos[[#This Row],[Aux2]]/10000000000000</f>
        <v>2377.2212521248498</v>
      </c>
      <c r="S4839" s="1">
        <v>2.37722125212485E+16</v>
      </c>
      <c r="T4839" s="7">
        <f>TablaDatos[[#This Row],[Aux3]]/100000000000000</f>
        <v>3.0000000000000001E-12</v>
      </c>
      <c r="U4839">
        <v>300</v>
      </c>
      <c r="V4839">
        <v>178.1</v>
      </c>
      <c r="W4839">
        <v>108.8</v>
      </c>
    </row>
    <row r="4840" spans="1:23">
      <c r="A4840">
        <v>2016</v>
      </c>
      <c r="B4840">
        <v>73</v>
      </c>
      <c r="C4840" t="s">
        <v>23</v>
      </c>
      <c r="D4840" t="s">
        <v>17</v>
      </c>
      <c r="E4840" t="s">
        <v>21</v>
      </c>
      <c r="F4840" t="s">
        <v>24</v>
      </c>
      <c r="G4840" t="s">
        <v>25</v>
      </c>
      <c r="H4840" s="3">
        <v>10003.25</v>
      </c>
      <c r="I4840" t="s">
        <v>21</v>
      </c>
      <c r="J4840" t="s">
        <v>22</v>
      </c>
      <c r="K48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37.119582857175601</v>
      </c>
      <c r="L4840" s="6">
        <f>TablaDatos[[#This Row],[IMC_raw]]/1000000000000000</f>
        <v>3.7119582857175599</v>
      </c>
      <c r="M4840" s="2">
        <v>3711958285717560</v>
      </c>
      <c r="N48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0" s="13">
        <f t="shared" si="75"/>
        <v>4839</v>
      </c>
      <c r="P4840" s="2" t="str">
        <f>IF(TablaDatos[[#This Row],[Diabetes]]=0,"No","Si")</f>
        <v>No</v>
      </c>
      <c r="Q4840">
        <v>0</v>
      </c>
      <c r="R4840">
        <f>TablaDatos[[#This Row],[Aux2]]/10000000000000</f>
        <v>2264.8857132387102</v>
      </c>
      <c r="S4840" s="1">
        <v>2.26488571323871E+16</v>
      </c>
      <c r="T4840" s="7">
        <f>TablaDatos[[#This Row],[Aux3]]/100000000000000</f>
        <v>277.60538879121799</v>
      </c>
      <c r="U4840" s="1">
        <v>2.77605388791218E+16</v>
      </c>
      <c r="V4840">
        <v>182.1</v>
      </c>
      <c r="W4840">
        <v>105.4</v>
      </c>
    </row>
    <row r="4841" spans="1:23">
      <c r="A4841">
        <v>2016</v>
      </c>
      <c r="B4841">
        <v>58</v>
      </c>
      <c r="C4841" t="s">
        <v>16</v>
      </c>
      <c r="D4841" t="s">
        <v>29</v>
      </c>
      <c r="E4841" t="s">
        <v>19</v>
      </c>
      <c r="F4841" t="s">
        <v>24</v>
      </c>
      <c r="G4841" t="s">
        <v>28</v>
      </c>
      <c r="H4841" s="3">
        <v>17538.61</v>
      </c>
      <c r="I4841" t="s">
        <v>19</v>
      </c>
      <c r="J4841" t="s">
        <v>22</v>
      </c>
      <c r="K48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37.1131629972501</v>
      </c>
      <c r="L4841" s="5">
        <f>TablaDatos[[#This Row],[IMC_raw]]/1000000000000000</f>
        <v>0.37113162997250099</v>
      </c>
      <c r="M4841" s="2">
        <v>371131629972501</v>
      </c>
      <c r="N48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1" s="13">
        <f t="shared" si="75"/>
        <v>4840</v>
      </c>
      <c r="P4841" s="2" t="str">
        <f>IF(TablaDatos[[#This Row],[Diabetes]]=0,"No","Si")</f>
        <v>Si</v>
      </c>
      <c r="Q4841">
        <v>1</v>
      </c>
      <c r="R4841">
        <f>TablaDatos[[#This Row],[Aux2]]/10000000000000</f>
        <v>251.78330484808001</v>
      </c>
      <c r="S4841" s="1">
        <v>2517833048480800</v>
      </c>
      <c r="T4841" s="7">
        <f>TablaDatos[[#This Row],[Aux3]]/100000000000000</f>
        <v>269.59895819759203</v>
      </c>
      <c r="U4841" s="1">
        <v>2.69598958197592E+16</v>
      </c>
      <c r="V4841">
        <v>169.1</v>
      </c>
      <c r="W4841">
        <v>107.3</v>
      </c>
    </row>
    <row r="4842" spans="1:23">
      <c r="A4842">
        <v>2016</v>
      </c>
      <c r="B4842">
        <v>66</v>
      </c>
      <c r="C4842" t="s">
        <v>23</v>
      </c>
      <c r="D4842" t="s">
        <v>29</v>
      </c>
      <c r="E4842" t="s">
        <v>31</v>
      </c>
      <c r="F4842" t="s">
        <v>24</v>
      </c>
      <c r="G4842" t="s">
        <v>25</v>
      </c>
      <c r="H4842" s="3">
        <v>8976.33</v>
      </c>
      <c r="I4842" t="s">
        <v>21</v>
      </c>
      <c r="J4842" t="s">
        <v>18</v>
      </c>
      <c r="K48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37.089933050344001</v>
      </c>
      <c r="L4842" s="5">
        <f>TablaDatos[[#This Row],[IMC_raw]]/1000000000000000</f>
        <v>3.7089933050343999</v>
      </c>
      <c r="M4842" s="2">
        <v>3708993305034400</v>
      </c>
      <c r="N48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2" s="13">
        <f t="shared" si="75"/>
        <v>4841</v>
      </c>
      <c r="P4842" s="2" t="str">
        <f>IF(TablaDatos[[#This Row],[Diabetes]]=0,"No","Si")</f>
        <v>No</v>
      </c>
      <c r="Q4842">
        <v>0</v>
      </c>
      <c r="R4842">
        <f>TablaDatos[[#This Row],[Aux2]]/10000000000000</f>
        <v>23.320234411986799</v>
      </c>
      <c r="S4842" s="1">
        <v>233202344119868</v>
      </c>
      <c r="T4842" s="7">
        <f>TablaDatos[[#This Row],[Aux3]]/100000000000000</f>
        <v>28.7160291319008</v>
      </c>
      <c r="U4842" s="1">
        <v>2871602913190080</v>
      </c>
      <c r="V4842">
        <v>166.4</v>
      </c>
      <c r="W4842">
        <v>105.7</v>
      </c>
    </row>
    <row r="4843" spans="1:23">
      <c r="A4843">
        <v>2016</v>
      </c>
      <c r="B4843">
        <v>67</v>
      </c>
      <c r="C4843" t="s">
        <v>16</v>
      </c>
      <c r="D4843" t="s">
        <v>29</v>
      </c>
      <c r="E4843" t="s">
        <v>21</v>
      </c>
      <c r="F4843" t="s">
        <v>19</v>
      </c>
      <c r="G4843" t="s">
        <v>25</v>
      </c>
      <c r="H4843" s="3">
        <v>15100.84</v>
      </c>
      <c r="I4843" t="s">
        <v>21</v>
      </c>
      <c r="J4843" t="s">
        <v>22</v>
      </c>
      <c r="K48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37.079858194157602</v>
      </c>
      <c r="L4843" s="5">
        <f>TablaDatos[[#This Row],[IMC_raw]]/1000000000000000</f>
        <v>3.70798581941576</v>
      </c>
      <c r="M4843" s="2">
        <v>3707985819415760</v>
      </c>
      <c r="N48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3" s="13">
        <f t="shared" si="75"/>
        <v>4842</v>
      </c>
      <c r="P4843" s="2" t="str">
        <f>IF(TablaDatos[[#This Row],[Diabetes]]=0,"No","Si")</f>
        <v>Si</v>
      </c>
      <c r="Q4843">
        <v>1</v>
      </c>
      <c r="R4843">
        <f>TablaDatos[[#This Row],[Aux2]]/10000000000000</f>
        <v>2279.8316076988499</v>
      </c>
      <c r="S4843" s="1">
        <v>2.27983160769885E+16</v>
      </c>
      <c r="T4843" s="7">
        <f>TablaDatos[[#This Row],[Aux3]]/100000000000000</f>
        <v>260.77890517698899</v>
      </c>
      <c r="U4843" s="1">
        <v>2.60778905176989E+16</v>
      </c>
      <c r="V4843">
        <v>165.9</v>
      </c>
      <c r="W4843">
        <v>102.2</v>
      </c>
    </row>
    <row r="4844" spans="1:23">
      <c r="A4844">
        <v>2016</v>
      </c>
      <c r="B4844">
        <v>66</v>
      </c>
      <c r="C4844" t="s">
        <v>16</v>
      </c>
      <c r="D4844" t="s">
        <v>29</v>
      </c>
      <c r="E4844" t="s">
        <v>21</v>
      </c>
      <c r="F4844" t="s">
        <v>24</v>
      </c>
      <c r="G4844" t="s">
        <v>25</v>
      </c>
      <c r="H4844" s="3">
        <v>12476.41</v>
      </c>
      <c r="I4844" t="s">
        <v>21</v>
      </c>
      <c r="J4844" t="s">
        <v>19</v>
      </c>
      <c r="K48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37.042780871578799</v>
      </c>
      <c r="L4844" s="6">
        <f>TablaDatos[[#This Row],[IMC_raw]]/100000000000000</f>
        <v>37.042780871578799</v>
      </c>
      <c r="M4844" s="2">
        <v>3704278087157880</v>
      </c>
      <c r="N48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4" s="13">
        <f t="shared" si="75"/>
        <v>4843</v>
      </c>
      <c r="P4844" s="2" t="str">
        <f>IF(TablaDatos[[#This Row],[Diabetes]]=0,"No","Si")</f>
        <v>No</v>
      </c>
      <c r="Q4844">
        <v>0</v>
      </c>
      <c r="R4844">
        <f>TablaDatos[[#This Row],[Aux2]]/10000000000000</f>
        <v>2358.6936174008702</v>
      </c>
      <c r="S4844" s="1">
        <v>2.35869361740087E+16</v>
      </c>
      <c r="T4844" s="7">
        <f>TablaDatos[[#This Row],[Aux3]]/100000000000000</f>
        <v>29.856997659281198</v>
      </c>
      <c r="U4844" s="1">
        <v>2985699765928120</v>
      </c>
      <c r="V4844">
        <v>180</v>
      </c>
      <c r="W4844">
        <v>107.5</v>
      </c>
    </row>
    <row r="4845" spans="1:23">
      <c r="A4845">
        <v>2016</v>
      </c>
      <c r="B4845">
        <v>67</v>
      </c>
      <c r="C4845" t="s">
        <v>23</v>
      </c>
      <c r="D4845" t="s">
        <v>74</v>
      </c>
      <c r="E4845" t="s">
        <v>21</v>
      </c>
      <c r="F4845" t="s">
        <v>24</v>
      </c>
      <c r="G4845" t="s">
        <v>25</v>
      </c>
      <c r="H4845" s="3">
        <v>16321.2</v>
      </c>
      <c r="I4845" t="s">
        <v>21</v>
      </c>
      <c r="J4845" t="s">
        <v>22</v>
      </c>
      <c r="K48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36.9862154970562</v>
      </c>
      <c r="L4845" s="6">
        <f>TablaDatos[[#This Row],[IMC_raw]]/1000000000000000</f>
        <v>3.6986215497056198</v>
      </c>
      <c r="M4845" s="2">
        <v>3698621549705620</v>
      </c>
      <c r="N48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5" s="13">
        <f t="shared" si="75"/>
        <v>4844</v>
      </c>
      <c r="P4845" s="2" t="str">
        <f>IF(TablaDatos[[#This Row],[Diabetes]]=0,"No","Si")</f>
        <v>Si</v>
      </c>
      <c r="Q4845">
        <v>1</v>
      </c>
      <c r="R4845">
        <f>TablaDatos[[#This Row],[Aux2]]/10000000000000</f>
        <v>2412.47176399099</v>
      </c>
      <c r="S4845" s="1">
        <v>2.41247176399099E+16</v>
      </c>
      <c r="T4845" s="7">
        <f>TablaDatos[[#This Row],[Aux3]]/100000000000000</f>
        <v>270.94710911820903</v>
      </c>
      <c r="U4845" s="1">
        <v>2.70947109118209E+16</v>
      </c>
      <c r="V4845">
        <v>159.5</v>
      </c>
      <c r="W4845">
        <v>98.6</v>
      </c>
    </row>
    <row r="4846" spans="1:23">
      <c r="A4846">
        <v>2016</v>
      </c>
      <c r="B4846">
        <v>45</v>
      </c>
      <c r="C4846" t="s">
        <v>23</v>
      </c>
      <c r="D4846" t="s">
        <v>30</v>
      </c>
      <c r="E4846" t="s">
        <v>18</v>
      </c>
      <c r="F4846" t="s">
        <v>24</v>
      </c>
      <c r="G4846" t="s">
        <v>20</v>
      </c>
      <c r="H4846" s="3">
        <v>23592.02</v>
      </c>
      <c r="I4846" t="s">
        <v>21</v>
      </c>
      <c r="J4846" t="s">
        <v>19</v>
      </c>
      <c r="K48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36.962715104266401</v>
      </c>
      <c r="L4846" s="6">
        <f>TablaDatos[[#This Row],[IMC_raw]]/1000000000000000</f>
        <v>36.962715104266401</v>
      </c>
      <c r="M4846" s="2">
        <v>3.69627151042664E+16</v>
      </c>
      <c r="N48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6" s="13">
        <f t="shared" si="75"/>
        <v>4845</v>
      </c>
      <c r="P4846" s="2" t="str">
        <f>IF(TablaDatos[[#This Row],[Diabetes]]=0,"No","Si")</f>
        <v>No</v>
      </c>
      <c r="Q4846">
        <v>0</v>
      </c>
      <c r="R4846">
        <f>TablaDatos[[#This Row],[Aux2]]/10000000000000</f>
        <v>2201.4900482540702</v>
      </c>
      <c r="S4846" s="1">
        <v>2.20149004825407E+16</v>
      </c>
      <c r="T4846" s="7">
        <f>TablaDatos[[#This Row],[Aux3]]/100000000000000</f>
        <v>242.05326841986999</v>
      </c>
      <c r="U4846" s="1">
        <v>2.4205326841987E+16</v>
      </c>
      <c r="V4846">
        <v>159.19999999999999</v>
      </c>
      <c r="W4846">
        <v>98.7</v>
      </c>
    </row>
    <row r="4847" spans="1:23">
      <c r="A4847">
        <v>2016</v>
      </c>
      <c r="B4847">
        <v>51</v>
      </c>
      <c r="C4847" t="s">
        <v>16</v>
      </c>
      <c r="D4847" t="s">
        <v>17</v>
      </c>
      <c r="E4847" t="s">
        <v>21</v>
      </c>
      <c r="F4847" t="s">
        <v>40</v>
      </c>
      <c r="G4847" t="s">
        <v>20</v>
      </c>
      <c r="H4847" s="3">
        <v>24709.25</v>
      </c>
      <c r="I4847" t="s">
        <v>19</v>
      </c>
      <c r="J4847" t="s">
        <v>21</v>
      </c>
      <c r="K48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36.958843004350399</v>
      </c>
      <c r="L4847" s="6">
        <f>TablaDatos[[#This Row],[IMC_raw]]/1000000000000000</f>
        <v>3.6958843004350399</v>
      </c>
      <c r="M4847" s="2">
        <v>3695884300435040</v>
      </c>
      <c r="N48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7" s="13">
        <f t="shared" si="75"/>
        <v>4846</v>
      </c>
      <c r="P4847" s="2" t="str">
        <f>IF(TablaDatos[[#This Row],[Diabetes]]=0,"No","Si")</f>
        <v>No</v>
      </c>
      <c r="Q4847">
        <v>0</v>
      </c>
      <c r="R4847">
        <f>TablaDatos[[#This Row],[Aux2]]/10000000000000</f>
        <v>2018.8798783042801</v>
      </c>
      <c r="S4847" s="1">
        <v>2.01887987830428E+16</v>
      </c>
      <c r="T4847" s="7">
        <f>TablaDatos[[#This Row],[Aux3]]/100000000000000</f>
        <v>22.2279572571037</v>
      </c>
      <c r="U4847" s="1">
        <v>2222795725710370</v>
      </c>
      <c r="V4847">
        <v>154.5</v>
      </c>
      <c r="W4847">
        <v>97.8</v>
      </c>
    </row>
    <row r="4848" spans="1:23">
      <c r="A4848">
        <v>2016</v>
      </c>
      <c r="B4848">
        <v>61</v>
      </c>
      <c r="C4848" t="s">
        <v>23</v>
      </c>
      <c r="D4848" t="s">
        <v>27</v>
      </c>
      <c r="E4848" t="s">
        <v>21</v>
      </c>
      <c r="F4848" t="s">
        <v>24</v>
      </c>
      <c r="G4848" t="s">
        <v>28</v>
      </c>
      <c r="H4848" s="3">
        <v>10905.35</v>
      </c>
      <c r="I4848" t="s">
        <v>21</v>
      </c>
      <c r="J4848" t="s">
        <v>18</v>
      </c>
      <c r="K48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36.934195267871296</v>
      </c>
      <c r="L4848" s="6">
        <f>TablaDatos[[#This Row],[IMC_raw]]/1000000000000000</f>
        <v>36.934195267871296</v>
      </c>
      <c r="M4848" s="2">
        <v>3.6934195267871296E+16</v>
      </c>
      <c r="N48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8" s="13">
        <f t="shared" si="75"/>
        <v>4847</v>
      </c>
      <c r="P4848" s="2" t="str">
        <f>IF(TablaDatos[[#This Row],[Diabetes]]=0,"No","Si")</f>
        <v>No</v>
      </c>
      <c r="Q4848">
        <v>0</v>
      </c>
      <c r="R4848">
        <f>TablaDatos[[#This Row],[Aux2]]/10000000000000</f>
        <v>2544.9540282053399</v>
      </c>
      <c r="S4848" s="1">
        <v>2.54495402820534E+16</v>
      </c>
      <c r="T4848" s="7">
        <f>TablaDatos[[#This Row],[Aux3]]/100000000000000</f>
        <v>255.492510792741</v>
      </c>
      <c r="U4848" s="1">
        <v>2.55492510792741E+16</v>
      </c>
      <c r="V4848">
        <v>166.9</v>
      </c>
      <c r="W4848">
        <v>100.5</v>
      </c>
    </row>
    <row r="4849" spans="1:23">
      <c r="A4849">
        <v>2016</v>
      </c>
      <c r="B4849">
        <v>61</v>
      </c>
      <c r="C4849" t="s">
        <v>16</v>
      </c>
      <c r="D4849" t="s">
        <v>74</v>
      </c>
      <c r="E4849" t="s">
        <v>18</v>
      </c>
      <c r="F4849" t="s">
        <v>19</v>
      </c>
      <c r="G4849" t="s">
        <v>28</v>
      </c>
      <c r="H4849" s="3">
        <v>25236.63</v>
      </c>
      <c r="I4849" t="s">
        <v>19</v>
      </c>
      <c r="J4849" t="s">
        <v>22</v>
      </c>
      <c r="K48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36.855393973335701</v>
      </c>
      <c r="L4849" s="6">
        <f>TablaDatos[[#This Row],[IMC_raw]]/1000000000000000</f>
        <v>3.6855393973335699</v>
      </c>
      <c r="M4849" s="2">
        <v>3685539397333570</v>
      </c>
      <c r="N48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49" s="13">
        <f t="shared" si="75"/>
        <v>4848</v>
      </c>
      <c r="P4849" s="2" t="str">
        <f>IF(TablaDatos[[#This Row],[Diabetes]]=0,"No","Si")</f>
        <v>No</v>
      </c>
      <c r="Q4849">
        <v>0</v>
      </c>
      <c r="R4849">
        <f>TablaDatos[[#This Row],[Aux2]]/10000000000000</f>
        <v>233.09401820058599</v>
      </c>
      <c r="S4849" s="1">
        <v>2330940182005860</v>
      </c>
      <c r="T4849" s="7">
        <f>TablaDatos[[#This Row],[Aux3]]/100000000000000</f>
        <v>22.044666211462001</v>
      </c>
      <c r="U4849" s="1">
        <v>2204466621146200</v>
      </c>
      <c r="V4849">
        <v>160.4</v>
      </c>
      <c r="W4849">
        <v>98.9</v>
      </c>
    </row>
    <row r="4850" spans="1:23">
      <c r="A4850">
        <v>2016</v>
      </c>
      <c r="B4850">
        <v>55</v>
      </c>
      <c r="C4850" t="s">
        <v>16</v>
      </c>
      <c r="D4850" t="s">
        <v>26</v>
      </c>
      <c r="E4850" t="s">
        <v>31</v>
      </c>
      <c r="F4850" t="s">
        <v>24</v>
      </c>
      <c r="G4850" t="s">
        <v>28</v>
      </c>
      <c r="H4850" s="3">
        <v>38892.870000000003</v>
      </c>
      <c r="I4850" t="s">
        <v>21</v>
      </c>
      <c r="J4850" t="s">
        <v>18</v>
      </c>
      <c r="K48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36.852846868032103</v>
      </c>
      <c r="L4850" s="5">
        <f>TablaDatos[[#This Row],[IMC_raw]]/1000000000000000</f>
        <v>3.6852846868032101</v>
      </c>
      <c r="M4850" s="2">
        <v>3685284686803210</v>
      </c>
      <c r="N48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0" s="13">
        <f t="shared" si="75"/>
        <v>4849</v>
      </c>
      <c r="P4850" s="2" t="str">
        <f>IF(TablaDatos[[#This Row],[Diabetes]]=0,"No","Si")</f>
        <v>No</v>
      </c>
      <c r="Q4850">
        <v>0</v>
      </c>
      <c r="R4850">
        <f>TablaDatos[[#This Row],[Aux2]]/10000000000000</f>
        <v>2046.26241774812</v>
      </c>
      <c r="S4850" s="1">
        <v>2.04626241774812E+16</v>
      </c>
      <c r="T4850" s="7">
        <f>TablaDatos[[#This Row],[Aux3]]/100000000000000</f>
        <v>246.16247428802399</v>
      </c>
      <c r="U4850" s="1">
        <v>2.46162474288024E+16</v>
      </c>
      <c r="V4850">
        <v>171.6</v>
      </c>
      <c r="W4850">
        <v>107.1</v>
      </c>
    </row>
    <row r="4851" spans="1:23">
      <c r="A4851">
        <v>2016</v>
      </c>
      <c r="B4851">
        <v>63</v>
      </c>
      <c r="C4851" t="s">
        <v>16</v>
      </c>
      <c r="D4851" t="s">
        <v>73</v>
      </c>
      <c r="E4851" t="s">
        <v>18</v>
      </c>
      <c r="F4851" t="s">
        <v>19</v>
      </c>
      <c r="G4851" t="s">
        <v>28</v>
      </c>
      <c r="H4851" s="3">
        <v>20363.099999999999</v>
      </c>
      <c r="I4851" t="s">
        <v>19</v>
      </c>
      <c r="J4851" t="s">
        <v>18</v>
      </c>
      <c r="K48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36.835209687370998</v>
      </c>
      <c r="L4851" s="6">
        <f>TablaDatos[[#This Row],[IMC_raw]]/1000000000000000</f>
        <v>36.835209687370998</v>
      </c>
      <c r="M4851" s="2">
        <v>3.6835209687371E+16</v>
      </c>
      <c r="N48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1" s="13">
        <f t="shared" si="75"/>
        <v>4850</v>
      </c>
      <c r="P4851" s="2" t="str">
        <f>IF(TablaDatos[[#This Row],[Diabetes]]=0,"No","Si")</f>
        <v>No</v>
      </c>
      <c r="Q4851">
        <v>0</v>
      </c>
      <c r="R4851">
        <f>TablaDatos[[#This Row],[Aux2]]/10000000000000</f>
        <v>2518.9306674110999</v>
      </c>
      <c r="S4851" s="1">
        <v>2.5189306674111E+16</v>
      </c>
      <c r="T4851" s="7">
        <f>TablaDatos[[#This Row],[Aux3]]/100000000000000</f>
        <v>236.86954650850799</v>
      </c>
      <c r="U4851" s="1">
        <v>2.36869546508508E+16</v>
      </c>
      <c r="V4851">
        <v>165.6</v>
      </c>
      <c r="W4851">
        <v>96.4</v>
      </c>
    </row>
    <row r="4852" spans="1:23">
      <c r="A4852">
        <v>2016</v>
      </c>
      <c r="B4852">
        <v>62</v>
      </c>
      <c r="C4852" t="s">
        <v>23</v>
      </c>
      <c r="D4852" t="s">
        <v>29</v>
      </c>
      <c r="E4852" t="s">
        <v>21</v>
      </c>
      <c r="F4852" t="s">
        <v>24</v>
      </c>
      <c r="G4852" t="s">
        <v>28</v>
      </c>
      <c r="H4852" s="3">
        <v>10445.35</v>
      </c>
      <c r="I4852" t="s">
        <v>21</v>
      </c>
      <c r="J4852" t="s">
        <v>22</v>
      </c>
      <c r="K48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36.806652684459799</v>
      </c>
      <c r="L4852" s="6">
        <f>TablaDatos[[#This Row],[IMC_raw]]/1000000000000000</f>
        <v>36.806652684459799</v>
      </c>
      <c r="M4852" s="2">
        <v>3.68066526844598E+16</v>
      </c>
      <c r="N48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2" s="13">
        <f t="shared" si="75"/>
        <v>4851</v>
      </c>
      <c r="P4852" s="2" t="str">
        <f>IF(TablaDatos[[#This Row],[Diabetes]]=0,"No","Si")</f>
        <v>No</v>
      </c>
      <c r="Q4852">
        <v>0</v>
      </c>
      <c r="R4852">
        <f>TablaDatos[[#This Row],[Aux2]]/10000000000000</f>
        <v>236.99427484256</v>
      </c>
      <c r="S4852" s="1">
        <v>2369942748425600</v>
      </c>
      <c r="T4852" s="7">
        <f>TablaDatos[[#This Row],[Aux3]]/100000000000000</f>
        <v>272.96829511230101</v>
      </c>
      <c r="U4852" s="1">
        <v>2.72968295112301E+16</v>
      </c>
      <c r="V4852">
        <v>169.6</v>
      </c>
      <c r="W4852">
        <v>103.8</v>
      </c>
    </row>
    <row r="4853" spans="1:23">
      <c r="A4853">
        <v>2016</v>
      </c>
      <c r="B4853">
        <v>56</v>
      </c>
      <c r="C4853" t="s">
        <v>16</v>
      </c>
      <c r="D4853" t="s">
        <v>72</v>
      </c>
      <c r="E4853" t="s">
        <v>21</v>
      </c>
      <c r="F4853" t="s">
        <v>19</v>
      </c>
      <c r="G4853" t="s">
        <v>28</v>
      </c>
      <c r="H4853" s="3">
        <v>34610.9</v>
      </c>
      <c r="I4853" t="s">
        <v>21</v>
      </c>
      <c r="J4853" t="s">
        <v>22</v>
      </c>
      <c r="K48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36.800004991019499</v>
      </c>
      <c r="L4853" s="5">
        <f>TablaDatos[[#This Row],[IMC_raw]]/1000000000000000</f>
        <v>3.6800004991019502</v>
      </c>
      <c r="M4853" s="2">
        <v>3680000499101950</v>
      </c>
      <c r="N48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3" s="13">
        <f t="shared" si="75"/>
        <v>4852</v>
      </c>
      <c r="P4853" s="2" t="str">
        <f>IF(TablaDatos[[#This Row],[Diabetes]]=0,"No","Si")</f>
        <v>Si</v>
      </c>
      <c r="Q4853">
        <v>1</v>
      </c>
      <c r="R4853">
        <f>TablaDatos[[#This Row],[Aux2]]/10000000000000</f>
        <v>228.280940438953</v>
      </c>
      <c r="S4853" s="1">
        <v>2282809404389530</v>
      </c>
      <c r="T4853" s="7">
        <f>TablaDatos[[#This Row],[Aux3]]/100000000000000</f>
        <v>26.946714759871401</v>
      </c>
      <c r="U4853" s="1">
        <v>2694671475987140</v>
      </c>
      <c r="V4853">
        <v>166.5</v>
      </c>
      <c r="W4853">
        <v>100.6</v>
      </c>
    </row>
    <row r="4854" spans="1:23">
      <c r="A4854">
        <v>2016</v>
      </c>
      <c r="B4854">
        <v>69</v>
      </c>
      <c r="C4854" t="s">
        <v>23</v>
      </c>
      <c r="D4854" t="s">
        <v>72</v>
      </c>
      <c r="E4854" t="s">
        <v>21</v>
      </c>
      <c r="F4854" t="s">
        <v>24</v>
      </c>
      <c r="G4854" t="s">
        <v>25</v>
      </c>
      <c r="H4854" s="3">
        <v>10047.49</v>
      </c>
      <c r="I4854" t="s">
        <v>21</v>
      </c>
      <c r="J4854" t="s">
        <v>19</v>
      </c>
      <c r="K48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36.798245361480902</v>
      </c>
      <c r="L4854" s="6">
        <f>TablaDatos[[#This Row],[IMC_raw]]/100000000000000</f>
        <v>36.798245361480902</v>
      </c>
      <c r="M4854" s="2">
        <v>3679824536148090</v>
      </c>
      <c r="N48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4" s="13">
        <f t="shared" si="75"/>
        <v>4853</v>
      </c>
      <c r="P4854" s="2" t="str">
        <f>IF(TablaDatos[[#This Row],[Diabetes]]=0,"No","Si")</f>
        <v>No</v>
      </c>
      <c r="Q4854">
        <v>0</v>
      </c>
      <c r="R4854">
        <f>TablaDatos[[#This Row],[Aux2]]/10000000000000</f>
        <v>2388.10300657672</v>
      </c>
      <c r="S4854" s="1">
        <v>2.38810300657672E+16</v>
      </c>
      <c r="T4854" s="7">
        <f>TablaDatos[[#This Row],[Aux3]]/100000000000000</f>
        <v>2.9413908264741102</v>
      </c>
      <c r="U4854" s="1">
        <v>294139082647411</v>
      </c>
      <c r="V4854">
        <v>172.1</v>
      </c>
      <c r="W4854">
        <v>101.1</v>
      </c>
    </row>
    <row r="4855" spans="1:23">
      <c r="A4855">
        <v>2016</v>
      </c>
      <c r="B4855">
        <v>54</v>
      </c>
      <c r="C4855" t="s">
        <v>16</v>
      </c>
      <c r="D4855" t="s">
        <v>72</v>
      </c>
      <c r="E4855" t="s">
        <v>21</v>
      </c>
      <c r="F4855" t="s">
        <v>35</v>
      </c>
      <c r="G4855" t="s">
        <v>20</v>
      </c>
      <c r="H4855" s="3">
        <v>22984.13</v>
      </c>
      <c r="I4855" t="s">
        <v>21</v>
      </c>
      <c r="J4855" t="s">
        <v>21</v>
      </c>
      <c r="K48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36.763787470023203</v>
      </c>
      <c r="L4855" s="5">
        <f>TablaDatos[[#This Row],[IMC_raw]]/1000000000000000</f>
        <v>36.763787470023203</v>
      </c>
      <c r="M4855" s="2">
        <v>3.67637874700232E+16</v>
      </c>
      <c r="N48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5" s="13">
        <f t="shared" si="75"/>
        <v>4854</v>
      </c>
      <c r="P4855" s="2" t="str">
        <f>IF(TablaDatos[[#This Row],[Diabetes]]=0,"No","Si")</f>
        <v>Si</v>
      </c>
      <c r="Q4855">
        <v>1</v>
      </c>
      <c r="R4855">
        <f>TablaDatos[[#This Row],[Aux2]]/10000000000000</f>
        <v>2363.1134488445</v>
      </c>
      <c r="S4855" s="1">
        <v>2.3631134488445E+16</v>
      </c>
      <c r="T4855" s="7">
        <f>TablaDatos[[#This Row],[Aux3]]/100000000000000</f>
        <v>254.40268279187401</v>
      </c>
      <c r="U4855" s="1">
        <v>2.54402682791874E+16</v>
      </c>
      <c r="V4855">
        <v>166.6</v>
      </c>
      <c r="W4855">
        <v>101.4</v>
      </c>
    </row>
    <row r="4856" spans="1:23">
      <c r="A4856">
        <v>2016</v>
      </c>
      <c r="B4856">
        <v>71</v>
      </c>
      <c r="C4856" t="s">
        <v>16</v>
      </c>
      <c r="D4856" t="s">
        <v>29</v>
      </c>
      <c r="E4856" t="s">
        <v>21</v>
      </c>
      <c r="F4856" t="s">
        <v>19</v>
      </c>
      <c r="G4856" t="s">
        <v>25</v>
      </c>
      <c r="H4856" s="3">
        <v>17249.3</v>
      </c>
      <c r="I4856" t="s">
        <v>19</v>
      </c>
      <c r="J4856" t="s">
        <v>18</v>
      </c>
      <c r="K48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36.756058426061401</v>
      </c>
      <c r="L4856" s="6">
        <f>TablaDatos[[#This Row],[IMC_raw]]/1000000000000000</f>
        <v>3.67560584260614</v>
      </c>
      <c r="M4856" s="2">
        <v>3675605842606140</v>
      </c>
      <c r="N48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6" s="13">
        <f t="shared" si="75"/>
        <v>4855</v>
      </c>
      <c r="P4856" s="2" t="str">
        <f>IF(TablaDatos[[#This Row],[Diabetes]]=0,"No","Si")</f>
        <v>Si</v>
      </c>
      <c r="Q4856">
        <v>1</v>
      </c>
      <c r="R4856">
        <f>TablaDatos[[#This Row],[Aux2]]/10000000000000</f>
        <v>22.249768918863602</v>
      </c>
      <c r="S4856" s="1">
        <v>222497689188636</v>
      </c>
      <c r="T4856" s="7">
        <f>TablaDatos[[#This Row],[Aux3]]/100000000000000</f>
        <v>254.59210847505301</v>
      </c>
      <c r="U4856" s="1">
        <v>2.54592108475053E+16</v>
      </c>
      <c r="V4856">
        <v>177.3</v>
      </c>
      <c r="W4856">
        <v>110</v>
      </c>
    </row>
    <row r="4857" spans="1:23">
      <c r="A4857">
        <v>2016</v>
      </c>
      <c r="B4857">
        <v>63</v>
      </c>
      <c r="C4857" t="s">
        <v>23</v>
      </c>
      <c r="D4857" t="s">
        <v>17</v>
      </c>
      <c r="E4857" t="s">
        <v>19</v>
      </c>
      <c r="F4857" t="s">
        <v>24</v>
      </c>
      <c r="G4857" t="s">
        <v>28</v>
      </c>
      <c r="H4857" s="3">
        <v>27555.1</v>
      </c>
      <c r="I4857" t="s">
        <v>19</v>
      </c>
      <c r="J4857" t="s">
        <v>18</v>
      </c>
      <c r="K48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36.7401899998601</v>
      </c>
      <c r="L4857" s="5">
        <f>TablaDatos[[#This Row],[IMC_raw]]/1000000000000000</f>
        <v>3.6740189999860098</v>
      </c>
      <c r="M4857" s="2">
        <v>3674018999986010</v>
      </c>
      <c r="N48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7" s="13">
        <f t="shared" si="75"/>
        <v>4856</v>
      </c>
      <c r="P4857" s="2" t="str">
        <f>IF(TablaDatos[[#This Row],[Diabetes]]=0,"No","Si")</f>
        <v>No</v>
      </c>
      <c r="Q4857">
        <v>0</v>
      </c>
      <c r="R4857">
        <f>TablaDatos[[#This Row],[Aux2]]/10000000000000</f>
        <v>2233.4870358220201</v>
      </c>
      <c r="S4857" s="1">
        <v>2.23348703582202E+16</v>
      </c>
      <c r="T4857" s="7">
        <f>TablaDatos[[#This Row],[Aux3]]/100000000000000</f>
        <v>23.294452420086301</v>
      </c>
      <c r="U4857" s="1">
        <v>2329445242008630</v>
      </c>
      <c r="V4857">
        <v>165.3</v>
      </c>
      <c r="W4857">
        <v>99.4</v>
      </c>
    </row>
    <row r="4858" spans="1:23">
      <c r="A4858">
        <v>2016</v>
      </c>
      <c r="B4858">
        <v>65</v>
      </c>
      <c r="C4858" t="s">
        <v>23</v>
      </c>
      <c r="D4858" t="s">
        <v>73</v>
      </c>
      <c r="E4858" t="s">
        <v>18</v>
      </c>
      <c r="F4858" t="s">
        <v>24</v>
      </c>
      <c r="G4858" t="s">
        <v>25</v>
      </c>
      <c r="H4858" s="3">
        <v>19083.16</v>
      </c>
      <c r="I4858" t="s">
        <v>21</v>
      </c>
      <c r="J4858" t="s">
        <v>18</v>
      </c>
      <c r="K48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36.724009281965003</v>
      </c>
      <c r="L4858" s="6">
        <f>TablaDatos[[#This Row],[IMC_raw]]/1000000000000000</f>
        <v>3.6724009281965002</v>
      </c>
      <c r="M4858" s="2">
        <v>3672400928196500</v>
      </c>
      <c r="N48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8" s="13">
        <f t="shared" si="75"/>
        <v>4857</v>
      </c>
      <c r="P4858" s="2" t="str">
        <f>IF(TablaDatos[[#This Row],[Diabetes]]=0,"No","Si")</f>
        <v>No</v>
      </c>
      <c r="Q4858">
        <v>0</v>
      </c>
      <c r="R4858">
        <f>TablaDatos[[#This Row],[Aux2]]/10000000000000</f>
        <v>2189.7279213604102</v>
      </c>
      <c r="S4858" s="1">
        <v>2.18972792136041E+16</v>
      </c>
      <c r="T4858" s="7">
        <f>TablaDatos[[#This Row],[Aux3]]/100000000000000</f>
        <v>27.1555458092005</v>
      </c>
      <c r="U4858" s="1">
        <v>2715554580920050</v>
      </c>
      <c r="V4858">
        <v>163.19999999999999</v>
      </c>
      <c r="W4858">
        <v>99.8</v>
      </c>
    </row>
    <row r="4859" spans="1:23">
      <c r="A4859">
        <v>2016</v>
      </c>
      <c r="B4859">
        <v>62</v>
      </c>
      <c r="C4859" t="s">
        <v>23</v>
      </c>
      <c r="D4859" t="s">
        <v>29</v>
      </c>
      <c r="E4859" t="s">
        <v>31</v>
      </c>
      <c r="F4859" t="s">
        <v>24</v>
      </c>
      <c r="G4859" t="s">
        <v>28</v>
      </c>
      <c r="H4859" s="3">
        <v>7359.23</v>
      </c>
      <c r="I4859" t="s">
        <v>21</v>
      </c>
      <c r="J4859" t="s">
        <v>18</v>
      </c>
      <c r="K48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36.723818516552704</v>
      </c>
      <c r="L4859" s="6">
        <f>TablaDatos[[#This Row],[IMC_raw]]/1000000000000000</f>
        <v>36.723818516552704</v>
      </c>
      <c r="M4859" s="2">
        <v>3.6723818516552704E+16</v>
      </c>
      <c r="N48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59" s="13">
        <f t="shared" si="75"/>
        <v>4858</v>
      </c>
      <c r="P4859" s="2" t="str">
        <f>IF(TablaDatos[[#This Row],[Diabetes]]=0,"No","Si")</f>
        <v>Si</v>
      </c>
      <c r="Q4859">
        <v>1</v>
      </c>
      <c r="R4859">
        <f>TablaDatos[[#This Row],[Aux2]]/10000000000000</f>
        <v>2354.40996394382</v>
      </c>
      <c r="S4859" s="1">
        <v>2.35440996394382E+16</v>
      </c>
      <c r="T4859" s="7">
        <f>TablaDatos[[#This Row],[Aux3]]/100000000000000</f>
        <v>279.681508110354</v>
      </c>
      <c r="U4859" s="1">
        <v>2.79681508110354E+16</v>
      </c>
      <c r="V4859">
        <v>169.2</v>
      </c>
      <c r="W4859">
        <v>104.9</v>
      </c>
    </row>
    <row r="4860" spans="1:23">
      <c r="A4860">
        <v>2016</v>
      </c>
      <c r="B4860">
        <v>58</v>
      </c>
      <c r="C4860" t="s">
        <v>23</v>
      </c>
      <c r="D4860" t="s">
        <v>37</v>
      </c>
      <c r="E4860" t="s">
        <v>18</v>
      </c>
      <c r="F4860" t="s">
        <v>19</v>
      </c>
      <c r="G4860" t="s">
        <v>28</v>
      </c>
      <c r="H4860" s="3">
        <v>5462.76</v>
      </c>
      <c r="I4860" t="s">
        <v>19</v>
      </c>
      <c r="J4860" t="s">
        <v>22</v>
      </c>
      <c r="K48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36.708693131763198</v>
      </c>
      <c r="L4860" s="5">
        <f>TablaDatos[[#This Row],[IMC_raw]]/1000000000000000</f>
        <v>36.708693131763198</v>
      </c>
      <c r="M4860" s="2">
        <v>3.67086931317632E+16</v>
      </c>
      <c r="N48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0" s="13">
        <f t="shared" si="75"/>
        <v>4859</v>
      </c>
      <c r="P4860" s="2" t="str">
        <f>IF(TablaDatos[[#This Row],[Diabetes]]=0,"No","Si")</f>
        <v>No</v>
      </c>
      <c r="Q4860">
        <v>0</v>
      </c>
      <c r="R4860">
        <f>TablaDatos[[#This Row],[Aux2]]/10000000000000</f>
        <v>2276.8949058958201</v>
      </c>
      <c r="S4860" s="1">
        <v>2.27689490589582E+16</v>
      </c>
      <c r="T4860" s="7">
        <f>TablaDatos[[#This Row],[Aux3]]/100000000000000</f>
        <v>23.6999882028231</v>
      </c>
      <c r="U4860" s="1">
        <v>2369998820282310</v>
      </c>
      <c r="V4860">
        <v>156.30000000000001</v>
      </c>
      <c r="W4860">
        <v>99.6</v>
      </c>
    </row>
    <row r="4861" spans="1:23">
      <c r="A4861">
        <v>2016</v>
      </c>
      <c r="B4861">
        <v>45</v>
      </c>
      <c r="C4861" t="s">
        <v>16</v>
      </c>
      <c r="D4861" t="s">
        <v>17</v>
      </c>
      <c r="E4861" t="s">
        <v>18</v>
      </c>
      <c r="F4861" t="s">
        <v>35</v>
      </c>
      <c r="G4861" t="s">
        <v>20</v>
      </c>
      <c r="H4861" s="3">
        <v>29117.95</v>
      </c>
      <c r="I4861" t="s">
        <v>21</v>
      </c>
      <c r="J4861" t="s">
        <v>21</v>
      </c>
      <c r="K48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36.705193875852302</v>
      </c>
      <c r="L4861" s="6">
        <f>TablaDatos[[#This Row],[IMC_raw]]/100000000000000</f>
        <v>36.705193875852302</v>
      </c>
      <c r="M4861" s="2">
        <v>3670519387585230</v>
      </c>
      <c r="N48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1" s="13">
        <f t="shared" si="75"/>
        <v>4860</v>
      </c>
      <c r="P4861" s="2" t="str">
        <f>IF(TablaDatos[[#This Row],[Diabetes]]=0,"No","Si")</f>
        <v>No</v>
      </c>
      <c r="Q4861">
        <v>0</v>
      </c>
      <c r="R4861">
        <f>TablaDatos[[#This Row],[Aux2]]/10000000000000</f>
        <v>2125.3455772623001</v>
      </c>
      <c r="S4861" s="1">
        <v>2.1253455772623E+16</v>
      </c>
      <c r="T4861" s="7">
        <f>TablaDatos[[#This Row],[Aux3]]/100000000000000</f>
        <v>24.505533999071201</v>
      </c>
      <c r="U4861" s="1">
        <v>2450553399907120</v>
      </c>
      <c r="V4861">
        <v>162.1</v>
      </c>
      <c r="W4861">
        <v>93.1</v>
      </c>
    </row>
    <row r="4862" spans="1:23">
      <c r="A4862">
        <v>2016</v>
      </c>
      <c r="B4862">
        <v>56</v>
      </c>
      <c r="C4862" t="s">
        <v>23</v>
      </c>
      <c r="D4862" t="s">
        <v>36</v>
      </c>
      <c r="E4862" t="s">
        <v>18</v>
      </c>
      <c r="F4862" t="s">
        <v>24</v>
      </c>
      <c r="G4862" t="s">
        <v>28</v>
      </c>
      <c r="H4862" s="3">
        <v>18095.55</v>
      </c>
      <c r="I4862" t="s">
        <v>21</v>
      </c>
      <c r="J4862" t="s">
        <v>19</v>
      </c>
      <c r="K48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36.678024221564897</v>
      </c>
      <c r="L4862" s="5">
        <f>TablaDatos[[#This Row],[IMC_raw]]/1000000000000000</f>
        <v>0.36678024221564898</v>
      </c>
      <c r="M4862" s="2">
        <v>366780242215649</v>
      </c>
      <c r="N48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2" s="13">
        <f t="shared" si="75"/>
        <v>4861</v>
      </c>
      <c r="P4862" s="2" t="str">
        <f>IF(TablaDatos[[#This Row],[Diabetes]]=0,"No","Si")</f>
        <v>Si</v>
      </c>
      <c r="Q4862">
        <v>1</v>
      </c>
      <c r="R4862">
        <f>TablaDatos[[#This Row],[Aux2]]/10000000000000</f>
        <v>2373.6168598600598</v>
      </c>
      <c r="S4862" s="1">
        <v>2.37361685986006E+16</v>
      </c>
      <c r="T4862" s="7">
        <f>TablaDatos[[#This Row],[Aux3]]/100000000000000</f>
        <v>291.56189368649302</v>
      </c>
      <c r="U4862" s="1">
        <v>2.91561893686493E+16</v>
      </c>
      <c r="V4862">
        <v>165.8</v>
      </c>
      <c r="W4862">
        <v>103.3</v>
      </c>
    </row>
    <row r="4863" spans="1:23">
      <c r="A4863">
        <v>2016</v>
      </c>
      <c r="B4863">
        <v>71</v>
      </c>
      <c r="C4863" t="s">
        <v>23</v>
      </c>
      <c r="D4863" t="s">
        <v>17</v>
      </c>
      <c r="E4863" t="s">
        <v>31</v>
      </c>
      <c r="F4863" t="s">
        <v>24</v>
      </c>
      <c r="G4863" t="s">
        <v>25</v>
      </c>
      <c r="H4863" s="3">
        <v>12001.73</v>
      </c>
      <c r="I4863" t="s">
        <v>21</v>
      </c>
      <c r="J4863" t="s">
        <v>19</v>
      </c>
      <c r="K48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36.622490397539799</v>
      </c>
      <c r="L4863" s="6">
        <f>TablaDatos[[#This Row],[IMC_raw]]/1000000000000000</f>
        <v>36.622490397539799</v>
      </c>
      <c r="M4863" s="2">
        <v>3.66224903975398E+16</v>
      </c>
      <c r="N48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3" s="13">
        <f t="shared" si="75"/>
        <v>4862</v>
      </c>
      <c r="P4863" s="2" t="str">
        <f>IF(TablaDatos[[#This Row],[Diabetes]]=0,"No","Si")</f>
        <v>Si</v>
      </c>
      <c r="Q4863">
        <v>1</v>
      </c>
      <c r="R4863">
        <f>TablaDatos[[#This Row],[Aux2]]/10000000000000</f>
        <v>2420.7354638592901</v>
      </c>
      <c r="S4863" s="1">
        <v>2.42073546385929E+16</v>
      </c>
      <c r="T4863" s="7">
        <f>TablaDatos[[#This Row],[Aux3]]/100000000000000</f>
        <v>3.0000000000000001E-12</v>
      </c>
      <c r="U4863">
        <v>300</v>
      </c>
      <c r="V4863">
        <v>188.1</v>
      </c>
      <c r="W4863">
        <v>109.3</v>
      </c>
    </row>
    <row r="4864" spans="1:23">
      <c r="A4864">
        <v>2016</v>
      </c>
      <c r="B4864">
        <v>63</v>
      </c>
      <c r="C4864" t="s">
        <v>23</v>
      </c>
      <c r="D4864" t="s">
        <v>74</v>
      </c>
      <c r="E4864" t="s">
        <v>21</v>
      </c>
      <c r="F4864" t="s">
        <v>19</v>
      </c>
      <c r="G4864" t="s">
        <v>28</v>
      </c>
      <c r="H4864" s="3">
        <v>10565.09</v>
      </c>
      <c r="I4864" t="s">
        <v>21</v>
      </c>
      <c r="J4864" t="s">
        <v>21</v>
      </c>
      <c r="K48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36.583284706798096</v>
      </c>
      <c r="L4864" s="6">
        <f>TablaDatos[[#This Row],[IMC_raw]]/1000000000000000</f>
        <v>3.6583284706798098</v>
      </c>
      <c r="M4864" s="2">
        <v>3658328470679810</v>
      </c>
      <c r="N48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4" s="13">
        <f t="shared" si="75"/>
        <v>4863</v>
      </c>
      <c r="P4864" s="2" t="str">
        <f>IF(TablaDatos[[#This Row],[Diabetes]]=0,"No","Si")</f>
        <v>Si</v>
      </c>
      <c r="Q4864">
        <v>1</v>
      </c>
      <c r="R4864">
        <f>TablaDatos[[#This Row],[Aux2]]/10000000000000</f>
        <v>2394.8885103573598</v>
      </c>
      <c r="S4864" s="1">
        <v>2.39488851035736E+16</v>
      </c>
      <c r="T4864" s="7">
        <f>TablaDatos[[#This Row],[Aux3]]/100000000000000</f>
        <v>227.08937743556299</v>
      </c>
      <c r="U4864" s="1">
        <v>2.27089377435563E+16</v>
      </c>
      <c r="V4864">
        <v>176</v>
      </c>
      <c r="W4864">
        <v>107.4</v>
      </c>
    </row>
    <row r="4865" spans="1:23">
      <c r="A4865">
        <v>2016</v>
      </c>
      <c r="B4865">
        <v>58</v>
      </c>
      <c r="C4865" t="s">
        <v>23</v>
      </c>
      <c r="D4865" t="s">
        <v>29</v>
      </c>
      <c r="E4865" t="s">
        <v>18</v>
      </c>
      <c r="F4865" t="s">
        <v>24</v>
      </c>
      <c r="G4865" t="s">
        <v>28</v>
      </c>
      <c r="H4865" s="3">
        <v>8868.0300000000007</v>
      </c>
      <c r="I4865" t="s">
        <v>21</v>
      </c>
      <c r="J4865" t="s">
        <v>22</v>
      </c>
      <c r="K48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36.568928582536905</v>
      </c>
      <c r="L4865" s="6">
        <f>TablaDatos[[#This Row],[IMC_raw]]/1000000000000000</f>
        <v>0.36568928582536903</v>
      </c>
      <c r="M4865" s="2">
        <v>365689285825369</v>
      </c>
      <c r="N48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5" s="13">
        <f t="shared" si="75"/>
        <v>4864</v>
      </c>
      <c r="P4865" s="2" t="str">
        <f>IF(TablaDatos[[#This Row],[Diabetes]]=0,"No","Si")</f>
        <v>No</v>
      </c>
      <c r="Q4865">
        <v>0</v>
      </c>
      <c r="R4865">
        <f>TablaDatos[[#This Row],[Aux2]]/10000000000000</f>
        <v>2130.7145769036301</v>
      </c>
      <c r="S4865" s="1">
        <v>2.13071457690363E+16</v>
      </c>
      <c r="T4865" s="7">
        <f>TablaDatos[[#This Row],[Aux3]]/100000000000000</f>
        <v>27.949189800597999</v>
      </c>
      <c r="U4865" s="1">
        <v>2794918980059800</v>
      </c>
      <c r="V4865">
        <v>157.1</v>
      </c>
      <c r="W4865">
        <v>98.4</v>
      </c>
    </row>
    <row r="4866" spans="1:23">
      <c r="A4866">
        <v>2016</v>
      </c>
      <c r="B4866">
        <v>48</v>
      </c>
      <c r="C4866" t="s">
        <v>16</v>
      </c>
      <c r="D4866" t="s">
        <v>74</v>
      </c>
      <c r="E4866" t="s">
        <v>18</v>
      </c>
      <c r="F4866" t="s">
        <v>35</v>
      </c>
      <c r="G4866" t="s">
        <v>20</v>
      </c>
      <c r="H4866" s="3">
        <v>36915.760000000002</v>
      </c>
      <c r="I4866" t="s">
        <v>19</v>
      </c>
      <c r="J4866" t="s">
        <v>22</v>
      </c>
      <c r="K48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36.471202287694602</v>
      </c>
      <c r="L4866" s="6">
        <f>TablaDatos[[#This Row],[IMC_raw]]/1000000000000000</f>
        <v>3.64712022876946</v>
      </c>
      <c r="M4866" s="2">
        <v>3647120228769460</v>
      </c>
      <c r="N48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6" s="13">
        <f t="shared" ref="O4866:O4929" si="76">O4865+1</f>
        <v>4865</v>
      </c>
      <c r="P4866" s="2" t="str">
        <f>IF(TablaDatos[[#This Row],[Diabetes]]=0,"No","Si")</f>
        <v>No</v>
      </c>
      <c r="Q4866">
        <v>0</v>
      </c>
      <c r="R4866">
        <f>TablaDatos[[#This Row],[Aux2]]/10000000000000</f>
        <v>2195.1542656077199</v>
      </c>
      <c r="S4866" s="1">
        <v>2.19515426560772E+16</v>
      </c>
      <c r="T4866" s="7">
        <f>TablaDatos[[#This Row],[Aux3]]/100000000000000</f>
        <v>25.6997248123558</v>
      </c>
      <c r="U4866" s="1">
        <v>2569972481235580</v>
      </c>
      <c r="V4866">
        <v>144.30000000000001</v>
      </c>
      <c r="W4866">
        <v>89.9</v>
      </c>
    </row>
    <row r="4867" spans="1:23">
      <c r="A4867">
        <v>2016</v>
      </c>
      <c r="B4867">
        <v>51</v>
      </c>
      <c r="C4867" t="s">
        <v>16</v>
      </c>
      <c r="D4867" t="s">
        <v>29</v>
      </c>
      <c r="E4867" t="s">
        <v>19</v>
      </c>
      <c r="F4867" t="s">
        <v>19</v>
      </c>
      <c r="G4867" t="s">
        <v>20</v>
      </c>
      <c r="H4867" s="3">
        <v>17634.11</v>
      </c>
      <c r="I4867" t="s">
        <v>19</v>
      </c>
      <c r="J4867" t="s">
        <v>19</v>
      </c>
      <c r="K48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36.394050484060401</v>
      </c>
      <c r="L4867" s="6">
        <f>TablaDatos[[#This Row],[IMC_raw]]/1000000000000000</f>
        <v>36.394050484060401</v>
      </c>
      <c r="M4867" s="2">
        <v>3.63940504840604E+16</v>
      </c>
      <c r="N48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7" s="13">
        <f t="shared" si="76"/>
        <v>4866</v>
      </c>
      <c r="P4867" s="2" t="str">
        <f>IF(TablaDatos[[#This Row],[Diabetes]]=0,"No","Si")</f>
        <v>No</v>
      </c>
      <c r="Q4867">
        <v>0</v>
      </c>
      <c r="R4867">
        <f>TablaDatos[[#This Row],[Aux2]]/10000000000000</f>
        <v>2320.28497983847</v>
      </c>
      <c r="S4867" s="1">
        <v>2.32028497983847E+16</v>
      </c>
      <c r="T4867" s="7">
        <f>TablaDatos[[#This Row],[Aux3]]/100000000000000</f>
        <v>229.043778511157</v>
      </c>
      <c r="U4867" s="1">
        <v>2.29043778511157E+16</v>
      </c>
      <c r="V4867">
        <v>161.4</v>
      </c>
      <c r="W4867">
        <v>97.7</v>
      </c>
    </row>
    <row r="4868" spans="1:23">
      <c r="A4868">
        <v>2016</v>
      </c>
      <c r="B4868">
        <v>52</v>
      </c>
      <c r="C4868" t="s">
        <v>23</v>
      </c>
      <c r="D4868" t="s">
        <v>34</v>
      </c>
      <c r="E4868" t="s">
        <v>18</v>
      </c>
      <c r="F4868" t="s">
        <v>35</v>
      </c>
      <c r="G4868" t="s">
        <v>20</v>
      </c>
      <c r="H4868" s="3">
        <v>21582.65</v>
      </c>
      <c r="I4868" t="s">
        <v>19</v>
      </c>
      <c r="J4868" t="s">
        <v>18</v>
      </c>
      <c r="K48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36.389085093467003</v>
      </c>
      <c r="L4868" s="5">
        <f>TablaDatos[[#This Row],[IMC_raw]]/1000000000000000</f>
        <v>3.6389085093467002</v>
      </c>
      <c r="M4868" s="2">
        <v>3638908509346700</v>
      </c>
      <c r="N48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8" s="13">
        <f t="shared" si="76"/>
        <v>4867</v>
      </c>
      <c r="P4868" s="2" t="str">
        <f>IF(TablaDatos[[#This Row],[Diabetes]]=0,"No","Si")</f>
        <v>No</v>
      </c>
      <c r="Q4868">
        <v>0</v>
      </c>
      <c r="R4868">
        <f>TablaDatos[[#This Row],[Aux2]]/10000000000000</f>
        <v>196.00669706867001</v>
      </c>
      <c r="S4868" s="1">
        <v>1960066970686700</v>
      </c>
      <c r="T4868" s="7">
        <f>TablaDatos[[#This Row],[Aux3]]/100000000000000</f>
        <v>254.940849348493</v>
      </c>
      <c r="U4868" s="1">
        <v>2.54940849348493E+16</v>
      </c>
      <c r="V4868">
        <v>136.5</v>
      </c>
      <c r="W4868">
        <v>90.8</v>
      </c>
    </row>
    <row r="4869" spans="1:23">
      <c r="A4869">
        <v>2016</v>
      </c>
      <c r="B4869">
        <v>61</v>
      </c>
      <c r="C4869" t="s">
        <v>16</v>
      </c>
      <c r="D4869" t="s">
        <v>36</v>
      </c>
      <c r="E4869" t="s">
        <v>21</v>
      </c>
      <c r="F4869" t="s">
        <v>24</v>
      </c>
      <c r="G4869" t="s">
        <v>28</v>
      </c>
      <c r="H4869" s="3">
        <v>15818.82</v>
      </c>
      <c r="I4869" t="s">
        <v>21</v>
      </c>
      <c r="J4869" t="s">
        <v>18</v>
      </c>
      <c r="K48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36.383840666927803</v>
      </c>
      <c r="L4869" s="5">
        <f>TablaDatos[[#This Row],[IMC_raw]]/1000000000000000</f>
        <v>3.63838406669278</v>
      </c>
      <c r="M4869" s="2">
        <v>3638384066692780</v>
      </c>
      <c r="N48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69" s="13">
        <f t="shared" si="76"/>
        <v>4868</v>
      </c>
      <c r="P4869" s="2" t="str">
        <f>IF(TablaDatos[[#This Row],[Diabetes]]=0,"No","Si")</f>
        <v>Si</v>
      </c>
      <c r="Q4869">
        <v>1</v>
      </c>
      <c r="R4869">
        <f>TablaDatos[[#This Row],[Aux2]]/10000000000000</f>
        <v>249.75000691630899</v>
      </c>
      <c r="S4869" s="1">
        <v>2497500069163090</v>
      </c>
      <c r="T4869" s="7">
        <f>TablaDatos[[#This Row],[Aux3]]/100000000000000</f>
        <v>299.25258342233502</v>
      </c>
      <c r="U4869" s="1">
        <v>2.99252583422335E+16</v>
      </c>
      <c r="V4869">
        <v>175.3</v>
      </c>
      <c r="W4869">
        <v>105.3</v>
      </c>
    </row>
    <row r="4870" spans="1:23">
      <c r="A4870">
        <v>2016</v>
      </c>
      <c r="B4870">
        <v>61</v>
      </c>
      <c r="C4870" t="s">
        <v>23</v>
      </c>
      <c r="D4870" t="s">
        <v>32</v>
      </c>
      <c r="E4870" t="s">
        <v>31</v>
      </c>
      <c r="F4870" t="s">
        <v>24</v>
      </c>
      <c r="G4870" t="s">
        <v>28</v>
      </c>
      <c r="H4870" s="3">
        <v>11894.21</v>
      </c>
      <c r="I4870" t="s">
        <v>21</v>
      </c>
      <c r="J4870" t="s">
        <v>18</v>
      </c>
      <c r="K48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36.383428580010801</v>
      </c>
      <c r="L4870" s="6">
        <f>TablaDatos[[#This Row],[IMC_raw]]/1000000000000000</f>
        <v>3.6383428580010801</v>
      </c>
      <c r="M4870" s="2">
        <v>3638342858001080</v>
      </c>
      <c r="N48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0" s="13">
        <f t="shared" si="76"/>
        <v>4869</v>
      </c>
      <c r="P4870" s="2" t="str">
        <f>IF(TablaDatos[[#This Row],[Diabetes]]=0,"No","Si")</f>
        <v>No</v>
      </c>
      <c r="Q4870">
        <v>0</v>
      </c>
      <c r="R4870">
        <f>TablaDatos[[#This Row],[Aux2]]/10000000000000</f>
        <v>2555.7879387189</v>
      </c>
      <c r="S4870" s="1">
        <v>2.5557879387189E+16</v>
      </c>
      <c r="T4870" s="7">
        <f>TablaDatos[[#This Row],[Aux3]]/100000000000000</f>
        <v>27.6803108412543</v>
      </c>
      <c r="U4870" s="1">
        <v>2768031084125430</v>
      </c>
      <c r="V4870">
        <v>167.3</v>
      </c>
      <c r="W4870">
        <v>97.8</v>
      </c>
    </row>
    <row r="4871" spans="1:23">
      <c r="A4871">
        <v>2016</v>
      </c>
      <c r="B4871">
        <v>65</v>
      </c>
      <c r="C4871" t="s">
        <v>16</v>
      </c>
      <c r="D4871" t="s">
        <v>29</v>
      </c>
      <c r="E4871" t="s">
        <v>21</v>
      </c>
      <c r="F4871" t="s">
        <v>24</v>
      </c>
      <c r="G4871" t="s">
        <v>25</v>
      </c>
      <c r="H4871" s="3">
        <v>10137.469999999999</v>
      </c>
      <c r="I4871" t="s">
        <v>21</v>
      </c>
      <c r="J4871" t="s">
        <v>18</v>
      </c>
      <c r="K48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36.371203200203595</v>
      </c>
      <c r="L4871" s="6">
        <f>TablaDatos[[#This Row],[IMC_raw]]/1000000000000000</f>
        <v>3.6371203200203599</v>
      </c>
      <c r="M4871" s="2">
        <v>3637120320020360</v>
      </c>
      <c r="N48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1" s="13">
        <f t="shared" si="76"/>
        <v>4870</v>
      </c>
      <c r="P4871" s="2" t="str">
        <f>IF(TablaDatos[[#This Row],[Diabetes]]=0,"No","Si")</f>
        <v>Si</v>
      </c>
      <c r="Q4871">
        <v>1</v>
      </c>
      <c r="R4871">
        <f>TablaDatos[[#This Row],[Aux2]]/10000000000000</f>
        <v>2439.18263001787</v>
      </c>
      <c r="S4871" s="1">
        <v>2.43918263001787E+16</v>
      </c>
      <c r="T4871" s="7">
        <f>TablaDatos[[#This Row],[Aux3]]/100000000000000</f>
        <v>29.501386944156899</v>
      </c>
      <c r="U4871" s="1">
        <v>2950138694415690</v>
      </c>
      <c r="V4871">
        <v>170.9</v>
      </c>
      <c r="W4871">
        <v>104.5</v>
      </c>
    </row>
    <row r="4872" spans="1:23">
      <c r="A4872">
        <v>2016</v>
      </c>
      <c r="B4872">
        <v>54</v>
      </c>
      <c r="C4872" t="s">
        <v>16</v>
      </c>
      <c r="D4872" t="s">
        <v>29</v>
      </c>
      <c r="E4872" t="s">
        <v>18</v>
      </c>
      <c r="F4872" t="s">
        <v>24</v>
      </c>
      <c r="G4872" t="s">
        <v>20</v>
      </c>
      <c r="H4872" s="3">
        <v>12952.32</v>
      </c>
      <c r="I4872" t="s">
        <v>19</v>
      </c>
      <c r="J4872" t="s">
        <v>22</v>
      </c>
      <c r="K48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36.280526249938497</v>
      </c>
      <c r="L4872" s="6">
        <f>TablaDatos[[#This Row],[IMC_raw]]/1000000000000000</f>
        <v>36.280526249938497</v>
      </c>
      <c r="M4872" s="2">
        <v>3.6280526249938496E+16</v>
      </c>
      <c r="N48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2" s="13">
        <f t="shared" si="76"/>
        <v>4871</v>
      </c>
      <c r="P4872" s="2" t="str">
        <f>IF(TablaDatos[[#This Row],[Diabetes]]=0,"No","Si")</f>
        <v>No</v>
      </c>
      <c r="Q4872">
        <v>0</v>
      </c>
      <c r="R4872">
        <f>TablaDatos[[#This Row],[Aux2]]/10000000000000</f>
        <v>1988.5600642038601</v>
      </c>
      <c r="S4872" s="1">
        <v>1.98856006420386E+16</v>
      </c>
      <c r="T4872" s="7">
        <f>TablaDatos[[#This Row],[Aux3]]/100000000000000</f>
        <v>222.825853098952</v>
      </c>
      <c r="U4872" s="1">
        <v>2.22825853098952E+16</v>
      </c>
      <c r="V4872">
        <v>151.5</v>
      </c>
      <c r="W4872">
        <v>92.2</v>
      </c>
    </row>
    <row r="4873" spans="1:23">
      <c r="A4873">
        <v>2016</v>
      </c>
      <c r="B4873">
        <v>59</v>
      </c>
      <c r="C4873" t="s">
        <v>23</v>
      </c>
      <c r="D4873" t="s">
        <v>72</v>
      </c>
      <c r="E4873" t="s">
        <v>19</v>
      </c>
      <c r="F4873" t="s">
        <v>24</v>
      </c>
      <c r="G4873" t="s">
        <v>28</v>
      </c>
      <c r="H4873" s="3">
        <v>21900.51</v>
      </c>
      <c r="I4873" t="s">
        <v>21</v>
      </c>
      <c r="J4873" t="s">
        <v>18</v>
      </c>
      <c r="K48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36.280011095300502</v>
      </c>
      <c r="L4873" s="6">
        <f>TablaDatos[[#This Row],[IMC_raw]]/100000000000000</f>
        <v>36.280011095300502</v>
      </c>
      <c r="M4873" s="2">
        <v>3628001109530050</v>
      </c>
      <c r="N48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3" s="13">
        <f t="shared" si="76"/>
        <v>4872</v>
      </c>
      <c r="P4873" s="2" t="str">
        <f>IF(TablaDatos[[#This Row],[Diabetes]]=0,"No","Si")</f>
        <v>No</v>
      </c>
      <c r="Q4873">
        <v>0</v>
      </c>
      <c r="R4873">
        <f>TablaDatos[[#This Row],[Aux2]]/10000000000000</f>
        <v>2312.2321403265901</v>
      </c>
      <c r="S4873" s="1">
        <v>2.31223214032659E+16</v>
      </c>
      <c r="T4873" s="7">
        <f>TablaDatos[[#This Row],[Aux3]]/100000000000000</f>
        <v>27.001809851688499</v>
      </c>
      <c r="U4873" s="1">
        <v>2700180985168850</v>
      </c>
      <c r="V4873">
        <v>166.2</v>
      </c>
      <c r="W4873">
        <v>101.7</v>
      </c>
    </row>
    <row r="4874" spans="1:23">
      <c r="A4874">
        <v>2016</v>
      </c>
      <c r="B4874">
        <v>65</v>
      </c>
      <c r="C4874" t="s">
        <v>23</v>
      </c>
      <c r="D4874" t="s">
        <v>29</v>
      </c>
      <c r="E4874" t="s">
        <v>21</v>
      </c>
      <c r="F4874" t="s">
        <v>24</v>
      </c>
      <c r="G4874" t="s">
        <v>25</v>
      </c>
      <c r="H4874" s="3">
        <v>10311.64</v>
      </c>
      <c r="I4874" t="s">
        <v>21</v>
      </c>
      <c r="J4874" t="s">
        <v>19</v>
      </c>
      <c r="K48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36.267355976706305</v>
      </c>
      <c r="L4874" s="6">
        <f>TablaDatos[[#This Row],[IMC_raw]]/1000000000000000</f>
        <v>36.267355976706305</v>
      </c>
      <c r="M4874" s="2">
        <v>3.6267355976706304E+16</v>
      </c>
      <c r="N48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4" s="13">
        <f t="shared" si="76"/>
        <v>4873</v>
      </c>
      <c r="P4874" s="2" t="str">
        <f>IF(TablaDatos[[#This Row],[Diabetes]]=0,"No","Si")</f>
        <v>Si</v>
      </c>
      <c r="Q4874">
        <v>1</v>
      </c>
      <c r="R4874">
        <f>TablaDatos[[#This Row],[Aux2]]/10000000000000</f>
        <v>2289.4252516205001</v>
      </c>
      <c r="S4874" s="1">
        <v>2.2894252516205E+16</v>
      </c>
      <c r="T4874" s="7">
        <f>TablaDatos[[#This Row],[Aux3]]/100000000000000</f>
        <v>28.9569355185447</v>
      </c>
      <c r="U4874" s="1">
        <v>2895693551854470</v>
      </c>
      <c r="V4874">
        <v>183.9</v>
      </c>
      <c r="W4874">
        <v>103.5</v>
      </c>
    </row>
    <row r="4875" spans="1:23">
      <c r="A4875">
        <v>2016</v>
      </c>
      <c r="B4875">
        <v>59</v>
      </c>
      <c r="C4875" t="s">
        <v>23</v>
      </c>
      <c r="D4875" t="s">
        <v>29</v>
      </c>
      <c r="E4875" t="s">
        <v>18</v>
      </c>
      <c r="F4875" t="s">
        <v>24</v>
      </c>
      <c r="G4875" t="s">
        <v>28</v>
      </c>
      <c r="H4875" s="3">
        <v>15206.98</v>
      </c>
      <c r="I4875" t="s">
        <v>19</v>
      </c>
      <c r="J4875" t="s">
        <v>22</v>
      </c>
      <c r="K48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36.267076836216603</v>
      </c>
      <c r="L4875" s="6">
        <f>TablaDatos[[#This Row],[IMC_raw]]/100000000000000</f>
        <v>36.267076836216603</v>
      </c>
      <c r="M4875" s="2">
        <v>3626707683621660</v>
      </c>
      <c r="N48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5" s="13">
        <f t="shared" si="76"/>
        <v>4874</v>
      </c>
      <c r="P4875" s="2" t="str">
        <f>IF(TablaDatos[[#This Row],[Diabetes]]=0,"No","Si")</f>
        <v>No</v>
      </c>
      <c r="Q4875">
        <v>0</v>
      </c>
      <c r="R4875">
        <f>TablaDatos[[#This Row],[Aux2]]/10000000000000</f>
        <v>211.291516439443</v>
      </c>
      <c r="S4875" s="1">
        <v>2112915164394430</v>
      </c>
      <c r="T4875" s="7">
        <f>TablaDatos[[#This Row],[Aux3]]/100000000000000</f>
        <v>207.144959466372</v>
      </c>
      <c r="U4875" s="1">
        <v>2.07144959466372E+16</v>
      </c>
      <c r="V4875">
        <v>161.4</v>
      </c>
      <c r="W4875">
        <v>94</v>
      </c>
    </row>
    <row r="4876" spans="1:23">
      <c r="A4876">
        <v>2016</v>
      </c>
      <c r="B4876">
        <v>62</v>
      </c>
      <c r="C4876" t="s">
        <v>23</v>
      </c>
      <c r="D4876" t="s">
        <v>26</v>
      </c>
      <c r="E4876" t="s">
        <v>31</v>
      </c>
      <c r="F4876" t="s">
        <v>24</v>
      </c>
      <c r="G4876" t="s">
        <v>28</v>
      </c>
      <c r="H4876" s="3">
        <v>10666.51</v>
      </c>
      <c r="I4876" t="s">
        <v>21</v>
      </c>
      <c r="J4876" t="s">
        <v>18</v>
      </c>
      <c r="K48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36.237407576974</v>
      </c>
      <c r="L4876" s="5">
        <f>TablaDatos[[#This Row],[IMC_raw]]/1000000000000000</f>
        <v>3.6237407576974001</v>
      </c>
      <c r="M4876" s="2">
        <v>3623740757697400</v>
      </c>
      <c r="N48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6" s="13">
        <f t="shared" si="76"/>
        <v>4875</v>
      </c>
      <c r="P4876" s="2" t="str">
        <f>IF(TablaDatos[[#This Row],[Diabetes]]=0,"No","Si")</f>
        <v>Si</v>
      </c>
      <c r="Q4876">
        <v>1</v>
      </c>
      <c r="R4876">
        <f>TablaDatos[[#This Row],[Aux2]]/10000000000000</f>
        <v>2482.56012977518</v>
      </c>
      <c r="S4876" s="1">
        <v>2.48256012977518E+16</v>
      </c>
      <c r="T4876" s="7">
        <f>TablaDatos[[#This Row],[Aux3]]/100000000000000</f>
        <v>3.0000000000000001E-12</v>
      </c>
      <c r="U4876">
        <v>300</v>
      </c>
      <c r="V4876">
        <v>168.1</v>
      </c>
      <c r="W4876">
        <v>107.4</v>
      </c>
    </row>
    <row r="4877" spans="1:23">
      <c r="A4877">
        <v>2016</v>
      </c>
      <c r="B4877">
        <v>59</v>
      </c>
      <c r="C4877" t="s">
        <v>23</v>
      </c>
      <c r="D4877" t="s">
        <v>36</v>
      </c>
      <c r="E4877" t="s">
        <v>19</v>
      </c>
      <c r="F4877" t="s">
        <v>24</v>
      </c>
      <c r="G4877" t="s">
        <v>28</v>
      </c>
      <c r="H4877" s="3">
        <v>19852.509999999998</v>
      </c>
      <c r="I4877" t="s">
        <v>21</v>
      </c>
      <c r="J4877" t="s">
        <v>22</v>
      </c>
      <c r="K48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36.230961823762598</v>
      </c>
      <c r="L4877" s="5">
        <f>TablaDatos[[#This Row],[IMC_raw]]/1000000000000000</f>
        <v>3.6230961823762602</v>
      </c>
      <c r="M4877" s="2">
        <v>3623096182376260</v>
      </c>
      <c r="N48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7" s="13">
        <f t="shared" si="76"/>
        <v>4876</v>
      </c>
      <c r="P4877" s="2" t="str">
        <f>IF(TablaDatos[[#This Row],[Diabetes]]=0,"No","Si")</f>
        <v>No</v>
      </c>
      <c r="Q4877">
        <v>0</v>
      </c>
      <c r="R4877">
        <f>TablaDatos[[#This Row],[Aux2]]/10000000000000</f>
        <v>239.738013484079</v>
      </c>
      <c r="S4877" s="1">
        <v>2397380134840790</v>
      </c>
      <c r="T4877" s="7">
        <f>TablaDatos[[#This Row],[Aux3]]/100000000000000</f>
        <v>27.322415313351101</v>
      </c>
      <c r="U4877" s="1">
        <v>2732241531335110</v>
      </c>
      <c r="V4877">
        <v>171.3</v>
      </c>
      <c r="W4877">
        <v>100.8</v>
      </c>
    </row>
    <row r="4878" spans="1:23">
      <c r="A4878">
        <v>2016</v>
      </c>
      <c r="B4878">
        <v>55</v>
      </c>
      <c r="C4878" t="s">
        <v>16</v>
      </c>
      <c r="D4878" t="s">
        <v>17</v>
      </c>
      <c r="E4878" t="s">
        <v>18</v>
      </c>
      <c r="F4878" t="s">
        <v>19</v>
      </c>
      <c r="G4878" t="s">
        <v>28</v>
      </c>
      <c r="H4878" s="3">
        <v>28341.53</v>
      </c>
      <c r="I4878" t="s">
        <v>21</v>
      </c>
      <c r="J4878" t="s">
        <v>18</v>
      </c>
      <c r="K48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36.161857495059202</v>
      </c>
      <c r="L4878" s="6">
        <f>TablaDatos[[#This Row],[IMC_raw]]/1000000000000000</f>
        <v>3.6161857495059202</v>
      </c>
      <c r="M4878" s="2">
        <v>3616185749505920</v>
      </c>
      <c r="N48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8" s="13">
        <f t="shared" si="76"/>
        <v>4877</v>
      </c>
      <c r="P4878" s="2" t="str">
        <f>IF(TablaDatos[[#This Row],[Diabetes]]=0,"No","Si")</f>
        <v>No</v>
      </c>
      <c r="Q4878">
        <v>0</v>
      </c>
      <c r="R4878">
        <f>TablaDatos[[#This Row],[Aux2]]/10000000000000</f>
        <v>216.74228162245399</v>
      </c>
      <c r="S4878" s="1">
        <v>2167422816224540</v>
      </c>
      <c r="T4878" s="7">
        <f>TablaDatos[[#This Row],[Aux3]]/100000000000000</f>
        <v>275.56096690772898</v>
      </c>
      <c r="U4878" s="1">
        <v>2.75560966907729E+16</v>
      </c>
      <c r="V4878">
        <v>161.80000000000001</v>
      </c>
      <c r="W4878">
        <v>103.5</v>
      </c>
    </row>
    <row r="4879" spans="1:23">
      <c r="A4879">
        <v>2016</v>
      </c>
      <c r="B4879">
        <v>66</v>
      </c>
      <c r="C4879" t="s">
        <v>16</v>
      </c>
      <c r="D4879" t="s">
        <v>73</v>
      </c>
      <c r="E4879" t="s">
        <v>21</v>
      </c>
      <c r="F4879" t="s">
        <v>24</v>
      </c>
      <c r="G4879" t="s">
        <v>25</v>
      </c>
      <c r="H4879" s="3">
        <v>23377.94</v>
      </c>
      <c r="I4879" t="s">
        <v>21</v>
      </c>
      <c r="J4879" t="s">
        <v>19</v>
      </c>
      <c r="K48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36.152042071732701</v>
      </c>
      <c r="L4879" s="6">
        <f>TablaDatos[[#This Row],[IMC_raw]]/1000000000000000</f>
        <v>36.152042071732701</v>
      </c>
      <c r="M4879" s="2">
        <v>3.6152042071732704E+16</v>
      </c>
      <c r="N48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79" s="13">
        <f t="shared" si="76"/>
        <v>4878</v>
      </c>
      <c r="P4879" s="2" t="str">
        <f>IF(TablaDatos[[#This Row],[Diabetes]]=0,"No","Si")</f>
        <v>No</v>
      </c>
      <c r="Q4879">
        <v>0</v>
      </c>
      <c r="R4879">
        <f>TablaDatos[[#This Row],[Aux2]]/10000000000000</f>
        <v>2708.8924350760999</v>
      </c>
      <c r="S4879" s="1">
        <v>2.7088924350761E+16</v>
      </c>
      <c r="T4879" s="7">
        <f>TablaDatos[[#This Row],[Aux3]]/100000000000000</f>
        <v>270.95308533067799</v>
      </c>
      <c r="U4879" s="1">
        <v>2.70953085330678E+16</v>
      </c>
      <c r="V4879">
        <v>181.6</v>
      </c>
      <c r="W4879">
        <v>107.6</v>
      </c>
    </row>
    <row r="4880" spans="1:23">
      <c r="A4880">
        <v>2016</v>
      </c>
      <c r="B4880">
        <v>51</v>
      </c>
      <c r="C4880" t="s">
        <v>23</v>
      </c>
      <c r="D4880" t="s">
        <v>27</v>
      </c>
      <c r="E4880" t="s">
        <v>18</v>
      </c>
      <c r="F4880" t="s">
        <v>19</v>
      </c>
      <c r="G4880" t="s">
        <v>20</v>
      </c>
      <c r="H4880" s="3">
        <v>15939.62</v>
      </c>
      <c r="I4880" t="s">
        <v>21</v>
      </c>
      <c r="J4880" t="s">
        <v>18</v>
      </c>
      <c r="K48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36.140787401874704</v>
      </c>
      <c r="L4880" s="5">
        <f>TablaDatos[[#This Row],[IMC_raw]]/1000000000000000</f>
        <v>0.36140787401874702</v>
      </c>
      <c r="M4880" s="2">
        <v>361407874018747</v>
      </c>
      <c r="N48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0" s="13">
        <f t="shared" si="76"/>
        <v>4879</v>
      </c>
      <c r="P4880" s="2" t="str">
        <f>IF(TablaDatos[[#This Row],[Diabetes]]=0,"No","Si")</f>
        <v>Si</v>
      </c>
      <c r="Q4880">
        <v>1</v>
      </c>
      <c r="R4880">
        <f>TablaDatos[[#This Row],[Aux2]]/10000000000000</f>
        <v>2280.02324343592</v>
      </c>
      <c r="S4880" s="1">
        <v>2.28002324343592E+16</v>
      </c>
      <c r="T4880" s="7">
        <f>TablaDatos[[#This Row],[Aux3]]/100000000000000</f>
        <v>236.16742688799499</v>
      </c>
      <c r="U4880" s="1">
        <v>2.36167426887995E+16</v>
      </c>
      <c r="V4880">
        <v>156.69999999999999</v>
      </c>
      <c r="W4880">
        <v>97.7</v>
      </c>
    </row>
    <row r="4881" spans="1:23">
      <c r="A4881">
        <v>2016</v>
      </c>
      <c r="B4881">
        <v>73</v>
      </c>
      <c r="C4881" t="s">
        <v>16</v>
      </c>
      <c r="D4881" t="s">
        <v>30</v>
      </c>
      <c r="E4881" t="s">
        <v>21</v>
      </c>
      <c r="F4881" t="s">
        <v>24</v>
      </c>
      <c r="G4881" t="s">
        <v>25</v>
      </c>
      <c r="H4881" s="3">
        <v>14437.39</v>
      </c>
      <c r="I4881" t="s">
        <v>19</v>
      </c>
      <c r="J4881" t="s">
        <v>22</v>
      </c>
      <c r="K48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36.112259741634098</v>
      </c>
      <c r="L4881" s="6">
        <f>TablaDatos[[#This Row],[IMC_raw]]/1000000000000000</f>
        <v>3.6112259741634101</v>
      </c>
      <c r="M4881" s="2">
        <v>3611225974163410</v>
      </c>
      <c r="N48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1" s="13">
        <f t="shared" si="76"/>
        <v>4880</v>
      </c>
      <c r="P4881" s="2" t="str">
        <f>IF(TablaDatos[[#This Row],[Diabetes]]=0,"No","Si")</f>
        <v>Si</v>
      </c>
      <c r="Q4881">
        <v>1</v>
      </c>
      <c r="R4881">
        <f>TablaDatos[[#This Row],[Aux2]]/10000000000000</f>
        <v>2135.3320532763601</v>
      </c>
      <c r="S4881" s="1">
        <v>2.13533205327636E+16</v>
      </c>
      <c r="T4881" s="7">
        <f>TablaDatos[[#This Row],[Aux3]]/100000000000000</f>
        <v>233.16465478326299</v>
      </c>
      <c r="U4881" s="1">
        <v>2.33164654783263E+16</v>
      </c>
      <c r="V4881">
        <v>183.3</v>
      </c>
      <c r="W4881">
        <v>107.3</v>
      </c>
    </row>
    <row r="4882" spans="1:23">
      <c r="A4882">
        <v>2016</v>
      </c>
      <c r="B4882">
        <v>61</v>
      </c>
      <c r="C4882" t="s">
        <v>16</v>
      </c>
      <c r="D4882" t="s">
        <v>30</v>
      </c>
      <c r="E4882" t="s">
        <v>18</v>
      </c>
      <c r="F4882" t="s">
        <v>19</v>
      </c>
      <c r="G4882" t="s">
        <v>28</v>
      </c>
      <c r="H4882" s="3">
        <v>20787.64</v>
      </c>
      <c r="I4882" t="s">
        <v>19</v>
      </c>
      <c r="J4882" t="s">
        <v>22</v>
      </c>
      <c r="K48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36.070022024135902</v>
      </c>
      <c r="L4882" s="5">
        <f>TablaDatos[[#This Row],[IMC_raw]]/1000000000000000</f>
        <v>3.6070022024135899</v>
      </c>
      <c r="M4882" s="2">
        <v>3607002202413590</v>
      </c>
      <c r="N48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2" s="13">
        <f t="shared" si="76"/>
        <v>4881</v>
      </c>
      <c r="P4882" s="2" t="str">
        <f>IF(TablaDatos[[#This Row],[Diabetes]]=0,"No","Si")</f>
        <v>No</v>
      </c>
      <c r="Q4882">
        <v>0</v>
      </c>
      <c r="R4882">
        <f>TablaDatos[[#This Row],[Aux2]]/10000000000000</f>
        <v>1948.9543280285</v>
      </c>
      <c r="S4882" s="1">
        <v>1.9489543280285E+16</v>
      </c>
      <c r="T4882" s="7">
        <f>TablaDatos[[#This Row],[Aux3]]/100000000000000</f>
        <v>254.71814477402901</v>
      </c>
      <c r="U4882" s="1">
        <v>2.54718144774029E+16</v>
      </c>
      <c r="V4882">
        <v>146.30000000000001</v>
      </c>
      <c r="W4882">
        <v>101</v>
      </c>
    </row>
    <row r="4883" spans="1:23">
      <c r="A4883">
        <v>2016</v>
      </c>
      <c r="B4883">
        <v>56</v>
      </c>
      <c r="C4883" t="s">
        <v>16</v>
      </c>
      <c r="D4883" t="s">
        <v>72</v>
      </c>
      <c r="E4883" t="s">
        <v>31</v>
      </c>
      <c r="F4883" t="s">
        <v>24</v>
      </c>
      <c r="G4883" t="s">
        <v>28</v>
      </c>
      <c r="H4883" s="3">
        <v>19509.599999999999</v>
      </c>
      <c r="I4883" t="s">
        <v>21</v>
      </c>
      <c r="J4883" t="s">
        <v>19</v>
      </c>
      <c r="K48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36.040492930986304</v>
      </c>
      <c r="L4883" s="6">
        <f>TablaDatos[[#This Row],[IMC_raw]]/1000000000000000</f>
        <v>3.6040492930986301</v>
      </c>
      <c r="M4883" s="2">
        <v>3604049293098630</v>
      </c>
      <c r="N48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3" s="13">
        <f t="shared" si="76"/>
        <v>4882</v>
      </c>
      <c r="P4883" s="2" t="str">
        <f>IF(TablaDatos[[#This Row],[Diabetes]]=0,"No","Si")</f>
        <v>No</v>
      </c>
      <c r="Q4883">
        <v>0</v>
      </c>
      <c r="R4883">
        <f>TablaDatos[[#This Row],[Aux2]]/10000000000000</f>
        <v>2343.0265581661702</v>
      </c>
      <c r="S4883" s="1">
        <v>2.34302655816617E+16</v>
      </c>
      <c r="T4883" s="7">
        <f>TablaDatos[[#This Row],[Aux3]]/100000000000000</f>
        <v>257.77857169901398</v>
      </c>
      <c r="U4883" s="1">
        <v>2.57778571699014E+16</v>
      </c>
      <c r="V4883">
        <v>164.6</v>
      </c>
      <c r="W4883">
        <v>101.9</v>
      </c>
    </row>
    <row r="4884" spans="1:23">
      <c r="A4884">
        <v>2016</v>
      </c>
      <c r="B4884">
        <v>69</v>
      </c>
      <c r="C4884" t="s">
        <v>16</v>
      </c>
      <c r="D4884" t="s">
        <v>42</v>
      </c>
      <c r="E4884" t="s">
        <v>31</v>
      </c>
      <c r="F4884" t="s">
        <v>24</v>
      </c>
      <c r="G4884" t="s">
        <v>25</v>
      </c>
      <c r="H4884" s="3">
        <v>24122.15</v>
      </c>
      <c r="I4884" t="s">
        <v>21</v>
      </c>
      <c r="J4884" t="s">
        <v>19</v>
      </c>
      <c r="K48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36.032107551324493</v>
      </c>
      <c r="L4884" s="6">
        <f>TablaDatos[[#This Row],[IMC_raw]]/1000000000000000</f>
        <v>36.032107551324493</v>
      </c>
      <c r="M4884" s="2">
        <v>3.6032107551324496E+16</v>
      </c>
      <c r="N48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4" s="13">
        <f t="shared" si="76"/>
        <v>4883</v>
      </c>
      <c r="P4884" s="2" t="str">
        <f>IF(TablaDatos[[#This Row],[Diabetes]]=0,"No","Si")</f>
        <v>Si</v>
      </c>
      <c r="Q4884">
        <v>1</v>
      </c>
      <c r="R4884">
        <f>TablaDatos[[#This Row],[Aux2]]/10000000000000</f>
        <v>2416.9928054963598</v>
      </c>
      <c r="S4884" s="1">
        <v>2.41699280549636E+16</v>
      </c>
      <c r="T4884" s="7">
        <f>TablaDatos[[#This Row],[Aux3]]/100000000000000</f>
        <v>247.245436020716</v>
      </c>
      <c r="U4884" s="1">
        <v>2.47245436020716E+16</v>
      </c>
      <c r="V4884">
        <v>182.5</v>
      </c>
      <c r="W4884">
        <v>109.4</v>
      </c>
    </row>
    <row r="4885" spans="1:23">
      <c r="A4885">
        <v>2016</v>
      </c>
      <c r="B4885">
        <v>50</v>
      </c>
      <c r="C4885" t="s">
        <v>23</v>
      </c>
      <c r="D4885" t="s">
        <v>73</v>
      </c>
      <c r="E4885" t="s">
        <v>18</v>
      </c>
      <c r="F4885" t="s">
        <v>24</v>
      </c>
      <c r="G4885" t="s">
        <v>20</v>
      </c>
      <c r="H4885" s="3">
        <v>22968.38</v>
      </c>
      <c r="I4885" t="s">
        <v>19</v>
      </c>
      <c r="J4885" t="s">
        <v>19</v>
      </c>
      <c r="K48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36.0200164245068</v>
      </c>
      <c r="L4885" s="6">
        <f>TablaDatos[[#This Row],[IMC_raw]]/1000000000000000</f>
        <v>0.36020016424506801</v>
      </c>
      <c r="M4885" s="2">
        <v>360200164245068</v>
      </c>
      <c r="N48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5" s="13">
        <f t="shared" si="76"/>
        <v>4884</v>
      </c>
      <c r="P4885" s="2" t="str">
        <f>IF(TablaDatos[[#This Row],[Diabetes]]=0,"No","Si")</f>
        <v>No</v>
      </c>
      <c r="Q4885">
        <v>0</v>
      </c>
      <c r="R4885">
        <f>TablaDatos[[#This Row],[Aux2]]/10000000000000</f>
        <v>2221.8242405522801</v>
      </c>
      <c r="S4885" s="1">
        <v>2.22182424055228E+16</v>
      </c>
      <c r="T4885" s="7">
        <f>TablaDatos[[#This Row],[Aux3]]/100000000000000</f>
        <v>256.11847404955603</v>
      </c>
      <c r="U4885" s="1">
        <v>2.56118474049556E+16</v>
      </c>
      <c r="V4885">
        <v>153.9</v>
      </c>
      <c r="W4885">
        <v>95.9</v>
      </c>
    </row>
    <row r="4886" spans="1:23">
      <c r="A4886">
        <v>2016</v>
      </c>
      <c r="B4886">
        <v>70</v>
      </c>
      <c r="C4886" t="s">
        <v>16</v>
      </c>
      <c r="D4886" t="s">
        <v>17</v>
      </c>
      <c r="E4886" t="s">
        <v>21</v>
      </c>
      <c r="F4886" t="s">
        <v>24</v>
      </c>
      <c r="G4886" t="s">
        <v>25</v>
      </c>
      <c r="H4886" s="3">
        <v>22566.5</v>
      </c>
      <c r="I4886" t="s">
        <v>21</v>
      </c>
      <c r="J4886" t="s">
        <v>18</v>
      </c>
      <c r="K48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35.986111747021098</v>
      </c>
      <c r="L4886" s="6">
        <f>TablaDatos[[#This Row],[IMC_raw]]/1000000000000000</f>
        <v>3.5986111747021101</v>
      </c>
      <c r="M4886" s="2">
        <v>3598611174702110</v>
      </c>
      <c r="N48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6" s="13">
        <f t="shared" si="76"/>
        <v>4885</v>
      </c>
      <c r="P4886" s="2" t="str">
        <f>IF(TablaDatos[[#This Row],[Diabetes]]=0,"No","Si")</f>
        <v>Si</v>
      </c>
      <c r="Q4886">
        <v>1</v>
      </c>
      <c r="R4886">
        <f>TablaDatos[[#This Row],[Aux2]]/10000000000000</f>
        <v>261.99125953913</v>
      </c>
      <c r="S4886" s="1">
        <v>2619912595391300</v>
      </c>
      <c r="T4886" s="7">
        <f>TablaDatos[[#This Row],[Aux3]]/100000000000000</f>
        <v>241.366574503729</v>
      </c>
      <c r="U4886" s="1">
        <v>2.41366574503729E+16</v>
      </c>
      <c r="V4886">
        <v>185.6</v>
      </c>
      <c r="W4886">
        <v>112.6</v>
      </c>
    </row>
    <row r="4887" spans="1:23">
      <c r="A4887">
        <v>2016</v>
      </c>
      <c r="B4887">
        <v>68</v>
      </c>
      <c r="C4887" t="s">
        <v>23</v>
      </c>
      <c r="D4887" t="s">
        <v>29</v>
      </c>
      <c r="E4887" t="s">
        <v>21</v>
      </c>
      <c r="F4887" t="s">
        <v>19</v>
      </c>
      <c r="G4887" t="s">
        <v>25</v>
      </c>
      <c r="H4887" s="3">
        <v>12477.82</v>
      </c>
      <c r="I4887" t="s">
        <v>21</v>
      </c>
      <c r="J4887" t="s">
        <v>18</v>
      </c>
      <c r="K48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35.9609211686587</v>
      </c>
      <c r="L4887" s="6">
        <f>TablaDatos[[#This Row],[IMC_raw]]/1000000000000000</f>
        <v>3.5960921168658699</v>
      </c>
      <c r="M4887" s="2">
        <v>3596092116865870</v>
      </c>
      <c r="N48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7" s="13">
        <f t="shared" si="76"/>
        <v>4886</v>
      </c>
      <c r="P4887" s="2" t="str">
        <f>IF(TablaDatos[[#This Row],[Diabetes]]=0,"No","Si")</f>
        <v>No</v>
      </c>
      <c r="Q4887">
        <v>0</v>
      </c>
      <c r="R4887">
        <f>TablaDatos[[#This Row],[Aux2]]/10000000000000</f>
        <v>2282.2857906553099</v>
      </c>
      <c r="S4887" s="1">
        <v>2.28228579065531E+16</v>
      </c>
      <c r="T4887" s="7">
        <f>TablaDatos[[#This Row],[Aux3]]/100000000000000</f>
        <v>249.51143468002101</v>
      </c>
      <c r="U4887" s="1">
        <v>2.49511434680021E+16</v>
      </c>
      <c r="V4887">
        <v>172.1</v>
      </c>
      <c r="W4887">
        <v>103.1</v>
      </c>
    </row>
    <row r="4888" spans="1:23">
      <c r="A4888">
        <v>2016</v>
      </c>
      <c r="B4888">
        <v>59</v>
      </c>
      <c r="C4888" t="s">
        <v>16</v>
      </c>
      <c r="D4888" t="s">
        <v>73</v>
      </c>
      <c r="E4888" t="s">
        <v>19</v>
      </c>
      <c r="F4888" t="s">
        <v>19</v>
      </c>
      <c r="G4888" t="s">
        <v>28</v>
      </c>
      <c r="H4888" s="3">
        <v>43617.49</v>
      </c>
      <c r="I4888" t="s">
        <v>19</v>
      </c>
      <c r="J4888" t="s">
        <v>19</v>
      </c>
      <c r="K48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35.940772053931802</v>
      </c>
      <c r="L4888" s="5">
        <f>TablaDatos[[#This Row],[IMC_raw]]/1000000000000000</f>
        <v>3.5940772053931802</v>
      </c>
      <c r="M4888" s="2">
        <v>3594077205393180</v>
      </c>
      <c r="N48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8" s="13">
        <f t="shared" si="76"/>
        <v>4887</v>
      </c>
      <c r="P4888" s="2" t="str">
        <f>IF(TablaDatos[[#This Row],[Diabetes]]=0,"No","Si")</f>
        <v>No</v>
      </c>
      <c r="Q4888">
        <v>0</v>
      </c>
      <c r="R4888">
        <f>TablaDatos[[#This Row],[Aux2]]/10000000000000</f>
        <v>229.60228324576499</v>
      </c>
      <c r="S4888" s="1">
        <v>2296022832457650</v>
      </c>
      <c r="T4888" s="7">
        <f>TablaDatos[[#This Row],[Aux3]]/100000000000000</f>
        <v>25.7567713864049</v>
      </c>
      <c r="U4888" s="1">
        <v>2575677138640490</v>
      </c>
      <c r="V4888">
        <v>159.6</v>
      </c>
      <c r="W4888">
        <v>99.6</v>
      </c>
    </row>
    <row r="4889" spans="1:23">
      <c r="A4889">
        <v>2016</v>
      </c>
      <c r="B4889">
        <v>60</v>
      </c>
      <c r="C4889" t="s">
        <v>23</v>
      </c>
      <c r="D4889" t="s">
        <v>17</v>
      </c>
      <c r="E4889" t="s">
        <v>18</v>
      </c>
      <c r="F4889" t="s">
        <v>19</v>
      </c>
      <c r="G4889" t="s">
        <v>28</v>
      </c>
      <c r="H4889" s="3">
        <v>23423.279999999999</v>
      </c>
      <c r="I4889" t="s">
        <v>19</v>
      </c>
      <c r="J4889" t="s">
        <v>22</v>
      </c>
      <c r="K48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35.914171137436597</v>
      </c>
      <c r="L4889" s="6">
        <f>TablaDatos[[#This Row],[IMC_raw]]/1000000000000000</f>
        <v>35.914171137436597</v>
      </c>
      <c r="M4889" s="2">
        <v>3.59141711374366E+16</v>
      </c>
      <c r="N48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89" s="13">
        <f t="shared" si="76"/>
        <v>4888</v>
      </c>
      <c r="P4889" s="2" t="str">
        <f>IF(TablaDatos[[#This Row],[Diabetes]]=0,"No","Si")</f>
        <v>No</v>
      </c>
      <c r="Q4889">
        <v>0</v>
      </c>
      <c r="R4889">
        <f>TablaDatos[[#This Row],[Aux2]]/10000000000000</f>
        <v>2245.9782589711099</v>
      </c>
      <c r="S4889" s="1">
        <v>2.24597825897111E+16</v>
      </c>
      <c r="T4889" s="7">
        <f>TablaDatos[[#This Row],[Aux3]]/100000000000000</f>
        <v>22.802450032589601</v>
      </c>
      <c r="U4889" s="1">
        <v>2280245003258960</v>
      </c>
      <c r="V4889">
        <v>166.4</v>
      </c>
      <c r="W4889">
        <v>94.1</v>
      </c>
    </row>
    <row r="4890" spans="1:23">
      <c r="A4890">
        <v>2016</v>
      </c>
      <c r="B4890">
        <v>59</v>
      </c>
      <c r="C4890" t="s">
        <v>23</v>
      </c>
      <c r="D4890" t="s">
        <v>72</v>
      </c>
      <c r="E4890" t="s">
        <v>18</v>
      </c>
      <c r="F4890" t="s">
        <v>35</v>
      </c>
      <c r="G4890" t="s">
        <v>28</v>
      </c>
      <c r="H4890" s="3">
        <v>15231.14</v>
      </c>
      <c r="I4890" t="s">
        <v>21</v>
      </c>
      <c r="J4890" t="s">
        <v>18</v>
      </c>
      <c r="K48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35.896859801296699</v>
      </c>
      <c r="L4890" s="6">
        <f>TablaDatos[[#This Row],[IMC_raw]]/1000000000000000</f>
        <v>3.5896859801296701</v>
      </c>
      <c r="M4890" s="2">
        <v>3589685980129670</v>
      </c>
      <c r="N48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0" s="13">
        <f t="shared" si="76"/>
        <v>4889</v>
      </c>
      <c r="P4890" s="2" t="str">
        <f>IF(TablaDatos[[#This Row],[Diabetes]]=0,"No","Si")</f>
        <v>No</v>
      </c>
      <c r="Q4890">
        <v>0</v>
      </c>
      <c r="R4890">
        <f>TablaDatos[[#This Row],[Aux2]]/10000000000000</f>
        <v>2148.1190483653199</v>
      </c>
      <c r="S4890" s="1">
        <v>2.14811904836532E+16</v>
      </c>
      <c r="T4890" s="7">
        <f>TablaDatos[[#This Row],[Aux3]]/100000000000000</f>
        <v>250.18589188108101</v>
      </c>
      <c r="U4890" s="1">
        <v>2.50185891881081E+16</v>
      </c>
      <c r="V4890">
        <v>159</v>
      </c>
      <c r="W4890">
        <v>101.4</v>
      </c>
    </row>
    <row r="4891" spans="1:23">
      <c r="A4891">
        <v>2016</v>
      </c>
      <c r="B4891">
        <v>59</v>
      </c>
      <c r="C4891" t="s">
        <v>23</v>
      </c>
      <c r="D4891" t="s">
        <v>29</v>
      </c>
      <c r="E4891" t="s">
        <v>18</v>
      </c>
      <c r="F4891" t="s">
        <v>19</v>
      </c>
      <c r="G4891" t="s">
        <v>28</v>
      </c>
      <c r="H4891" s="3">
        <v>14848.21</v>
      </c>
      <c r="I4891" t="s">
        <v>19</v>
      </c>
      <c r="J4891" t="s">
        <v>22</v>
      </c>
      <c r="K48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35.883540331660903</v>
      </c>
      <c r="L4891" s="5">
        <f>TablaDatos[[#This Row],[IMC_raw]]/1000000000000000</f>
        <v>35.883540331660903</v>
      </c>
      <c r="M4891" s="2">
        <v>3.58835403316609E+16</v>
      </c>
      <c r="N48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1" s="13">
        <f t="shared" si="76"/>
        <v>4890</v>
      </c>
      <c r="P4891" s="2" t="str">
        <f>IF(TablaDatos[[#This Row],[Diabetes]]=0,"No","Si")</f>
        <v>Si</v>
      </c>
      <c r="Q4891">
        <v>1</v>
      </c>
      <c r="R4891">
        <f>TablaDatos[[#This Row],[Aux2]]/10000000000000</f>
        <v>2363.59354029224</v>
      </c>
      <c r="S4891" s="1">
        <v>2.36359354029224E+16</v>
      </c>
      <c r="T4891" s="7">
        <f>TablaDatos[[#This Row],[Aux3]]/100000000000000</f>
        <v>232.35442348562501</v>
      </c>
      <c r="U4891" s="1">
        <v>2.32354423485625E+16</v>
      </c>
      <c r="V4891">
        <v>159.6</v>
      </c>
      <c r="W4891">
        <v>99</v>
      </c>
    </row>
    <row r="4892" spans="1:23">
      <c r="A4892">
        <v>2016</v>
      </c>
      <c r="B4892">
        <v>61</v>
      </c>
      <c r="C4892" t="s">
        <v>23</v>
      </c>
      <c r="D4892" t="s">
        <v>29</v>
      </c>
      <c r="E4892" t="s">
        <v>31</v>
      </c>
      <c r="F4892" t="s">
        <v>19</v>
      </c>
      <c r="G4892" t="s">
        <v>28</v>
      </c>
      <c r="H4892" s="3">
        <v>15160.43</v>
      </c>
      <c r="I4892" t="s">
        <v>21</v>
      </c>
      <c r="J4892" t="s">
        <v>19</v>
      </c>
      <c r="K48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35.853921698211302</v>
      </c>
      <c r="L4892" s="5">
        <f>TablaDatos[[#This Row],[IMC_raw]]/1000000000000000</f>
        <v>0.358539216982113</v>
      </c>
      <c r="M4892" s="2">
        <v>358539216982113</v>
      </c>
      <c r="N48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2" s="13">
        <f t="shared" si="76"/>
        <v>4891</v>
      </c>
      <c r="P4892" s="2" t="str">
        <f>IF(TablaDatos[[#This Row],[Diabetes]]=0,"No","Si")</f>
        <v>Si</v>
      </c>
      <c r="Q4892">
        <v>1</v>
      </c>
      <c r="R4892">
        <f>TablaDatos[[#This Row],[Aux2]]/10000000000000</f>
        <v>2523.4004135282498</v>
      </c>
      <c r="S4892" s="1">
        <v>2.52340041352825E+16</v>
      </c>
      <c r="T4892" s="7">
        <f>TablaDatos[[#This Row],[Aux3]]/100000000000000</f>
        <v>259.728348617329</v>
      </c>
      <c r="U4892" s="1">
        <v>2.59728348617329E+16</v>
      </c>
      <c r="V4892">
        <v>175.1</v>
      </c>
      <c r="W4892">
        <v>103.9</v>
      </c>
    </row>
    <row r="4893" spans="1:23">
      <c r="A4893">
        <v>2016</v>
      </c>
      <c r="B4893">
        <v>48</v>
      </c>
      <c r="C4893" t="s">
        <v>23</v>
      </c>
      <c r="D4893" t="s">
        <v>73</v>
      </c>
      <c r="E4893" t="s">
        <v>18</v>
      </c>
      <c r="F4893" t="s">
        <v>19</v>
      </c>
      <c r="G4893" t="s">
        <v>20</v>
      </c>
      <c r="H4893" s="3">
        <v>31256.03</v>
      </c>
      <c r="I4893" t="s">
        <v>21</v>
      </c>
      <c r="J4893" t="s">
        <v>22</v>
      </c>
      <c r="K48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35.844824348920497</v>
      </c>
      <c r="L4893" s="5">
        <f>TablaDatos[[#This Row],[IMC_raw]]/1000000000000000</f>
        <v>3.5844824348920499</v>
      </c>
      <c r="M4893" s="2">
        <v>3584482434892050</v>
      </c>
      <c r="N48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3" s="13">
        <f t="shared" si="76"/>
        <v>4892</v>
      </c>
      <c r="P4893" s="2" t="str">
        <f>IF(TablaDatos[[#This Row],[Diabetes]]=0,"No","Si")</f>
        <v>Si</v>
      </c>
      <c r="Q4893">
        <v>1</v>
      </c>
      <c r="R4893">
        <f>TablaDatos[[#This Row],[Aux2]]/10000000000000</f>
        <v>2309.23673673847</v>
      </c>
      <c r="S4893" s="1">
        <v>2.30923673673847E+16</v>
      </c>
      <c r="T4893" s="7">
        <f>TablaDatos[[#This Row],[Aux3]]/100000000000000</f>
        <v>25.003810495190699</v>
      </c>
      <c r="U4893" s="1">
        <v>2500381049519070</v>
      </c>
      <c r="V4893">
        <v>152.9</v>
      </c>
      <c r="W4893">
        <v>94.4</v>
      </c>
    </row>
    <row r="4894" spans="1:23">
      <c r="A4894">
        <v>2016</v>
      </c>
      <c r="B4894">
        <v>68</v>
      </c>
      <c r="C4894" t="s">
        <v>16</v>
      </c>
      <c r="D4894" t="s">
        <v>42</v>
      </c>
      <c r="E4894" t="s">
        <v>31</v>
      </c>
      <c r="F4894" t="s">
        <v>24</v>
      </c>
      <c r="G4894" t="s">
        <v>25</v>
      </c>
      <c r="H4894" s="3">
        <v>21176.33</v>
      </c>
      <c r="I4894" t="s">
        <v>21</v>
      </c>
      <c r="J4894" t="s">
        <v>18</v>
      </c>
      <c r="K48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35.843420089650799</v>
      </c>
      <c r="L4894" s="6">
        <f>TablaDatos[[#This Row],[IMC_raw]]/1000000000000000</f>
        <v>3.5843420089650802</v>
      </c>
      <c r="M4894" s="2">
        <v>3584342008965080</v>
      </c>
      <c r="N48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4" s="13">
        <f t="shared" si="76"/>
        <v>4893</v>
      </c>
      <c r="P4894" s="2" t="str">
        <f>IF(TablaDatos[[#This Row],[Diabetes]]=0,"No","Si")</f>
        <v>Si</v>
      </c>
      <c r="Q4894">
        <v>1</v>
      </c>
      <c r="R4894">
        <f>TablaDatos[[#This Row],[Aux2]]/10000000000000</f>
        <v>2396.3385934277899</v>
      </c>
      <c r="S4894" s="1">
        <v>2.39633859342779E+16</v>
      </c>
      <c r="T4894" s="7">
        <f>TablaDatos[[#This Row],[Aux3]]/100000000000000</f>
        <v>240.448124548636</v>
      </c>
      <c r="U4894" s="1">
        <v>2.40448124548636E+16</v>
      </c>
      <c r="V4894">
        <v>173.5</v>
      </c>
      <c r="W4894">
        <v>106.9</v>
      </c>
    </row>
    <row r="4895" spans="1:23">
      <c r="A4895">
        <v>2016</v>
      </c>
      <c r="B4895">
        <v>51</v>
      </c>
      <c r="C4895" t="s">
        <v>16</v>
      </c>
      <c r="D4895" t="s">
        <v>73</v>
      </c>
      <c r="E4895" t="s">
        <v>18</v>
      </c>
      <c r="F4895" t="s">
        <v>24</v>
      </c>
      <c r="G4895" t="s">
        <v>20</v>
      </c>
      <c r="H4895" s="3">
        <v>16736.22</v>
      </c>
      <c r="I4895" t="s">
        <v>19</v>
      </c>
      <c r="J4895" t="s">
        <v>22</v>
      </c>
      <c r="K48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35.7587490108072</v>
      </c>
      <c r="L4895" s="5">
        <f>TablaDatos[[#This Row],[IMC_raw]]/1000000000000000</f>
        <v>3.57587490108072</v>
      </c>
      <c r="M4895" s="2">
        <v>3575874901080720</v>
      </c>
      <c r="N48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5" s="13">
        <f t="shared" si="76"/>
        <v>4894</v>
      </c>
      <c r="P4895" s="2" t="str">
        <f>IF(TablaDatos[[#This Row],[Diabetes]]=0,"No","Si")</f>
        <v>No</v>
      </c>
      <c r="Q4895">
        <v>0</v>
      </c>
      <c r="R4895">
        <f>TablaDatos[[#This Row],[Aux2]]/10000000000000</f>
        <v>2084.4562104003699</v>
      </c>
      <c r="S4895" s="1">
        <v>2.08445621040037E+16</v>
      </c>
      <c r="T4895" s="7">
        <f>TablaDatos[[#This Row],[Aux3]]/100000000000000</f>
        <v>19.644261951224401</v>
      </c>
      <c r="U4895" s="1">
        <v>1964426195122440</v>
      </c>
      <c r="V4895">
        <v>151.5</v>
      </c>
      <c r="W4895">
        <v>96.6</v>
      </c>
    </row>
    <row r="4896" spans="1:23">
      <c r="A4896">
        <v>2016</v>
      </c>
      <c r="B4896">
        <v>53</v>
      </c>
      <c r="C4896" t="s">
        <v>16</v>
      </c>
      <c r="D4896" t="s">
        <v>17</v>
      </c>
      <c r="E4896" t="s">
        <v>19</v>
      </c>
      <c r="F4896" t="s">
        <v>24</v>
      </c>
      <c r="G4896" t="s">
        <v>20</v>
      </c>
      <c r="H4896" s="3">
        <v>24184.75</v>
      </c>
      <c r="I4896" t="s">
        <v>21</v>
      </c>
      <c r="J4896" t="s">
        <v>18</v>
      </c>
      <c r="K48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35.7133238876593</v>
      </c>
      <c r="L4896" s="6">
        <f>TablaDatos[[#This Row],[IMC_raw]]/100000000000000</f>
        <v>35.7133238876593</v>
      </c>
      <c r="M4896" s="2">
        <v>3571332388765930</v>
      </c>
      <c r="N48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6" s="13">
        <f t="shared" si="76"/>
        <v>4895</v>
      </c>
      <c r="P4896" s="2" t="str">
        <f>IF(TablaDatos[[#This Row],[Diabetes]]=0,"No","Si")</f>
        <v>No</v>
      </c>
      <c r="Q4896">
        <v>0</v>
      </c>
      <c r="R4896">
        <f>TablaDatos[[#This Row],[Aux2]]/10000000000000</f>
        <v>2194.9774466642002</v>
      </c>
      <c r="S4896" s="1">
        <v>2.1949774466642E+16</v>
      </c>
      <c r="T4896" s="7">
        <f>TablaDatos[[#This Row],[Aux3]]/100000000000000</f>
        <v>277.49328879731797</v>
      </c>
      <c r="U4896" s="1">
        <v>2.77493288797318E+16</v>
      </c>
      <c r="V4896">
        <v>159.9</v>
      </c>
      <c r="W4896">
        <v>96.8</v>
      </c>
    </row>
    <row r="4897" spans="1:23">
      <c r="A4897">
        <v>2016</v>
      </c>
      <c r="B4897">
        <v>71</v>
      </c>
      <c r="C4897" t="s">
        <v>23</v>
      </c>
      <c r="D4897" t="s">
        <v>74</v>
      </c>
      <c r="E4897" t="s">
        <v>31</v>
      </c>
      <c r="F4897" t="s">
        <v>24</v>
      </c>
      <c r="G4897" t="s">
        <v>25</v>
      </c>
      <c r="H4897" s="3">
        <v>12021.32</v>
      </c>
      <c r="I4897" t="s">
        <v>21</v>
      </c>
      <c r="J4897" t="s">
        <v>18</v>
      </c>
      <c r="K48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35.705374272056297</v>
      </c>
      <c r="L4897" s="5">
        <f>TablaDatos[[#This Row],[IMC_raw]]/1000000000000000</f>
        <v>3.5705374272056298</v>
      </c>
      <c r="M4897" s="2">
        <v>3570537427205630</v>
      </c>
      <c r="N48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7" s="13">
        <f t="shared" si="76"/>
        <v>4896</v>
      </c>
      <c r="P4897" s="2" t="str">
        <f>IF(TablaDatos[[#This Row],[Diabetes]]=0,"No","Si")</f>
        <v>Si</v>
      </c>
      <c r="Q4897">
        <v>1</v>
      </c>
      <c r="R4897">
        <f>TablaDatos[[#This Row],[Aux2]]/10000000000000</f>
        <v>196.15433489143501</v>
      </c>
      <c r="S4897" s="1">
        <v>1961543348914350</v>
      </c>
      <c r="T4897" s="7">
        <f>TablaDatos[[#This Row],[Aux3]]/100000000000000</f>
        <v>249.00649123768201</v>
      </c>
      <c r="U4897" s="1">
        <v>2.49006491237682E+16</v>
      </c>
      <c r="V4897">
        <v>182.5</v>
      </c>
      <c r="W4897">
        <v>105.4</v>
      </c>
    </row>
    <row r="4898" spans="1:23">
      <c r="A4898">
        <v>2016</v>
      </c>
      <c r="B4898">
        <v>62</v>
      </c>
      <c r="C4898" t="s">
        <v>16</v>
      </c>
      <c r="D4898" t="s">
        <v>42</v>
      </c>
      <c r="E4898" t="s">
        <v>19</v>
      </c>
      <c r="F4898" t="s">
        <v>19</v>
      </c>
      <c r="G4898" t="s">
        <v>28</v>
      </c>
      <c r="H4898" s="3">
        <v>23345.91</v>
      </c>
      <c r="I4898" t="s">
        <v>19</v>
      </c>
      <c r="J4898" t="s">
        <v>22</v>
      </c>
      <c r="K48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35.694090314986802</v>
      </c>
      <c r="L4898" s="5">
        <f>TablaDatos[[#This Row],[IMC_raw]]/1000000000000000</f>
        <v>35.694090314986802</v>
      </c>
      <c r="M4898" s="2">
        <v>3.56940903149868E+16</v>
      </c>
      <c r="N48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8" s="13">
        <f t="shared" si="76"/>
        <v>4897</v>
      </c>
      <c r="P4898" s="2" t="str">
        <f>IF(TablaDatos[[#This Row],[Diabetes]]=0,"No","Si")</f>
        <v>Si</v>
      </c>
      <c r="Q4898">
        <v>1</v>
      </c>
      <c r="R4898">
        <f>TablaDatos[[#This Row],[Aux2]]/10000000000000</f>
        <v>2425.68656420657</v>
      </c>
      <c r="S4898" s="1">
        <v>2.42568656420657E+16</v>
      </c>
      <c r="T4898" s="7">
        <f>TablaDatos[[#This Row],[Aux3]]/100000000000000</f>
        <v>26.426984108159001</v>
      </c>
      <c r="U4898" s="1">
        <v>2642698410815900</v>
      </c>
      <c r="V4898">
        <v>173.5</v>
      </c>
      <c r="W4898">
        <v>101</v>
      </c>
    </row>
    <row r="4899" spans="1:23">
      <c r="A4899">
        <v>2016</v>
      </c>
      <c r="B4899">
        <v>68</v>
      </c>
      <c r="C4899" t="s">
        <v>23</v>
      </c>
      <c r="D4899" t="s">
        <v>74</v>
      </c>
      <c r="E4899" t="s">
        <v>31</v>
      </c>
      <c r="F4899" t="s">
        <v>24</v>
      </c>
      <c r="G4899" t="s">
        <v>25</v>
      </c>
      <c r="H4899" s="3">
        <v>13795.55</v>
      </c>
      <c r="I4899" t="s">
        <v>21</v>
      </c>
      <c r="J4899" t="s">
        <v>21</v>
      </c>
      <c r="K48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35.6455944352534</v>
      </c>
      <c r="L4899" s="6">
        <f>TablaDatos[[#This Row],[IMC_raw]]/1000000000000000</f>
        <v>0.35645594435253403</v>
      </c>
      <c r="M4899" s="2">
        <v>356455944352534</v>
      </c>
      <c r="N48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899" s="13">
        <f t="shared" si="76"/>
        <v>4898</v>
      </c>
      <c r="P4899" s="2" t="str">
        <f>IF(TablaDatos[[#This Row],[Diabetes]]=0,"No","Si")</f>
        <v>Si</v>
      </c>
      <c r="Q4899">
        <v>1</v>
      </c>
      <c r="R4899">
        <f>TablaDatos[[#This Row],[Aux2]]/10000000000000</f>
        <v>2496.1351908956599</v>
      </c>
      <c r="S4899" s="1">
        <v>2.49613519089566E+16</v>
      </c>
      <c r="T4899" s="7">
        <f>TablaDatos[[#This Row],[Aux3]]/100000000000000</f>
        <v>26.070115615427198</v>
      </c>
      <c r="U4899" s="1">
        <v>2607011561542720</v>
      </c>
      <c r="V4899">
        <v>166.1</v>
      </c>
      <c r="W4899">
        <v>107.1</v>
      </c>
    </row>
    <row r="4900" spans="1:23">
      <c r="A4900">
        <v>2016</v>
      </c>
      <c r="B4900">
        <v>66</v>
      </c>
      <c r="C4900" t="s">
        <v>23</v>
      </c>
      <c r="D4900" t="s">
        <v>73</v>
      </c>
      <c r="E4900" t="s">
        <v>31</v>
      </c>
      <c r="F4900" t="s">
        <v>19</v>
      </c>
      <c r="G4900" t="s">
        <v>25</v>
      </c>
      <c r="H4900" s="3">
        <v>23426.240000000002</v>
      </c>
      <c r="I4900" t="s">
        <v>21</v>
      </c>
      <c r="J4900" t="s">
        <v>21</v>
      </c>
      <c r="K49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35.639811890531298</v>
      </c>
      <c r="L4900" s="6">
        <f>TablaDatos[[#This Row],[IMC_raw]]/1000000000000000</f>
        <v>3.5639811890531301</v>
      </c>
      <c r="M4900" s="2">
        <v>3563981189053130</v>
      </c>
      <c r="N49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0" s="13">
        <f t="shared" si="76"/>
        <v>4899</v>
      </c>
      <c r="P4900" s="2" t="str">
        <f>IF(TablaDatos[[#This Row],[Diabetes]]=0,"No","Si")</f>
        <v>Si</v>
      </c>
      <c r="Q4900">
        <v>1</v>
      </c>
      <c r="R4900">
        <f>TablaDatos[[#This Row],[Aux2]]/10000000000000</f>
        <v>2441.9632487212598</v>
      </c>
      <c r="S4900" s="1">
        <v>2.44196324872126E+16</v>
      </c>
      <c r="T4900" s="7">
        <f>TablaDatos[[#This Row],[Aux3]]/100000000000000</f>
        <v>288.04461342857201</v>
      </c>
      <c r="U4900" s="1">
        <v>2.88044613428572E+16</v>
      </c>
      <c r="V4900">
        <v>173.1</v>
      </c>
      <c r="W4900">
        <v>102.6</v>
      </c>
    </row>
    <row r="4901" spans="1:23">
      <c r="A4901">
        <v>2016</v>
      </c>
      <c r="B4901">
        <v>57</v>
      </c>
      <c r="C4901" t="s">
        <v>23</v>
      </c>
      <c r="D4901" t="s">
        <v>26</v>
      </c>
      <c r="E4901" t="s">
        <v>18</v>
      </c>
      <c r="F4901" t="s">
        <v>24</v>
      </c>
      <c r="G4901" t="s">
        <v>28</v>
      </c>
      <c r="H4901" s="3">
        <v>29308.7</v>
      </c>
      <c r="I4901" t="s">
        <v>19</v>
      </c>
      <c r="J4901" t="s">
        <v>18</v>
      </c>
      <c r="K49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35.608816938584397</v>
      </c>
      <c r="L4901" s="6">
        <f>TablaDatos[[#This Row],[IMC_raw]]/100000000000000</f>
        <v>35.608816938584397</v>
      </c>
      <c r="M4901" s="2">
        <v>3560881693858440</v>
      </c>
      <c r="N49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1" s="13">
        <f t="shared" si="76"/>
        <v>4900</v>
      </c>
      <c r="P4901" s="2" t="str">
        <f>IF(TablaDatos[[#This Row],[Diabetes]]=0,"No","Si")</f>
        <v>Si</v>
      </c>
      <c r="Q4901">
        <v>1</v>
      </c>
      <c r="R4901">
        <f>TablaDatos[[#This Row],[Aux2]]/10000000000000</f>
        <v>2097.8884734277999</v>
      </c>
      <c r="S4901" s="1">
        <v>2.0978884734278E+16</v>
      </c>
      <c r="T4901" s="7">
        <f>TablaDatos[[#This Row],[Aux3]]/100000000000000</f>
        <v>22.692332128457299</v>
      </c>
      <c r="U4901" s="1">
        <v>2269233212845730</v>
      </c>
      <c r="V4901">
        <v>169.1</v>
      </c>
      <c r="W4901">
        <v>100.7</v>
      </c>
    </row>
    <row r="4902" spans="1:23">
      <c r="A4902">
        <v>2016</v>
      </c>
      <c r="B4902">
        <v>67</v>
      </c>
      <c r="C4902" t="s">
        <v>16</v>
      </c>
      <c r="D4902" t="s">
        <v>73</v>
      </c>
      <c r="E4902" t="s">
        <v>21</v>
      </c>
      <c r="F4902" t="s">
        <v>19</v>
      </c>
      <c r="G4902" t="s">
        <v>25</v>
      </c>
      <c r="H4902" s="3">
        <v>12559.88</v>
      </c>
      <c r="I4902" t="s">
        <v>21</v>
      </c>
      <c r="J4902" t="s">
        <v>19</v>
      </c>
      <c r="K49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35.589223788851001</v>
      </c>
      <c r="L4902" s="5">
        <f>TablaDatos[[#This Row],[IMC_raw]]/1000000000000000</f>
        <v>3.5589223788851001</v>
      </c>
      <c r="M4902" s="2">
        <v>3558922378885100</v>
      </c>
      <c r="N49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2" s="13">
        <f t="shared" si="76"/>
        <v>4901</v>
      </c>
      <c r="P4902" s="2" t="str">
        <f>IF(TablaDatos[[#This Row],[Diabetes]]=0,"No","Si")</f>
        <v>Si</v>
      </c>
      <c r="Q4902">
        <v>1</v>
      </c>
      <c r="R4902">
        <f>TablaDatos[[#This Row],[Aux2]]/10000000000000</f>
        <v>2414.3400489037999</v>
      </c>
      <c r="S4902" s="1">
        <v>2.4143400489038E+16</v>
      </c>
      <c r="T4902" s="7">
        <f>TablaDatos[[#This Row],[Aux3]]/100000000000000</f>
        <v>260.263666664396</v>
      </c>
      <c r="U4902" s="1">
        <v>2.60263666664396E+16</v>
      </c>
      <c r="V4902">
        <v>176.7</v>
      </c>
      <c r="W4902">
        <v>107.7</v>
      </c>
    </row>
    <row r="4903" spans="1:23">
      <c r="A4903">
        <v>2016</v>
      </c>
      <c r="B4903">
        <v>53</v>
      </c>
      <c r="C4903" t="s">
        <v>23</v>
      </c>
      <c r="D4903" t="s">
        <v>34</v>
      </c>
      <c r="E4903" t="s">
        <v>18</v>
      </c>
      <c r="F4903" t="s">
        <v>19</v>
      </c>
      <c r="G4903" t="s">
        <v>20</v>
      </c>
      <c r="H4903" s="3">
        <v>19381.87</v>
      </c>
      <c r="I4903" t="s">
        <v>19</v>
      </c>
      <c r="J4903" t="s">
        <v>22</v>
      </c>
      <c r="K49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35.578218693237396</v>
      </c>
      <c r="L4903" s="5">
        <f>TablaDatos[[#This Row],[IMC_raw]]/1000000000000000</f>
        <v>3.5578218693237398</v>
      </c>
      <c r="M4903" s="2">
        <v>3557821869323740</v>
      </c>
      <c r="N49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3" s="13">
        <f t="shared" si="76"/>
        <v>4902</v>
      </c>
      <c r="P4903" s="2" t="str">
        <f>IF(TablaDatos[[#This Row],[Diabetes]]=0,"No","Si")</f>
        <v>Si</v>
      </c>
      <c r="Q4903">
        <v>1</v>
      </c>
      <c r="R4903">
        <f>TablaDatos[[#This Row],[Aux2]]/10000000000000</f>
        <v>2159.4380071313899</v>
      </c>
      <c r="S4903" s="1">
        <v>2.15943800713139E+16</v>
      </c>
      <c r="T4903" s="7">
        <f>TablaDatos[[#This Row],[Aux3]]/100000000000000</f>
        <v>227.74133469361999</v>
      </c>
      <c r="U4903" s="1">
        <v>2.2774133469362E+16</v>
      </c>
      <c r="V4903">
        <v>156.30000000000001</v>
      </c>
      <c r="W4903">
        <v>97.5</v>
      </c>
    </row>
    <row r="4904" spans="1:23">
      <c r="A4904">
        <v>2016</v>
      </c>
      <c r="B4904">
        <v>58</v>
      </c>
      <c r="C4904" t="s">
        <v>23</v>
      </c>
      <c r="D4904" t="s">
        <v>42</v>
      </c>
      <c r="E4904" t="s">
        <v>31</v>
      </c>
      <c r="F4904" t="s">
        <v>19</v>
      </c>
      <c r="G4904" t="s">
        <v>28</v>
      </c>
      <c r="H4904" s="3">
        <v>15284.23</v>
      </c>
      <c r="I4904" t="s">
        <v>21</v>
      </c>
      <c r="J4904" t="s">
        <v>21</v>
      </c>
      <c r="K49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35.464517179993805</v>
      </c>
      <c r="L4904" s="5">
        <f>TablaDatos[[#This Row],[IMC_raw]]/1000000000000000</f>
        <v>3.5464517179993802</v>
      </c>
      <c r="M4904" s="2">
        <v>3546451717999380</v>
      </c>
      <c r="N49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4" s="13">
        <f t="shared" si="76"/>
        <v>4903</v>
      </c>
      <c r="P4904" s="2" t="str">
        <f>IF(TablaDatos[[#This Row],[Diabetes]]=0,"No","Si")</f>
        <v>Si</v>
      </c>
      <c r="Q4904">
        <v>1</v>
      </c>
      <c r="R4904">
        <f>TablaDatos[[#This Row],[Aux2]]/10000000000000</f>
        <v>2418.5226480849101</v>
      </c>
      <c r="S4904" s="1">
        <v>2.41852264808491E+16</v>
      </c>
      <c r="T4904" s="7">
        <f>TablaDatos[[#This Row],[Aux3]]/100000000000000</f>
        <v>3.0000000000000001E-12</v>
      </c>
      <c r="U4904">
        <v>300</v>
      </c>
      <c r="V4904">
        <v>178.3</v>
      </c>
      <c r="W4904">
        <v>108.9</v>
      </c>
    </row>
    <row r="4905" spans="1:23">
      <c r="A4905">
        <v>2016</v>
      </c>
      <c r="B4905">
        <v>66</v>
      </c>
      <c r="C4905" t="s">
        <v>16</v>
      </c>
      <c r="D4905" t="s">
        <v>74</v>
      </c>
      <c r="E4905" t="s">
        <v>31</v>
      </c>
      <c r="F4905" t="s">
        <v>24</v>
      </c>
      <c r="G4905" t="s">
        <v>25</v>
      </c>
      <c r="H4905" s="3">
        <v>18061.330000000002</v>
      </c>
      <c r="I4905" t="s">
        <v>19</v>
      </c>
      <c r="J4905" t="s">
        <v>18</v>
      </c>
      <c r="K49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35.442903300257299</v>
      </c>
      <c r="L4905" s="6">
        <f>TablaDatos[[#This Row],[IMC_raw]]/1000000000000000</f>
        <v>35.442903300257299</v>
      </c>
      <c r="M4905" s="2">
        <v>3.54429033002573E+16</v>
      </c>
      <c r="N49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5" s="13">
        <f t="shared" si="76"/>
        <v>4904</v>
      </c>
      <c r="P4905" s="2" t="str">
        <f>IF(TablaDatos[[#This Row],[Diabetes]]=0,"No","Si")</f>
        <v>No</v>
      </c>
      <c r="Q4905">
        <v>0</v>
      </c>
      <c r="R4905">
        <f>TablaDatos[[#This Row],[Aux2]]/10000000000000</f>
        <v>2264.6573528955901</v>
      </c>
      <c r="S4905" s="1">
        <v>2.26465735289559E+16</v>
      </c>
      <c r="T4905" s="7">
        <f>TablaDatos[[#This Row],[Aux3]]/100000000000000</f>
        <v>232.33192889375101</v>
      </c>
      <c r="U4905" s="1">
        <v>2.32331928893751E+16</v>
      </c>
      <c r="V4905">
        <v>163.4</v>
      </c>
      <c r="W4905">
        <v>103.6</v>
      </c>
    </row>
    <row r="4906" spans="1:23">
      <c r="A4906">
        <v>2016</v>
      </c>
      <c r="B4906">
        <v>59</v>
      </c>
      <c r="C4906" t="s">
        <v>23</v>
      </c>
      <c r="D4906" t="s">
        <v>42</v>
      </c>
      <c r="E4906" t="s">
        <v>18</v>
      </c>
      <c r="F4906" t="s">
        <v>24</v>
      </c>
      <c r="G4906" t="s">
        <v>28</v>
      </c>
      <c r="H4906" s="3">
        <v>14674.34</v>
      </c>
      <c r="I4906" t="s">
        <v>19</v>
      </c>
      <c r="J4906" t="s">
        <v>22</v>
      </c>
      <c r="K49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35.417416456958698</v>
      </c>
      <c r="L4906" s="5">
        <f>TablaDatos[[#This Row],[IMC_raw]]/100000000000000</f>
        <v>35.417416456958698</v>
      </c>
      <c r="M4906" s="2">
        <v>3541741645695870</v>
      </c>
      <c r="N49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6" s="13">
        <f t="shared" si="76"/>
        <v>4905</v>
      </c>
      <c r="P4906" s="2" t="str">
        <f>IF(TablaDatos[[#This Row],[Diabetes]]=0,"No","Si")</f>
        <v>Si</v>
      </c>
      <c r="Q4906">
        <v>1</v>
      </c>
      <c r="R4906">
        <f>TablaDatos[[#This Row],[Aux2]]/10000000000000</f>
        <v>2233.1408209649899</v>
      </c>
      <c r="S4906" s="1">
        <v>2.23314082096499E+16</v>
      </c>
      <c r="T4906" s="7">
        <f>TablaDatos[[#This Row],[Aux3]]/100000000000000</f>
        <v>254.094998167217</v>
      </c>
      <c r="U4906" s="1">
        <v>2.54094998167217E+16</v>
      </c>
      <c r="V4906">
        <v>162.4</v>
      </c>
      <c r="W4906">
        <v>101.4</v>
      </c>
    </row>
    <row r="4907" spans="1:23">
      <c r="A4907">
        <v>2016</v>
      </c>
      <c r="B4907">
        <v>56</v>
      </c>
      <c r="C4907" t="s">
        <v>16</v>
      </c>
      <c r="D4907" t="s">
        <v>27</v>
      </c>
      <c r="E4907" t="s">
        <v>31</v>
      </c>
      <c r="F4907" t="s">
        <v>19</v>
      </c>
      <c r="G4907" t="s">
        <v>28</v>
      </c>
      <c r="H4907" s="3">
        <v>20074.91</v>
      </c>
      <c r="I4907" t="s">
        <v>19</v>
      </c>
      <c r="J4907" t="s">
        <v>18</v>
      </c>
      <c r="K49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35.358099877763202</v>
      </c>
      <c r="L4907" s="6">
        <f>TablaDatos[[#This Row],[IMC_raw]]/1000000000000000</f>
        <v>0.35358099877763199</v>
      </c>
      <c r="M4907" s="2">
        <v>353580998777632</v>
      </c>
      <c r="N49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7" s="13">
        <f t="shared" si="76"/>
        <v>4906</v>
      </c>
      <c r="P4907" s="2" t="str">
        <f>IF(TablaDatos[[#This Row],[Diabetes]]=0,"No","Si")</f>
        <v>Si</v>
      </c>
      <c r="Q4907">
        <v>1</v>
      </c>
      <c r="R4907">
        <f>TablaDatos[[#This Row],[Aux2]]/10000000000000</f>
        <v>237.29474283060401</v>
      </c>
      <c r="S4907" s="1">
        <v>2372947428306040</v>
      </c>
      <c r="T4907" s="7">
        <f>TablaDatos[[#This Row],[Aux3]]/100000000000000</f>
        <v>2.5336625230145899</v>
      </c>
      <c r="U4907" s="1">
        <v>253366252301459</v>
      </c>
      <c r="V4907">
        <v>166.3</v>
      </c>
      <c r="W4907">
        <v>102.9</v>
      </c>
    </row>
    <row r="4908" spans="1:23">
      <c r="A4908">
        <v>2016</v>
      </c>
      <c r="B4908">
        <v>53</v>
      </c>
      <c r="C4908" t="s">
        <v>16</v>
      </c>
      <c r="D4908" t="s">
        <v>36</v>
      </c>
      <c r="E4908" t="s">
        <v>21</v>
      </c>
      <c r="F4908" t="s">
        <v>24</v>
      </c>
      <c r="G4908" t="s">
        <v>20</v>
      </c>
      <c r="H4908" s="3">
        <v>19329.439999999999</v>
      </c>
      <c r="I4908" t="s">
        <v>21</v>
      </c>
      <c r="J4908" t="s">
        <v>19</v>
      </c>
      <c r="K49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35.332236321722696</v>
      </c>
      <c r="L4908" s="6">
        <f>TablaDatos[[#This Row],[IMC_raw]]/1000000000000000</f>
        <v>35.332236321722696</v>
      </c>
      <c r="M4908" s="2">
        <v>3.53322363217227E+16</v>
      </c>
      <c r="N49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8" s="13">
        <f t="shared" si="76"/>
        <v>4907</v>
      </c>
      <c r="P4908" s="2" t="str">
        <f>IF(TablaDatos[[#This Row],[Diabetes]]=0,"No","Si")</f>
        <v>No</v>
      </c>
      <c r="Q4908">
        <v>0</v>
      </c>
      <c r="R4908">
        <f>TablaDatos[[#This Row],[Aux2]]/10000000000000</f>
        <v>2117.6920130635899</v>
      </c>
      <c r="S4908" s="1">
        <v>2.11769201306359E+16</v>
      </c>
      <c r="T4908" s="7">
        <f>TablaDatos[[#This Row],[Aux3]]/100000000000000</f>
        <v>25.677658062632201</v>
      </c>
      <c r="U4908" s="1">
        <v>2567765806263220</v>
      </c>
      <c r="V4908">
        <v>155.80000000000001</v>
      </c>
      <c r="W4908">
        <v>93.1</v>
      </c>
    </row>
    <row r="4909" spans="1:23">
      <c r="A4909">
        <v>2016</v>
      </c>
      <c r="B4909">
        <v>66</v>
      </c>
      <c r="C4909" t="s">
        <v>16</v>
      </c>
      <c r="D4909" t="s">
        <v>17</v>
      </c>
      <c r="E4909" t="s">
        <v>21</v>
      </c>
      <c r="F4909" t="s">
        <v>24</v>
      </c>
      <c r="G4909" t="s">
        <v>25</v>
      </c>
      <c r="H4909" s="3">
        <v>24435.47</v>
      </c>
      <c r="I4909" t="s">
        <v>21</v>
      </c>
      <c r="J4909" t="s">
        <v>22</v>
      </c>
      <c r="K49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35.219464259945298</v>
      </c>
      <c r="L4909" s="5">
        <f>TablaDatos[[#This Row],[IMC_raw]]/1000000000000000</f>
        <v>35.219464259945298</v>
      </c>
      <c r="M4909" s="2">
        <v>3.52194642599453E+16</v>
      </c>
      <c r="N49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09" s="13">
        <f t="shared" si="76"/>
        <v>4908</v>
      </c>
      <c r="P4909" s="2" t="str">
        <f>IF(TablaDatos[[#This Row],[Diabetes]]=0,"No","Si")</f>
        <v>No</v>
      </c>
      <c r="Q4909">
        <v>0</v>
      </c>
      <c r="R4909">
        <f>TablaDatos[[#This Row],[Aux2]]/10000000000000</f>
        <v>2338.5934271495598</v>
      </c>
      <c r="S4909" s="1">
        <v>2.33859342714956E+16</v>
      </c>
      <c r="T4909" s="7">
        <f>TablaDatos[[#This Row],[Aux3]]/100000000000000</f>
        <v>232.65126216523001</v>
      </c>
      <c r="U4909" s="1">
        <v>2.3265126216523E+16</v>
      </c>
      <c r="V4909">
        <v>160.9</v>
      </c>
      <c r="W4909">
        <v>98.2</v>
      </c>
    </row>
    <row r="4910" spans="1:23">
      <c r="A4910">
        <v>2016</v>
      </c>
      <c r="B4910">
        <v>71</v>
      </c>
      <c r="C4910" t="s">
        <v>16</v>
      </c>
      <c r="D4910" t="s">
        <v>73</v>
      </c>
      <c r="E4910" t="s">
        <v>21</v>
      </c>
      <c r="F4910" t="s">
        <v>19</v>
      </c>
      <c r="G4910" t="s">
        <v>25</v>
      </c>
      <c r="H4910" s="3">
        <v>51780.89</v>
      </c>
      <c r="I4910" t="s">
        <v>21</v>
      </c>
      <c r="J4910" t="s">
        <v>18</v>
      </c>
      <c r="K49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35.194773268741798</v>
      </c>
      <c r="L4910" s="6">
        <f>TablaDatos[[#This Row],[IMC_raw]]/100000000000000</f>
        <v>35.194773268741798</v>
      </c>
      <c r="M4910" s="2">
        <v>3519477326874180</v>
      </c>
      <c r="N49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0" s="13">
        <f t="shared" si="76"/>
        <v>4909</v>
      </c>
      <c r="P4910" s="2" t="str">
        <f>IF(TablaDatos[[#This Row],[Diabetes]]=0,"No","Si")</f>
        <v>No</v>
      </c>
      <c r="Q4910">
        <v>0</v>
      </c>
      <c r="R4910">
        <f>TablaDatos[[#This Row],[Aux2]]/10000000000000</f>
        <v>1978.3172028720801</v>
      </c>
      <c r="S4910" s="1">
        <v>1.97831720287208E+16</v>
      </c>
      <c r="T4910" s="7">
        <f>TablaDatos[[#This Row],[Aux3]]/100000000000000</f>
        <v>225.99962465680301</v>
      </c>
      <c r="U4910" s="1">
        <v>2.25999624656803E+16</v>
      </c>
      <c r="V4910">
        <v>180.9</v>
      </c>
      <c r="W4910">
        <v>108.5</v>
      </c>
    </row>
    <row r="4911" spans="1:23">
      <c r="A4911">
        <v>2016</v>
      </c>
      <c r="B4911">
        <v>65</v>
      </c>
      <c r="C4911" t="s">
        <v>23</v>
      </c>
      <c r="D4911" t="s">
        <v>26</v>
      </c>
      <c r="E4911" t="s">
        <v>18</v>
      </c>
      <c r="F4911" t="s">
        <v>24</v>
      </c>
      <c r="G4911" t="s">
        <v>25</v>
      </c>
      <c r="H4911" s="3">
        <v>37127.5</v>
      </c>
      <c r="I4911" t="s">
        <v>21</v>
      </c>
      <c r="J4911" t="s">
        <v>22</v>
      </c>
      <c r="K49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35.151569456310803</v>
      </c>
      <c r="L4911" s="6">
        <f>TablaDatos[[#This Row],[IMC_raw]]/1000000000000000</f>
        <v>0.35151569456310799</v>
      </c>
      <c r="M4911" s="2">
        <v>351515694563108</v>
      </c>
      <c r="N49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1" s="13">
        <f t="shared" si="76"/>
        <v>4910</v>
      </c>
      <c r="P4911" s="2" t="str">
        <f>IF(TablaDatos[[#This Row],[Diabetes]]=0,"No","Si")</f>
        <v>No</v>
      </c>
      <c r="Q4911">
        <v>0</v>
      </c>
      <c r="R4911">
        <f>TablaDatos[[#This Row],[Aux2]]/10000000000000</f>
        <v>2133.6191878548798</v>
      </c>
      <c r="S4911" s="1">
        <v>2.13361918785488E+16</v>
      </c>
      <c r="T4911" s="7">
        <f>TablaDatos[[#This Row],[Aux3]]/100000000000000</f>
        <v>262.65391146373599</v>
      </c>
      <c r="U4911" s="1">
        <v>2.62653911463736E+16</v>
      </c>
      <c r="V4911">
        <v>164.2</v>
      </c>
      <c r="W4911">
        <v>96.8</v>
      </c>
    </row>
    <row r="4912" spans="1:23">
      <c r="A4912">
        <v>2016</v>
      </c>
      <c r="B4912">
        <v>64</v>
      </c>
      <c r="C4912" t="s">
        <v>23</v>
      </c>
      <c r="D4912" t="s">
        <v>17</v>
      </c>
      <c r="E4912" t="s">
        <v>31</v>
      </c>
      <c r="F4912" t="s">
        <v>24</v>
      </c>
      <c r="G4912" t="s">
        <v>28</v>
      </c>
      <c r="H4912" s="3">
        <v>18235.310000000001</v>
      </c>
      <c r="I4912" t="s">
        <v>21</v>
      </c>
      <c r="J4912" t="s">
        <v>18</v>
      </c>
      <c r="K49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35.147195922826697</v>
      </c>
      <c r="L4912" s="5">
        <f>TablaDatos[[#This Row],[IMC_raw]]/1000000000000000</f>
        <v>35.147195922826697</v>
      </c>
      <c r="M4912" s="2">
        <v>3.51471959228267E+16</v>
      </c>
      <c r="N49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2" s="13">
        <f t="shared" si="76"/>
        <v>4911</v>
      </c>
      <c r="P4912" s="2" t="str">
        <f>IF(TablaDatos[[#This Row],[Diabetes]]=0,"No","Si")</f>
        <v>Si</v>
      </c>
      <c r="Q4912">
        <v>1</v>
      </c>
      <c r="R4912">
        <f>TablaDatos[[#This Row],[Aux2]]/10000000000000</f>
        <v>2397.96584018769</v>
      </c>
      <c r="S4912" s="1">
        <v>2.39796584018769E+16</v>
      </c>
      <c r="T4912" s="7">
        <f>TablaDatos[[#This Row],[Aux3]]/100000000000000</f>
        <v>25.190412147630799</v>
      </c>
      <c r="U4912" s="1">
        <v>2519041214763080</v>
      </c>
      <c r="V4912">
        <v>174</v>
      </c>
      <c r="W4912">
        <v>106.2</v>
      </c>
    </row>
    <row r="4913" spans="1:23">
      <c r="A4913">
        <v>2016</v>
      </c>
      <c r="B4913">
        <v>46</v>
      </c>
      <c r="C4913" t="s">
        <v>23</v>
      </c>
      <c r="D4913" t="s">
        <v>72</v>
      </c>
      <c r="E4913" t="s">
        <v>18</v>
      </c>
      <c r="F4913" t="s">
        <v>24</v>
      </c>
      <c r="G4913" t="s">
        <v>20</v>
      </c>
      <c r="H4913" s="3">
        <v>23422.48</v>
      </c>
      <c r="I4913" t="s">
        <v>19</v>
      </c>
      <c r="J4913" t="s">
        <v>18</v>
      </c>
      <c r="K49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35.127435029461502</v>
      </c>
      <c r="L4913" s="6">
        <f>TablaDatos[[#This Row],[IMC_raw]]/100000000000000</f>
        <v>35.127435029461502</v>
      </c>
      <c r="M4913" s="2">
        <v>3512743502946150</v>
      </c>
      <c r="N49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3" s="13">
        <f t="shared" si="76"/>
        <v>4912</v>
      </c>
      <c r="P4913" s="2" t="str">
        <f>IF(TablaDatos[[#This Row],[Diabetes]]=0,"No","Si")</f>
        <v>No</v>
      </c>
      <c r="Q4913">
        <v>0</v>
      </c>
      <c r="R4913">
        <f>TablaDatos[[#This Row],[Aux2]]/10000000000000</f>
        <v>2236.2604542241902</v>
      </c>
      <c r="S4913" s="1">
        <v>2.23626045422419E+16</v>
      </c>
      <c r="T4913" s="7">
        <f>TablaDatos[[#This Row],[Aux3]]/100000000000000</f>
        <v>25.830828867500699</v>
      </c>
      <c r="U4913" s="1">
        <v>2583082886750070</v>
      </c>
      <c r="V4913">
        <v>143.5</v>
      </c>
      <c r="W4913">
        <v>88.7</v>
      </c>
    </row>
    <row r="4914" spans="1:23">
      <c r="A4914">
        <v>2016</v>
      </c>
      <c r="B4914">
        <v>70</v>
      </c>
      <c r="C4914" t="s">
        <v>23</v>
      </c>
      <c r="D4914" t="s">
        <v>37</v>
      </c>
      <c r="E4914" t="s">
        <v>21</v>
      </c>
      <c r="F4914" t="s">
        <v>19</v>
      </c>
      <c r="G4914" t="s">
        <v>25</v>
      </c>
      <c r="H4914" s="3">
        <v>10536.55</v>
      </c>
      <c r="I4914" t="s">
        <v>21</v>
      </c>
      <c r="J4914" t="s">
        <v>18</v>
      </c>
      <c r="K49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35.116494095778499</v>
      </c>
      <c r="L4914" s="6">
        <f>TablaDatos[[#This Row],[IMC_raw]]/1000000000000000</f>
        <v>3.5116494095778501</v>
      </c>
      <c r="M4914" s="2">
        <v>3511649409577850</v>
      </c>
      <c r="N49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4" s="13">
        <f t="shared" si="76"/>
        <v>4913</v>
      </c>
      <c r="P4914" s="2" t="str">
        <f>IF(TablaDatos[[#This Row],[Diabetes]]=0,"No","Si")</f>
        <v>Si</v>
      </c>
      <c r="Q4914">
        <v>1</v>
      </c>
      <c r="R4914">
        <f>TablaDatos[[#This Row],[Aux2]]/10000000000000</f>
        <v>225.00536691551901</v>
      </c>
      <c r="S4914" s="1">
        <v>2250053669155190</v>
      </c>
      <c r="T4914" s="7">
        <f>TablaDatos[[#This Row],[Aux3]]/100000000000000</f>
        <v>25.686937687234099</v>
      </c>
      <c r="U4914" s="1">
        <v>2568693768723410</v>
      </c>
      <c r="V4914">
        <v>179.8</v>
      </c>
      <c r="W4914">
        <v>109.9</v>
      </c>
    </row>
    <row r="4915" spans="1:23">
      <c r="A4915">
        <v>2016</v>
      </c>
      <c r="B4915">
        <v>59</v>
      </c>
      <c r="C4915" t="s">
        <v>23</v>
      </c>
      <c r="D4915" t="s">
        <v>29</v>
      </c>
      <c r="E4915" t="s">
        <v>18</v>
      </c>
      <c r="F4915" t="s">
        <v>24</v>
      </c>
      <c r="G4915" t="s">
        <v>28</v>
      </c>
      <c r="H4915" s="3">
        <v>14106.36</v>
      </c>
      <c r="I4915" t="s">
        <v>21</v>
      </c>
      <c r="J4915" t="s">
        <v>18</v>
      </c>
      <c r="K49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35.114338981157999</v>
      </c>
      <c r="L4915" s="5">
        <f>TablaDatos[[#This Row],[IMC_raw]]/1000000000000000</f>
        <v>3.5114338981158002</v>
      </c>
      <c r="M4915" s="2">
        <v>3511433898115800</v>
      </c>
      <c r="N49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5" s="13">
        <f t="shared" si="76"/>
        <v>4914</v>
      </c>
      <c r="P4915" s="2" t="str">
        <f>IF(TablaDatos[[#This Row],[Diabetes]]=0,"No","Si")</f>
        <v>No</v>
      </c>
      <c r="Q4915">
        <v>0</v>
      </c>
      <c r="R4915">
        <f>TablaDatos[[#This Row],[Aux2]]/10000000000000</f>
        <v>2084.4852958613501</v>
      </c>
      <c r="S4915" s="1">
        <v>2.08448529586135E+16</v>
      </c>
      <c r="T4915" s="7">
        <f>TablaDatos[[#This Row],[Aux3]]/100000000000000</f>
        <v>21.2965916103918</v>
      </c>
      <c r="U4915" s="1">
        <v>2129659161039180</v>
      </c>
      <c r="V4915">
        <v>155.19999999999999</v>
      </c>
      <c r="W4915">
        <v>98.8</v>
      </c>
    </row>
    <row r="4916" spans="1:23">
      <c r="A4916">
        <v>2016</v>
      </c>
      <c r="B4916">
        <v>63</v>
      </c>
      <c r="C4916" t="s">
        <v>16</v>
      </c>
      <c r="D4916" t="s">
        <v>36</v>
      </c>
      <c r="E4916" t="s">
        <v>21</v>
      </c>
      <c r="F4916" t="s">
        <v>19</v>
      </c>
      <c r="G4916" t="s">
        <v>28</v>
      </c>
      <c r="H4916" s="3">
        <v>20280.05</v>
      </c>
      <c r="I4916" t="s">
        <v>21</v>
      </c>
      <c r="J4916" t="s">
        <v>19</v>
      </c>
      <c r="K49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35.0827221610134</v>
      </c>
      <c r="L4916" s="5">
        <f>TablaDatos[[#This Row],[IMC_raw]]/1000000000000000</f>
        <v>3.5082722161013402</v>
      </c>
      <c r="M4916" s="2">
        <v>3508272216101340</v>
      </c>
      <c r="N49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6" s="13">
        <f t="shared" si="76"/>
        <v>4915</v>
      </c>
      <c r="P4916" s="2" t="str">
        <f>IF(TablaDatos[[#This Row],[Diabetes]]=0,"No","Si")</f>
        <v>No</v>
      </c>
      <c r="Q4916">
        <v>0</v>
      </c>
      <c r="R4916">
        <f>TablaDatos[[#This Row],[Aux2]]/10000000000000</f>
        <v>1977.5463111029201</v>
      </c>
      <c r="S4916" s="1">
        <v>1.97754631110292E+16</v>
      </c>
      <c r="T4916" s="7">
        <f>TablaDatos[[#This Row],[Aux3]]/100000000000000</f>
        <v>2.5415865153819102</v>
      </c>
      <c r="U4916" s="1">
        <v>254158651538191</v>
      </c>
      <c r="V4916">
        <v>165.9</v>
      </c>
      <c r="W4916">
        <v>98.1</v>
      </c>
    </row>
    <row r="4917" spans="1:23">
      <c r="A4917">
        <v>2016</v>
      </c>
      <c r="B4917">
        <v>51</v>
      </c>
      <c r="C4917" t="s">
        <v>16</v>
      </c>
      <c r="D4917" t="s">
        <v>17</v>
      </c>
      <c r="E4917" t="s">
        <v>31</v>
      </c>
      <c r="F4917" t="s">
        <v>24</v>
      </c>
      <c r="G4917" t="s">
        <v>20</v>
      </c>
      <c r="H4917" s="3">
        <v>18198.810000000001</v>
      </c>
      <c r="I4917" t="s">
        <v>21</v>
      </c>
      <c r="J4917" t="s">
        <v>19</v>
      </c>
      <c r="K49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35.075673306217602</v>
      </c>
      <c r="L4917" s="5">
        <f>TablaDatos[[#This Row],[IMC_raw]]/1000000000000000</f>
        <v>3.5075673306217601</v>
      </c>
      <c r="M4917" s="2">
        <v>3507567330621760</v>
      </c>
      <c r="N49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7" s="13">
        <f t="shared" si="76"/>
        <v>4916</v>
      </c>
      <c r="P4917" s="2" t="str">
        <f>IF(TablaDatos[[#This Row],[Diabetes]]=0,"No","Si")</f>
        <v>No</v>
      </c>
      <c r="Q4917">
        <v>0</v>
      </c>
      <c r="R4917">
        <f>TablaDatos[[#This Row],[Aux2]]/10000000000000</f>
        <v>223.856205360324</v>
      </c>
      <c r="S4917" s="1">
        <v>2238562053603240</v>
      </c>
      <c r="T4917" s="7">
        <f>TablaDatos[[#This Row],[Aux3]]/100000000000000</f>
        <v>238.970440903308</v>
      </c>
      <c r="U4917" s="1">
        <v>2.38970440903308E+16</v>
      </c>
      <c r="V4917">
        <v>155.1</v>
      </c>
      <c r="W4917">
        <v>96.6</v>
      </c>
    </row>
    <row r="4918" spans="1:23">
      <c r="A4918">
        <v>2016</v>
      </c>
      <c r="B4918">
        <v>55</v>
      </c>
      <c r="C4918" t="s">
        <v>16</v>
      </c>
      <c r="D4918" t="s">
        <v>27</v>
      </c>
      <c r="E4918" t="s">
        <v>21</v>
      </c>
      <c r="F4918" t="s">
        <v>24</v>
      </c>
      <c r="G4918" t="s">
        <v>28</v>
      </c>
      <c r="H4918" s="3">
        <v>20019.93</v>
      </c>
      <c r="I4918" t="s">
        <v>21</v>
      </c>
      <c r="J4918" t="s">
        <v>19</v>
      </c>
      <c r="K49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35.055368688798602</v>
      </c>
      <c r="L4918" s="6">
        <f>TablaDatos[[#This Row],[IMC_raw]]/1000000000000000</f>
        <v>0.35055368688798599</v>
      </c>
      <c r="M4918" s="2">
        <v>350553686887986</v>
      </c>
      <c r="N49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8" s="13">
        <f t="shared" si="76"/>
        <v>4917</v>
      </c>
      <c r="P4918" s="2" t="str">
        <f>IF(TablaDatos[[#This Row],[Diabetes]]=0,"No","Si")</f>
        <v>No</v>
      </c>
      <c r="Q4918">
        <v>0</v>
      </c>
      <c r="R4918">
        <f>TablaDatos[[#This Row],[Aux2]]/10000000000000</f>
        <v>2126.2824501866698</v>
      </c>
      <c r="S4918" s="1">
        <v>2.12628245018667E+16</v>
      </c>
      <c r="T4918" s="7">
        <f>TablaDatos[[#This Row],[Aux3]]/100000000000000</f>
        <v>25.754671687837501</v>
      </c>
      <c r="U4918" s="1">
        <v>2575467168783750</v>
      </c>
      <c r="V4918">
        <v>157.5</v>
      </c>
      <c r="W4918">
        <v>101</v>
      </c>
    </row>
    <row r="4919" spans="1:23">
      <c r="A4919">
        <v>2016</v>
      </c>
      <c r="B4919">
        <v>59</v>
      </c>
      <c r="C4919" t="s">
        <v>23</v>
      </c>
      <c r="D4919" t="s">
        <v>17</v>
      </c>
      <c r="E4919" t="s">
        <v>19</v>
      </c>
      <c r="F4919" t="s">
        <v>24</v>
      </c>
      <c r="G4919" t="s">
        <v>28</v>
      </c>
      <c r="H4919" s="3">
        <v>24561.69</v>
      </c>
      <c r="I4919" t="s">
        <v>21</v>
      </c>
      <c r="J4919" t="s">
        <v>18</v>
      </c>
      <c r="K49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35.047998112213101</v>
      </c>
      <c r="L4919" s="6">
        <f>TablaDatos[[#This Row],[IMC_raw]]/1000000000000000</f>
        <v>3.5047998112213099</v>
      </c>
      <c r="M4919" s="2">
        <v>3504799811221310</v>
      </c>
      <c r="N49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19" s="13">
        <f t="shared" si="76"/>
        <v>4918</v>
      </c>
      <c r="P4919" s="2" t="str">
        <f>IF(TablaDatos[[#This Row],[Diabetes]]=0,"No","Si")</f>
        <v>No</v>
      </c>
      <c r="Q4919">
        <v>0</v>
      </c>
      <c r="R4919">
        <f>TablaDatos[[#This Row],[Aux2]]/10000000000000</f>
        <v>2397.6892237020702</v>
      </c>
      <c r="S4919" s="1">
        <v>2.39768922370207E+16</v>
      </c>
      <c r="T4919" s="7">
        <f>TablaDatos[[#This Row],[Aux3]]/100000000000000</f>
        <v>250.09678997842499</v>
      </c>
      <c r="U4919" s="1">
        <v>2.50096789978425E+16</v>
      </c>
      <c r="V4919">
        <v>161.6</v>
      </c>
      <c r="W4919">
        <v>102.4</v>
      </c>
    </row>
    <row r="4920" spans="1:23">
      <c r="A4920">
        <v>2016</v>
      </c>
      <c r="B4920">
        <v>60</v>
      </c>
      <c r="C4920" t="s">
        <v>16</v>
      </c>
      <c r="D4920" t="s">
        <v>33</v>
      </c>
      <c r="E4920" t="s">
        <v>18</v>
      </c>
      <c r="F4920" t="s">
        <v>19</v>
      </c>
      <c r="G4920" t="s">
        <v>28</v>
      </c>
      <c r="H4920" s="3">
        <v>25136.17</v>
      </c>
      <c r="I4920" t="s">
        <v>19</v>
      </c>
      <c r="J4920" t="s">
        <v>22</v>
      </c>
      <c r="K49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35.0474314194378</v>
      </c>
      <c r="L4920" s="5">
        <f>TablaDatos[[#This Row],[IMC_raw]]/1000000000000000</f>
        <v>35.0474314194378</v>
      </c>
      <c r="M4920" s="2">
        <v>3.50474314194378E+16</v>
      </c>
      <c r="N49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0" s="13">
        <f t="shared" si="76"/>
        <v>4919</v>
      </c>
      <c r="P4920" s="2" t="str">
        <f>IF(TablaDatos[[#This Row],[Diabetes]]=0,"No","Si")</f>
        <v>No</v>
      </c>
      <c r="Q4920">
        <v>0</v>
      </c>
      <c r="R4920">
        <f>TablaDatos[[#This Row],[Aux2]]/10000000000000</f>
        <v>2081.93204450961</v>
      </c>
      <c r="S4920" s="1">
        <v>2.08193204450961E+16</v>
      </c>
      <c r="T4920" s="7">
        <f>TablaDatos[[#This Row],[Aux3]]/100000000000000</f>
        <v>26.596189348219099</v>
      </c>
      <c r="U4920" s="1">
        <v>2659618934821910</v>
      </c>
      <c r="V4920">
        <v>160.6</v>
      </c>
      <c r="W4920">
        <v>98.7</v>
      </c>
    </row>
    <row r="4921" spans="1:23">
      <c r="A4921">
        <v>2016</v>
      </c>
      <c r="B4921">
        <v>47</v>
      </c>
      <c r="C4921" t="s">
        <v>16</v>
      </c>
      <c r="D4921" t="s">
        <v>34</v>
      </c>
      <c r="E4921" t="s">
        <v>21</v>
      </c>
      <c r="F4921" t="s">
        <v>24</v>
      </c>
      <c r="G4921" t="s">
        <v>20</v>
      </c>
      <c r="H4921" s="3">
        <v>36168.660000000003</v>
      </c>
      <c r="I4921" t="s">
        <v>21</v>
      </c>
      <c r="J4921" t="s">
        <v>18</v>
      </c>
      <c r="K49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35.026676164310004</v>
      </c>
      <c r="L4921" s="6">
        <f>TablaDatos[[#This Row],[IMC_raw]]/1000000000000000</f>
        <v>3.5026676164310002</v>
      </c>
      <c r="M4921" s="2">
        <v>3502667616431000</v>
      </c>
      <c r="N49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1" s="13">
        <f t="shared" si="76"/>
        <v>4920</v>
      </c>
      <c r="P4921" s="2" t="str">
        <f>IF(TablaDatos[[#This Row],[Diabetes]]=0,"No","Si")</f>
        <v>Si</v>
      </c>
      <c r="Q4921">
        <v>1</v>
      </c>
      <c r="R4921">
        <f>TablaDatos[[#This Row],[Aux2]]/10000000000000</f>
        <v>2152.0023650482199</v>
      </c>
      <c r="S4921" s="1">
        <v>2.15200236504822E+16</v>
      </c>
      <c r="T4921" s="7">
        <f>TablaDatos[[#This Row],[Aux3]]/100000000000000</f>
        <v>0.26435258471655998</v>
      </c>
      <c r="U4921" s="1">
        <v>26435258471656</v>
      </c>
      <c r="V4921">
        <v>155.1</v>
      </c>
      <c r="W4921">
        <v>94.9</v>
      </c>
    </row>
    <row r="4922" spans="1:23">
      <c r="A4922">
        <v>2016</v>
      </c>
      <c r="B4922">
        <v>67</v>
      </c>
      <c r="C4922" t="s">
        <v>16</v>
      </c>
      <c r="D4922" t="s">
        <v>72</v>
      </c>
      <c r="E4922" t="s">
        <v>21</v>
      </c>
      <c r="F4922" t="s">
        <v>35</v>
      </c>
      <c r="G4922" t="s">
        <v>25</v>
      </c>
      <c r="H4922" s="3">
        <v>27213.18</v>
      </c>
      <c r="I4922" t="s">
        <v>21</v>
      </c>
      <c r="J4922" t="s">
        <v>18</v>
      </c>
      <c r="K49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35.023378487712499</v>
      </c>
      <c r="L4922" s="5">
        <f>TablaDatos[[#This Row],[IMC_raw]]/1000000000000000</f>
        <v>0.35023378487712498</v>
      </c>
      <c r="M4922" s="2">
        <v>350233784877125</v>
      </c>
      <c r="N49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2" s="13">
        <f t="shared" si="76"/>
        <v>4921</v>
      </c>
      <c r="P4922" s="2" t="str">
        <f>IF(TablaDatos[[#This Row],[Diabetes]]=0,"No","Si")</f>
        <v>No</v>
      </c>
      <c r="Q4922">
        <v>0</v>
      </c>
      <c r="R4922">
        <f>TablaDatos[[#This Row],[Aux2]]/10000000000000</f>
        <v>2180.6159646298602</v>
      </c>
      <c r="S4922" s="1">
        <v>2.18061596462986E+16</v>
      </c>
      <c r="T4922" s="7">
        <f>TablaDatos[[#This Row],[Aux3]]/100000000000000</f>
        <v>227.52068232116301</v>
      </c>
      <c r="U4922" s="1">
        <v>2.27520682321163E+16</v>
      </c>
      <c r="V4922">
        <v>157</v>
      </c>
      <c r="W4922">
        <v>101.5</v>
      </c>
    </row>
    <row r="4923" spans="1:23">
      <c r="A4923">
        <v>2017</v>
      </c>
      <c r="B4923">
        <v>58</v>
      </c>
      <c r="C4923" t="s">
        <v>16</v>
      </c>
      <c r="D4923" t="s">
        <v>17</v>
      </c>
      <c r="E4923" t="s">
        <v>21</v>
      </c>
      <c r="F4923" t="s">
        <v>19</v>
      </c>
      <c r="G4923" t="s">
        <v>28</v>
      </c>
      <c r="H4923" s="3">
        <v>19138.37</v>
      </c>
      <c r="I4923" t="s">
        <v>19</v>
      </c>
      <c r="J4923" t="s">
        <v>19</v>
      </c>
      <c r="K49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39.892188052415904</v>
      </c>
      <c r="L4923" s="6">
        <f>TablaDatos[[#This Row],[IMC_raw]]/1000000000000000</f>
        <v>39.892188052415904</v>
      </c>
      <c r="M4923" s="2">
        <v>3.9892188052415904E+16</v>
      </c>
      <c r="N49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3" s="13">
        <f t="shared" si="76"/>
        <v>4922</v>
      </c>
      <c r="P4923" s="2" t="str">
        <f>IF(TablaDatos[[#This Row],[Diabetes]]=0,"No","Si")</f>
        <v>Si</v>
      </c>
      <c r="Q4923">
        <v>1</v>
      </c>
      <c r="R4923">
        <f>TablaDatos[[#This Row],[Aux2]]/10000000000000</f>
        <v>2314.2176853670198</v>
      </c>
      <c r="S4923" s="1">
        <v>2.31421768536702E+16</v>
      </c>
      <c r="T4923" s="7">
        <f>TablaDatos[[#This Row],[Aux3]]/100000000000000</f>
        <v>23.390164765776198</v>
      </c>
      <c r="U4923" s="1">
        <v>2339016476577620</v>
      </c>
      <c r="V4923">
        <v>176.4</v>
      </c>
      <c r="W4923">
        <v>108.8</v>
      </c>
    </row>
    <row r="4924" spans="1:23">
      <c r="A4924">
        <v>2017</v>
      </c>
      <c r="B4924">
        <v>56</v>
      </c>
      <c r="C4924" t="s">
        <v>23</v>
      </c>
      <c r="D4924" t="s">
        <v>17</v>
      </c>
      <c r="E4924" t="s">
        <v>19</v>
      </c>
      <c r="F4924" t="s">
        <v>19</v>
      </c>
      <c r="G4924" t="s">
        <v>28</v>
      </c>
      <c r="H4924" s="3">
        <v>22810.25</v>
      </c>
      <c r="I4924" t="s">
        <v>21</v>
      </c>
      <c r="J4924" t="s">
        <v>22</v>
      </c>
      <c r="K49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39.874662538438798</v>
      </c>
      <c r="L4924" s="6">
        <f>TablaDatos[[#This Row],[IMC_raw]]/1000000000000000</f>
        <v>3.9874662538438801</v>
      </c>
      <c r="M4924" s="2">
        <v>3987466253843880</v>
      </c>
      <c r="N49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4" s="13">
        <f t="shared" si="76"/>
        <v>4923</v>
      </c>
      <c r="P4924" s="2" t="str">
        <f>IF(TablaDatos[[#This Row],[Diabetes]]=0,"No","Si")</f>
        <v>No</v>
      </c>
      <c r="Q4924">
        <v>0</v>
      </c>
      <c r="R4924">
        <f>TablaDatos[[#This Row],[Aux2]]/10000000000000</f>
        <v>2067.9206162461101</v>
      </c>
      <c r="S4924" s="1">
        <v>2.06792061624611E+16</v>
      </c>
      <c r="T4924" s="7">
        <f>TablaDatos[[#This Row],[Aux3]]/100000000000000</f>
        <v>27.4673027489705</v>
      </c>
      <c r="U4924" s="1">
        <v>2746730274897050</v>
      </c>
      <c r="V4924">
        <v>167.5</v>
      </c>
      <c r="W4924">
        <v>104.5</v>
      </c>
    </row>
    <row r="4925" spans="1:23">
      <c r="A4925">
        <v>2017</v>
      </c>
      <c r="B4925">
        <v>73</v>
      </c>
      <c r="C4925" t="s">
        <v>23</v>
      </c>
      <c r="D4925" t="s">
        <v>33</v>
      </c>
      <c r="E4925" t="s">
        <v>31</v>
      </c>
      <c r="F4925" t="s">
        <v>24</v>
      </c>
      <c r="G4925" t="s">
        <v>25</v>
      </c>
      <c r="H4925" s="3">
        <v>19525.189999999999</v>
      </c>
      <c r="I4925" t="s">
        <v>21</v>
      </c>
      <c r="J4925" t="s">
        <v>18</v>
      </c>
      <c r="K49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39.845923544144398</v>
      </c>
      <c r="L4925" s="5">
        <f>TablaDatos[[#This Row],[IMC_raw]]/1000000000000000</f>
        <v>39.845923544144398</v>
      </c>
      <c r="M4925" s="2">
        <v>3.98459235441444E+16</v>
      </c>
      <c r="N49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5" s="13">
        <f t="shared" si="76"/>
        <v>4924</v>
      </c>
      <c r="P4925" s="2" t="str">
        <f>IF(TablaDatos[[#This Row],[Diabetes]]=0,"No","Si")</f>
        <v>Si</v>
      </c>
      <c r="Q4925">
        <v>1</v>
      </c>
      <c r="R4925">
        <f>TablaDatos[[#This Row],[Aux2]]/10000000000000</f>
        <v>2388.1828618127802</v>
      </c>
      <c r="S4925" s="1">
        <v>2.38818286181278E+16</v>
      </c>
      <c r="T4925" s="7">
        <f>TablaDatos[[#This Row],[Aux3]]/100000000000000</f>
        <v>284.82947035897399</v>
      </c>
      <c r="U4925" s="1">
        <v>2.84829470358974E+16</v>
      </c>
      <c r="V4925">
        <v>185.4</v>
      </c>
      <c r="W4925">
        <v>110.7</v>
      </c>
    </row>
    <row r="4926" spans="1:23">
      <c r="A4926">
        <v>2017</v>
      </c>
      <c r="B4926">
        <v>65</v>
      </c>
      <c r="C4926" t="s">
        <v>23</v>
      </c>
      <c r="D4926" t="s">
        <v>73</v>
      </c>
      <c r="E4926" t="s">
        <v>18</v>
      </c>
      <c r="F4926" t="s">
        <v>24</v>
      </c>
      <c r="G4926" t="s">
        <v>25</v>
      </c>
      <c r="H4926" s="3">
        <v>17243.009999999998</v>
      </c>
      <c r="I4926" t="s">
        <v>21</v>
      </c>
      <c r="J4926" t="s">
        <v>18</v>
      </c>
      <c r="K49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39.783419722288301</v>
      </c>
      <c r="L4926" s="5">
        <f>TablaDatos[[#This Row],[IMC_raw]]/1000000000000000</f>
        <v>3.9783419722288298</v>
      </c>
      <c r="M4926" s="2">
        <v>3978341972228830</v>
      </c>
      <c r="N49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6" s="13">
        <f t="shared" si="76"/>
        <v>4925</v>
      </c>
      <c r="P4926" s="2" t="str">
        <f>IF(TablaDatos[[#This Row],[Diabetes]]=0,"No","Si")</f>
        <v>Si</v>
      </c>
      <c r="Q4926">
        <v>1</v>
      </c>
      <c r="R4926">
        <f>TablaDatos[[#This Row],[Aux2]]/10000000000000</f>
        <v>2510.51797054082</v>
      </c>
      <c r="S4926" s="1">
        <v>2.51051797054082E+16</v>
      </c>
      <c r="T4926" s="7">
        <f>TablaDatos[[#This Row],[Aux3]]/100000000000000</f>
        <v>3.0000000000000001E-12</v>
      </c>
      <c r="U4926">
        <v>300</v>
      </c>
      <c r="V4926">
        <v>169.9</v>
      </c>
      <c r="W4926">
        <v>100.8</v>
      </c>
    </row>
    <row r="4927" spans="1:23">
      <c r="A4927">
        <v>2017</v>
      </c>
      <c r="B4927">
        <v>61</v>
      </c>
      <c r="C4927" t="s">
        <v>23</v>
      </c>
      <c r="D4927" t="s">
        <v>37</v>
      </c>
      <c r="E4927" t="s">
        <v>21</v>
      </c>
      <c r="F4927" t="s">
        <v>24</v>
      </c>
      <c r="G4927" t="s">
        <v>28</v>
      </c>
      <c r="H4927" s="3">
        <v>7911.9</v>
      </c>
      <c r="I4927" t="s">
        <v>21</v>
      </c>
      <c r="J4927" t="s">
        <v>22</v>
      </c>
      <c r="K49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39.769669317053996</v>
      </c>
      <c r="L4927" s="5">
        <f>TablaDatos[[#This Row],[IMC_raw]]/1000000000000000</f>
        <v>3.9769669317053999</v>
      </c>
      <c r="M4927" s="2">
        <v>3976966931705400</v>
      </c>
      <c r="N49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7" s="13">
        <f t="shared" si="76"/>
        <v>4926</v>
      </c>
      <c r="P4927" s="2" t="str">
        <f>IF(TablaDatos[[#This Row],[Diabetes]]=0,"No","Si")</f>
        <v>Si</v>
      </c>
      <c r="Q4927">
        <v>1</v>
      </c>
      <c r="R4927">
        <f>TablaDatos[[#This Row],[Aux2]]/10000000000000</f>
        <v>231.618184244009</v>
      </c>
      <c r="S4927" s="1">
        <v>2316181842440090</v>
      </c>
      <c r="T4927" s="7">
        <f>TablaDatos[[#This Row],[Aux3]]/100000000000000</f>
        <v>2.44917430054267</v>
      </c>
      <c r="U4927" s="1">
        <v>244917430054267</v>
      </c>
      <c r="V4927">
        <v>169.4</v>
      </c>
      <c r="W4927">
        <v>106.1</v>
      </c>
    </row>
    <row r="4928" spans="1:23">
      <c r="A4928">
        <v>2017</v>
      </c>
      <c r="B4928">
        <v>56</v>
      </c>
      <c r="C4928" t="s">
        <v>16</v>
      </c>
      <c r="D4928" t="s">
        <v>34</v>
      </c>
      <c r="E4928" t="s">
        <v>31</v>
      </c>
      <c r="F4928" t="s">
        <v>24</v>
      </c>
      <c r="G4928" t="s">
        <v>28</v>
      </c>
      <c r="H4928" s="3">
        <v>19049.259999999998</v>
      </c>
      <c r="I4928" t="s">
        <v>21</v>
      </c>
      <c r="J4928" t="s">
        <v>21</v>
      </c>
      <c r="K49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39.634107563607294</v>
      </c>
      <c r="L4928" s="6">
        <f>TablaDatos[[#This Row],[IMC_raw]]/1000000000000000</f>
        <v>39.634107563607294</v>
      </c>
      <c r="M4928" s="2">
        <v>3.9634107563607296E+16</v>
      </c>
      <c r="N49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8" s="13">
        <f t="shared" si="76"/>
        <v>4927</v>
      </c>
      <c r="P4928" s="2" t="str">
        <f>IF(TablaDatos[[#This Row],[Diabetes]]=0,"No","Si")</f>
        <v>Si</v>
      </c>
      <c r="Q4928">
        <v>1</v>
      </c>
      <c r="R4928">
        <f>TablaDatos[[#This Row],[Aux2]]/10000000000000</f>
        <v>229.50008549233399</v>
      </c>
      <c r="S4928" s="1">
        <v>2295000854923340</v>
      </c>
      <c r="T4928" s="7">
        <f>TablaDatos[[#This Row],[Aux3]]/100000000000000</f>
        <v>257.49700290452898</v>
      </c>
      <c r="U4928" s="1">
        <v>2.57497002904529E+16</v>
      </c>
      <c r="V4928">
        <v>187.1</v>
      </c>
      <c r="W4928">
        <v>110.4</v>
      </c>
    </row>
    <row r="4929" spans="1:23">
      <c r="A4929">
        <v>2017</v>
      </c>
      <c r="B4929">
        <v>60</v>
      </c>
      <c r="C4929" t="s">
        <v>16</v>
      </c>
      <c r="D4929" t="s">
        <v>26</v>
      </c>
      <c r="E4929" t="s">
        <v>21</v>
      </c>
      <c r="F4929" t="s">
        <v>19</v>
      </c>
      <c r="G4929" t="s">
        <v>28</v>
      </c>
      <c r="H4929" s="3">
        <v>24120.35</v>
      </c>
      <c r="I4929" t="s">
        <v>21</v>
      </c>
      <c r="J4929" t="s">
        <v>18</v>
      </c>
      <c r="K49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39.612279569997099</v>
      </c>
      <c r="L4929" s="6">
        <f>TablaDatos[[#This Row],[IMC_raw]]/1000000000000000</f>
        <v>3.9612279569997102</v>
      </c>
      <c r="M4929" s="2">
        <v>3961227956999710</v>
      </c>
      <c r="N49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29" s="13">
        <f t="shared" si="76"/>
        <v>4928</v>
      </c>
      <c r="P4929" s="2" t="str">
        <f>IF(TablaDatos[[#This Row],[Diabetes]]=0,"No","Si")</f>
        <v>No</v>
      </c>
      <c r="Q4929">
        <v>0</v>
      </c>
      <c r="R4929">
        <f>TablaDatos[[#This Row],[Aux2]]/10000000000000</f>
        <v>2517.7969155163501</v>
      </c>
      <c r="S4929" s="1">
        <v>2.51779691551635E+16</v>
      </c>
      <c r="T4929" s="7">
        <f>TablaDatos[[#This Row],[Aux3]]/100000000000000</f>
        <v>243.37812652272299</v>
      </c>
      <c r="U4929" s="1">
        <v>2.43378126522723E+16</v>
      </c>
      <c r="V4929">
        <v>166.1</v>
      </c>
      <c r="W4929">
        <v>105.6</v>
      </c>
    </row>
    <row r="4930" spans="1:23">
      <c r="A4930">
        <v>2017</v>
      </c>
      <c r="B4930">
        <v>72</v>
      </c>
      <c r="C4930" t="s">
        <v>23</v>
      </c>
      <c r="D4930" t="s">
        <v>17</v>
      </c>
      <c r="E4930" t="s">
        <v>31</v>
      </c>
      <c r="F4930" t="s">
        <v>24</v>
      </c>
      <c r="G4930" t="s">
        <v>25</v>
      </c>
      <c r="H4930" s="3">
        <v>15514.86</v>
      </c>
      <c r="I4930" t="s">
        <v>21</v>
      </c>
      <c r="J4930" t="s">
        <v>18</v>
      </c>
      <c r="K49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39.607616780750199</v>
      </c>
      <c r="L4930" s="5">
        <f>TablaDatos[[#This Row],[IMC_raw]]/1000000000000000</f>
        <v>0.39607616780750199</v>
      </c>
      <c r="M4930" s="2">
        <v>396076167807502</v>
      </c>
      <c r="N49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0" s="13">
        <f t="shared" ref="O4930:O4993" si="77">O4929+1</f>
        <v>4929</v>
      </c>
      <c r="P4930" s="2" t="str">
        <f>IF(TablaDatos[[#This Row],[Diabetes]]=0,"No","Si")</f>
        <v>Si</v>
      </c>
      <c r="Q4930">
        <v>1</v>
      </c>
      <c r="R4930">
        <f>TablaDatos[[#This Row],[Aux2]]/10000000000000</f>
        <v>2253.91249461497</v>
      </c>
      <c r="S4930" s="1">
        <v>2.25391249461497E+16</v>
      </c>
      <c r="T4930" s="7">
        <f>TablaDatos[[#This Row],[Aux3]]/100000000000000</f>
        <v>26.6688055325417</v>
      </c>
      <c r="U4930" s="1">
        <v>2666880553254170</v>
      </c>
      <c r="V4930">
        <v>187.1</v>
      </c>
      <c r="W4930">
        <v>111.1</v>
      </c>
    </row>
    <row r="4931" spans="1:23">
      <c r="A4931">
        <v>2017</v>
      </c>
      <c r="B4931">
        <v>68</v>
      </c>
      <c r="C4931" t="s">
        <v>16</v>
      </c>
      <c r="D4931" t="s">
        <v>29</v>
      </c>
      <c r="E4931" t="s">
        <v>31</v>
      </c>
      <c r="F4931" t="s">
        <v>24</v>
      </c>
      <c r="G4931" t="s">
        <v>25</v>
      </c>
      <c r="H4931" s="3">
        <v>8973.1200000000008</v>
      </c>
      <c r="I4931" t="s">
        <v>21</v>
      </c>
      <c r="J4931" t="s">
        <v>22</v>
      </c>
      <c r="K49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39.545596916022099</v>
      </c>
      <c r="L4931" s="6">
        <f>TablaDatos[[#This Row],[IMC_raw]]/1000000000000000</f>
        <v>39.545596916022099</v>
      </c>
      <c r="M4931" s="2">
        <v>3.9545596916022096E+16</v>
      </c>
      <c r="N49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1" s="13">
        <f t="shared" si="77"/>
        <v>4930</v>
      </c>
      <c r="P4931" s="2" t="str">
        <f>IF(TablaDatos[[#This Row],[Diabetes]]=0,"No","Si")</f>
        <v>Si</v>
      </c>
      <c r="Q4931">
        <v>1</v>
      </c>
      <c r="R4931">
        <f>TablaDatos[[#This Row],[Aux2]]/10000000000000</f>
        <v>25.232084246619699</v>
      </c>
      <c r="S4931" s="1">
        <v>252320842466197</v>
      </c>
      <c r="T4931" s="7">
        <f>TablaDatos[[#This Row],[Aux3]]/100000000000000</f>
        <v>294.37553034844098</v>
      </c>
      <c r="U4931" s="1">
        <v>2.94375530348441E+16</v>
      </c>
      <c r="V4931">
        <v>170.6</v>
      </c>
      <c r="W4931">
        <v>107</v>
      </c>
    </row>
    <row r="4932" spans="1:23">
      <c r="A4932">
        <v>2017</v>
      </c>
      <c r="B4932">
        <v>61</v>
      </c>
      <c r="C4932" t="s">
        <v>23</v>
      </c>
      <c r="D4932" t="s">
        <v>34</v>
      </c>
      <c r="E4932" t="s">
        <v>19</v>
      </c>
      <c r="F4932" t="s">
        <v>35</v>
      </c>
      <c r="G4932" t="s">
        <v>28</v>
      </c>
      <c r="H4932" s="3">
        <v>23965.43</v>
      </c>
      <c r="I4932" t="s">
        <v>21</v>
      </c>
      <c r="J4932" t="s">
        <v>18</v>
      </c>
      <c r="K49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39.459117337819301</v>
      </c>
      <c r="L4932" s="6">
        <f>TablaDatos[[#This Row],[IMC_raw]]/100000000000000</f>
        <v>39.459117337819301</v>
      </c>
      <c r="M4932" s="2">
        <v>3945911733781930</v>
      </c>
      <c r="N49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2" s="13">
        <f t="shared" si="77"/>
        <v>4931</v>
      </c>
      <c r="P4932" s="2" t="str">
        <f>IF(TablaDatos[[#This Row],[Diabetes]]=0,"No","Si")</f>
        <v>No</v>
      </c>
      <c r="Q4932">
        <v>0</v>
      </c>
      <c r="R4932">
        <f>TablaDatos[[#This Row],[Aux2]]/10000000000000</f>
        <v>2276.11447714315</v>
      </c>
      <c r="S4932" s="1">
        <v>2.27611447714315E+16</v>
      </c>
      <c r="T4932" s="7">
        <f>TablaDatos[[#This Row],[Aux3]]/100000000000000</f>
        <v>24.208195167242199</v>
      </c>
      <c r="U4932" s="1">
        <v>2420819516724220</v>
      </c>
      <c r="V4932">
        <v>168.6</v>
      </c>
      <c r="W4932">
        <v>95.5</v>
      </c>
    </row>
    <row r="4933" spans="1:23">
      <c r="A4933">
        <v>2017</v>
      </c>
      <c r="B4933">
        <v>71</v>
      </c>
      <c r="C4933" t="s">
        <v>23</v>
      </c>
      <c r="D4933" t="s">
        <v>71</v>
      </c>
      <c r="E4933" t="s">
        <v>21</v>
      </c>
      <c r="F4933" t="s">
        <v>19</v>
      </c>
      <c r="G4933" t="s">
        <v>25</v>
      </c>
      <c r="H4933" s="3">
        <v>12003.56</v>
      </c>
      <c r="I4933" t="s">
        <v>19</v>
      </c>
      <c r="J4933" t="s">
        <v>22</v>
      </c>
      <c r="K49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39.385975026787499</v>
      </c>
      <c r="L4933" s="5">
        <f>TablaDatos[[#This Row],[IMC_raw]]/1000000000000000</f>
        <v>0.39385975026787501</v>
      </c>
      <c r="M4933" s="2">
        <v>393859750267875</v>
      </c>
      <c r="N49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3" s="13">
        <f t="shared" si="77"/>
        <v>4932</v>
      </c>
      <c r="P4933" s="2" t="str">
        <f>IF(TablaDatos[[#This Row],[Diabetes]]=0,"No","Si")</f>
        <v>Si</v>
      </c>
      <c r="Q4933">
        <v>1</v>
      </c>
      <c r="R4933">
        <f>TablaDatos[[#This Row],[Aux2]]/10000000000000</f>
        <v>2300.2812639492799</v>
      </c>
      <c r="S4933" s="1">
        <v>2.30028126394928E+16</v>
      </c>
      <c r="T4933" s="7">
        <f>TablaDatos[[#This Row],[Aux3]]/100000000000000</f>
        <v>285.66062812724402</v>
      </c>
      <c r="U4933" s="1">
        <v>2.85660628127244E+16</v>
      </c>
      <c r="V4933">
        <v>176.9</v>
      </c>
      <c r="W4933">
        <v>105.1</v>
      </c>
    </row>
    <row r="4934" spans="1:23">
      <c r="A4934">
        <v>2017</v>
      </c>
      <c r="B4934">
        <v>64</v>
      </c>
      <c r="C4934" t="s">
        <v>16</v>
      </c>
      <c r="D4934" t="s">
        <v>73</v>
      </c>
      <c r="E4934" t="s">
        <v>18</v>
      </c>
      <c r="F4934" t="s">
        <v>19</v>
      </c>
      <c r="G4934" t="s">
        <v>28</v>
      </c>
      <c r="H4934" s="3">
        <v>30727.37</v>
      </c>
      <c r="I4934" t="s">
        <v>18</v>
      </c>
      <c r="J4934" t="s">
        <v>22</v>
      </c>
      <c r="K49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39.370688153963897</v>
      </c>
      <c r="L4934" s="6">
        <f>TablaDatos[[#This Row],[IMC_raw]]/1000000000000000</f>
        <v>3.93706881539639</v>
      </c>
      <c r="M4934" s="2">
        <v>3937068815396390</v>
      </c>
      <c r="N49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4" s="13">
        <f t="shared" si="77"/>
        <v>4933</v>
      </c>
      <c r="P4934" s="2" t="str">
        <f>IF(TablaDatos[[#This Row],[Diabetes]]=0,"No","Si")</f>
        <v>No</v>
      </c>
      <c r="Q4934">
        <v>0</v>
      </c>
      <c r="R4934">
        <f>TablaDatos[[#This Row],[Aux2]]/10000000000000</f>
        <v>2067.9816835762399</v>
      </c>
      <c r="S4934" s="1">
        <v>2.06798168357624E+16</v>
      </c>
      <c r="T4934" s="7">
        <f>TablaDatos[[#This Row],[Aux3]]/100000000000000</f>
        <v>246.318723488334</v>
      </c>
      <c r="U4934" s="1">
        <v>2.46318723488334E+16</v>
      </c>
      <c r="V4934">
        <v>166.8</v>
      </c>
      <c r="W4934">
        <v>101.1</v>
      </c>
    </row>
    <row r="4935" spans="1:23">
      <c r="A4935">
        <v>2017</v>
      </c>
      <c r="B4935">
        <v>60</v>
      </c>
      <c r="C4935" t="s">
        <v>23</v>
      </c>
      <c r="D4935" t="s">
        <v>37</v>
      </c>
      <c r="E4935" t="s">
        <v>21</v>
      </c>
      <c r="F4935" t="s">
        <v>24</v>
      </c>
      <c r="G4935" t="s">
        <v>28</v>
      </c>
      <c r="H4935" s="3">
        <v>9877.16</v>
      </c>
      <c r="I4935" t="s">
        <v>21</v>
      </c>
      <c r="J4935" t="s">
        <v>18</v>
      </c>
      <c r="K49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39.358527267566998</v>
      </c>
      <c r="L4935" s="5">
        <f>TablaDatos[[#This Row],[IMC_raw]]/1000000000000000</f>
        <v>3.9358527267566998</v>
      </c>
      <c r="M4935" s="2">
        <v>3935852726756700</v>
      </c>
      <c r="N49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5" s="13">
        <f t="shared" si="77"/>
        <v>4934</v>
      </c>
      <c r="P4935" s="2" t="str">
        <f>IF(TablaDatos[[#This Row],[Diabetes]]=0,"No","Si")</f>
        <v>Si</v>
      </c>
      <c r="Q4935">
        <v>1</v>
      </c>
      <c r="R4935">
        <f>TablaDatos[[#This Row],[Aux2]]/10000000000000</f>
        <v>23.5646254570675</v>
      </c>
      <c r="S4935" s="1">
        <v>235646254570675</v>
      </c>
      <c r="T4935" s="7">
        <f>TablaDatos[[#This Row],[Aux3]]/100000000000000</f>
        <v>265.53356851567798</v>
      </c>
      <c r="U4935" s="1">
        <v>2.65533568515678E+16</v>
      </c>
      <c r="V4935">
        <v>179.5</v>
      </c>
      <c r="W4935">
        <v>104.4</v>
      </c>
    </row>
    <row r="4936" spans="1:23">
      <c r="A4936">
        <v>2017</v>
      </c>
      <c r="B4936">
        <v>53</v>
      </c>
      <c r="C4936" t="s">
        <v>23</v>
      </c>
      <c r="D4936" t="s">
        <v>36</v>
      </c>
      <c r="E4936" t="s">
        <v>18</v>
      </c>
      <c r="F4936" t="s">
        <v>40</v>
      </c>
      <c r="G4936" t="s">
        <v>20</v>
      </c>
      <c r="H4936" s="3">
        <v>13674.35</v>
      </c>
      <c r="I4936" t="s">
        <v>18</v>
      </c>
      <c r="J4936" t="s">
        <v>22</v>
      </c>
      <c r="K49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39.329435340676497</v>
      </c>
      <c r="L4936" s="6">
        <f>TablaDatos[[#This Row],[IMC_raw]]/1000000000000000</f>
        <v>3.93294353406765</v>
      </c>
      <c r="M4936" s="2">
        <v>3932943534067650</v>
      </c>
      <c r="N49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6" s="13">
        <f t="shared" si="77"/>
        <v>4935</v>
      </c>
      <c r="P4936" s="2" t="str">
        <f>IF(TablaDatos[[#This Row],[Diabetes]]=0,"No","Si")</f>
        <v>No</v>
      </c>
      <c r="Q4936">
        <v>0</v>
      </c>
      <c r="R4936">
        <f>TablaDatos[[#This Row],[Aux2]]/10000000000000</f>
        <v>2079.8313655810998</v>
      </c>
      <c r="S4936" s="1">
        <v>2.0798313655811E+16</v>
      </c>
      <c r="T4936" s="7">
        <f>TablaDatos[[#This Row],[Aux3]]/100000000000000</f>
        <v>238.522712733394</v>
      </c>
      <c r="U4936" s="1">
        <v>2.38522712733394E+16</v>
      </c>
      <c r="V4936">
        <v>147.69999999999999</v>
      </c>
      <c r="W4936">
        <v>91</v>
      </c>
    </row>
    <row r="4937" spans="1:23">
      <c r="A4937">
        <v>2017</v>
      </c>
      <c r="B4937">
        <v>62</v>
      </c>
      <c r="C4937" t="s">
        <v>23</v>
      </c>
      <c r="D4937" t="s">
        <v>72</v>
      </c>
      <c r="E4937" t="s">
        <v>19</v>
      </c>
      <c r="F4937" t="s">
        <v>24</v>
      </c>
      <c r="G4937" t="s">
        <v>28</v>
      </c>
      <c r="H4937" s="3">
        <v>21816.23</v>
      </c>
      <c r="I4937" t="s">
        <v>19</v>
      </c>
      <c r="J4937" t="s">
        <v>18</v>
      </c>
      <c r="K49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39.262707043995597</v>
      </c>
      <c r="L4937" s="5">
        <f>TablaDatos[[#This Row],[IMC_raw]]/1000000000000000</f>
        <v>39.262707043995597</v>
      </c>
      <c r="M4937" s="2">
        <v>3.92627070439956E+16</v>
      </c>
      <c r="N49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7" s="13">
        <f t="shared" si="77"/>
        <v>4936</v>
      </c>
      <c r="P4937" s="2" t="str">
        <f>IF(TablaDatos[[#This Row],[Diabetes]]=0,"No","Si")</f>
        <v>Si</v>
      </c>
      <c r="Q4937">
        <v>1</v>
      </c>
      <c r="R4937">
        <f>TablaDatos[[#This Row],[Aux2]]/10000000000000</f>
        <v>2536.2510441102399</v>
      </c>
      <c r="S4937" s="1">
        <v>2.53625104411024E+16</v>
      </c>
      <c r="T4937" s="7">
        <f>TablaDatos[[#This Row],[Aux3]]/100000000000000</f>
        <v>29.3740025705936</v>
      </c>
      <c r="U4937" s="1">
        <v>2937400257059360</v>
      </c>
      <c r="V4937">
        <v>172.3</v>
      </c>
      <c r="W4937">
        <v>105.8</v>
      </c>
    </row>
    <row r="4938" spans="1:23">
      <c r="A4938">
        <v>2017</v>
      </c>
      <c r="B4938">
        <v>67</v>
      </c>
      <c r="C4938" t="s">
        <v>16</v>
      </c>
      <c r="D4938" t="s">
        <v>17</v>
      </c>
      <c r="E4938" t="s">
        <v>19</v>
      </c>
      <c r="F4938" t="s">
        <v>19</v>
      </c>
      <c r="G4938" t="s">
        <v>25</v>
      </c>
      <c r="H4938" s="3">
        <v>25541.22</v>
      </c>
      <c r="I4938" t="s">
        <v>19</v>
      </c>
      <c r="J4938" t="s">
        <v>22</v>
      </c>
      <c r="K49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39.230748407221299</v>
      </c>
      <c r="L4938" s="6">
        <f>TablaDatos[[#This Row],[IMC_raw]]/1000000000000000</f>
        <v>3.9230748407221299</v>
      </c>
      <c r="M4938" s="2">
        <v>3923074840722130</v>
      </c>
      <c r="N49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8" s="13">
        <f t="shared" si="77"/>
        <v>4937</v>
      </c>
      <c r="P4938" s="2" t="str">
        <f>IF(TablaDatos[[#This Row],[Diabetes]]=0,"No","Si")</f>
        <v>Si</v>
      </c>
      <c r="Q4938">
        <v>1</v>
      </c>
      <c r="R4938">
        <f>TablaDatos[[#This Row],[Aux2]]/10000000000000</f>
        <v>213.546675727429</v>
      </c>
      <c r="S4938" s="1">
        <v>2135466757274290</v>
      </c>
      <c r="T4938" s="7">
        <f>TablaDatos[[#This Row],[Aux3]]/100000000000000</f>
        <v>21.554721848110098</v>
      </c>
      <c r="U4938" s="1">
        <v>2155472184811010</v>
      </c>
      <c r="V4938">
        <v>163.9</v>
      </c>
      <c r="W4938">
        <v>104.4</v>
      </c>
    </row>
    <row r="4939" spans="1:23">
      <c r="A4939">
        <v>2017</v>
      </c>
      <c r="B4939">
        <v>43</v>
      </c>
      <c r="C4939" t="s">
        <v>16</v>
      </c>
      <c r="D4939" t="s">
        <v>30</v>
      </c>
      <c r="E4939" t="s">
        <v>18</v>
      </c>
      <c r="F4939" t="s">
        <v>19</v>
      </c>
      <c r="G4939" t="s">
        <v>39</v>
      </c>
      <c r="H4939" s="3">
        <v>24962.68</v>
      </c>
      <c r="I4939" t="s">
        <v>19</v>
      </c>
      <c r="J4939" t="s">
        <v>21</v>
      </c>
      <c r="K49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39.205763010106295</v>
      </c>
      <c r="L4939" s="6">
        <f>TablaDatos[[#This Row],[IMC_raw]]/1000000000000000</f>
        <v>3.9205763010106298</v>
      </c>
      <c r="M4939" s="2">
        <v>3920576301010630</v>
      </c>
      <c r="N49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39" s="13">
        <f t="shared" si="77"/>
        <v>4938</v>
      </c>
      <c r="P4939" s="2" t="str">
        <f>IF(TablaDatos[[#This Row],[Diabetes]]=0,"No","Si")</f>
        <v>No</v>
      </c>
      <c r="Q4939">
        <v>0</v>
      </c>
      <c r="R4939">
        <f>TablaDatos[[#This Row],[Aux2]]/10000000000000</f>
        <v>2152.32607183871</v>
      </c>
      <c r="S4939" s="1">
        <v>2.15232607183871E+16</v>
      </c>
      <c r="T4939" s="7">
        <f>TablaDatos[[#This Row],[Aux3]]/100000000000000</f>
        <v>254.62271034039401</v>
      </c>
      <c r="U4939" s="1">
        <v>2.54622710340394E+16</v>
      </c>
      <c r="V4939">
        <v>161.80000000000001</v>
      </c>
      <c r="W4939">
        <v>100</v>
      </c>
    </row>
    <row r="4940" spans="1:23">
      <c r="A4940">
        <v>2017</v>
      </c>
      <c r="B4940">
        <v>60</v>
      </c>
      <c r="C4940" t="s">
        <v>16</v>
      </c>
      <c r="D4940" t="s">
        <v>73</v>
      </c>
      <c r="E4940" t="s">
        <v>21</v>
      </c>
      <c r="F4940" t="s">
        <v>24</v>
      </c>
      <c r="G4940" t="s">
        <v>28</v>
      </c>
      <c r="H4940" s="3">
        <v>23526.77</v>
      </c>
      <c r="I4940" t="s">
        <v>19</v>
      </c>
      <c r="J4940" t="s">
        <v>22</v>
      </c>
      <c r="K49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39.144931271827701</v>
      </c>
      <c r="L4940" s="6">
        <f>TablaDatos[[#This Row],[IMC_raw]]/1000000000000000</f>
        <v>3.9144931271827699</v>
      </c>
      <c r="M4940" s="2">
        <v>3914493127182770</v>
      </c>
      <c r="N49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0" s="13">
        <f t="shared" si="77"/>
        <v>4939</v>
      </c>
      <c r="P4940" s="2" t="str">
        <f>IF(TablaDatos[[#This Row],[Diabetes]]=0,"No","Si")</f>
        <v>Si</v>
      </c>
      <c r="Q4940">
        <v>1</v>
      </c>
      <c r="R4940">
        <f>TablaDatos[[#This Row],[Aux2]]/10000000000000</f>
        <v>2353.4079091675198</v>
      </c>
      <c r="S4940" s="1">
        <v>2.35340790916752E+16</v>
      </c>
      <c r="T4940" s="7">
        <f>TablaDatos[[#This Row],[Aux3]]/100000000000000</f>
        <v>266.64961530138999</v>
      </c>
      <c r="U4940" s="1">
        <v>2.6664961530139E+16</v>
      </c>
      <c r="V4940">
        <v>172.8</v>
      </c>
      <c r="W4940">
        <v>102.4</v>
      </c>
    </row>
    <row r="4941" spans="1:23">
      <c r="A4941">
        <v>2017</v>
      </c>
      <c r="B4941">
        <v>68</v>
      </c>
      <c r="C4941" t="s">
        <v>23</v>
      </c>
      <c r="D4941" t="s">
        <v>44</v>
      </c>
      <c r="E4941" t="s">
        <v>18</v>
      </c>
      <c r="F4941" t="s">
        <v>35</v>
      </c>
      <c r="G4941" t="s">
        <v>25</v>
      </c>
      <c r="H4941" s="3">
        <v>24359.68</v>
      </c>
      <c r="I4941" t="s">
        <v>19</v>
      </c>
      <c r="J4941" t="s">
        <v>22</v>
      </c>
      <c r="K49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39.118900918250802</v>
      </c>
      <c r="L4941" s="5">
        <f>TablaDatos[[#This Row],[IMC_raw]]/1000000000000000</f>
        <v>3.9118900918250801</v>
      </c>
      <c r="M4941" s="2">
        <v>3911890091825080</v>
      </c>
      <c r="N49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1" s="13">
        <f t="shared" si="77"/>
        <v>4940</v>
      </c>
      <c r="P4941" s="2" t="str">
        <f>IF(TablaDatos[[#This Row],[Diabetes]]=0,"No","Si")</f>
        <v>No</v>
      </c>
      <c r="Q4941">
        <v>0</v>
      </c>
      <c r="R4941">
        <f>TablaDatos[[#This Row],[Aux2]]/10000000000000</f>
        <v>2388.4632483011201</v>
      </c>
      <c r="S4941" s="1">
        <v>2.38846324830112E+16</v>
      </c>
      <c r="T4941" s="7">
        <f>TablaDatos[[#This Row],[Aux3]]/100000000000000</f>
        <v>251.298081877394</v>
      </c>
      <c r="U4941" s="1">
        <v>2.51298081877394E+16</v>
      </c>
      <c r="V4941">
        <v>165.7</v>
      </c>
      <c r="W4941">
        <v>99.1</v>
      </c>
    </row>
    <row r="4942" spans="1:23">
      <c r="A4942">
        <v>2017</v>
      </c>
      <c r="B4942">
        <v>69</v>
      </c>
      <c r="C4942" t="s">
        <v>16</v>
      </c>
      <c r="D4942" t="s">
        <v>30</v>
      </c>
      <c r="E4942" t="s">
        <v>19</v>
      </c>
      <c r="F4942" t="s">
        <v>19</v>
      </c>
      <c r="G4942" t="s">
        <v>25</v>
      </c>
      <c r="H4942" s="3">
        <v>19474.849999999999</v>
      </c>
      <c r="I4942" t="s">
        <v>19</v>
      </c>
      <c r="J4942" t="s">
        <v>22</v>
      </c>
      <c r="K49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39.117228591376097</v>
      </c>
      <c r="L4942" s="6">
        <f>TablaDatos[[#This Row],[IMC_raw]]/1000000000000000</f>
        <v>39.117228591376097</v>
      </c>
      <c r="M4942" s="2">
        <v>3.9117228591376096E+16</v>
      </c>
      <c r="N49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2" s="13">
        <f t="shared" si="77"/>
        <v>4941</v>
      </c>
      <c r="P4942" s="2" t="str">
        <f>IF(TablaDatos[[#This Row],[Diabetes]]=0,"No","Si")</f>
        <v>No</v>
      </c>
      <c r="Q4942">
        <v>0</v>
      </c>
      <c r="R4942">
        <f>TablaDatos[[#This Row],[Aux2]]/10000000000000</f>
        <v>2307.8865935066101</v>
      </c>
      <c r="S4942" s="1">
        <v>2.30788659350661E+16</v>
      </c>
      <c r="T4942" s="7">
        <f>TablaDatos[[#This Row],[Aux3]]/100000000000000</f>
        <v>235.24368005314199</v>
      </c>
      <c r="U4942" s="1">
        <v>2.35243680053142E+16</v>
      </c>
      <c r="V4942">
        <v>164.1</v>
      </c>
      <c r="W4942">
        <v>103.1</v>
      </c>
    </row>
    <row r="4943" spans="1:23">
      <c r="A4943">
        <v>2017</v>
      </c>
      <c r="B4943">
        <v>61</v>
      </c>
      <c r="C4943" t="s">
        <v>16</v>
      </c>
      <c r="D4943" t="s">
        <v>29</v>
      </c>
      <c r="E4943" t="s">
        <v>18</v>
      </c>
      <c r="F4943" t="s">
        <v>19</v>
      </c>
      <c r="G4943" t="s">
        <v>28</v>
      </c>
      <c r="H4943" s="3">
        <v>10065.41</v>
      </c>
      <c r="I4943" t="s">
        <v>21</v>
      </c>
      <c r="J4943" t="s">
        <v>18</v>
      </c>
      <c r="K49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39.022110162838601</v>
      </c>
      <c r="L4943" s="6">
        <f>TablaDatos[[#This Row],[IMC_raw]]/1000000000000000</f>
        <v>3.9022110162838599</v>
      </c>
      <c r="M4943" s="2">
        <v>3902211016283860</v>
      </c>
      <c r="N49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3" s="13">
        <f t="shared" si="77"/>
        <v>4942</v>
      </c>
      <c r="P4943" s="2" t="str">
        <f>IF(TablaDatos[[#This Row],[Diabetes]]=0,"No","Si")</f>
        <v>Si</v>
      </c>
      <c r="Q4943">
        <v>1</v>
      </c>
      <c r="R4943">
        <f>TablaDatos[[#This Row],[Aux2]]/10000000000000</f>
        <v>2226.9477177423501</v>
      </c>
      <c r="S4943" s="1">
        <v>2.22694771774235E+16</v>
      </c>
      <c r="T4943" s="7">
        <f>TablaDatos[[#This Row],[Aux3]]/100000000000000</f>
        <v>264.34956589352601</v>
      </c>
      <c r="U4943" s="1">
        <v>2.64349565893526E+16</v>
      </c>
      <c r="V4943">
        <v>174.1</v>
      </c>
      <c r="W4943">
        <v>106</v>
      </c>
    </row>
    <row r="4944" spans="1:23">
      <c r="A4944">
        <v>2017</v>
      </c>
      <c r="B4944">
        <v>54</v>
      </c>
      <c r="C4944" t="s">
        <v>16</v>
      </c>
      <c r="D4944" t="s">
        <v>17</v>
      </c>
      <c r="E4944" t="s">
        <v>18</v>
      </c>
      <c r="F4944" t="s">
        <v>19</v>
      </c>
      <c r="G4944" t="s">
        <v>20</v>
      </c>
      <c r="H4944" s="3">
        <v>41520</v>
      </c>
      <c r="I4944" t="s">
        <v>19</v>
      </c>
      <c r="J4944" t="s">
        <v>19</v>
      </c>
      <c r="K49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39.018008226799999</v>
      </c>
      <c r="L4944" s="6">
        <f>TablaDatos[[#This Row],[IMC_raw]]/1000000000000000</f>
        <v>3.9018008226799998</v>
      </c>
      <c r="M4944" s="2">
        <v>3901800822680000</v>
      </c>
      <c r="N49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4" s="13">
        <f t="shared" si="77"/>
        <v>4943</v>
      </c>
      <c r="P4944" s="2" t="str">
        <f>IF(TablaDatos[[#This Row],[Diabetes]]=0,"No","Si")</f>
        <v>Si</v>
      </c>
      <c r="Q4944">
        <v>1</v>
      </c>
      <c r="R4944">
        <f>TablaDatos[[#This Row],[Aux2]]/10000000000000</f>
        <v>2157.9015095693399</v>
      </c>
      <c r="S4944" s="1">
        <v>2.15790150956934E+16</v>
      </c>
      <c r="T4944" s="7">
        <f>TablaDatos[[#This Row],[Aux3]]/100000000000000</f>
        <v>24.6517371326971</v>
      </c>
      <c r="U4944" s="1">
        <v>2465173713269710</v>
      </c>
      <c r="V4944">
        <v>162.69999999999999</v>
      </c>
      <c r="W4944">
        <v>99</v>
      </c>
    </row>
    <row r="4945" spans="1:23">
      <c r="A4945">
        <v>2017</v>
      </c>
      <c r="B4945">
        <v>47</v>
      </c>
      <c r="C4945" t="s">
        <v>16</v>
      </c>
      <c r="D4945" t="s">
        <v>29</v>
      </c>
      <c r="E4945" t="s">
        <v>21</v>
      </c>
      <c r="F4945" t="s">
        <v>24</v>
      </c>
      <c r="G4945" t="s">
        <v>20</v>
      </c>
      <c r="H4945" s="3">
        <v>15470.73</v>
      </c>
      <c r="I4945" t="s">
        <v>19</v>
      </c>
      <c r="J4945" t="s">
        <v>18</v>
      </c>
      <c r="K49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38.998157220811599</v>
      </c>
      <c r="L4945" s="5">
        <f>TablaDatos[[#This Row],[IMC_raw]]/1000000000000000</f>
        <v>3.89981572208116</v>
      </c>
      <c r="M4945" s="2">
        <v>3899815722081160</v>
      </c>
      <c r="N49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5" s="13">
        <f t="shared" si="77"/>
        <v>4944</v>
      </c>
      <c r="P4945" s="2" t="str">
        <f>IF(TablaDatos[[#This Row],[Diabetes]]=0,"No","Si")</f>
        <v>Si</v>
      </c>
      <c r="Q4945">
        <v>1</v>
      </c>
      <c r="R4945">
        <f>TablaDatos[[#This Row],[Aux2]]/10000000000000</f>
        <v>2282.7354050536201</v>
      </c>
      <c r="S4945" s="1">
        <v>2.28273540505362E+16</v>
      </c>
      <c r="T4945" s="7">
        <f>TablaDatos[[#This Row],[Aux3]]/100000000000000</f>
        <v>250.18802748725199</v>
      </c>
      <c r="U4945" s="1">
        <v>2.50188027487252E+16</v>
      </c>
      <c r="V4945">
        <v>176</v>
      </c>
      <c r="W4945">
        <v>96.3</v>
      </c>
    </row>
    <row r="4946" spans="1:23">
      <c r="A4946">
        <v>2017</v>
      </c>
      <c r="B4946">
        <v>54</v>
      </c>
      <c r="C4946" t="s">
        <v>16</v>
      </c>
      <c r="D4946" t="s">
        <v>74</v>
      </c>
      <c r="E4946" t="s">
        <v>18</v>
      </c>
      <c r="F4946" t="s">
        <v>24</v>
      </c>
      <c r="G4946" t="s">
        <v>20</v>
      </c>
      <c r="H4946" s="3">
        <v>18373.04</v>
      </c>
      <c r="I4946" t="s">
        <v>21</v>
      </c>
      <c r="J4946" t="s">
        <v>18</v>
      </c>
      <c r="K49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38.990516966846897</v>
      </c>
      <c r="L4946" s="6">
        <f>TablaDatos[[#This Row],[IMC_raw]]/1000000000000000</f>
        <v>3.89905169668469</v>
      </c>
      <c r="M4946" s="2">
        <v>3899051696684690</v>
      </c>
      <c r="N49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6" s="13">
        <f t="shared" si="77"/>
        <v>4945</v>
      </c>
      <c r="P4946" s="2" t="str">
        <f>IF(TablaDatos[[#This Row],[Diabetes]]=0,"No","Si")</f>
        <v>No</v>
      </c>
      <c r="Q4946">
        <v>0</v>
      </c>
      <c r="R4946">
        <f>TablaDatos[[#This Row],[Aux2]]/10000000000000</f>
        <v>2526.7394425676698</v>
      </c>
      <c r="S4946" s="1">
        <v>2.52673944256767E+16</v>
      </c>
      <c r="T4946" s="7">
        <f>TablaDatos[[#This Row],[Aux3]]/100000000000000</f>
        <v>247.22233246684999</v>
      </c>
      <c r="U4946" s="1">
        <v>2.4722233246685E+16</v>
      </c>
      <c r="V4946">
        <v>148.5</v>
      </c>
      <c r="W4946">
        <v>106.9</v>
      </c>
    </row>
    <row r="4947" spans="1:23">
      <c r="A4947">
        <v>2017</v>
      </c>
      <c r="B4947">
        <v>58</v>
      </c>
      <c r="C4947" t="s">
        <v>16</v>
      </c>
      <c r="D4947" t="s">
        <v>17</v>
      </c>
      <c r="E4947" t="s">
        <v>18</v>
      </c>
      <c r="F4947" t="s">
        <v>35</v>
      </c>
      <c r="G4947" t="s">
        <v>28</v>
      </c>
      <c r="H4947" s="3">
        <v>35713.019999999997</v>
      </c>
      <c r="I4947" t="s">
        <v>19</v>
      </c>
      <c r="J4947" t="s">
        <v>18</v>
      </c>
      <c r="K49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38.9315234975845</v>
      </c>
      <c r="L4947" s="6">
        <f>TablaDatos[[#This Row],[IMC_raw]]/1000000000000000</f>
        <v>3.8931523497584499</v>
      </c>
      <c r="M4947" s="2">
        <v>3893152349758450</v>
      </c>
      <c r="N49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7" s="13">
        <f t="shared" si="77"/>
        <v>4946</v>
      </c>
      <c r="P4947" s="2" t="str">
        <f>IF(TablaDatos[[#This Row],[Diabetes]]=0,"No","Si")</f>
        <v>No</v>
      </c>
      <c r="Q4947">
        <v>0</v>
      </c>
      <c r="R4947">
        <f>TablaDatos[[#This Row],[Aux2]]/10000000000000</f>
        <v>224.12995538036901</v>
      </c>
      <c r="S4947" s="1">
        <v>2241299553803690</v>
      </c>
      <c r="T4947" s="7">
        <f>TablaDatos[[#This Row],[Aux3]]/100000000000000</f>
        <v>25.2934434759133</v>
      </c>
      <c r="U4947" s="1">
        <v>2529344347591330</v>
      </c>
      <c r="V4947">
        <v>162.19999999999999</v>
      </c>
      <c r="W4947">
        <v>98.4</v>
      </c>
    </row>
    <row r="4948" spans="1:23">
      <c r="A4948">
        <v>2017</v>
      </c>
      <c r="B4948">
        <v>67</v>
      </c>
      <c r="C4948" t="s">
        <v>23</v>
      </c>
      <c r="D4948" t="s">
        <v>29</v>
      </c>
      <c r="E4948" t="s">
        <v>19</v>
      </c>
      <c r="F4948" t="s">
        <v>24</v>
      </c>
      <c r="G4948" t="s">
        <v>25</v>
      </c>
      <c r="H4948" s="3">
        <v>8928.0300000000007</v>
      </c>
      <c r="I4948" t="s">
        <v>21</v>
      </c>
      <c r="J4948" t="s">
        <v>22</v>
      </c>
      <c r="K49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38.882607772591498</v>
      </c>
      <c r="L4948" s="6">
        <f>TablaDatos[[#This Row],[IMC_raw]]/1000000000000000</f>
        <v>3.8882607772591502</v>
      </c>
      <c r="M4948" s="2">
        <v>3888260777259150</v>
      </c>
      <c r="N49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8" s="13">
        <f t="shared" si="77"/>
        <v>4947</v>
      </c>
      <c r="P4948" s="2" t="str">
        <f>IF(TablaDatos[[#This Row],[Diabetes]]=0,"No","Si")</f>
        <v>No</v>
      </c>
      <c r="Q4948">
        <v>0</v>
      </c>
      <c r="R4948">
        <f>TablaDatos[[#This Row],[Aux2]]/10000000000000</f>
        <v>2154.2343274978598</v>
      </c>
      <c r="S4948" s="1">
        <v>2.15423432749786E+16</v>
      </c>
      <c r="T4948" s="7">
        <f>TablaDatos[[#This Row],[Aux3]]/100000000000000</f>
        <v>230.82225153890801</v>
      </c>
      <c r="U4948" s="1">
        <v>2.30822251538908E+16</v>
      </c>
      <c r="V4948">
        <v>165.7</v>
      </c>
      <c r="W4948">
        <v>94.4</v>
      </c>
    </row>
    <row r="4949" spans="1:23">
      <c r="A4949">
        <v>2017</v>
      </c>
      <c r="B4949">
        <v>60</v>
      </c>
      <c r="C4949" t="s">
        <v>16</v>
      </c>
      <c r="D4949" t="s">
        <v>72</v>
      </c>
      <c r="E4949" t="s">
        <v>21</v>
      </c>
      <c r="F4949" t="s">
        <v>24</v>
      </c>
      <c r="G4949" t="s">
        <v>28</v>
      </c>
      <c r="H4949" s="3">
        <v>17917.88</v>
      </c>
      <c r="I4949" t="s">
        <v>21</v>
      </c>
      <c r="J4949" t="s">
        <v>22</v>
      </c>
      <c r="K49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38.796727055511703</v>
      </c>
      <c r="L4949" s="6">
        <f>TablaDatos[[#This Row],[IMC_raw]]/100000000000000</f>
        <v>38.796727055511703</v>
      </c>
      <c r="M4949" s="2">
        <v>3879672705551170</v>
      </c>
      <c r="N49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49" s="13">
        <f t="shared" si="77"/>
        <v>4948</v>
      </c>
      <c r="P4949" s="2" t="str">
        <f>IF(TablaDatos[[#This Row],[Diabetes]]=0,"No","Si")</f>
        <v>Si</v>
      </c>
      <c r="Q4949">
        <v>1</v>
      </c>
      <c r="R4949">
        <f>TablaDatos[[#This Row],[Aux2]]/10000000000000</f>
        <v>238.04413307162599</v>
      </c>
      <c r="S4949" s="1">
        <v>2380441330716260</v>
      </c>
      <c r="T4949" s="7">
        <f>TablaDatos[[#This Row],[Aux3]]/100000000000000</f>
        <v>248.68864038138901</v>
      </c>
      <c r="U4949" s="1">
        <v>2.48688640381389E+16</v>
      </c>
      <c r="V4949">
        <v>168</v>
      </c>
      <c r="W4949">
        <v>107.5</v>
      </c>
    </row>
    <row r="4950" spans="1:23">
      <c r="A4950">
        <v>2017</v>
      </c>
      <c r="B4950">
        <v>47</v>
      </c>
      <c r="C4950" t="s">
        <v>23</v>
      </c>
      <c r="D4950" t="s">
        <v>72</v>
      </c>
      <c r="E4950" t="s">
        <v>21</v>
      </c>
      <c r="F4950" t="s">
        <v>24</v>
      </c>
      <c r="G4950" t="s">
        <v>20</v>
      </c>
      <c r="H4950" s="3">
        <v>16011.99</v>
      </c>
      <c r="I4950" t="s">
        <v>21</v>
      </c>
      <c r="J4950" t="s">
        <v>21</v>
      </c>
      <c r="K49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38.784127421403802</v>
      </c>
      <c r="L4950" s="5">
        <f>TablaDatos[[#This Row],[IMC_raw]]/1000000000000000</f>
        <v>0.38784127421403802</v>
      </c>
      <c r="M4950" s="2">
        <v>387841274214038</v>
      </c>
      <c r="N49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0" s="13">
        <f t="shared" si="77"/>
        <v>4949</v>
      </c>
      <c r="P4950" s="2" t="str">
        <f>IF(TablaDatos[[#This Row],[Diabetes]]=0,"No","Si")</f>
        <v>Si</v>
      </c>
      <c r="Q4950">
        <v>1</v>
      </c>
      <c r="R4950">
        <f>TablaDatos[[#This Row],[Aux2]]/10000000000000</f>
        <v>249.33689448192601</v>
      </c>
      <c r="S4950" s="1">
        <v>2493368944819260</v>
      </c>
      <c r="T4950" s="7">
        <f>TablaDatos[[#This Row],[Aux3]]/100000000000000</f>
        <v>27.794364710980801</v>
      </c>
      <c r="U4950" s="1">
        <v>2779436471098080</v>
      </c>
      <c r="V4950">
        <v>168.3</v>
      </c>
      <c r="W4950">
        <v>107</v>
      </c>
    </row>
    <row r="4951" spans="1:23">
      <c r="A4951">
        <v>2017</v>
      </c>
      <c r="B4951">
        <v>62</v>
      </c>
      <c r="C4951" t="s">
        <v>23</v>
      </c>
      <c r="D4951" t="s">
        <v>38</v>
      </c>
      <c r="E4951" t="s">
        <v>18</v>
      </c>
      <c r="F4951" t="s">
        <v>35</v>
      </c>
      <c r="G4951" t="s">
        <v>28</v>
      </c>
      <c r="H4951" s="3">
        <v>13027.94</v>
      </c>
      <c r="I4951" t="s">
        <v>19</v>
      </c>
      <c r="J4951" t="s">
        <v>18</v>
      </c>
      <c r="K49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38.719261052165997</v>
      </c>
      <c r="L4951" s="6">
        <f>TablaDatos[[#This Row],[IMC_raw]]/1000000000000000</f>
        <v>38.719261052165997</v>
      </c>
      <c r="M4951" s="2">
        <v>3.8719261052166E+16</v>
      </c>
      <c r="N49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1" s="13">
        <f t="shared" si="77"/>
        <v>4950</v>
      </c>
      <c r="P4951" s="2" t="str">
        <f>IF(TablaDatos[[#This Row],[Diabetes]]=0,"No","Si")</f>
        <v>No</v>
      </c>
      <c r="Q4951">
        <v>0</v>
      </c>
      <c r="R4951">
        <f>TablaDatos[[#This Row],[Aux2]]/10000000000000</f>
        <v>216.47395878017801</v>
      </c>
      <c r="S4951" s="1">
        <v>2164739587801780</v>
      </c>
      <c r="T4951" s="7">
        <f>TablaDatos[[#This Row],[Aux3]]/100000000000000</f>
        <v>244.97296259660899</v>
      </c>
      <c r="U4951" s="1">
        <v>2.44972962596609E+16</v>
      </c>
      <c r="V4951">
        <v>162.1</v>
      </c>
      <c r="W4951">
        <v>93.3</v>
      </c>
    </row>
    <row r="4952" spans="1:23">
      <c r="A4952">
        <v>2017</v>
      </c>
      <c r="B4952">
        <v>61</v>
      </c>
      <c r="C4952" t="s">
        <v>23</v>
      </c>
      <c r="D4952" t="s">
        <v>26</v>
      </c>
      <c r="E4952" t="s">
        <v>18</v>
      </c>
      <c r="F4952" t="s">
        <v>19</v>
      </c>
      <c r="G4952" t="s">
        <v>28</v>
      </c>
      <c r="H4952" s="3">
        <v>16156.84</v>
      </c>
      <c r="I4952" t="s">
        <v>19</v>
      </c>
      <c r="J4952" t="s">
        <v>22</v>
      </c>
      <c r="K49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38.6658066526781</v>
      </c>
      <c r="L4952" s="6">
        <f>TablaDatos[[#This Row],[IMC_raw]]/1000000000000000</f>
        <v>3.8665806652678101</v>
      </c>
      <c r="M4952" s="2">
        <v>3866580665267810</v>
      </c>
      <c r="N49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2" s="13">
        <f t="shared" si="77"/>
        <v>4951</v>
      </c>
      <c r="P4952" s="2" t="str">
        <f>IF(TablaDatos[[#This Row],[Diabetes]]=0,"No","Si")</f>
        <v>No</v>
      </c>
      <c r="Q4952">
        <v>0</v>
      </c>
      <c r="R4952">
        <f>TablaDatos[[#This Row],[Aux2]]/10000000000000</f>
        <v>2131.2030181853802</v>
      </c>
      <c r="S4952" s="1">
        <v>2.13120301818538E+16</v>
      </c>
      <c r="T4952" s="7">
        <f>TablaDatos[[#This Row],[Aux3]]/100000000000000</f>
        <v>226.242282776709</v>
      </c>
      <c r="U4952" s="1">
        <v>2.26242282776709E+16</v>
      </c>
      <c r="V4952">
        <v>155.19999999999999</v>
      </c>
      <c r="W4952">
        <v>95.7</v>
      </c>
    </row>
    <row r="4953" spans="1:23">
      <c r="A4953">
        <v>2017</v>
      </c>
      <c r="B4953">
        <v>66</v>
      </c>
      <c r="C4953" t="s">
        <v>23</v>
      </c>
      <c r="D4953" t="s">
        <v>17</v>
      </c>
      <c r="E4953" t="s">
        <v>19</v>
      </c>
      <c r="F4953" t="s">
        <v>24</v>
      </c>
      <c r="G4953" t="s">
        <v>25</v>
      </c>
      <c r="H4953" s="3">
        <v>25275.040000000001</v>
      </c>
      <c r="I4953" t="s">
        <v>21</v>
      </c>
      <c r="J4953" t="s">
        <v>18</v>
      </c>
      <c r="K49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38.607886840600997</v>
      </c>
      <c r="L4953" s="6">
        <f>TablaDatos[[#This Row],[IMC_raw]]/1000000000000000</f>
        <v>3.8607886840601</v>
      </c>
      <c r="M4953" s="2">
        <v>3860788684060100</v>
      </c>
      <c r="N49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3" s="13">
        <f t="shared" si="77"/>
        <v>4952</v>
      </c>
      <c r="P4953" s="2" t="str">
        <f>IF(TablaDatos[[#This Row],[Diabetes]]=0,"No","Si")</f>
        <v>No</v>
      </c>
      <c r="Q4953">
        <v>0</v>
      </c>
      <c r="R4953">
        <f>TablaDatos[[#This Row],[Aux2]]/10000000000000</f>
        <v>2464.9121923442199</v>
      </c>
      <c r="S4953" s="1">
        <v>2.46491219234422E+16</v>
      </c>
      <c r="T4953" s="7">
        <f>TablaDatos[[#This Row],[Aux3]]/100000000000000</f>
        <v>2.9831754567355402</v>
      </c>
      <c r="U4953" s="1">
        <v>298317545673554</v>
      </c>
      <c r="V4953">
        <v>161.5</v>
      </c>
      <c r="W4953">
        <v>105.3</v>
      </c>
    </row>
    <row r="4954" spans="1:23">
      <c r="A4954">
        <v>2017</v>
      </c>
      <c r="B4954">
        <v>65</v>
      </c>
      <c r="C4954" t="s">
        <v>16</v>
      </c>
      <c r="D4954" t="s">
        <v>29</v>
      </c>
      <c r="E4954" t="s">
        <v>31</v>
      </c>
      <c r="F4954" t="s">
        <v>24</v>
      </c>
      <c r="G4954" t="s">
        <v>25</v>
      </c>
      <c r="H4954" s="3">
        <v>9961.27</v>
      </c>
      <c r="I4954" t="s">
        <v>21</v>
      </c>
      <c r="J4954" t="s">
        <v>18</v>
      </c>
      <c r="K49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38.527128244624095</v>
      </c>
      <c r="L4954" s="6">
        <f>TablaDatos[[#This Row],[IMC_raw]]/1000000000000000</f>
        <v>38.527128244624095</v>
      </c>
      <c r="M4954" s="2">
        <v>3.8527128244624096E+16</v>
      </c>
      <c r="N49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4" s="13">
        <f t="shared" si="77"/>
        <v>4953</v>
      </c>
      <c r="P4954" s="2" t="str">
        <f>IF(TablaDatos[[#This Row],[Diabetes]]=0,"No","Si")</f>
        <v>Si</v>
      </c>
      <c r="Q4954">
        <v>1</v>
      </c>
      <c r="R4954">
        <f>TablaDatos[[#This Row],[Aux2]]/10000000000000</f>
        <v>2290.85618316206</v>
      </c>
      <c r="S4954" s="1">
        <v>2.29085618316206E+16</v>
      </c>
      <c r="T4954" s="7">
        <f>TablaDatos[[#This Row],[Aux3]]/100000000000000</f>
        <v>26.7671379338402</v>
      </c>
      <c r="U4954" s="1">
        <v>2676713793384020</v>
      </c>
      <c r="V4954">
        <v>176.8</v>
      </c>
      <c r="W4954">
        <v>105</v>
      </c>
    </row>
    <row r="4955" spans="1:23">
      <c r="A4955">
        <v>2017</v>
      </c>
      <c r="B4955">
        <v>49</v>
      </c>
      <c r="C4955" t="s">
        <v>23</v>
      </c>
      <c r="D4955" t="s">
        <v>30</v>
      </c>
      <c r="E4955" t="s">
        <v>18</v>
      </c>
      <c r="F4955" t="s">
        <v>40</v>
      </c>
      <c r="G4955" t="s">
        <v>20</v>
      </c>
      <c r="H4955" s="3">
        <v>14144.65</v>
      </c>
      <c r="I4955" t="s">
        <v>19</v>
      </c>
      <c r="J4955" t="s">
        <v>18</v>
      </c>
      <c r="K49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38.482138621248197</v>
      </c>
      <c r="L4955" s="5">
        <f>TablaDatos[[#This Row],[IMC_raw]]/1000000000000000</f>
        <v>3.8482138621248199</v>
      </c>
      <c r="M4955" s="2">
        <v>3848213862124820</v>
      </c>
      <c r="N49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5" s="13">
        <f t="shared" si="77"/>
        <v>4954</v>
      </c>
      <c r="P4955" s="2" t="str">
        <f>IF(TablaDatos[[#This Row],[Diabetes]]=0,"No","Si")</f>
        <v>No</v>
      </c>
      <c r="Q4955">
        <v>0</v>
      </c>
      <c r="R4955">
        <f>TablaDatos[[#This Row],[Aux2]]/10000000000000</f>
        <v>2167.12215360046</v>
      </c>
      <c r="S4955" s="1">
        <v>2.16712215360046E+16</v>
      </c>
      <c r="T4955" s="7">
        <f>TablaDatos[[#This Row],[Aux3]]/100000000000000</f>
        <v>235.75342587576199</v>
      </c>
      <c r="U4955" s="1">
        <v>2.35753425875762E+16</v>
      </c>
      <c r="V4955">
        <v>155</v>
      </c>
      <c r="W4955">
        <v>90.7</v>
      </c>
    </row>
    <row r="4956" spans="1:23">
      <c r="A4956">
        <v>2017</v>
      </c>
      <c r="B4956">
        <v>54</v>
      </c>
      <c r="C4956" t="s">
        <v>23</v>
      </c>
      <c r="D4956" t="s">
        <v>30</v>
      </c>
      <c r="E4956" t="s">
        <v>18</v>
      </c>
      <c r="F4956" t="s">
        <v>19</v>
      </c>
      <c r="G4956" t="s">
        <v>20</v>
      </c>
      <c r="H4956" s="3">
        <v>30420.46</v>
      </c>
      <c r="I4956" t="s">
        <v>19</v>
      </c>
      <c r="J4956" t="s">
        <v>19</v>
      </c>
      <c r="K49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38.480484019618494</v>
      </c>
      <c r="L4956" s="5">
        <f>TablaDatos[[#This Row],[IMC_raw]]/1000000000000000</f>
        <v>38.480484019618494</v>
      </c>
      <c r="M4956" s="2">
        <v>3.8480484019618496E+16</v>
      </c>
      <c r="N49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6" s="13">
        <f t="shared" si="77"/>
        <v>4955</v>
      </c>
      <c r="P4956" s="2" t="str">
        <f>IF(TablaDatos[[#This Row],[Diabetes]]=0,"No","Si")</f>
        <v>Si</v>
      </c>
      <c r="Q4956">
        <v>1</v>
      </c>
      <c r="R4956">
        <f>TablaDatos[[#This Row],[Aux2]]/10000000000000</f>
        <v>2360.8676322660299</v>
      </c>
      <c r="S4956" s="1">
        <v>2.36086763226603E+16</v>
      </c>
      <c r="T4956" s="7">
        <f>TablaDatos[[#This Row],[Aux3]]/100000000000000</f>
        <v>269.455752441615</v>
      </c>
      <c r="U4956" s="1">
        <v>2.69455752441615E+16</v>
      </c>
      <c r="V4956">
        <v>159.4</v>
      </c>
      <c r="W4956">
        <v>96.4</v>
      </c>
    </row>
    <row r="4957" spans="1:23">
      <c r="A4957">
        <v>2017</v>
      </c>
      <c r="B4957">
        <v>57</v>
      </c>
      <c r="C4957" t="s">
        <v>16</v>
      </c>
      <c r="D4957" t="s">
        <v>36</v>
      </c>
      <c r="E4957" t="s">
        <v>21</v>
      </c>
      <c r="F4957" t="s">
        <v>24</v>
      </c>
      <c r="G4957" t="s">
        <v>28</v>
      </c>
      <c r="H4957" s="3">
        <v>22708.02</v>
      </c>
      <c r="I4957" t="s">
        <v>21</v>
      </c>
      <c r="J4957" t="s">
        <v>19</v>
      </c>
      <c r="K49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38.436822962418603</v>
      </c>
      <c r="L4957" s="5">
        <f>TablaDatos[[#This Row],[IMC_raw]]/1000000000000000</f>
        <v>3.8436822962418602</v>
      </c>
      <c r="M4957" s="2">
        <v>3843682296241860</v>
      </c>
      <c r="N49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7" s="13">
        <f t="shared" si="77"/>
        <v>4956</v>
      </c>
      <c r="P4957" s="2" t="str">
        <f>IF(TablaDatos[[#This Row],[Diabetes]]=0,"No","Si")</f>
        <v>Si</v>
      </c>
      <c r="Q4957">
        <v>1</v>
      </c>
      <c r="R4957">
        <f>TablaDatos[[#This Row],[Aux2]]/10000000000000</f>
        <v>2309.1203418765099</v>
      </c>
      <c r="S4957" s="1">
        <v>2.30912034187651E+16</v>
      </c>
      <c r="T4957" s="7">
        <f>TablaDatos[[#This Row],[Aux3]]/100000000000000</f>
        <v>25.663618668415701</v>
      </c>
      <c r="U4957" s="1">
        <v>2566361866841570</v>
      </c>
      <c r="V4957">
        <v>182.6</v>
      </c>
      <c r="W4957">
        <v>107.8</v>
      </c>
    </row>
    <row r="4958" spans="1:23">
      <c r="A4958">
        <v>2017</v>
      </c>
      <c r="B4958">
        <v>67</v>
      </c>
      <c r="C4958" t="s">
        <v>23</v>
      </c>
      <c r="D4958" t="s">
        <v>29</v>
      </c>
      <c r="E4958" t="s">
        <v>21</v>
      </c>
      <c r="F4958" t="s">
        <v>24</v>
      </c>
      <c r="G4958" t="s">
        <v>25</v>
      </c>
      <c r="H4958" s="3">
        <v>7854.71</v>
      </c>
      <c r="I4958" t="s">
        <v>21</v>
      </c>
      <c r="J4958" t="s">
        <v>18</v>
      </c>
      <c r="K49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38.384521885216898</v>
      </c>
      <c r="L4958" s="5">
        <f>TablaDatos[[#This Row],[IMC_raw]]/1000000000000000</f>
        <v>3.83845218852169</v>
      </c>
      <c r="M4958" s="2">
        <v>3838452188521690</v>
      </c>
      <c r="N49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8" s="13">
        <f t="shared" si="77"/>
        <v>4957</v>
      </c>
      <c r="P4958" s="2" t="str">
        <f>IF(TablaDatos[[#This Row],[Diabetes]]=0,"No","Si")</f>
        <v>Si</v>
      </c>
      <c r="Q4958">
        <v>1</v>
      </c>
      <c r="R4958">
        <f>TablaDatos[[#This Row],[Aux2]]/10000000000000</f>
        <v>2435.2807059781999</v>
      </c>
      <c r="S4958" s="1">
        <v>2.4352807059782E+16</v>
      </c>
      <c r="T4958" s="7">
        <f>TablaDatos[[#This Row],[Aux3]]/100000000000000</f>
        <v>29.6327997103214</v>
      </c>
      <c r="U4958" s="1">
        <v>2963279971032140</v>
      </c>
      <c r="V4958">
        <v>178.9</v>
      </c>
      <c r="W4958">
        <v>104</v>
      </c>
    </row>
    <row r="4959" spans="1:23">
      <c r="A4959">
        <v>2017</v>
      </c>
      <c r="B4959">
        <v>59</v>
      </c>
      <c r="C4959" t="s">
        <v>23</v>
      </c>
      <c r="D4959" t="s">
        <v>30</v>
      </c>
      <c r="E4959" t="s">
        <v>18</v>
      </c>
      <c r="F4959" t="s">
        <v>24</v>
      </c>
      <c r="G4959" t="s">
        <v>28</v>
      </c>
      <c r="H4959" s="3">
        <v>20718.45</v>
      </c>
      <c r="I4959" t="s">
        <v>21</v>
      </c>
      <c r="J4959" t="s">
        <v>22</v>
      </c>
      <c r="K49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38.341113677398894</v>
      </c>
      <c r="L4959" s="6">
        <f>TablaDatos[[#This Row],[IMC_raw]]/1000000000000000</f>
        <v>38.341113677398894</v>
      </c>
      <c r="M4959" s="2">
        <v>3.8341113677398896E+16</v>
      </c>
      <c r="N49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59" s="13">
        <f t="shared" si="77"/>
        <v>4958</v>
      </c>
      <c r="P4959" s="2" t="str">
        <f>IF(TablaDatos[[#This Row],[Diabetes]]=0,"No","Si")</f>
        <v>Si</v>
      </c>
      <c r="Q4959">
        <v>1</v>
      </c>
      <c r="R4959">
        <f>TablaDatos[[#This Row],[Aux2]]/10000000000000</f>
        <v>2020.9859487834999</v>
      </c>
      <c r="S4959" s="1">
        <v>2.0209859487835E+16</v>
      </c>
      <c r="T4959" s="7">
        <f>TablaDatos[[#This Row],[Aux3]]/100000000000000</f>
        <v>244.29522075596901</v>
      </c>
      <c r="U4959" s="1">
        <v>2.44295220755969E+16</v>
      </c>
      <c r="V4959">
        <v>165.8</v>
      </c>
      <c r="W4959">
        <v>102</v>
      </c>
    </row>
    <row r="4960" spans="1:23">
      <c r="A4960">
        <v>2017</v>
      </c>
      <c r="B4960">
        <v>66</v>
      </c>
      <c r="C4960" t="s">
        <v>23</v>
      </c>
      <c r="D4960" t="s">
        <v>34</v>
      </c>
      <c r="E4960" t="s">
        <v>19</v>
      </c>
      <c r="F4960" t="s">
        <v>24</v>
      </c>
      <c r="G4960" t="s">
        <v>25</v>
      </c>
      <c r="H4960" s="3">
        <v>12421.38</v>
      </c>
      <c r="I4960" t="s">
        <v>21</v>
      </c>
      <c r="J4960" t="s">
        <v>22</v>
      </c>
      <c r="K49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38.3115153198058</v>
      </c>
      <c r="L4960" s="6">
        <f>TablaDatos[[#This Row],[IMC_raw]]/1000000000000000</f>
        <v>38.3115153198058</v>
      </c>
      <c r="M4960" s="2">
        <v>3.83115153198058E+16</v>
      </c>
      <c r="N49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0" s="13">
        <f t="shared" si="77"/>
        <v>4959</v>
      </c>
      <c r="P4960" s="2" t="str">
        <f>IF(TablaDatos[[#This Row],[Diabetes]]=0,"No","Si")</f>
        <v>Si</v>
      </c>
      <c r="Q4960">
        <v>1</v>
      </c>
      <c r="R4960">
        <f>TablaDatos[[#This Row],[Aux2]]/10000000000000</f>
        <v>2334.6061760115899</v>
      </c>
      <c r="S4960" s="1">
        <v>2.33460617601159E+16</v>
      </c>
      <c r="T4960" s="7">
        <f>TablaDatos[[#This Row],[Aux3]]/100000000000000</f>
        <v>263.739768011129</v>
      </c>
      <c r="U4960" s="1">
        <v>2.63739768011129E+16</v>
      </c>
      <c r="V4960">
        <v>166.8</v>
      </c>
      <c r="W4960">
        <v>101.4</v>
      </c>
    </row>
    <row r="4961" spans="1:23">
      <c r="A4961">
        <v>2017</v>
      </c>
      <c r="B4961">
        <v>59</v>
      </c>
      <c r="C4961" t="s">
        <v>23</v>
      </c>
      <c r="D4961" t="s">
        <v>26</v>
      </c>
      <c r="E4961" t="s">
        <v>18</v>
      </c>
      <c r="F4961" t="s">
        <v>24</v>
      </c>
      <c r="G4961" t="s">
        <v>28</v>
      </c>
      <c r="H4961" s="3">
        <v>14182.38</v>
      </c>
      <c r="I4961" t="s">
        <v>21</v>
      </c>
      <c r="J4961" t="s">
        <v>22</v>
      </c>
      <c r="K49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38.217192002380401</v>
      </c>
      <c r="L4961" s="6">
        <f>TablaDatos[[#This Row],[IMC_raw]]/1000000000000000</f>
        <v>0.38217192002380401</v>
      </c>
      <c r="M4961" s="2">
        <v>382171920023804</v>
      </c>
      <c r="N49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1" s="13">
        <f t="shared" si="77"/>
        <v>4960</v>
      </c>
      <c r="P4961" s="2" t="str">
        <f>IF(TablaDatos[[#This Row],[Diabetes]]=0,"No","Si")</f>
        <v>Si</v>
      </c>
      <c r="Q4961">
        <v>1</v>
      </c>
      <c r="R4961">
        <f>TablaDatos[[#This Row],[Aux2]]/10000000000000</f>
        <v>2222.2866638513301</v>
      </c>
      <c r="S4961" s="1">
        <v>2.22228666385133E+16</v>
      </c>
      <c r="T4961" s="7">
        <f>TablaDatos[[#This Row],[Aux3]]/100000000000000</f>
        <v>243.64849515494501</v>
      </c>
      <c r="U4961" s="1">
        <v>2.43648495154945E+16</v>
      </c>
      <c r="V4961">
        <v>169.5</v>
      </c>
      <c r="W4961">
        <v>97.2</v>
      </c>
    </row>
    <row r="4962" spans="1:23">
      <c r="A4962">
        <v>2017</v>
      </c>
      <c r="B4962">
        <v>71</v>
      </c>
      <c r="C4962" t="s">
        <v>16</v>
      </c>
      <c r="D4962" t="s">
        <v>72</v>
      </c>
      <c r="E4962" t="s">
        <v>31</v>
      </c>
      <c r="F4962" t="s">
        <v>24</v>
      </c>
      <c r="G4962" t="s">
        <v>25</v>
      </c>
      <c r="H4962" s="3">
        <v>15345.65</v>
      </c>
      <c r="I4962" t="s">
        <v>19</v>
      </c>
      <c r="J4962" t="s">
        <v>18</v>
      </c>
      <c r="K49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38.163150300481703</v>
      </c>
      <c r="L4962" s="5">
        <f>TablaDatos[[#This Row],[IMC_raw]]/1000000000000000</f>
        <v>0.38163150300481702</v>
      </c>
      <c r="M4962" s="2">
        <v>381631503004817</v>
      </c>
      <c r="N49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2" s="13">
        <f t="shared" si="77"/>
        <v>4961</v>
      </c>
      <c r="P4962" s="2" t="str">
        <f>IF(TablaDatos[[#This Row],[Diabetes]]=0,"No","Si")</f>
        <v>No</v>
      </c>
      <c r="Q4962">
        <v>0</v>
      </c>
      <c r="R4962">
        <f>TablaDatos[[#This Row],[Aux2]]/10000000000000</f>
        <v>2400.8051374496299</v>
      </c>
      <c r="S4962" s="1">
        <v>2.40080513744963E+16</v>
      </c>
      <c r="T4962" s="7">
        <f>TablaDatos[[#This Row],[Aux3]]/100000000000000</f>
        <v>26.845976203835502</v>
      </c>
      <c r="U4962" s="1">
        <v>2684597620383550</v>
      </c>
      <c r="V4962">
        <v>174.6</v>
      </c>
      <c r="W4962">
        <v>108.2</v>
      </c>
    </row>
    <row r="4963" spans="1:23">
      <c r="A4963">
        <v>2017</v>
      </c>
      <c r="B4963">
        <v>61</v>
      </c>
      <c r="C4963" t="s">
        <v>23</v>
      </c>
      <c r="D4963" t="s">
        <v>34</v>
      </c>
      <c r="E4963" t="s">
        <v>21</v>
      </c>
      <c r="F4963" t="s">
        <v>24</v>
      </c>
      <c r="G4963" t="s">
        <v>28</v>
      </c>
      <c r="H4963" s="3">
        <v>9014.9</v>
      </c>
      <c r="I4963" t="s">
        <v>21</v>
      </c>
      <c r="J4963" t="s">
        <v>22</v>
      </c>
      <c r="K49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38.159482260518097</v>
      </c>
      <c r="L4963" s="5">
        <f>TablaDatos[[#This Row],[IMC_raw]]/1000000000000000</f>
        <v>3.8159482260518098</v>
      </c>
      <c r="M4963" s="2">
        <v>3815948226051810</v>
      </c>
      <c r="N49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3" s="13">
        <f t="shared" si="77"/>
        <v>4962</v>
      </c>
      <c r="P4963" s="2" t="str">
        <f>IF(TablaDatos[[#This Row],[Diabetes]]=0,"No","Si")</f>
        <v>Si</v>
      </c>
      <c r="Q4963">
        <v>1</v>
      </c>
      <c r="R4963">
        <f>TablaDatos[[#This Row],[Aux2]]/10000000000000</f>
        <v>2231.65525780605</v>
      </c>
      <c r="S4963" s="1">
        <v>2.23165525780605E+16</v>
      </c>
      <c r="T4963" s="7">
        <f>TablaDatos[[#This Row],[Aux3]]/100000000000000</f>
        <v>254.59974035697701</v>
      </c>
      <c r="U4963" s="1">
        <v>2.54599740356977E+16</v>
      </c>
      <c r="V4963">
        <v>172.9</v>
      </c>
      <c r="W4963">
        <v>100.1</v>
      </c>
    </row>
    <row r="4964" spans="1:23">
      <c r="A4964">
        <v>2017</v>
      </c>
      <c r="B4964">
        <v>68</v>
      </c>
      <c r="C4964" t="s">
        <v>16</v>
      </c>
      <c r="D4964" t="s">
        <v>17</v>
      </c>
      <c r="E4964" t="s">
        <v>21</v>
      </c>
      <c r="F4964" t="s">
        <v>19</v>
      </c>
      <c r="G4964" t="s">
        <v>25</v>
      </c>
      <c r="H4964" s="3">
        <v>13443.18</v>
      </c>
      <c r="I4964" t="s">
        <v>21</v>
      </c>
      <c r="J4964" t="s">
        <v>18</v>
      </c>
      <c r="K49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38.141416377390399</v>
      </c>
      <c r="L4964" s="6">
        <f>TablaDatos[[#This Row],[IMC_raw]]/1000000000000000</f>
        <v>38.141416377390399</v>
      </c>
      <c r="M4964" s="2">
        <v>3.81414163773904E+16</v>
      </c>
      <c r="N49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4" s="13">
        <f t="shared" si="77"/>
        <v>4963</v>
      </c>
      <c r="P4964" s="2" t="str">
        <f>IF(TablaDatos[[#This Row],[Diabetes]]=0,"No","Si")</f>
        <v>No</v>
      </c>
      <c r="Q4964">
        <v>0</v>
      </c>
      <c r="R4964">
        <f>TablaDatos[[#This Row],[Aux2]]/10000000000000</f>
        <v>2366.9891204401301</v>
      </c>
      <c r="S4964" s="1">
        <v>2.36698912044013E+16</v>
      </c>
      <c r="T4964" s="7">
        <f>TablaDatos[[#This Row],[Aux3]]/100000000000000</f>
        <v>235.64891362388099</v>
      </c>
      <c r="U4964" s="1">
        <v>2.35648913623881E+16</v>
      </c>
      <c r="V4964">
        <v>171.8</v>
      </c>
      <c r="W4964">
        <v>103.4</v>
      </c>
    </row>
    <row r="4965" spans="1:23">
      <c r="A4965">
        <v>2017</v>
      </c>
      <c r="B4965">
        <v>59</v>
      </c>
      <c r="C4965" t="s">
        <v>16</v>
      </c>
      <c r="D4965" t="s">
        <v>42</v>
      </c>
      <c r="E4965" t="s">
        <v>19</v>
      </c>
      <c r="F4965" t="s">
        <v>24</v>
      </c>
      <c r="G4965" t="s">
        <v>28</v>
      </c>
      <c r="H4965" s="3">
        <v>12843.94</v>
      </c>
      <c r="I4965" t="s">
        <v>21</v>
      </c>
      <c r="J4965" t="s">
        <v>19</v>
      </c>
      <c r="K49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38.1115000316262</v>
      </c>
      <c r="L4965" s="5">
        <f>TablaDatos[[#This Row],[IMC_raw]]/1000000000000000</f>
        <v>3.81115000316262</v>
      </c>
      <c r="M4965" s="2">
        <v>3811150003162620</v>
      </c>
      <c r="N49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5" s="13">
        <f t="shared" si="77"/>
        <v>4964</v>
      </c>
      <c r="P4965" s="2" t="str">
        <f>IF(TablaDatos[[#This Row],[Diabetes]]=0,"No","Si")</f>
        <v>Si</v>
      </c>
      <c r="Q4965">
        <v>1</v>
      </c>
      <c r="R4965">
        <f>TablaDatos[[#This Row],[Aux2]]/10000000000000</f>
        <v>2423.81836207684</v>
      </c>
      <c r="S4965" s="1">
        <v>2.42381836207684E+16</v>
      </c>
      <c r="T4965" s="7">
        <f>TablaDatos[[#This Row],[Aux3]]/100000000000000</f>
        <v>2.86290398752634</v>
      </c>
      <c r="U4965" s="1">
        <v>286290398752634</v>
      </c>
      <c r="V4965">
        <v>169.4</v>
      </c>
      <c r="W4965">
        <v>107.5</v>
      </c>
    </row>
    <row r="4966" spans="1:23">
      <c r="A4966">
        <v>2017</v>
      </c>
      <c r="B4966">
        <v>59</v>
      </c>
      <c r="C4966" t="s">
        <v>16</v>
      </c>
      <c r="D4966" t="s">
        <v>17</v>
      </c>
      <c r="E4966" t="s">
        <v>18</v>
      </c>
      <c r="F4966" t="s">
        <v>35</v>
      </c>
      <c r="G4966" t="s">
        <v>28</v>
      </c>
      <c r="H4966" s="3">
        <v>59824.06</v>
      </c>
      <c r="I4966" t="s">
        <v>19</v>
      </c>
      <c r="J4966" t="s">
        <v>19</v>
      </c>
      <c r="K49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38.1098483024453</v>
      </c>
      <c r="L4966" s="5">
        <f>TablaDatos[[#This Row],[IMC_raw]]/1000000000000000</f>
        <v>3.8109848302445299</v>
      </c>
      <c r="M4966" s="2">
        <v>3810984830244530</v>
      </c>
      <c r="N49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6" s="13">
        <f t="shared" si="77"/>
        <v>4965</v>
      </c>
      <c r="P4966" s="2" t="str">
        <f>IF(TablaDatos[[#This Row],[Diabetes]]=0,"No","Si")</f>
        <v>No</v>
      </c>
      <c r="Q4966">
        <v>0</v>
      </c>
      <c r="R4966">
        <f>TablaDatos[[#This Row],[Aux2]]/10000000000000</f>
        <v>2132.15564155633</v>
      </c>
      <c r="S4966" s="1">
        <v>2.13215564155633E+16</v>
      </c>
      <c r="T4966" s="7">
        <f>TablaDatos[[#This Row],[Aux3]]/100000000000000</f>
        <v>251.89354839395099</v>
      </c>
      <c r="U4966" s="1">
        <v>2.51893548393951E+16</v>
      </c>
      <c r="V4966">
        <v>162.6</v>
      </c>
      <c r="W4966">
        <v>96.3</v>
      </c>
    </row>
    <row r="4967" spans="1:23">
      <c r="A4967">
        <v>2017</v>
      </c>
      <c r="B4967">
        <v>72</v>
      </c>
      <c r="C4967" t="s">
        <v>16</v>
      </c>
      <c r="D4967" t="s">
        <v>32</v>
      </c>
      <c r="E4967" t="s">
        <v>18</v>
      </c>
      <c r="F4967" t="s">
        <v>24</v>
      </c>
      <c r="G4967" t="s">
        <v>25</v>
      </c>
      <c r="H4967" s="3">
        <v>14160.78</v>
      </c>
      <c r="I4967" t="s">
        <v>21</v>
      </c>
      <c r="J4967" t="s">
        <v>22</v>
      </c>
      <c r="K49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38.095607165469396</v>
      </c>
      <c r="L4967" s="6">
        <f>TablaDatos[[#This Row],[IMC_raw]]/1000000000000000</f>
        <v>3.8095607165469398</v>
      </c>
      <c r="M4967" s="2">
        <v>3809560716546940</v>
      </c>
      <c r="N49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7" s="13">
        <f t="shared" si="77"/>
        <v>4966</v>
      </c>
      <c r="P4967" s="2" t="str">
        <f>IF(TablaDatos[[#This Row],[Diabetes]]=0,"No","Si")</f>
        <v>No</v>
      </c>
      <c r="Q4967">
        <v>0</v>
      </c>
      <c r="R4967">
        <f>TablaDatos[[#This Row],[Aux2]]/10000000000000</f>
        <v>2370.0455076681601</v>
      </c>
      <c r="S4967" s="1">
        <v>2.37004550766816E+16</v>
      </c>
      <c r="T4967" s="7">
        <f>TablaDatos[[#This Row],[Aux3]]/100000000000000</f>
        <v>2.8893466774913401</v>
      </c>
      <c r="U4967" s="1">
        <v>288934667749134</v>
      </c>
      <c r="V4967">
        <v>171.3</v>
      </c>
      <c r="W4967">
        <v>104.3</v>
      </c>
    </row>
    <row r="4968" spans="1:23">
      <c r="A4968">
        <v>2017</v>
      </c>
      <c r="B4968">
        <v>54</v>
      </c>
      <c r="C4968" t="s">
        <v>16</v>
      </c>
      <c r="D4968" t="s">
        <v>72</v>
      </c>
      <c r="E4968" t="s">
        <v>21</v>
      </c>
      <c r="F4968" t="s">
        <v>24</v>
      </c>
      <c r="G4968" t="s">
        <v>20</v>
      </c>
      <c r="H4968" s="3">
        <v>14688.6</v>
      </c>
      <c r="I4968" t="s">
        <v>21</v>
      </c>
      <c r="J4968" t="s">
        <v>21</v>
      </c>
      <c r="K49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38.047076785783503</v>
      </c>
      <c r="L4968" s="5">
        <f>TablaDatos[[#This Row],[IMC_raw]]/100000000000000</f>
        <v>38.047076785783503</v>
      </c>
      <c r="M4968" s="2">
        <v>3804707678578350</v>
      </c>
      <c r="N49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8" s="13">
        <f t="shared" si="77"/>
        <v>4967</v>
      </c>
      <c r="P4968" s="2" t="str">
        <f>IF(TablaDatos[[#This Row],[Diabetes]]=0,"No","Si")</f>
        <v>Si</v>
      </c>
      <c r="Q4968">
        <v>1</v>
      </c>
      <c r="R4968">
        <f>TablaDatos[[#This Row],[Aux2]]/10000000000000</f>
        <v>2341.7391929932901</v>
      </c>
      <c r="S4968" s="1">
        <v>2.34173919299329E+16</v>
      </c>
      <c r="T4968" s="7">
        <f>TablaDatos[[#This Row],[Aux3]]/100000000000000</f>
        <v>26.9045534793221</v>
      </c>
      <c r="U4968" s="1">
        <v>2690455347932210</v>
      </c>
      <c r="V4968">
        <v>164.5</v>
      </c>
      <c r="W4968">
        <v>100.4</v>
      </c>
    </row>
    <row r="4969" spans="1:23">
      <c r="A4969">
        <v>2017</v>
      </c>
      <c r="B4969">
        <v>54</v>
      </c>
      <c r="C4969" t="s">
        <v>16</v>
      </c>
      <c r="D4969" t="s">
        <v>29</v>
      </c>
      <c r="E4969" t="s">
        <v>18</v>
      </c>
      <c r="F4969" t="s">
        <v>19</v>
      </c>
      <c r="G4969" t="s">
        <v>20</v>
      </c>
      <c r="H4969" s="3">
        <v>23665.8</v>
      </c>
      <c r="I4969" t="s">
        <v>21</v>
      </c>
      <c r="J4969" t="s">
        <v>18</v>
      </c>
      <c r="K49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38.0312030961</v>
      </c>
      <c r="L4969" s="6">
        <f>TablaDatos[[#This Row],[IMC_raw]]/1000000000000000</f>
        <v>3.8031203096100001</v>
      </c>
      <c r="M4969" s="2">
        <v>3803120309610000</v>
      </c>
      <c r="N49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69" s="13">
        <f t="shared" si="77"/>
        <v>4968</v>
      </c>
      <c r="P4969" s="2" t="str">
        <f>IF(TablaDatos[[#This Row],[Diabetes]]=0,"No","Si")</f>
        <v>No</v>
      </c>
      <c r="Q4969">
        <v>0</v>
      </c>
      <c r="R4969">
        <f>TablaDatos[[#This Row],[Aux2]]/10000000000000</f>
        <v>2090.5343423935001</v>
      </c>
      <c r="S4969" s="1">
        <v>2.0905343423935E+16</v>
      </c>
      <c r="T4969" s="7">
        <f>TablaDatos[[#This Row],[Aux3]]/100000000000000</f>
        <v>235.38383594762701</v>
      </c>
      <c r="U4969" s="1">
        <v>2.35383835947627E+16</v>
      </c>
      <c r="V4969">
        <v>157.4</v>
      </c>
      <c r="W4969">
        <v>96.3</v>
      </c>
    </row>
    <row r="4970" spans="1:23">
      <c r="A4970">
        <v>2017</v>
      </c>
      <c r="B4970">
        <v>65</v>
      </c>
      <c r="C4970" t="s">
        <v>16</v>
      </c>
      <c r="D4970" t="s">
        <v>26</v>
      </c>
      <c r="E4970" t="s">
        <v>21</v>
      </c>
      <c r="F4970" t="s">
        <v>24</v>
      </c>
      <c r="G4970" t="s">
        <v>25</v>
      </c>
      <c r="H4970" s="3">
        <v>15847.24</v>
      </c>
      <c r="I4970" t="s">
        <v>21</v>
      </c>
      <c r="J4970" t="s">
        <v>22</v>
      </c>
      <c r="K49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38.013796546044802</v>
      </c>
      <c r="L4970" s="5">
        <f>TablaDatos[[#This Row],[IMC_raw]]/1000000000000000</f>
        <v>0.38013796546044798</v>
      </c>
      <c r="M4970" s="2">
        <v>380137965460448</v>
      </c>
      <c r="N49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0" s="13">
        <f t="shared" si="77"/>
        <v>4969</v>
      </c>
      <c r="P4970" s="2" t="str">
        <f>IF(TablaDatos[[#This Row],[Diabetes]]=0,"No","Si")</f>
        <v>Si</v>
      </c>
      <c r="Q4970">
        <v>1</v>
      </c>
      <c r="R4970">
        <f>TablaDatos[[#This Row],[Aux2]]/10000000000000</f>
        <v>247.09921930299299</v>
      </c>
      <c r="S4970" s="1">
        <v>2470992193029930</v>
      </c>
      <c r="T4970" s="7">
        <f>TablaDatos[[#This Row],[Aux3]]/100000000000000</f>
        <v>284.51771048071703</v>
      </c>
      <c r="U4970" s="1">
        <v>2.84517710480717E+16</v>
      </c>
      <c r="V4970">
        <v>182.6</v>
      </c>
      <c r="W4970">
        <v>111.9</v>
      </c>
    </row>
    <row r="4971" spans="1:23">
      <c r="A4971">
        <v>2017</v>
      </c>
      <c r="B4971">
        <v>56</v>
      </c>
      <c r="C4971" t="s">
        <v>23</v>
      </c>
      <c r="D4971" t="s">
        <v>30</v>
      </c>
      <c r="E4971" t="s">
        <v>21</v>
      </c>
      <c r="F4971" t="s">
        <v>24</v>
      </c>
      <c r="G4971" t="s">
        <v>28</v>
      </c>
      <c r="H4971" s="3">
        <v>19113.939999999999</v>
      </c>
      <c r="I4971" t="s">
        <v>21</v>
      </c>
      <c r="J4971" t="s">
        <v>19</v>
      </c>
      <c r="K49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38.002228718954299</v>
      </c>
      <c r="L4971" s="6">
        <f>TablaDatos[[#This Row],[IMC_raw]]/1000000000000000</f>
        <v>3.8002228718954298</v>
      </c>
      <c r="M4971" s="2">
        <v>3800222871895430</v>
      </c>
      <c r="N49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1" s="13">
        <f t="shared" si="77"/>
        <v>4970</v>
      </c>
      <c r="P4971" s="2" t="str">
        <f>IF(TablaDatos[[#This Row],[Diabetes]]=0,"No","Si")</f>
        <v>No</v>
      </c>
      <c r="Q4971">
        <v>0</v>
      </c>
      <c r="R4971">
        <f>TablaDatos[[#This Row],[Aux2]]/10000000000000</f>
        <v>23.266074882530699</v>
      </c>
      <c r="S4971" s="1">
        <v>232660748825307</v>
      </c>
      <c r="T4971" s="7">
        <f>TablaDatos[[#This Row],[Aux3]]/100000000000000</f>
        <v>242.08519199710901</v>
      </c>
      <c r="U4971" s="1">
        <v>2.42085191997109E+16</v>
      </c>
      <c r="V4971">
        <v>168.2</v>
      </c>
      <c r="W4971">
        <v>108.5</v>
      </c>
    </row>
    <row r="4972" spans="1:23">
      <c r="A4972">
        <v>2017</v>
      </c>
      <c r="B4972">
        <v>73</v>
      </c>
      <c r="C4972" t="s">
        <v>23</v>
      </c>
      <c r="D4972" t="s">
        <v>27</v>
      </c>
      <c r="E4972" t="s">
        <v>31</v>
      </c>
      <c r="F4972" t="s">
        <v>24</v>
      </c>
      <c r="G4972" t="s">
        <v>25</v>
      </c>
      <c r="H4972" s="3">
        <v>12156.49</v>
      </c>
      <c r="I4972" t="s">
        <v>21</v>
      </c>
      <c r="J4972" t="s">
        <v>18</v>
      </c>
      <c r="K49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37.988260916972997</v>
      </c>
      <c r="L4972" s="6">
        <f>TablaDatos[[#This Row],[IMC_raw]]/1000000000000000</f>
        <v>37.988260916972997</v>
      </c>
      <c r="M4972" s="2">
        <v>3.7988260916973E+16</v>
      </c>
      <c r="N49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2" s="13">
        <f t="shared" si="77"/>
        <v>4971</v>
      </c>
      <c r="P4972" s="2" t="str">
        <f>IF(TablaDatos[[#This Row],[Diabetes]]=0,"No","Si")</f>
        <v>Si</v>
      </c>
      <c r="Q4972">
        <v>1</v>
      </c>
      <c r="R4972">
        <f>TablaDatos[[#This Row],[Aux2]]/10000000000000</f>
        <v>2283.59578351665</v>
      </c>
      <c r="S4972" s="1">
        <v>2.28359578351665E+16</v>
      </c>
      <c r="T4972" s="7">
        <f>TablaDatos[[#This Row],[Aux3]]/100000000000000</f>
        <v>294.70866574489298</v>
      </c>
      <c r="U4972" s="1">
        <v>2.94708665744893E+16</v>
      </c>
      <c r="V4972">
        <v>188.7</v>
      </c>
      <c r="W4972">
        <v>109.3</v>
      </c>
    </row>
    <row r="4973" spans="1:23">
      <c r="A4973">
        <v>2017</v>
      </c>
      <c r="B4973">
        <v>52</v>
      </c>
      <c r="C4973" t="s">
        <v>23</v>
      </c>
      <c r="D4973" t="s">
        <v>34</v>
      </c>
      <c r="E4973" t="s">
        <v>18</v>
      </c>
      <c r="F4973" t="s">
        <v>24</v>
      </c>
      <c r="G4973" t="s">
        <v>20</v>
      </c>
      <c r="H4973" s="3">
        <v>11580.25</v>
      </c>
      <c r="I4973" t="s">
        <v>21</v>
      </c>
      <c r="J4973" t="s">
        <v>22</v>
      </c>
      <c r="K49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37.928357734609101</v>
      </c>
      <c r="L4973" s="5">
        <f>TablaDatos[[#This Row],[IMC_raw]]/100000000000000</f>
        <v>37.928357734609101</v>
      </c>
      <c r="M4973" s="2">
        <v>3792835773460910</v>
      </c>
      <c r="N49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3" s="13">
        <f t="shared" si="77"/>
        <v>4972</v>
      </c>
      <c r="P4973" s="2" t="str">
        <f>IF(TablaDatos[[#This Row],[Diabetes]]=0,"No","Si")</f>
        <v>No</v>
      </c>
      <c r="Q4973">
        <v>0</v>
      </c>
      <c r="R4973">
        <f>TablaDatos[[#This Row],[Aux2]]/10000000000000</f>
        <v>2313.4464472762302</v>
      </c>
      <c r="S4973" s="1">
        <v>2.31344644727623E+16</v>
      </c>
      <c r="T4973" s="7">
        <f>TablaDatos[[#This Row],[Aux3]]/100000000000000</f>
        <v>21.7281475813326</v>
      </c>
      <c r="U4973" s="1">
        <v>2172814758133260</v>
      </c>
      <c r="V4973">
        <v>152.5</v>
      </c>
      <c r="W4973">
        <v>92.2</v>
      </c>
    </row>
    <row r="4974" spans="1:23">
      <c r="A4974">
        <v>2017</v>
      </c>
      <c r="B4974">
        <v>61</v>
      </c>
      <c r="C4974" t="s">
        <v>16</v>
      </c>
      <c r="D4974" t="s">
        <v>73</v>
      </c>
      <c r="E4974" t="s">
        <v>19</v>
      </c>
      <c r="F4974" t="s">
        <v>24</v>
      </c>
      <c r="G4974" t="s">
        <v>28</v>
      </c>
      <c r="H4974" s="3">
        <v>19538.3</v>
      </c>
      <c r="I4974" t="s">
        <v>19</v>
      </c>
      <c r="J4974" t="s">
        <v>18</v>
      </c>
      <c r="K49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37.927864102784099</v>
      </c>
      <c r="L4974" s="5">
        <f>TablaDatos[[#This Row],[IMC_raw]]/1000000000000000</f>
        <v>3.7927864102784099</v>
      </c>
      <c r="M4974" s="2">
        <v>3792786410278410</v>
      </c>
      <c r="N49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4" s="13">
        <f t="shared" si="77"/>
        <v>4973</v>
      </c>
      <c r="P4974" s="2" t="str">
        <f>IF(TablaDatos[[#This Row],[Diabetes]]=0,"No","Si")</f>
        <v>No</v>
      </c>
      <c r="Q4974">
        <v>0</v>
      </c>
      <c r="R4974">
        <f>TablaDatos[[#This Row],[Aux2]]/10000000000000</f>
        <v>2363.92106187434</v>
      </c>
      <c r="S4974" s="1">
        <v>2.36392106187434E+16</v>
      </c>
      <c r="T4974" s="7">
        <f>TablaDatos[[#This Row],[Aux3]]/100000000000000</f>
        <v>26.273235735990099</v>
      </c>
      <c r="U4974" s="1">
        <v>2627323573599010</v>
      </c>
      <c r="V4974">
        <v>166.5</v>
      </c>
      <c r="W4974">
        <v>100.4</v>
      </c>
    </row>
    <row r="4975" spans="1:23">
      <c r="A4975">
        <v>2017</v>
      </c>
      <c r="B4975">
        <v>57</v>
      </c>
      <c r="C4975" t="s">
        <v>23</v>
      </c>
      <c r="D4975" t="s">
        <v>72</v>
      </c>
      <c r="E4975" t="s">
        <v>31</v>
      </c>
      <c r="F4975" t="s">
        <v>24</v>
      </c>
      <c r="G4975" t="s">
        <v>28</v>
      </c>
      <c r="H4975" s="3">
        <v>18691.96</v>
      </c>
      <c r="I4975" t="s">
        <v>19</v>
      </c>
      <c r="J4975" t="s">
        <v>18</v>
      </c>
      <c r="K49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37.908093826300004</v>
      </c>
      <c r="L4975" s="6">
        <f>TablaDatos[[#This Row],[IMC_raw]]/1000000000000000</f>
        <v>3.79080938263</v>
      </c>
      <c r="M4975" s="2">
        <v>3790809382630000</v>
      </c>
      <c r="N49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5" s="13">
        <f t="shared" si="77"/>
        <v>4974</v>
      </c>
      <c r="P4975" s="2" t="str">
        <f>IF(TablaDatos[[#This Row],[Diabetes]]=0,"No","Si")</f>
        <v>Si</v>
      </c>
      <c r="Q4975">
        <v>1</v>
      </c>
      <c r="R4975">
        <f>TablaDatos[[#This Row],[Aux2]]/10000000000000</f>
        <v>2594.52055789108</v>
      </c>
      <c r="S4975" s="1">
        <v>2.59452055789108E+16</v>
      </c>
      <c r="T4975" s="7">
        <f>TablaDatos[[#This Row],[Aux3]]/100000000000000</f>
        <v>2.5811075216457602</v>
      </c>
      <c r="U4975" s="1">
        <v>258110752164576</v>
      </c>
      <c r="V4975">
        <v>178.2</v>
      </c>
      <c r="W4975">
        <v>106</v>
      </c>
    </row>
    <row r="4976" spans="1:23">
      <c r="A4976">
        <v>2017</v>
      </c>
      <c r="B4976">
        <v>66</v>
      </c>
      <c r="C4976" t="s">
        <v>23</v>
      </c>
      <c r="D4976" t="s">
        <v>73</v>
      </c>
      <c r="E4976" t="s">
        <v>21</v>
      </c>
      <c r="F4976" t="s">
        <v>24</v>
      </c>
      <c r="G4976" t="s">
        <v>25</v>
      </c>
      <c r="H4976" s="3">
        <v>30798.09</v>
      </c>
      <c r="I4976" t="s">
        <v>21</v>
      </c>
      <c r="J4976" t="s">
        <v>22</v>
      </c>
      <c r="K49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37.903450711848706</v>
      </c>
      <c r="L4976" s="5">
        <f>TablaDatos[[#This Row],[IMC_raw]]/1000000000000000</f>
        <v>37.903450711848706</v>
      </c>
      <c r="M4976" s="2">
        <v>3.7903450711848704E+16</v>
      </c>
      <c r="N49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6" s="13">
        <f t="shared" si="77"/>
        <v>4975</v>
      </c>
      <c r="P4976" s="2" t="str">
        <f>IF(TablaDatos[[#This Row],[Diabetes]]=0,"No","Si")</f>
        <v>No</v>
      </c>
      <c r="Q4976">
        <v>0</v>
      </c>
      <c r="R4976">
        <f>TablaDatos[[#This Row],[Aux2]]/10000000000000</f>
        <v>2345.4559162435098</v>
      </c>
      <c r="S4976" s="1">
        <v>2.34545591624351E+16</v>
      </c>
      <c r="T4976" s="7">
        <f>TablaDatos[[#This Row],[Aux3]]/100000000000000</f>
        <v>267.163918453652</v>
      </c>
      <c r="U4976" s="1">
        <v>2.67163918453652E+16</v>
      </c>
      <c r="V4976">
        <v>170.9</v>
      </c>
      <c r="W4976">
        <v>104.7</v>
      </c>
    </row>
    <row r="4977" spans="1:23">
      <c r="A4977">
        <v>2017</v>
      </c>
      <c r="B4977">
        <v>67</v>
      </c>
      <c r="C4977" t="s">
        <v>23</v>
      </c>
      <c r="D4977" t="s">
        <v>36</v>
      </c>
      <c r="E4977" t="s">
        <v>31</v>
      </c>
      <c r="F4977" t="s">
        <v>24</v>
      </c>
      <c r="G4977" t="s">
        <v>25</v>
      </c>
      <c r="H4977" s="3">
        <v>17355.16</v>
      </c>
      <c r="I4977" t="s">
        <v>21</v>
      </c>
      <c r="J4977" t="s">
        <v>18</v>
      </c>
      <c r="K49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37.883648723740805</v>
      </c>
      <c r="L4977" s="6">
        <f>TablaDatos[[#This Row],[IMC_raw]]/1000000000000000</f>
        <v>3.7883648723740802</v>
      </c>
      <c r="M4977" s="2">
        <v>3788364872374080</v>
      </c>
      <c r="N49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7" s="13">
        <f t="shared" si="77"/>
        <v>4976</v>
      </c>
      <c r="P4977" s="2" t="str">
        <f>IF(TablaDatos[[#This Row],[Diabetes]]=0,"No","Si")</f>
        <v>Si</v>
      </c>
      <c r="Q4977">
        <v>1</v>
      </c>
      <c r="R4977">
        <f>TablaDatos[[#This Row],[Aux2]]/10000000000000</f>
        <v>2376.4085147011001</v>
      </c>
      <c r="S4977" s="1">
        <v>2.3764085147011E+16</v>
      </c>
      <c r="T4977" s="7">
        <f>TablaDatos[[#This Row],[Aux3]]/100000000000000</f>
        <v>3.0000000000000001E-12</v>
      </c>
      <c r="U4977">
        <v>300</v>
      </c>
      <c r="V4977">
        <v>179.3</v>
      </c>
      <c r="W4977">
        <v>105.7</v>
      </c>
    </row>
    <row r="4978" spans="1:23">
      <c r="A4978">
        <v>2017</v>
      </c>
      <c r="B4978">
        <v>63</v>
      </c>
      <c r="C4978" t="s">
        <v>23</v>
      </c>
      <c r="D4978" t="s">
        <v>72</v>
      </c>
      <c r="E4978" t="s">
        <v>19</v>
      </c>
      <c r="F4978" t="s">
        <v>24</v>
      </c>
      <c r="G4978" t="s">
        <v>28</v>
      </c>
      <c r="H4978" s="3">
        <v>28931.19</v>
      </c>
      <c r="I4978" t="s">
        <v>19</v>
      </c>
      <c r="J4978" t="s">
        <v>22</v>
      </c>
      <c r="K49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37.883165989853303</v>
      </c>
      <c r="L4978" s="6">
        <f>TablaDatos[[#This Row],[IMC_raw]]/100000000000000</f>
        <v>37.883165989853303</v>
      </c>
      <c r="M4978" s="2">
        <v>3788316598985330</v>
      </c>
      <c r="N49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8" s="13">
        <f t="shared" si="77"/>
        <v>4977</v>
      </c>
      <c r="P4978" s="2" t="str">
        <f>IF(TablaDatos[[#This Row],[Diabetes]]=0,"No","Si")</f>
        <v>Si</v>
      </c>
      <c r="Q4978">
        <v>1</v>
      </c>
      <c r="R4978">
        <f>TablaDatos[[#This Row],[Aux2]]/10000000000000</f>
        <v>236.417562420481</v>
      </c>
      <c r="S4978" s="1">
        <v>2364175624204810</v>
      </c>
      <c r="T4978" s="7">
        <f>TablaDatos[[#This Row],[Aux3]]/100000000000000</f>
        <v>29.174397482771798</v>
      </c>
      <c r="U4978" s="1">
        <v>2917439748277180</v>
      </c>
      <c r="V4978">
        <v>169.7</v>
      </c>
      <c r="W4978">
        <v>103.5</v>
      </c>
    </row>
    <row r="4979" spans="1:23">
      <c r="A4979">
        <v>2017</v>
      </c>
      <c r="B4979">
        <v>58</v>
      </c>
      <c r="C4979" t="s">
        <v>16</v>
      </c>
      <c r="D4979" t="s">
        <v>32</v>
      </c>
      <c r="E4979" t="s">
        <v>21</v>
      </c>
      <c r="F4979" t="s">
        <v>24</v>
      </c>
      <c r="G4979" t="s">
        <v>28</v>
      </c>
      <c r="H4979" s="3">
        <v>16961.11</v>
      </c>
      <c r="I4979" t="s">
        <v>21</v>
      </c>
      <c r="J4979" t="s">
        <v>19</v>
      </c>
      <c r="K49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37.868884223879704</v>
      </c>
      <c r="L4979" s="5">
        <f>TablaDatos[[#This Row],[IMC_raw]]/1000000000000000</f>
        <v>3.7868884223879702</v>
      </c>
      <c r="M4979" s="2">
        <v>3786888422387970</v>
      </c>
      <c r="N49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79" s="13">
        <f t="shared" si="77"/>
        <v>4978</v>
      </c>
      <c r="P4979" s="2" t="str">
        <f>IF(TablaDatos[[#This Row],[Diabetes]]=0,"No","Si")</f>
        <v>Si</v>
      </c>
      <c r="Q4979">
        <v>1</v>
      </c>
      <c r="R4979">
        <f>TablaDatos[[#This Row],[Aux2]]/10000000000000</f>
        <v>227.38622350837301</v>
      </c>
      <c r="S4979" s="1">
        <v>2273862235083730</v>
      </c>
      <c r="T4979" s="7">
        <f>TablaDatos[[#This Row],[Aux3]]/100000000000000</f>
        <v>262.355706049719</v>
      </c>
      <c r="U4979" s="1">
        <v>2.62355706049719E+16</v>
      </c>
      <c r="V4979">
        <v>178.9</v>
      </c>
      <c r="W4979">
        <v>104.4</v>
      </c>
    </row>
    <row r="4980" spans="1:23">
      <c r="A4980">
        <v>2017</v>
      </c>
      <c r="B4980">
        <v>61</v>
      </c>
      <c r="C4980" t="s">
        <v>23</v>
      </c>
      <c r="D4980" t="s">
        <v>34</v>
      </c>
      <c r="E4980" t="s">
        <v>19</v>
      </c>
      <c r="F4980" t="s">
        <v>19</v>
      </c>
      <c r="G4980" t="s">
        <v>28</v>
      </c>
      <c r="H4980" s="3">
        <v>21699.22</v>
      </c>
      <c r="I4980" t="s">
        <v>19</v>
      </c>
      <c r="J4980" t="s">
        <v>18</v>
      </c>
      <c r="K49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37.841939894139401</v>
      </c>
      <c r="L4980" s="5">
        <f>TablaDatos[[#This Row],[IMC_raw]]/1000000000000000</f>
        <v>37.841939894139401</v>
      </c>
      <c r="M4980" s="2">
        <v>3.78419398941394E+16</v>
      </c>
      <c r="N49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0" s="13">
        <f t="shared" si="77"/>
        <v>4979</v>
      </c>
      <c r="P4980" s="2" t="str">
        <f>IF(TablaDatos[[#This Row],[Diabetes]]=0,"No","Si")</f>
        <v>No</v>
      </c>
      <c r="Q4980">
        <v>0</v>
      </c>
      <c r="R4980">
        <f>TablaDatos[[#This Row],[Aux2]]/10000000000000</f>
        <v>241.448301332249</v>
      </c>
      <c r="S4980" s="1">
        <v>2414483013322490</v>
      </c>
      <c r="T4980" s="7">
        <f>TablaDatos[[#This Row],[Aux3]]/100000000000000</f>
        <v>278.37628432852603</v>
      </c>
      <c r="U4980" s="1">
        <v>2.78376284328526E+16</v>
      </c>
      <c r="V4980">
        <v>165.7</v>
      </c>
      <c r="W4980">
        <v>98.5</v>
      </c>
    </row>
    <row r="4981" spans="1:23">
      <c r="A4981">
        <v>2017</v>
      </c>
      <c r="B4981">
        <v>58</v>
      </c>
      <c r="C4981" t="s">
        <v>23</v>
      </c>
      <c r="D4981" t="s">
        <v>26</v>
      </c>
      <c r="E4981" t="s">
        <v>18</v>
      </c>
      <c r="F4981" t="s">
        <v>24</v>
      </c>
      <c r="G4981" t="s">
        <v>28</v>
      </c>
      <c r="H4981" s="3">
        <v>32920.68</v>
      </c>
      <c r="I4981" t="s">
        <v>19</v>
      </c>
      <c r="J4981" t="s">
        <v>18</v>
      </c>
      <c r="K49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37.829128699231802</v>
      </c>
      <c r="L4981" s="6">
        <f>TablaDatos[[#This Row],[IMC_raw]]/1000000000000000</f>
        <v>3.7829128699231802</v>
      </c>
      <c r="M4981" s="2">
        <v>3782912869923180</v>
      </c>
      <c r="N49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1" s="13">
        <f t="shared" si="77"/>
        <v>4980</v>
      </c>
      <c r="P4981" s="2" t="str">
        <f>IF(TablaDatos[[#This Row],[Diabetes]]=0,"No","Si")</f>
        <v>No</v>
      </c>
      <c r="Q4981">
        <v>0</v>
      </c>
      <c r="R4981">
        <f>TablaDatos[[#This Row],[Aux2]]/10000000000000</f>
        <v>2004.9714969705999</v>
      </c>
      <c r="S4981" s="1">
        <v>2.0049714969706E+16</v>
      </c>
      <c r="T4981" s="7">
        <f>TablaDatos[[#This Row],[Aux3]]/100000000000000</f>
        <v>274.83074560434</v>
      </c>
      <c r="U4981" s="1">
        <v>2.7483074560434E+16</v>
      </c>
      <c r="V4981">
        <v>155.19999999999999</v>
      </c>
      <c r="W4981">
        <v>94.6</v>
      </c>
    </row>
    <row r="4982" spans="1:23">
      <c r="A4982">
        <v>2017</v>
      </c>
      <c r="B4982">
        <v>65</v>
      </c>
      <c r="C4982" t="s">
        <v>16</v>
      </c>
      <c r="D4982" t="s">
        <v>73</v>
      </c>
      <c r="E4982" t="s">
        <v>21</v>
      </c>
      <c r="F4982" t="s">
        <v>24</v>
      </c>
      <c r="G4982" t="s">
        <v>25</v>
      </c>
      <c r="H4982" s="3">
        <v>15849.83</v>
      </c>
      <c r="I4982" t="s">
        <v>21</v>
      </c>
      <c r="J4982" t="s">
        <v>18</v>
      </c>
      <c r="K49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37.796390750816101</v>
      </c>
      <c r="L4982" s="6">
        <f>TablaDatos[[#This Row],[IMC_raw]]/100000000000000</f>
        <v>37.796390750816101</v>
      </c>
      <c r="M4982" s="2">
        <v>3779639075081610</v>
      </c>
      <c r="N49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2" s="13">
        <f t="shared" si="77"/>
        <v>4981</v>
      </c>
      <c r="P4982" s="2" t="str">
        <f>IF(TablaDatos[[#This Row],[Diabetes]]=0,"No","Si")</f>
        <v>Si</v>
      </c>
      <c r="Q4982">
        <v>1</v>
      </c>
      <c r="R4982">
        <f>TablaDatos[[#This Row],[Aux2]]/10000000000000</f>
        <v>220.804627407922</v>
      </c>
      <c r="S4982" s="1">
        <v>2208046274079220</v>
      </c>
      <c r="T4982" s="7">
        <f>TablaDatos[[#This Row],[Aux3]]/100000000000000</f>
        <v>29.353450890597699</v>
      </c>
      <c r="U4982" s="1">
        <v>2935345089059770</v>
      </c>
      <c r="V4982">
        <v>184.7</v>
      </c>
      <c r="W4982">
        <v>101.2</v>
      </c>
    </row>
    <row r="4983" spans="1:23">
      <c r="A4983">
        <v>2017</v>
      </c>
      <c r="B4983">
        <v>63</v>
      </c>
      <c r="C4983" t="s">
        <v>16</v>
      </c>
      <c r="D4983" t="s">
        <v>26</v>
      </c>
      <c r="E4983" t="s">
        <v>18</v>
      </c>
      <c r="F4983" t="s">
        <v>24</v>
      </c>
      <c r="G4983" t="s">
        <v>28</v>
      </c>
      <c r="H4983" s="3">
        <v>23107.89</v>
      </c>
      <c r="I4983" t="s">
        <v>19</v>
      </c>
      <c r="J4983" t="s">
        <v>22</v>
      </c>
      <c r="K49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37.784384867033694</v>
      </c>
      <c r="L4983" s="5">
        <f>TablaDatos[[#This Row],[IMC_raw]]/1000000000000000</f>
        <v>37.784384867033694</v>
      </c>
      <c r="M4983" s="2">
        <v>3.7784384867033696E+16</v>
      </c>
      <c r="N49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3" s="13">
        <f t="shared" si="77"/>
        <v>4982</v>
      </c>
      <c r="P4983" s="2" t="str">
        <f>IF(TablaDatos[[#This Row],[Diabetes]]=0,"No","Si")</f>
        <v>No</v>
      </c>
      <c r="Q4983">
        <v>0</v>
      </c>
      <c r="R4983">
        <f>TablaDatos[[#This Row],[Aux2]]/10000000000000</f>
        <v>2252.1525604844501</v>
      </c>
      <c r="S4983" s="1">
        <v>2.25215256048445E+16</v>
      </c>
      <c r="T4983" s="7">
        <f>TablaDatos[[#This Row],[Aux3]]/100000000000000</f>
        <v>265.90769678853002</v>
      </c>
      <c r="U4983" s="1">
        <v>2.6590769678853E+16</v>
      </c>
      <c r="V4983">
        <v>161.1</v>
      </c>
      <c r="W4983">
        <v>103.9</v>
      </c>
    </row>
    <row r="4984" spans="1:23">
      <c r="A4984">
        <v>2017</v>
      </c>
      <c r="B4984">
        <v>52</v>
      </c>
      <c r="C4984" t="s">
        <v>16</v>
      </c>
      <c r="D4984" t="s">
        <v>72</v>
      </c>
      <c r="E4984" t="s">
        <v>21</v>
      </c>
      <c r="F4984" t="s">
        <v>24</v>
      </c>
      <c r="G4984" t="s">
        <v>20</v>
      </c>
      <c r="H4984" s="3">
        <v>17475.59</v>
      </c>
      <c r="I4984" t="s">
        <v>21</v>
      </c>
      <c r="J4984" t="s">
        <v>18</v>
      </c>
      <c r="K49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37.720931526104302</v>
      </c>
      <c r="L4984" s="6">
        <f>TablaDatos[[#This Row],[IMC_raw]]/1000000000000000</f>
        <v>0.37720931526104301</v>
      </c>
      <c r="M4984" s="2">
        <v>377209315261043</v>
      </c>
      <c r="N49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4" s="13">
        <f t="shared" si="77"/>
        <v>4983</v>
      </c>
      <c r="P4984" s="2" t="str">
        <f>IF(TablaDatos[[#This Row],[Diabetes]]=0,"No","Si")</f>
        <v>Si</v>
      </c>
      <c r="Q4984">
        <v>1</v>
      </c>
      <c r="R4984">
        <f>TablaDatos[[#This Row],[Aux2]]/10000000000000</f>
        <v>2325.2540518853898</v>
      </c>
      <c r="S4984" s="1">
        <v>2.32525405188539E+16</v>
      </c>
      <c r="T4984" s="7">
        <f>TablaDatos[[#This Row],[Aux3]]/100000000000000</f>
        <v>27.981072174013899</v>
      </c>
      <c r="U4984" s="1">
        <v>2798107217401390</v>
      </c>
      <c r="V4984">
        <v>162.30000000000001</v>
      </c>
      <c r="W4984">
        <v>105.1</v>
      </c>
    </row>
    <row r="4985" spans="1:23">
      <c r="A4985">
        <v>2017</v>
      </c>
      <c r="B4985">
        <v>62</v>
      </c>
      <c r="C4985" t="s">
        <v>23</v>
      </c>
      <c r="D4985" t="s">
        <v>29</v>
      </c>
      <c r="E4985" t="s">
        <v>18</v>
      </c>
      <c r="F4985" t="s">
        <v>24</v>
      </c>
      <c r="G4985" t="s">
        <v>28</v>
      </c>
      <c r="H4985" s="3">
        <v>12606.34</v>
      </c>
      <c r="I4985" t="s">
        <v>21</v>
      </c>
      <c r="J4985" t="s">
        <v>18</v>
      </c>
      <c r="K49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37.720436419871</v>
      </c>
      <c r="L4985" s="5">
        <f>TablaDatos[[#This Row],[IMC_raw]]/1000000000000000</f>
        <v>3.7720436419871</v>
      </c>
      <c r="M4985" s="2">
        <v>3772043641987100</v>
      </c>
      <c r="N49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5" s="13">
        <f t="shared" si="77"/>
        <v>4984</v>
      </c>
      <c r="P4985" s="2" t="str">
        <f>IF(TablaDatos[[#This Row],[Diabetes]]=0,"No","Si")</f>
        <v>Si</v>
      </c>
      <c r="Q4985">
        <v>1</v>
      </c>
      <c r="R4985">
        <f>TablaDatos[[#This Row],[Aux2]]/10000000000000</f>
        <v>22.0937617984826</v>
      </c>
      <c r="S4985" s="1">
        <v>220937617984826</v>
      </c>
      <c r="T4985" s="7">
        <f>TablaDatos[[#This Row],[Aux3]]/100000000000000</f>
        <v>250.31399845256001</v>
      </c>
      <c r="U4985" s="1">
        <v>2.5031399845256E+16</v>
      </c>
      <c r="V4985">
        <v>166.4</v>
      </c>
      <c r="W4985">
        <v>103.2</v>
      </c>
    </row>
    <row r="4986" spans="1:23">
      <c r="A4986">
        <v>2017</v>
      </c>
      <c r="B4986">
        <v>58</v>
      </c>
      <c r="C4986" t="s">
        <v>23</v>
      </c>
      <c r="D4986" t="s">
        <v>29</v>
      </c>
      <c r="E4986" t="s">
        <v>21</v>
      </c>
      <c r="F4986" t="s">
        <v>19</v>
      </c>
      <c r="G4986" t="s">
        <v>28</v>
      </c>
      <c r="H4986" s="3">
        <v>11849.76</v>
      </c>
      <c r="I4986" t="s">
        <v>21</v>
      </c>
      <c r="J4986" t="s">
        <v>18</v>
      </c>
      <c r="K49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37.716109810777901</v>
      </c>
      <c r="L4986" s="6">
        <f>TablaDatos[[#This Row],[IMC_raw]]/1000000000000000</f>
        <v>37.716109810777901</v>
      </c>
      <c r="M4986" s="2">
        <v>3.7716109810777904E+16</v>
      </c>
      <c r="N49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6" s="13">
        <f t="shared" si="77"/>
        <v>4985</v>
      </c>
      <c r="P4986" s="2" t="str">
        <f>IF(TablaDatos[[#This Row],[Diabetes]]=0,"No","Si")</f>
        <v>Si</v>
      </c>
      <c r="Q4986">
        <v>1</v>
      </c>
      <c r="R4986">
        <f>TablaDatos[[#This Row],[Aux2]]/10000000000000</f>
        <v>2368.3761069624902</v>
      </c>
      <c r="S4986" s="1">
        <v>2.36837610696249E+16</v>
      </c>
      <c r="T4986" s="7">
        <f>TablaDatos[[#This Row],[Aux3]]/100000000000000</f>
        <v>25.823048982105799</v>
      </c>
      <c r="U4986" s="1">
        <v>2582304898210580</v>
      </c>
      <c r="V4986">
        <v>178.3</v>
      </c>
      <c r="W4986">
        <v>104.8</v>
      </c>
    </row>
    <row r="4987" spans="1:23">
      <c r="A4987">
        <v>2017</v>
      </c>
      <c r="B4987">
        <v>55</v>
      </c>
      <c r="C4987" t="s">
        <v>23</v>
      </c>
      <c r="D4987" t="s">
        <v>38</v>
      </c>
      <c r="E4987" t="s">
        <v>18</v>
      </c>
      <c r="F4987" t="s">
        <v>24</v>
      </c>
      <c r="G4987" t="s">
        <v>28</v>
      </c>
      <c r="H4987" s="3">
        <v>24347.85</v>
      </c>
      <c r="I4987" t="s">
        <v>21</v>
      </c>
      <c r="J4987" t="s">
        <v>18</v>
      </c>
      <c r="K49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37.675391252040896</v>
      </c>
      <c r="L4987" s="5">
        <f>TablaDatos[[#This Row],[IMC_raw]]/1000000000000000</f>
        <v>3.76753912520409</v>
      </c>
      <c r="M4987" s="2">
        <v>3767539125204090</v>
      </c>
      <c r="N49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7" s="13">
        <f t="shared" si="77"/>
        <v>4986</v>
      </c>
      <c r="P4987" s="2" t="str">
        <f>IF(TablaDatos[[#This Row],[Diabetes]]=0,"No","Si")</f>
        <v>No</v>
      </c>
      <c r="Q4987">
        <v>0</v>
      </c>
      <c r="R4987">
        <f>TablaDatos[[#This Row],[Aux2]]/10000000000000</f>
        <v>2195.28137732598</v>
      </c>
      <c r="S4987" s="1">
        <v>2.19528137732598E+16</v>
      </c>
      <c r="T4987" s="7">
        <f>TablaDatos[[#This Row],[Aux3]]/100000000000000</f>
        <v>236.24544328953499</v>
      </c>
      <c r="U4987" s="1">
        <v>2.36245443289535E+16</v>
      </c>
      <c r="V4987">
        <v>165.3</v>
      </c>
      <c r="W4987">
        <v>100.5</v>
      </c>
    </row>
    <row r="4988" spans="1:23">
      <c r="A4988">
        <v>2017</v>
      </c>
      <c r="B4988">
        <v>53</v>
      </c>
      <c r="C4988" t="s">
        <v>16</v>
      </c>
      <c r="D4988" t="s">
        <v>30</v>
      </c>
      <c r="E4988" t="s">
        <v>21</v>
      </c>
      <c r="F4988" t="s">
        <v>24</v>
      </c>
      <c r="G4988" t="s">
        <v>20</v>
      </c>
      <c r="H4988" s="3">
        <v>15044.97</v>
      </c>
      <c r="I4988" t="s">
        <v>21</v>
      </c>
      <c r="J4988" t="s">
        <v>19</v>
      </c>
      <c r="K49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37.649066809189293</v>
      </c>
      <c r="L4988" s="6">
        <f>TablaDatos[[#This Row],[IMC_raw]]/1000000000000000</f>
        <v>37.649066809189293</v>
      </c>
      <c r="M4988" s="2">
        <v>3.7649066809189296E+16</v>
      </c>
      <c r="N49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8" s="13">
        <f t="shared" si="77"/>
        <v>4987</v>
      </c>
      <c r="P4988" s="2" t="str">
        <f>IF(TablaDatos[[#This Row],[Diabetes]]=0,"No","Si")</f>
        <v>No</v>
      </c>
      <c r="Q4988">
        <v>0</v>
      </c>
      <c r="R4988">
        <f>TablaDatos[[#This Row],[Aux2]]/10000000000000</f>
        <v>2257.3731236551198</v>
      </c>
      <c r="S4988" s="1">
        <v>2.25737312365512E+16</v>
      </c>
      <c r="T4988" s="7">
        <f>TablaDatos[[#This Row],[Aux3]]/100000000000000</f>
        <v>27.067392124344199</v>
      </c>
      <c r="U4988" s="1">
        <v>2706739212434420</v>
      </c>
      <c r="V4988">
        <v>162.5</v>
      </c>
      <c r="W4988">
        <v>99.1</v>
      </c>
    </row>
    <row r="4989" spans="1:23">
      <c r="A4989">
        <v>2017</v>
      </c>
      <c r="B4989">
        <v>61</v>
      </c>
      <c r="C4989" t="s">
        <v>16</v>
      </c>
      <c r="D4989" t="s">
        <v>29</v>
      </c>
      <c r="E4989" t="s">
        <v>31</v>
      </c>
      <c r="F4989" t="s">
        <v>19</v>
      </c>
      <c r="G4989" t="s">
        <v>28</v>
      </c>
      <c r="H4989" s="3">
        <v>14945.75</v>
      </c>
      <c r="I4989" t="s">
        <v>21</v>
      </c>
      <c r="J4989" t="s">
        <v>21</v>
      </c>
      <c r="K49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37.628901399491795</v>
      </c>
      <c r="L4989" s="5">
        <f>TablaDatos[[#This Row],[IMC_raw]]/1000000000000000</f>
        <v>3.7628901399491799</v>
      </c>
      <c r="M4989" s="2">
        <v>3762890139949180</v>
      </c>
      <c r="N49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89" s="13">
        <f t="shared" si="77"/>
        <v>4988</v>
      </c>
      <c r="P4989" s="2" t="str">
        <f>IF(TablaDatos[[#This Row],[Diabetes]]=0,"No","Si")</f>
        <v>Si</v>
      </c>
      <c r="Q4989">
        <v>1</v>
      </c>
      <c r="R4989">
        <f>TablaDatos[[#This Row],[Aux2]]/10000000000000</f>
        <v>2383.5645848618301</v>
      </c>
      <c r="S4989" s="1">
        <v>2.38356458486183E+16</v>
      </c>
      <c r="T4989" s="7">
        <f>TablaDatos[[#This Row],[Aux3]]/100000000000000</f>
        <v>283.61853300200499</v>
      </c>
      <c r="U4989" s="1">
        <v>2.83618533002005E+16</v>
      </c>
      <c r="V4989">
        <v>176.9</v>
      </c>
      <c r="W4989">
        <v>108.6</v>
      </c>
    </row>
    <row r="4990" spans="1:23">
      <c r="A4990">
        <v>2017</v>
      </c>
      <c r="B4990">
        <v>55</v>
      </c>
      <c r="C4990" t="s">
        <v>23</v>
      </c>
      <c r="D4990" t="s">
        <v>73</v>
      </c>
      <c r="E4990" t="s">
        <v>18</v>
      </c>
      <c r="F4990" t="s">
        <v>24</v>
      </c>
      <c r="G4990" t="s">
        <v>28</v>
      </c>
      <c r="H4990" s="3">
        <v>27130.83</v>
      </c>
      <c r="I4990" t="s">
        <v>21</v>
      </c>
      <c r="J4990" t="s">
        <v>22</v>
      </c>
      <c r="K49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37.555965926109103</v>
      </c>
      <c r="L4990" s="6">
        <f>TablaDatos[[#This Row],[IMC_raw]]/1000000000000000</f>
        <v>37.555965926109103</v>
      </c>
      <c r="M4990" s="2">
        <v>3.7555965926109104E+16</v>
      </c>
      <c r="N49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0" s="13">
        <f t="shared" si="77"/>
        <v>4989</v>
      </c>
      <c r="P4990" s="2" t="str">
        <f>IF(TablaDatos[[#This Row],[Diabetes]]=0,"No","Si")</f>
        <v>No</v>
      </c>
      <c r="Q4990">
        <v>0</v>
      </c>
      <c r="R4990">
        <f>TablaDatos[[#This Row],[Aux2]]/10000000000000</f>
        <v>2250.2540219460402</v>
      </c>
      <c r="S4990" s="1">
        <v>2.25025402194604E+16</v>
      </c>
      <c r="T4990" s="7">
        <f>TablaDatos[[#This Row],[Aux3]]/100000000000000</f>
        <v>279.18262165978001</v>
      </c>
      <c r="U4990" s="1">
        <v>2.7918262165978E+16</v>
      </c>
      <c r="V4990">
        <v>164.2</v>
      </c>
      <c r="W4990">
        <v>96.8</v>
      </c>
    </row>
    <row r="4991" spans="1:23">
      <c r="A4991">
        <v>2017</v>
      </c>
      <c r="B4991">
        <v>71</v>
      </c>
      <c r="C4991" t="s">
        <v>16</v>
      </c>
      <c r="D4991" t="s">
        <v>38</v>
      </c>
      <c r="E4991" t="s">
        <v>21</v>
      </c>
      <c r="F4991" t="s">
        <v>19</v>
      </c>
      <c r="G4991" t="s">
        <v>25</v>
      </c>
      <c r="H4991" s="3">
        <v>23276.53</v>
      </c>
      <c r="I4991" t="s">
        <v>21</v>
      </c>
      <c r="J4991" t="s">
        <v>22</v>
      </c>
      <c r="K49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37.532218362114499</v>
      </c>
      <c r="L4991" s="6">
        <f>TablaDatos[[#This Row],[IMC_raw]]/1000000000000000</f>
        <v>3.7532218362114498</v>
      </c>
      <c r="M4991" s="2">
        <v>3753221836211450</v>
      </c>
      <c r="N49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1" s="13">
        <f t="shared" si="77"/>
        <v>4990</v>
      </c>
      <c r="P4991" s="2" t="str">
        <f>IF(TablaDatos[[#This Row],[Diabetes]]=0,"No","Si")</f>
        <v>No</v>
      </c>
      <c r="Q4991">
        <v>0</v>
      </c>
      <c r="R4991">
        <f>TablaDatos[[#This Row],[Aux2]]/10000000000000</f>
        <v>2337.8197501333798</v>
      </c>
      <c r="S4991" s="1">
        <v>2.33781975013338E+16</v>
      </c>
      <c r="T4991" s="7">
        <f>TablaDatos[[#This Row],[Aux3]]/100000000000000</f>
        <v>271.17875224783398</v>
      </c>
      <c r="U4991" s="1">
        <v>2.71178752247834E+16</v>
      </c>
      <c r="V4991">
        <v>178</v>
      </c>
      <c r="W4991">
        <v>102.2</v>
      </c>
    </row>
    <row r="4992" spans="1:23">
      <c r="A4992">
        <v>2017</v>
      </c>
      <c r="B4992">
        <v>71</v>
      </c>
      <c r="C4992" t="s">
        <v>16</v>
      </c>
      <c r="D4992" t="s">
        <v>73</v>
      </c>
      <c r="E4992" t="s">
        <v>31</v>
      </c>
      <c r="F4992" t="s">
        <v>19</v>
      </c>
      <c r="G4992" t="s">
        <v>25</v>
      </c>
      <c r="H4992" s="3">
        <v>21890.17</v>
      </c>
      <c r="I4992" t="s">
        <v>21</v>
      </c>
      <c r="J4992" t="s">
        <v>18</v>
      </c>
      <c r="K49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37.483162518919293</v>
      </c>
      <c r="L4992" s="6">
        <f>TablaDatos[[#This Row],[IMC_raw]]/1000000000000000</f>
        <v>37.483162518919293</v>
      </c>
      <c r="M4992" s="2">
        <v>3.7483162518919296E+16</v>
      </c>
      <c r="N49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2" s="13">
        <f t="shared" si="77"/>
        <v>4991</v>
      </c>
      <c r="P4992" s="2" t="str">
        <f>IF(TablaDatos[[#This Row],[Diabetes]]=0,"No","Si")</f>
        <v>Si</v>
      </c>
      <c r="Q4992">
        <v>1</v>
      </c>
      <c r="R4992">
        <f>TablaDatos[[#This Row],[Aux2]]/10000000000000</f>
        <v>2237.6916364347599</v>
      </c>
      <c r="S4992" s="1">
        <v>2.23769163643476E+16</v>
      </c>
      <c r="T4992" s="7">
        <f>TablaDatos[[#This Row],[Aux3]]/100000000000000</f>
        <v>29.395809151765398</v>
      </c>
      <c r="U4992" s="1">
        <v>2939580915176540</v>
      </c>
      <c r="V4992">
        <v>179.7</v>
      </c>
      <c r="W4992">
        <v>113.7</v>
      </c>
    </row>
    <row r="4993" spans="1:23">
      <c r="A4993">
        <v>2017</v>
      </c>
      <c r="B4993">
        <v>66</v>
      </c>
      <c r="C4993" t="s">
        <v>23</v>
      </c>
      <c r="D4993" t="s">
        <v>30</v>
      </c>
      <c r="E4993" t="s">
        <v>21</v>
      </c>
      <c r="F4993" t="s">
        <v>24</v>
      </c>
      <c r="G4993" t="s">
        <v>25</v>
      </c>
      <c r="H4993" s="3">
        <v>7153.87</v>
      </c>
      <c r="I4993" t="s">
        <v>21</v>
      </c>
      <c r="J4993" t="s">
        <v>22</v>
      </c>
      <c r="K49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37.4538151342405</v>
      </c>
      <c r="L4993" s="5">
        <f>TablaDatos[[#This Row],[IMC_raw]]/1000000000000000</f>
        <v>3.74538151342405</v>
      </c>
      <c r="M4993" s="2">
        <v>3745381513424050</v>
      </c>
      <c r="N49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3" s="13">
        <f t="shared" si="77"/>
        <v>4992</v>
      </c>
      <c r="P4993" s="2" t="str">
        <f>IF(TablaDatos[[#This Row],[Diabetes]]=0,"No","Si")</f>
        <v>Si</v>
      </c>
      <c r="Q4993">
        <v>1</v>
      </c>
      <c r="R4993">
        <f>TablaDatos[[#This Row],[Aux2]]/10000000000000</f>
        <v>221.19761589646001</v>
      </c>
      <c r="S4993" s="1">
        <v>2211976158964600</v>
      </c>
      <c r="T4993" s="7">
        <f>TablaDatos[[#This Row],[Aux3]]/100000000000000</f>
        <v>253.26315514051299</v>
      </c>
      <c r="U4993" s="1">
        <v>2.53263155140513E+16</v>
      </c>
      <c r="V4993">
        <v>168.9</v>
      </c>
      <c r="W4993">
        <v>100.6</v>
      </c>
    </row>
    <row r="4994" spans="1:23">
      <c r="A4994">
        <v>2017</v>
      </c>
      <c r="B4994">
        <v>59</v>
      </c>
      <c r="C4994" t="s">
        <v>16</v>
      </c>
      <c r="D4994" t="s">
        <v>33</v>
      </c>
      <c r="E4994" t="s">
        <v>18</v>
      </c>
      <c r="F4994" t="s">
        <v>35</v>
      </c>
      <c r="G4994" t="s">
        <v>28</v>
      </c>
      <c r="H4994" s="3">
        <v>27800.53</v>
      </c>
      <c r="I4994" t="s">
        <v>18</v>
      </c>
      <c r="J4994" t="s">
        <v>22</v>
      </c>
      <c r="K49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37.452504877175997</v>
      </c>
      <c r="L4994" s="5">
        <f>TablaDatos[[#This Row],[IMC_raw]]/1000000000000000</f>
        <v>37.452504877175997</v>
      </c>
      <c r="M4994" s="2">
        <v>3.7452504877176E+16</v>
      </c>
      <c r="N49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4" s="13">
        <f t="shared" ref="O4994:O5057" si="78">O4993+1</f>
        <v>4993</v>
      </c>
      <c r="P4994" s="2" t="str">
        <f>IF(TablaDatos[[#This Row],[Diabetes]]=0,"No","Si")</f>
        <v>No</v>
      </c>
      <c r="Q4994">
        <v>0</v>
      </c>
      <c r="R4994">
        <f>TablaDatos[[#This Row],[Aux2]]/10000000000000</f>
        <v>2017.26000734234</v>
      </c>
      <c r="S4994" s="1">
        <v>2.01726000734234E+16</v>
      </c>
      <c r="T4994" s="7">
        <f>TablaDatos[[#This Row],[Aux3]]/100000000000000</f>
        <v>2.0513810068660301</v>
      </c>
      <c r="U4994" s="1">
        <v>205138100686603</v>
      </c>
      <c r="V4994">
        <v>159.19999999999999</v>
      </c>
      <c r="W4994">
        <v>95.6</v>
      </c>
    </row>
    <row r="4995" spans="1:23">
      <c r="A4995">
        <v>2017</v>
      </c>
      <c r="B4995">
        <v>56</v>
      </c>
      <c r="C4995" t="s">
        <v>16</v>
      </c>
      <c r="D4995" t="s">
        <v>29</v>
      </c>
      <c r="E4995" t="s">
        <v>21</v>
      </c>
      <c r="F4995" t="s">
        <v>19</v>
      </c>
      <c r="G4995" t="s">
        <v>28</v>
      </c>
      <c r="H4995" s="3">
        <v>20242.73</v>
      </c>
      <c r="I4995" t="s">
        <v>21</v>
      </c>
      <c r="J4995" t="s">
        <v>18</v>
      </c>
      <c r="K49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37.4402648706346</v>
      </c>
      <c r="L4995" s="5">
        <f>TablaDatos[[#This Row],[IMC_raw]]/1000000000000000</f>
        <v>3.7440264870634601</v>
      </c>
      <c r="M4995" s="2">
        <v>3744026487063460</v>
      </c>
      <c r="N49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5" s="13">
        <f t="shared" si="78"/>
        <v>4994</v>
      </c>
      <c r="P4995" s="2" t="str">
        <f>IF(TablaDatos[[#This Row],[Diabetes]]=0,"No","Si")</f>
        <v>Si</v>
      </c>
      <c r="Q4995">
        <v>1</v>
      </c>
      <c r="R4995">
        <f>TablaDatos[[#This Row],[Aux2]]/10000000000000</f>
        <v>2248.6341530966602</v>
      </c>
      <c r="S4995" s="1">
        <v>2.24863415309666E+16</v>
      </c>
      <c r="T4995" s="7">
        <f>TablaDatos[[#This Row],[Aux3]]/100000000000000</f>
        <v>25.6908120290082</v>
      </c>
      <c r="U4995" s="1">
        <v>2569081202900820</v>
      </c>
      <c r="V4995">
        <v>177.5</v>
      </c>
      <c r="W4995">
        <v>97.9</v>
      </c>
    </row>
    <row r="4996" spans="1:23">
      <c r="A4996">
        <v>2017</v>
      </c>
      <c r="B4996">
        <v>55</v>
      </c>
      <c r="C4996" t="s">
        <v>23</v>
      </c>
      <c r="D4996" t="s">
        <v>26</v>
      </c>
      <c r="E4996" t="s">
        <v>18</v>
      </c>
      <c r="F4996" t="s">
        <v>19</v>
      </c>
      <c r="G4996" t="s">
        <v>28</v>
      </c>
      <c r="H4996" s="3">
        <v>18672.54</v>
      </c>
      <c r="I4996" t="s">
        <v>19</v>
      </c>
      <c r="J4996" t="s">
        <v>22</v>
      </c>
      <c r="K49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37.3970624226232</v>
      </c>
      <c r="L4996" s="6">
        <f>TablaDatos[[#This Row],[IMC_raw]]/10000000000000</f>
        <v>37.3970624226232</v>
      </c>
      <c r="M4996" s="2">
        <v>373970624226232</v>
      </c>
      <c r="N49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6" s="13">
        <f t="shared" si="78"/>
        <v>4995</v>
      </c>
      <c r="P4996" s="2" t="str">
        <f>IF(TablaDatos[[#This Row],[Diabetes]]=0,"No","Si")</f>
        <v>No</v>
      </c>
      <c r="Q4996">
        <v>0</v>
      </c>
      <c r="R4996">
        <f>TablaDatos[[#This Row],[Aux2]]/10000000000000</f>
        <v>233.01593737128599</v>
      </c>
      <c r="S4996" s="1">
        <v>2330159373712860</v>
      </c>
      <c r="T4996" s="7">
        <f>TablaDatos[[#This Row],[Aux3]]/100000000000000</f>
        <v>229.67336124116201</v>
      </c>
      <c r="U4996" s="1">
        <v>2.29673361241162E+16</v>
      </c>
      <c r="V4996">
        <v>160.5</v>
      </c>
      <c r="W4996">
        <v>94.3</v>
      </c>
    </row>
    <row r="4997" spans="1:23">
      <c r="A4997">
        <v>2017</v>
      </c>
      <c r="B4997">
        <v>64</v>
      </c>
      <c r="C4997" t="s">
        <v>23</v>
      </c>
      <c r="D4997" t="s">
        <v>74</v>
      </c>
      <c r="E4997" t="s">
        <v>31</v>
      </c>
      <c r="F4997" t="s">
        <v>24</v>
      </c>
      <c r="G4997" t="s">
        <v>28</v>
      </c>
      <c r="H4997" s="3">
        <v>13207.13</v>
      </c>
      <c r="I4997" t="s">
        <v>21</v>
      </c>
      <c r="J4997" t="s">
        <v>18</v>
      </c>
      <c r="K49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37.384828261297798</v>
      </c>
      <c r="L4997" s="6">
        <f>TablaDatos[[#This Row],[IMC_raw]]/1000000000000000</f>
        <v>3.73848282612978</v>
      </c>
      <c r="M4997" s="2">
        <v>3738482826129780</v>
      </c>
      <c r="N49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7" s="13">
        <f t="shared" si="78"/>
        <v>4996</v>
      </c>
      <c r="P4997" s="2" t="str">
        <f>IF(TablaDatos[[#This Row],[Diabetes]]=0,"No","Si")</f>
        <v>Si</v>
      </c>
      <c r="Q4997">
        <v>1</v>
      </c>
      <c r="R4997">
        <f>TablaDatos[[#This Row],[Aux2]]/10000000000000</f>
        <v>244.12022735634301</v>
      </c>
      <c r="S4997" s="1">
        <v>2441202273563430</v>
      </c>
      <c r="T4997" s="7">
        <f>TablaDatos[[#This Row],[Aux3]]/100000000000000</f>
        <v>25.840682812589598</v>
      </c>
      <c r="U4997" s="1">
        <v>2584068281258960</v>
      </c>
      <c r="V4997">
        <v>172</v>
      </c>
      <c r="W4997">
        <v>105.4</v>
      </c>
    </row>
    <row r="4998" spans="1:23">
      <c r="A4998">
        <v>2017</v>
      </c>
      <c r="B4998">
        <v>61</v>
      </c>
      <c r="C4998" t="s">
        <v>16</v>
      </c>
      <c r="D4998" t="s">
        <v>73</v>
      </c>
      <c r="E4998" t="s">
        <v>21</v>
      </c>
      <c r="F4998" t="s">
        <v>24</v>
      </c>
      <c r="G4998" t="s">
        <v>28</v>
      </c>
      <c r="H4998" s="3">
        <v>14778.2</v>
      </c>
      <c r="I4998" t="s">
        <v>21</v>
      </c>
      <c r="J4998" t="s">
        <v>18</v>
      </c>
      <c r="K49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37.3693807208506</v>
      </c>
      <c r="L4998" s="5">
        <f>TablaDatos[[#This Row],[IMC_raw]]/1000000000000000</f>
        <v>3.73693807208506</v>
      </c>
      <c r="M4998" s="2">
        <v>3736938072085060</v>
      </c>
      <c r="N49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8" s="13">
        <f t="shared" si="78"/>
        <v>4997</v>
      </c>
      <c r="P4998" s="2" t="str">
        <f>IF(TablaDatos[[#This Row],[Diabetes]]=0,"No","Si")</f>
        <v>Si</v>
      </c>
      <c r="Q4998">
        <v>1</v>
      </c>
      <c r="R4998">
        <f>TablaDatos[[#This Row],[Aux2]]/10000000000000</f>
        <v>23.857825679225598</v>
      </c>
      <c r="S4998" s="1">
        <v>238578256792256</v>
      </c>
      <c r="T4998" s="7">
        <f>TablaDatos[[#This Row],[Aux3]]/100000000000000</f>
        <v>293.81902269786502</v>
      </c>
      <c r="U4998" s="1">
        <v>2.93819022697865E+16</v>
      </c>
      <c r="V4998">
        <v>175.5</v>
      </c>
      <c r="W4998">
        <v>105.4</v>
      </c>
    </row>
    <row r="4999" spans="1:23">
      <c r="A4999">
        <v>2017</v>
      </c>
      <c r="B4999">
        <v>60</v>
      </c>
      <c r="C4999" t="s">
        <v>23</v>
      </c>
      <c r="D4999" t="s">
        <v>29</v>
      </c>
      <c r="E4999" t="s">
        <v>18</v>
      </c>
      <c r="F4999" t="s">
        <v>19</v>
      </c>
      <c r="G4999" t="s">
        <v>28</v>
      </c>
      <c r="H4999" s="3">
        <v>10830.05</v>
      </c>
      <c r="I4999" t="s">
        <v>21</v>
      </c>
      <c r="J4999" t="s">
        <v>18</v>
      </c>
      <c r="K49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37.338012133646203</v>
      </c>
      <c r="L4999" s="5">
        <f>TablaDatos[[#This Row],[IMC_raw]]/1000000000000000</f>
        <v>3.7338012133646199</v>
      </c>
      <c r="M4999" s="2">
        <v>3733801213364620</v>
      </c>
      <c r="N49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4999" s="13">
        <f t="shared" si="78"/>
        <v>4998</v>
      </c>
      <c r="P4999" s="2" t="str">
        <f>IF(TablaDatos[[#This Row],[Diabetes]]=0,"No","Si")</f>
        <v>No</v>
      </c>
      <c r="Q4999">
        <v>0</v>
      </c>
      <c r="R4999">
        <f>TablaDatos[[#This Row],[Aux2]]/10000000000000</f>
        <v>205.94299304599801</v>
      </c>
      <c r="S4999" s="1">
        <v>2059429930459980</v>
      </c>
      <c r="T4999" s="7">
        <f>TablaDatos[[#This Row],[Aux3]]/100000000000000</f>
        <v>26.614368865925101</v>
      </c>
      <c r="U4999" s="1">
        <v>2661436886592510</v>
      </c>
      <c r="V4999">
        <v>159.1</v>
      </c>
      <c r="W4999">
        <v>98.9</v>
      </c>
    </row>
    <row r="5000" spans="1:23">
      <c r="A5000">
        <v>2017</v>
      </c>
      <c r="B5000">
        <v>67</v>
      </c>
      <c r="C5000" t="s">
        <v>23</v>
      </c>
      <c r="D5000" t="s">
        <v>72</v>
      </c>
      <c r="E5000" t="s">
        <v>31</v>
      </c>
      <c r="F5000" t="s">
        <v>24</v>
      </c>
      <c r="G5000" t="s">
        <v>25</v>
      </c>
      <c r="H5000" s="3">
        <v>10103.68</v>
      </c>
      <c r="I5000" t="s">
        <v>21</v>
      </c>
      <c r="J5000" t="s">
        <v>18</v>
      </c>
      <c r="K50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37.323727314625501</v>
      </c>
      <c r="L5000" s="5">
        <f>TablaDatos[[#This Row],[IMC_raw]]/1000000000000000</f>
        <v>3.7323727314625499</v>
      </c>
      <c r="M5000" s="2">
        <v>3732372731462550</v>
      </c>
      <c r="N50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0" s="13">
        <f t="shared" si="78"/>
        <v>4999</v>
      </c>
      <c r="P5000" s="2" t="str">
        <f>IF(TablaDatos[[#This Row],[Diabetes]]=0,"No","Si")</f>
        <v>Si</v>
      </c>
      <c r="Q5000">
        <v>1</v>
      </c>
      <c r="R5000">
        <f>TablaDatos[[#This Row],[Aux2]]/10000000000000</f>
        <v>2217.35423586263</v>
      </c>
      <c r="S5000" s="1">
        <v>2.21735423586263E+16</v>
      </c>
      <c r="T5000" s="7">
        <f>TablaDatos[[#This Row],[Aux3]]/100000000000000</f>
        <v>253.16822323180301</v>
      </c>
      <c r="U5000" s="1">
        <v>2.53168223231803E+16</v>
      </c>
      <c r="V5000">
        <v>166.5</v>
      </c>
      <c r="W5000">
        <v>102.5</v>
      </c>
    </row>
    <row r="5001" spans="1:23">
      <c r="A5001">
        <v>2017</v>
      </c>
      <c r="B5001">
        <v>49</v>
      </c>
      <c r="C5001" t="s">
        <v>23</v>
      </c>
      <c r="D5001" t="s">
        <v>27</v>
      </c>
      <c r="E5001" t="s">
        <v>31</v>
      </c>
      <c r="F5001" t="s">
        <v>24</v>
      </c>
      <c r="G5001" t="s">
        <v>20</v>
      </c>
      <c r="H5001" s="3">
        <v>15252.77</v>
      </c>
      <c r="I5001" t="s">
        <v>21</v>
      </c>
      <c r="J5001" t="s">
        <v>21</v>
      </c>
      <c r="K50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37.298227484585503</v>
      </c>
      <c r="L5001" s="5">
        <f>TablaDatos[[#This Row],[IMC_raw]]/1000000000000000</f>
        <v>3.7298227484585502</v>
      </c>
      <c r="M5001" s="2">
        <v>3729822748458550</v>
      </c>
      <c r="N50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1" s="13">
        <f t="shared" si="78"/>
        <v>5000</v>
      </c>
      <c r="P5001" s="2" t="str">
        <f>IF(TablaDatos[[#This Row],[Diabetes]]=0,"No","Si")</f>
        <v>Si</v>
      </c>
      <c r="Q5001">
        <v>1</v>
      </c>
      <c r="R5001">
        <f>TablaDatos[[#This Row],[Aux2]]/10000000000000</f>
        <v>2270.2944734480102</v>
      </c>
      <c r="S5001" s="1">
        <v>2.27029447344801E+16</v>
      </c>
      <c r="T5001" s="7">
        <f>TablaDatos[[#This Row],[Aux3]]/100000000000000</f>
        <v>245.77065849531601</v>
      </c>
      <c r="U5001" s="1">
        <v>2.45770658495316E+16</v>
      </c>
      <c r="V5001">
        <v>165.3</v>
      </c>
      <c r="W5001">
        <v>100</v>
      </c>
    </row>
    <row r="5002" spans="1:23">
      <c r="A5002">
        <v>2017</v>
      </c>
      <c r="B5002">
        <v>62</v>
      </c>
      <c r="C5002" t="s">
        <v>23</v>
      </c>
      <c r="D5002" t="s">
        <v>72</v>
      </c>
      <c r="E5002" t="s">
        <v>31</v>
      </c>
      <c r="F5002" t="s">
        <v>24</v>
      </c>
      <c r="G5002" t="s">
        <v>28</v>
      </c>
      <c r="H5002" s="3">
        <v>14182.98</v>
      </c>
      <c r="I5002" t="s">
        <v>21</v>
      </c>
      <c r="J5002" t="s">
        <v>18</v>
      </c>
      <c r="K50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37.286765829217799</v>
      </c>
      <c r="L5002" s="5">
        <f>TablaDatos[[#This Row],[IMC_raw]]/1000000000000000</f>
        <v>3.7286765829217798</v>
      </c>
      <c r="M5002" s="2">
        <v>3728676582921780</v>
      </c>
      <c r="N50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2" s="13">
        <f t="shared" si="78"/>
        <v>5001</v>
      </c>
      <c r="P5002" s="2" t="str">
        <f>IF(TablaDatos[[#This Row],[Diabetes]]=0,"No","Si")</f>
        <v>Si</v>
      </c>
      <c r="Q5002">
        <v>1</v>
      </c>
      <c r="R5002">
        <f>TablaDatos[[#This Row],[Aux2]]/10000000000000</f>
        <v>2231.6143969146201</v>
      </c>
      <c r="S5002" s="1">
        <v>2.23161439691462E+16</v>
      </c>
      <c r="T5002" s="7">
        <f>TablaDatos[[#This Row],[Aux3]]/100000000000000</f>
        <v>26.6590703540347</v>
      </c>
      <c r="U5002" s="1">
        <v>2665907035403470</v>
      </c>
      <c r="V5002">
        <v>164.4</v>
      </c>
      <c r="W5002">
        <v>108.1</v>
      </c>
    </row>
    <row r="5003" spans="1:23">
      <c r="A5003">
        <v>2017</v>
      </c>
      <c r="B5003">
        <v>72</v>
      </c>
      <c r="C5003" t="s">
        <v>16</v>
      </c>
      <c r="D5003" t="s">
        <v>34</v>
      </c>
      <c r="E5003" t="s">
        <v>31</v>
      </c>
      <c r="F5003" t="s">
        <v>24</v>
      </c>
      <c r="G5003" t="s">
        <v>25</v>
      </c>
      <c r="H5003" s="3">
        <v>11502.31</v>
      </c>
      <c r="I5003" t="s">
        <v>21</v>
      </c>
      <c r="J5003" t="s">
        <v>19</v>
      </c>
      <c r="K50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37.284786070069799</v>
      </c>
      <c r="L5003" s="5">
        <f>TablaDatos[[#This Row],[IMC_raw]]/1000000000000000</f>
        <v>3.7284786070069802</v>
      </c>
      <c r="M5003" s="2">
        <v>3728478607006980</v>
      </c>
      <c r="N50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3" s="13">
        <f t="shared" si="78"/>
        <v>5002</v>
      </c>
      <c r="P5003" s="2" t="str">
        <f>IF(TablaDatos[[#This Row],[Diabetes]]=0,"No","Si")</f>
        <v>Si</v>
      </c>
      <c r="Q5003">
        <v>1</v>
      </c>
      <c r="R5003">
        <f>TablaDatos[[#This Row],[Aux2]]/10000000000000</f>
        <v>2495.4743206888502</v>
      </c>
      <c r="S5003" s="1">
        <v>2.49547432068885E+16</v>
      </c>
      <c r="T5003" s="7">
        <f>TablaDatos[[#This Row],[Aux3]]/100000000000000</f>
        <v>29.968886830850298</v>
      </c>
      <c r="U5003" s="1">
        <v>2996888683085030</v>
      </c>
      <c r="V5003">
        <v>199.7</v>
      </c>
      <c r="W5003">
        <v>110.6</v>
      </c>
    </row>
    <row r="5004" spans="1:23">
      <c r="A5004">
        <v>2017</v>
      </c>
      <c r="B5004">
        <v>65</v>
      </c>
      <c r="C5004" t="s">
        <v>16</v>
      </c>
      <c r="D5004" t="s">
        <v>26</v>
      </c>
      <c r="E5004" t="s">
        <v>21</v>
      </c>
      <c r="F5004" t="s">
        <v>24</v>
      </c>
      <c r="G5004" t="s">
        <v>25</v>
      </c>
      <c r="H5004" s="3">
        <v>21411.22</v>
      </c>
      <c r="I5004" t="s">
        <v>21</v>
      </c>
      <c r="J5004" t="s">
        <v>19</v>
      </c>
      <c r="K50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37.261286039517799</v>
      </c>
      <c r="L5004" s="6">
        <f>TablaDatos[[#This Row],[IMC_raw]]/1000000000000000</f>
        <v>0.37261286039517799</v>
      </c>
      <c r="M5004" s="2">
        <v>372612860395178</v>
      </c>
      <c r="N50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4" s="13">
        <f t="shared" si="78"/>
        <v>5003</v>
      </c>
      <c r="P5004" s="2" t="str">
        <f>IF(TablaDatos[[#This Row],[Diabetes]]=0,"No","Si")</f>
        <v>No</v>
      </c>
      <c r="Q5004">
        <v>0</v>
      </c>
      <c r="R5004">
        <f>TablaDatos[[#This Row],[Aux2]]/10000000000000</f>
        <v>2385.6630833629201</v>
      </c>
      <c r="S5004" s="1">
        <v>2.38566308336292E+16</v>
      </c>
      <c r="T5004" s="7">
        <f>TablaDatos[[#This Row],[Aux3]]/100000000000000</f>
        <v>26.893457438140199</v>
      </c>
      <c r="U5004" s="1">
        <v>2689345743814020</v>
      </c>
      <c r="V5004">
        <v>165.1</v>
      </c>
      <c r="W5004">
        <v>103.6</v>
      </c>
    </row>
    <row r="5005" spans="1:23">
      <c r="A5005">
        <v>2017</v>
      </c>
      <c r="B5005">
        <v>62</v>
      </c>
      <c r="C5005" t="s">
        <v>23</v>
      </c>
      <c r="D5005" t="s">
        <v>29</v>
      </c>
      <c r="E5005" t="s">
        <v>21</v>
      </c>
      <c r="F5005" t="s">
        <v>24</v>
      </c>
      <c r="G5005" t="s">
        <v>28</v>
      </c>
      <c r="H5005" s="3">
        <v>11393.28</v>
      </c>
      <c r="I5005" t="s">
        <v>21</v>
      </c>
      <c r="J5005" t="s">
        <v>18</v>
      </c>
      <c r="K50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37.246985975880506</v>
      </c>
      <c r="L5005" s="5">
        <f>TablaDatos[[#This Row],[IMC_raw]]/1000000000000000</f>
        <v>3.7246985975880502</v>
      </c>
      <c r="M5005" s="2">
        <v>3724698597588050</v>
      </c>
      <c r="N50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5" s="13">
        <f t="shared" si="78"/>
        <v>5004</v>
      </c>
      <c r="P5005" s="2" t="str">
        <f>IF(TablaDatos[[#This Row],[Diabetes]]=0,"No","Si")</f>
        <v>Si</v>
      </c>
      <c r="Q5005">
        <v>1</v>
      </c>
      <c r="R5005">
        <f>TablaDatos[[#This Row],[Aux2]]/10000000000000</f>
        <v>243.09489143973599</v>
      </c>
      <c r="S5005" s="1">
        <v>2430948914397360</v>
      </c>
      <c r="T5005" s="7">
        <f>TablaDatos[[#This Row],[Aux3]]/100000000000000</f>
        <v>27.637934359695699</v>
      </c>
      <c r="U5005" s="1">
        <v>2763793435969570</v>
      </c>
      <c r="V5005">
        <v>167.1</v>
      </c>
      <c r="W5005">
        <v>100.7</v>
      </c>
    </row>
    <row r="5006" spans="1:23">
      <c r="A5006">
        <v>2017</v>
      </c>
      <c r="B5006">
        <v>59</v>
      </c>
      <c r="C5006" t="s">
        <v>23</v>
      </c>
      <c r="D5006" t="s">
        <v>17</v>
      </c>
      <c r="E5006" t="s">
        <v>18</v>
      </c>
      <c r="F5006" t="s">
        <v>19</v>
      </c>
      <c r="G5006" t="s">
        <v>28</v>
      </c>
      <c r="H5006" s="3">
        <v>28856.1</v>
      </c>
      <c r="I5006" t="s">
        <v>19</v>
      </c>
      <c r="J5006" t="s">
        <v>18</v>
      </c>
      <c r="K50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37.235006054676695</v>
      </c>
      <c r="L5006" s="6">
        <f>TablaDatos[[#This Row],[IMC_raw]]/1000000000000000</f>
        <v>3.7235006054676698</v>
      </c>
      <c r="M5006" s="2">
        <v>3723500605467670</v>
      </c>
      <c r="N50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6" s="13">
        <f t="shared" si="78"/>
        <v>5005</v>
      </c>
      <c r="P5006" s="2" t="str">
        <f>IF(TablaDatos[[#This Row],[Diabetes]]=0,"No","Si")</f>
        <v>No</v>
      </c>
      <c r="Q5006">
        <v>0</v>
      </c>
      <c r="R5006">
        <f>TablaDatos[[#This Row],[Aux2]]/10000000000000</f>
        <v>218.556689746964</v>
      </c>
      <c r="S5006" s="1">
        <v>2185566897469640</v>
      </c>
      <c r="T5006" s="7">
        <f>TablaDatos[[#This Row],[Aux3]]/100000000000000</f>
        <v>238.189638290125</v>
      </c>
      <c r="U5006" s="1">
        <v>2.38189638290125E+16</v>
      </c>
      <c r="V5006">
        <v>159</v>
      </c>
      <c r="W5006">
        <v>98.3</v>
      </c>
    </row>
    <row r="5007" spans="1:23">
      <c r="A5007">
        <v>2017</v>
      </c>
      <c r="B5007">
        <v>57</v>
      </c>
      <c r="C5007" t="s">
        <v>16</v>
      </c>
      <c r="D5007" t="s">
        <v>42</v>
      </c>
      <c r="E5007" t="s">
        <v>21</v>
      </c>
      <c r="F5007" t="s">
        <v>24</v>
      </c>
      <c r="G5007" t="s">
        <v>28</v>
      </c>
      <c r="H5007" s="3">
        <v>17255.150000000001</v>
      </c>
      <c r="I5007" t="s">
        <v>21</v>
      </c>
      <c r="J5007" t="s">
        <v>18</v>
      </c>
      <c r="K50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37.195456815264897</v>
      </c>
      <c r="L5007" s="5">
        <f>TablaDatos[[#This Row],[IMC_raw]]/1000000000000000</f>
        <v>37.195456815264897</v>
      </c>
      <c r="M5007" s="2">
        <v>3.7195456815264896E+16</v>
      </c>
      <c r="N50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7" s="13">
        <f t="shared" si="78"/>
        <v>5006</v>
      </c>
      <c r="P5007" s="2" t="str">
        <f>IF(TablaDatos[[#This Row],[Diabetes]]=0,"No","Si")</f>
        <v>Si</v>
      </c>
      <c r="Q5007">
        <v>1</v>
      </c>
      <c r="R5007">
        <f>TablaDatos[[#This Row],[Aux2]]/10000000000000</f>
        <v>2398.2436824241099</v>
      </c>
      <c r="S5007" s="1">
        <v>2.39824368242411E+16</v>
      </c>
      <c r="T5007" s="7">
        <f>TablaDatos[[#This Row],[Aux3]]/100000000000000</f>
        <v>294.87492141820002</v>
      </c>
      <c r="U5007" s="1">
        <v>2.948749214182E+16</v>
      </c>
      <c r="V5007">
        <v>182.9</v>
      </c>
      <c r="W5007">
        <v>105.8</v>
      </c>
    </row>
    <row r="5008" spans="1:23">
      <c r="A5008">
        <v>2017</v>
      </c>
      <c r="B5008">
        <v>56</v>
      </c>
      <c r="C5008" t="s">
        <v>23</v>
      </c>
      <c r="D5008" t="s">
        <v>72</v>
      </c>
      <c r="E5008" t="s">
        <v>19</v>
      </c>
      <c r="F5008" t="s">
        <v>24</v>
      </c>
      <c r="G5008" t="s">
        <v>28</v>
      </c>
      <c r="H5008" s="3">
        <v>14837.51</v>
      </c>
      <c r="I5008" t="s">
        <v>19</v>
      </c>
      <c r="J5008" t="s">
        <v>22</v>
      </c>
      <c r="K50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37.1707227255148</v>
      </c>
      <c r="L5008" s="5">
        <f>TablaDatos[[#This Row],[IMC_raw]]/1000000000000000</f>
        <v>37.1707227255148</v>
      </c>
      <c r="M5008" s="2">
        <v>3.71707227255148E+16</v>
      </c>
      <c r="N50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8" s="13">
        <f t="shared" si="78"/>
        <v>5007</v>
      </c>
      <c r="P5008" s="2" t="str">
        <f>IF(TablaDatos[[#This Row],[Diabetes]]=0,"No","Si")</f>
        <v>No</v>
      </c>
      <c r="Q5008">
        <v>0</v>
      </c>
      <c r="R5008">
        <f>TablaDatos[[#This Row],[Aux2]]/10000000000000</f>
        <v>236.190366182368</v>
      </c>
      <c r="S5008" s="1">
        <v>2361903661823680</v>
      </c>
      <c r="T5008" s="7">
        <f>TablaDatos[[#This Row],[Aux3]]/100000000000000</f>
        <v>253.48657922711601</v>
      </c>
      <c r="U5008" s="1">
        <v>2.53486579227116E+16</v>
      </c>
      <c r="V5008">
        <v>168</v>
      </c>
      <c r="W5008">
        <v>93.1</v>
      </c>
    </row>
    <row r="5009" spans="1:23">
      <c r="A5009">
        <v>2017</v>
      </c>
      <c r="B5009">
        <v>66</v>
      </c>
      <c r="C5009" t="s">
        <v>23</v>
      </c>
      <c r="D5009" t="s">
        <v>29</v>
      </c>
      <c r="E5009" t="s">
        <v>21</v>
      </c>
      <c r="F5009" t="s">
        <v>24</v>
      </c>
      <c r="G5009" t="s">
        <v>25</v>
      </c>
      <c r="H5009" s="3">
        <v>12862.2</v>
      </c>
      <c r="I5009" t="s">
        <v>21</v>
      </c>
      <c r="J5009" t="s">
        <v>18</v>
      </c>
      <c r="K50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37.100077487748095</v>
      </c>
      <c r="L5009" s="6">
        <f>TablaDatos[[#This Row],[IMC_raw]]/1000000000000000</f>
        <v>37.100077487748095</v>
      </c>
      <c r="M5009" s="2">
        <v>3.7100077487748096E+16</v>
      </c>
      <c r="N50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09" s="13">
        <f t="shared" si="78"/>
        <v>5008</v>
      </c>
      <c r="P5009" s="2" t="str">
        <f>IF(TablaDatos[[#This Row],[Diabetes]]=0,"No","Si")</f>
        <v>Si</v>
      </c>
      <c r="Q5009">
        <v>1</v>
      </c>
      <c r="R5009">
        <f>TablaDatos[[#This Row],[Aux2]]/10000000000000</f>
        <v>2450.8759494522901</v>
      </c>
      <c r="S5009" s="1">
        <v>2.45087594945229E+16</v>
      </c>
      <c r="T5009" s="7">
        <f>TablaDatos[[#This Row],[Aux3]]/100000000000000</f>
        <v>28.026761661098099</v>
      </c>
      <c r="U5009" s="1">
        <v>2802676166109810</v>
      </c>
      <c r="V5009">
        <v>164.6</v>
      </c>
      <c r="W5009">
        <v>105.6</v>
      </c>
    </row>
    <row r="5010" spans="1:23">
      <c r="A5010">
        <v>2017</v>
      </c>
      <c r="B5010">
        <v>66</v>
      </c>
      <c r="C5010" t="s">
        <v>23</v>
      </c>
      <c r="D5010" t="s">
        <v>72</v>
      </c>
      <c r="E5010" t="s">
        <v>31</v>
      </c>
      <c r="F5010" t="s">
        <v>24</v>
      </c>
      <c r="G5010" t="s">
        <v>25</v>
      </c>
      <c r="H5010" s="3">
        <v>8215.85</v>
      </c>
      <c r="I5010" t="s">
        <v>19</v>
      </c>
      <c r="J5010" t="s">
        <v>22</v>
      </c>
      <c r="K50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37.073227291608497</v>
      </c>
      <c r="L5010" s="6">
        <f>TablaDatos[[#This Row],[IMC_raw]]/1000000000000000</f>
        <v>3.7073227291608499</v>
      </c>
      <c r="M5010" s="2">
        <v>3707322729160850</v>
      </c>
      <c r="N50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0" s="13">
        <f t="shared" si="78"/>
        <v>5009</v>
      </c>
      <c r="P5010" s="2" t="str">
        <f>IF(TablaDatos[[#This Row],[Diabetes]]=0,"No","Si")</f>
        <v>Si</v>
      </c>
      <c r="Q5010">
        <v>1</v>
      </c>
      <c r="R5010">
        <f>TablaDatos[[#This Row],[Aux2]]/10000000000000</f>
        <v>2415.1059470773398</v>
      </c>
      <c r="S5010" s="1">
        <v>2.41510594707734E+16</v>
      </c>
      <c r="T5010" s="7">
        <f>TablaDatos[[#This Row],[Aux3]]/100000000000000</f>
        <v>26.6281354873644</v>
      </c>
      <c r="U5010" s="1">
        <v>2662813548736440</v>
      </c>
      <c r="V5010">
        <v>177.3</v>
      </c>
      <c r="W5010">
        <v>106.2</v>
      </c>
    </row>
    <row r="5011" spans="1:23">
      <c r="A5011">
        <v>2017</v>
      </c>
      <c r="B5011">
        <v>56</v>
      </c>
      <c r="C5011" t="s">
        <v>16</v>
      </c>
      <c r="D5011" t="s">
        <v>29</v>
      </c>
      <c r="E5011" t="s">
        <v>19</v>
      </c>
      <c r="F5011" t="s">
        <v>24</v>
      </c>
      <c r="G5011" t="s">
        <v>28</v>
      </c>
      <c r="H5011" s="3">
        <v>8155.13</v>
      </c>
      <c r="I5011" t="s">
        <v>21</v>
      </c>
      <c r="J5011" t="s">
        <v>18</v>
      </c>
      <c r="K50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37.065178210597097</v>
      </c>
      <c r="L5011" s="6">
        <f>TablaDatos[[#This Row],[IMC_raw]]/1000000000000000</f>
        <v>3.7065178210597098</v>
      </c>
      <c r="M5011" s="2">
        <v>3706517821059710</v>
      </c>
      <c r="N50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1" s="13">
        <f t="shared" si="78"/>
        <v>5010</v>
      </c>
      <c r="P5011" s="2" t="str">
        <f>IF(TablaDatos[[#This Row],[Diabetes]]=0,"No","Si")</f>
        <v>Si</v>
      </c>
      <c r="Q5011">
        <v>1</v>
      </c>
      <c r="R5011">
        <f>TablaDatos[[#This Row],[Aux2]]/10000000000000</f>
        <v>230.438244126867</v>
      </c>
      <c r="S5011" s="1">
        <v>2304382441268670</v>
      </c>
      <c r="T5011" s="7">
        <f>TablaDatos[[#This Row],[Aux3]]/100000000000000</f>
        <v>26.916234348248199</v>
      </c>
      <c r="U5011" s="1">
        <v>2691623434824820</v>
      </c>
      <c r="V5011">
        <v>172.4</v>
      </c>
      <c r="W5011">
        <v>106.6</v>
      </c>
    </row>
    <row r="5012" spans="1:23">
      <c r="A5012">
        <v>2017</v>
      </c>
      <c r="B5012">
        <v>61</v>
      </c>
      <c r="C5012" t="s">
        <v>16</v>
      </c>
      <c r="D5012" t="s">
        <v>42</v>
      </c>
      <c r="E5012" t="s">
        <v>31</v>
      </c>
      <c r="F5012" t="s">
        <v>24</v>
      </c>
      <c r="G5012" t="s">
        <v>28</v>
      </c>
      <c r="H5012" s="3">
        <v>21962.36</v>
      </c>
      <c r="I5012" t="s">
        <v>21</v>
      </c>
      <c r="J5012" t="s">
        <v>21</v>
      </c>
      <c r="K50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37.018454455564999</v>
      </c>
      <c r="L5012" s="6">
        <f>TablaDatos[[#This Row],[IMC_raw]]/1000000000000000</f>
        <v>3.7018454455565002</v>
      </c>
      <c r="M5012" s="2">
        <v>3701845445556500</v>
      </c>
      <c r="N50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2" s="13">
        <f t="shared" si="78"/>
        <v>5011</v>
      </c>
      <c r="P5012" s="2" t="str">
        <f>IF(TablaDatos[[#This Row],[Diabetes]]=0,"No","Si")</f>
        <v>Si</v>
      </c>
      <c r="Q5012">
        <v>1</v>
      </c>
      <c r="R5012">
        <f>TablaDatos[[#This Row],[Aux2]]/10000000000000</f>
        <v>237.17556691822401</v>
      </c>
      <c r="S5012" s="1">
        <v>2371755669182240</v>
      </c>
      <c r="T5012" s="7">
        <f>TablaDatos[[#This Row],[Aux3]]/100000000000000</f>
        <v>29.848682437894499</v>
      </c>
      <c r="U5012" s="1">
        <v>2984868243789450</v>
      </c>
      <c r="V5012">
        <v>177.5</v>
      </c>
      <c r="W5012">
        <v>110.4</v>
      </c>
    </row>
    <row r="5013" spans="1:23">
      <c r="A5013">
        <v>2017</v>
      </c>
      <c r="B5013">
        <v>65</v>
      </c>
      <c r="C5013" t="s">
        <v>16</v>
      </c>
      <c r="D5013" t="s">
        <v>30</v>
      </c>
      <c r="E5013" t="s">
        <v>31</v>
      </c>
      <c r="F5013" t="s">
        <v>24</v>
      </c>
      <c r="G5013" t="s">
        <v>25</v>
      </c>
      <c r="H5013" s="3">
        <v>9223.4599999999991</v>
      </c>
      <c r="I5013" t="s">
        <v>21</v>
      </c>
      <c r="J5013" t="s">
        <v>18</v>
      </c>
      <c r="K50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37.016976590097102</v>
      </c>
      <c r="L5013" s="6">
        <f>TablaDatos[[#This Row],[IMC_raw]]/1000000000000000</f>
        <v>37.016976590097102</v>
      </c>
      <c r="M5013" s="2">
        <v>3.7016976590097104E+16</v>
      </c>
      <c r="N50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3" s="13">
        <f t="shared" si="78"/>
        <v>5012</v>
      </c>
      <c r="P5013" s="2" t="str">
        <f>IF(TablaDatos[[#This Row],[Diabetes]]=0,"No","Si")</f>
        <v>No</v>
      </c>
      <c r="Q5013">
        <v>0</v>
      </c>
      <c r="R5013">
        <f>TablaDatos[[#This Row],[Aux2]]/10000000000000</f>
        <v>2356.8818342245499</v>
      </c>
      <c r="S5013" s="1">
        <v>2.35688183422455E+16</v>
      </c>
      <c r="T5013" s="7">
        <f>TablaDatos[[#This Row],[Aux3]]/100000000000000</f>
        <v>3.0000000000000001E-12</v>
      </c>
      <c r="U5013">
        <v>300</v>
      </c>
      <c r="V5013">
        <v>176.1</v>
      </c>
      <c r="W5013">
        <v>106.5</v>
      </c>
    </row>
    <row r="5014" spans="1:23">
      <c r="A5014">
        <v>2017</v>
      </c>
      <c r="B5014">
        <v>52</v>
      </c>
      <c r="C5014" t="s">
        <v>16</v>
      </c>
      <c r="D5014" t="s">
        <v>34</v>
      </c>
      <c r="E5014" t="s">
        <v>19</v>
      </c>
      <c r="F5014" t="s">
        <v>24</v>
      </c>
      <c r="G5014" t="s">
        <v>20</v>
      </c>
      <c r="H5014" s="3">
        <v>14356.49</v>
      </c>
      <c r="I5014" t="s">
        <v>19</v>
      </c>
      <c r="J5014" t="s">
        <v>18</v>
      </c>
      <c r="K50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37.012209564189</v>
      </c>
      <c r="L5014" s="6">
        <f>TablaDatos[[#This Row],[IMC_raw]]/1000000000000000</f>
        <v>37.012209564189</v>
      </c>
      <c r="M5014" s="2">
        <v>3.7012209564189E+16</v>
      </c>
      <c r="N50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4" s="13">
        <f t="shared" si="78"/>
        <v>5013</v>
      </c>
      <c r="P5014" s="2" t="str">
        <f>IF(TablaDatos[[#This Row],[Diabetes]]=0,"No","Si")</f>
        <v>No</v>
      </c>
      <c r="Q5014">
        <v>0</v>
      </c>
      <c r="R5014">
        <f>TablaDatos[[#This Row],[Aux2]]/10000000000000</f>
        <v>184.91774154308399</v>
      </c>
      <c r="S5014" s="1">
        <v>1849177415430840</v>
      </c>
      <c r="T5014" s="7">
        <f>TablaDatos[[#This Row],[Aux3]]/100000000000000</f>
        <v>25.123158245707199</v>
      </c>
      <c r="U5014" s="1">
        <v>2512315824570720</v>
      </c>
      <c r="V5014">
        <v>155</v>
      </c>
      <c r="W5014">
        <v>88.6</v>
      </c>
    </row>
    <row r="5015" spans="1:23">
      <c r="A5015">
        <v>2017</v>
      </c>
      <c r="B5015">
        <v>58</v>
      </c>
      <c r="C5015" t="s">
        <v>16</v>
      </c>
      <c r="D5015" t="s">
        <v>34</v>
      </c>
      <c r="E5015" t="s">
        <v>21</v>
      </c>
      <c r="F5015" t="s">
        <v>24</v>
      </c>
      <c r="G5015" t="s">
        <v>28</v>
      </c>
      <c r="H5015" s="3">
        <v>26452.98</v>
      </c>
      <c r="I5015" t="s">
        <v>21</v>
      </c>
      <c r="J5015" t="s">
        <v>21</v>
      </c>
      <c r="K50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36.983899364307803</v>
      </c>
      <c r="L5015" s="5">
        <f>TablaDatos[[#This Row],[IMC_raw]]/1000000000000000</f>
        <v>3.6983899364307802</v>
      </c>
      <c r="M5015" s="2">
        <v>3698389936430780</v>
      </c>
      <c r="N50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5" s="13">
        <f t="shared" si="78"/>
        <v>5014</v>
      </c>
      <c r="P5015" s="2" t="str">
        <f>IF(TablaDatos[[#This Row],[Diabetes]]=0,"No","Si")</f>
        <v>Si</v>
      </c>
      <c r="Q5015">
        <v>1</v>
      </c>
      <c r="R5015">
        <f>TablaDatos[[#This Row],[Aux2]]/10000000000000</f>
        <v>2365.2973838338899</v>
      </c>
      <c r="S5015" s="1">
        <v>2.36529738383389E+16</v>
      </c>
      <c r="T5015" s="7">
        <f>TablaDatos[[#This Row],[Aux3]]/100000000000000</f>
        <v>3.0000000000000001E-12</v>
      </c>
      <c r="U5015">
        <v>300</v>
      </c>
      <c r="V5015">
        <v>175.4</v>
      </c>
      <c r="W5015">
        <v>109.2</v>
      </c>
    </row>
    <row r="5016" spans="1:23">
      <c r="A5016">
        <v>2017</v>
      </c>
      <c r="B5016">
        <v>57</v>
      </c>
      <c r="C5016" t="s">
        <v>23</v>
      </c>
      <c r="D5016" t="s">
        <v>17</v>
      </c>
      <c r="E5016" t="s">
        <v>19</v>
      </c>
      <c r="F5016" t="s">
        <v>35</v>
      </c>
      <c r="G5016" t="s">
        <v>28</v>
      </c>
      <c r="H5016" s="3">
        <v>25453.360000000001</v>
      </c>
      <c r="I5016" t="s">
        <v>19</v>
      </c>
      <c r="J5016" t="s">
        <v>18</v>
      </c>
      <c r="K50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36.965324009546094</v>
      </c>
      <c r="L5016" s="6">
        <f>TablaDatos[[#This Row],[IMC_raw]]/1000000000000000</f>
        <v>36.965324009546094</v>
      </c>
      <c r="M5016" s="2">
        <v>3.6965324009546096E+16</v>
      </c>
      <c r="N50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6" s="13">
        <f t="shared" si="78"/>
        <v>5015</v>
      </c>
      <c r="P5016" s="2" t="str">
        <f>IF(TablaDatos[[#This Row],[Diabetes]]=0,"No","Si")</f>
        <v>No</v>
      </c>
      <c r="Q5016">
        <v>0</v>
      </c>
      <c r="R5016">
        <f>TablaDatos[[#This Row],[Aux2]]/10000000000000</f>
        <v>2287.7788095859701</v>
      </c>
      <c r="S5016" s="1">
        <v>2.28777880958597E+16</v>
      </c>
      <c r="T5016" s="7">
        <f>TablaDatos[[#This Row],[Aux3]]/100000000000000</f>
        <v>225.92666805985499</v>
      </c>
      <c r="U5016" s="1">
        <v>2.25926668059855E+16</v>
      </c>
      <c r="V5016">
        <v>165.1</v>
      </c>
      <c r="W5016">
        <v>97.1</v>
      </c>
    </row>
    <row r="5017" spans="1:23">
      <c r="A5017">
        <v>2017</v>
      </c>
      <c r="B5017">
        <v>69</v>
      </c>
      <c r="C5017" t="s">
        <v>16</v>
      </c>
      <c r="D5017" t="s">
        <v>72</v>
      </c>
      <c r="E5017" t="s">
        <v>31</v>
      </c>
      <c r="F5017" t="s">
        <v>24</v>
      </c>
      <c r="G5017" t="s">
        <v>25</v>
      </c>
      <c r="H5017" s="3">
        <v>12591.32</v>
      </c>
      <c r="I5017" t="s">
        <v>21</v>
      </c>
      <c r="J5017" t="s">
        <v>18</v>
      </c>
      <c r="K50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36.948381898806893</v>
      </c>
      <c r="L5017" s="6">
        <f>TablaDatos[[#This Row],[IMC_raw]]/1000000000000000</f>
        <v>36.948381898806893</v>
      </c>
      <c r="M5017" s="2">
        <v>3.6948381898806896E+16</v>
      </c>
      <c r="N50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7" s="13">
        <f t="shared" si="78"/>
        <v>5016</v>
      </c>
      <c r="P5017" s="2" t="str">
        <f>IF(TablaDatos[[#This Row],[Diabetes]]=0,"No","Si")</f>
        <v>Si</v>
      </c>
      <c r="Q5017">
        <v>1</v>
      </c>
      <c r="R5017">
        <f>TablaDatos[[#This Row],[Aux2]]/10000000000000</f>
        <v>240.72277574534999</v>
      </c>
      <c r="S5017" s="1">
        <v>2407227757453500</v>
      </c>
      <c r="T5017" s="7">
        <f>TablaDatos[[#This Row],[Aux3]]/100000000000000</f>
        <v>288.18720751938901</v>
      </c>
      <c r="U5017" s="1">
        <v>2.88187207519389E+16</v>
      </c>
      <c r="V5017">
        <v>172.3</v>
      </c>
      <c r="W5017">
        <v>103.7</v>
      </c>
    </row>
    <row r="5018" spans="1:23">
      <c r="A5018">
        <v>2017</v>
      </c>
      <c r="B5018">
        <v>60</v>
      </c>
      <c r="C5018" t="s">
        <v>23</v>
      </c>
      <c r="D5018" t="s">
        <v>38</v>
      </c>
      <c r="E5018" t="s">
        <v>19</v>
      </c>
      <c r="F5018" t="s">
        <v>24</v>
      </c>
      <c r="G5018" t="s">
        <v>28</v>
      </c>
      <c r="H5018" s="3">
        <v>14046.45</v>
      </c>
      <c r="I5018" t="s">
        <v>21</v>
      </c>
      <c r="J5018" t="s">
        <v>18</v>
      </c>
      <c r="K50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36.930427972343693</v>
      </c>
      <c r="L5018" s="5">
        <f>TablaDatos[[#This Row],[IMC_raw]]/1000000000000000</f>
        <v>36.930427972343693</v>
      </c>
      <c r="M5018" s="2">
        <v>3.6930427972343696E+16</v>
      </c>
      <c r="N50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8" s="13">
        <f t="shared" si="78"/>
        <v>5017</v>
      </c>
      <c r="P5018" s="2" t="str">
        <f>IF(TablaDatos[[#This Row],[Diabetes]]=0,"No","Si")</f>
        <v>No</v>
      </c>
      <c r="Q5018">
        <v>0</v>
      </c>
      <c r="R5018">
        <f>TablaDatos[[#This Row],[Aux2]]/10000000000000</f>
        <v>2207.0615475026898</v>
      </c>
      <c r="S5018" s="1">
        <v>2.20706154750269E+16</v>
      </c>
      <c r="T5018" s="7">
        <f>TablaDatos[[#This Row],[Aux3]]/100000000000000</f>
        <v>23.6033079807831</v>
      </c>
      <c r="U5018" s="1">
        <v>2360330798078310</v>
      </c>
      <c r="V5018">
        <v>160.80000000000001</v>
      </c>
      <c r="W5018">
        <v>102.8</v>
      </c>
    </row>
    <row r="5019" spans="1:23">
      <c r="A5019">
        <v>2017</v>
      </c>
      <c r="B5019">
        <v>72</v>
      </c>
      <c r="C5019" t="s">
        <v>16</v>
      </c>
      <c r="D5019" t="s">
        <v>74</v>
      </c>
      <c r="E5019" t="s">
        <v>21</v>
      </c>
      <c r="F5019" t="s">
        <v>24</v>
      </c>
      <c r="G5019" t="s">
        <v>25</v>
      </c>
      <c r="H5019" s="3">
        <v>16657.77</v>
      </c>
      <c r="I5019" t="s">
        <v>21</v>
      </c>
      <c r="J5019" t="s">
        <v>22</v>
      </c>
      <c r="K50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36.866517518737901</v>
      </c>
      <c r="L5019" s="6">
        <f>TablaDatos[[#This Row],[IMC_raw]]/1000000000000000</f>
        <v>36.866517518737901</v>
      </c>
      <c r="M5019" s="2">
        <v>3.6866517518737904E+16</v>
      </c>
      <c r="N50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19" s="13">
        <f t="shared" si="78"/>
        <v>5018</v>
      </c>
      <c r="P5019" s="2" t="str">
        <f>IF(TablaDatos[[#This Row],[Diabetes]]=0,"No","Si")</f>
        <v>Si</v>
      </c>
      <c r="Q5019">
        <v>1</v>
      </c>
      <c r="R5019">
        <f>TablaDatos[[#This Row],[Aux2]]/10000000000000</f>
        <v>2279.6391026340398</v>
      </c>
      <c r="S5019" s="1">
        <v>2.27963910263404E+16</v>
      </c>
      <c r="T5019" s="7">
        <f>TablaDatos[[#This Row],[Aux3]]/100000000000000</f>
        <v>261.92439406749901</v>
      </c>
      <c r="U5019" s="1">
        <v>2.61924394067499E+16</v>
      </c>
      <c r="V5019">
        <v>188.3</v>
      </c>
      <c r="W5019">
        <v>109.5</v>
      </c>
    </row>
    <row r="5020" spans="1:23">
      <c r="A5020">
        <v>2017</v>
      </c>
      <c r="B5020">
        <v>45</v>
      </c>
      <c r="C5020" t="s">
        <v>23</v>
      </c>
      <c r="D5020" t="s">
        <v>17</v>
      </c>
      <c r="E5020" t="s">
        <v>19</v>
      </c>
      <c r="F5020" t="s">
        <v>19</v>
      </c>
      <c r="G5020" t="s">
        <v>20</v>
      </c>
      <c r="H5020" s="3">
        <v>20034.02</v>
      </c>
      <c r="I5020" t="s">
        <v>21</v>
      </c>
      <c r="J5020" t="s">
        <v>21</v>
      </c>
      <c r="K50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36.840792977813294</v>
      </c>
      <c r="L5020" s="5">
        <f>TablaDatos[[#This Row],[IMC_raw]]/1000000000000000</f>
        <v>36.840792977813294</v>
      </c>
      <c r="M5020" s="2">
        <v>3.6840792977813296E+16</v>
      </c>
      <c r="N50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0" s="13">
        <f t="shared" si="78"/>
        <v>5019</v>
      </c>
      <c r="P5020" s="2" t="str">
        <f>IF(TablaDatos[[#This Row],[Diabetes]]=0,"No","Si")</f>
        <v>No</v>
      </c>
      <c r="Q5020">
        <v>0</v>
      </c>
      <c r="R5020">
        <f>TablaDatos[[#This Row],[Aux2]]/10000000000000</f>
        <v>2333.9523256152302</v>
      </c>
      <c r="S5020" s="1">
        <v>2.33395232561523E+16</v>
      </c>
      <c r="T5020" s="7">
        <f>TablaDatos[[#This Row],[Aux3]]/100000000000000</f>
        <v>27.924400887302799</v>
      </c>
      <c r="U5020" s="1">
        <v>2792440088730280</v>
      </c>
      <c r="V5020">
        <v>154.5</v>
      </c>
      <c r="W5020">
        <v>99.1</v>
      </c>
    </row>
    <row r="5021" spans="1:23">
      <c r="A5021">
        <v>2017</v>
      </c>
      <c r="B5021">
        <v>65</v>
      </c>
      <c r="C5021" t="s">
        <v>23</v>
      </c>
      <c r="D5021" t="s">
        <v>33</v>
      </c>
      <c r="E5021" t="s">
        <v>18</v>
      </c>
      <c r="F5021" t="s">
        <v>24</v>
      </c>
      <c r="G5021" t="s">
        <v>25</v>
      </c>
      <c r="H5021" s="3">
        <v>16174.61</v>
      </c>
      <c r="I5021" t="s">
        <v>19</v>
      </c>
      <c r="J5021" t="s">
        <v>22</v>
      </c>
      <c r="K50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36.749357543153998</v>
      </c>
      <c r="L5021" s="5">
        <f>TablaDatos[[#This Row],[IMC_raw]]/1000000000000000</f>
        <v>36.749357543153998</v>
      </c>
      <c r="M5021" s="2">
        <v>3.6749357543154E+16</v>
      </c>
      <c r="N50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1" s="13">
        <f t="shared" si="78"/>
        <v>5020</v>
      </c>
      <c r="P5021" s="2" t="str">
        <f>IF(TablaDatos[[#This Row],[Diabetes]]=0,"No","Si")</f>
        <v>No</v>
      </c>
      <c r="Q5021">
        <v>0</v>
      </c>
      <c r="R5021">
        <f>TablaDatos[[#This Row],[Aux2]]/10000000000000</f>
        <v>2110.8639497982099</v>
      </c>
      <c r="S5021" s="1">
        <v>2.11086394979821E+16</v>
      </c>
      <c r="T5021" s="7">
        <f>TablaDatos[[#This Row],[Aux3]]/100000000000000</f>
        <v>248.97280269819501</v>
      </c>
      <c r="U5021" s="1">
        <v>2.48972802698195E+16</v>
      </c>
      <c r="V5021">
        <v>157.5</v>
      </c>
      <c r="W5021">
        <v>98.9</v>
      </c>
    </row>
    <row r="5022" spans="1:23">
      <c r="A5022">
        <v>2017</v>
      </c>
      <c r="B5022">
        <v>61</v>
      </c>
      <c r="C5022" t="s">
        <v>16</v>
      </c>
      <c r="D5022" t="s">
        <v>17</v>
      </c>
      <c r="E5022" t="s">
        <v>31</v>
      </c>
      <c r="F5022" t="s">
        <v>19</v>
      </c>
      <c r="G5022" t="s">
        <v>28</v>
      </c>
      <c r="H5022" s="3">
        <v>21460.29</v>
      </c>
      <c r="I5022" t="s">
        <v>19</v>
      </c>
      <c r="J5022" t="s">
        <v>18</v>
      </c>
      <c r="K50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36.712147446204597</v>
      </c>
      <c r="L5022" s="6">
        <f>TablaDatos[[#This Row],[IMC_raw]]/1000000000000000</f>
        <v>36.712147446204597</v>
      </c>
      <c r="M5022" s="2">
        <v>3.67121474462046E+16</v>
      </c>
      <c r="N50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2" s="13">
        <f t="shared" si="78"/>
        <v>5021</v>
      </c>
      <c r="P5022" s="2" t="str">
        <f>IF(TablaDatos[[#This Row],[Diabetes]]=0,"No","Si")</f>
        <v>Si</v>
      </c>
      <c r="Q5022">
        <v>1</v>
      </c>
      <c r="R5022">
        <f>TablaDatos[[#This Row],[Aux2]]/10000000000000</f>
        <v>2384.67271759699</v>
      </c>
      <c r="S5022" s="1">
        <v>2.38467271759699E+16</v>
      </c>
      <c r="T5022" s="7">
        <f>TablaDatos[[#This Row],[Aux3]]/100000000000000</f>
        <v>27.049263933856199</v>
      </c>
      <c r="U5022" s="1">
        <v>2704926393385620</v>
      </c>
      <c r="V5022">
        <v>170.4</v>
      </c>
      <c r="W5022">
        <v>102</v>
      </c>
    </row>
    <row r="5023" spans="1:23">
      <c r="A5023">
        <v>2017</v>
      </c>
      <c r="B5023">
        <v>54</v>
      </c>
      <c r="C5023" t="s">
        <v>23</v>
      </c>
      <c r="D5023" t="s">
        <v>38</v>
      </c>
      <c r="E5023" t="s">
        <v>18</v>
      </c>
      <c r="F5023" t="s">
        <v>24</v>
      </c>
      <c r="G5023" t="s">
        <v>20</v>
      </c>
      <c r="H5023" s="3">
        <v>22343.53</v>
      </c>
      <c r="I5023" t="s">
        <v>19</v>
      </c>
      <c r="J5023" t="s">
        <v>22</v>
      </c>
      <c r="K50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36.692801500712505</v>
      </c>
      <c r="L5023" s="5">
        <f>TablaDatos[[#This Row],[IMC_raw]]/1000000000000000</f>
        <v>3.6692801500712502</v>
      </c>
      <c r="M5023" s="2">
        <v>3669280150071250</v>
      </c>
      <c r="N50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3" s="13">
        <f t="shared" si="78"/>
        <v>5022</v>
      </c>
      <c r="P5023" s="2" t="str">
        <f>IF(TablaDatos[[#This Row],[Diabetes]]=0,"No","Si")</f>
        <v>No</v>
      </c>
      <c r="Q5023">
        <v>0</v>
      </c>
      <c r="R5023">
        <f>TablaDatos[[#This Row],[Aux2]]/10000000000000</f>
        <v>2097.0571913257099</v>
      </c>
      <c r="S5023" s="1">
        <v>2.09705719132571E+16</v>
      </c>
      <c r="T5023" s="7">
        <f>TablaDatos[[#This Row],[Aux3]]/100000000000000</f>
        <v>236.984589815514</v>
      </c>
      <c r="U5023" s="1">
        <v>2.36984589815514E+16</v>
      </c>
      <c r="V5023">
        <v>155.80000000000001</v>
      </c>
      <c r="W5023">
        <v>91</v>
      </c>
    </row>
    <row r="5024" spans="1:23">
      <c r="A5024">
        <v>2017</v>
      </c>
      <c r="B5024">
        <v>69</v>
      </c>
      <c r="C5024" t="s">
        <v>16</v>
      </c>
      <c r="D5024" t="s">
        <v>72</v>
      </c>
      <c r="E5024" t="s">
        <v>18</v>
      </c>
      <c r="F5024" t="s">
        <v>19</v>
      </c>
      <c r="G5024" t="s">
        <v>25</v>
      </c>
      <c r="H5024" s="3">
        <v>16954.169999999998</v>
      </c>
      <c r="I5024" t="s">
        <v>21</v>
      </c>
      <c r="J5024" t="s">
        <v>22</v>
      </c>
      <c r="K50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36.692558380785293</v>
      </c>
      <c r="L5024" s="5">
        <f>TablaDatos[[#This Row],[IMC_raw]]/1000000000000000</f>
        <v>36.692558380785293</v>
      </c>
      <c r="M5024" s="2">
        <v>3.6692558380785296E+16</v>
      </c>
      <c r="N50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4" s="13">
        <f t="shared" si="78"/>
        <v>5023</v>
      </c>
      <c r="P5024" s="2" t="str">
        <f>IF(TablaDatos[[#This Row],[Diabetes]]=0,"No","Si")</f>
        <v>No</v>
      </c>
      <c r="Q5024">
        <v>0</v>
      </c>
      <c r="R5024">
        <f>TablaDatos[[#This Row],[Aux2]]/10000000000000</f>
        <v>2398.3498150158698</v>
      </c>
      <c r="S5024" s="1">
        <v>2.39834981501587E+16</v>
      </c>
      <c r="T5024" s="7">
        <f>TablaDatos[[#This Row],[Aux3]]/100000000000000</f>
        <v>22.016188333265202</v>
      </c>
      <c r="U5024" s="1">
        <v>2201618833326520</v>
      </c>
      <c r="V5024">
        <v>167.6</v>
      </c>
      <c r="W5024">
        <v>104.5</v>
      </c>
    </row>
    <row r="5025" spans="1:23">
      <c r="A5025">
        <v>2017</v>
      </c>
      <c r="B5025">
        <v>71</v>
      </c>
      <c r="C5025" t="s">
        <v>16</v>
      </c>
      <c r="D5025" t="s">
        <v>17</v>
      </c>
      <c r="E5025" t="s">
        <v>21</v>
      </c>
      <c r="F5025" t="s">
        <v>24</v>
      </c>
      <c r="G5025" t="s">
        <v>25</v>
      </c>
      <c r="H5025" s="3">
        <v>15101.35</v>
      </c>
      <c r="I5025" t="s">
        <v>19</v>
      </c>
      <c r="J5025" t="s">
        <v>22</v>
      </c>
      <c r="K50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36.618920064713897</v>
      </c>
      <c r="L5025" s="5">
        <f>TablaDatos[[#This Row],[IMC_raw]]/1000000000000000</f>
        <v>3.66189200647139</v>
      </c>
      <c r="M5025" s="2">
        <v>3661892006471390</v>
      </c>
      <c r="N50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5" s="13">
        <f t="shared" si="78"/>
        <v>5024</v>
      </c>
      <c r="P5025" s="2" t="str">
        <f>IF(TablaDatos[[#This Row],[Diabetes]]=0,"No","Si")</f>
        <v>Si</v>
      </c>
      <c r="Q5025">
        <v>1</v>
      </c>
      <c r="R5025">
        <f>TablaDatos[[#This Row],[Aux2]]/10000000000000</f>
        <v>250.270683674655</v>
      </c>
      <c r="S5025" s="1">
        <v>2502706836746550</v>
      </c>
      <c r="T5025" s="7">
        <f>TablaDatos[[#This Row],[Aux3]]/100000000000000</f>
        <v>242.96389212265299</v>
      </c>
      <c r="U5025" s="1">
        <v>2.42963892122653E+16</v>
      </c>
      <c r="V5025">
        <v>178</v>
      </c>
      <c r="W5025">
        <v>109.5</v>
      </c>
    </row>
    <row r="5026" spans="1:23">
      <c r="A5026">
        <v>2017</v>
      </c>
      <c r="B5026">
        <v>52</v>
      </c>
      <c r="C5026" t="s">
        <v>23</v>
      </c>
      <c r="D5026" t="s">
        <v>17</v>
      </c>
      <c r="E5026" t="s">
        <v>18</v>
      </c>
      <c r="F5026" t="s">
        <v>24</v>
      </c>
      <c r="G5026" t="s">
        <v>20</v>
      </c>
      <c r="H5026" s="3">
        <v>24575.57</v>
      </c>
      <c r="I5026" t="s">
        <v>21</v>
      </c>
      <c r="J5026" t="s">
        <v>18</v>
      </c>
      <c r="K50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36.602648554353301</v>
      </c>
      <c r="L5026" s="5">
        <f>TablaDatos[[#This Row],[IMC_raw]]/1000000000000000</f>
        <v>0.36602648554353301</v>
      </c>
      <c r="M5026" s="2">
        <v>366026485543533</v>
      </c>
      <c r="N50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6" s="13">
        <f t="shared" si="78"/>
        <v>5025</v>
      </c>
      <c r="P5026" s="2" t="str">
        <f>IF(TablaDatos[[#This Row],[Diabetes]]=0,"No","Si")</f>
        <v>Si</v>
      </c>
      <c r="Q5026">
        <v>1</v>
      </c>
      <c r="R5026">
        <f>TablaDatos[[#This Row],[Aux2]]/10000000000000</f>
        <v>229.373029366982</v>
      </c>
      <c r="S5026" s="1">
        <v>2293730293669820</v>
      </c>
      <c r="T5026" s="7">
        <f>TablaDatos[[#This Row],[Aux3]]/100000000000000</f>
        <v>24.5053056735685</v>
      </c>
      <c r="U5026" s="1">
        <v>2450530567356850</v>
      </c>
      <c r="V5026">
        <v>147</v>
      </c>
      <c r="W5026">
        <v>97.1</v>
      </c>
    </row>
    <row r="5027" spans="1:23">
      <c r="A5027">
        <v>2017</v>
      </c>
      <c r="B5027">
        <v>67</v>
      </c>
      <c r="C5027" t="s">
        <v>23</v>
      </c>
      <c r="D5027" t="s">
        <v>26</v>
      </c>
      <c r="E5027" t="s">
        <v>21</v>
      </c>
      <c r="F5027" t="s">
        <v>24</v>
      </c>
      <c r="G5027" t="s">
        <v>25</v>
      </c>
      <c r="H5027" s="3">
        <v>11331.04</v>
      </c>
      <c r="I5027" t="s">
        <v>21</v>
      </c>
      <c r="J5027" t="s">
        <v>18</v>
      </c>
      <c r="K50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36.546850765399299</v>
      </c>
      <c r="L5027" s="6">
        <f>TablaDatos[[#This Row],[IMC_raw]]/1000000000000000</f>
        <v>3.6546850765399301</v>
      </c>
      <c r="M5027" s="2">
        <v>3654685076539930</v>
      </c>
      <c r="N50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7" s="13">
        <f t="shared" si="78"/>
        <v>5026</v>
      </c>
      <c r="P5027" s="2" t="str">
        <f>IF(TablaDatos[[#This Row],[Diabetes]]=0,"No","Si")</f>
        <v>Si</v>
      </c>
      <c r="Q5027">
        <v>1</v>
      </c>
      <c r="R5027">
        <f>TablaDatos[[#This Row],[Aux2]]/10000000000000</f>
        <v>2247.5492636609602</v>
      </c>
      <c r="S5027" s="1">
        <v>2.24754926366096E+16</v>
      </c>
      <c r="T5027" s="7">
        <f>TablaDatos[[#This Row],[Aux3]]/100000000000000</f>
        <v>26.775629363989498</v>
      </c>
      <c r="U5027" s="1">
        <v>2677562936398950</v>
      </c>
      <c r="V5027">
        <v>174.2</v>
      </c>
      <c r="W5027">
        <v>108.6</v>
      </c>
    </row>
    <row r="5028" spans="1:23">
      <c r="A5028">
        <v>2017</v>
      </c>
      <c r="B5028">
        <v>62</v>
      </c>
      <c r="C5028" t="s">
        <v>16</v>
      </c>
      <c r="D5028" t="s">
        <v>72</v>
      </c>
      <c r="E5028" t="s">
        <v>18</v>
      </c>
      <c r="F5028" t="s">
        <v>19</v>
      </c>
      <c r="G5028" t="s">
        <v>28</v>
      </c>
      <c r="H5028" s="3">
        <v>23717.13</v>
      </c>
      <c r="I5028" t="s">
        <v>19</v>
      </c>
      <c r="J5028" t="s">
        <v>22</v>
      </c>
      <c r="K50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36.543638458784102</v>
      </c>
      <c r="L5028" s="6">
        <f>TablaDatos[[#This Row],[IMC_raw]]/1000000000000000</f>
        <v>3.65436384587841</v>
      </c>
      <c r="M5028" s="2">
        <v>3654363845878410</v>
      </c>
      <c r="N50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8" s="13">
        <f t="shared" si="78"/>
        <v>5027</v>
      </c>
      <c r="P5028" s="2" t="str">
        <f>IF(TablaDatos[[#This Row],[Diabetes]]=0,"No","Si")</f>
        <v>No</v>
      </c>
      <c r="Q5028">
        <v>0</v>
      </c>
      <c r="R5028">
        <f>TablaDatos[[#This Row],[Aux2]]/10000000000000</f>
        <v>2162.49446112133</v>
      </c>
      <c r="S5028" s="1">
        <v>2.16249446112133E+16</v>
      </c>
      <c r="T5028" s="7">
        <f>TablaDatos[[#This Row],[Aux3]]/100000000000000</f>
        <v>235.21581461592999</v>
      </c>
      <c r="U5028" s="1">
        <v>2.3521581461593E+16</v>
      </c>
      <c r="V5028">
        <v>159.9</v>
      </c>
      <c r="W5028">
        <v>94.3</v>
      </c>
    </row>
    <row r="5029" spans="1:23">
      <c r="A5029">
        <v>2017</v>
      </c>
      <c r="B5029">
        <v>60</v>
      </c>
      <c r="C5029" t="s">
        <v>23</v>
      </c>
      <c r="D5029" t="s">
        <v>34</v>
      </c>
      <c r="E5029" t="s">
        <v>21</v>
      </c>
      <c r="F5029" t="s">
        <v>24</v>
      </c>
      <c r="G5029" t="s">
        <v>28</v>
      </c>
      <c r="H5029" s="3">
        <v>14720.46</v>
      </c>
      <c r="I5029" t="s">
        <v>21</v>
      </c>
      <c r="J5029" t="s">
        <v>19</v>
      </c>
      <c r="K50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36.506414151286599</v>
      </c>
      <c r="L5029" s="5">
        <f>TablaDatos[[#This Row],[IMC_raw]]/1000000000000000</f>
        <v>3.6506414151286601</v>
      </c>
      <c r="M5029" s="2">
        <v>3650641415128660</v>
      </c>
      <c r="N50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29" s="13">
        <f t="shared" si="78"/>
        <v>5028</v>
      </c>
      <c r="P5029" s="2" t="str">
        <f>IF(TablaDatos[[#This Row],[Diabetes]]=0,"No","Si")</f>
        <v>Si</v>
      </c>
      <c r="Q5029">
        <v>1</v>
      </c>
      <c r="R5029">
        <f>TablaDatos[[#This Row],[Aux2]]/10000000000000</f>
        <v>2202.8803304624998</v>
      </c>
      <c r="S5029" s="1">
        <v>2.2028803304625E+16</v>
      </c>
      <c r="T5029" s="7">
        <f>TablaDatos[[#This Row],[Aux3]]/100000000000000</f>
        <v>27.212015577602799</v>
      </c>
      <c r="U5029" s="1">
        <v>2721201557760280</v>
      </c>
      <c r="V5029">
        <v>169.7</v>
      </c>
      <c r="W5029">
        <v>102.1</v>
      </c>
    </row>
    <row r="5030" spans="1:23">
      <c r="A5030">
        <v>2017</v>
      </c>
      <c r="B5030">
        <v>59</v>
      </c>
      <c r="C5030" t="s">
        <v>23</v>
      </c>
      <c r="D5030" t="s">
        <v>17</v>
      </c>
      <c r="E5030" t="s">
        <v>19</v>
      </c>
      <c r="F5030" t="s">
        <v>19</v>
      </c>
      <c r="G5030" t="s">
        <v>28</v>
      </c>
      <c r="H5030" s="3">
        <v>14650.21</v>
      </c>
      <c r="I5030" t="s">
        <v>21</v>
      </c>
      <c r="J5030" t="s">
        <v>22</v>
      </c>
      <c r="K50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36.503970022158903</v>
      </c>
      <c r="L5030" s="5">
        <f>TablaDatos[[#This Row],[IMC_raw]]/100000000000000</f>
        <v>36.503970022158903</v>
      </c>
      <c r="M5030" s="2">
        <v>3650397002215890</v>
      </c>
      <c r="N50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0" s="13">
        <f t="shared" si="78"/>
        <v>5029</v>
      </c>
      <c r="P5030" s="2" t="str">
        <f>IF(TablaDatos[[#This Row],[Diabetes]]=0,"No","Si")</f>
        <v>No</v>
      </c>
      <c r="Q5030">
        <v>0</v>
      </c>
      <c r="R5030">
        <f>TablaDatos[[#This Row],[Aux2]]/10000000000000</f>
        <v>2342.4386020718098</v>
      </c>
      <c r="S5030" s="1">
        <v>2.34243860207181E+16</v>
      </c>
      <c r="T5030" s="7">
        <f>TablaDatos[[#This Row],[Aux3]]/100000000000000</f>
        <v>23.826276901432198</v>
      </c>
      <c r="U5030" s="1">
        <v>2382627690143220</v>
      </c>
      <c r="V5030">
        <v>155.30000000000001</v>
      </c>
      <c r="W5030">
        <v>98.2</v>
      </c>
    </row>
    <row r="5031" spans="1:23">
      <c r="A5031">
        <v>2017</v>
      </c>
      <c r="B5031">
        <v>54</v>
      </c>
      <c r="C5031" t="s">
        <v>16</v>
      </c>
      <c r="D5031" t="s">
        <v>74</v>
      </c>
      <c r="E5031" t="s">
        <v>18</v>
      </c>
      <c r="F5031" t="s">
        <v>35</v>
      </c>
      <c r="G5031" t="s">
        <v>20</v>
      </c>
      <c r="H5031" s="3">
        <v>26510.35</v>
      </c>
      <c r="I5031" t="s">
        <v>19</v>
      </c>
      <c r="J5031" t="s">
        <v>18</v>
      </c>
      <c r="K50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36.449175685396696</v>
      </c>
      <c r="L5031" s="6">
        <f>TablaDatos[[#This Row],[IMC_raw]]/1000000000000000</f>
        <v>3.64491756853967</v>
      </c>
      <c r="M5031" s="2">
        <v>3644917568539670</v>
      </c>
      <c r="N50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1" s="13">
        <f t="shared" si="78"/>
        <v>5030</v>
      </c>
      <c r="P5031" s="2" t="str">
        <f>IF(TablaDatos[[#This Row],[Diabetes]]=0,"No","Si")</f>
        <v>No</v>
      </c>
      <c r="Q5031">
        <v>0</v>
      </c>
      <c r="R5031">
        <f>TablaDatos[[#This Row],[Aux2]]/10000000000000</f>
        <v>2075.3538411617601</v>
      </c>
      <c r="S5031" s="1">
        <v>2.07535384116176E+16</v>
      </c>
      <c r="T5031" s="7">
        <f>TablaDatos[[#This Row],[Aux3]]/100000000000000</f>
        <v>207.07332823230999</v>
      </c>
      <c r="U5031" s="1">
        <v>2.0707332823231E+16</v>
      </c>
      <c r="V5031">
        <v>147.9</v>
      </c>
      <c r="W5031">
        <v>91.8</v>
      </c>
    </row>
    <row r="5032" spans="1:23">
      <c r="A5032">
        <v>2017</v>
      </c>
      <c r="B5032">
        <v>51</v>
      </c>
      <c r="C5032" t="s">
        <v>23</v>
      </c>
      <c r="D5032" t="s">
        <v>17</v>
      </c>
      <c r="E5032" t="s">
        <v>18</v>
      </c>
      <c r="F5032" t="s">
        <v>19</v>
      </c>
      <c r="G5032" t="s">
        <v>20</v>
      </c>
      <c r="H5032" s="3">
        <v>31877.62</v>
      </c>
      <c r="I5032" t="s">
        <v>19</v>
      </c>
      <c r="J5032" t="s">
        <v>22</v>
      </c>
      <c r="K50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36.406873711817198</v>
      </c>
      <c r="L5032" s="6">
        <f>TablaDatos[[#This Row],[IMC_raw]]/1000000000000000</f>
        <v>36.406873711817198</v>
      </c>
      <c r="M5032" s="2">
        <v>3.64068737118172E+16</v>
      </c>
      <c r="N50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2" s="13">
        <f t="shared" si="78"/>
        <v>5031</v>
      </c>
      <c r="P5032" s="2" t="str">
        <f>IF(TablaDatos[[#This Row],[Diabetes]]=0,"No","Si")</f>
        <v>No</v>
      </c>
      <c r="Q5032">
        <v>0</v>
      </c>
      <c r="R5032">
        <f>TablaDatos[[#This Row],[Aux2]]/10000000000000</f>
        <v>2227.1448244666399</v>
      </c>
      <c r="S5032" s="1">
        <v>2.22714482446664E+16</v>
      </c>
      <c r="T5032" s="7">
        <f>TablaDatos[[#This Row],[Aux3]]/100000000000000</f>
        <v>21.1124039842671</v>
      </c>
      <c r="U5032" s="1">
        <v>2111240398426710</v>
      </c>
      <c r="V5032">
        <v>152.69999999999999</v>
      </c>
      <c r="W5032">
        <v>90.9</v>
      </c>
    </row>
    <row r="5033" spans="1:23">
      <c r="A5033">
        <v>2017</v>
      </c>
      <c r="B5033">
        <v>63</v>
      </c>
      <c r="C5033" t="s">
        <v>23</v>
      </c>
      <c r="D5033" t="s">
        <v>29</v>
      </c>
      <c r="E5033" t="s">
        <v>18</v>
      </c>
      <c r="F5033" t="s">
        <v>19</v>
      </c>
      <c r="G5033" t="s">
        <v>28</v>
      </c>
      <c r="H5033" s="3">
        <v>13280.86</v>
      </c>
      <c r="I5033" t="s">
        <v>19</v>
      </c>
      <c r="J5033" t="s">
        <v>18</v>
      </c>
      <c r="K50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36.402856908396302</v>
      </c>
      <c r="L5033" s="5">
        <f>TablaDatos[[#This Row],[IMC_raw]]/1000000000000000</f>
        <v>3.6402856908396299</v>
      </c>
      <c r="M5033" s="2">
        <v>3640285690839630</v>
      </c>
      <c r="N50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3" s="13">
        <f t="shared" si="78"/>
        <v>5032</v>
      </c>
      <c r="P5033" s="2" t="str">
        <f>IF(TablaDatos[[#This Row],[Diabetes]]=0,"No","Si")</f>
        <v>No</v>
      </c>
      <c r="Q5033">
        <v>0</v>
      </c>
      <c r="R5033">
        <f>TablaDatos[[#This Row],[Aux2]]/10000000000000</f>
        <v>210.42444618443699</v>
      </c>
      <c r="S5033" s="1">
        <v>2104244461844370</v>
      </c>
      <c r="T5033" s="7">
        <f>TablaDatos[[#This Row],[Aux3]]/100000000000000</f>
        <v>18.678857363525399</v>
      </c>
      <c r="U5033" s="1">
        <v>1867885736352540</v>
      </c>
      <c r="V5033">
        <v>158.19999999999999</v>
      </c>
      <c r="W5033">
        <v>96.3</v>
      </c>
    </row>
    <row r="5034" spans="1:23">
      <c r="A5034">
        <v>2017</v>
      </c>
      <c r="B5034">
        <v>72</v>
      </c>
      <c r="C5034" t="s">
        <v>16</v>
      </c>
      <c r="D5034" t="s">
        <v>74</v>
      </c>
      <c r="E5034" t="s">
        <v>18</v>
      </c>
      <c r="F5034" t="s">
        <v>24</v>
      </c>
      <c r="G5034" t="s">
        <v>25</v>
      </c>
      <c r="H5034" s="3">
        <v>13790.81</v>
      </c>
      <c r="I5034" t="s">
        <v>19</v>
      </c>
      <c r="J5034" t="s">
        <v>22</v>
      </c>
      <c r="K50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36.369479455575899</v>
      </c>
      <c r="L5034" s="6">
        <f>TablaDatos[[#This Row],[IMC_raw]]/1000000000000000</f>
        <v>3.6369479455575902</v>
      </c>
      <c r="M5034" s="2">
        <v>3636947945557590</v>
      </c>
      <c r="N50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4" s="13">
        <f t="shared" si="78"/>
        <v>5033</v>
      </c>
      <c r="P5034" s="2" t="str">
        <f>IF(TablaDatos[[#This Row],[Diabetes]]=0,"No","Si")</f>
        <v>No</v>
      </c>
      <c r="Q5034">
        <v>0</v>
      </c>
      <c r="R5034">
        <f>TablaDatos[[#This Row],[Aux2]]/10000000000000</f>
        <v>239.33808151373799</v>
      </c>
      <c r="S5034" s="1">
        <v>2393380815137380</v>
      </c>
      <c r="T5034" s="7">
        <f>TablaDatos[[#This Row],[Aux3]]/100000000000000</f>
        <v>25.334235124456299</v>
      </c>
      <c r="U5034" s="1">
        <v>2533423512445630</v>
      </c>
      <c r="V5034">
        <v>161.9</v>
      </c>
      <c r="W5034">
        <v>101.4</v>
      </c>
    </row>
    <row r="5035" spans="1:23">
      <c r="A5035">
        <v>2017</v>
      </c>
      <c r="B5035">
        <v>64</v>
      </c>
      <c r="C5035" t="s">
        <v>16</v>
      </c>
      <c r="D5035" t="s">
        <v>29</v>
      </c>
      <c r="E5035" t="s">
        <v>31</v>
      </c>
      <c r="F5035" t="s">
        <v>24</v>
      </c>
      <c r="G5035" t="s">
        <v>28</v>
      </c>
      <c r="H5035" s="3">
        <v>9716.44</v>
      </c>
      <c r="I5035" t="s">
        <v>21</v>
      </c>
      <c r="J5035" t="s">
        <v>22</v>
      </c>
      <c r="K50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36.365292615711297</v>
      </c>
      <c r="L5035" s="5">
        <f>TablaDatos[[#This Row],[IMC_raw]]/1000000000000000</f>
        <v>3.63652926157113</v>
      </c>
      <c r="M5035" s="2">
        <v>3636529261571130</v>
      </c>
      <c r="N50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5" s="13">
        <f t="shared" si="78"/>
        <v>5034</v>
      </c>
      <c r="P5035" s="2" t="str">
        <f>IF(TablaDatos[[#This Row],[Diabetes]]=0,"No","Si")</f>
        <v>Si</v>
      </c>
      <c r="Q5035">
        <v>1</v>
      </c>
      <c r="R5035">
        <f>TablaDatos[[#This Row],[Aux2]]/10000000000000</f>
        <v>21.9891685971877</v>
      </c>
      <c r="S5035" s="1">
        <v>219891685971877</v>
      </c>
      <c r="T5035" s="7">
        <f>TablaDatos[[#This Row],[Aux3]]/100000000000000</f>
        <v>274.657081434639</v>
      </c>
      <c r="U5035" s="1">
        <v>2.74657081434639E+16</v>
      </c>
      <c r="V5035">
        <v>176.8</v>
      </c>
      <c r="W5035">
        <v>106.3</v>
      </c>
    </row>
    <row r="5036" spans="1:23">
      <c r="A5036">
        <v>2017</v>
      </c>
      <c r="B5036">
        <v>64</v>
      </c>
      <c r="C5036" t="s">
        <v>16</v>
      </c>
      <c r="D5036" t="s">
        <v>27</v>
      </c>
      <c r="E5036" t="s">
        <v>18</v>
      </c>
      <c r="F5036" t="s">
        <v>24</v>
      </c>
      <c r="G5036" t="s">
        <v>28</v>
      </c>
      <c r="H5036" s="3">
        <v>26337.63</v>
      </c>
      <c r="I5036" t="s">
        <v>21</v>
      </c>
      <c r="J5036" t="s">
        <v>18</v>
      </c>
      <c r="K50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36.346326536963204</v>
      </c>
      <c r="L5036" s="5">
        <f>TablaDatos[[#This Row],[IMC_raw]]/1000000000000000</f>
        <v>3.63463265369632</v>
      </c>
      <c r="M5036" s="2">
        <v>3634632653696320</v>
      </c>
      <c r="N50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6" s="13">
        <f t="shared" si="78"/>
        <v>5035</v>
      </c>
      <c r="P5036" s="2" t="str">
        <f>IF(TablaDatos[[#This Row],[Diabetes]]=0,"No","Si")</f>
        <v>No</v>
      </c>
      <c r="Q5036">
        <v>0</v>
      </c>
      <c r="R5036">
        <f>TablaDatos[[#This Row],[Aux2]]/10000000000000</f>
        <v>2274.3124982752202</v>
      </c>
      <c r="S5036" s="1">
        <v>2.27431249827522E+16</v>
      </c>
      <c r="T5036" s="7">
        <f>TablaDatos[[#This Row],[Aux3]]/100000000000000</f>
        <v>21.722014387896401</v>
      </c>
      <c r="U5036" s="1">
        <v>2172201438789640</v>
      </c>
      <c r="V5036">
        <v>159.4</v>
      </c>
      <c r="W5036">
        <v>104.1</v>
      </c>
    </row>
    <row r="5037" spans="1:23">
      <c r="A5037">
        <v>2017</v>
      </c>
      <c r="B5037">
        <v>61</v>
      </c>
      <c r="C5037" t="s">
        <v>16</v>
      </c>
      <c r="D5037" t="s">
        <v>17</v>
      </c>
      <c r="E5037" t="s">
        <v>21</v>
      </c>
      <c r="F5037" t="s">
        <v>19</v>
      </c>
      <c r="G5037" t="s">
        <v>28</v>
      </c>
      <c r="H5037" s="3">
        <v>15364.22</v>
      </c>
      <c r="I5037" t="s">
        <v>21</v>
      </c>
      <c r="J5037" t="s">
        <v>18</v>
      </c>
      <c r="K50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36.336342670050598</v>
      </c>
      <c r="L5037" s="6">
        <f>TablaDatos[[#This Row],[IMC_raw]]/100000000000000</f>
        <v>36.336342670050598</v>
      </c>
      <c r="M5037" s="2">
        <v>3633634267005060</v>
      </c>
      <c r="N50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7" s="13">
        <f t="shared" si="78"/>
        <v>5036</v>
      </c>
      <c r="P5037" s="2" t="str">
        <f>IF(TablaDatos[[#This Row],[Diabetes]]=0,"No","Si")</f>
        <v>No</v>
      </c>
      <c r="Q5037">
        <v>0</v>
      </c>
      <c r="R5037">
        <f>TablaDatos[[#This Row],[Aux2]]/10000000000000</f>
        <v>2074.8347062652101</v>
      </c>
      <c r="S5037" s="1">
        <v>2.07483470626521E+16</v>
      </c>
      <c r="T5037" s="7">
        <f>TablaDatos[[#This Row],[Aux3]]/100000000000000</f>
        <v>241.718856405107</v>
      </c>
      <c r="U5037" s="1">
        <v>2.41718856405107E+16</v>
      </c>
      <c r="V5037">
        <v>175.6</v>
      </c>
      <c r="W5037">
        <v>103.8</v>
      </c>
    </row>
    <row r="5038" spans="1:23">
      <c r="A5038">
        <v>2017</v>
      </c>
      <c r="B5038">
        <v>58</v>
      </c>
      <c r="C5038" t="s">
        <v>23</v>
      </c>
      <c r="D5038" t="s">
        <v>33</v>
      </c>
      <c r="E5038" t="s">
        <v>19</v>
      </c>
      <c r="F5038" t="s">
        <v>24</v>
      </c>
      <c r="G5038" t="s">
        <v>28</v>
      </c>
      <c r="H5038" s="3">
        <v>16732.38</v>
      </c>
      <c r="I5038" t="s">
        <v>19</v>
      </c>
      <c r="J5038" t="s">
        <v>22</v>
      </c>
      <c r="K50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36.326947119586997</v>
      </c>
      <c r="L5038" s="6">
        <f>TablaDatos[[#This Row],[IMC_raw]]/1000000000000000</f>
        <v>3.6326947119586999</v>
      </c>
      <c r="M5038" s="2">
        <v>3632694711958700</v>
      </c>
      <c r="N50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8" s="13">
        <f t="shared" si="78"/>
        <v>5037</v>
      </c>
      <c r="P5038" s="2" t="str">
        <f>IF(TablaDatos[[#This Row],[Diabetes]]=0,"No","Si")</f>
        <v>Si</v>
      </c>
      <c r="Q5038">
        <v>1</v>
      </c>
      <c r="R5038">
        <f>TablaDatos[[#This Row],[Aux2]]/10000000000000</f>
        <v>2307.8890138795</v>
      </c>
      <c r="S5038" s="1">
        <v>2.3078890138795E+16</v>
      </c>
      <c r="T5038" s="7">
        <f>TablaDatos[[#This Row],[Aux3]]/100000000000000</f>
        <v>28.435900152312499</v>
      </c>
      <c r="U5038" s="1">
        <v>2843590015231250</v>
      </c>
      <c r="V5038">
        <v>166.9</v>
      </c>
      <c r="W5038">
        <v>98.2</v>
      </c>
    </row>
    <row r="5039" spans="1:23">
      <c r="A5039">
        <v>2017</v>
      </c>
      <c r="B5039">
        <v>66</v>
      </c>
      <c r="C5039" t="s">
        <v>16</v>
      </c>
      <c r="D5039" t="s">
        <v>29</v>
      </c>
      <c r="E5039" t="s">
        <v>21</v>
      </c>
      <c r="F5039" t="s">
        <v>24</v>
      </c>
      <c r="G5039" t="s">
        <v>25</v>
      </c>
      <c r="H5039" s="3">
        <v>13373.3</v>
      </c>
      <c r="I5039" t="s">
        <v>21</v>
      </c>
      <c r="J5039" t="s">
        <v>18</v>
      </c>
      <c r="K50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36.303092878687501</v>
      </c>
      <c r="L5039" s="6">
        <f>TablaDatos[[#This Row],[IMC_raw]]/1000000000000000</f>
        <v>3.6303092878687502</v>
      </c>
      <c r="M5039" s="2">
        <v>3630309287868750</v>
      </c>
      <c r="N50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39" s="13">
        <f t="shared" si="78"/>
        <v>5038</v>
      </c>
      <c r="P5039" s="2" t="str">
        <f>IF(TablaDatos[[#This Row],[Diabetes]]=0,"No","Si")</f>
        <v>Si</v>
      </c>
      <c r="Q5039">
        <v>1</v>
      </c>
      <c r="R5039">
        <f>TablaDatos[[#This Row],[Aux2]]/10000000000000</f>
        <v>2392.4170912691202</v>
      </c>
      <c r="S5039" s="1">
        <v>2.39241709126912E+16</v>
      </c>
      <c r="T5039" s="7">
        <f>TablaDatos[[#This Row],[Aux3]]/100000000000000</f>
        <v>237.01928434197299</v>
      </c>
      <c r="U5039" s="1">
        <v>2.37019284341973E+16</v>
      </c>
      <c r="V5039">
        <v>175.7</v>
      </c>
      <c r="W5039">
        <v>105.5</v>
      </c>
    </row>
    <row r="5040" spans="1:23">
      <c r="A5040">
        <v>2017</v>
      </c>
      <c r="B5040">
        <v>65</v>
      </c>
      <c r="C5040" t="s">
        <v>16</v>
      </c>
      <c r="D5040" t="s">
        <v>71</v>
      </c>
      <c r="E5040" t="s">
        <v>21</v>
      </c>
      <c r="F5040" t="s">
        <v>35</v>
      </c>
      <c r="G5040" t="s">
        <v>25</v>
      </c>
      <c r="H5040" s="3">
        <v>36903.019999999997</v>
      </c>
      <c r="I5040" t="s">
        <v>19</v>
      </c>
      <c r="J5040" t="s">
        <v>18</v>
      </c>
      <c r="K50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36.3008698103515</v>
      </c>
      <c r="L5040" s="6">
        <f>TablaDatos[[#This Row],[IMC_raw]]/100000000000000</f>
        <v>36.3008698103515</v>
      </c>
      <c r="M5040" s="2">
        <v>3630086981035150</v>
      </c>
      <c r="N50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0" s="13">
        <f t="shared" si="78"/>
        <v>5039</v>
      </c>
      <c r="P5040" s="2" t="str">
        <f>IF(TablaDatos[[#This Row],[Diabetes]]=0,"No","Si")</f>
        <v>No</v>
      </c>
      <c r="Q5040">
        <v>0</v>
      </c>
      <c r="R5040">
        <f>TablaDatos[[#This Row],[Aux2]]/10000000000000</f>
        <v>2102.2267682624702</v>
      </c>
      <c r="S5040" s="1">
        <v>2.10222676826247E+16</v>
      </c>
      <c r="T5040" s="7">
        <f>TablaDatos[[#This Row],[Aux3]]/100000000000000</f>
        <v>2.5962269068850002E-2</v>
      </c>
      <c r="U5040" s="1">
        <v>2596226906885</v>
      </c>
      <c r="V5040">
        <v>174.2</v>
      </c>
      <c r="W5040">
        <v>96.9</v>
      </c>
    </row>
    <row r="5041" spans="1:23">
      <c r="A5041">
        <v>2017</v>
      </c>
      <c r="B5041">
        <v>64</v>
      </c>
      <c r="C5041" t="s">
        <v>23</v>
      </c>
      <c r="D5041" t="s">
        <v>26</v>
      </c>
      <c r="E5041" t="s">
        <v>18</v>
      </c>
      <c r="F5041" t="s">
        <v>24</v>
      </c>
      <c r="G5041" t="s">
        <v>28</v>
      </c>
      <c r="H5041" s="3">
        <v>12592.11</v>
      </c>
      <c r="I5041" t="s">
        <v>19</v>
      </c>
      <c r="J5041" t="s">
        <v>22</v>
      </c>
      <c r="K50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36.278115392953595</v>
      </c>
      <c r="L5041" s="5">
        <f>TablaDatos[[#This Row],[IMC_raw]]/1000000000000000</f>
        <v>3.6278115392953598</v>
      </c>
      <c r="M5041" s="2">
        <v>3627811539295360</v>
      </c>
      <c r="N50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1" s="13">
        <f t="shared" si="78"/>
        <v>5040</v>
      </c>
      <c r="P5041" s="2" t="str">
        <f>IF(TablaDatos[[#This Row],[Diabetes]]=0,"No","Si")</f>
        <v>Si</v>
      </c>
      <c r="Q5041">
        <v>1</v>
      </c>
      <c r="R5041">
        <f>TablaDatos[[#This Row],[Aux2]]/10000000000000</f>
        <v>2171.9269864979601</v>
      </c>
      <c r="S5041" s="1">
        <v>2.17192698649796E+16</v>
      </c>
      <c r="T5041" s="7">
        <f>TablaDatos[[#This Row],[Aux3]]/100000000000000</f>
        <v>249.031916309433</v>
      </c>
      <c r="U5041" s="1">
        <v>2.49031916309433E+16</v>
      </c>
      <c r="V5041">
        <v>164.5</v>
      </c>
      <c r="W5041">
        <v>97.8</v>
      </c>
    </row>
    <row r="5042" spans="1:23">
      <c r="A5042">
        <v>2017</v>
      </c>
      <c r="B5042">
        <v>49</v>
      </c>
      <c r="C5042" t="s">
        <v>16</v>
      </c>
      <c r="D5042" t="s">
        <v>36</v>
      </c>
      <c r="E5042" t="s">
        <v>18</v>
      </c>
      <c r="F5042" t="s">
        <v>35</v>
      </c>
      <c r="G5042" t="s">
        <v>20</v>
      </c>
      <c r="H5042" s="3">
        <v>11728.74</v>
      </c>
      <c r="I5042" t="s">
        <v>21</v>
      </c>
      <c r="J5042" t="s">
        <v>19</v>
      </c>
      <c r="K50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36.274004594260198</v>
      </c>
      <c r="L5042" s="5">
        <f>TablaDatos[[#This Row],[IMC_raw]]/1000000000000000</f>
        <v>36.274004594260198</v>
      </c>
      <c r="M5042" s="2">
        <v>3.62740045942602E+16</v>
      </c>
      <c r="N50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2" s="13">
        <f t="shared" si="78"/>
        <v>5041</v>
      </c>
      <c r="P5042" s="2" t="str">
        <f>IF(TablaDatos[[#This Row],[Diabetes]]=0,"No","Si")</f>
        <v>No</v>
      </c>
      <c r="Q5042">
        <v>0</v>
      </c>
      <c r="R5042">
        <f>TablaDatos[[#This Row],[Aux2]]/10000000000000</f>
        <v>2244.87906589052</v>
      </c>
      <c r="S5042" s="1">
        <v>2.24487906589052E+16</v>
      </c>
      <c r="T5042" s="7">
        <f>TablaDatos[[#This Row],[Aux3]]/100000000000000</f>
        <v>25.685960440574299</v>
      </c>
      <c r="U5042" s="1">
        <v>2568596044057430</v>
      </c>
      <c r="V5042">
        <v>158</v>
      </c>
      <c r="W5042">
        <v>95</v>
      </c>
    </row>
    <row r="5043" spans="1:23">
      <c r="A5043">
        <v>2017</v>
      </c>
      <c r="B5043">
        <v>65</v>
      </c>
      <c r="C5043" t="s">
        <v>23</v>
      </c>
      <c r="D5043" t="s">
        <v>72</v>
      </c>
      <c r="E5043" t="s">
        <v>19</v>
      </c>
      <c r="F5043" t="s">
        <v>24</v>
      </c>
      <c r="G5043" t="s">
        <v>25</v>
      </c>
      <c r="H5043" s="3">
        <v>19856.53</v>
      </c>
      <c r="I5043" t="s">
        <v>19</v>
      </c>
      <c r="J5043" t="s">
        <v>22</v>
      </c>
      <c r="K5043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36.261466662318995</v>
      </c>
      <c r="L5043" s="5">
        <f>TablaDatos[[#This Row],[IMC_raw]]/1000000000000000</f>
        <v>3.6261466662318997E-2</v>
      </c>
      <c r="M5043" s="2">
        <v>36261466662319</v>
      </c>
      <c r="N50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3" s="13">
        <f t="shared" si="78"/>
        <v>5042</v>
      </c>
      <c r="P5043" s="2" t="str">
        <f>IF(TablaDatos[[#This Row],[Diabetes]]=0,"No","Si")</f>
        <v>No</v>
      </c>
      <c r="Q5043">
        <v>0</v>
      </c>
      <c r="R5043">
        <f>TablaDatos[[#This Row],[Aux2]]/10000000000000</f>
        <v>2284.7770919208401</v>
      </c>
      <c r="S5043" s="1">
        <v>2.28477709192084E+16</v>
      </c>
      <c r="T5043" s="7">
        <f>TablaDatos[[#This Row],[Aux3]]/100000000000000</f>
        <v>229.06960134284401</v>
      </c>
      <c r="U5043" s="1">
        <v>2.29069601342844E+16</v>
      </c>
      <c r="V5043">
        <v>172</v>
      </c>
      <c r="W5043">
        <v>99.8</v>
      </c>
    </row>
    <row r="5044" spans="1:23">
      <c r="A5044">
        <v>2017</v>
      </c>
      <c r="B5044">
        <v>62</v>
      </c>
      <c r="C5044" t="s">
        <v>23</v>
      </c>
      <c r="D5044" t="s">
        <v>17</v>
      </c>
      <c r="E5044" t="s">
        <v>21</v>
      </c>
      <c r="F5044" t="s">
        <v>24</v>
      </c>
      <c r="G5044" t="s">
        <v>28</v>
      </c>
      <c r="H5044" s="3">
        <v>12139.57</v>
      </c>
      <c r="I5044" t="s">
        <v>21</v>
      </c>
      <c r="J5044" t="s">
        <v>18</v>
      </c>
      <c r="K50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36.249926868898996</v>
      </c>
      <c r="L5044" s="6">
        <f>TablaDatos[[#This Row],[IMC_raw]]/1000000000000000</f>
        <v>3.6249926868898998</v>
      </c>
      <c r="M5044" s="2">
        <v>3624992686889900</v>
      </c>
      <c r="N50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4" s="13">
        <f t="shared" si="78"/>
        <v>5043</v>
      </c>
      <c r="P5044" s="2" t="str">
        <f>IF(TablaDatos[[#This Row],[Diabetes]]=0,"No","Si")</f>
        <v>Si</v>
      </c>
      <c r="Q5044">
        <v>1</v>
      </c>
      <c r="R5044">
        <f>TablaDatos[[#This Row],[Aux2]]/10000000000000</f>
        <v>2123.6940385483899</v>
      </c>
      <c r="S5044" s="1">
        <v>2.12369403854839E+16</v>
      </c>
      <c r="T5044" s="7">
        <f>TablaDatos[[#This Row],[Aux3]]/100000000000000</f>
        <v>265.47307763942899</v>
      </c>
      <c r="U5044" s="1">
        <v>2.65473077639429E+16</v>
      </c>
      <c r="V5044">
        <v>171.6</v>
      </c>
      <c r="W5044">
        <v>106.3</v>
      </c>
    </row>
    <row r="5045" spans="1:23">
      <c r="A5045">
        <v>2017</v>
      </c>
      <c r="B5045">
        <v>70</v>
      </c>
      <c r="C5045" t="s">
        <v>16</v>
      </c>
      <c r="D5045" t="s">
        <v>72</v>
      </c>
      <c r="E5045" t="s">
        <v>31</v>
      </c>
      <c r="F5045" t="s">
        <v>24</v>
      </c>
      <c r="G5045" t="s">
        <v>25</v>
      </c>
      <c r="H5045" s="3">
        <v>14452.38</v>
      </c>
      <c r="I5045" t="s">
        <v>19</v>
      </c>
      <c r="J5045" t="s">
        <v>18</v>
      </c>
      <c r="K50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36.216943223960001</v>
      </c>
      <c r="L5045" s="5">
        <f>TablaDatos[[#This Row],[IMC_raw]]/1000000000000000</f>
        <v>3.6216943223959999</v>
      </c>
      <c r="M5045" s="2">
        <v>3621694322396000</v>
      </c>
      <c r="N50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5" s="13">
        <f t="shared" si="78"/>
        <v>5044</v>
      </c>
      <c r="P5045" s="2" t="str">
        <f>IF(TablaDatos[[#This Row],[Diabetes]]=0,"No","Si")</f>
        <v>Si</v>
      </c>
      <c r="Q5045">
        <v>1</v>
      </c>
      <c r="R5045">
        <f>TablaDatos[[#This Row],[Aux2]]/10000000000000</f>
        <v>2406.1731262938501</v>
      </c>
      <c r="S5045" s="1">
        <v>2.40617312629385E+16</v>
      </c>
      <c r="T5045" s="7">
        <f>TablaDatos[[#This Row],[Aux3]]/100000000000000</f>
        <v>239.33478769199999</v>
      </c>
      <c r="U5045" s="1">
        <v>2.39334787692E+16</v>
      </c>
      <c r="V5045">
        <v>176.7</v>
      </c>
      <c r="W5045">
        <v>109.5</v>
      </c>
    </row>
    <row r="5046" spans="1:23">
      <c r="A5046">
        <v>2017</v>
      </c>
      <c r="B5046">
        <v>43</v>
      </c>
      <c r="C5046" t="s">
        <v>23</v>
      </c>
      <c r="D5046" t="s">
        <v>73</v>
      </c>
      <c r="E5046" t="s">
        <v>19</v>
      </c>
      <c r="F5046" t="s">
        <v>35</v>
      </c>
      <c r="G5046" t="s">
        <v>39</v>
      </c>
      <c r="H5046" s="3">
        <v>22686.31</v>
      </c>
      <c r="I5046" t="s">
        <v>21</v>
      </c>
      <c r="J5046" t="s">
        <v>21</v>
      </c>
      <c r="K50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36.181443194718</v>
      </c>
      <c r="L5046" s="6">
        <f>TablaDatos[[#This Row],[IMC_raw]]/1000000000000000</f>
        <v>36.181443194718</v>
      </c>
      <c r="M5046" s="2">
        <v>3.6181443194718E+16</v>
      </c>
      <c r="N50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6" s="13">
        <f t="shared" si="78"/>
        <v>5045</v>
      </c>
      <c r="P5046" s="2" t="str">
        <f>IF(TablaDatos[[#This Row],[Diabetes]]=0,"No","Si")</f>
        <v>No</v>
      </c>
      <c r="Q5046">
        <v>0</v>
      </c>
      <c r="R5046">
        <f>TablaDatos[[#This Row],[Aux2]]/10000000000000</f>
        <v>2326.8775747914601</v>
      </c>
      <c r="S5046" s="1">
        <v>2.32687757479146E+16</v>
      </c>
      <c r="T5046" s="7">
        <f>TablaDatos[[#This Row],[Aux3]]/100000000000000</f>
        <v>26.5282544107348</v>
      </c>
      <c r="U5046" s="1">
        <v>2652825441073480</v>
      </c>
      <c r="V5046">
        <v>152.1</v>
      </c>
      <c r="W5046">
        <v>96.4</v>
      </c>
    </row>
    <row r="5047" spans="1:23">
      <c r="A5047">
        <v>2017</v>
      </c>
      <c r="B5047">
        <v>66</v>
      </c>
      <c r="C5047" t="s">
        <v>16</v>
      </c>
      <c r="D5047" t="s">
        <v>36</v>
      </c>
      <c r="E5047" t="s">
        <v>21</v>
      </c>
      <c r="F5047" t="s">
        <v>24</v>
      </c>
      <c r="G5047" t="s">
        <v>25</v>
      </c>
      <c r="H5047" s="3">
        <v>15986.12</v>
      </c>
      <c r="I5047" t="s">
        <v>21</v>
      </c>
      <c r="J5047" t="s">
        <v>22</v>
      </c>
      <c r="K50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36.136669428024</v>
      </c>
      <c r="L5047" s="6">
        <f>TablaDatos[[#This Row],[IMC_raw]]/1000000000000000</f>
        <v>3.6136669428024</v>
      </c>
      <c r="M5047" s="2">
        <v>3613666942802400</v>
      </c>
      <c r="N50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7" s="13">
        <f t="shared" si="78"/>
        <v>5046</v>
      </c>
      <c r="P5047" s="2" t="str">
        <f>IF(TablaDatos[[#This Row],[Diabetes]]=0,"No","Si")</f>
        <v>Si</v>
      </c>
      <c r="Q5047">
        <v>1</v>
      </c>
      <c r="R5047">
        <f>TablaDatos[[#This Row],[Aux2]]/10000000000000</f>
        <v>2256.4490832244501</v>
      </c>
      <c r="S5047" s="1">
        <v>2.25644908322445E+16</v>
      </c>
      <c r="T5047" s="7">
        <f>TablaDatos[[#This Row],[Aux3]]/100000000000000</f>
        <v>2.8248314612110499</v>
      </c>
      <c r="U5047" s="1">
        <v>282483146121105</v>
      </c>
      <c r="V5047">
        <v>169</v>
      </c>
      <c r="W5047">
        <v>109.2</v>
      </c>
    </row>
    <row r="5048" spans="1:23">
      <c r="A5048">
        <v>2017</v>
      </c>
      <c r="B5048">
        <v>61</v>
      </c>
      <c r="C5048" t="s">
        <v>23</v>
      </c>
      <c r="D5048" t="s">
        <v>72</v>
      </c>
      <c r="E5048" t="s">
        <v>31</v>
      </c>
      <c r="F5048" t="s">
        <v>24</v>
      </c>
      <c r="G5048" t="s">
        <v>28</v>
      </c>
      <c r="H5048" s="3">
        <v>14704.03</v>
      </c>
      <c r="I5048" t="s">
        <v>21</v>
      </c>
      <c r="J5048" t="s">
        <v>18</v>
      </c>
      <c r="K50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36.118657931671201</v>
      </c>
      <c r="L5048" s="6">
        <f>TablaDatos[[#This Row],[IMC_raw]]/1000000000000000</f>
        <v>36.118657931671201</v>
      </c>
      <c r="M5048" s="2">
        <v>3.61186579316712E+16</v>
      </c>
      <c r="N50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8" s="13">
        <f t="shared" si="78"/>
        <v>5047</v>
      </c>
      <c r="P5048" s="2" t="str">
        <f>IF(TablaDatos[[#This Row],[Diabetes]]=0,"No","Si")</f>
        <v>Si</v>
      </c>
      <c r="Q5048">
        <v>1</v>
      </c>
      <c r="R5048">
        <f>TablaDatos[[#This Row],[Aux2]]/10000000000000</f>
        <v>223.28161673459701</v>
      </c>
      <c r="S5048" s="1">
        <v>2232816167345970</v>
      </c>
      <c r="T5048" s="7">
        <f>TablaDatos[[#This Row],[Aux3]]/100000000000000</f>
        <v>28.231843474743599</v>
      </c>
      <c r="U5048" s="1">
        <v>2823184347474360</v>
      </c>
      <c r="V5048">
        <v>170.4</v>
      </c>
      <c r="W5048">
        <v>100.9</v>
      </c>
    </row>
    <row r="5049" spans="1:23">
      <c r="A5049">
        <v>2017</v>
      </c>
      <c r="B5049">
        <v>70</v>
      </c>
      <c r="C5049" t="s">
        <v>16</v>
      </c>
      <c r="D5049" t="s">
        <v>36</v>
      </c>
      <c r="E5049" t="s">
        <v>21</v>
      </c>
      <c r="F5049" t="s">
        <v>24</v>
      </c>
      <c r="G5049" t="s">
        <v>25</v>
      </c>
      <c r="H5049" s="3">
        <v>13999.86</v>
      </c>
      <c r="I5049" t="s">
        <v>21</v>
      </c>
      <c r="J5049" t="s">
        <v>18</v>
      </c>
      <c r="K50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36.109642866954893</v>
      </c>
      <c r="L5049" s="6">
        <f>TablaDatos[[#This Row],[IMC_raw]]/1000000000000000</f>
        <v>36.109642866954893</v>
      </c>
      <c r="M5049" s="2">
        <v>3.6109642866954896E+16</v>
      </c>
      <c r="N50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49" s="13">
        <f t="shared" si="78"/>
        <v>5048</v>
      </c>
      <c r="P5049" s="2" t="str">
        <f>IF(TablaDatos[[#This Row],[Diabetes]]=0,"No","Si")</f>
        <v>Si</v>
      </c>
      <c r="Q5049">
        <v>1</v>
      </c>
      <c r="R5049">
        <f>TablaDatos[[#This Row],[Aux2]]/10000000000000</f>
        <v>2439.3627798950101</v>
      </c>
      <c r="S5049" s="1">
        <v>2.43936277989501E+16</v>
      </c>
      <c r="T5049" s="7">
        <f>TablaDatos[[#This Row],[Aux3]]/100000000000000</f>
        <v>26.846664722805301</v>
      </c>
      <c r="U5049" s="1">
        <v>2684666472280530</v>
      </c>
      <c r="V5049">
        <v>183.3</v>
      </c>
      <c r="W5049">
        <v>107.9</v>
      </c>
    </row>
    <row r="5050" spans="1:23">
      <c r="A5050">
        <v>2017</v>
      </c>
      <c r="B5050">
        <v>73</v>
      </c>
      <c r="C5050" t="s">
        <v>23</v>
      </c>
      <c r="D5050" t="s">
        <v>74</v>
      </c>
      <c r="E5050" t="s">
        <v>18</v>
      </c>
      <c r="F5050" t="s">
        <v>24</v>
      </c>
      <c r="G5050" t="s">
        <v>25</v>
      </c>
      <c r="H5050" s="3">
        <v>16264.94</v>
      </c>
      <c r="I5050" t="s">
        <v>21</v>
      </c>
      <c r="J5050" t="s">
        <v>22</v>
      </c>
      <c r="K50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36.044349174241496</v>
      </c>
      <c r="L5050" s="6">
        <f>TablaDatos[[#This Row],[IMC_raw]]/1000000000000000</f>
        <v>3.6044349174241499</v>
      </c>
      <c r="M5050" s="2">
        <v>3604434917424150</v>
      </c>
      <c r="N50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0" s="13">
        <f t="shared" si="78"/>
        <v>5049</v>
      </c>
      <c r="P5050" s="2" t="str">
        <f>IF(TablaDatos[[#This Row],[Diabetes]]=0,"No","Si")</f>
        <v>No</v>
      </c>
      <c r="Q5050">
        <v>0</v>
      </c>
      <c r="R5050">
        <f>TablaDatos[[#This Row],[Aux2]]/10000000000000</f>
        <v>203.33423502090201</v>
      </c>
      <c r="S5050" s="1">
        <v>2033342350209020</v>
      </c>
      <c r="T5050" s="7">
        <f>TablaDatos[[#This Row],[Aux3]]/100000000000000</f>
        <v>234.364118802977</v>
      </c>
      <c r="U5050" s="1">
        <v>2.34364118802977E+16</v>
      </c>
      <c r="V5050">
        <v>163.80000000000001</v>
      </c>
      <c r="W5050">
        <v>103.3</v>
      </c>
    </row>
    <row r="5051" spans="1:23">
      <c r="A5051">
        <v>2017</v>
      </c>
      <c r="B5051">
        <v>64</v>
      </c>
      <c r="C5051" t="s">
        <v>23</v>
      </c>
      <c r="D5051" t="s">
        <v>29</v>
      </c>
      <c r="E5051" t="s">
        <v>18</v>
      </c>
      <c r="F5051" t="s">
        <v>19</v>
      </c>
      <c r="G5051" t="s">
        <v>28</v>
      </c>
      <c r="H5051" s="3">
        <v>8582.6</v>
      </c>
      <c r="I5051" t="s">
        <v>19</v>
      </c>
      <c r="J5051" t="s">
        <v>18</v>
      </c>
      <c r="K50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36.023222805692598</v>
      </c>
      <c r="L5051" s="6">
        <f>TablaDatos[[#This Row],[IMC_raw]]/100000000000000</f>
        <v>36.023222805692598</v>
      </c>
      <c r="M5051" s="2">
        <v>3602322280569260</v>
      </c>
      <c r="N50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1" s="13">
        <f t="shared" si="78"/>
        <v>5050</v>
      </c>
      <c r="P5051" s="2" t="str">
        <f>IF(TablaDatos[[#This Row],[Diabetes]]=0,"No","Si")</f>
        <v>No</v>
      </c>
      <c r="Q5051">
        <v>0</v>
      </c>
      <c r="R5051">
        <f>TablaDatos[[#This Row],[Aux2]]/10000000000000</f>
        <v>2290.7227601230102</v>
      </c>
      <c r="S5051" s="1">
        <v>2.29072276012301E+16</v>
      </c>
      <c r="T5051" s="7">
        <f>TablaDatos[[#This Row],[Aux3]]/100000000000000</f>
        <v>239.70537931744801</v>
      </c>
      <c r="U5051" s="1">
        <v>2.39705379317448E+16</v>
      </c>
      <c r="V5051">
        <v>162.5</v>
      </c>
      <c r="W5051">
        <v>104.7</v>
      </c>
    </row>
    <row r="5052" spans="1:23">
      <c r="A5052">
        <v>2017</v>
      </c>
      <c r="B5052">
        <v>57</v>
      </c>
      <c r="C5052" t="s">
        <v>23</v>
      </c>
      <c r="D5052" t="s">
        <v>73</v>
      </c>
      <c r="E5052" t="s">
        <v>18</v>
      </c>
      <c r="F5052" t="s">
        <v>19</v>
      </c>
      <c r="G5052" t="s">
        <v>28</v>
      </c>
      <c r="H5052" s="3">
        <v>28474.11</v>
      </c>
      <c r="I5052" t="s">
        <v>19</v>
      </c>
      <c r="J5052" t="s">
        <v>22</v>
      </c>
      <c r="K50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36.004878950550697</v>
      </c>
      <c r="L5052" s="6">
        <f>TablaDatos[[#This Row],[IMC_raw]]/1000000000000000</f>
        <v>3.6004878950550698</v>
      </c>
      <c r="M5052" s="2">
        <v>3600487895055070</v>
      </c>
      <c r="N50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2" s="13">
        <f t="shared" si="78"/>
        <v>5051</v>
      </c>
      <c r="P5052" s="2" t="str">
        <f>IF(TablaDatos[[#This Row],[Diabetes]]=0,"No","Si")</f>
        <v>Si</v>
      </c>
      <c r="Q5052">
        <v>1</v>
      </c>
      <c r="R5052">
        <f>TablaDatos[[#This Row],[Aux2]]/10000000000000</f>
        <v>2199.08122288799</v>
      </c>
      <c r="S5052" s="1">
        <v>2.19908122288799E+16</v>
      </c>
      <c r="T5052" s="7">
        <f>TablaDatos[[#This Row],[Aux3]]/100000000000000</f>
        <v>224.74588715212701</v>
      </c>
      <c r="U5052" s="1">
        <v>2.24745887152127E+16</v>
      </c>
      <c r="V5052">
        <v>162.5</v>
      </c>
      <c r="W5052">
        <v>95.9</v>
      </c>
    </row>
    <row r="5053" spans="1:23">
      <c r="A5053">
        <v>2017</v>
      </c>
      <c r="B5053">
        <v>69</v>
      </c>
      <c r="C5053" t="s">
        <v>16</v>
      </c>
      <c r="D5053" t="s">
        <v>71</v>
      </c>
      <c r="E5053" t="s">
        <v>18</v>
      </c>
      <c r="F5053" t="s">
        <v>24</v>
      </c>
      <c r="G5053" t="s">
        <v>25</v>
      </c>
      <c r="H5053" s="3">
        <v>19331.45</v>
      </c>
      <c r="I5053" t="s">
        <v>21</v>
      </c>
      <c r="J5053" t="s">
        <v>22</v>
      </c>
      <c r="K50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35.9710569016299</v>
      </c>
      <c r="L5053" s="5">
        <f>TablaDatos[[#This Row],[IMC_raw]]/1000000000000000</f>
        <v>3.5971056901629899</v>
      </c>
      <c r="M5053" s="2">
        <v>3597105690162990</v>
      </c>
      <c r="N50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3" s="13">
        <f t="shared" si="78"/>
        <v>5052</v>
      </c>
      <c r="P5053" s="2" t="str">
        <f>IF(TablaDatos[[#This Row],[Diabetes]]=0,"No","Si")</f>
        <v>Si</v>
      </c>
      <c r="Q5053">
        <v>1</v>
      </c>
      <c r="R5053">
        <f>TablaDatos[[#This Row],[Aux2]]/10000000000000</f>
        <v>219.375053772797</v>
      </c>
      <c r="S5053" s="1">
        <v>2193750537727970</v>
      </c>
      <c r="T5053" s="7">
        <f>TablaDatos[[#This Row],[Aux3]]/100000000000000</f>
        <v>27.776935870438201</v>
      </c>
      <c r="U5053" s="1">
        <v>2777693587043820</v>
      </c>
      <c r="V5053">
        <v>163.30000000000001</v>
      </c>
      <c r="W5053">
        <v>105</v>
      </c>
    </row>
    <row r="5054" spans="1:23">
      <c r="A5054">
        <v>2017</v>
      </c>
      <c r="B5054">
        <v>61</v>
      </c>
      <c r="C5054" t="s">
        <v>16</v>
      </c>
      <c r="D5054" t="s">
        <v>72</v>
      </c>
      <c r="E5054" t="s">
        <v>21</v>
      </c>
      <c r="F5054" t="s">
        <v>24</v>
      </c>
      <c r="G5054" t="s">
        <v>28</v>
      </c>
      <c r="H5054" s="3">
        <v>24005.4</v>
      </c>
      <c r="I5054" t="s">
        <v>21</v>
      </c>
      <c r="J5054" t="s">
        <v>18</v>
      </c>
      <c r="K50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35.936145892893101</v>
      </c>
      <c r="L5054" s="6">
        <f>TablaDatos[[#This Row],[IMC_raw]]/1000000000000000</f>
        <v>3.5936145892893099</v>
      </c>
      <c r="M5054" s="2">
        <v>3593614589289310</v>
      </c>
      <c r="N50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4" s="13">
        <f t="shared" si="78"/>
        <v>5053</v>
      </c>
      <c r="P5054" s="2" t="str">
        <f>IF(TablaDatos[[#This Row],[Diabetes]]=0,"No","Si")</f>
        <v>No</v>
      </c>
      <c r="Q5054">
        <v>0</v>
      </c>
      <c r="R5054">
        <f>TablaDatos[[#This Row],[Aux2]]/10000000000000</f>
        <v>212.58192235367801</v>
      </c>
      <c r="S5054" s="1">
        <v>2125819223536780</v>
      </c>
      <c r="T5054" s="7">
        <f>TablaDatos[[#This Row],[Aux3]]/100000000000000</f>
        <v>25.8896098742315</v>
      </c>
      <c r="U5054" s="1">
        <v>2588960987423150</v>
      </c>
      <c r="V5054">
        <v>164.7</v>
      </c>
      <c r="W5054">
        <v>100.7</v>
      </c>
    </row>
    <row r="5055" spans="1:23">
      <c r="A5055">
        <v>2017</v>
      </c>
      <c r="B5055">
        <v>70</v>
      </c>
      <c r="C5055" t="s">
        <v>16</v>
      </c>
      <c r="D5055" t="s">
        <v>73</v>
      </c>
      <c r="E5055" t="s">
        <v>21</v>
      </c>
      <c r="F5055" t="s">
        <v>19</v>
      </c>
      <c r="G5055" t="s">
        <v>25</v>
      </c>
      <c r="H5055" s="3">
        <v>29593.25</v>
      </c>
      <c r="I5055" t="s">
        <v>21</v>
      </c>
      <c r="J5055" t="s">
        <v>18</v>
      </c>
      <c r="K50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35.928361931991702</v>
      </c>
      <c r="L5055" s="6">
        <f>TablaDatos[[#This Row],[IMC_raw]]/1000000000000000</f>
        <v>3.5928361931991701</v>
      </c>
      <c r="M5055" s="2">
        <v>3592836193199170</v>
      </c>
      <c r="N50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5" s="13">
        <f t="shared" si="78"/>
        <v>5054</v>
      </c>
      <c r="P5055" s="2" t="str">
        <f>IF(TablaDatos[[#This Row],[Diabetes]]=0,"No","Si")</f>
        <v>No</v>
      </c>
      <c r="Q5055">
        <v>0</v>
      </c>
      <c r="R5055">
        <f>TablaDatos[[#This Row],[Aux2]]/10000000000000</f>
        <v>2173.4947954928398</v>
      </c>
      <c r="S5055" s="1">
        <v>2.17349479549284E+16</v>
      </c>
      <c r="T5055" s="7">
        <f>TablaDatos[[#This Row],[Aux3]]/100000000000000</f>
        <v>202.63700392052101</v>
      </c>
      <c r="U5055" s="1">
        <v>2.02637003920521E+16</v>
      </c>
      <c r="V5055">
        <v>174.9</v>
      </c>
      <c r="W5055">
        <v>101.8</v>
      </c>
    </row>
    <row r="5056" spans="1:23">
      <c r="A5056">
        <v>2017</v>
      </c>
      <c r="B5056">
        <v>69</v>
      </c>
      <c r="C5056" t="s">
        <v>16</v>
      </c>
      <c r="D5056" t="s">
        <v>29</v>
      </c>
      <c r="E5056" t="s">
        <v>31</v>
      </c>
      <c r="F5056" t="s">
        <v>24</v>
      </c>
      <c r="G5056" t="s">
        <v>25</v>
      </c>
      <c r="H5056" s="3">
        <v>16573.45</v>
      </c>
      <c r="I5056" t="s">
        <v>21</v>
      </c>
      <c r="J5056" t="s">
        <v>22</v>
      </c>
      <c r="K50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35.896996201883198</v>
      </c>
      <c r="L5056" s="6">
        <f>TablaDatos[[#This Row],[IMC_raw]]/1000000000000000</f>
        <v>3.5896996201883198</v>
      </c>
      <c r="M5056" s="2">
        <v>3589699620188320</v>
      </c>
      <c r="N50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6" s="13">
        <f t="shared" si="78"/>
        <v>5055</v>
      </c>
      <c r="P5056" s="2" t="str">
        <f>IF(TablaDatos[[#This Row],[Diabetes]]=0,"No","Si")</f>
        <v>Si</v>
      </c>
      <c r="Q5056">
        <v>1</v>
      </c>
      <c r="R5056">
        <f>TablaDatos[[#This Row],[Aux2]]/10000000000000</f>
        <v>2403.7342401990099</v>
      </c>
      <c r="S5056" s="1">
        <v>2.40373424019901E+16</v>
      </c>
      <c r="T5056" s="7">
        <f>TablaDatos[[#This Row],[Aux3]]/100000000000000</f>
        <v>26.462154218044098</v>
      </c>
      <c r="U5056" s="1">
        <v>2646215421804410</v>
      </c>
      <c r="V5056">
        <v>171.7</v>
      </c>
      <c r="W5056">
        <v>104.6</v>
      </c>
    </row>
    <row r="5057" spans="1:23">
      <c r="A5057">
        <v>2017</v>
      </c>
      <c r="B5057">
        <v>57</v>
      </c>
      <c r="C5057" t="s">
        <v>16</v>
      </c>
      <c r="D5057" t="s">
        <v>29</v>
      </c>
      <c r="E5057" t="s">
        <v>21</v>
      </c>
      <c r="F5057" t="s">
        <v>19</v>
      </c>
      <c r="G5057" t="s">
        <v>28</v>
      </c>
      <c r="H5057" s="3">
        <v>29035.53</v>
      </c>
      <c r="I5057" t="s">
        <v>21</v>
      </c>
      <c r="J5057" t="s">
        <v>18</v>
      </c>
      <c r="K50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35.896067475641701</v>
      </c>
      <c r="L5057" s="5">
        <f>TablaDatos[[#This Row],[IMC_raw]]/1000000000000000</f>
        <v>35.896067475641701</v>
      </c>
      <c r="M5057" s="2">
        <v>3.58960674756417E+16</v>
      </c>
      <c r="N50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7" s="13">
        <f t="shared" si="78"/>
        <v>5056</v>
      </c>
      <c r="P5057" s="2" t="str">
        <f>IF(TablaDatos[[#This Row],[Diabetes]]=0,"No","Si")</f>
        <v>Si</v>
      </c>
      <c r="Q5057">
        <v>1</v>
      </c>
      <c r="R5057">
        <f>TablaDatos[[#This Row],[Aux2]]/10000000000000</f>
        <v>220.791293508222</v>
      </c>
      <c r="S5057" s="1">
        <v>2207912935082220</v>
      </c>
      <c r="T5057" s="7">
        <f>TablaDatos[[#This Row],[Aux3]]/100000000000000</f>
        <v>29.6122106562933</v>
      </c>
      <c r="U5057" s="1">
        <v>2961221065629330</v>
      </c>
      <c r="V5057">
        <v>174.8</v>
      </c>
      <c r="W5057">
        <v>105.8</v>
      </c>
    </row>
    <row r="5058" spans="1:23">
      <c r="A5058">
        <v>2017</v>
      </c>
      <c r="B5058">
        <v>46</v>
      </c>
      <c r="C5058" t="s">
        <v>16</v>
      </c>
      <c r="D5058" t="s">
        <v>29</v>
      </c>
      <c r="E5058" t="s">
        <v>21</v>
      </c>
      <c r="F5058" t="s">
        <v>19</v>
      </c>
      <c r="G5058" t="s">
        <v>20</v>
      </c>
      <c r="H5058" s="3">
        <v>18828.439999999999</v>
      </c>
      <c r="I5058" t="s">
        <v>21</v>
      </c>
      <c r="J5058" t="s">
        <v>21</v>
      </c>
      <c r="K50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35.881991680604003</v>
      </c>
      <c r="L5058" s="5">
        <f>TablaDatos[[#This Row],[IMC_raw]]/1000000000000000</f>
        <v>3.5881991680604002</v>
      </c>
      <c r="M5058" s="2">
        <v>3588199168060400</v>
      </c>
      <c r="N50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8" s="13">
        <f t="shared" ref="O5058:O5121" si="79">O5057+1</f>
        <v>5057</v>
      </c>
      <c r="P5058" s="2" t="str">
        <f>IF(TablaDatos[[#This Row],[Diabetes]]=0,"No","Si")</f>
        <v>Si</v>
      </c>
      <c r="Q5058">
        <v>1</v>
      </c>
      <c r="R5058">
        <f>TablaDatos[[#This Row],[Aux2]]/10000000000000</f>
        <v>2210.11921093002</v>
      </c>
      <c r="S5058" s="1">
        <v>2.21011921093002E+16</v>
      </c>
      <c r="T5058" s="7">
        <f>TablaDatos[[#This Row],[Aux3]]/100000000000000</f>
        <v>223.40167770925299</v>
      </c>
      <c r="U5058" s="1">
        <v>2.23401677709253E+16</v>
      </c>
      <c r="V5058">
        <v>165.3</v>
      </c>
      <c r="W5058">
        <v>102.8</v>
      </c>
    </row>
    <row r="5059" spans="1:23">
      <c r="A5059">
        <v>2017</v>
      </c>
      <c r="B5059">
        <v>73</v>
      </c>
      <c r="C5059" t="s">
        <v>23</v>
      </c>
      <c r="D5059" t="s">
        <v>17</v>
      </c>
      <c r="E5059" t="s">
        <v>18</v>
      </c>
      <c r="F5059" t="s">
        <v>19</v>
      </c>
      <c r="G5059" t="s">
        <v>25</v>
      </c>
      <c r="H5059" s="3">
        <v>11017.71</v>
      </c>
      <c r="I5059" t="s">
        <v>19</v>
      </c>
      <c r="J5059" t="s">
        <v>22</v>
      </c>
      <c r="K50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35.8668679825645</v>
      </c>
      <c r="L5059" s="5">
        <f>TablaDatos[[#This Row],[IMC_raw]]/1000000000000000</f>
        <v>3.5866867982564501</v>
      </c>
      <c r="M5059" s="2">
        <v>3586686798256450</v>
      </c>
      <c r="N50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59" s="13">
        <f t="shared" si="79"/>
        <v>5058</v>
      </c>
      <c r="P5059" s="2" t="str">
        <f>IF(TablaDatos[[#This Row],[Diabetes]]=0,"No","Si")</f>
        <v>No</v>
      </c>
      <c r="Q5059">
        <v>0</v>
      </c>
      <c r="R5059">
        <f>TablaDatos[[#This Row],[Aux2]]/10000000000000</f>
        <v>2430.4570496618799</v>
      </c>
      <c r="S5059" s="1">
        <v>2.43045704966188E+16</v>
      </c>
      <c r="T5059" s="7">
        <f>TablaDatos[[#This Row],[Aux3]]/100000000000000</f>
        <v>252.35498924298301</v>
      </c>
      <c r="U5059" s="1">
        <v>2.52354989242983E+16</v>
      </c>
      <c r="V5059">
        <v>167.7</v>
      </c>
      <c r="W5059">
        <v>100.8</v>
      </c>
    </row>
    <row r="5060" spans="1:23">
      <c r="A5060">
        <v>2017</v>
      </c>
      <c r="B5060">
        <v>50</v>
      </c>
      <c r="C5060" t="s">
        <v>23</v>
      </c>
      <c r="D5060" t="s">
        <v>29</v>
      </c>
      <c r="E5060" t="s">
        <v>18</v>
      </c>
      <c r="F5060" t="s">
        <v>19</v>
      </c>
      <c r="G5060" t="s">
        <v>20</v>
      </c>
      <c r="H5060" s="3">
        <v>19656.080000000002</v>
      </c>
      <c r="I5060" t="s">
        <v>19</v>
      </c>
      <c r="J5060" t="s">
        <v>18</v>
      </c>
      <c r="K50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35.851934548837399</v>
      </c>
      <c r="L5060" s="6">
        <f>TablaDatos[[#This Row],[IMC_raw]]/1000000000000000</f>
        <v>35.851934548837399</v>
      </c>
      <c r="M5060" s="2">
        <v>3.58519345488374E+16</v>
      </c>
      <c r="N50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0" s="13">
        <f t="shared" si="79"/>
        <v>5059</v>
      </c>
      <c r="P5060" s="2" t="str">
        <f>IF(TablaDatos[[#This Row],[Diabetes]]=0,"No","Si")</f>
        <v>Si</v>
      </c>
      <c r="Q5060">
        <v>1</v>
      </c>
      <c r="R5060">
        <f>TablaDatos[[#This Row],[Aux2]]/10000000000000</f>
        <v>2296.2286999248599</v>
      </c>
      <c r="S5060" s="1">
        <v>2.29622869992486E+16</v>
      </c>
      <c r="T5060" s="7">
        <f>TablaDatos[[#This Row],[Aux3]]/100000000000000</f>
        <v>226.30802602248201</v>
      </c>
      <c r="U5060" s="1">
        <v>2.26308026022482E+16</v>
      </c>
      <c r="V5060">
        <v>142.69999999999999</v>
      </c>
      <c r="W5060">
        <v>92.9</v>
      </c>
    </row>
    <row r="5061" spans="1:23">
      <c r="A5061">
        <v>2017</v>
      </c>
      <c r="B5061">
        <v>57</v>
      </c>
      <c r="C5061" t="s">
        <v>16</v>
      </c>
      <c r="D5061" t="s">
        <v>29</v>
      </c>
      <c r="E5061" t="s">
        <v>21</v>
      </c>
      <c r="F5061" t="s">
        <v>19</v>
      </c>
      <c r="G5061" t="s">
        <v>28</v>
      </c>
      <c r="H5061" s="3">
        <v>23681.88</v>
      </c>
      <c r="I5061" t="s">
        <v>21</v>
      </c>
      <c r="J5061" t="s">
        <v>21</v>
      </c>
      <c r="K50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35.842125366909698</v>
      </c>
      <c r="L5061" s="6">
        <f>TablaDatos[[#This Row],[IMC_raw]]/1000000000000000</f>
        <v>3.5842125366909698</v>
      </c>
      <c r="M5061" s="2">
        <v>3584212536690970</v>
      </c>
      <c r="N50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1" s="13">
        <f t="shared" si="79"/>
        <v>5060</v>
      </c>
      <c r="P5061" s="2" t="str">
        <f>IF(TablaDatos[[#This Row],[Diabetes]]=0,"No","Si")</f>
        <v>Si</v>
      </c>
      <c r="Q5061">
        <v>1</v>
      </c>
      <c r="R5061">
        <f>TablaDatos[[#This Row],[Aux2]]/10000000000000</f>
        <v>236.818257534726</v>
      </c>
      <c r="S5061" s="1">
        <v>2368182575347260</v>
      </c>
      <c r="T5061" s="7">
        <f>TablaDatos[[#This Row],[Aux3]]/100000000000000</f>
        <v>246.96970948579599</v>
      </c>
      <c r="U5061" s="1">
        <v>2.46969709485796E+16</v>
      </c>
      <c r="V5061">
        <v>174.7</v>
      </c>
      <c r="W5061">
        <v>101</v>
      </c>
    </row>
    <row r="5062" spans="1:23">
      <c r="A5062">
        <v>2017</v>
      </c>
      <c r="B5062">
        <v>55</v>
      </c>
      <c r="C5062" t="s">
        <v>16</v>
      </c>
      <c r="D5062" t="s">
        <v>17</v>
      </c>
      <c r="E5062" t="s">
        <v>18</v>
      </c>
      <c r="F5062" t="s">
        <v>19</v>
      </c>
      <c r="G5062" t="s">
        <v>28</v>
      </c>
      <c r="H5062" s="3">
        <v>18530.05</v>
      </c>
      <c r="I5062" t="s">
        <v>21</v>
      </c>
      <c r="J5062" t="s">
        <v>22</v>
      </c>
      <c r="K50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35.837966606139403</v>
      </c>
      <c r="L5062" s="5">
        <f>TablaDatos[[#This Row],[IMC_raw]]/1000000000000000</f>
        <v>3.58379666061394</v>
      </c>
      <c r="M5062" s="2">
        <v>3583796660613940</v>
      </c>
      <c r="N50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2" s="13">
        <f t="shared" si="79"/>
        <v>5061</v>
      </c>
      <c r="P5062" s="2" t="str">
        <f>IF(TablaDatos[[#This Row],[Diabetes]]=0,"No","Si")</f>
        <v>Si</v>
      </c>
      <c r="Q5062">
        <v>1</v>
      </c>
      <c r="R5062">
        <f>TablaDatos[[#This Row],[Aux2]]/10000000000000</f>
        <v>2220.7946512459298</v>
      </c>
      <c r="S5062" s="1">
        <v>2.22079465124593E+16</v>
      </c>
      <c r="T5062" s="7">
        <f>TablaDatos[[#This Row],[Aux3]]/100000000000000</f>
        <v>23.834937066316002</v>
      </c>
      <c r="U5062" s="1">
        <v>2383493706631600</v>
      </c>
      <c r="V5062">
        <v>168.7</v>
      </c>
      <c r="W5062">
        <v>100.8</v>
      </c>
    </row>
    <row r="5063" spans="1:23">
      <c r="A5063">
        <v>2017</v>
      </c>
      <c r="B5063">
        <v>70</v>
      </c>
      <c r="C5063" t="s">
        <v>23</v>
      </c>
      <c r="D5063" t="s">
        <v>73</v>
      </c>
      <c r="E5063" t="s">
        <v>21</v>
      </c>
      <c r="F5063" t="s">
        <v>19</v>
      </c>
      <c r="G5063" t="s">
        <v>25</v>
      </c>
      <c r="H5063" s="3">
        <v>23841.82</v>
      </c>
      <c r="I5063" t="s">
        <v>21</v>
      </c>
      <c r="J5063" t="s">
        <v>18</v>
      </c>
      <c r="K50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35.823241613290804</v>
      </c>
      <c r="L5063" s="6">
        <f>TablaDatos[[#This Row],[IMC_raw]]/1000000000000000</f>
        <v>3.5823241613290802</v>
      </c>
      <c r="M5063" s="2">
        <v>3582324161329080</v>
      </c>
      <c r="N50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3" s="13">
        <f t="shared" si="79"/>
        <v>5062</v>
      </c>
      <c r="P5063" s="2" t="str">
        <f>IF(TablaDatos[[#This Row],[Diabetes]]=0,"No","Si")</f>
        <v>No</v>
      </c>
      <c r="Q5063">
        <v>0</v>
      </c>
      <c r="R5063">
        <f>TablaDatos[[#This Row],[Aux2]]/10000000000000</f>
        <v>2175.2184861484602</v>
      </c>
      <c r="S5063" s="1">
        <v>2.17521848614846E+16</v>
      </c>
      <c r="T5063" s="7">
        <f>TablaDatos[[#This Row],[Aux3]]/100000000000000</f>
        <v>218.92185176469499</v>
      </c>
      <c r="U5063" s="1">
        <v>2.18921851764695E+16</v>
      </c>
      <c r="V5063">
        <v>173.8</v>
      </c>
      <c r="W5063">
        <v>102.5</v>
      </c>
    </row>
    <row r="5064" spans="1:23">
      <c r="A5064">
        <v>2017</v>
      </c>
      <c r="B5064">
        <v>57</v>
      </c>
      <c r="C5064" t="s">
        <v>23</v>
      </c>
      <c r="D5064" t="s">
        <v>42</v>
      </c>
      <c r="E5064" t="s">
        <v>18</v>
      </c>
      <c r="F5064" t="s">
        <v>24</v>
      </c>
      <c r="G5064" t="s">
        <v>28</v>
      </c>
      <c r="H5064" s="3">
        <v>15049.36</v>
      </c>
      <c r="I5064" t="s">
        <v>21</v>
      </c>
      <c r="J5064" t="s">
        <v>22</v>
      </c>
      <c r="K50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35.796322884402301</v>
      </c>
      <c r="L5064" s="6">
        <f>TablaDatos[[#This Row],[IMC_raw]]/100000000000000</f>
        <v>35.796322884402301</v>
      </c>
      <c r="M5064" s="2">
        <v>3579632288440230</v>
      </c>
      <c r="N50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4" s="13">
        <f t="shared" si="79"/>
        <v>5063</v>
      </c>
      <c r="P5064" s="2" t="str">
        <f>IF(TablaDatos[[#This Row],[Diabetes]]=0,"No","Si")</f>
        <v>Si</v>
      </c>
      <c r="Q5064">
        <v>1</v>
      </c>
      <c r="R5064">
        <f>TablaDatos[[#This Row],[Aux2]]/10000000000000</f>
        <v>2537.4165187415401</v>
      </c>
      <c r="S5064" s="1">
        <v>2.53741651874154E+16</v>
      </c>
      <c r="T5064" s="7">
        <f>TablaDatos[[#This Row],[Aux3]]/100000000000000</f>
        <v>279.10295144633</v>
      </c>
      <c r="U5064" s="1">
        <v>2.7910295144633E+16</v>
      </c>
      <c r="V5064">
        <v>158.5</v>
      </c>
      <c r="W5064">
        <v>97.8</v>
      </c>
    </row>
    <row r="5065" spans="1:23">
      <c r="A5065">
        <v>2017</v>
      </c>
      <c r="B5065">
        <v>65</v>
      </c>
      <c r="C5065" t="s">
        <v>16</v>
      </c>
      <c r="D5065" t="s">
        <v>29</v>
      </c>
      <c r="E5065" t="s">
        <v>31</v>
      </c>
      <c r="F5065" t="s">
        <v>24</v>
      </c>
      <c r="G5065" t="s">
        <v>25</v>
      </c>
      <c r="H5065" s="3">
        <v>8522.42</v>
      </c>
      <c r="I5065" t="s">
        <v>21</v>
      </c>
      <c r="J5065" t="s">
        <v>18</v>
      </c>
      <c r="K50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35.787705843488901</v>
      </c>
      <c r="L5065" s="6">
        <f>TablaDatos[[#This Row],[IMC_raw]]/1000000000000000</f>
        <v>3.5787705843488902</v>
      </c>
      <c r="M5065" s="2">
        <v>3578770584348890</v>
      </c>
      <c r="N50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5" s="13">
        <f t="shared" si="79"/>
        <v>5064</v>
      </c>
      <c r="P5065" s="2" t="str">
        <f>IF(TablaDatos[[#This Row],[Diabetes]]=0,"No","Si")</f>
        <v>Si</v>
      </c>
      <c r="Q5065">
        <v>1</v>
      </c>
      <c r="R5065">
        <f>TablaDatos[[#This Row],[Aux2]]/10000000000000</f>
        <v>2217.7904619764699</v>
      </c>
      <c r="S5065" s="1">
        <v>2.21779046197647E+16</v>
      </c>
      <c r="T5065" s="7">
        <f>TablaDatos[[#This Row],[Aux3]]/100000000000000</f>
        <v>3.0000000000000001E-12</v>
      </c>
      <c r="U5065">
        <v>300</v>
      </c>
      <c r="V5065">
        <v>172.5</v>
      </c>
      <c r="W5065">
        <v>102.4</v>
      </c>
    </row>
    <row r="5066" spans="1:23">
      <c r="A5066">
        <v>2017</v>
      </c>
      <c r="B5066">
        <v>69</v>
      </c>
      <c r="C5066" t="s">
        <v>23</v>
      </c>
      <c r="D5066" t="s">
        <v>42</v>
      </c>
      <c r="E5066" t="s">
        <v>19</v>
      </c>
      <c r="F5066" t="s">
        <v>24</v>
      </c>
      <c r="G5066" t="s">
        <v>25</v>
      </c>
      <c r="H5066" s="3">
        <v>9431.36</v>
      </c>
      <c r="I5066" t="s">
        <v>21</v>
      </c>
      <c r="J5066" t="s">
        <v>22</v>
      </c>
      <c r="K50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35.741459643638201</v>
      </c>
      <c r="L5066" s="6">
        <f>TablaDatos[[#This Row],[IMC_raw]]/1000000000000000</f>
        <v>3.57414596436382</v>
      </c>
      <c r="M5066" s="2">
        <v>3574145964363820</v>
      </c>
      <c r="N50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6" s="13">
        <f t="shared" si="79"/>
        <v>5065</v>
      </c>
      <c r="P5066" s="2" t="str">
        <f>IF(TablaDatos[[#This Row],[Diabetes]]=0,"No","Si")</f>
        <v>Si</v>
      </c>
      <c r="Q5066">
        <v>1</v>
      </c>
      <c r="R5066">
        <f>TablaDatos[[#This Row],[Aux2]]/10000000000000</f>
        <v>2394.4776078893701</v>
      </c>
      <c r="S5066" s="1">
        <v>2.39447760788937E+16</v>
      </c>
      <c r="T5066" s="7">
        <f>TablaDatos[[#This Row],[Aux3]]/100000000000000</f>
        <v>27.1085031132131</v>
      </c>
      <c r="U5066" s="1">
        <v>2710850311321310</v>
      </c>
      <c r="V5066">
        <v>167.1</v>
      </c>
      <c r="W5066">
        <v>99.5</v>
      </c>
    </row>
    <row r="5067" spans="1:23">
      <c r="A5067">
        <v>2017</v>
      </c>
      <c r="B5067">
        <v>45</v>
      </c>
      <c r="C5067" t="s">
        <v>16</v>
      </c>
      <c r="D5067" t="s">
        <v>17</v>
      </c>
      <c r="E5067" t="s">
        <v>19</v>
      </c>
      <c r="F5067" t="s">
        <v>24</v>
      </c>
      <c r="G5067" t="s">
        <v>20</v>
      </c>
      <c r="H5067" s="3">
        <v>29249.94</v>
      </c>
      <c r="I5067" t="s">
        <v>19</v>
      </c>
      <c r="J5067" t="s">
        <v>18</v>
      </c>
      <c r="K50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35.728053089053198</v>
      </c>
      <c r="L5067" s="5">
        <f>TablaDatos[[#This Row],[IMC_raw]]/1000000000000000</f>
        <v>35.728053089053198</v>
      </c>
      <c r="M5067" s="2">
        <v>3.57280530890532E+16</v>
      </c>
      <c r="N50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7" s="13">
        <f t="shared" si="79"/>
        <v>5066</v>
      </c>
      <c r="P5067" s="2" t="str">
        <f>IF(TablaDatos[[#This Row],[Diabetes]]=0,"No","Si")</f>
        <v>Si</v>
      </c>
      <c r="Q5067">
        <v>1</v>
      </c>
      <c r="R5067">
        <f>TablaDatos[[#This Row],[Aux2]]/10000000000000</f>
        <v>2181.6009715785999</v>
      </c>
      <c r="S5067" s="1">
        <v>2.1816009715786E+16</v>
      </c>
      <c r="T5067" s="7">
        <f>TablaDatos[[#This Row],[Aux3]]/100000000000000</f>
        <v>284.50482036028001</v>
      </c>
      <c r="U5067" s="1">
        <v>2.8450482036028E+16</v>
      </c>
      <c r="V5067">
        <v>157.19999999999999</v>
      </c>
      <c r="W5067">
        <v>95.2</v>
      </c>
    </row>
    <row r="5068" spans="1:23">
      <c r="A5068">
        <v>2017</v>
      </c>
      <c r="B5068">
        <v>62</v>
      </c>
      <c r="C5068" t="s">
        <v>23</v>
      </c>
      <c r="D5068" t="s">
        <v>29</v>
      </c>
      <c r="E5068" t="s">
        <v>19</v>
      </c>
      <c r="F5068" t="s">
        <v>24</v>
      </c>
      <c r="G5068" t="s">
        <v>28</v>
      </c>
      <c r="H5068" s="3">
        <v>17354.259999999998</v>
      </c>
      <c r="I5068" t="s">
        <v>21</v>
      </c>
      <c r="J5068" t="s">
        <v>18</v>
      </c>
      <c r="K50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35.726375208633897</v>
      </c>
      <c r="L5068" s="6">
        <f>TablaDatos[[#This Row],[IMC_raw]]/100000000000000</f>
        <v>35.726375208633897</v>
      </c>
      <c r="M5068" s="2">
        <v>3572637520863390</v>
      </c>
      <c r="N50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8" s="13">
        <f t="shared" si="79"/>
        <v>5067</v>
      </c>
      <c r="P5068" s="2" t="str">
        <f>IF(TablaDatos[[#This Row],[Diabetes]]=0,"No","Si")</f>
        <v>No</v>
      </c>
      <c r="Q5068">
        <v>0</v>
      </c>
      <c r="R5068">
        <f>TablaDatos[[#This Row],[Aux2]]/10000000000000</f>
        <v>2397.0052128370999</v>
      </c>
      <c r="S5068" s="1">
        <v>2.3970052128371E+16</v>
      </c>
      <c r="T5068" s="7">
        <f>TablaDatos[[#This Row],[Aux3]]/100000000000000</f>
        <v>2.5709568204624502</v>
      </c>
      <c r="U5068" s="1">
        <v>257095682046245</v>
      </c>
      <c r="V5068">
        <v>155.9</v>
      </c>
      <c r="W5068">
        <v>101.3</v>
      </c>
    </row>
    <row r="5069" spans="1:23">
      <c r="A5069">
        <v>2017</v>
      </c>
      <c r="B5069">
        <v>62</v>
      </c>
      <c r="C5069" t="s">
        <v>23</v>
      </c>
      <c r="D5069" t="s">
        <v>17</v>
      </c>
      <c r="E5069" t="s">
        <v>18</v>
      </c>
      <c r="F5069" t="s">
        <v>40</v>
      </c>
      <c r="G5069" t="s">
        <v>28</v>
      </c>
      <c r="H5069" s="3">
        <v>36069.79</v>
      </c>
      <c r="I5069" t="s">
        <v>18</v>
      </c>
      <c r="J5069" t="s">
        <v>22</v>
      </c>
      <c r="K50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35.701520717071197</v>
      </c>
      <c r="L5069" s="5">
        <f>TablaDatos[[#This Row],[IMC_raw]]/1000000000000000</f>
        <v>0.357015207170712</v>
      </c>
      <c r="M5069" s="2">
        <v>357015207170712</v>
      </c>
      <c r="N50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69" s="13">
        <f t="shared" si="79"/>
        <v>5068</v>
      </c>
      <c r="P5069" s="2" t="str">
        <f>IF(TablaDatos[[#This Row],[Diabetes]]=0,"No","Si")</f>
        <v>No</v>
      </c>
      <c r="Q5069">
        <v>0</v>
      </c>
      <c r="R5069">
        <f>TablaDatos[[#This Row],[Aux2]]/10000000000000</f>
        <v>195.02076728651701</v>
      </c>
      <c r="S5069" s="1">
        <v>1950207672865170</v>
      </c>
      <c r="T5069" s="7">
        <f>TablaDatos[[#This Row],[Aux3]]/100000000000000</f>
        <v>23.642795470189</v>
      </c>
      <c r="U5069" s="1">
        <v>2364279547018900</v>
      </c>
      <c r="V5069">
        <v>153.19999999999999</v>
      </c>
      <c r="W5069">
        <v>90.1</v>
      </c>
    </row>
    <row r="5070" spans="1:23">
      <c r="A5070">
        <v>2017</v>
      </c>
      <c r="B5070">
        <v>43</v>
      </c>
      <c r="C5070" t="s">
        <v>23</v>
      </c>
      <c r="D5070" t="s">
        <v>73</v>
      </c>
      <c r="E5070" t="s">
        <v>18</v>
      </c>
      <c r="F5070" t="s">
        <v>19</v>
      </c>
      <c r="G5070" t="s">
        <v>39</v>
      </c>
      <c r="H5070" s="3">
        <v>21133.61</v>
      </c>
      <c r="I5070" t="s">
        <v>18</v>
      </c>
      <c r="J5070" t="s">
        <v>18</v>
      </c>
      <c r="K50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35.701116315809102</v>
      </c>
      <c r="L5070" s="6">
        <f>TablaDatos[[#This Row],[IMC_raw]]/1000000000000000</f>
        <v>3.57011163158091</v>
      </c>
      <c r="M5070" s="2">
        <v>3570111631580910</v>
      </c>
      <c r="N50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0" s="13">
        <f t="shared" si="79"/>
        <v>5069</v>
      </c>
      <c r="P5070" s="2" t="str">
        <f>IF(TablaDatos[[#This Row],[Diabetes]]=0,"No","Si")</f>
        <v>No</v>
      </c>
      <c r="Q5070">
        <v>0</v>
      </c>
      <c r="R5070">
        <f>TablaDatos[[#This Row],[Aux2]]/10000000000000</f>
        <v>2247.24027500592</v>
      </c>
      <c r="S5070" s="1">
        <v>2.24724027500592E+16</v>
      </c>
      <c r="T5070" s="7">
        <f>TablaDatos[[#This Row],[Aux3]]/100000000000000</f>
        <v>24.599933293340001</v>
      </c>
      <c r="U5070" s="1">
        <v>2459993329334000</v>
      </c>
      <c r="V5070">
        <v>154.9</v>
      </c>
      <c r="W5070">
        <v>93.9</v>
      </c>
    </row>
    <row r="5071" spans="1:23">
      <c r="A5071">
        <v>2017</v>
      </c>
      <c r="B5071">
        <v>66</v>
      </c>
      <c r="C5071" t="s">
        <v>23</v>
      </c>
      <c r="D5071" t="s">
        <v>43</v>
      </c>
      <c r="E5071" t="s">
        <v>31</v>
      </c>
      <c r="F5071" t="s">
        <v>19</v>
      </c>
      <c r="G5071" t="s">
        <v>25</v>
      </c>
      <c r="H5071" s="3">
        <v>19430.490000000002</v>
      </c>
      <c r="I5071" t="s">
        <v>21</v>
      </c>
      <c r="J5071" t="s">
        <v>19</v>
      </c>
      <c r="K50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35.694030688994403</v>
      </c>
      <c r="L5071" s="6">
        <f>TablaDatos[[#This Row],[IMC_raw]]/100000000000000</f>
        <v>35.694030688994403</v>
      </c>
      <c r="M5071" s="2">
        <v>3569403068899440</v>
      </c>
      <c r="N50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1" s="13">
        <f t="shared" si="79"/>
        <v>5070</v>
      </c>
      <c r="P5071" s="2" t="str">
        <f>IF(TablaDatos[[#This Row],[Diabetes]]=0,"No","Si")</f>
        <v>Si</v>
      </c>
      <c r="Q5071">
        <v>1</v>
      </c>
      <c r="R5071">
        <f>TablaDatos[[#This Row],[Aux2]]/10000000000000</f>
        <v>2393.6484348638501</v>
      </c>
      <c r="S5071" s="1">
        <v>2.39364843486385E+16</v>
      </c>
      <c r="T5071" s="7">
        <f>TablaDatos[[#This Row],[Aux3]]/100000000000000</f>
        <v>254.520055908686</v>
      </c>
      <c r="U5071" s="1">
        <v>2.54520055908686E+16</v>
      </c>
      <c r="V5071">
        <v>174</v>
      </c>
      <c r="W5071">
        <v>101.9</v>
      </c>
    </row>
    <row r="5072" spans="1:23">
      <c r="A5072">
        <v>2017</v>
      </c>
      <c r="B5072">
        <v>73</v>
      </c>
      <c r="C5072" t="s">
        <v>23</v>
      </c>
      <c r="D5072" t="s">
        <v>29</v>
      </c>
      <c r="E5072" t="s">
        <v>21</v>
      </c>
      <c r="F5072" t="s">
        <v>24</v>
      </c>
      <c r="G5072" t="s">
        <v>25</v>
      </c>
      <c r="H5072" s="3">
        <v>6468.41</v>
      </c>
      <c r="I5072" t="s">
        <v>21</v>
      </c>
      <c r="J5072" t="s">
        <v>18</v>
      </c>
      <c r="K50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35.688236870887103</v>
      </c>
      <c r="L5072" s="6">
        <f>TablaDatos[[#This Row],[IMC_raw]]/1000000000000000</f>
        <v>35.688236870887103</v>
      </c>
      <c r="M5072" s="2">
        <v>3.56882368708871E+16</v>
      </c>
      <c r="N50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2" s="13">
        <f t="shared" si="79"/>
        <v>5071</v>
      </c>
      <c r="P5072" s="2" t="str">
        <f>IF(TablaDatos[[#This Row],[Diabetes]]=0,"No","Si")</f>
        <v>Si</v>
      </c>
      <c r="Q5072">
        <v>1</v>
      </c>
      <c r="R5072">
        <f>TablaDatos[[#This Row],[Aux2]]/10000000000000</f>
        <v>2294.37447366777</v>
      </c>
      <c r="S5072" s="1">
        <v>2.29437447366777E+16</v>
      </c>
      <c r="T5072" s="7">
        <f>TablaDatos[[#This Row],[Aux3]]/100000000000000</f>
        <v>250.47340525506101</v>
      </c>
      <c r="U5072" s="1">
        <v>2.50473405255061E+16</v>
      </c>
      <c r="V5072">
        <v>184</v>
      </c>
      <c r="W5072">
        <v>105.9</v>
      </c>
    </row>
    <row r="5073" spans="1:23">
      <c r="A5073">
        <v>2017</v>
      </c>
      <c r="B5073">
        <v>53</v>
      </c>
      <c r="C5073" t="s">
        <v>16</v>
      </c>
      <c r="D5073" t="s">
        <v>29</v>
      </c>
      <c r="E5073" t="s">
        <v>21</v>
      </c>
      <c r="F5073" t="s">
        <v>24</v>
      </c>
      <c r="G5073" t="s">
        <v>20</v>
      </c>
      <c r="H5073" s="3">
        <v>18237.099999999999</v>
      </c>
      <c r="I5073" t="s">
        <v>21</v>
      </c>
      <c r="J5073" t="s">
        <v>21</v>
      </c>
      <c r="K50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35.668626231586302</v>
      </c>
      <c r="L5073" s="6">
        <f>TablaDatos[[#This Row],[IMC_raw]]/1000000000000000</f>
        <v>3.56686262315863</v>
      </c>
      <c r="M5073" s="2">
        <v>3566862623158630</v>
      </c>
      <c r="N50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3" s="13">
        <f t="shared" si="79"/>
        <v>5072</v>
      </c>
      <c r="P5073" s="2" t="str">
        <f>IF(TablaDatos[[#This Row],[Diabetes]]=0,"No","Si")</f>
        <v>Si</v>
      </c>
      <c r="Q5073">
        <v>1</v>
      </c>
      <c r="R5073">
        <f>TablaDatos[[#This Row],[Aux2]]/10000000000000</f>
        <v>2295.9461591171498</v>
      </c>
      <c r="S5073" s="1">
        <v>2.29594615911715E+16</v>
      </c>
      <c r="T5073" s="7">
        <f>TablaDatos[[#This Row],[Aux3]]/100000000000000</f>
        <v>3.0000000000000001E-12</v>
      </c>
      <c r="U5073">
        <v>300</v>
      </c>
      <c r="V5073">
        <v>159.4</v>
      </c>
      <c r="W5073">
        <v>100.8</v>
      </c>
    </row>
    <row r="5074" spans="1:23">
      <c r="A5074">
        <v>2017</v>
      </c>
      <c r="B5074">
        <v>54</v>
      </c>
      <c r="C5074" t="s">
        <v>23</v>
      </c>
      <c r="D5074" t="s">
        <v>44</v>
      </c>
      <c r="E5074" t="s">
        <v>18</v>
      </c>
      <c r="F5074" t="s">
        <v>19</v>
      </c>
      <c r="G5074" t="s">
        <v>20</v>
      </c>
      <c r="H5074" s="3">
        <v>16381.77</v>
      </c>
      <c r="I5074" t="s">
        <v>19</v>
      </c>
      <c r="J5074" t="s">
        <v>22</v>
      </c>
      <c r="K50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35.632316592367104</v>
      </c>
      <c r="L5074" s="5">
        <f>TablaDatos[[#This Row],[IMC_raw]]/1000000000000000</f>
        <v>3.5632316592367101</v>
      </c>
      <c r="M5074" s="2">
        <v>3563231659236710</v>
      </c>
      <c r="N50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4" s="13">
        <f t="shared" si="79"/>
        <v>5073</v>
      </c>
      <c r="P5074" s="2" t="str">
        <f>IF(TablaDatos[[#This Row],[Diabetes]]=0,"No","Si")</f>
        <v>No</v>
      </c>
      <c r="Q5074">
        <v>0</v>
      </c>
      <c r="R5074">
        <f>TablaDatos[[#This Row],[Aux2]]/10000000000000</f>
        <v>216.47679861818901</v>
      </c>
      <c r="S5074" s="1">
        <v>2164767986181890</v>
      </c>
      <c r="T5074" s="7">
        <f>TablaDatos[[#This Row],[Aux3]]/100000000000000</f>
        <v>238.25874368368699</v>
      </c>
      <c r="U5074" s="1">
        <v>2.38258743683687E+16</v>
      </c>
      <c r="V5074">
        <v>142.9</v>
      </c>
      <c r="W5074">
        <v>95.8</v>
      </c>
    </row>
    <row r="5075" spans="1:23">
      <c r="A5075">
        <v>2017</v>
      </c>
      <c r="B5075">
        <v>61</v>
      </c>
      <c r="C5075" t="s">
        <v>16</v>
      </c>
      <c r="D5075" t="s">
        <v>72</v>
      </c>
      <c r="E5075" t="s">
        <v>21</v>
      </c>
      <c r="F5075" t="s">
        <v>19</v>
      </c>
      <c r="G5075" t="s">
        <v>28</v>
      </c>
      <c r="H5075" s="3">
        <v>28912.22</v>
      </c>
      <c r="I5075" t="s">
        <v>21</v>
      </c>
      <c r="J5075" t="s">
        <v>19</v>
      </c>
      <c r="K50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35.607797938137402</v>
      </c>
      <c r="L5075" s="5">
        <f>TablaDatos[[#This Row],[IMC_raw]]/1000000000000000</f>
        <v>3.5607797938137402</v>
      </c>
      <c r="M5075" s="2">
        <v>3560779793813740</v>
      </c>
      <c r="N50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5" s="13">
        <f t="shared" si="79"/>
        <v>5074</v>
      </c>
      <c r="P5075" s="2" t="str">
        <f>IF(TablaDatos[[#This Row],[Diabetes]]=0,"No","Si")</f>
        <v>No</v>
      </c>
      <c r="Q5075">
        <v>0</v>
      </c>
      <c r="R5075">
        <f>TablaDatos[[#This Row],[Aux2]]/10000000000000</f>
        <v>2084.6747311245799</v>
      </c>
      <c r="S5075" s="1">
        <v>2.08467473112458E+16</v>
      </c>
      <c r="T5075" s="7">
        <f>TablaDatos[[#This Row],[Aux3]]/100000000000000</f>
        <v>23.830709805098099</v>
      </c>
      <c r="U5075" s="1">
        <v>2383070980509810</v>
      </c>
      <c r="V5075">
        <v>166.1</v>
      </c>
      <c r="W5075">
        <v>100.4</v>
      </c>
    </row>
    <row r="5076" spans="1:23">
      <c r="A5076">
        <v>2017</v>
      </c>
      <c r="B5076">
        <v>61</v>
      </c>
      <c r="C5076" t="s">
        <v>16</v>
      </c>
      <c r="D5076" t="s">
        <v>72</v>
      </c>
      <c r="E5076" t="s">
        <v>19</v>
      </c>
      <c r="F5076" t="s">
        <v>19</v>
      </c>
      <c r="G5076" t="s">
        <v>28</v>
      </c>
      <c r="H5076" s="3">
        <v>30531.84</v>
      </c>
      <c r="I5076" t="s">
        <v>19</v>
      </c>
      <c r="J5076" t="s">
        <v>18</v>
      </c>
      <c r="K50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35.589079724491</v>
      </c>
      <c r="L5076" s="5">
        <f>TablaDatos[[#This Row],[IMC_raw]]/1000000000000000</f>
        <v>3.5589079724491</v>
      </c>
      <c r="M5076" s="2">
        <v>3558907972449100</v>
      </c>
      <c r="N50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6" s="13">
        <f t="shared" si="79"/>
        <v>5075</v>
      </c>
      <c r="P5076" s="2" t="str">
        <f>IF(TablaDatos[[#This Row],[Diabetes]]=0,"No","Si")</f>
        <v>No</v>
      </c>
      <c r="Q5076">
        <v>0</v>
      </c>
      <c r="R5076">
        <f>TablaDatos[[#This Row],[Aux2]]/10000000000000</f>
        <v>2351.1000961742702</v>
      </c>
      <c r="S5076" s="1">
        <v>2.35110009617427E+16</v>
      </c>
      <c r="T5076" s="7">
        <f>TablaDatos[[#This Row],[Aux3]]/100000000000000</f>
        <v>26.780835169290999</v>
      </c>
      <c r="U5076" s="1">
        <v>2678083516929100</v>
      </c>
      <c r="V5076">
        <v>172.5</v>
      </c>
      <c r="W5076">
        <v>100.6</v>
      </c>
    </row>
    <row r="5077" spans="1:23">
      <c r="A5077">
        <v>2017</v>
      </c>
      <c r="B5077">
        <v>54</v>
      </c>
      <c r="C5077" t="s">
        <v>16</v>
      </c>
      <c r="D5077" t="s">
        <v>17</v>
      </c>
      <c r="E5077" t="s">
        <v>21</v>
      </c>
      <c r="F5077" t="s">
        <v>24</v>
      </c>
      <c r="G5077" t="s">
        <v>20</v>
      </c>
      <c r="H5077" s="3">
        <v>36829.379999999997</v>
      </c>
      <c r="I5077" t="s">
        <v>21</v>
      </c>
      <c r="J5077" t="s">
        <v>19</v>
      </c>
      <c r="K50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35.580097441816697</v>
      </c>
      <c r="L5077" s="5">
        <f>TablaDatos[[#This Row],[IMC_raw]]/1000000000000000</f>
        <v>3.5580097441816698</v>
      </c>
      <c r="M5077" s="2">
        <v>3558009744181670</v>
      </c>
      <c r="N50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7" s="13">
        <f t="shared" si="79"/>
        <v>5076</v>
      </c>
      <c r="P5077" s="2" t="str">
        <f>IF(TablaDatos[[#This Row],[Diabetes]]=0,"No","Si")</f>
        <v>Si</v>
      </c>
      <c r="Q5077">
        <v>1</v>
      </c>
      <c r="R5077">
        <f>TablaDatos[[#This Row],[Aux2]]/10000000000000</f>
        <v>2399.8499078238501</v>
      </c>
      <c r="S5077" s="1">
        <v>2.39984990782385E+16</v>
      </c>
      <c r="T5077" s="7">
        <f>TablaDatos[[#This Row],[Aux3]]/100000000000000</f>
        <v>289.87788498737399</v>
      </c>
      <c r="U5077" s="1">
        <v>2.89877884987374E+16</v>
      </c>
      <c r="V5077">
        <v>156.1</v>
      </c>
      <c r="W5077">
        <v>100.9</v>
      </c>
    </row>
    <row r="5078" spans="1:23">
      <c r="A5078">
        <v>2017</v>
      </c>
      <c r="B5078">
        <v>58</v>
      </c>
      <c r="C5078" t="s">
        <v>16</v>
      </c>
      <c r="D5078" t="s">
        <v>74</v>
      </c>
      <c r="E5078" t="s">
        <v>19</v>
      </c>
      <c r="F5078" t="s">
        <v>35</v>
      </c>
      <c r="G5078" t="s">
        <v>28</v>
      </c>
      <c r="H5078" s="3">
        <v>30863.49</v>
      </c>
      <c r="I5078" t="s">
        <v>21</v>
      </c>
      <c r="J5078" t="s">
        <v>19</v>
      </c>
      <c r="K50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35.542340986730999</v>
      </c>
      <c r="L5078" s="5">
        <f>TablaDatos[[#This Row],[IMC_raw]]/1000000000000000</f>
        <v>3.5542340986731</v>
      </c>
      <c r="M5078" s="2">
        <v>3554234098673100</v>
      </c>
      <c r="N50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8" s="13">
        <f t="shared" si="79"/>
        <v>5077</v>
      </c>
      <c r="P5078" s="2" t="str">
        <f>IF(TablaDatos[[#This Row],[Diabetes]]=0,"No","Si")</f>
        <v>No</v>
      </c>
      <c r="Q5078">
        <v>0</v>
      </c>
      <c r="R5078">
        <f>TablaDatos[[#This Row],[Aux2]]/10000000000000</f>
        <v>2009.1170955861101</v>
      </c>
      <c r="S5078" s="1">
        <v>2.00911709558611E+16</v>
      </c>
      <c r="T5078" s="7">
        <f>TablaDatos[[#This Row],[Aux3]]/100000000000000</f>
        <v>213.056820585396</v>
      </c>
      <c r="U5078" s="1">
        <v>2.13056820585396E+16</v>
      </c>
      <c r="V5078">
        <v>166.5</v>
      </c>
      <c r="W5078">
        <v>101.9</v>
      </c>
    </row>
    <row r="5079" spans="1:23">
      <c r="A5079">
        <v>2017</v>
      </c>
      <c r="B5079">
        <v>55</v>
      </c>
      <c r="C5079" t="s">
        <v>23</v>
      </c>
      <c r="D5079" t="s">
        <v>29</v>
      </c>
      <c r="E5079" t="s">
        <v>19</v>
      </c>
      <c r="F5079" t="s">
        <v>24</v>
      </c>
      <c r="G5079" t="s">
        <v>28</v>
      </c>
      <c r="H5079" s="3">
        <v>15929.35</v>
      </c>
      <c r="I5079" t="s">
        <v>21</v>
      </c>
      <c r="J5079" t="s">
        <v>19</v>
      </c>
      <c r="K50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35.528713735866106</v>
      </c>
      <c r="L5079" s="6">
        <f>TablaDatos[[#This Row],[IMC_raw]]/1000000000000000</f>
        <v>3.5528713735866102</v>
      </c>
      <c r="M5079" s="2">
        <v>3552871373586610</v>
      </c>
      <c r="N50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79" s="13">
        <f t="shared" si="79"/>
        <v>5078</v>
      </c>
      <c r="P5079" s="2" t="str">
        <f>IF(TablaDatos[[#This Row],[Diabetes]]=0,"No","Si")</f>
        <v>Si</v>
      </c>
      <c r="Q5079">
        <v>1</v>
      </c>
      <c r="R5079">
        <f>TablaDatos[[#This Row],[Aux2]]/10000000000000</f>
        <v>2309.1027913910998</v>
      </c>
      <c r="S5079" s="1">
        <v>2.3091027913911E+16</v>
      </c>
      <c r="T5079" s="7">
        <f>TablaDatos[[#This Row],[Aux3]]/100000000000000</f>
        <v>284.95523898839298</v>
      </c>
      <c r="U5079" s="1">
        <v>2.84955238988393E+16</v>
      </c>
      <c r="V5079">
        <v>169.1</v>
      </c>
      <c r="W5079">
        <v>101.9</v>
      </c>
    </row>
    <row r="5080" spans="1:23">
      <c r="A5080">
        <v>2017</v>
      </c>
      <c r="B5080">
        <v>54</v>
      </c>
      <c r="C5080" t="s">
        <v>16</v>
      </c>
      <c r="D5080" t="s">
        <v>17</v>
      </c>
      <c r="E5080" t="s">
        <v>18</v>
      </c>
      <c r="F5080" t="s">
        <v>24</v>
      </c>
      <c r="G5080" t="s">
        <v>20</v>
      </c>
      <c r="H5080" s="3">
        <v>24745.16</v>
      </c>
      <c r="I5080" t="s">
        <v>19</v>
      </c>
      <c r="J5080" t="s">
        <v>22</v>
      </c>
      <c r="K50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35.499457648853095</v>
      </c>
      <c r="L5080" s="6">
        <f>TablaDatos[[#This Row],[IMC_raw]]/1000000000000000</f>
        <v>3.5499457648853099</v>
      </c>
      <c r="M5080" s="2">
        <v>3549945764885310</v>
      </c>
      <c r="N50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0" s="13">
        <f t="shared" si="79"/>
        <v>5079</v>
      </c>
      <c r="P5080" s="2" t="str">
        <f>IF(TablaDatos[[#This Row],[Diabetes]]=0,"No","Si")</f>
        <v>No</v>
      </c>
      <c r="Q5080">
        <v>0</v>
      </c>
      <c r="R5080">
        <f>TablaDatos[[#This Row],[Aux2]]/10000000000000</f>
        <v>2178.2782393098601</v>
      </c>
      <c r="S5080" s="1">
        <v>2.17827823930986E+16</v>
      </c>
      <c r="T5080" s="7">
        <f>TablaDatos[[#This Row],[Aux3]]/100000000000000</f>
        <v>254.64045781038499</v>
      </c>
      <c r="U5080" s="1">
        <v>2.54640457810385E+16</v>
      </c>
      <c r="V5080">
        <v>156.9</v>
      </c>
      <c r="W5080">
        <v>99.3</v>
      </c>
    </row>
    <row r="5081" spans="1:23">
      <c r="A5081">
        <v>2017</v>
      </c>
      <c r="B5081">
        <v>64</v>
      </c>
      <c r="C5081" t="s">
        <v>16</v>
      </c>
      <c r="D5081" t="s">
        <v>71</v>
      </c>
      <c r="E5081" t="s">
        <v>18</v>
      </c>
      <c r="F5081" t="s">
        <v>19</v>
      </c>
      <c r="G5081" t="s">
        <v>28</v>
      </c>
      <c r="H5081" s="3">
        <v>28214.59</v>
      </c>
      <c r="I5081" t="s">
        <v>19</v>
      </c>
      <c r="J5081" t="s">
        <v>22</v>
      </c>
      <c r="K50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35.4580852605716</v>
      </c>
      <c r="L5081" s="6">
        <f>TablaDatos[[#This Row],[IMC_raw]]/1000000000000000</f>
        <v>3.5458085260571601</v>
      </c>
      <c r="M5081" s="2">
        <v>3545808526057160</v>
      </c>
      <c r="N50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1" s="13">
        <f t="shared" si="79"/>
        <v>5080</v>
      </c>
      <c r="P5081" s="2" t="str">
        <f>IF(TablaDatos[[#This Row],[Diabetes]]=0,"No","Si")</f>
        <v>No</v>
      </c>
      <c r="Q5081">
        <v>0</v>
      </c>
      <c r="R5081">
        <f>TablaDatos[[#This Row],[Aux2]]/10000000000000</f>
        <v>197.32130230502401</v>
      </c>
      <c r="S5081" s="1">
        <v>1973213023050240</v>
      </c>
      <c r="T5081" s="7">
        <f>TablaDatos[[#This Row],[Aux3]]/100000000000000</f>
        <v>225.01918816063801</v>
      </c>
      <c r="U5081" s="1">
        <v>2.25019188160638E+16</v>
      </c>
      <c r="V5081">
        <v>152.69999999999999</v>
      </c>
      <c r="W5081">
        <v>101.3</v>
      </c>
    </row>
    <row r="5082" spans="1:23">
      <c r="A5082">
        <v>2017</v>
      </c>
      <c r="B5082">
        <v>67</v>
      </c>
      <c r="C5082" t="s">
        <v>16</v>
      </c>
      <c r="D5082" t="s">
        <v>72</v>
      </c>
      <c r="E5082" t="s">
        <v>31</v>
      </c>
      <c r="F5082" t="s">
        <v>24</v>
      </c>
      <c r="G5082" t="s">
        <v>25</v>
      </c>
      <c r="H5082" s="3">
        <v>13211.27</v>
      </c>
      <c r="I5082" t="s">
        <v>21</v>
      </c>
      <c r="J5082" t="s">
        <v>19</v>
      </c>
      <c r="K50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35.453970978414802</v>
      </c>
      <c r="L5082" s="6">
        <f>TablaDatos[[#This Row],[IMC_raw]]/1000000000000000</f>
        <v>0.354539709784148</v>
      </c>
      <c r="M5082" s="2">
        <v>354539709784148</v>
      </c>
      <c r="N50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2" s="13">
        <f t="shared" si="79"/>
        <v>5081</v>
      </c>
      <c r="P5082" s="2" t="str">
        <f>IF(TablaDatos[[#This Row],[Diabetes]]=0,"No","Si")</f>
        <v>Si</v>
      </c>
      <c r="Q5082">
        <v>1</v>
      </c>
      <c r="R5082">
        <f>TablaDatos[[#This Row],[Aux2]]/10000000000000</f>
        <v>2234.96024414166</v>
      </c>
      <c r="S5082" s="1">
        <v>2.23496024414166E+16</v>
      </c>
      <c r="T5082" s="7">
        <f>TablaDatos[[#This Row],[Aux3]]/100000000000000</f>
        <v>280.83613408132601</v>
      </c>
      <c r="U5082" s="1">
        <v>2.80836134081326E+16</v>
      </c>
      <c r="V5082">
        <v>182.7</v>
      </c>
      <c r="W5082">
        <v>111.1</v>
      </c>
    </row>
    <row r="5083" spans="1:23">
      <c r="A5083">
        <v>2017</v>
      </c>
      <c r="B5083">
        <v>65</v>
      </c>
      <c r="C5083" t="s">
        <v>23</v>
      </c>
      <c r="D5083" t="s">
        <v>27</v>
      </c>
      <c r="E5083" t="s">
        <v>31</v>
      </c>
      <c r="F5083" t="s">
        <v>24</v>
      </c>
      <c r="G5083" t="s">
        <v>25</v>
      </c>
      <c r="H5083" s="3">
        <v>14519.02</v>
      </c>
      <c r="I5083" t="s">
        <v>21</v>
      </c>
      <c r="J5083" t="s">
        <v>18</v>
      </c>
      <c r="K50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35.4375004726379</v>
      </c>
      <c r="L5083" s="5">
        <f>TablaDatos[[#This Row],[IMC_raw]]/1000000000000000</f>
        <v>3.5437500472637899</v>
      </c>
      <c r="M5083" s="2">
        <v>3543750047263790</v>
      </c>
      <c r="N50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3" s="13">
        <f t="shared" si="79"/>
        <v>5082</v>
      </c>
      <c r="P5083" s="2" t="str">
        <f>IF(TablaDatos[[#This Row],[Diabetes]]=0,"No","Si")</f>
        <v>Si</v>
      </c>
      <c r="Q5083">
        <v>1</v>
      </c>
      <c r="R5083">
        <f>TablaDatos[[#This Row],[Aux2]]/10000000000000</f>
        <v>2260.0480926444602</v>
      </c>
      <c r="S5083" s="1">
        <v>2.26004809264446E+16</v>
      </c>
      <c r="T5083" s="7">
        <f>TablaDatos[[#This Row],[Aux3]]/100000000000000</f>
        <v>25.8978974124399</v>
      </c>
      <c r="U5083" s="1">
        <v>2589789741243990</v>
      </c>
      <c r="V5083">
        <v>178.7</v>
      </c>
      <c r="W5083">
        <v>106.7</v>
      </c>
    </row>
    <row r="5084" spans="1:23">
      <c r="A5084">
        <v>2017</v>
      </c>
      <c r="B5084">
        <v>61</v>
      </c>
      <c r="C5084" t="s">
        <v>23</v>
      </c>
      <c r="D5084" t="s">
        <v>42</v>
      </c>
      <c r="E5084" t="s">
        <v>18</v>
      </c>
      <c r="F5084" t="s">
        <v>24</v>
      </c>
      <c r="G5084" t="s">
        <v>28</v>
      </c>
      <c r="H5084" s="3">
        <v>15464.64</v>
      </c>
      <c r="I5084" t="s">
        <v>21</v>
      </c>
      <c r="J5084" t="s">
        <v>22</v>
      </c>
      <c r="K50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35.432851056318896</v>
      </c>
      <c r="L5084" s="6">
        <f>TablaDatos[[#This Row],[IMC_raw]]/1000000000000000</f>
        <v>3.5432851056318899</v>
      </c>
      <c r="M5084" s="2">
        <v>3543285105631890</v>
      </c>
      <c r="N50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4" s="13">
        <f t="shared" si="79"/>
        <v>5083</v>
      </c>
      <c r="P5084" s="2" t="str">
        <f>IF(TablaDatos[[#This Row],[Diabetes]]=0,"No","Si")</f>
        <v>No</v>
      </c>
      <c r="Q5084">
        <v>0</v>
      </c>
      <c r="R5084">
        <f>TablaDatos[[#This Row],[Aux2]]/10000000000000</f>
        <v>2265.47410804113</v>
      </c>
      <c r="S5084" s="1">
        <v>2.26547410804113E+16</v>
      </c>
      <c r="T5084" s="7">
        <f>TablaDatos[[#This Row],[Aux3]]/100000000000000</f>
        <v>24.1266434635723</v>
      </c>
      <c r="U5084" s="1">
        <v>2412664346357230</v>
      </c>
      <c r="V5084">
        <v>165.6</v>
      </c>
      <c r="W5084">
        <v>93.3</v>
      </c>
    </row>
    <row r="5085" spans="1:23">
      <c r="A5085">
        <v>2017</v>
      </c>
      <c r="B5085">
        <v>54</v>
      </c>
      <c r="C5085" t="s">
        <v>16</v>
      </c>
      <c r="D5085" t="s">
        <v>72</v>
      </c>
      <c r="E5085" t="s">
        <v>19</v>
      </c>
      <c r="F5085" t="s">
        <v>19</v>
      </c>
      <c r="G5085" t="s">
        <v>20</v>
      </c>
      <c r="H5085" s="3">
        <v>13260.5</v>
      </c>
      <c r="I5085" t="s">
        <v>21</v>
      </c>
      <c r="J5085" t="s">
        <v>21</v>
      </c>
      <c r="K50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35.4237791589455</v>
      </c>
      <c r="L5085" s="5">
        <f>TablaDatos[[#This Row],[IMC_raw]]/1000000000000000</f>
        <v>3.5423779158945501</v>
      </c>
      <c r="M5085" s="2">
        <v>3542377915894550</v>
      </c>
      <c r="N50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5" s="13">
        <f t="shared" si="79"/>
        <v>5084</v>
      </c>
      <c r="P5085" s="2" t="str">
        <f>IF(TablaDatos[[#This Row],[Diabetes]]=0,"No","Si")</f>
        <v>No</v>
      </c>
      <c r="Q5085">
        <v>0</v>
      </c>
      <c r="R5085">
        <f>TablaDatos[[#This Row],[Aux2]]/10000000000000</f>
        <v>2170.8383902260098</v>
      </c>
      <c r="S5085" s="1">
        <v>2.17083839022601E+16</v>
      </c>
      <c r="T5085" s="7">
        <f>TablaDatos[[#This Row],[Aux3]]/100000000000000</f>
        <v>23.527863388746901</v>
      </c>
      <c r="U5085" s="1">
        <v>2352786338874690</v>
      </c>
      <c r="V5085">
        <v>154.1</v>
      </c>
      <c r="W5085">
        <v>98.3</v>
      </c>
    </row>
    <row r="5086" spans="1:23">
      <c r="A5086">
        <v>2017</v>
      </c>
      <c r="B5086">
        <v>59</v>
      </c>
      <c r="C5086" t="s">
        <v>23</v>
      </c>
      <c r="D5086" t="s">
        <v>34</v>
      </c>
      <c r="E5086" t="s">
        <v>18</v>
      </c>
      <c r="F5086" t="s">
        <v>19</v>
      </c>
      <c r="G5086" t="s">
        <v>28</v>
      </c>
      <c r="H5086" s="3">
        <v>22091.34</v>
      </c>
      <c r="I5086" t="s">
        <v>19</v>
      </c>
      <c r="J5086" t="s">
        <v>22</v>
      </c>
      <c r="K50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35.423689454372997</v>
      </c>
      <c r="L5086" s="6">
        <f>TablaDatos[[#This Row],[IMC_raw]]/1000000000000000</f>
        <v>35.423689454372997</v>
      </c>
      <c r="M5086" s="2">
        <v>3.5423689454373E+16</v>
      </c>
      <c r="N50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6" s="13">
        <f t="shared" si="79"/>
        <v>5085</v>
      </c>
      <c r="P5086" s="2" t="str">
        <f>IF(TablaDatos[[#This Row],[Diabetes]]=0,"No","Si")</f>
        <v>Si</v>
      </c>
      <c r="Q5086">
        <v>1</v>
      </c>
      <c r="R5086">
        <f>TablaDatos[[#This Row],[Aux2]]/10000000000000</f>
        <v>210.552845600898</v>
      </c>
      <c r="S5086" s="1">
        <v>2105528456008980</v>
      </c>
      <c r="T5086" s="7">
        <f>TablaDatos[[#This Row],[Aux3]]/100000000000000</f>
        <v>19.525405649027299</v>
      </c>
      <c r="U5086" s="1">
        <v>1952540564902730</v>
      </c>
      <c r="V5086">
        <v>157.30000000000001</v>
      </c>
      <c r="W5086">
        <v>101.5</v>
      </c>
    </row>
    <row r="5087" spans="1:23">
      <c r="A5087">
        <v>2017</v>
      </c>
      <c r="B5087">
        <v>56</v>
      </c>
      <c r="C5087" t="s">
        <v>23</v>
      </c>
      <c r="D5087" t="s">
        <v>27</v>
      </c>
      <c r="E5087" t="s">
        <v>18</v>
      </c>
      <c r="F5087" t="s">
        <v>24</v>
      </c>
      <c r="G5087" t="s">
        <v>28</v>
      </c>
      <c r="H5087" s="3">
        <v>19598.599999999999</v>
      </c>
      <c r="I5087" t="s">
        <v>21</v>
      </c>
      <c r="J5087" t="s">
        <v>19</v>
      </c>
      <c r="K50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35.421527032335803</v>
      </c>
      <c r="L5087" s="6">
        <f>TablaDatos[[#This Row],[IMC_raw]]/1000000000000000</f>
        <v>35.421527032335803</v>
      </c>
      <c r="M5087" s="2">
        <v>3.54215270323358E+16</v>
      </c>
      <c r="N50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7" s="13">
        <f t="shared" si="79"/>
        <v>5086</v>
      </c>
      <c r="P5087" s="2" t="str">
        <f>IF(TablaDatos[[#This Row],[Diabetes]]=0,"No","Si")</f>
        <v>No</v>
      </c>
      <c r="Q5087">
        <v>0</v>
      </c>
      <c r="R5087">
        <f>TablaDatos[[#This Row],[Aux2]]/10000000000000</f>
        <v>2380.3369721876702</v>
      </c>
      <c r="S5087" s="1">
        <v>2.38033697218767E+16</v>
      </c>
      <c r="T5087" s="7">
        <f>TablaDatos[[#This Row],[Aux3]]/100000000000000</f>
        <v>249.140831477278</v>
      </c>
      <c r="U5087" s="1">
        <v>2.49140831477278E+16</v>
      </c>
      <c r="V5087">
        <v>160.6</v>
      </c>
      <c r="W5087">
        <v>97.9</v>
      </c>
    </row>
    <row r="5088" spans="1:23">
      <c r="A5088">
        <v>2017</v>
      </c>
      <c r="B5088">
        <v>61</v>
      </c>
      <c r="C5088" t="s">
        <v>23</v>
      </c>
      <c r="D5088" t="s">
        <v>17</v>
      </c>
      <c r="E5088" t="s">
        <v>18</v>
      </c>
      <c r="F5088" t="s">
        <v>24</v>
      </c>
      <c r="G5088" t="s">
        <v>28</v>
      </c>
      <c r="H5088" s="3">
        <v>16689.080000000002</v>
      </c>
      <c r="I5088" t="s">
        <v>19</v>
      </c>
      <c r="J5088" t="s">
        <v>22</v>
      </c>
      <c r="K50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35.404801260750396</v>
      </c>
      <c r="L5088" s="6">
        <f>TablaDatos[[#This Row],[IMC_raw]]/1000000000000000</f>
        <v>3.5404801260750398</v>
      </c>
      <c r="M5088" s="2">
        <v>3540480126075040</v>
      </c>
      <c r="N50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8" s="13">
        <f t="shared" si="79"/>
        <v>5087</v>
      </c>
      <c r="P5088" s="2" t="str">
        <f>IF(TablaDatos[[#This Row],[Diabetes]]=0,"No","Si")</f>
        <v>Si</v>
      </c>
      <c r="Q5088">
        <v>1</v>
      </c>
      <c r="R5088">
        <f>TablaDatos[[#This Row],[Aux2]]/10000000000000</f>
        <v>21.333431652259701</v>
      </c>
      <c r="S5088" s="1">
        <v>213334316522597</v>
      </c>
      <c r="T5088" s="7">
        <f>TablaDatos[[#This Row],[Aux3]]/100000000000000</f>
        <v>24.912264964148999</v>
      </c>
      <c r="U5088" s="1">
        <v>2491226496414900</v>
      </c>
      <c r="V5088">
        <v>167.4</v>
      </c>
      <c r="W5088">
        <v>101.4</v>
      </c>
    </row>
    <row r="5089" spans="1:23">
      <c r="A5089">
        <v>2017</v>
      </c>
      <c r="B5089">
        <v>48</v>
      </c>
      <c r="C5089" t="s">
        <v>23</v>
      </c>
      <c r="D5089" t="s">
        <v>72</v>
      </c>
      <c r="E5089" t="s">
        <v>21</v>
      </c>
      <c r="F5089" t="s">
        <v>19</v>
      </c>
      <c r="G5089" t="s">
        <v>20</v>
      </c>
      <c r="H5089" s="3">
        <v>26708.75</v>
      </c>
      <c r="I5089" t="s">
        <v>21</v>
      </c>
      <c r="J5089" t="s">
        <v>21</v>
      </c>
      <c r="K50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35.3959102149811</v>
      </c>
      <c r="L5089" s="5">
        <f>TablaDatos[[#This Row],[IMC_raw]]/1000000000000000</f>
        <v>3.5395910214981101</v>
      </c>
      <c r="M5089" s="2">
        <v>3539591021498110</v>
      </c>
      <c r="N50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89" s="13">
        <f t="shared" si="79"/>
        <v>5088</v>
      </c>
      <c r="P5089" s="2" t="str">
        <f>IF(TablaDatos[[#This Row],[Diabetes]]=0,"No","Si")</f>
        <v>No</v>
      </c>
      <c r="Q5089">
        <v>0</v>
      </c>
      <c r="R5089">
        <f>TablaDatos[[#This Row],[Aux2]]/10000000000000</f>
        <v>220.557763943374</v>
      </c>
      <c r="S5089" s="1">
        <v>2205577639433740</v>
      </c>
      <c r="T5089" s="7">
        <f>TablaDatos[[#This Row],[Aux3]]/100000000000000</f>
        <v>248.86488343227799</v>
      </c>
      <c r="U5089" s="1">
        <v>2.48864883432278E+16</v>
      </c>
      <c r="V5089">
        <v>151.80000000000001</v>
      </c>
      <c r="W5089">
        <v>95.1</v>
      </c>
    </row>
    <row r="5090" spans="1:23">
      <c r="A5090">
        <v>2017</v>
      </c>
      <c r="B5090">
        <v>60</v>
      </c>
      <c r="C5090" t="s">
        <v>23</v>
      </c>
      <c r="D5090" t="s">
        <v>42</v>
      </c>
      <c r="E5090" t="s">
        <v>18</v>
      </c>
      <c r="F5090" t="s">
        <v>19</v>
      </c>
      <c r="G5090" t="s">
        <v>28</v>
      </c>
      <c r="H5090" s="3">
        <v>21880.16</v>
      </c>
      <c r="I5090" t="s">
        <v>21</v>
      </c>
      <c r="J5090" t="s">
        <v>22</v>
      </c>
      <c r="K50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35.393814334310697</v>
      </c>
      <c r="L5090" s="6">
        <f>TablaDatos[[#This Row],[IMC_raw]]/1000000000000000</f>
        <v>35.393814334310697</v>
      </c>
      <c r="M5090" s="2">
        <v>3.53938143343107E+16</v>
      </c>
      <c r="N50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0" s="13">
        <f t="shared" si="79"/>
        <v>5089</v>
      </c>
      <c r="P5090" s="2" t="str">
        <f>IF(TablaDatos[[#This Row],[Diabetes]]=0,"No","Si")</f>
        <v>No</v>
      </c>
      <c r="Q5090">
        <v>0</v>
      </c>
      <c r="R5090">
        <f>TablaDatos[[#This Row],[Aux2]]/10000000000000</f>
        <v>2356.61792986414</v>
      </c>
      <c r="S5090" s="1">
        <v>2.35661792986414E+16</v>
      </c>
      <c r="T5090" s="7">
        <f>TablaDatos[[#This Row],[Aux3]]/100000000000000</f>
        <v>2.5233818489147501</v>
      </c>
      <c r="U5090" s="1">
        <v>252338184891475</v>
      </c>
      <c r="V5090">
        <v>158.80000000000001</v>
      </c>
      <c r="W5090">
        <v>95.4</v>
      </c>
    </row>
    <row r="5091" spans="1:23">
      <c r="A5091">
        <v>2017</v>
      </c>
      <c r="B5091">
        <v>56</v>
      </c>
      <c r="C5091" t="s">
        <v>16</v>
      </c>
      <c r="D5091" t="s">
        <v>29</v>
      </c>
      <c r="E5091" t="s">
        <v>31</v>
      </c>
      <c r="F5091" t="s">
        <v>19</v>
      </c>
      <c r="G5091" t="s">
        <v>28</v>
      </c>
      <c r="H5091" s="3">
        <v>13351.05</v>
      </c>
      <c r="I5091" t="s">
        <v>19</v>
      </c>
      <c r="J5091" t="s">
        <v>22</v>
      </c>
      <c r="K50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35.3889329738561</v>
      </c>
      <c r="L5091" s="5">
        <f>TablaDatos[[#This Row],[IMC_raw]]/1000000000000000</f>
        <v>35.3889329738561</v>
      </c>
      <c r="M5091" s="2">
        <v>3.53889329738561E+16</v>
      </c>
      <c r="N50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1" s="13">
        <f t="shared" si="79"/>
        <v>5090</v>
      </c>
      <c r="P5091" s="2" t="str">
        <f>IF(TablaDatos[[#This Row],[Diabetes]]=0,"No","Si")</f>
        <v>Si</v>
      </c>
      <c r="Q5091">
        <v>1</v>
      </c>
      <c r="R5091">
        <f>TablaDatos[[#This Row],[Aux2]]/10000000000000</f>
        <v>2491.1914674969498</v>
      </c>
      <c r="S5091" s="1">
        <v>2.49119146749695E+16</v>
      </c>
      <c r="T5091" s="7">
        <f>TablaDatos[[#This Row],[Aux3]]/100000000000000</f>
        <v>281.39726098784899</v>
      </c>
      <c r="U5091" s="1">
        <v>2.81397260987849E+16</v>
      </c>
      <c r="V5091">
        <v>177.5</v>
      </c>
      <c r="W5091">
        <v>108.8</v>
      </c>
    </row>
    <row r="5092" spans="1:23">
      <c r="A5092">
        <v>2017</v>
      </c>
      <c r="B5092">
        <v>55</v>
      </c>
      <c r="C5092" t="s">
        <v>23</v>
      </c>
      <c r="D5092" t="s">
        <v>27</v>
      </c>
      <c r="E5092" t="s">
        <v>18</v>
      </c>
      <c r="F5092" t="s">
        <v>19</v>
      </c>
      <c r="G5092" t="s">
        <v>28</v>
      </c>
      <c r="H5092" s="3">
        <v>23673.01</v>
      </c>
      <c r="I5092" t="s">
        <v>19</v>
      </c>
      <c r="J5092" t="s">
        <v>18</v>
      </c>
      <c r="K50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35.352651907664601</v>
      </c>
      <c r="L5092" s="5">
        <f>TablaDatos[[#This Row],[IMC_raw]]/1000000000000000</f>
        <v>3.5352651907664598</v>
      </c>
      <c r="M5092" s="2">
        <v>3535265190766460</v>
      </c>
      <c r="N50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2" s="13">
        <f t="shared" si="79"/>
        <v>5091</v>
      </c>
      <c r="P5092" s="2" t="str">
        <f>IF(TablaDatos[[#This Row],[Diabetes]]=0,"No","Si")</f>
        <v>No</v>
      </c>
      <c r="Q5092">
        <v>0</v>
      </c>
      <c r="R5092">
        <f>TablaDatos[[#This Row],[Aux2]]/10000000000000</f>
        <v>2164.1560769223101</v>
      </c>
      <c r="S5092" s="1">
        <v>2.16415607692231E+16</v>
      </c>
      <c r="T5092" s="7">
        <f>TablaDatos[[#This Row],[Aux3]]/100000000000000</f>
        <v>183.87001664311899</v>
      </c>
      <c r="U5092" s="1">
        <v>1.83870016643119E+16</v>
      </c>
      <c r="V5092">
        <v>167.2</v>
      </c>
      <c r="W5092">
        <v>94.4</v>
      </c>
    </row>
    <row r="5093" spans="1:23">
      <c r="A5093">
        <v>2017</v>
      </c>
      <c r="B5093">
        <v>53</v>
      </c>
      <c r="C5093" t="s">
        <v>16</v>
      </c>
      <c r="D5093" t="s">
        <v>72</v>
      </c>
      <c r="E5093" t="s">
        <v>21</v>
      </c>
      <c r="F5093" t="s">
        <v>19</v>
      </c>
      <c r="G5093" t="s">
        <v>20</v>
      </c>
      <c r="H5093" s="3">
        <v>20338.86</v>
      </c>
      <c r="I5093" t="s">
        <v>21</v>
      </c>
      <c r="J5093" t="s">
        <v>18</v>
      </c>
      <c r="K50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35.2873062674255</v>
      </c>
      <c r="L5093" s="5">
        <f>TablaDatos[[#This Row],[IMC_raw]]/1000000000000000</f>
        <v>35.2873062674255</v>
      </c>
      <c r="M5093" s="2">
        <v>3.52873062674255E+16</v>
      </c>
      <c r="N50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3" s="13">
        <f t="shared" si="79"/>
        <v>5092</v>
      </c>
      <c r="P5093" s="2" t="str">
        <f>IF(TablaDatos[[#This Row],[Diabetes]]=0,"No","Si")</f>
        <v>No</v>
      </c>
      <c r="Q5093">
        <v>0</v>
      </c>
      <c r="R5093">
        <f>TablaDatos[[#This Row],[Aux2]]/10000000000000</f>
        <v>228.24200093862899</v>
      </c>
      <c r="S5093" s="1">
        <v>2282420009386290</v>
      </c>
      <c r="T5093" s="7">
        <f>TablaDatos[[#This Row],[Aux3]]/100000000000000</f>
        <v>25.093615827378098</v>
      </c>
      <c r="U5093" s="1">
        <v>2509361582737810</v>
      </c>
      <c r="V5093">
        <v>161.69999999999999</v>
      </c>
      <c r="W5093">
        <v>97.8</v>
      </c>
    </row>
    <row r="5094" spans="1:23">
      <c r="A5094">
        <v>2017</v>
      </c>
      <c r="B5094">
        <v>59</v>
      </c>
      <c r="C5094" t="s">
        <v>23</v>
      </c>
      <c r="D5094" t="s">
        <v>42</v>
      </c>
      <c r="E5094" t="s">
        <v>18</v>
      </c>
      <c r="F5094" t="s">
        <v>19</v>
      </c>
      <c r="G5094" t="s">
        <v>28</v>
      </c>
      <c r="H5094" s="3">
        <v>19772.75</v>
      </c>
      <c r="I5094" t="s">
        <v>19</v>
      </c>
      <c r="J5094" t="s">
        <v>22</v>
      </c>
      <c r="K50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35.2814391372778</v>
      </c>
      <c r="L5094" s="6">
        <f>TablaDatos[[#This Row],[IMC_raw]]/1000000000000000</f>
        <v>3.5281439137277801</v>
      </c>
      <c r="M5094" s="2">
        <v>3528143913727780</v>
      </c>
      <c r="N50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4" s="13">
        <f t="shared" si="79"/>
        <v>5093</v>
      </c>
      <c r="P5094" s="2" t="str">
        <f>IF(TablaDatos[[#This Row],[Diabetes]]=0,"No","Si")</f>
        <v>No</v>
      </c>
      <c r="Q5094">
        <v>0</v>
      </c>
      <c r="R5094">
        <f>TablaDatos[[#This Row],[Aux2]]/10000000000000</f>
        <v>2203.20612032585</v>
      </c>
      <c r="S5094" s="1">
        <v>2.20320612032585E+16</v>
      </c>
      <c r="T5094" s="7">
        <f>TablaDatos[[#This Row],[Aux3]]/100000000000000</f>
        <v>234.37949862867799</v>
      </c>
      <c r="U5094" s="1">
        <v>2.34379498628678E+16</v>
      </c>
      <c r="V5094">
        <v>150.6</v>
      </c>
      <c r="W5094">
        <v>92.1</v>
      </c>
    </row>
    <row r="5095" spans="1:23">
      <c r="A5095">
        <v>2017</v>
      </c>
      <c r="B5095">
        <v>51</v>
      </c>
      <c r="C5095" t="s">
        <v>23</v>
      </c>
      <c r="D5095" t="s">
        <v>29</v>
      </c>
      <c r="E5095" t="s">
        <v>18</v>
      </c>
      <c r="F5095" t="s">
        <v>24</v>
      </c>
      <c r="G5095" t="s">
        <v>20</v>
      </c>
      <c r="H5095" s="3">
        <v>9910.2900000000009</v>
      </c>
      <c r="I5095" t="s">
        <v>21</v>
      </c>
      <c r="J5095" t="s">
        <v>21</v>
      </c>
      <c r="K50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35.275837761305503</v>
      </c>
      <c r="L5095" s="6">
        <f>TablaDatos[[#This Row],[IMC_raw]]/1000000000000000</f>
        <v>35.275837761305503</v>
      </c>
      <c r="M5095" s="2">
        <v>3.52758377613055E+16</v>
      </c>
      <c r="N50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5" s="13">
        <f t="shared" si="79"/>
        <v>5094</v>
      </c>
      <c r="P5095" s="2" t="str">
        <f>IF(TablaDatos[[#This Row],[Diabetes]]=0,"No","Si")</f>
        <v>No</v>
      </c>
      <c r="Q5095">
        <v>0</v>
      </c>
      <c r="R5095">
        <f>TablaDatos[[#This Row],[Aux2]]/10000000000000</f>
        <v>2388.6618054782198</v>
      </c>
      <c r="S5095" s="1">
        <v>2.38866180547822E+16</v>
      </c>
      <c r="T5095" s="7">
        <f>TablaDatos[[#This Row],[Aux3]]/100000000000000</f>
        <v>3.0000000000000001E-12</v>
      </c>
      <c r="U5095">
        <v>300</v>
      </c>
      <c r="V5095">
        <v>151.30000000000001</v>
      </c>
      <c r="W5095">
        <v>96.1</v>
      </c>
    </row>
    <row r="5096" spans="1:23">
      <c r="A5096">
        <v>2017</v>
      </c>
      <c r="B5096">
        <v>58</v>
      </c>
      <c r="C5096" t="s">
        <v>16</v>
      </c>
      <c r="D5096" t="s">
        <v>32</v>
      </c>
      <c r="E5096" t="s">
        <v>21</v>
      </c>
      <c r="F5096" t="s">
        <v>24</v>
      </c>
      <c r="G5096" t="s">
        <v>28</v>
      </c>
      <c r="H5096" s="3">
        <v>21723.63</v>
      </c>
      <c r="I5096" t="s">
        <v>21</v>
      </c>
      <c r="J5096" t="s">
        <v>18</v>
      </c>
      <c r="K50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35.257318361276297</v>
      </c>
      <c r="L5096" s="5">
        <f>TablaDatos[[#This Row],[IMC_raw]]/100000000000000</f>
        <v>35.257318361276297</v>
      </c>
      <c r="M5096" s="2">
        <v>3525731836127630</v>
      </c>
      <c r="N50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6" s="13">
        <f t="shared" si="79"/>
        <v>5095</v>
      </c>
      <c r="P5096" s="2" t="str">
        <f>IF(TablaDatos[[#This Row],[Diabetes]]=0,"No","Si")</f>
        <v>Si</v>
      </c>
      <c r="Q5096">
        <v>1</v>
      </c>
      <c r="R5096">
        <f>TablaDatos[[#This Row],[Aux2]]/10000000000000</f>
        <v>2072.59552779265</v>
      </c>
      <c r="S5096" s="1">
        <v>2.07259552779265E+16</v>
      </c>
      <c r="T5096" s="7">
        <f>TablaDatos[[#This Row],[Aux3]]/100000000000000</f>
        <v>3.0000000000000001E-12</v>
      </c>
      <c r="U5096">
        <v>300</v>
      </c>
      <c r="V5096">
        <v>174.7</v>
      </c>
      <c r="W5096">
        <v>107.8</v>
      </c>
    </row>
    <row r="5097" spans="1:23">
      <c r="A5097">
        <v>2017</v>
      </c>
      <c r="B5097">
        <v>62</v>
      </c>
      <c r="C5097" t="s">
        <v>23</v>
      </c>
      <c r="D5097" t="s">
        <v>29</v>
      </c>
      <c r="E5097" t="s">
        <v>18</v>
      </c>
      <c r="F5097" t="s">
        <v>19</v>
      </c>
      <c r="G5097" t="s">
        <v>28</v>
      </c>
      <c r="H5097" s="3">
        <v>21705.35</v>
      </c>
      <c r="I5097" t="s">
        <v>19</v>
      </c>
      <c r="J5097" t="s">
        <v>22</v>
      </c>
      <c r="K50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35.244084387832601</v>
      </c>
      <c r="L5097" s="6">
        <f>TablaDatos[[#This Row],[IMC_raw]]/1000000000000000</f>
        <v>3.5244084387832602</v>
      </c>
      <c r="M5097" s="2">
        <v>3524408438783260</v>
      </c>
      <c r="N50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7" s="13">
        <f t="shared" si="79"/>
        <v>5096</v>
      </c>
      <c r="P5097" s="2" t="str">
        <f>IF(TablaDatos[[#This Row],[Diabetes]]=0,"No","Si")</f>
        <v>No</v>
      </c>
      <c r="Q5097">
        <v>0</v>
      </c>
      <c r="R5097">
        <f>TablaDatos[[#This Row],[Aux2]]/10000000000000</f>
        <v>2317.5770331564299</v>
      </c>
      <c r="S5097" s="1">
        <v>2.31757703315643E+16</v>
      </c>
      <c r="T5097" s="7">
        <f>TablaDatos[[#This Row],[Aux3]]/100000000000000</f>
        <v>244.98912754014</v>
      </c>
      <c r="U5097" s="1">
        <v>2.4498912754014E+16</v>
      </c>
      <c r="V5097">
        <v>156.69999999999999</v>
      </c>
      <c r="W5097">
        <v>92.9</v>
      </c>
    </row>
    <row r="5098" spans="1:23">
      <c r="A5098">
        <v>2017</v>
      </c>
      <c r="B5098">
        <v>52</v>
      </c>
      <c r="C5098" t="s">
        <v>16</v>
      </c>
      <c r="D5098" t="s">
        <v>71</v>
      </c>
      <c r="E5098" t="s">
        <v>19</v>
      </c>
      <c r="F5098" t="s">
        <v>35</v>
      </c>
      <c r="G5098" t="s">
        <v>20</v>
      </c>
      <c r="H5098" s="3">
        <v>14427.27</v>
      </c>
      <c r="I5098" t="s">
        <v>19</v>
      </c>
      <c r="J5098" t="s">
        <v>22</v>
      </c>
      <c r="K50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35.224354470105801</v>
      </c>
      <c r="L5098" s="6">
        <f>TablaDatos[[#This Row],[IMC_raw]]/1000000000000000</f>
        <v>3.5224354470105799</v>
      </c>
      <c r="M5098" s="2">
        <v>3522435447010580</v>
      </c>
      <c r="N50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8" s="13">
        <f t="shared" si="79"/>
        <v>5097</v>
      </c>
      <c r="P5098" s="2" t="str">
        <f>IF(TablaDatos[[#This Row],[Diabetes]]=0,"No","Si")</f>
        <v>No</v>
      </c>
      <c r="Q5098">
        <v>0</v>
      </c>
      <c r="R5098">
        <f>TablaDatos[[#This Row],[Aux2]]/10000000000000</f>
        <v>155.584511811841</v>
      </c>
      <c r="S5098" s="1">
        <v>1555845118118410</v>
      </c>
      <c r="T5098" s="7">
        <f>TablaDatos[[#This Row],[Aux3]]/100000000000000</f>
        <v>195.133737232942</v>
      </c>
      <c r="U5098" s="1">
        <v>1.95133737232942E+16</v>
      </c>
      <c r="V5098">
        <v>151.69999999999999</v>
      </c>
      <c r="W5098">
        <v>94.3</v>
      </c>
    </row>
    <row r="5099" spans="1:23">
      <c r="A5099">
        <v>2017</v>
      </c>
      <c r="B5099">
        <v>71</v>
      </c>
      <c r="C5099" t="s">
        <v>23</v>
      </c>
      <c r="D5099" t="s">
        <v>29</v>
      </c>
      <c r="E5099" t="s">
        <v>21</v>
      </c>
      <c r="F5099" t="s">
        <v>24</v>
      </c>
      <c r="G5099" t="s">
        <v>25</v>
      </c>
      <c r="H5099" s="3">
        <v>12295.71</v>
      </c>
      <c r="I5099" t="s">
        <v>21</v>
      </c>
      <c r="J5099" t="s">
        <v>22</v>
      </c>
      <c r="K50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35.201885879000599</v>
      </c>
      <c r="L5099" s="6">
        <f>TablaDatos[[#This Row],[IMC_raw]]/1000000000000000</f>
        <v>35.201885879000599</v>
      </c>
      <c r="M5099" s="2">
        <v>3.52018858790006E+16</v>
      </c>
      <c r="N50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099" s="13">
        <f t="shared" si="79"/>
        <v>5098</v>
      </c>
      <c r="P5099" s="2" t="str">
        <f>IF(TablaDatos[[#This Row],[Diabetes]]=0,"No","Si")</f>
        <v>Si</v>
      </c>
      <c r="Q5099">
        <v>1</v>
      </c>
      <c r="R5099">
        <f>TablaDatos[[#This Row],[Aux2]]/10000000000000</f>
        <v>225.76079232954299</v>
      </c>
      <c r="S5099" s="1">
        <v>2257607923295430</v>
      </c>
      <c r="T5099" s="7">
        <f>TablaDatos[[#This Row],[Aux3]]/100000000000000</f>
        <v>262.04459277456903</v>
      </c>
      <c r="U5099" s="1">
        <v>2.62044592774569E+16</v>
      </c>
      <c r="V5099">
        <v>183.2</v>
      </c>
      <c r="W5099">
        <v>110.7</v>
      </c>
    </row>
    <row r="5100" spans="1:23">
      <c r="A5100">
        <v>2017</v>
      </c>
      <c r="B5100">
        <v>51</v>
      </c>
      <c r="C5100" t="s">
        <v>23</v>
      </c>
      <c r="D5100" t="s">
        <v>29</v>
      </c>
      <c r="E5100" t="s">
        <v>18</v>
      </c>
      <c r="F5100" t="s">
        <v>35</v>
      </c>
      <c r="G5100" t="s">
        <v>20</v>
      </c>
      <c r="H5100" s="3">
        <v>16577.48</v>
      </c>
      <c r="I5100" t="s">
        <v>19</v>
      </c>
      <c r="J5100" t="s">
        <v>22</v>
      </c>
      <c r="K51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35.193819807924804</v>
      </c>
      <c r="L5100" s="5">
        <f>TablaDatos[[#This Row],[IMC_raw]]/1000000000000000</f>
        <v>3.5193819807924802</v>
      </c>
      <c r="M5100" s="2">
        <v>3519381980792480</v>
      </c>
      <c r="N51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0" s="13">
        <f t="shared" si="79"/>
        <v>5099</v>
      </c>
      <c r="P5100" s="2" t="str">
        <f>IF(TablaDatos[[#This Row],[Diabetes]]=0,"No","Si")</f>
        <v>No</v>
      </c>
      <c r="Q5100">
        <v>0</v>
      </c>
      <c r="R5100">
        <f>TablaDatos[[#This Row],[Aux2]]/10000000000000</f>
        <v>187.63107634783199</v>
      </c>
      <c r="S5100" s="1">
        <v>1876310763478320</v>
      </c>
      <c r="T5100" s="7">
        <f>TablaDatos[[#This Row],[Aux3]]/100000000000000</f>
        <v>243.888557088504</v>
      </c>
      <c r="U5100" s="1">
        <v>2.43888557088504E+16</v>
      </c>
      <c r="V5100">
        <v>149.6</v>
      </c>
      <c r="W5100">
        <v>80.099999999999994</v>
      </c>
    </row>
    <row r="5101" spans="1:23">
      <c r="A5101">
        <v>2017</v>
      </c>
      <c r="B5101">
        <v>65</v>
      </c>
      <c r="C5101" t="s">
        <v>23</v>
      </c>
      <c r="D5101" t="s">
        <v>17</v>
      </c>
      <c r="E5101" t="s">
        <v>21</v>
      </c>
      <c r="F5101" t="s">
        <v>24</v>
      </c>
      <c r="G5101" t="s">
        <v>25</v>
      </c>
      <c r="H5101" s="3">
        <v>20425.29</v>
      </c>
      <c r="I5101" t="s">
        <v>19</v>
      </c>
      <c r="J5101" t="s">
        <v>18</v>
      </c>
      <c r="K51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35.185122121149398</v>
      </c>
      <c r="L5101" s="6">
        <f>TablaDatos[[#This Row],[IMC_raw]]/1000000000000000</f>
        <v>35.185122121149398</v>
      </c>
      <c r="M5101" s="2">
        <v>3.51851221211494E+16</v>
      </c>
      <c r="N51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1" s="13">
        <f t="shared" si="79"/>
        <v>5100</v>
      </c>
      <c r="P5101" s="2" t="str">
        <f>IF(TablaDatos[[#This Row],[Diabetes]]=0,"No","Si")</f>
        <v>Si</v>
      </c>
      <c r="Q5101">
        <v>1</v>
      </c>
      <c r="R5101">
        <f>TablaDatos[[#This Row],[Aux2]]/10000000000000</f>
        <v>2436.1078828660702</v>
      </c>
      <c r="S5101" s="1">
        <v>2.43610788286607E+16</v>
      </c>
      <c r="T5101" s="7">
        <f>TablaDatos[[#This Row],[Aux3]]/100000000000000</f>
        <v>237.44576119808099</v>
      </c>
      <c r="U5101" s="1">
        <v>2.37445761198081E+16</v>
      </c>
      <c r="V5101">
        <v>170.2</v>
      </c>
      <c r="W5101">
        <v>100.6</v>
      </c>
    </row>
    <row r="5102" spans="1:23">
      <c r="A5102">
        <v>2017</v>
      </c>
      <c r="B5102">
        <v>59</v>
      </c>
      <c r="C5102" t="s">
        <v>23</v>
      </c>
      <c r="D5102" t="s">
        <v>29</v>
      </c>
      <c r="E5102" t="s">
        <v>19</v>
      </c>
      <c r="F5102" t="s">
        <v>19</v>
      </c>
      <c r="G5102" t="s">
        <v>28</v>
      </c>
      <c r="H5102" s="3">
        <v>8335.99</v>
      </c>
      <c r="I5102" t="s">
        <v>21</v>
      </c>
      <c r="J5102" t="s">
        <v>18</v>
      </c>
      <c r="K51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35.159589228297399</v>
      </c>
      <c r="L5102" s="6">
        <f>TablaDatos[[#This Row],[IMC_raw]]/1000000000000000</f>
        <v>3.5159589228297401</v>
      </c>
      <c r="M5102" s="2">
        <v>3515958922829740</v>
      </c>
      <c r="N51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2" s="13">
        <f t="shared" si="79"/>
        <v>5101</v>
      </c>
      <c r="P5102" s="2" t="str">
        <f>IF(TablaDatos[[#This Row],[Diabetes]]=0,"No","Si")</f>
        <v>No</v>
      </c>
      <c r="Q5102">
        <v>0</v>
      </c>
      <c r="R5102">
        <f>TablaDatos[[#This Row],[Aux2]]/10000000000000</f>
        <v>218.34031447150201</v>
      </c>
      <c r="S5102" s="1">
        <v>2183403144715020</v>
      </c>
      <c r="T5102" s="7">
        <f>TablaDatos[[#This Row],[Aux3]]/100000000000000</f>
        <v>257.48920957136897</v>
      </c>
      <c r="U5102" s="1">
        <v>2.57489209571369E+16</v>
      </c>
      <c r="V5102">
        <v>162.30000000000001</v>
      </c>
      <c r="W5102">
        <v>101.2</v>
      </c>
    </row>
    <row r="5103" spans="1:23">
      <c r="A5103">
        <v>2017</v>
      </c>
      <c r="B5103">
        <v>65</v>
      </c>
      <c r="C5103" t="s">
        <v>23</v>
      </c>
      <c r="D5103" t="s">
        <v>30</v>
      </c>
      <c r="E5103" t="s">
        <v>19</v>
      </c>
      <c r="F5103" t="s">
        <v>19</v>
      </c>
      <c r="G5103" t="s">
        <v>25</v>
      </c>
      <c r="H5103" s="3">
        <v>9741.7199999999993</v>
      </c>
      <c r="I5103" t="s">
        <v>19</v>
      </c>
      <c r="J5103" t="s">
        <v>22</v>
      </c>
      <c r="K51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35.145511082744299</v>
      </c>
      <c r="L5103" s="5">
        <f>TablaDatos[[#This Row],[IMC_raw]]/1000000000000000</f>
        <v>3.5145511082744298</v>
      </c>
      <c r="M5103" s="2">
        <v>3514551108274430</v>
      </c>
      <c r="N51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3" s="13">
        <f t="shared" si="79"/>
        <v>5102</v>
      </c>
      <c r="P5103" s="2" t="str">
        <f>IF(TablaDatos[[#This Row],[Diabetes]]=0,"No","Si")</f>
        <v>No</v>
      </c>
      <c r="Q5103">
        <v>0</v>
      </c>
      <c r="R5103">
        <f>TablaDatos[[#This Row],[Aux2]]/10000000000000</f>
        <v>227.82883353294</v>
      </c>
      <c r="S5103" s="1">
        <v>2278288335329400</v>
      </c>
      <c r="T5103" s="7">
        <f>TablaDatos[[#This Row],[Aux3]]/100000000000000</f>
        <v>249.13262396437901</v>
      </c>
      <c r="U5103" s="1">
        <v>2.49132623964379E+16</v>
      </c>
      <c r="V5103">
        <v>168.7</v>
      </c>
      <c r="W5103">
        <v>95.3</v>
      </c>
    </row>
    <row r="5104" spans="1:23">
      <c r="A5104">
        <v>2017</v>
      </c>
      <c r="B5104">
        <v>61</v>
      </c>
      <c r="C5104" t="s">
        <v>16</v>
      </c>
      <c r="D5104" t="s">
        <v>72</v>
      </c>
      <c r="E5104" t="s">
        <v>21</v>
      </c>
      <c r="F5104" t="s">
        <v>24</v>
      </c>
      <c r="G5104" t="s">
        <v>28</v>
      </c>
      <c r="H5104" s="3">
        <v>14636.28</v>
      </c>
      <c r="I5104" t="s">
        <v>21</v>
      </c>
      <c r="J5104" t="s">
        <v>19</v>
      </c>
      <c r="K51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35.1341378248054</v>
      </c>
      <c r="L5104" s="6">
        <f>TablaDatos[[#This Row],[IMC_raw]]/1000000000000000</f>
        <v>3.5134137824805398</v>
      </c>
      <c r="M5104" s="2">
        <v>3513413782480540</v>
      </c>
      <c r="N51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4" s="13">
        <f t="shared" si="79"/>
        <v>5103</v>
      </c>
      <c r="P5104" s="2" t="str">
        <f>IF(TablaDatos[[#This Row],[Diabetes]]=0,"No","Si")</f>
        <v>Si</v>
      </c>
      <c r="Q5104">
        <v>1</v>
      </c>
      <c r="R5104">
        <f>TablaDatos[[#This Row],[Aux2]]/10000000000000</f>
        <v>239.673466058515</v>
      </c>
      <c r="S5104" s="1">
        <v>2396734660585150</v>
      </c>
      <c r="T5104" s="7">
        <f>TablaDatos[[#This Row],[Aux3]]/100000000000000</f>
        <v>299.09533451352098</v>
      </c>
      <c r="U5104" s="1">
        <v>2.99095334513521E+16</v>
      </c>
      <c r="V5104">
        <v>171.3</v>
      </c>
      <c r="W5104">
        <v>107.9</v>
      </c>
    </row>
    <row r="5105" spans="1:23">
      <c r="A5105">
        <v>2017</v>
      </c>
      <c r="B5105">
        <v>64</v>
      </c>
      <c r="C5105" t="s">
        <v>23</v>
      </c>
      <c r="D5105" t="s">
        <v>29</v>
      </c>
      <c r="E5105" t="s">
        <v>18</v>
      </c>
      <c r="F5105" t="s">
        <v>19</v>
      </c>
      <c r="G5105" t="s">
        <v>28</v>
      </c>
      <c r="H5105" s="3">
        <v>20911.16</v>
      </c>
      <c r="I5105" t="s">
        <v>21</v>
      </c>
      <c r="J5105" t="s">
        <v>22</v>
      </c>
      <c r="K51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35.095253850789</v>
      </c>
      <c r="L5105" s="6">
        <f>TablaDatos[[#This Row],[IMC_raw]]/1000000000000000</f>
        <v>35.095253850789</v>
      </c>
      <c r="M5105" s="2">
        <v>3.5095253850789E+16</v>
      </c>
      <c r="N51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5" s="13">
        <f t="shared" si="79"/>
        <v>5104</v>
      </c>
      <c r="P5105" s="2" t="str">
        <f>IF(TablaDatos[[#This Row],[Diabetes]]=0,"No","Si")</f>
        <v>No</v>
      </c>
      <c r="Q5105">
        <v>0</v>
      </c>
      <c r="R5105">
        <f>TablaDatos[[#This Row],[Aux2]]/10000000000000</f>
        <v>2152.31234997705</v>
      </c>
      <c r="S5105" s="1">
        <v>2.15231234997705E+16</v>
      </c>
      <c r="T5105" s="7">
        <f>TablaDatos[[#This Row],[Aux3]]/100000000000000</f>
        <v>202.867644028288</v>
      </c>
      <c r="U5105" s="1">
        <v>2.02867644028288E+16</v>
      </c>
      <c r="V5105">
        <v>154</v>
      </c>
      <c r="W5105">
        <v>95.3</v>
      </c>
    </row>
    <row r="5106" spans="1:23">
      <c r="A5106">
        <v>2017</v>
      </c>
      <c r="B5106">
        <v>54</v>
      </c>
      <c r="C5106" t="s">
        <v>23</v>
      </c>
      <c r="D5106" t="s">
        <v>73</v>
      </c>
      <c r="E5106" t="s">
        <v>21</v>
      </c>
      <c r="F5106" t="s">
        <v>19</v>
      </c>
      <c r="G5106" t="s">
        <v>20</v>
      </c>
      <c r="H5106" s="3">
        <v>23670.07</v>
      </c>
      <c r="I5106" t="s">
        <v>21</v>
      </c>
      <c r="J5106" t="s">
        <v>18</v>
      </c>
      <c r="K51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35.073748177524003</v>
      </c>
      <c r="L5106" s="6">
        <f>TablaDatos[[#This Row],[IMC_raw]]/1000000000000000</f>
        <v>35.073748177524003</v>
      </c>
      <c r="M5106" s="2">
        <v>3.5073748177524E+16</v>
      </c>
      <c r="N51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6" s="13">
        <f t="shared" si="79"/>
        <v>5105</v>
      </c>
      <c r="P5106" s="2" t="str">
        <f>IF(TablaDatos[[#This Row],[Diabetes]]=0,"No","Si")</f>
        <v>No</v>
      </c>
      <c r="Q5106">
        <v>0</v>
      </c>
      <c r="R5106">
        <f>TablaDatos[[#This Row],[Aux2]]/10000000000000</f>
        <v>2063.5481435032898</v>
      </c>
      <c r="S5106" s="1">
        <v>2.06354814350329E+16</v>
      </c>
      <c r="T5106" s="7">
        <f>TablaDatos[[#This Row],[Aux3]]/100000000000000</f>
        <v>222.61479022437899</v>
      </c>
      <c r="U5106" s="1">
        <v>2.22614790224379E+16</v>
      </c>
      <c r="V5106">
        <v>158</v>
      </c>
      <c r="W5106">
        <v>92.5</v>
      </c>
    </row>
    <row r="5107" spans="1:23">
      <c r="A5107">
        <v>2017</v>
      </c>
      <c r="B5107">
        <v>62</v>
      </c>
      <c r="C5107" t="s">
        <v>23</v>
      </c>
      <c r="D5107" t="s">
        <v>36</v>
      </c>
      <c r="E5107" t="s">
        <v>19</v>
      </c>
      <c r="F5107" t="s">
        <v>19</v>
      </c>
      <c r="G5107" t="s">
        <v>28</v>
      </c>
      <c r="H5107" s="3">
        <v>22024.71</v>
      </c>
      <c r="I5107" t="s">
        <v>21</v>
      </c>
      <c r="J5107" t="s">
        <v>18</v>
      </c>
      <c r="K51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35.0454884612573</v>
      </c>
      <c r="L5107" s="6">
        <f>TablaDatos[[#This Row],[IMC_raw]]/100000000000000</f>
        <v>35.0454884612573</v>
      </c>
      <c r="M5107" s="2">
        <v>3504548846125730</v>
      </c>
      <c r="N51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7" s="13">
        <f t="shared" si="79"/>
        <v>5106</v>
      </c>
      <c r="P5107" s="2" t="str">
        <f>IF(TablaDatos[[#This Row],[Diabetes]]=0,"No","Si")</f>
        <v>No</v>
      </c>
      <c r="Q5107">
        <v>0</v>
      </c>
      <c r="R5107">
        <f>TablaDatos[[#This Row],[Aux2]]/10000000000000</f>
        <v>2353.4066638722502</v>
      </c>
      <c r="S5107" s="1">
        <v>2.35340666387225E+16</v>
      </c>
      <c r="T5107" s="7">
        <f>TablaDatos[[#This Row],[Aux3]]/100000000000000</f>
        <v>232.80123839033399</v>
      </c>
      <c r="U5107" s="1">
        <v>2.32801238390334E+16</v>
      </c>
      <c r="V5107">
        <v>169.2</v>
      </c>
      <c r="W5107">
        <v>102.1</v>
      </c>
    </row>
    <row r="5108" spans="1:23">
      <c r="A5108">
        <v>2018</v>
      </c>
      <c r="B5108">
        <v>58</v>
      </c>
      <c r="C5108" t="s">
        <v>16</v>
      </c>
      <c r="D5108" t="s">
        <v>72</v>
      </c>
      <c r="E5108" t="s">
        <v>31</v>
      </c>
      <c r="F5108" t="s">
        <v>24</v>
      </c>
      <c r="G5108" t="s">
        <v>28</v>
      </c>
      <c r="H5108" s="3">
        <v>17381.18</v>
      </c>
      <c r="I5108" t="s">
        <v>21</v>
      </c>
      <c r="J5108" t="s">
        <v>21</v>
      </c>
      <c r="K51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39.939170702024199</v>
      </c>
      <c r="L5108" s="5">
        <f>TablaDatos[[#This Row],[IMC_raw]]/1000000000000000</f>
        <v>3.99391707020242</v>
      </c>
      <c r="M5108" s="2">
        <v>3993917070202420</v>
      </c>
      <c r="N51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8" s="13">
        <f t="shared" si="79"/>
        <v>5107</v>
      </c>
      <c r="P5108" s="2" t="str">
        <f>IF(TablaDatos[[#This Row],[Diabetes]]=0,"No","Si")</f>
        <v>Si</v>
      </c>
      <c r="Q5108">
        <v>1</v>
      </c>
      <c r="R5108">
        <f>TablaDatos[[#This Row],[Aux2]]/10000000000000</f>
        <v>274.298612885902</v>
      </c>
      <c r="S5108" s="1">
        <v>2742986128859020</v>
      </c>
      <c r="T5108" s="7">
        <f>TablaDatos[[#This Row],[Aux3]]/100000000000000</f>
        <v>3.0000000000000001E-12</v>
      </c>
      <c r="U5108">
        <v>300</v>
      </c>
      <c r="V5108">
        <v>186.9</v>
      </c>
      <c r="W5108">
        <v>108.1</v>
      </c>
    </row>
    <row r="5109" spans="1:23">
      <c r="A5109">
        <v>2018</v>
      </c>
      <c r="B5109">
        <v>70</v>
      </c>
      <c r="C5109" t="s">
        <v>23</v>
      </c>
      <c r="D5109" t="s">
        <v>17</v>
      </c>
      <c r="E5109" t="s">
        <v>31</v>
      </c>
      <c r="F5109" t="s">
        <v>24</v>
      </c>
      <c r="G5109" t="s">
        <v>25</v>
      </c>
      <c r="H5109" s="3">
        <v>16354.75</v>
      </c>
      <c r="I5109" t="s">
        <v>19</v>
      </c>
      <c r="J5109" t="s">
        <v>22</v>
      </c>
      <c r="K51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39.899695225280503</v>
      </c>
      <c r="L5109" s="5">
        <f>TablaDatos[[#This Row],[IMC_raw]]/1000000000000000</f>
        <v>3.98996952252805</v>
      </c>
      <c r="M5109" s="2">
        <v>3989969522528050</v>
      </c>
      <c r="N51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09" s="13">
        <f t="shared" si="79"/>
        <v>5108</v>
      </c>
      <c r="P5109" s="2" t="str">
        <f>IF(TablaDatos[[#This Row],[Diabetes]]=0,"No","Si")</f>
        <v>Si</v>
      </c>
      <c r="Q5109">
        <v>1</v>
      </c>
      <c r="R5109">
        <f>TablaDatos[[#This Row],[Aux2]]/10000000000000</f>
        <v>2243.4658616013398</v>
      </c>
      <c r="S5109" s="1">
        <v>2.24346586160134E+16</v>
      </c>
      <c r="T5109" s="7">
        <f>TablaDatos[[#This Row],[Aux3]]/100000000000000</f>
        <v>274.61427448332898</v>
      </c>
      <c r="U5109" s="1">
        <v>2.74614274483329E+16</v>
      </c>
      <c r="V5109">
        <v>183</v>
      </c>
      <c r="W5109">
        <v>105</v>
      </c>
    </row>
    <row r="5110" spans="1:23">
      <c r="A5110">
        <v>2018</v>
      </c>
      <c r="B5110">
        <v>45</v>
      </c>
      <c r="C5110" t="s">
        <v>16</v>
      </c>
      <c r="D5110" t="s">
        <v>73</v>
      </c>
      <c r="E5110" t="s">
        <v>18</v>
      </c>
      <c r="F5110" t="s">
        <v>19</v>
      </c>
      <c r="G5110" t="s">
        <v>20</v>
      </c>
      <c r="H5110" s="3">
        <v>27880.35</v>
      </c>
      <c r="I5110" t="s">
        <v>19</v>
      </c>
      <c r="J5110" t="s">
        <v>22</v>
      </c>
      <c r="K51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39.734954781772899</v>
      </c>
      <c r="L5110" s="6">
        <f>TablaDatos[[#This Row],[IMC_raw]]/1000000000000000</f>
        <v>3.97349547817729</v>
      </c>
      <c r="M5110" s="2">
        <v>3973495478177290</v>
      </c>
      <c r="N51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0" s="13">
        <f t="shared" si="79"/>
        <v>5109</v>
      </c>
      <c r="P5110" s="2" t="str">
        <f>IF(TablaDatos[[#This Row],[Diabetes]]=0,"No","Si")</f>
        <v>No</v>
      </c>
      <c r="Q5110">
        <v>0</v>
      </c>
      <c r="R5110">
        <f>TablaDatos[[#This Row],[Aux2]]/10000000000000</f>
        <v>1944.7659309457699</v>
      </c>
      <c r="S5110" s="1">
        <v>1.94476593094577E+16</v>
      </c>
      <c r="T5110" s="7">
        <f>TablaDatos[[#This Row],[Aux3]]/100000000000000</f>
        <v>209.27202401350499</v>
      </c>
      <c r="U5110" s="1">
        <v>2.09272024013505E+16</v>
      </c>
      <c r="V5110">
        <v>148.30000000000001</v>
      </c>
      <c r="W5110">
        <v>92.5</v>
      </c>
    </row>
    <row r="5111" spans="1:23">
      <c r="A5111">
        <v>2018</v>
      </c>
      <c r="B5111">
        <v>73</v>
      </c>
      <c r="C5111" t="s">
        <v>23</v>
      </c>
      <c r="D5111" t="s">
        <v>27</v>
      </c>
      <c r="E5111" t="s">
        <v>21</v>
      </c>
      <c r="F5111" t="s">
        <v>24</v>
      </c>
      <c r="G5111" t="s">
        <v>25</v>
      </c>
      <c r="H5111" s="3">
        <v>10501.73</v>
      </c>
      <c r="I5111" t="s">
        <v>19</v>
      </c>
      <c r="J5111" t="s">
        <v>22</v>
      </c>
      <c r="K51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39.716348667671298</v>
      </c>
      <c r="L5111" s="6">
        <f>TablaDatos[[#This Row],[IMC_raw]]/1000000000000000</f>
        <v>3.97163486676713</v>
      </c>
      <c r="M5111" s="2">
        <v>3971634866767130</v>
      </c>
      <c r="N51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1" s="13">
        <f t="shared" si="79"/>
        <v>5110</v>
      </c>
      <c r="P5111" s="2" t="str">
        <f>IF(TablaDatos[[#This Row],[Diabetes]]=0,"No","Si")</f>
        <v>Si</v>
      </c>
      <c r="Q5111">
        <v>1</v>
      </c>
      <c r="R5111">
        <f>TablaDatos[[#This Row],[Aux2]]/10000000000000</f>
        <v>24.9476473812717</v>
      </c>
      <c r="S5111" s="1">
        <v>249476473812717</v>
      </c>
      <c r="T5111" s="7">
        <f>TablaDatos[[#This Row],[Aux3]]/100000000000000</f>
        <v>2.5716398533202698</v>
      </c>
      <c r="U5111" s="1">
        <v>257163985332027</v>
      </c>
      <c r="V5111">
        <v>182</v>
      </c>
      <c r="W5111">
        <v>108.1</v>
      </c>
    </row>
    <row r="5112" spans="1:23">
      <c r="A5112">
        <v>2018</v>
      </c>
      <c r="B5112">
        <v>61</v>
      </c>
      <c r="C5112" t="s">
        <v>16</v>
      </c>
      <c r="D5112" t="s">
        <v>30</v>
      </c>
      <c r="E5112" t="s">
        <v>21</v>
      </c>
      <c r="F5112" t="s">
        <v>19</v>
      </c>
      <c r="G5112" t="s">
        <v>28</v>
      </c>
      <c r="H5112" s="3">
        <v>21550.81</v>
      </c>
      <c r="I5112" t="s">
        <v>19</v>
      </c>
      <c r="J5112" t="s">
        <v>19</v>
      </c>
      <c r="K51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39.715357703763196</v>
      </c>
      <c r="L5112" s="5">
        <f>TablaDatos[[#This Row],[IMC_raw]]/1000000000000000</f>
        <v>3.9715357703763199</v>
      </c>
      <c r="M5112" s="2">
        <v>3971535770376320</v>
      </c>
      <c r="N51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2" s="13">
        <f t="shared" si="79"/>
        <v>5111</v>
      </c>
      <c r="P5112" s="2" t="str">
        <f>IF(TablaDatos[[#This Row],[Diabetes]]=0,"No","Si")</f>
        <v>Si</v>
      </c>
      <c r="Q5112">
        <v>1</v>
      </c>
      <c r="R5112">
        <f>TablaDatos[[#This Row],[Aux2]]/10000000000000</f>
        <v>2279.5793016449302</v>
      </c>
      <c r="S5112" s="1">
        <v>2.27957930164493E+16</v>
      </c>
      <c r="T5112" s="7">
        <f>TablaDatos[[#This Row],[Aux3]]/100000000000000</f>
        <v>249.99065956374699</v>
      </c>
      <c r="U5112" s="1">
        <v>2.49990659563747E+16</v>
      </c>
      <c r="V5112">
        <v>172.7</v>
      </c>
      <c r="W5112">
        <v>104.2</v>
      </c>
    </row>
    <row r="5113" spans="1:23">
      <c r="A5113">
        <v>2018</v>
      </c>
      <c r="B5113">
        <v>65</v>
      </c>
      <c r="C5113" t="s">
        <v>23</v>
      </c>
      <c r="D5113" t="s">
        <v>29</v>
      </c>
      <c r="E5113" t="s">
        <v>21</v>
      </c>
      <c r="F5113" t="s">
        <v>24</v>
      </c>
      <c r="G5113" t="s">
        <v>25</v>
      </c>
      <c r="H5113" s="3">
        <v>6442.04</v>
      </c>
      <c r="I5113" t="s">
        <v>21</v>
      </c>
      <c r="J5113" t="s">
        <v>18</v>
      </c>
      <c r="K51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39.704839236716396</v>
      </c>
      <c r="L5113" s="6">
        <f>TablaDatos[[#This Row],[IMC_raw]]/1000000000000000</f>
        <v>3.9704839236716398</v>
      </c>
      <c r="M5113" s="2">
        <v>3970483923671640</v>
      </c>
      <c r="N51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3" s="13">
        <f t="shared" si="79"/>
        <v>5112</v>
      </c>
      <c r="P5113" s="2" t="str">
        <f>IF(TablaDatos[[#This Row],[Diabetes]]=0,"No","Si")</f>
        <v>Si</v>
      </c>
      <c r="Q5113">
        <v>1</v>
      </c>
      <c r="R5113">
        <f>TablaDatos[[#This Row],[Aux2]]/10000000000000</f>
        <v>2554.9139896957399</v>
      </c>
      <c r="S5113" s="1">
        <v>2.55491398969574E+16</v>
      </c>
      <c r="T5113" s="7">
        <f>TablaDatos[[#This Row],[Aux3]]/100000000000000</f>
        <v>3.0000000000000001E-12</v>
      </c>
      <c r="U5113">
        <v>300</v>
      </c>
      <c r="V5113">
        <v>171.8</v>
      </c>
      <c r="W5113">
        <v>100.1</v>
      </c>
    </row>
    <row r="5114" spans="1:23">
      <c r="A5114">
        <v>2018</v>
      </c>
      <c r="B5114">
        <v>64</v>
      </c>
      <c r="C5114" t="s">
        <v>16</v>
      </c>
      <c r="D5114" t="s">
        <v>42</v>
      </c>
      <c r="E5114" t="s">
        <v>21</v>
      </c>
      <c r="F5114" t="s">
        <v>24</v>
      </c>
      <c r="G5114" t="s">
        <v>28</v>
      </c>
      <c r="H5114" s="3">
        <v>26128.86</v>
      </c>
      <c r="I5114" t="s">
        <v>21</v>
      </c>
      <c r="J5114" t="s">
        <v>19</v>
      </c>
      <c r="K51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39.565092912623498</v>
      </c>
      <c r="L5114" s="6">
        <f>TablaDatos[[#This Row],[IMC_raw]]/1000000000000000</f>
        <v>3.9565092912623498</v>
      </c>
      <c r="M5114" s="2">
        <v>3956509291262350</v>
      </c>
      <c r="N51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4" s="13">
        <f t="shared" si="79"/>
        <v>5113</v>
      </c>
      <c r="P5114" s="2" t="str">
        <f>IF(TablaDatos[[#This Row],[Diabetes]]=0,"No","Si")</f>
        <v>No</v>
      </c>
      <c r="Q5114">
        <v>0</v>
      </c>
      <c r="R5114">
        <f>TablaDatos[[#This Row],[Aux2]]/10000000000000</f>
        <v>2234.3668483597498</v>
      </c>
      <c r="S5114" s="1">
        <v>2.23436684835975E+16</v>
      </c>
      <c r="T5114" s="7">
        <f>TablaDatos[[#This Row],[Aux3]]/100000000000000</f>
        <v>26.7908912137787</v>
      </c>
      <c r="U5114" s="1">
        <v>2679089121377870</v>
      </c>
      <c r="V5114">
        <v>175.6</v>
      </c>
      <c r="W5114">
        <v>108.4</v>
      </c>
    </row>
    <row r="5115" spans="1:23">
      <c r="A5115">
        <v>2018</v>
      </c>
      <c r="B5115">
        <v>64</v>
      </c>
      <c r="C5115" t="s">
        <v>16</v>
      </c>
      <c r="D5115" t="s">
        <v>29</v>
      </c>
      <c r="E5115" t="s">
        <v>21</v>
      </c>
      <c r="F5115" t="s">
        <v>24</v>
      </c>
      <c r="G5115" t="s">
        <v>28</v>
      </c>
      <c r="H5115" s="3">
        <v>10396.030000000001</v>
      </c>
      <c r="I5115" t="s">
        <v>21</v>
      </c>
      <c r="J5115" t="s">
        <v>18</v>
      </c>
      <c r="K51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39.550611329133197</v>
      </c>
      <c r="L5115" s="6">
        <f>TablaDatos[[#This Row],[IMC_raw]]/100000000000000</f>
        <v>39.550611329133197</v>
      </c>
      <c r="M5115" s="2">
        <v>3955061132913320</v>
      </c>
      <c r="N51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5" s="13">
        <f t="shared" si="79"/>
        <v>5114</v>
      </c>
      <c r="P5115" s="2" t="str">
        <f>IF(TablaDatos[[#This Row],[Diabetes]]=0,"No","Si")</f>
        <v>No</v>
      </c>
      <c r="Q5115">
        <v>0</v>
      </c>
      <c r="R5115">
        <f>TablaDatos[[#This Row],[Aux2]]/10000000000000</f>
        <v>2332.2002508288201</v>
      </c>
      <c r="S5115" s="1">
        <v>2.33220025082882E+16</v>
      </c>
      <c r="T5115" s="7">
        <f>TablaDatos[[#This Row],[Aux3]]/100000000000000</f>
        <v>258.58869116513398</v>
      </c>
      <c r="U5115" s="1">
        <v>2.58588691165134E+16</v>
      </c>
      <c r="V5115">
        <v>177.5</v>
      </c>
      <c r="W5115">
        <v>106.2</v>
      </c>
    </row>
    <row r="5116" spans="1:23">
      <c r="A5116">
        <v>2018</v>
      </c>
      <c r="B5116">
        <v>56</v>
      </c>
      <c r="C5116" t="s">
        <v>16</v>
      </c>
      <c r="D5116" t="s">
        <v>29</v>
      </c>
      <c r="E5116" t="s">
        <v>21</v>
      </c>
      <c r="F5116" t="s">
        <v>19</v>
      </c>
      <c r="G5116" t="s">
        <v>28</v>
      </c>
      <c r="H5116" s="3">
        <v>12314.39</v>
      </c>
      <c r="I5116" t="s">
        <v>19</v>
      </c>
      <c r="J5116" t="s">
        <v>18</v>
      </c>
      <c r="K51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39.541147911634901</v>
      </c>
      <c r="L5116" s="6">
        <f>TablaDatos[[#This Row],[IMC_raw]]/1000000000000000</f>
        <v>3.95411479116349</v>
      </c>
      <c r="M5116" s="2">
        <v>3954114791163490</v>
      </c>
      <c r="N51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6" s="13">
        <f t="shared" si="79"/>
        <v>5115</v>
      </c>
      <c r="P5116" s="2" t="str">
        <f>IF(TablaDatos[[#This Row],[Diabetes]]=0,"No","Si")</f>
        <v>No</v>
      </c>
      <c r="Q5116">
        <v>0</v>
      </c>
      <c r="R5116">
        <f>TablaDatos[[#This Row],[Aux2]]/10000000000000</f>
        <v>220.62195721459699</v>
      </c>
      <c r="S5116" s="1">
        <v>2206219572145970</v>
      </c>
      <c r="T5116" s="7">
        <f>TablaDatos[[#This Row],[Aux3]]/100000000000000</f>
        <v>25.787369007978199</v>
      </c>
      <c r="U5116" s="1">
        <v>2578736900797820</v>
      </c>
      <c r="V5116">
        <v>171.5</v>
      </c>
      <c r="W5116">
        <v>102.6</v>
      </c>
    </row>
    <row r="5117" spans="1:23">
      <c r="A5117">
        <v>2018</v>
      </c>
      <c r="B5117">
        <v>56</v>
      </c>
      <c r="C5117" t="s">
        <v>16</v>
      </c>
      <c r="D5117" t="s">
        <v>34</v>
      </c>
      <c r="E5117" t="s">
        <v>18</v>
      </c>
      <c r="F5117" t="s">
        <v>24</v>
      </c>
      <c r="G5117" t="s">
        <v>28</v>
      </c>
      <c r="H5117" s="3">
        <v>17018.900000000001</v>
      </c>
      <c r="I5117" t="s">
        <v>19</v>
      </c>
      <c r="J5117" t="s">
        <v>22</v>
      </c>
      <c r="K51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39.508004847581603</v>
      </c>
      <c r="L5117" s="5">
        <f>TablaDatos[[#This Row],[IMC_raw]]/1000000000000000</f>
        <v>39.508004847581603</v>
      </c>
      <c r="M5117" s="2">
        <v>3.95080048475816E+16</v>
      </c>
      <c r="N51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7" s="13">
        <f t="shared" si="79"/>
        <v>5116</v>
      </c>
      <c r="P5117" s="2" t="str">
        <f>IF(TablaDatos[[#This Row],[Diabetes]]=0,"No","Si")</f>
        <v>Si</v>
      </c>
      <c r="Q5117">
        <v>1</v>
      </c>
      <c r="R5117">
        <f>TablaDatos[[#This Row],[Aux2]]/10000000000000</f>
        <v>2332.8115078978099</v>
      </c>
      <c r="S5117" s="1">
        <v>2.33281150789781E+16</v>
      </c>
      <c r="T5117" s="7">
        <f>TablaDatos[[#This Row],[Aux3]]/100000000000000</f>
        <v>25.863573898758599</v>
      </c>
      <c r="U5117" s="1">
        <v>2586357389875860</v>
      </c>
      <c r="V5117">
        <v>167.2</v>
      </c>
      <c r="W5117">
        <v>104.6</v>
      </c>
    </row>
    <row r="5118" spans="1:23">
      <c r="A5118">
        <v>2018</v>
      </c>
      <c r="B5118">
        <v>64</v>
      </c>
      <c r="C5118" t="s">
        <v>23</v>
      </c>
      <c r="D5118" t="s">
        <v>30</v>
      </c>
      <c r="E5118" t="s">
        <v>21</v>
      </c>
      <c r="F5118" t="s">
        <v>19</v>
      </c>
      <c r="G5118" t="s">
        <v>28</v>
      </c>
      <c r="H5118" s="3">
        <v>9336.23</v>
      </c>
      <c r="I5118" t="s">
        <v>21</v>
      </c>
      <c r="J5118" t="s">
        <v>22</v>
      </c>
      <c r="K51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39.491426328605499</v>
      </c>
      <c r="L5118" s="5">
        <f>TablaDatos[[#This Row],[IMC_raw]]/1000000000000000</f>
        <v>3.9491426328605499</v>
      </c>
      <c r="M5118" s="2">
        <v>3949142632860550</v>
      </c>
      <c r="N51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8" s="13">
        <f t="shared" si="79"/>
        <v>5117</v>
      </c>
      <c r="P5118" s="2" t="str">
        <f>IF(TablaDatos[[#This Row],[Diabetes]]=0,"No","Si")</f>
        <v>Si</v>
      </c>
      <c r="Q5118">
        <v>1</v>
      </c>
      <c r="R5118">
        <f>TablaDatos[[#This Row],[Aux2]]/10000000000000</f>
        <v>2277.31536862246</v>
      </c>
      <c r="S5118" s="1">
        <v>2.27731536862246E+16</v>
      </c>
      <c r="T5118" s="7">
        <f>TablaDatos[[#This Row],[Aux3]]/100000000000000</f>
        <v>26.070505319029898</v>
      </c>
      <c r="U5118" s="1">
        <v>2607050531902990</v>
      </c>
      <c r="V5118">
        <v>169.6</v>
      </c>
      <c r="W5118">
        <v>105.9</v>
      </c>
    </row>
    <row r="5119" spans="1:23">
      <c r="A5119">
        <v>2018</v>
      </c>
      <c r="B5119">
        <v>55</v>
      </c>
      <c r="C5119" t="s">
        <v>16</v>
      </c>
      <c r="D5119" t="s">
        <v>71</v>
      </c>
      <c r="E5119" t="s">
        <v>19</v>
      </c>
      <c r="F5119" t="s">
        <v>19</v>
      </c>
      <c r="G5119" t="s">
        <v>28</v>
      </c>
      <c r="H5119" s="3">
        <v>16382.18</v>
      </c>
      <c r="I5119" t="s">
        <v>21</v>
      </c>
      <c r="J5119" t="s">
        <v>21</v>
      </c>
      <c r="K51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39.483417226571</v>
      </c>
      <c r="L5119" s="6">
        <f>TablaDatos[[#This Row],[IMC_raw]]/100000000000000</f>
        <v>39.483417226571</v>
      </c>
      <c r="M5119" s="2">
        <v>3948341722657100</v>
      </c>
      <c r="N51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19" s="13">
        <f t="shared" si="79"/>
        <v>5118</v>
      </c>
      <c r="P5119" s="2" t="str">
        <f>IF(TablaDatos[[#This Row],[Diabetes]]=0,"No","Si")</f>
        <v>No</v>
      </c>
      <c r="Q5119">
        <v>0</v>
      </c>
      <c r="R5119">
        <f>TablaDatos[[#This Row],[Aux2]]/10000000000000</f>
        <v>2221.46679959319</v>
      </c>
      <c r="S5119" s="1">
        <v>2.22146679959319E+16</v>
      </c>
      <c r="T5119" s="7">
        <f>TablaDatos[[#This Row],[Aux3]]/100000000000000</f>
        <v>252.46999350360201</v>
      </c>
      <c r="U5119" s="1">
        <v>2.52469993503602E+16</v>
      </c>
      <c r="V5119">
        <v>166.9</v>
      </c>
      <c r="W5119">
        <v>105.8</v>
      </c>
    </row>
    <row r="5120" spans="1:23">
      <c r="A5120">
        <v>2018</v>
      </c>
      <c r="B5120">
        <v>60</v>
      </c>
      <c r="C5120" t="s">
        <v>23</v>
      </c>
      <c r="D5120" t="s">
        <v>17</v>
      </c>
      <c r="E5120" t="s">
        <v>19</v>
      </c>
      <c r="F5120" t="s">
        <v>35</v>
      </c>
      <c r="G5120" t="s">
        <v>28</v>
      </c>
      <c r="H5120" s="3">
        <v>25789.9</v>
      </c>
      <c r="I5120" t="s">
        <v>19</v>
      </c>
      <c r="J5120" t="s">
        <v>18</v>
      </c>
      <c r="K51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39.474955022214601</v>
      </c>
      <c r="L5120" s="6">
        <f>TablaDatos[[#This Row],[IMC_raw]]/1000000000000000</f>
        <v>3.94749550222146</v>
      </c>
      <c r="M5120" s="2">
        <v>3947495502221460</v>
      </c>
      <c r="N51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0" s="13">
        <f t="shared" si="79"/>
        <v>5119</v>
      </c>
      <c r="P5120" s="2" t="str">
        <f>IF(TablaDatos[[#This Row],[Diabetes]]=0,"No","Si")</f>
        <v>Si</v>
      </c>
      <c r="Q5120">
        <v>1</v>
      </c>
      <c r="R5120">
        <f>TablaDatos[[#This Row],[Aux2]]/10000000000000</f>
        <v>2221.3515356682001</v>
      </c>
      <c r="S5120" s="1">
        <v>2.2213515356682E+16</v>
      </c>
      <c r="T5120" s="7">
        <f>TablaDatos[[#This Row],[Aux3]]/100000000000000</f>
        <v>255.113536222768</v>
      </c>
      <c r="U5120" s="1">
        <v>2.55113536222768E+16</v>
      </c>
      <c r="V5120">
        <v>179.1</v>
      </c>
      <c r="W5120">
        <v>99.8</v>
      </c>
    </row>
    <row r="5121" spans="1:23">
      <c r="A5121">
        <v>2018</v>
      </c>
      <c r="B5121">
        <v>55</v>
      </c>
      <c r="C5121" t="s">
        <v>23</v>
      </c>
      <c r="D5121" t="s">
        <v>38</v>
      </c>
      <c r="E5121" t="s">
        <v>19</v>
      </c>
      <c r="F5121" t="s">
        <v>24</v>
      </c>
      <c r="G5121" t="s">
        <v>28</v>
      </c>
      <c r="H5121" s="3">
        <v>17135.349999999999</v>
      </c>
      <c r="I5121" t="s">
        <v>21</v>
      </c>
      <c r="J5121" t="s">
        <v>21</v>
      </c>
      <c r="K51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39.448966759514597</v>
      </c>
      <c r="L5121" s="6">
        <f>TablaDatos[[#This Row],[IMC_raw]]/1000000000000000</f>
        <v>0.39448966759514598</v>
      </c>
      <c r="M5121" s="2">
        <v>394489667595146</v>
      </c>
      <c r="N51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1" s="13">
        <f t="shared" si="79"/>
        <v>5120</v>
      </c>
      <c r="P5121" s="2" t="str">
        <f>IF(TablaDatos[[#This Row],[Diabetes]]=0,"No","Si")</f>
        <v>Si</v>
      </c>
      <c r="Q5121">
        <v>1</v>
      </c>
      <c r="R5121">
        <f>TablaDatos[[#This Row],[Aux2]]/10000000000000</f>
        <v>2371.0834535645099</v>
      </c>
      <c r="S5121" s="1">
        <v>2.37108345356451E+16</v>
      </c>
      <c r="T5121" s="7">
        <f>TablaDatos[[#This Row],[Aux3]]/100000000000000</f>
        <v>242.25055013490601</v>
      </c>
      <c r="U5121" s="1">
        <v>2.42250550134906E+16</v>
      </c>
      <c r="V5121">
        <v>178.9</v>
      </c>
      <c r="W5121">
        <v>108</v>
      </c>
    </row>
    <row r="5122" spans="1:23">
      <c r="A5122">
        <v>2018</v>
      </c>
      <c r="B5122">
        <v>58</v>
      </c>
      <c r="C5122" t="s">
        <v>23</v>
      </c>
      <c r="D5122" t="s">
        <v>42</v>
      </c>
      <c r="E5122" t="s">
        <v>18</v>
      </c>
      <c r="F5122" t="s">
        <v>24</v>
      </c>
      <c r="G5122" t="s">
        <v>28</v>
      </c>
      <c r="H5122" s="3">
        <v>12722.63</v>
      </c>
      <c r="I5122" t="s">
        <v>21</v>
      </c>
      <c r="J5122" t="s">
        <v>22</v>
      </c>
      <c r="K51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39.448064587496198</v>
      </c>
      <c r="L5122" s="5">
        <f>TablaDatos[[#This Row],[IMC_raw]]/1000000000000000</f>
        <v>39.448064587496198</v>
      </c>
      <c r="M5122" s="2">
        <v>3.94480645874962E+16</v>
      </c>
      <c r="N51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2" s="13">
        <f t="shared" ref="O5122:O5185" si="80">O5121+1</f>
        <v>5121</v>
      </c>
      <c r="P5122" s="2" t="str">
        <f>IF(TablaDatos[[#This Row],[Diabetes]]=0,"No","Si")</f>
        <v>Si</v>
      </c>
      <c r="Q5122">
        <v>1</v>
      </c>
      <c r="R5122">
        <f>TablaDatos[[#This Row],[Aux2]]/10000000000000</f>
        <v>265.495263478732</v>
      </c>
      <c r="S5122" s="1">
        <v>2654952634787320</v>
      </c>
      <c r="T5122" s="7">
        <f>TablaDatos[[#This Row],[Aux3]]/100000000000000</f>
        <v>3.0000000000000001E-12</v>
      </c>
      <c r="U5122">
        <v>300</v>
      </c>
      <c r="V5122">
        <v>172.1</v>
      </c>
      <c r="W5122">
        <v>103.7</v>
      </c>
    </row>
    <row r="5123" spans="1:23">
      <c r="A5123">
        <v>2018</v>
      </c>
      <c r="B5123">
        <v>71</v>
      </c>
      <c r="C5123" t="s">
        <v>16</v>
      </c>
      <c r="D5123" t="s">
        <v>30</v>
      </c>
      <c r="E5123" t="s">
        <v>31</v>
      </c>
      <c r="F5123" t="s">
        <v>19</v>
      </c>
      <c r="G5123" t="s">
        <v>25</v>
      </c>
      <c r="H5123" s="3">
        <v>26708.05</v>
      </c>
      <c r="I5123" t="s">
        <v>21</v>
      </c>
      <c r="J5123" t="s">
        <v>21</v>
      </c>
      <c r="K51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39.410917710362796</v>
      </c>
      <c r="L5123" s="5">
        <f>TablaDatos[[#This Row],[IMC_raw]]/1000000000000000</f>
        <v>3.9410917710362798</v>
      </c>
      <c r="M5123" s="2">
        <v>3941091771036280</v>
      </c>
      <c r="N51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3" s="13">
        <f t="shared" si="80"/>
        <v>5122</v>
      </c>
      <c r="P5123" s="2" t="str">
        <f>IF(TablaDatos[[#This Row],[Diabetes]]=0,"No","Si")</f>
        <v>No</v>
      </c>
      <c r="Q5123">
        <v>0</v>
      </c>
      <c r="R5123">
        <f>TablaDatos[[#This Row],[Aux2]]/10000000000000</f>
        <v>2358.8261339103401</v>
      </c>
      <c r="S5123" s="1">
        <v>2.35882613391034E+16</v>
      </c>
      <c r="T5123" s="7">
        <f>TablaDatos[[#This Row],[Aux3]]/100000000000000</f>
        <v>270.08140034925799</v>
      </c>
      <c r="U5123" s="1">
        <v>2.70081400349258E+16</v>
      </c>
      <c r="V5123">
        <v>190.9</v>
      </c>
      <c r="W5123">
        <v>109.6</v>
      </c>
    </row>
    <row r="5124" spans="1:23">
      <c r="A5124">
        <v>2018</v>
      </c>
      <c r="B5124">
        <v>53</v>
      </c>
      <c r="C5124" t="s">
        <v>16</v>
      </c>
      <c r="D5124" t="s">
        <v>74</v>
      </c>
      <c r="E5124" t="s">
        <v>19</v>
      </c>
      <c r="F5124" t="s">
        <v>24</v>
      </c>
      <c r="G5124" t="s">
        <v>20</v>
      </c>
      <c r="H5124" s="3">
        <v>10858.46</v>
      </c>
      <c r="I5124" t="s">
        <v>19</v>
      </c>
      <c r="J5124" t="s">
        <v>18</v>
      </c>
      <c r="K51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39.395661804686803</v>
      </c>
      <c r="L5124" s="6">
        <f>TablaDatos[[#This Row],[IMC_raw]]/1000000000000000</f>
        <v>3.9395661804686801</v>
      </c>
      <c r="M5124" s="2">
        <v>3939566180468680</v>
      </c>
      <c r="N51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4" s="13">
        <f t="shared" si="80"/>
        <v>5123</v>
      </c>
      <c r="P5124" s="2" t="str">
        <f>IF(TablaDatos[[#This Row],[Diabetes]]=0,"No","Si")</f>
        <v>Si</v>
      </c>
      <c r="Q5124">
        <v>1</v>
      </c>
      <c r="R5124">
        <f>TablaDatos[[#This Row],[Aux2]]/10000000000000</f>
        <v>2362.43050475569</v>
      </c>
      <c r="S5124" s="1">
        <v>2.36243050475569E+16</v>
      </c>
      <c r="T5124" s="7">
        <f>TablaDatos[[#This Row],[Aux3]]/100000000000000</f>
        <v>26.674279125952399</v>
      </c>
      <c r="U5124" s="1">
        <v>2667427912595240</v>
      </c>
      <c r="V5124">
        <v>166</v>
      </c>
      <c r="W5124">
        <v>99.4</v>
      </c>
    </row>
    <row r="5125" spans="1:23">
      <c r="A5125">
        <v>2018</v>
      </c>
      <c r="B5125">
        <v>59</v>
      </c>
      <c r="C5125" t="s">
        <v>23</v>
      </c>
      <c r="D5125" t="s">
        <v>73</v>
      </c>
      <c r="E5125" t="s">
        <v>19</v>
      </c>
      <c r="F5125" t="s">
        <v>24</v>
      </c>
      <c r="G5125" t="s">
        <v>28</v>
      </c>
      <c r="H5125" s="3">
        <v>22442.53</v>
      </c>
      <c r="I5125" t="s">
        <v>21</v>
      </c>
      <c r="J5125" t="s">
        <v>19</v>
      </c>
      <c r="K51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39.391995246101402</v>
      </c>
      <c r="L5125" s="6">
        <f>TablaDatos[[#This Row],[IMC_raw]]/1000000000000000</f>
        <v>3.9391995246101401</v>
      </c>
      <c r="M5125" s="2">
        <v>3939199524610140</v>
      </c>
      <c r="N51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5" s="13">
        <f t="shared" si="80"/>
        <v>5124</v>
      </c>
      <c r="P5125" s="2" t="str">
        <f>IF(TablaDatos[[#This Row],[Diabetes]]=0,"No","Si")</f>
        <v>No</v>
      </c>
      <c r="Q5125">
        <v>0</v>
      </c>
      <c r="R5125">
        <f>TablaDatos[[#This Row],[Aux2]]/10000000000000</f>
        <v>2344.6324163450499</v>
      </c>
      <c r="S5125" s="1">
        <v>2.34463241634505E+16</v>
      </c>
      <c r="T5125" s="7">
        <f>TablaDatos[[#This Row],[Aux3]]/100000000000000</f>
        <v>249.377051938997</v>
      </c>
      <c r="U5125" s="1">
        <v>2.49377051938997E+16</v>
      </c>
      <c r="V5125">
        <v>171.9</v>
      </c>
      <c r="W5125">
        <v>106</v>
      </c>
    </row>
    <row r="5126" spans="1:23">
      <c r="A5126">
        <v>2018</v>
      </c>
      <c r="B5126">
        <v>65</v>
      </c>
      <c r="C5126" t="s">
        <v>16</v>
      </c>
      <c r="D5126" t="s">
        <v>27</v>
      </c>
      <c r="E5126" t="s">
        <v>21</v>
      </c>
      <c r="F5126" t="s">
        <v>24</v>
      </c>
      <c r="G5126" t="s">
        <v>25</v>
      </c>
      <c r="H5126" s="3">
        <v>15473.71</v>
      </c>
      <c r="I5126" t="s">
        <v>19</v>
      </c>
      <c r="J5126" t="s">
        <v>22</v>
      </c>
      <c r="K51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39.372401613230899</v>
      </c>
      <c r="L5126" s="5">
        <f>TablaDatos[[#This Row],[IMC_raw]]/1000000000000000</f>
        <v>39.372401613230899</v>
      </c>
      <c r="M5126" s="2">
        <v>3.9372401613230896E+16</v>
      </c>
      <c r="N51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6" s="13">
        <f t="shared" si="80"/>
        <v>5125</v>
      </c>
      <c r="P5126" s="2" t="str">
        <f>IF(TablaDatos[[#This Row],[Diabetes]]=0,"No","Si")</f>
        <v>Si</v>
      </c>
      <c r="Q5126">
        <v>1</v>
      </c>
      <c r="R5126">
        <f>TablaDatos[[#This Row],[Aux2]]/10000000000000</f>
        <v>2226.9157014778698</v>
      </c>
      <c r="S5126" s="1">
        <v>2.22691570147787E+16</v>
      </c>
      <c r="T5126" s="7">
        <f>TablaDatos[[#This Row],[Aux3]]/100000000000000</f>
        <v>25.613730940071498</v>
      </c>
      <c r="U5126" s="1">
        <v>2561373094007150</v>
      </c>
      <c r="V5126">
        <v>177.2</v>
      </c>
      <c r="W5126">
        <v>102.1</v>
      </c>
    </row>
    <row r="5127" spans="1:23">
      <c r="A5127">
        <v>2018</v>
      </c>
      <c r="B5127">
        <v>66</v>
      </c>
      <c r="C5127" t="s">
        <v>23</v>
      </c>
      <c r="D5127" t="s">
        <v>73</v>
      </c>
      <c r="E5127" t="s">
        <v>19</v>
      </c>
      <c r="F5127" t="s">
        <v>19</v>
      </c>
      <c r="G5127" t="s">
        <v>25</v>
      </c>
      <c r="H5127" s="3">
        <v>19926.009999999998</v>
      </c>
      <c r="I5127" t="s">
        <v>19</v>
      </c>
      <c r="J5127" t="s">
        <v>22</v>
      </c>
      <c r="K51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39.366206995689602</v>
      </c>
      <c r="L5127" s="6">
        <f>TablaDatos[[#This Row],[IMC_raw]]/1000000000000000</f>
        <v>3.9366206995689601</v>
      </c>
      <c r="M5127" s="2">
        <v>3936620699568960</v>
      </c>
      <c r="N51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7" s="13">
        <f t="shared" si="80"/>
        <v>5126</v>
      </c>
      <c r="P5127" s="2" t="str">
        <f>IF(TablaDatos[[#This Row],[Diabetes]]=0,"No","Si")</f>
        <v>Si</v>
      </c>
      <c r="Q5127">
        <v>1</v>
      </c>
      <c r="R5127">
        <f>TablaDatos[[#This Row],[Aux2]]/10000000000000</f>
        <v>2229.0337589844098</v>
      </c>
      <c r="S5127" s="1">
        <v>2.22903375898441E+16</v>
      </c>
      <c r="T5127" s="7">
        <f>TablaDatos[[#This Row],[Aux3]]/100000000000000</f>
        <v>27.166615519086101</v>
      </c>
      <c r="U5127" s="1">
        <v>2716661551908610</v>
      </c>
      <c r="V5127">
        <v>156.19999999999999</v>
      </c>
      <c r="W5127">
        <v>95.3</v>
      </c>
    </row>
    <row r="5128" spans="1:23">
      <c r="A5128">
        <v>2018</v>
      </c>
      <c r="B5128">
        <v>60</v>
      </c>
      <c r="C5128" t="s">
        <v>23</v>
      </c>
      <c r="D5128" t="s">
        <v>37</v>
      </c>
      <c r="E5128" t="s">
        <v>21</v>
      </c>
      <c r="F5128" t="s">
        <v>24</v>
      </c>
      <c r="G5128" t="s">
        <v>28</v>
      </c>
      <c r="H5128" s="3">
        <v>7605.65</v>
      </c>
      <c r="I5128" t="s">
        <v>21</v>
      </c>
      <c r="J5128" t="s">
        <v>18</v>
      </c>
      <c r="K51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39.323856367516306</v>
      </c>
      <c r="L5128" s="5">
        <f>TablaDatos[[#This Row],[IMC_raw]]/1000000000000000</f>
        <v>39.323856367516306</v>
      </c>
      <c r="M5128" s="2">
        <v>3.9323856367516304E+16</v>
      </c>
      <c r="N51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8" s="13">
        <f t="shared" si="80"/>
        <v>5127</v>
      </c>
      <c r="P5128" s="2" t="str">
        <f>IF(TablaDatos[[#This Row],[Diabetes]]=0,"No","Si")</f>
        <v>Si</v>
      </c>
      <c r="Q5128">
        <v>1</v>
      </c>
      <c r="R5128">
        <f>TablaDatos[[#This Row],[Aux2]]/10000000000000</f>
        <v>2461.0918902095</v>
      </c>
      <c r="S5128" s="1">
        <v>2.4610918902095E+16</v>
      </c>
      <c r="T5128" s="7">
        <f>TablaDatos[[#This Row],[Aux3]]/100000000000000</f>
        <v>28.4005876796964</v>
      </c>
      <c r="U5128" s="1">
        <v>2840058767969640</v>
      </c>
      <c r="V5128">
        <v>175.8</v>
      </c>
      <c r="W5128">
        <v>108.4</v>
      </c>
    </row>
    <row r="5129" spans="1:23">
      <c r="A5129">
        <v>2018</v>
      </c>
      <c r="B5129">
        <v>60</v>
      </c>
      <c r="C5129" t="s">
        <v>23</v>
      </c>
      <c r="D5129" t="s">
        <v>74</v>
      </c>
      <c r="E5129" t="s">
        <v>19</v>
      </c>
      <c r="F5129" t="s">
        <v>19</v>
      </c>
      <c r="G5129" t="s">
        <v>28</v>
      </c>
      <c r="H5129" s="3">
        <v>33200.120000000003</v>
      </c>
      <c r="I5129" t="s">
        <v>21</v>
      </c>
      <c r="J5129" t="s">
        <v>19</v>
      </c>
      <c r="K51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39.323767963137797</v>
      </c>
      <c r="L5129" s="6">
        <f>TablaDatos[[#This Row],[IMC_raw]]/100000000000000</f>
        <v>39.323767963137797</v>
      </c>
      <c r="M5129" s="2">
        <v>3932376796313780</v>
      </c>
      <c r="N51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29" s="13">
        <f t="shared" si="80"/>
        <v>5128</v>
      </c>
      <c r="P5129" s="2" t="str">
        <f>IF(TablaDatos[[#This Row],[Diabetes]]=0,"No","Si")</f>
        <v>No</v>
      </c>
      <c r="Q5129">
        <v>0</v>
      </c>
      <c r="R5129">
        <f>TablaDatos[[#This Row],[Aux2]]/10000000000000</f>
        <v>2089.1214621546001</v>
      </c>
      <c r="S5129" s="1">
        <v>2.0891214621546E+16</v>
      </c>
      <c r="T5129" s="7">
        <f>TablaDatos[[#This Row],[Aux3]]/100000000000000</f>
        <v>26.229247552485599</v>
      </c>
      <c r="U5129" s="1">
        <v>2622924755248560</v>
      </c>
      <c r="V5129">
        <v>163.19999999999999</v>
      </c>
      <c r="W5129">
        <v>102</v>
      </c>
    </row>
    <row r="5130" spans="1:23">
      <c r="A5130">
        <v>2018</v>
      </c>
      <c r="B5130">
        <v>58</v>
      </c>
      <c r="C5130" t="s">
        <v>23</v>
      </c>
      <c r="D5130" t="s">
        <v>17</v>
      </c>
      <c r="E5130" t="s">
        <v>21</v>
      </c>
      <c r="F5130" t="s">
        <v>24</v>
      </c>
      <c r="G5130" t="s">
        <v>28</v>
      </c>
      <c r="H5130" s="3">
        <v>19943.45</v>
      </c>
      <c r="I5130" t="s">
        <v>21</v>
      </c>
      <c r="J5130" t="s">
        <v>18</v>
      </c>
      <c r="K51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39.269873192373602</v>
      </c>
      <c r="L5130" s="5">
        <f>TablaDatos[[#This Row],[IMC_raw]]/1000000000000000</f>
        <v>39.269873192373602</v>
      </c>
      <c r="M5130" s="2">
        <v>3.92698731923736E+16</v>
      </c>
      <c r="N51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0" s="13">
        <f t="shared" si="80"/>
        <v>5129</v>
      </c>
      <c r="P5130" s="2" t="str">
        <f>IF(TablaDatos[[#This Row],[Diabetes]]=0,"No","Si")</f>
        <v>No</v>
      </c>
      <c r="Q5130">
        <v>0</v>
      </c>
      <c r="R5130">
        <f>TablaDatos[[#This Row],[Aux2]]/10000000000000</f>
        <v>232.30706231216001</v>
      </c>
      <c r="S5130" s="1">
        <v>2323070623121600</v>
      </c>
      <c r="T5130" s="7">
        <f>TablaDatos[[#This Row],[Aux3]]/100000000000000</f>
        <v>247.14320712041999</v>
      </c>
      <c r="U5130" s="1">
        <v>2.4714320712042E+16</v>
      </c>
      <c r="V5130">
        <v>162.9</v>
      </c>
      <c r="W5130">
        <v>96.8</v>
      </c>
    </row>
    <row r="5131" spans="1:23">
      <c r="A5131">
        <v>2018</v>
      </c>
      <c r="B5131">
        <v>59</v>
      </c>
      <c r="C5131" t="s">
        <v>16</v>
      </c>
      <c r="D5131" t="s">
        <v>17</v>
      </c>
      <c r="E5131" t="s">
        <v>21</v>
      </c>
      <c r="F5131" t="s">
        <v>24</v>
      </c>
      <c r="G5131" t="s">
        <v>28</v>
      </c>
      <c r="H5131" s="3">
        <v>18916.009999999998</v>
      </c>
      <c r="I5131" t="s">
        <v>21</v>
      </c>
      <c r="J5131" t="s">
        <v>18</v>
      </c>
      <c r="K51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39.267174731606204</v>
      </c>
      <c r="L5131" s="6">
        <f>TablaDatos[[#This Row],[IMC_raw]]/1000000000000000</f>
        <v>3.92671747316062</v>
      </c>
      <c r="M5131" s="2">
        <v>3926717473160620</v>
      </c>
      <c r="N51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1" s="13">
        <f t="shared" si="80"/>
        <v>5130</v>
      </c>
      <c r="P5131" s="2" t="str">
        <f>IF(TablaDatos[[#This Row],[Diabetes]]=0,"No","Si")</f>
        <v>Si</v>
      </c>
      <c r="Q5131">
        <v>1</v>
      </c>
      <c r="R5131">
        <f>TablaDatos[[#This Row],[Aux2]]/10000000000000</f>
        <v>230.236415482941</v>
      </c>
      <c r="S5131" s="1">
        <v>2302364154829410</v>
      </c>
      <c r="T5131" s="7">
        <f>TablaDatos[[#This Row],[Aux3]]/100000000000000</f>
        <v>258.22765889408498</v>
      </c>
      <c r="U5131" s="1">
        <v>2.58227658894085E+16</v>
      </c>
      <c r="V5131">
        <v>170.5</v>
      </c>
      <c r="W5131">
        <v>105.4</v>
      </c>
    </row>
    <row r="5132" spans="1:23">
      <c r="A5132">
        <v>2018</v>
      </c>
      <c r="B5132">
        <v>55</v>
      </c>
      <c r="C5132" t="s">
        <v>16</v>
      </c>
      <c r="D5132" t="s">
        <v>30</v>
      </c>
      <c r="E5132" t="s">
        <v>19</v>
      </c>
      <c r="F5132" t="s">
        <v>24</v>
      </c>
      <c r="G5132" t="s">
        <v>28</v>
      </c>
      <c r="H5132" s="3">
        <v>25999.97</v>
      </c>
      <c r="I5132" t="s">
        <v>21</v>
      </c>
      <c r="J5132" t="s">
        <v>18</v>
      </c>
      <c r="K51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39.215307509630399</v>
      </c>
      <c r="L5132" s="6">
        <f>TablaDatos[[#This Row],[IMC_raw]]/100000000000000</f>
        <v>39.215307509630399</v>
      </c>
      <c r="M5132" s="2">
        <v>3921530750963040</v>
      </c>
      <c r="N51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2" s="13">
        <f t="shared" si="80"/>
        <v>5131</v>
      </c>
      <c r="P5132" s="2" t="str">
        <f>IF(TablaDatos[[#This Row],[Diabetes]]=0,"No","Si")</f>
        <v>Si</v>
      </c>
      <c r="Q5132">
        <v>1</v>
      </c>
      <c r="R5132">
        <f>TablaDatos[[#This Row],[Aux2]]/10000000000000</f>
        <v>2471.8379380408401</v>
      </c>
      <c r="S5132" s="1">
        <v>2.47183793804084E+16</v>
      </c>
      <c r="T5132" s="7">
        <f>TablaDatos[[#This Row],[Aux3]]/100000000000000</f>
        <v>280.696601636911</v>
      </c>
      <c r="U5132" s="1">
        <v>2.80696601636911E+16</v>
      </c>
      <c r="V5132">
        <v>178.7</v>
      </c>
      <c r="W5132">
        <v>103.9</v>
      </c>
    </row>
    <row r="5133" spans="1:23">
      <c r="A5133">
        <v>2018</v>
      </c>
      <c r="B5133">
        <v>47</v>
      </c>
      <c r="C5133" t="s">
        <v>23</v>
      </c>
      <c r="D5133" t="s">
        <v>72</v>
      </c>
      <c r="E5133" t="s">
        <v>19</v>
      </c>
      <c r="F5133" t="s">
        <v>24</v>
      </c>
      <c r="G5133" t="s">
        <v>20</v>
      </c>
      <c r="H5133" s="3">
        <v>25652.29</v>
      </c>
      <c r="I5133" t="s">
        <v>21</v>
      </c>
      <c r="J5133" t="s">
        <v>18</v>
      </c>
      <c r="K51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39.195527546264003</v>
      </c>
      <c r="L5133" s="5">
        <f>TablaDatos[[#This Row],[IMC_raw]]/1000000000000000</f>
        <v>3.9195527546264</v>
      </c>
      <c r="M5133" s="2">
        <v>3919552754626400</v>
      </c>
      <c r="N51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3" s="13">
        <f t="shared" si="80"/>
        <v>5132</v>
      </c>
      <c r="P5133" s="2" t="str">
        <f>IF(TablaDatos[[#This Row],[Diabetes]]=0,"No","Si")</f>
        <v>Si</v>
      </c>
      <c r="Q5133">
        <v>1</v>
      </c>
      <c r="R5133">
        <f>TablaDatos[[#This Row],[Aux2]]/10000000000000</f>
        <v>2526.5632856802499</v>
      </c>
      <c r="S5133" s="1">
        <v>2.52656328568025E+16</v>
      </c>
      <c r="T5133" s="7">
        <f>TablaDatos[[#This Row],[Aux3]]/100000000000000</f>
        <v>275.28768016358998</v>
      </c>
      <c r="U5133" s="1">
        <v>2.7528768016359E+16</v>
      </c>
      <c r="V5133">
        <v>160.30000000000001</v>
      </c>
      <c r="W5133">
        <v>99.5</v>
      </c>
    </row>
    <row r="5134" spans="1:23">
      <c r="A5134">
        <v>2018</v>
      </c>
      <c r="B5134">
        <v>57</v>
      </c>
      <c r="C5134" t="s">
        <v>23</v>
      </c>
      <c r="D5134" t="s">
        <v>38</v>
      </c>
      <c r="E5134" t="s">
        <v>21</v>
      </c>
      <c r="F5134" t="s">
        <v>19</v>
      </c>
      <c r="G5134" t="s">
        <v>28</v>
      </c>
      <c r="H5134" s="3">
        <v>23969.45</v>
      </c>
      <c r="I5134" t="s">
        <v>21</v>
      </c>
      <c r="J5134" t="s">
        <v>18</v>
      </c>
      <c r="K51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39.166703120533697</v>
      </c>
      <c r="L5134" s="5">
        <f>TablaDatos[[#This Row],[IMC_raw]]/1000000000000000</f>
        <v>39.166703120533697</v>
      </c>
      <c r="M5134" s="2">
        <v>3.9166703120533696E+16</v>
      </c>
      <c r="N51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4" s="13">
        <f t="shared" si="80"/>
        <v>5133</v>
      </c>
      <c r="P5134" s="2" t="str">
        <f>IF(TablaDatos[[#This Row],[Diabetes]]=0,"No","Si")</f>
        <v>Si</v>
      </c>
      <c r="Q5134">
        <v>1</v>
      </c>
      <c r="R5134">
        <f>TablaDatos[[#This Row],[Aux2]]/10000000000000</f>
        <v>241.97417647681499</v>
      </c>
      <c r="S5134" s="1">
        <v>2419741764768150</v>
      </c>
      <c r="T5134" s="7">
        <f>TablaDatos[[#This Row],[Aux3]]/100000000000000</f>
        <v>27.663831310305099</v>
      </c>
      <c r="U5134" s="1">
        <v>2766383131030510</v>
      </c>
      <c r="V5134">
        <v>175.9</v>
      </c>
      <c r="W5134">
        <v>108.9</v>
      </c>
    </row>
    <row r="5135" spans="1:23">
      <c r="A5135">
        <v>2018</v>
      </c>
      <c r="B5135">
        <v>56</v>
      </c>
      <c r="C5135" t="s">
        <v>23</v>
      </c>
      <c r="D5135" t="s">
        <v>72</v>
      </c>
      <c r="E5135" t="s">
        <v>18</v>
      </c>
      <c r="F5135" t="s">
        <v>35</v>
      </c>
      <c r="G5135" t="s">
        <v>28</v>
      </c>
      <c r="H5135" s="3">
        <v>23612.639999999999</v>
      </c>
      <c r="I5135" t="s">
        <v>19</v>
      </c>
      <c r="J5135" t="s">
        <v>19</v>
      </c>
      <c r="K51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39.144820951247297</v>
      </c>
      <c r="L5135" s="6">
        <f>TablaDatos[[#This Row],[IMC_raw]]/1000000000000000</f>
        <v>3.9144820951247299</v>
      </c>
      <c r="M5135" s="2">
        <v>3914482095124730</v>
      </c>
      <c r="N51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5" s="13">
        <f t="shared" si="80"/>
        <v>5134</v>
      </c>
      <c r="P5135" s="2" t="str">
        <f>IF(TablaDatos[[#This Row],[Diabetes]]=0,"No","Si")</f>
        <v>No</v>
      </c>
      <c r="Q5135">
        <v>0</v>
      </c>
      <c r="R5135">
        <f>TablaDatos[[#This Row],[Aux2]]/10000000000000</f>
        <v>2296.01832072554</v>
      </c>
      <c r="S5135" s="1">
        <v>2.29601832072554E+16</v>
      </c>
      <c r="T5135" s="7">
        <f>TablaDatos[[#This Row],[Aux3]]/100000000000000</f>
        <v>244.239203375952</v>
      </c>
      <c r="U5135" s="1">
        <v>2.44239203375952E+16</v>
      </c>
      <c r="V5135">
        <v>161.19999999999999</v>
      </c>
      <c r="W5135">
        <v>97.9</v>
      </c>
    </row>
    <row r="5136" spans="1:23">
      <c r="A5136">
        <v>2018</v>
      </c>
      <c r="B5136">
        <v>68</v>
      </c>
      <c r="C5136" t="s">
        <v>23</v>
      </c>
      <c r="D5136" t="s">
        <v>17</v>
      </c>
      <c r="E5136" t="s">
        <v>21</v>
      </c>
      <c r="F5136" t="s">
        <v>24</v>
      </c>
      <c r="G5136" t="s">
        <v>25</v>
      </c>
      <c r="H5136" s="3">
        <v>17140.150000000001</v>
      </c>
      <c r="I5136" t="s">
        <v>19</v>
      </c>
      <c r="J5136" t="s">
        <v>22</v>
      </c>
      <c r="K51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38.975477502133195</v>
      </c>
      <c r="L5136" s="5">
        <f>TablaDatos[[#This Row],[IMC_raw]]/1000000000000000</f>
        <v>3.8975477502133198</v>
      </c>
      <c r="M5136" s="2">
        <v>3897547750213320</v>
      </c>
      <c r="N51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6" s="13">
        <f t="shared" si="80"/>
        <v>5135</v>
      </c>
      <c r="P5136" s="2" t="str">
        <f>IF(TablaDatos[[#This Row],[Diabetes]]=0,"No","Si")</f>
        <v>Si</v>
      </c>
      <c r="Q5136">
        <v>1</v>
      </c>
      <c r="R5136">
        <f>TablaDatos[[#This Row],[Aux2]]/10000000000000</f>
        <v>2252.0672387458499</v>
      </c>
      <c r="S5136" s="1">
        <v>2.25206723874585E+16</v>
      </c>
      <c r="T5136" s="7">
        <f>TablaDatos[[#This Row],[Aux3]]/100000000000000</f>
        <v>22.450169991546002</v>
      </c>
      <c r="U5136" s="1">
        <v>2245016999154600</v>
      </c>
      <c r="V5136">
        <v>170.5</v>
      </c>
      <c r="W5136">
        <v>101.3</v>
      </c>
    </row>
    <row r="5137" spans="1:23">
      <c r="A5137">
        <v>2018</v>
      </c>
      <c r="B5137">
        <v>64</v>
      </c>
      <c r="C5137" t="s">
        <v>16</v>
      </c>
      <c r="D5137" t="s">
        <v>17</v>
      </c>
      <c r="E5137" t="s">
        <v>19</v>
      </c>
      <c r="F5137" t="s">
        <v>19</v>
      </c>
      <c r="G5137" t="s">
        <v>28</v>
      </c>
      <c r="H5137" s="3">
        <v>27983.1</v>
      </c>
      <c r="I5137" t="s">
        <v>19</v>
      </c>
      <c r="J5137" t="s">
        <v>18</v>
      </c>
      <c r="K51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38.973090555130703</v>
      </c>
      <c r="L5137" s="5">
        <f>TablaDatos[[#This Row],[IMC_raw]]/1000000000000000</f>
        <v>38.973090555130703</v>
      </c>
      <c r="M5137" s="2">
        <v>3.8973090555130704E+16</v>
      </c>
      <c r="N51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7" s="13">
        <f t="shared" si="80"/>
        <v>5136</v>
      </c>
      <c r="P5137" s="2" t="str">
        <f>IF(TablaDatos[[#This Row],[Diabetes]]=0,"No","Si")</f>
        <v>No</v>
      </c>
      <c r="Q5137">
        <v>0</v>
      </c>
      <c r="R5137">
        <f>TablaDatos[[#This Row],[Aux2]]/10000000000000</f>
        <v>2268.9271952384902</v>
      </c>
      <c r="S5137" s="1">
        <v>2.26892719523849E+16</v>
      </c>
      <c r="T5137" s="7">
        <f>TablaDatos[[#This Row],[Aux3]]/100000000000000</f>
        <v>24.1880202736833</v>
      </c>
      <c r="U5137" s="1">
        <v>2418802027368330</v>
      </c>
      <c r="V5137">
        <v>161.5</v>
      </c>
      <c r="W5137">
        <v>103.8</v>
      </c>
    </row>
    <row r="5138" spans="1:23">
      <c r="A5138">
        <v>2018</v>
      </c>
      <c r="B5138">
        <v>64</v>
      </c>
      <c r="C5138" t="s">
        <v>16</v>
      </c>
      <c r="D5138" t="s">
        <v>29</v>
      </c>
      <c r="E5138" t="s">
        <v>21</v>
      </c>
      <c r="F5138" t="s">
        <v>24</v>
      </c>
      <c r="G5138" t="s">
        <v>28</v>
      </c>
      <c r="H5138" s="3">
        <v>24209.71</v>
      </c>
      <c r="I5138" t="s">
        <v>19</v>
      </c>
      <c r="J5138" t="s">
        <v>22</v>
      </c>
      <c r="K51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38.953737220467701</v>
      </c>
      <c r="L5138" s="5">
        <f>TablaDatos[[#This Row],[IMC_raw]]/1000000000000000</f>
        <v>0.38953737220467699</v>
      </c>
      <c r="M5138" s="2">
        <v>389537372204677</v>
      </c>
      <c r="N51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8" s="13">
        <f t="shared" si="80"/>
        <v>5137</v>
      </c>
      <c r="P5138" s="2" t="str">
        <f>IF(TablaDatos[[#This Row],[Diabetes]]=0,"No","Si")</f>
        <v>Si</v>
      </c>
      <c r="Q5138">
        <v>1</v>
      </c>
      <c r="R5138">
        <f>TablaDatos[[#This Row],[Aux2]]/10000000000000</f>
        <v>2509.2968221803999</v>
      </c>
      <c r="S5138" s="1">
        <v>2.5092968221804E+16</v>
      </c>
      <c r="T5138" s="7">
        <f>TablaDatos[[#This Row],[Aux3]]/100000000000000</f>
        <v>2.5722637654951201</v>
      </c>
      <c r="U5138" s="1">
        <v>257226376549512</v>
      </c>
      <c r="V5138">
        <v>178.9</v>
      </c>
      <c r="W5138">
        <v>104.5</v>
      </c>
    </row>
    <row r="5139" spans="1:23">
      <c r="A5139">
        <v>2018</v>
      </c>
      <c r="B5139">
        <v>54</v>
      </c>
      <c r="C5139" t="s">
        <v>16</v>
      </c>
      <c r="D5139" t="s">
        <v>42</v>
      </c>
      <c r="E5139" t="s">
        <v>18</v>
      </c>
      <c r="F5139" t="s">
        <v>19</v>
      </c>
      <c r="G5139" t="s">
        <v>20</v>
      </c>
      <c r="H5139" s="3">
        <v>23212.959999999999</v>
      </c>
      <c r="I5139" t="s">
        <v>19</v>
      </c>
      <c r="J5139" t="s">
        <v>18</v>
      </c>
      <c r="K51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38.949780104062704</v>
      </c>
      <c r="L5139" s="6">
        <f>TablaDatos[[#This Row],[IMC_raw]]/1000000000000000</f>
        <v>3.8949780104062701</v>
      </c>
      <c r="M5139" s="2">
        <v>3894978010406270</v>
      </c>
      <c r="N51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39" s="13">
        <f t="shared" si="80"/>
        <v>5138</v>
      </c>
      <c r="P5139" s="2" t="str">
        <f>IF(TablaDatos[[#This Row],[Diabetes]]=0,"No","Si")</f>
        <v>No</v>
      </c>
      <c r="Q5139">
        <v>0</v>
      </c>
      <c r="R5139">
        <f>TablaDatos[[#This Row],[Aux2]]/10000000000000</f>
        <v>1978.21870015272</v>
      </c>
      <c r="S5139" s="1">
        <v>1.97821870015272E+16</v>
      </c>
      <c r="T5139" s="7">
        <f>TablaDatos[[#This Row],[Aux3]]/100000000000000</f>
        <v>252.38623184708399</v>
      </c>
      <c r="U5139" s="1">
        <v>2.52386231847084E+16</v>
      </c>
      <c r="V5139">
        <v>154.69999999999999</v>
      </c>
      <c r="W5139">
        <v>95</v>
      </c>
    </row>
    <row r="5140" spans="1:23">
      <c r="A5140">
        <v>2018</v>
      </c>
      <c r="B5140">
        <v>60</v>
      </c>
      <c r="C5140" t="s">
        <v>23</v>
      </c>
      <c r="D5140" t="s">
        <v>38</v>
      </c>
      <c r="E5140" t="s">
        <v>19</v>
      </c>
      <c r="F5140" t="s">
        <v>24</v>
      </c>
      <c r="G5140" t="s">
        <v>28</v>
      </c>
      <c r="H5140" s="3">
        <v>16402.23</v>
      </c>
      <c r="I5140" t="s">
        <v>19</v>
      </c>
      <c r="J5140" t="s">
        <v>22</v>
      </c>
      <c r="K51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38.926703085479303</v>
      </c>
      <c r="L5140" s="5">
        <f>TablaDatos[[#This Row],[IMC_raw]]/100000000000000</f>
        <v>38.926703085479303</v>
      </c>
      <c r="M5140" s="2">
        <v>3892670308547930</v>
      </c>
      <c r="N51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0" s="13">
        <f t="shared" si="80"/>
        <v>5139</v>
      </c>
      <c r="P5140" s="2" t="str">
        <f>IF(TablaDatos[[#This Row],[Diabetes]]=0,"No","Si")</f>
        <v>Si</v>
      </c>
      <c r="Q5140">
        <v>1</v>
      </c>
      <c r="R5140">
        <f>TablaDatos[[#This Row],[Aux2]]/10000000000000</f>
        <v>2013.25289174419</v>
      </c>
      <c r="S5140" s="1">
        <v>2.01325289174419E+16</v>
      </c>
      <c r="T5140" s="7">
        <f>TablaDatos[[#This Row],[Aux3]]/100000000000000</f>
        <v>281.86597190595597</v>
      </c>
      <c r="U5140" s="1">
        <v>2.81865971905956E+16</v>
      </c>
      <c r="V5140">
        <v>160.5</v>
      </c>
      <c r="W5140">
        <v>104</v>
      </c>
    </row>
    <row r="5141" spans="1:23">
      <c r="A5141">
        <v>2018</v>
      </c>
      <c r="B5141">
        <v>71</v>
      </c>
      <c r="C5141" t="s">
        <v>16</v>
      </c>
      <c r="D5141" t="s">
        <v>72</v>
      </c>
      <c r="E5141" t="s">
        <v>18</v>
      </c>
      <c r="F5141" t="s">
        <v>35</v>
      </c>
      <c r="G5141" t="s">
        <v>25</v>
      </c>
      <c r="H5141" s="3">
        <v>12501.64</v>
      </c>
      <c r="I5141" t="s">
        <v>19</v>
      </c>
      <c r="J5141" t="s">
        <v>22</v>
      </c>
      <c r="K51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38.9143106924273</v>
      </c>
      <c r="L5141" s="6">
        <f>TablaDatos[[#This Row],[IMC_raw]]/1000000000000000</f>
        <v>3.8914310692427301</v>
      </c>
      <c r="M5141" s="2">
        <v>3891431069242730</v>
      </c>
      <c r="N51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1" s="13">
        <f t="shared" si="80"/>
        <v>5140</v>
      </c>
      <c r="P5141" s="2" t="str">
        <f>IF(TablaDatos[[#This Row],[Diabetes]]=0,"No","Si")</f>
        <v>No</v>
      </c>
      <c r="Q5141">
        <v>0</v>
      </c>
      <c r="R5141">
        <f>TablaDatos[[#This Row],[Aux2]]/10000000000000</f>
        <v>2369.7279319272602</v>
      </c>
      <c r="S5141" s="1">
        <v>2.36972793192726E+16</v>
      </c>
      <c r="T5141" s="7">
        <f>TablaDatos[[#This Row],[Aux3]]/100000000000000</f>
        <v>263.46167516118197</v>
      </c>
      <c r="U5141" s="1">
        <v>2.63461675161182E+16</v>
      </c>
      <c r="V5141">
        <v>175.5</v>
      </c>
      <c r="W5141">
        <v>105.7</v>
      </c>
    </row>
    <row r="5142" spans="1:23">
      <c r="A5142">
        <v>2018</v>
      </c>
      <c r="B5142">
        <v>64</v>
      </c>
      <c r="C5142" t="s">
        <v>23</v>
      </c>
      <c r="D5142" t="s">
        <v>29</v>
      </c>
      <c r="E5142" t="s">
        <v>31</v>
      </c>
      <c r="F5142" t="s">
        <v>24</v>
      </c>
      <c r="G5142" t="s">
        <v>28</v>
      </c>
      <c r="H5142" s="3">
        <v>12088.13</v>
      </c>
      <c r="I5142" t="s">
        <v>21</v>
      </c>
      <c r="J5142" t="s">
        <v>19</v>
      </c>
      <c r="K51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38.870876479467107</v>
      </c>
      <c r="L5142" s="5">
        <f>TablaDatos[[#This Row],[IMC_raw]]/1000000000000000</f>
        <v>38.870876479467107</v>
      </c>
      <c r="M5142" s="2">
        <v>3.8870876479467104E+16</v>
      </c>
      <c r="N51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2" s="13">
        <f t="shared" si="80"/>
        <v>5141</v>
      </c>
      <c r="P5142" s="2" t="str">
        <f>IF(TablaDatos[[#This Row],[Diabetes]]=0,"No","Si")</f>
        <v>Si</v>
      </c>
      <c r="Q5142">
        <v>1</v>
      </c>
      <c r="R5142">
        <f>TablaDatos[[#This Row],[Aux2]]/10000000000000</f>
        <v>2499.91476480254</v>
      </c>
      <c r="S5142" s="1">
        <v>2.49991476480254E+16</v>
      </c>
      <c r="T5142" s="7">
        <f>TablaDatos[[#This Row],[Aux3]]/100000000000000</f>
        <v>3.0000000000000001E-12</v>
      </c>
      <c r="U5142">
        <v>300</v>
      </c>
      <c r="V5142">
        <v>184.7</v>
      </c>
      <c r="W5142">
        <v>104.4</v>
      </c>
    </row>
    <row r="5143" spans="1:23">
      <c r="A5143">
        <v>2018</v>
      </c>
      <c r="B5143">
        <v>46</v>
      </c>
      <c r="C5143" t="s">
        <v>16</v>
      </c>
      <c r="D5143" t="s">
        <v>29</v>
      </c>
      <c r="E5143" t="s">
        <v>21</v>
      </c>
      <c r="F5143" t="s">
        <v>19</v>
      </c>
      <c r="G5143" t="s">
        <v>20</v>
      </c>
      <c r="H5143" s="3">
        <v>22865.45</v>
      </c>
      <c r="I5143" t="s">
        <v>21</v>
      </c>
      <c r="J5143" t="s">
        <v>19</v>
      </c>
      <c r="K51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38.865060761362102</v>
      </c>
      <c r="L5143" s="5">
        <f>TablaDatos[[#This Row],[IMC_raw]]/1000000000000000</f>
        <v>3.88650607613621</v>
      </c>
      <c r="M5143" s="2">
        <v>3886506076136210</v>
      </c>
      <c r="N51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3" s="13">
        <f t="shared" si="80"/>
        <v>5142</v>
      </c>
      <c r="P5143" s="2" t="str">
        <f>IF(TablaDatos[[#This Row],[Diabetes]]=0,"No","Si")</f>
        <v>No</v>
      </c>
      <c r="Q5143">
        <v>0</v>
      </c>
      <c r="R5143">
        <f>TablaDatos[[#This Row],[Aux2]]/10000000000000</f>
        <v>2452.3727010349098</v>
      </c>
      <c r="S5143" s="1">
        <v>2.45237270103491E+16</v>
      </c>
      <c r="T5143" s="7">
        <f>TablaDatos[[#This Row],[Aux3]]/100000000000000</f>
        <v>270.63432774864702</v>
      </c>
      <c r="U5143" s="1">
        <v>2.70634327748647E+16</v>
      </c>
      <c r="V5143">
        <v>159.6</v>
      </c>
      <c r="W5143">
        <v>100.3</v>
      </c>
    </row>
    <row r="5144" spans="1:23">
      <c r="A5144">
        <v>2018</v>
      </c>
      <c r="B5144">
        <v>63</v>
      </c>
      <c r="C5144" t="s">
        <v>16</v>
      </c>
      <c r="D5144" t="s">
        <v>17</v>
      </c>
      <c r="E5144" t="s">
        <v>21</v>
      </c>
      <c r="F5144" t="s">
        <v>24</v>
      </c>
      <c r="G5144" t="s">
        <v>28</v>
      </c>
      <c r="H5144" s="3">
        <v>17822.38</v>
      </c>
      <c r="I5144" t="s">
        <v>21</v>
      </c>
      <c r="J5144" t="s">
        <v>18</v>
      </c>
      <c r="K51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38.7949086069233</v>
      </c>
      <c r="L5144" s="6">
        <f>TablaDatos[[#This Row],[IMC_raw]]/100000000000000</f>
        <v>38.7949086069233</v>
      </c>
      <c r="M5144" s="2">
        <v>3879490860692330</v>
      </c>
      <c r="N51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4" s="13">
        <f t="shared" si="80"/>
        <v>5143</v>
      </c>
      <c r="P5144" s="2" t="str">
        <f>IF(TablaDatos[[#This Row],[Diabetes]]=0,"No","Si")</f>
        <v>Si</v>
      </c>
      <c r="Q5144">
        <v>1</v>
      </c>
      <c r="R5144">
        <f>TablaDatos[[#This Row],[Aux2]]/10000000000000</f>
        <v>251.959955321698</v>
      </c>
      <c r="S5144" s="1">
        <v>2519599553216980</v>
      </c>
      <c r="T5144" s="7">
        <f>TablaDatos[[#This Row],[Aux3]]/100000000000000</f>
        <v>27.3206797343258</v>
      </c>
      <c r="U5144" s="1">
        <v>2732067973432580</v>
      </c>
      <c r="V5144">
        <v>174.8</v>
      </c>
      <c r="W5144">
        <v>106.4</v>
      </c>
    </row>
    <row r="5145" spans="1:23">
      <c r="A5145">
        <v>2018</v>
      </c>
      <c r="B5145">
        <v>61</v>
      </c>
      <c r="C5145" t="s">
        <v>23</v>
      </c>
      <c r="D5145" t="s">
        <v>74</v>
      </c>
      <c r="E5145" t="s">
        <v>18</v>
      </c>
      <c r="F5145" t="s">
        <v>24</v>
      </c>
      <c r="G5145" t="s">
        <v>28</v>
      </c>
      <c r="H5145" s="3">
        <v>12647.47</v>
      </c>
      <c r="I5145" t="s">
        <v>19</v>
      </c>
      <c r="J5145" t="s">
        <v>22</v>
      </c>
      <c r="K51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38.784517446385401</v>
      </c>
      <c r="L5145" s="5">
        <f>TablaDatos[[#This Row],[IMC_raw]]/1000000000000000</f>
        <v>3.8784517446385398</v>
      </c>
      <c r="M5145" s="2">
        <v>3878451744638540</v>
      </c>
      <c r="N51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5" s="13">
        <f t="shared" si="80"/>
        <v>5144</v>
      </c>
      <c r="P5145" s="2" t="str">
        <f>IF(TablaDatos[[#This Row],[Diabetes]]=0,"No","Si")</f>
        <v>Si</v>
      </c>
      <c r="Q5145">
        <v>1</v>
      </c>
      <c r="R5145">
        <f>TablaDatos[[#This Row],[Aux2]]/10000000000000</f>
        <v>227.54179453919099</v>
      </c>
      <c r="S5145" s="1">
        <v>2275417945391910</v>
      </c>
      <c r="T5145" s="7">
        <f>TablaDatos[[#This Row],[Aux3]]/100000000000000</f>
        <v>251.939065051173</v>
      </c>
      <c r="U5145" s="1">
        <v>2.51939065051173E+16</v>
      </c>
      <c r="V5145">
        <v>171.6</v>
      </c>
      <c r="W5145">
        <v>98.9</v>
      </c>
    </row>
    <row r="5146" spans="1:23">
      <c r="A5146">
        <v>2018</v>
      </c>
      <c r="B5146">
        <v>73</v>
      </c>
      <c r="C5146" t="s">
        <v>16</v>
      </c>
      <c r="D5146" t="s">
        <v>34</v>
      </c>
      <c r="E5146" t="s">
        <v>21</v>
      </c>
      <c r="F5146" t="s">
        <v>24</v>
      </c>
      <c r="G5146" t="s">
        <v>25</v>
      </c>
      <c r="H5146" s="3">
        <v>29610.21</v>
      </c>
      <c r="I5146" t="s">
        <v>21</v>
      </c>
      <c r="J5146" t="s">
        <v>18</v>
      </c>
      <c r="K51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38.758533732571898</v>
      </c>
      <c r="L5146" s="5">
        <f>TablaDatos[[#This Row],[IMC_raw]]/1000000000000000</f>
        <v>3.8758533732571898</v>
      </c>
      <c r="M5146" s="2">
        <v>3875853373257190</v>
      </c>
      <c r="N51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6" s="13">
        <f t="shared" si="80"/>
        <v>5145</v>
      </c>
      <c r="P5146" s="2" t="str">
        <f>IF(TablaDatos[[#This Row],[Diabetes]]=0,"No","Si")</f>
        <v>Si</v>
      </c>
      <c r="Q5146">
        <v>1</v>
      </c>
      <c r="R5146">
        <f>TablaDatos[[#This Row],[Aux2]]/10000000000000</f>
        <v>2390.3638803140602</v>
      </c>
      <c r="S5146" s="1">
        <v>2.39036388031406E+16</v>
      </c>
      <c r="T5146" s="7">
        <f>TablaDatos[[#This Row],[Aux3]]/100000000000000</f>
        <v>26.919318498690298</v>
      </c>
      <c r="U5146" s="1">
        <v>2691931849869030</v>
      </c>
      <c r="V5146">
        <v>184.6</v>
      </c>
      <c r="W5146">
        <v>118</v>
      </c>
    </row>
    <row r="5147" spans="1:23">
      <c r="A5147">
        <v>2018</v>
      </c>
      <c r="B5147">
        <v>66</v>
      </c>
      <c r="C5147" t="s">
        <v>23</v>
      </c>
      <c r="D5147" t="s">
        <v>30</v>
      </c>
      <c r="E5147" t="s">
        <v>21</v>
      </c>
      <c r="F5147" t="s">
        <v>24</v>
      </c>
      <c r="G5147" t="s">
        <v>25</v>
      </c>
      <c r="H5147" s="3">
        <v>11977.87</v>
      </c>
      <c r="I5147" t="s">
        <v>21</v>
      </c>
      <c r="J5147" t="s">
        <v>18</v>
      </c>
      <c r="K51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38.758023796685798</v>
      </c>
      <c r="L5147" s="6">
        <f>TablaDatos[[#This Row],[IMC_raw]]/1000000000000000</f>
        <v>3.8758023796685799</v>
      </c>
      <c r="M5147" s="2">
        <v>3875802379668580</v>
      </c>
      <c r="N51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7" s="13">
        <f t="shared" si="80"/>
        <v>5146</v>
      </c>
      <c r="P5147" s="2" t="str">
        <f>IF(TablaDatos[[#This Row],[Diabetes]]=0,"No","Si")</f>
        <v>Si</v>
      </c>
      <c r="Q5147">
        <v>1</v>
      </c>
      <c r="R5147">
        <f>TablaDatos[[#This Row],[Aux2]]/10000000000000</f>
        <v>2339.54236931575</v>
      </c>
      <c r="S5147" s="1">
        <v>2.33954236931575E+16</v>
      </c>
      <c r="T5147" s="7">
        <f>TablaDatos[[#This Row],[Aux3]]/100000000000000</f>
        <v>260.29681373306403</v>
      </c>
      <c r="U5147" s="1">
        <v>2.60296813733064E+16</v>
      </c>
      <c r="V5147">
        <v>165.6</v>
      </c>
      <c r="W5147">
        <v>104.7</v>
      </c>
    </row>
    <row r="5148" spans="1:23">
      <c r="A5148">
        <v>2018</v>
      </c>
      <c r="B5148">
        <v>64</v>
      </c>
      <c r="C5148" t="s">
        <v>16</v>
      </c>
      <c r="D5148" t="s">
        <v>73</v>
      </c>
      <c r="E5148" t="s">
        <v>19</v>
      </c>
      <c r="F5148" t="s">
        <v>24</v>
      </c>
      <c r="G5148" t="s">
        <v>28</v>
      </c>
      <c r="H5148" s="3">
        <v>29505.35</v>
      </c>
      <c r="I5148" t="s">
        <v>19</v>
      </c>
      <c r="J5148" t="s">
        <v>18</v>
      </c>
      <c r="K51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38.732412773584493</v>
      </c>
      <c r="L5148" s="5">
        <f>TablaDatos[[#This Row],[IMC_raw]]/1000000000000000</f>
        <v>38.732412773584493</v>
      </c>
      <c r="M5148" s="2">
        <v>3.8732412773584496E+16</v>
      </c>
      <c r="N51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8" s="13">
        <f t="shared" si="80"/>
        <v>5147</v>
      </c>
      <c r="P5148" s="2" t="str">
        <f>IF(TablaDatos[[#This Row],[Diabetes]]=0,"No","Si")</f>
        <v>Si</v>
      </c>
      <c r="Q5148">
        <v>1</v>
      </c>
      <c r="R5148">
        <f>TablaDatos[[#This Row],[Aux2]]/10000000000000</f>
        <v>226.32678114399101</v>
      </c>
      <c r="S5148" s="1">
        <v>2263267811439910</v>
      </c>
      <c r="T5148" s="7">
        <f>TablaDatos[[#This Row],[Aux3]]/100000000000000</f>
        <v>296.10962961542401</v>
      </c>
      <c r="U5148" s="1">
        <v>2.96109629615424E+16</v>
      </c>
      <c r="V5148">
        <v>172.1</v>
      </c>
      <c r="W5148">
        <v>98.4</v>
      </c>
    </row>
    <row r="5149" spans="1:23">
      <c r="A5149">
        <v>2018</v>
      </c>
      <c r="B5149">
        <v>62</v>
      </c>
      <c r="C5149" t="s">
        <v>16</v>
      </c>
      <c r="D5149" t="s">
        <v>42</v>
      </c>
      <c r="E5149" t="s">
        <v>21</v>
      </c>
      <c r="F5149" t="s">
        <v>19</v>
      </c>
      <c r="G5149" t="s">
        <v>28</v>
      </c>
      <c r="H5149" s="3">
        <v>15461.02</v>
      </c>
      <c r="I5149" t="s">
        <v>19</v>
      </c>
      <c r="J5149" t="s">
        <v>18</v>
      </c>
      <c r="K51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38.685520864940699</v>
      </c>
      <c r="L5149" s="5">
        <f>TablaDatos[[#This Row],[IMC_raw]]/100000000000000</f>
        <v>38.685520864940699</v>
      </c>
      <c r="M5149" s="2">
        <v>3868552086494070</v>
      </c>
      <c r="N51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49" s="13">
        <f t="shared" si="80"/>
        <v>5148</v>
      </c>
      <c r="P5149" s="2" t="str">
        <f>IF(TablaDatos[[#This Row],[Diabetes]]=0,"No","Si")</f>
        <v>Si</v>
      </c>
      <c r="Q5149">
        <v>1</v>
      </c>
      <c r="R5149">
        <f>TablaDatos[[#This Row],[Aux2]]/10000000000000</f>
        <v>229.64714617548901</v>
      </c>
      <c r="S5149" s="1">
        <v>2296471461754890</v>
      </c>
      <c r="T5149" s="7">
        <f>TablaDatos[[#This Row],[Aux3]]/100000000000000</f>
        <v>26.707175707198498</v>
      </c>
      <c r="U5149" s="1">
        <v>2670717570719850</v>
      </c>
      <c r="V5149">
        <v>168.3</v>
      </c>
      <c r="W5149">
        <v>101.9</v>
      </c>
    </row>
    <row r="5150" spans="1:23">
      <c r="A5150">
        <v>2018</v>
      </c>
      <c r="B5150">
        <v>49</v>
      </c>
      <c r="C5150" t="s">
        <v>16</v>
      </c>
      <c r="D5150" t="s">
        <v>17</v>
      </c>
      <c r="E5150" t="s">
        <v>18</v>
      </c>
      <c r="F5150" t="s">
        <v>24</v>
      </c>
      <c r="G5150" t="s">
        <v>20</v>
      </c>
      <c r="H5150" s="3">
        <v>24661</v>
      </c>
      <c r="I5150" t="s">
        <v>21</v>
      </c>
      <c r="J5150" t="s">
        <v>21</v>
      </c>
      <c r="K51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38.660239750439203</v>
      </c>
      <c r="L5150" s="6">
        <f>TablaDatos[[#This Row],[IMC_raw]]/1000000000000000</f>
        <v>3.86602397504392</v>
      </c>
      <c r="M5150" s="2">
        <v>3866023975043920</v>
      </c>
      <c r="N51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0" s="13">
        <f t="shared" si="80"/>
        <v>5149</v>
      </c>
      <c r="P5150" s="2" t="str">
        <f>IF(TablaDatos[[#This Row],[Diabetes]]=0,"No","Si")</f>
        <v>Si</v>
      </c>
      <c r="Q5150">
        <v>1</v>
      </c>
      <c r="R5150">
        <f>TablaDatos[[#This Row],[Aux2]]/10000000000000</f>
        <v>2550.9261936316302</v>
      </c>
      <c r="S5150" s="1">
        <v>2.55092619363163E+16</v>
      </c>
      <c r="T5150" s="7">
        <f>TablaDatos[[#This Row],[Aux3]]/100000000000000</f>
        <v>26.5109727843443</v>
      </c>
      <c r="U5150" s="1">
        <v>2651097278434430</v>
      </c>
      <c r="V5150">
        <v>161.80000000000001</v>
      </c>
      <c r="W5150">
        <v>105.1</v>
      </c>
    </row>
    <row r="5151" spans="1:23">
      <c r="A5151">
        <v>2018</v>
      </c>
      <c r="B5151">
        <v>71</v>
      </c>
      <c r="C5151" t="s">
        <v>23</v>
      </c>
      <c r="D5151" t="s">
        <v>72</v>
      </c>
      <c r="E5151" t="s">
        <v>19</v>
      </c>
      <c r="F5151" t="s">
        <v>24</v>
      </c>
      <c r="G5151" t="s">
        <v>25</v>
      </c>
      <c r="H5151" s="3">
        <v>8699.11</v>
      </c>
      <c r="I5151" t="s">
        <v>19</v>
      </c>
      <c r="J5151" t="s">
        <v>22</v>
      </c>
      <c r="K51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38.644426572229797</v>
      </c>
      <c r="L5151" s="5">
        <f>TablaDatos[[#This Row],[IMC_raw]]/1000000000000000</f>
        <v>3.86444265722298</v>
      </c>
      <c r="M5151" s="2">
        <v>3864442657222980</v>
      </c>
      <c r="N51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1" s="13">
        <f t="shared" si="80"/>
        <v>5150</v>
      </c>
      <c r="P5151" s="2" t="str">
        <f>IF(TablaDatos[[#This Row],[Diabetes]]=0,"No","Si")</f>
        <v>Si</v>
      </c>
      <c r="Q5151">
        <v>1</v>
      </c>
      <c r="R5151">
        <f>TablaDatos[[#This Row],[Aux2]]/10000000000000</f>
        <v>2363.6440656744198</v>
      </c>
      <c r="S5151" s="1">
        <v>2.36364406567442E+16</v>
      </c>
      <c r="T5151" s="7">
        <f>TablaDatos[[#This Row],[Aux3]]/100000000000000</f>
        <v>29.035710992025599</v>
      </c>
      <c r="U5151" s="1">
        <v>2903571099202560</v>
      </c>
      <c r="V5151">
        <v>178.3</v>
      </c>
      <c r="W5151">
        <v>108.3</v>
      </c>
    </row>
    <row r="5152" spans="1:23">
      <c r="A5152">
        <v>2018</v>
      </c>
      <c r="B5152">
        <v>58</v>
      </c>
      <c r="C5152" t="s">
        <v>16</v>
      </c>
      <c r="D5152" t="s">
        <v>29</v>
      </c>
      <c r="E5152" t="s">
        <v>18</v>
      </c>
      <c r="F5152" t="s">
        <v>24</v>
      </c>
      <c r="G5152" t="s">
        <v>28</v>
      </c>
      <c r="H5152" s="3">
        <v>13874.47</v>
      </c>
      <c r="I5152" t="s">
        <v>21</v>
      </c>
      <c r="J5152" t="s">
        <v>18</v>
      </c>
      <c r="K51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38.641366973683297</v>
      </c>
      <c r="L5152" s="6">
        <f>TablaDatos[[#This Row],[IMC_raw]]/1000000000000000</f>
        <v>3.86413669736833</v>
      </c>
      <c r="M5152" s="2">
        <v>3864136697368330</v>
      </c>
      <c r="N51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2" s="13">
        <f t="shared" si="80"/>
        <v>5151</v>
      </c>
      <c r="P5152" s="2" t="str">
        <f>IF(TablaDatos[[#This Row],[Diabetes]]=0,"No","Si")</f>
        <v>No</v>
      </c>
      <c r="Q5152">
        <v>0</v>
      </c>
      <c r="R5152">
        <f>TablaDatos[[#This Row],[Aux2]]/10000000000000</f>
        <v>2344.6695878892401</v>
      </c>
      <c r="S5152" s="1">
        <v>2.34466958788924E+16</v>
      </c>
      <c r="T5152" s="7">
        <f>TablaDatos[[#This Row],[Aux3]]/100000000000000</f>
        <v>274.21991832497901</v>
      </c>
      <c r="U5152" s="1">
        <v>2.74219918324979E+16</v>
      </c>
      <c r="V5152">
        <v>168.2</v>
      </c>
      <c r="W5152">
        <v>103.6</v>
      </c>
    </row>
    <row r="5153" spans="1:23">
      <c r="A5153">
        <v>2018</v>
      </c>
      <c r="B5153">
        <v>59</v>
      </c>
      <c r="C5153" t="s">
        <v>23</v>
      </c>
      <c r="D5153" t="s">
        <v>30</v>
      </c>
      <c r="E5153" t="s">
        <v>19</v>
      </c>
      <c r="F5153" t="s">
        <v>24</v>
      </c>
      <c r="G5153" t="s">
        <v>28</v>
      </c>
      <c r="H5153" s="3">
        <v>10732.05</v>
      </c>
      <c r="I5153" t="s">
        <v>21</v>
      </c>
      <c r="J5153" t="s">
        <v>22</v>
      </c>
      <c r="K51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38.528801254697001</v>
      </c>
      <c r="L5153" s="6">
        <f>TablaDatos[[#This Row],[IMC_raw]]/1000000000000000</f>
        <v>3.8528801254696998</v>
      </c>
      <c r="M5153" s="2">
        <v>3852880125469700</v>
      </c>
      <c r="N51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3" s="13">
        <f t="shared" si="80"/>
        <v>5152</v>
      </c>
      <c r="P5153" s="2" t="str">
        <f>IF(TablaDatos[[#This Row],[Diabetes]]=0,"No","Si")</f>
        <v>Si</v>
      </c>
      <c r="Q5153">
        <v>1</v>
      </c>
      <c r="R5153">
        <f>TablaDatos[[#This Row],[Aux2]]/10000000000000</f>
        <v>234.13011894899799</v>
      </c>
      <c r="S5153" s="1">
        <v>2341301189489980</v>
      </c>
      <c r="T5153" s="7">
        <f>TablaDatos[[#This Row],[Aux3]]/100000000000000</f>
        <v>3.0000000000000001E-12</v>
      </c>
      <c r="U5153">
        <v>300</v>
      </c>
      <c r="V5153">
        <v>169.9</v>
      </c>
      <c r="W5153">
        <v>100.5</v>
      </c>
    </row>
    <row r="5154" spans="1:23">
      <c r="A5154">
        <v>2018</v>
      </c>
      <c r="B5154">
        <v>62</v>
      </c>
      <c r="C5154" t="s">
        <v>16</v>
      </c>
      <c r="D5154" t="s">
        <v>73</v>
      </c>
      <c r="E5154" t="s">
        <v>31</v>
      </c>
      <c r="F5154" t="s">
        <v>24</v>
      </c>
      <c r="G5154" t="s">
        <v>28</v>
      </c>
      <c r="H5154" s="3">
        <v>10347.82</v>
      </c>
      <c r="I5154" t="s">
        <v>21</v>
      </c>
      <c r="J5154" t="s">
        <v>18</v>
      </c>
      <c r="K51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38.468064372332499</v>
      </c>
      <c r="L5154" s="6">
        <f>TablaDatos[[#This Row],[IMC_raw]]/1000000000000000</f>
        <v>38.468064372332499</v>
      </c>
      <c r="M5154" s="2">
        <v>3.8468064372332496E+16</v>
      </c>
      <c r="N51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4" s="13">
        <f t="shared" si="80"/>
        <v>5153</v>
      </c>
      <c r="P5154" s="2" t="str">
        <f>IF(TablaDatos[[#This Row],[Diabetes]]=0,"No","Si")</f>
        <v>No</v>
      </c>
      <c r="Q5154">
        <v>0</v>
      </c>
      <c r="R5154">
        <f>TablaDatos[[#This Row],[Aux2]]/10000000000000</f>
        <v>244.44343275956999</v>
      </c>
      <c r="S5154" s="1">
        <v>2444434327595700</v>
      </c>
      <c r="T5154" s="7">
        <f>TablaDatos[[#This Row],[Aux3]]/100000000000000</f>
        <v>26.129265996790298</v>
      </c>
      <c r="U5154" s="1">
        <v>2612926599679030</v>
      </c>
      <c r="V5154">
        <v>176.7</v>
      </c>
      <c r="W5154">
        <v>109.5</v>
      </c>
    </row>
    <row r="5155" spans="1:23">
      <c r="A5155">
        <v>2018</v>
      </c>
      <c r="B5155">
        <v>69</v>
      </c>
      <c r="C5155" t="s">
        <v>23</v>
      </c>
      <c r="D5155" t="s">
        <v>42</v>
      </c>
      <c r="E5155" t="s">
        <v>31</v>
      </c>
      <c r="F5155" t="s">
        <v>24</v>
      </c>
      <c r="G5155" t="s">
        <v>25</v>
      </c>
      <c r="H5155" s="3">
        <v>10413.14</v>
      </c>
      <c r="I5155" t="s">
        <v>19</v>
      </c>
      <c r="J5155" t="s">
        <v>18</v>
      </c>
      <c r="K51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38.427078755433698</v>
      </c>
      <c r="L5155" s="6">
        <f>TablaDatos[[#This Row],[IMC_raw]]/1000000000000000</f>
        <v>3.8427078755433701</v>
      </c>
      <c r="M5155" s="2">
        <v>3842707875543370</v>
      </c>
      <c r="N51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5" s="13">
        <f t="shared" si="80"/>
        <v>5154</v>
      </c>
      <c r="P5155" s="2" t="str">
        <f>IF(TablaDatos[[#This Row],[Diabetes]]=0,"No","Si")</f>
        <v>No</v>
      </c>
      <c r="Q5155">
        <v>0</v>
      </c>
      <c r="R5155">
        <f>TablaDatos[[#This Row],[Aux2]]/10000000000000</f>
        <v>2458.53023829525</v>
      </c>
      <c r="S5155" s="1">
        <v>2.45853023829525E+16</v>
      </c>
      <c r="T5155" s="7">
        <f>TablaDatos[[#This Row],[Aux3]]/100000000000000</f>
        <v>24.9852446071956</v>
      </c>
      <c r="U5155" s="1">
        <v>2498524460719560</v>
      </c>
      <c r="V5155">
        <v>170.3</v>
      </c>
      <c r="W5155">
        <v>103.6</v>
      </c>
    </row>
    <row r="5156" spans="1:23">
      <c r="A5156">
        <v>2018</v>
      </c>
      <c r="B5156">
        <v>74</v>
      </c>
      <c r="C5156" t="s">
        <v>23</v>
      </c>
      <c r="D5156" t="s">
        <v>72</v>
      </c>
      <c r="E5156" t="s">
        <v>21</v>
      </c>
      <c r="F5156" t="s">
        <v>24</v>
      </c>
      <c r="G5156" t="s">
        <v>25</v>
      </c>
      <c r="H5156" s="3">
        <v>13260.23</v>
      </c>
      <c r="I5156" t="s">
        <v>19</v>
      </c>
      <c r="J5156" t="s">
        <v>22</v>
      </c>
      <c r="K51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38.359363843090705</v>
      </c>
      <c r="L5156" s="6">
        <f>TablaDatos[[#This Row],[IMC_raw]]/1000000000000000</f>
        <v>3.8359363843090701</v>
      </c>
      <c r="M5156" s="2">
        <v>3835936384309070</v>
      </c>
      <c r="N51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6" s="13">
        <f t="shared" si="80"/>
        <v>5155</v>
      </c>
      <c r="P5156" s="2" t="str">
        <f>IF(TablaDatos[[#This Row],[Diabetes]]=0,"No","Si")</f>
        <v>Si</v>
      </c>
      <c r="Q5156">
        <v>1</v>
      </c>
      <c r="R5156">
        <f>TablaDatos[[#This Row],[Aux2]]/10000000000000</f>
        <v>237.071763258587</v>
      </c>
      <c r="S5156" s="1">
        <v>2370717632585870</v>
      </c>
      <c r="T5156" s="7">
        <f>TablaDatos[[#This Row],[Aux3]]/100000000000000</f>
        <v>26.8080770608248</v>
      </c>
      <c r="U5156" s="1">
        <v>2680807706082480</v>
      </c>
      <c r="V5156">
        <v>183.9</v>
      </c>
      <c r="W5156">
        <v>111</v>
      </c>
    </row>
    <row r="5157" spans="1:23">
      <c r="A5157">
        <v>2018</v>
      </c>
      <c r="B5157">
        <v>60</v>
      </c>
      <c r="C5157" t="s">
        <v>23</v>
      </c>
      <c r="D5157" t="s">
        <v>34</v>
      </c>
      <c r="E5157" t="s">
        <v>31</v>
      </c>
      <c r="F5157" t="s">
        <v>24</v>
      </c>
      <c r="G5157" t="s">
        <v>28</v>
      </c>
      <c r="H5157" s="3">
        <v>13262.14</v>
      </c>
      <c r="I5157" t="s">
        <v>21</v>
      </c>
      <c r="J5157" t="s">
        <v>19</v>
      </c>
      <c r="K51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38.315071641506002</v>
      </c>
      <c r="L5157" s="6">
        <f>TablaDatos[[#This Row],[IMC_raw]]/100000000000000</f>
        <v>38.315071641506002</v>
      </c>
      <c r="M5157" s="2">
        <v>3831507164150600</v>
      </c>
      <c r="N51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7" s="13">
        <f t="shared" si="80"/>
        <v>5156</v>
      </c>
      <c r="P5157" s="2" t="str">
        <f>IF(TablaDatos[[#This Row],[Diabetes]]=0,"No","Si")</f>
        <v>Si</v>
      </c>
      <c r="Q5157">
        <v>1</v>
      </c>
      <c r="R5157">
        <f>TablaDatos[[#This Row],[Aux2]]/10000000000000</f>
        <v>2614.5188750635898</v>
      </c>
      <c r="S5157" s="1">
        <v>2.61451887506359E+16</v>
      </c>
      <c r="T5157" s="7">
        <f>TablaDatos[[#This Row],[Aux3]]/100000000000000</f>
        <v>27.787324101978999</v>
      </c>
      <c r="U5157" s="1">
        <v>2778732410197900</v>
      </c>
      <c r="V5157">
        <v>181.4</v>
      </c>
      <c r="W5157">
        <v>103.7</v>
      </c>
    </row>
    <row r="5158" spans="1:23">
      <c r="A5158">
        <v>2018</v>
      </c>
      <c r="B5158">
        <v>59</v>
      </c>
      <c r="C5158" t="s">
        <v>16</v>
      </c>
      <c r="D5158" t="s">
        <v>73</v>
      </c>
      <c r="E5158" t="s">
        <v>31</v>
      </c>
      <c r="F5158" t="s">
        <v>24</v>
      </c>
      <c r="G5158" t="s">
        <v>28</v>
      </c>
      <c r="H5158" s="3">
        <v>21491.11</v>
      </c>
      <c r="I5158" t="s">
        <v>21</v>
      </c>
      <c r="J5158" t="s">
        <v>21</v>
      </c>
      <c r="K51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38.3124432858693</v>
      </c>
      <c r="L5158" s="5">
        <f>TablaDatos[[#This Row],[IMC_raw]]/1000000000000000</f>
        <v>3.83124432858693</v>
      </c>
      <c r="M5158" s="2">
        <v>3831244328586930</v>
      </c>
      <c r="N51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8" s="13">
        <f t="shared" si="80"/>
        <v>5157</v>
      </c>
      <c r="P5158" s="2" t="str">
        <f>IF(TablaDatos[[#This Row],[Diabetes]]=0,"No","Si")</f>
        <v>Si</v>
      </c>
      <c r="Q5158">
        <v>1</v>
      </c>
      <c r="R5158">
        <f>TablaDatos[[#This Row],[Aux2]]/10000000000000</f>
        <v>251.46530366010001</v>
      </c>
      <c r="S5158" s="1">
        <v>2514653036601000</v>
      </c>
      <c r="T5158" s="7">
        <f>TablaDatos[[#This Row],[Aux3]]/100000000000000</f>
        <v>288.79327396128599</v>
      </c>
      <c r="U5158" s="1">
        <v>2.88793273961286E+16</v>
      </c>
      <c r="V5158">
        <v>172.9</v>
      </c>
      <c r="W5158">
        <v>111.4</v>
      </c>
    </row>
    <row r="5159" spans="1:23">
      <c r="A5159">
        <v>2018</v>
      </c>
      <c r="B5159">
        <v>55</v>
      </c>
      <c r="C5159" t="s">
        <v>16</v>
      </c>
      <c r="D5159" t="s">
        <v>74</v>
      </c>
      <c r="E5159" t="s">
        <v>21</v>
      </c>
      <c r="F5159" t="s">
        <v>19</v>
      </c>
      <c r="G5159" t="s">
        <v>28</v>
      </c>
      <c r="H5159" s="3">
        <v>14888.16</v>
      </c>
      <c r="I5159" t="s">
        <v>19</v>
      </c>
      <c r="J5159" t="s">
        <v>18</v>
      </c>
      <c r="K51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38.293744487698902</v>
      </c>
      <c r="L5159" s="5">
        <f>TablaDatos[[#This Row],[IMC_raw]]/1000000000000000</f>
        <v>3.8293744487698902</v>
      </c>
      <c r="M5159" s="2">
        <v>3829374448769890</v>
      </c>
      <c r="N51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59" s="13">
        <f t="shared" si="80"/>
        <v>5158</v>
      </c>
      <c r="P5159" s="2" t="str">
        <f>IF(TablaDatos[[#This Row],[Diabetes]]=0,"No","Si")</f>
        <v>No</v>
      </c>
      <c r="Q5159">
        <v>0</v>
      </c>
      <c r="R5159">
        <f>TablaDatos[[#This Row],[Aux2]]/10000000000000</f>
        <v>216.401355661135</v>
      </c>
      <c r="S5159" s="1">
        <v>2164013556611350</v>
      </c>
      <c r="T5159" s="7">
        <f>TablaDatos[[#This Row],[Aux3]]/100000000000000</f>
        <v>26.8156407211013</v>
      </c>
      <c r="U5159" s="1">
        <v>2681564072110130</v>
      </c>
      <c r="V5159">
        <v>163.30000000000001</v>
      </c>
      <c r="W5159">
        <v>94</v>
      </c>
    </row>
    <row r="5160" spans="1:23">
      <c r="A5160">
        <v>2018</v>
      </c>
      <c r="B5160">
        <v>68</v>
      </c>
      <c r="C5160" t="s">
        <v>23</v>
      </c>
      <c r="D5160" t="s">
        <v>27</v>
      </c>
      <c r="E5160" t="s">
        <v>18</v>
      </c>
      <c r="F5160" t="s">
        <v>19</v>
      </c>
      <c r="G5160" t="s">
        <v>25</v>
      </c>
      <c r="H5160" s="3">
        <v>27084.23</v>
      </c>
      <c r="I5160" t="s">
        <v>19</v>
      </c>
      <c r="J5160" t="s">
        <v>22</v>
      </c>
      <c r="K51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38.276761371132096</v>
      </c>
      <c r="L5160" s="5">
        <f>TablaDatos[[#This Row],[IMC_raw]]/1000000000000000</f>
        <v>3.82767613711321</v>
      </c>
      <c r="M5160" s="2">
        <v>3827676137113210</v>
      </c>
      <c r="N51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0" s="13">
        <f t="shared" si="80"/>
        <v>5159</v>
      </c>
      <c r="P5160" s="2" t="str">
        <f>IF(TablaDatos[[#This Row],[Diabetes]]=0,"No","Si")</f>
        <v>No</v>
      </c>
      <c r="Q5160">
        <v>0</v>
      </c>
      <c r="R5160">
        <f>TablaDatos[[#This Row],[Aux2]]/10000000000000</f>
        <v>2311.6468290883599</v>
      </c>
      <c r="S5160" s="1">
        <v>2.31164682908836E+16</v>
      </c>
      <c r="T5160" s="7">
        <f>TablaDatos[[#This Row],[Aux3]]/100000000000000</f>
        <v>270.82976923915697</v>
      </c>
      <c r="U5160" s="1">
        <v>2.70829769239157E+16</v>
      </c>
      <c r="V5160">
        <v>151.4</v>
      </c>
      <c r="W5160">
        <v>99.3</v>
      </c>
    </row>
    <row r="5161" spans="1:23">
      <c r="A5161">
        <v>2018</v>
      </c>
      <c r="B5161">
        <v>63</v>
      </c>
      <c r="C5161" t="s">
        <v>16</v>
      </c>
      <c r="D5161" t="s">
        <v>74</v>
      </c>
      <c r="E5161" t="s">
        <v>21</v>
      </c>
      <c r="F5161" t="s">
        <v>19</v>
      </c>
      <c r="G5161" t="s">
        <v>28</v>
      </c>
      <c r="H5161" s="3">
        <v>11604.45</v>
      </c>
      <c r="I5161" t="s">
        <v>19</v>
      </c>
      <c r="J5161" t="s">
        <v>18</v>
      </c>
      <c r="K51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38.234630254119104</v>
      </c>
      <c r="L5161" s="6">
        <f>TablaDatos[[#This Row],[IMC_raw]]/1000000000000000</f>
        <v>3.8234630254119102</v>
      </c>
      <c r="M5161" s="2">
        <v>3823463025411910</v>
      </c>
      <c r="N51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1" s="13">
        <f t="shared" si="80"/>
        <v>5160</v>
      </c>
      <c r="P5161" s="2" t="str">
        <f>IF(TablaDatos[[#This Row],[Diabetes]]=0,"No","Si")</f>
        <v>Si</v>
      </c>
      <c r="Q5161">
        <v>1</v>
      </c>
      <c r="R5161">
        <f>TablaDatos[[#This Row],[Aux2]]/10000000000000</f>
        <v>2246.9235149134902</v>
      </c>
      <c r="S5161" s="1">
        <v>2.24692351491349E+16</v>
      </c>
      <c r="T5161" s="7">
        <f>TablaDatos[[#This Row],[Aux3]]/100000000000000</f>
        <v>26.953795372689001</v>
      </c>
      <c r="U5161" s="1">
        <v>2695379537268900</v>
      </c>
      <c r="V5161">
        <v>173.2</v>
      </c>
      <c r="W5161">
        <v>106.2</v>
      </c>
    </row>
    <row r="5162" spans="1:23">
      <c r="A5162">
        <v>2018</v>
      </c>
      <c r="B5162">
        <v>58</v>
      </c>
      <c r="C5162" t="s">
        <v>23</v>
      </c>
      <c r="D5162" t="s">
        <v>17</v>
      </c>
      <c r="E5162" t="s">
        <v>21</v>
      </c>
      <c r="F5162" t="s">
        <v>24</v>
      </c>
      <c r="G5162" t="s">
        <v>28</v>
      </c>
      <c r="H5162" s="3">
        <v>32020.22</v>
      </c>
      <c r="I5162" t="s">
        <v>21</v>
      </c>
      <c r="J5162" t="s">
        <v>22</v>
      </c>
      <c r="K51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38.230893785472496</v>
      </c>
      <c r="L5162" s="6">
        <f>TablaDatos[[#This Row],[IMC_raw]]/1000000000000000</f>
        <v>0.38230893785472497</v>
      </c>
      <c r="M5162" s="2">
        <v>382308937854725</v>
      </c>
      <c r="N51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2" s="13">
        <f t="shared" si="80"/>
        <v>5161</v>
      </c>
      <c r="P5162" s="2" t="str">
        <f>IF(TablaDatos[[#This Row],[Diabetes]]=0,"No","Si")</f>
        <v>Si</v>
      </c>
      <c r="Q5162">
        <v>1</v>
      </c>
      <c r="R5162">
        <f>TablaDatos[[#This Row],[Aux2]]/10000000000000</f>
        <v>2502.2048534222899</v>
      </c>
      <c r="S5162" s="1">
        <v>2.50220485342229E+16</v>
      </c>
      <c r="T5162" s="7">
        <f>TablaDatos[[#This Row],[Aux3]]/100000000000000</f>
        <v>253.31420126529699</v>
      </c>
      <c r="U5162" s="1">
        <v>2.53314201265297E+16</v>
      </c>
      <c r="V5162">
        <v>170</v>
      </c>
      <c r="W5162">
        <v>102.8</v>
      </c>
    </row>
    <row r="5163" spans="1:23">
      <c r="A5163">
        <v>2018</v>
      </c>
      <c r="B5163">
        <v>67</v>
      </c>
      <c r="C5163" t="s">
        <v>23</v>
      </c>
      <c r="D5163" t="s">
        <v>71</v>
      </c>
      <c r="E5163" t="s">
        <v>18</v>
      </c>
      <c r="F5163" t="s">
        <v>19</v>
      </c>
      <c r="G5163" t="s">
        <v>25</v>
      </c>
      <c r="H5163" s="3">
        <v>20447.080000000002</v>
      </c>
      <c r="I5163" t="s">
        <v>19</v>
      </c>
      <c r="J5163" t="s">
        <v>22</v>
      </c>
      <c r="K51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38.205688986917302</v>
      </c>
      <c r="L5163" s="5">
        <f>TablaDatos[[#This Row],[IMC_raw]]/1000000000000000</f>
        <v>3.8205688986917301</v>
      </c>
      <c r="M5163" s="2">
        <v>3820568898691730</v>
      </c>
      <c r="N51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3" s="13">
        <f t="shared" si="80"/>
        <v>5162</v>
      </c>
      <c r="P5163" s="2" t="str">
        <f>IF(TablaDatos[[#This Row],[Diabetes]]=0,"No","Si")</f>
        <v>No</v>
      </c>
      <c r="Q5163">
        <v>0</v>
      </c>
      <c r="R5163">
        <f>TablaDatos[[#This Row],[Aux2]]/10000000000000</f>
        <v>2293.2385997973101</v>
      </c>
      <c r="S5163" s="1">
        <v>2.29323859979731E+16</v>
      </c>
      <c r="T5163" s="7">
        <f>TablaDatos[[#This Row],[Aux3]]/100000000000000</f>
        <v>253.61421509447899</v>
      </c>
      <c r="U5163" s="1">
        <v>2.53614215094479E+16</v>
      </c>
      <c r="V5163">
        <v>153.1</v>
      </c>
      <c r="W5163">
        <v>93.4</v>
      </c>
    </row>
    <row r="5164" spans="1:23">
      <c r="A5164">
        <v>2018</v>
      </c>
      <c r="B5164">
        <v>67</v>
      </c>
      <c r="C5164" t="s">
        <v>23</v>
      </c>
      <c r="D5164" t="s">
        <v>27</v>
      </c>
      <c r="E5164" t="s">
        <v>19</v>
      </c>
      <c r="F5164" t="s">
        <v>24</v>
      </c>
      <c r="G5164" t="s">
        <v>25</v>
      </c>
      <c r="H5164" s="3">
        <v>16363.13</v>
      </c>
      <c r="I5164" t="s">
        <v>19</v>
      </c>
      <c r="J5164" t="s">
        <v>22</v>
      </c>
      <c r="K51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38.148897225864701</v>
      </c>
      <c r="L5164" s="6">
        <f>TablaDatos[[#This Row],[IMC_raw]]/1000000000000000</f>
        <v>38.148897225864701</v>
      </c>
      <c r="M5164" s="2">
        <v>3.8148897225864704E+16</v>
      </c>
      <c r="N51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4" s="13">
        <f t="shared" si="80"/>
        <v>5163</v>
      </c>
      <c r="P5164" s="2" t="str">
        <f>IF(TablaDatos[[#This Row],[Diabetes]]=0,"No","Si")</f>
        <v>No</v>
      </c>
      <c r="Q5164">
        <v>0</v>
      </c>
      <c r="R5164">
        <f>TablaDatos[[#This Row],[Aux2]]/10000000000000</f>
        <v>2248.6162106193001</v>
      </c>
      <c r="S5164" s="1">
        <v>2.2486162106193E+16</v>
      </c>
      <c r="T5164" s="7">
        <f>TablaDatos[[#This Row],[Aux3]]/100000000000000</f>
        <v>281.92207197612299</v>
      </c>
      <c r="U5164" s="1">
        <v>2.81922071976123E+16</v>
      </c>
      <c r="V5164">
        <v>166.7</v>
      </c>
      <c r="W5164">
        <v>97.3</v>
      </c>
    </row>
    <row r="5165" spans="1:23">
      <c r="A5165">
        <v>2018</v>
      </c>
      <c r="B5165">
        <v>69</v>
      </c>
      <c r="C5165" t="s">
        <v>16</v>
      </c>
      <c r="D5165" t="s">
        <v>34</v>
      </c>
      <c r="E5165" t="s">
        <v>21</v>
      </c>
      <c r="F5165" t="s">
        <v>24</v>
      </c>
      <c r="G5165" t="s">
        <v>25</v>
      </c>
      <c r="H5165" s="3">
        <v>10565.81</v>
      </c>
      <c r="I5165" t="s">
        <v>21</v>
      </c>
      <c r="J5165" t="s">
        <v>22</v>
      </c>
      <c r="K51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38.1479772901451</v>
      </c>
      <c r="L5165" s="5">
        <f>TablaDatos[[#This Row],[IMC_raw]]/1000000000000000</f>
        <v>3.8147977290145101</v>
      </c>
      <c r="M5165" s="2">
        <v>3814797729014510</v>
      </c>
      <c r="N51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5" s="13">
        <f t="shared" si="80"/>
        <v>5164</v>
      </c>
      <c r="P5165" s="2" t="str">
        <f>IF(TablaDatos[[#This Row],[Diabetes]]=0,"No","Si")</f>
        <v>Si</v>
      </c>
      <c r="Q5165">
        <v>1</v>
      </c>
      <c r="R5165">
        <f>TablaDatos[[#This Row],[Aux2]]/10000000000000</f>
        <v>26.191415728585199</v>
      </c>
      <c r="S5165" s="1">
        <v>261914157285852</v>
      </c>
      <c r="T5165" s="7">
        <f>TablaDatos[[#This Row],[Aux3]]/100000000000000</f>
        <v>3.0000000000000001E-12</v>
      </c>
      <c r="U5165">
        <v>300</v>
      </c>
      <c r="V5165">
        <v>181.5</v>
      </c>
      <c r="W5165">
        <v>110.8</v>
      </c>
    </row>
    <row r="5166" spans="1:23">
      <c r="A5166">
        <v>2018</v>
      </c>
      <c r="B5166">
        <v>68</v>
      </c>
      <c r="C5166" t="s">
        <v>23</v>
      </c>
      <c r="D5166" t="s">
        <v>30</v>
      </c>
      <c r="E5166" t="s">
        <v>18</v>
      </c>
      <c r="F5166" t="s">
        <v>35</v>
      </c>
      <c r="G5166" t="s">
        <v>25</v>
      </c>
      <c r="H5166" s="3">
        <v>19403.03</v>
      </c>
      <c r="I5166" t="s">
        <v>21</v>
      </c>
      <c r="J5166" t="s">
        <v>18</v>
      </c>
      <c r="K51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38.146343985079397</v>
      </c>
      <c r="L5166" s="5">
        <f>TablaDatos[[#This Row],[IMC_raw]]/1000000000000000</f>
        <v>38.146343985079397</v>
      </c>
      <c r="M5166" s="2">
        <v>3.81463439850794E+16</v>
      </c>
      <c r="N51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6" s="13">
        <f t="shared" si="80"/>
        <v>5165</v>
      </c>
      <c r="P5166" s="2" t="str">
        <f>IF(TablaDatos[[#This Row],[Diabetes]]=0,"No","Si")</f>
        <v>Si</v>
      </c>
      <c r="Q5166">
        <v>1</v>
      </c>
      <c r="R5166">
        <f>TablaDatos[[#This Row],[Aux2]]/10000000000000</f>
        <v>255.11247911206701</v>
      </c>
      <c r="S5166" s="1">
        <v>2551124791120670</v>
      </c>
      <c r="T5166" s="7">
        <f>TablaDatos[[#This Row],[Aux3]]/100000000000000</f>
        <v>289.90256067275197</v>
      </c>
      <c r="U5166" s="1">
        <v>2.89902560672752E+16</v>
      </c>
      <c r="V5166">
        <v>169.4</v>
      </c>
      <c r="W5166">
        <v>103.1</v>
      </c>
    </row>
    <row r="5167" spans="1:23">
      <c r="A5167">
        <v>2018</v>
      </c>
      <c r="B5167">
        <v>60</v>
      </c>
      <c r="C5167" t="s">
        <v>23</v>
      </c>
      <c r="D5167" t="s">
        <v>36</v>
      </c>
      <c r="E5167" t="s">
        <v>18</v>
      </c>
      <c r="F5167" t="s">
        <v>19</v>
      </c>
      <c r="G5167" t="s">
        <v>28</v>
      </c>
      <c r="H5167" s="3">
        <v>10050.39</v>
      </c>
      <c r="I5167" t="s">
        <v>21</v>
      </c>
      <c r="J5167" t="s">
        <v>18</v>
      </c>
      <c r="K51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38.067168164151397</v>
      </c>
      <c r="L5167" s="6">
        <f>TablaDatos[[#This Row],[IMC_raw]]/1000000000000000</f>
        <v>38.067168164151397</v>
      </c>
      <c r="M5167" s="2">
        <v>3.80671681641514E+16</v>
      </c>
      <c r="N51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7" s="13">
        <f t="shared" si="80"/>
        <v>5166</v>
      </c>
      <c r="P5167" s="2" t="str">
        <f>IF(TablaDatos[[#This Row],[Diabetes]]=0,"No","Si")</f>
        <v>No</v>
      </c>
      <c r="Q5167">
        <v>0</v>
      </c>
      <c r="R5167">
        <f>TablaDatos[[#This Row],[Aux2]]/10000000000000</f>
        <v>2215.2333224444601</v>
      </c>
      <c r="S5167" s="1">
        <v>2.21523332244446E+16</v>
      </c>
      <c r="T5167" s="7">
        <f>TablaDatos[[#This Row],[Aux3]]/100000000000000</f>
        <v>25.442707185018101</v>
      </c>
      <c r="U5167" s="1">
        <v>2544270718501810</v>
      </c>
      <c r="V5167">
        <v>160.6</v>
      </c>
      <c r="W5167">
        <v>99.7</v>
      </c>
    </row>
    <row r="5168" spans="1:23">
      <c r="A5168">
        <v>2018</v>
      </c>
      <c r="B5168">
        <v>63</v>
      </c>
      <c r="C5168" t="s">
        <v>23</v>
      </c>
      <c r="D5168" t="s">
        <v>17</v>
      </c>
      <c r="E5168" t="s">
        <v>18</v>
      </c>
      <c r="F5168" t="s">
        <v>40</v>
      </c>
      <c r="G5168" t="s">
        <v>28</v>
      </c>
      <c r="H5168" s="3">
        <v>25361.73</v>
      </c>
      <c r="I5168" t="s">
        <v>19</v>
      </c>
      <c r="J5168" t="s">
        <v>19</v>
      </c>
      <c r="K51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38.042182468755598</v>
      </c>
      <c r="L5168" s="5">
        <f>TablaDatos[[#This Row],[IMC_raw]]/1000000000000000</f>
        <v>3.8042182468755601</v>
      </c>
      <c r="M5168" s="2">
        <v>3804218246875560</v>
      </c>
      <c r="N51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8" s="13">
        <f t="shared" si="80"/>
        <v>5167</v>
      </c>
      <c r="P5168" s="2" t="str">
        <f>IF(TablaDatos[[#This Row],[Diabetes]]=0,"No","Si")</f>
        <v>No</v>
      </c>
      <c r="Q5168">
        <v>0</v>
      </c>
      <c r="R5168">
        <f>TablaDatos[[#This Row],[Aux2]]/10000000000000</f>
        <v>2212.40606202246</v>
      </c>
      <c r="S5168" s="1">
        <v>2.21240606202246E+16</v>
      </c>
      <c r="T5168" s="7">
        <f>TablaDatos[[#This Row],[Aux3]]/100000000000000</f>
        <v>23.4206895040525</v>
      </c>
      <c r="U5168" s="1">
        <v>2342068950405250</v>
      </c>
      <c r="V5168">
        <v>160.30000000000001</v>
      </c>
      <c r="W5168">
        <v>102.7</v>
      </c>
    </row>
    <row r="5169" spans="1:23">
      <c r="A5169">
        <v>2018</v>
      </c>
      <c r="B5169">
        <v>51</v>
      </c>
      <c r="C5169" t="s">
        <v>16</v>
      </c>
      <c r="D5169" t="s">
        <v>17</v>
      </c>
      <c r="E5169" t="s">
        <v>21</v>
      </c>
      <c r="F5169" t="s">
        <v>19</v>
      </c>
      <c r="G5169" t="s">
        <v>20</v>
      </c>
      <c r="H5169" s="3">
        <v>25237.29</v>
      </c>
      <c r="I5169" t="s">
        <v>21</v>
      </c>
      <c r="J5169" t="s">
        <v>18</v>
      </c>
      <c r="K51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38.010704515494098</v>
      </c>
      <c r="L5169" s="6">
        <f>TablaDatos[[#This Row],[IMC_raw]]/1000000000000000</f>
        <v>3.80107045154941</v>
      </c>
      <c r="M5169" s="2">
        <v>3801070451549410</v>
      </c>
      <c r="N51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69" s="13">
        <f t="shared" si="80"/>
        <v>5168</v>
      </c>
      <c r="P5169" s="2" t="str">
        <f>IF(TablaDatos[[#This Row],[Diabetes]]=0,"No","Si")</f>
        <v>Si</v>
      </c>
      <c r="Q5169">
        <v>1</v>
      </c>
      <c r="R5169">
        <f>TablaDatos[[#This Row],[Aux2]]/10000000000000</f>
        <v>2218.0104405830202</v>
      </c>
      <c r="S5169" s="1">
        <v>2.21801044058302E+16</v>
      </c>
      <c r="T5169" s="7">
        <f>TablaDatos[[#This Row],[Aux3]]/100000000000000</f>
        <v>225.87196259403601</v>
      </c>
      <c r="U5169" s="1">
        <v>2.25871962594036E+16</v>
      </c>
      <c r="V5169">
        <v>165</v>
      </c>
      <c r="W5169">
        <v>100.5</v>
      </c>
    </row>
    <row r="5170" spans="1:23">
      <c r="A5170">
        <v>2018</v>
      </c>
      <c r="B5170">
        <v>44</v>
      </c>
      <c r="C5170" t="s">
        <v>16</v>
      </c>
      <c r="D5170" t="s">
        <v>73</v>
      </c>
      <c r="E5170" t="s">
        <v>18</v>
      </c>
      <c r="F5170" t="s">
        <v>24</v>
      </c>
      <c r="G5170" t="s">
        <v>39</v>
      </c>
      <c r="H5170" s="3">
        <v>22624.06</v>
      </c>
      <c r="I5170" t="s">
        <v>21</v>
      </c>
      <c r="J5170" t="s">
        <v>22</v>
      </c>
      <c r="K51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37.992902795549199</v>
      </c>
      <c r="L5170" s="6">
        <f>TablaDatos[[#This Row],[IMC_raw]]/100000000000000</f>
        <v>37.992902795549199</v>
      </c>
      <c r="M5170" s="2">
        <v>3799290279554920</v>
      </c>
      <c r="N51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0" s="13">
        <f t="shared" si="80"/>
        <v>5169</v>
      </c>
      <c r="P5170" s="2" t="str">
        <f>IF(TablaDatos[[#This Row],[Diabetes]]=0,"No","Si")</f>
        <v>Si</v>
      </c>
      <c r="Q5170">
        <v>1</v>
      </c>
      <c r="R5170">
        <f>TablaDatos[[#This Row],[Aux2]]/10000000000000</f>
        <v>2328.3276304948899</v>
      </c>
      <c r="S5170" s="1">
        <v>2.32832763049489E+16</v>
      </c>
      <c r="T5170" s="7">
        <f>TablaDatos[[#This Row],[Aux3]]/100000000000000</f>
        <v>27.603074843042801</v>
      </c>
      <c r="U5170" s="1">
        <v>2760307484304280</v>
      </c>
      <c r="V5170">
        <v>158</v>
      </c>
      <c r="W5170">
        <v>101</v>
      </c>
    </row>
    <row r="5171" spans="1:23">
      <c r="A5171">
        <v>2018</v>
      </c>
      <c r="B5171">
        <v>61</v>
      </c>
      <c r="C5171" t="s">
        <v>23</v>
      </c>
      <c r="D5171" t="s">
        <v>34</v>
      </c>
      <c r="E5171" t="s">
        <v>18</v>
      </c>
      <c r="F5171" t="s">
        <v>19</v>
      </c>
      <c r="G5171" t="s">
        <v>28</v>
      </c>
      <c r="H5171" s="3">
        <v>23393.200000000001</v>
      </c>
      <c r="I5171" t="s">
        <v>19</v>
      </c>
      <c r="J5171" t="s">
        <v>18</v>
      </c>
      <c r="K51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37.942408098108899</v>
      </c>
      <c r="L5171" s="5">
        <f>TablaDatos[[#This Row],[IMC_raw]]/1000000000000000</f>
        <v>3.7942408098108902</v>
      </c>
      <c r="M5171" s="2">
        <v>3794240809810890</v>
      </c>
      <c r="N51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1" s="13">
        <f t="shared" si="80"/>
        <v>5170</v>
      </c>
      <c r="P5171" s="2" t="str">
        <f>IF(TablaDatos[[#This Row],[Diabetes]]=0,"No","Si")</f>
        <v>No</v>
      </c>
      <c r="Q5171">
        <v>0</v>
      </c>
      <c r="R5171">
        <f>TablaDatos[[#This Row],[Aux2]]/10000000000000</f>
        <v>220.24399125817899</v>
      </c>
      <c r="S5171" s="1">
        <v>2202439912581790</v>
      </c>
      <c r="T5171" s="7">
        <f>TablaDatos[[#This Row],[Aux3]]/100000000000000</f>
        <v>202.48111390859401</v>
      </c>
      <c r="U5171" s="1">
        <v>2.02481113908594E+16</v>
      </c>
      <c r="V5171">
        <v>159.5</v>
      </c>
      <c r="W5171">
        <v>100.2</v>
      </c>
    </row>
    <row r="5172" spans="1:23">
      <c r="A5172">
        <v>2018</v>
      </c>
      <c r="B5172">
        <v>57</v>
      </c>
      <c r="C5172" t="s">
        <v>23</v>
      </c>
      <c r="D5172" t="s">
        <v>17</v>
      </c>
      <c r="E5172" t="s">
        <v>21</v>
      </c>
      <c r="F5172" t="s">
        <v>24</v>
      </c>
      <c r="G5172" t="s">
        <v>28</v>
      </c>
      <c r="H5172" s="3">
        <v>21868.1</v>
      </c>
      <c r="I5172" t="s">
        <v>21</v>
      </c>
      <c r="J5172" t="s">
        <v>18</v>
      </c>
      <c r="K51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37.765751325890506</v>
      </c>
      <c r="L5172" s="6">
        <f>TablaDatos[[#This Row],[IMC_raw]]/1000000000000000</f>
        <v>3.7765751325890502</v>
      </c>
      <c r="M5172" s="2">
        <v>3776575132589050</v>
      </c>
      <c r="N51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2" s="13">
        <f t="shared" si="80"/>
        <v>5171</v>
      </c>
      <c r="P5172" s="2" t="str">
        <f>IF(TablaDatos[[#This Row],[Diabetes]]=0,"No","Si")</f>
        <v>Si</v>
      </c>
      <c r="Q5172">
        <v>1</v>
      </c>
      <c r="R5172">
        <f>TablaDatos[[#This Row],[Aux2]]/10000000000000</f>
        <v>2558.28466094037</v>
      </c>
      <c r="S5172" s="1">
        <v>2.55828466094037E+16</v>
      </c>
      <c r="T5172" s="7">
        <f>TablaDatos[[#This Row],[Aux3]]/100000000000000</f>
        <v>254.19992302282401</v>
      </c>
      <c r="U5172" s="1">
        <v>2.54199923022824E+16</v>
      </c>
      <c r="V5172">
        <v>176</v>
      </c>
      <c r="W5172">
        <v>101.4</v>
      </c>
    </row>
    <row r="5173" spans="1:23">
      <c r="A5173">
        <v>2018</v>
      </c>
      <c r="B5173">
        <v>61</v>
      </c>
      <c r="C5173" t="s">
        <v>23</v>
      </c>
      <c r="D5173" t="s">
        <v>73</v>
      </c>
      <c r="E5173" t="s">
        <v>19</v>
      </c>
      <c r="F5173" t="s">
        <v>24</v>
      </c>
      <c r="G5173" t="s">
        <v>28</v>
      </c>
      <c r="H5173" s="3">
        <v>17664.03</v>
      </c>
      <c r="I5173" t="s">
        <v>19</v>
      </c>
      <c r="J5173" t="s">
        <v>18</v>
      </c>
      <c r="K51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37.739270673845098</v>
      </c>
      <c r="L5173" s="5">
        <f>TablaDatos[[#This Row],[IMC_raw]]/1000000000000000</f>
        <v>3.77392706738451</v>
      </c>
      <c r="M5173" s="2">
        <v>3773927067384510</v>
      </c>
      <c r="N51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3" s="13">
        <f t="shared" si="80"/>
        <v>5172</v>
      </c>
      <c r="P5173" s="2" t="str">
        <f>IF(TablaDatos[[#This Row],[Diabetes]]=0,"No","Si")</f>
        <v>No</v>
      </c>
      <c r="Q5173">
        <v>0</v>
      </c>
      <c r="R5173">
        <f>TablaDatos[[#This Row],[Aux2]]/10000000000000</f>
        <v>2291.8449429748298</v>
      </c>
      <c r="S5173" s="1">
        <v>2.29184494297483E+16</v>
      </c>
      <c r="T5173" s="7">
        <f>TablaDatos[[#This Row],[Aux3]]/100000000000000</f>
        <v>24.717214437764</v>
      </c>
      <c r="U5173" s="1">
        <v>2471721443776400</v>
      </c>
      <c r="V5173">
        <v>169.9</v>
      </c>
      <c r="W5173">
        <v>98</v>
      </c>
    </row>
    <row r="5174" spans="1:23">
      <c r="A5174">
        <v>2018</v>
      </c>
      <c r="B5174">
        <v>51</v>
      </c>
      <c r="C5174" t="s">
        <v>16</v>
      </c>
      <c r="D5174" t="s">
        <v>30</v>
      </c>
      <c r="E5174" t="s">
        <v>18</v>
      </c>
      <c r="F5174" t="s">
        <v>24</v>
      </c>
      <c r="G5174" t="s">
        <v>20</v>
      </c>
      <c r="H5174" s="3">
        <v>12685.86</v>
      </c>
      <c r="I5174" t="s">
        <v>19</v>
      </c>
      <c r="J5174" t="s">
        <v>18</v>
      </c>
      <c r="K51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37.671956919445698</v>
      </c>
      <c r="L5174" s="6">
        <f>TablaDatos[[#This Row],[IMC_raw]]/1000000000000000</f>
        <v>37.671956919445698</v>
      </c>
      <c r="M5174" s="2">
        <v>3.7671956919445696E+16</v>
      </c>
      <c r="N51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4" s="13">
        <f t="shared" si="80"/>
        <v>5173</v>
      </c>
      <c r="P5174" s="2" t="str">
        <f>IF(TablaDatos[[#This Row],[Diabetes]]=0,"No","Si")</f>
        <v>Si</v>
      </c>
      <c r="Q5174">
        <v>1</v>
      </c>
      <c r="R5174">
        <f>TablaDatos[[#This Row],[Aux2]]/10000000000000</f>
        <v>243.858851276754</v>
      </c>
      <c r="S5174" s="1">
        <v>2438588512767540</v>
      </c>
      <c r="T5174" s="7">
        <f>TablaDatos[[#This Row],[Aux3]]/100000000000000</f>
        <v>289.87836042812899</v>
      </c>
      <c r="U5174" s="1">
        <v>2.89878360428129E+16</v>
      </c>
      <c r="V5174">
        <v>159.80000000000001</v>
      </c>
      <c r="W5174">
        <v>98</v>
      </c>
    </row>
    <row r="5175" spans="1:23">
      <c r="A5175">
        <v>2018</v>
      </c>
      <c r="B5175">
        <v>50</v>
      </c>
      <c r="C5175" t="s">
        <v>23</v>
      </c>
      <c r="D5175" t="s">
        <v>17</v>
      </c>
      <c r="E5175" t="s">
        <v>18</v>
      </c>
      <c r="F5175" t="s">
        <v>24</v>
      </c>
      <c r="G5175" t="s">
        <v>20</v>
      </c>
      <c r="H5175" s="3">
        <v>22097.69</v>
      </c>
      <c r="I5175" t="s">
        <v>21</v>
      </c>
      <c r="J5175" t="s">
        <v>19</v>
      </c>
      <c r="K51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37.6684072199374</v>
      </c>
      <c r="L5175" s="6">
        <f>TablaDatos[[#This Row],[IMC_raw]]/1000000000000000</f>
        <v>3.7668407219937401</v>
      </c>
      <c r="M5175" s="2">
        <v>3766840721993740</v>
      </c>
      <c r="N51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5" s="13">
        <f t="shared" si="80"/>
        <v>5174</v>
      </c>
      <c r="P5175" s="2" t="str">
        <f>IF(TablaDatos[[#This Row],[Diabetes]]=0,"No","Si")</f>
        <v>No</v>
      </c>
      <c r="Q5175">
        <v>0</v>
      </c>
      <c r="R5175">
        <f>TablaDatos[[#This Row],[Aux2]]/10000000000000</f>
        <v>2308.6031080975499</v>
      </c>
      <c r="S5175" s="1">
        <v>2.30860310809755E+16</v>
      </c>
      <c r="T5175" s="7">
        <f>TablaDatos[[#This Row],[Aux3]]/100000000000000</f>
        <v>27.5841384023404</v>
      </c>
      <c r="U5175" s="1">
        <v>2758413840234040</v>
      </c>
      <c r="V5175">
        <v>152.1</v>
      </c>
      <c r="W5175">
        <v>94.2</v>
      </c>
    </row>
    <row r="5176" spans="1:23">
      <c r="A5176">
        <v>2018</v>
      </c>
      <c r="B5176">
        <v>67</v>
      </c>
      <c r="C5176" t="s">
        <v>23</v>
      </c>
      <c r="D5176" t="s">
        <v>29</v>
      </c>
      <c r="E5176" t="s">
        <v>19</v>
      </c>
      <c r="F5176" t="s">
        <v>24</v>
      </c>
      <c r="G5176" t="s">
        <v>25</v>
      </c>
      <c r="H5176" s="3">
        <v>8200.7999999999993</v>
      </c>
      <c r="I5176" t="s">
        <v>19</v>
      </c>
      <c r="J5176" t="s">
        <v>22</v>
      </c>
      <c r="K51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37.662590844583299</v>
      </c>
      <c r="L5176" s="5">
        <f>TablaDatos[[#This Row],[IMC_raw]]/1000000000000000</f>
        <v>37.662590844583299</v>
      </c>
      <c r="M5176" s="2">
        <v>3.7662590844583296E+16</v>
      </c>
      <c r="N51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6" s="13">
        <f t="shared" si="80"/>
        <v>5175</v>
      </c>
      <c r="P5176" s="2" t="str">
        <f>IF(TablaDatos[[#This Row],[Diabetes]]=0,"No","Si")</f>
        <v>Si</v>
      </c>
      <c r="Q5176">
        <v>1</v>
      </c>
      <c r="R5176">
        <f>TablaDatos[[#This Row],[Aux2]]/10000000000000</f>
        <v>2290.7449247853901</v>
      </c>
      <c r="S5176" s="1">
        <v>2.29074492478539E+16</v>
      </c>
      <c r="T5176" s="7">
        <f>TablaDatos[[#This Row],[Aux3]]/100000000000000</f>
        <v>266.53060980394798</v>
      </c>
      <c r="U5176" s="1">
        <v>2.66530609803948E+16</v>
      </c>
      <c r="V5176">
        <v>163.80000000000001</v>
      </c>
      <c r="W5176">
        <v>108.2</v>
      </c>
    </row>
    <row r="5177" spans="1:23">
      <c r="A5177">
        <v>2018</v>
      </c>
      <c r="B5177">
        <v>58</v>
      </c>
      <c r="C5177" t="s">
        <v>16</v>
      </c>
      <c r="D5177" t="s">
        <v>37</v>
      </c>
      <c r="E5177" t="s">
        <v>18</v>
      </c>
      <c r="F5177" t="s">
        <v>35</v>
      </c>
      <c r="G5177" t="s">
        <v>28</v>
      </c>
      <c r="H5177" s="3">
        <v>12170.42</v>
      </c>
      <c r="I5177" t="s">
        <v>19</v>
      </c>
      <c r="J5177" t="s">
        <v>22</v>
      </c>
      <c r="K51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37.629605499271705</v>
      </c>
      <c r="L5177" s="5">
        <f>TablaDatos[[#This Row],[IMC_raw]]/1000000000000000</f>
        <v>3.7629605499271701</v>
      </c>
      <c r="M5177" s="2">
        <v>3762960549927170</v>
      </c>
      <c r="N51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7" s="13">
        <f t="shared" si="80"/>
        <v>5176</v>
      </c>
      <c r="P5177" s="2" t="str">
        <f>IF(TablaDatos[[#This Row],[Diabetes]]=0,"No","Si")</f>
        <v>Si</v>
      </c>
      <c r="Q5177">
        <v>1</v>
      </c>
      <c r="R5177">
        <f>TablaDatos[[#This Row],[Aux2]]/10000000000000</f>
        <v>22.0194672541218</v>
      </c>
      <c r="S5177" s="1">
        <v>220194672541218</v>
      </c>
      <c r="T5177" s="7">
        <f>TablaDatos[[#This Row],[Aux3]]/100000000000000</f>
        <v>27.026805087014601</v>
      </c>
      <c r="U5177" s="1">
        <v>2702680508701460</v>
      </c>
      <c r="V5177">
        <v>169.3</v>
      </c>
      <c r="W5177">
        <v>103.3</v>
      </c>
    </row>
    <row r="5178" spans="1:23">
      <c r="A5178">
        <v>2018</v>
      </c>
      <c r="B5178">
        <v>60</v>
      </c>
      <c r="C5178" t="s">
        <v>16</v>
      </c>
      <c r="D5178" t="s">
        <v>71</v>
      </c>
      <c r="E5178" t="s">
        <v>21</v>
      </c>
      <c r="F5178" t="s">
        <v>19</v>
      </c>
      <c r="G5178" t="s">
        <v>28</v>
      </c>
      <c r="H5178" s="3">
        <v>14720.2</v>
      </c>
      <c r="I5178" t="s">
        <v>19</v>
      </c>
      <c r="J5178" t="s">
        <v>18</v>
      </c>
      <c r="K51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37.629594238368099</v>
      </c>
      <c r="L5178" s="5">
        <f>TablaDatos[[#This Row],[IMC_raw]]/100000000000000</f>
        <v>37.629594238368099</v>
      </c>
      <c r="M5178" s="2">
        <v>3762959423836810</v>
      </c>
      <c r="N51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8" s="13">
        <f t="shared" si="80"/>
        <v>5177</v>
      </c>
      <c r="P5178" s="2" t="str">
        <f>IF(TablaDatos[[#This Row],[Diabetes]]=0,"No","Si")</f>
        <v>No</v>
      </c>
      <c r="Q5178">
        <v>0</v>
      </c>
      <c r="R5178">
        <f>TablaDatos[[#This Row],[Aux2]]/10000000000000</f>
        <v>1874.7486993304501</v>
      </c>
      <c r="S5178" s="1">
        <v>1.87474869933045E+16</v>
      </c>
      <c r="T5178" s="7">
        <f>TablaDatos[[#This Row],[Aux3]]/100000000000000</f>
        <v>245.021745778661</v>
      </c>
      <c r="U5178" s="1">
        <v>2.45021745778661E+16</v>
      </c>
      <c r="V5178">
        <v>158.80000000000001</v>
      </c>
      <c r="W5178">
        <v>95.1</v>
      </c>
    </row>
    <row r="5179" spans="1:23">
      <c r="A5179">
        <v>2018</v>
      </c>
      <c r="B5179">
        <v>67</v>
      </c>
      <c r="C5179" t="s">
        <v>23</v>
      </c>
      <c r="D5179" t="s">
        <v>26</v>
      </c>
      <c r="E5179" t="s">
        <v>21</v>
      </c>
      <c r="F5179" t="s">
        <v>24</v>
      </c>
      <c r="G5179" t="s">
        <v>25</v>
      </c>
      <c r="H5179" s="3">
        <v>19904.43</v>
      </c>
      <c r="I5179" t="s">
        <v>21</v>
      </c>
      <c r="J5179" t="s">
        <v>18</v>
      </c>
      <c r="K51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37.621899932440797</v>
      </c>
      <c r="L5179" s="6">
        <f>TablaDatos[[#This Row],[IMC_raw]]/1000000000000000</f>
        <v>37.621899932440797</v>
      </c>
      <c r="M5179" s="2">
        <v>3.76218999324408E+16</v>
      </c>
      <c r="N51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79" s="13">
        <f t="shared" si="80"/>
        <v>5178</v>
      </c>
      <c r="P5179" s="2" t="str">
        <f>IF(TablaDatos[[#This Row],[Diabetes]]=0,"No","Si")</f>
        <v>No</v>
      </c>
      <c r="Q5179">
        <v>0</v>
      </c>
      <c r="R5179">
        <f>TablaDatos[[#This Row],[Aux2]]/10000000000000</f>
        <v>2429.1177876113002</v>
      </c>
      <c r="S5179" s="1">
        <v>2.4291177876113E+16</v>
      </c>
      <c r="T5179" s="7">
        <f>TablaDatos[[#This Row],[Aux3]]/100000000000000</f>
        <v>262.10663981884397</v>
      </c>
      <c r="U5179" s="1">
        <v>2.62106639818844E+16</v>
      </c>
      <c r="V5179">
        <v>162.80000000000001</v>
      </c>
      <c r="W5179">
        <v>104.6</v>
      </c>
    </row>
    <row r="5180" spans="1:23">
      <c r="A5180">
        <v>2018</v>
      </c>
      <c r="B5180">
        <v>66</v>
      </c>
      <c r="C5180" t="s">
        <v>23</v>
      </c>
      <c r="D5180" t="s">
        <v>72</v>
      </c>
      <c r="E5180" t="s">
        <v>19</v>
      </c>
      <c r="F5180" t="s">
        <v>19</v>
      </c>
      <c r="G5180" t="s">
        <v>25</v>
      </c>
      <c r="H5180" s="3">
        <v>13279.84</v>
      </c>
      <c r="I5180" t="s">
        <v>21</v>
      </c>
      <c r="J5180" t="s">
        <v>18</v>
      </c>
      <c r="K51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37.587280749711098</v>
      </c>
      <c r="L5180" s="6">
        <f>TablaDatos[[#This Row],[IMC_raw]]/1000000000000000</f>
        <v>3.7587280749711098</v>
      </c>
      <c r="M5180" s="2">
        <v>3758728074971110</v>
      </c>
      <c r="N51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0" s="13">
        <f t="shared" si="80"/>
        <v>5179</v>
      </c>
      <c r="P5180" s="2" t="str">
        <f>IF(TablaDatos[[#This Row],[Diabetes]]=0,"No","Si")</f>
        <v>No</v>
      </c>
      <c r="Q5180">
        <v>0</v>
      </c>
      <c r="R5180">
        <f>TablaDatos[[#This Row],[Aux2]]/10000000000000</f>
        <v>2197.0083028911099</v>
      </c>
      <c r="S5180" s="1">
        <v>2.19700830289111E+16</v>
      </c>
      <c r="T5180" s="7">
        <f>TablaDatos[[#This Row],[Aux3]]/100000000000000</f>
        <v>26.152643260500799</v>
      </c>
      <c r="U5180" s="1">
        <v>2615264326050080</v>
      </c>
      <c r="V5180">
        <v>157.9</v>
      </c>
      <c r="W5180">
        <v>101.3</v>
      </c>
    </row>
    <row r="5181" spans="1:23">
      <c r="A5181">
        <v>2018</v>
      </c>
      <c r="B5181">
        <v>48</v>
      </c>
      <c r="C5181" t="s">
        <v>16</v>
      </c>
      <c r="D5181" t="s">
        <v>32</v>
      </c>
      <c r="E5181" t="s">
        <v>18</v>
      </c>
      <c r="F5181" t="s">
        <v>40</v>
      </c>
      <c r="G5181" t="s">
        <v>20</v>
      </c>
      <c r="H5181" s="3">
        <v>19914.16</v>
      </c>
      <c r="I5181" t="s">
        <v>18</v>
      </c>
      <c r="J5181" t="s">
        <v>22</v>
      </c>
      <c r="K51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37.574140212823295</v>
      </c>
      <c r="L5181" s="5">
        <f>TablaDatos[[#This Row],[IMC_raw]]/1000000000000000</f>
        <v>0.37574140212823298</v>
      </c>
      <c r="M5181" s="2">
        <v>375741402128233</v>
      </c>
      <c r="N51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1" s="13">
        <f t="shared" si="80"/>
        <v>5180</v>
      </c>
      <c r="P5181" s="2" t="str">
        <f>IF(TablaDatos[[#This Row],[Diabetes]]=0,"No","Si")</f>
        <v>No</v>
      </c>
      <c r="Q5181">
        <v>0</v>
      </c>
      <c r="R5181">
        <f>TablaDatos[[#This Row],[Aux2]]/10000000000000</f>
        <v>203.363311419388</v>
      </c>
      <c r="S5181" s="1">
        <v>2033633114193880</v>
      </c>
      <c r="T5181" s="7">
        <f>TablaDatos[[#This Row],[Aux3]]/100000000000000</f>
        <v>199.15110715917299</v>
      </c>
      <c r="U5181" s="1">
        <v>1.99151107159173E+16</v>
      </c>
      <c r="V5181">
        <v>148.5</v>
      </c>
      <c r="W5181">
        <v>96.8</v>
      </c>
    </row>
    <row r="5182" spans="1:23">
      <c r="A5182">
        <v>2018</v>
      </c>
      <c r="B5182">
        <v>50</v>
      </c>
      <c r="C5182" t="s">
        <v>16</v>
      </c>
      <c r="D5182" t="s">
        <v>30</v>
      </c>
      <c r="E5182" t="s">
        <v>21</v>
      </c>
      <c r="F5182" t="s">
        <v>24</v>
      </c>
      <c r="G5182" t="s">
        <v>20</v>
      </c>
      <c r="H5182" s="3">
        <v>12348.73</v>
      </c>
      <c r="I5182" t="s">
        <v>21</v>
      </c>
      <c r="J5182" t="s">
        <v>18</v>
      </c>
      <c r="K51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37.572542454737295</v>
      </c>
      <c r="L5182" s="6">
        <f>TablaDatos[[#This Row],[IMC_raw]]/1000000000000000</f>
        <v>37.572542454737295</v>
      </c>
      <c r="M5182" s="2">
        <v>3.7572542454737296E+16</v>
      </c>
      <c r="N51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2" s="13">
        <f t="shared" si="80"/>
        <v>5181</v>
      </c>
      <c r="P5182" s="2" t="str">
        <f>IF(TablaDatos[[#This Row],[Diabetes]]=0,"No","Si")</f>
        <v>Si</v>
      </c>
      <c r="Q5182">
        <v>1</v>
      </c>
      <c r="R5182">
        <f>TablaDatos[[#This Row],[Aux2]]/10000000000000</f>
        <v>2275.8199571774499</v>
      </c>
      <c r="S5182" s="1">
        <v>2.27581995717745E+16</v>
      </c>
      <c r="T5182" s="7">
        <f>TablaDatos[[#This Row],[Aux3]]/100000000000000</f>
        <v>262.649746406009</v>
      </c>
      <c r="U5182" s="1">
        <v>2.62649746406009E+16</v>
      </c>
      <c r="V5182">
        <v>159.4</v>
      </c>
      <c r="W5182">
        <v>97.1</v>
      </c>
    </row>
    <row r="5183" spans="1:23">
      <c r="A5183">
        <v>2018</v>
      </c>
      <c r="B5183">
        <v>62</v>
      </c>
      <c r="C5183" t="s">
        <v>23</v>
      </c>
      <c r="D5183" t="s">
        <v>72</v>
      </c>
      <c r="E5183" t="s">
        <v>19</v>
      </c>
      <c r="F5183" t="s">
        <v>19</v>
      </c>
      <c r="G5183" t="s">
        <v>28</v>
      </c>
      <c r="H5183" s="3">
        <v>14472.45</v>
      </c>
      <c r="I5183" t="s">
        <v>21</v>
      </c>
      <c r="J5183" t="s">
        <v>21</v>
      </c>
      <c r="K51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37.499520105108402</v>
      </c>
      <c r="L5183" s="6">
        <f>TablaDatos[[#This Row],[IMC_raw]]/100000000000000</f>
        <v>37.499520105108402</v>
      </c>
      <c r="M5183" s="2">
        <v>3749952010510840</v>
      </c>
      <c r="N51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3" s="13">
        <f t="shared" si="80"/>
        <v>5182</v>
      </c>
      <c r="P5183" s="2" t="str">
        <f>IF(TablaDatos[[#This Row],[Diabetes]]=0,"No","Si")</f>
        <v>Si</v>
      </c>
      <c r="Q5183">
        <v>1</v>
      </c>
      <c r="R5183">
        <f>TablaDatos[[#This Row],[Aux2]]/10000000000000</f>
        <v>275.12397696882903</v>
      </c>
      <c r="S5183" s="1">
        <v>2751239769688290</v>
      </c>
      <c r="T5183" s="7">
        <f>TablaDatos[[#This Row],[Aux3]]/100000000000000</f>
        <v>279.29358137483399</v>
      </c>
      <c r="U5183" s="1">
        <v>2.79293581374834E+16</v>
      </c>
      <c r="V5183">
        <v>171</v>
      </c>
      <c r="W5183">
        <v>106.1</v>
      </c>
    </row>
    <row r="5184" spans="1:23">
      <c r="A5184">
        <v>2018</v>
      </c>
      <c r="B5184">
        <v>63</v>
      </c>
      <c r="C5184" t="s">
        <v>16</v>
      </c>
      <c r="D5184" t="s">
        <v>72</v>
      </c>
      <c r="E5184" t="s">
        <v>19</v>
      </c>
      <c r="F5184" t="s">
        <v>19</v>
      </c>
      <c r="G5184" t="s">
        <v>28</v>
      </c>
      <c r="H5184" s="3">
        <v>15449.57</v>
      </c>
      <c r="I5184" t="s">
        <v>19</v>
      </c>
      <c r="J5184" t="s">
        <v>22</v>
      </c>
      <c r="K51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37.496490581425704</v>
      </c>
      <c r="L5184" s="5">
        <f>TablaDatos[[#This Row],[IMC_raw]]/1000000000000000</f>
        <v>3.7496490581425701</v>
      </c>
      <c r="M5184" s="2">
        <v>3749649058142570</v>
      </c>
      <c r="N51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4" s="13">
        <f t="shared" si="80"/>
        <v>5183</v>
      </c>
      <c r="P5184" s="2" t="str">
        <f>IF(TablaDatos[[#This Row],[Diabetes]]=0,"No","Si")</f>
        <v>No</v>
      </c>
      <c r="Q5184">
        <v>0</v>
      </c>
      <c r="R5184">
        <f>TablaDatos[[#This Row],[Aux2]]/10000000000000</f>
        <v>2337.6056644997898</v>
      </c>
      <c r="S5184" s="1">
        <v>2.33760566449979E+16</v>
      </c>
      <c r="T5184" s="7">
        <f>TablaDatos[[#This Row],[Aux3]]/100000000000000</f>
        <v>26.664368215283201</v>
      </c>
      <c r="U5184" s="1">
        <v>2666436821528320</v>
      </c>
      <c r="V5184">
        <v>165</v>
      </c>
      <c r="W5184">
        <v>101.5</v>
      </c>
    </row>
    <row r="5185" spans="1:23">
      <c r="A5185">
        <v>2018</v>
      </c>
      <c r="B5185">
        <v>57</v>
      </c>
      <c r="C5185" t="s">
        <v>16</v>
      </c>
      <c r="D5185" t="s">
        <v>29</v>
      </c>
      <c r="E5185" t="s">
        <v>21</v>
      </c>
      <c r="F5185" t="s">
        <v>24</v>
      </c>
      <c r="G5185" t="s">
        <v>28</v>
      </c>
      <c r="H5185" s="3">
        <v>20236.34</v>
      </c>
      <c r="I5185" t="s">
        <v>21</v>
      </c>
      <c r="J5185" t="s">
        <v>18</v>
      </c>
      <c r="K51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37.392840631579197</v>
      </c>
      <c r="L5185" s="5">
        <f>TablaDatos[[#This Row],[IMC_raw]]/1000000000000000</f>
        <v>0.37392840631579199</v>
      </c>
      <c r="M5185" s="2">
        <v>373928406315792</v>
      </c>
      <c r="N51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5" s="13">
        <f t="shared" si="80"/>
        <v>5184</v>
      </c>
      <c r="P5185" s="2" t="str">
        <f>IF(TablaDatos[[#This Row],[Diabetes]]=0,"No","Si")</f>
        <v>Si</v>
      </c>
      <c r="Q5185">
        <v>1</v>
      </c>
      <c r="R5185">
        <f>TablaDatos[[#This Row],[Aux2]]/10000000000000</f>
        <v>225.27745640894599</v>
      </c>
      <c r="S5185" s="1">
        <v>2252774564089460</v>
      </c>
      <c r="T5185" s="7">
        <f>TablaDatos[[#This Row],[Aux3]]/100000000000000</f>
        <v>3.0000000000000001E-12</v>
      </c>
      <c r="U5185">
        <v>300</v>
      </c>
      <c r="V5185">
        <v>176.3</v>
      </c>
      <c r="W5185">
        <v>103.5</v>
      </c>
    </row>
    <row r="5186" spans="1:23">
      <c r="A5186">
        <v>2018</v>
      </c>
      <c r="B5186">
        <v>50</v>
      </c>
      <c r="C5186" t="s">
        <v>23</v>
      </c>
      <c r="D5186" t="s">
        <v>30</v>
      </c>
      <c r="E5186" t="s">
        <v>21</v>
      </c>
      <c r="F5186" t="s">
        <v>24</v>
      </c>
      <c r="G5186" t="s">
        <v>20</v>
      </c>
      <c r="H5186" s="3">
        <v>17178.28</v>
      </c>
      <c r="I5186" t="s">
        <v>19</v>
      </c>
      <c r="J5186" t="s">
        <v>18</v>
      </c>
      <c r="K51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37.379084568243201</v>
      </c>
      <c r="L5186" s="6">
        <f>TablaDatos[[#This Row],[IMC_raw]]/1000000000000000</f>
        <v>37.379084568243201</v>
      </c>
      <c r="M5186" s="2">
        <v>3.73790845682432E+16</v>
      </c>
      <c r="N51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6" s="13">
        <f t="shared" ref="O5186:O5249" si="81">O5185+1</f>
        <v>5185</v>
      </c>
      <c r="P5186" s="2" t="str">
        <f>IF(TablaDatos[[#This Row],[Diabetes]]=0,"No","Si")</f>
        <v>Si</v>
      </c>
      <c r="Q5186">
        <v>1</v>
      </c>
      <c r="R5186">
        <f>TablaDatos[[#This Row],[Aux2]]/10000000000000</f>
        <v>2207.4544349745302</v>
      </c>
      <c r="S5186" s="1">
        <v>2.20745443497453E+16</v>
      </c>
      <c r="T5186" s="7">
        <f>TablaDatos[[#This Row],[Aux3]]/100000000000000</f>
        <v>3.0000000000000001E-12</v>
      </c>
      <c r="U5186">
        <v>300</v>
      </c>
      <c r="V5186">
        <v>165.3</v>
      </c>
      <c r="W5186">
        <v>97.8</v>
      </c>
    </row>
    <row r="5187" spans="1:23">
      <c r="A5187">
        <v>2018</v>
      </c>
      <c r="B5187">
        <v>66</v>
      </c>
      <c r="C5187" t="s">
        <v>23</v>
      </c>
      <c r="D5187" t="s">
        <v>17</v>
      </c>
      <c r="E5187" t="s">
        <v>21</v>
      </c>
      <c r="F5187" t="s">
        <v>24</v>
      </c>
      <c r="G5187" t="s">
        <v>25</v>
      </c>
      <c r="H5187" s="3">
        <v>25993.54</v>
      </c>
      <c r="I5187" t="s">
        <v>21</v>
      </c>
      <c r="J5187" t="s">
        <v>18</v>
      </c>
      <c r="K51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37.367930383059303</v>
      </c>
      <c r="L5187" s="5">
        <f>TablaDatos[[#This Row],[IMC_raw]]/1000000000000000</f>
        <v>3.73679303830593</v>
      </c>
      <c r="M5187" s="2">
        <v>3736793038305930</v>
      </c>
      <c r="N51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7" s="13">
        <f t="shared" si="81"/>
        <v>5186</v>
      </c>
      <c r="P5187" s="2" t="str">
        <f>IF(TablaDatos[[#This Row],[Diabetes]]=0,"No","Si")</f>
        <v>Si</v>
      </c>
      <c r="Q5187">
        <v>1</v>
      </c>
      <c r="R5187">
        <f>TablaDatos[[#This Row],[Aux2]]/10000000000000</f>
        <v>2080.2166571103198</v>
      </c>
      <c r="S5187" s="1">
        <v>2.08021665711032E+16</v>
      </c>
      <c r="T5187" s="7">
        <f>TablaDatos[[#This Row],[Aux3]]/100000000000000</f>
        <v>271.97407357226899</v>
      </c>
      <c r="U5187" s="1">
        <v>2.71974073572269E+16</v>
      </c>
      <c r="V5187">
        <v>176</v>
      </c>
      <c r="W5187">
        <v>103.9</v>
      </c>
    </row>
    <row r="5188" spans="1:23">
      <c r="A5188">
        <v>2018</v>
      </c>
      <c r="B5188">
        <v>59</v>
      </c>
      <c r="C5188" t="s">
        <v>16</v>
      </c>
      <c r="D5188" t="s">
        <v>73</v>
      </c>
      <c r="E5188" t="s">
        <v>21</v>
      </c>
      <c r="F5188" t="s">
        <v>24</v>
      </c>
      <c r="G5188" t="s">
        <v>28</v>
      </c>
      <c r="H5188" s="3">
        <v>31555.08</v>
      </c>
      <c r="I5188" t="s">
        <v>21</v>
      </c>
      <c r="J5188" t="s">
        <v>19</v>
      </c>
      <c r="K51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37.360474988602</v>
      </c>
      <c r="L5188" s="6">
        <f>TablaDatos[[#This Row],[IMC_raw]]/100000000000000</f>
        <v>37.360474988602</v>
      </c>
      <c r="M5188" s="2">
        <v>3736047498860200</v>
      </c>
      <c r="N51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8" s="13">
        <f t="shared" si="81"/>
        <v>5187</v>
      </c>
      <c r="P5188" s="2" t="str">
        <f>IF(TablaDatos[[#This Row],[Diabetes]]=0,"No","Si")</f>
        <v>Si</v>
      </c>
      <c r="Q5188">
        <v>1</v>
      </c>
      <c r="R5188">
        <f>TablaDatos[[#This Row],[Aux2]]/10000000000000</f>
        <v>238.162157876343</v>
      </c>
      <c r="S5188" s="1">
        <v>2381621578763430</v>
      </c>
      <c r="T5188" s="7">
        <f>TablaDatos[[#This Row],[Aux3]]/100000000000000</f>
        <v>24.631962496863402</v>
      </c>
      <c r="U5188" s="1">
        <v>2463196249686340</v>
      </c>
      <c r="V5188">
        <v>174.4</v>
      </c>
      <c r="W5188">
        <v>103.7</v>
      </c>
    </row>
    <row r="5189" spans="1:23">
      <c r="A5189">
        <v>2018</v>
      </c>
      <c r="B5189">
        <v>61</v>
      </c>
      <c r="C5189" t="s">
        <v>16</v>
      </c>
      <c r="D5189" t="s">
        <v>17</v>
      </c>
      <c r="E5189" t="s">
        <v>21</v>
      </c>
      <c r="F5189" t="s">
        <v>19</v>
      </c>
      <c r="G5189" t="s">
        <v>28</v>
      </c>
      <c r="H5189" s="3">
        <v>14891.62</v>
      </c>
      <c r="I5189" t="s">
        <v>19</v>
      </c>
      <c r="J5189" t="s">
        <v>18</v>
      </c>
      <c r="K51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37.355939034044802</v>
      </c>
      <c r="L5189" s="5">
        <f>TablaDatos[[#This Row],[IMC_raw]]/1000000000000000</f>
        <v>37.355939034044802</v>
      </c>
      <c r="M5189" s="2">
        <v>3.73559390340448E+16</v>
      </c>
      <c r="N51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89" s="13">
        <f t="shared" si="81"/>
        <v>5188</v>
      </c>
      <c r="P5189" s="2" t="str">
        <f>IF(TablaDatos[[#This Row],[Diabetes]]=0,"No","Si")</f>
        <v>No</v>
      </c>
      <c r="Q5189">
        <v>0</v>
      </c>
      <c r="R5189">
        <f>TablaDatos[[#This Row],[Aux2]]/10000000000000</f>
        <v>221.333185209009</v>
      </c>
      <c r="S5189" s="1">
        <v>2213331852090090</v>
      </c>
      <c r="T5189" s="7">
        <f>TablaDatos[[#This Row],[Aux3]]/100000000000000</f>
        <v>222.23933770242701</v>
      </c>
      <c r="U5189" s="1">
        <v>2.22239337702427E+16</v>
      </c>
      <c r="V5189">
        <v>170.3</v>
      </c>
      <c r="W5189">
        <v>103.2</v>
      </c>
    </row>
    <row r="5190" spans="1:23">
      <c r="A5190">
        <v>2018</v>
      </c>
      <c r="B5190">
        <v>56</v>
      </c>
      <c r="C5190" t="s">
        <v>16</v>
      </c>
      <c r="D5190" t="s">
        <v>73</v>
      </c>
      <c r="E5190" t="s">
        <v>21</v>
      </c>
      <c r="F5190" t="s">
        <v>24</v>
      </c>
      <c r="G5190" t="s">
        <v>28</v>
      </c>
      <c r="H5190" s="3">
        <v>32675</v>
      </c>
      <c r="I5190" t="s">
        <v>21</v>
      </c>
      <c r="J5190" t="s">
        <v>18</v>
      </c>
      <c r="K51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37.339995657960301</v>
      </c>
      <c r="L5190" s="6">
        <f>TablaDatos[[#This Row],[IMC_raw]]/1000000000000000</f>
        <v>3.7339995657960299</v>
      </c>
      <c r="M5190" s="2">
        <v>3733999565796030</v>
      </c>
      <c r="N51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0" s="13">
        <f t="shared" si="81"/>
        <v>5189</v>
      </c>
      <c r="P5190" s="2" t="str">
        <f>IF(TablaDatos[[#This Row],[Diabetes]]=0,"No","Si")</f>
        <v>No</v>
      </c>
      <c r="Q5190">
        <v>0</v>
      </c>
      <c r="R5190">
        <f>TablaDatos[[#This Row],[Aux2]]/10000000000000</f>
        <v>27.005681238107499</v>
      </c>
      <c r="S5190" s="1">
        <v>270056812381075</v>
      </c>
      <c r="T5190" s="7">
        <f>TablaDatos[[#This Row],[Aux3]]/100000000000000</f>
        <v>272.99074578696599</v>
      </c>
      <c r="U5190" s="1">
        <v>2.72990745786966E+16</v>
      </c>
      <c r="V5190">
        <v>174.9</v>
      </c>
      <c r="W5190">
        <v>103.4</v>
      </c>
    </row>
    <row r="5191" spans="1:23">
      <c r="A5191">
        <v>2018</v>
      </c>
      <c r="B5191">
        <v>68</v>
      </c>
      <c r="C5191" t="s">
        <v>23</v>
      </c>
      <c r="D5191" t="s">
        <v>26</v>
      </c>
      <c r="E5191" t="s">
        <v>19</v>
      </c>
      <c r="F5191" t="s">
        <v>24</v>
      </c>
      <c r="G5191" t="s">
        <v>25</v>
      </c>
      <c r="H5191" s="3">
        <v>19657.849999999999</v>
      </c>
      <c r="I5191" t="s">
        <v>21</v>
      </c>
      <c r="J5191" t="s">
        <v>22</v>
      </c>
      <c r="K51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37.300972558328098</v>
      </c>
      <c r="L5191" s="5">
        <f>TablaDatos[[#This Row],[IMC_raw]]/1000000000000000</f>
        <v>3.7300972558328098</v>
      </c>
      <c r="M5191" s="2">
        <v>3730097255832810</v>
      </c>
      <c r="N51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1" s="13">
        <f t="shared" si="81"/>
        <v>5190</v>
      </c>
      <c r="P5191" s="2" t="str">
        <f>IF(TablaDatos[[#This Row],[Diabetes]]=0,"No","Si")</f>
        <v>No</v>
      </c>
      <c r="Q5191">
        <v>0</v>
      </c>
      <c r="R5191">
        <f>TablaDatos[[#This Row],[Aux2]]/10000000000000</f>
        <v>2207.8480744674398</v>
      </c>
      <c r="S5191" s="1">
        <v>2.20784807446744E+16</v>
      </c>
      <c r="T5191" s="7">
        <f>TablaDatos[[#This Row],[Aux3]]/100000000000000</f>
        <v>26.271315992720599</v>
      </c>
      <c r="U5191" s="1">
        <v>2627131599272060</v>
      </c>
      <c r="V5191">
        <v>158.9</v>
      </c>
      <c r="W5191">
        <v>99.6</v>
      </c>
    </row>
    <row r="5192" spans="1:23">
      <c r="A5192">
        <v>2018</v>
      </c>
      <c r="B5192">
        <v>65</v>
      </c>
      <c r="C5192" t="s">
        <v>23</v>
      </c>
      <c r="D5192" t="s">
        <v>30</v>
      </c>
      <c r="E5192" t="s">
        <v>21</v>
      </c>
      <c r="F5192" t="s">
        <v>24</v>
      </c>
      <c r="G5192" t="s">
        <v>25</v>
      </c>
      <c r="H5192" s="3">
        <v>12208.2</v>
      </c>
      <c r="I5192" t="s">
        <v>21</v>
      </c>
      <c r="J5192" t="s">
        <v>22</v>
      </c>
      <c r="K51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37.216286369210799</v>
      </c>
      <c r="L5192" s="5">
        <f>TablaDatos[[#This Row],[IMC_raw]]/1000000000000000</f>
        <v>37.216286369210799</v>
      </c>
      <c r="M5192" s="2">
        <v>3.72162863692108E+16</v>
      </c>
      <c r="N51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2" s="13">
        <f t="shared" si="81"/>
        <v>5191</v>
      </c>
      <c r="P5192" s="2" t="str">
        <f>IF(TablaDatos[[#This Row],[Diabetes]]=0,"No","Si")</f>
        <v>Si</v>
      </c>
      <c r="Q5192">
        <v>1</v>
      </c>
      <c r="R5192">
        <f>TablaDatos[[#This Row],[Aux2]]/10000000000000</f>
        <v>2526.8950432914899</v>
      </c>
      <c r="S5192" s="1">
        <v>2.52689504329149E+16</v>
      </c>
      <c r="T5192" s="7">
        <f>TablaDatos[[#This Row],[Aux3]]/100000000000000</f>
        <v>254.42650778167999</v>
      </c>
      <c r="U5192" s="1">
        <v>2.5442650778168E+16</v>
      </c>
      <c r="V5192">
        <v>172.6</v>
      </c>
      <c r="W5192">
        <v>103.4</v>
      </c>
    </row>
    <row r="5193" spans="1:23">
      <c r="A5193">
        <v>2018</v>
      </c>
      <c r="B5193">
        <v>63</v>
      </c>
      <c r="C5193" t="s">
        <v>23</v>
      </c>
      <c r="D5193" t="s">
        <v>74</v>
      </c>
      <c r="E5193" t="s">
        <v>18</v>
      </c>
      <c r="F5193" t="s">
        <v>19</v>
      </c>
      <c r="G5193" t="s">
        <v>28</v>
      </c>
      <c r="H5193" s="3">
        <v>11973.02</v>
      </c>
      <c r="I5193" t="s">
        <v>19</v>
      </c>
      <c r="J5193" t="s">
        <v>22</v>
      </c>
      <c r="K51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37.213865720647597</v>
      </c>
      <c r="L5193" s="5">
        <f>TablaDatos[[#This Row],[IMC_raw]]/1000000000000000</f>
        <v>3.7213865720647599</v>
      </c>
      <c r="M5193" s="2">
        <v>3721386572064760</v>
      </c>
      <c r="N51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3" s="13">
        <f t="shared" si="81"/>
        <v>5192</v>
      </c>
      <c r="P5193" s="2" t="str">
        <f>IF(TablaDatos[[#This Row],[Diabetes]]=0,"No","Si")</f>
        <v>Si</v>
      </c>
      <c r="Q5193">
        <v>1</v>
      </c>
      <c r="R5193">
        <f>TablaDatos[[#This Row],[Aux2]]/10000000000000</f>
        <v>227.392882397671</v>
      </c>
      <c r="S5193" s="1">
        <v>2273928823976710</v>
      </c>
      <c r="T5193" s="7">
        <f>TablaDatos[[#This Row],[Aux3]]/100000000000000</f>
        <v>254.084311099827</v>
      </c>
      <c r="U5193" s="1">
        <v>2.54084311099827E+16</v>
      </c>
      <c r="V5193">
        <v>161.30000000000001</v>
      </c>
      <c r="W5193">
        <v>100.2</v>
      </c>
    </row>
    <row r="5194" spans="1:23">
      <c r="A5194">
        <v>2018</v>
      </c>
      <c r="B5194">
        <v>49</v>
      </c>
      <c r="C5194" t="s">
        <v>23</v>
      </c>
      <c r="D5194" t="s">
        <v>72</v>
      </c>
      <c r="E5194" t="s">
        <v>18</v>
      </c>
      <c r="F5194" t="s">
        <v>19</v>
      </c>
      <c r="G5194" t="s">
        <v>20</v>
      </c>
      <c r="H5194" s="3">
        <v>15080.39</v>
      </c>
      <c r="I5194" t="s">
        <v>21</v>
      </c>
      <c r="J5194" t="s">
        <v>18</v>
      </c>
      <c r="K51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37.207752626052901</v>
      </c>
      <c r="L5194" s="6">
        <f>TablaDatos[[#This Row],[IMC_raw]]/1000000000000000</f>
        <v>3.7207752626052901</v>
      </c>
      <c r="M5194" s="2">
        <v>3720775262605290</v>
      </c>
      <c r="N51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4" s="13">
        <f t="shared" si="81"/>
        <v>5193</v>
      </c>
      <c r="P5194" s="2" t="str">
        <f>IF(TablaDatos[[#This Row],[Diabetes]]=0,"No","Si")</f>
        <v>Si</v>
      </c>
      <c r="Q5194">
        <v>1</v>
      </c>
      <c r="R5194">
        <f>TablaDatos[[#This Row],[Aux2]]/10000000000000</f>
        <v>2277.6418498948601</v>
      </c>
      <c r="S5194" s="1">
        <v>2.27764184989486E+16</v>
      </c>
      <c r="T5194" s="7">
        <f>TablaDatos[[#This Row],[Aux3]]/100000000000000</f>
        <v>24.991833459631899</v>
      </c>
      <c r="U5194" s="1">
        <v>2499183345963190</v>
      </c>
      <c r="V5194">
        <v>156</v>
      </c>
      <c r="W5194">
        <v>96.9</v>
      </c>
    </row>
    <row r="5195" spans="1:23">
      <c r="A5195">
        <v>2018</v>
      </c>
      <c r="B5195">
        <v>54</v>
      </c>
      <c r="C5195" t="s">
        <v>23</v>
      </c>
      <c r="D5195" t="s">
        <v>30</v>
      </c>
      <c r="E5195" t="s">
        <v>18</v>
      </c>
      <c r="F5195" t="s">
        <v>35</v>
      </c>
      <c r="G5195" t="s">
        <v>20</v>
      </c>
      <c r="H5195" s="3">
        <v>25976.31</v>
      </c>
      <c r="I5195" t="s">
        <v>21</v>
      </c>
      <c r="J5195" t="s">
        <v>21</v>
      </c>
      <c r="K51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37.198867278767104</v>
      </c>
      <c r="L5195" s="5">
        <f>TablaDatos[[#This Row],[IMC_raw]]/1000000000000000</f>
        <v>37.198867278767104</v>
      </c>
      <c r="M5195" s="2">
        <v>3.7198867278767104E+16</v>
      </c>
      <c r="N51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5" s="13">
        <f t="shared" si="81"/>
        <v>5194</v>
      </c>
      <c r="P5195" s="2" t="str">
        <f>IF(TablaDatos[[#This Row],[Diabetes]]=0,"No","Si")</f>
        <v>No</v>
      </c>
      <c r="Q5195">
        <v>0</v>
      </c>
      <c r="R5195">
        <f>TablaDatos[[#This Row],[Aux2]]/10000000000000</f>
        <v>242.02645556123699</v>
      </c>
      <c r="S5195" s="1">
        <v>2420264555612370</v>
      </c>
      <c r="T5195" s="7">
        <f>TablaDatos[[#This Row],[Aux3]]/100000000000000</f>
        <v>26.881158927999198</v>
      </c>
      <c r="U5195" s="1">
        <v>2688115892799920</v>
      </c>
      <c r="V5195">
        <v>149.1</v>
      </c>
      <c r="W5195">
        <v>94.7</v>
      </c>
    </row>
    <row r="5196" spans="1:23">
      <c r="A5196">
        <v>2018</v>
      </c>
      <c r="B5196">
        <v>74</v>
      </c>
      <c r="C5196" t="s">
        <v>16</v>
      </c>
      <c r="D5196" t="s">
        <v>73</v>
      </c>
      <c r="E5196" t="s">
        <v>19</v>
      </c>
      <c r="F5196" t="s">
        <v>19</v>
      </c>
      <c r="G5196" t="s">
        <v>25</v>
      </c>
      <c r="H5196" s="3">
        <v>19273.78</v>
      </c>
      <c r="I5196" t="s">
        <v>19</v>
      </c>
      <c r="J5196" t="s">
        <v>22</v>
      </c>
      <c r="K51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37.176804029868201</v>
      </c>
      <c r="L5196" s="5">
        <f>TablaDatos[[#This Row],[IMC_raw]]/1000000000000000</f>
        <v>3.71768040298682</v>
      </c>
      <c r="M5196" s="2">
        <v>3717680402986820</v>
      </c>
      <c r="N51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6" s="13">
        <f t="shared" si="81"/>
        <v>5195</v>
      </c>
      <c r="P5196" s="2" t="str">
        <f>IF(TablaDatos[[#This Row],[Diabetes]]=0,"No","Si")</f>
        <v>No</v>
      </c>
      <c r="Q5196">
        <v>0</v>
      </c>
      <c r="R5196">
        <f>TablaDatos[[#This Row],[Aux2]]/10000000000000</f>
        <v>2102.5427374772398</v>
      </c>
      <c r="S5196" s="1">
        <v>2.10254273747724E+16</v>
      </c>
      <c r="T5196" s="7">
        <f>TablaDatos[[#This Row],[Aux3]]/100000000000000</f>
        <v>240.472432880676</v>
      </c>
      <c r="U5196" s="1">
        <v>2.40472432880676E+16</v>
      </c>
      <c r="V5196">
        <v>173.5</v>
      </c>
      <c r="W5196">
        <v>106.8</v>
      </c>
    </row>
    <row r="5197" spans="1:23">
      <c r="A5197">
        <v>2018</v>
      </c>
      <c r="B5197">
        <v>57</v>
      </c>
      <c r="C5197" t="s">
        <v>23</v>
      </c>
      <c r="D5197" t="s">
        <v>72</v>
      </c>
      <c r="E5197" t="s">
        <v>31</v>
      </c>
      <c r="F5197" t="s">
        <v>24</v>
      </c>
      <c r="G5197" t="s">
        <v>28</v>
      </c>
      <c r="H5197" s="3">
        <v>12587.33</v>
      </c>
      <c r="I5197" t="s">
        <v>21</v>
      </c>
      <c r="J5197" t="s">
        <v>21</v>
      </c>
      <c r="K51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37.172996996923693</v>
      </c>
      <c r="L5197" s="5">
        <f>TablaDatos[[#This Row],[IMC_raw]]/1000000000000000</f>
        <v>37.172996996923693</v>
      </c>
      <c r="M5197" s="2">
        <v>3.7172996996923696E+16</v>
      </c>
      <c r="N51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7" s="13">
        <f t="shared" si="81"/>
        <v>5196</v>
      </c>
      <c r="P5197" s="2" t="str">
        <f>IF(TablaDatos[[#This Row],[Diabetes]]=0,"No","Si")</f>
        <v>Si</v>
      </c>
      <c r="Q5197">
        <v>1</v>
      </c>
      <c r="R5197">
        <f>TablaDatos[[#This Row],[Aux2]]/10000000000000</f>
        <v>2449.6923468049499</v>
      </c>
      <c r="S5197" s="1">
        <v>2.44969234680495E+16</v>
      </c>
      <c r="T5197" s="7">
        <f>TablaDatos[[#This Row],[Aux3]]/100000000000000</f>
        <v>3.0000000000000001E-12</v>
      </c>
      <c r="U5197">
        <v>300</v>
      </c>
      <c r="V5197">
        <v>173</v>
      </c>
      <c r="W5197">
        <v>105.6</v>
      </c>
    </row>
    <row r="5198" spans="1:23">
      <c r="A5198">
        <v>2018</v>
      </c>
      <c r="B5198">
        <v>56</v>
      </c>
      <c r="C5198" t="s">
        <v>16</v>
      </c>
      <c r="D5198" t="s">
        <v>74</v>
      </c>
      <c r="E5198" t="s">
        <v>19</v>
      </c>
      <c r="F5198" t="s">
        <v>19</v>
      </c>
      <c r="G5198" t="s">
        <v>28</v>
      </c>
      <c r="H5198" s="3">
        <v>17300.55</v>
      </c>
      <c r="I5198" t="s">
        <v>19</v>
      </c>
      <c r="J5198" t="s">
        <v>22</v>
      </c>
      <c r="K51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37.168086421014799</v>
      </c>
      <c r="L5198" s="5">
        <f>TablaDatos[[#This Row],[IMC_raw]]/1000000000000000</f>
        <v>3.7168086421014799</v>
      </c>
      <c r="M5198" s="2">
        <v>3716808642101480</v>
      </c>
      <c r="N51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8" s="13">
        <f t="shared" si="81"/>
        <v>5197</v>
      </c>
      <c r="P5198" s="2" t="str">
        <f>IF(TablaDatos[[#This Row],[Diabetes]]=0,"No","Si")</f>
        <v>Si</v>
      </c>
      <c r="Q5198">
        <v>1</v>
      </c>
      <c r="R5198">
        <f>TablaDatos[[#This Row],[Aux2]]/10000000000000</f>
        <v>227.293480208549</v>
      </c>
      <c r="S5198" s="1">
        <v>2272934802085490</v>
      </c>
      <c r="T5198" s="7">
        <f>TablaDatos[[#This Row],[Aux3]]/100000000000000</f>
        <v>220.401967746894</v>
      </c>
      <c r="U5198" s="1">
        <v>2.20401967746894E+16</v>
      </c>
      <c r="V5198">
        <v>168.8</v>
      </c>
      <c r="W5198">
        <v>101</v>
      </c>
    </row>
    <row r="5199" spans="1:23">
      <c r="A5199">
        <v>2018</v>
      </c>
      <c r="B5199">
        <v>62</v>
      </c>
      <c r="C5199" t="s">
        <v>16</v>
      </c>
      <c r="D5199" t="s">
        <v>72</v>
      </c>
      <c r="E5199" t="s">
        <v>18</v>
      </c>
      <c r="F5199" t="s">
        <v>19</v>
      </c>
      <c r="G5199" t="s">
        <v>28</v>
      </c>
      <c r="H5199" s="3">
        <v>38637.279999999999</v>
      </c>
      <c r="I5199" t="s">
        <v>19</v>
      </c>
      <c r="J5199" t="s">
        <v>18</v>
      </c>
      <c r="K51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37.069340654049803</v>
      </c>
      <c r="L5199" s="5">
        <f>TablaDatos[[#This Row],[IMC_raw]]/1000000000000000</f>
        <v>37.069340654049803</v>
      </c>
      <c r="M5199" s="2">
        <v>3.70693406540498E+16</v>
      </c>
      <c r="N51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199" s="13">
        <f t="shared" si="81"/>
        <v>5198</v>
      </c>
      <c r="P5199" s="2" t="str">
        <f>IF(TablaDatos[[#This Row],[Diabetes]]=0,"No","Si")</f>
        <v>No</v>
      </c>
      <c r="Q5199">
        <v>0</v>
      </c>
      <c r="R5199">
        <f>TablaDatos[[#This Row],[Aux2]]/10000000000000</f>
        <v>2293.41157501413</v>
      </c>
      <c r="S5199" s="1">
        <v>2.29341157501413E+16</v>
      </c>
      <c r="T5199" s="7">
        <f>TablaDatos[[#This Row],[Aux3]]/100000000000000</f>
        <v>215.36655277199901</v>
      </c>
      <c r="U5199" s="1">
        <v>2.15366552771999E+16</v>
      </c>
      <c r="V5199">
        <v>160.30000000000001</v>
      </c>
      <c r="W5199">
        <v>98.9</v>
      </c>
    </row>
    <row r="5200" spans="1:23">
      <c r="A5200">
        <v>2018</v>
      </c>
      <c r="B5200">
        <v>63</v>
      </c>
      <c r="C5200" t="s">
        <v>23</v>
      </c>
      <c r="D5200" t="s">
        <v>29</v>
      </c>
      <c r="E5200" t="s">
        <v>18</v>
      </c>
      <c r="F5200" t="s">
        <v>24</v>
      </c>
      <c r="G5200" t="s">
        <v>28</v>
      </c>
      <c r="H5200" s="3">
        <v>10775.15</v>
      </c>
      <c r="I5200" t="s">
        <v>21</v>
      </c>
      <c r="J5200" t="s">
        <v>22</v>
      </c>
      <c r="K52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37.006544047123597</v>
      </c>
      <c r="L5200" s="6">
        <f>TablaDatos[[#This Row],[IMC_raw]]/1000000000000000</f>
        <v>37.006544047123597</v>
      </c>
      <c r="M5200" s="2">
        <v>3.70065440471236E+16</v>
      </c>
      <c r="N52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0" s="13">
        <f t="shared" si="81"/>
        <v>5199</v>
      </c>
      <c r="P5200" s="2" t="str">
        <f>IF(TablaDatos[[#This Row],[Diabetes]]=0,"No","Si")</f>
        <v>Si</v>
      </c>
      <c r="Q5200">
        <v>1</v>
      </c>
      <c r="R5200">
        <f>TablaDatos[[#This Row],[Aux2]]/10000000000000</f>
        <v>218.752256254901</v>
      </c>
      <c r="S5200" s="1">
        <v>2187522562549010</v>
      </c>
      <c r="T5200" s="7">
        <f>TablaDatos[[#This Row],[Aux3]]/100000000000000</f>
        <v>213.57136389534199</v>
      </c>
      <c r="U5200" s="1">
        <v>2.13571363895342E+16</v>
      </c>
      <c r="V5200">
        <v>164.9</v>
      </c>
      <c r="W5200">
        <v>103.3</v>
      </c>
    </row>
    <row r="5201" spans="1:23">
      <c r="A5201">
        <v>2018</v>
      </c>
      <c r="B5201">
        <v>72</v>
      </c>
      <c r="C5201" t="s">
        <v>16</v>
      </c>
      <c r="D5201" t="s">
        <v>29</v>
      </c>
      <c r="E5201" t="s">
        <v>21</v>
      </c>
      <c r="F5201" t="s">
        <v>24</v>
      </c>
      <c r="G5201" t="s">
        <v>25</v>
      </c>
      <c r="H5201" s="3">
        <v>14864.76</v>
      </c>
      <c r="I5201" t="s">
        <v>19</v>
      </c>
      <c r="J5201" t="s">
        <v>22</v>
      </c>
      <c r="K52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36.968414095586901</v>
      </c>
      <c r="L5201" s="5">
        <f>TablaDatos[[#This Row],[IMC_raw]]/1000000000000000</f>
        <v>3.6968414095586901</v>
      </c>
      <c r="M5201" s="2">
        <v>3696841409558690</v>
      </c>
      <c r="N52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1" s="13">
        <f t="shared" si="81"/>
        <v>5200</v>
      </c>
      <c r="P5201" s="2" t="str">
        <f>IF(TablaDatos[[#This Row],[Diabetes]]=0,"No","Si")</f>
        <v>Si</v>
      </c>
      <c r="Q5201">
        <v>1</v>
      </c>
      <c r="R5201">
        <f>TablaDatos[[#This Row],[Aux2]]/10000000000000</f>
        <v>2214.6780467711501</v>
      </c>
      <c r="S5201" s="1">
        <v>2.21467804677115E+16</v>
      </c>
      <c r="T5201" s="7">
        <f>TablaDatos[[#This Row],[Aux3]]/100000000000000</f>
        <v>26.412971003785302</v>
      </c>
      <c r="U5201" s="1">
        <v>2641297100378530</v>
      </c>
      <c r="V5201">
        <v>185.6</v>
      </c>
      <c r="W5201">
        <v>105.4</v>
      </c>
    </row>
    <row r="5202" spans="1:23">
      <c r="A5202">
        <v>2018</v>
      </c>
      <c r="B5202">
        <v>69</v>
      </c>
      <c r="C5202" t="s">
        <v>16</v>
      </c>
      <c r="D5202" t="s">
        <v>73</v>
      </c>
      <c r="E5202" t="s">
        <v>21</v>
      </c>
      <c r="F5202" t="s">
        <v>24</v>
      </c>
      <c r="G5202" t="s">
        <v>25</v>
      </c>
      <c r="H5202" s="3">
        <v>26677.72</v>
      </c>
      <c r="I5202" t="s">
        <v>19</v>
      </c>
      <c r="J5202" t="s">
        <v>18</v>
      </c>
      <c r="K52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36.960980330621901</v>
      </c>
      <c r="L5202" s="5">
        <f>TablaDatos[[#This Row],[IMC_raw]]/1000000000000000</f>
        <v>3.69609803306219</v>
      </c>
      <c r="M5202" s="2">
        <v>3696098033062190</v>
      </c>
      <c r="N52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2" s="13">
        <f t="shared" si="81"/>
        <v>5201</v>
      </c>
      <c r="P5202" s="2" t="str">
        <f>IF(TablaDatos[[#This Row],[Diabetes]]=0,"No","Si")</f>
        <v>No</v>
      </c>
      <c r="Q5202">
        <v>0</v>
      </c>
      <c r="R5202">
        <f>TablaDatos[[#This Row],[Aux2]]/10000000000000</f>
        <v>220.585777951354</v>
      </c>
      <c r="S5202" s="1">
        <v>2205857779513540</v>
      </c>
      <c r="T5202" s="7">
        <f>TablaDatos[[#This Row],[Aux3]]/100000000000000</f>
        <v>255.90240093996701</v>
      </c>
      <c r="U5202" s="1">
        <v>2.55902400939967E+16</v>
      </c>
      <c r="V5202">
        <v>167</v>
      </c>
      <c r="W5202">
        <v>103.4</v>
      </c>
    </row>
    <row r="5203" spans="1:23">
      <c r="A5203">
        <v>2018</v>
      </c>
      <c r="B5203">
        <v>50</v>
      </c>
      <c r="C5203" t="s">
        <v>23</v>
      </c>
      <c r="D5203" t="s">
        <v>17</v>
      </c>
      <c r="E5203" t="s">
        <v>18</v>
      </c>
      <c r="F5203" t="s">
        <v>19</v>
      </c>
      <c r="G5203" t="s">
        <v>20</v>
      </c>
      <c r="H5203" s="3">
        <v>17005.2</v>
      </c>
      <c r="I5203" t="s">
        <v>21</v>
      </c>
      <c r="J5203" t="s">
        <v>21</v>
      </c>
      <c r="K52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36.955555325359995</v>
      </c>
      <c r="L5203" s="5">
        <f>TablaDatos[[#This Row],[IMC_raw]]/1000000000000000</f>
        <v>3.6955555325359999</v>
      </c>
      <c r="M5203" s="2">
        <v>3695555532536000</v>
      </c>
      <c r="N52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3" s="13">
        <f t="shared" si="81"/>
        <v>5202</v>
      </c>
      <c r="P5203" s="2" t="str">
        <f>IF(TablaDatos[[#This Row],[Diabetes]]=0,"No","Si")</f>
        <v>No</v>
      </c>
      <c r="Q5203">
        <v>0</v>
      </c>
      <c r="R5203">
        <f>TablaDatos[[#This Row],[Aux2]]/10000000000000</f>
        <v>211.064594028736</v>
      </c>
      <c r="S5203" s="1">
        <v>2110645940287360</v>
      </c>
      <c r="T5203" s="7">
        <f>TablaDatos[[#This Row],[Aux3]]/100000000000000</f>
        <v>247.883247971673</v>
      </c>
      <c r="U5203" s="1">
        <v>2.47883247971673E+16</v>
      </c>
      <c r="V5203">
        <v>151.5</v>
      </c>
      <c r="W5203">
        <v>101.3</v>
      </c>
    </row>
    <row r="5204" spans="1:23">
      <c r="A5204">
        <v>2018</v>
      </c>
      <c r="B5204">
        <v>65</v>
      </c>
      <c r="C5204" t="s">
        <v>16</v>
      </c>
      <c r="D5204" t="s">
        <v>34</v>
      </c>
      <c r="E5204" t="s">
        <v>21</v>
      </c>
      <c r="F5204" t="s">
        <v>19</v>
      </c>
      <c r="G5204" t="s">
        <v>25</v>
      </c>
      <c r="H5204" s="3">
        <v>21617.59</v>
      </c>
      <c r="I5204" t="s">
        <v>21</v>
      </c>
      <c r="J5204" t="s">
        <v>18</v>
      </c>
      <c r="K52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36.930990160143502</v>
      </c>
      <c r="L5204" s="5">
        <f>TablaDatos[[#This Row],[IMC_raw]]/1000000000000000</f>
        <v>3.69309901601435</v>
      </c>
      <c r="M5204" s="2">
        <v>3693099016014350</v>
      </c>
      <c r="N52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4" s="13">
        <f t="shared" si="81"/>
        <v>5203</v>
      </c>
      <c r="P5204" s="2" t="str">
        <f>IF(TablaDatos[[#This Row],[Diabetes]]=0,"No","Si")</f>
        <v>No</v>
      </c>
      <c r="Q5204">
        <v>0</v>
      </c>
      <c r="R5204">
        <f>TablaDatos[[#This Row],[Aux2]]/10000000000000</f>
        <v>2646.7994600767702</v>
      </c>
      <c r="S5204" s="1">
        <v>2.64679946007677E+16</v>
      </c>
      <c r="T5204" s="7">
        <f>TablaDatos[[#This Row],[Aux3]]/100000000000000</f>
        <v>28.4556497301433</v>
      </c>
      <c r="U5204" s="1">
        <v>2845564973014330</v>
      </c>
      <c r="V5204">
        <v>176</v>
      </c>
      <c r="W5204">
        <v>105.1</v>
      </c>
    </row>
    <row r="5205" spans="1:23">
      <c r="A5205">
        <v>2018</v>
      </c>
      <c r="B5205">
        <v>66</v>
      </c>
      <c r="C5205" t="s">
        <v>23</v>
      </c>
      <c r="D5205" t="s">
        <v>73</v>
      </c>
      <c r="E5205" t="s">
        <v>21</v>
      </c>
      <c r="F5205" t="s">
        <v>24</v>
      </c>
      <c r="G5205" t="s">
        <v>25</v>
      </c>
      <c r="H5205" s="3">
        <v>21355.58</v>
      </c>
      <c r="I5205" t="s">
        <v>19</v>
      </c>
      <c r="J5205" t="s">
        <v>18</v>
      </c>
      <c r="K52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36.906821515674501</v>
      </c>
      <c r="L5205" s="5">
        <f>TablaDatos[[#This Row],[IMC_raw]]/1000000000000000</f>
        <v>3.6906821515674499</v>
      </c>
      <c r="M5205" s="2">
        <v>3690682151567450</v>
      </c>
      <c r="N52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5" s="13">
        <f t="shared" si="81"/>
        <v>5204</v>
      </c>
      <c r="P5205" s="2" t="str">
        <f>IF(TablaDatos[[#This Row],[Diabetes]]=0,"No","Si")</f>
        <v>Si</v>
      </c>
      <c r="Q5205">
        <v>1</v>
      </c>
      <c r="R5205">
        <f>TablaDatos[[#This Row],[Aux2]]/10000000000000</f>
        <v>2248.2100695416102</v>
      </c>
      <c r="S5205" s="1">
        <v>2.24821006954161E+16</v>
      </c>
      <c r="T5205" s="7">
        <f>TablaDatos[[#This Row],[Aux3]]/100000000000000</f>
        <v>25.885229398849201</v>
      </c>
      <c r="U5205" s="1">
        <v>2588522939884920</v>
      </c>
      <c r="V5205">
        <v>163.9</v>
      </c>
      <c r="W5205">
        <v>104.6</v>
      </c>
    </row>
    <row r="5206" spans="1:23">
      <c r="A5206">
        <v>2018</v>
      </c>
      <c r="B5206">
        <v>42</v>
      </c>
      <c r="C5206" t="s">
        <v>16</v>
      </c>
      <c r="D5206" t="s">
        <v>17</v>
      </c>
      <c r="E5206" t="s">
        <v>18</v>
      </c>
      <c r="F5206" t="s">
        <v>19</v>
      </c>
      <c r="G5206" t="s">
        <v>39</v>
      </c>
      <c r="H5206" s="3">
        <v>41470.370000000003</v>
      </c>
      <c r="I5206" t="s">
        <v>21</v>
      </c>
      <c r="J5206" t="s">
        <v>19</v>
      </c>
      <c r="K52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36.900147288272201</v>
      </c>
      <c r="L5206" s="5">
        <f>TablaDatos[[#This Row],[IMC_raw]]/1000000000000000</f>
        <v>3.69001472882722</v>
      </c>
      <c r="M5206" s="2">
        <v>3690014728827220</v>
      </c>
      <c r="N52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6" s="13">
        <f t="shared" si="81"/>
        <v>5205</v>
      </c>
      <c r="P5206" s="2" t="str">
        <f>IF(TablaDatos[[#This Row],[Diabetes]]=0,"No","Si")</f>
        <v>Si</v>
      </c>
      <c r="Q5206">
        <v>1</v>
      </c>
      <c r="R5206">
        <f>TablaDatos[[#This Row],[Aux2]]/10000000000000</f>
        <v>218.50905903459599</v>
      </c>
      <c r="S5206" s="1">
        <v>2185090590345960</v>
      </c>
      <c r="T5206" s="7">
        <f>TablaDatos[[#This Row],[Aux3]]/100000000000000</f>
        <v>26.7844141723705</v>
      </c>
      <c r="U5206" s="1">
        <v>2678441417237050</v>
      </c>
      <c r="V5206">
        <v>156.6</v>
      </c>
      <c r="W5206">
        <v>101.2</v>
      </c>
    </row>
    <row r="5207" spans="1:23">
      <c r="A5207">
        <v>2018</v>
      </c>
      <c r="B5207">
        <v>57</v>
      </c>
      <c r="C5207" t="s">
        <v>16</v>
      </c>
      <c r="D5207" t="s">
        <v>26</v>
      </c>
      <c r="E5207" t="s">
        <v>19</v>
      </c>
      <c r="F5207" t="s">
        <v>24</v>
      </c>
      <c r="G5207" t="s">
        <v>28</v>
      </c>
      <c r="H5207" s="3">
        <v>36157.75</v>
      </c>
      <c r="I5207" t="s">
        <v>21</v>
      </c>
      <c r="J5207" t="s">
        <v>21</v>
      </c>
      <c r="K52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36.814999772474799</v>
      </c>
      <c r="L5207" s="6">
        <f>TablaDatos[[#This Row],[IMC_raw]]/1000000000000000</f>
        <v>3.6814999772474799</v>
      </c>
      <c r="M5207" s="2">
        <v>3681499977247480</v>
      </c>
      <c r="N52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7" s="13">
        <f t="shared" si="81"/>
        <v>5206</v>
      </c>
      <c r="P5207" s="2" t="str">
        <f>IF(TablaDatos[[#This Row],[Diabetes]]=0,"No","Si")</f>
        <v>No</v>
      </c>
      <c r="Q5207">
        <v>0</v>
      </c>
      <c r="R5207">
        <f>TablaDatos[[#This Row],[Aux2]]/10000000000000</f>
        <v>2324.69031476393</v>
      </c>
      <c r="S5207" s="1">
        <v>2.32469031476393E+16</v>
      </c>
      <c r="T5207" s="7">
        <f>TablaDatos[[#This Row],[Aux3]]/100000000000000</f>
        <v>227.04918839437701</v>
      </c>
      <c r="U5207" s="1">
        <v>2.27049188394377E+16</v>
      </c>
      <c r="V5207">
        <v>170.3</v>
      </c>
      <c r="W5207">
        <v>103.2</v>
      </c>
    </row>
    <row r="5208" spans="1:23">
      <c r="A5208">
        <v>2018</v>
      </c>
      <c r="B5208">
        <v>62</v>
      </c>
      <c r="C5208" t="s">
        <v>16</v>
      </c>
      <c r="D5208" t="s">
        <v>29</v>
      </c>
      <c r="E5208" t="s">
        <v>31</v>
      </c>
      <c r="F5208" t="s">
        <v>24</v>
      </c>
      <c r="G5208" t="s">
        <v>28</v>
      </c>
      <c r="H5208" s="3">
        <v>13087.56</v>
      </c>
      <c r="I5208" t="s">
        <v>21</v>
      </c>
      <c r="J5208" t="s">
        <v>19</v>
      </c>
      <c r="K52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36.806377755621803</v>
      </c>
      <c r="L5208" s="6">
        <f>TablaDatos[[#This Row],[IMC_raw]]/100000000000000</f>
        <v>36.806377755621803</v>
      </c>
      <c r="M5208" s="2">
        <v>3680637775562180</v>
      </c>
      <c r="N52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8" s="13">
        <f t="shared" si="81"/>
        <v>5207</v>
      </c>
      <c r="P5208" s="2" t="str">
        <f>IF(TablaDatos[[#This Row],[Diabetes]]=0,"No","Si")</f>
        <v>Si</v>
      </c>
      <c r="Q5208">
        <v>1</v>
      </c>
      <c r="R5208">
        <f>TablaDatos[[#This Row],[Aux2]]/10000000000000</f>
        <v>2478.5446864638502</v>
      </c>
      <c r="S5208" s="1">
        <v>2.47854468646385E+16</v>
      </c>
      <c r="T5208" s="7">
        <f>TablaDatos[[#This Row],[Aux3]]/100000000000000</f>
        <v>29.254574230068201</v>
      </c>
      <c r="U5208" s="1">
        <v>2925457423006820</v>
      </c>
      <c r="V5208">
        <v>176.5</v>
      </c>
      <c r="W5208">
        <v>109.5</v>
      </c>
    </row>
    <row r="5209" spans="1:23">
      <c r="A5209">
        <v>2018</v>
      </c>
      <c r="B5209">
        <v>61</v>
      </c>
      <c r="C5209" t="s">
        <v>23</v>
      </c>
      <c r="D5209" t="s">
        <v>29</v>
      </c>
      <c r="E5209" t="s">
        <v>18</v>
      </c>
      <c r="F5209" t="s">
        <v>19</v>
      </c>
      <c r="G5209" t="s">
        <v>28</v>
      </c>
      <c r="H5209" s="3">
        <v>11302.9</v>
      </c>
      <c r="I5209" t="s">
        <v>19</v>
      </c>
      <c r="J5209" t="s">
        <v>22</v>
      </c>
      <c r="K52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36.7933610947114</v>
      </c>
      <c r="L5209" s="5">
        <f>TablaDatos[[#This Row],[IMC_raw]]/1000000000000000</f>
        <v>3.6793361094711399</v>
      </c>
      <c r="M5209" s="2">
        <v>3679336109471140</v>
      </c>
      <c r="N52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09" s="13">
        <f t="shared" si="81"/>
        <v>5208</v>
      </c>
      <c r="P5209" s="2" t="str">
        <f>IF(TablaDatos[[#This Row],[Diabetes]]=0,"No","Si")</f>
        <v>No</v>
      </c>
      <c r="Q5209">
        <v>0</v>
      </c>
      <c r="R5209">
        <f>TablaDatos[[#This Row],[Aux2]]/10000000000000</f>
        <v>1913.93060999461</v>
      </c>
      <c r="S5209" s="1">
        <v>1.91393060999461E+16</v>
      </c>
      <c r="T5209" s="7">
        <f>TablaDatos[[#This Row],[Aux3]]/100000000000000</f>
        <v>268.30063754970899</v>
      </c>
      <c r="U5209" s="1">
        <v>2.68300637549709E+16</v>
      </c>
      <c r="V5209">
        <v>167.7</v>
      </c>
      <c r="W5209">
        <v>93.9</v>
      </c>
    </row>
    <row r="5210" spans="1:23">
      <c r="A5210">
        <v>2018</v>
      </c>
      <c r="B5210">
        <v>65</v>
      </c>
      <c r="C5210" t="s">
        <v>23</v>
      </c>
      <c r="D5210" t="s">
        <v>17</v>
      </c>
      <c r="E5210" t="s">
        <v>19</v>
      </c>
      <c r="F5210" t="s">
        <v>19</v>
      </c>
      <c r="G5210" t="s">
        <v>25</v>
      </c>
      <c r="H5210" s="3">
        <v>17046.259999999998</v>
      </c>
      <c r="I5210" t="s">
        <v>21</v>
      </c>
      <c r="J5210" t="s">
        <v>18</v>
      </c>
      <c r="K52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36.730436278672308</v>
      </c>
      <c r="L5210" s="6">
        <f>TablaDatos[[#This Row],[IMC_raw]]/1000000000000000</f>
        <v>36.730436278672308</v>
      </c>
      <c r="M5210" s="2">
        <v>3.6730436278672304E+16</v>
      </c>
      <c r="N52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0" s="13">
        <f t="shared" si="81"/>
        <v>5209</v>
      </c>
      <c r="P5210" s="2" t="str">
        <f>IF(TablaDatos[[#This Row],[Diabetes]]=0,"No","Si")</f>
        <v>No</v>
      </c>
      <c r="Q5210">
        <v>0</v>
      </c>
      <c r="R5210">
        <f>TablaDatos[[#This Row],[Aux2]]/10000000000000</f>
        <v>2219.7675938022098</v>
      </c>
      <c r="S5210" s="1">
        <v>2.21976759380221E+16</v>
      </c>
      <c r="T5210" s="7">
        <f>TablaDatos[[#This Row],[Aux3]]/100000000000000</f>
        <v>256.95891661006698</v>
      </c>
      <c r="U5210" s="1">
        <v>2.56958916610067E+16</v>
      </c>
      <c r="V5210">
        <v>164</v>
      </c>
      <c r="W5210">
        <v>94.4</v>
      </c>
    </row>
    <row r="5211" spans="1:23">
      <c r="A5211">
        <v>2018</v>
      </c>
      <c r="B5211">
        <v>61</v>
      </c>
      <c r="C5211" t="s">
        <v>23</v>
      </c>
      <c r="D5211" t="s">
        <v>29</v>
      </c>
      <c r="E5211" t="s">
        <v>21</v>
      </c>
      <c r="F5211" t="s">
        <v>24</v>
      </c>
      <c r="G5211" t="s">
        <v>28</v>
      </c>
      <c r="H5211" s="3">
        <v>9388.36</v>
      </c>
      <c r="I5211" t="s">
        <v>19</v>
      </c>
      <c r="J5211" t="s">
        <v>19</v>
      </c>
      <c r="K52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36.726231743696495</v>
      </c>
      <c r="L5211" s="6">
        <f>TablaDatos[[#This Row],[IMC_raw]]/1000000000000000</f>
        <v>36.726231743696495</v>
      </c>
      <c r="M5211" s="2">
        <v>3.6726231743696496E+16</v>
      </c>
      <c r="N52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1" s="13">
        <f t="shared" si="81"/>
        <v>5210</v>
      </c>
      <c r="P5211" s="2" t="str">
        <f>IF(TablaDatos[[#This Row],[Diabetes]]=0,"No","Si")</f>
        <v>Si</v>
      </c>
      <c r="Q5211">
        <v>1</v>
      </c>
      <c r="R5211">
        <f>TablaDatos[[#This Row],[Aux2]]/10000000000000</f>
        <v>2453.7704993918301</v>
      </c>
      <c r="S5211" s="1">
        <v>2.45377049939183E+16</v>
      </c>
      <c r="T5211" s="7">
        <f>TablaDatos[[#This Row],[Aux3]]/100000000000000</f>
        <v>25.881850164379902</v>
      </c>
      <c r="U5211" s="1">
        <v>2588185016437990</v>
      </c>
      <c r="V5211">
        <v>166.2</v>
      </c>
      <c r="W5211">
        <v>96.1</v>
      </c>
    </row>
    <row r="5212" spans="1:23">
      <c r="A5212">
        <v>2018</v>
      </c>
      <c r="B5212">
        <v>66</v>
      </c>
      <c r="C5212" t="s">
        <v>16</v>
      </c>
      <c r="D5212" t="s">
        <v>17</v>
      </c>
      <c r="E5212" t="s">
        <v>21</v>
      </c>
      <c r="F5212" t="s">
        <v>35</v>
      </c>
      <c r="G5212" t="s">
        <v>25</v>
      </c>
      <c r="H5212" s="3">
        <v>25471.15</v>
      </c>
      <c r="I5212" t="s">
        <v>18</v>
      </c>
      <c r="J5212" t="s">
        <v>22</v>
      </c>
      <c r="K52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36.721468138458604</v>
      </c>
      <c r="L5212" s="6">
        <f>TablaDatos[[#This Row],[IMC_raw]]/1000000000000000</f>
        <v>3.6721468138458602</v>
      </c>
      <c r="M5212" s="2">
        <v>3672146813845860</v>
      </c>
      <c r="N52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2" s="13">
        <f t="shared" si="81"/>
        <v>5211</v>
      </c>
      <c r="P5212" s="2" t="str">
        <f>IF(TablaDatos[[#This Row],[Diabetes]]=0,"No","Si")</f>
        <v>Si</v>
      </c>
      <c r="Q5212">
        <v>1</v>
      </c>
      <c r="R5212">
        <f>TablaDatos[[#This Row],[Aux2]]/10000000000000</f>
        <v>2084.3100394902999</v>
      </c>
      <c r="S5212" s="1">
        <v>2.0843100394903E+16</v>
      </c>
      <c r="T5212" s="7">
        <f>TablaDatos[[#This Row],[Aux3]]/100000000000000</f>
        <v>221.08001024249401</v>
      </c>
      <c r="U5212" s="1">
        <v>2.21080010242494E+16</v>
      </c>
      <c r="V5212">
        <v>171.6</v>
      </c>
      <c r="W5212">
        <v>100.8</v>
      </c>
    </row>
    <row r="5213" spans="1:23">
      <c r="A5213">
        <v>2018</v>
      </c>
      <c r="B5213">
        <v>51</v>
      </c>
      <c r="C5213" t="s">
        <v>16</v>
      </c>
      <c r="D5213" t="s">
        <v>17</v>
      </c>
      <c r="E5213" t="s">
        <v>21</v>
      </c>
      <c r="F5213" t="s">
        <v>24</v>
      </c>
      <c r="G5213" t="s">
        <v>20</v>
      </c>
      <c r="H5213" s="3">
        <v>32874.49</v>
      </c>
      <c r="I5213" t="s">
        <v>19</v>
      </c>
      <c r="J5213" t="s">
        <v>18</v>
      </c>
      <c r="K52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36.712131445882903</v>
      </c>
      <c r="L5213" s="5">
        <f>TablaDatos[[#This Row],[IMC_raw]]/1000000000000000</f>
        <v>0.36712131445882901</v>
      </c>
      <c r="M5213" s="2">
        <v>367121314458829</v>
      </c>
      <c r="N52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3" s="13">
        <f t="shared" si="81"/>
        <v>5212</v>
      </c>
      <c r="P5213" s="2" t="str">
        <f>IF(TablaDatos[[#This Row],[Diabetes]]=0,"No","Si")</f>
        <v>No</v>
      </c>
      <c r="Q5213">
        <v>0</v>
      </c>
      <c r="R5213">
        <f>TablaDatos[[#This Row],[Aux2]]/10000000000000</f>
        <v>1832.3599625648401</v>
      </c>
      <c r="S5213" s="1">
        <v>1.83235996256484E+16</v>
      </c>
      <c r="T5213" s="7">
        <f>TablaDatos[[#This Row],[Aux3]]/100000000000000</f>
        <v>223.303002326805</v>
      </c>
      <c r="U5213" s="1">
        <v>2.23303002326805E+16</v>
      </c>
      <c r="V5213">
        <v>158.69999999999999</v>
      </c>
      <c r="W5213">
        <v>97.7</v>
      </c>
    </row>
    <row r="5214" spans="1:23">
      <c r="A5214">
        <v>2018</v>
      </c>
      <c r="B5214">
        <v>65</v>
      </c>
      <c r="C5214" t="s">
        <v>16</v>
      </c>
      <c r="D5214" t="s">
        <v>26</v>
      </c>
      <c r="E5214" t="s">
        <v>19</v>
      </c>
      <c r="F5214" t="s">
        <v>24</v>
      </c>
      <c r="G5214" t="s">
        <v>25</v>
      </c>
      <c r="H5214" s="3">
        <v>31559.64</v>
      </c>
      <c r="I5214" t="s">
        <v>19</v>
      </c>
      <c r="J5214" t="s">
        <v>22</v>
      </c>
      <c r="K52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36.700588680365698</v>
      </c>
      <c r="L5214" s="6">
        <f>TablaDatos[[#This Row],[IMC_raw]]/1000000000000000</f>
        <v>36.700588680365698</v>
      </c>
      <c r="M5214" s="2">
        <v>3.6700588680365696E+16</v>
      </c>
      <c r="N52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4" s="13">
        <f t="shared" si="81"/>
        <v>5213</v>
      </c>
      <c r="P5214" s="2" t="str">
        <f>IF(TablaDatos[[#This Row],[Diabetes]]=0,"No","Si")</f>
        <v>No</v>
      </c>
      <c r="Q5214">
        <v>0</v>
      </c>
      <c r="R5214">
        <f>TablaDatos[[#This Row],[Aux2]]/10000000000000</f>
        <v>2086.1348208383201</v>
      </c>
      <c r="S5214" s="1">
        <v>2.08613482083832E+16</v>
      </c>
      <c r="T5214" s="7">
        <f>TablaDatos[[#This Row],[Aux3]]/100000000000000</f>
        <v>21.906922807576102</v>
      </c>
      <c r="U5214" s="1">
        <v>2190692280757610</v>
      </c>
      <c r="V5214">
        <v>156.19999999999999</v>
      </c>
      <c r="W5214">
        <v>103.1</v>
      </c>
    </row>
    <row r="5215" spans="1:23">
      <c r="A5215">
        <v>2018</v>
      </c>
      <c r="B5215">
        <v>71</v>
      </c>
      <c r="C5215" t="s">
        <v>16</v>
      </c>
      <c r="D5215" t="s">
        <v>29</v>
      </c>
      <c r="E5215" t="s">
        <v>21</v>
      </c>
      <c r="F5215" t="s">
        <v>19</v>
      </c>
      <c r="G5215" t="s">
        <v>25</v>
      </c>
      <c r="H5215" s="3">
        <v>6709.22</v>
      </c>
      <c r="I5215" t="s">
        <v>19</v>
      </c>
      <c r="J5215" t="s">
        <v>22</v>
      </c>
      <c r="K52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36.696750163971302</v>
      </c>
      <c r="L5215" s="5">
        <f>TablaDatos[[#This Row],[IMC_raw]]/1000000000000000</f>
        <v>3.6696750163971301</v>
      </c>
      <c r="M5215" s="2">
        <v>3669675016397130</v>
      </c>
      <c r="N52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5" s="13">
        <f t="shared" si="81"/>
        <v>5214</v>
      </c>
      <c r="P5215" s="2" t="str">
        <f>IF(TablaDatos[[#This Row],[Diabetes]]=0,"No","Si")</f>
        <v>No</v>
      </c>
      <c r="Q5215">
        <v>0</v>
      </c>
      <c r="R5215">
        <f>TablaDatos[[#This Row],[Aux2]]/10000000000000</f>
        <v>2054.01674377575</v>
      </c>
      <c r="S5215" s="1">
        <v>2.05401674377575E+16</v>
      </c>
      <c r="T5215" s="7">
        <f>TablaDatos[[#This Row],[Aux3]]/100000000000000</f>
        <v>236.974388692025</v>
      </c>
      <c r="U5215" s="1">
        <v>2.36974388692025E+16</v>
      </c>
      <c r="V5215">
        <v>192</v>
      </c>
      <c r="W5215">
        <v>106.4</v>
      </c>
    </row>
    <row r="5216" spans="1:23">
      <c r="A5216">
        <v>2018</v>
      </c>
      <c r="B5216">
        <v>57</v>
      </c>
      <c r="C5216" t="s">
        <v>23</v>
      </c>
      <c r="D5216" t="s">
        <v>29</v>
      </c>
      <c r="E5216" t="s">
        <v>18</v>
      </c>
      <c r="F5216" t="s">
        <v>19</v>
      </c>
      <c r="G5216" t="s">
        <v>28</v>
      </c>
      <c r="H5216" s="3">
        <v>15190.68</v>
      </c>
      <c r="I5216" t="s">
        <v>19</v>
      </c>
      <c r="J5216" t="s">
        <v>18</v>
      </c>
      <c r="K52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36.617142880892501</v>
      </c>
      <c r="L5216" s="6">
        <f>TablaDatos[[#This Row],[IMC_raw]]/1000000000000000</f>
        <v>3.6617142880892501</v>
      </c>
      <c r="M5216" s="2">
        <v>3661714288089250</v>
      </c>
      <c r="N52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6" s="13">
        <f t="shared" si="81"/>
        <v>5215</v>
      </c>
      <c r="P5216" s="2" t="str">
        <f>IF(TablaDatos[[#This Row],[Diabetes]]=0,"No","Si")</f>
        <v>No</v>
      </c>
      <c r="Q5216">
        <v>0</v>
      </c>
      <c r="R5216">
        <f>TablaDatos[[#This Row],[Aux2]]/10000000000000</f>
        <v>2264.94200818951</v>
      </c>
      <c r="S5216" s="1">
        <v>2.26494200818951E+16</v>
      </c>
      <c r="T5216" s="7">
        <f>TablaDatos[[#This Row],[Aux3]]/100000000000000</f>
        <v>22.163486040419599</v>
      </c>
      <c r="U5216" s="1">
        <v>2216348604041960</v>
      </c>
      <c r="V5216">
        <v>158.80000000000001</v>
      </c>
      <c r="W5216">
        <v>101.2</v>
      </c>
    </row>
    <row r="5217" spans="1:23">
      <c r="A5217">
        <v>2018</v>
      </c>
      <c r="B5217">
        <v>50</v>
      </c>
      <c r="C5217" t="s">
        <v>23</v>
      </c>
      <c r="D5217" t="s">
        <v>73</v>
      </c>
      <c r="E5217" t="s">
        <v>21</v>
      </c>
      <c r="F5217" t="s">
        <v>24</v>
      </c>
      <c r="G5217" t="s">
        <v>20</v>
      </c>
      <c r="H5217" s="3">
        <v>14095.12</v>
      </c>
      <c r="I5217" t="s">
        <v>21</v>
      </c>
      <c r="J5217" t="s">
        <v>18</v>
      </c>
      <c r="K52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36.615533951051198</v>
      </c>
      <c r="L5217" s="6">
        <f>TablaDatos[[#This Row],[IMC_raw]]/1000000000000000</f>
        <v>3.6615533951051198</v>
      </c>
      <c r="M5217" s="2">
        <v>3661553395105120</v>
      </c>
      <c r="N52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7" s="13">
        <f t="shared" si="81"/>
        <v>5216</v>
      </c>
      <c r="P5217" s="2" t="str">
        <f>IF(TablaDatos[[#This Row],[Diabetes]]=0,"No","Si")</f>
        <v>Si</v>
      </c>
      <c r="Q5217">
        <v>1</v>
      </c>
      <c r="R5217">
        <f>TablaDatos[[#This Row],[Aux2]]/10000000000000</f>
        <v>207.99632843913301</v>
      </c>
      <c r="S5217" s="1">
        <v>2079963284391330</v>
      </c>
      <c r="T5217" s="7">
        <f>TablaDatos[[#This Row],[Aux3]]/100000000000000</f>
        <v>271.35357362702803</v>
      </c>
      <c r="U5217" s="1">
        <v>2.71353573627028E+16</v>
      </c>
      <c r="V5217">
        <v>154.6</v>
      </c>
      <c r="W5217">
        <v>100.6</v>
      </c>
    </row>
    <row r="5218" spans="1:23">
      <c r="A5218">
        <v>2018</v>
      </c>
      <c r="B5218">
        <v>48</v>
      </c>
      <c r="C5218" t="s">
        <v>16</v>
      </c>
      <c r="D5218" t="s">
        <v>34</v>
      </c>
      <c r="E5218" t="s">
        <v>18</v>
      </c>
      <c r="F5218" t="s">
        <v>19</v>
      </c>
      <c r="G5218" t="s">
        <v>20</v>
      </c>
      <c r="H5218" s="3">
        <v>22046.48</v>
      </c>
      <c r="I5218" t="s">
        <v>21</v>
      </c>
      <c r="J5218" t="s">
        <v>19</v>
      </c>
      <c r="K52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36.612821432017</v>
      </c>
      <c r="L5218" s="5">
        <f>TablaDatos[[#This Row],[IMC_raw]]/1000000000000000</f>
        <v>3.6612821432017002</v>
      </c>
      <c r="M5218" s="2">
        <v>3661282143201700</v>
      </c>
      <c r="N52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8" s="13">
        <f t="shared" si="81"/>
        <v>5217</v>
      </c>
      <c r="P5218" s="2" t="str">
        <f>IF(TablaDatos[[#This Row],[Diabetes]]=0,"No","Si")</f>
        <v>No</v>
      </c>
      <c r="Q5218">
        <v>0</v>
      </c>
      <c r="R5218">
        <f>TablaDatos[[#This Row],[Aux2]]/10000000000000</f>
        <v>209.02869486446801</v>
      </c>
      <c r="S5218" s="1">
        <v>2090286948644680</v>
      </c>
      <c r="T5218" s="7">
        <f>TablaDatos[[#This Row],[Aux3]]/100000000000000</f>
        <v>214.80961924768101</v>
      </c>
      <c r="U5218" s="1">
        <v>2.14809619247681E+16</v>
      </c>
      <c r="V5218">
        <v>156.69999999999999</v>
      </c>
      <c r="W5218">
        <v>93</v>
      </c>
    </row>
    <row r="5219" spans="1:23">
      <c r="A5219">
        <v>2018</v>
      </c>
      <c r="B5219">
        <v>67</v>
      </c>
      <c r="C5219" t="s">
        <v>16</v>
      </c>
      <c r="D5219" t="s">
        <v>30</v>
      </c>
      <c r="E5219" t="s">
        <v>21</v>
      </c>
      <c r="F5219" t="s">
        <v>24</v>
      </c>
      <c r="G5219" t="s">
        <v>25</v>
      </c>
      <c r="H5219" s="3">
        <v>28189.77</v>
      </c>
      <c r="I5219" t="s">
        <v>19</v>
      </c>
      <c r="J5219" t="s">
        <v>22</v>
      </c>
      <c r="K52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36.609509222074095</v>
      </c>
      <c r="L5219" s="5">
        <f>TablaDatos[[#This Row],[IMC_raw]]/1000000000000000</f>
        <v>36.609509222074095</v>
      </c>
      <c r="M5219" s="2">
        <v>3.6609509222074096E+16</v>
      </c>
      <c r="N52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19" s="13">
        <f t="shared" si="81"/>
        <v>5218</v>
      </c>
      <c r="P5219" s="2" t="str">
        <f>IF(TablaDatos[[#This Row],[Diabetes]]=0,"No","Si")</f>
        <v>No</v>
      </c>
      <c r="Q5219">
        <v>0</v>
      </c>
      <c r="R5219">
        <f>TablaDatos[[#This Row],[Aux2]]/10000000000000</f>
        <v>223.126277955376</v>
      </c>
      <c r="S5219" s="1">
        <v>2231262779553760</v>
      </c>
      <c r="T5219" s="7">
        <f>TablaDatos[[#This Row],[Aux3]]/100000000000000</f>
        <v>203.255771435436</v>
      </c>
      <c r="U5219" s="1">
        <v>2.03255771435436E+16</v>
      </c>
      <c r="V5219">
        <v>167.7</v>
      </c>
      <c r="W5219">
        <v>98.9</v>
      </c>
    </row>
    <row r="5220" spans="1:23">
      <c r="A5220">
        <v>2018</v>
      </c>
      <c r="B5220">
        <v>70</v>
      </c>
      <c r="C5220" t="s">
        <v>23</v>
      </c>
      <c r="D5220" t="s">
        <v>72</v>
      </c>
      <c r="E5220" t="s">
        <v>19</v>
      </c>
      <c r="F5220" t="s">
        <v>24</v>
      </c>
      <c r="G5220" t="s">
        <v>25</v>
      </c>
      <c r="H5220" s="3">
        <v>14913.86</v>
      </c>
      <c r="I5220" t="s">
        <v>19</v>
      </c>
      <c r="J5220" t="s">
        <v>22</v>
      </c>
      <c r="K52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36.605251392020996</v>
      </c>
      <c r="L5220" s="6">
        <f>TablaDatos[[#This Row],[IMC_raw]]/1000000000000000</f>
        <v>3.6605251392020999</v>
      </c>
      <c r="M5220" s="2">
        <v>3660525139202100</v>
      </c>
      <c r="N52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0" s="13">
        <f t="shared" si="81"/>
        <v>5219</v>
      </c>
      <c r="P5220" s="2" t="str">
        <f>IF(TablaDatos[[#This Row],[Diabetes]]=0,"No","Si")</f>
        <v>No</v>
      </c>
      <c r="Q5220">
        <v>0</v>
      </c>
      <c r="R5220">
        <f>TablaDatos[[#This Row],[Aux2]]/10000000000000</f>
        <v>2328.0796823840201</v>
      </c>
      <c r="S5220" s="1">
        <v>2.32807968238402E+16</v>
      </c>
      <c r="T5220" s="7">
        <f>TablaDatos[[#This Row],[Aux3]]/100000000000000</f>
        <v>27.373007584880298</v>
      </c>
      <c r="U5220" s="1">
        <v>2737300758488030</v>
      </c>
      <c r="V5220">
        <v>174.1</v>
      </c>
      <c r="W5220">
        <v>102.4</v>
      </c>
    </row>
    <row r="5221" spans="1:23">
      <c r="A5221">
        <v>2018</v>
      </c>
      <c r="B5221">
        <v>54</v>
      </c>
      <c r="C5221" t="s">
        <v>16</v>
      </c>
      <c r="D5221" t="s">
        <v>29</v>
      </c>
      <c r="E5221" t="s">
        <v>18</v>
      </c>
      <c r="F5221" t="s">
        <v>19</v>
      </c>
      <c r="G5221" t="s">
        <v>20</v>
      </c>
      <c r="H5221" s="3">
        <v>18456.39</v>
      </c>
      <c r="I5221" t="s">
        <v>21</v>
      </c>
      <c r="J5221" t="s">
        <v>18</v>
      </c>
      <c r="K52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36.580891375216602</v>
      </c>
      <c r="L5221" s="6">
        <f>TablaDatos[[#This Row],[IMC_raw]]/1000000000000000</f>
        <v>3.6580891375216602</v>
      </c>
      <c r="M5221" s="2">
        <v>3658089137521660</v>
      </c>
      <c r="N52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1" s="13">
        <f t="shared" si="81"/>
        <v>5220</v>
      </c>
      <c r="P5221" s="2" t="str">
        <f>IF(TablaDatos[[#This Row],[Diabetes]]=0,"No","Si")</f>
        <v>No</v>
      </c>
      <c r="Q5221">
        <v>0</v>
      </c>
      <c r="R5221">
        <f>TablaDatos[[#This Row],[Aux2]]/10000000000000</f>
        <v>196.70432355834899</v>
      </c>
      <c r="S5221" s="1">
        <v>1967043235583490</v>
      </c>
      <c r="T5221" s="7">
        <f>TablaDatos[[#This Row],[Aux3]]/100000000000000</f>
        <v>216.98362575915701</v>
      </c>
      <c r="U5221" s="1">
        <v>2.16983625759157E+16</v>
      </c>
      <c r="V5221">
        <v>149.1</v>
      </c>
      <c r="W5221">
        <v>98</v>
      </c>
    </row>
    <row r="5222" spans="1:23">
      <c r="A5222">
        <v>2018</v>
      </c>
      <c r="B5222">
        <v>69</v>
      </c>
      <c r="C5222" t="s">
        <v>23</v>
      </c>
      <c r="D5222" t="s">
        <v>72</v>
      </c>
      <c r="E5222" t="s">
        <v>31</v>
      </c>
      <c r="F5222" t="s">
        <v>24</v>
      </c>
      <c r="G5222" t="s">
        <v>25</v>
      </c>
      <c r="H5222" s="3">
        <v>14244.36</v>
      </c>
      <c r="I5222" t="s">
        <v>21</v>
      </c>
      <c r="J5222" t="s">
        <v>19</v>
      </c>
      <c r="K52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36.563818260786199</v>
      </c>
      <c r="L5222" s="5">
        <f>TablaDatos[[#This Row],[IMC_raw]]/1000000000000000</f>
        <v>36.563818260786199</v>
      </c>
      <c r="M5222" s="2">
        <v>3.65638182607862E+16</v>
      </c>
      <c r="N52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2" s="13">
        <f t="shared" si="81"/>
        <v>5221</v>
      </c>
      <c r="P5222" s="2" t="str">
        <f>IF(TablaDatos[[#This Row],[Diabetes]]=0,"No","Si")</f>
        <v>Si</v>
      </c>
      <c r="Q5222">
        <v>1</v>
      </c>
      <c r="R5222">
        <f>TablaDatos[[#This Row],[Aux2]]/10000000000000</f>
        <v>2321.9504243205001</v>
      </c>
      <c r="S5222" s="1">
        <v>2.3219504243205E+16</v>
      </c>
      <c r="T5222" s="7">
        <f>TablaDatos[[#This Row],[Aux3]]/100000000000000</f>
        <v>29.542240865531099</v>
      </c>
      <c r="U5222" s="1">
        <v>2954224086553110</v>
      </c>
      <c r="V5222">
        <v>171</v>
      </c>
      <c r="W5222">
        <v>101.7</v>
      </c>
    </row>
    <row r="5223" spans="1:23">
      <c r="A5223">
        <v>2018</v>
      </c>
      <c r="B5223">
        <v>57</v>
      </c>
      <c r="C5223" t="s">
        <v>16</v>
      </c>
      <c r="D5223" t="s">
        <v>27</v>
      </c>
      <c r="E5223" t="s">
        <v>31</v>
      </c>
      <c r="F5223" t="s">
        <v>19</v>
      </c>
      <c r="G5223" t="s">
        <v>28</v>
      </c>
      <c r="H5223" s="3">
        <v>26805.37</v>
      </c>
      <c r="I5223" t="s">
        <v>21</v>
      </c>
      <c r="J5223" t="s">
        <v>21</v>
      </c>
      <c r="K52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36.507826822389106</v>
      </c>
      <c r="L5223" s="6">
        <f>TablaDatos[[#This Row],[IMC_raw]]/1000000000000000</f>
        <v>36.507826822389106</v>
      </c>
      <c r="M5223" s="2">
        <v>3.6507826822389104E+16</v>
      </c>
      <c r="N52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3" s="13">
        <f t="shared" si="81"/>
        <v>5222</v>
      </c>
      <c r="P5223" s="2" t="str">
        <f>IF(TablaDatos[[#This Row],[Diabetes]]=0,"No","Si")</f>
        <v>No</v>
      </c>
      <c r="Q5223">
        <v>0</v>
      </c>
      <c r="R5223">
        <f>TablaDatos[[#This Row],[Aux2]]/10000000000000</f>
        <v>2379.3636594126801</v>
      </c>
      <c r="S5223" s="1">
        <v>2.37936365941268E+16</v>
      </c>
      <c r="T5223" s="7">
        <f>TablaDatos[[#This Row],[Aux3]]/100000000000000</f>
        <v>263.261460904763</v>
      </c>
      <c r="U5223" s="1">
        <v>2.63261460904763E+16</v>
      </c>
      <c r="V5223">
        <v>167.3</v>
      </c>
      <c r="W5223">
        <v>102.1</v>
      </c>
    </row>
    <row r="5224" spans="1:23">
      <c r="A5224">
        <v>2018</v>
      </c>
      <c r="B5224">
        <v>68</v>
      </c>
      <c r="C5224" t="s">
        <v>16</v>
      </c>
      <c r="D5224" t="s">
        <v>17</v>
      </c>
      <c r="E5224" t="s">
        <v>21</v>
      </c>
      <c r="F5224" t="s">
        <v>24</v>
      </c>
      <c r="G5224" t="s">
        <v>25</v>
      </c>
      <c r="H5224" s="3">
        <v>18714.28</v>
      </c>
      <c r="I5224" t="s">
        <v>21</v>
      </c>
      <c r="J5224" t="s">
        <v>22</v>
      </c>
      <c r="K52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36.506171633663705</v>
      </c>
      <c r="L5224" s="5">
        <f>TablaDatos[[#This Row],[IMC_raw]]/1000000000000000</f>
        <v>3.6506171633663702</v>
      </c>
      <c r="M5224" s="2">
        <v>3650617163366370</v>
      </c>
      <c r="N52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4" s="13">
        <f t="shared" si="81"/>
        <v>5223</v>
      </c>
      <c r="P5224" s="2" t="str">
        <f>IF(TablaDatos[[#This Row],[Diabetes]]=0,"No","Si")</f>
        <v>Si</v>
      </c>
      <c r="Q5224">
        <v>1</v>
      </c>
      <c r="R5224">
        <f>TablaDatos[[#This Row],[Aux2]]/10000000000000</f>
        <v>2419.84358766793</v>
      </c>
      <c r="S5224" s="1">
        <v>2.41984358766793E+16</v>
      </c>
      <c r="T5224" s="7">
        <f>TablaDatos[[#This Row],[Aux3]]/100000000000000</f>
        <v>253.30166334346501</v>
      </c>
      <c r="U5224" s="1">
        <v>2.53301663343465E+16</v>
      </c>
      <c r="V5224">
        <v>171</v>
      </c>
      <c r="W5224">
        <v>108.4</v>
      </c>
    </row>
    <row r="5225" spans="1:23">
      <c r="A5225">
        <v>2018</v>
      </c>
      <c r="B5225">
        <v>55</v>
      </c>
      <c r="C5225" t="s">
        <v>23</v>
      </c>
      <c r="D5225" t="s">
        <v>73</v>
      </c>
      <c r="E5225" t="s">
        <v>19</v>
      </c>
      <c r="F5225" t="s">
        <v>19</v>
      </c>
      <c r="G5225" t="s">
        <v>28</v>
      </c>
      <c r="H5225" s="3">
        <v>25032.77</v>
      </c>
      <c r="I5225" t="s">
        <v>21</v>
      </c>
      <c r="J5225" t="s">
        <v>21</v>
      </c>
      <c r="K52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36.486177329135899</v>
      </c>
      <c r="L5225" s="6">
        <f>TablaDatos[[#This Row],[IMC_raw]]/1000000000000000</f>
        <v>3.64861773291359</v>
      </c>
      <c r="M5225" s="2">
        <v>3648617732913590</v>
      </c>
      <c r="N52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5" s="13">
        <f t="shared" si="81"/>
        <v>5224</v>
      </c>
      <c r="P5225" s="2" t="str">
        <f>IF(TablaDatos[[#This Row],[Diabetes]]=0,"No","Si")</f>
        <v>No</v>
      </c>
      <c r="Q5225">
        <v>0</v>
      </c>
      <c r="R5225">
        <f>TablaDatos[[#This Row],[Aux2]]/10000000000000</f>
        <v>241.14243985045101</v>
      </c>
      <c r="S5225" s="1">
        <v>2411424398504510</v>
      </c>
      <c r="T5225" s="7">
        <f>TablaDatos[[#This Row],[Aux3]]/100000000000000</f>
        <v>27.159360068003402</v>
      </c>
      <c r="U5225" s="1">
        <v>2715936006800340</v>
      </c>
      <c r="V5225">
        <v>168.7</v>
      </c>
      <c r="W5225">
        <v>101</v>
      </c>
    </row>
    <row r="5226" spans="1:23">
      <c r="A5226">
        <v>2018</v>
      </c>
      <c r="B5226">
        <v>62</v>
      </c>
      <c r="C5226" t="s">
        <v>16</v>
      </c>
      <c r="D5226" t="s">
        <v>72</v>
      </c>
      <c r="E5226" t="s">
        <v>31</v>
      </c>
      <c r="F5226" t="s">
        <v>19</v>
      </c>
      <c r="G5226" t="s">
        <v>28</v>
      </c>
      <c r="H5226" s="3">
        <v>27339.56</v>
      </c>
      <c r="I5226" t="s">
        <v>21</v>
      </c>
      <c r="J5226" t="s">
        <v>18</v>
      </c>
      <c r="K52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36.477151315678</v>
      </c>
      <c r="L5226" s="6">
        <f>TablaDatos[[#This Row],[IMC_raw]]/1000000000000000</f>
        <v>3.6477151315678</v>
      </c>
      <c r="M5226" s="2">
        <v>3647715131567800</v>
      </c>
      <c r="N52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6" s="13">
        <f t="shared" si="81"/>
        <v>5225</v>
      </c>
      <c r="P5226" s="2" t="str">
        <f>IF(TablaDatos[[#This Row],[Diabetes]]=0,"No","Si")</f>
        <v>Si</v>
      </c>
      <c r="Q5226">
        <v>1</v>
      </c>
      <c r="R5226">
        <f>TablaDatos[[#This Row],[Aux2]]/10000000000000</f>
        <v>2249.6585539493899</v>
      </c>
      <c r="S5226" s="1">
        <v>2.24965855394939E+16</v>
      </c>
      <c r="T5226" s="7">
        <f>TablaDatos[[#This Row],[Aux3]]/100000000000000</f>
        <v>263.83454018095</v>
      </c>
      <c r="U5226" s="1">
        <v>2.6383454018095E+16</v>
      </c>
      <c r="V5226">
        <v>167.3</v>
      </c>
      <c r="W5226">
        <v>109.6</v>
      </c>
    </row>
    <row r="5227" spans="1:23">
      <c r="A5227">
        <v>2018</v>
      </c>
      <c r="B5227">
        <v>57</v>
      </c>
      <c r="C5227" t="s">
        <v>23</v>
      </c>
      <c r="D5227" t="s">
        <v>29</v>
      </c>
      <c r="E5227" t="s">
        <v>19</v>
      </c>
      <c r="F5227" t="s">
        <v>24</v>
      </c>
      <c r="G5227" t="s">
        <v>28</v>
      </c>
      <c r="H5227" s="3">
        <v>17165.099999999999</v>
      </c>
      <c r="I5227" t="s">
        <v>19</v>
      </c>
      <c r="J5227" t="s">
        <v>22</v>
      </c>
      <c r="K52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36.457605545186802</v>
      </c>
      <c r="L5227" s="5">
        <f>TablaDatos[[#This Row],[IMC_raw]]/1000000000000000</f>
        <v>36.457605545186802</v>
      </c>
      <c r="M5227" s="2">
        <v>3.64576055451868E+16</v>
      </c>
      <c r="N52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7" s="13">
        <f t="shared" si="81"/>
        <v>5226</v>
      </c>
      <c r="P5227" s="2" t="str">
        <f>IF(TablaDatos[[#This Row],[Diabetes]]=0,"No","Si")</f>
        <v>Si</v>
      </c>
      <c r="Q5227">
        <v>1</v>
      </c>
      <c r="R5227">
        <f>TablaDatos[[#This Row],[Aux2]]/10000000000000</f>
        <v>2238.0528821149501</v>
      </c>
      <c r="S5227" s="1">
        <v>2.23805288211495E+16</v>
      </c>
      <c r="T5227" s="7">
        <f>TablaDatos[[#This Row],[Aux3]]/100000000000000</f>
        <v>240.46510355708801</v>
      </c>
      <c r="U5227" s="1">
        <v>2.40465103557088E+16</v>
      </c>
      <c r="V5227">
        <v>171.7</v>
      </c>
      <c r="W5227">
        <v>100.7</v>
      </c>
    </row>
    <row r="5228" spans="1:23">
      <c r="A5228">
        <v>2018</v>
      </c>
      <c r="B5228">
        <v>67</v>
      </c>
      <c r="C5228" t="s">
        <v>16</v>
      </c>
      <c r="D5228" t="s">
        <v>26</v>
      </c>
      <c r="E5228" t="s">
        <v>21</v>
      </c>
      <c r="F5228" t="s">
        <v>24</v>
      </c>
      <c r="G5228" t="s">
        <v>25</v>
      </c>
      <c r="H5228" s="3">
        <v>26015.79</v>
      </c>
      <c r="I5228" t="s">
        <v>19</v>
      </c>
      <c r="J5228" t="s">
        <v>18</v>
      </c>
      <c r="K52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36.446411093924496</v>
      </c>
      <c r="L5228" s="6">
        <f>TablaDatos[[#This Row],[IMC_raw]]/1000000000000000</f>
        <v>3.6446411093924498</v>
      </c>
      <c r="M5228" s="2">
        <v>3644641109392450</v>
      </c>
      <c r="N52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8" s="13">
        <f t="shared" si="81"/>
        <v>5227</v>
      </c>
      <c r="P5228" s="2" t="str">
        <f>IF(TablaDatos[[#This Row],[Diabetes]]=0,"No","Si")</f>
        <v>Si</v>
      </c>
      <c r="Q5228">
        <v>1</v>
      </c>
      <c r="R5228">
        <f>TablaDatos[[#This Row],[Aux2]]/10000000000000</f>
        <v>2122.9939670159802</v>
      </c>
      <c r="S5228" s="1">
        <v>2.12299396701598E+16</v>
      </c>
      <c r="T5228" s="7">
        <f>TablaDatos[[#This Row],[Aux3]]/100000000000000</f>
        <v>238.06899403631999</v>
      </c>
      <c r="U5228" s="1">
        <v>2.3806899403632E+16</v>
      </c>
      <c r="V5228">
        <v>179.1</v>
      </c>
      <c r="W5228">
        <v>104.5</v>
      </c>
    </row>
    <row r="5229" spans="1:23">
      <c r="A5229">
        <v>2018</v>
      </c>
      <c r="B5229">
        <v>57</v>
      </c>
      <c r="C5229" t="s">
        <v>23</v>
      </c>
      <c r="D5229" t="s">
        <v>34</v>
      </c>
      <c r="E5229" t="s">
        <v>19</v>
      </c>
      <c r="F5229" t="s">
        <v>24</v>
      </c>
      <c r="G5229" t="s">
        <v>28</v>
      </c>
      <c r="H5229" s="3">
        <v>14559.71</v>
      </c>
      <c r="I5229" t="s">
        <v>21</v>
      </c>
      <c r="J5229" t="s">
        <v>18</v>
      </c>
      <c r="K52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36.432867667105199</v>
      </c>
      <c r="L5229" s="6">
        <f>TablaDatos[[#This Row],[IMC_raw]]/1000000000000000</f>
        <v>3.6432867667105202</v>
      </c>
      <c r="M5229" s="2">
        <v>3643286766710520</v>
      </c>
      <c r="N52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29" s="13">
        <f t="shared" si="81"/>
        <v>5228</v>
      </c>
      <c r="P5229" s="2" t="str">
        <f>IF(TablaDatos[[#This Row],[Diabetes]]=0,"No","Si")</f>
        <v>Si</v>
      </c>
      <c r="Q5229">
        <v>1</v>
      </c>
      <c r="R5229">
        <f>TablaDatos[[#This Row],[Aux2]]/10000000000000</f>
        <v>233.87041582484099</v>
      </c>
      <c r="S5229" s="1">
        <v>2338704158248410</v>
      </c>
      <c r="T5229" s="7">
        <f>TablaDatos[[#This Row],[Aux3]]/100000000000000</f>
        <v>25.794234553788801</v>
      </c>
      <c r="U5229" s="1">
        <v>2579423455378880</v>
      </c>
      <c r="V5229">
        <v>165.8</v>
      </c>
      <c r="W5229">
        <v>96</v>
      </c>
    </row>
    <row r="5230" spans="1:23">
      <c r="A5230">
        <v>2018</v>
      </c>
      <c r="B5230">
        <v>67</v>
      </c>
      <c r="C5230" t="s">
        <v>16</v>
      </c>
      <c r="D5230" t="s">
        <v>73</v>
      </c>
      <c r="E5230" t="s">
        <v>18</v>
      </c>
      <c r="F5230" t="s">
        <v>24</v>
      </c>
      <c r="G5230" t="s">
        <v>25</v>
      </c>
      <c r="H5230" s="3">
        <v>42650.49</v>
      </c>
      <c r="I5230" t="s">
        <v>21</v>
      </c>
      <c r="J5230" t="s">
        <v>18</v>
      </c>
      <c r="K52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36.421973417628202</v>
      </c>
      <c r="L5230" s="5">
        <f>TablaDatos[[#This Row],[IMC_raw]]/1000000000000000</f>
        <v>3.6421973417628202</v>
      </c>
      <c r="M5230" s="2">
        <v>3642197341762820</v>
      </c>
      <c r="N52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0" s="13">
        <f t="shared" si="81"/>
        <v>5229</v>
      </c>
      <c r="P5230" s="2" t="str">
        <f>IF(TablaDatos[[#This Row],[Diabetes]]=0,"No","Si")</f>
        <v>No</v>
      </c>
      <c r="Q5230">
        <v>0</v>
      </c>
      <c r="R5230">
        <f>TablaDatos[[#This Row],[Aux2]]/10000000000000</f>
        <v>2233.2858679279898</v>
      </c>
      <c r="S5230" s="1">
        <v>2.23328586792799E+16</v>
      </c>
      <c r="T5230" s="7">
        <f>TablaDatos[[#This Row],[Aux3]]/100000000000000</f>
        <v>264.501149629493</v>
      </c>
      <c r="U5230" s="1">
        <v>2.64501149629493E+16</v>
      </c>
      <c r="V5230">
        <v>164.9</v>
      </c>
      <c r="W5230">
        <v>101.1</v>
      </c>
    </row>
    <row r="5231" spans="1:23">
      <c r="A5231">
        <v>2018</v>
      </c>
      <c r="B5231">
        <v>59</v>
      </c>
      <c r="C5231" t="s">
        <v>16</v>
      </c>
      <c r="D5231" t="s">
        <v>74</v>
      </c>
      <c r="E5231" t="s">
        <v>21</v>
      </c>
      <c r="F5231" t="s">
        <v>19</v>
      </c>
      <c r="G5231" t="s">
        <v>28</v>
      </c>
      <c r="H5231" s="3">
        <v>18697.5</v>
      </c>
      <c r="I5231" t="s">
        <v>19</v>
      </c>
      <c r="J5231" t="s">
        <v>18</v>
      </c>
      <c r="K52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36.414056264492501</v>
      </c>
      <c r="L5231" s="5">
        <f>TablaDatos[[#This Row],[IMC_raw]]/1000000000000000</f>
        <v>3.64140562644925</v>
      </c>
      <c r="M5231" s="2">
        <v>3641405626449250</v>
      </c>
      <c r="N52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1" s="13">
        <f t="shared" si="81"/>
        <v>5230</v>
      </c>
      <c r="P5231" s="2" t="str">
        <f>IF(TablaDatos[[#This Row],[Diabetes]]=0,"No","Si")</f>
        <v>Si</v>
      </c>
      <c r="Q5231">
        <v>1</v>
      </c>
      <c r="R5231">
        <f>TablaDatos[[#This Row],[Aux2]]/10000000000000</f>
        <v>2209.1280288765702</v>
      </c>
      <c r="S5231" s="1">
        <v>2.20912802887657E+16</v>
      </c>
      <c r="T5231" s="7">
        <f>TablaDatos[[#This Row],[Aux3]]/100000000000000</f>
        <v>27.502719758661598</v>
      </c>
      <c r="U5231" s="1">
        <v>2750271975866160</v>
      </c>
      <c r="V5231">
        <v>181.4</v>
      </c>
      <c r="W5231">
        <v>97.2</v>
      </c>
    </row>
    <row r="5232" spans="1:23">
      <c r="A5232">
        <v>2018</v>
      </c>
      <c r="B5232">
        <v>68</v>
      </c>
      <c r="C5232" t="s">
        <v>16</v>
      </c>
      <c r="D5232" t="s">
        <v>29</v>
      </c>
      <c r="E5232" t="s">
        <v>21</v>
      </c>
      <c r="F5232" t="s">
        <v>24</v>
      </c>
      <c r="G5232" t="s">
        <v>25</v>
      </c>
      <c r="H5232" s="3">
        <v>15851.44</v>
      </c>
      <c r="I5232" t="s">
        <v>19</v>
      </c>
      <c r="J5232" t="s">
        <v>18</v>
      </c>
      <c r="K52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36.365545984391801</v>
      </c>
      <c r="L5232" s="6">
        <f>TablaDatos[[#This Row],[IMC_raw]]/1000000000000000</f>
        <v>3.6365545984391798</v>
      </c>
      <c r="M5232" s="2">
        <v>3636554598439180</v>
      </c>
      <c r="N52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2" s="13">
        <f t="shared" si="81"/>
        <v>5231</v>
      </c>
      <c r="P5232" s="2" t="str">
        <f>IF(TablaDatos[[#This Row],[Diabetes]]=0,"No","Si")</f>
        <v>Si</v>
      </c>
      <c r="Q5232">
        <v>1</v>
      </c>
      <c r="R5232">
        <f>TablaDatos[[#This Row],[Aux2]]/10000000000000</f>
        <v>2290.6478942615499</v>
      </c>
      <c r="S5232" s="1">
        <v>2.29064789426155E+16</v>
      </c>
      <c r="T5232" s="7">
        <f>TablaDatos[[#This Row],[Aux3]]/100000000000000</f>
        <v>3.0000000000000001E-12</v>
      </c>
      <c r="U5232">
        <v>300</v>
      </c>
      <c r="V5232">
        <v>164.3</v>
      </c>
      <c r="W5232">
        <v>106.6</v>
      </c>
    </row>
    <row r="5233" spans="1:23">
      <c r="A5233">
        <v>2018</v>
      </c>
      <c r="B5233">
        <v>63</v>
      </c>
      <c r="C5233" t="s">
        <v>16</v>
      </c>
      <c r="D5233" t="s">
        <v>30</v>
      </c>
      <c r="E5233" t="s">
        <v>18</v>
      </c>
      <c r="F5233" t="s">
        <v>35</v>
      </c>
      <c r="G5233" t="s">
        <v>28</v>
      </c>
      <c r="H5233" s="3">
        <v>19184.2</v>
      </c>
      <c r="I5233" t="s">
        <v>19</v>
      </c>
      <c r="J5233" t="s">
        <v>22</v>
      </c>
      <c r="K52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36.321633435958603</v>
      </c>
      <c r="L5233" s="5">
        <f>TablaDatos[[#This Row],[IMC_raw]]/1000000000000000</f>
        <v>3.63216334359586</v>
      </c>
      <c r="M5233" s="2">
        <v>3632163343595860</v>
      </c>
      <c r="N52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3" s="13">
        <f t="shared" si="81"/>
        <v>5232</v>
      </c>
      <c r="P5233" s="2" t="str">
        <f>IF(TablaDatos[[#This Row],[Diabetes]]=0,"No","Si")</f>
        <v>No</v>
      </c>
      <c r="Q5233">
        <v>0</v>
      </c>
      <c r="R5233">
        <f>TablaDatos[[#This Row],[Aux2]]/10000000000000</f>
        <v>211.635540130473</v>
      </c>
      <c r="S5233" s="1">
        <v>2116355401304730</v>
      </c>
      <c r="T5233" s="7">
        <f>TablaDatos[[#This Row],[Aux3]]/100000000000000</f>
        <v>230.41313210487499</v>
      </c>
      <c r="U5233" s="1">
        <v>2.30413132104875E+16</v>
      </c>
      <c r="V5233">
        <v>160.4</v>
      </c>
      <c r="W5233">
        <v>99.4</v>
      </c>
    </row>
    <row r="5234" spans="1:23">
      <c r="A5234">
        <v>2018</v>
      </c>
      <c r="B5234">
        <v>61</v>
      </c>
      <c r="C5234" t="s">
        <v>23</v>
      </c>
      <c r="D5234" t="s">
        <v>71</v>
      </c>
      <c r="E5234" t="s">
        <v>18</v>
      </c>
      <c r="F5234" t="s">
        <v>24</v>
      </c>
      <c r="G5234" t="s">
        <v>28</v>
      </c>
      <c r="H5234" s="3">
        <v>11493.26</v>
      </c>
      <c r="I5234" t="s">
        <v>21</v>
      </c>
      <c r="J5234" t="s">
        <v>18</v>
      </c>
      <c r="K52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36.288165188984706</v>
      </c>
      <c r="L5234" s="5">
        <f>TablaDatos[[#This Row],[IMC_raw]]/1000000000000000</f>
        <v>36.288165188984706</v>
      </c>
      <c r="M5234" s="2">
        <v>3.6288165188984704E+16</v>
      </c>
      <c r="N52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4" s="13">
        <f t="shared" si="81"/>
        <v>5233</v>
      </c>
      <c r="P5234" s="2" t="str">
        <f>IF(TablaDatos[[#This Row],[Diabetes]]=0,"No","Si")</f>
        <v>Si</v>
      </c>
      <c r="Q5234">
        <v>1</v>
      </c>
      <c r="R5234">
        <f>TablaDatos[[#This Row],[Aux2]]/10000000000000</f>
        <v>2116.2320250898301</v>
      </c>
      <c r="S5234" s="1">
        <v>2.11623202508983E+16</v>
      </c>
      <c r="T5234" s="7">
        <f>TablaDatos[[#This Row],[Aux3]]/100000000000000</f>
        <v>261.94152709756997</v>
      </c>
      <c r="U5234" s="1">
        <v>2.6194152709757E+16</v>
      </c>
      <c r="V5234">
        <v>166.8</v>
      </c>
      <c r="W5234">
        <v>101.7</v>
      </c>
    </row>
    <row r="5235" spans="1:23">
      <c r="A5235">
        <v>2018</v>
      </c>
      <c r="B5235">
        <v>70</v>
      </c>
      <c r="C5235" t="s">
        <v>16</v>
      </c>
      <c r="D5235" t="s">
        <v>32</v>
      </c>
      <c r="E5235" t="s">
        <v>31</v>
      </c>
      <c r="F5235" t="s">
        <v>24</v>
      </c>
      <c r="G5235" t="s">
        <v>25</v>
      </c>
      <c r="H5235" s="3">
        <v>13657.1</v>
      </c>
      <c r="I5235" t="s">
        <v>19</v>
      </c>
      <c r="J5235" t="s">
        <v>19</v>
      </c>
      <c r="K52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36.280797471103995</v>
      </c>
      <c r="L5235" s="5">
        <f>TablaDatos[[#This Row],[IMC_raw]]/1000000000000000</f>
        <v>3.6280797471103998</v>
      </c>
      <c r="M5235" s="2">
        <v>3628079747110400</v>
      </c>
      <c r="N52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5" s="13">
        <f t="shared" si="81"/>
        <v>5234</v>
      </c>
      <c r="P5235" s="2" t="str">
        <f>IF(TablaDatos[[#This Row],[Diabetes]]=0,"No","Si")</f>
        <v>Si</v>
      </c>
      <c r="Q5235">
        <v>1</v>
      </c>
      <c r="R5235">
        <f>TablaDatos[[#This Row],[Aux2]]/10000000000000</f>
        <v>23.7966454591696</v>
      </c>
      <c r="S5235" s="1">
        <v>237966454591696</v>
      </c>
      <c r="T5235" s="7">
        <f>TablaDatos[[#This Row],[Aux3]]/100000000000000</f>
        <v>3.0000000000000001E-12</v>
      </c>
      <c r="U5235">
        <v>300</v>
      </c>
      <c r="V5235">
        <v>186.4</v>
      </c>
      <c r="W5235">
        <v>114.8</v>
      </c>
    </row>
    <row r="5236" spans="1:23">
      <c r="A5236">
        <v>2018</v>
      </c>
      <c r="B5236">
        <v>73</v>
      </c>
      <c r="C5236" t="s">
        <v>16</v>
      </c>
      <c r="D5236" t="s">
        <v>38</v>
      </c>
      <c r="E5236" t="s">
        <v>31</v>
      </c>
      <c r="F5236" t="s">
        <v>24</v>
      </c>
      <c r="G5236" t="s">
        <v>25</v>
      </c>
      <c r="H5236" s="3">
        <v>11255.63</v>
      </c>
      <c r="I5236" t="s">
        <v>21</v>
      </c>
      <c r="J5236" t="s">
        <v>18</v>
      </c>
      <c r="K52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36.276613587350404</v>
      </c>
      <c r="L5236" s="5">
        <f>TablaDatos[[#This Row],[IMC_raw]]/1000000000000000</f>
        <v>3.6276613587350401</v>
      </c>
      <c r="M5236" s="2">
        <v>3627661358735040</v>
      </c>
      <c r="N52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6" s="13">
        <f t="shared" si="81"/>
        <v>5235</v>
      </c>
      <c r="P5236" s="2" t="str">
        <f>IF(TablaDatos[[#This Row],[Diabetes]]=0,"No","Si")</f>
        <v>Si</v>
      </c>
      <c r="Q5236">
        <v>1</v>
      </c>
      <c r="R5236">
        <f>TablaDatos[[#This Row],[Aux2]]/10000000000000</f>
        <v>227.894126895102</v>
      </c>
      <c r="S5236" s="1">
        <v>2278941268951020</v>
      </c>
      <c r="T5236" s="7">
        <f>TablaDatos[[#This Row],[Aux3]]/100000000000000</f>
        <v>29.890186290107099</v>
      </c>
      <c r="U5236" s="1">
        <v>2989018629010710</v>
      </c>
      <c r="V5236">
        <v>193.4</v>
      </c>
      <c r="W5236">
        <v>111.1</v>
      </c>
    </row>
    <row r="5237" spans="1:23">
      <c r="A5237">
        <v>2018</v>
      </c>
      <c r="B5237">
        <v>65</v>
      </c>
      <c r="C5237" t="s">
        <v>23</v>
      </c>
      <c r="D5237" t="s">
        <v>42</v>
      </c>
      <c r="E5237" t="s">
        <v>21</v>
      </c>
      <c r="F5237" t="s">
        <v>24</v>
      </c>
      <c r="G5237" t="s">
        <v>25</v>
      </c>
      <c r="H5237" s="3">
        <v>8316.2900000000009</v>
      </c>
      <c r="I5237" t="s">
        <v>21</v>
      </c>
      <c r="J5237" t="s">
        <v>18</v>
      </c>
      <c r="K52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36.260593865026401</v>
      </c>
      <c r="L5237" s="5">
        <f>TablaDatos[[#This Row],[IMC_raw]]/1000000000000000</f>
        <v>3.6260593865026398</v>
      </c>
      <c r="M5237" s="2">
        <v>3626059386502640</v>
      </c>
      <c r="N52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7" s="13">
        <f t="shared" si="81"/>
        <v>5236</v>
      </c>
      <c r="P5237" s="2" t="str">
        <f>IF(TablaDatos[[#This Row],[Diabetes]]=0,"No","Si")</f>
        <v>Si</v>
      </c>
      <c r="Q5237">
        <v>1</v>
      </c>
      <c r="R5237">
        <f>TablaDatos[[#This Row],[Aux2]]/10000000000000</f>
        <v>2306.6434070761002</v>
      </c>
      <c r="S5237" s="1">
        <v>2.3066434070761E+16</v>
      </c>
      <c r="T5237" s="7">
        <f>TablaDatos[[#This Row],[Aux3]]/100000000000000</f>
        <v>219.793412561411</v>
      </c>
      <c r="U5237" s="1">
        <v>2.19793412561411E+16</v>
      </c>
      <c r="V5237">
        <v>168.3</v>
      </c>
      <c r="W5237">
        <v>102.3</v>
      </c>
    </row>
    <row r="5238" spans="1:23">
      <c r="A5238">
        <v>2018</v>
      </c>
      <c r="B5238">
        <v>45</v>
      </c>
      <c r="C5238" t="s">
        <v>23</v>
      </c>
      <c r="D5238" t="s">
        <v>73</v>
      </c>
      <c r="E5238" t="s">
        <v>19</v>
      </c>
      <c r="F5238" t="s">
        <v>24</v>
      </c>
      <c r="G5238" t="s">
        <v>20</v>
      </c>
      <c r="H5238" s="3">
        <v>21301.01</v>
      </c>
      <c r="I5238" t="s">
        <v>21</v>
      </c>
      <c r="J5238" t="s">
        <v>18</v>
      </c>
      <c r="K52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36.250666712792295</v>
      </c>
      <c r="L5238" s="6">
        <f>TablaDatos[[#This Row],[IMC_raw]]/1000000000000000</f>
        <v>3.6250666712792299</v>
      </c>
      <c r="M5238" s="2">
        <v>3625066671279230</v>
      </c>
      <c r="N52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8" s="13">
        <f t="shared" si="81"/>
        <v>5237</v>
      </c>
      <c r="P5238" s="2" t="str">
        <f>IF(TablaDatos[[#This Row],[Diabetes]]=0,"No","Si")</f>
        <v>No</v>
      </c>
      <c r="Q5238">
        <v>0</v>
      </c>
      <c r="R5238">
        <f>TablaDatos[[#This Row],[Aux2]]/10000000000000</f>
        <v>2334.8955304657802</v>
      </c>
      <c r="S5238" s="1">
        <v>2.33489553046578E+16</v>
      </c>
      <c r="T5238" s="7">
        <f>TablaDatos[[#This Row],[Aux3]]/100000000000000</f>
        <v>2.4185736379817202</v>
      </c>
      <c r="U5238" s="1">
        <v>241857363798172</v>
      </c>
      <c r="V5238">
        <v>157</v>
      </c>
      <c r="W5238">
        <v>94.1</v>
      </c>
    </row>
    <row r="5239" spans="1:23">
      <c r="A5239">
        <v>2018</v>
      </c>
      <c r="B5239">
        <v>48</v>
      </c>
      <c r="C5239" t="s">
        <v>23</v>
      </c>
      <c r="D5239" t="s">
        <v>29</v>
      </c>
      <c r="E5239" t="s">
        <v>18</v>
      </c>
      <c r="F5239" t="s">
        <v>35</v>
      </c>
      <c r="G5239" t="s">
        <v>20</v>
      </c>
      <c r="H5239" s="3">
        <v>17839.43</v>
      </c>
      <c r="I5239" t="s">
        <v>19</v>
      </c>
      <c r="J5239" t="s">
        <v>19</v>
      </c>
      <c r="K52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36.217383139261102</v>
      </c>
      <c r="L5239" s="6">
        <f>TablaDatos[[#This Row],[IMC_raw]]/1000000000000000</f>
        <v>0.362173831392611</v>
      </c>
      <c r="M5239" s="2">
        <v>362173831392611</v>
      </c>
      <c r="N52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39" s="13">
        <f t="shared" si="81"/>
        <v>5238</v>
      </c>
      <c r="P5239" s="2" t="str">
        <f>IF(TablaDatos[[#This Row],[Diabetes]]=0,"No","Si")</f>
        <v>No</v>
      </c>
      <c r="Q5239">
        <v>0</v>
      </c>
      <c r="R5239">
        <f>TablaDatos[[#This Row],[Aux2]]/10000000000000</f>
        <v>227.55816529855301</v>
      </c>
      <c r="S5239" s="1">
        <v>2275581652985530</v>
      </c>
      <c r="T5239" s="7">
        <f>TablaDatos[[#This Row],[Aux3]]/100000000000000</f>
        <v>233.76762670600601</v>
      </c>
      <c r="U5239" s="1">
        <v>2.33767626706006E+16</v>
      </c>
      <c r="V5239">
        <v>153.6</v>
      </c>
      <c r="W5239">
        <v>92.5</v>
      </c>
    </row>
    <row r="5240" spans="1:23">
      <c r="A5240">
        <v>2018</v>
      </c>
      <c r="B5240">
        <v>37</v>
      </c>
      <c r="C5240" t="s">
        <v>16</v>
      </c>
      <c r="D5240" t="s">
        <v>29</v>
      </c>
      <c r="E5240" t="s">
        <v>18</v>
      </c>
      <c r="F5240" t="s">
        <v>19</v>
      </c>
      <c r="G5240" t="s">
        <v>39</v>
      </c>
      <c r="H5240" s="3">
        <v>18561.669999999998</v>
      </c>
      <c r="I5240" t="s">
        <v>21</v>
      </c>
      <c r="J5240" t="s">
        <v>19</v>
      </c>
      <c r="K52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36.202544546280201</v>
      </c>
      <c r="L5240" s="6">
        <f>TablaDatos[[#This Row],[IMC_raw]]/1000000000000000</f>
        <v>3.6202544546280202</v>
      </c>
      <c r="M5240" s="2">
        <v>3620254454628020</v>
      </c>
      <c r="N52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0" s="13">
        <f t="shared" si="81"/>
        <v>5239</v>
      </c>
      <c r="P5240" s="2" t="str">
        <f>IF(TablaDatos[[#This Row],[Diabetes]]=0,"No","Si")</f>
        <v>No</v>
      </c>
      <c r="Q5240">
        <v>0</v>
      </c>
      <c r="R5240">
        <f>TablaDatos[[#This Row],[Aux2]]/10000000000000</f>
        <v>2093.1978578486101</v>
      </c>
      <c r="S5240" s="1">
        <v>2.09319785784861E+16</v>
      </c>
      <c r="T5240" s="7">
        <f>TablaDatos[[#This Row],[Aux3]]/100000000000000</f>
        <v>211.352390266952</v>
      </c>
      <c r="U5240" s="1">
        <v>2.11352390266952E+16</v>
      </c>
      <c r="V5240">
        <v>140.30000000000001</v>
      </c>
      <c r="W5240">
        <v>93.2</v>
      </c>
    </row>
    <row r="5241" spans="1:23">
      <c r="A5241">
        <v>2018</v>
      </c>
      <c r="B5241">
        <v>63</v>
      </c>
      <c r="C5241" t="s">
        <v>23</v>
      </c>
      <c r="D5241" t="s">
        <v>29</v>
      </c>
      <c r="E5241" t="s">
        <v>19</v>
      </c>
      <c r="F5241" t="s">
        <v>19</v>
      </c>
      <c r="G5241" t="s">
        <v>28</v>
      </c>
      <c r="H5241" s="3">
        <v>6979.96</v>
      </c>
      <c r="I5241" t="s">
        <v>19</v>
      </c>
      <c r="J5241" t="s">
        <v>22</v>
      </c>
      <c r="K52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36.173360055089802</v>
      </c>
      <c r="L5241" s="6">
        <f>TablaDatos[[#This Row],[IMC_raw]]/1000000000000000</f>
        <v>3.6173360055089798</v>
      </c>
      <c r="M5241" s="2">
        <v>3617336005508980</v>
      </c>
      <c r="N52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1" s="13">
        <f t="shared" si="81"/>
        <v>5240</v>
      </c>
      <c r="P5241" s="2" t="str">
        <f>IF(TablaDatos[[#This Row],[Diabetes]]=0,"No","Si")</f>
        <v>Si</v>
      </c>
      <c r="Q5241">
        <v>1</v>
      </c>
      <c r="R5241">
        <f>TablaDatos[[#This Row],[Aux2]]/10000000000000</f>
        <v>2202.1216341743898</v>
      </c>
      <c r="S5241" s="1">
        <v>2.20212163417439E+16</v>
      </c>
      <c r="T5241" s="7">
        <f>TablaDatos[[#This Row],[Aux3]]/100000000000000</f>
        <v>280.917726503837</v>
      </c>
      <c r="U5241" s="1">
        <v>2.80917726503837E+16</v>
      </c>
      <c r="V5241">
        <v>162.9</v>
      </c>
      <c r="W5241">
        <v>103.3</v>
      </c>
    </row>
    <row r="5242" spans="1:23">
      <c r="A5242">
        <v>2018</v>
      </c>
      <c r="B5242">
        <v>48</v>
      </c>
      <c r="C5242" t="s">
        <v>23</v>
      </c>
      <c r="D5242" t="s">
        <v>17</v>
      </c>
      <c r="E5242" t="s">
        <v>18</v>
      </c>
      <c r="F5242" t="s">
        <v>24</v>
      </c>
      <c r="G5242" t="s">
        <v>20</v>
      </c>
      <c r="H5242" s="3">
        <v>26413.84</v>
      </c>
      <c r="I5242" t="s">
        <v>21</v>
      </c>
      <c r="J5242" t="s">
        <v>22</v>
      </c>
      <c r="K52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36.109514167349801</v>
      </c>
      <c r="L5242" s="5">
        <f>TablaDatos[[#This Row],[IMC_raw]]/1000000000000000</f>
        <v>3.6109514167349799</v>
      </c>
      <c r="M5242" s="2">
        <v>3610951416734980</v>
      </c>
      <c r="N52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2" s="13">
        <f t="shared" si="81"/>
        <v>5241</v>
      </c>
      <c r="P5242" s="2" t="str">
        <f>IF(TablaDatos[[#This Row],[Diabetes]]=0,"No","Si")</f>
        <v>Si</v>
      </c>
      <c r="Q5242">
        <v>1</v>
      </c>
      <c r="R5242">
        <f>TablaDatos[[#This Row],[Aux2]]/10000000000000</f>
        <v>2159.0632138492902</v>
      </c>
      <c r="S5242" s="1">
        <v>2.15906321384929E+16</v>
      </c>
      <c r="T5242" s="7">
        <f>TablaDatos[[#This Row],[Aux3]]/100000000000000</f>
        <v>27.117438136583502</v>
      </c>
      <c r="U5242" s="1">
        <v>2711743813658350</v>
      </c>
      <c r="V5242">
        <v>168.1</v>
      </c>
      <c r="W5242">
        <v>98</v>
      </c>
    </row>
    <row r="5243" spans="1:23">
      <c r="A5243">
        <v>2018</v>
      </c>
      <c r="B5243">
        <v>61</v>
      </c>
      <c r="C5243" t="s">
        <v>23</v>
      </c>
      <c r="D5243" t="s">
        <v>30</v>
      </c>
      <c r="E5243" t="s">
        <v>19</v>
      </c>
      <c r="F5243" t="s">
        <v>35</v>
      </c>
      <c r="G5243" t="s">
        <v>28</v>
      </c>
      <c r="H5243" s="3">
        <v>30115.62</v>
      </c>
      <c r="I5243" t="s">
        <v>21</v>
      </c>
      <c r="J5243" t="s">
        <v>21</v>
      </c>
      <c r="K52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36.073390754773499</v>
      </c>
      <c r="L5243" s="6">
        <f>TablaDatos[[#This Row],[IMC_raw]]/1000000000000000</f>
        <v>3.6073390754773502</v>
      </c>
      <c r="M5243" s="2">
        <v>3607339075477350</v>
      </c>
      <c r="N52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3" s="13">
        <f t="shared" si="81"/>
        <v>5242</v>
      </c>
      <c r="P5243" s="2" t="str">
        <f>IF(TablaDatos[[#This Row],[Diabetes]]=0,"No","Si")</f>
        <v>No</v>
      </c>
      <c r="Q5243">
        <v>0</v>
      </c>
      <c r="R5243">
        <f>TablaDatos[[#This Row],[Aux2]]/10000000000000</f>
        <v>25.061241302856502</v>
      </c>
      <c r="S5243" s="1">
        <v>250612413028565</v>
      </c>
      <c r="T5243" s="7">
        <f>TablaDatos[[#This Row],[Aux3]]/100000000000000</f>
        <v>258.313681379233</v>
      </c>
      <c r="U5243" s="1">
        <v>2.58313681379233E+16</v>
      </c>
      <c r="V5243">
        <v>163.6</v>
      </c>
      <c r="W5243">
        <v>103.9</v>
      </c>
    </row>
    <row r="5244" spans="1:23">
      <c r="A5244">
        <v>2018</v>
      </c>
      <c r="B5244">
        <v>52</v>
      </c>
      <c r="C5244" t="s">
        <v>23</v>
      </c>
      <c r="D5244" t="s">
        <v>27</v>
      </c>
      <c r="E5244" t="s">
        <v>18</v>
      </c>
      <c r="F5244" t="s">
        <v>19</v>
      </c>
      <c r="G5244" t="s">
        <v>20</v>
      </c>
      <c r="H5244" s="3">
        <v>17356.93</v>
      </c>
      <c r="I5244" t="s">
        <v>21</v>
      </c>
      <c r="J5244" t="s">
        <v>18</v>
      </c>
      <c r="K52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36.070031706861499</v>
      </c>
      <c r="L5244" s="6">
        <f>TablaDatos[[#This Row],[IMC_raw]]/1000000000000000</f>
        <v>3.6070031706861498</v>
      </c>
      <c r="M5244" s="2">
        <v>3607003170686150</v>
      </c>
      <c r="N52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4" s="13">
        <f t="shared" si="81"/>
        <v>5243</v>
      </c>
      <c r="P5244" s="2" t="str">
        <f>IF(TablaDatos[[#This Row],[Diabetes]]=0,"No","Si")</f>
        <v>No</v>
      </c>
      <c r="Q5244">
        <v>0</v>
      </c>
      <c r="R5244">
        <f>TablaDatos[[#This Row],[Aux2]]/10000000000000</f>
        <v>2250.8008608432901</v>
      </c>
      <c r="S5244" s="1">
        <v>2.25080086084329E+16</v>
      </c>
      <c r="T5244" s="7">
        <f>TablaDatos[[#This Row],[Aux3]]/100000000000000</f>
        <v>248.714792525918</v>
      </c>
      <c r="U5244" s="1">
        <v>2.48714792525918E+16</v>
      </c>
      <c r="V5244">
        <v>151.69999999999999</v>
      </c>
      <c r="W5244">
        <v>93.5</v>
      </c>
    </row>
    <row r="5245" spans="1:23">
      <c r="A5245">
        <v>2018</v>
      </c>
      <c r="B5245">
        <v>55</v>
      </c>
      <c r="C5245" t="s">
        <v>23</v>
      </c>
      <c r="D5245" t="s">
        <v>73</v>
      </c>
      <c r="E5245" t="s">
        <v>18</v>
      </c>
      <c r="F5245" t="s">
        <v>24</v>
      </c>
      <c r="G5245" t="s">
        <v>28</v>
      </c>
      <c r="H5245" s="3">
        <v>19053.53</v>
      </c>
      <c r="I5245" t="s">
        <v>21</v>
      </c>
      <c r="J5245" t="s">
        <v>18</v>
      </c>
      <c r="K52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36.025281834446901</v>
      </c>
      <c r="L5245" s="5">
        <f>TablaDatos[[#This Row],[IMC_raw]]/1000000000000000</f>
        <v>36.025281834446901</v>
      </c>
      <c r="M5245" s="2">
        <v>3.60252818344469E+16</v>
      </c>
      <c r="N52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5" s="13">
        <f t="shared" si="81"/>
        <v>5244</v>
      </c>
      <c r="P5245" s="2" t="str">
        <f>IF(TablaDatos[[#This Row],[Diabetes]]=0,"No","Si")</f>
        <v>No</v>
      </c>
      <c r="Q5245">
        <v>0</v>
      </c>
      <c r="R5245">
        <f>TablaDatos[[#This Row],[Aux2]]/10000000000000</f>
        <v>206.833517142414</v>
      </c>
      <c r="S5245" s="1">
        <v>2068335171424140</v>
      </c>
      <c r="T5245" s="7">
        <f>TablaDatos[[#This Row],[Aux3]]/100000000000000</f>
        <v>266.02810068527299</v>
      </c>
      <c r="U5245" s="1">
        <v>2.66028100685273E+16</v>
      </c>
      <c r="V5245">
        <v>159.1</v>
      </c>
      <c r="W5245">
        <v>97.9</v>
      </c>
    </row>
    <row r="5246" spans="1:23">
      <c r="A5246">
        <v>2018</v>
      </c>
      <c r="B5246">
        <v>67</v>
      </c>
      <c r="C5246" t="s">
        <v>16</v>
      </c>
      <c r="D5246" t="s">
        <v>72</v>
      </c>
      <c r="E5246" t="s">
        <v>18</v>
      </c>
      <c r="F5246" t="s">
        <v>24</v>
      </c>
      <c r="G5246" t="s">
        <v>25</v>
      </c>
      <c r="H5246" s="3">
        <v>21982.45</v>
      </c>
      <c r="I5246" t="s">
        <v>19</v>
      </c>
      <c r="J5246" t="s">
        <v>22</v>
      </c>
      <c r="K52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35.9720754994215</v>
      </c>
      <c r="L5246" s="6">
        <f>TablaDatos[[#This Row],[IMC_raw]]/1000000000000000</f>
        <v>3.5972075499421501</v>
      </c>
      <c r="M5246" s="2">
        <v>3597207549942150</v>
      </c>
      <c r="N52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6" s="13">
        <f t="shared" si="81"/>
        <v>5245</v>
      </c>
      <c r="P5246" s="2" t="str">
        <f>IF(TablaDatos[[#This Row],[Diabetes]]=0,"No","Si")</f>
        <v>No</v>
      </c>
      <c r="Q5246">
        <v>0</v>
      </c>
      <c r="R5246">
        <f>TablaDatos[[#This Row],[Aux2]]/10000000000000</f>
        <v>200.35941877070999</v>
      </c>
      <c r="S5246" s="1">
        <v>2003594187707100</v>
      </c>
      <c r="T5246" s="7">
        <f>TablaDatos[[#This Row],[Aux3]]/100000000000000</f>
        <v>21.608715811755399</v>
      </c>
      <c r="U5246" s="1">
        <v>2160871581175540</v>
      </c>
      <c r="V5246">
        <v>157.1</v>
      </c>
      <c r="W5246">
        <v>87.8</v>
      </c>
    </row>
    <row r="5247" spans="1:23">
      <c r="A5247">
        <v>2018</v>
      </c>
      <c r="B5247">
        <v>52</v>
      </c>
      <c r="C5247" t="s">
        <v>16</v>
      </c>
      <c r="D5247" t="s">
        <v>33</v>
      </c>
      <c r="E5247" t="s">
        <v>18</v>
      </c>
      <c r="F5247" t="s">
        <v>24</v>
      </c>
      <c r="G5247" t="s">
        <v>20</v>
      </c>
      <c r="H5247" s="3">
        <v>29505.87</v>
      </c>
      <c r="I5247" t="s">
        <v>21</v>
      </c>
      <c r="J5247" t="s">
        <v>18</v>
      </c>
      <c r="K52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35.944166086100402</v>
      </c>
      <c r="L5247" s="5">
        <f>TablaDatos[[#This Row],[IMC_raw]]/1000000000000000</f>
        <v>3.59441660861004</v>
      </c>
      <c r="M5247" s="2">
        <v>3594416608610040</v>
      </c>
      <c r="N52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7" s="13">
        <f t="shared" si="81"/>
        <v>5246</v>
      </c>
      <c r="P5247" s="2" t="str">
        <f>IF(TablaDatos[[#This Row],[Diabetes]]=0,"No","Si")</f>
        <v>No</v>
      </c>
      <c r="Q5247">
        <v>0</v>
      </c>
      <c r="R5247">
        <f>TablaDatos[[#This Row],[Aux2]]/10000000000000</f>
        <v>1776.59504663863</v>
      </c>
      <c r="S5247" s="1">
        <v>1.77659504663863E+16</v>
      </c>
      <c r="T5247" s="7">
        <f>TablaDatos[[#This Row],[Aux3]]/100000000000000</f>
        <v>21.7501559356351</v>
      </c>
      <c r="U5247" s="1">
        <v>2175015593563510</v>
      </c>
      <c r="V5247">
        <v>151.1</v>
      </c>
      <c r="W5247">
        <v>93.3</v>
      </c>
    </row>
    <row r="5248" spans="1:23">
      <c r="A5248">
        <v>2018</v>
      </c>
      <c r="B5248">
        <v>59</v>
      </c>
      <c r="C5248" t="s">
        <v>23</v>
      </c>
      <c r="D5248" t="s">
        <v>42</v>
      </c>
      <c r="E5248" t="s">
        <v>18</v>
      </c>
      <c r="F5248" t="s">
        <v>24</v>
      </c>
      <c r="G5248" t="s">
        <v>28</v>
      </c>
      <c r="H5248" s="3">
        <v>17433.490000000002</v>
      </c>
      <c r="I5248" t="s">
        <v>21</v>
      </c>
      <c r="J5248" t="s">
        <v>18</v>
      </c>
      <c r="K52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35.931591670430699</v>
      </c>
      <c r="L5248" s="6">
        <f>TablaDatos[[#This Row],[IMC_raw]]/1000000000000000</f>
        <v>3.59315916704307</v>
      </c>
      <c r="M5248" s="2">
        <v>3593159167043070</v>
      </c>
      <c r="N52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8" s="13">
        <f t="shared" si="81"/>
        <v>5247</v>
      </c>
      <c r="P5248" s="2" t="str">
        <f>IF(TablaDatos[[#This Row],[Diabetes]]=0,"No","Si")</f>
        <v>Si</v>
      </c>
      <c r="Q5248">
        <v>1</v>
      </c>
      <c r="R5248">
        <f>TablaDatos[[#This Row],[Aux2]]/10000000000000</f>
        <v>260.87686332780402</v>
      </c>
      <c r="S5248" s="1">
        <v>2608768633278040</v>
      </c>
      <c r="T5248" s="7">
        <f>TablaDatos[[#This Row],[Aux3]]/100000000000000</f>
        <v>26.792107307620899</v>
      </c>
      <c r="U5248" s="1">
        <v>2679210730762090</v>
      </c>
      <c r="V5248">
        <v>167.3</v>
      </c>
      <c r="W5248">
        <v>103.7</v>
      </c>
    </row>
    <row r="5249" spans="1:23">
      <c r="A5249">
        <v>2018</v>
      </c>
      <c r="B5249">
        <v>59</v>
      </c>
      <c r="C5249" t="s">
        <v>16</v>
      </c>
      <c r="D5249" t="s">
        <v>29</v>
      </c>
      <c r="E5249" t="s">
        <v>31</v>
      </c>
      <c r="F5249" t="s">
        <v>24</v>
      </c>
      <c r="G5249" t="s">
        <v>28</v>
      </c>
      <c r="H5249" s="3">
        <v>11234.57</v>
      </c>
      <c r="I5249" t="s">
        <v>21</v>
      </c>
      <c r="J5249" t="s">
        <v>19</v>
      </c>
      <c r="K52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35.920710221699899</v>
      </c>
      <c r="L5249" s="6">
        <f>TablaDatos[[#This Row],[IMC_raw]]/100000000000000</f>
        <v>35.920710221699899</v>
      </c>
      <c r="M5249" s="2">
        <v>3592071022169990</v>
      </c>
      <c r="N52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49" s="13">
        <f t="shared" si="81"/>
        <v>5248</v>
      </c>
      <c r="P5249" s="2" t="str">
        <f>IF(TablaDatos[[#This Row],[Diabetes]]=0,"No","Si")</f>
        <v>No</v>
      </c>
      <c r="Q5249">
        <v>0</v>
      </c>
      <c r="R5249">
        <f>TablaDatos[[#This Row],[Aux2]]/10000000000000</f>
        <v>2330.07754325414</v>
      </c>
      <c r="S5249" s="1">
        <v>2.33007754325414E+16</v>
      </c>
      <c r="T5249" s="7">
        <f>TablaDatos[[#This Row],[Aux3]]/100000000000000</f>
        <v>262.52354019702199</v>
      </c>
      <c r="U5249" s="1">
        <v>2.62523540197022E+16</v>
      </c>
      <c r="V5249">
        <v>164.5</v>
      </c>
      <c r="W5249">
        <v>103.1</v>
      </c>
    </row>
    <row r="5250" spans="1:23">
      <c r="A5250">
        <v>2018</v>
      </c>
      <c r="B5250">
        <v>63</v>
      </c>
      <c r="C5250" t="s">
        <v>23</v>
      </c>
      <c r="D5250" t="s">
        <v>29</v>
      </c>
      <c r="E5250" t="s">
        <v>18</v>
      </c>
      <c r="F5250" t="s">
        <v>24</v>
      </c>
      <c r="G5250" t="s">
        <v>28</v>
      </c>
      <c r="H5250" s="3">
        <v>10430.15</v>
      </c>
      <c r="I5250" t="s">
        <v>21</v>
      </c>
      <c r="J5250" t="s">
        <v>18</v>
      </c>
      <c r="K52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35.918885371125697</v>
      </c>
      <c r="L5250" s="5">
        <f>TablaDatos[[#This Row],[IMC_raw]]/1000000000000000</f>
        <v>3.5918885371125699</v>
      </c>
      <c r="M5250" s="2">
        <v>3591888537112570</v>
      </c>
      <c r="N52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0" s="13">
        <f t="shared" ref="O5250:O5313" si="82">O5249+1</f>
        <v>5249</v>
      </c>
      <c r="P5250" s="2" t="str">
        <f>IF(TablaDatos[[#This Row],[Diabetes]]=0,"No","Si")</f>
        <v>No</v>
      </c>
      <c r="Q5250">
        <v>0</v>
      </c>
      <c r="R5250">
        <f>TablaDatos[[#This Row],[Aux2]]/10000000000000</f>
        <v>210.86844210684899</v>
      </c>
      <c r="S5250" s="1">
        <v>2108684421068490</v>
      </c>
      <c r="T5250" s="7">
        <f>TablaDatos[[#This Row],[Aux3]]/100000000000000</f>
        <v>26.260158673756099</v>
      </c>
      <c r="U5250" s="1">
        <v>2626015867375610</v>
      </c>
      <c r="V5250">
        <v>161.80000000000001</v>
      </c>
      <c r="W5250">
        <v>103.6</v>
      </c>
    </row>
    <row r="5251" spans="1:23">
      <c r="A5251">
        <v>2018</v>
      </c>
      <c r="B5251">
        <v>66</v>
      </c>
      <c r="C5251" t="s">
        <v>16</v>
      </c>
      <c r="D5251" t="s">
        <v>72</v>
      </c>
      <c r="E5251" t="s">
        <v>21</v>
      </c>
      <c r="F5251" t="s">
        <v>19</v>
      </c>
      <c r="G5251" t="s">
        <v>25</v>
      </c>
      <c r="H5251" s="3">
        <v>22067.22</v>
      </c>
      <c r="I5251" t="s">
        <v>21</v>
      </c>
      <c r="J5251" t="s">
        <v>18</v>
      </c>
      <c r="K52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35.898329470731198</v>
      </c>
      <c r="L5251" s="6">
        <f>TablaDatos[[#This Row],[IMC_raw]]/1000000000000000</f>
        <v>0.358983294707312</v>
      </c>
      <c r="M5251" s="2">
        <v>358983294707312</v>
      </c>
      <c r="N52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1" s="13">
        <f t="shared" si="82"/>
        <v>5250</v>
      </c>
      <c r="P5251" s="2" t="str">
        <f>IF(TablaDatos[[#This Row],[Diabetes]]=0,"No","Si")</f>
        <v>Si</v>
      </c>
      <c r="Q5251">
        <v>1</v>
      </c>
      <c r="R5251">
        <f>TablaDatos[[#This Row],[Aux2]]/10000000000000</f>
        <v>231.41246864681</v>
      </c>
      <c r="S5251" s="1">
        <v>2314124686468100</v>
      </c>
      <c r="T5251" s="7">
        <f>TablaDatos[[#This Row],[Aux3]]/100000000000000</f>
        <v>26.946457398796099</v>
      </c>
      <c r="U5251" s="1">
        <v>2694645739879610</v>
      </c>
      <c r="V5251">
        <v>181.4</v>
      </c>
      <c r="W5251">
        <v>105.1</v>
      </c>
    </row>
    <row r="5252" spans="1:23">
      <c r="A5252">
        <v>2018</v>
      </c>
      <c r="B5252">
        <v>54</v>
      </c>
      <c r="C5252" t="s">
        <v>16</v>
      </c>
      <c r="D5252" t="s">
        <v>71</v>
      </c>
      <c r="E5252" t="s">
        <v>18</v>
      </c>
      <c r="F5252" t="s">
        <v>24</v>
      </c>
      <c r="G5252" t="s">
        <v>20</v>
      </c>
      <c r="H5252" s="3">
        <v>32229.06</v>
      </c>
      <c r="I5252" t="s">
        <v>18</v>
      </c>
      <c r="J5252" t="s">
        <v>22</v>
      </c>
      <c r="K52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35.882990858892398</v>
      </c>
      <c r="L5252" s="6">
        <f>TablaDatos[[#This Row],[IMC_raw]]/100000000000000</f>
        <v>35.882990858892398</v>
      </c>
      <c r="M5252" s="2">
        <v>3588299085889240</v>
      </c>
      <c r="N52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2" s="13">
        <f t="shared" si="82"/>
        <v>5251</v>
      </c>
      <c r="P5252" s="2" t="str">
        <f>IF(TablaDatos[[#This Row],[Diabetes]]=0,"No","Si")</f>
        <v>Si</v>
      </c>
      <c r="Q5252">
        <v>1</v>
      </c>
      <c r="R5252">
        <f>TablaDatos[[#This Row],[Aux2]]/10000000000000</f>
        <v>2117.8601112542101</v>
      </c>
      <c r="S5252" s="1">
        <v>2.11786011125421E+16</v>
      </c>
      <c r="T5252" s="7">
        <f>TablaDatos[[#This Row],[Aux3]]/100000000000000</f>
        <v>22.0395368970051</v>
      </c>
      <c r="U5252" s="1">
        <v>2203953689700510</v>
      </c>
      <c r="V5252">
        <v>157.30000000000001</v>
      </c>
      <c r="W5252">
        <v>95.9</v>
      </c>
    </row>
    <row r="5253" spans="1:23">
      <c r="A5253">
        <v>2018</v>
      </c>
      <c r="B5253">
        <v>47</v>
      </c>
      <c r="C5253" t="s">
        <v>16</v>
      </c>
      <c r="D5253" t="s">
        <v>29</v>
      </c>
      <c r="E5253" t="s">
        <v>18</v>
      </c>
      <c r="F5253" t="s">
        <v>19</v>
      </c>
      <c r="G5253" t="s">
        <v>20</v>
      </c>
      <c r="H5253" s="3">
        <v>23949.46</v>
      </c>
      <c r="I5253" t="s">
        <v>19</v>
      </c>
      <c r="J5253" t="s">
        <v>18</v>
      </c>
      <c r="K52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35.852067608567204</v>
      </c>
      <c r="L5253" s="5">
        <f>TablaDatos[[#This Row],[IMC_raw]]/1000000000000000</f>
        <v>3.5852067608567202</v>
      </c>
      <c r="M5253" s="2">
        <v>3585206760856720</v>
      </c>
      <c r="N52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3" s="13">
        <f t="shared" si="82"/>
        <v>5252</v>
      </c>
      <c r="P5253" s="2" t="str">
        <f>IF(TablaDatos[[#This Row],[Diabetes]]=0,"No","Si")</f>
        <v>No</v>
      </c>
      <c r="Q5253">
        <v>0</v>
      </c>
      <c r="R5253">
        <f>TablaDatos[[#This Row],[Aux2]]/10000000000000</f>
        <v>1700.5586636558901</v>
      </c>
      <c r="S5253" s="1">
        <v>1.70055866365589E+16</v>
      </c>
      <c r="T5253" s="7">
        <f>TablaDatos[[#This Row],[Aux3]]/100000000000000</f>
        <v>1.94460887963256</v>
      </c>
      <c r="U5253" s="1">
        <v>194460887963256</v>
      </c>
      <c r="V5253">
        <v>153</v>
      </c>
      <c r="W5253">
        <v>90.2</v>
      </c>
    </row>
    <row r="5254" spans="1:23">
      <c r="A5254">
        <v>2018</v>
      </c>
      <c r="B5254">
        <v>55</v>
      </c>
      <c r="C5254" t="s">
        <v>23</v>
      </c>
      <c r="D5254" t="s">
        <v>36</v>
      </c>
      <c r="E5254" t="s">
        <v>31</v>
      </c>
      <c r="F5254" t="s">
        <v>24</v>
      </c>
      <c r="G5254" t="s">
        <v>28</v>
      </c>
      <c r="H5254" s="3">
        <v>10702.65</v>
      </c>
      <c r="I5254" t="s">
        <v>21</v>
      </c>
      <c r="J5254" t="s">
        <v>19</v>
      </c>
      <c r="K52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35.820171101026503</v>
      </c>
      <c r="L5254" s="5">
        <f>TablaDatos[[#This Row],[IMC_raw]]/1000000000000000</f>
        <v>3.5820171101026501</v>
      </c>
      <c r="M5254" s="2">
        <v>3582017110102650</v>
      </c>
      <c r="N52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4" s="13">
        <f t="shared" si="82"/>
        <v>5253</v>
      </c>
      <c r="P5254" s="2" t="str">
        <f>IF(TablaDatos[[#This Row],[Diabetes]]=0,"No","Si")</f>
        <v>Si</v>
      </c>
      <c r="Q5254">
        <v>1</v>
      </c>
      <c r="R5254">
        <f>TablaDatos[[#This Row],[Aux2]]/10000000000000</f>
        <v>2235.3546280734499</v>
      </c>
      <c r="S5254" s="1">
        <v>2.23535462807345E+16</v>
      </c>
      <c r="T5254" s="7">
        <f>TablaDatos[[#This Row],[Aux3]]/100000000000000</f>
        <v>26.273474103830601</v>
      </c>
      <c r="U5254" s="1">
        <v>2627347410383060</v>
      </c>
      <c r="V5254">
        <v>169.6</v>
      </c>
      <c r="W5254">
        <v>105.8</v>
      </c>
    </row>
    <row r="5255" spans="1:23">
      <c r="A5255">
        <v>2018</v>
      </c>
      <c r="B5255">
        <v>53</v>
      </c>
      <c r="C5255" t="s">
        <v>23</v>
      </c>
      <c r="D5255" t="s">
        <v>27</v>
      </c>
      <c r="E5255" t="s">
        <v>18</v>
      </c>
      <c r="F5255" t="s">
        <v>19</v>
      </c>
      <c r="G5255" t="s">
        <v>20</v>
      </c>
      <c r="H5255" s="3">
        <v>12358.51</v>
      </c>
      <c r="I5255" t="s">
        <v>19</v>
      </c>
      <c r="J5255" t="s">
        <v>22</v>
      </c>
      <c r="K52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35.807485000953498</v>
      </c>
      <c r="L5255" s="5">
        <f>TablaDatos[[#This Row],[IMC_raw]]/1000000000000000</f>
        <v>3.5807485000953498</v>
      </c>
      <c r="M5255" s="2">
        <v>3580748500095350</v>
      </c>
      <c r="N52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5" s="13">
        <f t="shared" si="82"/>
        <v>5254</v>
      </c>
      <c r="P5255" s="2" t="str">
        <f>IF(TablaDatos[[#This Row],[Diabetes]]=0,"No","Si")</f>
        <v>No</v>
      </c>
      <c r="Q5255">
        <v>0</v>
      </c>
      <c r="R5255">
        <f>TablaDatos[[#This Row],[Aux2]]/10000000000000</f>
        <v>1975.0746471390901</v>
      </c>
      <c r="S5255" s="1">
        <v>1.97507464713909E+16</v>
      </c>
      <c r="T5255" s="7">
        <f>TablaDatos[[#This Row],[Aux3]]/100000000000000</f>
        <v>196.76498507727101</v>
      </c>
      <c r="U5255" s="1">
        <v>1.96764985077271E+16</v>
      </c>
      <c r="V5255">
        <v>148.6</v>
      </c>
      <c r="W5255">
        <v>91.5</v>
      </c>
    </row>
    <row r="5256" spans="1:23">
      <c r="A5256">
        <v>2018</v>
      </c>
      <c r="B5256">
        <v>66</v>
      </c>
      <c r="C5256" t="s">
        <v>16</v>
      </c>
      <c r="D5256" t="s">
        <v>34</v>
      </c>
      <c r="E5256" t="s">
        <v>21</v>
      </c>
      <c r="F5256" t="s">
        <v>24</v>
      </c>
      <c r="G5256" t="s">
        <v>25</v>
      </c>
      <c r="H5256" s="3">
        <v>21562.52</v>
      </c>
      <c r="I5256" t="s">
        <v>21</v>
      </c>
      <c r="J5256" t="s">
        <v>18</v>
      </c>
      <c r="K52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35.807288579793003</v>
      </c>
      <c r="L5256" s="5">
        <f>TablaDatos[[#This Row],[IMC_raw]]/1000000000000000</f>
        <v>35.807288579793003</v>
      </c>
      <c r="M5256" s="2">
        <v>3.5807288579793E+16</v>
      </c>
      <c r="N52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6" s="13">
        <f t="shared" si="82"/>
        <v>5255</v>
      </c>
      <c r="P5256" s="2" t="str">
        <f>IF(TablaDatos[[#This Row],[Diabetes]]=0,"No","Si")</f>
        <v>Si</v>
      </c>
      <c r="Q5256">
        <v>1</v>
      </c>
      <c r="R5256">
        <f>TablaDatos[[#This Row],[Aux2]]/10000000000000</f>
        <v>2372.1737840722799</v>
      </c>
      <c r="S5256" s="1">
        <v>2.37217378407228E+16</v>
      </c>
      <c r="T5256" s="7">
        <f>TablaDatos[[#This Row],[Aux3]]/100000000000000</f>
        <v>27.9110806235458</v>
      </c>
      <c r="U5256" s="1">
        <v>2791108062354580</v>
      </c>
      <c r="V5256">
        <v>169.4</v>
      </c>
      <c r="W5256">
        <v>107.8</v>
      </c>
    </row>
    <row r="5257" spans="1:23">
      <c r="A5257">
        <v>2018</v>
      </c>
      <c r="B5257">
        <v>63</v>
      </c>
      <c r="C5257" t="s">
        <v>16</v>
      </c>
      <c r="D5257" t="s">
        <v>29</v>
      </c>
      <c r="E5257" t="s">
        <v>18</v>
      </c>
      <c r="F5257" t="s">
        <v>24</v>
      </c>
      <c r="G5257" t="s">
        <v>28</v>
      </c>
      <c r="H5257" s="3">
        <v>17310.96</v>
      </c>
      <c r="I5257" t="s">
        <v>18</v>
      </c>
      <c r="J5257" t="s">
        <v>22</v>
      </c>
      <c r="K52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35.807004174080802</v>
      </c>
      <c r="L5257" s="6">
        <f>TablaDatos[[#This Row],[IMC_raw]]/1000000000000000</f>
        <v>3.5807004174080799</v>
      </c>
      <c r="M5257" s="2">
        <v>3580700417408080</v>
      </c>
      <c r="N52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7" s="13">
        <f t="shared" si="82"/>
        <v>5256</v>
      </c>
      <c r="P5257" s="2" t="str">
        <f>IF(TablaDatos[[#This Row],[Diabetes]]=0,"No","Si")</f>
        <v>No</v>
      </c>
      <c r="Q5257">
        <v>0</v>
      </c>
      <c r="R5257">
        <f>TablaDatos[[#This Row],[Aux2]]/10000000000000</f>
        <v>1917.3538548107499</v>
      </c>
      <c r="S5257" s="1">
        <v>1.91735385481075E+16</v>
      </c>
      <c r="T5257" s="7">
        <f>TablaDatos[[#This Row],[Aux3]]/100000000000000</f>
        <v>211.24374380357199</v>
      </c>
      <c r="U5257" s="1">
        <v>2.11243743803572E+16</v>
      </c>
      <c r="V5257">
        <v>158.19999999999999</v>
      </c>
      <c r="W5257">
        <v>95.1</v>
      </c>
    </row>
    <row r="5258" spans="1:23">
      <c r="A5258">
        <v>2018</v>
      </c>
      <c r="B5258">
        <v>60</v>
      </c>
      <c r="C5258" t="s">
        <v>23</v>
      </c>
      <c r="D5258" t="s">
        <v>74</v>
      </c>
      <c r="E5258" t="s">
        <v>19</v>
      </c>
      <c r="F5258" t="s">
        <v>19</v>
      </c>
      <c r="G5258" t="s">
        <v>28</v>
      </c>
      <c r="H5258" s="3">
        <v>8620.4599999999991</v>
      </c>
      <c r="I5258" t="s">
        <v>19</v>
      </c>
      <c r="J5258" t="s">
        <v>22</v>
      </c>
      <c r="K52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35.806853058658398</v>
      </c>
      <c r="L5258" s="6">
        <f>TablaDatos[[#This Row],[IMC_raw]]/1000000000000000</f>
        <v>35.806853058658398</v>
      </c>
      <c r="M5258" s="2">
        <v>3.58068530586584E+16</v>
      </c>
      <c r="N52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8" s="13">
        <f t="shared" si="82"/>
        <v>5257</v>
      </c>
      <c r="P5258" s="2" t="str">
        <f>IF(TablaDatos[[#This Row],[Diabetes]]=0,"No","Si")</f>
        <v>No</v>
      </c>
      <c r="Q5258">
        <v>0</v>
      </c>
      <c r="R5258">
        <f>TablaDatos[[#This Row],[Aux2]]/10000000000000</f>
        <v>1842.31429408387</v>
      </c>
      <c r="S5258" s="1">
        <v>1.84231429408387E+16</v>
      </c>
      <c r="T5258" s="7">
        <f>TablaDatos[[#This Row],[Aux3]]/100000000000000</f>
        <v>196.52744968602801</v>
      </c>
      <c r="U5258" s="1">
        <v>1.96527449686028E+16</v>
      </c>
      <c r="V5258">
        <v>153.4</v>
      </c>
      <c r="W5258">
        <v>95.9</v>
      </c>
    </row>
    <row r="5259" spans="1:23">
      <c r="A5259">
        <v>2018</v>
      </c>
      <c r="B5259">
        <v>59</v>
      </c>
      <c r="C5259" t="s">
        <v>23</v>
      </c>
      <c r="D5259" t="s">
        <v>71</v>
      </c>
      <c r="E5259" t="s">
        <v>18</v>
      </c>
      <c r="F5259" t="s">
        <v>24</v>
      </c>
      <c r="G5259" t="s">
        <v>28</v>
      </c>
      <c r="H5259" s="3">
        <v>18418.37</v>
      </c>
      <c r="I5259" t="s">
        <v>19</v>
      </c>
      <c r="J5259" t="s">
        <v>22</v>
      </c>
      <c r="K52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35.806091285778699</v>
      </c>
      <c r="L5259" s="6">
        <f>TablaDatos[[#This Row],[IMC_raw]]/1000000000000000</f>
        <v>3.5806091285778701</v>
      </c>
      <c r="M5259" s="2">
        <v>3580609128577870</v>
      </c>
      <c r="N52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59" s="13">
        <f t="shared" si="82"/>
        <v>5258</v>
      </c>
      <c r="P5259" s="2" t="str">
        <f>IF(TablaDatos[[#This Row],[Diabetes]]=0,"No","Si")</f>
        <v>No</v>
      </c>
      <c r="Q5259">
        <v>0</v>
      </c>
      <c r="R5259">
        <f>TablaDatos[[#This Row],[Aux2]]/10000000000000</f>
        <v>2400.62513881121</v>
      </c>
      <c r="S5259" s="1">
        <v>2.40062513881121E+16</v>
      </c>
      <c r="T5259" s="7">
        <f>TablaDatos[[#This Row],[Aux3]]/100000000000000</f>
        <v>232.65448939610999</v>
      </c>
      <c r="U5259" s="1">
        <v>2.3265448939611E+16</v>
      </c>
      <c r="V5259">
        <v>160.69999999999999</v>
      </c>
      <c r="W5259">
        <v>94.3</v>
      </c>
    </row>
    <row r="5260" spans="1:23">
      <c r="A5260">
        <v>2018</v>
      </c>
      <c r="B5260">
        <v>61</v>
      </c>
      <c r="C5260" t="s">
        <v>23</v>
      </c>
      <c r="D5260" t="s">
        <v>29</v>
      </c>
      <c r="E5260" t="s">
        <v>21</v>
      </c>
      <c r="F5260" t="s">
        <v>24</v>
      </c>
      <c r="G5260" t="s">
        <v>28</v>
      </c>
      <c r="H5260" s="3">
        <v>13994.19</v>
      </c>
      <c r="I5260" t="s">
        <v>21</v>
      </c>
      <c r="J5260" t="s">
        <v>22</v>
      </c>
      <c r="K52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35.783468671426398</v>
      </c>
      <c r="L5260" s="6">
        <f>TablaDatos[[#This Row],[IMC_raw]]/1000000000000000</f>
        <v>35.783468671426398</v>
      </c>
      <c r="M5260" s="2">
        <v>3.57834686714264E+16</v>
      </c>
      <c r="N52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0" s="13">
        <f t="shared" si="82"/>
        <v>5259</v>
      </c>
      <c r="P5260" s="2" t="str">
        <f>IF(TablaDatos[[#This Row],[Diabetes]]=0,"No","Si")</f>
        <v>Si</v>
      </c>
      <c r="Q5260">
        <v>1</v>
      </c>
      <c r="R5260">
        <f>TablaDatos[[#This Row],[Aux2]]/10000000000000</f>
        <v>2469.1468712175401</v>
      </c>
      <c r="S5260" s="1">
        <v>2.46914687121754E+16</v>
      </c>
      <c r="T5260" s="7">
        <f>TablaDatos[[#This Row],[Aux3]]/100000000000000</f>
        <v>237.415258587556</v>
      </c>
      <c r="U5260" s="1">
        <v>2.37415258587556E+16</v>
      </c>
      <c r="V5260">
        <v>170.2</v>
      </c>
      <c r="W5260">
        <v>101.7</v>
      </c>
    </row>
    <row r="5261" spans="1:23">
      <c r="A5261">
        <v>2018</v>
      </c>
      <c r="B5261">
        <v>53</v>
      </c>
      <c r="C5261" t="s">
        <v>23</v>
      </c>
      <c r="D5261" t="s">
        <v>29</v>
      </c>
      <c r="E5261" t="s">
        <v>18</v>
      </c>
      <c r="F5261" t="s">
        <v>19</v>
      </c>
      <c r="G5261" t="s">
        <v>20</v>
      </c>
      <c r="H5261" s="3">
        <v>12311.52</v>
      </c>
      <c r="I5261" t="s">
        <v>21</v>
      </c>
      <c r="J5261" t="s">
        <v>19</v>
      </c>
      <c r="K52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35.745206952012502</v>
      </c>
      <c r="L5261" s="6">
        <f>TablaDatos[[#This Row],[IMC_raw]]/100000000000000</f>
        <v>35.745206952012502</v>
      </c>
      <c r="M5261" s="2">
        <v>3574520695201250</v>
      </c>
      <c r="N52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1" s="13">
        <f t="shared" si="82"/>
        <v>5260</v>
      </c>
      <c r="P5261" s="2" t="str">
        <f>IF(TablaDatos[[#This Row],[Diabetes]]=0,"No","Si")</f>
        <v>No</v>
      </c>
      <c r="Q5261">
        <v>0</v>
      </c>
      <c r="R5261">
        <f>TablaDatos[[#This Row],[Aux2]]/10000000000000</f>
        <v>2088.9922650358899</v>
      </c>
      <c r="S5261" s="1">
        <v>2.08899226503589E+16</v>
      </c>
      <c r="T5261" s="7">
        <f>TablaDatos[[#This Row],[Aux3]]/100000000000000</f>
        <v>223.05075854870699</v>
      </c>
      <c r="U5261" s="1">
        <v>2.23050758548707E+16</v>
      </c>
      <c r="V5261">
        <v>157.9</v>
      </c>
      <c r="W5261">
        <v>94.2</v>
      </c>
    </row>
    <row r="5262" spans="1:23">
      <c r="A5262">
        <v>2018</v>
      </c>
      <c r="B5262">
        <v>63</v>
      </c>
      <c r="C5262" t="s">
        <v>23</v>
      </c>
      <c r="D5262" t="s">
        <v>73</v>
      </c>
      <c r="E5262" t="s">
        <v>21</v>
      </c>
      <c r="F5262" t="s">
        <v>19</v>
      </c>
      <c r="G5262" t="s">
        <v>28</v>
      </c>
      <c r="H5262" s="3">
        <v>26470</v>
      </c>
      <c r="I5262" t="s">
        <v>21</v>
      </c>
      <c r="J5262" t="s">
        <v>18</v>
      </c>
      <c r="K52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35.738316173726396</v>
      </c>
      <c r="L5262" s="6">
        <f>TablaDatos[[#This Row],[IMC_raw]]/1000000000000000</f>
        <v>0.35738316173726398</v>
      </c>
      <c r="M5262" s="2">
        <v>357383161737264</v>
      </c>
      <c r="N52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2" s="13">
        <f t="shared" si="82"/>
        <v>5261</v>
      </c>
      <c r="P5262" s="2" t="str">
        <f>IF(TablaDatos[[#This Row],[Diabetes]]=0,"No","Si")</f>
        <v>No</v>
      </c>
      <c r="Q5262">
        <v>0</v>
      </c>
      <c r="R5262">
        <f>TablaDatos[[#This Row],[Aux2]]/10000000000000</f>
        <v>235.35990168696401</v>
      </c>
      <c r="S5262" s="1">
        <v>2353599016869640</v>
      </c>
      <c r="T5262" s="7">
        <f>TablaDatos[[#This Row],[Aux3]]/100000000000000</f>
        <v>284.53931766289497</v>
      </c>
      <c r="U5262" s="1">
        <v>2.84539317662895E+16</v>
      </c>
      <c r="V5262">
        <v>173.4</v>
      </c>
      <c r="W5262">
        <v>103.4</v>
      </c>
    </row>
    <row r="5263" spans="1:23">
      <c r="A5263">
        <v>2018</v>
      </c>
      <c r="B5263">
        <v>60</v>
      </c>
      <c r="C5263" t="s">
        <v>16</v>
      </c>
      <c r="D5263" t="s">
        <v>26</v>
      </c>
      <c r="E5263" t="s">
        <v>18</v>
      </c>
      <c r="F5263" t="s">
        <v>35</v>
      </c>
      <c r="G5263" t="s">
        <v>28</v>
      </c>
      <c r="H5263" s="3">
        <v>33323.660000000003</v>
      </c>
      <c r="I5263" t="s">
        <v>21</v>
      </c>
      <c r="J5263" t="s">
        <v>19</v>
      </c>
      <c r="K52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35.719401163565699</v>
      </c>
      <c r="L5263" s="6">
        <f>TablaDatos[[#This Row],[IMC_raw]]/1000000000000000</f>
        <v>35.719401163565699</v>
      </c>
      <c r="M5263" s="2">
        <v>3.57194011635657E+16</v>
      </c>
      <c r="N52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3" s="13">
        <f t="shared" si="82"/>
        <v>5262</v>
      </c>
      <c r="P5263" s="2" t="str">
        <f>IF(TablaDatos[[#This Row],[Diabetes]]=0,"No","Si")</f>
        <v>No</v>
      </c>
      <c r="Q5263">
        <v>0</v>
      </c>
      <c r="R5263">
        <f>TablaDatos[[#This Row],[Aux2]]/10000000000000</f>
        <v>234.92498977240101</v>
      </c>
      <c r="S5263" s="1">
        <v>2349249897724010</v>
      </c>
      <c r="T5263" s="7">
        <f>TablaDatos[[#This Row],[Aux3]]/100000000000000</f>
        <v>245.062676617016</v>
      </c>
      <c r="U5263" s="1">
        <v>2.45062676617016E+16</v>
      </c>
      <c r="V5263">
        <v>168.3</v>
      </c>
      <c r="W5263">
        <v>102.3</v>
      </c>
    </row>
    <row r="5264" spans="1:23">
      <c r="A5264">
        <v>2018</v>
      </c>
      <c r="B5264">
        <v>55</v>
      </c>
      <c r="C5264" t="s">
        <v>16</v>
      </c>
      <c r="D5264" t="s">
        <v>42</v>
      </c>
      <c r="E5264" t="s">
        <v>19</v>
      </c>
      <c r="F5264" t="s">
        <v>24</v>
      </c>
      <c r="G5264" t="s">
        <v>28</v>
      </c>
      <c r="H5264" s="3">
        <v>21810.87</v>
      </c>
      <c r="I5264" t="s">
        <v>21</v>
      </c>
      <c r="J5264" t="s">
        <v>22</v>
      </c>
      <c r="K52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35.717949153323097</v>
      </c>
      <c r="L5264" s="6">
        <f>TablaDatos[[#This Row],[IMC_raw]]/100000000000000</f>
        <v>35.717949153323097</v>
      </c>
      <c r="M5264" s="2">
        <v>3571794915332310</v>
      </c>
      <c r="N52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4" s="13">
        <f t="shared" si="82"/>
        <v>5263</v>
      </c>
      <c r="P5264" s="2" t="str">
        <f>IF(TablaDatos[[#This Row],[Diabetes]]=0,"No","Si")</f>
        <v>Si</v>
      </c>
      <c r="Q5264">
        <v>1</v>
      </c>
      <c r="R5264">
        <f>TablaDatos[[#This Row],[Aux2]]/10000000000000</f>
        <v>224.48306308686901</v>
      </c>
      <c r="S5264" s="1">
        <v>2244830630868690</v>
      </c>
      <c r="T5264" s="7">
        <f>TablaDatos[[#This Row],[Aux3]]/100000000000000</f>
        <v>257.45410765966398</v>
      </c>
      <c r="U5264" s="1">
        <v>2.57454107659664E+16</v>
      </c>
      <c r="V5264">
        <v>177.2</v>
      </c>
      <c r="W5264">
        <v>100</v>
      </c>
    </row>
    <row r="5265" spans="1:23">
      <c r="A5265">
        <v>2018</v>
      </c>
      <c r="B5265">
        <v>63</v>
      </c>
      <c r="C5265" t="s">
        <v>16</v>
      </c>
      <c r="D5265" t="s">
        <v>26</v>
      </c>
      <c r="E5265" t="s">
        <v>19</v>
      </c>
      <c r="F5265" t="s">
        <v>24</v>
      </c>
      <c r="G5265" t="s">
        <v>28</v>
      </c>
      <c r="H5265" s="3">
        <v>20230.61</v>
      </c>
      <c r="I5265" t="s">
        <v>21</v>
      </c>
      <c r="J5265" t="s">
        <v>19</v>
      </c>
      <c r="K52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35.706179762879799</v>
      </c>
      <c r="L5265" s="5">
        <f>TablaDatos[[#This Row],[IMC_raw]]/1000000000000000</f>
        <v>3.5706179762879802</v>
      </c>
      <c r="M5265" s="2">
        <v>3570617976287980</v>
      </c>
      <c r="N52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5" s="13">
        <f t="shared" si="82"/>
        <v>5264</v>
      </c>
      <c r="P5265" s="2" t="str">
        <f>IF(TablaDatos[[#This Row],[Diabetes]]=0,"No","Si")</f>
        <v>No</v>
      </c>
      <c r="Q5265">
        <v>0</v>
      </c>
      <c r="R5265">
        <f>TablaDatos[[#This Row],[Aux2]]/10000000000000</f>
        <v>237.81921868149001</v>
      </c>
      <c r="S5265" s="1">
        <v>2378192186814900</v>
      </c>
      <c r="T5265" s="7">
        <f>TablaDatos[[#This Row],[Aux3]]/100000000000000</f>
        <v>23.0596848565554</v>
      </c>
      <c r="U5265" s="1">
        <v>2305968485655540</v>
      </c>
      <c r="V5265">
        <v>159.80000000000001</v>
      </c>
      <c r="W5265">
        <v>99</v>
      </c>
    </row>
    <row r="5266" spans="1:23">
      <c r="A5266">
        <v>2018</v>
      </c>
      <c r="B5266">
        <v>61</v>
      </c>
      <c r="C5266" t="s">
        <v>23</v>
      </c>
      <c r="D5266" t="s">
        <v>17</v>
      </c>
      <c r="E5266" t="s">
        <v>18</v>
      </c>
      <c r="F5266" t="s">
        <v>24</v>
      </c>
      <c r="G5266" t="s">
        <v>28</v>
      </c>
      <c r="H5266" s="3">
        <v>11803.77</v>
      </c>
      <c r="I5266" t="s">
        <v>21</v>
      </c>
      <c r="J5266" t="s">
        <v>22</v>
      </c>
      <c r="K52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35.684012447699303</v>
      </c>
      <c r="L5266" s="5">
        <f>TablaDatos[[#This Row],[IMC_raw]]/1000000000000000</f>
        <v>35.684012447699303</v>
      </c>
      <c r="M5266" s="2">
        <v>3.56840124476993E+16</v>
      </c>
      <c r="N52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6" s="13">
        <f t="shared" si="82"/>
        <v>5265</v>
      </c>
      <c r="P5266" s="2" t="str">
        <f>IF(TablaDatos[[#This Row],[Diabetes]]=0,"No","Si")</f>
        <v>Si</v>
      </c>
      <c r="Q5266">
        <v>1</v>
      </c>
      <c r="R5266">
        <f>TablaDatos[[#This Row],[Aux2]]/10000000000000</f>
        <v>2358.9013882169602</v>
      </c>
      <c r="S5266" s="1">
        <v>2.35890138821696E+16</v>
      </c>
      <c r="T5266" s="7">
        <f>TablaDatos[[#This Row],[Aux3]]/100000000000000</f>
        <v>254.59969358663699</v>
      </c>
      <c r="U5266" s="1">
        <v>2.54599693586637E+16</v>
      </c>
      <c r="V5266">
        <v>160.4</v>
      </c>
      <c r="W5266">
        <v>98.4</v>
      </c>
    </row>
    <row r="5267" spans="1:23">
      <c r="A5267">
        <v>2018</v>
      </c>
      <c r="B5267">
        <v>57</v>
      </c>
      <c r="C5267" t="s">
        <v>23</v>
      </c>
      <c r="D5267" t="s">
        <v>37</v>
      </c>
      <c r="E5267" t="s">
        <v>31</v>
      </c>
      <c r="F5267" t="s">
        <v>24</v>
      </c>
      <c r="G5267" t="s">
        <v>28</v>
      </c>
      <c r="H5267" s="3">
        <v>7451.03</v>
      </c>
      <c r="I5267" t="s">
        <v>19</v>
      </c>
      <c r="J5267" t="s">
        <v>18</v>
      </c>
      <c r="K52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35.683498092891902</v>
      </c>
      <c r="L5267" s="6">
        <f>TablaDatos[[#This Row],[IMC_raw]]/1000000000000000</f>
        <v>0.35683498092891902</v>
      </c>
      <c r="M5267" s="2">
        <v>356834980928919</v>
      </c>
      <c r="N52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7" s="13">
        <f t="shared" si="82"/>
        <v>5266</v>
      </c>
      <c r="P5267" s="2" t="str">
        <f>IF(TablaDatos[[#This Row],[Diabetes]]=0,"No","Si")</f>
        <v>No</v>
      </c>
      <c r="Q5267">
        <v>0</v>
      </c>
      <c r="R5267">
        <f>TablaDatos[[#This Row],[Aux2]]/10000000000000</f>
        <v>211.82757559567401</v>
      </c>
      <c r="S5267" s="1">
        <v>2118275755956740</v>
      </c>
      <c r="T5267" s="7">
        <f>TablaDatos[[#This Row],[Aux3]]/100000000000000</f>
        <v>27.192777135025398</v>
      </c>
      <c r="U5267" s="1">
        <v>2719277713502540</v>
      </c>
      <c r="V5267">
        <v>176.3</v>
      </c>
      <c r="W5267">
        <v>96.4</v>
      </c>
    </row>
    <row r="5268" spans="1:23">
      <c r="A5268">
        <v>2018</v>
      </c>
      <c r="B5268">
        <v>64</v>
      </c>
      <c r="C5268" t="s">
        <v>23</v>
      </c>
      <c r="D5268" t="s">
        <v>29</v>
      </c>
      <c r="E5268" t="s">
        <v>18</v>
      </c>
      <c r="F5268" t="s">
        <v>24</v>
      </c>
      <c r="G5268" t="s">
        <v>28</v>
      </c>
      <c r="H5268" s="3">
        <v>13153.43</v>
      </c>
      <c r="I5268" t="s">
        <v>21</v>
      </c>
      <c r="J5268" t="s">
        <v>22</v>
      </c>
      <c r="K52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35.678727548699896</v>
      </c>
      <c r="L5268" s="5">
        <f>TablaDatos[[#This Row],[IMC_raw]]/1000000000000000</f>
        <v>3.56787275486999</v>
      </c>
      <c r="M5268" s="2">
        <v>3567872754869990</v>
      </c>
      <c r="N52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8" s="13">
        <f t="shared" si="82"/>
        <v>5267</v>
      </c>
      <c r="P5268" s="2" t="str">
        <f>IF(TablaDatos[[#This Row],[Diabetes]]=0,"No","Si")</f>
        <v>No</v>
      </c>
      <c r="Q5268">
        <v>0</v>
      </c>
      <c r="R5268">
        <f>TablaDatos[[#This Row],[Aux2]]/10000000000000</f>
        <v>2506.80748198226</v>
      </c>
      <c r="S5268" s="1">
        <v>2.50680748198226E+16</v>
      </c>
      <c r="T5268" s="7">
        <f>TablaDatos[[#This Row],[Aux3]]/100000000000000</f>
        <v>27.226110059336101</v>
      </c>
      <c r="U5268" s="1">
        <v>2722611005933610</v>
      </c>
      <c r="V5268">
        <v>166.7</v>
      </c>
      <c r="W5268">
        <v>94.8</v>
      </c>
    </row>
    <row r="5269" spans="1:23">
      <c r="A5269">
        <v>2018</v>
      </c>
      <c r="B5269">
        <v>69</v>
      </c>
      <c r="C5269" t="s">
        <v>23</v>
      </c>
      <c r="D5269" t="s">
        <v>74</v>
      </c>
      <c r="E5269" t="s">
        <v>31</v>
      </c>
      <c r="F5269" t="s">
        <v>24</v>
      </c>
      <c r="G5269" t="s">
        <v>25</v>
      </c>
      <c r="H5269" s="3">
        <v>8680.81</v>
      </c>
      <c r="I5269" t="s">
        <v>21</v>
      </c>
      <c r="J5269" t="s">
        <v>22</v>
      </c>
      <c r="K52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35.6620559523449</v>
      </c>
      <c r="L5269" s="5">
        <f>TablaDatos[[#This Row],[IMC_raw]]/1000000000000000</f>
        <v>0.35662055952344901</v>
      </c>
      <c r="M5269" s="2">
        <v>356620559523449</v>
      </c>
      <c r="N52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69" s="13">
        <f t="shared" si="82"/>
        <v>5268</v>
      </c>
      <c r="P5269" s="2" t="str">
        <f>IF(TablaDatos[[#This Row],[Diabetes]]=0,"No","Si")</f>
        <v>Si</v>
      </c>
      <c r="Q5269">
        <v>1</v>
      </c>
      <c r="R5269">
        <f>TablaDatos[[#This Row],[Aux2]]/10000000000000</f>
        <v>2446.6287954017698</v>
      </c>
      <c r="S5269" s="1">
        <v>2.44662879540177E+16</v>
      </c>
      <c r="T5269" s="7">
        <f>TablaDatos[[#This Row],[Aux3]]/100000000000000</f>
        <v>28.334207437005901</v>
      </c>
      <c r="U5269" s="1">
        <v>2833420743700590</v>
      </c>
      <c r="V5269">
        <v>169.8</v>
      </c>
      <c r="W5269">
        <v>99.1</v>
      </c>
    </row>
    <row r="5270" spans="1:23">
      <c r="A5270">
        <v>2018</v>
      </c>
      <c r="B5270">
        <v>72</v>
      </c>
      <c r="C5270" t="s">
        <v>23</v>
      </c>
      <c r="D5270" t="s">
        <v>29</v>
      </c>
      <c r="E5270" t="s">
        <v>21</v>
      </c>
      <c r="F5270" t="s">
        <v>24</v>
      </c>
      <c r="G5270" t="s">
        <v>25</v>
      </c>
      <c r="H5270" s="3">
        <v>9057.1</v>
      </c>
      <c r="I5270" t="s">
        <v>21</v>
      </c>
      <c r="J5270" t="s">
        <v>22</v>
      </c>
      <c r="K52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35.652762094353299</v>
      </c>
      <c r="L5270" s="5">
        <f>TablaDatos[[#This Row],[IMC_raw]]/1000000000000000</f>
        <v>3.5652762094353299</v>
      </c>
      <c r="M5270" s="2">
        <v>3565276209435330</v>
      </c>
      <c r="N52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0" s="13">
        <f t="shared" si="82"/>
        <v>5269</v>
      </c>
      <c r="P5270" s="2" t="str">
        <f>IF(TablaDatos[[#This Row],[Diabetes]]=0,"No","Si")</f>
        <v>Si</v>
      </c>
      <c r="Q5270">
        <v>1</v>
      </c>
      <c r="R5270">
        <f>TablaDatos[[#This Row],[Aux2]]/10000000000000</f>
        <v>238.175304068879</v>
      </c>
      <c r="S5270" s="1">
        <v>2381753040688790</v>
      </c>
      <c r="T5270" s="7">
        <f>TablaDatos[[#This Row],[Aux3]]/100000000000000</f>
        <v>28.853575820463799</v>
      </c>
      <c r="U5270" s="1">
        <v>2885357582046380</v>
      </c>
      <c r="V5270">
        <v>186.5</v>
      </c>
      <c r="W5270">
        <v>103.2</v>
      </c>
    </row>
    <row r="5271" spans="1:23">
      <c r="A5271">
        <v>2018</v>
      </c>
      <c r="B5271">
        <v>74</v>
      </c>
      <c r="C5271" t="s">
        <v>23</v>
      </c>
      <c r="D5271" t="s">
        <v>73</v>
      </c>
      <c r="E5271" t="s">
        <v>21</v>
      </c>
      <c r="F5271" t="s">
        <v>24</v>
      </c>
      <c r="G5271" t="s">
        <v>25</v>
      </c>
      <c r="H5271" s="3">
        <v>15379.61</v>
      </c>
      <c r="I5271" t="s">
        <v>21</v>
      </c>
      <c r="J5271" t="s">
        <v>22</v>
      </c>
      <c r="K52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35.650415750765603</v>
      </c>
      <c r="L5271" s="6">
        <f>TablaDatos[[#This Row],[IMC_raw]]/1000000000000000</f>
        <v>3.5650415750765601</v>
      </c>
      <c r="M5271" s="2">
        <v>3565041575076560</v>
      </c>
      <c r="N52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1" s="13">
        <f t="shared" si="82"/>
        <v>5270</v>
      </c>
      <c r="P5271" s="2" t="str">
        <f>IF(TablaDatos[[#This Row],[Diabetes]]=0,"No","Si")</f>
        <v>Si</v>
      </c>
      <c r="Q5271">
        <v>1</v>
      </c>
      <c r="R5271">
        <f>TablaDatos[[#This Row],[Aux2]]/10000000000000</f>
        <v>239.78862715740399</v>
      </c>
      <c r="S5271" s="1">
        <v>2397886271574040</v>
      </c>
      <c r="T5271" s="7">
        <f>TablaDatos[[#This Row],[Aux3]]/100000000000000</f>
        <v>256.43017113095499</v>
      </c>
      <c r="U5271" s="1">
        <v>2.56430171130955E+16</v>
      </c>
      <c r="V5271">
        <v>180.8</v>
      </c>
      <c r="W5271">
        <v>108</v>
      </c>
    </row>
    <row r="5272" spans="1:23">
      <c r="A5272">
        <v>2018</v>
      </c>
      <c r="B5272">
        <v>67</v>
      </c>
      <c r="C5272" t="s">
        <v>16</v>
      </c>
      <c r="D5272" t="s">
        <v>17</v>
      </c>
      <c r="E5272" t="s">
        <v>21</v>
      </c>
      <c r="F5272" t="s">
        <v>19</v>
      </c>
      <c r="G5272" t="s">
        <v>25</v>
      </c>
      <c r="H5272" s="3">
        <v>22333.29</v>
      </c>
      <c r="I5272" t="s">
        <v>21</v>
      </c>
      <c r="J5272" t="s">
        <v>18</v>
      </c>
      <c r="K52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35.6504036456694</v>
      </c>
      <c r="L5272" s="6">
        <f>TablaDatos[[#This Row],[IMC_raw]]/1000000000000000</f>
        <v>3.56504036456694</v>
      </c>
      <c r="M5272" s="2">
        <v>3565040364566940</v>
      </c>
      <c r="N52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2" s="13">
        <f t="shared" si="82"/>
        <v>5271</v>
      </c>
      <c r="P5272" s="2" t="str">
        <f>IF(TablaDatos[[#This Row],[Diabetes]]=0,"No","Si")</f>
        <v>No</v>
      </c>
      <c r="Q5272">
        <v>0</v>
      </c>
      <c r="R5272">
        <f>TablaDatos[[#This Row],[Aux2]]/10000000000000</f>
        <v>258.831824669274</v>
      </c>
      <c r="S5272" s="1">
        <v>2588318246692740</v>
      </c>
      <c r="T5272" s="7">
        <f>TablaDatos[[#This Row],[Aux3]]/100000000000000</f>
        <v>226.297259213194</v>
      </c>
      <c r="U5272" s="1">
        <v>2.26297259213194E+16</v>
      </c>
      <c r="V5272">
        <v>168.1</v>
      </c>
      <c r="W5272">
        <v>98.3</v>
      </c>
    </row>
    <row r="5273" spans="1:23">
      <c r="A5273">
        <v>2018</v>
      </c>
      <c r="B5273">
        <v>71</v>
      </c>
      <c r="C5273" t="s">
        <v>23</v>
      </c>
      <c r="D5273" t="s">
        <v>73</v>
      </c>
      <c r="E5273" t="s">
        <v>31</v>
      </c>
      <c r="F5273" t="s">
        <v>24</v>
      </c>
      <c r="G5273" t="s">
        <v>25</v>
      </c>
      <c r="H5273" s="3">
        <v>18945.96</v>
      </c>
      <c r="I5273" t="s">
        <v>21</v>
      </c>
      <c r="J5273" t="s">
        <v>21</v>
      </c>
      <c r="K52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35.623108483853301</v>
      </c>
      <c r="L5273" s="6">
        <f>TablaDatos[[#This Row],[IMC_raw]]/1000000000000000</f>
        <v>35.623108483853301</v>
      </c>
      <c r="M5273" s="2">
        <v>3.56231084838533E+16</v>
      </c>
      <c r="N52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3" s="13">
        <f t="shared" si="82"/>
        <v>5272</v>
      </c>
      <c r="P5273" s="2" t="str">
        <f>IF(TablaDatos[[#This Row],[Diabetes]]=0,"No","Si")</f>
        <v>Si</v>
      </c>
      <c r="Q5273">
        <v>1</v>
      </c>
      <c r="R5273">
        <f>TablaDatos[[#This Row],[Aux2]]/10000000000000</f>
        <v>2516.2445241370101</v>
      </c>
      <c r="S5273" s="1">
        <v>2.51624452413701E+16</v>
      </c>
      <c r="T5273" s="7">
        <f>TablaDatos[[#This Row],[Aux3]]/100000000000000</f>
        <v>292.25096930395301</v>
      </c>
      <c r="U5273" s="1">
        <v>2.92250969303953E+16</v>
      </c>
      <c r="V5273">
        <v>182.2</v>
      </c>
      <c r="W5273">
        <v>106.2</v>
      </c>
    </row>
    <row r="5274" spans="1:23">
      <c r="A5274">
        <v>2018</v>
      </c>
      <c r="B5274">
        <v>67</v>
      </c>
      <c r="C5274" t="s">
        <v>16</v>
      </c>
      <c r="D5274" t="s">
        <v>27</v>
      </c>
      <c r="E5274" t="s">
        <v>18</v>
      </c>
      <c r="F5274" t="s">
        <v>19</v>
      </c>
      <c r="G5274" t="s">
        <v>25</v>
      </c>
      <c r="H5274" s="3">
        <v>14822.89</v>
      </c>
      <c r="I5274" t="s">
        <v>19</v>
      </c>
      <c r="J5274" t="s">
        <v>22</v>
      </c>
      <c r="K52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35.6113473639085</v>
      </c>
      <c r="L5274" s="6">
        <f>TablaDatos[[#This Row],[IMC_raw]]/1000000000000000</f>
        <v>3.5611347363908501</v>
      </c>
      <c r="M5274" s="2">
        <v>3561134736390850</v>
      </c>
      <c r="N52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4" s="13">
        <f t="shared" si="82"/>
        <v>5273</v>
      </c>
      <c r="P5274" s="2" t="str">
        <f>IF(TablaDatos[[#This Row],[Diabetes]]=0,"No","Si")</f>
        <v>No</v>
      </c>
      <c r="Q5274">
        <v>0</v>
      </c>
      <c r="R5274">
        <f>TablaDatos[[#This Row],[Aux2]]/10000000000000</f>
        <v>2320.4497255943802</v>
      </c>
      <c r="S5274" s="1">
        <v>2.32044972559438E+16</v>
      </c>
      <c r="T5274" s="7">
        <f>TablaDatos[[#This Row],[Aux3]]/100000000000000</f>
        <v>291.16901590684</v>
      </c>
      <c r="U5274" s="1">
        <v>2.9116901590684E+16</v>
      </c>
      <c r="V5274">
        <v>169.1</v>
      </c>
      <c r="W5274">
        <v>98.7</v>
      </c>
    </row>
    <row r="5275" spans="1:23">
      <c r="A5275">
        <v>2018</v>
      </c>
      <c r="B5275">
        <v>62</v>
      </c>
      <c r="C5275" t="s">
        <v>23</v>
      </c>
      <c r="D5275" t="s">
        <v>29</v>
      </c>
      <c r="E5275" t="s">
        <v>19</v>
      </c>
      <c r="F5275" t="s">
        <v>19</v>
      </c>
      <c r="G5275" t="s">
        <v>28</v>
      </c>
      <c r="H5275" s="3">
        <v>13250.66</v>
      </c>
      <c r="I5275" t="s">
        <v>21</v>
      </c>
      <c r="J5275" t="s">
        <v>18</v>
      </c>
      <c r="K52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35.609560025487504</v>
      </c>
      <c r="L5275" s="5">
        <f>TablaDatos[[#This Row],[IMC_raw]]/1000000000000000</f>
        <v>3.5609560025487501</v>
      </c>
      <c r="M5275" s="2">
        <v>3560956002548750</v>
      </c>
      <c r="N52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5" s="13">
        <f t="shared" si="82"/>
        <v>5274</v>
      </c>
      <c r="P5275" s="2" t="str">
        <f>IF(TablaDatos[[#This Row],[Diabetes]]=0,"No","Si")</f>
        <v>No</v>
      </c>
      <c r="Q5275">
        <v>0</v>
      </c>
      <c r="R5275">
        <f>TablaDatos[[#This Row],[Aux2]]/10000000000000</f>
        <v>218.44562235377199</v>
      </c>
      <c r="S5275" s="1">
        <v>2184456223537720</v>
      </c>
      <c r="T5275" s="7">
        <f>TablaDatos[[#This Row],[Aux3]]/100000000000000</f>
        <v>230.24144885497401</v>
      </c>
      <c r="U5275" s="1">
        <v>2.30241448854974E+16</v>
      </c>
      <c r="V5275">
        <v>157.30000000000001</v>
      </c>
      <c r="W5275">
        <v>98.7</v>
      </c>
    </row>
    <row r="5276" spans="1:23">
      <c r="A5276">
        <v>2018</v>
      </c>
      <c r="B5276">
        <v>48</v>
      </c>
      <c r="C5276" t="s">
        <v>16</v>
      </c>
      <c r="D5276" t="s">
        <v>29</v>
      </c>
      <c r="E5276" t="s">
        <v>21</v>
      </c>
      <c r="F5276" t="s">
        <v>24</v>
      </c>
      <c r="G5276" t="s">
        <v>20</v>
      </c>
      <c r="H5276" s="3">
        <v>9697.31</v>
      </c>
      <c r="I5276" t="s">
        <v>21</v>
      </c>
      <c r="J5276" t="s">
        <v>21</v>
      </c>
      <c r="K52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35.6069627896849</v>
      </c>
      <c r="L5276" s="6">
        <f>TablaDatos[[#This Row],[IMC_raw]]/1000000000000000</f>
        <v>35.6069627896849</v>
      </c>
      <c r="M5276" s="2">
        <v>3.56069627896849E+16</v>
      </c>
      <c r="N52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6" s="13">
        <f t="shared" si="82"/>
        <v>5275</v>
      </c>
      <c r="P5276" s="2" t="str">
        <f>IF(TablaDatos[[#This Row],[Diabetes]]=0,"No","Si")</f>
        <v>No</v>
      </c>
      <c r="Q5276">
        <v>0</v>
      </c>
      <c r="R5276">
        <f>TablaDatos[[#This Row],[Aux2]]/10000000000000</f>
        <v>2032.2546146941199</v>
      </c>
      <c r="S5276" s="1">
        <v>2.03225461469412E+16</v>
      </c>
      <c r="T5276" s="7">
        <f>TablaDatos[[#This Row],[Aux3]]/100000000000000</f>
        <v>249.624009431194</v>
      </c>
      <c r="U5276" s="1">
        <v>2.49624009431194E+16</v>
      </c>
      <c r="V5276">
        <v>160.69999999999999</v>
      </c>
      <c r="W5276">
        <v>94.9</v>
      </c>
    </row>
    <row r="5277" spans="1:23">
      <c r="A5277">
        <v>2018</v>
      </c>
      <c r="B5277">
        <v>66</v>
      </c>
      <c r="C5277" t="s">
        <v>23</v>
      </c>
      <c r="D5277" t="s">
        <v>36</v>
      </c>
      <c r="E5277" t="s">
        <v>21</v>
      </c>
      <c r="F5277" t="s">
        <v>19</v>
      </c>
      <c r="G5277" t="s">
        <v>25</v>
      </c>
      <c r="H5277" s="3">
        <v>11814.77</v>
      </c>
      <c r="I5277" t="s">
        <v>19</v>
      </c>
      <c r="J5277" t="s">
        <v>18</v>
      </c>
      <c r="K52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35.550729939293497</v>
      </c>
      <c r="L5277" s="6">
        <f>TablaDatos[[#This Row],[IMC_raw]]/1000000000000000</f>
        <v>35.550729939293497</v>
      </c>
      <c r="M5277" s="2">
        <v>3.55507299392935E+16</v>
      </c>
      <c r="N52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7" s="13">
        <f t="shared" si="82"/>
        <v>5276</v>
      </c>
      <c r="P5277" s="2" t="str">
        <f>IF(TablaDatos[[#This Row],[Diabetes]]=0,"No","Si")</f>
        <v>No</v>
      </c>
      <c r="Q5277">
        <v>0</v>
      </c>
      <c r="R5277">
        <f>TablaDatos[[#This Row],[Aux2]]/10000000000000</f>
        <v>244.26973448690501</v>
      </c>
      <c r="S5277" s="1">
        <v>2442697344869050</v>
      </c>
      <c r="T5277" s="7">
        <f>TablaDatos[[#This Row],[Aux3]]/100000000000000</f>
        <v>24.573228406459499</v>
      </c>
      <c r="U5277" s="1">
        <v>2457322840645950</v>
      </c>
      <c r="V5277">
        <v>169.8</v>
      </c>
      <c r="W5277">
        <v>100</v>
      </c>
    </row>
    <row r="5278" spans="1:23">
      <c r="A5278">
        <v>2018</v>
      </c>
      <c r="B5278">
        <v>50</v>
      </c>
      <c r="C5278" t="s">
        <v>16</v>
      </c>
      <c r="D5278" t="s">
        <v>71</v>
      </c>
      <c r="E5278" t="s">
        <v>21</v>
      </c>
      <c r="F5278" t="s">
        <v>24</v>
      </c>
      <c r="G5278" t="s">
        <v>20</v>
      </c>
      <c r="H5278" s="3">
        <v>25081.38</v>
      </c>
      <c r="I5278" t="s">
        <v>21</v>
      </c>
      <c r="J5278" t="s">
        <v>18</v>
      </c>
      <c r="K52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35.535998834949098</v>
      </c>
      <c r="L5278" s="6">
        <f>TablaDatos[[#This Row],[IMC_raw]]/1000000000000000</f>
        <v>35.535998834949098</v>
      </c>
      <c r="M5278" s="2">
        <v>3.55359988349491E+16</v>
      </c>
      <c r="N52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8" s="13">
        <f t="shared" si="82"/>
        <v>5277</v>
      </c>
      <c r="P5278" s="2" t="str">
        <f>IF(TablaDatos[[#This Row],[Diabetes]]=0,"No","Si")</f>
        <v>No</v>
      </c>
      <c r="Q5278">
        <v>0</v>
      </c>
      <c r="R5278">
        <f>TablaDatos[[#This Row],[Aux2]]/10000000000000</f>
        <v>2226.70597288512</v>
      </c>
      <c r="S5278" s="1">
        <v>2.22670597288512E+16</v>
      </c>
      <c r="T5278" s="7">
        <f>TablaDatos[[#This Row],[Aux3]]/100000000000000</f>
        <v>267.36448001272998</v>
      </c>
      <c r="U5278" s="1">
        <v>2.6736448001273E+16</v>
      </c>
      <c r="V5278">
        <v>152.5</v>
      </c>
      <c r="W5278">
        <v>97.8</v>
      </c>
    </row>
    <row r="5279" spans="1:23">
      <c r="A5279">
        <v>2018</v>
      </c>
      <c r="B5279">
        <v>47</v>
      </c>
      <c r="C5279" t="s">
        <v>16</v>
      </c>
      <c r="D5279" t="s">
        <v>73</v>
      </c>
      <c r="E5279" t="s">
        <v>18</v>
      </c>
      <c r="F5279" t="s">
        <v>19</v>
      </c>
      <c r="G5279" t="s">
        <v>20</v>
      </c>
      <c r="H5279" s="3">
        <v>25034.05</v>
      </c>
      <c r="I5279" t="s">
        <v>19</v>
      </c>
      <c r="J5279" t="s">
        <v>18</v>
      </c>
      <c r="K52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35.5256366574922</v>
      </c>
      <c r="L5279" s="6">
        <f>TablaDatos[[#This Row],[IMC_raw]]/1000000000000000</f>
        <v>35.5256366574922</v>
      </c>
      <c r="M5279" s="2">
        <v>3.55256366574922E+16</v>
      </c>
      <c r="N52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79" s="13">
        <f t="shared" si="82"/>
        <v>5278</v>
      </c>
      <c r="P5279" s="2" t="str">
        <f>IF(TablaDatos[[#This Row],[Diabetes]]=0,"No","Si")</f>
        <v>No</v>
      </c>
      <c r="Q5279">
        <v>0</v>
      </c>
      <c r="R5279">
        <f>TablaDatos[[#This Row],[Aux2]]/10000000000000</f>
        <v>2156.3713742104701</v>
      </c>
      <c r="S5279" s="1">
        <v>2.15637137421047E+16</v>
      </c>
      <c r="T5279" s="7">
        <f>TablaDatos[[#This Row],[Aux3]]/100000000000000</f>
        <v>226.45318213544101</v>
      </c>
      <c r="U5279" s="1">
        <v>2.26453182135441E+16</v>
      </c>
      <c r="V5279">
        <v>152.6</v>
      </c>
      <c r="W5279">
        <v>97.2</v>
      </c>
    </row>
    <row r="5280" spans="1:23">
      <c r="A5280">
        <v>2018</v>
      </c>
      <c r="B5280">
        <v>66</v>
      </c>
      <c r="C5280" t="s">
        <v>16</v>
      </c>
      <c r="D5280" t="s">
        <v>17</v>
      </c>
      <c r="E5280" t="s">
        <v>21</v>
      </c>
      <c r="F5280" t="s">
        <v>24</v>
      </c>
      <c r="G5280" t="s">
        <v>25</v>
      </c>
      <c r="H5280" s="3">
        <v>31401.78</v>
      </c>
      <c r="I5280" t="s">
        <v>21</v>
      </c>
      <c r="J5280" t="s">
        <v>18</v>
      </c>
      <c r="K52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35.483212653901703</v>
      </c>
      <c r="L5280" s="5">
        <f>TablaDatos[[#This Row],[IMC_raw]]/1000000000000000</f>
        <v>3.5483212653901699</v>
      </c>
      <c r="M5280" s="2">
        <v>3548321265390170</v>
      </c>
      <c r="N52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0" s="13">
        <f t="shared" si="82"/>
        <v>5279</v>
      </c>
      <c r="P5280" s="2" t="str">
        <f>IF(TablaDatos[[#This Row],[Diabetes]]=0,"No","Si")</f>
        <v>No</v>
      </c>
      <c r="Q5280">
        <v>0</v>
      </c>
      <c r="R5280">
        <f>TablaDatos[[#This Row],[Aux2]]/10000000000000</f>
        <v>2220.3969686174701</v>
      </c>
      <c r="S5280" s="1">
        <v>2.22039696861747E+16</v>
      </c>
      <c r="T5280" s="7">
        <f>TablaDatos[[#This Row],[Aux3]]/100000000000000</f>
        <v>26.069685322207501</v>
      </c>
      <c r="U5280" s="1">
        <v>2606968532220750</v>
      </c>
      <c r="V5280">
        <v>169.2</v>
      </c>
      <c r="W5280">
        <v>102.9</v>
      </c>
    </row>
    <row r="5281" spans="1:23">
      <c r="A5281">
        <v>2018</v>
      </c>
      <c r="B5281">
        <v>51</v>
      </c>
      <c r="C5281" t="s">
        <v>23</v>
      </c>
      <c r="D5281" t="s">
        <v>26</v>
      </c>
      <c r="E5281" t="s">
        <v>18</v>
      </c>
      <c r="F5281" t="s">
        <v>19</v>
      </c>
      <c r="G5281" t="s">
        <v>20</v>
      </c>
      <c r="H5281" s="3">
        <v>23951.52</v>
      </c>
      <c r="I5281" t="s">
        <v>21</v>
      </c>
      <c r="J5281" t="s">
        <v>21</v>
      </c>
      <c r="K52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35.453718484605304</v>
      </c>
      <c r="L5281" s="5">
        <f>TablaDatos[[#This Row],[IMC_raw]]/1000000000000000</f>
        <v>3.5453718484605301</v>
      </c>
      <c r="M5281" s="2">
        <v>3545371848460530</v>
      </c>
      <c r="N52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1" s="13">
        <f t="shared" si="82"/>
        <v>5280</v>
      </c>
      <c r="P5281" s="2" t="str">
        <f>IF(TablaDatos[[#This Row],[Diabetes]]=0,"No","Si")</f>
        <v>No</v>
      </c>
      <c r="Q5281">
        <v>0</v>
      </c>
      <c r="R5281">
        <f>TablaDatos[[#This Row],[Aux2]]/10000000000000</f>
        <v>2162.4657068493002</v>
      </c>
      <c r="S5281" s="1">
        <v>2.1624657068493E+16</v>
      </c>
      <c r="T5281" s="7">
        <f>TablaDatos[[#This Row],[Aux3]]/100000000000000</f>
        <v>250.58328679568501</v>
      </c>
      <c r="U5281" s="1">
        <v>2.50583286795685E+16</v>
      </c>
      <c r="V5281">
        <v>148.5</v>
      </c>
      <c r="W5281">
        <v>92.8</v>
      </c>
    </row>
    <row r="5282" spans="1:23">
      <c r="A5282">
        <v>2018</v>
      </c>
      <c r="B5282">
        <v>62</v>
      </c>
      <c r="C5282" t="s">
        <v>23</v>
      </c>
      <c r="D5282" t="s">
        <v>72</v>
      </c>
      <c r="E5282" t="s">
        <v>31</v>
      </c>
      <c r="F5282" t="s">
        <v>24</v>
      </c>
      <c r="G5282" t="s">
        <v>28</v>
      </c>
      <c r="H5282" s="3">
        <v>12414.01</v>
      </c>
      <c r="I5282" t="s">
        <v>21</v>
      </c>
      <c r="J5282" t="s">
        <v>19</v>
      </c>
      <c r="K52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35.453643872838995</v>
      </c>
      <c r="L5282" s="6">
        <f>TablaDatos[[#This Row],[IMC_raw]]/1000000000000000</f>
        <v>3.5453643872838998</v>
      </c>
      <c r="M5282" s="2">
        <v>3545364387283900</v>
      </c>
      <c r="N52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2" s="13">
        <f t="shared" si="82"/>
        <v>5281</v>
      </c>
      <c r="P5282" s="2" t="str">
        <f>IF(TablaDatos[[#This Row],[Diabetes]]=0,"No","Si")</f>
        <v>Si</v>
      </c>
      <c r="Q5282">
        <v>1</v>
      </c>
      <c r="R5282">
        <f>TablaDatos[[#This Row],[Aux2]]/10000000000000</f>
        <v>2262.2462871482298</v>
      </c>
      <c r="S5282" s="1">
        <v>2.26224628714823E+16</v>
      </c>
      <c r="T5282" s="7">
        <f>TablaDatos[[#This Row],[Aux3]]/100000000000000</f>
        <v>291.68067050123898</v>
      </c>
      <c r="U5282" s="1">
        <v>2.91680670501239E+16</v>
      </c>
      <c r="V5282">
        <v>168.1</v>
      </c>
      <c r="W5282">
        <v>98</v>
      </c>
    </row>
    <row r="5283" spans="1:23">
      <c r="A5283">
        <v>2018</v>
      </c>
      <c r="B5283">
        <v>70</v>
      </c>
      <c r="C5283" t="s">
        <v>16</v>
      </c>
      <c r="D5283" t="s">
        <v>26</v>
      </c>
      <c r="E5283" t="s">
        <v>21</v>
      </c>
      <c r="F5283" t="s">
        <v>19</v>
      </c>
      <c r="G5283" t="s">
        <v>25</v>
      </c>
      <c r="H5283" s="3">
        <v>32500.63</v>
      </c>
      <c r="I5283" t="s">
        <v>21</v>
      </c>
      <c r="J5283" t="s">
        <v>18</v>
      </c>
      <c r="K52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35.441937184479499</v>
      </c>
      <c r="L5283" s="5">
        <f>TablaDatos[[#This Row],[IMC_raw]]/1000000000000000</f>
        <v>3.5441937184479499</v>
      </c>
      <c r="M5283" s="2">
        <v>3544193718447950</v>
      </c>
      <c r="N52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3" s="13">
        <f t="shared" si="82"/>
        <v>5282</v>
      </c>
      <c r="P5283" s="2" t="str">
        <f>IF(TablaDatos[[#This Row],[Diabetes]]=0,"No","Si")</f>
        <v>No</v>
      </c>
      <c r="Q5283">
        <v>0</v>
      </c>
      <c r="R5283">
        <f>TablaDatos[[#This Row],[Aux2]]/10000000000000</f>
        <v>2121.1211028427501</v>
      </c>
      <c r="S5283" s="1">
        <v>2.12112110284275E+16</v>
      </c>
      <c r="T5283" s="7">
        <f>TablaDatos[[#This Row],[Aux3]]/100000000000000</f>
        <v>251.426970053118</v>
      </c>
      <c r="U5283" s="1">
        <v>2.51426970053118E+16</v>
      </c>
      <c r="V5283">
        <v>172.4</v>
      </c>
      <c r="W5283">
        <v>108.3</v>
      </c>
    </row>
    <row r="5284" spans="1:23">
      <c r="A5284">
        <v>2018</v>
      </c>
      <c r="B5284">
        <v>62</v>
      </c>
      <c r="C5284" t="s">
        <v>16</v>
      </c>
      <c r="D5284" t="s">
        <v>34</v>
      </c>
      <c r="E5284" t="s">
        <v>21</v>
      </c>
      <c r="F5284" t="s">
        <v>24</v>
      </c>
      <c r="G5284" t="s">
        <v>28</v>
      </c>
      <c r="H5284" s="3">
        <v>10401.68</v>
      </c>
      <c r="I5284" t="s">
        <v>21</v>
      </c>
      <c r="J5284" t="s">
        <v>18</v>
      </c>
      <c r="K52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35.420032779309302</v>
      </c>
      <c r="L5284" s="5">
        <f>TablaDatos[[#This Row],[IMC_raw]]/1000000000000000</f>
        <v>35.420032779309302</v>
      </c>
      <c r="M5284" s="2">
        <v>3.54200327793093E+16</v>
      </c>
      <c r="N52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4" s="13">
        <f t="shared" si="82"/>
        <v>5283</v>
      </c>
      <c r="P5284" s="2" t="str">
        <f>IF(TablaDatos[[#This Row],[Diabetes]]=0,"No","Si")</f>
        <v>No</v>
      </c>
      <c r="Q5284">
        <v>0</v>
      </c>
      <c r="R5284">
        <f>TablaDatos[[#This Row],[Aux2]]/10000000000000</f>
        <v>2071.6994084845901</v>
      </c>
      <c r="S5284" s="1">
        <v>2.07169940848459E+16</v>
      </c>
      <c r="T5284" s="7">
        <f>TablaDatos[[#This Row],[Aux3]]/100000000000000</f>
        <v>236.006059133522</v>
      </c>
      <c r="U5284" s="1">
        <v>2.36006059133522E+16</v>
      </c>
      <c r="V5284">
        <v>165.9</v>
      </c>
      <c r="W5284">
        <v>97.7</v>
      </c>
    </row>
    <row r="5285" spans="1:23">
      <c r="A5285">
        <v>2018</v>
      </c>
      <c r="B5285">
        <v>69</v>
      </c>
      <c r="C5285" t="s">
        <v>16</v>
      </c>
      <c r="D5285" t="s">
        <v>17</v>
      </c>
      <c r="E5285" t="s">
        <v>18</v>
      </c>
      <c r="F5285" t="s">
        <v>19</v>
      </c>
      <c r="G5285" t="s">
        <v>25</v>
      </c>
      <c r="H5285" s="3">
        <v>36118.85</v>
      </c>
      <c r="I5285" t="s">
        <v>19</v>
      </c>
      <c r="J5285" t="s">
        <v>22</v>
      </c>
      <c r="K52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35.361822215160103</v>
      </c>
      <c r="L5285" s="6">
        <f>TablaDatos[[#This Row],[IMC_raw]]/1000000000000000</f>
        <v>3.5361822215160101</v>
      </c>
      <c r="M5285" s="2">
        <v>3536182221516010</v>
      </c>
      <c r="N52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5" s="13">
        <f t="shared" si="82"/>
        <v>5284</v>
      </c>
      <c r="P5285" s="2" t="str">
        <f>IF(TablaDatos[[#This Row],[Diabetes]]=0,"No","Si")</f>
        <v>No</v>
      </c>
      <c r="Q5285">
        <v>0</v>
      </c>
      <c r="R5285">
        <f>TablaDatos[[#This Row],[Aux2]]/10000000000000</f>
        <v>2182.37103567848</v>
      </c>
      <c r="S5285" s="1">
        <v>2.18237103567848E+16</v>
      </c>
      <c r="T5285" s="7">
        <f>TablaDatos[[#This Row],[Aux3]]/100000000000000</f>
        <v>243.033305920099</v>
      </c>
      <c r="U5285" s="1">
        <v>2.43033305920099E+16</v>
      </c>
      <c r="V5285">
        <v>160.6</v>
      </c>
      <c r="W5285">
        <v>93.3</v>
      </c>
    </row>
    <row r="5286" spans="1:23">
      <c r="A5286">
        <v>2018</v>
      </c>
      <c r="B5286">
        <v>66</v>
      </c>
      <c r="C5286" t="s">
        <v>16</v>
      </c>
      <c r="D5286" t="s">
        <v>17</v>
      </c>
      <c r="E5286" t="s">
        <v>21</v>
      </c>
      <c r="F5286" t="s">
        <v>24</v>
      </c>
      <c r="G5286" t="s">
        <v>25</v>
      </c>
      <c r="H5286" s="3">
        <v>34477.440000000002</v>
      </c>
      <c r="I5286" t="s">
        <v>19</v>
      </c>
      <c r="J5286" t="s">
        <v>22</v>
      </c>
      <c r="K52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35.338469976021194</v>
      </c>
      <c r="L5286" s="6">
        <f>TablaDatos[[#This Row],[IMC_raw]]/1000000000000000</f>
        <v>0.35338469976021197</v>
      </c>
      <c r="M5286" s="2">
        <v>353384699760212</v>
      </c>
      <c r="N52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6" s="13">
        <f t="shared" si="82"/>
        <v>5285</v>
      </c>
      <c r="P5286" s="2" t="str">
        <f>IF(TablaDatos[[#This Row],[Diabetes]]=0,"No","Si")</f>
        <v>No</v>
      </c>
      <c r="Q5286">
        <v>0</v>
      </c>
      <c r="R5286">
        <f>TablaDatos[[#This Row],[Aux2]]/10000000000000</f>
        <v>210.099814776675</v>
      </c>
      <c r="S5286" s="1">
        <v>2100998147766750</v>
      </c>
      <c r="T5286" s="7">
        <f>TablaDatos[[#This Row],[Aux3]]/100000000000000</f>
        <v>24.2925412681487</v>
      </c>
      <c r="U5286" s="1">
        <v>2429254126814870</v>
      </c>
      <c r="V5286">
        <v>171.5</v>
      </c>
      <c r="W5286">
        <v>100.1</v>
      </c>
    </row>
    <row r="5287" spans="1:23">
      <c r="A5287">
        <v>2018</v>
      </c>
      <c r="B5287">
        <v>56</v>
      </c>
      <c r="C5287" t="s">
        <v>23</v>
      </c>
      <c r="D5287" t="s">
        <v>29</v>
      </c>
      <c r="E5287" t="s">
        <v>31</v>
      </c>
      <c r="F5287" t="s">
        <v>19</v>
      </c>
      <c r="G5287" t="s">
        <v>28</v>
      </c>
      <c r="H5287" s="3">
        <v>18313.29</v>
      </c>
      <c r="I5287" t="s">
        <v>21</v>
      </c>
      <c r="J5287" t="s">
        <v>19</v>
      </c>
      <c r="K52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35.314874837396196</v>
      </c>
      <c r="L5287" s="5">
        <f>TablaDatos[[#This Row],[IMC_raw]]/1000000000000000</f>
        <v>35.314874837396196</v>
      </c>
      <c r="M5287" s="2">
        <v>3.53148748373962E+16</v>
      </c>
      <c r="N52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7" s="13">
        <f t="shared" si="82"/>
        <v>5286</v>
      </c>
      <c r="P5287" s="2" t="str">
        <f>IF(TablaDatos[[#This Row],[Diabetes]]=0,"No","Si")</f>
        <v>No</v>
      </c>
      <c r="Q5287">
        <v>0</v>
      </c>
      <c r="R5287">
        <f>TablaDatos[[#This Row],[Aux2]]/10000000000000</f>
        <v>208.564043140802</v>
      </c>
      <c r="S5287" s="1">
        <v>2085640431408020</v>
      </c>
      <c r="T5287" s="7">
        <f>TablaDatos[[#This Row],[Aux3]]/100000000000000</f>
        <v>245.51415996992199</v>
      </c>
      <c r="U5287" s="1">
        <v>2.45514159969922E+16</v>
      </c>
      <c r="V5287">
        <v>164.9</v>
      </c>
      <c r="W5287">
        <v>99.1</v>
      </c>
    </row>
    <row r="5288" spans="1:23">
      <c r="A5288">
        <v>2018</v>
      </c>
      <c r="B5288">
        <v>65</v>
      </c>
      <c r="C5288" t="s">
        <v>23</v>
      </c>
      <c r="D5288" t="s">
        <v>72</v>
      </c>
      <c r="E5288" t="s">
        <v>31</v>
      </c>
      <c r="F5288" t="s">
        <v>24</v>
      </c>
      <c r="G5288" t="s">
        <v>25</v>
      </c>
      <c r="H5288" s="3">
        <v>14384.51</v>
      </c>
      <c r="I5288" t="s">
        <v>21</v>
      </c>
      <c r="J5288" t="s">
        <v>18</v>
      </c>
      <c r="K52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35.3055273336835</v>
      </c>
      <c r="L5288" s="5">
        <f>TablaDatos[[#This Row],[IMC_raw]]/1000000000000000</f>
        <v>3.5305527333683502</v>
      </c>
      <c r="M5288" s="2">
        <v>3530552733368350</v>
      </c>
      <c r="N52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8" s="13">
        <f t="shared" si="82"/>
        <v>5287</v>
      </c>
      <c r="P5288" s="2" t="str">
        <f>IF(TablaDatos[[#This Row],[Diabetes]]=0,"No","Si")</f>
        <v>No</v>
      </c>
      <c r="Q5288">
        <v>0</v>
      </c>
      <c r="R5288">
        <f>TablaDatos[[#This Row],[Aux2]]/10000000000000</f>
        <v>2267.6251041170799</v>
      </c>
      <c r="S5288" s="1">
        <v>2.26762510411708E+16</v>
      </c>
      <c r="T5288" s="7">
        <f>TablaDatos[[#This Row],[Aux3]]/100000000000000</f>
        <v>243.93540589115801</v>
      </c>
      <c r="U5288" s="1">
        <v>2.43935405891158E+16</v>
      </c>
      <c r="V5288">
        <v>165.4</v>
      </c>
      <c r="W5288">
        <v>105.1</v>
      </c>
    </row>
    <row r="5289" spans="1:23">
      <c r="A5289">
        <v>2018</v>
      </c>
      <c r="B5289">
        <v>49</v>
      </c>
      <c r="C5289" t="s">
        <v>16</v>
      </c>
      <c r="D5289" t="s">
        <v>72</v>
      </c>
      <c r="E5289" t="s">
        <v>18</v>
      </c>
      <c r="F5289" t="s">
        <v>40</v>
      </c>
      <c r="G5289" t="s">
        <v>20</v>
      </c>
      <c r="H5289" s="3">
        <v>17514.78</v>
      </c>
      <c r="I5289" t="s">
        <v>19</v>
      </c>
      <c r="J5289" t="s">
        <v>18</v>
      </c>
      <c r="K52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35.298448715208799</v>
      </c>
      <c r="L5289" s="5">
        <f>TablaDatos[[#This Row],[IMC_raw]]/100000000000000</f>
        <v>35.298448715208799</v>
      </c>
      <c r="M5289" s="2">
        <v>3529844871520880</v>
      </c>
      <c r="N52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89" s="13">
        <f t="shared" si="82"/>
        <v>5288</v>
      </c>
      <c r="P5289" s="2" t="str">
        <f>IF(TablaDatos[[#This Row],[Diabetes]]=0,"No","Si")</f>
        <v>No</v>
      </c>
      <c r="Q5289">
        <v>0</v>
      </c>
      <c r="R5289">
        <f>TablaDatos[[#This Row],[Aux2]]/10000000000000</f>
        <v>2014.22383813173</v>
      </c>
      <c r="S5289" s="1">
        <v>2.01422383813173E+16</v>
      </c>
      <c r="T5289" s="7">
        <f>TablaDatos[[#This Row],[Aux3]]/100000000000000</f>
        <v>226.625883819904</v>
      </c>
      <c r="U5289" s="1">
        <v>2.26625883819904E+16</v>
      </c>
      <c r="V5289">
        <v>154.30000000000001</v>
      </c>
      <c r="W5289">
        <v>89.8</v>
      </c>
    </row>
    <row r="5290" spans="1:23">
      <c r="A5290">
        <v>2018</v>
      </c>
      <c r="B5290">
        <v>48</v>
      </c>
      <c r="C5290" t="s">
        <v>16</v>
      </c>
      <c r="D5290" t="s">
        <v>32</v>
      </c>
      <c r="E5290" t="s">
        <v>18</v>
      </c>
      <c r="F5290" t="s">
        <v>35</v>
      </c>
      <c r="G5290" t="s">
        <v>20</v>
      </c>
      <c r="H5290" s="3">
        <v>19735.650000000001</v>
      </c>
      <c r="I5290" t="s">
        <v>19</v>
      </c>
      <c r="J5290" t="s">
        <v>19</v>
      </c>
      <c r="K52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35.269342316181095</v>
      </c>
      <c r="L5290" s="5">
        <f>TablaDatos[[#This Row],[IMC_raw]]/1000000000000000</f>
        <v>3.5269342316181098</v>
      </c>
      <c r="M5290" s="2">
        <v>3526934231618110</v>
      </c>
      <c r="N52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0" s="13">
        <f t="shared" si="82"/>
        <v>5289</v>
      </c>
      <c r="P5290" s="2" t="str">
        <f>IF(TablaDatos[[#This Row],[Diabetes]]=0,"No","Si")</f>
        <v>No</v>
      </c>
      <c r="Q5290">
        <v>0</v>
      </c>
      <c r="R5290">
        <f>TablaDatos[[#This Row],[Aux2]]/10000000000000</f>
        <v>1894.72064459175</v>
      </c>
      <c r="S5290" s="1">
        <v>1.89472064459175E+16</v>
      </c>
      <c r="T5290" s="7">
        <f>TablaDatos[[#This Row],[Aux3]]/100000000000000</f>
        <v>222.68715623052501</v>
      </c>
      <c r="U5290" s="1">
        <v>2.22687156230525E+16</v>
      </c>
      <c r="V5290">
        <v>152.19999999999999</v>
      </c>
      <c r="W5290">
        <v>89</v>
      </c>
    </row>
    <row r="5291" spans="1:23">
      <c r="A5291">
        <v>2018</v>
      </c>
      <c r="B5291">
        <v>71</v>
      </c>
      <c r="C5291" t="s">
        <v>16</v>
      </c>
      <c r="D5291" t="s">
        <v>29</v>
      </c>
      <c r="E5291" t="s">
        <v>21</v>
      </c>
      <c r="F5291" t="s">
        <v>19</v>
      </c>
      <c r="G5291" t="s">
        <v>25</v>
      </c>
      <c r="H5291" s="3">
        <v>13373.7</v>
      </c>
      <c r="I5291" t="s">
        <v>21</v>
      </c>
      <c r="J5291" t="s">
        <v>18</v>
      </c>
      <c r="K52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35.233268246591699</v>
      </c>
      <c r="L5291" s="6">
        <f>TablaDatos[[#This Row],[IMC_raw]]/1000000000000000</f>
        <v>35.233268246591699</v>
      </c>
      <c r="M5291" s="2">
        <v>3.52332682465917E+16</v>
      </c>
      <c r="N52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1" s="13">
        <f t="shared" si="82"/>
        <v>5290</v>
      </c>
      <c r="P5291" s="2" t="str">
        <f>IF(TablaDatos[[#This Row],[Diabetes]]=0,"No","Si")</f>
        <v>No</v>
      </c>
      <c r="Q5291">
        <v>0</v>
      </c>
      <c r="R5291">
        <f>TablaDatos[[#This Row],[Aux2]]/10000000000000</f>
        <v>24.983891363487501</v>
      </c>
      <c r="S5291" s="1">
        <v>249838913634875</v>
      </c>
      <c r="T5291" s="7">
        <f>TablaDatos[[#This Row],[Aux3]]/100000000000000</f>
        <v>283.33645724993499</v>
      </c>
      <c r="U5291" s="1">
        <v>2.83336457249935E+16</v>
      </c>
      <c r="V5291">
        <v>183.5</v>
      </c>
      <c r="W5291">
        <v>111.5</v>
      </c>
    </row>
    <row r="5292" spans="1:23">
      <c r="A5292">
        <v>2018</v>
      </c>
      <c r="B5292">
        <v>60</v>
      </c>
      <c r="C5292" t="s">
        <v>23</v>
      </c>
      <c r="D5292" t="s">
        <v>29</v>
      </c>
      <c r="E5292" t="s">
        <v>19</v>
      </c>
      <c r="F5292" t="s">
        <v>24</v>
      </c>
      <c r="G5292" t="s">
        <v>28</v>
      </c>
      <c r="H5292" s="3">
        <v>12128.88</v>
      </c>
      <c r="I5292" t="s">
        <v>19</v>
      </c>
      <c r="J5292" t="s">
        <v>22</v>
      </c>
      <c r="K52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35.2273458996169</v>
      </c>
      <c r="L5292" s="5">
        <f>TablaDatos[[#This Row],[IMC_raw]]/1000000000000000</f>
        <v>3.52273458996169</v>
      </c>
      <c r="M5292" s="2">
        <v>3522734589961690</v>
      </c>
      <c r="N52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2" s="13">
        <f t="shared" si="82"/>
        <v>5291</v>
      </c>
      <c r="P5292" s="2" t="str">
        <f>IF(TablaDatos[[#This Row],[Diabetes]]=0,"No","Si")</f>
        <v>Si</v>
      </c>
      <c r="Q5292">
        <v>1</v>
      </c>
      <c r="R5292">
        <f>TablaDatos[[#This Row],[Aux2]]/10000000000000</f>
        <v>268.09184177841399</v>
      </c>
      <c r="S5292" s="1">
        <v>2680918417784140</v>
      </c>
      <c r="T5292" s="7">
        <f>TablaDatos[[#This Row],[Aux3]]/100000000000000</f>
        <v>270.86772072358798</v>
      </c>
      <c r="U5292" s="1">
        <v>2.70867720723588E+16</v>
      </c>
      <c r="V5292">
        <v>168.5</v>
      </c>
      <c r="W5292">
        <v>99.7</v>
      </c>
    </row>
    <row r="5293" spans="1:23">
      <c r="A5293">
        <v>2018</v>
      </c>
      <c r="B5293">
        <v>55</v>
      </c>
      <c r="C5293" t="s">
        <v>16</v>
      </c>
      <c r="D5293" t="s">
        <v>17</v>
      </c>
      <c r="E5293" t="s">
        <v>19</v>
      </c>
      <c r="F5293" t="s">
        <v>24</v>
      </c>
      <c r="G5293" t="s">
        <v>28</v>
      </c>
      <c r="H5293" s="3">
        <v>20013.2</v>
      </c>
      <c r="I5293" t="s">
        <v>19</v>
      </c>
      <c r="J5293" t="s">
        <v>18</v>
      </c>
      <c r="K52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35.224601589710097</v>
      </c>
      <c r="L5293" s="6">
        <f>TablaDatos[[#This Row],[IMC_raw]]/1000000000000000</f>
        <v>35.224601589710097</v>
      </c>
      <c r="M5293" s="2">
        <v>3.52246015897101E+16</v>
      </c>
      <c r="N52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3" s="13">
        <f t="shared" si="82"/>
        <v>5292</v>
      </c>
      <c r="P5293" s="2" t="str">
        <f>IF(TablaDatos[[#This Row],[Diabetes]]=0,"No","Si")</f>
        <v>Si</v>
      </c>
      <c r="Q5293">
        <v>1</v>
      </c>
      <c r="R5293">
        <f>TablaDatos[[#This Row],[Aux2]]/10000000000000</f>
        <v>2390.38751094493</v>
      </c>
      <c r="S5293" s="1">
        <v>2.39038751094493E+16</v>
      </c>
      <c r="T5293" s="7">
        <f>TablaDatos[[#This Row],[Aux3]]/100000000000000</f>
        <v>26.906868645198301</v>
      </c>
      <c r="U5293" s="1">
        <v>2690686864519830</v>
      </c>
      <c r="V5293">
        <v>166.9</v>
      </c>
      <c r="W5293">
        <v>105.1</v>
      </c>
    </row>
    <row r="5294" spans="1:23">
      <c r="A5294">
        <v>2018</v>
      </c>
      <c r="B5294">
        <v>67</v>
      </c>
      <c r="C5294" t="s">
        <v>16</v>
      </c>
      <c r="D5294" t="s">
        <v>73</v>
      </c>
      <c r="E5294" t="s">
        <v>21</v>
      </c>
      <c r="F5294" t="s">
        <v>24</v>
      </c>
      <c r="G5294" t="s">
        <v>25</v>
      </c>
      <c r="H5294" s="3">
        <v>22796.720000000001</v>
      </c>
      <c r="I5294" t="s">
        <v>21</v>
      </c>
      <c r="J5294" t="s">
        <v>18</v>
      </c>
      <c r="K52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35.200393058131802</v>
      </c>
      <c r="L5294" s="6">
        <f>TablaDatos[[#This Row],[IMC_raw]]/100000000000000</f>
        <v>35.200393058131802</v>
      </c>
      <c r="M5294" s="2">
        <v>3520039305813180</v>
      </c>
      <c r="N52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4" s="13">
        <f t="shared" si="82"/>
        <v>5293</v>
      </c>
      <c r="P5294" s="2" t="str">
        <f>IF(TablaDatos[[#This Row],[Diabetes]]=0,"No","Si")</f>
        <v>Si</v>
      </c>
      <c r="Q5294">
        <v>1</v>
      </c>
      <c r="R5294">
        <f>TablaDatos[[#This Row],[Aux2]]/10000000000000</f>
        <v>2171.7409993905098</v>
      </c>
      <c r="S5294" s="1">
        <v>2.17174099939051E+16</v>
      </c>
      <c r="T5294" s="7">
        <f>TablaDatos[[#This Row],[Aux3]]/100000000000000</f>
        <v>237.05260307467299</v>
      </c>
      <c r="U5294" s="1">
        <v>2.37052603074673E+16</v>
      </c>
      <c r="V5294">
        <v>169.5</v>
      </c>
      <c r="W5294">
        <v>99.1</v>
      </c>
    </row>
    <row r="5295" spans="1:23">
      <c r="A5295">
        <v>2018</v>
      </c>
      <c r="B5295">
        <v>70</v>
      </c>
      <c r="C5295" t="s">
        <v>23</v>
      </c>
      <c r="D5295" t="s">
        <v>72</v>
      </c>
      <c r="E5295" t="s">
        <v>21</v>
      </c>
      <c r="F5295" t="s">
        <v>24</v>
      </c>
      <c r="G5295" t="s">
        <v>25</v>
      </c>
      <c r="H5295" s="3">
        <v>13151.34</v>
      </c>
      <c r="I5295" t="s">
        <v>21</v>
      </c>
      <c r="J5295" t="s">
        <v>22</v>
      </c>
      <c r="K52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35.1808007313644</v>
      </c>
      <c r="L5295" s="6">
        <f>TablaDatos[[#This Row],[IMC_raw]]/100000000000000</f>
        <v>35.1808007313644</v>
      </c>
      <c r="M5295" s="2">
        <v>3518080073136440</v>
      </c>
      <c r="N52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5" s="13">
        <f t="shared" si="82"/>
        <v>5294</v>
      </c>
      <c r="P5295" s="2" t="str">
        <f>IF(TablaDatos[[#This Row],[Diabetes]]=0,"No","Si")</f>
        <v>No</v>
      </c>
      <c r="Q5295">
        <v>0</v>
      </c>
      <c r="R5295">
        <f>TablaDatos[[#This Row],[Aux2]]/10000000000000</f>
        <v>2081.9225817173701</v>
      </c>
      <c r="S5295" s="1">
        <v>2.08192258171737E+16</v>
      </c>
      <c r="T5295" s="7">
        <f>TablaDatos[[#This Row],[Aux3]]/100000000000000</f>
        <v>29.517679672565801</v>
      </c>
      <c r="U5295" s="1">
        <v>2951767967256580</v>
      </c>
      <c r="V5295">
        <v>172.9</v>
      </c>
      <c r="W5295">
        <v>107.6</v>
      </c>
    </row>
    <row r="5296" spans="1:23">
      <c r="A5296">
        <v>2018</v>
      </c>
      <c r="B5296">
        <v>56</v>
      </c>
      <c r="C5296" t="s">
        <v>16</v>
      </c>
      <c r="D5296" t="s">
        <v>33</v>
      </c>
      <c r="E5296" t="s">
        <v>19</v>
      </c>
      <c r="F5296" t="s">
        <v>24</v>
      </c>
      <c r="G5296" t="s">
        <v>28</v>
      </c>
      <c r="H5296" s="3">
        <v>22458.29</v>
      </c>
      <c r="I5296" t="s">
        <v>21</v>
      </c>
      <c r="J5296" t="s">
        <v>21</v>
      </c>
      <c r="K52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35.136137477622697</v>
      </c>
      <c r="L5296" s="5">
        <f>TablaDatos[[#This Row],[IMC_raw]]/1000000000000000</f>
        <v>0.35136137477622698</v>
      </c>
      <c r="M5296" s="2">
        <v>351361374776227</v>
      </c>
      <c r="N52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6" s="13">
        <f t="shared" si="82"/>
        <v>5295</v>
      </c>
      <c r="P5296" s="2" t="str">
        <f>IF(TablaDatos[[#This Row],[Diabetes]]=0,"No","Si")</f>
        <v>Si</v>
      </c>
      <c r="Q5296">
        <v>1</v>
      </c>
      <c r="R5296">
        <f>TablaDatos[[#This Row],[Aux2]]/10000000000000</f>
        <v>2781.76092946475</v>
      </c>
      <c r="S5296" s="1">
        <v>2.78176092946475E+16</v>
      </c>
      <c r="T5296" s="7">
        <f>TablaDatos[[#This Row],[Aux3]]/100000000000000</f>
        <v>3.0000000000000001E-12</v>
      </c>
      <c r="U5296">
        <v>300</v>
      </c>
      <c r="V5296">
        <v>171.7</v>
      </c>
      <c r="W5296">
        <v>111.2</v>
      </c>
    </row>
    <row r="5297" spans="1:23">
      <c r="A5297">
        <v>2018</v>
      </c>
      <c r="B5297">
        <v>55</v>
      </c>
      <c r="C5297" t="s">
        <v>16</v>
      </c>
      <c r="D5297" t="s">
        <v>33</v>
      </c>
      <c r="E5297" t="s">
        <v>21</v>
      </c>
      <c r="F5297" t="s">
        <v>24</v>
      </c>
      <c r="G5297" t="s">
        <v>28</v>
      </c>
      <c r="H5297" s="3">
        <v>13092.01</v>
      </c>
      <c r="I5297" t="s">
        <v>21</v>
      </c>
      <c r="J5297" t="s">
        <v>18</v>
      </c>
      <c r="K52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35.115464745047902</v>
      </c>
      <c r="L5297" s="5">
        <f>TablaDatos[[#This Row],[IMC_raw]]/1000000000000000</f>
        <v>35.115464745047902</v>
      </c>
      <c r="M5297" s="2">
        <v>3.51154647450479E+16</v>
      </c>
      <c r="N52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7" s="13">
        <f t="shared" si="82"/>
        <v>5296</v>
      </c>
      <c r="P5297" s="2" t="str">
        <f>IF(TablaDatos[[#This Row],[Diabetes]]=0,"No","Si")</f>
        <v>Si</v>
      </c>
      <c r="Q5297">
        <v>1</v>
      </c>
      <c r="R5297">
        <f>TablaDatos[[#This Row],[Aux2]]/10000000000000</f>
        <v>228.89067646531299</v>
      </c>
      <c r="S5297" s="1">
        <v>2288906764653130</v>
      </c>
      <c r="T5297" s="7">
        <f>TablaDatos[[#This Row],[Aux3]]/100000000000000</f>
        <v>3.0000000000000001E-12</v>
      </c>
      <c r="U5297">
        <v>300</v>
      </c>
      <c r="V5297">
        <v>186.6</v>
      </c>
      <c r="W5297">
        <v>106.1</v>
      </c>
    </row>
    <row r="5298" spans="1:23">
      <c r="A5298">
        <v>2018</v>
      </c>
      <c r="B5298">
        <v>56</v>
      </c>
      <c r="C5298" t="s">
        <v>23</v>
      </c>
      <c r="D5298" t="s">
        <v>72</v>
      </c>
      <c r="E5298" t="s">
        <v>21</v>
      </c>
      <c r="F5298" t="s">
        <v>24</v>
      </c>
      <c r="G5298" t="s">
        <v>28</v>
      </c>
      <c r="H5298" s="3">
        <v>15743.94</v>
      </c>
      <c r="I5298" t="s">
        <v>21</v>
      </c>
      <c r="J5298" t="s">
        <v>19</v>
      </c>
      <c r="K52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35.102237649764298</v>
      </c>
      <c r="L5298" s="6">
        <f>TablaDatos[[#This Row],[IMC_raw]]/100000000000000</f>
        <v>35.102237649764298</v>
      </c>
      <c r="M5298" s="2">
        <v>3510223764976430</v>
      </c>
      <c r="N52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8" s="13">
        <f t="shared" si="82"/>
        <v>5297</v>
      </c>
      <c r="P5298" s="2" t="str">
        <f>IF(TablaDatos[[#This Row],[Diabetes]]=0,"No","Si")</f>
        <v>No</v>
      </c>
      <c r="Q5298">
        <v>0</v>
      </c>
      <c r="R5298">
        <f>TablaDatos[[#This Row],[Aux2]]/10000000000000</f>
        <v>224.26180039950299</v>
      </c>
      <c r="S5298" s="1">
        <v>2242618003995030</v>
      </c>
      <c r="T5298" s="7">
        <f>TablaDatos[[#This Row],[Aux3]]/100000000000000</f>
        <v>231.9017601043</v>
      </c>
      <c r="U5298" s="1">
        <v>2.319017601043E+16</v>
      </c>
      <c r="V5298">
        <v>167</v>
      </c>
      <c r="W5298">
        <v>103.5</v>
      </c>
    </row>
    <row r="5299" spans="1:23">
      <c r="A5299">
        <v>2018</v>
      </c>
      <c r="B5299">
        <v>51</v>
      </c>
      <c r="C5299" t="s">
        <v>23</v>
      </c>
      <c r="D5299" t="s">
        <v>26</v>
      </c>
      <c r="E5299" t="s">
        <v>18</v>
      </c>
      <c r="F5299" t="s">
        <v>19</v>
      </c>
      <c r="G5299" t="s">
        <v>20</v>
      </c>
      <c r="H5299" s="3">
        <v>42044.29</v>
      </c>
      <c r="I5299" t="s">
        <v>21</v>
      </c>
      <c r="J5299" t="s">
        <v>19</v>
      </c>
      <c r="K52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35.078734838155697</v>
      </c>
      <c r="L5299" s="6">
        <f>TablaDatos[[#This Row],[IMC_raw]]/1000000000000000</f>
        <v>3.5078734838155698</v>
      </c>
      <c r="M5299" s="2">
        <v>3507873483815570</v>
      </c>
      <c r="N52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299" s="13">
        <f t="shared" si="82"/>
        <v>5298</v>
      </c>
      <c r="P5299" s="2" t="str">
        <f>IF(TablaDatos[[#This Row],[Diabetes]]=0,"No","Si")</f>
        <v>No</v>
      </c>
      <c r="Q5299">
        <v>0</v>
      </c>
      <c r="R5299">
        <f>TablaDatos[[#This Row],[Aux2]]/10000000000000</f>
        <v>2218.63991236847</v>
      </c>
      <c r="S5299" s="1">
        <v>2.21863991236847E+16</v>
      </c>
      <c r="T5299" s="7">
        <f>TablaDatos[[#This Row],[Aux3]]/100000000000000</f>
        <v>23.679633580307701</v>
      </c>
      <c r="U5299" s="1">
        <v>2367963358030770</v>
      </c>
      <c r="V5299">
        <v>157.30000000000001</v>
      </c>
      <c r="W5299">
        <v>89</v>
      </c>
    </row>
    <row r="5300" spans="1:23">
      <c r="A5300">
        <v>2018</v>
      </c>
      <c r="B5300">
        <v>52</v>
      </c>
      <c r="C5300" t="s">
        <v>23</v>
      </c>
      <c r="D5300" t="s">
        <v>17</v>
      </c>
      <c r="E5300" t="s">
        <v>18</v>
      </c>
      <c r="F5300" t="s">
        <v>19</v>
      </c>
      <c r="G5300" t="s">
        <v>20</v>
      </c>
      <c r="H5300" s="3">
        <v>22995.7</v>
      </c>
      <c r="I5300" t="s">
        <v>19</v>
      </c>
      <c r="J5300" t="s">
        <v>19</v>
      </c>
      <c r="K53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35.053823222756705</v>
      </c>
      <c r="L5300" s="6">
        <f>TablaDatos[[#This Row],[IMC_raw]]/1000000000000000</f>
        <v>3.5053823222756701</v>
      </c>
      <c r="M5300" s="2">
        <v>3505382322275670</v>
      </c>
      <c r="N53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0" s="13">
        <f t="shared" si="82"/>
        <v>5299</v>
      </c>
      <c r="P5300" s="2" t="str">
        <f>IF(TablaDatos[[#This Row],[Diabetes]]=0,"No","Si")</f>
        <v>No</v>
      </c>
      <c r="Q5300">
        <v>0</v>
      </c>
      <c r="R5300">
        <f>TablaDatos[[#This Row],[Aux2]]/10000000000000</f>
        <v>214.11700625427599</v>
      </c>
      <c r="S5300" s="1">
        <v>2141170062542760</v>
      </c>
      <c r="T5300" s="7">
        <f>TablaDatos[[#This Row],[Aux3]]/100000000000000</f>
        <v>27.021873993525201</v>
      </c>
      <c r="U5300" s="1">
        <v>2702187399352520</v>
      </c>
      <c r="V5300">
        <v>142.9</v>
      </c>
      <c r="W5300">
        <v>87.4</v>
      </c>
    </row>
    <row r="5301" spans="1:23">
      <c r="A5301">
        <v>2018</v>
      </c>
      <c r="B5301">
        <v>63</v>
      </c>
      <c r="C5301" t="s">
        <v>16</v>
      </c>
      <c r="D5301" t="s">
        <v>30</v>
      </c>
      <c r="E5301" t="s">
        <v>19</v>
      </c>
      <c r="F5301" t="s">
        <v>24</v>
      </c>
      <c r="G5301" t="s">
        <v>28</v>
      </c>
      <c r="H5301" s="3">
        <v>20258.45</v>
      </c>
      <c r="I5301" t="s">
        <v>21</v>
      </c>
      <c r="J5301" t="s">
        <v>19</v>
      </c>
      <c r="K53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35.045058128607302</v>
      </c>
      <c r="L5301" s="6">
        <f>TablaDatos[[#This Row],[IMC_raw]]/1000000000000000</f>
        <v>35.045058128607302</v>
      </c>
      <c r="M5301" s="2">
        <v>3.50450581286073E+16</v>
      </c>
      <c r="N53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1" s="13">
        <f t="shared" si="82"/>
        <v>5300</v>
      </c>
      <c r="P5301" s="2" t="str">
        <f>IF(TablaDatos[[#This Row],[Diabetes]]=0,"No","Si")</f>
        <v>Si</v>
      </c>
      <c r="Q5301">
        <v>1</v>
      </c>
      <c r="R5301">
        <f>TablaDatos[[#This Row],[Aux2]]/10000000000000</f>
        <v>238.78161698452499</v>
      </c>
      <c r="S5301" s="1">
        <v>2387816169845250</v>
      </c>
      <c r="T5301" s="7">
        <f>TablaDatos[[#This Row],[Aux3]]/100000000000000</f>
        <v>3.0000000000000001E-12</v>
      </c>
      <c r="U5301">
        <v>300</v>
      </c>
      <c r="V5301">
        <v>175.1</v>
      </c>
      <c r="W5301">
        <v>109.4</v>
      </c>
    </row>
    <row r="5302" spans="1:23">
      <c r="A5302">
        <v>2018</v>
      </c>
      <c r="B5302">
        <v>67</v>
      </c>
      <c r="C5302" t="s">
        <v>23</v>
      </c>
      <c r="D5302" t="s">
        <v>74</v>
      </c>
      <c r="E5302" t="s">
        <v>18</v>
      </c>
      <c r="F5302" t="s">
        <v>24</v>
      </c>
      <c r="G5302" t="s">
        <v>25</v>
      </c>
      <c r="H5302" s="3">
        <v>29499.34</v>
      </c>
      <c r="I5302" t="s">
        <v>19</v>
      </c>
      <c r="J5302" t="s">
        <v>22</v>
      </c>
      <c r="K53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35.008904573751799</v>
      </c>
      <c r="L5302" s="6">
        <f>TablaDatos[[#This Row],[IMC_raw]]/100000000000000</f>
        <v>35.008904573751799</v>
      </c>
      <c r="M5302" s="2">
        <v>3500890457375180</v>
      </c>
      <c r="N53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2" s="13">
        <f t="shared" si="82"/>
        <v>5301</v>
      </c>
      <c r="P5302" s="2" t="str">
        <f>IF(TablaDatos[[#This Row],[Diabetes]]=0,"No","Si")</f>
        <v>No</v>
      </c>
      <c r="Q5302">
        <v>0</v>
      </c>
      <c r="R5302">
        <f>TablaDatos[[#This Row],[Aux2]]/10000000000000</f>
        <v>237.83936668247901</v>
      </c>
      <c r="S5302" s="1">
        <v>2378393666824790</v>
      </c>
      <c r="T5302" s="7">
        <f>TablaDatos[[#This Row],[Aux3]]/100000000000000</f>
        <v>270.828467340614</v>
      </c>
      <c r="U5302" s="1">
        <v>2.70828467340614E+16</v>
      </c>
      <c r="V5302">
        <v>164.2</v>
      </c>
      <c r="W5302">
        <v>98.9</v>
      </c>
    </row>
    <row r="5303" spans="1:23">
      <c r="A5303">
        <v>2019</v>
      </c>
      <c r="B5303">
        <v>56</v>
      </c>
      <c r="C5303" t="s">
        <v>23</v>
      </c>
      <c r="D5303" t="s">
        <v>17</v>
      </c>
      <c r="E5303" t="s">
        <v>18</v>
      </c>
      <c r="F5303" t="s">
        <v>19</v>
      </c>
      <c r="G5303" t="s">
        <v>28</v>
      </c>
      <c r="H5303" s="3">
        <v>15788.04</v>
      </c>
      <c r="I5303" t="s">
        <v>19</v>
      </c>
      <c r="J5303" t="s">
        <v>22</v>
      </c>
      <c r="K53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39.9732929273775</v>
      </c>
      <c r="L5303" s="6">
        <f>TablaDatos[[#This Row],[IMC_raw]]/1000000000000000</f>
        <v>3.9973292927377502</v>
      </c>
      <c r="M5303" s="2">
        <v>3997329292737750</v>
      </c>
      <c r="N53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3" s="13">
        <f t="shared" si="82"/>
        <v>5302</v>
      </c>
      <c r="P5303" s="2" t="str">
        <f>IF(TablaDatos[[#This Row],[Diabetes]]=0,"No","Si")</f>
        <v>No</v>
      </c>
      <c r="Q5303">
        <v>0</v>
      </c>
      <c r="R5303">
        <f>TablaDatos[[#This Row],[Aux2]]/10000000000000</f>
        <v>2266.1652898848101</v>
      </c>
      <c r="S5303" s="1">
        <v>2.26616528988481E+16</v>
      </c>
      <c r="T5303" s="7">
        <f>TablaDatos[[#This Row],[Aux3]]/100000000000000</f>
        <v>209.72257017301499</v>
      </c>
      <c r="U5303" s="1">
        <v>2.09722570173015E+16</v>
      </c>
      <c r="V5303">
        <v>163.1</v>
      </c>
      <c r="W5303">
        <v>101</v>
      </c>
    </row>
    <row r="5304" spans="1:23">
      <c r="A5304">
        <v>2019</v>
      </c>
      <c r="B5304">
        <v>55</v>
      </c>
      <c r="C5304" t="s">
        <v>16</v>
      </c>
      <c r="D5304" t="s">
        <v>30</v>
      </c>
      <c r="E5304" t="s">
        <v>21</v>
      </c>
      <c r="F5304" t="s">
        <v>24</v>
      </c>
      <c r="G5304" t="s">
        <v>28</v>
      </c>
      <c r="H5304" s="3">
        <v>14211.08</v>
      </c>
      <c r="I5304" t="s">
        <v>21</v>
      </c>
      <c r="J5304" t="s">
        <v>18</v>
      </c>
      <c r="K53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39.841011838998497</v>
      </c>
      <c r="L5304" s="5">
        <f>TablaDatos[[#This Row],[IMC_raw]]/1000000000000000</f>
        <v>3.9841011838998499</v>
      </c>
      <c r="M5304" s="2">
        <v>3984101183899850</v>
      </c>
      <c r="N53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4" s="13">
        <f t="shared" si="82"/>
        <v>5303</v>
      </c>
      <c r="P5304" s="2" t="str">
        <f>IF(TablaDatos[[#This Row],[Diabetes]]=0,"No","Si")</f>
        <v>Si</v>
      </c>
      <c r="Q5304">
        <v>1</v>
      </c>
      <c r="R5304">
        <f>TablaDatos[[#This Row],[Aux2]]/10000000000000</f>
        <v>2683.5677539405101</v>
      </c>
      <c r="S5304" s="1">
        <v>2.68356775394051E+16</v>
      </c>
      <c r="T5304" s="7">
        <f>TablaDatos[[#This Row],[Aux3]]/100000000000000</f>
        <v>26.891500406684099</v>
      </c>
      <c r="U5304" s="1">
        <v>2689150040668410</v>
      </c>
      <c r="V5304">
        <v>176.4</v>
      </c>
      <c r="W5304">
        <v>108.4</v>
      </c>
    </row>
    <row r="5305" spans="1:23">
      <c r="A5305">
        <v>2019</v>
      </c>
      <c r="B5305">
        <v>60</v>
      </c>
      <c r="C5305" t="s">
        <v>23</v>
      </c>
      <c r="D5305" t="s">
        <v>17</v>
      </c>
      <c r="E5305" t="s">
        <v>19</v>
      </c>
      <c r="F5305" t="s">
        <v>24</v>
      </c>
      <c r="G5305" t="s">
        <v>28</v>
      </c>
      <c r="H5305" s="3">
        <v>12940.29</v>
      </c>
      <c r="I5305" t="s">
        <v>21</v>
      </c>
      <c r="J5305" t="s">
        <v>18</v>
      </c>
      <c r="K53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39.750130795627598</v>
      </c>
      <c r="L5305" s="5">
        <f>TablaDatos[[#This Row],[IMC_raw]]/1000000000000000</f>
        <v>3.9750130795627601</v>
      </c>
      <c r="M5305" s="2">
        <v>3975013079562760</v>
      </c>
      <c r="N53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5" s="13">
        <f t="shared" si="82"/>
        <v>5304</v>
      </c>
      <c r="P5305" s="2" t="str">
        <f>IF(TablaDatos[[#This Row],[Diabetes]]=0,"No","Si")</f>
        <v>Si</v>
      </c>
      <c r="Q5305">
        <v>1</v>
      </c>
      <c r="R5305">
        <f>TablaDatos[[#This Row],[Aux2]]/10000000000000</f>
        <v>2621.6814702215602</v>
      </c>
      <c r="S5305" s="1">
        <v>2.62168147022156E+16</v>
      </c>
      <c r="T5305" s="7">
        <f>TablaDatos[[#This Row],[Aux3]]/100000000000000</f>
        <v>27.1684338662626</v>
      </c>
      <c r="U5305" s="1">
        <v>2716843386626260</v>
      </c>
      <c r="V5305">
        <v>174.5</v>
      </c>
      <c r="W5305">
        <v>101.5</v>
      </c>
    </row>
    <row r="5306" spans="1:23">
      <c r="A5306">
        <v>2019</v>
      </c>
      <c r="B5306">
        <v>59</v>
      </c>
      <c r="C5306" t="s">
        <v>23</v>
      </c>
      <c r="D5306" t="s">
        <v>42</v>
      </c>
      <c r="E5306" t="s">
        <v>21</v>
      </c>
      <c r="F5306" t="s">
        <v>24</v>
      </c>
      <c r="G5306" t="s">
        <v>28</v>
      </c>
      <c r="H5306" s="3">
        <v>14014.5</v>
      </c>
      <c r="I5306" t="s">
        <v>21</v>
      </c>
      <c r="J5306" t="s">
        <v>19</v>
      </c>
      <c r="K53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39.679369643557003</v>
      </c>
      <c r="L5306" s="6">
        <f>TablaDatos[[#This Row],[IMC_raw]]/1000000000000000</f>
        <v>3.9679369643557001</v>
      </c>
      <c r="M5306" s="2">
        <v>3967936964355700</v>
      </c>
      <c r="N53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6" s="13">
        <f t="shared" si="82"/>
        <v>5305</v>
      </c>
      <c r="P5306" s="2" t="str">
        <f>IF(TablaDatos[[#This Row],[Diabetes]]=0,"No","Si")</f>
        <v>No</v>
      </c>
      <c r="Q5306">
        <v>0</v>
      </c>
      <c r="R5306">
        <f>TablaDatos[[#This Row],[Aux2]]/10000000000000</f>
        <v>2540.9639779336198</v>
      </c>
      <c r="S5306" s="1">
        <v>2.54096397793362E+16</v>
      </c>
      <c r="T5306" s="7">
        <f>TablaDatos[[#This Row],[Aux3]]/100000000000000</f>
        <v>27.147100334479902</v>
      </c>
      <c r="U5306" s="1">
        <v>2714710033447990</v>
      </c>
      <c r="V5306">
        <v>170.5</v>
      </c>
      <c r="W5306">
        <v>109.5</v>
      </c>
    </row>
    <row r="5307" spans="1:23">
      <c r="A5307">
        <v>2019</v>
      </c>
      <c r="B5307">
        <v>51</v>
      </c>
      <c r="C5307" t="s">
        <v>16</v>
      </c>
      <c r="D5307" t="s">
        <v>73</v>
      </c>
      <c r="E5307" t="s">
        <v>21</v>
      </c>
      <c r="F5307" t="s">
        <v>24</v>
      </c>
      <c r="G5307" t="s">
        <v>20</v>
      </c>
      <c r="H5307" s="3">
        <v>15631.42</v>
      </c>
      <c r="I5307" t="s">
        <v>21</v>
      </c>
      <c r="J5307" t="s">
        <v>18</v>
      </c>
      <c r="K53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39.646276226008197</v>
      </c>
      <c r="L5307" s="6">
        <f>TablaDatos[[#This Row],[IMC_raw]]/1000000000000000</f>
        <v>0.39646276226008198</v>
      </c>
      <c r="M5307" s="2">
        <v>396462762260082</v>
      </c>
      <c r="N53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7" s="13">
        <f t="shared" si="82"/>
        <v>5306</v>
      </c>
      <c r="P5307" s="2" t="str">
        <f>IF(TablaDatos[[#This Row],[Diabetes]]=0,"No","Si")</f>
        <v>Si</v>
      </c>
      <c r="Q5307">
        <v>1</v>
      </c>
      <c r="R5307">
        <f>TablaDatos[[#This Row],[Aux2]]/10000000000000</f>
        <v>2443.9965035219002</v>
      </c>
      <c r="S5307" s="1">
        <v>2.4439965035219E+16</v>
      </c>
      <c r="T5307" s="7">
        <f>TablaDatos[[#This Row],[Aux3]]/100000000000000</f>
        <v>29.6383313592505</v>
      </c>
      <c r="U5307" s="1">
        <v>2963833135925050</v>
      </c>
      <c r="V5307">
        <v>160.30000000000001</v>
      </c>
      <c r="W5307">
        <v>95.7</v>
      </c>
    </row>
    <row r="5308" spans="1:23">
      <c r="A5308">
        <v>2019</v>
      </c>
      <c r="B5308">
        <v>56</v>
      </c>
      <c r="C5308" t="s">
        <v>23</v>
      </c>
      <c r="D5308" t="s">
        <v>72</v>
      </c>
      <c r="E5308" t="s">
        <v>18</v>
      </c>
      <c r="F5308" t="s">
        <v>35</v>
      </c>
      <c r="G5308" t="s">
        <v>28</v>
      </c>
      <c r="H5308" s="3">
        <v>20686.3</v>
      </c>
      <c r="I5308" t="s">
        <v>19</v>
      </c>
      <c r="J5308" t="s">
        <v>18</v>
      </c>
      <c r="K53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39.628013029496095</v>
      </c>
      <c r="L5308" s="6">
        <f>TablaDatos[[#This Row],[IMC_raw]]/1000000000000000</f>
        <v>39.628013029496095</v>
      </c>
      <c r="M5308" s="2">
        <v>3.9628013029496096E+16</v>
      </c>
      <c r="N53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8" s="13">
        <f t="shared" si="82"/>
        <v>5307</v>
      </c>
      <c r="P5308" s="2" t="str">
        <f>IF(TablaDatos[[#This Row],[Diabetes]]=0,"No","Si")</f>
        <v>No</v>
      </c>
      <c r="Q5308">
        <v>0</v>
      </c>
      <c r="R5308">
        <f>TablaDatos[[#This Row],[Aux2]]/10000000000000</f>
        <v>2047.2539449000201</v>
      </c>
      <c r="S5308" s="1">
        <v>2.04725394490002E+16</v>
      </c>
      <c r="T5308" s="7">
        <f>TablaDatos[[#This Row],[Aux3]]/100000000000000</f>
        <v>245.38901905533399</v>
      </c>
      <c r="U5308" s="1">
        <v>2.45389019055334E+16</v>
      </c>
      <c r="V5308">
        <v>153</v>
      </c>
      <c r="W5308">
        <v>101.2</v>
      </c>
    </row>
    <row r="5309" spans="1:23">
      <c r="A5309">
        <v>2019</v>
      </c>
      <c r="B5309">
        <v>65</v>
      </c>
      <c r="C5309" t="s">
        <v>16</v>
      </c>
      <c r="D5309" t="s">
        <v>73</v>
      </c>
      <c r="E5309" t="s">
        <v>19</v>
      </c>
      <c r="F5309" t="s">
        <v>24</v>
      </c>
      <c r="G5309" t="s">
        <v>25</v>
      </c>
      <c r="H5309" s="3">
        <v>21668.23</v>
      </c>
      <c r="I5309" t="s">
        <v>21</v>
      </c>
      <c r="J5309" t="s">
        <v>22</v>
      </c>
      <c r="K53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39.579117951038597</v>
      </c>
      <c r="L5309" s="6">
        <f>TablaDatos[[#This Row],[IMC_raw]]/1000000000000000</f>
        <v>3.9579117951038598</v>
      </c>
      <c r="M5309" s="2">
        <v>3957911795103860</v>
      </c>
      <c r="N53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09" s="13">
        <f t="shared" si="82"/>
        <v>5308</v>
      </c>
      <c r="P5309" s="2" t="str">
        <f>IF(TablaDatos[[#This Row],[Diabetes]]=0,"No","Si")</f>
        <v>Si</v>
      </c>
      <c r="Q5309">
        <v>1</v>
      </c>
      <c r="R5309">
        <f>TablaDatos[[#This Row],[Aux2]]/10000000000000</f>
        <v>250.84783213270799</v>
      </c>
      <c r="S5309" s="1">
        <v>2508478321327080</v>
      </c>
      <c r="T5309" s="7">
        <f>TablaDatos[[#This Row],[Aux3]]/100000000000000</f>
        <v>3.0000000000000001E-12</v>
      </c>
      <c r="U5309">
        <v>300</v>
      </c>
      <c r="V5309">
        <v>179.4</v>
      </c>
      <c r="W5309">
        <v>102.6</v>
      </c>
    </row>
    <row r="5310" spans="1:23">
      <c r="A5310">
        <v>2019</v>
      </c>
      <c r="B5310">
        <v>71</v>
      </c>
      <c r="C5310" t="s">
        <v>16</v>
      </c>
      <c r="D5310" t="s">
        <v>42</v>
      </c>
      <c r="E5310" t="s">
        <v>21</v>
      </c>
      <c r="F5310" t="s">
        <v>24</v>
      </c>
      <c r="G5310" t="s">
        <v>25</v>
      </c>
      <c r="H5310" s="3">
        <v>14837.25</v>
      </c>
      <c r="I5310" t="s">
        <v>21</v>
      </c>
      <c r="J5310" t="s">
        <v>22</v>
      </c>
      <c r="K53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39.566731586723904</v>
      </c>
      <c r="L5310" s="5">
        <f>TablaDatos[[#This Row],[IMC_raw]]/1000000000000000</f>
        <v>39.566731586723904</v>
      </c>
      <c r="M5310" s="2">
        <v>3.9566731586723904E+16</v>
      </c>
      <c r="N53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0" s="13">
        <f t="shared" si="82"/>
        <v>5309</v>
      </c>
      <c r="P5310" s="2" t="str">
        <f>IF(TablaDatos[[#This Row],[Diabetes]]=0,"No","Si")</f>
        <v>Si</v>
      </c>
      <c r="Q5310">
        <v>1</v>
      </c>
      <c r="R5310">
        <f>TablaDatos[[#This Row],[Aux2]]/10000000000000</f>
        <v>2168.9768360568701</v>
      </c>
      <c r="S5310" s="1">
        <v>2.16897683605687E+16</v>
      </c>
      <c r="T5310" s="7">
        <f>TablaDatos[[#This Row],[Aux3]]/100000000000000</f>
        <v>24.6784483679277</v>
      </c>
      <c r="U5310" s="1">
        <v>2467844836792770</v>
      </c>
      <c r="V5310">
        <v>176</v>
      </c>
      <c r="W5310">
        <v>114</v>
      </c>
    </row>
    <row r="5311" spans="1:23">
      <c r="A5311">
        <v>2019</v>
      </c>
      <c r="B5311">
        <v>60</v>
      </c>
      <c r="C5311" t="s">
        <v>16</v>
      </c>
      <c r="D5311" t="s">
        <v>36</v>
      </c>
      <c r="E5311" t="s">
        <v>21</v>
      </c>
      <c r="F5311" t="s">
        <v>24</v>
      </c>
      <c r="G5311" t="s">
        <v>28</v>
      </c>
      <c r="H5311" s="3">
        <v>20028.650000000001</v>
      </c>
      <c r="I5311" t="s">
        <v>19</v>
      </c>
      <c r="J5311" t="s">
        <v>22</v>
      </c>
      <c r="K5311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39.548557696067</v>
      </c>
      <c r="L5311" s="5">
        <f>TablaDatos[[#This Row],[IMC_raw]]/1000000000000000</f>
        <v>3.9548557696067001E-2</v>
      </c>
      <c r="M5311" s="2">
        <v>39548557696067</v>
      </c>
      <c r="N53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1" s="13">
        <f t="shared" si="82"/>
        <v>5310</v>
      </c>
      <c r="P5311" s="2" t="str">
        <f>IF(TablaDatos[[#This Row],[Diabetes]]=0,"No","Si")</f>
        <v>Si</v>
      </c>
      <c r="Q5311">
        <v>1</v>
      </c>
      <c r="R5311">
        <f>TablaDatos[[#This Row],[Aux2]]/10000000000000</f>
        <v>2462.8222802913501</v>
      </c>
      <c r="S5311" s="1">
        <v>2.46282228029135E+16</v>
      </c>
      <c r="T5311" s="7">
        <f>TablaDatos[[#This Row],[Aux3]]/100000000000000</f>
        <v>286.22420076059302</v>
      </c>
      <c r="U5311" s="1">
        <v>2.86224200760593E+16</v>
      </c>
      <c r="V5311">
        <v>170.3</v>
      </c>
      <c r="W5311">
        <v>110.2</v>
      </c>
    </row>
    <row r="5312" spans="1:23">
      <c r="A5312">
        <v>2019</v>
      </c>
      <c r="B5312">
        <v>61</v>
      </c>
      <c r="C5312" t="s">
        <v>23</v>
      </c>
      <c r="D5312" t="s">
        <v>36</v>
      </c>
      <c r="E5312" t="s">
        <v>18</v>
      </c>
      <c r="F5312" t="s">
        <v>24</v>
      </c>
      <c r="G5312" t="s">
        <v>28</v>
      </c>
      <c r="H5312" s="3">
        <v>7985.4</v>
      </c>
      <c r="I5312" t="s">
        <v>21</v>
      </c>
      <c r="J5312" t="s">
        <v>18</v>
      </c>
      <c r="K53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39.528751972720094</v>
      </c>
      <c r="L5312" s="6">
        <f>TablaDatos[[#This Row],[IMC_raw]]/1000000000000000</f>
        <v>39.528751972720094</v>
      </c>
      <c r="M5312" s="2">
        <v>3.9528751972720096E+16</v>
      </c>
      <c r="N53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2" s="13">
        <f t="shared" si="82"/>
        <v>5311</v>
      </c>
      <c r="P5312" s="2" t="str">
        <f>IF(TablaDatos[[#This Row],[Diabetes]]=0,"No","Si")</f>
        <v>No</v>
      </c>
      <c r="Q5312">
        <v>0</v>
      </c>
      <c r="R5312">
        <f>TablaDatos[[#This Row],[Aux2]]/10000000000000</f>
        <v>246.51264928796701</v>
      </c>
      <c r="S5312" s="1">
        <v>2465126492879670</v>
      </c>
      <c r="T5312" s="7">
        <f>TablaDatos[[#This Row],[Aux3]]/100000000000000</f>
        <v>28.1218691186805</v>
      </c>
      <c r="U5312" s="1">
        <v>2812186911868050</v>
      </c>
      <c r="V5312">
        <v>165.6</v>
      </c>
      <c r="W5312">
        <v>97.6</v>
      </c>
    </row>
    <row r="5313" spans="1:23">
      <c r="A5313">
        <v>2019</v>
      </c>
      <c r="B5313">
        <v>51</v>
      </c>
      <c r="C5313" t="s">
        <v>16</v>
      </c>
      <c r="D5313" t="s">
        <v>33</v>
      </c>
      <c r="E5313" t="s">
        <v>19</v>
      </c>
      <c r="F5313" t="s">
        <v>35</v>
      </c>
      <c r="G5313" t="s">
        <v>20</v>
      </c>
      <c r="H5313" s="3">
        <v>42517.86</v>
      </c>
      <c r="I5313" t="s">
        <v>19</v>
      </c>
      <c r="J5313" t="s">
        <v>19</v>
      </c>
      <c r="K53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39.367660704069905</v>
      </c>
      <c r="L5313" s="6">
        <f>TablaDatos[[#This Row],[IMC_raw]]/1000000000000000</f>
        <v>39.367660704069905</v>
      </c>
      <c r="M5313" s="2">
        <v>3.9367660704069904E+16</v>
      </c>
      <c r="N53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3" s="13">
        <f t="shared" si="82"/>
        <v>5312</v>
      </c>
      <c r="P5313" s="2" t="str">
        <f>IF(TablaDatos[[#This Row],[Diabetes]]=0,"No","Si")</f>
        <v>No</v>
      </c>
      <c r="Q5313">
        <v>0</v>
      </c>
      <c r="R5313">
        <f>TablaDatos[[#This Row],[Aux2]]/10000000000000</f>
        <v>2281.36698660807</v>
      </c>
      <c r="S5313" s="1">
        <v>2.28136698660807E+16</v>
      </c>
      <c r="T5313" s="7">
        <f>TablaDatos[[#This Row],[Aux3]]/100000000000000</f>
        <v>24.788722731284398</v>
      </c>
      <c r="U5313" s="1">
        <v>2478872273128440</v>
      </c>
      <c r="V5313">
        <v>161.6</v>
      </c>
      <c r="W5313">
        <v>98.9</v>
      </c>
    </row>
    <row r="5314" spans="1:23">
      <c r="A5314">
        <v>2019</v>
      </c>
      <c r="B5314">
        <v>67</v>
      </c>
      <c r="C5314" t="s">
        <v>23</v>
      </c>
      <c r="D5314" t="s">
        <v>29</v>
      </c>
      <c r="E5314" t="s">
        <v>31</v>
      </c>
      <c r="F5314" t="s">
        <v>24</v>
      </c>
      <c r="G5314" t="s">
        <v>25</v>
      </c>
      <c r="H5314" s="3">
        <v>8396.4599999999991</v>
      </c>
      <c r="I5314" t="s">
        <v>21</v>
      </c>
      <c r="J5314" t="s">
        <v>19</v>
      </c>
      <c r="K53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39.278564824537902</v>
      </c>
      <c r="L5314" s="5">
        <f>TablaDatos[[#This Row],[IMC_raw]]/1000000000000000</f>
        <v>3.92785648245379</v>
      </c>
      <c r="M5314" s="2">
        <v>3927856482453790</v>
      </c>
      <c r="N53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4" s="13">
        <f t="shared" ref="O5314:O5377" si="83">O5313+1</f>
        <v>5313</v>
      </c>
      <c r="P5314" s="2" t="str">
        <f>IF(TablaDatos[[#This Row],[Diabetes]]=0,"No","Si")</f>
        <v>Si</v>
      </c>
      <c r="Q5314">
        <v>1</v>
      </c>
      <c r="R5314">
        <f>TablaDatos[[#This Row],[Aux2]]/10000000000000</f>
        <v>2275.66028203208</v>
      </c>
      <c r="S5314" s="1">
        <v>2.27566028203208E+16</v>
      </c>
      <c r="T5314" s="7">
        <f>TablaDatos[[#This Row],[Aux3]]/100000000000000</f>
        <v>232.70107696613599</v>
      </c>
      <c r="U5314" s="1">
        <v>2.32701076966136E+16</v>
      </c>
      <c r="V5314">
        <v>174.4</v>
      </c>
      <c r="W5314">
        <v>104</v>
      </c>
    </row>
    <row r="5315" spans="1:23">
      <c r="A5315">
        <v>2019</v>
      </c>
      <c r="B5315">
        <v>65</v>
      </c>
      <c r="C5315" t="s">
        <v>16</v>
      </c>
      <c r="D5315" t="s">
        <v>30</v>
      </c>
      <c r="E5315" t="s">
        <v>21</v>
      </c>
      <c r="F5315" t="s">
        <v>24</v>
      </c>
      <c r="G5315" t="s">
        <v>25</v>
      </c>
      <c r="H5315" s="3">
        <v>15518.33</v>
      </c>
      <c r="I5315" t="s">
        <v>21</v>
      </c>
      <c r="J5315" t="s">
        <v>19</v>
      </c>
      <c r="K53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39.260138796742801</v>
      </c>
      <c r="L5315" s="5">
        <f>TablaDatos[[#This Row],[IMC_raw]]/1000000000000000</f>
        <v>39.260138796742801</v>
      </c>
      <c r="M5315" s="2">
        <v>3.92601387967428E+16</v>
      </c>
      <c r="N53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5" s="13">
        <f t="shared" si="83"/>
        <v>5314</v>
      </c>
      <c r="P5315" s="2" t="str">
        <f>IF(TablaDatos[[#This Row],[Diabetes]]=0,"No","Si")</f>
        <v>Si</v>
      </c>
      <c r="Q5315">
        <v>1</v>
      </c>
      <c r="R5315">
        <f>TablaDatos[[#This Row],[Aux2]]/10000000000000</f>
        <v>2407.7250817498398</v>
      </c>
      <c r="S5315" s="1">
        <v>2.40772508174984E+16</v>
      </c>
      <c r="T5315" s="7">
        <f>TablaDatos[[#This Row],[Aux3]]/100000000000000</f>
        <v>26.449775716605</v>
      </c>
      <c r="U5315" s="1">
        <v>2644977571660500</v>
      </c>
      <c r="V5315">
        <v>175.8</v>
      </c>
      <c r="W5315">
        <v>107.3</v>
      </c>
    </row>
    <row r="5316" spans="1:23">
      <c r="A5316">
        <v>2019</v>
      </c>
      <c r="B5316">
        <v>56</v>
      </c>
      <c r="C5316" t="s">
        <v>16</v>
      </c>
      <c r="D5316" t="s">
        <v>73</v>
      </c>
      <c r="E5316" t="s">
        <v>18</v>
      </c>
      <c r="F5316" t="s">
        <v>24</v>
      </c>
      <c r="G5316" t="s">
        <v>28</v>
      </c>
      <c r="H5316" s="3">
        <v>33986.99</v>
      </c>
      <c r="I5316" t="s">
        <v>21</v>
      </c>
      <c r="J5316" t="s">
        <v>18</v>
      </c>
      <c r="K53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39.2376697151496</v>
      </c>
      <c r="L5316" s="5">
        <f>TablaDatos[[#This Row],[IMC_raw]]/1000000000000000</f>
        <v>3.9237669715149601</v>
      </c>
      <c r="M5316" s="2">
        <v>3923766971514960</v>
      </c>
      <c r="N53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6" s="13">
        <f t="shared" si="83"/>
        <v>5315</v>
      </c>
      <c r="P5316" s="2" t="str">
        <f>IF(TablaDatos[[#This Row],[Diabetes]]=0,"No","Si")</f>
        <v>Si</v>
      </c>
      <c r="Q5316">
        <v>1</v>
      </c>
      <c r="R5316">
        <f>TablaDatos[[#This Row],[Aux2]]/10000000000000</f>
        <v>2345.98210500815</v>
      </c>
      <c r="S5316" s="1">
        <v>2.34598210500815E+16</v>
      </c>
      <c r="T5316" s="7">
        <f>TablaDatos[[#This Row],[Aux3]]/100000000000000</f>
        <v>25.0936991764599</v>
      </c>
      <c r="U5316" s="1">
        <v>2509369917645990</v>
      </c>
      <c r="V5316">
        <v>171.3</v>
      </c>
      <c r="W5316">
        <v>109.5</v>
      </c>
    </row>
    <row r="5317" spans="1:23">
      <c r="A5317">
        <v>2019</v>
      </c>
      <c r="B5317">
        <v>60</v>
      </c>
      <c r="C5317" t="s">
        <v>16</v>
      </c>
      <c r="D5317" t="s">
        <v>30</v>
      </c>
      <c r="E5317" t="s">
        <v>19</v>
      </c>
      <c r="F5317" t="s">
        <v>35</v>
      </c>
      <c r="G5317" t="s">
        <v>28</v>
      </c>
      <c r="H5317" s="3">
        <v>23366.89</v>
      </c>
      <c r="I5317" t="s">
        <v>19</v>
      </c>
      <c r="J5317" t="s">
        <v>22</v>
      </c>
      <c r="K53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39.213411307888002</v>
      </c>
      <c r="L5317" s="6">
        <f>TablaDatos[[#This Row],[IMC_raw]]/1000000000000000</f>
        <v>3.9213411307888002</v>
      </c>
      <c r="M5317" s="2">
        <v>3921341130788800</v>
      </c>
      <c r="N53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7" s="13">
        <f t="shared" si="83"/>
        <v>5316</v>
      </c>
      <c r="P5317" s="2" t="str">
        <f>IF(TablaDatos[[#This Row],[Diabetes]]=0,"No","Si")</f>
        <v>No</v>
      </c>
      <c r="Q5317">
        <v>0</v>
      </c>
      <c r="R5317">
        <f>TablaDatos[[#This Row],[Aux2]]/10000000000000</f>
        <v>1991.71770286283</v>
      </c>
      <c r="S5317" s="1">
        <v>1.99171770286283E+16</v>
      </c>
      <c r="T5317" s="7">
        <f>TablaDatos[[#This Row],[Aux3]]/100000000000000</f>
        <v>206.8137586135</v>
      </c>
      <c r="U5317" s="1">
        <v>2.068137586135E+16</v>
      </c>
      <c r="V5317">
        <v>169.5</v>
      </c>
      <c r="W5317">
        <v>103.2</v>
      </c>
    </row>
    <row r="5318" spans="1:23">
      <c r="A5318">
        <v>2019</v>
      </c>
      <c r="B5318">
        <v>66</v>
      </c>
      <c r="C5318" t="s">
        <v>16</v>
      </c>
      <c r="D5318" t="s">
        <v>72</v>
      </c>
      <c r="E5318" t="s">
        <v>21</v>
      </c>
      <c r="F5318" t="s">
        <v>24</v>
      </c>
      <c r="G5318" t="s">
        <v>25</v>
      </c>
      <c r="H5318" s="3">
        <v>16913.349999999999</v>
      </c>
      <c r="I5318" t="s">
        <v>21</v>
      </c>
      <c r="J5318" t="s">
        <v>18</v>
      </c>
      <c r="K53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39.193964176948597</v>
      </c>
      <c r="L5318" s="6">
        <f>TablaDatos[[#This Row],[IMC_raw]]/1000000000000000</f>
        <v>3.9193964176948599</v>
      </c>
      <c r="M5318" s="2">
        <v>3919396417694860</v>
      </c>
      <c r="N53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8" s="13">
        <f t="shared" si="83"/>
        <v>5317</v>
      </c>
      <c r="P5318" s="2" t="str">
        <f>IF(TablaDatos[[#This Row],[Diabetes]]=0,"No","Si")</f>
        <v>Si</v>
      </c>
      <c r="Q5318">
        <v>1</v>
      </c>
      <c r="R5318">
        <f>TablaDatos[[#This Row],[Aux2]]/10000000000000</f>
        <v>2407.5044237658799</v>
      </c>
      <c r="S5318" s="1">
        <v>2.40750442376588E+16</v>
      </c>
      <c r="T5318" s="7">
        <f>TablaDatos[[#This Row],[Aux3]]/100000000000000</f>
        <v>27.1119074393247</v>
      </c>
      <c r="U5318" s="1">
        <v>2711190743932470</v>
      </c>
      <c r="V5318">
        <v>173.4</v>
      </c>
      <c r="W5318">
        <v>111</v>
      </c>
    </row>
    <row r="5319" spans="1:23">
      <c r="A5319">
        <v>2019</v>
      </c>
      <c r="B5319">
        <v>69</v>
      </c>
      <c r="C5319" t="s">
        <v>23</v>
      </c>
      <c r="D5319" t="s">
        <v>29</v>
      </c>
      <c r="E5319" t="s">
        <v>21</v>
      </c>
      <c r="F5319" t="s">
        <v>24</v>
      </c>
      <c r="G5319" t="s">
        <v>25</v>
      </c>
      <c r="H5319" s="3">
        <v>6894.65</v>
      </c>
      <c r="I5319" t="s">
        <v>19</v>
      </c>
      <c r="J5319" t="s">
        <v>22</v>
      </c>
      <c r="K53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39.184701520568197</v>
      </c>
      <c r="L5319" s="5">
        <f>TablaDatos[[#This Row],[IMC_raw]]/1000000000000000</f>
        <v>39.184701520568197</v>
      </c>
      <c r="M5319" s="2">
        <v>3.91847015205682E+16</v>
      </c>
      <c r="N53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19" s="13">
        <f t="shared" si="83"/>
        <v>5318</v>
      </c>
      <c r="P5319" s="2" t="str">
        <f>IF(TablaDatos[[#This Row],[Diabetes]]=0,"No","Si")</f>
        <v>Si</v>
      </c>
      <c r="Q5319">
        <v>1</v>
      </c>
      <c r="R5319">
        <f>TablaDatos[[#This Row],[Aux2]]/10000000000000</f>
        <v>2292.20153190267</v>
      </c>
      <c r="S5319" s="1">
        <v>2.29220153190267E+16</v>
      </c>
      <c r="T5319" s="7">
        <f>TablaDatos[[#This Row],[Aux3]]/100000000000000</f>
        <v>251.14392171543599</v>
      </c>
      <c r="U5319" s="1">
        <v>2.51143921715436E+16</v>
      </c>
      <c r="V5319">
        <v>172.1</v>
      </c>
      <c r="W5319">
        <v>101.7</v>
      </c>
    </row>
    <row r="5320" spans="1:23">
      <c r="A5320">
        <v>2019</v>
      </c>
      <c r="B5320">
        <v>72</v>
      </c>
      <c r="C5320" t="s">
        <v>23</v>
      </c>
      <c r="D5320" t="s">
        <v>34</v>
      </c>
      <c r="E5320" t="s">
        <v>21</v>
      </c>
      <c r="F5320" t="s">
        <v>24</v>
      </c>
      <c r="G5320" t="s">
        <v>25</v>
      </c>
      <c r="H5320" s="3">
        <v>8434.4</v>
      </c>
      <c r="I5320" t="s">
        <v>19</v>
      </c>
      <c r="J5320" t="s">
        <v>22</v>
      </c>
      <c r="K53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39.172947663166397</v>
      </c>
      <c r="L5320" s="6">
        <f>TablaDatos[[#This Row],[IMC_raw]]/1000000000000000</f>
        <v>39.172947663166397</v>
      </c>
      <c r="M5320" s="2">
        <v>3.91729476631664E+16</v>
      </c>
      <c r="N53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0" s="13">
        <f t="shared" si="83"/>
        <v>5319</v>
      </c>
      <c r="P5320" s="2" t="str">
        <f>IF(TablaDatos[[#This Row],[Diabetes]]=0,"No","Si")</f>
        <v>Si</v>
      </c>
      <c r="Q5320">
        <v>1</v>
      </c>
      <c r="R5320">
        <f>TablaDatos[[#This Row],[Aux2]]/10000000000000</f>
        <v>2412.5639181901602</v>
      </c>
      <c r="S5320" s="1">
        <v>2.41256391819016E+16</v>
      </c>
      <c r="T5320" s="7">
        <f>TablaDatos[[#This Row],[Aux3]]/100000000000000</f>
        <v>24.037724439312299</v>
      </c>
      <c r="U5320" s="1">
        <v>2403772443931230</v>
      </c>
      <c r="V5320">
        <v>187.2</v>
      </c>
      <c r="W5320">
        <v>111.2</v>
      </c>
    </row>
    <row r="5321" spans="1:23">
      <c r="A5321">
        <v>2019</v>
      </c>
      <c r="B5321">
        <v>58</v>
      </c>
      <c r="C5321" t="s">
        <v>23</v>
      </c>
      <c r="D5321" t="s">
        <v>29</v>
      </c>
      <c r="E5321" t="s">
        <v>18</v>
      </c>
      <c r="F5321" t="s">
        <v>24</v>
      </c>
      <c r="G5321" t="s">
        <v>28</v>
      </c>
      <c r="H5321" s="3">
        <v>13733.25</v>
      </c>
      <c r="I5321" t="s">
        <v>19</v>
      </c>
      <c r="J5321" t="s">
        <v>22</v>
      </c>
      <c r="K53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39.153788828281002</v>
      </c>
      <c r="L5321" s="5">
        <f>TablaDatos[[#This Row],[IMC_raw]]/1000000000000000</f>
        <v>3.9153788828281</v>
      </c>
      <c r="M5321" s="2">
        <v>3915378882828100</v>
      </c>
      <c r="N53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1" s="13">
        <f t="shared" si="83"/>
        <v>5320</v>
      </c>
      <c r="P5321" s="2" t="str">
        <f>IF(TablaDatos[[#This Row],[Diabetes]]=0,"No","Si")</f>
        <v>No</v>
      </c>
      <c r="Q5321">
        <v>0</v>
      </c>
      <c r="R5321">
        <f>TablaDatos[[#This Row],[Aux2]]/10000000000000</f>
        <v>216.64691277971701</v>
      </c>
      <c r="S5321" s="1">
        <v>2166469127797170</v>
      </c>
      <c r="T5321" s="7">
        <f>TablaDatos[[#This Row],[Aux3]]/100000000000000</f>
        <v>22.255369889686499</v>
      </c>
      <c r="U5321" s="1">
        <v>2225536988968650</v>
      </c>
      <c r="V5321">
        <v>158.1</v>
      </c>
      <c r="W5321">
        <v>101.5</v>
      </c>
    </row>
    <row r="5322" spans="1:23">
      <c r="A5322">
        <v>2019</v>
      </c>
      <c r="B5322">
        <v>45</v>
      </c>
      <c r="C5322" t="s">
        <v>16</v>
      </c>
      <c r="D5322" t="s">
        <v>72</v>
      </c>
      <c r="E5322" t="s">
        <v>18</v>
      </c>
      <c r="F5322" t="s">
        <v>19</v>
      </c>
      <c r="G5322" t="s">
        <v>20</v>
      </c>
      <c r="H5322" s="3">
        <v>26135.119999999999</v>
      </c>
      <c r="I5322" t="s">
        <v>21</v>
      </c>
      <c r="J5322" t="s">
        <v>19</v>
      </c>
      <c r="K53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39.129470284980002</v>
      </c>
      <c r="L5322" s="6">
        <f>TablaDatos[[#This Row],[IMC_raw]]/1000000000000000</f>
        <v>39.129470284980002</v>
      </c>
      <c r="M5322" s="2">
        <v>3.912947028498E+16</v>
      </c>
      <c r="N53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2" s="13">
        <f t="shared" si="83"/>
        <v>5321</v>
      </c>
      <c r="P5322" s="2" t="str">
        <f>IF(TablaDatos[[#This Row],[Diabetes]]=0,"No","Si")</f>
        <v>No</v>
      </c>
      <c r="Q5322">
        <v>0</v>
      </c>
      <c r="R5322">
        <f>TablaDatos[[#This Row],[Aux2]]/10000000000000</f>
        <v>2351.9206958722598</v>
      </c>
      <c r="S5322" s="1">
        <v>2.35192069587226E+16</v>
      </c>
      <c r="T5322" s="7">
        <f>TablaDatos[[#This Row],[Aux3]]/100000000000000</f>
        <v>26.167411142100001</v>
      </c>
      <c r="U5322" s="1">
        <v>2616741114210000</v>
      </c>
      <c r="V5322">
        <v>162</v>
      </c>
      <c r="W5322">
        <v>98.4</v>
      </c>
    </row>
    <row r="5323" spans="1:23">
      <c r="A5323">
        <v>2019</v>
      </c>
      <c r="B5323">
        <v>68</v>
      </c>
      <c r="C5323" t="s">
        <v>16</v>
      </c>
      <c r="D5323" t="s">
        <v>30</v>
      </c>
      <c r="E5323" t="s">
        <v>21</v>
      </c>
      <c r="F5323" t="s">
        <v>24</v>
      </c>
      <c r="G5323" t="s">
        <v>25</v>
      </c>
      <c r="H5323" s="3">
        <v>10535.12</v>
      </c>
      <c r="I5323" t="s">
        <v>21</v>
      </c>
      <c r="J5323" t="s">
        <v>18</v>
      </c>
      <c r="K53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39.1245602150615</v>
      </c>
      <c r="L5323" s="6">
        <f>TablaDatos[[#This Row],[IMC_raw]]/1000000000000000</f>
        <v>3.9124560215061499</v>
      </c>
      <c r="M5323" s="2">
        <v>3912456021506150</v>
      </c>
      <c r="N53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3" s="13">
        <f t="shared" si="83"/>
        <v>5322</v>
      </c>
      <c r="P5323" s="2" t="str">
        <f>IF(TablaDatos[[#This Row],[Diabetes]]=0,"No","Si")</f>
        <v>Si</v>
      </c>
      <c r="Q5323">
        <v>1</v>
      </c>
      <c r="R5323">
        <f>TablaDatos[[#This Row],[Aux2]]/10000000000000</f>
        <v>2037.8652307763</v>
      </c>
      <c r="S5323" s="1">
        <v>2.0378652307763E+16</v>
      </c>
      <c r="T5323" s="7">
        <f>TablaDatos[[#This Row],[Aux3]]/100000000000000</f>
        <v>288.90586296961902</v>
      </c>
      <c r="U5323" s="1">
        <v>2.88905862969619E+16</v>
      </c>
      <c r="V5323">
        <v>179.2</v>
      </c>
      <c r="W5323">
        <v>106.7</v>
      </c>
    </row>
    <row r="5324" spans="1:23">
      <c r="A5324">
        <v>2019</v>
      </c>
      <c r="B5324">
        <v>58</v>
      </c>
      <c r="C5324" t="s">
        <v>16</v>
      </c>
      <c r="D5324" t="s">
        <v>37</v>
      </c>
      <c r="E5324" t="s">
        <v>21</v>
      </c>
      <c r="F5324" t="s">
        <v>35</v>
      </c>
      <c r="G5324" t="s">
        <v>28</v>
      </c>
      <c r="H5324" s="3">
        <v>18236.41</v>
      </c>
      <c r="I5324" t="s">
        <v>21</v>
      </c>
      <c r="J5324" t="s">
        <v>21</v>
      </c>
      <c r="K53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39.030300434553901</v>
      </c>
      <c r="L5324" s="6">
        <f>TablaDatos[[#This Row],[IMC_raw]]/1000000000000000</f>
        <v>3.9030300434553902</v>
      </c>
      <c r="M5324" s="2">
        <v>3903030043455390</v>
      </c>
      <c r="N53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4" s="13">
        <f t="shared" si="83"/>
        <v>5323</v>
      </c>
      <c r="P5324" s="2" t="str">
        <f>IF(TablaDatos[[#This Row],[Diabetes]]=0,"No","Si")</f>
        <v>Si</v>
      </c>
      <c r="Q5324">
        <v>1</v>
      </c>
      <c r="R5324">
        <f>TablaDatos[[#This Row],[Aux2]]/10000000000000</f>
        <v>2591.1938244068001</v>
      </c>
      <c r="S5324" s="1">
        <v>2.5911938244068E+16</v>
      </c>
      <c r="T5324" s="7">
        <f>TablaDatos[[#This Row],[Aux3]]/100000000000000</f>
        <v>3.0000000000000001E-12</v>
      </c>
      <c r="U5324">
        <v>300</v>
      </c>
      <c r="V5324">
        <v>179.7</v>
      </c>
      <c r="W5324">
        <v>107.5</v>
      </c>
    </row>
    <row r="5325" spans="1:23">
      <c r="A5325">
        <v>2019</v>
      </c>
      <c r="B5325">
        <v>63</v>
      </c>
      <c r="C5325" t="s">
        <v>16</v>
      </c>
      <c r="D5325" t="s">
        <v>73</v>
      </c>
      <c r="E5325" t="s">
        <v>18</v>
      </c>
      <c r="F5325" t="s">
        <v>24</v>
      </c>
      <c r="G5325" t="s">
        <v>28</v>
      </c>
      <c r="H5325" s="3">
        <v>32414.720000000001</v>
      </c>
      <c r="I5325" t="s">
        <v>19</v>
      </c>
      <c r="J5325" t="s">
        <v>22</v>
      </c>
      <c r="K53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39.008794492292601</v>
      </c>
      <c r="L5325" s="5">
        <f>TablaDatos[[#This Row],[IMC_raw]]/1000000000000000</f>
        <v>3.9008794492292602</v>
      </c>
      <c r="M5325" s="2">
        <v>3900879449229260</v>
      </c>
      <c r="N53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5" s="13">
        <f t="shared" si="83"/>
        <v>5324</v>
      </c>
      <c r="P5325" s="2" t="str">
        <f>IF(TablaDatos[[#This Row],[Diabetes]]=0,"No","Si")</f>
        <v>No</v>
      </c>
      <c r="Q5325">
        <v>0</v>
      </c>
      <c r="R5325">
        <f>TablaDatos[[#This Row],[Aux2]]/10000000000000</f>
        <v>2544.7421440399999</v>
      </c>
      <c r="S5325" s="1">
        <v>2.54474214404E+16</v>
      </c>
      <c r="T5325" s="7">
        <f>TablaDatos[[#This Row],[Aux3]]/100000000000000</f>
        <v>227.282741379599</v>
      </c>
      <c r="U5325" s="1">
        <v>2.27282741379599E+16</v>
      </c>
      <c r="V5325">
        <v>166.3</v>
      </c>
      <c r="W5325">
        <v>101.4</v>
      </c>
    </row>
    <row r="5326" spans="1:23">
      <c r="A5326">
        <v>2019</v>
      </c>
      <c r="B5326">
        <v>59</v>
      </c>
      <c r="C5326" t="s">
        <v>23</v>
      </c>
      <c r="D5326" t="s">
        <v>71</v>
      </c>
      <c r="E5326" t="s">
        <v>19</v>
      </c>
      <c r="F5326" t="s">
        <v>19</v>
      </c>
      <c r="G5326" t="s">
        <v>28</v>
      </c>
      <c r="H5326" s="3">
        <v>16272.35</v>
      </c>
      <c r="I5326" t="s">
        <v>19</v>
      </c>
      <c r="J5326" t="s">
        <v>22</v>
      </c>
      <c r="K53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38.9713195452752</v>
      </c>
      <c r="L5326" s="5">
        <f>TablaDatos[[#This Row],[IMC_raw]]/1000000000000000</f>
        <v>38.9713195452752</v>
      </c>
      <c r="M5326" s="2">
        <v>3.89713195452752E+16</v>
      </c>
      <c r="N53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6" s="13">
        <f t="shared" si="83"/>
        <v>5325</v>
      </c>
      <c r="P5326" s="2" t="str">
        <f>IF(TablaDatos[[#This Row],[Diabetes]]=0,"No","Si")</f>
        <v>Si</v>
      </c>
      <c r="Q5326">
        <v>1</v>
      </c>
      <c r="R5326">
        <f>TablaDatos[[#This Row],[Aux2]]/10000000000000</f>
        <v>2164.3935218555798</v>
      </c>
      <c r="S5326" s="1">
        <v>2.16439352185558E+16</v>
      </c>
      <c r="T5326" s="7">
        <f>TablaDatos[[#This Row],[Aux3]]/100000000000000</f>
        <v>255.47591118293099</v>
      </c>
      <c r="U5326" s="1">
        <v>2.55475911182931E+16</v>
      </c>
      <c r="V5326">
        <v>159.69999999999999</v>
      </c>
      <c r="W5326">
        <v>97.5</v>
      </c>
    </row>
    <row r="5327" spans="1:23">
      <c r="A5327">
        <v>2019</v>
      </c>
      <c r="B5327">
        <v>67</v>
      </c>
      <c r="C5327" t="s">
        <v>16</v>
      </c>
      <c r="D5327" t="s">
        <v>34</v>
      </c>
      <c r="E5327" t="s">
        <v>31</v>
      </c>
      <c r="F5327" t="s">
        <v>24</v>
      </c>
      <c r="G5327" t="s">
        <v>25</v>
      </c>
      <c r="H5327" s="3">
        <v>9870.8700000000008</v>
      </c>
      <c r="I5327" t="s">
        <v>21</v>
      </c>
      <c r="J5327" t="s">
        <v>19</v>
      </c>
      <c r="K53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38.945195961174797</v>
      </c>
      <c r="L5327" s="6">
        <f>TablaDatos[[#This Row],[IMC_raw]]/1000000000000000</f>
        <v>38.945195961174797</v>
      </c>
      <c r="M5327" s="2">
        <v>3.89451959611748E+16</v>
      </c>
      <c r="N53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7" s="13">
        <f t="shared" si="83"/>
        <v>5326</v>
      </c>
      <c r="P5327" s="2" t="str">
        <f>IF(TablaDatos[[#This Row],[Diabetes]]=0,"No","Si")</f>
        <v>No</v>
      </c>
      <c r="Q5327">
        <v>0</v>
      </c>
      <c r="R5327">
        <f>TablaDatos[[#This Row],[Aux2]]/10000000000000</f>
        <v>2443.9744887698098</v>
      </c>
      <c r="S5327" s="1">
        <v>2.44397448876981E+16</v>
      </c>
      <c r="T5327" s="7">
        <f>TablaDatos[[#This Row],[Aux3]]/100000000000000</f>
        <v>2.7670896538457401</v>
      </c>
      <c r="U5327" s="1">
        <v>276708965384574</v>
      </c>
      <c r="V5327">
        <v>172.6</v>
      </c>
      <c r="W5327">
        <v>104.1</v>
      </c>
    </row>
    <row r="5328" spans="1:23">
      <c r="A5328">
        <v>2019</v>
      </c>
      <c r="B5328">
        <v>59</v>
      </c>
      <c r="C5328" t="s">
        <v>16</v>
      </c>
      <c r="D5328" t="s">
        <v>37</v>
      </c>
      <c r="E5328" t="s">
        <v>31</v>
      </c>
      <c r="F5328" t="s">
        <v>24</v>
      </c>
      <c r="G5328" t="s">
        <v>28</v>
      </c>
      <c r="H5328" s="3">
        <v>9095.4599999999991</v>
      </c>
      <c r="I5328" t="s">
        <v>19</v>
      </c>
      <c r="J5328" t="s">
        <v>18</v>
      </c>
      <c r="K53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38.822787351967698</v>
      </c>
      <c r="L5328" s="5">
        <f>TablaDatos[[#This Row],[IMC_raw]]/1000000000000000</f>
        <v>38.822787351967698</v>
      </c>
      <c r="M5328" s="2">
        <v>3.8822787351967696E+16</v>
      </c>
      <c r="N53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8" s="13">
        <f t="shared" si="83"/>
        <v>5327</v>
      </c>
      <c r="P5328" s="2" t="str">
        <f>IF(TablaDatos[[#This Row],[Diabetes]]=0,"No","Si")</f>
        <v>Si</v>
      </c>
      <c r="Q5328">
        <v>1</v>
      </c>
      <c r="R5328">
        <f>TablaDatos[[#This Row],[Aux2]]/10000000000000</f>
        <v>247.591541073629</v>
      </c>
      <c r="S5328" s="1">
        <v>2475915410736290</v>
      </c>
      <c r="T5328" s="7">
        <f>TablaDatos[[#This Row],[Aux3]]/100000000000000</f>
        <v>282.379615023479</v>
      </c>
      <c r="U5328" s="1">
        <v>2.82379615023479E+16</v>
      </c>
      <c r="V5328">
        <v>181.1</v>
      </c>
      <c r="W5328">
        <v>107.6</v>
      </c>
    </row>
    <row r="5329" spans="1:23">
      <c r="A5329">
        <v>2019</v>
      </c>
      <c r="B5329">
        <v>58</v>
      </c>
      <c r="C5329" t="s">
        <v>16</v>
      </c>
      <c r="D5329" t="s">
        <v>17</v>
      </c>
      <c r="E5329" t="s">
        <v>19</v>
      </c>
      <c r="F5329" t="s">
        <v>24</v>
      </c>
      <c r="G5329" t="s">
        <v>28</v>
      </c>
      <c r="H5329" s="3">
        <v>28528.21</v>
      </c>
      <c r="I5329" t="s">
        <v>21</v>
      </c>
      <c r="J5329" t="s">
        <v>18</v>
      </c>
      <c r="K53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38.810685645491198</v>
      </c>
      <c r="L5329" s="5">
        <f>TablaDatos[[#This Row],[IMC_raw]]/1000000000000000</f>
        <v>3.8810685645491199</v>
      </c>
      <c r="M5329" s="2">
        <v>3881068564549120</v>
      </c>
      <c r="N53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29" s="13">
        <f t="shared" si="83"/>
        <v>5328</v>
      </c>
      <c r="P5329" s="2" t="str">
        <f>IF(TablaDatos[[#This Row],[Diabetes]]=0,"No","Si")</f>
        <v>No</v>
      </c>
      <c r="Q5329">
        <v>0</v>
      </c>
      <c r="R5329">
        <f>TablaDatos[[#This Row],[Aux2]]/10000000000000</f>
        <v>2446.0096665425899</v>
      </c>
      <c r="S5329" s="1">
        <v>2.44600966654259E+16</v>
      </c>
      <c r="T5329" s="7">
        <f>TablaDatos[[#This Row],[Aux3]]/100000000000000</f>
        <v>292.12449171268901</v>
      </c>
      <c r="U5329" s="1">
        <v>2.92124491712689E+16</v>
      </c>
      <c r="V5329">
        <v>166.5</v>
      </c>
      <c r="W5329">
        <v>103.4</v>
      </c>
    </row>
    <row r="5330" spans="1:23">
      <c r="A5330">
        <v>2019</v>
      </c>
      <c r="B5330">
        <v>69</v>
      </c>
      <c r="C5330" t="s">
        <v>16</v>
      </c>
      <c r="D5330" t="s">
        <v>72</v>
      </c>
      <c r="E5330" t="s">
        <v>31</v>
      </c>
      <c r="F5330" t="s">
        <v>24</v>
      </c>
      <c r="G5330" t="s">
        <v>25</v>
      </c>
      <c r="H5330" s="3">
        <v>10603.21</v>
      </c>
      <c r="I5330" t="s">
        <v>21</v>
      </c>
      <c r="J5330" t="s">
        <v>18</v>
      </c>
      <c r="K53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38.792298292271298</v>
      </c>
      <c r="L5330" s="6">
        <f>TablaDatos[[#This Row],[IMC_raw]]/1000000000000000</f>
        <v>38.792298292271298</v>
      </c>
      <c r="M5330" s="2">
        <v>3.8792298292271296E+16</v>
      </c>
      <c r="N53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0" s="13">
        <f t="shared" si="83"/>
        <v>5329</v>
      </c>
      <c r="P5330" s="2" t="str">
        <f>IF(TablaDatos[[#This Row],[Diabetes]]=0,"No","Si")</f>
        <v>No</v>
      </c>
      <c r="Q5330">
        <v>0</v>
      </c>
      <c r="R5330">
        <f>TablaDatos[[#This Row],[Aux2]]/10000000000000</f>
        <v>235.69407360790399</v>
      </c>
      <c r="S5330" s="1">
        <v>2356940736079040</v>
      </c>
      <c r="T5330" s="7">
        <f>TablaDatos[[#This Row],[Aux3]]/100000000000000</f>
        <v>26.819455448532199</v>
      </c>
      <c r="U5330" s="1">
        <v>2681945544853220</v>
      </c>
      <c r="V5330">
        <v>170.2</v>
      </c>
      <c r="W5330">
        <v>102.4</v>
      </c>
    </row>
    <row r="5331" spans="1:23">
      <c r="A5331">
        <v>2019</v>
      </c>
      <c r="B5331">
        <v>50</v>
      </c>
      <c r="C5331" t="s">
        <v>23</v>
      </c>
      <c r="D5331" t="s">
        <v>29</v>
      </c>
      <c r="E5331" t="s">
        <v>19</v>
      </c>
      <c r="F5331" t="s">
        <v>19</v>
      </c>
      <c r="G5331" t="s">
        <v>20</v>
      </c>
      <c r="H5331" s="3">
        <v>14562.77</v>
      </c>
      <c r="I5331" t="s">
        <v>19</v>
      </c>
      <c r="J5331" t="s">
        <v>22</v>
      </c>
      <c r="K53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38.705026274786704</v>
      </c>
      <c r="L5331" s="5">
        <f>TablaDatos[[#This Row],[IMC_raw]]/1000000000000000</f>
        <v>38.705026274786704</v>
      </c>
      <c r="M5331" s="2">
        <v>3.8705026274786704E+16</v>
      </c>
      <c r="N53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1" s="13">
        <f t="shared" si="83"/>
        <v>5330</v>
      </c>
      <c r="P5331" s="2" t="str">
        <f>IF(TablaDatos[[#This Row],[Diabetes]]=0,"No","Si")</f>
        <v>Si</v>
      </c>
      <c r="Q5331">
        <v>1</v>
      </c>
      <c r="R5331">
        <f>TablaDatos[[#This Row],[Aux2]]/10000000000000</f>
        <v>2193.0503611373802</v>
      </c>
      <c r="S5331" s="1">
        <v>2.19305036113738E+16</v>
      </c>
      <c r="T5331" s="7">
        <f>TablaDatos[[#This Row],[Aux3]]/100000000000000</f>
        <v>26.534571222541999</v>
      </c>
      <c r="U5331" s="1">
        <v>2653457122254200</v>
      </c>
      <c r="V5331">
        <v>153.6</v>
      </c>
      <c r="W5331">
        <v>94.1</v>
      </c>
    </row>
    <row r="5332" spans="1:23">
      <c r="A5332">
        <v>2019</v>
      </c>
      <c r="B5332">
        <v>65</v>
      </c>
      <c r="C5332" t="s">
        <v>16</v>
      </c>
      <c r="D5332" t="s">
        <v>26</v>
      </c>
      <c r="E5332" t="s">
        <v>31</v>
      </c>
      <c r="F5332" t="s">
        <v>24</v>
      </c>
      <c r="G5332" t="s">
        <v>25</v>
      </c>
      <c r="H5332" s="3">
        <v>15331.06</v>
      </c>
      <c r="I5332" t="s">
        <v>21</v>
      </c>
      <c r="J5332" t="s">
        <v>18</v>
      </c>
      <c r="K53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38.6980163292993</v>
      </c>
      <c r="L5332" s="6">
        <f>TablaDatos[[#This Row],[IMC_raw]]/100000000000000</f>
        <v>38.6980163292993</v>
      </c>
      <c r="M5332" s="2">
        <v>3869801632929930</v>
      </c>
      <c r="N53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2" s="13">
        <f t="shared" si="83"/>
        <v>5331</v>
      </c>
      <c r="P5332" s="2" t="str">
        <f>IF(TablaDatos[[#This Row],[Diabetes]]=0,"No","Si")</f>
        <v>Si</v>
      </c>
      <c r="Q5332">
        <v>1</v>
      </c>
      <c r="R5332">
        <f>TablaDatos[[#This Row],[Aux2]]/10000000000000</f>
        <v>2345.10594937828</v>
      </c>
      <c r="S5332" s="1">
        <v>2.34510594937828E+16</v>
      </c>
      <c r="T5332" s="7">
        <f>TablaDatos[[#This Row],[Aux3]]/100000000000000</f>
        <v>262.35194059355399</v>
      </c>
      <c r="U5332" s="1">
        <v>2.62351940593554E+16</v>
      </c>
      <c r="V5332">
        <v>179</v>
      </c>
      <c r="W5332">
        <v>108.7</v>
      </c>
    </row>
    <row r="5333" spans="1:23">
      <c r="A5333">
        <v>2019</v>
      </c>
      <c r="B5333">
        <v>62</v>
      </c>
      <c r="C5333" t="s">
        <v>16</v>
      </c>
      <c r="D5333" t="s">
        <v>30</v>
      </c>
      <c r="E5333" t="s">
        <v>21</v>
      </c>
      <c r="F5333" t="s">
        <v>24</v>
      </c>
      <c r="G5333" t="s">
        <v>28</v>
      </c>
      <c r="H5333" s="3">
        <v>14093.75</v>
      </c>
      <c r="I5333" t="s">
        <v>19</v>
      </c>
      <c r="J5333" t="s">
        <v>18</v>
      </c>
      <c r="K53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38.605586975945499</v>
      </c>
      <c r="L5333" s="5">
        <f>TablaDatos[[#This Row],[IMC_raw]]/1000000000000000</f>
        <v>3.8605586975945498</v>
      </c>
      <c r="M5333" s="2">
        <v>3860558697594550</v>
      </c>
      <c r="N53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3" s="13">
        <f t="shared" si="83"/>
        <v>5332</v>
      </c>
      <c r="P5333" s="2" t="str">
        <f>IF(TablaDatos[[#This Row],[Diabetes]]=0,"No","Si")</f>
        <v>No</v>
      </c>
      <c r="Q5333">
        <v>0</v>
      </c>
      <c r="R5333">
        <f>TablaDatos[[#This Row],[Aux2]]/10000000000000</f>
        <v>21.038716281884199</v>
      </c>
      <c r="S5333" s="1">
        <v>210387162818842</v>
      </c>
      <c r="T5333" s="7">
        <f>TablaDatos[[#This Row],[Aux3]]/100000000000000</f>
        <v>25.507689251879</v>
      </c>
      <c r="U5333" s="1">
        <v>2550768925187900</v>
      </c>
      <c r="V5333">
        <v>166.5</v>
      </c>
      <c r="W5333">
        <v>99.5</v>
      </c>
    </row>
    <row r="5334" spans="1:23">
      <c r="A5334">
        <v>2019</v>
      </c>
      <c r="B5334">
        <v>52</v>
      </c>
      <c r="C5334" t="s">
        <v>16</v>
      </c>
      <c r="D5334" t="s">
        <v>72</v>
      </c>
      <c r="E5334" t="s">
        <v>19</v>
      </c>
      <c r="F5334" t="s">
        <v>24</v>
      </c>
      <c r="G5334" t="s">
        <v>20</v>
      </c>
      <c r="H5334" s="3">
        <v>19065.349999999999</v>
      </c>
      <c r="I5334" t="s">
        <v>21</v>
      </c>
      <c r="J5334" t="s">
        <v>18</v>
      </c>
      <c r="K53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38.583416281664505</v>
      </c>
      <c r="L5334" s="6">
        <f>TablaDatos[[#This Row],[IMC_raw]]/1000000000000000</f>
        <v>3.8583416281664502</v>
      </c>
      <c r="M5334" s="2">
        <v>3858341628166450</v>
      </c>
      <c r="N53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4" s="13">
        <f t="shared" si="83"/>
        <v>5333</v>
      </c>
      <c r="P5334" s="2" t="str">
        <f>IF(TablaDatos[[#This Row],[Diabetes]]=0,"No","Si")</f>
        <v>No</v>
      </c>
      <c r="Q5334">
        <v>0</v>
      </c>
      <c r="R5334">
        <f>TablaDatos[[#This Row],[Aux2]]/10000000000000</f>
        <v>2221.3890509123698</v>
      </c>
      <c r="S5334" s="1">
        <v>2.22138905091237E+16</v>
      </c>
      <c r="T5334" s="7">
        <f>TablaDatos[[#This Row],[Aux3]]/100000000000000</f>
        <v>23.231415595133299</v>
      </c>
      <c r="U5334" s="1">
        <v>2323141559513330</v>
      </c>
      <c r="V5334">
        <v>157.4</v>
      </c>
      <c r="W5334">
        <v>98.1</v>
      </c>
    </row>
    <row r="5335" spans="1:23">
      <c r="A5335">
        <v>2019</v>
      </c>
      <c r="B5335">
        <v>71</v>
      </c>
      <c r="C5335" t="s">
        <v>23</v>
      </c>
      <c r="D5335" t="s">
        <v>73</v>
      </c>
      <c r="E5335" t="s">
        <v>31</v>
      </c>
      <c r="F5335" t="s">
        <v>24</v>
      </c>
      <c r="G5335" t="s">
        <v>25</v>
      </c>
      <c r="H5335" s="3">
        <v>22292.76</v>
      </c>
      <c r="I5335" t="s">
        <v>21</v>
      </c>
      <c r="J5335" t="s">
        <v>18</v>
      </c>
      <c r="K53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38.581612674960603</v>
      </c>
      <c r="L5335" s="5">
        <f>TablaDatos[[#This Row],[IMC_raw]]/1000000000000000</f>
        <v>0.38581612674960603</v>
      </c>
      <c r="M5335" s="2">
        <v>385816126749606</v>
      </c>
      <c r="N53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5" s="13">
        <f t="shared" si="83"/>
        <v>5334</v>
      </c>
      <c r="P5335" s="2" t="str">
        <f>IF(TablaDatos[[#This Row],[Diabetes]]=0,"No","Si")</f>
        <v>Si</v>
      </c>
      <c r="Q5335">
        <v>1</v>
      </c>
      <c r="R5335">
        <f>TablaDatos[[#This Row],[Aux2]]/10000000000000</f>
        <v>245.30036735018101</v>
      </c>
      <c r="S5335" s="1">
        <v>2453003673501810</v>
      </c>
      <c r="T5335" s="7">
        <f>TablaDatos[[#This Row],[Aux3]]/100000000000000</f>
        <v>257.24351109405399</v>
      </c>
      <c r="U5335" s="1">
        <v>2.57243511094054E+16</v>
      </c>
      <c r="V5335">
        <v>192.8</v>
      </c>
      <c r="W5335">
        <v>109.2</v>
      </c>
    </row>
    <row r="5336" spans="1:23">
      <c r="A5336">
        <v>2019</v>
      </c>
      <c r="B5336">
        <v>62</v>
      </c>
      <c r="C5336" t="s">
        <v>23</v>
      </c>
      <c r="D5336" t="s">
        <v>72</v>
      </c>
      <c r="E5336" t="s">
        <v>21</v>
      </c>
      <c r="F5336" t="s">
        <v>24</v>
      </c>
      <c r="G5336" t="s">
        <v>28</v>
      </c>
      <c r="H5336" s="3">
        <v>15092.74</v>
      </c>
      <c r="I5336" t="s">
        <v>21</v>
      </c>
      <c r="J5336" t="s">
        <v>22</v>
      </c>
      <c r="K53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38.576032523634098</v>
      </c>
      <c r="L5336" s="5">
        <f>TablaDatos[[#This Row],[IMC_raw]]/1000000000000000</f>
        <v>3.8576032523634098</v>
      </c>
      <c r="M5336" s="2">
        <v>3857603252363410</v>
      </c>
      <c r="N53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6" s="13">
        <f t="shared" si="83"/>
        <v>5335</v>
      </c>
      <c r="P5336" s="2" t="str">
        <f>IF(TablaDatos[[#This Row],[Diabetes]]=0,"No","Si")</f>
        <v>No</v>
      </c>
      <c r="Q5336">
        <v>0</v>
      </c>
      <c r="R5336">
        <f>TablaDatos[[#This Row],[Aux2]]/10000000000000</f>
        <v>243.738667211006</v>
      </c>
      <c r="S5336" s="1">
        <v>2437386672110060</v>
      </c>
      <c r="T5336" s="7">
        <f>TablaDatos[[#This Row],[Aux3]]/100000000000000</f>
        <v>29.944870520165001</v>
      </c>
      <c r="U5336" s="1">
        <v>2994487052016500</v>
      </c>
      <c r="V5336">
        <v>174.7</v>
      </c>
      <c r="W5336">
        <v>98.8</v>
      </c>
    </row>
    <row r="5337" spans="1:23">
      <c r="A5337">
        <v>2019</v>
      </c>
      <c r="B5337">
        <v>74</v>
      </c>
      <c r="C5337" t="s">
        <v>23</v>
      </c>
      <c r="D5337" t="s">
        <v>17</v>
      </c>
      <c r="E5337" t="s">
        <v>19</v>
      </c>
      <c r="F5337" t="s">
        <v>24</v>
      </c>
      <c r="G5337" t="s">
        <v>25</v>
      </c>
      <c r="H5337" s="3">
        <v>18159.79</v>
      </c>
      <c r="I5337" t="s">
        <v>21</v>
      </c>
      <c r="J5337" t="s">
        <v>22</v>
      </c>
      <c r="K53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38.5355652511142</v>
      </c>
      <c r="L5337" s="5">
        <f>TablaDatos[[#This Row],[IMC_raw]]/1000000000000000</f>
        <v>3.8535565251114199</v>
      </c>
      <c r="M5337" s="2">
        <v>3853556525111420</v>
      </c>
      <c r="N53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7" s="13">
        <f t="shared" si="83"/>
        <v>5336</v>
      </c>
      <c r="P5337" s="2" t="str">
        <f>IF(TablaDatos[[#This Row],[Diabetes]]=0,"No","Si")</f>
        <v>No</v>
      </c>
      <c r="Q5337">
        <v>0</v>
      </c>
      <c r="R5337">
        <f>TablaDatos[[#This Row],[Aux2]]/10000000000000</f>
        <v>2117.2712347309198</v>
      </c>
      <c r="S5337" s="1">
        <v>2.11727123473092E+16</v>
      </c>
      <c r="T5337" s="7">
        <f>TablaDatos[[#This Row],[Aux3]]/100000000000000</f>
        <v>243.83185708897301</v>
      </c>
      <c r="U5337" s="1">
        <v>2.43831857088973E+16</v>
      </c>
      <c r="V5337">
        <v>178.1</v>
      </c>
      <c r="W5337">
        <v>101.3</v>
      </c>
    </row>
    <row r="5338" spans="1:23">
      <c r="A5338">
        <v>2019</v>
      </c>
      <c r="B5338">
        <v>57</v>
      </c>
      <c r="C5338" t="s">
        <v>16</v>
      </c>
      <c r="D5338" t="s">
        <v>17</v>
      </c>
      <c r="E5338" t="s">
        <v>18</v>
      </c>
      <c r="F5338" t="s">
        <v>19</v>
      </c>
      <c r="G5338" t="s">
        <v>28</v>
      </c>
      <c r="H5338" s="3">
        <v>30068.16</v>
      </c>
      <c r="I5338" t="s">
        <v>19</v>
      </c>
      <c r="J5338" t="s">
        <v>22</v>
      </c>
      <c r="K53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38.482448625242199</v>
      </c>
      <c r="L5338" s="5">
        <f>TablaDatos[[#This Row],[IMC_raw]]/1000000000000000</f>
        <v>3.8482448625242198</v>
      </c>
      <c r="M5338" s="2">
        <v>3848244862524220</v>
      </c>
      <c r="N53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8" s="13">
        <f t="shared" si="83"/>
        <v>5337</v>
      </c>
      <c r="P5338" s="2" t="str">
        <f>IF(TablaDatos[[#This Row],[Diabetes]]=0,"No","Si")</f>
        <v>No</v>
      </c>
      <c r="Q5338">
        <v>0</v>
      </c>
      <c r="R5338">
        <f>TablaDatos[[#This Row],[Aux2]]/10000000000000</f>
        <v>2311.36978789879</v>
      </c>
      <c r="S5338" s="1">
        <v>2.31136978789879E+16</v>
      </c>
      <c r="T5338" s="7">
        <f>TablaDatos[[#This Row],[Aux3]]/100000000000000</f>
        <v>240.65607817677801</v>
      </c>
      <c r="U5338" s="1">
        <v>2.40656078176778E+16</v>
      </c>
      <c r="V5338">
        <v>157.30000000000001</v>
      </c>
      <c r="W5338">
        <v>103.3</v>
      </c>
    </row>
    <row r="5339" spans="1:23">
      <c r="A5339">
        <v>2019</v>
      </c>
      <c r="B5339">
        <v>66</v>
      </c>
      <c r="C5339" t="s">
        <v>16</v>
      </c>
      <c r="D5339" t="s">
        <v>26</v>
      </c>
      <c r="E5339" t="s">
        <v>21</v>
      </c>
      <c r="F5339" t="s">
        <v>24</v>
      </c>
      <c r="G5339" t="s">
        <v>25</v>
      </c>
      <c r="H5339" s="3">
        <v>20161.68</v>
      </c>
      <c r="I5339" t="s">
        <v>21</v>
      </c>
      <c r="J5339" t="s">
        <v>22</v>
      </c>
      <c r="K53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38.446582826443802</v>
      </c>
      <c r="L5339" s="5">
        <f>TablaDatos[[#This Row],[IMC_raw]]/1000000000000000</f>
        <v>3.8446582826443798</v>
      </c>
      <c r="M5339" s="2">
        <v>3844658282644380</v>
      </c>
      <c r="N53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39" s="13">
        <f t="shared" si="83"/>
        <v>5338</v>
      </c>
      <c r="P5339" s="2" t="str">
        <f>IF(TablaDatos[[#This Row],[Diabetes]]=0,"No","Si")</f>
        <v>Si</v>
      </c>
      <c r="Q5339">
        <v>1</v>
      </c>
      <c r="R5339">
        <f>TablaDatos[[#This Row],[Aux2]]/10000000000000</f>
        <v>2373.5336500408998</v>
      </c>
      <c r="S5339" s="1">
        <v>2.3735336500409E+16</v>
      </c>
      <c r="T5339" s="7">
        <f>TablaDatos[[#This Row],[Aux3]]/100000000000000</f>
        <v>270.31218190203901</v>
      </c>
      <c r="U5339" s="1">
        <v>2.70312181902039E+16</v>
      </c>
      <c r="V5339">
        <v>164.9</v>
      </c>
      <c r="W5339">
        <v>102.3</v>
      </c>
    </row>
    <row r="5340" spans="1:23">
      <c r="A5340">
        <v>2019</v>
      </c>
      <c r="B5340">
        <v>55</v>
      </c>
      <c r="C5340" t="s">
        <v>23</v>
      </c>
      <c r="D5340" t="s">
        <v>17</v>
      </c>
      <c r="E5340" t="s">
        <v>19</v>
      </c>
      <c r="F5340" t="s">
        <v>24</v>
      </c>
      <c r="G5340" t="s">
        <v>28</v>
      </c>
      <c r="H5340" s="3">
        <v>29229.77</v>
      </c>
      <c r="I5340" t="s">
        <v>19</v>
      </c>
      <c r="J5340" t="s">
        <v>18</v>
      </c>
      <c r="K53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38.428020145487395</v>
      </c>
      <c r="L5340" s="5">
        <f>TablaDatos[[#This Row],[IMC_raw]]/1000000000000000</f>
        <v>3.8428020145487398</v>
      </c>
      <c r="M5340" s="2">
        <v>3842802014548740</v>
      </c>
      <c r="N53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0" s="13">
        <f t="shared" si="83"/>
        <v>5339</v>
      </c>
      <c r="P5340" s="2" t="str">
        <f>IF(TablaDatos[[#This Row],[Diabetes]]=0,"No","Si")</f>
        <v>No</v>
      </c>
      <c r="Q5340">
        <v>0</v>
      </c>
      <c r="R5340">
        <f>TablaDatos[[#This Row],[Aux2]]/10000000000000</f>
        <v>227.95554969946801</v>
      </c>
      <c r="S5340" s="1">
        <v>2279555496994680</v>
      </c>
      <c r="T5340" s="7">
        <f>TablaDatos[[#This Row],[Aux3]]/100000000000000</f>
        <v>250.32888352999501</v>
      </c>
      <c r="U5340" s="1">
        <v>2.50328883529995E+16</v>
      </c>
      <c r="V5340">
        <v>161.19999999999999</v>
      </c>
      <c r="W5340">
        <v>103.6</v>
      </c>
    </row>
    <row r="5341" spans="1:23">
      <c r="A5341">
        <v>2019</v>
      </c>
      <c r="B5341">
        <v>63</v>
      </c>
      <c r="C5341" t="s">
        <v>16</v>
      </c>
      <c r="D5341" t="s">
        <v>17</v>
      </c>
      <c r="E5341" t="s">
        <v>21</v>
      </c>
      <c r="F5341" t="s">
        <v>24</v>
      </c>
      <c r="G5341" t="s">
        <v>28</v>
      </c>
      <c r="H5341" s="3">
        <v>12390.13</v>
      </c>
      <c r="I5341" t="s">
        <v>19</v>
      </c>
      <c r="J5341" t="s">
        <v>22</v>
      </c>
      <c r="K53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38.418619386309999</v>
      </c>
      <c r="L5341" s="6">
        <f>TablaDatos[[#This Row],[IMC_raw]]/1000000000000000</f>
        <v>38.418619386309999</v>
      </c>
      <c r="M5341" s="2">
        <v>3.841861938631E+16</v>
      </c>
      <c r="N53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1" s="13">
        <f t="shared" si="83"/>
        <v>5340</v>
      </c>
      <c r="P5341" s="2" t="str">
        <f>IF(TablaDatos[[#This Row],[Diabetes]]=0,"No","Si")</f>
        <v>Si</v>
      </c>
      <c r="Q5341">
        <v>1</v>
      </c>
      <c r="R5341">
        <f>TablaDatos[[#This Row],[Aux2]]/10000000000000</f>
        <v>209.778015766924</v>
      </c>
      <c r="S5341" s="1">
        <v>2097780157669240</v>
      </c>
      <c r="T5341" s="7">
        <f>TablaDatos[[#This Row],[Aux3]]/100000000000000</f>
        <v>2.3162929097058398</v>
      </c>
      <c r="U5341" s="1">
        <v>231629290970584</v>
      </c>
      <c r="V5341">
        <v>171.8</v>
      </c>
      <c r="W5341">
        <v>98.8</v>
      </c>
    </row>
    <row r="5342" spans="1:23">
      <c r="A5342">
        <v>2019</v>
      </c>
      <c r="B5342">
        <v>62</v>
      </c>
      <c r="C5342" t="s">
        <v>16</v>
      </c>
      <c r="D5342" t="s">
        <v>71</v>
      </c>
      <c r="E5342" t="s">
        <v>21</v>
      </c>
      <c r="F5342" t="s">
        <v>35</v>
      </c>
      <c r="G5342" t="s">
        <v>28</v>
      </c>
      <c r="H5342" s="3">
        <v>19111.150000000001</v>
      </c>
      <c r="I5342" t="s">
        <v>19</v>
      </c>
      <c r="J5342" t="s">
        <v>18</v>
      </c>
      <c r="K53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38.402807024382497</v>
      </c>
      <c r="L5342" s="5">
        <f>TablaDatos[[#This Row],[IMC_raw]]/100000000000000</f>
        <v>38.402807024382497</v>
      </c>
      <c r="M5342" s="2">
        <v>3840280702438250</v>
      </c>
      <c r="N53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2" s="13">
        <f t="shared" si="83"/>
        <v>5341</v>
      </c>
      <c r="P5342" s="2" t="str">
        <f>IF(TablaDatos[[#This Row],[Diabetes]]=0,"No","Si")</f>
        <v>No</v>
      </c>
      <c r="Q5342">
        <v>0</v>
      </c>
      <c r="R5342">
        <f>TablaDatos[[#This Row],[Aux2]]/10000000000000</f>
        <v>1840.1134559050299</v>
      </c>
      <c r="S5342" s="1">
        <v>1.84011345590503E+16</v>
      </c>
      <c r="T5342" s="7">
        <f>TablaDatos[[#This Row],[Aux3]]/100000000000000</f>
        <v>219.17001546309601</v>
      </c>
      <c r="U5342" s="1">
        <v>2.19170015463096E+16</v>
      </c>
      <c r="V5342">
        <v>163.1</v>
      </c>
      <c r="W5342">
        <v>101.7</v>
      </c>
    </row>
    <row r="5343" spans="1:23">
      <c r="A5343">
        <v>2019</v>
      </c>
      <c r="B5343">
        <v>60</v>
      </c>
      <c r="C5343" t="s">
        <v>23</v>
      </c>
      <c r="D5343" t="s">
        <v>30</v>
      </c>
      <c r="E5343" t="s">
        <v>21</v>
      </c>
      <c r="F5343" t="s">
        <v>24</v>
      </c>
      <c r="G5343" t="s">
        <v>28</v>
      </c>
      <c r="H5343" s="3">
        <v>12119.1</v>
      </c>
      <c r="I5343" t="s">
        <v>21</v>
      </c>
      <c r="J5343" t="s">
        <v>18</v>
      </c>
      <c r="K53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38.338590735364399</v>
      </c>
      <c r="L5343" s="5">
        <f>TablaDatos[[#This Row],[IMC_raw]]/1000000000000000</f>
        <v>3.83385907353644</v>
      </c>
      <c r="M5343" s="2">
        <v>3833859073536440</v>
      </c>
      <c r="N53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3" s="13">
        <f t="shared" si="83"/>
        <v>5342</v>
      </c>
      <c r="P5343" s="2" t="str">
        <f>IF(TablaDatos[[#This Row],[Diabetes]]=0,"No","Si")</f>
        <v>Si</v>
      </c>
      <c r="Q5343">
        <v>1</v>
      </c>
      <c r="R5343">
        <f>TablaDatos[[#This Row],[Aux2]]/10000000000000</f>
        <v>250.05763535414201</v>
      </c>
      <c r="S5343" s="1">
        <v>2500576353541420</v>
      </c>
      <c r="T5343" s="7">
        <f>TablaDatos[[#This Row],[Aux3]]/100000000000000</f>
        <v>26.631963700241599</v>
      </c>
      <c r="U5343" s="1">
        <v>2663196370024160</v>
      </c>
      <c r="V5343">
        <v>175.2</v>
      </c>
      <c r="W5343">
        <v>108.3</v>
      </c>
    </row>
    <row r="5344" spans="1:23">
      <c r="A5344">
        <v>2019</v>
      </c>
      <c r="B5344">
        <v>59</v>
      </c>
      <c r="C5344" t="s">
        <v>23</v>
      </c>
      <c r="D5344" t="s">
        <v>30</v>
      </c>
      <c r="E5344" t="s">
        <v>21</v>
      </c>
      <c r="F5344" t="s">
        <v>24</v>
      </c>
      <c r="G5344" t="s">
        <v>28</v>
      </c>
      <c r="H5344" s="3">
        <v>11051.13</v>
      </c>
      <c r="I5344" t="s">
        <v>21</v>
      </c>
      <c r="J5344" t="s">
        <v>18</v>
      </c>
      <c r="K53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38.333458056914701</v>
      </c>
      <c r="L5344" s="5">
        <f>TablaDatos[[#This Row],[IMC_raw]]/1000000000000000</f>
        <v>3.83334580569147</v>
      </c>
      <c r="M5344" s="2">
        <v>3833345805691470</v>
      </c>
      <c r="N53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4" s="13">
        <f t="shared" si="83"/>
        <v>5343</v>
      </c>
      <c r="P5344" s="2" t="str">
        <f>IF(TablaDatos[[#This Row],[Diabetes]]=0,"No","Si")</f>
        <v>No</v>
      </c>
      <c r="Q5344">
        <v>0</v>
      </c>
      <c r="R5344">
        <f>TablaDatos[[#This Row],[Aux2]]/10000000000000</f>
        <v>234.83101166256299</v>
      </c>
      <c r="S5344" s="1">
        <v>2348310116625630</v>
      </c>
      <c r="T5344" s="7">
        <f>TablaDatos[[#This Row],[Aux3]]/100000000000000</f>
        <v>274.46207566980002</v>
      </c>
      <c r="U5344" s="1">
        <v>2.744620756698E+16</v>
      </c>
      <c r="V5344">
        <v>166.7</v>
      </c>
      <c r="W5344">
        <v>101.3</v>
      </c>
    </row>
    <row r="5345" spans="1:23">
      <c r="A5345">
        <v>2019</v>
      </c>
      <c r="B5345">
        <v>68</v>
      </c>
      <c r="C5345" t="s">
        <v>16</v>
      </c>
      <c r="D5345" t="s">
        <v>30</v>
      </c>
      <c r="E5345" t="s">
        <v>21</v>
      </c>
      <c r="F5345" t="s">
        <v>19</v>
      </c>
      <c r="G5345" t="s">
        <v>25</v>
      </c>
      <c r="H5345" s="3">
        <v>25211.49</v>
      </c>
      <c r="I5345" t="s">
        <v>19</v>
      </c>
      <c r="J5345" t="s">
        <v>22</v>
      </c>
      <c r="K53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38.285732757332497</v>
      </c>
      <c r="L5345" s="5">
        <f>TablaDatos[[#This Row],[IMC_raw]]/1000000000000000</f>
        <v>38.285732757332497</v>
      </c>
      <c r="M5345" s="2">
        <v>3.8285732757332496E+16</v>
      </c>
      <c r="N53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5" s="13">
        <f t="shared" si="83"/>
        <v>5344</v>
      </c>
      <c r="P5345" s="2" t="str">
        <f>IF(TablaDatos[[#This Row],[Diabetes]]=0,"No","Si")</f>
        <v>No</v>
      </c>
      <c r="Q5345">
        <v>0</v>
      </c>
      <c r="R5345">
        <f>TablaDatos[[#This Row],[Aux2]]/10000000000000</f>
        <v>2159.5317989512901</v>
      </c>
      <c r="S5345" s="1">
        <v>2.15953179895129E+16</v>
      </c>
      <c r="T5345" s="7">
        <f>TablaDatos[[#This Row],[Aux3]]/100000000000000</f>
        <v>196.36249914712999</v>
      </c>
      <c r="U5345" s="1">
        <v>1.9636249914713E+16</v>
      </c>
      <c r="V5345">
        <v>167.4</v>
      </c>
      <c r="W5345">
        <v>102.6</v>
      </c>
    </row>
    <row r="5346" spans="1:23">
      <c r="A5346">
        <v>2019</v>
      </c>
      <c r="B5346">
        <v>53</v>
      </c>
      <c r="C5346" t="s">
        <v>23</v>
      </c>
      <c r="D5346" t="s">
        <v>27</v>
      </c>
      <c r="E5346" t="s">
        <v>19</v>
      </c>
      <c r="F5346" t="s">
        <v>35</v>
      </c>
      <c r="G5346" t="s">
        <v>20</v>
      </c>
      <c r="H5346" s="3">
        <v>23241.91</v>
      </c>
      <c r="I5346" t="s">
        <v>21</v>
      </c>
      <c r="J5346" t="s">
        <v>18</v>
      </c>
      <c r="K53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38.238473208993199</v>
      </c>
      <c r="L5346" s="5">
        <f>TablaDatos[[#This Row],[IMC_raw]]/1000000000000000</f>
        <v>3.8238473208993198</v>
      </c>
      <c r="M5346" s="2">
        <v>3823847320899320</v>
      </c>
      <c r="N53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6" s="13">
        <f t="shared" si="83"/>
        <v>5345</v>
      </c>
      <c r="P5346" s="2" t="str">
        <f>IF(TablaDatos[[#This Row],[Diabetes]]=0,"No","Si")</f>
        <v>No</v>
      </c>
      <c r="Q5346">
        <v>0</v>
      </c>
      <c r="R5346">
        <f>TablaDatos[[#This Row],[Aux2]]/10000000000000</f>
        <v>2279.908347129</v>
      </c>
      <c r="S5346" s="1">
        <v>2.279908347129E+16</v>
      </c>
      <c r="T5346" s="7">
        <f>TablaDatos[[#This Row],[Aux3]]/100000000000000</f>
        <v>257.19978621861901</v>
      </c>
      <c r="U5346" s="1">
        <v>2.57199786218619E+16</v>
      </c>
      <c r="V5346">
        <v>149.80000000000001</v>
      </c>
      <c r="W5346">
        <v>96.2</v>
      </c>
    </row>
    <row r="5347" spans="1:23">
      <c r="A5347">
        <v>2019</v>
      </c>
      <c r="B5347">
        <v>58</v>
      </c>
      <c r="C5347" t="s">
        <v>23</v>
      </c>
      <c r="D5347" t="s">
        <v>29</v>
      </c>
      <c r="E5347" t="s">
        <v>21</v>
      </c>
      <c r="F5347" t="s">
        <v>24</v>
      </c>
      <c r="G5347" t="s">
        <v>28</v>
      </c>
      <c r="H5347" s="3">
        <v>15972.17</v>
      </c>
      <c r="I5347" t="s">
        <v>21</v>
      </c>
      <c r="J5347" t="s">
        <v>18</v>
      </c>
      <c r="K53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38.108157823758397</v>
      </c>
      <c r="L5347" s="6">
        <f>TablaDatos[[#This Row],[IMC_raw]]/1000000000000000</f>
        <v>3.81081578237584</v>
      </c>
      <c r="M5347" s="2">
        <v>3810815782375840</v>
      </c>
      <c r="N53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7" s="13">
        <f t="shared" si="83"/>
        <v>5346</v>
      </c>
      <c r="P5347" s="2" t="str">
        <f>IF(TablaDatos[[#This Row],[Diabetes]]=0,"No","Si")</f>
        <v>Si</v>
      </c>
      <c r="Q5347">
        <v>1</v>
      </c>
      <c r="R5347">
        <f>TablaDatos[[#This Row],[Aux2]]/10000000000000</f>
        <v>2401.95996216612</v>
      </c>
      <c r="S5347" s="1">
        <v>2.40195996216612E+16</v>
      </c>
      <c r="T5347" s="7">
        <f>TablaDatos[[#This Row],[Aux3]]/100000000000000</f>
        <v>25.062522728445501</v>
      </c>
      <c r="U5347" s="1">
        <v>2506252272844550</v>
      </c>
      <c r="V5347">
        <v>171.1</v>
      </c>
      <c r="W5347">
        <v>98.4</v>
      </c>
    </row>
    <row r="5348" spans="1:23">
      <c r="A5348">
        <v>2019</v>
      </c>
      <c r="B5348">
        <v>67</v>
      </c>
      <c r="C5348" t="s">
        <v>23</v>
      </c>
      <c r="D5348" t="s">
        <v>36</v>
      </c>
      <c r="E5348" t="s">
        <v>18</v>
      </c>
      <c r="F5348" t="s">
        <v>24</v>
      </c>
      <c r="G5348" t="s">
        <v>25</v>
      </c>
      <c r="H5348" s="3">
        <v>17493.43</v>
      </c>
      <c r="I5348" t="s">
        <v>19</v>
      </c>
      <c r="J5348" t="s">
        <v>18</v>
      </c>
      <c r="K53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38.105159724710802</v>
      </c>
      <c r="L5348" s="5">
        <f>TablaDatos[[#This Row],[IMC_raw]]/1000000000000000</f>
        <v>3.8105159724710802</v>
      </c>
      <c r="M5348" s="2">
        <v>3810515972471080</v>
      </c>
      <c r="N53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8" s="13">
        <f t="shared" si="83"/>
        <v>5347</v>
      </c>
      <c r="P5348" s="2" t="str">
        <f>IF(TablaDatos[[#This Row],[Diabetes]]=0,"No","Si")</f>
        <v>No</v>
      </c>
      <c r="Q5348">
        <v>0</v>
      </c>
      <c r="R5348">
        <f>TablaDatos[[#This Row],[Aux2]]/10000000000000</f>
        <v>2458.5350339015699</v>
      </c>
      <c r="S5348" s="1">
        <v>2.45853503390157E+16</v>
      </c>
      <c r="T5348" s="7">
        <f>TablaDatos[[#This Row],[Aux3]]/100000000000000</f>
        <v>274.07231965605502</v>
      </c>
      <c r="U5348" s="1">
        <v>2.74072319656055E+16</v>
      </c>
      <c r="V5348">
        <v>158.80000000000001</v>
      </c>
      <c r="W5348">
        <v>95.7</v>
      </c>
    </row>
    <row r="5349" spans="1:23">
      <c r="A5349">
        <v>2019</v>
      </c>
      <c r="B5349">
        <v>61</v>
      </c>
      <c r="C5349" t="s">
        <v>23</v>
      </c>
      <c r="D5349" t="s">
        <v>43</v>
      </c>
      <c r="E5349" t="s">
        <v>19</v>
      </c>
      <c r="F5349" t="s">
        <v>24</v>
      </c>
      <c r="G5349" t="s">
        <v>28</v>
      </c>
      <c r="H5349" s="3">
        <v>15337.4</v>
      </c>
      <c r="I5349" t="s">
        <v>19</v>
      </c>
      <c r="J5349" t="s">
        <v>22</v>
      </c>
      <c r="K53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38.065843041807803</v>
      </c>
      <c r="L5349" s="5">
        <f>TablaDatos[[#This Row],[IMC_raw]]/1000000000000000</f>
        <v>3.8065843041807801</v>
      </c>
      <c r="M5349" s="2">
        <v>3806584304180780</v>
      </c>
      <c r="N53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49" s="13">
        <f t="shared" si="83"/>
        <v>5348</v>
      </c>
      <c r="P5349" s="2" t="str">
        <f>IF(TablaDatos[[#This Row],[Diabetes]]=0,"No","Si")</f>
        <v>Si</v>
      </c>
      <c r="Q5349">
        <v>1</v>
      </c>
      <c r="R5349">
        <f>TablaDatos[[#This Row],[Aux2]]/10000000000000</f>
        <v>2210.5239318642698</v>
      </c>
      <c r="S5349" s="1">
        <v>2.21052393186427E+16</v>
      </c>
      <c r="T5349" s="7">
        <f>TablaDatos[[#This Row],[Aux3]]/100000000000000</f>
        <v>24.486767968845399</v>
      </c>
      <c r="U5349" s="1">
        <v>2448676796884540</v>
      </c>
      <c r="V5349">
        <v>171.6</v>
      </c>
      <c r="W5349">
        <v>101.6</v>
      </c>
    </row>
    <row r="5350" spans="1:23">
      <c r="A5350">
        <v>2019</v>
      </c>
      <c r="B5350">
        <v>63</v>
      </c>
      <c r="C5350" t="s">
        <v>16</v>
      </c>
      <c r="D5350" t="s">
        <v>73</v>
      </c>
      <c r="E5350" t="s">
        <v>21</v>
      </c>
      <c r="F5350" t="s">
        <v>24</v>
      </c>
      <c r="G5350" t="s">
        <v>28</v>
      </c>
      <c r="H5350" s="3">
        <v>20686.77</v>
      </c>
      <c r="I5350" t="s">
        <v>21</v>
      </c>
      <c r="J5350" t="s">
        <v>19</v>
      </c>
      <c r="K53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37.993637244077895</v>
      </c>
      <c r="L5350" s="5">
        <f>TablaDatos[[#This Row],[IMC_raw]]/1000000000000000</f>
        <v>3.7993637244077898</v>
      </c>
      <c r="M5350" s="2">
        <v>3799363724407790</v>
      </c>
      <c r="N53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0" s="13">
        <f t="shared" si="83"/>
        <v>5349</v>
      </c>
      <c r="P5350" s="2" t="str">
        <f>IF(TablaDatos[[#This Row],[Diabetes]]=0,"No","Si")</f>
        <v>Si</v>
      </c>
      <c r="Q5350">
        <v>1</v>
      </c>
      <c r="R5350">
        <f>TablaDatos[[#This Row],[Aux2]]/10000000000000</f>
        <v>222.114434810451</v>
      </c>
      <c r="S5350" s="1">
        <v>2221144348104510</v>
      </c>
      <c r="T5350" s="7">
        <f>TablaDatos[[#This Row],[Aux3]]/100000000000000</f>
        <v>248.58456332808001</v>
      </c>
      <c r="U5350" s="1">
        <v>2.4858456332808E+16</v>
      </c>
      <c r="V5350">
        <v>174</v>
      </c>
      <c r="W5350">
        <v>98.9</v>
      </c>
    </row>
    <row r="5351" spans="1:23">
      <c r="A5351">
        <v>2019</v>
      </c>
      <c r="B5351">
        <v>58</v>
      </c>
      <c r="C5351" t="s">
        <v>23</v>
      </c>
      <c r="D5351" t="s">
        <v>27</v>
      </c>
      <c r="E5351" t="s">
        <v>21</v>
      </c>
      <c r="F5351" t="s">
        <v>24</v>
      </c>
      <c r="G5351" t="s">
        <v>28</v>
      </c>
      <c r="H5351" s="3">
        <v>10643.05</v>
      </c>
      <c r="I5351" t="s">
        <v>21</v>
      </c>
      <c r="J5351" t="s">
        <v>18</v>
      </c>
      <c r="K53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37.969038878939102</v>
      </c>
      <c r="L5351" s="6">
        <f>TablaDatos[[#This Row],[IMC_raw]]/1000000000000000</f>
        <v>3.7969038878939099</v>
      </c>
      <c r="M5351" s="2">
        <v>3796903887893910</v>
      </c>
      <c r="N53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1" s="13">
        <f t="shared" si="83"/>
        <v>5350</v>
      </c>
      <c r="P5351" s="2" t="str">
        <f>IF(TablaDatos[[#This Row],[Diabetes]]=0,"No","Si")</f>
        <v>Si</v>
      </c>
      <c r="Q5351">
        <v>1</v>
      </c>
      <c r="R5351">
        <f>TablaDatos[[#This Row],[Aux2]]/10000000000000</f>
        <v>2288.32417392859</v>
      </c>
      <c r="S5351" s="1">
        <v>2.28832417392859E+16</v>
      </c>
      <c r="T5351" s="7">
        <f>TablaDatos[[#This Row],[Aux3]]/100000000000000</f>
        <v>29.0852646996772</v>
      </c>
      <c r="U5351" s="1">
        <v>2908526469967720</v>
      </c>
      <c r="V5351">
        <v>168.6</v>
      </c>
      <c r="W5351">
        <v>103.5</v>
      </c>
    </row>
    <row r="5352" spans="1:23">
      <c r="A5352">
        <v>2019</v>
      </c>
      <c r="B5352">
        <v>55</v>
      </c>
      <c r="C5352" t="s">
        <v>23</v>
      </c>
      <c r="D5352" t="s">
        <v>41</v>
      </c>
      <c r="E5352" t="s">
        <v>18</v>
      </c>
      <c r="F5352" t="s">
        <v>19</v>
      </c>
      <c r="G5352" t="s">
        <v>28</v>
      </c>
      <c r="H5352" s="3">
        <v>17125.47</v>
      </c>
      <c r="I5352" t="s">
        <v>21</v>
      </c>
      <c r="J5352" t="s">
        <v>18</v>
      </c>
      <c r="K53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37.949558910967397</v>
      </c>
      <c r="L5352" s="5">
        <f>TablaDatos[[#This Row],[IMC_raw]]/1000000000000000</f>
        <v>3.7949558910967398</v>
      </c>
      <c r="M5352" s="2">
        <v>3794955891096740</v>
      </c>
      <c r="N53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2" s="13">
        <f t="shared" si="83"/>
        <v>5351</v>
      </c>
      <c r="P5352" s="2" t="str">
        <f>IF(TablaDatos[[#This Row],[Diabetes]]=0,"No","Si")</f>
        <v>No</v>
      </c>
      <c r="Q5352">
        <v>0</v>
      </c>
      <c r="R5352">
        <f>TablaDatos[[#This Row],[Aux2]]/10000000000000</f>
        <v>2006.5312527441899</v>
      </c>
      <c r="S5352" s="1">
        <v>2.00653125274419E+16</v>
      </c>
      <c r="T5352" s="7">
        <f>TablaDatos[[#This Row],[Aux3]]/100000000000000</f>
        <v>217.67548404692599</v>
      </c>
      <c r="U5352" s="1">
        <v>2.17675484046926E+16</v>
      </c>
      <c r="V5352">
        <v>159.30000000000001</v>
      </c>
      <c r="W5352">
        <v>95.3</v>
      </c>
    </row>
    <row r="5353" spans="1:23">
      <c r="A5353">
        <v>2019</v>
      </c>
      <c r="B5353">
        <v>69</v>
      </c>
      <c r="C5353" t="s">
        <v>23</v>
      </c>
      <c r="D5353" t="s">
        <v>29</v>
      </c>
      <c r="E5353" t="s">
        <v>21</v>
      </c>
      <c r="F5353" t="s">
        <v>24</v>
      </c>
      <c r="G5353" t="s">
        <v>25</v>
      </c>
      <c r="H5353" s="3">
        <v>6005.14</v>
      </c>
      <c r="I5353" t="s">
        <v>19</v>
      </c>
      <c r="J5353" t="s">
        <v>22</v>
      </c>
      <c r="K53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37.9445539707406</v>
      </c>
      <c r="L5353" s="6">
        <f>TablaDatos[[#This Row],[IMC_raw]]/1000000000000000</f>
        <v>3.79445539707406</v>
      </c>
      <c r="M5353" s="2">
        <v>3794455397074060</v>
      </c>
      <c r="N53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3" s="13">
        <f t="shared" si="83"/>
        <v>5352</v>
      </c>
      <c r="P5353" s="2" t="str">
        <f>IF(TablaDatos[[#This Row],[Diabetes]]=0,"No","Si")</f>
        <v>No</v>
      </c>
      <c r="Q5353">
        <v>0</v>
      </c>
      <c r="R5353">
        <f>TablaDatos[[#This Row],[Aux2]]/10000000000000</f>
        <v>2399.8085967360898</v>
      </c>
      <c r="S5353" s="1">
        <v>2.39980859673609E+16</v>
      </c>
      <c r="T5353" s="7">
        <f>TablaDatos[[#This Row],[Aux3]]/100000000000000</f>
        <v>212.67798514083799</v>
      </c>
      <c r="U5353" s="1">
        <v>2.12677985140838E+16</v>
      </c>
      <c r="V5353">
        <v>163.9</v>
      </c>
      <c r="W5353">
        <v>99.4</v>
      </c>
    </row>
    <row r="5354" spans="1:23">
      <c r="A5354">
        <v>2019</v>
      </c>
      <c r="B5354">
        <v>56</v>
      </c>
      <c r="C5354" t="s">
        <v>16</v>
      </c>
      <c r="D5354" t="s">
        <v>26</v>
      </c>
      <c r="E5354" t="s">
        <v>21</v>
      </c>
      <c r="F5354" t="s">
        <v>24</v>
      </c>
      <c r="G5354" t="s">
        <v>28</v>
      </c>
      <c r="H5354" s="3">
        <v>33031.019999999997</v>
      </c>
      <c r="I5354" t="s">
        <v>21</v>
      </c>
      <c r="J5354" t="s">
        <v>19</v>
      </c>
      <c r="K53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37.922334073492202</v>
      </c>
      <c r="L5354" s="5">
        <f>TablaDatos[[#This Row],[IMC_raw]]/1000000000000000</f>
        <v>3.7922334073492201</v>
      </c>
      <c r="M5354" s="2">
        <v>3792233407349220</v>
      </c>
      <c r="N53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4" s="13">
        <f t="shared" si="83"/>
        <v>5353</v>
      </c>
      <c r="P5354" s="2" t="str">
        <f>IF(TablaDatos[[#This Row],[Diabetes]]=0,"No","Si")</f>
        <v>Si</v>
      </c>
      <c r="Q5354">
        <v>1</v>
      </c>
      <c r="R5354">
        <f>TablaDatos[[#This Row],[Aux2]]/10000000000000</f>
        <v>206.03769595926099</v>
      </c>
      <c r="S5354" s="1">
        <v>2060376959592610</v>
      </c>
      <c r="T5354" s="7">
        <f>TablaDatos[[#This Row],[Aux3]]/100000000000000</f>
        <v>290.24061817766301</v>
      </c>
      <c r="U5354" s="1">
        <v>2.90240618177663E+16</v>
      </c>
      <c r="V5354">
        <v>173.8</v>
      </c>
      <c r="W5354">
        <v>110.1</v>
      </c>
    </row>
    <row r="5355" spans="1:23">
      <c r="A5355">
        <v>2019</v>
      </c>
      <c r="B5355">
        <v>47</v>
      </c>
      <c r="C5355" t="s">
        <v>16</v>
      </c>
      <c r="D5355" t="s">
        <v>29</v>
      </c>
      <c r="E5355" t="s">
        <v>21</v>
      </c>
      <c r="F5355" t="s">
        <v>35</v>
      </c>
      <c r="G5355" t="s">
        <v>20</v>
      </c>
      <c r="H5355" s="3">
        <v>9928.4599999999991</v>
      </c>
      <c r="I5355" t="s">
        <v>21</v>
      </c>
      <c r="J5355" t="s">
        <v>21</v>
      </c>
      <c r="K53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37.855489681650496</v>
      </c>
      <c r="L5355" s="5">
        <f>TablaDatos[[#This Row],[IMC_raw]]/1000000000000000</f>
        <v>3.7855489681650498</v>
      </c>
      <c r="M5355" s="2">
        <v>3785548968165050</v>
      </c>
      <c r="N53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5" s="13">
        <f t="shared" si="83"/>
        <v>5354</v>
      </c>
      <c r="P5355" s="2" t="str">
        <f>IF(TablaDatos[[#This Row],[Diabetes]]=0,"No","Si")</f>
        <v>No</v>
      </c>
      <c r="Q5355">
        <v>0</v>
      </c>
      <c r="R5355">
        <f>TablaDatos[[#This Row],[Aux2]]/10000000000000</f>
        <v>1957.6779825912199</v>
      </c>
      <c r="S5355" s="1">
        <v>1.95767798259122E+16</v>
      </c>
      <c r="T5355" s="7">
        <f>TablaDatos[[#This Row],[Aux3]]/100000000000000</f>
        <v>29.059368414275099</v>
      </c>
      <c r="U5355" s="1">
        <v>2905936841427510</v>
      </c>
      <c r="V5355">
        <v>165.2</v>
      </c>
      <c r="W5355">
        <v>97.2</v>
      </c>
    </row>
    <row r="5356" spans="1:23">
      <c r="A5356">
        <v>2019</v>
      </c>
      <c r="B5356">
        <v>70</v>
      </c>
      <c r="C5356" t="s">
        <v>23</v>
      </c>
      <c r="D5356" t="s">
        <v>26</v>
      </c>
      <c r="E5356" t="s">
        <v>19</v>
      </c>
      <c r="F5356" t="s">
        <v>24</v>
      </c>
      <c r="G5356" t="s">
        <v>25</v>
      </c>
      <c r="H5356" s="3">
        <v>20251.2</v>
      </c>
      <c r="I5356" t="s">
        <v>21</v>
      </c>
      <c r="J5356" t="s">
        <v>18</v>
      </c>
      <c r="K53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37.823007183813601</v>
      </c>
      <c r="L5356" s="5">
        <f>TablaDatos[[#This Row],[IMC_raw]]/1000000000000000</f>
        <v>37.823007183813601</v>
      </c>
      <c r="M5356" s="2">
        <v>3.78230071838136E+16</v>
      </c>
      <c r="N53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6" s="13">
        <f t="shared" si="83"/>
        <v>5355</v>
      </c>
      <c r="P5356" s="2" t="str">
        <f>IF(TablaDatos[[#This Row],[Diabetes]]=0,"No","Si")</f>
        <v>No</v>
      </c>
      <c r="Q5356">
        <v>0</v>
      </c>
      <c r="R5356">
        <f>TablaDatos[[#This Row],[Aux2]]/10000000000000</f>
        <v>2357.78960582019</v>
      </c>
      <c r="S5356" s="1">
        <v>2.35778960582019E+16</v>
      </c>
      <c r="T5356" s="7">
        <f>TablaDatos[[#This Row],[Aux3]]/100000000000000</f>
        <v>25.037267999217299</v>
      </c>
      <c r="U5356" s="1">
        <v>2503726799921730</v>
      </c>
      <c r="V5356">
        <v>185.8</v>
      </c>
      <c r="W5356">
        <v>102.3</v>
      </c>
    </row>
    <row r="5357" spans="1:23">
      <c r="A5357">
        <v>2019</v>
      </c>
      <c r="B5357">
        <v>56</v>
      </c>
      <c r="C5357" t="s">
        <v>16</v>
      </c>
      <c r="D5357" t="s">
        <v>73</v>
      </c>
      <c r="E5357" t="s">
        <v>19</v>
      </c>
      <c r="F5357" t="s">
        <v>24</v>
      </c>
      <c r="G5357" t="s">
        <v>28</v>
      </c>
      <c r="H5357" s="3">
        <v>28621.69</v>
      </c>
      <c r="I5357" t="s">
        <v>19</v>
      </c>
      <c r="J5357" t="s">
        <v>18</v>
      </c>
      <c r="K53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37.809494869960901</v>
      </c>
      <c r="L5357" s="6">
        <f>TablaDatos[[#This Row],[IMC_raw]]/1000000000000000</f>
        <v>3.7809494869960898</v>
      </c>
      <c r="M5357" s="2">
        <v>3780949486996090</v>
      </c>
      <c r="N53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7" s="13">
        <f t="shared" si="83"/>
        <v>5356</v>
      </c>
      <c r="P5357" s="2" t="str">
        <f>IF(TablaDatos[[#This Row],[Diabetes]]=0,"No","Si")</f>
        <v>Si</v>
      </c>
      <c r="Q5357">
        <v>1</v>
      </c>
      <c r="R5357">
        <f>TablaDatos[[#This Row],[Aux2]]/10000000000000</f>
        <v>257.35187649476597</v>
      </c>
      <c r="S5357" s="1">
        <v>2573518764947660</v>
      </c>
      <c r="T5357" s="7">
        <f>TablaDatos[[#This Row],[Aux3]]/100000000000000</f>
        <v>28.532624904744299</v>
      </c>
      <c r="U5357" s="1">
        <v>2853262490474430</v>
      </c>
      <c r="V5357">
        <v>168.4</v>
      </c>
      <c r="W5357">
        <v>103.7</v>
      </c>
    </row>
    <row r="5358" spans="1:23">
      <c r="A5358">
        <v>2019</v>
      </c>
      <c r="B5358">
        <v>63</v>
      </c>
      <c r="C5358" t="s">
        <v>16</v>
      </c>
      <c r="D5358" t="s">
        <v>27</v>
      </c>
      <c r="E5358" t="s">
        <v>18</v>
      </c>
      <c r="F5358" t="s">
        <v>24</v>
      </c>
      <c r="G5358" t="s">
        <v>28</v>
      </c>
      <c r="H5358" s="3">
        <v>17153.46</v>
      </c>
      <c r="I5358" t="s">
        <v>21</v>
      </c>
      <c r="J5358" t="s">
        <v>22</v>
      </c>
      <c r="K53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37.762820015634603</v>
      </c>
      <c r="L5358" s="6">
        <f>TablaDatos[[#This Row],[IMC_raw]]/1000000000000000</f>
        <v>37.762820015634603</v>
      </c>
      <c r="M5358" s="2">
        <v>3.77628200156346E+16</v>
      </c>
      <c r="N53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8" s="13">
        <f t="shared" si="83"/>
        <v>5357</v>
      </c>
      <c r="P5358" s="2" t="str">
        <f>IF(TablaDatos[[#This Row],[Diabetes]]=0,"No","Si")</f>
        <v>No</v>
      </c>
      <c r="Q5358">
        <v>0</v>
      </c>
      <c r="R5358">
        <f>TablaDatos[[#This Row],[Aux2]]/10000000000000</f>
        <v>2265.0344709369601</v>
      </c>
      <c r="S5358" s="1">
        <v>2.26503447093696E+16</v>
      </c>
      <c r="T5358" s="7">
        <f>TablaDatos[[#This Row],[Aux3]]/100000000000000</f>
        <v>26.315598667173798</v>
      </c>
      <c r="U5358" s="1">
        <v>2631559866717380</v>
      </c>
      <c r="V5358">
        <v>162.4</v>
      </c>
      <c r="W5358">
        <v>107.9</v>
      </c>
    </row>
    <row r="5359" spans="1:23">
      <c r="A5359">
        <v>2019</v>
      </c>
      <c r="B5359">
        <v>58</v>
      </c>
      <c r="C5359" t="s">
        <v>23</v>
      </c>
      <c r="D5359" t="s">
        <v>34</v>
      </c>
      <c r="E5359" t="s">
        <v>19</v>
      </c>
      <c r="F5359" t="s">
        <v>19</v>
      </c>
      <c r="G5359" t="s">
        <v>28</v>
      </c>
      <c r="H5359" s="3">
        <v>20016.7</v>
      </c>
      <c r="I5359" t="s">
        <v>19</v>
      </c>
      <c r="J5359" t="s">
        <v>22</v>
      </c>
      <c r="K53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37.7401446302812</v>
      </c>
      <c r="L5359" s="6">
        <f>TablaDatos[[#This Row],[IMC_raw]]/1000000000000000</f>
        <v>37.7401446302812</v>
      </c>
      <c r="M5359" s="2">
        <v>3.77401446302812E+16</v>
      </c>
      <c r="N53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59" s="13">
        <f t="shared" si="83"/>
        <v>5358</v>
      </c>
      <c r="P5359" s="2" t="str">
        <f>IF(TablaDatos[[#This Row],[Diabetes]]=0,"No","Si")</f>
        <v>Si</v>
      </c>
      <c r="Q5359">
        <v>1</v>
      </c>
      <c r="R5359">
        <f>TablaDatos[[#This Row],[Aux2]]/10000000000000</f>
        <v>197.53588158509999</v>
      </c>
      <c r="S5359" s="1">
        <v>1975358815851000</v>
      </c>
      <c r="T5359" s="7">
        <f>TablaDatos[[#This Row],[Aux3]]/100000000000000</f>
        <v>217.72267776855301</v>
      </c>
      <c r="U5359" s="1">
        <v>2.17722677768553E+16</v>
      </c>
      <c r="V5359">
        <v>176</v>
      </c>
      <c r="W5359">
        <v>97</v>
      </c>
    </row>
    <row r="5360" spans="1:23">
      <c r="A5360">
        <v>2019</v>
      </c>
      <c r="B5360">
        <v>48</v>
      </c>
      <c r="C5360" t="s">
        <v>23</v>
      </c>
      <c r="D5360" t="s">
        <v>17</v>
      </c>
      <c r="E5360" t="s">
        <v>18</v>
      </c>
      <c r="F5360" t="s">
        <v>24</v>
      </c>
      <c r="G5360" t="s">
        <v>20</v>
      </c>
      <c r="H5360" s="3">
        <v>28047.25</v>
      </c>
      <c r="I5360" t="s">
        <v>21</v>
      </c>
      <c r="J5360" t="s">
        <v>18</v>
      </c>
      <c r="K53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37.730372590403896</v>
      </c>
      <c r="L5360" s="6">
        <f>TablaDatos[[#This Row],[IMC_raw]]/1000000000000000</f>
        <v>0.37730372590403899</v>
      </c>
      <c r="M5360" s="2">
        <v>377303725904039</v>
      </c>
      <c r="N53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0" s="13">
        <f t="shared" si="83"/>
        <v>5359</v>
      </c>
      <c r="P5360" s="2" t="str">
        <f>IF(TablaDatos[[#This Row],[Diabetes]]=0,"No","Si")</f>
        <v>No</v>
      </c>
      <c r="Q5360">
        <v>0</v>
      </c>
      <c r="R5360">
        <f>TablaDatos[[#This Row],[Aux2]]/10000000000000</f>
        <v>2026.85894421014</v>
      </c>
      <c r="S5360" s="1">
        <v>2.02685894421014E+16</v>
      </c>
      <c r="T5360" s="7">
        <f>TablaDatos[[#This Row],[Aux3]]/100000000000000</f>
        <v>257.596498303408</v>
      </c>
      <c r="U5360" s="1">
        <v>2.57596498303408E+16</v>
      </c>
      <c r="V5360">
        <v>152.19999999999999</v>
      </c>
      <c r="W5360">
        <v>92.5</v>
      </c>
    </row>
    <row r="5361" spans="1:23">
      <c r="A5361">
        <v>2019</v>
      </c>
      <c r="B5361">
        <v>55</v>
      </c>
      <c r="C5361" t="s">
        <v>16</v>
      </c>
      <c r="D5361" t="s">
        <v>17</v>
      </c>
      <c r="E5361" t="s">
        <v>21</v>
      </c>
      <c r="F5361" t="s">
        <v>19</v>
      </c>
      <c r="G5361" t="s">
        <v>28</v>
      </c>
      <c r="H5361" s="3">
        <v>21048</v>
      </c>
      <c r="I5361" t="s">
        <v>21</v>
      </c>
      <c r="J5361" t="s">
        <v>21</v>
      </c>
      <c r="K53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37.720426901795399</v>
      </c>
      <c r="L5361" s="5">
        <f>TablaDatos[[#This Row],[IMC_raw]]/1000000000000000</f>
        <v>3.7720426901795401</v>
      </c>
      <c r="M5361" s="2">
        <v>3772042690179540</v>
      </c>
      <c r="N53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1" s="13">
        <f t="shared" si="83"/>
        <v>5360</v>
      </c>
      <c r="P5361" s="2" t="str">
        <f>IF(TablaDatos[[#This Row],[Diabetes]]=0,"No","Si")</f>
        <v>Si</v>
      </c>
      <c r="Q5361">
        <v>1</v>
      </c>
      <c r="R5361">
        <f>TablaDatos[[#This Row],[Aux2]]/10000000000000</f>
        <v>2400.6786827969599</v>
      </c>
      <c r="S5361" s="1">
        <v>2.40067868279696E+16</v>
      </c>
      <c r="T5361" s="7">
        <f>TablaDatos[[#This Row],[Aux3]]/100000000000000</f>
        <v>284.69943177840997</v>
      </c>
      <c r="U5361" s="1">
        <v>2.8469943177841E+16</v>
      </c>
      <c r="V5361">
        <v>179.8</v>
      </c>
      <c r="W5361">
        <v>101.8</v>
      </c>
    </row>
    <row r="5362" spans="1:23">
      <c r="A5362">
        <v>2019</v>
      </c>
      <c r="B5362">
        <v>62</v>
      </c>
      <c r="C5362" t="s">
        <v>23</v>
      </c>
      <c r="D5362" t="s">
        <v>29</v>
      </c>
      <c r="E5362" t="s">
        <v>18</v>
      </c>
      <c r="F5362" t="s">
        <v>19</v>
      </c>
      <c r="G5362" t="s">
        <v>28</v>
      </c>
      <c r="H5362" s="3">
        <v>12596.62</v>
      </c>
      <c r="I5362" t="s">
        <v>18</v>
      </c>
      <c r="J5362" t="s">
        <v>22</v>
      </c>
      <c r="K53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37.634146453900698</v>
      </c>
      <c r="L5362" s="6">
        <f>TablaDatos[[#This Row],[IMC_raw]]/1000000000000000</f>
        <v>3.7634146453900699</v>
      </c>
      <c r="M5362" s="2">
        <v>3763414645390070</v>
      </c>
      <c r="N53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2" s="13">
        <f t="shared" si="83"/>
        <v>5361</v>
      </c>
      <c r="P5362" s="2" t="str">
        <f>IF(TablaDatos[[#This Row],[Diabetes]]=0,"No","Si")</f>
        <v>No</v>
      </c>
      <c r="Q5362">
        <v>0</v>
      </c>
      <c r="R5362">
        <f>TablaDatos[[#This Row],[Aux2]]/10000000000000</f>
        <v>171.52882102808499</v>
      </c>
      <c r="S5362" s="1">
        <v>1715288210280850</v>
      </c>
      <c r="T5362" s="7">
        <f>TablaDatos[[#This Row],[Aux3]]/100000000000000</f>
        <v>20.439293478276699</v>
      </c>
      <c r="U5362" s="1">
        <v>2043929347827670</v>
      </c>
      <c r="V5362">
        <v>157.30000000000001</v>
      </c>
      <c r="W5362">
        <v>92.7</v>
      </c>
    </row>
    <row r="5363" spans="1:23">
      <c r="A5363">
        <v>2019</v>
      </c>
      <c r="B5363">
        <v>48</v>
      </c>
      <c r="C5363" t="s">
        <v>16</v>
      </c>
      <c r="D5363" t="s">
        <v>30</v>
      </c>
      <c r="E5363" t="s">
        <v>18</v>
      </c>
      <c r="F5363" t="s">
        <v>19</v>
      </c>
      <c r="G5363" t="s">
        <v>20</v>
      </c>
      <c r="H5363" s="3">
        <v>18447.2</v>
      </c>
      <c r="I5363" t="s">
        <v>21</v>
      </c>
      <c r="J5363" t="s">
        <v>18</v>
      </c>
      <c r="K53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37.609404281723904</v>
      </c>
      <c r="L5363" s="6">
        <f>TablaDatos[[#This Row],[IMC_raw]]/1000000000000000</f>
        <v>37.609404281723904</v>
      </c>
      <c r="M5363" s="2">
        <v>3.7609404281723904E+16</v>
      </c>
      <c r="N53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3" s="13">
        <f t="shared" si="83"/>
        <v>5362</v>
      </c>
      <c r="P5363" s="2" t="str">
        <f>IF(TablaDatos[[#This Row],[Diabetes]]=0,"No","Si")</f>
        <v>Si</v>
      </c>
      <c r="Q5363">
        <v>1</v>
      </c>
      <c r="R5363">
        <f>TablaDatos[[#This Row],[Aux2]]/10000000000000</f>
        <v>2225.4266903877001</v>
      </c>
      <c r="S5363" s="1">
        <v>2.2254266903877E+16</v>
      </c>
      <c r="T5363" s="7">
        <f>TablaDatos[[#This Row],[Aux3]]/100000000000000</f>
        <v>2.7932684430936798</v>
      </c>
      <c r="U5363" s="1">
        <v>279326844309368</v>
      </c>
      <c r="V5363">
        <v>164.3</v>
      </c>
      <c r="W5363">
        <v>98.6</v>
      </c>
    </row>
    <row r="5364" spans="1:23">
      <c r="A5364">
        <v>2019</v>
      </c>
      <c r="B5364">
        <v>45</v>
      </c>
      <c r="C5364" t="s">
        <v>16</v>
      </c>
      <c r="D5364" t="s">
        <v>72</v>
      </c>
      <c r="E5364" t="s">
        <v>18</v>
      </c>
      <c r="F5364" t="s">
        <v>19</v>
      </c>
      <c r="G5364" t="s">
        <v>20</v>
      </c>
      <c r="H5364" s="3">
        <v>24676.720000000001</v>
      </c>
      <c r="I5364" t="s">
        <v>19</v>
      </c>
      <c r="J5364" t="s">
        <v>21</v>
      </c>
      <c r="K53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37.576645391102304</v>
      </c>
      <c r="L5364" s="6">
        <f>TablaDatos[[#This Row],[IMC_raw]]/1000000000000000</f>
        <v>37.576645391102304</v>
      </c>
      <c r="M5364" s="2">
        <v>3.7576645391102304E+16</v>
      </c>
      <c r="N53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4" s="13">
        <f t="shared" si="83"/>
        <v>5363</v>
      </c>
      <c r="P5364" s="2" t="str">
        <f>IF(TablaDatos[[#This Row],[Diabetes]]=0,"No","Si")</f>
        <v>No</v>
      </c>
      <c r="Q5364">
        <v>0</v>
      </c>
      <c r="R5364">
        <f>TablaDatos[[#This Row],[Aux2]]/10000000000000</f>
        <v>2139.7470717694</v>
      </c>
      <c r="S5364" s="1">
        <v>2.1397470717694E+16</v>
      </c>
      <c r="T5364" s="7">
        <f>TablaDatos[[#This Row],[Aux3]]/100000000000000</f>
        <v>22.549475688862799</v>
      </c>
      <c r="U5364" s="1">
        <v>2254947568886280</v>
      </c>
      <c r="V5364">
        <v>161.5</v>
      </c>
      <c r="W5364">
        <v>97.6</v>
      </c>
    </row>
    <row r="5365" spans="1:23">
      <c r="A5365">
        <v>2019</v>
      </c>
      <c r="B5365">
        <v>59</v>
      </c>
      <c r="C5365" t="s">
        <v>16</v>
      </c>
      <c r="D5365" t="s">
        <v>26</v>
      </c>
      <c r="E5365" t="s">
        <v>21</v>
      </c>
      <c r="F5365" t="s">
        <v>24</v>
      </c>
      <c r="G5365" t="s">
        <v>28</v>
      </c>
      <c r="H5365" s="3">
        <v>31814.74</v>
      </c>
      <c r="I5365" t="s">
        <v>21</v>
      </c>
      <c r="J5365" t="s">
        <v>21</v>
      </c>
      <c r="K53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37.550414209132803</v>
      </c>
      <c r="L5365" s="6">
        <f>TablaDatos[[#This Row],[IMC_raw]]/1000000000000000</f>
        <v>3.7550414209132801</v>
      </c>
      <c r="M5365" s="2">
        <v>3755041420913280</v>
      </c>
      <c r="N53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5" s="13">
        <f t="shared" si="83"/>
        <v>5364</v>
      </c>
      <c r="P5365" s="2" t="str">
        <f>IF(TablaDatos[[#This Row],[Diabetes]]=0,"No","Si")</f>
        <v>Si</v>
      </c>
      <c r="Q5365">
        <v>1</v>
      </c>
      <c r="R5365">
        <f>TablaDatos[[#This Row],[Aux2]]/10000000000000</f>
        <v>2397.18177489355</v>
      </c>
      <c r="S5365" s="1">
        <v>2.39718177489355E+16</v>
      </c>
      <c r="T5365" s="7">
        <f>TablaDatos[[#This Row],[Aux3]]/100000000000000</f>
        <v>2.9224254124609099</v>
      </c>
      <c r="U5365" s="1">
        <v>292242541246091</v>
      </c>
      <c r="V5365">
        <v>183.9</v>
      </c>
      <c r="W5365">
        <v>102.8</v>
      </c>
    </row>
    <row r="5366" spans="1:23">
      <c r="A5366">
        <v>2019</v>
      </c>
      <c r="B5366">
        <v>53</v>
      </c>
      <c r="C5366" t="s">
        <v>23</v>
      </c>
      <c r="D5366" t="s">
        <v>33</v>
      </c>
      <c r="E5366" t="s">
        <v>19</v>
      </c>
      <c r="F5366" t="s">
        <v>19</v>
      </c>
      <c r="G5366" t="s">
        <v>20</v>
      </c>
      <c r="H5366" s="3">
        <v>15967.28</v>
      </c>
      <c r="I5366" t="s">
        <v>19</v>
      </c>
      <c r="J5366" t="s">
        <v>18</v>
      </c>
      <c r="K53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37.542196315732497</v>
      </c>
      <c r="L5366" s="6">
        <f>TablaDatos[[#This Row],[IMC_raw]]/1000000000000000</f>
        <v>37.542196315732497</v>
      </c>
      <c r="M5366" s="2">
        <v>3.7542196315732496E+16</v>
      </c>
      <c r="N53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6" s="13">
        <f t="shared" si="83"/>
        <v>5365</v>
      </c>
      <c r="P5366" s="2" t="str">
        <f>IF(TablaDatos[[#This Row],[Diabetes]]=0,"No","Si")</f>
        <v>Si</v>
      </c>
      <c r="Q5366">
        <v>1</v>
      </c>
      <c r="R5366">
        <f>TablaDatos[[#This Row],[Aux2]]/10000000000000</f>
        <v>2179.9155199618799</v>
      </c>
      <c r="S5366" s="1">
        <v>2.17991551996188E+16</v>
      </c>
      <c r="T5366" s="7">
        <f>TablaDatos[[#This Row],[Aux3]]/100000000000000</f>
        <v>254.78084377964399</v>
      </c>
      <c r="U5366" s="1">
        <v>2.54780843779644E+16</v>
      </c>
      <c r="V5366">
        <v>161.6</v>
      </c>
      <c r="W5366">
        <v>91.9</v>
      </c>
    </row>
    <row r="5367" spans="1:23">
      <c r="A5367">
        <v>2019</v>
      </c>
      <c r="B5367">
        <v>67</v>
      </c>
      <c r="C5367" t="s">
        <v>23</v>
      </c>
      <c r="D5367" t="s">
        <v>38</v>
      </c>
      <c r="E5367" t="s">
        <v>18</v>
      </c>
      <c r="F5367" t="s">
        <v>24</v>
      </c>
      <c r="G5367" t="s">
        <v>25</v>
      </c>
      <c r="H5367" s="3">
        <v>12387.93</v>
      </c>
      <c r="I5367" t="s">
        <v>19</v>
      </c>
      <c r="J5367" t="s">
        <v>22</v>
      </c>
      <c r="K53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37.541930218547897</v>
      </c>
      <c r="L5367" s="5">
        <f>TablaDatos[[#This Row],[IMC_raw]]/1000000000000000</f>
        <v>3.7541930218547899</v>
      </c>
      <c r="M5367" s="2">
        <v>3754193021854790</v>
      </c>
      <c r="N53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7" s="13">
        <f t="shared" si="83"/>
        <v>5366</v>
      </c>
      <c r="P5367" s="2" t="str">
        <f>IF(TablaDatos[[#This Row],[Diabetes]]=0,"No","Si")</f>
        <v>No</v>
      </c>
      <c r="Q5367">
        <v>0</v>
      </c>
      <c r="R5367">
        <f>TablaDatos[[#This Row],[Aux2]]/10000000000000</f>
        <v>256.03924428072997</v>
      </c>
      <c r="S5367" s="1">
        <v>2560392442807300</v>
      </c>
      <c r="T5367" s="7">
        <f>TablaDatos[[#This Row],[Aux3]]/100000000000000</f>
        <v>265.02453631298999</v>
      </c>
      <c r="U5367" s="1">
        <v>2.6502453631299E+16</v>
      </c>
      <c r="V5367">
        <v>163.6</v>
      </c>
      <c r="W5367">
        <v>100.1</v>
      </c>
    </row>
    <row r="5368" spans="1:23">
      <c r="A5368">
        <v>2019</v>
      </c>
      <c r="B5368">
        <v>73</v>
      </c>
      <c r="C5368" t="s">
        <v>23</v>
      </c>
      <c r="D5368" t="s">
        <v>17</v>
      </c>
      <c r="E5368" t="s">
        <v>18</v>
      </c>
      <c r="F5368" t="s">
        <v>24</v>
      </c>
      <c r="G5368" t="s">
        <v>25</v>
      </c>
      <c r="H5368" s="3">
        <v>31784.720000000001</v>
      </c>
      <c r="I5368" t="s">
        <v>19</v>
      </c>
      <c r="J5368" t="s">
        <v>22</v>
      </c>
      <c r="K53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37.535650957397301</v>
      </c>
      <c r="L5368" s="5">
        <f>TablaDatos[[#This Row],[IMC_raw]]/1000000000000000</f>
        <v>0.37535650957397299</v>
      </c>
      <c r="M5368" s="2">
        <v>375356509573973</v>
      </c>
      <c r="N53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8" s="13">
        <f t="shared" si="83"/>
        <v>5367</v>
      </c>
      <c r="P5368" s="2" t="str">
        <f>IF(TablaDatos[[#This Row],[Diabetes]]=0,"No","Si")</f>
        <v>No</v>
      </c>
      <c r="Q5368">
        <v>0</v>
      </c>
      <c r="R5368">
        <f>TablaDatos[[#This Row],[Aux2]]/10000000000000</f>
        <v>2124.9119475125499</v>
      </c>
      <c r="S5368" s="1">
        <v>2.12491194751255E+16</v>
      </c>
      <c r="T5368" s="7">
        <f>TablaDatos[[#This Row],[Aux3]]/100000000000000</f>
        <v>25.590147202758601</v>
      </c>
      <c r="U5368" s="1">
        <v>2559014720275860</v>
      </c>
      <c r="V5368">
        <v>169.6</v>
      </c>
      <c r="W5368">
        <v>105.5</v>
      </c>
    </row>
    <row r="5369" spans="1:23">
      <c r="A5369">
        <v>2019</v>
      </c>
      <c r="B5369">
        <v>54</v>
      </c>
      <c r="C5369" t="s">
        <v>16</v>
      </c>
      <c r="D5369" t="s">
        <v>29</v>
      </c>
      <c r="E5369" t="s">
        <v>18</v>
      </c>
      <c r="F5369" t="s">
        <v>24</v>
      </c>
      <c r="G5369" t="s">
        <v>20</v>
      </c>
      <c r="H5369" s="3">
        <v>14756.7</v>
      </c>
      <c r="I5369" t="s">
        <v>21</v>
      </c>
      <c r="J5369" t="s">
        <v>22</v>
      </c>
      <c r="K53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37.508434764844402</v>
      </c>
      <c r="L5369" s="6">
        <f>TablaDatos[[#This Row],[IMC_raw]]/1000000000000000</f>
        <v>3.7508434764844401</v>
      </c>
      <c r="M5369" s="2">
        <v>3750843476484440</v>
      </c>
      <c r="N53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69" s="13">
        <f t="shared" si="83"/>
        <v>5368</v>
      </c>
      <c r="P5369" s="2" t="str">
        <f>IF(TablaDatos[[#This Row],[Diabetes]]=0,"No","Si")</f>
        <v>No</v>
      </c>
      <c r="Q5369">
        <v>0</v>
      </c>
      <c r="R5369">
        <f>TablaDatos[[#This Row],[Aux2]]/10000000000000</f>
        <v>2185.9837465525502</v>
      </c>
      <c r="S5369" s="1">
        <v>2.18598374655255E+16</v>
      </c>
      <c r="T5369" s="7">
        <f>TablaDatos[[#This Row],[Aux3]]/100000000000000</f>
        <v>238.86893748336499</v>
      </c>
      <c r="U5369" s="1">
        <v>2.38868937483365E+16</v>
      </c>
      <c r="V5369">
        <v>163.1</v>
      </c>
      <c r="W5369">
        <v>99.3</v>
      </c>
    </row>
    <row r="5370" spans="1:23">
      <c r="A5370">
        <v>2019</v>
      </c>
      <c r="B5370">
        <v>43</v>
      </c>
      <c r="C5370" t="s">
        <v>16</v>
      </c>
      <c r="D5370" t="s">
        <v>17</v>
      </c>
      <c r="E5370" t="s">
        <v>18</v>
      </c>
      <c r="F5370" t="s">
        <v>35</v>
      </c>
      <c r="G5370" t="s">
        <v>39</v>
      </c>
      <c r="H5370" s="3">
        <v>26908.03</v>
      </c>
      <c r="I5370" t="s">
        <v>19</v>
      </c>
      <c r="J5370" t="s">
        <v>21</v>
      </c>
      <c r="K53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37.464865166562902</v>
      </c>
      <c r="L5370" s="5">
        <f>TablaDatos[[#This Row],[IMC_raw]]/1000000000000000</f>
        <v>3.7464865166562902</v>
      </c>
      <c r="M5370" s="2">
        <v>3746486516656290</v>
      </c>
      <c r="N53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0" s="13">
        <f t="shared" si="83"/>
        <v>5369</v>
      </c>
      <c r="P5370" s="2" t="str">
        <f>IF(TablaDatos[[#This Row],[Diabetes]]=0,"No","Si")</f>
        <v>No</v>
      </c>
      <c r="Q5370">
        <v>0</v>
      </c>
      <c r="R5370">
        <f>TablaDatos[[#This Row],[Aux2]]/10000000000000</f>
        <v>217.06318427950501</v>
      </c>
      <c r="S5370" s="1">
        <v>2170631842795050</v>
      </c>
      <c r="T5370" s="7">
        <f>TablaDatos[[#This Row],[Aux3]]/100000000000000</f>
        <v>225.134463182134</v>
      </c>
      <c r="U5370" s="1">
        <v>2.25134463182134E+16</v>
      </c>
      <c r="V5370">
        <v>150</v>
      </c>
      <c r="W5370">
        <v>89.4</v>
      </c>
    </row>
    <row r="5371" spans="1:23">
      <c r="A5371">
        <v>2019</v>
      </c>
      <c r="B5371">
        <v>47</v>
      </c>
      <c r="C5371" t="s">
        <v>16</v>
      </c>
      <c r="D5371" t="s">
        <v>29</v>
      </c>
      <c r="E5371" t="s">
        <v>21</v>
      </c>
      <c r="F5371" t="s">
        <v>24</v>
      </c>
      <c r="G5371" t="s">
        <v>20</v>
      </c>
      <c r="H5371" s="3">
        <v>22677.83</v>
      </c>
      <c r="I5371" t="s">
        <v>21</v>
      </c>
      <c r="J5371" t="s">
        <v>18</v>
      </c>
      <c r="K53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37.454309264288199</v>
      </c>
      <c r="L5371" s="5">
        <f>TablaDatos[[#This Row],[IMC_raw]]/1000000000000000</f>
        <v>37.454309264288199</v>
      </c>
      <c r="M5371" s="2">
        <v>3.74543092642882E+16</v>
      </c>
      <c r="N53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1" s="13">
        <f t="shared" si="83"/>
        <v>5370</v>
      </c>
      <c r="P5371" s="2" t="str">
        <f>IF(TablaDatos[[#This Row],[Diabetes]]=0,"No","Si")</f>
        <v>Si</v>
      </c>
      <c r="Q5371">
        <v>1</v>
      </c>
      <c r="R5371">
        <f>TablaDatos[[#This Row],[Aux2]]/10000000000000</f>
        <v>246.20336183158</v>
      </c>
      <c r="S5371" s="1">
        <v>2462033618315800</v>
      </c>
      <c r="T5371" s="7">
        <f>TablaDatos[[#This Row],[Aux3]]/100000000000000</f>
        <v>29.295689454126698</v>
      </c>
      <c r="U5371" s="1">
        <v>2929568945412670</v>
      </c>
      <c r="V5371">
        <v>170.7</v>
      </c>
      <c r="W5371">
        <v>95.1</v>
      </c>
    </row>
    <row r="5372" spans="1:23">
      <c r="A5372">
        <v>2019</v>
      </c>
      <c r="B5372">
        <v>61</v>
      </c>
      <c r="C5372" t="s">
        <v>16</v>
      </c>
      <c r="D5372" t="s">
        <v>73</v>
      </c>
      <c r="E5372" t="s">
        <v>31</v>
      </c>
      <c r="F5372" t="s">
        <v>24</v>
      </c>
      <c r="G5372" t="s">
        <v>28</v>
      </c>
      <c r="H5372" s="3">
        <v>26353.17</v>
      </c>
      <c r="I5372" t="s">
        <v>21</v>
      </c>
      <c r="J5372" t="s">
        <v>19</v>
      </c>
      <c r="K53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37.437600434319904</v>
      </c>
      <c r="L5372" s="5">
        <f>TablaDatos[[#This Row],[IMC_raw]]/1000000000000000</f>
        <v>37.437600434319904</v>
      </c>
      <c r="M5372" s="2">
        <v>3.7437600434319904E+16</v>
      </c>
      <c r="N53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2" s="13">
        <f t="shared" si="83"/>
        <v>5371</v>
      </c>
      <c r="P5372" s="2" t="str">
        <f>IF(TablaDatos[[#This Row],[Diabetes]]=0,"No","Si")</f>
        <v>No</v>
      </c>
      <c r="Q5372">
        <v>0</v>
      </c>
      <c r="R5372">
        <f>TablaDatos[[#This Row],[Aux2]]/10000000000000</f>
        <v>2383.9819447966402</v>
      </c>
      <c r="S5372" s="1">
        <v>2.38398194479664E+16</v>
      </c>
      <c r="T5372" s="7">
        <f>TablaDatos[[#This Row],[Aux3]]/100000000000000</f>
        <v>26.545230763455201</v>
      </c>
      <c r="U5372" s="1">
        <v>2654523076345520</v>
      </c>
      <c r="V5372">
        <v>177.9</v>
      </c>
      <c r="W5372">
        <v>105.9</v>
      </c>
    </row>
    <row r="5373" spans="1:23">
      <c r="A5373">
        <v>2019</v>
      </c>
      <c r="B5373">
        <v>45</v>
      </c>
      <c r="C5373" t="s">
        <v>16</v>
      </c>
      <c r="D5373" t="s">
        <v>17</v>
      </c>
      <c r="E5373" t="s">
        <v>18</v>
      </c>
      <c r="F5373" t="s">
        <v>19</v>
      </c>
      <c r="G5373" t="s">
        <v>20</v>
      </c>
      <c r="H5373" s="3">
        <v>29884.639999999999</v>
      </c>
      <c r="I5373" t="s">
        <v>19</v>
      </c>
      <c r="J5373" t="s">
        <v>22</v>
      </c>
      <c r="K53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37.4046120930333</v>
      </c>
      <c r="L5373" s="5">
        <f>TablaDatos[[#This Row],[IMC_raw]]/1000000000000000</f>
        <v>3.74046120930333</v>
      </c>
      <c r="M5373" s="2">
        <v>3740461209303330</v>
      </c>
      <c r="N53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3" s="13">
        <f t="shared" si="83"/>
        <v>5372</v>
      </c>
      <c r="P5373" s="2" t="str">
        <f>IF(TablaDatos[[#This Row],[Diabetes]]=0,"No","Si")</f>
        <v>No</v>
      </c>
      <c r="Q5373">
        <v>0</v>
      </c>
      <c r="R5373">
        <f>TablaDatos[[#This Row],[Aux2]]/10000000000000</f>
        <v>223.158782119618</v>
      </c>
      <c r="S5373" s="1">
        <v>2231587821196180</v>
      </c>
      <c r="T5373" s="7">
        <f>TablaDatos[[#This Row],[Aux3]]/100000000000000</f>
        <v>25.8568608334439</v>
      </c>
      <c r="U5373" s="1">
        <v>2585686083344390</v>
      </c>
      <c r="V5373">
        <v>145.30000000000001</v>
      </c>
      <c r="W5373">
        <v>95.6</v>
      </c>
    </row>
    <row r="5374" spans="1:23">
      <c r="A5374">
        <v>2019</v>
      </c>
      <c r="B5374">
        <v>63</v>
      </c>
      <c r="C5374" t="s">
        <v>16</v>
      </c>
      <c r="D5374" t="s">
        <v>30</v>
      </c>
      <c r="E5374" t="s">
        <v>19</v>
      </c>
      <c r="F5374" t="s">
        <v>24</v>
      </c>
      <c r="G5374" t="s">
        <v>28</v>
      </c>
      <c r="H5374" s="3">
        <v>21770.51</v>
      </c>
      <c r="I5374" t="s">
        <v>19</v>
      </c>
      <c r="J5374" t="s">
        <v>22</v>
      </c>
      <c r="K53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37.393187106823703</v>
      </c>
      <c r="L5374" s="6">
        <f>TablaDatos[[#This Row],[IMC_raw]]/1000000000000000</f>
        <v>3.7393187106823702</v>
      </c>
      <c r="M5374" s="2">
        <v>3739318710682370</v>
      </c>
      <c r="N53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4" s="13">
        <f t="shared" si="83"/>
        <v>5373</v>
      </c>
      <c r="P5374" s="2" t="str">
        <f>IF(TablaDatos[[#This Row],[Diabetes]]=0,"No","Si")</f>
        <v>No</v>
      </c>
      <c r="Q5374">
        <v>0</v>
      </c>
      <c r="R5374">
        <f>TablaDatos[[#This Row],[Aux2]]/10000000000000</f>
        <v>239.794392812008</v>
      </c>
      <c r="S5374" s="1">
        <v>2397943928120080</v>
      </c>
      <c r="T5374" s="7">
        <f>TablaDatos[[#This Row],[Aux3]]/100000000000000</f>
        <v>239.04916763812699</v>
      </c>
      <c r="U5374" s="1">
        <v>2.39049167638127E+16</v>
      </c>
      <c r="V5374">
        <v>159.80000000000001</v>
      </c>
      <c r="W5374">
        <v>103</v>
      </c>
    </row>
    <row r="5375" spans="1:23">
      <c r="A5375">
        <v>2019</v>
      </c>
      <c r="B5375">
        <v>62</v>
      </c>
      <c r="C5375" t="s">
        <v>16</v>
      </c>
      <c r="D5375" t="s">
        <v>33</v>
      </c>
      <c r="E5375" t="s">
        <v>21</v>
      </c>
      <c r="F5375" t="s">
        <v>19</v>
      </c>
      <c r="G5375" t="s">
        <v>28</v>
      </c>
      <c r="H5375" s="3">
        <v>28813.29</v>
      </c>
      <c r="I5375" t="s">
        <v>21</v>
      </c>
      <c r="J5375" t="s">
        <v>19</v>
      </c>
      <c r="K53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37.3913231391073</v>
      </c>
      <c r="L5375" s="6">
        <f>TablaDatos[[#This Row],[IMC_raw]]/1000000000000000</f>
        <v>0.37391323139107302</v>
      </c>
      <c r="M5375" s="2">
        <v>373913231391073</v>
      </c>
      <c r="N53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5" s="13">
        <f t="shared" si="83"/>
        <v>5374</v>
      </c>
      <c r="P5375" s="2" t="str">
        <f>IF(TablaDatos[[#This Row],[Diabetes]]=0,"No","Si")</f>
        <v>Si</v>
      </c>
      <c r="Q5375">
        <v>1</v>
      </c>
      <c r="R5375">
        <f>TablaDatos[[#This Row],[Aux2]]/10000000000000</f>
        <v>259.24064393737399</v>
      </c>
      <c r="S5375" s="1">
        <v>2592406439373740</v>
      </c>
      <c r="T5375" s="7">
        <f>TablaDatos[[#This Row],[Aux3]]/100000000000000</f>
        <v>25.484313157376501</v>
      </c>
      <c r="U5375" s="1">
        <v>2548431315737650</v>
      </c>
      <c r="V5375">
        <v>177.6</v>
      </c>
      <c r="W5375">
        <v>109.7</v>
      </c>
    </row>
    <row r="5376" spans="1:23">
      <c r="A5376">
        <v>2019</v>
      </c>
      <c r="B5376">
        <v>52</v>
      </c>
      <c r="C5376" t="s">
        <v>16</v>
      </c>
      <c r="D5376" t="s">
        <v>29</v>
      </c>
      <c r="E5376" t="s">
        <v>18</v>
      </c>
      <c r="F5376" t="s">
        <v>19</v>
      </c>
      <c r="G5376" t="s">
        <v>20</v>
      </c>
      <c r="H5376" s="3">
        <v>12340.77</v>
      </c>
      <c r="I5376" t="s">
        <v>19</v>
      </c>
      <c r="J5376" t="s">
        <v>22</v>
      </c>
      <c r="K53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37.347014147903401</v>
      </c>
      <c r="L5376" s="5">
        <f>TablaDatos[[#This Row],[IMC_raw]]/1000000000000000</f>
        <v>3.7347014147903401</v>
      </c>
      <c r="M5376" s="2">
        <v>3734701414790340</v>
      </c>
      <c r="N53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6" s="13">
        <f t="shared" si="83"/>
        <v>5375</v>
      </c>
      <c r="P5376" s="2" t="str">
        <f>IF(TablaDatos[[#This Row],[Diabetes]]=0,"No","Si")</f>
        <v>No</v>
      </c>
      <c r="Q5376">
        <v>0</v>
      </c>
      <c r="R5376">
        <f>TablaDatos[[#This Row],[Aux2]]/10000000000000</f>
        <v>2396.8164830003202</v>
      </c>
      <c r="S5376" s="1">
        <v>2.39681648300032E+16</v>
      </c>
      <c r="T5376" s="7">
        <f>TablaDatos[[#This Row],[Aux3]]/100000000000000</f>
        <v>27.0315276900157</v>
      </c>
      <c r="U5376" s="1">
        <v>2703152769001570</v>
      </c>
      <c r="V5376">
        <v>158.19999999999999</v>
      </c>
      <c r="W5376">
        <v>91.6</v>
      </c>
    </row>
    <row r="5377" spans="1:23">
      <c r="A5377">
        <v>2019</v>
      </c>
      <c r="B5377">
        <v>58</v>
      </c>
      <c r="C5377" t="s">
        <v>16</v>
      </c>
      <c r="D5377" t="s">
        <v>29</v>
      </c>
      <c r="E5377" t="s">
        <v>21</v>
      </c>
      <c r="F5377" t="s">
        <v>24</v>
      </c>
      <c r="G5377" t="s">
        <v>28</v>
      </c>
      <c r="H5377" s="3">
        <v>10703.63</v>
      </c>
      <c r="I5377" t="s">
        <v>21</v>
      </c>
      <c r="J5377" t="s">
        <v>22</v>
      </c>
      <c r="K53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37.3434156320196</v>
      </c>
      <c r="L5377" s="5">
        <f>TablaDatos[[#This Row],[IMC_raw]]/1000000000000000</f>
        <v>3.7343415632019599</v>
      </c>
      <c r="M5377" s="2">
        <v>3734341563201960</v>
      </c>
      <c r="N53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7" s="13">
        <f t="shared" si="83"/>
        <v>5376</v>
      </c>
      <c r="P5377" s="2" t="str">
        <f>IF(TablaDatos[[#This Row],[Diabetes]]=0,"No","Si")</f>
        <v>Si</v>
      </c>
      <c r="Q5377">
        <v>1</v>
      </c>
      <c r="R5377">
        <f>TablaDatos[[#This Row],[Aux2]]/10000000000000</f>
        <v>2490.9308358683202</v>
      </c>
      <c r="S5377" s="1">
        <v>2.49093083586832E+16</v>
      </c>
      <c r="T5377" s="7">
        <f>TablaDatos[[#This Row],[Aux3]]/100000000000000</f>
        <v>27.241682967359299</v>
      </c>
      <c r="U5377" s="1">
        <v>2724168296735930</v>
      </c>
      <c r="V5377">
        <v>179.2</v>
      </c>
      <c r="W5377">
        <v>111</v>
      </c>
    </row>
    <row r="5378" spans="1:23">
      <c r="A5378">
        <v>2019</v>
      </c>
      <c r="B5378">
        <v>62</v>
      </c>
      <c r="C5378" t="s">
        <v>23</v>
      </c>
      <c r="D5378" t="s">
        <v>17</v>
      </c>
      <c r="E5378" t="s">
        <v>21</v>
      </c>
      <c r="F5378" t="s">
        <v>24</v>
      </c>
      <c r="G5378" t="s">
        <v>28</v>
      </c>
      <c r="H5378" s="3">
        <v>11302.77</v>
      </c>
      <c r="I5378" t="s">
        <v>21</v>
      </c>
      <c r="J5378" t="s">
        <v>18</v>
      </c>
      <c r="K53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37.290421290391201</v>
      </c>
      <c r="L5378" s="5">
        <f>TablaDatos[[#This Row],[IMC_raw]]/1000000000000000</f>
        <v>3.72904212903912</v>
      </c>
      <c r="M5378" s="2">
        <v>3729042129039120</v>
      </c>
      <c r="N53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8" s="13">
        <f t="shared" ref="O5378:O5441" si="84">O5377+1</f>
        <v>5377</v>
      </c>
      <c r="P5378" s="2" t="str">
        <f>IF(TablaDatos[[#This Row],[Diabetes]]=0,"No","Si")</f>
        <v>Si</v>
      </c>
      <c r="Q5378">
        <v>1</v>
      </c>
      <c r="R5378">
        <f>TablaDatos[[#This Row],[Aux2]]/10000000000000</f>
        <v>2578.5618748545899</v>
      </c>
      <c r="S5378" s="1">
        <v>2.57856187485459E+16</v>
      </c>
      <c r="T5378" s="7">
        <f>TablaDatos[[#This Row],[Aux3]]/100000000000000</f>
        <v>292.45188934523799</v>
      </c>
      <c r="U5378" s="1">
        <v>2.92451889345238E+16</v>
      </c>
      <c r="V5378">
        <v>178.1</v>
      </c>
      <c r="W5378">
        <v>106.1</v>
      </c>
    </row>
    <row r="5379" spans="1:23">
      <c r="A5379">
        <v>2019</v>
      </c>
      <c r="B5379">
        <v>59</v>
      </c>
      <c r="C5379" t="s">
        <v>16</v>
      </c>
      <c r="D5379" t="s">
        <v>29</v>
      </c>
      <c r="E5379" t="s">
        <v>18</v>
      </c>
      <c r="F5379" t="s">
        <v>24</v>
      </c>
      <c r="G5379" t="s">
        <v>28</v>
      </c>
      <c r="H5379" s="3">
        <v>26635</v>
      </c>
      <c r="I5379" t="s">
        <v>21</v>
      </c>
      <c r="J5379" t="s">
        <v>18</v>
      </c>
      <c r="K53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37.252327199267505</v>
      </c>
      <c r="L5379" s="6">
        <f>TablaDatos[[#This Row],[IMC_raw]]/1000000000000000</f>
        <v>37.252327199267505</v>
      </c>
      <c r="M5379" s="2">
        <v>3.7252327199267504E+16</v>
      </c>
      <c r="N53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79" s="13">
        <f t="shared" si="84"/>
        <v>5378</v>
      </c>
      <c r="P5379" s="2" t="str">
        <f>IF(TablaDatos[[#This Row],[Diabetes]]=0,"No","Si")</f>
        <v>No</v>
      </c>
      <c r="Q5379">
        <v>0</v>
      </c>
      <c r="R5379">
        <f>TablaDatos[[#This Row],[Aux2]]/10000000000000</f>
        <v>240.89191610178401</v>
      </c>
      <c r="S5379" s="1">
        <v>2408919161017840</v>
      </c>
      <c r="T5379" s="7">
        <f>TablaDatos[[#This Row],[Aux3]]/100000000000000</f>
        <v>25.3654911912754</v>
      </c>
      <c r="U5379" s="1">
        <v>2536549119127540</v>
      </c>
      <c r="V5379">
        <v>164.9</v>
      </c>
      <c r="W5379">
        <v>94.9</v>
      </c>
    </row>
    <row r="5380" spans="1:23">
      <c r="A5380">
        <v>2019</v>
      </c>
      <c r="B5380">
        <v>62</v>
      </c>
      <c r="C5380" t="s">
        <v>23</v>
      </c>
      <c r="D5380" t="s">
        <v>74</v>
      </c>
      <c r="E5380" t="s">
        <v>18</v>
      </c>
      <c r="F5380" t="s">
        <v>19</v>
      </c>
      <c r="G5380" t="s">
        <v>28</v>
      </c>
      <c r="H5380" s="3">
        <v>9088.4500000000007</v>
      </c>
      <c r="I5380" t="s">
        <v>19</v>
      </c>
      <c r="J5380" t="s">
        <v>22</v>
      </c>
      <c r="K53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37.247031873770503</v>
      </c>
      <c r="L5380" s="6">
        <f>TablaDatos[[#This Row],[IMC_raw]]/1000000000000000</f>
        <v>3.7247031873770502</v>
      </c>
      <c r="M5380" s="2">
        <v>3724703187377050</v>
      </c>
      <c r="N53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0" s="13">
        <f t="shared" si="84"/>
        <v>5379</v>
      </c>
      <c r="P5380" s="2" t="str">
        <f>IF(TablaDatos[[#This Row],[Diabetes]]=0,"No","Si")</f>
        <v>No</v>
      </c>
      <c r="Q5380">
        <v>0</v>
      </c>
      <c r="R5380">
        <f>TablaDatos[[#This Row],[Aux2]]/10000000000000</f>
        <v>2187.16317374235</v>
      </c>
      <c r="S5380" s="1">
        <v>2.18716317374235E+16</v>
      </c>
      <c r="T5380" s="7">
        <f>TablaDatos[[#This Row],[Aux3]]/100000000000000</f>
        <v>267.50348349737402</v>
      </c>
      <c r="U5380" s="1">
        <v>2.67503483497374E+16</v>
      </c>
      <c r="V5380">
        <v>157.9</v>
      </c>
      <c r="W5380">
        <v>98.6</v>
      </c>
    </row>
    <row r="5381" spans="1:23">
      <c r="A5381">
        <v>2019</v>
      </c>
      <c r="B5381">
        <v>67</v>
      </c>
      <c r="C5381" t="s">
        <v>23</v>
      </c>
      <c r="D5381" t="s">
        <v>32</v>
      </c>
      <c r="E5381" t="s">
        <v>19</v>
      </c>
      <c r="F5381" t="s">
        <v>24</v>
      </c>
      <c r="G5381" t="s">
        <v>25</v>
      </c>
      <c r="H5381" s="3">
        <v>9185.77</v>
      </c>
      <c r="I5381" t="s">
        <v>21</v>
      </c>
      <c r="J5381" t="s">
        <v>22</v>
      </c>
      <c r="K53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37.178404682454001</v>
      </c>
      <c r="L5381" s="5">
        <f>TablaDatos[[#This Row],[IMC_raw]]/1000000000000000</f>
        <v>37.178404682454001</v>
      </c>
      <c r="M5381" s="2">
        <v>3.7178404682454E+16</v>
      </c>
      <c r="N53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1" s="13">
        <f t="shared" si="84"/>
        <v>5380</v>
      </c>
      <c r="P5381" s="2" t="str">
        <f>IF(TablaDatos[[#This Row],[Diabetes]]=0,"No","Si")</f>
        <v>No</v>
      </c>
      <c r="Q5381">
        <v>0</v>
      </c>
      <c r="R5381">
        <f>TablaDatos[[#This Row],[Aux2]]/10000000000000</f>
        <v>2157.4370007637599</v>
      </c>
      <c r="S5381" s="1">
        <v>2.15743700076376E+16</v>
      </c>
      <c r="T5381" s="7">
        <f>TablaDatos[[#This Row],[Aux3]]/100000000000000</f>
        <v>271.70232428872703</v>
      </c>
      <c r="U5381" s="1">
        <v>2.71702324288727E+16</v>
      </c>
      <c r="V5381">
        <v>157.1</v>
      </c>
      <c r="W5381">
        <v>99.8</v>
      </c>
    </row>
    <row r="5382" spans="1:23">
      <c r="A5382">
        <v>2019</v>
      </c>
      <c r="B5382">
        <v>61</v>
      </c>
      <c r="C5382" t="s">
        <v>23</v>
      </c>
      <c r="D5382" t="s">
        <v>17</v>
      </c>
      <c r="E5382" t="s">
        <v>19</v>
      </c>
      <c r="F5382" t="s">
        <v>35</v>
      </c>
      <c r="G5382" t="s">
        <v>28</v>
      </c>
      <c r="H5382" s="3">
        <v>17984.79</v>
      </c>
      <c r="I5382" t="s">
        <v>21</v>
      </c>
      <c r="J5382" t="s">
        <v>19</v>
      </c>
      <c r="K53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37.154283258726004</v>
      </c>
      <c r="L5382" s="5">
        <f>TablaDatos[[#This Row],[IMC_raw]]/1000000000000000</f>
        <v>3.7154283258726002</v>
      </c>
      <c r="M5382" s="2">
        <v>3715428325872600</v>
      </c>
      <c r="N53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2" s="13">
        <f t="shared" si="84"/>
        <v>5381</v>
      </c>
      <c r="P5382" s="2" t="str">
        <f>IF(TablaDatos[[#This Row],[Diabetes]]=0,"No","Si")</f>
        <v>No</v>
      </c>
      <c r="Q5382">
        <v>0</v>
      </c>
      <c r="R5382">
        <f>TablaDatos[[#This Row],[Aux2]]/10000000000000</f>
        <v>2279.6180312062502</v>
      </c>
      <c r="S5382" s="1">
        <v>2.27961803120625E+16</v>
      </c>
      <c r="T5382" s="7">
        <f>TablaDatos[[#This Row],[Aux3]]/100000000000000</f>
        <v>245.32008075780701</v>
      </c>
      <c r="U5382" s="1">
        <v>2.45320080757807E+16</v>
      </c>
      <c r="V5382">
        <v>163.6</v>
      </c>
      <c r="W5382">
        <v>100.5</v>
      </c>
    </row>
    <row r="5383" spans="1:23">
      <c r="A5383">
        <v>2019</v>
      </c>
      <c r="B5383">
        <v>65</v>
      </c>
      <c r="C5383" t="s">
        <v>23</v>
      </c>
      <c r="D5383" t="s">
        <v>73</v>
      </c>
      <c r="E5383" t="s">
        <v>18</v>
      </c>
      <c r="F5383" t="s">
        <v>19</v>
      </c>
      <c r="G5383" t="s">
        <v>25</v>
      </c>
      <c r="H5383" s="3">
        <v>21204.43</v>
      </c>
      <c r="I5383" t="s">
        <v>19</v>
      </c>
      <c r="J5383" t="s">
        <v>22</v>
      </c>
      <c r="K53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37.127713102972301</v>
      </c>
      <c r="L5383" s="6">
        <f>TablaDatos[[#This Row],[IMC_raw]]/100000000000000</f>
        <v>37.127713102972301</v>
      </c>
      <c r="M5383" s="2">
        <v>3712771310297230</v>
      </c>
      <c r="N53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3" s="13">
        <f t="shared" si="84"/>
        <v>5382</v>
      </c>
      <c r="P5383" s="2" t="str">
        <f>IF(TablaDatos[[#This Row],[Diabetes]]=0,"No","Si")</f>
        <v>No</v>
      </c>
      <c r="Q5383">
        <v>0</v>
      </c>
      <c r="R5383">
        <f>TablaDatos[[#This Row],[Aux2]]/10000000000000</f>
        <v>222.71284339516799</v>
      </c>
      <c r="S5383" s="1">
        <v>2227128433951680</v>
      </c>
      <c r="T5383" s="7">
        <f>TablaDatos[[#This Row],[Aux3]]/100000000000000</f>
        <v>266.34269422401798</v>
      </c>
      <c r="U5383" s="1">
        <v>2.66342694224018E+16</v>
      </c>
      <c r="V5383">
        <v>157.19999999999999</v>
      </c>
      <c r="W5383">
        <v>98.4</v>
      </c>
    </row>
    <row r="5384" spans="1:23">
      <c r="A5384">
        <v>2019</v>
      </c>
      <c r="B5384">
        <v>72</v>
      </c>
      <c r="C5384" t="s">
        <v>16</v>
      </c>
      <c r="D5384" t="s">
        <v>17</v>
      </c>
      <c r="E5384" t="s">
        <v>31</v>
      </c>
      <c r="F5384" t="s">
        <v>24</v>
      </c>
      <c r="G5384" t="s">
        <v>25</v>
      </c>
      <c r="H5384" s="3">
        <v>13194.04</v>
      </c>
      <c r="I5384" t="s">
        <v>21</v>
      </c>
      <c r="J5384" t="s">
        <v>22</v>
      </c>
      <c r="K53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37.091315435996201</v>
      </c>
      <c r="L5384" s="6">
        <f>TablaDatos[[#This Row],[IMC_raw]]/1000000000000000</f>
        <v>37.091315435996201</v>
      </c>
      <c r="M5384" s="2">
        <v>3.70913154359962E+16</v>
      </c>
      <c r="N53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4" s="13">
        <f t="shared" si="84"/>
        <v>5383</v>
      </c>
      <c r="P5384" s="2" t="str">
        <f>IF(TablaDatos[[#This Row],[Diabetes]]=0,"No","Si")</f>
        <v>Si</v>
      </c>
      <c r="Q5384">
        <v>1</v>
      </c>
      <c r="R5384">
        <f>TablaDatos[[#This Row],[Aux2]]/10000000000000</f>
        <v>2405.0334678300601</v>
      </c>
      <c r="S5384" s="1">
        <v>2.40503346783006E+16</v>
      </c>
      <c r="T5384" s="7">
        <f>TablaDatos[[#This Row],[Aux3]]/100000000000000</f>
        <v>286.83837352446398</v>
      </c>
      <c r="U5384" s="1">
        <v>2.86838373524464E+16</v>
      </c>
      <c r="V5384">
        <v>178.7</v>
      </c>
      <c r="W5384">
        <v>111.1</v>
      </c>
    </row>
    <row r="5385" spans="1:23">
      <c r="A5385">
        <v>2019</v>
      </c>
      <c r="B5385">
        <v>59</v>
      </c>
      <c r="C5385" t="s">
        <v>23</v>
      </c>
      <c r="D5385" t="s">
        <v>72</v>
      </c>
      <c r="E5385" t="s">
        <v>18</v>
      </c>
      <c r="F5385" t="s">
        <v>24</v>
      </c>
      <c r="G5385" t="s">
        <v>28</v>
      </c>
      <c r="H5385" s="3">
        <v>14510</v>
      </c>
      <c r="I5385" t="s">
        <v>19</v>
      </c>
      <c r="J5385" t="s">
        <v>22</v>
      </c>
      <c r="K53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37.066981112535899</v>
      </c>
      <c r="L5385" s="6">
        <f>TablaDatos[[#This Row],[IMC_raw]]/1000000000000000</f>
        <v>3.7066981112535902</v>
      </c>
      <c r="M5385" s="2">
        <v>3706698111253590</v>
      </c>
      <c r="N53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5" s="13">
        <f t="shared" si="84"/>
        <v>5384</v>
      </c>
      <c r="P5385" s="2" t="str">
        <f>IF(TablaDatos[[#This Row],[Diabetes]]=0,"No","Si")</f>
        <v>No</v>
      </c>
      <c r="Q5385">
        <v>0</v>
      </c>
      <c r="R5385">
        <f>TablaDatos[[#This Row],[Aux2]]/10000000000000</f>
        <v>2177.4221872953899</v>
      </c>
      <c r="S5385" s="1">
        <v>2.17742218729539E+16</v>
      </c>
      <c r="T5385" s="7">
        <f>TablaDatos[[#This Row],[Aux3]]/100000000000000</f>
        <v>22.644609360122502</v>
      </c>
      <c r="U5385" s="1">
        <v>2264460936012250</v>
      </c>
      <c r="V5385">
        <v>156.30000000000001</v>
      </c>
      <c r="W5385">
        <v>97.1</v>
      </c>
    </row>
    <row r="5386" spans="1:23">
      <c r="A5386">
        <v>2019</v>
      </c>
      <c r="B5386">
        <v>65</v>
      </c>
      <c r="C5386" t="s">
        <v>16</v>
      </c>
      <c r="D5386" t="s">
        <v>33</v>
      </c>
      <c r="E5386" t="s">
        <v>21</v>
      </c>
      <c r="F5386" t="s">
        <v>24</v>
      </c>
      <c r="G5386" t="s">
        <v>25</v>
      </c>
      <c r="H5386" s="3">
        <v>40408.769999999997</v>
      </c>
      <c r="I5386" t="s">
        <v>21</v>
      </c>
      <c r="J5386" t="s">
        <v>18</v>
      </c>
      <c r="K53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37.020772700474097</v>
      </c>
      <c r="L5386" s="6">
        <f>TablaDatos[[#This Row],[IMC_raw]]/100000000000000</f>
        <v>37.020772700474097</v>
      </c>
      <c r="M5386" s="2">
        <v>3702077270047410</v>
      </c>
      <c r="N53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6" s="13">
        <f t="shared" si="84"/>
        <v>5385</v>
      </c>
      <c r="P5386" s="2" t="str">
        <f>IF(TablaDatos[[#This Row],[Diabetes]]=0,"No","Si")</f>
        <v>Si</v>
      </c>
      <c r="Q5386">
        <v>1</v>
      </c>
      <c r="R5386">
        <f>TablaDatos[[#This Row],[Aux2]]/10000000000000</f>
        <v>2660.2589925215598</v>
      </c>
      <c r="S5386" s="1">
        <v>2.66025899252156E+16</v>
      </c>
      <c r="T5386" s="7">
        <f>TablaDatos[[#This Row],[Aux3]]/100000000000000</f>
        <v>3.0000000000000001E-12</v>
      </c>
      <c r="U5386">
        <v>300</v>
      </c>
      <c r="V5386">
        <v>176.6</v>
      </c>
      <c r="W5386">
        <v>105.4</v>
      </c>
    </row>
    <row r="5387" spans="1:23">
      <c r="A5387">
        <v>2019</v>
      </c>
      <c r="B5387">
        <v>67</v>
      </c>
      <c r="C5387" t="s">
        <v>16</v>
      </c>
      <c r="D5387" t="s">
        <v>29</v>
      </c>
      <c r="E5387" t="s">
        <v>31</v>
      </c>
      <c r="F5387" t="s">
        <v>19</v>
      </c>
      <c r="G5387" t="s">
        <v>25</v>
      </c>
      <c r="H5387" s="3">
        <v>14602.65</v>
      </c>
      <c r="I5387" t="s">
        <v>21</v>
      </c>
      <c r="J5387" t="s">
        <v>21</v>
      </c>
      <c r="K53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36.987370598600499</v>
      </c>
      <c r="L5387" s="6">
        <f>TablaDatos[[#This Row],[IMC_raw]]/100000000000000</f>
        <v>36.987370598600499</v>
      </c>
      <c r="M5387" s="2">
        <v>3698737059860050</v>
      </c>
      <c r="N53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7" s="13">
        <f t="shared" si="84"/>
        <v>5386</v>
      </c>
      <c r="P5387" s="2" t="str">
        <f>IF(TablaDatos[[#This Row],[Diabetes]]=0,"No","Si")</f>
        <v>No</v>
      </c>
      <c r="Q5387">
        <v>0</v>
      </c>
      <c r="R5387">
        <f>TablaDatos[[#This Row],[Aux2]]/10000000000000</f>
        <v>2189.1542059358399</v>
      </c>
      <c r="S5387" s="1">
        <v>2.18915420593584E+16</v>
      </c>
      <c r="T5387" s="7">
        <f>TablaDatos[[#This Row],[Aux3]]/100000000000000</f>
        <v>267.80158588011</v>
      </c>
      <c r="U5387" s="1">
        <v>2.6780158588011E+16</v>
      </c>
      <c r="V5387">
        <v>169.5</v>
      </c>
      <c r="W5387">
        <v>109.4</v>
      </c>
    </row>
    <row r="5388" spans="1:23">
      <c r="A5388">
        <v>2019</v>
      </c>
      <c r="B5388">
        <v>70</v>
      </c>
      <c r="C5388" t="s">
        <v>16</v>
      </c>
      <c r="D5388" t="s">
        <v>29</v>
      </c>
      <c r="E5388" t="s">
        <v>31</v>
      </c>
      <c r="F5388" t="s">
        <v>19</v>
      </c>
      <c r="G5388" t="s">
        <v>25</v>
      </c>
      <c r="H5388" s="3">
        <v>13180.07</v>
      </c>
      <c r="I5388" t="s">
        <v>21</v>
      </c>
      <c r="J5388" t="s">
        <v>21</v>
      </c>
      <c r="K53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36.959733242091502</v>
      </c>
      <c r="L5388" s="6">
        <f>TablaDatos[[#This Row],[IMC_raw]]/1000000000000000</f>
        <v>36.959733242091502</v>
      </c>
      <c r="M5388" s="2">
        <v>3.6959733242091504E+16</v>
      </c>
      <c r="N53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8" s="13">
        <f t="shared" si="84"/>
        <v>5387</v>
      </c>
      <c r="P5388" s="2" t="str">
        <f>IF(TablaDatos[[#This Row],[Diabetes]]=0,"No","Si")</f>
        <v>Si</v>
      </c>
      <c r="Q5388">
        <v>1</v>
      </c>
      <c r="R5388">
        <f>TablaDatos[[#This Row],[Aux2]]/10000000000000</f>
        <v>235.48755973923701</v>
      </c>
      <c r="S5388" s="1">
        <v>2354875597392370</v>
      </c>
      <c r="T5388" s="7">
        <f>TablaDatos[[#This Row],[Aux3]]/100000000000000</f>
        <v>26.1216128788652</v>
      </c>
      <c r="U5388" s="1">
        <v>2612161287886520</v>
      </c>
      <c r="V5388">
        <v>185</v>
      </c>
      <c r="W5388">
        <v>116.1</v>
      </c>
    </row>
    <row r="5389" spans="1:23">
      <c r="A5389">
        <v>2019</v>
      </c>
      <c r="B5389">
        <v>56</v>
      </c>
      <c r="C5389" t="s">
        <v>23</v>
      </c>
      <c r="D5389" t="s">
        <v>72</v>
      </c>
      <c r="E5389" t="s">
        <v>19</v>
      </c>
      <c r="F5389" t="s">
        <v>19</v>
      </c>
      <c r="G5389" t="s">
        <v>28</v>
      </c>
      <c r="H5389" s="3">
        <v>30868.240000000002</v>
      </c>
      <c r="I5389" t="s">
        <v>21</v>
      </c>
      <c r="J5389" t="s">
        <v>19</v>
      </c>
      <c r="K53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36.948399425960702</v>
      </c>
      <c r="L5389" s="5">
        <f>TablaDatos[[#This Row],[IMC_raw]]/1000000000000000</f>
        <v>36.948399425960702</v>
      </c>
      <c r="M5389" s="2">
        <v>3.6948399425960704E+16</v>
      </c>
      <c r="N53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89" s="13">
        <f t="shared" si="84"/>
        <v>5388</v>
      </c>
      <c r="P5389" s="2" t="str">
        <f>IF(TablaDatos[[#This Row],[Diabetes]]=0,"No","Si")</f>
        <v>Si</v>
      </c>
      <c r="Q5389">
        <v>1</v>
      </c>
      <c r="R5389">
        <f>TablaDatos[[#This Row],[Aux2]]/10000000000000</f>
        <v>2283.0413889233701</v>
      </c>
      <c r="S5389" s="1">
        <v>2.28304138892337E+16</v>
      </c>
      <c r="T5389" s="7">
        <f>TablaDatos[[#This Row],[Aux3]]/100000000000000</f>
        <v>266.59636253600303</v>
      </c>
      <c r="U5389" s="1">
        <v>2.66596362536003E+16</v>
      </c>
      <c r="V5389">
        <v>170.2</v>
      </c>
      <c r="W5389">
        <v>98.1</v>
      </c>
    </row>
    <row r="5390" spans="1:23">
      <c r="A5390">
        <v>2019</v>
      </c>
      <c r="B5390">
        <v>61</v>
      </c>
      <c r="C5390" t="s">
        <v>23</v>
      </c>
      <c r="D5390" t="s">
        <v>42</v>
      </c>
      <c r="E5390" t="s">
        <v>18</v>
      </c>
      <c r="F5390" t="s">
        <v>24</v>
      </c>
      <c r="G5390" t="s">
        <v>28</v>
      </c>
      <c r="H5390" s="3">
        <v>11294.34</v>
      </c>
      <c r="I5390" t="s">
        <v>21</v>
      </c>
      <c r="J5390" t="s">
        <v>18</v>
      </c>
      <c r="K53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36.9368827228258</v>
      </c>
      <c r="L5390" s="6">
        <f>TablaDatos[[#This Row],[IMC_raw]]/100000000000000</f>
        <v>36.9368827228258</v>
      </c>
      <c r="M5390" s="2">
        <v>3693688272282580</v>
      </c>
      <c r="N53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0" s="13">
        <f t="shared" si="84"/>
        <v>5389</v>
      </c>
      <c r="P5390" s="2" t="str">
        <f>IF(TablaDatos[[#This Row],[Diabetes]]=0,"No","Si")</f>
        <v>Si</v>
      </c>
      <c r="Q5390">
        <v>1</v>
      </c>
      <c r="R5390">
        <f>TablaDatos[[#This Row],[Aux2]]/10000000000000</f>
        <v>2508.6181094649701</v>
      </c>
      <c r="S5390" s="1">
        <v>2.50861810946497E+16</v>
      </c>
      <c r="T5390" s="7">
        <f>TablaDatos[[#This Row],[Aux3]]/100000000000000</f>
        <v>2.7000139930766101</v>
      </c>
      <c r="U5390" s="1">
        <v>270001399307661</v>
      </c>
      <c r="V5390">
        <v>169.1</v>
      </c>
      <c r="W5390">
        <v>99.5</v>
      </c>
    </row>
    <row r="5391" spans="1:23">
      <c r="A5391">
        <v>2019</v>
      </c>
      <c r="B5391">
        <v>62</v>
      </c>
      <c r="C5391" t="s">
        <v>16</v>
      </c>
      <c r="D5391" t="s">
        <v>71</v>
      </c>
      <c r="E5391" t="s">
        <v>19</v>
      </c>
      <c r="F5391" t="s">
        <v>19</v>
      </c>
      <c r="G5391" t="s">
        <v>28</v>
      </c>
      <c r="H5391" s="3">
        <v>18919.900000000001</v>
      </c>
      <c r="I5391" t="s">
        <v>19</v>
      </c>
      <c r="J5391" t="s">
        <v>22</v>
      </c>
      <c r="K53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36.925534242961099</v>
      </c>
      <c r="L5391" s="5">
        <f>TablaDatos[[#This Row],[IMC_raw]]/1000000000000000</f>
        <v>3.69255342429611</v>
      </c>
      <c r="M5391" s="2">
        <v>3692553424296110</v>
      </c>
      <c r="N53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1" s="13">
        <f t="shared" si="84"/>
        <v>5390</v>
      </c>
      <c r="P5391" s="2" t="str">
        <f>IF(TablaDatos[[#This Row],[Diabetes]]=0,"No","Si")</f>
        <v>No</v>
      </c>
      <c r="Q5391">
        <v>0</v>
      </c>
      <c r="R5391">
        <f>TablaDatos[[#This Row],[Aux2]]/10000000000000</f>
        <v>2042.5914671200001</v>
      </c>
      <c r="S5391" s="1">
        <v>2.04259146712E+16</v>
      </c>
      <c r="T5391" s="7">
        <f>TablaDatos[[#This Row],[Aux3]]/100000000000000</f>
        <v>243.06016276806301</v>
      </c>
      <c r="U5391" s="1">
        <v>2.43060162768063E+16</v>
      </c>
      <c r="V5391">
        <v>160.69999999999999</v>
      </c>
      <c r="W5391">
        <v>100</v>
      </c>
    </row>
    <row r="5392" spans="1:23">
      <c r="A5392">
        <v>2019</v>
      </c>
      <c r="B5392">
        <v>57</v>
      </c>
      <c r="C5392" t="s">
        <v>23</v>
      </c>
      <c r="D5392" t="s">
        <v>17</v>
      </c>
      <c r="E5392" t="s">
        <v>19</v>
      </c>
      <c r="F5392" t="s">
        <v>35</v>
      </c>
      <c r="G5392" t="s">
        <v>28</v>
      </c>
      <c r="H5392" s="3">
        <v>24821.33</v>
      </c>
      <c r="I5392" t="s">
        <v>19</v>
      </c>
      <c r="J5392" t="s">
        <v>21</v>
      </c>
      <c r="K53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36.925208748544598</v>
      </c>
      <c r="L5392" s="5">
        <f>TablaDatos[[#This Row],[IMC_raw]]/1000000000000000</f>
        <v>36.925208748544598</v>
      </c>
      <c r="M5392" s="2">
        <v>3.69252087485446E+16</v>
      </c>
      <c r="N53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2" s="13">
        <f t="shared" si="84"/>
        <v>5391</v>
      </c>
      <c r="P5392" s="2" t="str">
        <f>IF(TablaDatos[[#This Row],[Diabetes]]=0,"No","Si")</f>
        <v>No</v>
      </c>
      <c r="Q5392">
        <v>0</v>
      </c>
      <c r="R5392">
        <f>TablaDatos[[#This Row],[Aux2]]/10000000000000</f>
        <v>2146.4178281137902</v>
      </c>
      <c r="S5392" s="1">
        <v>2.14641782811379E+16</v>
      </c>
      <c r="T5392" s="7">
        <f>TablaDatos[[#This Row],[Aux3]]/100000000000000</f>
        <v>253.41577309281399</v>
      </c>
      <c r="U5392" s="1">
        <v>2.53415773092814E+16</v>
      </c>
      <c r="V5392">
        <v>162</v>
      </c>
      <c r="W5392">
        <v>100.6</v>
      </c>
    </row>
    <row r="5393" spans="1:23">
      <c r="A5393">
        <v>2019</v>
      </c>
      <c r="B5393">
        <v>61</v>
      </c>
      <c r="C5393" t="s">
        <v>23</v>
      </c>
      <c r="D5393" t="s">
        <v>17</v>
      </c>
      <c r="E5393" t="s">
        <v>19</v>
      </c>
      <c r="F5393" t="s">
        <v>24</v>
      </c>
      <c r="G5393" t="s">
        <v>28</v>
      </c>
      <c r="H5393" s="3">
        <v>16824.71</v>
      </c>
      <c r="I5393" t="s">
        <v>19</v>
      </c>
      <c r="J5393" t="s">
        <v>22</v>
      </c>
      <c r="K53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36.907504626164297</v>
      </c>
      <c r="L5393" s="5">
        <f>TablaDatos[[#This Row],[IMC_raw]]/1000000000000000</f>
        <v>3.69075046261643</v>
      </c>
      <c r="M5393" s="2">
        <v>3690750462616430</v>
      </c>
      <c r="N53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3" s="13">
        <f t="shared" si="84"/>
        <v>5392</v>
      </c>
      <c r="P5393" s="2" t="str">
        <f>IF(TablaDatos[[#This Row],[Diabetes]]=0,"No","Si")</f>
        <v>Si</v>
      </c>
      <c r="Q5393">
        <v>1</v>
      </c>
      <c r="R5393">
        <f>TablaDatos[[#This Row],[Aux2]]/10000000000000</f>
        <v>2236.4951101428701</v>
      </c>
      <c r="S5393" s="1">
        <v>2.23649511014287E+16</v>
      </c>
      <c r="T5393" s="7">
        <f>TablaDatos[[#This Row],[Aux3]]/100000000000000</f>
        <v>238.51401628879501</v>
      </c>
      <c r="U5393" s="1">
        <v>2.38514016288795E+16</v>
      </c>
      <c r="V5393">
        <v>168.6</v>
      </c>
      <c r="W5393">
        <v>100.8</v>
      </c>
    </row>
    <row r="5394" spans="1:23">
      <c r="A5394">
        <v>2019</v>
      </c>
      <c r="B5394">
        <v>59</v>
      </c>
      <c r="C5394" t="s">
        <v>23</v>
      </c>
      <c r="D5394" t="s">
        <v>17</v>
      </c>
      <c r="E5394" t="s">
        <v>18</v>
      </c>
      <c r="F5394" t="s">
        <v>24</v>
      </c>
      <c r="G5394" t="s">
        <v>28</v>
      </c>
      <c r="H5394" s="3">
        <v>19326.63</v>
      </c>
      <c r="I5394" t="s">
        <v>21</v>
      </c>
      <c r="J5394" t="s">
        <v>22</v>
      </c>
      <c r="K53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36.905268588683697</v>
      </c>
      <c r="L5394" s="6">
        <f>TablaDatos[[#This Row],[IMC_raw]]/100000000000000</f>
        <v>36.905268588683697</v>
      </c>
      <c r="M5394" s="2">
        <v>3690526858868370</v>
      </c>
      <c r="N53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4" s="13">
        <f t="shared" si="84"/>
        <v>5393</v>
      </c>
      <c r="P5394" s="2" t="str">
        <f>IF(TablaDatos[[#This Row],[Diabetes]]=0,"No","Si")</f>
        <v>No</v>
      </c>
      <c r="Q5394">
        <v>0</v>
      </c>
      <c r="R5394">
        <f>TablaDatos[[#This Row],[Aux2]]/10000000000000</f>
        <v>225.79124331834501</v>
      </c>
      <c r="S5394" s="1">
        <v>2257912433183450</v>
      </c>
      <c r="T5394" s="7">
        <f>TablaDatos[[#This Row],[Aux3]]/100000000000000</f>
        <v>243.35932560561099</v>
      </c>
      <c r="U5394" s="1">
        <v>2.43359325605611E+16</v>
      </c>
      <c r="V5394">
        <v>159.4</v>
      </c>
      <c r="W5394">
        <v>104.1</v>
      </c>
    </row>
    <row r="5395" spans="1:23">
      <c r="A5395">
        <v>2019</v>
      </c>
      <c r="B5395">
        <v>63</v>
      </c>
      <c r="C5395" t="s">
        <v>16</v>
      </c>
      <c r="D5395" t="s">
        <v>73</v>
      </c>
      <c r="E5395" t="s">
        <v>18</v>
      </c>
      <c r="F5395" t="s">
        <v>35</v>
      </c>
      <c r="G5395" t="s">
        <v>28</v>
      </c>
      <c r="H5395" s="3">
        <v>32963.83</v>
      </c>
      <c r="I5395" t="s">
        <v>19</v>
      </c>
      <c r="J5395" t="s">
        <v>18</v>
      </c>
      <c r="K53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36.876844530653301</v>
      </c>
      <c r="L5395" s="6">
        <f>TablaDatos[[#This Row],[IMC_raw]]/1000000000000000</f>
        <v>3.6876844530653301</v>
      </c>
      <c r="M5395" s="2">
        <v>3687684453065330</v>
      </c>
      <c r="N53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5" s="13">
        <f t="shared" si="84"/>
        <v>5394</v>
      </c>
      <c r="P5395" s="2" t="str">
        <f>IF(TablaDatos[[#This Row],[Diabetes]]=0,"No","Si")</f>
        <v>No</v>
      </c>
      <c r="Q5395">
        <v>0</v>
      </c>
      <c r="R5395">
        <f>TablaDatos[[#This Row],[Aux2]]/10000000000000</f>
        <v>1988.15899655357</v>
      </c>
      <c r="S5395" s="1">
        <v>1.98815899655357E+16</v>
      </c>
      <c r="T5395" s="7">
        <f>TablaDatos[[#This Row],[Aux3]]/100000000000000</f>
        <v>26.168702164256999</v>
      </c>
      <c r="U5395" s="1">
        <v>2616870216425700</v>
      </c>
      <c r="V5395">
        <v>157.4</v>
      </c>
      <c r="W5395">
        <v>99.2</v>
      </c>
    </row>
    <row r="5396" spans="1:23">
      <c r="A5396">
        <v>2019</v>
      </c>
      <c r="B5396">
        <v>63</v>
      </c>
      <c r="C5396" t="s">
        <v>23</v>
      </c>
      <c r="D5396" t="s">
        <v>17</v>
      </c>
      <c r="E5396" t="s">
        <v>18</v>
      </c>
      <c r="F5396" t="s">
        <v>40</v>
      </c>
      <c r="G5396" t="s">
        <v>28</v>
      </c>
      <c r="H5396" s="3">
        <v>17428.54</v>
      </c>
      <c r="I5396" t="s">
        <v>19</v>
      </c>
      <c r="J5396" t="s">
        <v>18</v>
      </c>
      <c r="K53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36.810650369958601</v>
      </c>
      <c r="L5396" s="6">
        <f>TablaDatos[[#This Row],[IMC_raw]]/1000000000000000</f>
        <v>3.68106503699586</v>
      </c>
      <c r="M5396" s="2">
        <v>3681065036995860</v>
      </c>
      <c r="N53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6" s="13">
        <f t="shared" si="84"/>
        <v>5395</v>
      </c>
      <c r="P5396" s="2" t="str">
        <f>IF(TablaDatos[[#This Row],[Diabetes]]=0,"No","Si")</f>
        <v>Si</v>
      </c>
      <c r="Q5396">
        <v>1</v>
      </c>
      <c r="R5396">
        <f>TablaDatos[[#This Row],[Aux2]]/10000000000000</f>
        <v>1997.6997330637801</v>
      </c>
      <c r="S5396" s="1">
        <v>1.99769973306378E+16</v>
      </c>
      <c r="T5396" s="7">
        <f>TablaDatos[[#This Row],[Aux3]]/100000000000000</f>
        <v>239.79953831636399</v>
      </c>
      <c r="U5396" s="1">
        <v>2.39799538316364E+16</v>
      </c>
      <c r="V5396">
        <v>160.4</v>
      </c>
      <c r="W5396">
        <v>98.8</v>
      </c>
    </row>
    <row r="5397" spans="1:23">
      <c r="A5397">
        <v>2019</v>
      </c>
      <c r="B5397">
        <v>62</v>
      </c>
      <c r="C5397" t="s">
        <v>23</v>
      </c>
      <c r="D5397" t="s">
        <v>72</v>
      </c>
      <c r="E5397" t="s">
        <v>18</v>
      </c>
      <c r="F5397" t="s">
        <v>19</v>
      </c>
      <c r="G5397" t="s">
        <v>28</v>
      </c>
      <c r="H5397" s="3">
        <v>30627.39</v>
      </c>
      <c r="I5397" t="s">
        <v>19</v>
      </c>
      <c r="J5397" t="s">
        <v>22</v>
      </c>
      <c r="K53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36.801487000523601</v>
      </c>
      <c r="L5397" s="6">
        <f>TablaDatos[[#This Row],[IMC_raw]]/1000000000000000</f>
        <v>3.6801487000523601</v>
      </c>
      <c r="M5397" s="2">
        <v>3680148700052360</v>
      </c>
      <c r="N53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7" s="13">
        <f t="shared" si="84"/>
        <v>5396</v>
      </c>
      <c r="P5397" s="2" t="str">
        <f>IF(TablaDatos[[#This Row],[Diabetes]]=0,"No","Si")</f>
        <v>No</v>
      </c>
      <c r="Q5397">
        <v>0</v>
      </c>
      <c r="R5397">
        <f>TablaDatos[[#This Row],[Aux2]]/10000000000000</f>
        <v>2023.19755161137</v>
      </c>
      <c r="S5397" s="1">
        <v>2.02319755161137E+16</v>
      </c>
      <c r="T5397" s="7">
        <f>TablaDatos[[#This Row],[Aux3]]/100000000000000</f>
        <v>24.530444027866402</v>
      </c>
      <c r="U5397" s="1">
        <v>2453044402786640</v>
      </c>
      <c r="V5397">
        <v>153</v>
      </c>
      <c r="W5397">
        <v>93.7</v>
      </c>
    </row>
    <row r="5398" spans="1:23">
      <c r="A5398">
        <v>2019</v>
      </c>
      <c r="B5398">
        <v>61</v>
      </c>
      <c r="C5398" t="s">
        <v>16</v>
      </c>
      <c r="D5398" t="s">
        <v>72</v>
      </c>
      <c r="E5398" t="s">
        <v>21</v>
      </c>
      <c r="F5398" t="s">
        <v>19</v>
      </c>
      <c r="G5398" t="s">
        <v>28</v>
      </c>
      <c r="H5398" s="3">
        <v>13433.63</v>
      </c>
      <c r="I5398" t="s">
        <v>21</v>
      </c>
      <c r="J5398" t="s">
        <v>19</v>
      </c>
      <c r="K53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36.782554407307799</v>
      </c>
      <c r="L5398" s="6">
        <f>TablaDatos[[#This Row],[IMC_raw]]/1000000000000000</f>
        <v>3.6782554407307799</v>
      </c>
      <c r="M5398" s="2">
        <v>3678255440730780</v>
      </c>
      <c r="N53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8" s="13">
        <f t="shared" si="84"/>
        <v>5397</v>
      </c>
      <c r="P5398" s="2" t="str">
        <f>IF(TablaDatos[[#This Row],[Diabetes]]=0,"No","Si")</f>
        <v>No</v>
      </c>
      <c r="Q5398">
        <v>0</v>
      </c>
      <c r="R5398">
        <f>TablaDatos[[#This Row],[Aux2]]/10000000000000</f>
        <v>2434.1398617559298</v>
      </c>
      <c r="S5398" s="1">
        <v>2.43413986175593E+16</v>
      </c>
      <c r="T5398" s="7">
        <f>TablaDatos[[#This Row],[Aux3]]/100000000000000</f>
        <v>24.507990511809101</v>
      </c>
      <c r="U5398" s="1">
        <v>2450799051180910</v>
      </c>
      <c r="V5398">
        <v>165.3</v>
      </c>
      <c r="W5398">
        <v>106.5</v>
      </c>
    </row>
    <row r="5399" spans="1:23">
      <c r="A5399">
        <v>2019</v>
      </c>
      <c r="B5399">
        <v>60</v>
      </c>
      <c r="C5399" t="s">
        <v>23</v>
      </c>
      <c r="D5399" t="s">
        <v>74</v>
      </c>
      <c r="E5399" t="s">
        <v>19</v>
      </c>
      <c r="F5399" t="s">
        <v>19</v>
      </c>
      <c r="G5399" t="s">
        <v>28</v>
      </c>
      <c r="H5399" s="3">
        <v>25726.06</v>
      </c>
      <c r="I5399" t="s">
        <v>21</v>
      </c>
      <c r="J5399" t="s">
        <v>18</v>
      </c>
      <c r="K53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36.779623898073403</v>
      </c>
      <c r="L5399" s="6">
        <f>TablaDatos[[#This Row],[IMC_raw]]/1000000000000000</f>
        <v>3.6779623898073401</v>
      </c>
      <c r="M5399" s="2">
        <v>3677962389807340</v>
      </c>
      <c r="N53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399" s="13">
        <f t="shared" si="84"/>
        <v>5398</v>
      </c>
      <c r="P5399" s="2" t="str">
        <f>IF(TablaDatos[[#This Row],[Diabetes]]=0,"No","Si")</f>
        <v>No</v>
      </c>
      <c r="Q5399">
        <v>0</v>
      </c>
      <c r="R5399">
        <f>TablaDatos[[#This Row],[Aux2]]/10000000000000</f>
        <v>217.94189348973501</v>
      </c>
      <c r="S5399" s="1">
        <v>2179418934897350</v>
      </c>
      <c r="T5399" s="7">
        <f>TablaDatos[[#This Row],[Aux3]]/100000000000000</f>
        <v>263.31965569879702</v>
      </c>
      <c r="U5399" s="1">
        <v>2.63319655698797E+16</v>
      </c>
      <c r="V5399">
        <v>150.19999999999999</v>
      </c>
      <c r="W5399">
        <v>102.4</v>
      </c>
    </row>
    <row r="5400" spans="1:23">
      <c r="A5400">
        <v>2019</v>
      </c>
      <c r="B5400">
        <v>69</v>
      </c>
      <c r="C5400" t="s">
        <v>23</v>
      </c>
      <c r="D5400" t="s">
        <v>32</v>
      </c>
      <c r="E5400" t="s">
        <v>18</v>
      </c>
      <c r="F5400" t="s">
        <v>24</v>
      </c>
      <c r="G5400" t="s">
        <v>25</v>
      </c>
      <c r="H5400" s="3">
        <v>11878.59</v>
      </c>
      <c r="I5400" t="s">
        <v>19</v>
      </c>
      <c r="J5400" t="s">
        <v>22</v>
      </c>
      <c r="K54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36.739578259233298</v>
      </c>
      <c r="L5400" s="5">
        <f>TablaDatos[[#This Row],[IMC_raw]]/1000000000000000</f>
        <v>3.6739578259233299</v>
      </c>
      <c r="M5400" s="2">
        <v>3673957825923330</v>
      </c>
      <c r="N54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0" s="13">
        <f t="shared" si="84"/>
        <v>5399</v>
      </c>
      <c r="P5400" s="2" t="str">
        <f>IF(TablaDatos[[#This Row],[Diabetes]]=0,"No","Si")</f>
        <v>Si</v>
      </c>
      <c r="Q5400">
        <v>1</v>
      </c>
      <c r="R5400">
        <f>TablaDatos[[#This Row],[Aux2]]/10000000000000</f>
        <v>2531.5503817088502</v>
      </c>
      <c r="S5400" s="1">
        <v>2.53155038170885E+16</v>
      </c>
      <c r="T5400" s="7">
        <f>TablaDatos[[#This Row],[Aux3]]/100000000000000</f>
        <v>263.51088603298598</v>
      </c>
      <c r="U5400" s="1">
        <v>2.63510886032986E+16</v>
      </c>
      <c r="V5400">
        <v>167</v>
      </c>
      <c r="W5400">
        <v>100.3</v>
      </c>
    </row>
    <row r="5401" spans="1:23">
      <c r="A5401">
        <v>2019</v>
      </c>
      <c r="B5401">
        <v>52</v>
      </c>
      <c r="C5401" t="s">
        <v>16</v>
      </c>
      <c r="D5401" t="s">
        <v>42</v>
      </c>
      <c r="E5401" t="s">
        <v>19</v>
      </c>
      <c r="F5401" t="s">
        <v>19</v>
      </c>
      <c r="G5401" t="s">
        <v>20</v>
      </c>
      <c r="H5401" s="3">
        <v>27074.05</v>
      </c>
      <c r="I5401" t="s">
        <v>19</v>
      </c>
      <c r="J5401" t="s">
        <v>18</v>
      </c>
      <c r="K54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36.7240412531497</v>
      </c>
      <c r="L5401" s="6">
        <f>TablaDatos[[#This Row],[IMC_raw]]/1000000000000000</f>
        <v>3.6724041253149702</v>
      </c>
      <c r="M5401" s="2">
        <v>3672404125314970</v>
      </c>
      <c r="N54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1" s="13">
        <f t="shared" si="84"/>
        <v>5400</v>
      </c>
      <c r="P5401" s="2" t="str">
        <f>IF(TablaDatos[[#This Row],[Diabetes]]=0,"No","Si")</f>
        <v>No</v>
      </c>
      <c r="Q5401">
        <v>0</v>
      </c>
      <c r="R5401">
        <f>TablaDatos[[#This Row],[Aux2]]/10000000000000</f>
        <v>2119.1921577881799</v>
      </c>
      <c r="S5401" s="1">
        <v>2.11919215778818E+16</v>
      </c>
      <c r="T5401" s="7">
        <f>TablaDatos[[#This Row],[Aux3]]/100000000000000</f>
        <v>245.34910485286201</v>
      </c>
      <c r="U5401" s="1">
        <v>2.45349104852862E+16</v>
      </c>
      <c r="V5401">
        <v>158.9</v>
      </c>
      <c r="W5401">
        <v>93.9</v>
      </c>
    </row>
    <row r="5402" spans="1:23">
      <c r="A5402">
        <v>2019</v>
      </c>
      <c r="B5402">
        <v>51</v>
      </c>
      <c r="C5402" t="s">
        <v>23</v>
      </c>
      <c r="D5402" t="s">
        <v>73</v>
      </c>
      <c r="E5402" t="s">
        <v>18</v>
      </c>
      <c r="F5402" t="s">
        <v>19</v>
      </c>
      <c r="G5402" t="s">
        <v>20</v>
      </c>
      <c r="H5402" s="3">
        <v>26551.39</v>
      </c>
      <c r="I5402" t="s">
        <v>19</v>
      </c>
      <c r="J5402" t="s">
        <v>18</v>
      </c>
      <c r="K54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36.708825754844902</v>
      </c>
      <c r="L5402" s="5">
        <f>TablaDatos[[#This Row],[IMC_raw]]/1000000000000000</f>
        <v>3.67088257548449</v>
      </c>
      <c r="M5402" s="2">
        <v>3670882575484490</v>
      </c>
      <c r="N54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2" s="13">
        <f t="shared" si="84"/>
        <v>5401</v>
      </c>
      <c r="P5402" s="2" t="str">
        <f>IF(TablaDatos[[#This Row],[Diabetes]]=0,"No","Si")</f>
        <v>No</v>
      </c>
      <c r="Q5402">
        <v>0</v>
      </c>
      <c r="R5402">
        <f>TablaDatos[[#This Row],[Aux2]]/10000000000000</f>
        <v>1883.1347078916101</v>
      </c>
      <c r="S5402" s="1">
        <v>1.88313470789161E+16</v>
      </c>
      <c r="T5402" s="7">
        <f>TablaDatos[[#This Row],[Aux3]]/100000000000000</f>
        <v>24.202747923710199</v>
      </c>
      <c r="U5402" s="1">
        <v>2420274792371020</v>
      </c>
      <c r="V5402">
        <v>144.69999999999999</v>
      </c>
      <c r="W5402">
        <v>92.7</v>
      </c>
    </row>
    <row r="5403" spans="1:23">
      <c r="A5403">
        <v>2019</v>
      </c>
      <c r="B5403">
        <v>58</v>
      </c>
      <c r="C5403" t="s">
        <v>16</v>
      </c>
      <c r="D5403" t="s">
        <v>74</v>
      </c>
      <c r="E5403" t="s">
        <v>31</v>
      </c>
      <c r="F5403" t="s">
        <v>24</v>
      </c>
      <c r="G5403" t="s">
        <v>28</v>
      </c>
      <c r="H5403" s="3">
        <v>12620.16</v>
      </c>
      <c r="I5403" t="s">
        <v>21</v>
      </c>
      <c r="J5403" t="s">
        <v>18</v>
      </c>
      <c r="K54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36.708230785235102</v>
      </c>
      <c r="L5403" s="6">
        <f>TablaDatos[[#This Row],[IMC_raw]]/1000000000000000</f>
        <v>36.708230785235102</v>
      </c>
      <c r="M5403" s="2">
        <v>3.6708230785235104E+16</v>
      </c>
      <c r="N54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3" s="13">
        <f t="shared" si="84"/>
        <v>5402</v>
      </c>
      <c r="P5403" s="2" t="str">
        <f>IF(TablaDatos[[#This Row],[Diabetes]]=0,"No","Si")</f>
        <v>Si</v>
      </c>
      <c r="Q5403">
        <v>1</v>
      </c>
      <c r="R5403">
        <f>TablaDatos[[#This Row],[Aux2]]/10000000000000</f>
        <v>230.34224304842101</v>
      </c>
      <c r="S5403" s="1">
        <v>2303422430484210</v>
      </c>
      <c r="T5403" s="7">
        <f>TablaDatos[[#This Row],[Aux3]]/100000000000000</f>
        <v>24.0021232775728</v>
      </c>
      <c r="U5403" s="1">
        <v>2400212327757280</v>
      </c>
      <c r="V5403">
        <v>181.7</v>
      </c>
      <c r="W5403">
        <v>105.1</v>
      </c>
    </row>
    <row r="5404" spans="1:23">
      <c r="A5404">
        <v>2019</v>
      </c>
      <c r="B5404">
        <v>64</v>
      </c>
      <c r="C5404" t="s">
        <v>23</v>
      </c>
      <c r="D5404" t="s">
        <v>36</v>
      </c>
      <c r="E5404" t="s">
        <v>18</v>
      </c>
      <c r="F5404" t="s">
        <v>40</v>
      </c>
      <c r="G5404" t="s">
        <v>28</v>
      </c>
      <c r="H5404" s="3">
        <v>12966.8</v>
      </c>
      <c r="I5404" t="s">
        <v>19</v>
      </c>
      <c r="J5404" t="s">
        <v>22</v>
      </c>
      <c r="K54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36.638234935152902</v>
      </c>
      <c r="L5404" s="5">
        <f>TablaDatos[[#This Row],[IMC_raw]]/1000000000000000</f>
        <v>0.36638234935152902</v>
      </c>
      <c r="M5404" s="2">
        <v>366382349351529</v>
      </c>
      <c r="N54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4" s="13">
        <f t="shared" si="84"/>
        <v>5403</v>
      </c>
      <c r="P5404" s="2" t="str">
        <f>IF(TablaDatos[[#This Row],[Diabetes]]=0,"No","Si")</f>
        <v>Si</v>
      </c>
      <c r="Q5404">
        <v>1</v>
      </c>
      <c r="R5404">
        <f>TablaDatos[[#This Row],[Aux2]]/10000000000000</f>
        <v>2215.11503519502</v>
      </c>
      <c r="S5404" s="1">
        <v>2.21511503519502E+16</v>
      </c>
      <c r="T5404" s="7">
        <f>TablaDatos[[#This Row],[Aux3]]/100000000000000</f>
        <v>28.1327675278174</v>
      </c>
      <c r="U5404" s="1">
        <v>2813276752781740</v>
      </c>
      <c r="V5404">
        <v>171.4</v>
      </c>
      <c r="W5404">
        <v>97.6</v>
      </c>
    </row>
    <row r="5405" spans="1:23">
      <c r="A5405">
        <v>2019</v>
      </c>
      <c r="B5405">
        <v>49</v>
      </c>
      <c r="C5405" t="s">
        <v>16</v>
      </c>
      <c r="D5405" t="s">
        <v>37</v>
      </c>
      <c r="E5405" t="s">
        <v>21</v>
      </c>
      <c r="F5405" t="s">
        <v>35</v>
      </c>
      <c r="G5405" t="s">
        <v>20</v>
      </c>
      <c r="H5405" s="3">
        <v>17109.150000000001</v>
      </c>
      <c r="I5405" t="s">
        <v>21</v>
      </c>
      <c r="J5405" t="s">
        <v>21</v>
      </c>
      <c r="K54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36.604563811068701</v>
      </c>
      <c r="L5405" s="6">
        <f>TablaDatos[[#This Row],[IMC_raw]]/100000000000000</f>
        <v>36.604563811068701</v>
      </c>
      <c r="M5405" s="2">
        <v>3660456381106870</v>
      </c>
      <c r="N54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5" s="13">
        <f t="shared" si="84"/>
        <v>5404</v>
      </c>
      <c r="P5405" s="2" t="str">
        <f>IF(TablaDatos[[#This Row],[Diabetes]]=0,"No","Si")</f>
        <v>No</v>
      </c>
      <c r="Q5405">
        <v>0</v>
      </c>
      <c r="R5405">
        <f>TablaDatos[[#This Row],[Aux2]]/10000000000000</f>
        <v>187.95542577914199</v>
      </c>
      <c r="S5405" s="1">
        <v>1879554257791420</v>
      </c>
      <c r="T5405" s="7">
        <f>TablaDatos[[#This Row],[Aux3]]/100000000000000</f>
        <v>22.807534225740302</v>
      </c>
      <c r="U5405" s="1">
        <v>2280753422574030</v>
      </c>
      <c r="V5405">
        <v>158</v>
      </c>
      <c r="W5405">
        <v>95.1</v>
      </c>
    </row>
    <row r="5406" spans="1:23">
      <c r="A5406">
        <v>2019</v>
      </c>
      <c r="B5406">
        <v>56</v>
      </c>
      <c r="C5406" t="s">
        <v>23</v>
      </c>
      <c r="D5406" t="s">
        <v>17</v>
      </c>
      <c r="E5406" t="s">
        <v>21</v>
      </c>
      <c r="F5406" t="s">
        <v>19</v>
      </c>
      <c r="G5406" t="s">
        <v>28</v>
      </c>
      <c r="H5406" s="3">
        <v>19680.45</v>
      </c>
      <c r="I5406" t="s">
        <v>21</v>
      </c>
      <c r="J5406" t="s">
        <v>18</v>
      </c>
      <c r="K54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36.586161628483303</v>
      </c>
      <c r="L5406" s="6">
        <f>TablaDatos[[#This Row],[IMC_raw]]/100000000000000</f>
        <v>36.586161628483303</v>
      </c>
      <c r="M5406" s="2">
        <v>3658616162848330</v>
      </c>
      <c r="N54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6" s="13">
        <f t="shared" si="84"/>
        <v>5405</v>
      </c>
      <c r="P5406" s="2" t="str">
        <f>IF(TablaDatos[[#This Row],[Diabetes]]=0,"No","Si")</f>
        <v>No</v>
      </c>
      <c r="Q5406">
        <v>0</v>
      </c>
      <c r="R5406">
        <f>TablaDatos[[#This Row],[Aux2]]/10000000000000</f>
        <v>204.33446593504701</v>
      </c>
      <c r="S5406" s="1">
        <v>2043344659350470</v>
      </c>
      <c r="T5406" s="7">
        <f>TablaDatos[[#This Row],[Aux3]]/100000000000000</f>
        <v>265.45671269613399</v>
      </c>
      <c r="U5406" s="1">
        <v>2.65456712696134E+16</v>
      </c>
      <c r="V5406">
        <v>168.4</v>
      </c>
      <c r="W5406">
        <v>104.4</v>
      </c>
    </row>
    <row r="5407" spans="1:23">
      <c r="A5407">
        <v>2019</v>
      </c>
      <c r="B5407">
        <v>48</v>
      </c>
      <c r="C5407" t="s">
        <v>23</v>
      </c>
      <c r="D5407" t="s">
        <v>27</v>
      </c>
      <c r="E5407" t="s">
        <v>18</v>
      </c>
      <c r="F5407" t="s">
        <v>24</v>
      </c>
      <c r="G5407" t="s">
        <v>20</v>
      </c>
      <c r="H5407" s="3">
        <v>22836.33</v>
      </c>
      <c r="I5407" t="s">
        <v>21</v>
      </c>
      <c r="J5407" t="s">
        <v>21</v>
      </c>
      <c r="K54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36.573443491477498</v>
      </c>
      <c r="L5407" s="6">
        <f>TablaDatos[[#This Row],[IMC_raw]]/1000000000000000</f>
        <v>3.65734434914775</v>
      </c>
      <c r="M5407" s="2">
        <v>3657344349147750</v>
      </c>
      <c r="N54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7" s="13">
        <f t="shared" si="84"/>
        <v>5406</v>
      </c>
      <c r="P5407" s="2" t="str">
        <f>IF(TablaDatos[[#This Row],[Diabetes]]=0,"No","Si")</f>
        <v>No</v>
      </c>
      <c r="Q5407">
        <v>0</v>
      </c>
      <c r="R5407">
        <f>TablaDatos[[#This Row],[Aux2]]/10000000000000</f>
        <v>2610.5412117720798</v>
      </c>
      <c r="S5407" s="1">
        <v>2.61054121177208E+16</v>
      </c>
      <c r="T5407" s="7">
        <f>TablaDatos[[#This Row],[Aux3]]/100000000000000</f>
        <v>3.0000000000000001E-12</v>
      </c>
      <c r="U5407">
        <v>300</v>
      </c>
      <c r="V5407">
        <v>161.19999999999999</v>
      </c>
      <c r="W5407">
        <v>96</v>
      </c>
    </row>
    <row r="5408" spans="1:23">
      <c r="A5408">
        <v>2019</v>
      </c>
      <c r="B5408">
        <v>49</v>
      </c>
      <c r="C5408" t="s">
        <v>16</v>
      </c>
      <c r="D5408" t="s">
        <v>73</v>
      </c>
      <c r="E5408" t="s">
        <v>21</v>
      </c>
      <c r="F5408" t="s">
        <v>19</v>
      </c>
      <c r="G5408" t="s">
        <v>20</v>
      </c>
      <c r="H5408" s="3">
        <v>22075.64</v>
      </c>
      <c r="I5408" t="s">
        <v>19</v>
      </c>
      <c r="J5408" t="s">
        <v>19</v>
      </c>
      <c r="K54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36.513313673446902</v>
      </c>
      <c r="L5408" s="5">
        <f>TablaDatos[[#This Row],[IMC_raw]]/100000000000000</f>
        <v>36.513313673446902</v>
      </c>
      <c r="M5408" s="2">
        <v>3651331367344690</v>
      </c>
      <c r="N54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8" s="13">
        <f t="shared" si="84"/>
        <v>5407</v>
      </c>
      <c r="P5408" s="2" t="str">
        <f>IF(TablaDatos[[#This Row],[Diabetes]]=0,"No","Si")</f>
        <v>Si</v>
      </c>
      <c r="Q5408">
        <v>1</v>
      </c>
      <c r="R5408">
        <f>TablaDatos[[#This Row],[Aux2]]/10000000000000</f>
        <v>2504.6790531960701</v>
      </c>
      <c r="S5408" s="1">
        <v>2.50467905319607E+16</v>
      </c>
      <c r="T5408" s="7">
        <f>TablaDatos[[#This Row],[Aux3]]/100000000000000</f>
        <v>275.09776585898601</v>
      </c>
      <c r="U5408" s="1">
        <v>2.75097765858986E+16</v>
      </c>
      <c r="V5408">
        <v>164.9</v>
      </c>
      <c r="W5408">
        <v>97.4</v>
      </c>
    </row>
    <row r="5409" spans="1:23">
      <c r="A5409">
        <v>2019</v>
      </c>
      <c r="B5409">
        <v>62</v>
      </c>
      <c r="C5409" t="s">
        <v>16</v>
      </c>
      <c r="D5409" t="s">
        <v>71</v>
      </c>
      <c r="E5409" t="s">
        <v>31</v>
      </c>
      <c r="F5409" t="s">
        <v>35</v>
      </c>
      <c r="G5409" t="s">
        <v>28</v>
      </c>
      <c r="H5409" s="3">
        <v>19265.939999999999</v>
      </c>
      <c r="I5409" t="s">
        <v>21</v>
      </c>
      <c r="J5409" t="s">
        <v>21</v>
      </c>
      <c r="K54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36.509151044192301</v>
      </c>
      <c r="L5409" s="5">
        <f>TablaDatos[[#This Row],[IMC_raw]]/1000000000000000</f>
        <v>3.6509151044192301</v>
      </c>
      <c r="M5409" s="2">
        <v>3650915104419230</v>
      </c>
      <c r="N54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09" s="13">
        <f t="shared" si="84"/>
        <v>5408</v>
      </c>
      <c r="P5409" s="2" t="str">
        <f>IF(TablaDatos[[#This Row],[Diabetes]]=0,"No","Si")</f>
        <v>No</v>
      </c>
      <c r="Q5409">
        <v>0</v>
      </c>
      <c r="R5409">
        <f>TablaDatos[[#This Row],[Aux2]]/10000000000000</f>
        <v>2269.9438173051799</v>
      </c>
      <c r="S5409" s="1">
        <v>2.26994381730518E+16</v>
      </c>
      <c r="T5409" s="7">
        <f>TablaDatos[[#This Row],[Aux3]]/100000000000000</f>
        <v>245.82823515718499</v>
      </c>
      <c r="U5409" s="1">
        <v>2.45828235157185E+16</v>
      </c>
      <c r="V5409">
        <v>176.1</v>
      </c>
      <c r="W5409">
        <v>103.2</v>
      </c>
    </row>
    <row r="5410" spans="1:23">
      <c r="A5410">
        <v>2019</v>
      </c>
      <c r="B5410">
        <v>59</v>
      </c>
      <c r="C5410" t="s">
        <v>16</v>
      </c>
      <c r="D5410" t="s">
        <v>73</v>
      </c>
      <c r="E5410" t="s">
        <v>21</v>
      </c>
      <c r="F5410" t="s">
        <v>24</v>
      </c>
      <c r="G5410" t="s">
        <v>28</v>
      </c>
      <c r="H5410" s="3">
        <v>19861.5</v>
      </c>
      <c r="I5410" t="s">
        <v>21</v>
      </c>
      <c r="J5410" t="s">
        <v>21</v>
      </c>
      <c r="K54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36.460025798682601</v>
      </c>
      <c r="L5410" s="5">
        <f>TablaDatos[[#This Row],[IMC_raw]]/1000000000000000</f>
        <v>36.460025798682601</v>
      </c>
      <c r="M5410" s="2">
        <v>3.64600257986826E+16</v>
      </c>
      <c r="N54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0" s="13">
        <f t="shared" si="84"/>
        <v>5409</v>
      </c>
      <c r="P5410" s="2" t="str">
        <f>IF(TablaDatos[[#This Row],[Diabetes]]=0,"No","Si")</f>
        <v>Si</v>
      </c>
      <c r="Q5410">
        <v>1</v>
      </c>
      <c r="R5410">
        <f>TablaDatos[[#This Row],[Aux2]]/10000000000000</f>
        <v>246.417278209058</v>
      </c>
      <c r="S5410" s="1">
        <v>2464172782090580</v>
      </c>
      <c r="T5410" s="7">
        <f>TablaDatos[[#This Row],[Aux3]]/100000000000000</f>
        <v>3.0000000000000001E-12</v>
      </c>
      <c r="U5410">
        <v>300</v>
      </c>
      <c r="V5410">
        <v>172.9</v>
      </c>
      <c r="W5410">
        <v>108.1</v>
      </c>
    </row>
    <row r="5411" spans="1:23">
      <c r="A5411">
        <v>2019</v>
      </c>
      <c r="B5411">
        <v>49</v>
      </c>
      <c r="C5411" t="s">
        <v>23</v>
      </c>
      <c r="D5411" t="s">
        <v>36</v>
      </c>
      <c r="E5411" t="s">
        <v>18</v>
      </c>
      <c r="F5411" t="s">
        <v>40</v>
      </c>
      <c r="G5411" t="s">
        <v>20</v>
      </c>
      <c r="H5411" s="3">
        <v>27552.639999999999</v>
      </c>
      <c r="I5411" t="s">
        <v>21</v>
      </c>
      <c r="J5411" t="s">
        <v>19</v>
      </c>
      <c r="K54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36.430839788588202</v>
      </c>
      <c r="L5411" s="6">
        <f>TablaDatos[[#This Row],[IMC_raw]]/1000000000000000</f>
        <v>3.6430839788588201</v>
      </c>
      <c r="M5411" s="2">
        <v>3643083978858820</v>
      </c>
      <c r="N54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1" s="13">
        <f t="shared" si="84"/>
        <v>5410</v>
      </c>
      <c r="P5411" s="2" t="str">
        <f>IF(TablaDatos[[#This Row],[Diabetes]]=0,"No","Si")</f>
        <v>No</v>
      </c>
      <c r="Q5411">
        <v>0</v>
      </c>
      <c r="R5411">
        <f>TablaDatos[[#This Row],[Aux2]]/10000000000000</f>
        <v>2054.0435506530698</v>
      </c>
      <c r="S5411" s="1">
        <v>2.05404355065307E+16</v>
      </c>
      <c r="T5411" s="7">
        <f>TablaDatos[[#This Row],[Aux3]]/100000000000000</f>
        <v>232.71479817779999</v>
      </c>
      <c r="U5411" s="1">
        <v>2.327147981778E+16</v>
      </c>
      <c r="V5411">
        <v>151.80000000000001</v>
      </c>
      <c r="W5411">
        <v>92.1</v>
      </c>
    </row>
    <row r="5412" spans="1:23">
      <c r="A5412">
        <v>2019</v>
      </c>
      <c r="B5412">
        <v>62</v>
      </c>
      <c r="C5412" t="s">
        <v>23</v>
      </c>
      <c r="D5412" t="s">
        <v>29</v>
      </c>
      <c r="E5412" t="s">
        <v>21</v>
      </c>
      <c r="F5412" t="s">
        <v>24</v>
      </c>
      <c r="G5412" t="s">
        <v>28</v>
      </c>
      <c r="H5412" s="3">
        <v>9118.01</v>
      </c>
      <c r="I5412" t="s">
        <v>21</v>
      </c>
      <c r="J5412" t="s">
        <v>19</v>
      </c>
      <c r="K54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36.399098527949199</v>
      </c>
      <c r="L5412" s="5">
        <f>TablaDatos[[#This Row],[IMC_raw]]/1000000000000000</f>
        <v>3.6399098527949199</v>
      </c>
      <c r="M5412" s="2">
        <v>3639909852794920</v>
      </c>
      <c r="N54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2" s="13">
        <f t="shared" si="84"/>
        <v>5411</v>
      </c>
      <c r="P5412" s="2" t="str">
        <f>IF(TablaDatos[[#This Row],[Diabetes]]=0,"No","Si")</f>
        <v>Si</v>
      </c>
      <c r="Q5412">
        <v>1</v>
      </c>
      <c r="R5412">
        <f>TablaDatos[[#This Row],[Aux2]]/10000000000000</f>
        <v>2553.8107063664402</v>
      </c>
      <c r="S5412" s="1">
        <v>2.55381070636644E+16</v>
      </c>
      <c r="T5412" s="7">
        <f>TablaDatos[[#This Row],[Aux3]]/100000000000000</f>
        <v>29.368916926828899</v>
      </c>
      <c r="U5412" s="1">
        <v>2936891692682890</v>
      </c>
      <c r="V5412">
        <v>170.4</v>
      </c>
      <c r="W5412">
        <v>105</v>
      </c>
    </row>
    <row r="5413" spans="1:23">
      <c r="A5413">
        <v>2019</v>
      </c>
      <c r="B5413">
        <v>49</v>
      </c>
      <c r="C5413" t="s">
        <v>16</v>
      </c>
      <c r="D5413" t="s">
        <v>73</v>
      </c>
      <c r="E5413" t="s">
        <v>21</v>
      </c>
      <c r="F5413" t="s">
        <v>24</v>
      </c>
      <c r="G5413" t="s">
        <v>20</v>
      </c>
      <c r="H5413" s="3">
        <v>24007.79</v>
      </c>
      <c r="I5413" t="s">
        <v>19</v>
      </c>
      <c r="J5413" t="s">
        <v>18</v>
      </c>
      <c r="K54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36.371910454932397</v>
      </c>
      <c r="L5413" s="5">
        <f>TablaDatos[[#This Row],[IMC_raw]]/1000000000000000</f>
        <v>3.6371910454932399</v>
      </c>
      <c r="M5413" s="2">
        <v>3637191045493240</v>
      </c>
      <c r="N54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3" s="13">
        <f t="shared" si="84"/>
        <v>5412</v>
      </c>
      <c r="P5413" s="2" t="str">
        <f>IF(TablaDatos[[#This Row],[Diabetes]]=0,"No","Si")</f>
        <v>No</v>
      </c>
      <c r="Q5413">
        <v>0</v>
      </c>
      <c r="R5413">
        <f>TablaDatos[[#This Row],[Aux2]]/10000000000000</f>
        <v>2332.82392669203</v>
      </c>
      <c r="S5413" s="1">
        <v>2.33282392669203E+16</v>
      </c>
      <c r="T5413" s="7">
        <f>TablaDatos[[#This Row],[Aux3]]/100000000000000</f>
        <v>227.90491107381101</v>
      </c>
      <c r="U5413" s="1">
        <v>2.27904911073811E+16</v>
      </c>
      <c r="V5413">
        <v>158.4</v>
      </c>
      <c r="W5413">
        <v>95.5</v>
      </c>
    </row>
    <row r="5414" spans="1:23">
      <c r="A5414">
        <v>2019</v>
      </c>
      <c r="B5414">
        <v>48</v>
      </c>
      <c r="C5414" t="s">
        <v>23</v>
      </c>
      <c r="D5414" t="s">
        <v>29</v>
      </c>
      <c r="E5414" t="s">
        <v>18</v>
      </c>
      <c r="F5414" t="s">
        <v>24</v>
      </c>
      <c r="G5414" t="s">
        <v>20</v>
      </c>
      <c r="H5414" s="3">
        <v>11901.11</v>
      </c>
      <c r="I5414" t="s">
        <v>19</v>
      </c>
      <c r="J5414" t="s">
        <v>22</v>
      </c>
      <c r="K54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36.365314454933198</v>
      </c>
      <c r="L5414" s="6">
        <f>TablaDatos[[#This Row],[IMC_raw]]/1000000000000000</f>
        <v>36.365314454933198</v>
      </c>
      <c r="M5414" s="2">
        <v>3.63653144549332E+16</v>
      </c>
      <c r="N54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4" s="13">
        <f t="shared" si="84"/>
        <v>5413</v>
      </c>
      <c r="P5414" s="2" t="str">
        <f>IF(TablaDatos[[#This Row],[Diabetes]]=0,"No","Si")</f>
        <v>No</v>
      </c>
      <c r="Q5414">
        <v>0</v>
      </c>
      <c r="R5414">
        <f>TablaDatos[[#This Row],[Aux2]]/10000000000000</f>
        <v>212.99696881596199</v>
      </c>
      <c r="S5414" s="1">
        <v>2129969688159620</v>
      </c>
      <c r="T5414" s="7">
        <f>TablaDatos[[#This Row],[Aux3]]/100000000000000</f>
        <v>247.16936560566899</v>
      </c>
      <c r="U5414" s="1">
        <v>2.47169365605669E+16</v>
      </c>
      <c r="V5414">
        <v>146.19999999999999</v>
      </c>
      <c r="W5414">
        <v>91.2</v>
      </c>
    </row>
    <row r="5415" spans="1:23">
      <c r="A5415">
        <v>2019</v>
      </c>
      <c r="B5415">
        <v>56</v>
      </c>
      <c r="C5415" t="s">
        <v>16</v>
      </c>
      <c r="D5415" t="s">
        <v>17</v>
      </c>
      <c r="E5415" t="s">
        <v>18</v>
      </c>
      <c r="F5415" t="s">
        <v>24</v>
      </c>
      <c r="G5415" t="s">
        <v>28</v>
      </c>
      <c r="H5415" s="3">
        <v>23442.76</v>
      </c>
      <c r="I5415" t="s">
        <v>21</v>
      </c>
      <c r="J5415" t="s">
        <v>18</v>
      </c>
      <c r="K54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36.362983301456005</v>
      </c>
      <c r="L5415" s="6">
        <f>TablaDatos[[#This Row],[IMC_raw]]/1000000000000000</f>
        <v>3.6362983301456002</v>
      </c>
      <c r="M5415" s="2">
        <v>3636298330145600</v>
      </c>
      <c r="N54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5" s="13">
        <f t="shared" si="84"/>
        <v>5414</v>
      </c>
      <c r="P5415" s="2" t="str">
        <f>IF(TablaDatos[[#This Row],[Diabetes]]=0,"No","Si")</f>
        <v>No</v>
      </c>
      <c r="Q5415">
        <v>0</v>
      </c>
      <c r="R5415">
        <f>TablaDatos[[#This Row],[Aux2]]/10000000000000</f>
        <v>2425.51980591862</v>
      </c>
      <c r="S5415" s="1">
        <v>2.42551980591862E+16</v>
      </c>
      <c r="T5415" s="7">
        <f>TablaDatos[[#This Row],[Aux3]]/100000000000000</f>
        <v>255.94599739293301</v>
      </c>
      <c r="U5415" s="1">
        <v>2.55945997392933E+16</v>
      </c>
      <c r="V5415">
        <v>166</v>
      </c>
      <c r="W5415">
        <v>103.9</v>
      </c>
    </row>
    <row r="5416" spans="1:23">
      <c r="A5416">
        <v>2019</v>
      </c>
      <c r="B5416">
        <v>55</v>
      </c>
      <c r="C5416" t="s">
        <v>23</v>
      </c>
      <c r="D5416" t="s">
        <v>29</v>
      </c>
      <c r="E5416" t="s">
        <v>19</v>
      </c>
      <c r="F5416" t="s">
        <v>24</v>
      </c>
      <c r="G5416" t="s">
        <v>28</v>
      </c>
      <c r="H5416" s="3">
        <v>20913.939999999999</v>
      </c>
      <c r="I5416" t="s">
        <v>19</v>
      </c>
      <c r="J5416" t="s">
        <v>18</v>
      </c>
      <c r="K54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36.346304956212897</v>
      </c>
      <c r="L5416" s="5">
        <f>TablaDatos[[#This Row],[IMC_raw]]/1000000000000000</f>
        <v>36.346304956212897</v>
      </c>
      <c r="M5416" s="2">
        <v>3.6346304956212896E+16</v>
      </c>
      <c r="N54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6" s="13">
        <f t="shared" si="84"/>
        <v>5415</v>
      </c>
      <c r="P5416" s="2" t="str">
        <f>IF(TablaDatos[[#This Row],[Diabetes]]=0,"No","Si")</f>
        <v>Si</v>
      </c>
      <c r="Q5416">
        <v>1</v>
      </c>
      <c r="R5416">
        <f>TablaDatos[[#This Row],[Aux2]]/10000000000000</f>
        <v>251.697952205164</v>
      </c>
      <c r="S5416" s="1">
        <v>2516979522051640</v>
      </c>
      <c r="T5416" s="7">
        <f>TablaDatos[[#This Row],[Aux3]]/100000000000000</f>
        <v>285.98344195736701</v>
      </c>
      <c r="U5416" s="1">
        <v>2.85983441957367E+16</v>
      </c>
      <c r="V5416">
        <v>175.3</v>
      </c>
      <c r="W5416">
        <v>101.2</v>
      </c>
    </row>
    <row r="5417" spans="1:23">
      <c r="A5417">
        <v>2019</v>
      </c>
      <c r="B5417">
        <v>60</v>
      </c>
      <c r="C5417" t="s">
        <v>16</v>
      </c>
      <c r="D5417" t="s">
        <v>72</v>
      </c>
      <c r="E5417" t="s">
        <v>18</v>
      </c>
      <c r="F5417" t="s">
        <v>19</v>
      </c>
      <c r="G5417" t="s">
        <v>28</v>
      </c>
      <c r="H5417" s="3">
        <v>20620.400000000001</v>
      </c>
      <c r="I5417" t="s">
        <v>19</v>
      </c>
      <c r="J5417" t="s">
        <v>22</v>
      </c>
      <c r="K54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36.339461408930404</v>
      </c>
      <c r="L5417" s="5">
        <f>TablaDatos[[#This Row],[IMC_raw]]/1000000000000000</f>
        <v>0.36339461408930401</v>
      </c>
      <c r="M5417" s="2">
        <v>363394614089304</v>
      </c>
      <c r="N54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7" s="13">
        <f t="shared" si="84"/>
        <v>5416</v>
      </c>
      <c r="P5417" s="2" t="str">
        <f>IF(TablaDatos[[#This Row],[Diabetes]]=0,"No","Si")</f>
        <v>No</v>
      </c>
      <c r="Q5417">
        <v>0</v>
      </c>
      <c r="R5417">
        <f>TablaDatos[[#This Row],[Aux2]]/10000000000000</f>
        <v>226.95823271434799</v>
      </c>
      <c r="S5417" s="1">
        <v>2269582327143480</v>
      </c>
      <c r="T5417" s="7">
        <f>TablaDatos[[#This Row],[Aux3]]/100000000000000</f>
        <v>189.58828090562201</v>
      </c>
      <c r="U5417" s="1">
        <v>1.89588280905622E+16</v>
      </c>
      <c r="V5417">
        <v>164.4</v>
      </c>
      <c r="W5417">
        <v>98.4</v>
      </c>
    </row>
    <row r="5418" spans="1:23">
      <c r="A5418">
        <v>2019</v>
      </c>
      <c r="B5418">
        <v>63</v>
      </c>
      <c r="C5418" t="s">
        <v>16</v>
      </c>
      <c r="D5418" t="s">
        <v>36</v>
      </c>
      <c r="E5418" t="s">
        <v>18</v>
      </c>
      <c r="F5418" t="s">
        <v>24</v>
      </c>
      <c r="G5418" t="s">
        <v>28</v>
      </c>
      <c r="H5418" s="3">
        <v>20136.490000000002</v>
      </c>
      <c r="I5418" t="s">
        <v>19</v>
      </c>
      <c r="J5418" t="s">
        <v>22</v>
      </c>
      <c r="K54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36.3314234752253</v>
      </c>
      <c r="L5418" s="6">
        <f>TablaDatos[[#This Row],[IMC_raw]]/100000000000000</f>
        <v>36.3314234752253</v>
      </c>
      <c r="M5418" s="2">
        <v>3633142347522530</v>
      </c>
      <c r="N54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8" s="13">
        <f t="shared" si="84"/>
        <v>5417</v>
      </c>
      <c r="P5418" s="2" t="str">
        <f>IF(TablaDatos[[#This Row],[Diabetes]]=0,"No","Si")</f>
        <v>No</v>
      </c>
      <c r="Q5418">
        <v>0</v>
      </c>
      <c r="R5418">
        <f>TablaDatos[[#This Row],[Aux2]]/10000000000000</f>
        <v>2014.5038432555</v>
      </c>
      <c r="S5418" s="1">
        <v>2.0145038432555E+16</v>
      </c>
      <c r="T5418" s="7">
        <f>TablaDatos[[#This Row],[Aux3]]/100000000000000</f>
        <v>244.53304832902401</v>
      </c>
      <c r="U5418" s="1">
        <v>2.44533048329024E+16</v>
      </c>
      <c r="V5418">
        <v>168.7</v>
      </c>
      <c r="W5418">
        <v>100.3</v>
      </c>
    </row>
    <row r="5419" spans="1:23">
      <c r="A5419">
        <v>2019</v>
      </c>
      <c r="B5419">
        <v>63</v>
      </c>
      <c r="C5419" t="s">
        <v>23</v>
      </c>
      <c r="D5419" t="s">
        <v>29</v>
      </c>
      <c r="E5419" t="s">
        <v>31</v>
      </c>
      <c r="F5419" t="s">
        <v>24</v>
      </c>
      <c r="G5419" t="s">
        <v>28</v>
      </c>
      <c r="H5419" s="3">
        <v>9355.67</v>
      </c>
      <c r="I5419" t="s">
        <v>19</v>
      </c>
      <c r="J5419" t="s">
        <v>19</v>
      </c>
      <c r="K54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36.302346110593902</v>
      </c>
      <c r="L5419" s="6">
        <f>TablaDatos[[#This Row],[IMC_raw]]/1000000000000000</f>
        <v>3.6302346110593899</v>
      </c>
      <c r="M5419" s="2">
        <v>3630234611059390</v>
      </c>
      <c r="N54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19" s="13">
        <f t="shared" si="84"/>
        <v>5418</v>
      </c>
      <c r="P5419" s="2" t="str">
        <f>IF(TablaDatos[[#This Row],[Diabetes]]=0,"No","Si")</f>
        <v>Si</v>
      </c>
      <c r="Q5419">
        <v>1</v>
      </c>
      <c r="R5419">
        <f>TablaDatos[[#This Row],[Aux2]]/10000000000000</f>
        <v>275.72534665812401</v>
      </c>
      <c r="S5419" s="1">
        <v>2757253466581240</v>
      </c>
      <c r="T5419" s="7">
        <f>TablaDatos[[#This Row],[Aux3]]/100000000000000</f>
        <v>3.0000000000000001E-12</v>
      </c>
      <c r="U5419">
        <v>300</v>
      </c>
      <c r="V5419">
        <v>175.3</v>
      </c>
      <c r="W5419">
        <v>104.9</v>
      </c>
    </row>
    <row r="5420" spans="1:23">
      <c r="A5420">
        <v>2019</v>
      </c>
      <c r="B5420">
        <v>69</v>
      </c>
      <c r="C5420" t="s">
        <v>16</v>
      </c>
      <c r="D5420" t="s">
        <v>29</v>
      </c>
      <c r="E5420" t="s">
        <v>31</v>
      </c>
      <c r="F5420" t="s">
        <v>19</v>
      </c>
      <c r="G5420" t="s">
        <v>25</v>
      </c>
      <c r="H5420" s="3">
        <v>17246.32</v>
      </c>
      <c r="I5420" t="s">
        <v>21</v>
      </c>
      <c r="J5420" t="s">
        <v>18</v>
      </c>
      <c r="K54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36.276665902642897</v>
      </c>
      <c r="L5420" s="5">
        <f>TablaDatos[[#This Row],[IMC_raw]]/1000000000000000</f>
        <v>3.6276665902642899</v>
      </c>
      <c r="M5420" s="2">
        <v>3627666590264290</v>
      </c>
      <c r="N54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0" s="13">
        <f t="shared" si="84"/>
        <v>5419</v>
      </c>
      <c r="P5420" s="2" t="str">
        <f>IF(TablaDatos[[#This Row],[Diabetes]]=0,"No","Si")</f>
        <v>No</v>
      </c>
      <c r="Q5420">
        <v>0</v>
      </c>
      <c r="R5420">
        <f>TablaDatos[[#This Row],[Aux2]]/10000000000000</f>
        <v>2366.0869764642098</v>
      </c>
      <c r="S5420" s="1">
        <v>2.36608697646421E+16</v>
      </c>
      <c r="T5420" s="7">
        <f>TablaDatos[[#This Row],[Aux3]]/100000000000000</f>
        <v>24.489174349349401</v>
      </c>
      <c r="U5420" s="1">
        <v>2448917434934940</v>
      </c>
      <c r="V5420">
        <v>166.8</v>
      </c>
      <c r="W5420">
        <v>99.7</v>
      </c>
    </row>
    <row r="5421" spans="1:23">
      <c r="A5421">
        <v>2019</v>
      </c>
      <c r="B5421">
        <v>58</v>
      </c>
      <c r="C5421" t="s">
        <v>23</v>
      </c>
      <c r="D5421" t="s">
        <v>27</v>
      </c>
      <c r="E5421" t="s">
        <v>21</v>
      </c>
      <c r="F5421" t="s">
        <v>24</v>
      </c>
      <c r="G5421" t="s">
        <v>28</v>
      </c>
      <c r="H5421" s="3">
        <v>18990.830000000002</v>
      </c>
      <c r="I5421" t="s">
        <v>19</v>
      </c>
      <c r="J5421" t="s">
        <v>22</v>
      </c>
      <c r="K54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36.266121146831402</v>
      </c>
      <c r="L5421" s="6">
        <f>TablaDatos[[#This Row],[IMC_raw]]/1000000000000000</f>
        <v>3.62661211468314</v>
      </c>
      <c r="M5421" s="2">
        <v>3626612114683140</v>
      </c>
      <c r="N54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1" s="13">
        <f t="shared" si="84"/>
        <v>5420</v>
      </c>
      <c r="P5421" s="2" t="str">
        <f>IF(TablaDatos[[#This Row],[Diabetes]]=0,"No","Si")</f>
        <v>No</v>
      </c>
      <c r="Q5421">
        <v>0</v>
      </c>
      <c r="R5421">
        <f>TablaDatos[[#This Row],[Aux2]]/10000000000000</f>
        <v>2447.8953847269499</v>
      </c>
      <c r="S5421" s="1">
        <v>2.44789538472695E+16</v>
      </c>
      <c r="T5421" s="7">
        <f>TablaDatos[[#This Row],[Aux3]]/100000000000000</f>
        <v>229.022237322812</v>
      </c>
      <c r="U5421" s="1">
        <v>2.29022237322812E+16</v>
      </c>
      <c r="V5421">
        <v>167.8</v>
      </c>
      <c r="W5421">
        <v>99.8</v>
      </c>
    </row>
    <row r="5422" spans="1:23">
      <c r="A5422">
        <v>2019</v>
      </c>
      <c r="B5422">
        <v>63</v>
      </c>
      <c r="C5422" t="s">
        <v>23</v>
      </c>
      <c r="D5422" t="s">
        <v>29</v>
      </c>
      <c r="E5422" t="s">
        <v>18</v>
      </c>
      <c r="F5422" t="s">
        <v>19</v>
      </c>
      <c r="G5422" t="s">
        <v>28</v>
      </c>
      <c r="H5422" s="3">
        <v>11693.26</v>
      </c>
      <c r="I5422" t="s">
        <v>19</v>
      </c>
      <c r="J5422" t="s">
        <v>18</v>
      </c>
      <c r="K54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36.265999741260707</v>
      </c>
      <c r="L5422" s="5">
        <f>TablaDatos[[#This Row],[IMC_raw]]/1000000000000000</f>
        <v>36.265999741260707</v>
      </c>
      <c r="M5422" s="2">
        <v>3.6265999741260704E+16</v>
      </c>
      <c r="N54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2" s="13">
        <f t="shared" si="84"/>
        <v>5421</v>
      </c>
      <c r="P5422" s="2" t="str">
        <f>IF(TablaDatos[[#This Row],[Diabetes]]=0,"No","Si")</f>
        <v>No</v>
      </c>
      <c r="Q5422">
        <v>0</v>
      </c>
      <c r="R5422">
        <f>TablaDatos[[#This Row],[Aux2]]/10000000000000</f>
        <v>213.35160087956899</v>
      </c>
      <c r="S5422" s="1">
        <v>2133516008795690</v>
      </c>
      <c r="T5422" s="7">
        <f>TablaDatos[[#This Row],[Aux3]]/100000000000000</f>
        <v>212.41495152934499</v>
      </c>
      <c r="U5422" s="1">
        <v>2.12414951529345E+16</v>
      </c>
      <c r="V5422">
        <v>159.6</v>
      </c>
      <c r="W5422">
        <v>93.7</v>
      </c>
    </row>
    <row r="5423" spans="1:23">
      <c r="A5423">
        <v>2019</v>
      </c>
      <c r="B5423">
        <v>66</v>
      </c>
      <c r="C5423" t="s">
        <v>16</v>
      </c>
      <c r="D5423" t="s">
        <v>73</v>
      </c>
      <c r="E5423" t="s">
        <v>21</v>
      </c>
      <c r="F5423" t="s">
        <v>19</v>
      </c>
      <c r="G5423" t="s">
        <v>25</v>
      </c>
      <c r="H5423" s="3">
        <v>24013.21</v>
      </c>
      <c r="I5423" t="s">
        <v>19</v>
      </c>
      <c r="J5423" t="s">
        <v>18</v>
      </c>
      <c r="K54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36.231898878633402</v>
      </c>
      <c r="L5423" s="5">
        <f>TablaDatos[[#This Row],[IMC_raw]]/1000000000000000</f>
        <v>3.6231898878633402</v>
      </c>
      <c r="M5423" s="2">
        <v>3623189887863340</v>
      </c>
      <c r="N54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3" s="13">
        <f t="shared" si="84"/>
        <v>5422</v>
      </c>
      <c r="P5423" s="2" t="str">
        <f>IF(TablaDatos[[#This Row],[Diabetes]]=0,"No","Si")</f>
        <v>Si</v>
      </c>
      <c r="Q5423">
        <v>1</v>
      </c>
      <c r="R5423">
        <f>TablaDatos[[#This Row],[Aux2]]/10000000000000</f>
        <v>2248.7395657268698</v>
      </c>
      <c r="S5423" s="1">
        <v>2.24873956572687E+16</v>
      </c>
      <c r="T5423" s="7">
        <f>TablaDatos[[#This Row],[Aux3]]/100000000000000</f>
        <v>287.39777909585899</v>
      </c>
      <c r="U5423" s="1">
        <v>2.87397779095859E+16</v>
      </c>
      <c r="V5423">
        <v>172</v>
      </c>
      <c r="W5423">
        <v>98.3</v>
      </c>
    </row>
    <row r="5424" spans="1:23">
      <c r="A5424">
        <v>2019</v>
      </c>
      <c r="B5424">
        <v>51</v>
      </c>
      <c r="C5424" t="s">
        <v>23</v>
      </c>
      <c r="D5424" t="s">
        <v>26</v>
      </c>
      <c r="E5424" t="s">
        <v>18</v>
      </c>
      <c r="F5424" t="s">
        <v>35</v>
      </c>
      <c r="G5424" t="s">
        <v>20</v>
      </c>
      <c r="H5424" s="3">
        <v>25055.62</v>
      </c>
      <c r="I5424" t="s">
        <v>19</v>
      </c>
      <c r="J5424" t="s">
        <v>18</v>
      </c>
      <c r="K54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36.223490316369904</v>
      </c>
      <c r="L5424" s="5">
        <f>TablaDatos[[#This Row],[IMC_raw]]/1000000000000000</f>
        <v>36.223490316369904</v>
      </c>
      <c r="M5424" s="2">
        <v>3.6223490316369904E+16</v>
      </c>
      <c r="N54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4" s="13">
        <f t="shared" si="84"/>
        <v>5423</v>
      </c>
      <c r="P5424" s="2" t="str">
        <f>IF(TablaDatos[[#This Row],[Diabetes]]=0,"No","Si")</f>
        <v>Si</v>
      </c>
      <c r="Q5424">
        <v>1</v>
      </c>
      <c r="R5424">
        <f>TablaDatos[[#This Row],[Aux2]]/10000000000000</f>
        <v>2000.79547365756</v>
      </c>
      <c r="S5424" s="1">
        <v>2.00079547365756E+16</v>
      </c>
      <c r="T5424" s="7">
        <f>TablaDatos[[#This Row],[Aux3]]/100000000000000</f>
        <v>22.1202009177245</v>
      </c>
      <c r="U5424" s="1">
        <v>2212020091772450</v>
      </c>
      <c r="V5424">
        <v>150.4</v>
      </c>
      <c r="W5424">
        <v>93.4</v>
      </c>
    </row>
    <row r="5425" spans="1:23">
      <c r="A5425">
        <v>2019</v>
      </c>
      <c r="B5425">
        <v>43</v>
      </c>
      <c r="C5425" t="s">
        <v>16</v>
      </c>
      <c r="D5425" t="s">
        <v>73</v>
      </c>
      <c r="E5425" t="s">
        <v>18</v>
      </c>
      <c r="F5425" t="s">
        <v>35</v>
      </c>
      <c r="G5425" t="s">
        <v>39</v>
      </c>
      <c r="H5425" s="3">
        <v>56750.64</v>
      </c>
      <c r="I5425" t="s">
        <v>19</v>
      </c>
      <c r="J5425" t="s">
        <v>19</v>
      </c>
      <c r="K54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36.218101285868798</v>
      </c>
      <c r="L5425" s="6">
        <f>TablaDatos[[#This Row],[IMC_raw]]/100000000000000</f>
        <v>36.218101285868798</v>
      </c>
      <c r="M5425" s="2">
        <v>3621810128586880</v>
      </c>
      <c r="N54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5" s="13">
        <f t="shared" si="84"/>
        <v>5424</v>
      </c>
      <c r="P5425" s="2" t="str">
        <f>IF(TablaDatos[[#This Row],[Diabetes]]=0,"No","Si")</f>
        <v>No</v>
      </c>
      <c r="Q5425">
        <v>0</v>
      </c>
      <c r="R5425">
        <f>TablaDatos[[#This Row],[Aux2]]/10000000000000</f>
        <v>2245.10927986462</v>
      </c>
      <c r="S5425" s="1">
        <v>2.24510927986462E+16</v>
      </c>
      <c r="T5425" s="7">
        <f>TablaDatos[[#This Row],[Aux3]]/100000000000000</f>
        <v>250.568740959465</v>
      </c>
      <c r="U5425" s="1">
        <v>2.50568740959465E+16</v>
      </c>
      <c r="V5425">
        <v>153</v>
      </c>
      <c r="W5425">
        <v>100.4</v>
      </c>
    </row>
    <row r="5426" spans="1:23">
      <c r="A5426">
        <v>2019</v>
      </c>
      <c r="B5426">
        <v>71</v>
      </c>
      <c r="C5426" t="s">
        <v>16</v>
      </c>
      <c r="D5426" t="s">
        <v>17</v>
      </c>
      <c r="E5426" t="s">
        <v>31</v>
      </c>
      <c r="F5426" t="s">
        <v>24</v>
      </c>
      <c r="G5426" t="s">
        <v>25</v>
      </c>
      <c r="H5426" s="3">
        <v>18953.39</v>
      </c>
      <c r="I5426" t="s">
        <v>19</v>
      </c>
      <c r="J5426" t="s">
        <v>18</v>
      </c>
      <c r="K54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36.215927438092599</v>
      </c>
      <c r="L5426" s="6">
        <f>TablaDatos[[#This Row],[IMC_raw]]/1000000000000000</f>
        <v>3.6215927438092601</v>
      </c>
      <c r="M5426" s="2">
        <v>3621592743809260</v>
      </c>
      <c r="N54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6" s="13">
        <f t="shared" si="84"/>
        <v>5425</v>
      </c>
      <c r="P5426" s="2" t="str">
        <f>IF(TablaDatos[[#This Row],[Diabetes]]=0,"No","Si")</f>
        <v>No</v>
      </c>
      <c r="Q5426">
        <v>0</v>
      </c>
      <c r="R5426">
        <f>TablaDatos[[#This Row],[Aux2]]/10000000000000</f>
        <v>2264.03133018274</v>
      </c>
      <c r="S5426" s="1">
        <v>2.26403133018274E+16</v>
      </c>
      <c r="T5426" s="7">
        <f>TablaDatos[[#This Row],[Aux3]]/100000000000000</f>
        <v>248.37087110804899</v>
      </c>
      <c r="U5426" s="1">
        <v>2.48370871108049E+16</v>
      </c>
      <c r="V5426">
        <v>175.6</v>
      </c>
      <c r="W5426">
        <v>112.5</v>
      </c>
    </row>
    <row r="5427" spans="1:23">
      <c r="A5427">
        <v>2019</v>
      </c>
      <c r="B5427">
        <v>56</v>
      </c>
      <c r="C5427" t="s">
        <v>16</v>
      </c>
      <c r="D5427" t="s">
        <v>36</v>
      </c>
      <c r="E5427" t="s">
        <v>21</v>
      </c>
      <c r="F5427" t="s">
        <v>19</v>
      </c>
      <c r="G5427" t="s">
        <v>28</v>
      </c>
      <c r="H5427" s="3">
        <v>23371.81</v>
      </c>
      <c r="I5427" t="s">
        <v>21</v>
      </c>
      <c r="J5427" t="s">
        <v>22</v>
      </c>
      <c r="K54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36.153450664570997</v>
      </c>
      <c r="L5427" s="6">
        <f>TablaDatos[[#This Row],[IMC_raw]]/1000000000000000</f>
        <v>3.6153450664570999</v>
      </c>
      <c r="M5427" s="2">
        <v>3615345066457100</v>
      </c>
      <c r="N54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7" s="13">
        <f t="shared" si="84"/>
        <v>5426</v>
      </c>
      <c r="P5427" s="2" t="str">
        <f>IF(TablaDatos[[#This Row],[Diabetes]]=0,"No","Si")</f>
        <v>No</v>
      </c>
      <c r="Q5427">
        <v>0</v>
      </c>
      <c r="R5427">
        <f>TablaDatos[[#This Row],[Aux2]]/10000000000000</f>
        <v>219.20175802131399</v>
      </c>
      <c r="S5427" s="1">
        <v>2192017580213140</v>
      </c>
      <c r="T5427" s="7">
        <f>TablaDatos[[#This Row],[Aux3]]/100000000000000</f>
        <v>266.28807479067501</v>
      </c>
      <c r="U5427" s="1">
        <v>2.66288074790675E+16</v>
      </c>
      <c r="V5427">
        <v>179.3</v>
      </c>
      <c r="W5427">
        <v>98.6</v>
      </c>
    </row>
    <row r="5428" spans="1:23">
      <c r="A5428">
        <v>2019</v>
      </c>
      <c r="B5428">
        <v>66</v>
      </c>
      <c r="C5428" t="s">
        <v>16</v>
      </c>
      <c r="D5428" t="s">
        <v>42</v>
      </c>
      <c r="E5428" t="s">
        <v>31</v>
      </c>
      <c r="F5428" t="s">
        <v>24</v>
      </c>
      <c r="G5428" t="s">
        <v>25</v>
      </c>
      <c r="H5428" s="3">
        <v>14893.14</v>
      </c>
      <c r="I5428" t="s">
        <v>21</v>
      </c>
      <c r="J5428" t="s">
        <v>19</v>
      </c>
      <c r="K54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36.1267389336262</v>
      </c>
      <c r="L5428" s="6">
        <f>TablaDatos[[#This Row],[IMC_raw]]/1000000000000000</f>
        <v>36.1267389336262</v>
      </c>
      <c r="M5428" s="2">
        <v>3.61267389336262E+16</v>
      </c>
      <c r="N54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8" s="13">
        <f t="shared" si="84"/>
        <v>5427</v>
      </c>
      <c r="P5428" s="2" t="str">
        <f>IF(TablaDatos[[#This Row],[Diabetes]]=0,"No","Si")</f>
        <v>Si</v>
      </c>
      <c r="Q5428">
        <v>1</v>
      </c>
      <c r="R5428">
        <f>TablaDatos[[#This Row],[Aux2]]/10000000000000</f>
        <v>214.94762674241699</v>
      </c>
      <c r="S5428" s="1">
        <v>2149476267424170</v>
      </c>
      <c r="T5428" s="7">
        <f>TablaDatos[[#This Row],[Aux3]]/100000000000000</f>
        <v>26.509773467600901</v>
      </c>
      <c r="U5428" s="1">
        <v>2650977346760090</v>
      </c>
      <c r="V5428">
        <v>169.7</v>
      </c>
      <c r="W5428">
        <v>110.2</v>
      </c>
    </row>
    <row r="5429" spans="1:23">
      <c r="A5429">
        <v>2019</v>
      </c>
      <c r="B5429">
        <v>47</v>
      </c>
      <c r="C5429" t="s">
        <v>16</v>
      </c>
      <c r="D5429" t="s">
        <v>26</v>
      </c>
      <c r="E5429" t="s">
        <v>18</v>
      </c>
      <c r="F5429" t="s">
        <v>40</v>
      </c>
      <c r="G5429" t="s">
        <v>20</v>
      </c>
      <c r="H5429" s="3">
        <v>37578.199999999997</v>
      </c>
      <c r="I5429" t="s">
        <v>21</v>
      </c>
      <c r="J5429" t="s">
        <v>21</v>
      </c>
      <c r="K54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36.1259517624203</v>
      </c>
      <c r="L5429" s="6">
        <f>TablaDatos[[#This Row],[IMC_raw]]/1000000000000000</f>
        <v>3.6125951762420301</v>
      </c>
      <c r="M5429" s="2">
        <v>3612595176242030</v>
      </c>
      <c r="N54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29" s="13">
        <f t="shared" si="84"/>
        <v>5428</v>
      </c>
      <c r="P5429" s="2" t="str">
        <f>IF(TablaDatos[[#This Row],[Diabetes]]=0,"No","Si")</f>
        <v>No</v>
      </c>
      <c r="Q5429">
        <v>0</v>
      </c>
      <c r="R5429">
        <f>TablaDatos[[#This Row],[Aux2]]/10000000000000</f>
        <v>2139.8498320250801</v>
      </c>
      <c r="S5429" s="1">
        <v>2.13984983202508E+16</v>
      </c>
      <c r="T5429" s="7">
        <f>TablaDatos[[#This Row],[Aux3]]/100000000000000</f>
        <v>194.21252935602001</v>
      </c>
      <c r="U5429" s="1">
        <v>1.9421252935602E+16</v>
      </c>
      <c r="V5429">
        <v>155.9</v>
      </c>
      <c r="W5429">
        <v>95.4</v>
      </c>
    </row>
    <row r="5430" spans="1:23">
      <c r="A5430">
        <v>2019</v>
      </c>
      <c r="B5430">
        <v>56</v>
      </c>
      <c r="C5430" t="s">
        <v>16</v>
      </c>
      <c r="D5430" t="s">
        <v>29</v>
      </c>
      <c r="E5430" t="s">
        <v>21</v>
      </c>
      <c r="F5430" t="s">
        <v>19</v>
      </c>
      <c r="G5430" t="s">
        <v>28</v>
      </c>
      <c r="H5430" s="3">
        <v>11768.79</v>
      </c>
      <c r="I5430" t="s">
        <v>21</v>
      </c>
      <c r="J5430" t="s">
        <v>19</v>
      </c>
      <c r="K54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36.119327706601105</v>
      </c>
      <c r="L5430" s="6">
        <f>TablaDatos[[#This Row],[IMC_raw]]/1000000000000000</f>
        <v>36.119327706601105</v>
      </c>
      <c r="M5430" s="2">
        <v>3.6119327706601104E+16</v>
      </c>
      <c r="N54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0" s="13">
        <f t="shared" si="84"/>
        <v>5429</v>
      </c>
      <c r="P5430" s="2" t="str">
        <f>IF(TablaDatos[[#This Row],[Diabetes]]=0,"No","Si")</f>
        <v>Si</v>
      </c>
      <c r="Q5430">
        <v>1</v>
      </c>
      <c r="R5430">
        <f>TablaDatos[[#This Row],[Aux2]]/10000000000000</f>
        <v>243.16224451431901</v>
      </c>
      <c r="S5430" s="1">
        <v>2431622445143190</v>
      </c>
      <c r="T5430" s="7">
        <f>TablaDatos[[#This Row],[Aux3]]/100000000000000</f>
        <v>3.0000000000000001E-12</v>
      </c>
      <c r="U5430">
        <v>300</v>
      </c>
      <c r="V5430">
        <v>179.8</v>
      </c>
      <c r="W5430">
        <v>104.5</v>
      </c>
    </row>
    <row r="5431" spans="1:23">
      <c r="A5431">
        <v>2019</v>
      </c>
      <c r="B5431">
        <v>53</v>
      </c>
      <c r="C5431" t="s">
        <v>23</v>
      </c>
      <c r="D5431" t="s">
        <v>72</v>
      </c>
      <c r="E5431" t="s">
        <v>21</v>
      </c>
      <c r="F5431" t="s">
        <v>24</v>
      </c>
      <c r="G5431" t="s">
        <v>20</v>
      </c>
      <c r="H5431" s="3">
        <v>15034.59</v>
      </c>
      <c r="I5431" t="s">
        <v>19</v>
      </c>
      <c r="J5431" t="s">
        <v>18</v>
      </c>
      <c r="K54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36.110656052596802</v>
      </c>
      <c r="L5431" s="5">
        <f>TablaDatos[[#This Row],[IMC_raw]]/1000000000000000</f>
        <v>36.110656052596802</v>
      </c>
      <c r="M5431" s="2">
        <v>3.61106560525968E+16</v>
      </c>
      <c r="N54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1" s="13">
        <f t="shared" si="84"/>
        <v>5430</v>
      </c>
      <c r="P5431" s="2" t="str">
        <f>IF(TablaDatos[[#This Row],[Diabetes]]=0,"No","Si")</f>
        <v>Si</v>
      </c>
      <c r="Q5431">
        <v>1</v>
      </c>
      <c r="R5431">
        <f>TablaDatos[[#This Row],[Aux2]]/10000000000000</f>
        <v>2266.6912737770599</v>
      </c>
      <c r="S5431" s="1">
        <v>2.26669127377706E+16</v>
      </c>
      <c r="T5431" s="7">
        <f>TablaDatos[[#This Row],[Aux3]]/100000000000000</f>
        <v>255.275444017642</v>
      </c>
      <c r="U5431" s="1">
        <v>2.55275444017642E+16</v>
      </c>
      <c r="V5431">
        <v>155</v>
      </c>
      <c r="W5431">
        <v>98.8</v>
      </c>
    </row>
    <row r="5432" spans="1:23">
      <c r="A5432">
        <v>2019</v>
      </c>
      <c r="B5432">
        <v>59</v>
      </c>
      <c r="C5432" t="s">
        <v>16</v>
      </c>
      <c r="D5432" t="s">
        <v>72</v>
      </c>
      <c r="E5432" t="s">
        <v>21</v>
      </c>
      <c r="F5432" t="s">
        <v>19</v>
      </c>
      <c r="G5432" t="s">
        <v>28</v>
      </c>
      <c r="H5432" s="3">
        <v>16995.2</v>
      </c>
      <c r="I5432" t="s">
        <v>21</v>
      </c>
      <c r="J5432" t="s">
        <v>19</v>
      </c>
      <c r="K54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36.093027650661398</v>
      </c>
      <c r="L5432" s="6">
        <f>TablaDatos[[#This Row],[IMC_raw]]/100000000000000</f>
        <v>36.093027650661398</v>
      </c>
      <c r="M5432" s="2">
        <v>3609302765066140</v>
      </c>
      <c r="N54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2" s="13">
        <f t="shared" si="84"/>
        <v>5431</v>
      </c>
      <c r="P5432" s="2" t="str">
        <f>IF(TablaDatos[[#This Row],[Diabetes]]=0,"No","Si")</f>
        <v>No</v>
      </c>
      <c r="Q5432">
        <v>0</v>
      </c>
      <c r="R5432">
        <f>TablaDatos[[#This Row],[Aux2]]/10000000000000</f>
        <v>2347.26102149294</v>
      </c>
      <c r="S5432" s="1">
        <v>2.34726102149294E+16</v>
      </c>
      <c r="T5432" s="7">
        <f>TablaDatos[[#This Row],[Aux3]]/100000000000000</f>
        <v>27.434524858408999</v>
      </c>
      <c r="U5432" s="1">
        <v>2743452485840900</v>
      </c>
      <c r="V5432">
        <v>165.8</v>
      </c>
      <c r="W5432">
        <v>104.2</v>
      </c>
    </row>
    <row r="5433" spans="1:23">
      <c r="A5433">
        <v>2019</v>
      </c>
      <c r="B5433">
        <v>66</v>
      </c>
      <c r="C5433" t="s">
        <v>16</v>
      </c>
      <c r="D5433" t="s">
        <v>29</v>
      </c>
      <c r="E5433" t="s">
        <v>21</v>
      </c>
      <c r="F5433" t="s">
        <v>24</v>
      </c>
      <c r="G5433" t="s">
        <v>25</v>
      </c>
      <c r="H5433" s="3">
        <v>9333.7999999999993</v>
      </c>
      <c r="I5433" t="s">
        <v>21</v>
      </c>
      <c r="J5433" t="s">
        <v>22</v>
      </c>
      <c r="K54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35.960352322526397</v>
      </c>
      <c r="L5433" s="5">
        <f>TablaDatos[[#This Row],[IMC_raw]]/1000000000000000</f>
        <v>3.5960352322526399</v>
      </c>
      <c r="M5433" s="2">
        <v>3596035232252640</v>
      </c>
      <c r="N54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3" s="13">
        <f t="shared" si="84"/>
        <v>5432</v>
      </c>
      <c r="P5433" s="2" t="str">
        <f>IF(TablaDatos[[#This Row],[Diabetes]]=0,"No","Si")</f>
        <v>Si</v>
      </c>
      <c r="Q5433">
        <v>1</v>
      </c>
      <c r="R5433">
        <f>TablaDatos[[#This Row],[Aux2]]/10000000000000</f>
        <v>254.761749554581</v>
      </c>
      <c r="S5433" s="1">
        <v>2547617495545810</v>
      </c>
      <c r="T5433" s="7">
        <f>TablaDatos[[#This Row],[Aux3]]/100000000000000</f>
        <v>26.923403536189699</v>
      </c>
      <c r="U5433" s="1">
        <v>2692340353618970</v>
      </c>
      <c r="V5433">
        <v>181.9</v>
      </c>
      <c r="W5433">
        <v>108.8</v>
      </c>
    </row>
    <row r="5434" spans="1:23">
      <c r="A5434">
        <v>2019</v>
      </c>
      <c r="B5434">
        <v>62</v>
      </c>
      <c r="C5434" t="s">
        <v>23</v>
      </c>
      <c r="D5434" t="s">
        <v>26</v>
      </c>
      <c r="E5434" t="s">
        <v>21</v>
      </c>
      <c r="F5434" t="s">
        <v>19</v>
      </c>
      <c r="G5434" t="s">
        <v>28</v>
      </c>
      <c r="H5434" s="3">
        <v>21216.85</v>
      </c>
      <c r="I5434" t="s">
        <v>21</v>
      </c>
      <c r="J5434" t="s">
        <v>19</v>
      </c>
      <c r="K54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35.929953814035599</v>
      </c>
      <c r="L5434" s="5">
        <f>TablaDatos[[#This Row],[IMC_raw]]/1000000000000000</f>
        <v>3.59299538140356</v>
      </c>
      <c r="M5434" s="2">
        <v>3592995381403560</v>
      </c>
      <c r="N54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4" s="13">
        <f t="shared" si="84"/>
        <v>5433</v>
      </c>
      <c r="P5434" s="2" t="str">
        <f>IF(TablaDatos[[#This Row],[Diabetes]]=0,"No","Si")</f>
        <v>Si</v>
      </c>
      <c r="Q5434">
        <v>1</v>
      </c>
      <c r="R5434">
        <f>TablaDatos[[#This Row],[Aux2]]/10000000000000</f>
        <v>233.05933049385899</v>
      </c>
      <c r="S5434" s="1">
        <v>2330593304938590</v>
      </c>
      <c r="T5434" s="7">
        <f>TablaDatos[[#This Row],[Aux3]]/100000000000000</f>
        <v>26.366450565971899</v>
      </c>
      <c r="U5434" s="1">
        <v>2636645056597190</v>
      </c>
      <c r="V5434">
        <v>166.2</v>
      </c>
      <c r="W5434">
        <v>100.4</v>
      </c>
    </row>
    <row r="5435" spans="1:23">
      <c r="A5435">
        <v>2019</v>
      </c>
      <c r="B5435">
        <v>64</v>
      </c>
      <c r="C5435" t="s">
        <v>23</v>
      </c>
      <c r="D5435" t="s">
        <v>29</v>
      </c>
      <c r="E5435" t="s">
        <v>21</v>
      </c>
      <c r="F5435" t="s">
        <v>24</v>
      </c>
      <c r="G5435" t="s">
        <v>28</v>
      </c>
      <c r="H5435" s="3">
        <v>8441.14</v>
      </c>
      <c r="I5435" t="s">
        <v>21</v>
      </c>
      <c r="J5435" t="s">
        <v>22</v>
      </c>
      <c r="K54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35.922744899866998</v>
      </c>
      <c r="L5435" s="6">
        <f>TablaDatos[[#This Row],[IMC_raw]]/1000000000000000</f>
        <v>35.922744899866998</v>
      </c>
      <c r="M5435" s="2">
        <v>3.5922744899867E+16</v>
      </c>
      <c r="N54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5" s="13">
        <f t="shared" si="84"/>
        <v>5434</v>
      </c>
      <c r="P5435" s="2" t="str">
        <f>IF(TablaDatos[[#This Row],[Diabetes]]=0,"No","Si")</f>
        <v>Si</v>
      </c>
      <c r="Q5435">
        <v>1</v>
      </c>
      <c r="R5435">
        <f>TablaDatos[[#This Row],[Aux2]]/10000000000000</f>
        <v>2226.2453136720301</v>
      </c>
      <c r="S5435" s="1">
        <v>2.22624531367203E+16</v>
      </c>
      <c r="T5435" s="7">
        <f>TablaDatos[[#This Row],[Aux3]]/100000000000000</f>
        <v>257.25651598141798</v>
      </c>
      <c r="U5435" s="1">
        <v>2.57256515981418E+16</v>
      </c>
      <c r="V5435">
        <v>169.5</v>
      </c>
      <c r="W5435">
        <v>99.4</v>
      </c>
    </row>
    <row r="5436" spans="1:23">
      <c r="A5436">
        <v>2019</v>
      </c>
      <c r="B5436">
        <v>63</v>
      </c>
      <c r="C5436" t="s">
        <v>23</v>
      </c>
      <c r="D5436" t="s">
        <v>37</v>
      </c>
      <c r="E5436" t="s">
        <v>18</v>
      </c>
      <c r="F5436" t="s">
        <v>24</v>
      </c>
      <c r="G5436" t="s">
        <v>28</v>
      </c>
      <c r="H5436" s="3">
        <v>9005.35</v>
      </c>
      <c r="I5436" t="s">
        <v>21</v>
      </c>
      <c r="J5436" t="s">
        <v>22</v>
      </c>
      <c r="K54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35.919984387012803</v>
      </c>
      <c r="L5436" s="5">
        <f>TablaDatos[[#This Row],[IMC_raw]]/1000000000000000</f>
        <v>3.59199843870128</v>
      </c>
      <c r="M5436" s="2">
        <v>3591998438701280</v>
      </c>
      <c r="N54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6" s="13">
        <f t="shared" si="84"/>
        <v>5435</v>
      </c>
      <c r="P5436" s="2" t="str">
        <f>IF(TablaDatos[[#This Row],[Diabetes]]=0,"No","Si")</f>
        <v>No</v>
      </c>
      <c r="Q5436">
        <v>0</v>
      </c>
      <c r="R5436">
        <f>TablaDatos[[#This Row],[Aux2]]/10000000000000</f>
        <v>239.12200882131901</v>
      </c>
      <c r="S5436" s="1">
        <v>2391220088213190</v>
      </c>
      <c r="T5436" s="7">
        <f>TablaDatos[[#This Row],[Aux3]]/100000000000000</f>
        <v>244.33740021425001</v>
      </c>
      <c r="U5436" s="1">
        <v>2.4433740021425E+16</v>
      </c>
      <c r="V5436">
        <v>159.69999999999999</v>
      </c>
      <c r="W5436">
        <v>100.1</v>
      </c>
    </row>
    <row r="5437" spans="1:23">
      <c r="A5437">
        <v>2019</v>
      </c>
      <c r="B5437">
        <v>52</v>
      </c>
      <c r="C5437" t="s">
        <v>23</v>
      </c>
      <c r="D5437" t="s">
        <v>36</v>
      </c>
      <c r="E5437" t="s">
        <v>18</v>
      </c>
      <c r="F5437" t="s">
        <v>19</v>
      </c>
      <c r="G5437" t="s">
        <v>20</v>
      </c>
      <c r="H5437" s="3">
        <v>27833.39</v>
      </c>
      <c r="I5437" t="s">
        <v>19</v>
      </c>
      <c r="J5437" t="s">
        <v>22</v>
      </c>
      <c r="K54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35.916016710616198</v>
      </c>
      <c r="L5437" s="5">
        <f>TablaDatos[[#This Row],[IMC_raw]]/1000000000000000</f>
        <v>0.359160167106162</v>
      </c>
      <c r="M5437" s="2">
        <v>359160167106162</v>
      </c>
      <c r="N54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7" s="13">
        <f t="shared" si="84"/>
        <v>5436</v>
      </c>
      <c r="P5437" s="2" t="str">
        <f>IF(TablaDatos[[#This Row],[Diabetes]]=0,"No","Si")</f>
        <v>No</v>
      </c>
      <c r="Q5437">
        <v>0</v>
      </c>
      <c r="R5437">
        <f>TablaDatos[[#This Row],[Aux2]]/10000000000000</f>
        <v>231.64150179619699</v>
      </c>
      <c r="S5437" s="1">
        <v>2316415017961970</v>
      </c>
      <c r="T5437" s="7">
        <f>TablaDatos[[#This Row],[Aux3]]/100000000000000</f>
        <v>210.73179345997201</v>
      </c>
      <c r="U5437" s="1">
        <v>2.10731793459972E+16</v>
      </c>
      <c r="V5437">
        <v>142</v>
      </c>
      <c r="W5437">
        <v>85.9</v>
      </c>
    </row>
    <row r="5438" spans="1:23">
      <c r="A5438">
        <v>2019</v>
      </c>
      <c r="B5438">
        <v>65</v>
      </c>
      <c r="C5438" t="s">
        <v>23</v>
      </c>
      <c r="D5438" t="s">
        <v>29</v>
      </c>
      <c r="E5438" t="s">
        <v>21</v>
      </c>
      <c r="F5438" t="s">
        <v>24</v>
      </c>
      <c r="G5438" t="s">
        <v>25</v>
      </c>
      <c r="H5438" s="3">
        <v>8009.06</v>
      </c>
      <c r="I5438" t="s">
        <v>21</v>
      </c>
      <c r="J5438" t="s">
        <v>18</v>
      </c>
      <c r="K54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35.912412187216503</v>
      </c>
      <c r="L5438" s="6">
        <f>TablaDatos[[#This Row],[IMC_raw]]/10000000000000</f>
        <v>35.912412187216503</v>
      </c>
      <c r="M5438" s="2">
        <v>359124121872165</v>
      </c>
      <c r="N54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8" s="13">
        <f t="shared" si="84"/>
        <v>5437</v>
      </c>
      <c r="P5438" s="2" t="str">
        <f>IF(TablaDatos[[#This Row],[Diabetes]]=0,"No","Si")</f>
        <v>Si</v>
      </c>
      <c r="Q5438">
        <v>1</v>
      </c>
      <c r="R5438">
        <f>TablaDatos[[#This Row],[Aux2]]/10000000000000</f>
        <v>227.20012485005699</v>
      </c>
      <c r="S5438" s="1">
        <v>2272001248500570</v>
      </c>
      <c r="T5438" s="7">
        <f>TablaDatos[[#This Row],[Aux3]]/100000000000000</f>
        <v>283.85501434348299</v>
      </c>
      <c r="U5438" s="1">
        <v>2.83855014343483E+16</v>
      </c>
      <c r="V5438">
        <v>174.2</v>
      </c>
      <c r="W5438">
        <v>104</v>
      </c>
    </row>
    <row r="5439" spans="1:23">
      <c r="A5439">
        <v>2019</v>
      </c>
      <c r="B5439">
        <v>67</v>
      </c>
      <c r="C5439" t="s">
        <v>16</v>
      </c>
      <c r="D5439" t="s">
        <v>17</v>
      </c>
      <c r="E5439" t="s">
        <v>31</v>
      </c>
      <c r="F5439" t="s">
        <v>24</v>
      </c>
      <c r="G5439" t="s">
        <v>25</v>
      </c>
      <c r="H5439" s="3">
        <v>14890.99</v>
      </c>
      <c r="I5439" t="s">
        <v>21</v>
      </c>
      <c r="J5439" t="s">
        <v>18</v>
      </c>
      <c r="K54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35.903180841959603</v>
      </c>
      <c r="L5439" s="6">
        <f>TablaDatos[[#This Row],[IMC_raw]]/100000000000000</f>
        <v>35.903180841959603</v>
      </c>
      <c r="M5439" s="2">
        <v>3590318084195960</v>
      </c>
      <c r="N54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39" s="13">
        <f t="shared" si="84"/>
        <v>5438</v>
      </c>
      <c r="P5439" s="2" t="str">
        <f>IF(TablaDatos[[#This Row],[Diabetes]]=0,"No","Si")</f>
        <v>Si</v>
      </c>
      <c r="Q5439">
        <v>1</v>
      </c>
      <c r="R5439">
        <f>TablaDatos[[#This Row],[Aux2]]/10000000000000</f>
        <v>2459.3570780341602</v>
      </c>
      <c r="S5439" s="1">
        <v>2.45935707803416E+16</v>
      </c>
      <c r="T5439" s="7">
        <f>TablaDatos[[#This Row],[Aux3]]/100000000000000</f>
        <v>29.618127047481501</v>
      </c>
      <c r="U5439" s="1">
        <v>2961812704748150</v>
      </c>
      <c r="V5439">
        <v>174.5</v>
      </c>
      <c r="W5439">
        <v>108.7</v>
      </c>
    </row>
    <row r="5440" spans="1:23">
      <c r="A5440">
        <v>2019</v>
      </c>
      <c r="B5440">
        <v>59</v>
      </c>
      <c r="C5440" t="s">
        <v>16</v>
      </c>
      <c r="D5440" t="s">
        <v>72</v>
      </c>
      <c r="E5440" t="s">
        <v>21</v>
      </c>
      <c r="F5440" t="s">
        <v>24</v>
      </c>
      <c r="G5440" t="s">
        <v>28</v>
      </c>
      <c r="H5440" s="3">
        <v>12461.12</v>
      </c>
      <c r="I5440" t="s">
        <v>21</v>
      </c>
      <c r="J5440" t="s">
        <v>22</v>
      </c>
      <c r="K54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35.898208293235001</v>
      </c>
      <c r="L5440" s="6">
        <f>TablaDatos[[#This Row],[IMC_raw]]/100000000000000</f>
        <v>35.898208293235001</v>
      </c>
      <c r="M5440" s="2">
        <v>3589820829323500</v>
      </c>
      <c r="N54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0" s="13">
        <f t="shared" si="84"/>
        <v>5439</v>
      </c>
      <c r="P5440" s="2" t="str">
        <f>IF(TablaDatos[[#This Row],[Diabetes]]=0,"No","Si")</f>
        <v>Si</v>
      </c>
      <c r="Q5440">
        <v>1</v>
      </c>
      <c r="R5440">
        <f>TablaDatos[[#This Row],[Aux2]]/10000000000000</f>
        <v>2451.19416771443</v>
      </c>
      <c r="S5440" s="1">
        <v>2.45119416771443E+16</v>
      </c>
      <c r="T5440" s="7">
        <f>TablaDatos[[#This Row],[Aux3]]/100000000000000</f>
        <v>277.33522656954199</v>
      </c>
      <c r="U5440" s="1">
        <v>2.77335226569542E+16</v>
      </c>
      <c r="V5440">
        <v>169.9</v>
      </c>
      <c r="W5440">
        <v>110.3</v>
      </c>
    </row>
    <row r="5441" spans="1:23">
      <c r="A5441">
        <v>2019</v>
      </c>
      <c r="B5441">
        <v>59</v>
      </c>
      <c r="C5441" t="s">
        <v>23</v>
      </c>
      <c r="D5441" t="s">
        <v>73</v>
      </c>
      <c r="E5441" t="s">
        <v>18</v>
      </c>
      <c r="F5441" t="s">
        <v>19</v>
      </c>
      <c r="G5441" t="s">
        <v>28</v>
      </c>
      <c r="H5441" s="3">
        <v>38991.519999999997</v>
      </c>
      <c r="I5441" t="s">
        <v>19</v>
      </c>
      <c r="J5441" t="s">
        <v>18</v>
      </c>
      <c r="K54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35.887159772407003</v>
      </c>
      <c r="L5441" s="5">
        <f>TablaDatos[[#This Row],[IMC_raw]]/1000000000000000</f>
        <v>35.887159772407003</v>
      </c>
      <c r="M5441" s="2">
        <v>3.5887159772407E+16</v>
      </c>
      <c r="N54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1" s="13">
        <f t="shared" si="84"/>
        <v>5440</v>
      </c>
      <c r="P5441" s="2" t="str">
        <f>IF(TablaDatos[[#This Row],[Diabetes]]=0,"No","Si")</f>
        <v>No</v>
      </c>
      <c r="Q5441">
        <v>0</v>
      </c>
      <c r="R5441">
        <f>TablaDatos[[#This Row],[Aux2]]/10000000000000</f>
        <v>1988.92027041354</v>
      </c>
      <c r="S5441" s="1">
        <v>1.98892027041354E+16</v>
      </c>
      <c r="T5441" s="7">
        <f>TablaDatos[[#This Row],[Aux3]]/100000000000000</f>
        <v>26.944535219921299</v>
      </c>
      <c r="U5441" s="1">
        <v>2694453521992130</v>
      </c>
      <c r="V5441">
        <v>156.1</v>
      </c>
      <c r="W5441">
        <v>95.4</v>
      </c>
    </row>
    <row r="5442" spans="1:23">
      <c r="A5442">
        <v>2019</v>
      </c>
      <c r="B5442">
        <v>48</v>
      </c>
      <c r="C5442" t="s">
        <v>16</v>
      </c>
      <c r="D5442" t="s">
        <v>30</v>
      </c>
      <c r="E5442" t="s">
        <v>18</v>
      </c>
      <c r="F5442" t="s">
        <v>24</v>
      </c>
      <c r="G5442" t="s">
        <v>20</v>
      </c>
      <c r="H5442" s="3">
        <v>23836.560000000001</v>
      </c>
      <c r="I5442" t="s">
        <v>18</v>
      </c>
      <c r="J5442" t="s">
        <v>18</v>
      </c>
      <c r="K54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35.869034350293603</v>
      </c>
      <c r="L5442" s="6">
        <f>TablaDatos[[#This Row],[IMC_raw]]/1000000000000000</f>
        <v>35.869034350293603</v>
      </c>
      <c r="M5442" s="2">
        <v>3.58690343502936E+16</v>
      </c>
      <c r="N54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2" s="13">
        <f t="shared" ref="O5442:O5505" si="85">O5441+1</f>
        <v>5441</v>
      </c>
      <c r="P5442" s="2" t="str">
        <f>IF(TablaDatos[[#This Row],[Diabetes]]=0,"No","Si")</f>
        <v>Si</v>
      </c>
      <c r="Q5442">
        <v>1</v>
      </c>
      <c r="R5442">
        <f>TablaDatos[[#This Row],[Aux2]]/10000000000000</f>
        <v>2039.4532878196701</v>
      </c>
      <c r="S5442" s="1">
        <v>2.03945328781967E+16</v>
      </c>
      <c r="T5442" s="7">
        <f>TablaDatos[[#This Row],[Aux3]]/100000000000000</f>
        <v>210.44592437506799</v>
      </c>
      <c r="U5442" s="1">
        <v>2.10445924375068E+16</v>
      </c>
      <c r="V5442">
        <v>139.80000000000001</v>
      </c>
      <c r="W5442">
        <v>98.4</v>
      </c>
    </row>
    <row r="5443" spans="1:23">
      <c r="A5443">
        <v>2019</v>
      </c>
      <c r="B5443">
        <v>55</v>
      </c>
      <c r="C5443" t="s">
        <v>16</v>
      </c>
      <c r="D5443" t="s">
        <v>73</v>
      </c>
      <c r="E5443" t="s">
        <v>18</v>
      </c>
      <c r="F5443" t="s">
        <v>35</v>
      </c>
      <c r="G5443" t="s">
        <v>28</v>
      </c>
      <c r="H5443" s="3">
        <v>29864.03</v>
      </c>
      <c r="I5443" t="s">
        <v>19</v>
      </c>
      <c r="J5443" t="s">
        <v>18</v>
      </c>
      <c r="K54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35.854836043363697</v>
      </c>
      <c r="L5443" s="6">
        <f>TablaDatos[[#This Row],[IMC_raw]]/1000000000000000</f>
        <v>35.854836043363697</v>
      </c>
      <c r="M5443" s="2">
        <v>3.58548360433637E+16</v>
      </c>
      <c r="N54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3" s="13">
        <f t="shared" si="85"/>
        <v>5442</v>
      </c>
      <c r="P5443" s="2" t="str">
        <f>IF(TablaDatos[[#This Row],[Diabetes]]=0,"No","Si")</f>
        <v>No</v>
      </c>
      <c r="Q5443">
        <v>0</v>
      </c>
      <c r="R5443">
        <f>TablaDatos[[#This Row],[Aux2]]/10000000000000</f>
        <v>2059.0943580439398</v>
      </c>
      <c r="S5443" s="1">
        <v>2.05909435804394E+16</v>
      </c>
      <c r="T5443" s="7">
        <f>TablaDatos[[#This Row],[Aux3]]/100000000000000</f>
        <v>26.515054005342702</v>
      </c>
      <c r="U5443" s="1">
        <v>2651505400534270</v>
      </c>
      <c r="V5443">
        <v>160.19999999999999</v>
      </c>
      <c r="W5443">
        <v>96.2</v>
      </c>
    </row>
    <row r="5444" spans="1:23">
      <c r="A5444">
        <v>2019</v>
      </c>
      <c r="B5444">
        <v>60</v>
      </c>
      <c r="C5444" t="s">
        <v>23</v>
      </c>
      <c r="D5444" t="s">
        <v>72</v>
      </c>
      <c r="E5444" t="s">
        <v>21</v>
      </c>
      <c r="F5444" t="s">
        <v>24</v>
      </c>
      <c r="G5444" t="s">
        <v>28</v>
      </c>
      <c r="H5444" s="3">
        <v>9913.81</v>
      </c>
      <c r="I5444" t="s">
        <v>21</v>
      </c>
      <c r="J5444" t="s">
        <v>22</v>
      </c>
      <c r="K54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35.846304306578403</v>
      </c>
      <c r="L5444" s="6">
        <f>TablaDatos[[#This Row],[IMC_raw]]/100000000000000</f>
        <v>35.846304306578403</v>
      </c>
      <c r="M5444" s="2">
        <v>3584630430657840</v>
      </c>
      <c r="N54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4" s="13">
        <f t="shared" si="85"/>
        <v>5443</v>
      </c>
      <c r="P5444" s="2" t="str">
        <f>IF(TablaDatos[[#This Row],[Diabetes]]=0,"No","Si")</f>
        <v>No</v>
      </c>
      <c r="Q5444">
        <v>0</v>
      </c>
      <c r="R5444">
        <f>TablaDatos[[#This Row],[Aux2]]/10000000000000</f>
        <v>231.87200184776199</v>
      </c>
      <c r="S5444" s="1">
        <v>2318720018477620</v>
      </c>
      <c r="T5444" s="7">
        <f>TablaDatos[[#This Row],[Aux3]]/100000000000000</f>
        <v>239.292723873558</v>
      </c>
      <c r="U5444" s="1">
        <v>2.39292723873558E+16</v>
      </c>
      <c r="V5444">
        <v>164.5</v>
      </c>
      <c r="W5444">
        <v>100.9</v>
      </c>
    </row>
    <row r="5445" spans="1:23">
      <c r="A5445">
        <v>2019</v>
      </c>
      <c r="B5445">
        <v>61</v>
      </c>
      <c r="C5445" t="s">
        <v>23</v>
      </c>
      <c r="D5445" t="s">
        <v>36</v>
      </c>
      <c r="E5445" t="s">
        <v>19</v>
      </c>
      <c r="F5445" t="s">
        <v>19</v>
      </c>
      <c r="G5445" t="s">
        <v>28</v>
      </c>
      <c r="H5445" s="3">
        <v>13132.93</v>
      </c>
      <c r="I5445" t="s">
        <v>19</v>
      </c>
      <c r="J5445" t="s">
        <v>22</v>
      </c>
      <c r="K54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35.804847287938799</v>
      </c>
      <c r="L5445" s="5">
        <f>TablaDatos[[#This Row],[IMC_raw]]/1000000000000000</f>
        <v>3.5804847287938801</v>
      </c>
      <c r="M5445" s="2">
        <v>3580484728793880</v>
      </c>
      <c r="N54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5" s="13">
        <f t="shared" si="85"/>
        <v>5444</v>
      </c>
      <c r="P5445" s="2" t="str">
        <f>IF(TablaDatos[[#This Row],[Diabetes]]=0,"No","Si")</f>
        <v>Si</v>
      </c>
      <c r="Q5445">
        <v>1</v>
      </c>
      <c r="R5445">
        <f>TablaDatos[[#This Row],[Aux2]]/10000000000000</f>
        <v>2070.4221030916001</v>
      </c>
      <c r="S5445" s="1">
        <v>2.0704221030916E+16</v>
      </c>
      <c r="T5445" s="7">
        <f>TablaDatos[[#This Row],[Aux3]]/100000000000000</f>
        <v>26.044441972518701</v>
      </c>
      <c r="U5445" s="1">
        <v>2604444197251870</v>
      </c>
      <c r="V5445">
        <v>162.69999999999999</v>
      </c>
      <c r="W5445">
        <v>100.5</v>
      </c>
    </row>
    <row r="5446" spans="1:23">
      <c r="A5446">
        <v>2019</v>
      </c>
      <c r="B5446">
        <v>65</v>
      </c>
      <c r="C5446" t="s">
        <v>16</v>
      </c>
      <c r="D5446" t="s">
        <v>37</v>
      </c>
      <c r="E5446" t="s">
        <v>31</v>
      </c>
      <c r="F5446" t="s">
        <v>24</v>
      </c>
      <c r="G5446" t="s">
        <v>25</v>
      </c>
      <c r="H5446" s="3">
        <v>8203.25</v>
      </c>
      <c r="I5446" t="s">
        <v>21</v>
      </c>
      <c r="J5446" t="s">
        <v>18</v>
      </c>
      <c r="K54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35.798858026549503</v>
      </c>
      <c r="L5446" s="5">
        <f>TablaDatos[[#This Row],[IMC_raw]]/1000000000000000</f>
        <v>3.57988580265495</v>
      </c>
      <c r="M5446" s="2">
        <v>3579885802654950</v>
      </c>
      <c r="N54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6" s="13">
        <f t="shared" si="85"/>
        <v>5445</v>
      </c>
      <c r="P5446" s="2" t="str">
        <f>IF(TablaDatos[[#This Row],[Diabetes]]=0,"No","Si")</f>
        <v>Si</v>
      </c>
      <c r="Q5446">
        <v>1</v>
      </c>
      <c r="R5446">
        <f>TablaDatos[[#This Row],[Aux2]]/10000000000000</f>
        <v>2435.67629716489</v>
      </c>
      <c r="S5446" s="1">
        <v>2.43567629716489E+16</v>
      </c>
      <c r="T5446" s="7">
        <f>TablaDatos[[#This Row],[Aux3]]/100000000000000</f>
        <v>29.876471810047398</v>
      </c>
      <c r="U5446" s="1">
        <v>2987647181004740</v>
      </c>
      <c r="V5446">
        <v>178.4</v>
      </c>
      <c r="W5446">
        <v>101.2</v>
      </c>
    </row>
    <row r="5447" spans="1:23">
      <c r="A5447">
        <v>2019</v>
      </c>
      <c r="B5447">
        <v>60</v>
      </c>
      <c r="C5447" t="s">
        <v>23</v>
      </c>
      <c r="D5447" t="s">
        <v>73</v>
      </c>
      <c r="E5447" t="s">
        <v>31</v>
      </c>
      <c r="F5447" t="s">
        <v>24</v>
      </c>
      <c r="G5447" t="s">
        <v>28</v>
      </c>
      <c r="H5447" s="3">
        <v>16746.61</v>
      </c>
      <c r="I5447" t="s">
        <v>21</v>
      </c>
      <c r="J5447" t="s">
        <v>18</v>
      </c>
      <c r="K54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35.766779204773101</v>
      </c>
      <c r="L5447" s="6">
        <f>TablaDatos[[#This Row],[IMC_raw]]/100000000000000</f>
        <v>35.766779204773101</v>
      </c>
      <c r="M5447" s="2">
        <v>3576677920477310</v>
      </c>
      <c r="N54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7" s="13">
        <f t="shared" si="85"/>
        <v>5446</v>
      </c>
      <c r="P5447" s="2" t="str">
        <f>IF(TablaDatos[[#This Row],[Diabetes]]=0,"No","Si")</f>
        <v>Si</v>
      </c>
      <c r="Q5447">
        <v>1</v>
      </c>
      <c r="R5447">
        <f>TablaDatos[[#This Row],[Aux2]]/10000000000000</f>
        <v>2362.29051584324</v>
      </c>
      <c r="S5447" s="1">
        <v>2.36229051584324E+16</v>
      </c>
      <c r="T5447" s="7">
        <f>TablaDatos[[#This Row],[Aux3]]/100000000000000</f>
        <v>27.080354813061899</v>
      </c>
      <c r="U5447" s="1">
        <v>2708035481306190</v>
      </c>
      <c r="V5447">
        <v>166.6</v>
      </c>
      <c r="W5447">
        <v>102.8</v>
      </c>
    </row>
    <row r="5448" spans="1:23">
      <c r="A5448">
        <v>2019</v>
      </c>
      <c r="B5448">
        <v>59</v>
      </c>
      <c r="C5448" t="s">
        <v>16</v>
      </c>
      <c r="D5448" t="s">
        <v>29</v>
      </c>
      <c r="E5448" t="s">
        <v>19</v>
      </c>
      <c r="F5448" t="s">
        <v>35</v>
      </c>
      <c r="G5448" t="s">
        <v>28</v>
      </c>
      <c r="H5448" s="3">
        <v>12390.69</v>
      </c>
      <c r="I5448" t="s">
        <v>21</v>
      </c>
      <c r="J5448" t="s">
        <v>18</v>
      </c>
      <c r="K54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35.642823618427997</v>
      </c>
      <c r="L5448" s="6">
        <f>TablaDatos[[#This Row],[IMC_raw]]/1000000000000000</f>
        <v>35.642823618427997</v>
      </c>
      <c r="M5448" s="2">
        <v>3.5642823618428E+16</v>
      </c>
      <c r="N54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8" s="13">
        <f t="shared" si="85"/>
        <v>5447</v>
      </c>
      <c r="P5448" s="2" t="str">
        <f>IF(TablaDatos[[#This Row],[Diabetes]]=0,"No","Si")</f>
        <v>No</v>
      </c>
      <c r="Q5448">
        <v>0</v>
      </c>
      <c r="R5448">
        <f>TablaDatos[[#This Row],[Aux2]]/10000000000000</f>
        <v>2156.1292279101399</v>
      </c>
      <c r="S5448" s="1">
        <v>2.15612922791014E+16</v>
      </c>
      <c r="T5448" s="7">
        <f>TablaDatos[[#This Row],[Aux3]]/100000000000000</f>
        <v>211.92023816595199</v>
      </c>
      <c r="U5448" s="1">
        <v>2.11920238165952E+16</v>
      </c>
      <c r="V5448">
        <v>163.1</v>
      </c>
      <c r="W5448">
        <v>97</v>
      </c>
    </row>
    <row r="5449" spans="1:23">
      <c r="A5449">
        <v>2019</v>
      </c>
      <c r="B5449">
        <v>68</v>
      </c>
      <c r="C5449" t="s">
        <v>23</v>
      </c>
      <c r="D5449" t="s">
        <v>73</v>
      </c>
      <c r="E5449" t="s">
        <v>18</v>
      </c>
      <c r="F5449" t="s">
        <v>24</v>
      </c>
      <c r="G5449" t="s">
        <v>25</v>
      </c>
      <c r="H5449" s="3">
        <v>24216.62</v>
      </c>
      <c r="I5449" t="s">
        <v>21</v>
      </c>
      <c r="J5449" t="s">
        <v>22</v>
      </c>
      <c r="K54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35.634718526562501</v>
      </c>
      <c r="L5449" s="6">
        <f>TablaDatos[[#This Row],[IMC_raw]]/100000000000000</f>
        <v>35.634718526562501</v>
      </c>
      <c r="M5449" s="2">
        <v>3563471852656250</v>
      </c>
      <c r="N54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49" s="13">
        <f t="shared" si="85"/>
        <v>5448</v>
      </c>
      <c r="P5449" s="2" t="str">
        <f>IF(TablaDatos[[#This Row],[Diabetes]]=0,"No","Si")</f>
        <v>No</v>
      </c>
      <c r="Q5449">
        <v>0</v>
      </c>
      <c r="R5449">
        <f>TablaDatos[[#This Row],[Aux2]]/10000000000000</f>
        <v>236.56046823834001</v>
      </c>
      <c r="S5449" s="1">
        <v>2365604682383400</v>
      </c>
      <c r="T5449" s="7">
        <f>TablaDatos[[#This Row],[Aux3]]/100000000000000</f>
        <v>28.6829273187656</v>
      </c>
      <c r="U5449" s="1">
        <v>2868292731876560</v>
      </c>
      <c r="V5449">
        <v>167.7</v>
      </c>
      <c r="W5449">
        <v>96.5</v>
      </c>
    </row>
    <row r="5450" spans="1:23">
      <c r="A5450">
        <v>2019</v>
      </c>
      <c r="B5450">
        <v>56</v>
      </c>
      <c r="C5450" t="s">
        <v>16</v>
      </c>
      <c r="D5450" t="s">
        <v>34</v>
      </c>
      <c r="E5450" t="s">
        <v>21</v>
      </c>
      <c r="F5450" t="s">
        <v>24</v>
      </c>
      <c r="G5450" t="s">
        <v>28</v>
      </c>
      <c r="H5450" s="3">
        <v>12714.02</v>
      </c>
      <c r="I5450" t="s">
        <v>21</v>
      </c>
      <c r="J5450" t="s">
        <v>19</v>
      </c>
      <c r="K54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35.617652789472196</v>
      </c>
      <c r="L5450" s="6">
        <f>TablaDatos[[#This Row],[IMC_raw]]/1000000000000000</f>
        <v>3.5617652789472198</v>
      </c>
      <c r="M5450" s="2">
        <v>3561765278947220</v>
      </c>
      <c r="N54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0" s="13">
        <f t="shared" si="85"/>
        <v>5449</v>
      </c>
      <c r="P5450" s="2" t="str">
        <f>IF(TablaDatos[[#This Row],[Diabetes]]=0,"No","Si")</f>
        <v>Si</v>
      </c>
      <c r="Q5450">
        <v>1</v>
      </c>
      <c r="R5450">
        <f>TablaDatos[[#This Row],[Aux2]]/10000000000000</f>
        <v>2472.11639416853</v>
      </c>
      <c r="S5450" s="1">
        <v>2.47211639416853E+16</v>
      </c>
      <c r="T5450" s="7">
        <f>TablaDatos[[#This Row],[Aux3]]/100000000000000</f>
        <v>259.28147025365502</v>
      </c>
      <c r="U5450" s="1">
        <v>2.59281470253655E+16</v>
      </c>
      <c r="V5450">
        <v>175.8</v>
      </c>
      <c r="W5450">
        <v>101.3</v>
      </c>
    </row>
    <row r="5451" spans="1:23">
      <c r="A5451">
        <v>2019</v>
      </c>
      <c r="B5451">
        <v>69</v>
      </c>
      <c r="C5451" t="s">
        <v>16</v>
      </c>
      <c r="D5451" t="s">
        <v>34</v>
      </c>
      <c r="E5451" t="s">
        <v>21</v>
      </c>
      <c r="F5451" t="s">
        <v>24</v>
      </c>
      <c r="G5451" t="s">
        <v>25</v>
      </c>
      <c r="H5451" s="3">
        <v>18652.37</v>
      </c>
      <c r="I5451" t="s">
        <v>19</v>
      </c>
      <c r="J5451" t="s">
        <v>22</v>
      </c>
      <c r="K54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35.603682204733403</v>
      </c>
      <c r="L5451" s="6">
        <f>TablaDatos[[#This Row],[IMC_raw]]/1000000000000000</f>
        <v>3.56036822047334</v>
      </c>
      <c r="M5451" s="2">
        <v>3560368220473340</v>
      </c>
      <c r="N54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1" s="13">
        <f t="shared" si="85"/>
        <v>5450</v>
      </c>
      <c r="P5451" s="2" t="str">
        <f>IF(TablaDatos[[#This Row],[Diabetes]]=0,"No","Si")</f>
        <v>Si</v>
      </c>
      <c r="Q5451">
        <v>1</v>
      </c>
      <c r="R5451">
        <f>TablaDatos[[#This Row],[Aux2]]/10000000000000</f>
        <v>2243.05919955024</v>
      </c>
      <c r="S5451" s="1">
        <v>2.24305919955024E+16</v>
      </c>
      <c r="T5451" s="7">
        <f>TablaDatos[[#This Row],[Aux3]]/100000000000000</f>
        <v>291.09277480785499</v>
      </c>
      <c r="U5451" s="1">
        <v>2.91092774807855E+16</v>
      </c>
      <c r="V5451">
        <v>169.8</v>
      </c>
      <c r="W5451">
        <v>103</v>
      </c>
    </row>
    <row r="5452" spans="1:23">
      <c r="A5452">
        <v>2019</v>
      </c>
      <c r="B5452">
        <v>64</v>
      </c>
      <c r="C5452" t="s">
        <v>23</v>
      </c>
      <c r="D5452" t="s">
        <v>34</v>
      </c>
      <c r="E5452" t="s">
        <v>31</v>
      </c>
      <c r="F5452" t="s">
        <v>24</v>
      </c>
      <c r="G5452" t="s">
        <v>28</v>
      </c>
      <c r="H5452" s="3">
        <v>13321.93</v>
      </c>
      <c r="I5452" t="s">
        <v>21</v>
      </c>
      <c r="J5452" t="s">
        <v>18</v>
      </c>
      <c r="K54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35.570177582679698</v>
      </c>
      <c r="L5452" s="5">
        <f>TablaDatos[[#This Row],[IMC_raw]]/1000000000000000</f>
        <v>3.5570177582679698</v>
      </c>
      <c r="M5452" s="2">
        <v>3557017758267970</v>
      </c>
      <c r="N54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2" s="13">
        <f t="shared" si="85"/>
        <v>5451</v>
      </c>
      <c r="P5452" s="2" t="str">
        <f>IF(TablaDatos[[#This Row],[Diabetes]]=0,"No","Si")</f>
        <v>Si</v>
      </c>
      <c r="Q5452">
        <v>1</v>
      </c>
      <c r="R5452">
        <f>TablaDatos[[#This Row],[Aux2]]/10000000000000</f>
        <v>2425.8714721589499</v>
      </c>
      <c r="S5452" s="1">
        <v>2.42587147215895E+16</v>
      </c>
      <c r="T5452" s="7">
        <f>TablaDatos[[#This Row],[Aux3]]/100000000000000</f>
        <v>27.5866776031549</v>
      </c>
      <c r="U5452" s="1">
        <v>2758667760315490</v>
      </c>
      <c r="V5452">
        <v>179.2</v>
      </c>
      <c r="W5452">
        <v>103.3</v>
      </c>
    </row>
    <row r="5453" spans="1:23">
      <c r="A5453">
        <v>2019</v>
      </c>
      <c r="B5453">
        <v>59</v>
      </c>
      <c r="C5453" t="s">
        <v>16</v>
      </c>
      <c r="D5453" t="s">
        <v>73</v>
      </c>
      <c r="E5453" t="s">
        <v>19</v>
      </c>
      <c r="F5453" t="s">
        <v>19</v>
      </c>
      <c r="G5453" t="s">
        <v>28</v>
      </c>
      <c r="H5453" s="3">
        <v>38202.65</v>
      </c>
      <c r="I5453" t="s">
        <v>19</v>
      </c>
      <c r="J5453" t="s">
        <v>22</v>
      </c>
      <c r="K54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35.563437996794001</v>
      </c>
      <c r="L5453" s="6">
        <f>TablaDatos[[#This Row],[IMC_raw]]/100000000000000</f>
        <v>35.563437996794001</v>
      </c>
      <c r="M5453" s="2">
        <v>3556343799679400</v>
      </c>
      <c r="N54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3" s="13">
        <f t="shared" si="85"/>
        <v>5452</v>
      </c>
      <c r="P5453" s="2" t="str">
        <f>IF(TablaDatos[[#This Row],[Diabetes]]=0,"No","Si")</f>
        <v>No</v>
      </c>
      <c r="Q5453">
        <v>0</v>
      </c>
      <c r="R5453">
        <f>TablaDatos[[#This Row],[Aux2]]/10000000000000</f>
        <v>2254.7787333003398</v>
      </c>
      <c r="S5453" s="1">
        <v>2.25477873330034E+16</v>
      </c>
      <c r="T5453" s="7">
        <f>TablaDatos[[#This Row],[Aux3]]/100000000000000</f>
        <v>231.81385555844301</v>
      </c>
      <c r="U5453" s="1">
        <v>2.31813855558443E+16</v>
      </c>
      <c r="V5453">
        <v>169.2</v>
      </c>
      <c r="W5453">
        <v>97.3</v>
      </c>
    </row>
    <row r="5454" spans="1:23">
      <c r="A5454">
        <v>2019</v>
      </c>
      <c r="B5454">
        <v>64</v>
      </c>
      <c r="C5454" t="s">
        <v>16</v>
      </c>
      <c r="D5454" t="s">
        <v>73</v>
      </c>
      <c r="E5454" t="s">
        <v>19</v>
      </c>
      <c r="F5454" t="s">
        <v>24</v>
      </c>
      <c r="G5454" t="s">
        <v>28</v>
      </c>
      <c r="H5454" s="3">
        <v>28414.18</v>
      </c>
      <c r="I5454" t="s">
        <v>21</v>
      </c>
      <c r="J5454" t="s">
        <v>22</v>
      </c>
      <c r="K54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35.548625883310997</v>
      </c>
      <c r="L5454" s="5">
        <f>TablaDatos[[#This Row],[IMC_raw]]/1000000000000000</f>
        <v>3.5548625883310998</v>
      </c>
      <c r="M5454" s="2">
        <v>3554862588331100</v>
      </c>
      <c r="N54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4" s="13">
        <f t="shared" si="85"/>
        <v>5453</v>
      </c>
      <c r="P5454" s="2" t="str">
        <f>IF(TablaDatos[[#This Row],[Diabetes]]=0,"No","Si")</f>
        <v>No</v>
      </c>
      <c r="Q5454">
        <v>0</v>
      </c>
      <c r="R5454">
        <f>TablaDatos[[#This Row],[Aux2]]/10000000000000</f>
        <v>2227.99665082106</v>
      </c>
      <c r="S5454" s="1">
        <v>2.22799665082106E+16</v>
      </c>
      <c r="T5454" s="7">
        <f>TablaDatos[[#This Row],[Aux3]]/100000000000000</f>
        <v>280.87029707919498</v>
      </c>
      <c r="U5454" s="1">
        <v>2.80870297079195E+16</v>
      </c>
      <c r="V5454">
        <v>159.30000000000001</v>
      </c>
      <c r="W5454">
        <v>99.6</v>
      </c>
    </row>
    <row r="5455" spans="1:23">
      <c r="A5455">
        <v>2019</v>
      </c>
      <c r="B5455">
        <v>70</v>
      </c>
      <c r="C5455" t="s">
        <v>23</v>
      </c>
      <c r="D5455" t="s">
        <v>34</v>
      </c>
      <c r="E5455" t="s">
        <v>21</v>
      </c>
      <c r="F5455" t="s">
        <v>24</v>
      </c>
      <c r="G5455" t="s">
        <v>25</v>
      </c>
      <c r="H5455" s="3">
        <v>11019.26</v>
      </c>
      <c r="I5455" t="s">
        <v>21</v>
      </c>
      <c r="J5455" t="s">
        <v>18</v>
      </c>
      <c r="K54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35.543942360091997</v>
      </c>
      <c r="L5455" s="5">
        <f>TablaDatos[[#This Row],[IMC_raw]]/1000000000000000</f>
        <v>35.543942360091997</v>
      </c>
      <c r="M5455" s="2">
        <v>3.5543942360092E+16</v>
      </c>
      <c r="N54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5" s="13">
        <f t="shared" si="85"/>
        <v>5454</v>
      </c>
      <c r="P5455" s="2" t="str">
        <f>IF(TablaDatos[[#This Row],[Diabetes]]=0,"No","Si")</f>
        <v>Si</v>
      </c>
      <c r="Q5455">
        <v>1</v>
      </c>
      <c r="R5455">
        <f>TablaDatos[[#This Row],[Aux2]]/10000000000000</f>
        <v>2334.2136104648698</v>
      </c>
      <c r="S5455" s="1">
        <v>2.33421361046487E+16</v>
      </c>
      <c r="T5455" s="7">
        <f>TablaDatos[[#This Row],[Aux3]]/100000000000000</f>
        <v>3.0000000000000001E-12</v>
      </c>
      <c r="U5455">
        <v>300</v>
      </c>
      <c r="V5455">
        <v>186.1</v>
      </c>
      <c r="W5455">
        <v>108.6</v>
      </c>
    </row>
    <row r="5456" spans="1:23">
      <c r="A5456">
        <v>2019</v>
      </c>
      <c r="B5456">
        <v>68</v>
      </c>
      <c r="C5456" t="s">
        <v>16</v>
      </c>
      <c r="D5456" t="s">
        <v>17</v>
      </c>
      <c r="E5456" t="s">
        <v>21</v>
      </c>
      <c r="F5456" t="s">
        <v>24</v>
      </c>
      <c r="G5456" t="s">
        <v>25</v>
      </c>
      <c r="H5456" s="3">
        <v>21565.38</v>
      </c>
      <c r="I5456" t="s">
        <v>21</v>
      </c>
      <c r="J5456" t="s">
        <v>18</v>
      </c>
      <c r="K54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35.540554587091897</v>
      </c>
      <c r="L5456" s="6">
        <f>TablaDatos[[#This Row],[IMC_raw]]/1000000000000000</f>
        <v>35.540554587091897</v>
      </c>
      <c r="M5456" s="2">
        <v>3.55405545870919E+16</v>
      </c>
      <c r="N54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6" s="13">
        <f t="shared" si="85"/>
        <v>5455</v>
      </c>
      <c r="P5456" s="2" t="str">
        <f>IF(TablaDatos[[#This Row],[Diabetes]]=0,"No","Si")</f>
        <v>Si</v>
      </c>
      <c r="Q5456">
        <v>1</v>
      </c>
      <c r="R5456">
        <f>TablaDatos[[#This Row],[Aux2]]/10000000000000</f>
        <v>2248.9585950256901</v>
      </c>
      <c r="S5456" s="1">
        <v>2.24895859502569E+16</v>
      </c>
      <c r="T5456" s="7">
        <f>TablaDatos[[#This Row],[Aux3]]/100000000000000</f>
        <v>26.311204309118398</v>
      </c>
      <c r="U5456" s="1">
        <v>2631120430911840</v>
      </c>
      <c r="V5456">
        <v>172.7</v>
      </c>
      <c r="W5456">
        <v>98.6</v>
      </c>
    </row>
    <row r="5457" spans="1:23">
      <c r="A5457">
        <v>2019</v>
      </c>
      <c r="B5457">
        <v>51</v>
      </c>
      <c r="C5457" t="s">
        <v>23</v>
      </c>
      <c r="D5457" t="s">
        <v>73</v>
      </c>
      <c r="E5457" t="s">
        <v>18</v>
      </c>
      <c r="F5457" t="s">
        <v>19</v>
      </c>
      <c r="G5457" t="s">
        <v>20</v>
      </c>
      <c r="H5457" s="3">
        <v>23021.7</v>
      </c>
      <c r="I5457" t="s">
        <v>19</v>
      </c>
      <c r="J5457" t="s">
        <v>18</v>
      </c>
      <c r="K54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35.5240435067739</v>
      </c>
      <c r="L5457" s="6">
        <f>TablaDatos[[#This Row],[IMC_raw]]/1000000000000000</f>
        <v>3.5524043506773899</v>
      </c>
      <c r="M5457" s="2">
        <v>3552404350677390</v>
      </c>
      <c r="N54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7" s="13">
        <f t="shared" si="85"/>
        <v>5456</v>
      </c>
      <c r="P5457" s="2" t="str">
        <f>IF(TablaDatos[[#This Row],[Diabetes]]=0,"No","Si")</f>
        <v>No</v>
      </c>
      <c r="Q5457">
        <v>0</v>
      </c>
      <c r="R5457">
        <f>TablaDatos[[#This Row],[Aux2]]/10000000000000</f>
        <v>218.145633166046</v>
      </c>
      <c r="S5457" s="1">
        <v>2181456331660460</v>
      </c>
      <c r="T5457" s="7">
        <f>TablaDatos[[#This Row],[Aux3]]/100000000000000</f>
        <v>240.08537339381101</v>
      </c>
      <c r="U5457" s="1">
        <v>2.40085373393811E+16</v>
      </c>
      <c r="V5457">
        <v>139.4</v>
      </c>
      <c r="W5457">
        <v>89.2</v>
      </c>
    </row>
    <row r="5458" spans="1:23">
      <c r="A5458">
        <v>2019</v>
      </c>
      <c r="B5458">
        <v>56</v>
      </c>
      <c r="C5458" t="s">
        <v>16</v>
      </c>
      <c r="D5458" t="s">
        <v>42</v>
      </c>
      <c r="E5458" t="s">
        <v>31</v>
      </c>
      <c r="F5458" t="s">
        <v>24</v>
      </c>
      <c r="G5458" t="s">
        <v>28</v>
      </c>
      <c r="H5458" s="3">
        <v>16660.939999999999</v>
      </c>
      <c r="I5458" t="s">
        <v>21</v>
      </c>
      <c r="J5458" t="s">
        <v>19</v>
      </c>
      <c r="K54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35.488946197570897</v>
      </c>
      <c r="L5458" s="5">
        <f>TablaDatos[[#This Row],[IMC_raw]]/1000000000000000</f>
        <v>3.5488946197570899</v>
      </c>
      <c r="M5458" s="2">
        <v>3548894619757090</v>
      </c>
      <c r="N54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8" s="13">
        <f t="shared" si="85"/>
        <v>5457</v>
      </c>
      <c r="P5458" s="2" t="str">
        <f>IF(TablaDatos[[#This Row],[Diabetes]]=0,"No","Si")</f>
        <v>Si</v>
      </c>
      <c r="Q5458">
        <v>1</v>
      </c>
      <c r="R5458">
        <f>TablaDatos[[#This Row],[Aux2]]/10000000000000</f>
        <v>229.26851929747099</v>
      </c>
      <c r="S5458" s="1">
        <v>2292685192974710</v>
      </c>
      <c r="T5458" s="7">
        <f>TablaDatos[[#This Row],[Aux3]]/100000000000000</f>
        <v>270.37567220892703</v>
      </c>
      <c r="U5458" s="1">
        <v>2.70375672208927E+16</v>
      </c>
      <c r="V5458">
        <v>182</v>
      </c>
      <c r="W5458">
        <v>103.2</v>
      </c>
    </row>
    <row r="5459" spans="1:23">
      <c r="A5459">
        <v>2019</v>
      </c>
      <c r="B5459">
        <v>55</v>
      </c>
      <c r="C5459" t="s">
        <v>23</v>
      </c>
      <c r="D5459" t="s">
        <v>71</v>
      </c>
      <c r="E5459" t="s">
        <v>18</v>
      </c>
      <c r="F5459" t="s">
        <v>19</v>
      </c>
      <c r="G5459" t="s">
        <v>28</v>
      </c>
      <c r="H5459" s="3">
        <v>40805.42</v>
      </c>
      <c r="I5459" t="s">
        <v>21</v>
      </c>
      <c r="J5459" t="s">
        <v>18</v>
      </c>
      <c r="K54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35.383936714539402</v>
      </c>
      <c r="L5459" s="6">
        <f>TablaDatos[[#This Row],[IMC_raw]]/100000000000000</f>
        <v>3.5383936714539401</v>
      </c>
      <c r="M5459" s="2">
        <v>353839367145394</v>
      </c>
      <c r="N54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59" s="13">
        <f t="shared" si="85"/>
        <v>5458</v>
      </c>
      <c r="P5459" s="2" t="str">
        <f>IF(TablaDatos[[#This Row],[Diabetes]]=0,"No","Si")</f>
        <v>No</v>
      </c>
      <c r="Q5459">
        <v>0</v>
      </c>
      <c r="R5459">
        <f>TablaDatos[[#This Row],[Aux2]]/10000000000000</f>
        <v>2192.7330012514599</v>
      </c>
      <c r="S5459" s="1">
        <v>2.19273300125146E+16</v>
      </c>
      <c r="T5459" s="7">
        <f>TablaDatos[[#This Row],[Aux3]]/100000000000000</f>
        <v>3.0000000000000001E-12</v>
      </c>
      <c r="U5459">
        <v>300</v>
      </c>
      <c r="V5459">
        <v>157.80000000000001</v>
      </c>
      <c r="W5459">
        <v>96.9</v>
      </c>
    </row>
    <row r="5460" spans="1:23">
      <c r="A5460">
        <v>2019</v>
      </c>
      <c r="B5460">
        <v>54</v>
      </c>
      <c r="C5460" t="s">
        <v>16</v>
      </c>
      <c r="D5460" t="s">
        <v>29</v>
      </c>
      <c r="E5460" t="s">
        <v>18</v>
      </c>
      <c r="F5460" t="s">
        <v>40</v>
      </c>
      <c r="G5460" t="s">
        <v>20</v>
      </c>
      <c r="H5460" s="3">
        <v>22474.18</v>
      </c>
      <c r="I5460" t="s">
        <v>19</v>
      </c>
      <c r="J5460" t="s">
        <v>18</v>
      </c>
      <c r="K54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35.369056686750099</v>
      </c>
      <c r="L5460" s="6">
        <f>TablaDatos[[#This Row],[IMC_raw]]/1000000000000000</f>
        <v>3.53690566867501</v>
      </c>
      <c r="M5460" s="2">
        <v>3536905668675010</v>
      </c>
      <c r="N54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0" s="13">
        <f t="shared" si="85"/>
        <v>5459</v>
      </c>
      <c r="P5460" s="2" t="str">
        <f>IF(TablaDatos[[#This Row],[Diabetes]]=0,"No","Si")</f>
        <v>No</v>
      </c>
      <c r="Q5460">
        <v>0</v>
      </c>
      <c r="R5460">
        <f>TablaDatos[[#This Row],[Aux2]]/10000000000000</f>
        <v>2065.8739281273802</v>
      </c>
      <c r="S5460" s="1">
        <v>2.06587392812738E+16</v>
      </c>
      <c r="T5460" s="7">
        <f>TablaDatos[[#This Row],[Aux3]]/100000000000000</f>
        <v>231.27812548771101</v>
      </c>
      <c r="U5460" s="1">
        <v>2.31278125487711E+16</v>
      </c>
      <c r="V5460">
        <v>153.4</v>
      </c>
      <c r="W5460">
        <v>94.6</v>
      </c>
    </row>
    <row r="5461" spans="1:23">
      <c r="A5461">
        <v>2019</v>
      </c>
      <c r="B5461">
        <v>62</v>
      </c>
      <c r="C5461" t="s">
        <v>23</v>
      </c>
      <c r="D5461" t="s">
        <v>74</v>
      </c>
      <c r="E5461" t="s">
        <v>19</v>
      </c>
      <c r="F5461" t="s">
        <v>24</v>
      </c>
      <c r="G5461" t="s">
        <v>28</v>
      </c>
      <c r="H5461" s="3">
        <v>16278.5</v>
      </c>
      <c r="I5461" t="s">
        <v>19</v>
      </c>
      <c r="J5461" t="s">
        <v>22</v>
      </c>
      <c r="K54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35.327863353273102</v>
      </c>
      <c r="L5461" s="6">
        <f>TablaDatos[[#This Row],[IMC_raw]]/1000000000000000</f>
        <v>3.5327863353273101</v>
      </c>
      <c r="M5461" s="2">
        <v>3532786335327310</v>
      </c>
      <c r="N54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1" s="13">
        <f t="shared" si="85"/>
        <v>5460</v>
      </c>
      <c r="P5461" s="2" t="str">
        <f>IF(TablaDatos[[#This Row],[Diabetes]]=0,"No","Si")</f>
        <v>No</v>
      </c>
      <c r="Q5461">
        <v>0</v>
      </c>
      <c r="R5461">
        <f>TablaDatos[[#This Row],[Aux2]]/10000000000000</f>
        <v>2123.8952001940602</v>
      </c>
      <c r="S5461" s="1">
        <v>2.12389520019406E+16</v>
      </c>
      <c r="T5461" s="7">
        <f>TablaDatos[[#This Row],[Aux3]]/100000000000000</f>
        <v>213.443043832016</v>
      </c>
      <c r="U5461" s="1">
        <v>2.13443043832016E+16</v>
      </c>
      <c r="V5461">
        <v>154.80000000000001</v>
      </c>
      <c r="W5461">
        <v>96.4</v>
      </c>
    </row>
    <row r="5462" spans="1:23">
      <c r="A5462">
        <v>2019</v>
      </c>
      <c r="B5462">
        <v>50</v>
      </c>
      <c r="C5462" t="s">
        <v>23</v>
      </c>
      <c r="D5462" t="s">
        <v>17</v>
      </c>
      <c r="E5462" t="s">
        <v>18</v>
      </c>
      <c r="F5462" t="s">
        <v>24</v>
      </c>
      <c r="G5462" t="s">
        <v>20</v>
      </c>
      <c r="H5462" s="3">
        <v>25445.22</v>
      </c>
      <c r="I5462" t="s">
        <v>21</v>
      </c>
      <c r="J5462" t="s">
        <v>22</v>
      </c>
      <c r="K54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35.2650205721636</v>
      </c>
      <c r="L5462" s="6">
        <f>TablaDatos[[#This Row],[IMC_raw]]/1000000000000000</f>
        <v>3.5265020572163599</v>
      </c>
      <c r="M5462" s="2">
        <v>3526502057216360</v>
      </c>
      <c r="N54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2" s="13">
        <f t="shared" si="85"/>
        <v>5461</v>
      </c>
      <c r="P5462" s="2" t="str">
        <f>IF(TablaDatos[[#This Row],[Diabetes]]=0,"No","Si")</f>
        <v>No</v>
      </c>
      <c r="Q5462">
        <v>0</v>
      </c>
      <c r="R5462">
        <f>TablaDatos[[#This Row],[Aux2]]/10000000000000</f>
        <v>2344.6030161551998</v>
      </c>
      <c r="S5462" s="1">
        <v>2.3446030161552E+16</v>
      </c>
      <c r="T5462" s="7">
        <f>TablaDatos[[#This Row],[Aux3]]/100000000000000</f>
        <v>237.252913295524</v>
      </c>
      <c r="U5462" s="1">
        <v>2.37252913295524E+16</v>
      </c>
      <c r="V5462">
        <v>146.9</v>
      </c>
      <c r="W5462">
        <v>89</v>
      </c>
    </row>
    <row r="5463" spans="1:23">
      <c r="A5463">
        <v>2019</v>
      </c>
      <c r="B5463">
        <v>59</v>
      </c>
      <c r="C5463" t="s">
        <v>23</v>
      </c>
      <c r="D5463" t="s">
        <v>17</v>
      </c>
      <c r="E5463" t="s">
        <v>18</v>
      </c>
      <c r="F5463" t="s">
        <v>24</v>
      </c>
      <c r="G5463" t="s">
        <v>28</v>
      </c>
      <c r="H5463" s="3">
        <v>17747.04</v>
      </c>
      <c r="I5463" t="s">
        <v>19</v>
      </c>
      <c r="J5463" t="s">
        <v>22</v>
      </c>
      <c r="K54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35.236818959481802</v>
      </c>
      <c r="L5463" s="5">
        <f>TablaDatos[[#This Row],[IMC_raw]]/1000000000000000</f>
        <v>3.5236818959481799</v>
      </c>
      <c r="M5463" s="2">
        <v>3523681895948180</v>
      </c>
      <c r="N54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3" s="13">
        <f t="shared" si="85"/>
        <v>5462</v>
      </c>
      <c r="P5463" s="2" t="str">
        <f>IF(TablaDatos[[#This Row],[Diabetes]]=0,"No","Si")</f>
        <v>No</v>
      </c>
      <c r="Q5463">
        <v>0</v>
      </c>
      <c r="R5463">
        <f>TablaDatos[[#This Row],[Aux2]]/10000000000000</f>
        <v>2047.9212037971199</v>
      </c>
      <c r="S5463" s="1">
        <v>2.04792120379712E+16</v>
      </c>
      <c r="T5463" s="7">
        <f>TablaDatos[[#This Row],[Aux3]]/100000000000000</f>
        <v>255.22898799926901</v>
      </c>
      <c r="U5463" s="1">
        <v>2.55228987999269E+16</v>
      </c>
      <c r="V5463">
        <v>164.5</v>
      </c>
      <c r="W5463">
        <v>94.1</v>
      </c>
    </row>
    <row r="5464" spans="1:23">
      <c r="A5464">
        <v>2019</v>
      </c>
      <c r="B5464">
        <v>58</v>
      </c>
      <c r="C5464" t="s">
        <v>16</v>
      </c>
      <c r="D5464" t="s">
        <v>29</v>
      </c>
      <c r="E5464" t="s">
        <v>19</v>
      </c>
      <c r="F5464" t="s">
        <v>24</v>
      </c>
      <c r="G5464" t="s">
        <v>28</v>
      </c>
      <c r="H5464" s="3">
        <v>13206.57</v>
      </c>
      <c r="I5464" t="s">
        <v>21</v>
      </c>
      <c r="J5464" t="s">
        <v>19</v>
      </c>
      <c r="K54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35.2149863418053</v>
      </c>
      <c r="L5464" s="6">
        <f>TablaDatos[[#This Row],[IMC_raw]]/100000000000000</f>
        <v>35.2149863418053</v>
      </c>
      <c r="M5464" s="2">
        <v>3521498634180530</v>
      </c>
      <c r="N54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4" s="13">
        <f t="shared" si="85"/>
        <v>5463</v>
      </c>
      <c r="P5464" s="2" t="str">
        <f>IF(TablaDatos[[#This Row],[Diabetes]]=0,"No","Si")</f>
        <v>No</v>
      </c>
      <c r="Q5464">
        <v>0</v>
      </c>
      <c r="R5464">
        <f>TablaDatos[[#This Row],[Aux2]]/10000000000000</f>
        <v>236.44955661676701</v>
      </c>
      <c r="S5464" s="1">
        <v>2364495566167670</v>
      </c>
      <c r="T5464" s="7">
        <f>TablaDatos[[#This Row],[Aux3]]/100000000000000</f>
        <v>252.83412018619899</v>
      </c>
      <c r="U5464" s="1">
        <v>2.52834120186199E+16</v>
      </c>
      <c r="V5464">
        <v>161.4</v>
      </c>
      <c r="W5464">
        <v>104.4</v>
      </c>
    </row>
    <row r="5465" spans="1:23">
      <c r="A5465">
        <v>2019</v>
      </c>
      <c r="B5465">
        <v>64</v>
      </c>
      <c r="C5465" t="s">
        <v>16</v>
      </c>
      <c r="D5465" t="s">
        <v>73</v>
      </c>
      <c r="E5465" t="s">
        <v>21</v>
      </c>
      <c r="F5465" t="s">
        <v>24</v>
      </c>
      <c r="G5465" t="s">
        <v>28</v>
      </c>
      <c r="H5465" s="3">
        <v>20807.77</v>
      </c>
      <c r="I5465" t="s">
        <v>21</v>
      </c>
      <c r="J5465" t="s">
        <v>18</v>
      </c>
      <c r="K54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35.200438829076298</v>
      </c>
      <c r="L5465" s="5">
        <f>TablaDatos[[#This Row],[IMC_raw]]/1000000000000000</f>
        <v>3.5200438829076299</v>
      </c>
      <c r="M5465" s="2">
        <v>3520043882907630</v>
      </c>
      <c r="N54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5" s="13">
        <f t="shared" si="85"/>
        <v>5464</v>
      </c>
      <c r="P5465" s="2" t="str">
        <f>IF(TablaDatos[[#This Row],[Diabetes]]=0,"No","Si")</f>
        <v>No</v>
      </c>
      <c r="Q5465">
        <v>0</v>
      </c>
      <c r="R5465">
        <f>TablaDatos[[#This Row],[Aux2]]/10000000000000</f>
        <v>2364.2371830734801</v>
      </c>
      <c r="S5465" s="1">
        <v>2.36423718307348E+16</v>
      </c>
      <c r="T5465" s="7">
        <f>TablaDatos[[#This Row],[Aux3]]/100000000000000</f>
        <v>274.42889103178402</v>
      </c>
      <c r="U5465" s="1">
        <v>2.74428891031784E+16</v>
      </c>
      <c r="V5465">
        <v>176.4</v>
      </c>
      <c r="W5465">
        <v>98.9</v>
      </c>
    </row>
    <row r="5466" spans="1:23">
      <c r="A5466">
        <v>2019</v>
      </c>
      <c r="B5466">
        <v>51</v>
      </c>
      <c r="C5466" t="s">
        <v>16</v>
      </c>
      <c r="D5466" t="s">
        <v>27</v>
      </c>
      <c r="E5466" t="s">
        <v>18</v>
      </c>
      <c r="F5466" t="s">
        <v>35</v>
      </c>
      <c r="G5466" t="s">
        <v>20</v>
      </c>
      <c r="H5466" s="3">
        <v>28628.48</v>
      </c>
      <c r="I5466" t="s">
        <v>19</v>
      </c>
      <c r="J5466" t="s">
        <v>19</v>
      </c>
      <c r="K54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35.199383243187697</v>
      </c>
      <c r="L5466" s="5">
        <f>TablaDatos[[#This Row],[IMC_raw]]/1000000000000000</f>
        <v>3.5199383243187699</v>
      </c>
      <c r="M5466" s="2">
        <v>3519938324318770</v>
      </c>
      <c r="N54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6" s="13">
        <f t="shared" si="85"/>
        <v>5465</v>
      </c>
      <c r="P5466" s="2" t="str">
        <f>IF(TablaDatos[[#This Row],[Diabetes]]=0,"No","Si")</f>
        <v>No</v>
      </c>
      <c r="Q5466">
        <v>0</v>
      </c>
      <c r="R5466">
        <f>TablaDatos[[#This Row],[Aux2]]/10000000000000</f>
        <v>2015.9802853916799</v>
      </c>
      <c r="S5466" s="1">
        <v>2.01598028539168E+16</v>
      </c>
      <c r="T5466" s="7">
        <f>TablaDatos[[#This Row],[Aux3]]/100000000000000</f>
        <v>233.573124122064</v>
      </c>
      <c r="U5466" s="1">
        <v>2.33573124122064E+16</v>
      </c>
      <c r="V5466">
        <v>149.4</v>
      </c>
      <c r="W5466">
        <v>92.1</v>
      </c>
    </row>
    <row r="5467" spans="1:23">
      <c r="A5467">
        <v>2019</v>
      </c>
      <c r="B5467">
        <v>62</v>
      </c>
      <c r="C5467" t="s">
        <v>16</v>
      </c>
      <c r="D5467" t="s">
        <v>34</v>
      </c>
      <c r="E5467" t="s">
        <v>18</v>
      </c>
      <c r="F5467" t="s">
        <v>19</v>
      </c>
      <c r="G5467" t="s">
        <v>28</v>
      </c>
      <c r="H5467" s="3">
        <v>10744.11</v>
      </c>
      <c r="I5467" t="s">
        <v>21</v>
      </c>
      <c r="J5467" t="s">
        <v>18</v>
      </c>
      <c r="K54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35.1933095937178</v>
      </c>
      <c r="L5467" s="5">
        <f>TablaDatos[[#This Row],[IMC_raw]]/1000000000000000</f>
        <v>3.5193309593717799</v>
      </c>
      <c r="M5467" s="2">
        <v>3519330959371780</v>
      </c>
      <c r="N54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7" s="13">
        <f t="shared" si="85"/>
        <v>5466</v>
      </c>
      <c r="P5467" s="2" t="str">
        <f>IF(TablaDatos[[#This Row],[Diabetes]]=0,"No","Si")</f>
        <v>Si</v>
      </c>
      <c r="Q5467">
        <v>1</v>
      </c>
      <c r="R5467">
        <f>TablaDatos[[#This Row],[Aux2]]/10000000000000</f>
        <v>2342.3124345885199</v>
      </c>
      <c r="S5467" s="1">
        <v>2.34231243458852E+16</v>
      </c>
      <c r="T5467" s="7">
        <f>TablaDatos[[#This Row],[Aux3]]/100000000000000</f>
        <v>2.6710699235901298</v>
      </c>
      <c r="U5467" s="1">
        <v>267106992359013</v>
      </c>
      <c r="V5467">
        <v>167.6</v>
      </c>
      <c r="W5467">
        <v>105.2</v>
      </c>
    </row>
    <row r="5468" spans="1:23">
      <c r="A5468">
        <v>2019</v>
      </c>
      <c r="B5468">
        <v>58</v>
      </c>
      <c r="C5468" t="s">
        <v>23</v>
      </c>
      <c r="D5468" t="s">
        <v>32</v>
      </c>
      <c r="E5468" t="s">
        <v>31</v>
      </c>
      <c r="F5468" t="s">
        <v>24</v>
      </c>
      <c r="G5468" t="s">
        <v>28</v>
      </c>
      <c r="H5468" s="3">
        <v>11076.02</v>
      </c>
      <c r="I5468" t="s">
        <v>21</v>
      </c>
      <c r="J5468" t="s">
        <v>18</v>
      </c>
      <c r="K54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35.164761010236703</v>
      </c>
      <c r="L5468" s="5">
        <f>TablaDatos[[#This Row],[IMC_raw]]/1000000000000000</f>
        <v>35.164761010236703</v>
      </c>
      <c r="M5468" s="2">
        <v>3.51647610102367E+16</v>
      </c>
      <c r="N54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8" s="13">
        <f t="shared" si="85"/>
        <v>5467</v>
      </c>
      <c r="P5468" s="2" t="str">
        <f>IF(TablaDatos[[#This Row],[Diabetes]]=0,"No","Si")</f>
        <v>No</v>
      </c>
      <c r="Q5468">
        <v>0</v>
      </c>
      <c r="R5468">
        <f>TablaDatos[[#This Row],[Aux2]]/10000000000000</f>
        <v>2175.38873437451</v>
      </c>
      <c r="S5468" s="1">
        <v>2.17538873437451E+16</v>
      </c>
      <c r="T5468" s="7">
        <f>TablaDatos[[#This Row],[Aux3]]/100000000000000</f>
        <v>236.50068856505601</v>
      </c>
      <c r="U5468" s="1">
        <v>2.36500688565056E+16</v>
      </c>
      <c r="V5468">
        <v>164.3</v>
      </c>
      <c r="W5468">
        <v>101.7</v>
      </c>
    </row>
    <row r="5469" spans="1:23">
      <c r="A5469">
        <v>2019</v>
      </c>
      <c r="B5469">
        <v>58</v>
      </c>
      <c r="C5469" t="s">
        <v>23</v>
      </c>
      <c r="D5469" t="s">
        <v>30</v>
      </c>
      <c r="E5469" t="s">
        <v>18</v>
      </c>
      <c r="F5469" t="s">
        <v>35</v>
      </c>
      <c r="G5469" t="s">
        <v>28</v>
      </c>
      <c r="H5469" s="3">
        <v>38118.699999999997</v>
      </c>
      <c r="I5469" t="s">
        <v>21</v>
      </c>
      <c r="J5469" t="s">
        <v>19</v>
      </c>
      <c r="K54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35.150143033646799</v>
      </c>
      <c r="L5469" s="6">
        <f>TablaDatos[[#This Row],[IMC_raw]]/1000000000000000</f>
        <v>3.5150143033646799</v>
      </c>
      <c r="M5469" s="2">
        <v>3515014303364680</v>
      </c>
      <c r="N54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69" s="13">
        <f t="shared" si="85"/>
        <v>5468</v>
      </c>
      <c r="P5469" s="2" t="str">
        <f>IF(TablaDatos[[#This Row],[Diabetes]]=0,"No","Si")</f>
        <v>No</v>
      </c>
      <c r="Q5469">
        <v>0</v>
      </c>
      <c r="R5469">
        <f>TablaDatos[[#This Row],[Aux2]]/10000000000000</f>
        <v>205.800854401587</v>
      </c>
      <c r="S5469" s="1">
        <v>2058008544015870</v>
      </c>
      <c r="T5469" s="7">
        <f>TablaDatos[[#This Row],[Aux3]]/100000000000000</f>
        <v>247.01305766597801</v>
      </c>
      <c r="U5469" s="1">
        <v>2.47013057665978E+16</v>
      </c>
      <c r="V5469">
        <v>165.1</v>
      </c>
      <c r="W5469">
        <v>96.2</v>
      </c>
    </row>
    <row r="5470" spans="1:23">
      <c r="A5470">
        <v>2019</v>
      </c>
      <c r="B5470">
        <v>54</v>
      </c>
      <c r="C5470" t="s">
        <v>23</v>
      </c>
      <c r="D5470" t="s">
        <v>30</v>
      </c>
      <c r="E5470" t="s">
        <v>21</v>
      </c>
      <c r="F5470" t="s">
        <v>24</v>
      </c>
      <c r="G5470" t="s">
        <v>20</v>
      </c>
      <c r="H5470" s="3">
        <v>32494.47</v>
      </c>
      <c r="I5470" t="s">
        <v>21</v>
      </c>
      <c r="J5470" t="s">
        <v>19</v>
      </c>
      <c r="K54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35.090580291140199</v>
      </c>
      <c r="L5470" s="5">
        <f>TablaDatos[[#This Row],[IMC_raw]]/1000000000000000</f>
        <v>0.350905802911402</v>
      </c>
      <c r="M5470" s="2">
        <v>350905802911402</v>
      </c>
      <c r="N54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70" s="13">
        <f t="shared" si="85"/>
        <v>5469</v>
      </c>
      <c r="P5470" s="2" t="str">
        <f>IF(TablaDatos[[#This Row],[Diabetes]]=0,"No","Si")</f>
        <v>Si</v>
      </c>
      <c r="Q5470">
        <v>1</v>
      </c>
      <c r="R5470">
        <f>TablaDatos[[#This Row],[Aux2]]/10000000000000</f>
        <v>2419.3776567609598</v>
      </c>
      <c r="S5470" s="1">
        <v>2.41937765676096E+16</v>
      </c>
      <c r="T5470" s="7">
        <f>TablaDatos[[#This Row],[Aux3]]/100000000000000</f>
        <v>27.4115167225062</v>
      </c>
      <c r="U5470" s="1">
        <v>2741151672250620</v>
      </c>
      <c r="V5470">
        <v>158.1</v>
      </c>
      <c r="W5470">
        <v>96.5</v>
      </c>
    </row>
    <row r="5471" spans="1:23">
      <c r="A5471">
        <v>2019</v>
      </c>
      <c r="B5471">
        <v>51</v>
      </c>
      <c r="C5471" t="s">
        <v>23</v>
      </c>
      <c r="D5471" t="s">
        <v>26</v>
      </c>
      <c r="E5471" t="s">
        <v>19</v>
      </c>
      <c r="F5471" t="s">
        <v>40</v>
      </c>
      <c r="G5471" t="s">
        <v>20</v>
      </c>
      <c r="H5471" s="3">
        <v>30818.36</v>
      </c>
      <c r="I5471" t="s">
        <v>19</v>
      </c>
      <c r="J5471" t="s">
        <v>21</v>
      </c>
      <c r="K54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35.079840289791797</v>
      </c>
      <c r="L5471" s="5">
        <f>TablaDatos[[#This Row],[IMC_raw]]/1000000000000000</f>
        <v>3.5079840289791799</v>
      </c>
      <c r="M5471" s="2">
        <v>3507984028979180</v>
      </c>
      <c r="N54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71" s="13">
        <f t="shared" si="85"/>
        <v>5470</v>
      </c>
      <c r="P5471" s="2" t="str">
        <f>IF(TablaDatos[[#This Row],[Diabetes]]=0,"No","Si")</f>
        <v>No</v>
      </c>
      <c r="Q5471">
        <v>0</v>
      </c>
      <c r="R5471">
        <f>TablaDatos[[#This Row],[Aux2]]/10000000000000</f>
        <v>2203.3290620942598</v>
      </c>
      <c r="S5471" s="1">
        <v>2.20332906209426E+16</v>
      </c>
      <c r="T5471" s="7">
        <f>TablaDatos[[#This Row],[Aux3]]/100000000000000</f>
        <v>206.814210216443</v>
      </c>
      <c r="U5471" s="1">
        <v>2.06814210216443E+16</v>
      </c>
      <c r="V5471">
        <v>160.80000000000001</v>
      </c>
      <c r="W5471">
        <v>93.4</v>
      </c>
    </row>
    <row r="5472" spans="1:23">
      <c r="A5472">
        <v>2019</v>
      </c>
      <c r="B5472">
        <v>67</v>
      </c>
      <c r="C5472" t="s">
        <v>23</v>
      </c>
      <c r="D5472" t="s">
        <v>36</v>
      </c>
      <c r="E5472" t="s">
        <v>21</v>
      </c>
      <c r="F5472" t="s">
        <v>19</v>
      </c>
      <c r="G5472" t="s">
        <v>25</v>
      </c>
      <c r="H5472" s="3">
        <v>10334.01</v>
      </c>
      <c r="I5472" t="s">
        <v>21</v>
      </c>
      <c r="J5472" t="s">
        <v>19</v>
      </c>
      <c r="K54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35.037935464025203</v>
      </c>
      <c r="L5472" s="6">
        <f>TablaDatos[[#This Row],[IMC_raw]]/1000000000000000</f>
        <v>3.5037935464025201</v>
      </c>
      <c r="M5472" s="2">
        <v>3503793546402520</v>
      </c>
      <c r="N54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72" s="13">
        <f t="shared" si="85"/>
        <v>5471</v>
      </c>
      <c r="P5472" s="2" t="str">
        <f>IF(TablaDatos[[#This Row],[Diabetes]]=0,"No","Si")</f>
        <v>No</v>
      </c>
      <c r="Q5472">
        <v>0</v>
      </c>
      <c r="R5472">
        <f>TablaDatos[[#This Row],[Aux2]]/10000000000000</f>
        <v>2361.5109264129801</v>
      </c>
      <c r="S5472" s="1">
        <v>2.36151092641298E+16</v>
      </c>
      <c r="T5472" s="7">
        <f>TablaDatos[[#This Row],[Aux3]]/100000000000000</f>
        <v>26.807890444442499</v>
      </c>
      <c r="U5472" s="1">
        <v>2680789044444250</v>
      </c>
      <c r="V5472">
        <v>167.9</v>
      </c>
      <c r="W5472">
        <v>100.8</v>
      </c>
    </row>
    <row r="5473" spans="1:23">
      <c r="A5473">
        <v>2019</v>
      </c>
      <c r="B5473">
        <v>61</v>
      </c>
      <c r="C5473" t="s">
        <v>16</v>
      </c>
      <c r="D5473" t="s">
        <v>32</v>
      </c>
      <c r="E5473" t="s">
        <v>18</v>
      </c>
      <c r="F5473" t="s">
        <v>24</v>
      </c>
      <c r="G5473" t="s">
        <v>28</v>
      </c>
      <c r="H5473" s="3">
        <v>13357</v>
      </c>
      <c r="I5473" t="s">
        <v>19</v>
      </c>
      <c r="J5473" t="s">
        <v>22</v>
      </c>
      <c r="K54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35.0324492795081</v>
      </c>
      <c r="L5473" s="5">
        <f>TablaDatos[[#This Row],[IMC_raw]]/1000000000000000</f>
        <v>3.50324492795081</v>
      </c>
      <c r="M5473" s="2">
        <v>3503244927950810</v>
      </c>
      <c r="N54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73" s="13">
        <f t="shared" si="85"/>
        <v>5472</v>
      </c>
      <c r="P5473" s="2" t="str">
        <f>IF(TablaDatos[[#This Row],[Diabetes]]=0,"No","Si")</f>
        <v>No</v>
      </c>
      <c r="Q5473">
        <v>0</v>
      </c>
      <c r="R5473">
        <f>TablaDatos[[#This Row],[Aux2]]/10000000000000</f>
        <v>2243.2124340372502</v>
      </c>
      <c r="S5473" s="1">
        <v>2.24321243403725E+16</v>
      </c>
      <c r="T5473" s="7">
        <f>TablaDatos[[#This Row],[Aux3]]/100000000000000</f>
        <v>276.71330672051602</v>
      </c>
      <c r="U5473" s="1">
        <v>2.76713306720516E+16</v>
      </c>
      <c r="V5473">
        <v>157.69999999999999</v>
      </c>
      <c r="W5473">
        <v>94.5</v>
      </c>
    </row>
    <row r="5474" spans="1:23">
      <c r="A5474">
        <v>2019</v>
      </c>
      <c r="B5474">
        <v>62</v>
      </c>
      <c r="C5474" t="s">
        <v>23</v>
      </c>
      <c r="D5474" t="s">
        <v>26</v>
      </c>
      <c r="E5474" t="s">
        <v>18</v>
      </c>
      <c r="F5474" t="s">
        <v>35</v>
      </c>
      <c r="G5474" t="s">
        <v>28</v>
      </c>
      <c r="H5474" s="3">
        <v>36437.83</v>
      </c>
      <c r="I5474" t="s">
        <v>19</v>
      </c>
      <c r="J5474" t="s">
        <v>22</v>
      </c>
      <c r="K54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35.021510571963496</v>
      </c>
      <c r="L5474" s="5">
        <f>TablaDatos[[#This Row],[IMC_raw]]/1000000000000000</f>
        <v>3.5021510571963499</v>
      </c>
      <c r="M5474" s="2">
        <v>3502151057196350</v>
      </c>
      <c r="N54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74" s="13">
        <f t="shared" si="85"/>
        <v>5473</v>
      </c>
      <c r="P5474" s="2" t="str">
        <f>IF(TablaDatos[[#This Row],[Diabetes]]=0,"No","Si")</f>
        <v>No</v>
      </c>
      <c r="Q5474">
        <v>0</v>
      </c>
      <c r="R5474">
        <f>TablaDatos[[#This Row],[Aux2]]/10000000000000</f>
        <v>1964.59531084229</v>
      </c>
      <c r="S5474" s="1">
        <v>1.96459531084229E+16</v>
      </c>
      <c r="T5474" s="7">
        <f>TablaDatos[[#This Row],[Aux3]]/100000000000000</f>
        <v>190.47141077729199</v>
      </c>
      <c r="U5474" s="1">
        <v>1.90471410777292E+16</v>
      </c>
      <c r="V5474">
        <v>157.69999999999999</v>
      </c>
      <c r="W5474">
        <v>96.3</v>
      </c>
    </row>
    <row r="5475" spans="1:23">
      <c r="A5475">
        <v>2019</v>
      </c>
      <c r="B5475">
        <v>62</v>
      </c>
      <c r="C5475" t="s">
        <v>16</v>
      </c>
      <c r="D5475" t="s">
        <v>30</v>
      </c>
      <c r="E5475" t="s">
        <v>21</v>
      </c>
      <c r="F5475" t="s">
        <v>24</v>
      </c>
      <c r="G5475" t="s">
        <v>28</v>
      </c>
      <c r="H5475" s="3">
        <v>15478.01</v>
      </c>
      <c r="I5475" t="s">
        <v>21</v>
      </c>
      <c r="J5475" t="s">
        <v>19</v>
      </c>
      <c r="K54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35.008399857646204</v>
      </c>
      <c r="L5475" s="5">
        <f>TablaDatos[[#This Row],[IMC_raw]]/1000000000000000</f>
        <v>3.5008399857646202</v>
      </c>
      <c r="M5475" s="2">
        <v>3500839985764620</v>
      </c>
      <c r="N54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75" s="13">
        <f t="shared" si="85"/>
        <v>5474</v>
      </c>
      <c r="P5475" s="2" t="str">
        <f>IF(TablaDatos[[#This Row],[Diabetes]]=0,"No","Si")</f>
        <v>Si</v>
      </c>
      <c r="Q5475">
        <v>1</v>
      </c>
      <c r="R5475">
        <f>TablaDatos[[#This Row],[Aux2]]/10000000000000</f>
        <v>2449.7038021539402</v>
      </c>
      <c r="S5475" s="1">
        <v>2.44970380215394E+16</v>
      </c>
      <c r="T5475" s="7">
        <f>TablaDatos[[#This Row],[Aux3]]/100000000000000</f>
        <v>259.13788838832397</v>
      </c>
      <c r="U5475" s="1">
        <v>2.59137888388324E+16</v>
      </c>
      <c r="V5475">
        <v>173.4</v>
      </c>
      <c r="W5475">
        <v>103.9</v>
      </c>
    </row>
    <row r="5476" spans="1:23">
      <c r="A5476">
        <v>2019</v>
      </c>
      <c r="B5476">
        <v>59</v>
      </c>
      <c r="C5476" t="s">
        <v>23</v>
      </c>
      <c r="D5476" t="s">
        <v>72</v>
      </c>
      <c r="E5476" t="s">
        <v>18</v>
      </c>
      <c r="F5476" t="s">
        <v>19</v>
      </c>
      <c r="G5476" t="s">
        <v>28</v>
      </c>
      <c r="H5476" s="3">
        <v>15175.32</v>
      </c>
      <c r="I5476" t="s">
        <v>21</v>
      </c>
      <c r="J5476" t="s">
        <v>19</v>
      </c>
      <c r="K54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35.001585178490998</v>
      </c>
      <c r="L5476" s="5">
        <f>TablaDatos[[#This Row],[IMC_raw]]/1000000000000000</f>
        <v>3.5001585178490999</v>
      </c>
      <c r="M5476" s="2">
        <v>3500158517849100</v>
      </c>
      <c r="N54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</v>
      </c>
      <c r="O5476" s="13">
        <f t="shared" si="85"/>
        <v>5475</v>
      </c>
      <c r="P5476" s="2" t="str">
        <f>IF(TablaDatos[[#This Row],[Diabetes]]=0,"No","Si")</f>
        <v>No</v>
      </c>
      <c r="Q5476">
        <v>0</v>
      </c>
      <c r="R5476">
        <f>TablaDatos[[#This Row],[Aux2]]/10000000000000</f>
        <v>2231.59334589727</v>
      </c>
      <c r="S5476" s="1">
        <v>2.23159334589727E+16</v>
      </c>
      <c r="T5476" s="7">
        <f>TablaDatos[[#This Row],[Aux3]]/100000000000000</f>
        <v>220.18117787621401</v>
      </c>
      <c r="U5476" s="1">
        <v>2.20181177876214E+16</v>
      </c>
      <c r="V5476">
        <v>159.69999999999999</v>
      </c>
      <c r="W5476">
        <v>97.4</v>
      </c>
    </row>
    <row r="5477" spans="1:23">
      <c r="A5477">
        <v>2010</v>
      </c>
      <c r="B5477">
        <v>64</v>
      </c>
      <c r="C5477" t="s">
        <v>16</v>
      </c>
      <c r="D5477" t="s">
        <v>26</v>
      </c>
      <c r="E5477" t="s">
        <v>21</v>
      </c>
      <c r="F5477" t="s">
        <v>24</v>
      </c>
      <c r="G5477" t="s">
        <v>28</v>
      </c>
      <c r="H5477" s="3">
        <v>22707.05</v>
      </c>
      <c r="I5477" t="s">
        <v>21</v>
      </c>
      <c r="J5477" t="s">
        <v>18</v>
      </c>
      <c r="K54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44.869875507685293</v>
      </c>
      <c r="L5477" s="6">
        <f>TablaDatos[[#This Row],[IMC_raw]]/1000000000000000</f>
        <v>44.869875507685293</v>
      </c>
      <c r="M5477" s="2">
        <v>4.4869875507685296E+16</v>
      </c>
      <c r="N54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77" s="13">
        <f t="shared" si="85"/>
        <v>5476</v>
      </c>
      <c r="P5477" s="2" t="str">
        <f>IF(TablaDatos[[#This Row],[Diabetes]]=0,"No","Si")</f>
        <v>Si</v>
      </c>
      <c r="Q5477">
        <v>1</v>
      </c>
      <c r="R5477">
        <f>TablaDatos[[#This Row],[Aux2]]/10000000000000</f>
        <v>256.82040811059699</v>
      </c>
      <c r="S5477" s="1">
        <v>2568204081105970</v>
      </c>
      <c r="T5477" s="7">
        <f>TablaDatos[[#This Row],[Aux3]]/100000000000000</f>
        <v>291.71501919579998</v>
      </c>
      <c r="U5477" s="1">
        <v>2.917150191958E+16</v>
      </c>
      <c r="V5477">
        <v>183.9</v>
      </c>
      <c r="W5477">
        <v>105.2</v>
      </c>
    </row>
    <row r="5478" spans="1:23">
      <c r="A5478">
        <v>2010</v>
      </c>
      <c r="B5478">
        <v>47</v>
      </c>
      <c r="C5478" t="s">
        <v>23</v>
      </c>
      <c r="D5478" t="s">
        <v>42</v>
      </c>
      <c r="E5478" t="s">
        <v>18</v>
      </c>
      <c r="F5478" t="s">
        <v>24</v>
      </c>
      <c r="G5478" t="s">
        <v>20</v>
      </c>
      <c r="H5478" s="3">
        <v>24341.65</v>
      </c>
      <c r="I5478" t="s">
        <v>21</v>
      </c>
      <c r="J5478" t="s">
        <v>18</v>
      </c>
      <c r="K54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43.9714844881616</v>
      </c>
      <c r="L5478" s="5">
        <f>TablaDatos[[#This Row],[IMC_raw]]/1000000000000000</f>
        <v>43.9714844881616</v>
      </c>
      <c r="M5478" s="2">
        <v>4.39714844881616E+16</v>
      </c>
      <c r="N54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78" s="13">
        <f t="shared" si="85"/>
        <v>5477</v>
      </c>
      <c r="P5478" s="2" t="str">
        <f>IF(TablaDatos[[#This Row],[Diabetes]]=0,"No","Si")</f>
        <v>Si</v>
      </c>
      <c r="Q5478">
        <v>1</v>
      </c>
      <c r="R5478">
        <f>TablaDatos[[#This Row],[Aux2]]/10000000000000</f>
        <v>230.55685171286601</v>
      </c>
      <c r="S5478" s="1">
        <v>2305568517128660</v>
      </c>
      <c r="T5478" s="7">
        <f>TablaDatos[[#This Row],[Aux3]]/100000000000000</f>
        <v>27.338179681394202</v>
      </c>
      <c r="U5478" s="1">
        <v>2733817968139420</v>
      </c>
      <c r="V5478">
        <v>161.69999999999999</v>
      </c>
      <c r="W5478">
        <v>100.9</v>
      </c>
    </row>
    <row r="5479" spans="1:23">
      <c r="A5479">
        <v>2010</v>
      </c>
      <c r="B5479">
        <v>49</v>
      </c>
      <c r="C5479" t="s">
        <v>23</v>
      </c>
      <c r="D5479" t="s">
        <v>72</v>
      </c>
      <c r="E5479" t="s">
        <v>18</v>
      </c>
      <c r="F5479" t="s">
        <v>19</v>
      </c>
      <c r="G5479" t="s">
        <v>20</v>
      </c>
      <c r="H5479" s="3">
        <v>16473.55</v>
      </c>
      <c r="I5479" t="s">
        <v>19</v>
      </c>
      <c r="J5479" t="s">
        <v>22</v>
      </c>
      <c r="K54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43.8966674431584</v>
      </c>
      <c r="L5479" s="6">
        <f>TablaDatos[[#This Row],[IMC_raw]]/1000000000000000</f>
        <v>4.3896667443158401</v>
      </c>
      <c r="M5479" s="2">
        <v>4389666744315840</v>
      </c>
      <c r="N54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79" s="13">
        <f t="shared" si="85"/>
        <v>5478</v>
      </c>
      <c r="P5479" s="2" t="str">
        <f>IF(TablaDatos[[#This Row],[Diabetes]]=0,"No","Si")</f>
        <v>Si</v>
      </c>
      <c r="Q5479">
        <v>1</v>
      </c>
      <c r="R5479">
        <f>TablaDatos[[#This Row],[Aux2]]/10000000000000</f>
        <v>2180.1907903882002</v>
      </c>
      <c r="S5479" s="1">
        <v>2.1801907903882E+16</v>
      </c>
      <c r="T5479" s="7">
        <f>TablaDatos[[#This Row],[Aux3]]/100000000000000</f>
        <v>224.72894714336201</v>
      </c>
      <c r="U5479" s="1">
        <v>2.24728947143362E+16</v>
      </c>
      <c r="V5479">
        <v>160.1</v>
      </c>
      <c r="W5479">
        <v>100</v>
      </c>
    </row>
    <row r="5480" spans="1:23">
      <c r="A5480">
        <v>2010</v>
      </c>
      <c r="B5480">
        <v>55</v>
      </c>
      <c r="C5480" t="s">
        <v>23</v>
      </c>
      <c r="D5480" t="s">
        <v>72</v>
      </c>
      <c r="E5480" t="s">
        <v>19</v>
      </c>
      <c r="F5480" t="s">
        <v>19</v>
      </c>
      <c r="G5480" t="s">
        <v>28</v>
      </c>
      <c r="H5480" s="3">
        <v>18672.330000000002</v>
      </c>
      <c r="I5480" t="s">
        <v>19</v>
      </c>
      <c r="J5480" t="s">
        <v>22</v>
      </c>
      <c r="K54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43.714636296508203</v>
      </c>
      <c r="L5480" s="6">
        <f>TablaDatos[[#This Row],[IMC_raw]]/1000000000000000</f>
        <v>43.714636296508203</v>
      </c>
      <c r="M5480" s="2">
        <v>4.37146362965082E+16</v>
      </c>
      <c r="N54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0" s="13">
        <f t="shared" si="85"/>
        <v>5479</v>
      </c>
      <c r="P5480" s="2" t="str">
        <f>IF(TablaDatos[[#This Row],[Diabetes]]=0,"No","Si")</f>
        <v>Si</v>
      </c>
      <c r="Q5480">
        <v>1</v>
      </c>
      <c r="R5480">
        <f>TablaDatos[[#This Row],[Aux2]]/10000000000000</f>
        <v>2293.6925826245001</v>
      </c>
      <c r="S5480" s="1">
        <v>2.2936925826245E+16</v>
      </c>
      <c r="T5480" s="7">
        <f>TablaDatos[[#This Row],[Aux3]]/100000000000000</f>
        <v>24.569002393980998</v>
      </c>
      <c r="U5480" s="1">
        <v>2456900239398100</v>
      </c>
      <c r="V5480">
        <v>170.2</v>
      </c>
      <c r="W5480">
        <v>98.9</v>
      </c>
    </row>
    <row r="5481" spans="1:23">
      <c r="A5481">
        <v>2010</v>
      </c>
      <c r="B5481">
        <v>62</v>
      </c>
      <c r="C5481" t="s">
        <v>23</v>
      </c>
      <c r="D5481" t="s">
        <v>42</v>
      </c>
      <c r="E5481" t="s">
        <v>18</v>
      </c>
      <c r="F5481" t="s">
        <v>19</v>
      </c>
      <c r="G5481" t="s">
        <v>28</v>
      </c>
      <c r="H5481" s="3">
        <v>15709.49</v>
      </c>
      <c r="I5481" t="s">
        <v>21</v>
      </c>
      <c r="J5481" t="s">
        <v>22</v>
      </c>
      <c r="K54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43.534537861353797</v>
      </c>
      <c r="L5481" s="5">
        <f>TablaDatos[[#This Row],[IMC_raw]]/1000000000000000</f>
        <v>4.3534537861353799</v>
      </c>
      <c r="M5481" s="2">
        <v>4353453786135380</v>
      </c>
      <c r="N54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1" s="13">
        <f t="shared" si="85"/>
        <v>5480</v>
      </c>
      <c r="P5481" s="2" t="str">
        <f>IF(TablaDatos[[#This Row],[Diabetes]]=0,"No","Si")</f>
        <v>No</v>
      </c>
      <c r="Q5481">
        <v>0</v>
      </c>
      <c r="R5481">
        <f>TablaDatos[[#This Row],[Aux2]]/10000000000000</f>
        <v>222.862282980949</v>
      </c>
      <c r="S5481" s="1">
        <v>2228622829809490</v>
      </c>
      <c r="T5481" s="7">
        <f>TablaDatos[[#This Row],[Aux3]]/100000000000000</f>
        <v>235.91134172965701</v>
      </c>
      <c r="U5481" s="1">
        <v>2.35911341729657E+16</v>
      </c>
      <c r="V5481">
        <v>167.7</v>
      </c>
      <c r="W5481">
        <v>97.7</v>
      </c>
    </row>
    <row r="5482" spans="1:23">
      <c r="A5482">
        <v>2010</v>
      </c>
      <c r="B5482">
        <v>69</v>
      </c>
      <c r="C5482" t="s">
        <v>16</v>
      </c>
      <c r="D5482" t="s">
        <v>26</v>
      </c>
      <c r="E5482" t="s">
        <v>31</v>
      </c>
      <c r="F5482" t="s">
        <v>24</v>
      </c>
      <c r="G5482" t="s">
        <v>25</v>
      </c>
      <c r="H5482" s="3">
        <v>19270.27</v>
      </c>
      <c r="I5482" t="s">
        <v>19</v>
      </c>
      <c r="J5482" t="s">
        <v>18</v>
      </c>
      <c r="K54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43.520846494193897</v>
      </c>
      <c r="L5482" s="5">
        <f>TablaDatos[[#This Row],[IMC_raw]]/1000000000000000</f>
        <v>4.3520846494193899</v>
      </c>
      <c r="M5482" s="2">
        <v>4352084649419390</v>
      </c>
      <c r="N54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2" s="13">
        <f t="shared" si="85"/>
        <v>5481</v>
      </c>
      <c r="P5482" s="2" t="str">
        <f>IF(TablaDatos[[#This Row],[Diabetes]]=0,"No","Si")</f>
        <v>No</v>
      </c>
      <c r="Q5482">
        <v>0</v>
      </c>
      <c r="R5482">
        <f>TablaDatos[[#This Row],[Aux2]]/10000000000000</f>
        <v>237.135656676222</v>
      </c>
      <c r="S5482" s="1">
        <v>2371356566762220</v>
      </c>
      <c r="T5482" s="7">
        <f>TablaDatos[[#This Row],[Aux3]]/100000000000000</f>
        <v>235.14413457242799</v>
      </c>
      <c r="U5482" s="1">
        <v>2.35144134572428E+16</v>
      </c>
      <c r="V5482">
        <v>174.2</v>
      </c>
      <c r="W5482">
        <v>107.4</v>
      </c>
    </row>
    <row r="5483" spans="1:23">
      <c r="A5483">
        <v>2010</v>
      </c>
      <c r="B5483">
        <v>66</v>
      </c>
      <c r="C5483" t="s">
        <v>23</v>
      </c>
      <c r="D5483" t="s">
        <v>17</v>
      </c>
      <c r="E5483" t="s">
        <v>21</v>
      </c>
      <c r="F5483" t="s">
        <v>19</v>
      </c>
      <c r="G5483" t="s">
        <v>25</v>
      </c>
      <c r="H5483" s="3">
        <v>19973.05</v>
      </c>
      <c r="I5483" t="s">
        <v>19</v>
      </c>
      <c r="J5483" t="s">
        <v>22</v>
      </c>
      <c r="K54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43.487610109744203</v>
      </c>
      <c r="L5483" s="5">
        <f>TablaDatos[[#This Row],[IMC_raw]]/1000000000000000</f>
        <v>43.487610109744203</v>
      </c>
      <c r="M5483" s="2">
        <v>4.34876101097442E+16</v>
      </c>
      <c r="N54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3" s="13">
        <f t="shared" si="85"/>
        <v>5482</v>
      </c>
      <c r="P5483" s="2" t="str">
        <f>IF(TablaDatos[[#This Row],[Diabetes]]=0,"No","Si")</f>
        <v>Si</v>
      </c>
      <c r="Q5483">
        <v>1</v>
      </c>
      <c r="R5483">
        <f>TablaDatos[[#This Row],[Aux2]]/10000000000000</f>
        <v>2400.7066173500002</v>
      </c>
      <c r="S5483" s="1">
        <v>2.40070661735E+16</v>
      </c>
      <c r="T5483" s="7">
        <f>TablaDatos[[#This Row],[Aux3]]/100000000000000</f>
        <v>27.247901376416401</v>
      </c>
      <c r="U5483" s="1">
        <v>2724790137641640</v>
      </c>
      <c r="V5483">
        <v>171</v>
      </c>
      <c r="W5483">
        <v>108</v>
      </c>
    </row>
    <row r="5484" spans="1:23">
      <c r="A5484">
        <v>2010</v>
      </c>
      <c r="B5484">
        <v>71</v>
      </c>
      <c r="C5484" t="s">
        <v>23</v>
      </c>
      <c r="D5484" t="s">
        <v>29</v>
      </c>
      <c r="E5484" t="s">
        <v>21</v>
      </c>
      <c r="F5484" t="s">
        <v>24</v>
      </c>
      <c r="G5484" t="s">
        <v>25</v>
      </c>
      <c r="H5484" s="3">
        <v>9909.49</v>
      </c>
      <c r="I5484" t="s">
        <v>21</v>
      </c>
      <c r="J5484" t="s">
        <v>18</v>
      </c>
      <c r="K54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43.4662980956236</v>
      </c>
      <c r="L5484" s="6">
        <f>TablaDatos[[#This Row],[IMC_raw]]/1000000000000000</f>
        <v>4.3466298095623603</v>
      </c>
      <c r="M5484" s="2">
        <v>4346629809562360</v>
      </c>
      <c r="N54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4" s="13">
        <f t="shared" si="85"/>
        <v>5483</v>
      </c>
      <c r="P5484" s="2" t="str">
        <f>IF(TablaDatos[[#This Row],[Diabetes]]=0,"No","Si")</f>
        <v>Si</v>
      </c>
      <c r="Q5484">
        <v>1</v>
      </c>
      <c r="R5484">
        <f>TablaDatos[[#This Row],[Aux2]]/10000000000000</f>
        <v>241.02271885296199</v>
      </c>
      <c r="S5484" s="1">
        <v>2410227188529620</v>
      </c>
      <c r="T5484" s="7">
        <f>TablaDatos[[#This Row],[Aux3]]/100000000000000</f>
        <v>276.30039260934399</v>
      </c>
      <c r="U5484" s="1">
        <v>2.76300392609344E+16</v>
      </c>
      <c r="V5484">
        <v>192.3</v>
      </c>
      <c r="W5484">
        <v>110.2</v>
      </c>
    </row>
    <row r="5485" spans="1:23">
      <c r="A5485">
        <v>2010</v>
      </c>
      <c r="B5485">
        <v>60</v>
      </c>
      <c r="C5485" t="s">
        <v>16</v>
      </c>
      <c r="D5485" t="s">
        <v>72</v>
      </c>
      <c r="E5485" t="s">
        <v>19</v>
      </c>
      <c r="F5485" t="s">
        <v>19</v>
      </c>
      <c r="G5485" t="s">
        <v>28</v>
      </c>
      <c r="H5485" s="3">
        <v>13443.88</v>
      </c>
      <c r="I5485" t="s">
        <v>19</v>
      </c>
      <c r="J5485" t="s">
        <v>18</v>
      </c>
      <c r="K54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43.208645704860302</v>
      </c>
      <c r="L5485" s="5">
        <f>TablaDatos[[#This Row],[IMC_raw]]/1000000000000000</f>
        <v>4.3208645704860302</v>
      </c>
      <c r="M5485" s="2">
        <v>4320864570486030</v>
      </c>
      <c r="N54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5" s="13">
        <f t="shared" si="85"/>
        <v>5484</v>
      </c>
      <c r="P5485" s="2" t="str">
        <f>IF(TablaDatos[[#This Row],[Diabetes]]=0,"No","Si")</f>
        <v>Si</v>
      </c>
      <c r="Q5485">
        <v>1</v>
      </c>
      <c r="R5485">
        <f>TablaDatos[[#This Row],[Aux2]]/10000000000000</f>
        <v>2335.1069999855699</v>
      </c>
      <c r="S5485" s="1">
        <v>2.33510699998557E+16</v>
      </c>
      <c r="T5485" s="7">
        <f>TablaDatos[[#This Row],[Aux3]]/100000000000000</f>
        <v>266.46886952747298</v>
      </c>
      <c r="U5485" s="1">
        <v>2.66468869527473E+16</v>
      </c>
      <c r="V5485">
        <v>173.6</v>
      </c>
      <c r="W5485">
        <v>107.4</v>
      </c>
    </row>
    <row r="5486" spans="1:23">
      <c r="A5486">
        <v>2010</v>
      </c>
      <c r="B5486">
        <v>61</v>
      </c>
      <c r="C5486" t="s">
        <v>23</v>
      </c>
      <c r="D5486" t="s">
        <v>34</v>
      </c>
      <c r="E5486" t="s">
        <v>19</v>
      </c>
      <c r="F5486" t="s">
        <v>24</v>
      </c>
      <c r="G5486" t="s">
        <v>28</v>
      </c>
      <c r="H5486" s="3">
        <v>13661.82</v>
      </c>
      <c r="I5486" t="s">
        <v>21</v>
      </c>
      <c r="J5486" t="s">
        <v>18</v>
      </c>
      <c r="K54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43.090175804800303</v>
      </c>
      <c r="L5486" s="6">
        <f>TablaDatos[[#This Row],[IMC_raw]]/100000000000000</f>
        <v>43.090175804800303</v>
      </c>
      <c r="M5486" s="2">
        <v>4309017580480030</v>
      </c>
      <c r="N54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6" s="13">
        <f t="shared" si="85"/>
        <v>5485</v>
      </c>
      <c r="P5486" s="2" t="str">
        <f>IF(TablaDatos[[#This Row],[Diabetes]]=0,"No","Si")</f>
        <v>No</v>
      </c>
      <c r="Q5486">
        <v>0</v>
      </c>
      <c r="R5486">
        <f>TablaDatos[[#This Row],[Aux2]]/10000000000000</f>
        <v>2325.3593458281198</v>
      </c>
      <c r="S5486" s="1">
        <v>2.32535934582812E+16</v>
      </c>
      <c r="T5486" s="7">
        <f>TablaDatos[[#This Row],[Aux3]]/100000000000000</f>
        <v>249.89493466890499</v>
      </c>
      <c r="U5486" s="1">
        <v>2.49894934668905E+16</v>
      </c>
      <c r="V5486">
        <v>163</v>
      </c>
      <c r="W5486">
        <v>101.5</v>
      </c>
    </row>
    <row r="5487" spans="1:23">
      <c r="A5487">
        <v>2010</v>
      </c>
      <c r="B5487">
        <v>69</v>
      </c>
      <c r="C5487" t="s">
        <v>16</v>
      </c>
      <c r="D5487" t="s">
        <v>73</v>
      </c>
      <c r="E5487" t="s">
        <v>21</v>
      </c>
      <c r="F5487" t="s">
        <v>19</v>
      </c>
      <c r="G5487" t="s">
        <v>25</v>
      </c>
      <c r="H5487" s="3">
        <v>32056.28</v>
      </c>
      <c r="I5487" t="s">
        <v>21</v>
      </c>
      <c r="J5487" t="s">
        <v>22</v>
      </c>
      <c r="K54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43.0538963953951</v>
      </c>
      <c r="L5487" s="5">
        <f>TablaDatos[[#This Row],[IMC_raw]]/100000000000000</f>
        <v>43.0538963953951</v>
      </c>
      <c r="M5487" s="2">
        <v>4305389639539510</v>
      </c>
      <c r="N54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7" s="13">
        <f t="shared" si="85"/>
        <v>5486</v>
      </c>
      <c r="P5487" s="2" t="str">
        <f>IF(TablaDatos[[#This Row],[Diabetes]]=0,"No","Si")</f>
        <v>Si</v>
      </c>
      <c r="Q5487">
        <v>1</v>
      </c>
      <c r="R5487">
        <f>TablaDatos[[#This Row],[Aux2]]/10000000000000</f>
        <v>2372.5450601585399</v>
      </c>
      <c r="S5487" s="1">
        <v>2.37254506015854E+16</v>
      </c>
      <c r="T5487" s="7">
        <f>TablaDatos[[#This Row],[Aux3]]/100000000000000</f>
        <v>27.980789919012999</v>
      </c>
      <c r="U5487" s="1">
        <v>2798078991901300</v>
      </c>
      <c r="V5487">
        <v>183.6</v>
      </c>
      <c r="W5487">
        <v>109.2</v>
      </c>
    </row>
    <row r="5488" spans="1:23">
      <c r="A5488">
        <v>2010</v>
      </c>
      <c r="B5488">
        <v>68</v>
      </c>
      <c r="C5488" t="s">
        <v>23</v>
      </c>
      <c r="D5488" t="s">
        <v>73</v>
      </c>
      <c r="E5488" t="s">
        <v>21</v>
      </c>
      <c r="F5488" t="s">
        <v>24</v>
      </c>
      <c r="G5488" t="s">
        <v>25</v>
      </c>
      <c r="H5488" s="3">
        <v>13862.02</v>
      </c>
      <c r="I5488" t="s">
        <v>21</v>
      </c>
      <c r="J5488" t="s">
        <v>22</v>
      </c>
      <c r="K54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42.793292956925598</v>
      </c>
      <c r="L5488" s="5">
        <f>TablaDatos[[#This Row],[IMC_raw]]/1000000000000000</f>
        <v>4.2793292956925599</v>
      </c>
      <c r="M5488" s="2">
        <v>4279329295692560</v>
      </c>
      <c r="N54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8" s="13">
        <f t="shared" si="85"/>
        <v>5487</v>
      </c>
      <c r="P5488" s="2" t="str">
        <f>IF(TablaDatos[[#This Row],[Diabetes]]=0,"No","Si")</f>
        <v>Si</v>
      </c>
      <c r="Q5488">
        <v>1</v>
      </c>
      <c r="R5488">
        <f>TablaDatos[[#This Row],[Aux2]]/10000000000000</f>
        <v>2595.7621808660901</v>
      </c>
      <c r="S5488" s="1">
        <v>2.59576218086609E+16</v>
      </c>
      <c r="T5488" s="7">
        <f>TablaDatos[[#This Row],[Aux3]]/100000000000000</f>
        <v>26.340751566416898</v>
      </c>
      <c r="U5488" s="1">
        <v>2634075156641690</v>
      </c>
      <c r="V5488">
        <v>173.9</v>
      </c>
      <c r="W5488">
        <v>101.8</v>
      </c>
    </row>
    <row r="5489" spans="1:23">
      <c r="A5489">
        <v>2010</v>
      </c>
      <c r="B5489">
        <v>63</v>
      </c>
      <c r="C5489" t="s">
        <v>16</v>
      </c>
      <c r="D5489" t="s">
        <v>30</v>
      </c>
      <c r="E5489" t="s">
        <v>21</v>
      </c>
      <c r="F5489" t="s">
        <v>24</v>
      </c>
      <c r="G5489" t="s">
        <v>28</v>
      </c>
      <c r="H5489" s="3">
        <v>25509.37</v>
      </c>
      <c r="I5489" t="s">
        <v>21</v>
      </c>
      <c r="J5489" t="s">
        <v>19</v>
      </c>
      <c r="K54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42.5617910138822</v>
      </c>
      <c r="L5489" s="6">
        <f>TablaDatos[[#This Row],[IMC_raw]]/100000000000000</f>
        <v>42.5617910138822</v>
      </c>
      <c r="M5489" s="2">
        <v>4256179101388220</v>
      </c>
      <c r="N54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89" s="13">
        <f t="shared" si="85"/>
        <v>5488</v>
      </c>
      <c r="P5489" s="2" t="str">
        <f>IF(TablaDatos[[#This Row],[Diabetes]]=0,"No","Si")</f>
        <v>Si</v>
      </c>
      <c r="Q5489">
        <v>1</v>
      </c>
      <c r="R5489">
        <f>TablaDatos[[#This Row],[Aux2]]/10000000000000</f>
        <v>2723.1642139107998</v>
      </c>
      <c r="S5489" s="1">
        <v>2.7231642139108E+16</v>
      </c>
      <c r="T5489" s="7">
        <f>TablaDatos[[#This Row],[Aux3]]/100000000000000</f>
        <v>26.9428970826437</v>
      </c>
      <c r="U5489" s="1">
        <v>2694289708264370</v>
      </c>
      <c r="V5489">
        <v>179.3</v>
      </c>
      <c r="W5489">
        <v>114.3</v>
      </c>
    </row>
    <row r="5490" spans="1:23">
      <c r="A5490">
        <v>2010</v>
      </c>
      <c r="B5490">
        <v>52</v>
      </c>
      <c r="C5490" t="s">
        <v>23</v>
      </c>
      <c r="D5490" t="s">
        <v>73</v>
      </c>
      <c r="E5490" t="s">
        <v>18</v>
      </c>
      <c r="F5490" t="s">
        <v>19</v>
      </c>
      <c r="G5490" t="s">
        <v>20</v>
      </c>
      <c r="H5490" s="3">
        <v>28844.25</v>
      </c>
      <c r="I5490" t="s">
        <v>19</v>
      </c>
      <c r="J5490" t="s">
        <v>22</v>
      </c>
      <c r="K54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42.277667218147599</v>
      </c>
      <c r="L5490" s="5">
        <f>TablaDatos[[#This Row],[IMC_raw]]/1000000000000000</f>
        <v>4.2277667218147599</v>
      </c>
      <c r="M5490" s="2">
        <v>4227766721814760</v>
      </c>
      <c r="N54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0" s="13">
        <f t="shared" si="85"/>
        <v>5489</v>
      </c>
      <c r="P5490" s="2" t="str">
        <f>IF(TablaDatos[[#This Row],[Diabetes]]=0,"No","Si")</f>
        <v>No</v>
      </c>
      <c r="Q5490">
        <v>0</v>
      </c>
      <c r="R5490">
        <f>TablaDatos[[#This Row],[Aux2]]/10000000000000</f>
        <v>2237.1979076254402</v>
      </c>
      <c r="S5490" s="1">
        <v>2.23719790762544E+16</v>
      </c>
      <c r="T5490" s="7">
        <f>TablaDatos[[#This Row],[Aux3]]/100000000000000</f>
        <v>26.798769493370799</v>
      </c>
      <c r="U5490" s="1">
        <v>2679876949337080</v>
      </c>
      <c r="V5490">
        <v>161.1</v>
      </c>
      <c r="W5490">
        <v>88.3</v>
      </c>
    </row>
    <row r="5491" spans="1:23">
      <c r="A5491">
        <v>2010</v>
      </c>
      <c r="B5491">
        <v>68</v>
      </c>
      <c r="C5491" t="s">
        <v>16</v>
      </c>
      <c r="D5491" t="s">
        <v>73</v>
      </c>
      <c r="E5491" t="s">
        <v>21</v>
      </c>
      <c r="F5491" t="s">
        <v>24</v>
      </c>
      <c r="G5491" t="s">
        <v>25</v>
      </c>
      <c r="H5491" s="3">
        <v>15192.66</v>
      </c>
      <c r="I5491" t="s">
        <v>19</v>
      </c>
      <c r="J5491" t="s">
        <v>22</v>
      </c>
      <c r="K5491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42.262234354334005</v>
      </c>
      <c r="L5491" s="6">
        <f>TablaDatos[[#This Row],[IMC_raw]]/1000000000000000</f>
        <v>4.2262234354334002E-2</v>
      </c>
      <c r="M5491" s="2">
        <v>42262234354334</v>
      </c>
      <c r="N54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1" s="13">
        <f t="shared" si="85"/>
        <v>5490</v>
      </c>
      <c r="P5491" s="2" t="str">
        <f>IF(TablaDatos[[#This Row],[Diabetes]]=0,"No","Si")</f>
        <v>Si</v>
      </c>
      <c r="Q5491">
        <v>1</v>
      </c>
      <c r="R5491">
        <f>TablaDatos[[#This Row],[Aux2]]/10000000000000</f>
        <v>2279.4781176005999</v>
      </c>
      <c r="S5491" s="1">
        <v>2.2794781176006E+16</v>
      </c>
      <c r="T5491" s="7">
        <f>TablaDatos[[#This Row],[Aux3]]/100000000000000</f>
        <v>29.579735114741201</v>
      </c>
      <c r="U5491" s="1">
        <v>2957973511474120</v>
      </c>
      <c r="V5491">
        <v>171.5</v>
      </c>
      <c r="W5491">
        <v>107.3</v>
      </c>
    </row>
    <row r="5492" spans="1:23">
      <c r="A5492">
        <v>2010</v>
      </c>
      <c r="B5492">
        <v>57</v>
      </c>
      <c r="C5492" t="s">
        <v>23</v>
      </c>
      <c r="D5492" t="s">
        <v>29</v>
      </c>
      <c r="E5492" t="s">
        <v>21</v>
      </c>
      <c r="F5492" t="s">
        <v>19</v>
      </c>
      <c r="G5492" t="s">
        <v>28</v>
      </c>
      <c r="H5492" s="3">
        <v>7977.24</v>
      </c>
      <c r="I5492" t="s">
        <v>21</v>
      </c>
      <c r="J5492" t="s">
        <v>18</v>
      </c>
      <c r="K54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42.253889565315504</v>
      </c>
      <c r="L5492" s="6">
        <f>TablaDatos[[#This Row],[IMC_raw]]/1000000000000000</f>
        <v>42.253889565315504</v>
      </c>
      <c r="M5492" s="2">
        <v>4.2253889565315504E+16</v>
      </c>
      <c r="N54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2" s="13">
        <f t="shared" si="85"/>
        <v>5491</v>
      </c>
      <c r="P5492" s="2" t="str">
        <f>IF(TablaDatos[[#This Row],[Diabetes]]=0,"No","Si")</f>
        <v>Si</v>
      </c>
      <c r="Q5492">
        <v>1</v>
      </c>
      <c r="R5492">
        <f>TablaDatos[[#This Row],[Aux2]]/10000000000000</f>
        <v>271.73825699623097</v>
      </c>
      <c r="S5492" s="1">
        <v>2717382569962310</v>
      </c>
      <c r="T5492" s="7">
        <f>TablaDatos[[#This Row],[Aux3]]/100000000000000</f>
        <v>29.8612014513131</v>
      </c>
      <c r="U5492" s="1">
        <v>2986120145131310</v>
      </c>
      <c r="V5492">
        <v>176.9</v>
      </c>
      <c r="W5492">
        <v>108.4</v>
      </c>
    </row>
    <row r="5493" spans="1:23">
      <c r="A5493">
        <v>2010</v>
      </c>
      <c r="B5493">
        <v>56</v>
      </c>
      <c r="C5493" t="s">
        <v>23</v>
      </c>
      <c r="D5493" t="s">
        <v>72</v>
      </c>
      <c r="E5493" t="s">
        <v>31</v>
      </c>
      <c r="F5493" t="s">
        <v>19</v>
      </c>
      <c r="G5493" t="s">
        <v>28</v>
      </c>
      <c r="H5493" s="3">
        <v>11828.36</v>
      </c>
      <c r="I5493" t="s">
        <v>19</v>
      </c>
      <c r="J5493" t="s">
        <v>19</v>
      </c>
      <c r="K54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42.242934939570894</v>
      </c>
      <c r="L5493" s="6">
        <f>TablaDatos[[#This Row],[IMC_raw]]/1000000000000000</f>
        <v>42.242934939570894</v>
      </c>
      <c r="M5493" s="2">
        <v>4.2242934939570896E+16</v>
      </c>
      <c r="N54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3" s="13">
        <f t="shared" si="85"/>
        <v>5492</v>
      </c>
      <c r="P5493" s="2" t="str">
        <f>IF(TablaDatos[[#This Row],[Diabetes]]=0,"No","Si")</f>
        <v>Si</v>
      </c>
      <c r="Q5493">
        <v>1</v>
      </c>
      <c r="R5493">
        <f>TablaDatos[[#This Row],[Aux2]]/10000000000000</f>
        <v>232.64351315829899</v>
      </c>
      <c r="S5493" s="1">
        <v>2326435131582990</v>
      </c>
      <c r="T5493" s="7">
        <f>TablaDatos[[#This Row],[Aux3]]/100000000000000</f>
        <v>3.0000000000000001E-12</v>
      </c>
      <c r="U5493">
        <v>300</v>
      </c>
      <c r="V5493">
        <v>181</v>
      </c>
      <c r="W5493">
        <v>103.8</v>
      </c>
    </row>
    <row r="5494" spans="1:23">
      <c r="A5494">
        <v>2010</v>
      </c>
      <c r="B5494">
        <v>74</v>
      </c>
      <c r="C5494" t="s">
        <v>16</v>
      </c>
      <c r="D5494" t="s">
        <v>36</v>
      </c>
      <c r="E5494" t="s">
        <v>21</v>
      </c>
      <c r="F5494" t="s">
        <v>19</v>
      </c>
      <c r="G5494" t="s">
        <v>25</v>
      </c>
      <c r="H5494" s="3">
        <v>9129.5499999999993</v>
      </c>
      <c r="I5494" t="s">
        <v>21</v>
      </c>
      <c r="J5494" t="s">
        <v>22</v>
      </c>
      <c r="K54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42.024947054510903</v>
      </c>
      <c r="L5494" s="6">
        <f>TablaDatos[[#This Row],[IMC_raw]]/1000000000000000</f>
        <v>4.2024947054510902</v>
      </c>
      <c r="M5494" s="2">
        <v>4202494705451090</v>
      </c>
      <c r="N54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4" s="13">
        <f t="shared" si="85"/>
        <v>5493</v>
      </c>
      <c r="P5494" s="2" t="str">
        <f>IF(TablaDatos[[#This Row],[Diabetes]]=0,"No","Si")</f>
        <v>Si</v>
      </c>
      <c r="Q5494">
        <v>1</v>
      </c>
      <c r="R5494">
        <f>TablaDatos[[#This Row],[Aux2]]/10000000000000</f>
        <v>2468.7800381706202</v>
      </c>
      <c r="S5494" s="1">
        <v>2.46878003817062E+16</v>
      </c>
      <c r="T5494" s="7">
        <f>TablaDatos[[#This Row],[Aux3]]/100000000000000</f>
        <v>288.56036849742497</v>
      </c>
      <c r="U5494" s="1">
        <v>2.88560368497425E+16</v>
      </c>
      <c r="V5494">
        <v>188</v>
      </c>
      <c r="W5494">
        <v>113.9</v>
      </c>
    </row>
    <row r="5495" spans="1:23">
      <c r="A5495">
        <v>2010</v>
      </c>
      <c r="B5495">
        <v>52</v>
      </c>
      <c r="C5495" t="s">
        <v>23</v>
      </c>
      <c r="D5495" t="s">
        <v>42</v>
      </c>
      <c r="E5495" t="s">
        <v>31</v>
      </c>
      <c r="F5495" t="s">
        <v>24</v>
      </c>
      <c r="G5495" t="s">
        <v>20</v>
      </c>
      <c r="H5495" s="3">
        <v>14411.92</v>
      </c>
      <c r="I5495" t="s">
        <v>21</v>
      </c>
      <c r="J5495" t="s">
        <v>19</v>
      </c>
      <c r="K54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41.785553762053603</v>
      </c>
      <c r="L5495" s="6">
        <f>TablaDatos[[#This Row],[IMC_raw]]/100000000000000</f>
        <v>41.785553762053603</v>
      </c>
      <c r="M5495" s="2">
        <v>4178555376205360</v>
      </c>
      <c r="N54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5" s="13">
        <f t="shared" si="85"/>
        <v>5494</v>
      </c>
      <c r="P5495" s="2" t="str">
        <f>IF(TablaDatos[[#This Row],[Diabetes]]=0,"No","Si")</f>
        <v>Si</v>
      </c>
      <c r="Q5495">
        <v>1</v>
      </c>
      <c r="R5495">
        <f>TablaDatos[[#This Row],[Aux2]]/10000000000000</f>
        <v>24.413595512145498</v>
      </c>
      <c r="S5495" s="1">
        <v>244135955121455</v>
      </c>
      <c r="T5495" s="7">
        <f>TablaDatos[[#This Row],[Aux3]]/100000000000000</f>
        <v>276.51725723621797</v>
      </c>
      <c r="U5495" s="1">
        <v>2.76517257236218E+16</v>
      </c>
      <c r="V5495">
        <v>173.7</v>
      </c>
      <c r="W5495">
        <v>108.1</v>
      </c>
    </row>
    <row r="5496" spans="1:23">
      <c r="A5496">
        <v>2010</v>
      </c>
      <c r="B5496">
        <v>58</v>
      </c>
      <c r="C5496" t="s">
        <v>16</v>
      </c>
      <c r="D5496" t="s">
        <v>29</v>
      </c>
      <c r="E5496" t="s">
        <v>18</v>
      </c>
      <c r="F5496" t="s">
        <v>19</v>
      </c>
      <c r="G5496" t="s">
        <v>28</v>
      </c>
      <c r="H5496" s="3">
        <v>15087.24</v>
      </c>
      <c r="I5496" t="s">
        <v>19</v>
      </c>
      <c r="J5496" t="s">
        <v>18</v>
      </c>
      <c r="K54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41.774237254324397</v>
      </c>
      <c r="L5496" s="5">
        <f>TablaDatos[[#This Row],[IMC_raw]]/1000000000000000</f>
        <v>0.41774237254324398</v>
      </c>
      <c r="M5496" s="2">
        <v>417742372543244</v>
      </c>
      <c r="N54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6" s="13">
        <f t="shared" si="85"/>
        <v>5495</v>
      </c>
      <c r="P5496" s="2" t="str">
        <f>IF(TablaDatos[[#This Row],[Diabetes]]=0,"No","Si")</f>
        <v>Si</v>
      </c>
      <c r="Q5496">
        <v>1</v>
      </c>
      <c r="R5496">
        <f>TablaDatos[[#This Row],[Aux2]]/10000000000000</f>
        <v>223.12386882462499</v>
      </c>
      <c r="S5496" s="1">
        <v>2231238688246250</v>
      </c>
      <c r="T5496" s="7">
        <f>TablaDatos[[#This Row],[Aux3]]/100000000000000</f>
        <v>27.273133821911198</v>
      </c>
      <c r="U5496" s="1">
        <v>2727313382191120</v>
      </c>
      <c r="V5496">
        <v>170.2</v>
      </c>
      <c r="W5496">
        <v>102</v>
      </c>
    </row>
    <row r="5497" spans="1:23">
      <c r="A5497">
        <v>2010</v>
      </c>
      <c r="B5497">
        <v>58</v>
      </c>
      <c r="C5497" t="s">
        <v>16</v>
      </c>
      <c r="D5497" t="s">
        <v>26</v>
      </c>
      <c r="E5497" t="s">
        <v>19</v>
      </c>
      <c r="F5497" t="s">
        <v>19</v>
      </c>
      <c r="G5497" t="s">
        <v>28</v>
      </c>
      <c r="H5497" s="3">
        <v>22452.61</v>
      </c>
      <c r="I5497" t="s">
        <v>21</v>
      </c>
      <c r="J5497" t="s">
        <v>22</v>
      </c>
      <c r="K54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41.743980443238307</v>
      </c>
      <c r="L5497" s="6">
        <f>TablaDatos[[#This Row],[IMC_raw]]/1000000000000000</f>
        <v>41.743980443238307</v>
      </c>
      <c r="M5497" s="2">
        <v>4.1743980443238304E+16</v>
      </c>
      <c r="N54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7" s="13">
        <f t="shared" si="85"/>
        <v>5496</v>
      </c>
      <c r="P5497" s="2" t="str">
        <f>IF(TablaDatos[[#This Row],[Diabetes]]=0,"No","Si")</f>
        <v>Si</v>
      </c>
      <c r="Q5497">
        <v>1</v>
      </c>
      <c r="R5497">
        <f>TablaDatos[[#This Row],[Aux2]]/10000000000000</f>
        <v>2380.73240197308</v>
      </c>
      <c r="S5497" s="1">
        <v>2.38073240197308E+16</v>
      </c>
      <c r="T5497" s="7">
        <f>TablaDatos[[#This Row],[Aux3]]/100000000000000</f>
        <v>22.598046963397799</v>
      </c>
      <c r="U5497" s="1">
        <v>2259804696339780</v>
      </c>
      <c r="V5497">
        <v>173.3</v>
      </c>
      <c r="W5497">
        <v>102.6</v>
      </c>
    </row>
    <row r="5498" spans="1:23">
      <c r="A5498">
        <v>2010</v>
      </c>
      <c r="B5498">
        <v>72</v>
      </c>
      <c r="C5498" t="s">
        <v>23</v>
      </c>
      <c r="D5498" t="s">
        <v>26</v>
      </c>
      <c r="E5498" t="s">
        <v>21</v>
      </c>
      <c r="F5498" t="s">
        <v>24</v>
      </c>
      <c r="G5498" t="s">
        <v>25</v>
      </c>
      <c r="H5498" s="3">
        <v>18463.939999999999</v>
      </c>
      <c r="I5498" t="s">
        <v>21</v>
      </c>
      <c r="J5498" t="s">
        <v>18</v>
      </c>
      <c r="K54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41.663169831917997</v>
      </c>
      <c r="L5498" s="6">
        <f>TablaDatos[[#This Row],[IMC_raw]]/1000000000000000</f>
        <v>4.1663169831918001</v>
      </c>
      <c r="M5498" s="2">
        <v>4166316983191800</v>
      </c>
      <c r="N54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8" s="13">
        <f t="shared" si="85"/>
        <v>5497</v>
      </c>
      <c r="P5498" s="2" t="str">
        <f>IF(TablaDatos[[#This Row],[Diabetes]]=0,"No","Si")</f>
        <v>Si</v>
      </c>
      <c r="Q5498">
        <v>1</v>
      </c>
      <c r="R5498">
        <f>TablaDatos[[#This Row],[Aux2]]/10000000000000</f>
        <v>2537.6809279730101</v>
      </c>
      <c r="S5498" s="1">
        <v>2.53768092797301E+16</v>
      </c>
      <c r="T5498" s="7">
        <f>TablaDatos[[#This Row],[Aux3]]/100000000000000</f>
        <v>3.0000000000000001E-12</v>
      </c>
      <c r="U5498">
        <v>300</v>
      </c>
      <c r="V5498">
        <v>189.1</v>
      </c>
      <c r="W5498">
        <v>111.6</v>
      </c>
    </row>
    <row r="5499" spans="1:23">
      <c r="A5499">
        <v>2010</v>
      </c>
      <c r="B5499">
        <v>68</v>
      </c>
      <c r="C5499" t="s">
        <v>16</v>
      </c>
      <c r="D5499" t="s">
        <v>37</v>
      </c>
      <c r="E5499" t="s">
        <v>21</v>
      </c>
      <c r="F5499" t="s">
        <v>24</v>
      </c>
      <c r="G5499" t="s">
        <v>25</v>
      </c>
      <c r="H5499" s="3">
        <v>10222.99</v>
      </c>
      <c r="I5499" t="s">
        <v>21</v>
      </c>
      <c r="J5499" t="s">
        <v>18</v>
      </c>
      <c r="K54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41.552326651283906</v>
      </c>
      <c r="L5499" s="6">
        <f>TablaDatos[[#This Row],[IMC_raw]]/1000000000000000</f>
        <v>4.1552326651283904</v>
      </c>
      <c r="M5499" s="2">
        <v>4155232665128390</v>
      </c>
      <c r="N54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499" s="13">
        <f t="shared" si="85"/>
        <v>5498</v>
      </c>
      <c r="P5499" s="2" t="str">
        <f>IF(TablaDatos[[#This Row],[Diabetes]]=0,"No","Si")</f>
        <v>Si</v>
      </c>
      <c r="Q5499">
        <v>1</v>
      </c>
      <c r="R5499">
        <f>TablaDatos[[#This Row],[Aux2]]/10000000000000</f>
        <v>263.475443889068</v>
      </c>
      <c r="S5499" s="1">
        <v>2634754438890680</v>
      </c>
      <c r="T5499" s="7">
        <f>TablaDatos[[#This Row],[Aux3]]/100000000000000</f>
        <v>27.7001069027494</v>
      </c>
      <c r="U5499" s="1">
        <v>2770010690274940</v>
      </c>
      <c r="V5499">
        <v>179.8</v>
      </c>
      <c r="W5499">
        <v>108.3</v>
      </c>
    </row>
    <row r="5500" spans="1:23">
      <c r="A5500">
        <v>2010</v>
      </c>
      <c r="B5500">
        <v>57</v>
      </c>
      <c r="C5500" t="s">
        <v>23</v>
      </c>
      <c r="D5500" t="s">
        <v>34</v>
      </c>
      <c r="E5500" t="s">
        <v>31</v>
      </c>
      <c r="F5500" t="s">
        <v>24</v>
      </c>
      <c r="G5500" t="s">
        <v>28</v>
      </c>
      <c r="H5500" s="3">
        <v>24098.97</v>
      </c>
      <c r="I5500" t="s">
        <v>21</v>
      </c>
      <c r="J5500" t="s">
        <v>18</v>
      </c>
      <c r="K55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41.4958766106582</v>
      </c>
      <c r="L5500" s="6">
        <f>TablaDatos[[#This Row],[IMC_raw]]/1000000000000000</f>
        <v>4.1495876610658202</v>
      </c>
      <c r="M5500" s="2">
        <v>4149587661065820</v>
      </c>
      <c r="N55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0" s="13">
        <f t="shared" si="85"/>
        <v>5499</v>
      </c>
      <c r="P5500" s="2" t="str">
        <f>IF(TablaDatos[[#This Row],[Diabetes]]=0,"No","Si")</f>
        <v>Si</v>
      </c>
      <c r="Q5500">
        <v>1</v>
      </c>
      <c r="R5500">
        <f>TablaDatos[[#This Row],[Aux2]]/10000000000000</f>
        <v>2231.8130701649902</v>
      </c>
      <c r="S5500" s="1">
        <v>2.23181307016499E+16</v>
      </c>
      <c r="T5500" s="7">
        <f>TablaDatos[[#This Row],[Aux3]]/100000000000000</f>
        <v>278.26297064601198</v>
      </c>
      <c r="U5500" s="1">
        <v>2.78262970646012E+16</v>
      </c>
      <c r="V5500">
        <v>171.9</v>
      </c>
      <c r="W5500">
        <v>104.6</v>
      </c>
    </row>
    <row r="5501" spans="1:23">
      <c r="A5501">
        <v>2010</v>
      </c>
      <c r="B5501">
        <v>67</v>
      </c>
      <c r="C5501" t="s">
        <v>23</v>
      </c>
      <c r="D5501" t="s">
        <v>17</v>
      </c>
      <c r="E5501" t="s">
        <v>21</v>
      </c>
      <c r="F5501" t="s">
        <v>19</v>
      </c>
      <c r="G5501" t="s">
        <v>25</v>
      </c>
      <c r="H5501" s="3">
        <v>17436.66</v>
      </c>
      <c r="I5501" t="s">
        <v>21</v>
      </c>
      <c r="J5501" t="s">
        <v>18</v>
      </c>
      <c r="K55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41.422359751868093</v>
      </c>
      <c r="L5501" s="6">
        <f>TablaDatos[[#This Row],[IMC_raw]]/1000000000000000</f>
        <v>41.422359751868093</v>
      </c>
      <c r="M5501" s="2">
        <v>4.1422359751868096E+16</v>
      </c>
      <c r="N55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1" s="13">
        <f t="shared" si="85"/>
        <v>5500</v>
      </c>
      <c r="P5501" s="2" t="str">
        <f>IF(TablaDatos[[#This Row],[Diabetes]]=0,"No","Si")</f>
        <v>No</v>
      </c>
      <c r="Q5501">
        <v>0</v>
      </c>
      <c r="R5501">
        <f>TablaDatos[[#This Row],[Aux2]]/10000000000000</f>
        <v>2189.6668556997602</v>
      </c>
      <c r="S5501" s="1">
        <v>2.18966685569976E+16</v>
      </c>
      <c r="T5501" s="7">
        <f>TablaDatos[[#This Row],[Aux3]]/100000000000000</f>
        <v>253.236641203358</v>
      </c>
      <c r="U5501" s="1">
        <v>2.53236641203358E+16</v>
      </c>
      <c r="V5501">
        <v>164.3</v>
      </c>
      <c r="W5501">
        <v>104</v>
      </c>
    </row>
    <row r="5502" spans="1:23">
      <c r="A5502">
        <v>2010</v>
      </c>
      <c r="B5502">
        <v>50</v>
      </c>
      <c r="C5502" t="s">
        <v>23</v>
      </c>
      <c r="D5502" t="s">
        <v>73</v>
      </c>
      <c r="E5502" t="s">
        <v>18</v>
      </c>
      <c r="F5502" t="s">
        <v>35</v>
      </c>
      <c r="G5502" t="s">
        <v>20</v>
      </c>
      <c r="H5502" s="3">
        <v>27544.34</v>
      </c>
      <c r="I5502" t="s">
        <v>21</v>
      </c>
      <c r="J5502" t="s">
        <v>18</v>
      </c>
      <c r="K55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41.310100363416801</v>
      </c>
      <c r="L5502" s="6">
        <f>TablaDatos[[#This Row],[IMC_raw]]/100000000000000</f>
        <v>41.310100363416801</v>
      </c>
      <c r="M5502" s="2">
        <v>4131010036341680</v>
      </c>
      <c r="N55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2" s="13">
        <f t="shared" si="85"/>
        <v>5501</v>
      </c>
      <c r="P5502" s="2" t="str">
        <f>IF(TablaDatos[[#This Row],[Diabetes]]=0,"No","Si")</f>
        <v>No</v>
      </c>
      <c r="Q5502">
        <v>0</v>
      </c>
      <c r="R5502">
        <f>TablaDatos[[#This Row],[Aux2]]/10000000000000</f>
        <v>2247.4662162723398</v>
      </c>
      <c r="S5502" s="1">
        <v>2.24746621627234E+16</v>
      </c>
      <c r="T5502" s="7">
        <f>TablaDatos[[#This Row],[Aux3]]/100000000000000</f>
        <v>235.37039359070499</v>
      </c>
      <c r="U5502" s="1">
        <v>2.35370393590705E+16</v>
      </c>
      <c r="V5502">
        <v>156.19999999999999</v>
      </c>
      <c r="W5502">
        <v>95.8</v>
      </c>
    </row>
    <row r="5503" spans="1:23">
      <c r="A5503">
        <v>2010</v>
      </c>
      <c r="B5503">
        <v>65</v>
      </c>
      <c r="C5503" t="s">
        <v>23</v>
      </c>
      <c r="D5503" t="s">
        <v>29</v>
      </c>
      <c r="E5503" t="s">
        <v>31</v>
      </c>
      <c r="F5503" t="s">
        <v>24</v>
      </c>
      <c r="G5503" t="s">
        <v>25</v>
      </c>
      <c r="H5503" s="3">
        <v>10787.13</v>
      </c>
      <c r="I5503" t="s">
        <v>19</v>
      </c>
      <c r="J5503" t="s">
        <v>18</v>
      </c>
      <c r="K55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41.235126008351102</v>
      </c>
      <c r="L5503" s="5">
        <f>TablaDatos[[#This Row],[IMC_raw]]/1000000000000000</f>
        <v>41.235126008351102</v>
      </c>
      <c r="M5503" s="2">
        <v>4.1235126008351104E+16</v>
      </c>
      <c r="N55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3" s="13">
        <f t="shared" si="85"/>
        <v>5502</v>
      </c>
      <c r="P5503" s="2" t="str">
        <f>IF(TablaDatos[[#This Row],[Diabetes]]=0,"No","Si")</f>
        <v>Si</v>
      </c>
      <c r="Q5503">
        <v>1</v>
      </c>
      <c r="R5503">
        <f>TablaDatos[[#This Row],[Aux2]]/10000000000000</f>
        <v>2359.5365392949502</v>
      </c>
      <c r="S5503" s="1">
        <v>2.35953653929495E+16</v>
      </c>
      <c r="T5503" s="7">
        <f>TablaDatos[[#This Row],[Aux3]]/100000000000000</f>
        <v>229.49487275362901</v>
      </c>
      <c r="U5503" s="1">
        <v>2.29494872753629E+16</v>
      </c>
      <c r="V5503">
        <v>165.2</v>
      </c>
      <c r="W5503">
        <v>105.3</v>
      </c>
    </row>
    <row r="5504" spans="1:23">
      <c r="A5504">
        <v>2010</v>
      </c>
      <c r="B5504">
        <v>67</v>
      </c>
      <c r="C5504" t="s">
        <v>23</v>
      </c>
      <c r="D5504" t="s">
        <v>73</v>
      </c>
      <c r="E5504" t="s">
        <v>18</v>
      </c>
      <c r="F5504" t="s">
        <v>24</v>
      </c>
      <c r="G5504" t="s">
        <v>25</v>
      </c>
      <c r="H5504" s="3">
        <v>22556.31</v>
      </c>
      <c r="I5504" t="s">
        <v>21</v>
      </c>
      <c r="J5504" t="s">
        <v>18</v>
      </c>
      <c r="K55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41.229245518581699</v>
      </c>
      <c r="L5504" s="5">
        <f>TablaDatos[[#This Row],[IMC_raw]]/1000000000000000</f>
        <v>4.1229245518581701</v>
      </c>
      <c r="M5504" s="2">
        <v>4122924551858170</v>
      </c>
      <c r="N55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4" s="13">
        <f t="shared" si="85"/>
        <v>5503</v>
      </c>
      <c r="P5504" s="2" t="str">
        <f>IF(TablaDatos[[#This Row],[Diabetes]]=0,"No","Si")</f>
        <v>Si</v>
      </c>
      <c r="Q5504">
        <v>1</v>
      </c>
      <c r="R5504">
        <f>TablaDatos[[#This Row],[Aux2]]/10000000000000</f>
        <v>238.92893436315501</v>
      </c>
      <c r="S5504" s="1">
        <v>2389289343631550</v>
      </c>
      <c r="T5504" s="7">
        <f>TablaDatos[[#This Row],[Aux3]]/100000000000000</f>
        <v>281.65128436665901</v>
      </c>
      <c r="U5504" s="1">
        <v>2.81651284366659E+16</v>
      </c>
      <c r="V5504">
        <v>161.9</v>
      </c>
      <c r="W5504">
        <v>101</v>
      </c>
    </row>
    <row r="5505" spans="1:23">
      <c r="A5505">
        <v>2010</v>
      </c>
      <c r="B5505">
        <v>57</v>
      </c>
      <c r="C5505" t="s">
        <v>16</v>
      </c>
      <c r="D5505" t="s">
        <v>74</v>
      </c>
      <c r="E5505" t="s">
        <v>21</v>
      </c>
      <c r="F5505" t="s">
        <v>24</v>
      </c>
      <c r="G5505" t="s">
        <v>28</v>
      </c>
      <c r="H5505" s="3">
        <v>14046.61</v>
      </c>
      <c r="I5505" t="s">
        <v>21</v>
      </c>
      <c r="J5505" t="s">
        <v>19</v>
      </c>
      <c r="K55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41.181054615749304</v>
      </c>
      <c r="L5505" s="6">
        <f>TablaDatos[[#This Row],[IMC_raw]]/1000000000000000</f>
        <v>4.1181054615749302</v>
      </c>
      <c r="M5505" s="2">
        <v>4118105461574930</v>
      </c>
      <c r="N55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5" s="13">
        <f t="shared" si="85"/>
        <v>5504</v>
      </c>
      <c r="P5505" s="2" t="str">
        <f>IF(TablaDatos[[#This Row],[Diabetes]]=0,"No","Si")</f>
        <v>No</v>
      </c>
      <c r="Q5505">
        <v>0</v>
      </c>
      <c r="R5505">
        <f>TablaDatos[[#This Row],[Aux2]]/10000000000000</f>
        <v>2213.1879802419398</v>
      </c>
      <c r="S5505" s="1">
        <v>2.21318798024194E+16</v>
      </c>
      <c r="T5505" s="7">
        <f>TablaDatos[[#This Row],[Aux3]]/100000000000000</f>
        <v>28.288525348623502</v>
      </c>
      <c r="U5505" s="1">
        <v>2828852534862350</v>
      </c>
      <c r="V5505">
        <v>178.4</v>
      </c>
      <c r="W5505">
        <v>105.7</v>
      </c>
    </row>
    <row r="5506" spans="1:23">
      <c r="A5506">
        <v>2010</v>
      </c>
      <c r="B5506">
        <v>60</v>
      </c>
      <c r="C5506" t="s">
        <v>23</v>
      </c>
      <c r="D5506" t="s">
        <v>37</v>
      </c>
      <c r="E5506" t="s">
        <v>21</v>
      </c>
      <c r="F5506" t="s">
        <v>24</v>
      </c>
      <c r="G5506" t="s">
        <v>28</v>
      </c>
      <c r="H5506" s="3">
        <v>9441.4</v>
      </c>
      <c r="I5506" t="s">
        <v>21</v>
      </c>
      <c r="J5506" t="s">
        <v>18</v>
      </c>
      <c r="K55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41.1618681384561</v>
      </c>
      <c r="L5506" s="5">
        <f>TablaDatos[[#This Row],[IMC_raw]]/1000000000000000</f>
        <v>4.1161868138456104</v>
      </c>
      <c r="M5506" s="2">
        <v>4116186813845610</v>
      </c>
      <c r="N55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6" s="13">
        <f t="shared" ref="O5506:O5569" si="86">O5505+1</f>
        <v>5505</v>
      </c>
      <c r="P5506" s="2" t="str">
        <f>IF(TablaDatos[[#This Row],[Diabetes]]=0,"No","Si")</f>
        <v>Si</v>
      </c>
      <c r="Q5506">
        <v>1</v>
      </c>
      <c r="R5506">
        <f>TablaDatos[[#This Row],[Aux2]]/10000000000000</f>
        <v>2283.2110997196901</v>
      </c>
      <c r="S5506" s="1">
        <v>2.28321109971969E+16</v>
      </c>
      <c r="T5506" s="7">
        <f>TablaDatos[[#This Row],[Aux3]]/100000000000000</f>
        <v>297.57667847943497</v>
      </c>
      <c r="U5506" s="1">
        <v>2.97576678479435E+16</v>
      </c>
      <c r="V5506">
        <v>176.2</v>
      </c>
      <c r="W5506">
        <v>110</v>
      </c>
    </row>
    <row r="5507" spans="1:23">
      <c r="A5507">
        <v>2010</v>
      </c>
      <c r="B5507">
        <v>59</v>
      </c>
      <c r="C5507" t="s">
        <v>16</v>
      </c>
      <c r="D5507" t="s">
        <v>29</v>
      </c>
      <c r="E5507" t="s">
        <v>18</v>
      </c>
      <c r="F5507" t="s">
        <v>24</v>
      </c>
      <c r="G5507" t="s">
        <v>28</v>
      </c>
      <c r="H5507" s="3">
        <v>33577.910000000003</v>
      </c>
      <c r="I5507" t="s">
        <v>19</v>
      </c>
      <c r="J5507" t="s">
        <v>18</v>
      </c>
      <c r="K55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41.143168528637197</v>
      </c>
      <c r="L5507" s="6">
        <f>TablaDatos[[#This Row],[IMC_raw]]/1000000000000000</f>
        <v>41.143168528637197</v>
      </c>
      <c r="M5507" s="2">
        <v>4.11431685286372E+16</v>
      </c>
      <c r="N55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7" s="13">
        <f t="shared" si="86"/>
        <v>5506</v>
      </c>
      <c r="P5507" s="2" t="str">
        <f>IF(TablaDatos[[#This Row],[Diabetes]]=0,"No","Si")</f>
        <v>No</v>
      </c>
      <c r="Q5507">
        <v>0</v>
      </c>
      <c r="R5507">
        <f>TablaDatos[[#This Row],[Aux2]]/10000000000000</f>
        <v>2.3709449921157999</v>
      </c>
      <c r="S5507" s="1">
        <v>23709449921158</v>
      </c>
      <c r="T5507" s="7">
        <f>TablaDatos[[#This Row],[Aux3]]/100000000000000</f>
        <v>28.039115270442501</v>
      </c>
      <c r="U5507" s="1">
        <v>2803911527044250</v>
      </c>
      <c r="V5507">
        <v>164.8</v>
      </c>
      <c r="W5507">
        <v>108.8</v>
      </c>
    </row>
    <row r="5508" spans="1:23">
      <c r="A5508">
        <v>2010</v>
      </c>
      <c r="B5508">
        <v>61</v>
      </c>
      <c r="C5508" t="s">
        <v>23</v>
      </c>
      <c r="D5508" t="s">
        <v>29</v>
      </c>
      <c r="E5508" t="s">
        <v>18</v>
      </c>
      <c r="F5508" t="s">
        <v>19</v>
      </c>
      <c r="G5508" t="s">
        <v>28</v>
      </c>
      <c r="H5508" s="3">
        <v>15136.09</v>
      </c>
      <c r="I5508" t="s">
        <v>19</v>
      </c>
      <c r="J5508" t="s">
        <v>22</v>
      </c>
      <c r="K55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41.115242002463198</v>
      </c>
      <c r="L5508" s="5">
        <f>TablaDatos[[#This Row],[IMC_raw]]/1000000000000000</f>
        <v>41.115242002463198</v>
      </c>
      <c r="M5508" s="2">
        <v>4.11152420024632E+16</v>
      </c>
      <c r="N55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8" s="13">
        <f t="shared" si="86"/>
        <v>5507</v>
      </c>
      <c r="P5508" s="2" t="str">
        <f>IF(TablaDatos[[#This Row],[Diabetes]]=0,"No","Si")</f>
        <v>No</v>
      </c>
      <c r="Q5508">
        <v>0</v>
      </c>
      <c r="R5508">
        <f>TablaDatos[[#This Row],[Aux2]]/10000000000000</f>
        <v>2215.0640238101</v>
      </c>
      <c r="S5508" s="1">
        <v>2.2150640238101E+16</v>
      </c>
      <c r="T5508" s="7">
        <f>TablaDatos[[#This Row],[Aux3]]/100000000000000</f>
        <v>23.219675549522101</v>
      </c>
      <c r="U5508" s="1">
        <v>2321967554952210</v>
      </c>
      <c r="V5508">
        <v>168.4</v>
      </c>
      <c r="W5508">
        <v>97.8</v>
      </c>
    </row>
    <row r="5509" spans="1:23">
      <c r="A5509">
        <v>2010</v>
      </c>
      <c r="B5509">
        <v>55</v>
      </c>
      <c r="C5509" t="s">
        <v>16</v>
      </c>
      <c r="D5509" t="s">
        <v>34</v>
      </c>
      <c r="E5509" t="s">
        <v>31</v>
      </c>
      <c r="F5509" t="s">
        <v>24</v>
      </c>
      <c r="G5509" t="s">
        <v>28</v>
      </c>
      <c r="H5509" s="3">
        <v>14709.65</v>
      </c>
      <c r="I5509" t="s">
        <v>21</v>
      </c>
      <c r="J5509" t="s">
        <v>19</v>
      </c>
      <c r="K55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41.080840643710602</v>
      </c>
      <c r="L5509" s="5">
        <f>TablaDatos[[#This Row],[IMC_raw]]/1000000000000000</f>
        <v>4.1080840643710603</v>
      </c>
      <c r="M5509" s="2">
        <v>4108084064371060</v>
      </c>
      <c r="N55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09" s="13">
        <f t="shared" si="86"/>
        <v>5508</v>
      </c>
      <c r="P5509" s="2" t="str">
        <f>IF(TablaDatos[[#This Row],[Diabetes]]=0,"No","Si")</f>
        <v>Si</v>
      </c>
      <c r="Q5509">
        <v>1</v>
      </c>
      <c r="R5509">
        <f>TablaDatos[[#This Row],[Aux2]]/10000000000000</f>
        <v>262.19762187886198</v>
      </c>
      <c r="S5509" s="1">
        <v>2621976218788620</v>
      </c>
      <c r="T5509" s="7">
        <f>TablaDatos[[#This Row],[Aux3]]/100000000000000</f>
        <v>276.175155916714</v>
      </c>
      <c r="U5509" s="1">
        <v>2.76175155916714E+16</v>
      </c>
      <c r="V5509">
        <v>179.7</v>
      </c>
      <c r="W5509">
        <v>109.4</v>
      </c>
    </row>
    <row r="5510" spans="1:23">
      <c r="A5510">
        <v>2010</v>
      </c>
      <c r="B5510">
        <v>66</v>
      </c>
      <c r="C5510" t="s">
        <v>23</v>
      </c>
      <c r="D5510" t="s">
        <v>34</v>
      </c>
      <c r="E5510" t="s">
        <v>31</v>
      </c>
      <c r="F5510" t="s">
        <v>24</v>
      </c>
      <c r="G5510" t="s">
        <v>25</v>
      </c>
      <c r="H5510" s="3">
        <v>14788.23</v>
      </c>
      <c r="I5510" t="s">
        <v>21</v>
      </c>
      <c r="J5510" t="s">
        <v>19</v>
      </c>
      <c r="K55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41.067123258571002</v>
      </c>
      <c r="L5510" s="5">
        <f>TablaDatos[[#This Row],[IMC_raw]]/1000000000000000</f>
        <v>4.1067123258571003</v>
      </c>
      <c r="M5510" s="2">
        <v>4106712325857100</v>
      </c>
      <c r="N55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0" s="13">
        <f t="shared" si="86"/>
        <v>5509</v>
      </c>
      <c r="P5510" s="2" t="str">
        <f>IF(TablaDatos[[#This Row],[Diabetes]]=0,"No","Si")</f>
        <v>Si</v>
      </c>
      <c r="Q5510">
        <v>1</v>
      </c>
      <c r="R5510">
        <f>TablaDatos[[#This Row],[Aux2]]/10000000000000</f>
        <v>25.552613113941501</v>
      </c>
      <c r="S5510" s="1">
        <v>255526131139415</v>
      </c>
      <c r="T5510" s="7">
        <f>TablaDatos[[#This Row],[Aux3]]/100000000000000</f>
        <v>3.0000000000000001E-12</v>
      </c>
      <c r="U5510">
        <v>300</v>
      </c>
      <c r="V5510">
        <v>182.9</v>
      </c>
      <c r="W5510">
        <v>108.1</v>
      </c>
    </row>
    <row r="5511" spans="1:23">
      <c r="A5511">
        <v>2010</v>
      </c>
      <c r="B5511">
        <v>55</v>
      </c>
      <c r="C5511" t="s">
        <v>16</v>
      </c>
      <c r="D5511" t="s">
        <v>72</v>
      </c>
      <c r="E5511" t="s">
        <v>19</v>
      </c>
      <c r="F5511" t="s">
        <v>40</v>
      </c>
      <c r="G5511" t="s">
        <v>28</v>
      </c>
      <c r="H5511" s="3">
        <v>29589.47</v>
      </c>
      <c r="I5511" t="s">
        <v>19</v>
      </c>
      <c r="J5511" t="s">
        <v>21</v>
      </c>
      <c r="K55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41.052895206013098</v>
      </c>
      <c r="L5511" s="6">
        <f>TablaDatos[[#This Row],[IMC_raw]]/100000000000000</f>
        <v>41.052895206013098</v>
      </c>
      <c r="M5511" s="2">
        <v>4105289520601310</v>
      </c>
      <c r="N55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1" s="13">
        <f t="shared" si="86"/>
        <v>5510</v>
      </c>
      <c r="P5511" s="2" t="str">
        <f>IF(TablaDatos[[#This Row],[Diabetes]]=0,"No","Si")</f>
        <v>No</v>
      </c>
      <c r="Q5511">
        <v>0</v>
      </c>
      <c r="R5511">
        <f>TablaDatos[[#This Row],[Aux2]]/10000000000000</f>
        <v>2283.2222600557202</v>
      </c>
      <c r="S5511" s="1">
        <v>2.28322226005572E+16</v>
      </c>
      <c r="T5511" s="7">
        <f>TablaDatos[[#This Row],[Aux3]]/100000000000000</f>
        <v>242.77955218046</v>
      </c>
      <c r="U5511" s="1">
        <v>2.4277955218046E+16</v>
      </c>
      <c r="V5511">
        <v>176.3</v>
      </c>
      <c r="W5511">
        <v>101.8</v>
      </c>
    </row>
    <row r="5512" spans="1:23">
      <c r="A5512">
        <v>2010</v>
      </c>
      <c r="B5512">
        <v>67</v>
      </c>
      <c r="C5512" t="s">
        <v>16</v>
      </c>
      <c r="D5512" t="s">
        <v>37</v>
      </c>
      <c r="E5512" t="s">
        <v>21</v>
      </c>
      <c r="F5512" t="s">
        <v>24</v>
      </c>
      <c r="G5512" t="s">
        <v>25</v>
      </c>
      <c r="H5512" s="3">
        <v>11500.58</v>
      </c>
      <c r="I5512" t="s">
        <v>21</v>
      </c>
      <c r="J5512" t="s">
        <v>19</v>
      </c>
      <c r="K55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40.892832458713997</v>
      </c>
      <c r="L5512" s="5">
        <f>TablaDatos[[#This Row],[IMC_raw]]/1000000000000000</f>
        <v>40.892832458713997</v>
      </c>
      <c r="M5512" s="2">
        <v>4.0892832458714E+16</v>
      </c>
      <c r="N55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2" s="13">
        <f t="shared" si="86"/>
        <v>5511</v>
      </c>
      <c r="P5512" s="2" t="str">
        <f>IF(TablaDatos[[#This Row],[Diabetes]]=0,"No","Si")</f>
        <v>Si</v>
      </c>
      <c r="Q5512">
        <v>1</v>
      </c>
      <c r="R5512">
        <f>TablaDatos[[#This Row],[Aux2]]/10000000000000</f>
        <v>2532.4222916169401</v>
      </c>
      <c r="S5512" s="1">
        <v>2.53242229161694E+16</v>
      </c>
      <c r="T5512" s="7">
        <f>TablaDatos[[#This Row],[Aux3]]/100000000000000</f>
        <v>26.9369996817728</v>
      </c>
      <c r="U5512" s="1">
        <v>2693699968177280</v>
      </c>
      <c r="V5512">
        <v>180.9</v>
      </c>
      <c r="W5512">
        <v>106</v>
      </c>
    </row>
    <row r="5513" spans="1:23">
      <c r="A5513">
        <v>2010</v>
      </c>
      <c r="B5513">
        <v>72</v>
      </c>
      <c r="C5513" t="s">
        <v>23</v>
      </c>
      <c r="D5513" t="s">
        <v>73</v>
      </c>
      <c r="E5513" t="s">
        <v>21</v>
      </c>
      <c r="F5513" t="s">
        <v>19</v>
      </c>
      <c r="G5513" t="s">
        <v>25</v>
      </c>
      <c r="H5513" s="3">
        <v>20986.26</v>
      </c>
      <c r="I5513" t="s">
        <v>19</v>
      </c>
      <c r="J5513" t="s">
        <v>22</v>
      </c>
      <c r="K55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40.862075362394002</v>
      </c>
      <c r="L5513" s="6">
        <f>TablaDatos[[#This Row],[IMC_raw]]/1000000000000000</f>
        <v>4.0862075362394004</v>
      </c>
      <c r="M5513" s="2">
        <v>4086207536239400</v>
      </c>
      <c r="N55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3" s="13">
        <f t="shared" si="86"/>
        <v>5512</v>
      </c>
      <c r="P5513" s="2" t="str">
        <f>IF(TablaDatos[[#This Row],[Diabetes]]=0,"No","Si")</f>
        <v>No</v>
      </c>
      <c r="Q5513">
        <v>0</v>
      </c>
      <c r="R5513">
        <f>TablaDatos[[#This Row],[Aux2]]/10000000000000</f>
        <v>2027.6468875257301</v>
      </c>
      <c r="S5513" s="1">
        <v>2.02764688752573E+16</v>
      </c>
      <c r="T5513" s="7">
        <f>TablaDatos[[#This Row],[Aux3]]/100000000000000</f>
        <v>26.1470289557097</v>
      </c>
      <c r="U5513" s="1">
        <v>2614702895570970</v>
      </c>
      <c r="V5513">
        <v>175</v>
      </c>
      <c r="W5513">
        <v>109.7</v>
      </c>
    </row>
    <row r="5514" spans="1:23">
      <c r="A5514">
        <v>2010</v>
      </c>
      <c r="B5514">
        <v>64</v>
      </c>
      <c r="C5514" t="s">
        <v>23</v>
      </c>
      <c r="D5514" t="s">
        <v>29</v>
      </c>
      <c r="E5514" t="s">
        <v>18</v>
      </c>
      <c r="F5514" t="s">
        <v>19</v>
      </c>
      <c r="G5514" t="s">
        <v>28</v>
      </c>
      <c r="H5514" s="3">
        <v>11118.24</v>
      </c>
      <c r="I5514" t="s">
        <v>21</v>
      </c>
      <c r="J5514" t="s">
        <v>18</v>
      </c>
      <c r="K55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40.7460119875877</v>
      </c>
      <c r="L5514" s="6">
        <f>TablaDatos[[#This Row],[IMC_raw]]/1000000000000000</f>
        <v>4.0746011987587698</v>
      </c>
      <c r="M5514" s="2">
        <v>4074601198758770</v>
      </c>
      <c r="N55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4" s="13">
        <f t="shared" si="86"/>
        <v>5513</v>
      </c>
      <c r="P5514" s="2" t="str">
        <f>IF(TablaDatos[[#This Row],[Diabetes]]=0,"No","Si")</f>
        <v>No</v>
      </c>
      <c r="Q5514">
        <v>0</v>
      </c>
      <c r="R5514">
        <f>TablaDatos[[#This Row],[Aux2]]/10000000000000</f>
        <v>2248.86622787536</v>
      </c>
      <c r="S5514" s="1">
        <v>2.24886622787536E+16</v>
      </c>
      <c r="T5514" s="7">
        <f>TablaDatos[[#This Row],[Aux3]]/100000000000000</f>
        <v>25.8802127289295</v>
      </c>
      <c r="U5514" s="1">
        <v>2588021272892950</v>
      </c>
      <c r="V5514">
        <v>155.9</v>
      </c>
      <c r="W5514">
        <v>104.3</v>
      </c>
    </row>
    <row r="5515" spans="1:23">
      <c r="A5515">
        <v>2010</v>
      </c>
      <c r="B5515">
        <v>63</v>
      </c>
      <c r="C5515" t="s">
        <v>16</v>
      </c>
      <c r="D5515" t="s">
        <v>29</v>
      </c>
      <c r="E5515" t="s">
        <v>31</v>
      </c>
      <c r="F5515" t="s">
        <v>24</v>
      </c>
      <c r="G5515" t="s">
        <v>28</v>
      </c>
      <c r="H5515" s="3">
        <v>15853.82</v>
      </c>
      <c r="I5515" t="s">
        <v>21</v>
      </c>
      <c r="J5515" t="s">
        <v>19</v>
      </c>
      <c r="K55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40.713943259478</v>
      </c>
      <c r="L5515" s="5">
        <f>TablaDatos[[#This Row],[IMC_raw]]/1000000000000000</f>
        <v>4.0713943259478</v>
      </c>
      <c r="M5515" s="2">
        <v>4071394325947800</v>
      </c>
      <c r="N55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5" s="13">
        <f t="shared" si="86"/>
        <v>5514</v>
      </c>
      <c r="P5515" s="2" t="str">
        <f>IF(TablaDatos[[#This Row],[Diabetes]]=0,"No","Si")</f>
        <v>Si</v>
      </c>
      <c r="Q5515">
        <v>1</v>
      </c>
      <c r="R5515">
        <f>TablaDatos[[#This Row],[Aux2]]/10000000000000</f>
        <v>262.23272807295098</v>
      </c>
      <c r="S5515" s="1">
        <v>2622327280729510</v>
      </c>
      <c r="T5515" s="7">
        <f>TablaDatos[[#This Row],[Aux3]]/100000000000000</f>
        <v>3.0000000000000001E-12</v>
      </c>
      <c r="U5515">
        <v>300</v>
      </c>
      <c r="V5515">
        <v>171.6</v>
      </c>
      <c r="W5515">
        <v>111.4</v>
      </c>
    </row>
    <row r="5516" spans="1:23">
      <c r="A5516">
        <v>2010</v>
      </c>
      <c r="B5516">
        <v>49</v>
      </c>
      <c r="C5516" t="s">
        <v>23</v>
      </c>
      <c r="D5516" t="s">
        <v>30</v>
      </c>
      <c r="E5516" t="s">
        <v>18</v>
      </c>
      <c r="F5516" t="s">
        <v>24</v>
      </c>
      <c r="G5516" t="s">
        <v>20</v>
      </c>
      <c r="H5516" s="3">
        <v>12715.05</v>
      </c>
      <c r="I5516" t="s">
        <v>21</v>
      </c>
      <c r="J5516" t="s">
        <v>18</v>
      </c>
      <c r="K55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40.7134874033542</v>
      </c>
      <c r="L5516" s="6">
        <f>TablaDatos[[#This Row],[IMC_raw]]/1000000000000000</f>
        <v>4.07134874033542</v>
      </c>
      <c r="M5516" s="2">
        <v>4071348740335420</v>
      </c>
      <c r="N55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6" s="13">
        <f t="shared" si="86"/>
        <v>5515</v>
      </c>
      <c r="P5516" s="2" t="str">
        <f>IF(TablaDatos[[#This Row],[Diabetes]]=0,"No","Si")</f>
        <v>Si</v>
      </c>
      <c r="Q5516">
        <v>1</v>
      </c>
      <c r="R5516">
        <f>TablaDatos[[#This Row],[Aux2]]/10000000000000</f>
        <v>2441.3896584791601</v>
      </c>
      <c r="S5516" s="1">
        <v>2.44138965847916E+16</v>
      </c>
      <c r="T5516" s="7">
        <f>TablaDatos[[#This Row],[Aux3]]/100000000000000</f>
        <v>27.0660353110597</v>
      </c>
      <c r="U5516" s="1">
        <v>2706603531105970</v>
      </c>
      <c r="V5516">
        <v>159.30000000000001</v>
      </c>
      <c r="W5516">
        <v>92.1</v>
      </c>
    </row>
    <row r="5517" spans="1:23">
      <c r="A5517">
        <v>2010</v>
      </c>
      <c r="B5517">
        <v>60</v>
      </c>
      <c r="C5517" t="s">
        <v>16</v>
      </c>
      <c r="D5517" t="s">
        <v>30</v>
      </c>
      <c r="E5517" t="s">
        <v>21</v>
      </c>
      <c r="F5517" t="s">
        <v>19</v>
      </c>
      <c r="G5517" t="s">
        <v>28</v>
      </c>
      <c r="H5517" s="3">
        <v>14215.73</v>
      </c>
      <c r="I5517" t="s">
        <v>21</v>
      </c>
      <c r="J5517" t="s">
        <v>19</v>
      </c>
      <c r="K55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40.674508012334705</v>
      </c>
      <c r="L5517" s="5">
        <f>TablaDatos[[#This Row],[IMC_raw]]/1000000000000000</f>
        <v>40.674508012334705</v>
      </c>
      <c r="M5517" s="2">
        <v>4.0674508012334704E+16</v>
      </c>
      <c r="N55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7" s="13">
        <f t="shared" si="86"/>
        <v>5516</v>
      </c>
      <c r="P5517" s="2" t="str">
        <f>IF(TablaDatos[[#This Row],[Diabetes]]=0,"No","Si")</f>
        <v>Si</v>
      </c>
      <c r="Q5517">
        <v>1</v>
      </c>
      <c r="R5517">
        <f>TablaDatos[[#This Row],[Aux2]]/10000000000000</f>
        <v>234.828525135776</v>
      </c>
      <c r="S5517" s="1">
        <v>2348285251357760</v>
      </c>
      <c r="T5517" s="7">
        <f>TablaDatos[[#This Row],[Aux3]]/100000000000000</f>
        <v>25.203470608382599</v>
      </c>
      <c r="U5517" s="1">
        <v>2520347060838260</v>
      </c>
      <c r="V5517">
        <v>179.2</v>
      </c>
      <c r="W5517">
        <v>107.5</v>
      </c>
    </row>
    <row r="5518" spans="1:23">
      <c r="A5518">
        <v>2010</v>
      </c>
      <c r="B5518">
        <v>53</v>
      </c>
      <c r="C5518" t="s">
        <v>23</v>
      </c>
      <c r="D5518" t="s">
        <v>27</v>
      </c>
      <c r="E5518" t="s">
        <v>18</v>
      </c>
      <c r="F5518" t="s">
        <v>19</v>
      </c>
      <c r="G5518" t="s">
        <v>20</v>
      </c>
      <c r="H5518" s="3">
        <v>19484.5</v>
      </c>
      <c r="I5518" t="s">
        <v>19</v>
      </c>
      <c r="J5518" t="s">
        <v>22</v>
      </c>
      <c r="K55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40.648722696172797</v>
      </c>
      <c r="L5518" s="5">
        <f>TablaDatos[[#This Row],[IMC_raw]]/1000000000000000</f>
        <v>40.648722696172797</v>
      </c>
      <c r="M5518" s="2">
        <v>4.06487226961728E+16</v>
      </c>
      <c r="N55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8" s="13">
        <f t="shared" si="86"/>
        <v>5517</v>
      </c>
      <c r="P5518" s="2" t="str">
        <f>IF(TablaDatos[[#This Row],[Diabetes]]=0,"No","Si")</f>
        <v>No</v>
      </c>
      <c r="Q5518">
        <v>0</v>
      </c>
      <c r="R5518">
        <f>TablaDatos[[#This Row],[Aux2]]/10000000000000</f>
        <v>2114.9688853687699</v>
      </c>
      <c r="S5518" s="1">
        <v>2.11496888536877E+16</v>
      </c>
      <c r="T5518" s="7">
        <f>TablaDatos[[#This Row],[Aux3]]/100000000000000</f>
        <v>221.166573036686</v>
      </c>
      <c r="U5518" s="1">
        <v>2.21166573036686E+16</v>
      </c>
      <c r="V5518">
        <v>150.69999999999999</v>
      </c>
      <c r="W5518">
        <v>93.1</v>
      </c>
    </row>
    <row r="5519" spans="1:23">
      <c r="A5519">
        <v>2010</v>
      </c>
      <c r="B5519">
        <v>57</v>
      </c>
      <c r="C5519" t="s">
        <v>23</v>
      </c>
      <c r="D5519" t="s">
        <v>29</v>
      </c>
      <c r="E5519" t="s">
        <v>19</v>
      </c>
      <c r="F5519" t="s">
        <v>24</v>
      </c>
      <c r="G5519" t="s">
        <v>28</v>
      </c>
      <c r="H5519" s="3">
        <v>14413.95</v>
      </c>
      <c r="I5519" t="s">
        <v>21</v>
      </c>
      <c r="J5519" t="s">
        <v>22</v>
      </c>
      <c r="K55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40.612444724024499</v>
      </c>
      <c r="L5519" s="6">
        <f>TablaDatos[[#This Row],[IMC_raw]]/1000000000000000</f>
        <v>40.612444724024499</v>
      </c>
      <c r="M5519" s="2">
        <v>4.0612444724024496E+16</v>
      </c>
      <c r="N55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19" s="13">
        <f t="shared" si="86"/>
        <v>5518</v>
      </c>
      <c r="P5519" s="2" t="str">
        <f>IF(TablaDatos[[#This Row],[Diabetes]]=0,"No","Si")</f>
        <v>Si</v>
      </c>
      <c r="Q5519">
        <v>1</v>
      </c>
      <c r="R5519">
        <f>TablaDatos[[#This Row],[Aux2]]/10000000000000</f>
        <v>239.382682511826</v>
      </c>
      <c r="S5519" s="1">
        <v>2393826825118260</v>
      </c>
      <c r="T5519" s="7">
        <f>TablaDatos[[#This Row],[Aux3]]/100000000000000</f>
        <v>254.146175846912</v>
      </c>
      <c r="U5519" s="1">
        <v>2.54146175846912E+16</v>
      </c>
      <c r="V5519">
        <v>173.7</v>
      </c>
      <c r="W5519">
        <v>102.4</v>
      </c>
    </row>
    <row r="5520" spans="1:23">
      <c r="A5520">
        <v>2010</v>
      </c>
      <c r="B5520">
        <v>63</v>
      </c>
      <c r="C5520" t="s">
        <v>23</v>
      </c>
      <c r="D5520" t="s">
        <v>74</v>
      </c>
      <c r="E5520" t="s">
        <v>18</v>
      </c>
      <c r="F5520" t="s">
        <v>24</v>
      </c>
      <c r="G5520" t="s">
        <v>28</v>
      </c>
      <c r="H5520" s="3">
        <v>8377.59</v>
      </c>
      <c r="I5520" t="s">
        <v>19</v>
      </c>
      <c r="J5520" t="s">
        <v>22</v>
      </c>
      <c r="K55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40.5818798285502</v>
      </c>
      <c r="L5520" s="6">
        <f>TablaDatos[[#This Row],[IMC_raw]]/1000000000000000</f>
        <v>40.5818798285502</v>
      </c>
      <c r="M5520" s="2">
        <v>4.05818798285502E+16</v>
      </c>
      <c r="N55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0" s="13">
        <f t="shared" si="86"/>
        <v>5519</v>
      </c>
      <c r="P5520" s="2" t="str">
        <f>IF(TablaDatos[[#This Row],[Diabetes]]=0,"No","Si")</f>
        <v>Si</v>
      </c>
      <c r="Q5520">
        <v>1</v>
      </c>
      <c r="R5520">
        <f>TablaDatos[[#This Row],[Aux2]]/10000000000000</f>
        <v>272.40848115694001</v>
      </c>
      <c r="S5520" s="1">
        <v>2724084811569400</v>
      </c>
      <c r="T5520" s="7">
        <f>TablaDatos[[#This Row],[Aux3]]/100000000000000</f>
        <v>3.0000000000000001E-12</v>
      </c>
      <c r="U5520">
        <v>300</v>
      </c>
      <c r="V5520">
        <v>177.6</v>
      </c>
      <c r="W5520">
        <v>98.4</v>
      </c>
    </row>
    <row r="5521" spans="1:23">
      <c r="A5521">
        <v>2010</v>
      </c>
      <c r="B5521">
        <v>62</v>
      </c>
      <c r="C5521" t="s">
        <v>16</v>
      </c>
      <c r="D5521" t="s">
        <v>29</v>
      </c>
      <c r="E5521" t="s">
        <v>21</v>
      </c>
      <c r="F5521" t="s">
        <v>24</v>
      </c>
      <c r="G5521" t="s">
        <v>28</v>
      </c>
      <c r="H5521" s="3">
        <v>15523.66</v>
      </c>
      <c r="I5521" t="s">
        <v>21</v>
      </c>
      <c r="J5521" t="s">
        <v>19</v>
      </c>
      <c r="K55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40.535658550230401</v>
      </c>
      <c r="L5521" s="6">
        <f>TablaDatos[[#This Row],[IMC_raw]]/100000000000000</f>
        <v>40.535658550230401</v>
      </c>
      <c r="M5521" s="2">
        <v>4053565855023040</v>
      </c>
      <c r="N55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1" s="13">
        <f t="shared" si="86"/>
        <v>5520</v>
      </c>
      <c r="P5521" s="2" t="str">
        <f>IF(TablaDatos[[#This Row],[Diabetes]]=0,"No","Si")</f>
        <v>Si</v>
      </c>
      <c r="Q5521">
        <v>1</v>
      </c>
      <c r="R5521">
        <f>TablaDatos[[#This Row],[Aux2]]/10000000000000</f>
        <v>268.50114383491501</v>
      </c>
      <c r="S5521" s="1">
        <v>2685011438349150</v>
      </c>
      <c r="T5521" s="7">
        <f>TablaDatos[[#This Row],[Aux3]]/100000000000000</f>
        <v>26.1463599074794</v>
      </c>
      <c r="U5521" s="1">
        <v>2614635990747940</v>
      </c>
      <c r="V5521">
        <v>190.5</v>
      </c>
      <c r="W5521">
        <v>108.3</v>
      </c>
    </row>
    <row r="5522" spans="1:23">
      <c r="A5522">
        <v>2010</v>
      </c>
      <c r="B5522">
        <v>58</v>
      </c>
      <c r="C5522" t="s">
        <v>16</v>
      </c>
      <c r="D5522" t="s">
        <v>73</v>
      </c>
      <c r="E5522" t="s">
        <v>21</v>
      </c>
      <c r="F5522" t="s">
        <v>24</v>
      </c>
      <c r="G5522" t="s">
        <v>28</v>
      </c>
      <c r="H5522" s="3">
        <v>27838.33</v>
      </c>
      <c r="I5522" t="s">
        <v>21</v>
      </c>
      <c r="J5522" t="s">
        <v>18</v>
      </c>
      <c r="K55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40.450564367311799</v>
      </c>
      <c r="L5522" s="6">
        <f>TablaDatos[[#This Row],[IMC_raw]]/100000000000000</f>
        <v>40.450564367311799</v>
      </c>
      <c r="M5522" s="2">
        <v>4045056436731180</v>
      </c>
      <c r="N55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2" s="13">
        <f t="shared" si="86"/>
        <v>5521</v>
      </c>
      <c r="P5522" s="2" t="str">
        <f>IF(TablaDatos[[#This Row],[Diabetes]]=0,"No","Si")</f>
        <v>Si</v>
      </c>
      <c r="Q5522">
        <v>1</v>
      </c>
      <c r="R5522">
        <f>TablaDatos[[#This Row],[Aux2]]/10000000000000</f>
        <v>2406.3829844432598</v>
      </c>
      <c r="S5522" s="1">
        <v>2.40638298444326E+16</v>
      </c>
      <c r="T5522" s="7">
        <f>TablaDatos[[#This Row],[Aux3]]/100000000000000</f>
        <v>29.872665963945401</v>
      </c>
      <c r="U5522" s="1">
        <v>2987266596394540</v>
      </c>
      <c r="V5522">
        <v>176</v>
      </c>
      <c r="W5522">
        <v>107.5</v>
      </c>
    </row>
    <row r="5523" spans="1:23">
      <c r="A5523">
        <v>2010</v>
      </c>
      <c r="B5523">
        <v>49</v>
      </c>
      <c r="C5523" t="s">
        <v>16</v>
      </c>
      <c r="D5523" t="s">
        <v>34</v>
      </c>
      <c r="E5523" t="s">
        <v>18</v>
      </c>
      <c r="F5523" t="s">
        <v>35</v>
      </c>
      <c r="G5523" t="s">
        <v>20</v>
      </c>
      <c r="H5523" s="3">
        <v>19743.98</v>
      </c>
      <c r="I5523" t="s">
        <v>18</v>
      </c>
      <c r="J5523" t="s">
        <v>22</v>
      </c>
      <c r="K55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40.449828018567004</v>
      </c>
      <c r="L5523" s="5">
        <f>TablaDatos[[#This Row],[IMC_raw]]/1000000000000000</f>
        <v>4.0449828018567002</v>
      </c>
      <c r="M5523" s="2">
        <v>4044982801856700</v>
      </c>
      <c r="N55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3" s="13">
        <f t="shared" si="86"/>
        <v>5522</v>
      </c>
      <c r="P5523" s="2" t="str">
        <f>IF(TablaDatos[[#This Row],[Diabetes]]=0,"No","Si")</f>
        <v>No</v>
      </c>
      <c r="Q5523">
        <v>0</v>
      </c>
      <c r="R5523">
        <f>TablaDatos[[#This Row],[Aux2]]/10000000000000</f>
        <v>204.98957476622999</v>
      </c>
      <c r="S5523" s="1">
        <v>2049895747662300</v>
      </c>
      <c r="T5523" s="7">
        <f>TablaDatos[[#This Row],[Aux3]]/100000000000000</f>
        <v>2.26587935506143</v>
      </c>
      <c r="U5523" s="1">
        <v>226587935506143</v>
      </c>
      <c r="V5523">
        <v>148.30000000000001</v>
      </c>
      <c r="W5523">
        <v>97.7</v>
      </c>
    </row>
    <row r="5524" spans="1:23">
      <c r="A5524">
        <v>2010</v>
      </c>
      <c r="B5524">
        <v>65</v>
      </c>
      <c r="C5524" t="s">
        <v>16</v>
      </c>
      <c r="D5524" t="s">
        <v>29</v>
      </c>
      <c r="E5524" t="s">
        <v>21</v>
      </c>
      <c r="F5524" t="s">
        <v>24</v>
      </c>
      <c r="G5524" t="s">
        <v>25</v>
      </c>
      <c r="H5524" s="3">
        <v>13498.22</v>
      </c>
      <c r="I5524" t="s">
        <v>21</v>
      </c>
      <c r="J5524" t="s">
        <v>22</v>
      </c>
      <c r="K55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40.408001725106004</v>
      </c>
      <c r="L5524" s="5">
        <f>TablaDatos[[#This Row],[IMC_raw]]/1000000000000000</f>
        <v>4.0408001725106004</v>
      </c>
      <c r="M5524" s="2">
        <v>4040800172510600</v>
      </c>
      <c r="N55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4" s="13">
        <f t="shared" si="86"/>
        <v>5523</v>
      </c>
      <c r="P5524" s="2" t="str">
        <f>IF(TablaDatos[[#This Row],[Diabetes]]=0,"No","Si")</f>
        <v>Si</v>
      </c>
      <c r="Q5524">
        <v>1</v>
      </c>
      <c r="R5524">
        <f>TablaDatos[[#This Row],[Aux2]]/10000000000000</f>
        <v>23.6181319915536</v>
      </c>
      <c r="S5524" s="1">
        <v>236181319915536</v>
      </c>
      <c r="T5524" s="7">
        <f>TablaDatos[[#This Row],[Aux3]]/100000000000000</f>
        <v>277.94316979632799</v>
      </c>
      <c r="U5524" s="1">
        <v>2.77943169796328E+16</v>
      </c>
      <c r="V5524">
        <v>182.3</v>
      </c>
      <c r="W5524">
        <v>106.6</v>
      </c>
    </row>
    <row r="5525" spans="1:23">
      <c r="A5525">
        <v>2010</v>
      </c>
      <c r="B5525">
        <v>56</v>
      </c>
      <c r="C5525" t="s">
        <v>23</v>
      </c>
      <c r="D5525" t="s">
        <v>34</v>
      </c>
      <c r="E5525" t="s">
        <v>18</v>
      </c>
      <c r="F5525" t="s">
        <v>24</v>
      </c>
      <c r="G5525" t="s">
        <v>28</v>
      </c>
      <c r="H5525" s="3">
        <v>13683.69</v>
      </c>
      <c r="I5525" t="s">
        <v>19</v>
      </c>
      <c r="J5525" t="s">
        <v>22</v>
      </c>
      <c r="K55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40.398944657279102</v>
      </c>
      <c r="L5525" s="6">
        <f>TablaDatos[[#This Row],[IMC_raw]]/1000000000000000</f>
        <v>4.0398944657279099</v>
      </c>
      <c r="M5525" s="2">
        <v>4039894465727910</v>
      </c>
      <c r="N55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5" s="13">
        <f t="shared" si="86"/>
        <v>5524</v>
      </c>
      <c r="P5525" s="2" t="str">
        <f>IF(TablaDatos[[#This Row],[Diabetes]]=0,"No","Si")</f>
        <v>Si</v>
      </c>
      <c r="Q5525">
        <v>1</v>
      </c>
      <c r="R5525">
        <f>TablaDatos[[#This Row],[Aux2]]/10000000000000</f>
        <v>260.59589971560303</v>
      </c>
      <c r="S5525" s="1">
        <v>2605958997156030</v>
      </c>
      <c r="T5525" s="7">
        <f>TablaDatos[[#This Row],[Aux3]]/100000000000000</f>
        <v>3.0000000000000001E-12</v>
      </c>
      <c r="U5525">
        <v>300</v>
      </c>
      <c r="V5525">
        <v>161.1</v>
      </c>
      <c r="W5525">
        <v>98.4</v>
      </c>
    </row>
    <row r="5526" spans="1:23">
      <c r="A5526">
        <v>2010</v>
      </c>
      <c r="B5526">
        <v>52</v>
      </c>
      <c r="C5526" t="s">
        <v>23</v>
      </c>
      <c r="D5526" t="s">
        <v>30</v>
      </c>
      <c r="E5526" t="s">
        <v>18</v>
      </c>
      <c r="F5526" t="s">
        <v>24</v>
      </c>
      <c r="G5526" t="s">
        <v>20</v>
      </c>
      <c r="H5526" s="3">
        <v>17200.03</v>
      </c>
      <c r="I5526" t="s">
        <v>19</v>
      </c>
      <c r="J5526" t="s">
        <v>22</v>
      </c>
      <c r="K55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24.924718731986101</v>
      </c>
      <c r="L5526" s="5">
        <f>TablaDatos[[#This Row],[IMC_raw]]/1000000000000000</f>
        <v>24.924718731986101</v>
      </c>
      <c r="M5526" s="2">
        <v>2.49247187319861E+16</v>
      </c>
      <c r="N55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6" s="13">
        <f t="shared" si="86"/>
        <v>5525</v>
      </c>
      <c r="P5526" s="2" t="str">
        <f>IF(TablaDatos[[#This Row],[Diabetes]]=0,"No","Si")</f>
        <v>No</v>
      </c>
      <c r="Q5526">
        <v>0</v>
      </c>
      <c r="R5526">
        <f>TablaDatos[[#This Row],[Aux2]]/10000000000000</f>
        <v>2136.0313890963198</v>
      </c>
      <c r="S5526" s="1">
        <v>2.13603138909632E+16</v>
      </c>
      <c r="T5526" s="7">
        <f>TablaDatos[[#This Row],[Aux3]]/100000000000000</f>
        <v>203.69535096076501</v>
      </c>
      <c r="U5526" s="1">
        <v>2.03695350960765E+16</v>
      </c>
      <c r="V5526">
        <v>139.69999999999999</v>
      </c>
      <c r="W5526">
        <v>82.9</v>
      </c>
    </row>
    <row r="5527" spans="1:23">
      <c r="A5527">
        <v>2010</v>
      </c>
      <c r="B5527">
        <v>58</v>
      </c>
      <c r="C5527" t="s">
        <v>16</v>
      </c>
      <c r="D5527" t="s">
        <v>29</v>
      </c>
      <c r="E5527" t="s">
        <v>18</v>
      </c>
      <c r="F5527" t="s">
        <v>19</v>
      </c>
      <c r="G5527" t="s">
        <v>28</v>
      </c>
      <c r="H5527" s="3">
        <v>11481.34</v>
      </c>
      <c r="I5527" t="s">
        <v>21</v>
      </c>
      <c r="J5527" t="s">
        <v>22</v>
      </c>
      <c r="K55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18.465724392368202</v>
      </c>
      <c r="L5527" s="6">
        <f>TablaDatos[[#This Row],[IMC_raw]]/1000000000000000</f>
        <v>18.465724392368202</v>
      </c>
      <c r="M5527" s="2">
        <v>1.84657243923682E+16</v>
      </c>
      <c r="N55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7" s="13">
        <f t="shared" si="86"/>
        <v>5526</v>
      </c>
      <c r="P5527" s="2" t="str">
        <f>IF(TablaDatos[[#This Row],[Diabetes]]=0,"No","Si")</f>
        <v>No</v>
      </c>
      <c r="Q5527">
        <v>0</v>
      </c>
      <c r="R5527">
        <f>TablaDatos[[#This Row],[Aux2]]/10000000000000</f>
        <v>2176.8871388319999</v>
      </c>
      <c r="S5527" s="1">
        <v>2.176887138832E+16</v>
      </c>
      <c r="T5527" s="7">
        <f>TablaDatos[[#This Row],[Aux3]]/100000000000000</f>
        <v>2.45549036451902</v>
      </c>
      <c r="U5527" s="1">
        <v>245549036451902</v>
      </c>
      <c r="V5527">
        <v>143.9</v>
      </c>
      <c r="W5527">
        <v>91</v>
      </c>
    </row>
    <row r="5528" spans="1:23">
      <c r="A5528">
        <v>2011</v>
      </c>
      <c r="B5528">
        <v>52</v>
      </c>
      <c r="C5528" t="s">
        <v>23</v>
      </c>
      <c r="D5528" t="s">
        <v>34</v>
      </c>
      <c r="E5528" t="s">
        <v>18</v>
      </c>
      <c r="F5528" t="s">
        <v>19</v>
      </c>
      <c r="G5528" t="s">
        <v>20</v>
      </c>
      <c r="H5528" s="3">
        <v>12407.52</v>
      </c>
      <c r="I5528" t="s">
        <v>19</v>
      </c>
      <c r="J5528" t="s">
        <v>22</v>
      </c>
      <c r="K55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44.981558981868304</v>
      </c>
      <c r="L5528" s="6">
        <f>TablaDatos[[#This Row],[IMC_raw]]/1000000000000000</f>
        <v>4.4981558981868304</v>
      </c>
      <c r="M5528" s="2">
        <v>4498155898186830</v>
      </c>
      <c r="N55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8" s="13">
        <f t="shared" si="86"/>
        <v>5527</v>
      </c>
      <c r="P5528" s="2" t="str">
        <f>IF(TablaDatos[[#This Row],[Diabetes]]=0,"No","Si")</f>
        <v>No</v>
      </c>
      <c r="Q5528">
        <v>0</v>
      </c>
      <c r="R5528">
        <f>TablaDatos[[#This Row],[Aux2]]/10000000000000</f>
        <v>2277.4445767801899</v>
      </c>
      <c r="S5528" s="1">
        <v>2.27744457678019E+16</v>
      </c>
      <c r="T5528" s="7">
        <f>TablaDatos[[#This Row],[Aux3]]/100000000000000</f>
        <v>278.18531076975898</v>
      </c>
      <c r="U5528" s="1">
        <v>2.78185310769759E+16</v>
      </c>
      <c r="V5528">
        <v>159.30000000000001</v>
      </c>
      <c r="W5528">
        <v>96.3</v>
      </c>
    </row>
    <row r="5529" spans="1:23">
      <c r="A5529">
        <v>2011</v>
      </c>
      <c r="B5529">
        <v>68</v>
      </c>
      <c r="C5529" t="s">
        <v>23</v>
      </c>
      <c r="D5529" t="s">
        <v>30</v>
      </c>
      <c r="E5529" t="s">
        <v>21</v>
      </c>
      <c r="F5529" t="s">
        <v>24</v>
      </c>
      <c r="G5529" t="s">
        <v>25</v>
      </c>
      <c r="H5529" s="3">
        <v>13023.06</v>
      </c>
      <c r="I5529" t="s">
        <v>21</v>
      </c>
      <c r="J5529" t="s">
        <v>18</v>
      </c>
      <c r="K55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44.7734400421852</v>
      </c>
      <c r="L5529" s="5">
        <f>TablaDatos[[#This Row],[IMC_raw]]/1000000000000000</f>
        <v>4.4773440042185202</v>
      </c>
      <c r="M5529" s="2">
        <v>4477344004218520</v>
      </c>
      <c r="N55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29" s="13">
        <f t="shared" si="86"/>
        <v>5528</v>
      </c>
      <c r="P5529" s="2" t="str">
        <f>IF(TablaDatos[[#This Row],[Diabetes]]=0,"No","Si")</f>
        <v>Si</v>
      </c>
      <c r="Q5529">
        <v>1</v>
      </c>
      <c r="R5529">
        <f>TablaDatos[[#This Row],[Aux2]]/10000000000000</f>
        <v>2467.1481541302601</v>
      </c>
      <c r="S5529" s="1">
        <v>2.46714815413026E+16</v>
      </c>
      <c r="T5529" s="7">
        <f>TablaDatos[[#This Row],[Aux3]]/100000000000000</f>
        <v>295.336287609404</v>
      </c>
      <c r="U5529" s="1">
        <v>2.95336287609404E+16</v>
      </c>
      <c r="V5529">
        <v>185.1</v>
      </c>
      <c r="W5529">
        <v>111.5</v>
      </c>
    </row>
    <row r="5530" spans="1:23">
      <c r="A5530">
        <v>2011</v>
      </c>
      <c r="B5530">
        <v>68</v>
      </c>
      <c r="C5530" t="s">
        <v>23</v>
      </c>
      <c r="D5530" t="s">
        <v>73</v>
      </c>
      <c r="E5530" t="s">
        <v>18</v>
      </c>
      <c r="F5530" t="s">
        <v>24</v>
      </c>
      <c r="G5530" t="s">
        <v>25</v>
      </c>
      <c r="H5530" s="3">
        <v>27691.84</v>
      </c>
      <c r="I5530" t="s">
        <v>19</v>
      </c>
      <c r="J5530" t="s">
        <v>22</v>
      </c>
      <c r="K55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44.603898985542102</v>
      </c>
      <c r="L5530" s="6">
        <f>TablaDatos[[#This Row],[IMC_raw]]/1000000000000000</f>
        <v>4.4603898985542099</v>
      </c>
      <c r="M5530" s="2">
        <v>4460389898554210</v>
      </c>
      <c r="N55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0" s="13">
        <f t="shared" si="86"/>
        <v>5529</v>
      </c>
      <c r="P5530" s="2" t="str">
        <f>IF(TablaDatos[[#This Row],[Diabetes]]=0,"No","Si")</f>
        <v>No</v>
      </c>
      <c r="Q5530">
        <v>0</v>
      </c>
      <c r="R5530">
        <f>TablaDatos[[#This Row],[Aux2]]/10000000000000</f>
        <v>216.45930225307501</v>
      </c>
      <c r="S5530" s="1">
        <v>2164593022530750</v>
      </c>
      <c r="T5530" s="7">
        <f>TablaDatos[[#This Row],[Aux3]]/100000000000000</f>
        <v>294.78657717982099</v>
      </c>
      <c r="U5530" s="1">
        <v>2.94786577179821E+16</v>
      </c>
      <c r="V5530">
        <v>177.3</v>
      </c>
      <c r="W5530">
        <v>104.2</v>
      </c>
    </row>
    <row r="5531" spans="1:23">
      <c r="A5531">
        <v>2011</v>
      </c>
      <c r="B5531">
        <v>73</v>
      </c>
      <c r="C5531" t="s">
        <v>23</v>
      </c>
      <c r="D5531" t="s">
        <v>74</v>
      </c>
      <c r="E5531" t="s">
        <v>21</v>
      </c>
      <c r="F5531" t="s">
        <v>19</v>
      </c>
      <c r="G5531" t="s">
        <v>25</v>
      </c>
      <c r="H5531" s="3">
        <v>16316.87</v>
      </c>
      <c r="I5531" t="s">
        <v>21</v>
      </c>
      <c r="J5531" t="s">
        <v>18</v>
      </c>
      <c r="K55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44.536757162019498</v>
      </c>
      <c r="L5531" s="6">
        <f>TablaDatos[[#This Row],[IMC_raw]]/1000000000000000</f>
        <v>4.4536757162019498</v>
      </c>
      <c r="M5531" s="2">
        <v>4453675716201950</v>
      </c>
      <c r="N55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1" s="13">
        <f t="shared" si="86"/>
        <v>5530</v>
      </c>
      <c r="P5531" s="2" t="str">
        <f>IF(TablaDatos[[#This Row],[Diabetes]]=0,"No","Si")</f>
        <v>Si</v>
      </c>
      <c r="Q5531">
        <v>1</v>
      </c>
      <c r="R5531">
        <f>TablaDatos[[#This Row],[Aux2]]/10000000000000</f>
        <v>2394.7047162312201</v>
      </c>
      <c r="S5531" s="1">
        <v>2.39470471623122E+16</v>
      </c>
      <c r="T5531" s="7">
        <f>TablaDatos[[#This Row],[Aux3]]/100000000000000</f>
        <v>239.30013195887901</v>
      </c>
      <c r="U5531" s="1">
        <v>2.39300131958879E+16</v>
      </c>
      <c r="V5531">
        <v>185.1</v>
      </c>
      <c r="W5531">
        <v>109.9</v>
      </c>
    </row>
    <row r="5532" spans="1:23">
      <c r="A5532">
        <v>2011</v>
      </c>
      <c r="B5532">
        <v>57</v>
      </c>
      <c r="C5532" t="s">
        <v>16</v>
      </c>
      <c r="D5532" t="s">
        <v>42</v>
      </c>
      <c r="E5532" t="s">
        <v>21</v>
      </c>
      <c r="F5532" t="s">
        <v>24</v>
      </c>
      <c r="G5532" t="s">
        <v>28</v>
      </c>
      <c r="H5532" s="3">
        <v>15770.73</v>
      </c>
      <c r="I5532" t="s">
        <v>21</v>
      </c>
      <c r="J5532" t="s">
        <v>18</v>
      </c>
      <c r="K55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44.249606327704299</v>
      </c>
      <c r="L5532" s="6">
        <f>TablaDatos[[#This Row],[IMC_raw]]/1000000000000000</f>
        <v>4.4249606327704303</v>
      </c>
      <c r="M5532" s="2">
        <v>4424960632770430</v>
      </c>
      <c r="N55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2" s="13">
        <f t="shared" si="86"/>
        <v>5531</v>
      </c>
      <c r="P5532" s="2" t="str">
        <f>IF(TablaDatos[[#This Row],[Diabetes]]=0,"No","Si")</f>
        <v>Si</v>
      </c>
      <c r="Q5532">
        <v>1</v>
      </c>
      <c r="R5532">
        <f>TablaDatos[[#This Row],[Aux2]]/10000000000000</f>
        <v>2295.0931738838199</v>
      </c>
      <c r="S5532" s="1">
        <v>2.29509317388382E+16</v>
      </c>
      <c r="T5532" s="7">
        <f>TablaDatos[[#This Row],[Aux3]]/100000000000000</f>
        <v>26.693506751771501</v>
      </c>
      <c r="U5532" s="1">
        <v>2669350675177150</v>
      </c>
      <c r="V5532">
        <v>179.1</v>
      </c>
      <c r="W5532">
        <v>105.6</v>
      </c>
    </row>
    <row r="5533" spans="1:23">
      <c r="A5533">
        <v>2011</v>
      </c>
      <c r="B5533">
        <v>69</v>
      </c>
      <c r="C5533" t="s">
        <v>16</v>
      </c>
      <c r="D5533" t="s">
        <v>17</v>
      </c>
      <c r="E5533" t="s">
        <v>19</v>
      </c>
      <c r="F5533" t="s">
        <v>24</v>
      </c>
      <c r="G5533" t="s">
        <v>25</v>
      </c>
      <c r="H5533" s="3">
        <v>17286.09</v>
      </c>
      <c r="I5533" t="s">
        <v>19</v>
      </c>
      <c r="J5533" t="s">
        <v>22</v>
      </c>
      <c r="K55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44.121160941486401</v>
      </c>
      <c r="L5533" s="5">
        <f>TablaDatos[[#This Row],[IMC_raw]]/1000000000000000</f>
        <v>4.4121160941486401</v>
      </c>
      <c r="M5533" s="2">
        <v>4412116094148640</v>
      </c>
      <c r="N55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3" s="13">
        <f t="shared" si="86"/>
        <v>5532</v>
      </c>
      <c r="P5533" s="2" t="str">
        <f>IF(TablaDatos[[#This Row],[Diabetes]]=0,"No","Si")</f>
        <v>Si</v>
      </c>
      <c r="Q5533">
        <v>1</v>
      </c>
      <c r="R5533">
        <f>TablaDatos[[#This Row],[Aux2]]/10000000000000</f>
        <v>2561.3255975758202</v>
      </c>
      <c r="S5533" s="1">
        <v>2.56132559757582E+16</v>
      </c>
      <c r="T5533" s="7">
        <f>TablaDatos[[#This Row],[Aux3]]/100000000000000</f>
        <v>28.933561775474701</v>
      </c>
      <c r="U5533" s="1">
        <v>2893356177547470</v>
      </c>
      <c r="V5533">
        <v>176.9</v>
      </c>
      <c r="W5533">
        <v>104.8</v>
      </c>
    </row>
    <row r="5534" spans="1:23">
      <c r="A5534">
        <v>2011</v>
      </c>
      <c r="B5534">
        <v>56</v>
      </c>
      <c r="C5534" t="s">
        <v>16</v>
      </c>
      <c r="D5534" t="s">
        <v>74</v>
      </c>
      <c r="E5534" t="s">
        <v>21</v>
      </c>
      <c r="F5534" t="s">
        <v>19</v>
      </c>
      <c r="G5534" t="s">
        <v>28</v>
      </c>
      <c r="H5534" s="3">
        <v>18006.21</v>
      </c>
      <c r="I5534" t="s">
        <v>19</v>
      </c>
      <c r="J5534" t="s">
        <v>22</v>
      </c>
      <c r="K55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43.918736896616203</v>
      </c>
      <c r="L5534" s="5">
        <f>TablaDatos[[#This Row],[IMC_raw]]/1000000000000000</f>
        <v>43.918736896616203</v>
      </c>
      <c r="M5534" s="2">
        <v>4.39187368966162E+16</v>
      </c>
      <c r="N55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4" s="13">
        <f t="shared" si="86"/>
        <v>5533</v>
      </c>
      <c r="P5534" s="2" t="str">
        <f>IF(TablaDatos[[#This Row],[Diabetes]]=0,"No","Si")</f>
        <v>Si</v>
      </c>
      <c r="Q5534">
        <v>1</v>
      </c>
      <c r="R5534">
        <f>TablaDatos[[#This Row],[Aux2]]/10000000000000</f>
        <v>242.3635704571</v>
      </c>
      <c r="S5534" s="1">
        <v>2423635704571000</v>
      </c>
      <c r="T5534" s="7">
        <f>TablaDatos[[#This Row],[Aux3]]/100000000000000</f>
        <v>23.583200270253801</v>
      </c>
      <c r="U5534" s="1">
        <v>2358320027025380</v>
      </c>
      <c r="V5534">
        <v>174.9</v>
      </c>
      <c r="W5534">
        <v>109.4</v>
      </c>
    </row>
    <row r="5535" spans="1:23">
      <c r="A5535">
        <v>2011</v>
      </c>
      <c r="B5535">
        <v>73</v>
      </c>
      <c r="C5535" t="s">
        <v>16</v>
      </c>
      <c r="D5535" t="s">
        <v>17</v>
      </c>
      <c r="E5535" t="s">
        <v>31</v>
      </c>
      <c r="F5535" t="s">
        <v>19</v>
      </c>
      <c r="G5535" t="s">
        <v>25</v>
      </c>
      <c r="H5535" s="3">
        <v>20139.900000000001</v>
      </c>
      <c r="I5535" t="s">
        <v>19</v>
      </c>
      <c r="J5535" t="s">
        <v>18</v>
      </c>
      <c r="K55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43.600900735082604</v>
      </c>
      <c r="L5535" s="6">
        <f>TablaDatos[[#This Row],[IMC_raw]]/1000000000000000</f>
        <v>4.3600900735082604</v>
      </c>
      <c r="M5535" s="2">
        <v>4360090073508260</v>
      </c>
      <c r="N55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5" s="13">
        <f t="shared" si="86"/>
        <v>5534</v>
      </c>
      <c r="P5535" s="2" t="str">
        <f>IF(TablaDatos[[#This Row],[Diabetes]]=0,"No","Si")</f>
        <v>Si</v>
      </c>
      <c r="Q5535">
        <v>1</v>
      </c>
      <c r="R5535">
        <f>TablaDatos[[#This Row],[Aux2]]/10000000000000</f>
        <v>2508.08980142267</v>
      </c>
      <c r="S5535" s="1">
        <v>2.50808980142267E+16</v>
      </c>
      <c r="T5535" s="7">
        <f>TablaDatos[[#This Row],[Aux3]]/100000000000000</f>
        <v>26.987926672551701</v>
      </c>
      <c r="U5535" s="1">
        <v>2698792667255170</v>
      </c>
      <c r="V5535">
        <v>199.2</v>
      </c>
      <c r="W5535">
        <v>117.1</v>
      </c>
    </row>
    <row r="5536" spans="1:23">
      <c r="A5536">
        <v>2011</v>
      </c>
      <c r="B5536">
        <v>54</v>
      </c>
      <c r="C5536" t="s">
        <v>23</v>
      </c>
      <c r="D5536" t="s">
        <v>17</v>
      </c>
      <c r="E5536" t="s">
        <v>31</v>
      </c>
      <c r="F5536" t="s">
        <v>24</v>
      </c>
      <c r="G5536" t="s">
        <v>20</v>
      </c>
      <c r="H5536" s="3">
        <v>19278.27</v>
      </c>
      <c r="I5536" t="s">
        <v>21</v>
      </c>
      <c r="J5536" t="s">
        <v>19</v>
      </c>
      <c r="K55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42.825491789005802</v>
      </c>
      <c r="L5536" s="6">
        <f>TablaDatos[[#This Row],[IMC_raw]]/1000000000000000</f>
        <v>4.2825491789005801</v>
      </c>
      <c r="M5536" s="2">
        <v>4282549178900580</v>
      </c>
      <c r="N55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6" s="13">
        <f t="shared" si="86"/>
        <v>5535</v>
      </c>
      <c r="P5536" s="2" t="str">
        <f>IF(TablaDatos[[#This Row],[Diabetes]]=0,"No","Si")</f>
        <v>Si</v>
      </c>
      <c r="Q5536">
        <v>1</v>
      </c>
      <c r="R5536">
        <f>TablaDatos[[#This Row],[Aux2]]/10000000000000</f>
        <v>276.46848803447301</v>
      </c>
      <c r="S5536" s="1">
        <v>2764684880344730</v>
      </c>
      <c r="T5536" s="7">
        <f>TablaDatos[[#This Row],[Aux3]]/100000000000000</f>
        <v>288.20763607184898</v>
      </c>
      <c r="U5536" s="1">
        <v>2.88207636071849E+16</v>
      </c>
      <c r="V5536">
        <v>181.2</v>
      </c>
      <c r="W5536">
        <v>107.3</v>
      </c>
    </row>
    <row r="5537" spans="1:23">
      <c r="A5537">
        <v>2011</v>
      </c>
      <c r="B5537">
        <v>61</v>
      </c>
      <c r="C5537" t="s">
        <v>23</v>
      </c>
      <c r="D5537" t="s">
        <v>29</v>
      </c>
      <c r="E5537" t="s">
        <v>18</v>
      </c>
      <c r="F5537" t="s">
        <v>24</v>
      </c>
      <c r="G5537" t="s">
        <v>28</v>
      </c>
      <c r="H5537" s="3">
        <v>9001.35</v>
      </c>
      <c r="I5537" t="s">
        <v>19</v>
      </c>
      <c r="J5537" t="s">
        <v>22</v>
      </c>
      <c r="K55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42.425999676284796</v>
      </c>
      <c r="L5537" s="5">
        <f>TablaDatos[[#This Row],[IMC_raw]]/1000000000000000</f>
        <v>4.2425999676284798</v>
      </c>
      <c r="M5537" s="2">
        <v>4242599967628480</v>
      </c>
      <c r="N55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7" s="13">
        <f t="shared" si="86"/>
        <v>5536</v>
      </c>
      <c r="P5537" s="2" t="str">
        <f>IF(TablaDatos[[#This Row],[Diabetes]]=0,"No","Si")</f>
        <v>Si</v>
      </c>
      <c r="Q5537">
        <v>1</v>
      </c>
      <c r="R5537">
        <f>TablaDatos[[#This Row],[Aux2]]/10000000000000</f>
        <v>266.66728417995301</v>
      </c>
      <c r="S5537" s="1">
        <v>2666672841799530</v>
      </c>
      <c r="T5537" s="7">
        <f>TablaDatos[[#This Row],[Aux3]]/100000000000000</f>
        <v>26.6094089361338</v>
      </c>
      <c r="U5537" s="1">
        <v>2660940893613380</v>
      </c>
      <c r="V5537">
        <v>167.2</v>
      </c>
      <c r="W5537">
        <v>103.5</v>
      </c>
    </row>
    <row r="5538" spans="1:23">
      <c r="A5538">
        <v>2011</v>
      </c>
      <c r="B5538">
        <v>68</v>
      </c>
      <c r="C5538" t="s">
        <v>23</v>
      </c>
      <c r="D5538" t="s">
        <v>17</v>
      </c>
      <c r="E5538" t="s">
        <v>21</v>
      </c>
      <c r="F5538" t="s">
        <v>24</v>
      </c>
      <c r="G5538" t="s">
        <v>25</v>
      </c>
      <c r="H5538" s="3">
        <v>40406.71</v>
      </c>
      <c r="I5538" t="s">
        <v>21</v>
      </c>
      <c r="J5538" t="s">
        <v>22</v>
      </c>
      <c r="K55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42.412402098737601</v>
      </c>
      <c r="L5538" s="6">
        <f>TablaDatos[[#This Row],[IMC_raw]]/100000000000000</f>
        <v>42.412402098737601</v>
      </c>
      <c r="M5538" s="2">
        <v>4241240209873760</v>
      </c>
      <c r="N55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8" s="13">
        <f t="shared" si="86"/>
        <v>5537</v>
      </c>
      <c r="P5538" s="2" t="str">
        <f>IF(TablaDatos[[#This Row],[Diabetes]]=0,"No","Si")</f>
        <v>Si</v>
      </c>
      <c r="Q5538">
        <v>1</v>
      </c>
      <c r="R5538">
        <f>TablaDatos[[#This Row],[Aux2]]/10000000000000</f>
        <v>218.07594049642401</v>
      </c>
      <c r="S5538" s="1">
        <v>2180759404964240</v>
      </c>
      <c r="T5538" s="7">
        <f>TablaDatos[[#This Row],[Aux3]]/100000000000000</f>
        <v>2.6836916938895401</v>
      </c>
      <c r="U5538" s="1">
        <v>268369169388954</v>
      </c>
      <c r="V5538">
        <v>170.6</v>
      </c>
      <c r="W5538">
        <v>102</v>
      </c>
    </row>
    <row r="5539" spans="1:23">
      <c r="A5539">
        <v>2011</v>
      </c>
      <c r="B5539">
        <v>73</v>
      </c>
      <c r="C5539" t="s">
        <v>23</v>
      </c>
      <c r="D5539" t="s">
        <v>29</v>
      </c>
      <c r="E5539" t="s">
        <v>31</v>
      </c>
      <c r="F5539" t="s">
        <v>24</v>
      </c>
      <c r="G5539" t="s">
        <v>25</v>
      </c>
      <c r="H5539" s="3">
        <v>11307.04</v>
      </c>
      <c r="I5539" t="s">
        <v>21</v>
      </c>
      <c r="J5539" t="s">
        <v>18</v>
      </c>
      <c r="K55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42.290161320245105</v>
      </c>
      <c r="L5539" s="6">
        <f>TablaDatos[[#This Row],[IMC_raw]]/1000000000000000</f>
        <v>4.2290161320245101</v>
      </c>
      <c r="M5539" s="2">
        <v>4229016132024510</v>
      </c>
      <c r="N55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39" s="13">
        <f t="shared" si="86"/>
        <v>5538</v>
      </c>
      <c r="P5539" s="2" t="str">
        <f>IF(TablaDatos[[#This Row],[Diabetes]]=0,"No","Si")</f>
        <v>Si</v>
      </c>
      <c r="Q5539">
        <v>1</v>
      </c>
      <c r="R5539">
        <f>TablaDatos[[#This Row],[Aux2]]/10000000000000</f>
        <v>274.70309576194097</v>
      </c>
      <c r="S5539" s="1">
        <v>2747030957619410</v>
      </c>
      <c r="T5539" s="7">
        <f>TablaDatos[[#This Row],[Aux3]]/100000000000000</f>
        <v>3.0000000000000001E-12</v>
      </c>
      <c r="U5539">
        <v>300</v>
      </c>
      <c r="V5539">
        <v>184.7</v>
      </c>
      <c r="W5539">
        <v>113.6</v>
      </c>
    </row>
    <row r="5540" spans="1:23">
      <c r="A5540">
        <v>2011</v>
      </c>
      <c r="B5540">
        <v>56</v>
      </c>
      <c r="C5540" t="s">
        <v>23</v>
      </c>
      <c r="D5540" t="s">
        <v>26</v>
      </c>
      <c r="E5540" t="s">
        <v>18</v>
      </c>
      <c r="F5540" t="s">
        <v>35</v>
      </c>
      <c r="G5540" t="s">
        <v>28</v>
      </c>
      <c r="H5540" s="3">
        <v>30390.14</v>
      </c>
      <c r="I5540" t="s">
        <v>19</v>
      </c>
      <c r="J5540" t="s">
        <v>18</v>
      </c>
      <c r="K55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41.914382328978</v>
      </c>
      <c r="L5540" s="6">
        <f>TablaDatos[[#This Row],[IMC_raw]]/1000000000000000</f>
        <v>41.914382328978</v>
      </c>
      <c r="M5540" s="2">
        <v>4.1914382328978E+16</v>
      </c>
      <c r="N55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0" s="13">
        <f t="shared" si="86"/>
        <v>5539</v>
      </c>
      <c r="P5540" s="2" t="str">
        <f>IF(TablaDatos[[#This Row],[Diabetes]]=0,"No","Si")</f>
        <v>No</v>
      </c>
      <c r="Q5540">
        <v>0</v>
      </c>
      <c r="R5540">
        <f>TablaDatos[[#This Row],[Aux2]]/10000000000000</f>
        <v>2122.2821062020798</v>
      </c>
      <c r="S5540" s="1">
        <v>2.12228210620208E+16</v>
      </c>
      <c r="T5540" s="7">
        <f>TablaDatos[[#This Row],[Aux3]]/100000000000000</f>
        <v>231.46500935796701</v>
      </c>
      <c r="U5540" s="1">
        <v>2.31465009357967E+16</v>
      </c>
      <c r="V5540">
        <v>169.6</v>
      </c>
      <c r="W5540">
        <v>97.1</v>
      </c>
    </row>
    <row r="5541" spans="1:23">
      <c r="A5541">
        <v>2011</v>
      </c>
      <c r="B5541">
        <v>51</v>
      </c>
      <c r="C5541" t="s">
        <v>16</v>
      </c>
      <c r="D5541" t="s">
        <v>29</v>
      </c>
      <c r="E5541" t="s">
        <v>18</v>
      </c>
      <c r="F5541" t="s">
        <v>35</v>
      </c>
      <c r="G5541" t="s">
        <v>20</v>
      </c>
      <c r="H5541" s="3">
        <v>17159.91</v>
      </c>
      <c r="I5541" t="s">
        <v>19</v>
      </c>
      <c r="J5541" t="s">
        <v>18</v>
      </c>
      <c r="K55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41.861627553822096</v>
      </c>
      <c r="L5541" s="5">
        <f>TablaDatos[[#This Row],[IMC_raw]]/1000000000000000</f>
        <v>4.1861627553822096</v>
      </c>
      <c r="M5541" s="2">
        <v>4186162755382210</v>
      </c>
      <c r="N55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1" s="13">
        <f t="shared" si="86"/>
        <v>5540</v>
      </c>
      <c r="P5541" s="2" t="str">
        <f>IF(TablaDatos[[#This Row],[Diabetes]]=0,"No","Si")</f>
        <v>Si</v>
      </c>
      <c r="Q5541">
        <v>1</v>
      </c>
      <c r="R5541">
        <f>TablaDatos[[#This Row],[Aux2]]/10000000000000</f>
        <v>2270.8068609959801</v>
      </c>
      <c r="S5541" s="1">
        <v>2.27080686099598E+16</v>
      </c>
      <c r="T5541" s="7">
        <f>TablaDatos[[#This Row],[Aux3]]/100000000000000</f>
        <v>26.5506103143465</v>
      </c>
      <c r="U5541" s="1">
        <v>2655061031434650</v>
      </c>
      <c r="V5541">
        <v>165</v>
      </c>
      <c r="W5541">
        <v>101.2</v>
      </c>
    </row>
    <row r="5542" spans="1:23">
      <c r="A5542">
        <v>2011</v>
      </c>
      <c r="B5542">
        <v>73</v>
      </c>
      <c r="C5542" t="s">
        <v>23</v>
      </c>
      <c r="D5542" t="s">
        <v>26</v>
      </c>
      <c r="E5542" t="s">
        <v>21</v>
      </c>
      <c r="F5542" t="s">
        <v>19</v>
      </c>
      <c r="G5542" t="s">
        <v>25</v>
      </c>
      <c r="H5542" s="3">
        <v>20196.54</v>
      </c>
      <c r="I5542" t="s">
        <v>19</v>
      </c>
      <c r="J5542" t="s">
        <v>18</v>
      </c>
      <c r="K55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41.5245492940765</v>
      </c>
      <c r="L5542" s="6">
        <f>TablaDatos[[#This Row],[IMC_raw]]/1000000000000000</f>
        <v>4.15245492940765</v>
      </c>
      <c r="M5542" s="2">
        <v>4152454929407650</v>
      </c>
      <c r="N55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2" s="13">
        <f t="shared" si="86"/>
        <v>5541</v>
      </c>
      <c r="P5542" s="2" t="str">
        <f>IF(TablaDatos[[#This Row],[Diabetes]]=0,"No","Si")</f>
        <v>Si</v>
      </c>
      <c r="Q5542">
        <v>1</v>
      </c>
      <c r="R5542">
        <f>TablaDatos[[#This Row],[Aux2]]/10000000000000</f>
        <v>260.89666748198903</v>
      </c>
      <c r="S5542" s="1">
        <v>2608966674819890</v>
      </c>
      <c r="T5542" s="7">
        <f>TablaDatos[[#This Row],[Aux3]]/100000000000000</f>
        <v>23.753974651838298</v>
      </c>
      <c r="U5542" s="1">
        <v>2375397465183830</v>
      </c>
      <c r="V5542">
        <v>177.5</v>
      </c>
      <c r="W5542">
        <v>105</v>
      </c>
    </row>
    <row r="5543" spans="1:23">
      <c r="A5543">
        <v>2011</v>
      </c>
      <c r="B5543">
        <v>61</v>
      </c>
      <c r="C5543" t="s">
        <v>16</v>
      </c>
      <c r="D5543" t="s">
        <v>71</v>
      </c>
      <c r="E5543" t="s">
        <v>31</v>
      </c>
      <c r="F5543" t="s">
        <v>24</v>
      </c>
      <c r="G5543" t="s">
        <v>28</v>
      </c>
      <c r="H5543" s="3">
        <v>18929.77</v>
      </c>
      <c r="I5543" t="s">
        <v>21</v>
      </c>
      <c r="J5543" t="s">
        <v>19</v>
      </c>
      <c r="K55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41.275142646762603</v>
      </c>
      <c r="L5543" s="5">
        <f>TablaDatos[[#This Row],[IMC_raw]]/1000000000000000</f>
        <v>0.41275142646762603</v>
      </c>
      <c r="M5543" s="2">
        <v>412751426467626</v>
      </c>
      <c r="N55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3" s="13">
        <f t="shared" si="86"/>
        <v>5542</v>
      </c>
      <c r="P5543" s="2" t="str">
        <f>IF(TablaDatos[[#This Row],[Diabetes]]=0,"No","Si")</f>
        <v>No</v>
      </c>
      <c r="Q5543">
        <v>0</v>
      </c>
      <c r="R5543">
        <f>TablaDatos[[#This Row],[Aux2]]/10000000000000</f>
        <v>227.84044015551501</v>
      </c>
      <c r="S5543" s="1">
        <v>2278404401555150</v>
      </c>
      <c r="T5543" s="7">
        <f>TablaDatos[[#This Row],[Aux3]]/100000000000000</f>
        <v>286.75533223066702</v>
      </c>
      <c r="U5543" s="1">
        <v>2.86755332230667E+16</v>
      </c>
      <c r="V5543">
        <v>171</v>
      </c>
      <c r="W5543">
        <v>112.7</v>
      </c>
    </row>
    <row r="5544" spans="1:23">
      <c r="A5544">
        <v>2011</v>
      </c>
      <c r="B5544">
        <v>64</v>
      </c>
      <c r="C5544" t="s">
        <v>23</v>
      </c>
      <c r="D5544" t="s">
        <v>17</v>
      </c>
      <c r="E5544" t="s">
        <v>19</v>
      </c>
      <c r="F5544" t="s">
        <v>24</v>
      </c>
      <c r="G5544" t="s">
        <v>28</v>
      </c>
      <c r="H5544" s="3">
        <v>34279.65</v>
      </c>
      <c r="I5544" t="s">
        <v>21</v>
      </c>
      <c r="J5544" t="s">
        <v>22</v>
      </c>
      <c r="K55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41.165751305832899</v>
      </c>
      <c r="L5544" s="6">
        <f>TablaDatos[[#This Row],[IMC_raw]]/1000000000000000</f>
        <v>41.165751305832899</v>
      </c>
      <c r="M5544" s="2">
        <v>4.1165751305832896E+16</v>
      </c>
      <c r="N55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4" s="13">
        <f t="shared" si="86"/>
        <v>5543</v>
      </c>
      <c r="P5544" s="2" t="str">
        <f>IF(TablaDatos[[#This Row],[Diabetes]]=0,"No","Si")</f>
        <v>No</v>
      </c>
      <c r="Q5544">
        <v>0</v>
      </c>
      <c r="R5544">
        <f>TablaDatos[[#This Row],[Aux2]]/10000000000000</f>
        <v>2282.5794085519001</v>
      </c>
      <c r="S5544" s="1">
        <v>2.2825794085519E+16</v>
      </c>
      <c r="T5544" s="7">
        <f>TablaDatos[[#This Row],[Aux3]]/100000000000000</f>
        <v>2.7861254642483302</v>
      </c>
      <c r="U5544" s="1">
        <v>278612546424833</v>
      </c>
      <c r="V5544">
        <v>157.4</v>
      </c>
      <c r="W5544">
        <v>95.3</v>
      </c>
    </row>
    <row r="5545" spans="1:23">
      <c r="A5545">
        <v>2011</v>
      </c>
      <c r="B5545">
        <v>59</v>
      </c>
      <c r="C5545" t="s">
        <v>23</v>
      </c>
      <c r="D5545" t="s">
        <v>30</v>
      </c>
      <c r="E5545" t="s">
        <v>19</v>
      </c>
      <c r="F5545" t="s">
        <v>19</v>
      </c>
      <c r="G5545" t="s">
        <v>28</v>
      </c>
      <c r="H5545" s="3">
        <v>17655.560000000001</v>
      </c>
      <c r="I5545" t="s">
        <v>21</v>
      </c>
      <c r="J5545" t="s">
        <v>18</v>
      </c>
      <c r="K55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41.127763841208093</v>
      </c>
      <c r="L5545" s="6">
        <f>TablaDatos[[#This Row],[IMC_raw]]/1000000000000000</f>
        <v>41.127763841208093</v>
      </c>
      <c r="M5545" s="2">
        <v>4.1127763841208096E+16</v>
      </c>
      <c r="N55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5" s="13">
        <f t="shared" si="86"/>
        <v>5544</v>
      </c>
      <c r="P5545" s="2" t="str">
        <f>IF(TablaDatos[[#This Row],[Diabetes]]=0,"No","Si")</f>
        <v>Si</v>
      </c>
      <c r="Q5545">
        <v>1</v>
      </c>
      <c r="R5545">
        <f>TablaDatos[[#This Row],[Aux2]]/10000000000000</f>
        <v>2459.37141986094</v>
      </c>
      <c r="S5545" s="1">
        <v>2.45937141986094E+16</v>
      </c>
      <c r="T5545" s="7">
        <f>TablaDatos[[#This Row],[Aux3]]/100000000000000</f>
        <v>26.598347647082701</v>
      </c>
      <c r="U5545" s="1">
        <v>2659834764708270</v>
      </c>
      <c r="V5545">
        <v>172.7</v>
      </c>
      <c r="W5545">
        <v>104.3</v>
      </c>
    </row>
    <row r="5546" spans="1:23">
      <c r="A5546">
        <v>2011</v>
      </c>
      <c r="B5546">
        <v>56</v>
      </c>
      <c r="C5546" t="s">
        <v>16</v>
      </c>
      <c r="D5546" t="s">
        <v>29</v>
      </c>
      <c r="E5546" t="s">
        <v>18</v>
      </c>
      <c r="F5546" t="s">
        <v>19</v>
      </c>
      <c r="G5546" t="s">
        <v>28</v>
      </c>
      <c r="H5546" s="3">
        <v>14509.79</v>
      </c>
      <c r="I5546" t="s">
        <v>19</v>
      </c>
      <c r="J5546" t="s">
        <v>22</v>
      </c>
      <c r="K55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41.1151242273598</v>
      </c>
      <c r="L5546" s="6">
        <f>TablaDatos[[#This Row],[IMC_raw]]/100000000000000</f>
        <v>41.1151242273598</v>
      </c>
      <c r="M5546" s="2">
        <v>4111512422735980</v>
      </c>
      <c r="N55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6" s="13">
        <f t="shared" si="86"/>
        <v>5545</v>
      </c>
      <c r="P5546" s="2" t="str">
        <f>IF(TablaDatos[[#This Row],[Diabetes]]=0,"No","Si")</f>
        <v>No</v>
      </c>
      <c r="Q5546">
        <v>0</v>
      </c>
      <c r="R5546">
        <f>TablaDatos[[#This Row],[Aux2]]/10000000000000</f>
        <v>2058.7671705295802</v>
      </c>
      <c r="S5546" s="1">
        <v>2.05876717052958E+16</v>
      </c>
      <c r="T5546" s="7">
        <f>TablaDatos[[#This Row],[Aux3]]/100000000000000</f>
        <v>226.55913067535101</v>
      </c>
      <c r="U5546" s="1">
        <v>2.26559130675351E+16</v>
      </c>
      <c r="V5546">
        <v>165.1</v>
      </c>
      <c r="W5546">
        <v>99.8</v>
      </c>
    </row>
    <row r="5547" spans="1:23">
      <c r="A5547">
        <v>2011</v>
      </c>
      <c r="B5547">
        <v>63</v>
      </c>
      <c r="C5547" t="s">
        <v>23</v>
      </c>
      <c r="D5547" t="s">
        <v>73</v>
      </c>
      <c r="E5547" t="s">
        <v>18</v>
      </c>
      <c r="F5547" t="s">
        <v>19</v>
      </c>
      <c r="G5547" t="s">
        <v>28</v>
      </c>
      <c r="H5547" s="3">
        <v>20241.439999999999</v>
      </c>
      <c r="I5547" t="s">
        <v>19</v>
      </c>
      <c r="J5547" t="s">
        <v>22</v>
      </c>
      <c r="K55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41.106876039286895</v>
      </c>
      <c r="L5547" s="5">
        <f>TablaDatos[[#This Row],[IMC_raw]]/1000000000000000</f>
        <v>4.1106876039286897</v>
      </c>
      <c r="M5547" s="2">
        <v>4110687603928690</v>
      </c>
      <c r="N55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7" s="13">
        <f t="shared" si="86"/>
        <v>5546</v>
      </c>
      <c r="P5547" s="2" t="str">
        <f>IF(TablaDatos[[#This Row],[Diabetes]]=0,"No","Si")</f>
        <v>No</v>
      </c>
      <c r="Q5547">
        <v>0</v>
      </c>
      <c r="R5547">
        <f>TablaDatos[[#This Row],[Aux2]]/10000000000000</f>
        <v>2244.49444244186</v>
      </c>
      <c r="S5547" s="1">
        <v>2.24449444244186E+16</v>
      </c>
      <c r="T5547" s="7">
        <f>TablaDatos[[#This Row],[Aux3]]/100000000000000</f>
        <v>23.361609249681798</v>
      </c>
      <c r="U5547" s="1">
        <v>2336160924968180</v>
      </c>
      <c r="V5547">
        <v>167.1</v>
      </c>
      <c r="W5547">
        <v>97.3</v>
      </c>
    </row>
    <row r="5548" spans="1:23">
      <c r="A5548">
        <v>2011</v>
      </c>
      <c r="B5548">
        <v>65</v>
      </c>
      <c r="C5548" t="s">
        <v>16</v>
      </c>
      <c r="D5548" t="s">
        <v>73</v>
      </c>
      <c r="E5548" t="s">
        <v>21</v>
      </c>
      <c r="F5548" t="s">
        <v>24</v>
      </c>
      <c r="G5548" t="s">
        <v>25</v>
      </c>
      <c r="H5548" s="3">
        <v>27491.66</v>
      </c>
      <c r="I5548" t="s">
        <v>21</v>
      </c>
      <c r="J5548" t="s">
        <v>22</v>
      </c>
      <c r="K55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41.054244494433199</v>
      </c>
      <c r="L5548" s="5">
        <f>TablaDatos[[#This Row],[IMC_raw]]/1000000000000000</f>
        <v>4.1054244494433201</v>
      </c>
      <c r="M5548" s="2">
        <v>4105424449443320</v>
      </c>
      <c r="N55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8" s="13">
        <f t="shared" si="86"/>
        <v>5547</v>
      </c>
      <c r="P5548" s="2" t="str">
        <f>IF(TablaDatos[[#This Row],[Diabetes]]=0,"No","Si")</f>
        <v>Si</v>
      </c>
      <c r="Q5548">
        <v>1</v>
      </c>
      <c r="R5548">
        <f>TablaDatos[[#This Row],[Aux2]]/10000000000000</f>
        <v>24.5038878413222</v>
      </c>
      <c r="S5548" s="1">
        <v>245038878413222</v>
      </c>
      <c r="T5548" s="7">
        <f>TablaDatos[[#This Row],[Aux3]]/100000000000000</f>
        <v>27.3967356077126</v>
      </c>
      <c r="U5548" s="1">
        <v>2739673560771260</v>
      </c>
      <c r="V5548">
        <v>176.6</v>
      </c>
      <c r="W5548">
        <v>110.3</v>
      </c>
    </row>
    <row r="5549" spans="1:23">
      <c r="A5549">
        <v>2011</v>
      </c>
      <c r="B5549">
        <v>65</v>
      </c>
      <c r="C5549" t="s">
        <v>16</v>
      </c>
      <c r="D5549" t="s">
        <v>72</v>
      </c>
      <c r="E5549" t="s">
        <v>21</v>
      </c>
      <c r="F5549" t="s">
        <v>19</v>
      </c>
      <c r="G5549" t="s">
        <v>25</v>
      </c>
      <c r="H5549" s="3">
        <v>12609.12</v>
      </c>
      <c r="I5549" t="s">
        <v>19</v>
      </c>
      <c r="J5549" t="s">
        <v>22</v>
      </c>
      <c r="K55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40.929174922959099</v>
      </c>
      <c r="L5549" s="5">
        <f>TablaDatos[[#This Row],[IMC_raw]]/1000000000000000</f>
        <v>4.0929174922959097</v>
      </c>
      <c r="M5549" s="2">
        <v>4092917492295910</v>
      </c>
      <c r="N55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49" s="13">
        <f t="shared" si="86"/>
        <v>5548</v>
      </c>
      <c r="P5549" s="2" t="str">
        <f>IF(TablaDatos[[#This Row],[Diabetes]]=0,"No","Si")</f>
        <v>Si</v>
      </c>
      <c r="Q5549">
        <v>1</v>
      </c>
      <c r="R5549">
        <f>TablaDatos[[#This Row],[Aux2]]/10000000000000</f>
        <v>228.58088483953901</v>
      </c>
      <c r="S5549" s="1">
        <v>2285808848395390</v>
      </c>
      <c r="T5549" s="7">
        <f>TablaDatos[[#This Row],[Aux3]]/100000000000000</f>
        <v>26.053828887825901</v>
      </c>
      <c r="U5549" s="1">
        <v>2605382888782590</v>
      </c>
      <c r="V5549">
        <v>173.1</v>
      </c>
      <c r="W5549">
        <v>104.7</v>
      </c>
    </row>
    <row r="5550" spans="1:23">
      <c r="A5550">
        <v>2011</v>
      </c>
      <c r="B5550">
        <v>57</v>
      </c>
      <c r="C5550" t="s">
        <v>16</v>
      </c>
      <c r="D5550" t="s">
        <v>42</v>
      </c>
      <c r="E5550" t="s">
        <v>19</v>
      </c>
      <c r="F5550" t="s">
        <v>24</v>
      </c>
      <c r="G5550" t="s">
        <v>28</v>
      </c>
      <c r="H5550" s="3">
        <v>29452.02</v>
      </c>
      <c r="I5550" t="s">
        <v>21</v>
      </c>
      <c r="J5550" t="s">
        <v>22</v>
      </c>
      <c r="K55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40.863784250705905</v>
      </c>
      <c r="L5550" s="6">
        <f>TablaDatos[[#This Row],[IMC_raw]]/1000000000000000</f>
        <v>4.0863784250705901</v>
      </c>
      <c r="M5550" s="2">
        <v>4086378425070590</v>
      </c>
      <c r="N55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0" s="13">
        <f t="shared" si="86"/>
        <v>5549</v>
      </c>
      <c r="P5550" s="2" t="str">
        <f>IF(TablaDatos[[#This Row],[Diabetes]]=0,"No","Si")</f>
        <v>No</v>
      </c>
      <c r="Q5550">
        <v>0</v>
      </c>
      <c r="R5550">
        <f>TablaDatos[[#This Row],[Aux2]]/10000000000000</f>
        <v>2179.8001275166498</v>
      </c>
      <c r="S5550" s="1">
        <v>2.17980012751665E+16</v>
      </c>
      <c r="T5550" s="7">
        <f>TablaDatos[[#This Row],[Aux3]]/100000000000000</f>
        <v>27.419068997819998</v>
      </c>
      <c r="U5550" s="1">
        <v>2741906899782000</v>
      </c>
      <c r="V5550">
        <v>169.9</v>
      </c>
      <c r="W5550">
        <v>105.7</v>
      </c>
    </row>
    <row r="5551" spans="1:23">
      <c r="A5551">
        <v>2011</v>
      </c>
      <c r="B5551">
        <v>60</v>
      </c>
      <c r="C5551" t="s">
        <v>23</v>
      </c>
      <c r="D5551" t="s">
        <v>29</v>
      </c>
      <c r="E5551" t="s">
        <v>18</v>
      </c>
      <c r="F5551" t="s">
        <v>24</v>
      </c>
      <c r="G5551" t="s">
        <v>28</v>
      </c>
      <c r="H5551" s="3">
        <v>9619.76</v>
      </c>
      <c r="I5551" t="s">
        <v>19</v>
      </c>
      <c r="J5551" t="s">
        <v>22</v>
      </c>
      <c r="K55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40.849665902329299</v>
      </c>
      <c r="L5551" s="6">
        <f>TablaDatos[[#This Row],[IMC_raw]]/1000000000000000</f>
        <v>4.0849665902329297</v>
      </c>
      <c r="M5551" s="2">
        <v>4084966590232930</v>
      </c>
      <c r="N55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1" s="13">
        <f t="shared" si="86"/>
        <v>5550</v>
      </c>
      <c r="P5551" s="2" t="str">
        <f>IF(TablaDatos[[#This Row],[Diabetes]]=0,"No","Si")</f>
        <v>No</v>
      </c>
      <c r="Q5551">
        <v>0</v>
      </c>
      <c r="R5551">
        <f>TablaDatos[[#This Row],[Aux2]]/10000000000000</f>
        <v>2323.1210147769398</v>
      </c>
      <c r="S5551" s="1">
        <v>2.32312101477694E+16</v>
      </c>
      <c r="T5551" s="7">
        <f>TablaDatos[[#This Row],[Aux3]]/100000000000000</f>
        <v>187.76549845751501</v>
      </c>
      <c r="U5551" s="1">
        <v>1.87765498457515E+16</v>
      </c>
      <c r="V5551">
        <v>172.5</v>
      </c>
      <c r="W5551">
        <v>100.5</v>
      </c>
    </row>
    <row r="5552" spans="1:23">
      <c r="A5552">
        <v>2011</v>
      </c>
      <c r="B5552">
        <v>66</v>
      </c>
      <c r="C5552" t="s">
        <v>23</v>
      </c>
      <c r="D5552" t="s">
        <v>27</v>
      </c>
      <c r="E5552" t="s">
        <v>31</v>
      </c>
      <c r="F5552" t="s">
        <v>24</v>
      </c>
      <c r="G5552" t="s">
        <v>25</v>
      </c>
      <c r="H5552" s="3">
        <v>11377.11</v>
      </c>
      <c r="I5552" t="s">
        <v>21</v>
      </c>
      <c r="J5552" t="s">
        <v>18</v>
      </c>
      <c r="K55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40.775456829781298</v>
      </c>
      <c r="L5552" s="5">
        <f>TablaDatos[[#This Row],[IMC_raw]]/1000000000000000</f>
        <v>4.0775456829781298</v>
      </c>
      <c r="M5552" s="2">
        <v>4077545682978130</v>
      </c>
      <c r="N55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2" s="13">
        <f t="shared" si="86"/>
        <v>5551</v>
      </c>
      <c r="P5552" s="2" t="str">
        <f>IF(TablaDatos[[#This Row],[Diabetes]]=0,"No","Si")</f>
        <v>Si</v>
      </c>
      <c r="Q5552">
        <v>1</v>
      </c>
      <c r="R5552">
        <f>TablaDatos[[#This Row],[Aux2]]/10000000000000</f>
        <v>2536.1128028107</v>
      </c>
      <c r="S5552" s="1">
        <v>2.5361128028107E+16</v>
      </c>
      <c r="T5552" s="7">
        <f>TablaDatos[[#This Row],[Aux3]]/100000000000000</f>
        <v>3.0000000000000001E-12</v>
      </c>
      <c r="U5552">
        <v>300</v>
      </c>
      <c r="V5552">
        <v>188.2</v>
      </c>
      <c r="W5552">
        <v>111</v>
      </c>
    </row>
    <row r="5553" spans="1:23">
      <c r="A5553">
        <v>2011</v>
      </c>
      <c r="B5553">
        <v>66</v>
      </c>
      <c r="C5553" t="s">
        <v>16</v>
      </c>
      <c r="D5553" t="s">
        <v>29</v>
      </c>
      <c r="E5553" t="s">
        <v>31</v>
      </c>
      <c r="F5553" t="s">
        <v>24</v>
      </c>
      <c r="G5553" t="s">
        <v>25</v>
      </c>
      <c r="H5553" s="3">
        <v>11669.28</v>
      </c>
      <c r="I5553" t="s">
        <v>19</v>
      </c>
      <c r="J5553" t="s">
        <v>18</v>
      </c>
      <c r="K55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40.628109488935102</v>
      </c>
      <c r="L5553" s="5">
        <f>TablaDatos[[#This Row],[IMC_raw]]/1000000000000000</f>
        <v>40.628109488935102</v>
      </c>
      <c r="M5553" s="2">
        <v>4.0628109488935104E+16</v>
      </c>
      <c r="N55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3" s="13">
        <f t="shared" si="86"/>
        <v>5552</v>
      </c>
      <c r="P5553" s="2" t="str">
        <f>IF(TablaDatos[[#This Row],[Diabetes]]=0,"No","Si")</f>
        <v>No</v>
      </c>
      <c r="Q5553">
        <v>0</v>
      </c>
      <c r="R5553">
        <f>TablaDatos[[#This Row],[Aux2]]/10000000000000</f>
        <v>2301.1156957100102</v>
      </c>
      <c r="S5553" s="1">
        <v>2.30111569571001E+16</v>
      </c>
      <c r="T5553" s="7">
        <f>TablaDatos[[#This Row],[Aux3]]/100000000000000</f>
        <v>3.0000000000000001E-12</v>
      </c>
      <c r="U5553">
        <v>300</v>
      </c>
      <c r="V5553">
        <v>169.8</v>
      </c>
      <c r="W5553">
        <v>106.7</v>
      </c>
    </row>
    <row r="5554" spans="1:23">
      <c r="A5554">
        <v>2011</v>
      </c>
      <c r="B5554">
        <v>64</v>
      </c>
      <c r="C5554" t="s">
        <v>16</v>
      </c>
      <c r="D5554" t="s">
        <v>29</v>
      </c>
      <c r="E5554" t="s">
        <v>21</v>
      </c>
      <c r="F5554" t="s">
        <v>19</v>
      </c>
      <c r="G5554" t="s">
        <v>28</v>
      </c>
      <c r="H5554" s="3">
        <v>13049.92</v>
      </c>
      <c r="I5554" t="s">
        <v>21</v>
      </c>
      <c r="J5554" t="s">
        <v>18</v>
      </c>
      <c r="K55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40.423753506178706</v>
      </c>
      <c r="L5554" s="6">
        <f>TablaDatos[[#This Row],[IMC_raw]]/1000000000000000</f>
        <v>40.423753506178706</v>
      </c>
      <c r="M5554" s="2">
        <v>4.0423753506178704E+16</v>
      </c>
      <c r="N55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4" s="13">
        <f t="shared" si="86"/>
        <v>5553</v>
      </c>
      <c r="P5554" s="2" t="str">
        <f>IF(TablaDatos[[#This Row],[Diabetes]]=0,"No","Si")</f>
        <v>Si</v>
      </c>
      <c r="Q5554">
        <v>1</v>
      </c>
      <c r="R5554">
        <f>TablaDatos[[#This Row],[Aux2]]/10000000000000</f>
        <v>223.27710219906999</v>
      </c>
      <c r="S5554" s="1">
        <v>2232771021990700</v>
      </c>
      <c r="T5554" s="7">
        <f>TablaDatos[[#This Row],[Aux3]]/100000000000000</f>
        <v>253.81068915665901</v>
      </c>
      <c r="U5554" s="1">
        <v>2.53810689156659E+16</v>
      </c>
      <c r="V5554">
        <v>182.8</v>
      </c>
      <c r="W5554">
        <v>107</v>
      </c>
    </row>
    <row r="5555" spans="1:23">
      <c r="A5555">
        <v>2011</v>
      </c>
      <c r="B5555">
        <v>61</v>
      </c>
      <c r="C5555" t="s">
        <v>16</v>
      </c>
      <c r="D5555" t="s">
        <v>29</v>
      </c>
      <c r="E5555" t="s">
        <v>21</v>
      </c>
      <c r="F5555" t="s">
        <v>19</v>
      </c>
      <c r="G5555" t="s">
        <v>28</v>
      </c>
      <c r="H5555" s="3">
        <v>13563.02</v>
      </c>
      <c r="I5555" t="s">
        <v>19</v>
      </c>
      <c r="J5555" t="s">
        <v>22</v>
      </c>
      <c r="K55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40.311748662282994</v>
      </c>
      <c r="L5555" s="6">
        <f>TablaDatos[[#This Row],[IMC_raw]]/1000000000000000</f>
        <v>4.0311748662282998</v>
      </c>
      <c r="M5555" s="2">
        <v>4031174866228300</v>
      </c>
      <c r="N55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5" s="13">
        <f t="shared" si="86"/>
        <v>5554</v>
      </c>
      <c r="P5555" s="2" t="str">
        <f>IF(TablaDatos[[#This Row],[Diabetes]]=0,"No","Si")</f>
        <v>Si</v>
      </c>
      <c r="Q5555">
        <v>1</v>
      </c>
      <c r="R5555">
        <f>TablaDatos[[#This Row],[Aux2]]/10000000000000</f>
        <v>2087.9575709432902</v>
      </c>
      <c r="S5555" s="1">
        <v>2.08795757094329E+16</v>
      </c>
      <c r="T5555" s="7">
        <f>TablaDatos[[#This Row],[Aux3]]/100000000000000</f>
        <v>23.092362068505999</v>
      </c>
      <c r="U5555" s="1">
        <v>2309236206850600</v>
      </c>
      <c r="V5555">
        <v>174.6</v>
      </c>
      <c r="W5555">
        <v>103.1</v>
      </c>
    </row>
    <row r="5556" spans="1:23">
      <c r="A5556">
        <v>2011</v>
      </c>
      <c r="B5556">
        <v>66</v>
      </c>
      <c r="C5556" t="s">
        <v>16</v>
      </c>
      <c r="D5556" t="s">
        <v>42</v>
      </c>
      <c r="E5556" t="s">
        <v>31</v>
      </c>
      <c r="F5556" t="s">
        <v>24</v>
      </c>
      <c r="G5556" t="s">
        <v>25</v>
      </c>
      <c r="H5556" s="3">
        <v>23945.14</v>
      </c>
      <c r="I5556" t="s">
        <v>19</v>
      </c>
      <c r="J5556" t="s">
        <v>18</v>
      </c>
      <c r="K55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40.289356545399201</v>
      </c>
      <c r="L5556" s="6">
        <f>TablaDatos[[#This Row],[IMC_raw]]/1000000000000000</f>
        <v>4.0289356545399198</v>
      </c>
      <c r="M5556" s="2">
        <v>4028935654539920</v>
      </c>
      <c r="N55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6" s="13">
        <f t="shared" si="86"/>
        <v>5555</v>
      </c>
      <c r="P5556" s="2" t="str">
        <f>IF(TablaDatos[[#This Row],[Diabetes]]=0,"No","Si")</f>
        <v>Si</v>
      </c>
      <c r="Q5556">
        <v>1</v>
      </c>
      <c r="R5556">
        <f>TablaDatos[[#This Row],[Aux2]]/10000000000000</f>
        <v>2529.8987309761301</v>
      </c>
      <c r="S5556" s="1">
        <v>2.52989873097613E+16</v>
      </c>
      <c r="T5556" s="7">
        <f>TablaDatos[[#This Row],[Aux3]]/100000000000000</f>
        <v>3.0000000000000001E-12</v>
      </c>
      <c r="U5556">
        <v>300</v>
      </c>
      <c r="V5556">
        <v>176.5</v>
      </c>
      <c r="W5556">
        <v>107.2</v>
      </c>
    </row>
    <row r="5557" spans="1:23">
      <c r="A5557">
        <v>2011</v>
      </c>
      <c r="B5557">
        <v>50</v>
      </c>
      <c r="C5557" t="s">
        <v>16</v>
      </c>
      <c r="D5557" t="s">
        <v>33</v>
      </c>
      <c r="E5557" t="s">
        <v>18</v>
      </c>
      <c r="F5557" t="s">
        <v>35</v>
      </c>
      <c r="G5557" t="s">
        <v>20</v>
      </c>
      <c r="H5557" s="3">
        <v>31160.79</v>
      </c>
      <c r="I5557" t="s">
        <v>19</v>
      </c>
      <c r="J5557" t="s">
        <v>19</v>
      </c>
      <c r="K55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40.236311112650803</v>
      </c>
      <c r="L5557" s="5">
        <f>TablaDatos[[#This Row],[IMC_raw]]/1000000000000000</f>
        <v>0.40236311112650802</v>
      </c>
      <c r="M5557" s="2">
        <v>402363111126508</v>
      </c>
      <c r="N55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7" s="13">
        <f t="shared" si="86"/>
        <v>5556</v>
      </c>
      <c r="P5557" s="2" t="str">
        <f>IF(TablaDatos[[#This Row],[Diabetes]]=0,"No","Si")</f>
        <v>No</v>
      </c>
      <c r="Q5557">
        <v>0</v>
      </c>
      <c r="R5557">
        <f>TablaDatos[[#This Row],[Aux2]]/10000000000000</f>
        <v>2011.00715346988</v>
      </c>
      <c r="S5557" s="1">
        <v>2.01100715346988E+16</v>
      </c>
      <c r="T5557" s="7">
        <f>TablaDatos[[#This Row],[Aux3]]/100000000000000</f>
        <v>245.72583642677901</v>
      </c>
      <c r="U5557" s="1">
        <v>2.45725836426779E+16</v>
      </c>
      <c r="V5557">
        <v>155.19999999999999</v>
      </c>
      <c r="W5557">
        <v>99</v>
      </c>
    </row>
    <row r="5558" spans="1:23">
      <c r="A5558">
        <v>2011</v>
      </c>
      <c r="B5558">
        <v>72</v>
      </c>
      <c r="C5558" t="s">
        <v>16</v>
      </c>
      <c r="D5558" t="s">
        <v>29</v>
      </c>
      <c r="E5558" t="s">
        <v>31</v>
      </c>
      <c r="F5558" t="s">
        <v>24</v>
      </c>
      <c r="G5558" t="s">
        <v>25</v>
      </c>
      <c r="H5558" s="3">
        <v>14157.9</v>
      </c>
      <c r="I5558" t="s">
        <v>19</v>
      </c>
      <c r="J5558" t="s">
        <v>22</v>
      </c>
      <c r="K55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40.221042972859294</v>
      </c>
      <c r="L5558" s="6">
        <f>TablaDatos[[#This Row],[IMC_raw]]/1000000000000000</f>
        <v>40.221042972859294</v>
      </c>
      <c r="M5558" s="2">
        <v>4.0221042972859296E+16</v>
      </c>
      <c r="N55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8" s="13">
        <f t="shared" si="86"/>
        <v>5557</v>
      </c>
      <c r="P5558" s="2" t="str">
        <f>IF(TablaDatos[[#This Row],[Diabetes]]=0,"No","Si")</f>
        <v>Si</v>
      </c>
      <c r="Q5558">
        <v>1</v>
      </c>
      <c r="R5558">
        <f>TablaDatos[[#This Row],[Aux2]]/10000000000000</f>
        <v>2396.0910865547798</v>
      </c>
      <c r="S5558" s="1">
        <v>2.39609108655478E+16</v>
      </c>
      <c r="T5558" s="7">
        <f>TablaDatos[[#This Row],[Aux3]]/100000000000000</f>
        <v>2.8790441915795699</v>
      </c>
      <c r="U5558" s="1">
        <v>287904419157957</v>
      </c>
      <c r="V5558">
        <v>187.8</v>
      </c>
      <c r="W5558">
        <v>116.5</v>
      </c>
    </row>
    <row r="5559" spans="1:23">
      <c r="A5559">
        <v>2011</v>
      </c>
      <c r="B5559">
        <v>65</v>
      </c>
      <c r="C5559" t="s">
        <v>16</v>
      </c>
      <c r="D5559" t="s">
        <v>34</v>
      </c>
      <c r="E5559" t="s">
        <v>21</v>
      </c>
      <c r="F5559" t="s">
        <v>24</v>
      </c>
      <c r="G5559" t="s">
        <v>25</v>
      </c>
      <c r="H5559" s="3">
        <v>11922.67</v>
      </c>
      <c r="I5559" t="s">
        <v>21</v>
      </c>
      <c r="J5559" t="s">
        <v>18</v>
      </c>
      <c r="K55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40.212588379636003</v>
      </c>
      <c r="L5559" s="5">
        <f>TablaDatos[[#This Row],[IMC_raw]]/1000000000000000</f>
        <v>4.0212588379636003</v>
      </c>
      <c r="M5559" s="2">
        <v>4021258837963600</v>
      </c>
      <c r="N55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59" s="13">
        <f t="shared" si="86"/>
        <v>5558</v>
      </c>
      <c r="P5559" s="2" t="str">
        <f>IF(TablaDatos[[#This Row],[Diabetes]]=0,"No","Si")</f>
        <v>Si</v>
      </c>
      <c r="Q5559">
        <v>1</v>
      </c>
      <c r="R5559">
        <f>TablaDatos[[#This Row],[Aux2]]/10000000000000</f>
        <v>2567.8621563469201</v>
      </c>
      <c r="S5559" s="1">
        <v>2.56786215634692E+16</v>
      </c>
      <c r="T5559" s="7">
        <f>TablaDatos[[#This Row],[Aux3]]/100000000000000</f>
        <v>28.199655088075801</v>
      </c>
      <c r="U5559" s="1">
        <v>2819965508807580</v>
      </c>
      <c r="V5559">
        <v>176.4</v>
      </c>
      <c r="W5559">
        <v>107.6</v>
      </c>
    </row>
    <row r="5560" spans="1:23">
      <c r="A5560">
        <v>2011</v>
      </c>
      <c r="B5560">
        <v>55</v>
      </c>
      <c r="C5560" t="s">
        <v>23</v>
      </c>
      <c r="D5560" t="s">
        <v>29</v>
      </c>
      <c r="E5560" t="s">
        <v>18</v>
      </c>
      <c r="F5560" t="s">
        <v>19</v>
      </c>
      <c r="G5560" t="s">
        <v>28</v>
      </c>
      <c r="H5560" s="3">
        <v>13606.15</v>
      </c>
      <c r="I5560" t="s">
        <v>19</v>
      </c>
      <c r="J5560" t="s">
        <v>22</v>
      </c>
      <c r="K55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40.174662993858398</v>
      </c>
      <c r="L5560" s="6">
        <f>TablaDatos[[#This Row],[IMC_raw]]/100000000000000</f>
        <v>40.174662993858398</v>
      </c>
      <c r="M5560" s="2">
        <v>4017466299385840</v>
      </c>
      <c r="N55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0" s="13">
        <f t="shared" si="86"/>
        <v>5559</v>
      </c>
      <c r="P5560" s="2" t="str">
        <f>IF(TablaDatos[[#This Row],[Diabetes]]=0,"No","Si")</f>
        <v>No</v>
      </c>
      <c r="Q5560">
        <v>0</v>
      </c>
      <c r="R5560">
        <f>TablaDatos[[#This Row],[Aux2]]/10000000000000</f>
        <v>243.96751589830899</v>
      </c>
      <c r="S5560" s="1">
        <v>2439675158983090</v>
      </c>
      <c r="T5560" s="7">
        <f>TablaDatos[[#This Row],[Aux3]]/100000000000000</f>
        <v>278.91185680666001</v>
      </c>
      <c r="U5560" s="1">
        <v>2.7891185680666E+16</v>
      </c>
      <c r="V5560">
        <v>156.80000000000001</v>
      </c>
      <c r="W5560">
        <v>101.4</v>
      </c>
    </row>
    <row r="5561" spans="1:23">
      <c r="A5561">
        <v>2011</v>
      </c>
      <c r="B5561">
        <v>67</v>
      </c>
      <c r="C5561" t="s">
        <v>23</v>
      </c>
      <c r="D5561" t="s">
        <v>42</v>
      </c>
      <c r="E5561" t="s">
        <v>21</v>
      </c>
      <c r="F5561" t="s">
        <v>24</v>
      </c>
      <c r="G5561" t="s">
        <v>25</v>
      </c>
      <c r="H5561" s="3">
        <v>10771.47</v>
      </c>
      <c r="I5561" t="s">
        <v>21</v>
      </c>
      <c r="J5561" t="s">
        <v>18</v>
      </c>
      <c r="K55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40.156422580624799</v>
      </c>
      <c r="L5561" s="5">
        <f>TablaDatos[[#This Row],[IMC_raw]]/100000000000000</f>
        <v>40.156422580624799</v>
      </c>
      <c r="M5561" s="2">
        <v>4015642258062480</v>
      </c>
      <c r="N55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1" s="13">
        <f t="shared" si="86"/>
        <v>5560</v>
      </c>
      <c r="P5561" s="2" t="str">
        <f>IF(TablaDatos[[#This Row],[Diabetes]]=0,"No","Si")</f>
        <v>Si</v>
      </c>
      <c r="Q5561">
        <v>1</v>
      </c>
      <c r="R5561">
        <f>TablaDatos[[#This Row],[Aux2]]/10000000000000</f>
        <v>2659.7196597852599</v>
      </c>
      <c r="S5561" s="1">
        <v>2.65971965978526E+16</v>
      </c>
      <c r="T5561" s="7">
        <f>TablaDatos[[#This Row],[Aux3]]/100000000000000</f>
        <v>27.752197909328501</v>
      </c>
      <c r="U5561" s="1">
        <v>2775219790932850</v>
      </c>
      <c r="V5561">
        <v>174.9</v>
      </c>
      <c r="W5561">
        <v>109.2</v>
      </c>
    </row>
    <row r="5562" spans="1:23">
      <c r="A5562">
        <v>2011</v>
      </c>
      <c r="B5562">
        <v>60</v>
      </c>
      <c r="C5562" t="s">
        <v>23</v>
      </c>
      <c r="D5562" t="s">
        <v>29</v>
      </c>
      <c r="E5562" t="s">
        <v>31</v>
      </c>
      <c r="F5562" t="s">
        <v>24</v>
      </c>
      <c r="G5562" t="s">
        <v>28</v>
      </c>
      <c r="H5562" s="3">
        <v>6926.43</v>
      </c>
      <c r="I5562" t="s">
        <v>21</v>
      </c>
      <c r="J5562" t="s">
        <v>18</v>
      </c>
      <c r="K55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40.144096447606401</v>
      </c>
      <c r="L5562" s="6">
        <f>TablaDatos[[#This Row],[IMC_raw]]/1000000000000000</f>
        <v>4.0144096447606401</v>
      </c>
      <c r="M5562" s="2">
        <v>4014409644760640</v>
      </c>
      <c r="N55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2" s="13">
        <f t="shared" si="86"/>
        <v>5561</v>
      </c>
      <c r="P5562" s="2" t="str">
        <f>IF(TablaDatos[[#This Row],[Diabetes]]=0,"No","Si")</f>
        <v>Si</v>
      </c>
      <c r="Q5562">
        <v>1</v>
      </c>
      <c r="R5562">
        <f>TablaDatos[[#This Row],[Aux2]]/10000000000000</f>
        <v>22.628189844694099</v>
      </c>
      <c r="S5562" s="1">
        <v>226281898446941</v>
      </c>
      <c r="T5562" s="7">
        <f>TablaDatos[[#This Row],[Aux3]]/100000000000000</f>
        <v>274.94330463961302</v>
      </c>
      <c r="U5562" s="1">
        <v>2.74943304639613E+16</v>
      </c>
      <c r="V5562">
        <v>174.7</v>
      </c>
      <c r="W5562">
        <v>102.5</v>
      </c>
    </row>
    <row r="5563" spans="1:23">
      <c r="A5563">
        <v>2011</v>
      </c>
      <c r="B5563">
        <v>48</v>
      </c>
      <c r="C5563" t="s">
        <v>23</v>
      </c>
      <c r="D5563" t="s">
        <v>29</v>
      </c>
      <c r="E5563" t="s">
        <v>21</v>
      </c>
      <c r="F5563" t="s">
        <v>24</v>
      </c>
      <c r="G5563" t="s">
        <v>20</v>
      </c>
      <c r="H5563" s="3">
        <v>16011.08</v>
      </c>
      <c r="I5563" t="s">
        <v>19</v>
      </c>
      <c r="J5563" t="s">
        <v>18</v>
      </c>
      <c r="K55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40.103815453304897</v>
      </c>
      <c r="L5563" s="6">
        <f>TablaDatos[[#This Row],[IMC_raw]]/1000000000000000</f>
        <v>4.0103815453304898</v>
      </c>
      <c r="M5563" s="2">
        <v>4010381545330490</v>
      </c>
      <c r="N55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3" s="13">
        <f t="shared" si="86"/>
        <v>5562</v>
      </c>
      <c r="P5563" s="2" t="str">
        <f>IF(TablaDatos[[#This Row],[Diabetes]]=0,"No","Si")</f>
        <v>Si</v>
      </c>
      <c r="Q5563">
        <v>1</v>
      </c>
      <c r="R5563">
        <f>TablaDatos[[#This Row],[Aux2]]/10000000000000</f>
        <v>2312.3606423916299</v>
      </c>
      <c r="S5563" s="1">
        <v>2.31236064239163E+16</v>
      </c>
      <c r="T5563" s="7">
        <f>TablaDatos[[#This Row],[Aux3]]/100000000000000</f>
        <v>3.0000000000000001E-12</v>
      </c>
      <c r="U5563">
        <v>300</v>
      </c>
      <c r="V5563">
        <v>166.1</v>
      </c>
      <c r="W5563">
        <v>100.5</v>
      </c>
    </row>
    <row r="5564" spans="1:23">
      <c r="A5564">
        <v>2011</v>
      </c>
      <c r="B5564">
        <v>52</v>
      </c>
      <c r="C5564" t="s">
        <v>16</v>
      </c>
      <c r="D5564" t="s">
        <v>37</v>
      </c>
      <c r="E5564" t="s">
        <v>21</v>
      </c>
      <c r="F5564" t="s">
        <v>19</v>
      </c>
      <c r="G5564" t="s">
        <v>20</v>
      </c>
      <c r="H5564" s="3">
        <v>23471.85</v>
      </c>
      <c r="I5564" t="s">
        <v>21</v>
      </c>
      <c r="J5564" t="s">
        <v>19</v>
      </c>
      <c r="K55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40.066902288373896</v>
      </c>
      <c r="L5564" s="5">
        <f>TablaDatos[[#This Row],[IMC_raw]]/1000000000000000</f>
        <v>4.0066902288373898</v>
      </c>
      <c r="M5564" s="2">
        <v>4006690228837390</v>
      </c>
      <c r="N55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4" s="13">
        <f t="shared" si="86"/>
        <v>5563</v>
      </c>
      <c r="P5564" s="2" t="str">
        <f>IF(TablaDatos[[#This Row],[Diabetes]]=0,"No","Si")</f>
        <v>No</v>
      </c>
      <c r="Q5564">
        <v>0</v>
      </c>
      <c r="R5564">
        <f>TablaDatos[[#This Row],[Aux2]]/10000000000000</f>
        <v>233.282439027648</v>
      </c>
      <c r="S5564" s="1">
        <v>2332824390276480</v>
      </c>
      <c r="T5564" s="7">
        <f>TablaDatos[[#This Row],[Aux3]]/100000000000000</f>
        <v>271.091856405888</v>
      </c>
      <c r="U5564" s="1">
        <v>2.71091856405888E+16</v>
      </c>
      <c r="V5564">
        <v>165.8</v>
      </c>
      <c r="W5564">
        <v>102.9</v>
      </c>
    </row>
    <row r="5565" spans="1:23">
      <c r="A5565">
        <v>2011</v>
      </c>
      <c r="B5565">
        <v>63</v>
      </c>
      <c r="C5565" t="s">
        <v>23</v>
      </c>
      <c r="D5565" t="s">
        <v>27</v>
      </c>
      <c r="E5565" t="s">
        <v>18</v>
      </c>
      <c r="F5565" t="s">
        <v>35</v>
      </c>
      <c r="G5565" t="s">
        <v>28</v>
      </c>
      <c r="H5565" s="3">
        <v>22725.88</v>
      </c>
      <c r="I5565" t="s">
        <v>19</v>
      </c>
      <c r="J5565" t="s">
        <v>22</v>
      </c>
      <c r="K55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24.995247165318901</v>
      </c>
      <c r="L5565" s="5">
        <f>TablaDatos[[#This Row],[IMC_raw]]/1000000000000000</f>
        <v>24.995247165318901</v>
      </c>
      <c r="M5565" s="2">
        <v>2.49952471653189E+16</v>
      </c>
      <c r="N55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5" s="13">
        <f t="shared" si="86"/>
        <v>5564</v>
      </c>
      <c r="P5565" s="2" t="str">
        <f>IF(TablaDatos[[#This Row],[Diabetes]]=0,"No","Si")</f>
        <v>No</v>
      </c>
      <c r="Q5565">
        <v>0</v>
      </c>
      <c r="R5565">
        <f>TablaDatos[[#This Row],[Aux2]]/10000000000000</f>
        <v>1811.96546701851</v>
      </c>
      <c r="S5565" s="1">
        <v>1.81196546701851E+16</v>
      </c>
      <c r="T5565" s="7">
        <f>TablaDatos[[#This Row],[Aux3]]/100000000000000</f>
        <v>198.53744574739599</v>
      </c>
      <c r="U5565" s="1">
        <v>1.98537445747396E+16</v>
      </c>
      <c r="V5565">
        <v>143.4</v>
      </c>
      <c r="W5565">
        <v>93.4</v>
      </c>
    </row>
    <row r="5566" spans="1:23">
      <c r="A5566">
        <v>2011</v>
      </c>
      <c r="B5566">
        <v>43</v>
      </c>
      <c r="C5566" t="s">
        <v>23</v>
      </c>
      <c r="D5566" t="s">
        <v>38</v>
      </c>
      <c r="E5566" t="s">
        <v>18</v>
      </c>
      <c r="F5566" t="s">
        <v>19</v>
      </c>
      <c r="G5566" t="s">
        <v>39</v>
      </c>
      <c r="H5566" s="3">
        <v>19408.86</v>
      </c>
      <c r="I5566" t="s">
        <v>21</v>
      </c>
      <c r="J5566" t="s">
        <v>19</v>
      </c>
      <c r="K55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24.909591986869401</v>
      </c>
      <c r="L5566" s="6">
        <f>TablaDatos[[#This Row],[IMC_raw]]/1000000000000000</f>
        <v>24.909591986869401</v>
      </c>
      <c r="M5566" s="2">
        <v>2.49095919868694E+16</v>
      </c>
      <c r="N55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6" s="13">
        <f t="shared" si="86"/>
        <v>5565</v>
      </c>
      <c r="P5566" s="2" t="str">
        <f>IF(TablaDatos[[#This Row],[Diabetes]]=0,"No","Si")</f>
        <v>No</v>
      </c>
      <c r="Q5566">
        <v>0</v>
      </c>
      <c r="R5566">
        <f>TablaDatos[[#This Row],[Aux2]]/10000000000000</f>
        <v>2098.1439223361899</v>
      </c>
      <c r="S5566" s="1">
        <v>2.09814392233619E+16</v>
      </c>
      <c r="T5566" s="7">
        <f>TablaDatos[[#This Row],[Aux3]]/100000000000000</f>
        <v>232.21837396831501</v>
      </c>
      <c r="U5566" s="1">
        <v>2.32218373968315E+16</v>
      </c>
      <c r="V5566">
        <v>141.19999999999999</v>
      </c>
      <c r="W5566">
        <v>84.2</v>
      </c>
    </row>
    <row r="5567" spans="1:23">
      <c r="A5567">
        <v>2011</v>
      </c>
      <c r="B5567">
        <v>58</v>
      </c>
      <c r="C5567" t="s">
        <v>16</v>
      </c>
      <c r="D5567" t="s">
        <v>36</v>
      </c>
      <c r="E5567" t="s">
        <v>21</v>
      </c>
      <c r="F5567" t="s">
        <v>24</v>
      </c>
      <c r="G5567" t="s">
        <v>28</v>
      </c>
      <c r="H5567" s="3">
        <v>16381.59</v>
      </c>
      <c r="I5567" t="s">
        <v>21</v>
      </c>
      <c r="J5567" t="s">
        <v>22</v>
      </c>
      <c r="K55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24.90765356056</v>
      </c>
      <c r="L5567" s="6">
        <f>TablaDatos[[#This Row],[IMC_raw]]/1000000000000000</f>
        <v>2.4907653560559999</v>
      </c>
      <c r="M5567" s="2">
        <v>2490765356056000</v>
      </c>
      <c r="N55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7" s="13">
        <f t="shared" si="86"/>
        <v>5566</v>
      </c>
      <c r="P5567" s="2" t="str">
        <f>IF(TablaDatos[[#This Row],[Diabetes]]=0,"No","Si")</f>
        <v>No</v>
      </c>
      <c r="Q5567">
        <v>0</v>
      </c>
      <c r="R5567">
        <f>TablaDatos[[#This Row],[Aux2]]/10000000000000</f>
        <v>2269.6226963918102</v>
      </c>
      <c r="S5567" s="1">
        <v>2.26962269639181E+16</v>
      </c>
      <c r="T5567" s="7">
        <f>TablaDatos[[#This Row],[Aux3]]/100000000000000</f>
        <v>25.1444196579818</v>
      </c>
      <c r="U5567" s="1">
        <v>2514441965798180</v>
      </c>
      <c r="V5567">
        <v>150.4</v>
      </c>
      <c r="W5567">
        <v>98.8</v>
      </c>
    </row>
    <row r="5568" spans="1:23">
      <c r="A5568">
        <v>2012</v>
      </c>
      <c r="B5568">
        <v>53</v>
      </c>
      <c r="C5568" t="s">
        <v>16</v>
      </c>
      <c r="D5568" t="s">
        <v>73</v>
      </c>
      <c r="E5568" t="s">
        <v>18</v>
      </c>
      <c r="F5568" t="s">
        <v>19</v>
      </c>
      <c r="G5568" t="s">
        <v>20</v>
      </c>
      <c r="H5568" s="3">
        <v>27784.12</v>
      </c>
      <c r="I5568" t="s">
        <v>21</v>
      </c>
      <c r="J5568" t="s">
        <v>18</v>
      </c>
      <c r="K55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44.267901608705507</v>
      </c>
      <c r="L5568" s="6">
        <f>TablaDatos[[#This Row],[IMC_raw]]/1000000000000000</f>
        <v>44.267901608705507</v>
      </c>
      <c r="M5568" s="2">
        <v>4.4267901608705504E+16</v>
      </c>
      <c r="N55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8" s="13">
        <f t="shared" si="86"/>
        <v>5567</v>
      </c>
      <c r="P5568" s="2" t="str">
        <f>IF(TablaDatos[[#This Row],[Diabetes]]=0,"No","Si")</f>
        <v>Si</v>
      </c>
      <c r="Q5568">
        <v>1</v>
      </c>
      <c r="R5568">
        <f>TablaDatos[[#This Row],[Aux2]]/10000000000000</f>
        <v>21.961687217827699</v>
      </c>
      <c r="S5568" s="1">
        <v>219616872178277</v>
      </c>
      <c r="T5568" s="7">
        <f>TablaDatos[[#This Row],[Aux3]]/100000000000000</f>
        <v>280.65498752767201</v>
      </c>
      <c r="U5568" s="1">
        <v>2.80654987527672E+16</v>
      </c>
      <c r="V5568">
        <v>161</v>
      </c>
      <c r="W5568">
        <v>101.6</v>
      </c>
    </row>
    <row r="5569" spans="1:23">
      <c r="A5569">
        <v>2012</v>
      </c>
      <c r="B5569">
        <v>70</v>
      </c>
      <c r="C5569" t="s">
        <v>16</v>
      </c>
      <c r="D5569" t="s">
        <v>17</v>
      </c>
      <c r="E5569" t="s">
        <v>21</v>
      </c>
      <c r="F5569" t="s">
        <v>24</v>
      </c>
      <c r="G5569" t="s">
        <v>25</v>
      </c>
      <c r="H5569" s="3">
        <v>11786.71</v>
      </c>
      <c r="I5569" t="s">
        <v>19</v>
      </c>
      <c r="J5569" t="s">
        <v>22</v>
      </c>
      <c r="K55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43.893948473513902</v>
      </c>
      <c r="L5569" s="5">
        <f>TablaDatos[[#This Row],[IMC_raw]]/1000000000000000</f>
        <v>43.893948473513902</v>
      </c>
      <c r="M5569" s="2">
        <v>4.3893948473513904E+16</v>
      </c>
      <c r="N55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69" s="13">
        <f t="shared" si="86"/>
        <v>5568</v>
      </c>
      <c r="P5569" s="2" t="str">
        <f>IF(TablaDatos[[#This Row],[Diabetes]]=0,"No","Si")</f>
        <v>Si</v>
      </c>
      <c r="Q5569">
        <v>1</v>
      </c>
      <c r="R5569">
        <f>TablaDatos[[#This Row],[Aux2]]/10000000000000</f>
        <v>2344.17272493993</v>
      </c>
      <c r="S5569" s="1">
        <v>2.34417272493993E+16</v>
      </c>
      <c r="T5569" s="7">
        <f>TablaDatos[[#This Row],[Aux3]]/100000000000000</f>
        <v>255.41167020280901</v>
      </c>
      <c r="U5569" s="1">
        <v>2.55411670202809E+16</v>
      </c>
      <c r="V5569">
        <v>191</v>
      </c>
      <c r="W5569">
        <v>110.5</v>
      </c>
    </row>
    <row r="5570" spans="1:23">
      <c r="A5570">
        <v>2012</v>
      </c>
      <c r="B5570">
        <v>54</v>
      </c>
      <c r="C5570" t="s">
        <v>16</v>
      </c>
      <c r="D5570" t="s">
        <v>72</v>
      </c>
      <c r="E5570" t="s">
        <v>18</v>
      </c>
      <c r="F5570" t="s">
        <v>19</v>
      </c>
      <c r="G5570" t="s">
        <v>20</v>
      </c>
      <c r="H5570" s="3">
        <v>19456.05</v>
      </c>
      <c r="I5570" t="s">
        <v>19</v>
      </c>
      <c r="J5570" t="s">
        <v>22</v>
      </c>
      <c r="K55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43.785050013037896</v>
      </c>
      <c r="L5570" s="5">
        <f>TablaDatos[[#This Row],[IMC_raw]]/1000000000000000</f>
        <v>4.3785050013037896</v>
      </c>
      <c r="M5570" s="2">
        <v>4378505001303790</v>
      </c>
      <c r="N55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0" s="13">
        <f t="shared" ref="O5570:O5633" si="87">O5569+1</f>
        <v>5569</v>
      </c>
      <c r="P5570" s="2" t="str">
        <f>IF(TablaDatos[[#This Row],[Diabetes]]=0,"No","Si")</f>
        <v>Si</v>
      </c>
      <c r="Q5570">
        <v>1</v>
      </c>
      <c r="R5570">
        <f>TablaDatos[[#This Row],[Aux2]]/10000000000000</f>
        <v>236.926036939987</v>
      </c>
      <c r="S5570" s="1">
        <v>2369260369399870</v>
      </c>
      <c r="T5570" s="7">
        <f>TablaDatos[[#This Row],[Aux3]]/100000000000000</f>
        <v>27.8384385399286</v>
      </c>
      <c r="U5570" s="1">
        <v>2783843853992860</v>
      </c>
      <c r="V5570">
        <v>167.7</v>
      </c>
      <c r="W5570">
        <v>99.1</v>
      </c>
    </row>
    <row r="5571" spans="1:23">
      <c r="A5571">
        <v>2012</v>
      </c>
      <c r="B5571">
        <v>69</v>
      </c>
      <c r="C5571" t="s">
        <v>16</v>
      </c>
      <c r="D5571" t="s">
        <v>30</v>
      </c>
      <c r="E5571" t="s">
        <v>31</v>
      </c>
      <c r="F5571" t="s">
        <v>24</v>
      </c>
      <c r="G5571" t="s">
        <v>25</v>
      </c>
      <c r="H5571" s="3">
        <v>16742.61</v>
      </c>
      <c r="I5571" t="s">
        <v>21</v>
      </c>
      <c r="J5571" t="s">
        <v>18</v>
      </c>
      <c r="K55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43.217564808900896</v>
      </c>
      <c r="L5571" s="6">
        <f>TablaDatos[[#This Row],[IMC_raw]]/1000000000000000</f>
        <v>43.217564808900896</v>
      </c>
      <c r="M5571" s="2">
        <v>4.3217564808900896E+16</v>
      </c>
      <c r="N55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1" s="13">
        <f t="shared" si="87"/>
        <v>5570</v>
      </c>
      <c r="P5571" s="2" t="str">
        <f>IF(TablaDatos[[#This Row],[Diabetes]]=0,"No","Si")</f>
        <v>Si</v>
      </c>
      <c r="Q5571">
        <v>1</v>
      </c>
      <c r="R5571">
        <f>TablaDatos[[#This Row],[Aux2]]/10000000000000</f>
        <v>255.99379402510601</v>
      </c>
      <c r="S5571" s="1">
        <v>2559937940251060</v>
      </c>
      <c r="T5571" s="7">
        <f>TablaDatos[[#This Row],[Aux3]]/100000000000000</f>
        <v>3.0000000000000001E-12</v>
      </c>
      <c r="U5571">
        <v>300</v>
      </c>
      <c r="V5571">
        <v>188.7</v>
      </c>
      <c r="W5571">
        <v>114.7</v>
      </c>
    </row>
    <row r="5572" spans="1:23">
      <c r="A5572">
        <v>2012</v>
      </c>
      <c r="B5572">
        <v>63</v>
      </c>
      <c r="C5572" t="s">
        <v>23</v>
      </c>
      <c r="D5572" t="s">
        <v>73</v>
      </c>
      <c r="E5572" t="s">
        <v>21</v>
      </c>
      <c r="F5572" t="s">
        <v>24</v>
      </c>
      <c r="G5572" t="s">
        <v>28</v>
      </c>
      <c r="H5572" s="3">
        <v>21010.3</v>
      </c>
      <c r="I5572" t="s">
        <v>19</v>
      </c>
      <c r="J5572" t="s">
        <v>18</v>
      </c>
      <c r="K55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43.058717768692198</v>
      </c>
      <c r="L5572" s="6">
        <f>TablaDatos[[#This Row],[IMC_raw]]/100000000000000</f>
        <v>43.058717768692198</v>
      </c>
      <c r="M5572" s="2">
        <v>4305871776869220</v>
      </c>
      <c r="N55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2" s="13">
        <f t="shared" si="87"/>
        <v>5571</v>
      </c>
      <c r="P5572" s="2" t="str">
        <f>IF(TablaDatos[[#This Row],[Diabetes]]=0,"No","Si")</f>
        <v>Si</v>
      </c>
      <c r="Q5572">
        <v>1</v>
      </c>
      <c r="R5572">
        <f>TablaDatos[[#This Row],[Aux2]]/10000000000000</f>
        <v>2446.2898485805799</v>
      </c>
      <c r="S5572" s="1">
        <v>2.44628984858058E+16</v>
      </c>
      <c r="T5572" s="7">
        <f>TablaDatos[[#This Row],[Aux3]]/100000000000000</f>
        <v>246.17624531153601</v>
      </c>
      <c r="U5572" s="1">
        <v>2.46176245311536E+16</v>
      </c>
      <c r="V5572">
        <v>175.7</v>
      </c>
      <c r="W5572">
        <v>102.7</v>
      </c>
    </row>
    <row r="5573" spans="1:23">
      <c r="A5573">
        <v>2012</v>
      </c>
      <c r="B5573">
        <v>57</v>
      </c>
      <c r="C5573" t="s">
        <v>23</v>
      </c>
      <c r="D5573" t="s">
        <v>74</v>
      </c>
      <c r="E5573" t="s">
        <v>18</v>
      </c>
      <c r="F5573" t="s">
        <v>19</v>
      </c>
      <c r="G5573" t="s">
        <v>28</v>
      </c>
      <c r="H5573" s="3">
        <v>18513.39</v>
      </c>
      <c r="I5573" t="s">
        <v>19</v>
      </c>
      <c r="J5573" t="s">
        <v>22</v>
      </c>
      <c r="K55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42.902040100624603</v>
      </c>
      <c r="L5573" s="6">
        <f>TablaDatos[[#This Row],[IMC_raw]]/1000000000000000</f>
        <v>42.902040100624603</v>
      </c>
      <c r="M5573" s="2">
        <v>4.29020401006246E+16</v>
      </c>
      <c r="N55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3" s="13">
        <f t="shared" si="87"/>
        <v>5572</v>
      </c>
      <c r="P5573" s="2" t="str">
        <f>IF(TablaDatos[[#This Row],[Diabetes]]=0,"No","Si")</f>
        <v>No</v>
      </c>
      <c r="Q5573">
        <v>0</v>
      </c>
      <c r="R5573">
        <f>TablaDatos[[#This Row],[Aux2]]/10000000000000</f>
        <v>1935.4142674136299</v>
      </c>
      <c r="S5573" s="1">
        <v>1.93541426741363E+16</v>
      </c>
      <c r="T5573" s="7">
        <f>TablaDatos[[#This Row],[Aux3]]/100000000000000</f>
        <v>216.25150265667801</v>
      </c>
      <c r="U5573" s="1">
        <v>2.16251502656678E+16</v>
      </c>
      <c r="V5573">
        <v>161.19999999999999</v>
      </c>
      <c r="W5573">
        <v>102.5</v>
      </c>
    </row>
    <row r="5574" spans="1:23">
      <c r="A5574">
        <v>2012</v>
      </c>
      <c r="B5574">
        <v>65</v>
      </c>
      <c r="C5574" t="s">
        <v>23</v>
      </c>
      <c r="D5574" t="s">
        <v>29</v>
      </c>
      <c r="E5574" t="s">
        <v>21</v>
      </c>
      <c r="F5574" t="s">
        <v>24</v>
      </c>
      <c r="G5574" t="s">
        <v>25</v>
      </c>
      <c r="H5574" s="3">
        <v>6400.94</v>
      </c>
      <c r="I5574" t="s">
        <v>21</v>
      </c>
      <c r="J5574" t="s">
        <v>18</v>
      </c>
      <c r="K55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42.861900473010493</v>
      </c>
      <c r="L5574" s="6">
        <f>TablaDatos[[#This Row],[IMC_raw]]/1000000000000000</f>
        <v>4.2861900473010497</v>
      </c>
      <c r="M5574" s="2">
        <v>4286190047301050</v>
      </c>
      <c r="N55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4" s="13">
        <f t="shared" si="87"/>
        <v>5573</v>
      </c>
      <c r="P5574" s="2" t="str">
        <f>IF(TablaDatos[[#This Row],[Diabetes]]=0,"No","Si")</f>
        <v>No</v>
      </c>
      <c r="Q5574">
        <v>0</v>
      </c>
      <c r="R5574">
        <f>TablaDatos[[#This Row],[Aux2]]/10000000000000</f>
        <v>233.17569029886701</v>
      </c>
      <c r="S5574" s="1">
        <v>2331756902988670</v>
      </c>
      <c r="T5574" s="7">
        <f>TablaDatos[[#This Row],[Aux3]]/100000000000000</f>
        <v>28.9038916247342</v>
      </c>
      <c r="U5574" s="1">
        <v>2890389162473420</v>
      </c>
      <c r="V5574">
        <v>173.6</v>
      </c>
      <c r="W5574">
        <v>103.8</v>
      </c>
    </row>
    <row r="5575" spans="1:23">
      <c r="A5575">
        <v>2012</v>
      </c>
      <c r="B5575">
        <v>66</v>
      </c>
      <c r="C5575" t="s">
        <v>23</v>
      </c>
      <c r="D5575" t="s">
        <v>17</v>
      </c>
      <c r="E5575" t="s">
        <v>19</v>
      </c>
      <c r="F5575" t="s">
        <v>24</v>
      </c>
      <c r="G5575" t="s">
        <v>25</v>
      </c>
      <c r="H5575" s="3">
        <v>15061.03</v>
      </c>
      <c r="I5575" t="s">
        <v>21</v>
      </c>
      <c r="J5575" t="s">
        <v>22</v>
      </c>
      <c r="K55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42.799468013991401</v>
      </c>
      <c r="L5575" s="6">
        <f>TablaDatos[[#This Row],[IMC_raw]]/1000000000000000</f>
        <v>4.2799468013991397</v>
      </c>
      <c r="M5575" s="2">
        <v>4279946801399140</v>
      </c>
      <c r="N55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5" s="13">
        <f t="shared" si="87"/>
        <v>5574</v>
      </c>
      <c r="P5575" s="2" t="str">
        <f>IF(TablaDatos[[#This Row],[Diabetes]]=0,"No","Si")</f>
        <v>Si</v>
      </c>
      <c r="Q5575">
        <v>1</v>
      </c>
      <c r="R5575">
        <f>TablaDatos[[#This Row],[Aux2]]/10000000000000</f>
        <v>2574.5513798156098</v>
      </c>
      <c r="S5575" s="1">
        <v>2.57455137981561E+16</v>
      </c>
      <c r="T5575" s="7">
        <f>TablaDatos[[#This Row],[Aux3]]/100000000000000</f>
        <v>265.13900717256598</v>
      </c>
      <c r="U5575" s="1">
        <v>2.65139007172566E+16</v>
      </c>
      <c r="V5575">
        <v>168.5</v>
      </c>
      <c r="W5575">
        <v>106.4</v>
      </c>
    </row>
    <row r="5576" spans="1:23">
      <c r="A5576">
        <v>2012</v>
      </c>
      <c r="B5576">
        <v>64</v>
      </c>
      <c r="C5576" t="s">
        <v>16</v>
      </c>
      <c r="D5576" t="s">
        <v>29</v>
      </c>
      <c r="E5576" t="s">
        <v>31</v>
      </c>
      <c r="F5576" t="s">
        <v>19</v>
      </c>
      <c r="G5576" t="s">
        <v>28</v>
      </c>
      <c r="H5576" s="3">
        <v>15795.46</v>
      </c>
      <c r="I5576" t="s">
        <v>21</v>
      </c>
      <c r="J5576" t="s">
        <v>21</v>
      </c>
      <c r="K55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42.723594084269003</v>
      </c>
      <c r="L5576" s="6">
        <f>TablaDatos[[#This Row],[IMC_raw]]/1000000000000000</f>
        <v>42.723594084269003</v>
      </c>
      <c r="M5576" s="2">
        <v>4.2723594084269E+16</v>
      </c>
      <c r="N55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6" s="13">
        <f t="shared" si="87"/>
        <v>5575</v>
      </c>
      <c r="P5576" s="2" t="str">
        <f>IF(TablaDatos[[#This Row],[Diabetes]]=0,"No","Si")</f>
        <v>No</v>
      </c>
      <c r="Q5576">
        <v>0</v>
      </c>
      <c r="R5576">
        <f>TablaDatos[[#This Row],[Aux2]]/10000000000000</f>
        <v>2700.52396833796</v>
      </c>
      <c r="S5576" s="1">
        <v>2.70052396833796E+16</v>
      </c>
      <c r="T5576" s="7">
        <f>TablaDatos[[#This Row],[Aux3]]/100000000000000</f>
        <v>3.0000000000000001E-12</v>
      </c>
      <c r="U5576">
        <v>300</v>
      </c>
      <c r="V5576">
        <v>180.9</v>
      </c>
      <c r="W5576">
        <v>105.2</v>
      </c>
    </row>
    <row r="5577" spans="1:23">
      <c r="A5577">
        <v>2012</v>
      </c>
      <c r="B5577">
        <v>68</v>
      </c>
      <c r="C5577" t="s">
        <v>16</v>
      </c>
      <c r="D5577" t="s">
        <v>71</v>
      </c>
      <c r="E5577" t="s">
        <v>31</v>
      </c>
      <c r="F5577" t="s">
        <v>19</v>
      </c>
      <c r="G5577" t="s">
        <v>25</v>
      </c>
      <c r="H5577" s="3">
        <v>13795.98</v>
      </c>
      <c r="I5577" t="s">
        <v>21</v>
      </c>
      <c r="J5577" t="s">
        <v>19</v>
      </c>
      <c r="K55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42.721277520379701</v>
      </c>
      <c r="L5577" s="5">
        <f>TablaDatos[[#This Row],[IMC_raw]]/1000000000000000</f>
        <v>4.2721277520379699</v>
      </c>
      <c r="M5577" s="2">
        <v>4272127752037970</v>
      </c>
      <c r="N55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7" s="13">
        <f t="shared" si="87"/>
        <v>5576</v>
      </c>
      <c r="P5577" s="2" t="str">
        <f>IF(TablaDatos[[#This Row],[Diabetes]]=0,"No","Si")</f>
        <v>Si</v>
      </c>
      <c r="Q5577">
        <v>1</v>
      </c>
      <c r="R5577">
        <f>TablaDatos[[#This Row],[Aux2]]/10000000000000</f>
        <v>2277.0279497798902</v>
      </c>
      <c r="S5577" s="1">
        <v>2.27702794977989E+16</v>
      </c>
      <c r="T5577" s="7">
        <f>TablaDatos[[#This Row],[Aux3]]/100000000000000</f>
        <v>3.0000000000000001E-12</v>
      </c>
      <c r="U5577">
        <v>300</v>
      </c>
      <c r="V5577">
        <v>181.7</v>
      </c>
      <c r="W5577">
        <v>111.4</v>
      </c>
    </row>
    <row r="5578" spans="1:23">
      <c r="A5578">
        <v>2012</v>
      </c>
      <c r="B5578">
        <v>49</v>
      </c>
      <c r="C5578" t="s">
        <v>16</v>
      </c>
      <c r="D5578" t="s">
        <v>30</v>
      </c>
      <c r="E5578" t="s">
        <v>19</v>
      </c>
      <c r="F5578" t="s">
        <v>19</v>
      </c>
      <c r="G5578" t="s">
        <v>20</v>
      </c>
      <c r="H5578" s="3">
        <v>21992.33</v>
      </c>
      <c r="I5578" t="s">
        <v>21</v>
      </c>
      <c r="J5578" t="s">
        <v>18</v>
      </c>
      <c r="K55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42.481055700140303</v>
      </c>
      <c r="L5578" s="5">
        <f>TablaDatos[[#This Row],[IMC_raw]]/1000000000000000</f>
        <v>4.2481055700140304</v>
      </c>
      <c r="M5578" s="2">
        <v>4248105570014030</v>
      </c>
      <c r="N55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8" s="13">
        <f t="shared" si="87"/>
        <v>5577</v>
      </c>
      <c r="P5578" s="2" t="str">
        <f>IF(TablaDatos[[#This Row],[Diabetes]]=0,"No","Si")</f>
        <v>Si</v>
      </c>
      <c r="Q5578">
        <v>1</v>
      </c>
      <c r="R5578">
        <f>TablaDatos[[#This Row],[Aux2]]/10000000000000</f>
        <v>2077.6148363068701</v>
      </c>
      <c r="S5578" s="1">
        <v>2.07761483630687E+16</v>
      </c>
      <c r="T5578" s="7">
        <f>TablaDatos[[#This Row],[Aux3]]/100000000000000</f>
        <v>28.497786223754201</v>
      </c>
      <c r="U5578" s="1">
        <v>2849778622375420</v>
      </c>
      <c r="V5578">
        <v>163.6</v>
      </c>
      <c r="W5578">
        <v>99.3</v>
      </c>
    </row>
    <row r="5579" spans="1:23">
      <c r="A5579">
        <v>2012</v>
      </c>
      <c r="B5579">
        <v>58</v>
      </c>
      <c r="C5579" t="s">
        <v>23</v>
      </c>
      <c r="D5579" t="s">
        <v>72</v>
      </c>
      <c r="E5579" t="s">
        <v>31</v>
      </c>
      <c r="F5579" t="s">
        <v>24</v>
      </c>
      <c r="G5579" t="s">
        <v>28</v>
      </c>
      <c r="H5579" s="3">
        <v>11673.14</v>
      </c>
      <c r="I5579" t="s">
        <v>19</v>
      </c>
      <c r="J5579" t="s">
        <v>18</v>
      </c>
      <c r="K55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42.438764904554304</v>
      </c>
      <c r="L5579" s="6">
        <f>TablaDatos[[#This Row],[IMC_raw]]/1000000000000000</f>
        <v>42.438764904554304</v>
      </c>
      <c r="M5579" s="2">
        <v>4.2438764904554304E+16</v>
      </c>
      <c r="N55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79" s="13">
        <f t="shared" si="87"/>
        <v>5578</v>
      </c>
      <c r="P5579" s="2" t="str">
        <f>IF(TablaDatos[[#This Row],[Diabetes]]=0,"No","Si")</f>
        <v>Si</v>
      </c>
      <c r="Q5579">
        <v>1</v>
      </c>
      <c r="R5579">
        <f>TablaDatos[[#This Row],[Aux2]]/10000000000000</f>
        <v>2541.9865304175901</v>
      </c>
      <c r="S5579" s="1">
        <v>2.54198653041759E+16</v>
      </c>
      <c r="T5579" s="7">
        <f>TablaDatos[[#This Row],[Aux3]]/100000000000000</f>
        <v>27.798893941997999</v>
      </c>
      <c r="U5579" s="1">
        <v>2779889394199800</v>
      </c>
      <c r="V5579">
        <v>184.7</v>
      </c>
      <c r="W5579">
        <v>109</v>
      </c>
    </row>
    <row r="5580" spans="1:23">
      <c r="A5580">
        <v>2012</v>
      </c>
      <c r="B5580">
        <v>71</v>
      </c>
      <c r="C5580" t="s">
        <v>16</v>
      </c>
      <c r="D5580" t="s">
        <v>42</v>
      </c>
      <c r="E5580" t="s">
        <v>31</v>
      </c>
      <c r="F5580" t="s">
        <v>24</v>
      </c>
      <c r="G5580" t="s">
        <v>25</v>
      </c>
      <c r="H5580" s="3">
        <v>11371.52</v>
      </c>
      <c r="I5580" t="s">
        <v>21</v>
      </c>
      <c r="J5580" t="s">
        <v>18</v>
      </c>
      <c r="K55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42.348037466196303</v>
      </c>
      <c r="L5580" s="5">
        <f>TablaDatos[[#This Row],[IMC_raw]]/1000000000000000</f>
        <v>4.2348037466196304</v>
      </c>
      <c r="M5580" s="2">
        <v>4234803746619630</v>
      </c>
      <c r="N55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0" s="13">
        <f t="shared" si="87"/>
        <v>5579</v>
      </c>
      <c r="P5580" s="2" t="str">
        <f>IF(TablaDatos[[#This Row],[Diabetes]]=0,"No","Si")</f>
        <v>Si</v>
      </c>
      <c r="Q5580">
        <v>1</v>
      </c>
      <c r="R5580">
        <f>TablaDatos[[#This Row],[Aux2]]/10000000000000</f>
        <v>2301.5004905809501</v>
      </c>
      <c r="S5580" s="1">
        <v>2.30150049058095E+16</v>
      </c>
      <c r="T5580" s="7">
        <f>TablaDatos[[#This Row],[Aux3]]/100000000000000</f>
        <v>26.0727804986502</v>
      </c>
      <c r="U5580" s="1">
        <v>2607278049865020</v>
      </c>
      <c r="V5580">
        <v>186.8</v>
      </c>
      <c r="W5580">
        <v>108.6</v>
      </c>
    </row>
    <row r="5581" spans="1:23">
      <c r="A5581">
        <v>2012</v>
      </c>
      <c r="B5581">
        <v>64</v>
      </c>
      <c r="C5581" t="s">
        <v>16</v>
      </c>
      <c r="D5581" t="s">
        <v>27</v>
      </c>
      <c r="E5581" t="s">
        <v>19</v>
      </c>
      <c r="F5581" t="s">
        <v>19</v>
      </c>
      <c r="G5581" t="s">
        <v>28</v>
      </c>
      <c r="H5581" s="3">
        <v>14791.84</v>
      </c>
      <c r="I5581" t="s">
        <v>21</v>
      </c>
      <c r="J5581" t="s">
        <v>21</v>
      </c>
      <c r="K55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42.174341713874803</v>
      </c>
      <c r="L5581" s="6">
        <f>TablaDatos[[#This Row],[IMC_raw]]/1000000000000000</f>
        <v>4.2174341713874801</v>
      </c>
      <c r="M5581" s="2">
        <v>4217434171387480</v>
      </c>
      <c r="N55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1" s="13">
        <f t="shared" si="87"/>
        <v>5580</v>
      </c>
      <c r="P5581" s="2" t="str">
        <f>IF(TablaDatos[[#This Row],[Diabetes]]=0,"No","Si")</f>
        <v>Si</v>
      </c>
      <c r="Q5581">
        <v>1</v>
      </c>
      <c r="R5581">
        <f>TablaDatos[[#This Row],[Aux2]]/10000000000000</f>
        <v>247.362645799375</v>
      </c>
      <c r="S5581" s="1">
        <v>2473626457993750</v>
      </c>
      <c r="T5581" s="7">
        <f>TablaDatos[[#This Row],[Aux3]]/100000000000000</f>
        <v>27.478833727210802</v>
      </c>
      <c r="U5581" s="1">
        <v>2747883372721080</v>
      </c>
      <c r="V5581">
        <v>176.6</v>
      </c>
      <c r="W5581">
        <v>111.3</v>
      </c>
    </row>
    <row r="5582" spans="1:23">
      <c r="A5582">
        <v>2012</v>
      </c>
      <c r="B5582">
        <v>56</v>
      </c>
      <c r="C5582" t="s">
        <v>16</v>
      </c>
      <c r="D5582" t="s">
        <v>30</v>
      </c>
      <c r="E5582" t="s">
        <v>21</v>
      </c>
      <c r="F5582" t="s">
        <v>24</v>
      </c>
      <c r="G5582" t="s">
        <v>28</v>
      </c>
      <c r="H5582" s="3">
        <v>10478.84</v>
      </c>
      <c r="I5582" t="s">
        <v>21</v>
      </c>
      <c r="J5582" t="s">
        <v>21</v>
      </c>
      <c r="K55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42.028964939110097</v>
      </c>
      <c r="L5582" s="5">
        <f>TablaDatos[[#This Row],[IMC_raw]]/1000000000000000</f>
        <v>4.2028964939110098</v>
      </c>
      <c r="M5582" s="2">
        <v>4202896493911010</v>
      </c>
      <c r="N55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2" s="13">
        <f t="shared" si="87"/>
        <v>5581</v>
      </c>
      <c r="P5582" s="2" t="str">
        <f>IF(TablaDatos[[#This Row],[Diabetes]]=0,"No","Si")</f>
        <v>Si</v>
      </c>
      <c r="Q5582">
        <v>1</v>
      </c>
      <c r="R5582">
        <f>TablaDatos[[#This Row],[Aux2]]/10000000000000</f>
        <v>236.94572368646899</v>
      </c>
      <c r="S5582" s="1">
        <v>2369457236864690</v>
      </c>
      <c r="T5582" s="7">
        <f>TablaDatos[[#This Row],[Aux3]]/100000000000000</f>
        <v>286.44854165672899</v>
      </c>
      <c r="U5582" s="1">
        <v>2.86448541656729E+16</v>
      </c>
      <c r="V5582">
        <v>178.6</v>
      </c>
      <c r="W5582">
        <v>112.8</v>
      </c>
    </row>
    <row r="5583" spans="1:23">
      <c r="A5583">
        <v>2012</v>
      </c>
      <c r="B5583">
        <v>64</v>
      </c>
      <c r="C5583" t="s">
        <v>23</v>
      </c>
      <c r="D5583" t="s">
        <v>30</v>
      </c>
      <c r="E5583" t="s">
        <v>31</v>
      </c>
      <c r="F5583" t="s">
        <v>24</v>
      </c>
      <c r="G5583" t="s">
        <v>28</v>
      </c>
      <c r="H5583" s="3">
        <v>12562.72</v>
      </c>
      <c r="I5583" t="s">
        <v>21</v>
      </c>
      <c r="J5583" t="s">
        <v>18</v>
      </c>
      <c r="K55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41.968301976355001</v>
      </c>
      <c r="L5583" s="5">
        <f>TablaDatos[[#This Row],[IMC_raw]]/1000000000000000</f>
        <v>41.968301976355001</v>
      </c>
      <c r="M5583" s="2">
        <v>4.1968301976355E+16</v>
      </c>
      <c r="N55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3" s="13">
        <f t="shared" si="87"/>
        <v>5582</v>
      </c>
      <c r="P5583" s="2" t="str">
        <f>IF(TablaDatos[[#This Row],[Diabetes]]=0,"No","Si")</f>
        <v>Si</v>
      </c>
      <c r="Q5583">
        <v>1</v>
      </c>
      <c r="R5583">
        <f>TablaDatos[[#This Row],[Aux2]]/10000000000000</f>
        <v>2382.3133277617899</v>
      </c>
      <c r="S5583" s="1">
        <v>2.38231332776179E+16</v>
      </c>
      <c r="T5583" s="7">
        <f>TablaDatos[[#This Row],[Aux3]]/100000000000000</f>
        <v>269.22742410658998</v>
      </c>
      <c r="U5583" s="1">
        <v>2.6922742410659E+16</v>
      </c>
      <c r="V5583">
        <v>181.3</v>
      </c>
      <c r="W5583">
        <v>107.1</v>
      </c>
    </row>
    <row r="5584" spans="1:23">
      <c r="A5584">
        <v>2012</v>
      </c>
      <c r="B5584">
        <v>62</v>
      </c>
      <c r="C5584" t="s">
        <v>16</v>
      </c>
      <c r="D5584" t="s">
        <v>74</v>
      </c>
      <c r="E5584" t="s">
        <v>21</v>
      </c>
      <c r="F5584" t="s">
        <v>19</v>
      </c>
      <c r="G5584" t="s">
        <v>28</v>
      </c>
      <c r="H5584" s="3">
        <v>15528.5</v>
      </c>
      <c r="I5584" t="s">
        <v>19</v>
      </c>
      <c r="J5584" t="s">
        <v>18</v>
      </c>
      <c r="K55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41.957396330761597</v>
      </c>
      <c r="L5584" s="5">
        <f>TablaDatos[[#This Row],[IMC_raw]]/1000000000000000</f>
        <v>4.19573963307616</v>
      </c>
      <c r="M5584" s="2">
        <v>4195739633076160</v>
      </c>
      <c r="N55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4" s="13">
        <f t="shared" si="87"/>
        <v>5583</v>
      </c>
      <c r="P5584" s="2" t="str">
        <f>IF(TablaDatos[[#This Row],[Diabetes]]=0,"No","Si")</f>
        <v>Si</v>
      </c>
      <c r="Q5584">
        <v>1</v>
      </c>
      <c r="R5584">
        <f>TablaDatos[[#This Row],[Aux2]]/10000000000000</f>
        <v>256.79348761297001</v>
      </c>
      <c r="S5584" s="1">
        <v>2567934876129700</v>
      </c>
      <c r="T5584" s="7">
        <f>TablaDatos[[#This Row],[Aux3]]/100000000000000</f>
        <v>269.39358210566002</v>
      </c>
      <c r="U5584" s="1">
        <v>2.6939358210566E+16</v>
      </c>
      <c r="V5584">
        <v>169.6</v>
      </c>
      <c r="W5584">
        <v>105.2</v>
      </c>
    </row>
    <row r="5585" spans="1:23">
      <c r="A5585">
        <v>2012</v>
      </c>
      <c r="B5585">
        <v>58</v>
      </c>
      <c r="C5585" t="s">
        <v>16</v>
      </c>
      <c r="D5585" t="s">
        <v>30</v>
      </c>
      <c r="E5585" t="s">
        <v>21</v>
      </c>
      <c r="F5585" t="s">
        <v>24</v>
      </c>
      <c r="G5585" t="s">
        <v>28</v>
      </c>
      <c r="H5585" s="3">
        <v>19389.5</v>
      </c>
      <c r="I5585" t="s">
        <v>21</v>
      </c>
      <c r="J5585" t="s">
        <v>22</v>
      </c>
      <c r="K55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41.882204168327306</v>
      </c>
      <c r="L5585" s="5">
        <f>TablaDatos[[#This Row],[IMC_raw]]/1000000000000000</f>
        <v>4.1882204168327304</v>
      </c>
      <c r="M5585" s="2">
        <v>4188220416832730</v>
      </c>
      <c r="N55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5" s="13">
        <f t="shared" si="87"/>
        <v>5584</v>
      </c>
      <c r="P5585" s="2" t="str">
        <f>IF(TablaDatos[[#This Row],[Diabetes]]=0,"No","Si")</f>
        <v>No</v>
      </c>
      <c r="Q5585">
        <v>0</v>
      </c>
      <c r="R5585">
        <f>TablaDatos[[#This Row],[Aux2]]/10000000000000</f>
        <v>2343.76688586199</v>
      </c>
      <c r="S5585" s="1">
        <v>2.34376688586199E+16</v>
      </c>
      <c r="T5585" s="7">
        <f>TablaDatos[[#This Row],[Aux3]]/100000000000000</f>
        <v>214.82133156171699</v>
      </c>
      <c r="U5585" s="1">
        <v>2.14821331561717E+16</v>
      </c>
      <c r="V5585">
        <v>174.5</v>
      </c>
      <c r="W5585">
        <v>106.6</v>
      </c>
    </row>
    <row r="5586" spans="1:23">
      <c r="A5586">
        <v>2012</v>
      </c>
      <c r="B5586">
        <v>61</v>
      </c>
      <c r="C5586" t="s">
        <v>23</v>
      </c>
      <c r="D5586" t="s">
        <v>43</v>
      </c>
      <c r="E5586" t="s">
        <v>21</v>
      </c>
      <c r="F5586" t="s">
        <v>24</v>
      </c>
      <c r="G5586" t="s">
        <v>28</v>
      </c>
      <c r="H5586" s="3">
        <v>12446.59</v>
      </c>
      <c r="I5586" t="s">
        <v>21</v>
      </c>
      <c r="J5586" t="s">
        <v>22</v>
      </c>
      <c r="K55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41.797519629510802</v>
      </c>
      <c r="L5586" s="6">
        <f>TablaDatos[[#This Row],[IMC_raw]]/1000000000000000</f>
        <v>41.797519629510802</v>
      </c>
      <c r="M5586" s="2">
        <v>4.17975196295108E+16</v>
      </c>
      <c r="N55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6" s="13">
        <f t="shared" si="87"/>
        <v>5585</v>
      </c>
      <c r="P5586" s="2" t="str">
        <f>IF(TablaDatos[[#This Row],[Diabetes]]=0,"No","Si")</f>
        <v>Si</v>
      </c>
      <c r="Q5586">
        <v>1</v>
      </c>
      <c r="R5586">
        <f>TablaDatos[[#This Row],[Aux2]]/10000000000000</f>
        <v>2279.0995878048202</v>
      </c>
      <c r="S5586" s="1">
        <v>2.27909958780482E+16</v>
      </c>
      <c r="T5586" s="7">
        <f>TablaDatos[[#This Row],[Aux3]]/100000000000000</f>
        <v>28.763901436357401</v>
      </c>
      <c r="U5586" s="1">
        <v>2876390143635740</v>
      </c>
      <c r="V5586">
        <v>176.8</v>
      </c>
      <c r="W5586">
        <v>105.5</v>
      </c>
    </row>
    <row r="5587" spans="1:23">
      <c r="A5587">
        <v>2012</v>
      </c>
      <c r="B5587">
        <v>55</v>
      </c>
      <c r="C5587" t="s">
        <v>16</v>
      </c>
      <c r="D5587" t="s">
        <v>73</v>
      </c>
      <c r="E5587" t="s">
        <v>21</v>
      </c>
      <c r="F5587" t="s">
        <v>19</v>
      </c>
      <c r="G5587" t="s">
        <v>28</v>
      </c>
      <c r="H5587" s="3">
        <v>26435.27</v>
      </c>
      <c r="I5587" t="s">
        <v>19</v>
      </c>
      <c r="J5587" t="s">
        <v>18</v>
      </c>
      <c r="K55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41.3954921892744</v>
      </c>
      <c r="L5587" s="6">
        <f>TablaDatos[[#This Row],[IMC_raw]]/1000000000000000</f>
        <v>41.3954921892744</v>
      </c>
      <c r="M5587" s="2">
        <v>4.13954921892744E+16</v>
      </c>
      <c r="N55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7" s="13">
        <f t="shared" si="87"/>
        <v>5586</v>
      </c>
      <c r="P5587" s="2" t="str">
        <f>IF(TablaDatos[[#This Row],[Diabetes]]=0,"No","Si")</f>
        <v>Si</v>
      </c>
      <c r="Q5587">
        <v>1</v>
      </c>
      <c r="R5587">
        <f>TablaDatos[[#This Row],[Aux2]]/10000000000000</f>
        <v>2364.2686719850699</v>
      </c>
      <c r="S5587" s="1">
        <v>2.36426867198507E+16</v>
      </c>
      <c r="T5587" s="7">
        <f>TablaDatos[[#This Row],[Aux3]]/100000000000000</f>
        <v>251.080205704354</v>
      </c>
      <c r="U5587" s="1">
        <v>2.51080205704354E+16</v>
      </c>
      <c r="V5587">
        <v>178.1</v>
      </c>
      <c r="W5587">
        <v>107.2</v>
      </c>
    </row>
    <row r="5588" spans="1:23">
      <c r="A5588">
        <v>2012</v>
      </c>
      <c r="B5588">
        <v>60</v>
      </c>
      <c r="C5588" t="s">
        <v>23</v>
      </c>
      <c r="D5588" t="s">
        <v>27</v>
      </c>
      <c r="E5588" t="s">
        <v>19</v>
      </c>
      <c r="F5588" t="s">
        <v>19</v>
      </c>
      <c r="G5588" t="s">
        <v>28</v>
      </c>
      <c r="H5588" s="3">
        <v>12795.28</v>
      </c>
      <c r="I5588" t="s">
        <v>21</v>
      </c>
      <c r="J5588" t="s">
        <v>18</v>
      </c>
      <c r="K55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41.175140977160495</v>
      </c>
      <c r="L5588" s="6">
        <f>TablaDatos[[#This Row],[IMC_raw]]/1000000000000000</f>
        <v>41.175140977160495</v>
      </c>
      <c r="M5588" s="2">
        <v>4.1175140977160496E+16</v>
      </c>
      <c r="N55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8" s="13">
        <f t="shared" si="87"/>
        <v>5587</v>
      </c>
      <c r="P5588" s="2" t="str">
        <f>IF(TablaDatos[[#This Row],[Diabetes]]=0,"No","Si")</f>
        <v>Si</v>
      </c>
      <c r="Q5588">
        <v>1</v>
      </c>
      <c r="R5588">
        <f>TablaDatos[[#This Row],[Aux2]]/10000000000000</f>
        <v>2247.3816273386501</v>
      </c>
      <c r="S5588" s="1">
        <v>2.24738162733865E+16</v>
      </c>
      <c r="T5588" s="7">
        <f>TablaDatos[[#This Row],[Aux3]]/100000000000000</f>
        <v>3.0000000000000001E-12</v>
      </c>
      <c r="U5588">
        <v>300</v>
      </c>
      <c r="V5588">
        <v>182.1</v>
      </c>
      <c r="W5588">
        <v>105.9</v>
      </c>
    </row>
    <row r="5589" spans="1:23">
      <c r="A5589">
        <v>2012</v>
      </c>
      <c r="B5589">
        <v>61</v>
      </c>
      <c r="C5589" t="s">
        <v>23</v>
      </c>
      <c r="D5589" t="s">
        <v>42</v>
      </c>
      <c r="E5589" t="s">
        <v>21</v>
      </c>
      <c r="F5589" t="s">
        <v>24</v>
      </c>
      <c r="G5589" t="s">
        <v>28</v>
      </c>
      <c r="H5589" s="3">
        <v>13820.38</v>
      </c>
      <c r="I5589" t="s">
        <v>21</v>
      </c>
      <c r="J5589" t="s">
        <v>21</v>
      </c>
      <c r="K55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41.005099741283402</v>
      </c>
      <c r="L5589" s="6">
        <f>TablaDatos[[#This Row],[IMC_raw]]/1000000000000000</f>
        <v>4.1005099741283404</v>
      </c>
      <c r="M5589" s="2">
        <v>4100509974128340</v>
      </c>
      <c r="N55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89" s="13">
        <f t="shared" si="87"/>
        <v>5588</v>
      </c>
      <c r="P5589" s="2" t="str">
        <f>IF(TablaDatos[[#This Row],[Diabetes]]=0,"No","Si")</f>
        <v>Si</v>
      </c>
      <c r="Q5589">
        <v>1</v>
      </c>
      <c r="R5589">
        <f>TablaDatos[[#This Row],[Aux2]]/10000000000000</f>
        <v>2389.3473449947801</v>
      </c>
      <c r="S5589" s="1">
        <v>2.38934734499478E+16</v>
      </c>
      <c r="T5589" s="7">
        <f>TablaDatos[[#This Row],[Aux3]]/100000000000000</f>
        <v>26.332083916481398</v>
      </c>
      <c r="U5589" s="1">
        <v>2633208391648140</v>
      </c>
      <c r="V5589">
        <v>184</v>
      </c>
      <c r="W5589">
        <v>113.1</v>
      </c>
    </row>
    <row r="5590" spans="1:23">
      <c r="A5590">
        <v>2012</v>
      </c>
      <c r="B5590">
        <v>48</v>
      </c>
      <c r="C5590" t="s">
        <v>23</v>
      </c>
      <c r="D5590" t="s">
        <v>29</v>
      </c>
      <c r="E5590" t="s">
        <v>18</v>
      </c>
      <c r="F5590" t="s">
        <v>35</v>
      </c>
      <c r="G5590" t="s">
        <v>20</v>
      </c>
      <c r="H5590" s="3">
        <v>14950.53</v>
      </c>
      <c r="I5590" t="s">
        <v>21</v>
      </c>
      <c r="J5590" t="s">
        <v>18</v>
      </c>
      <c r="K55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40.984413594845293</v>
      </c>
      <c r="L5590" s="5">
        <f>TablaDatos[[#This Row],[IMC_raw]]/1000000000000000</f>
        <v>40.984413594845293</v>
      </c>
      <c r="M5590" s="2">
        <v>4.0984413594845296E+16</v>
      </c>
      <c r="N55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0" s="13">
        <f t="shared" si="87"/>
        <v>5589</v>
      </c>
      <c r="P5590" s="2" t="str">
        <f>IF(TablaDatos[[#This Row],[Diabetes]]=0,"No","Si")</f>
        <v>No</v>
      </c>
      <c r="Q5590">
        <v>0</v>
      </c>
      <c r="R5590">
        <f>TablaDatos[[#This Row],[Aux2]]/10000000000000</f>
        <v>2125.31641797868</v>
      </c>
      <c r="S5590" s="1">
        <v>2.12531641797868E+16</v>
      </c>
      <c r="T5590" s="7">
        <f>TablaDatos[[#This Row],[Aux3]]/100000000000000</f>
        <v>27.442312910498401</v>
      </c>
      <c r="U5590" s="1">
        <v>2744231291049840</v>
      </c>
      <c r="V5590">
        <v>155.69999999999999</v>
      </c>
      <c r="W5590">
        <v>92.3</v>
      </c>
    </row>
    <row r="5591" spans="1:23">
      <c r="A5591">
        <v>2012</v>
      </c>
      <c r="B5591">
        <v>67</v>
      </c>
      <c r="C5591" t="s">
        <v>16</v>
      </c>
      <c r="D5591" t="s">
        <v>17</v>
      </c>
      <c r="E5591" t="s">
        <v>19</v>
      </c>
      <c r="F5591" t="s">
        <v>19</v>
      </c>
      <c r="G5591" t="s">
        <v>25</v>
      </c>
      <c r="H5591" s="3">
        <v>22556.15</v>
      </c>
      <c r="I5591" t="s">
        <v>21</v>
      </c>
      <c r="J5591" t="s">
        <v>18</v>
      </c>
      <c r="K55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40.911559305887998</v>
      </c>
      <c r="L5591" s="6">
        <f>TablaDatos[[#This Row],[IMC_raw]]/100000000000000</f>
        <v>40.911559305887998</v>
      </c>
      <c r="M5591" s="2">
        <v>4091155930588800</v>
      </c>
      <c r="N55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1" s="13">
        <f t="shared" si="87"/>
        <v>5590</v>
      </c>
      <c r="P5591" s="2" t="str">
        <f>IF(TablaDatos[[#This Row],[Diabetes]]=0,"No","Si")</f>
        <v>Si</v>
      </c>
      <c r="Q5591">
        <v>1</v>
      </c>
      <c r="R5591">
        <f>TablaDatos[[#This Row],[Aux2]]/10000000000000</f>
        <v>2022.8203472906</v>
      </c>
      <c r="S5591" s="1">
        <v>2.0228203472906E+16</v>
      </c>
      <c r="T5591" s="7">
        <f>TablaDatos[[#This Row],[Aux3]]/100000000000000</f>
        <v>29.361155784765302</v>
      </c>
      <c r="U5591" s="1">
        <v>2936115578476530</v>
      </c>
      <c r="V5591">
        <v>170.1</v>
      </c>
      <c r="W5591">
        <v>102.3</v>
      </c>
    </row>
    <row r="5592" spans="1:23">
      <c r="A5592">
        <v>2012</v>
      </c>
      <c r="B5592">
        <v>55</v>
      </c>
      <c r="C5592" t="s">
        <v>16</v>
      </c>
      <c r="D5592" t="s">
        <v>17</v>
      </c>
      <c r="E5592" t="s">
        <v>31</v>
      </c>
      <c r="F5592" t="s">
        <v>19</v>
      </c>
      <c r="G5592" t="s">
        <v>28</v>
      </c>
      <c r="H5592" s="3">
        <v>27624.1</v>
      </c>
      <c r="I5592" t="s">
        <v>21</v>
      </c>
      <c r="J5592" t="s">
        <v>19</v>
      </c>
      <c r="K55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40.854368602680999</v>
      </c>
      <c r="L5592" s="6">
        <f>TablaDatos[[#This Row],[IMC_raw]]/1000000000000000</f>
        <v>4.0854368602680999</v>
      </c>
      <c r="M5592" s="2">
        <v>4085436860268100</v>
      </c>
      <c r="N55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2" s="13">
        <f t="shared" si="87"/>
        <v>5591</v>
      </c>
      <c r="P5592" s="2" t="str">
        <f>IF(TablaDatos[[#This Row],[Diabetes]]=0,"No","Si")</f>
        <v>No</v>
      </c>
      <c r="Q5592">
        <v>0</v>
      </c>
      <c r="R5592">
        <f>TablaDatos[[#This Row],[Aux2]]/10000000000000</f>
        <v>225.625341114127</v>
      </c>
      <c r="S5592" s="1">
        <v>2256253411141270</v>
      </c>
      <c r="T5592" s="7">
        <f>TablaDatos[[#This Row],[Aux3]]/100000000000000</f>
        <v>233.141117321054</v>
      </c>
      <c r="U5592" s="1">
        <v>2.33141117321054E+16</v>
      </c>
      <c r="V5592">
        <v>173.1</v>
      </c>
      <c r="W5592">
        <v>105.7</v>
      </c>
    </row>
    <row r="5593" spans="1:23">
      <c r="A5593">
        <v>2012</v>
      </c>
      <c r="B5593">
        <v>68</v>
      </c>
      <c r="C5593" t="s">
        <v>23</v>
      </c>
      <c r="D5593" t="s">
        <v>33</v>
      </c>
      <c r="E5593" t="s">
        <v>21</v>
      </c>
      <c r="F5593" t="s">
        <v>19</v>
      </c>
      <c r="G5593" t="s">
        <v>25</v>
      </c>
      <c r="H5593" s="3">
        <v>26347.71</v>
      </c>
      <c r="I5593" t="s">
        <v>21</v>
      </c>
      <c r="J5593" t="s">
        <v>18</v>
      </c>
      <c r="K55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40.669032816465297</v>
      </c>
      <c r="L5593" s="6">
        <f>TablaDatos[[#This Row],[IMC_raw]]/1000000000000000</f>
        <v>40.669032816465297</v>
      </c>
      <c r="M5593" s="2">
        <v>4.0669032816465296E+16</v>
      </c>
      <c r="N55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3" s="13">
        <f t="shared" si="87"/>
        <v>5592</v>
      </c>
      <c r="P5593" s="2" t="str">
        <f>IF(TablaDatos[[#This Row],[Diabetes]]=0,"No","Si")</f>
        <v>Si</v>
      </c>
      <c r="Q5593">
        <v>1</v>
      </c>
      <c r="R5593">
        <f>TablaDatos[[#This Row],[Aux2]]/10000000000000</f>
        <v>2269.4465184761002</v>
      </c>
      <c r="S5593" s="1">
        <v>2.2694465184761E+16</v>
      </c>
      <c r="T5593" s="7">
        <f>TablaDatos[[#This Row],[Aux3]]/100000000000000</f>
        <v>25.422383862509498</v>
      </c>
      <c r="U5593" s="1">
        <v>2542238386250950</v>
      </c>
      <c r="V5593">
        <v>178.3</v>
      </c>
      <c r="W5593">
        <v>108.4</v>
      </c>
    </row>
    <row r="5594" spans="1:23">
      <c r="A5594">
        <v>2012</v>
      </c>
      <c r="B5594">
        <v>59</v>
      </c>
      <c r="C5594" t="s">
        <v>16</v>
      </c>
      <c r="D5594" t="s">
        <v>36</v>
      </c>
      <c r="E5594" t="s">
        <v>18</v>
      </c>
      <c r="F5594" t="s">
        <v>24</v>
      </c>
      <c r="G5594" t="s">
        <v>28</v>
      </c>
      <c r="H5594" s="3">
        <v>13496.99</v>
      </c>
      <c r="I5594" t="s">
        <v>21</v>
      </c>
      <c r="J5594" t="s">
        <v>22</v>
      </c>
      <c r="K55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40.649764634763294</v>
      </c>
      <c r="L5594" s="6">
        <f>TablaDatos[[#This Row],[IMC_raw]]/1000000000000000</f>
        <v>40.649764634763294</v>
      </c>
      <c r="M5594" s="2">
        <v>4.0649764634763296E+16</v>
      </c>
      <c r="N55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4" s="13">
        <f t="shared" si="87"/>
        <v>5593</v>
      </c>
      <c r="P5594" s="2" t="str">
        <f>IF(TablaDatos[[#This Row],[Diabetes]]=0,"No","Si")</f>
        <v>Si</v>
      </c>
      <c r="Q5594">
        <v>1</v>
      </c>
      <c r="R5594">
        <f>TablaDatos[[#This Row],[Aux2]]/10000000000000</f>
        <v>213.756545003312</v>
      </c>
      <c r="S5594" s="1">
        <v>2137565450033120</v>
      </c>
      <c r="T5594" s="7">
        <f>TablaDatos[[#This Row],[Aux3]]/100000000000000</f>
        <v>24.581364819585801</v>
      </c>
      <c r="U5594" s="1">
        <v>2458136481958580</v>
      </c>
      <c r="V5594">
        <v>171.7</v>
      </c>
      <c r="W5594">
        <v>104</v>
      </c>
    </row>
    <row r="5595" spans="1:23">
      <c r="A5595">
        <v>2012</v>
      </c>
      <c r="B5595">
        <v>57</v>
      </c>
      <c r="C5595" t="s">
        <v>16</v>
      </c>
      <c r="D5595" t="s">
        <v>73</v>
      </c>
      <c r="E5595" t="s">
        <v>21</v>
      </c>
      <c r="F5595" t="s">
        <v>24</v>
      </c>
      <c r="G5595" t="s">
        <v>28</v>
      </c>
      <c r="H5595" s="3">
        <v>27716.58</v>
      </c>
      <c r="I5595" t="s">
        <v>19</v>
      </c>
      <c r="J5595" t="s">
        <v>22</v>
      </c>
      <c r="K55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40.619310706602704</v>
      </c>
      <c r="L5595" s="5">
        <f>TablaDatos[[#This Row],[IMC_raw]]/1000000000000000</f>
        <v>40.619310706602704</v>
      </c>
      <c r="M5595" s="2">
        <v>4.0619310706602704E+16</v>
      </c>
      <c r="N55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5" s="13">
        <f t="shared" si="87"/>
        <v>5594</v>
      </c>
      <c r="P5595" s="2" t="str">
        <f>IF(TablaDatos[[#This Row],[Diabetes]]=0,"No","Si")</f>
        <v>Si</v>
      </c>
      <c r="Q5595">
        <v>1</v>
      </c>
      <c r="R5595">
        <f>TablaDatos[[#This Row],[Aux2]]/10000000000000</f>
        <v>223.49227565507201</v>
      </c>
      <c r="S5595" s="1">
        <v>2234922756550720</v>
      </c>
      <c r="T5595" s="7">
        <f>TablaDatos[[#This Row],[Aux3]]/100000000000000</f>
        <v>229.380515411072</v>
      </c>
      <c r="U5595" s="1">
        <v>2.29380515411072E+16</v>
      </c>
      <c r="V5595">
        <v>169.1</v>
      </c>
      <c r="W5595">
        <v>100.7</v>
      </c>
    </row>
    <row r="5596" spans="1:23">
      <c r="A5596">
        <v>2012</v>
      </c>
      <c r="B5596">
        <v>59</v>
      </c>
      <c r="C5596" t="s">
        <v>16</v>
      </c>
      <c r="D5596" t="s">
        <v>29</v>
      </c>
      <c r="E5596" t="s">
        <v>21</v>
      </c>
      <c r="F5596" t="s">
        <v>24</v>
      </c>
      <c r="G5596" t="s">
        <v>28</v>
      </c>
      <c r="H5596" s="3">
        <v>24186.720000000001</v>
      </c>
      <c r="I5596" t="s">
        <v>21</v>
      </c>
      <c r="J5596" t="s">
        <v>19</v>
      </c>
      <c r="K55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40.566664038411496</v>
      </c>
      <c r="L5596" s="6">
        <f>TablaDatos[[#This Row],[IMC_raw]]/1000000000000000</f>
        <v>4.0566664038411497</v>
      </c>
      <c r="M5596" s="2">
        <v>4056666403841150</v>
      </c>
      <c r="N55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6" s="13">
        <f t="shared" si="87"/>
        <v>5595</v>
      </c>
      <c r="P5596" s="2" t="str">
        <f>IF(TablaDatos[[#This Row],[Diabetes]]=0,"No","Si")</f>
        <v>Si</v>
      </c>
      <c r="Q5596">
        <v>1</v>
      </c>
      <c r="R5596">
        <f>TablaDatos[[#This Row],[Aux2]]/10000000000000</f>
        <v>2273.0947322041802</v>
      </c>
      <c r="S5596" s="1">
        <v>2.27309473220418E+16</v>
      </c>
      <c r="T5596" s="7">
        <f>TablaDatos[[#This Row],[Aux3]]/100000000000000</f>
        <v>3.0000000000000001E-12</v>
      </c>
      <c r="U5596">
        <v>300</v>
      </c>
      <c r="V5596">
        <v>173.5</v>
      </c>
      <c r="W5596">
        <v>106.7</v>
      </c>
    </row>
    <row r="5597" spans="1:23">
      <c r="A5597">
        <v>2012</v>
      </c>
      <c r="B5597">
        <v>64</v>
      </c>
      <c r="C5597" t="s">
        <v>23</v>
      </c>
      <c r="D5597" t="s">
        <v>29</v>
      </c>
      <c r="E5597" t="s">
        <v>18</v>
      </c>
      <c r="F5597" t="s">
        <v>40</v>
      </c>
      <c r="G5597" t="s">
        <v>28</v>
      </c>
      <c r="H5597" s="3">
        <v>19790.32</v>
      </c>
      <c r="I5597" t="s">
        <v>19</v>
      </c>
      <c r="J5597" t="s">
        <v>19</v>
      </c>
      <c r="K55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40.486037827680505</v>
      </c>
      <c r="L5597" s="5">
        <f>TablaDatos[[#This Row],[IMC_raw]]/1000000000000000</f>
        <v>4.0486037827680503</v>
      </c>
      <c r="M5597" s="2">
        <v>4048603782768050</v>
      </c>
      <c r="N55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7" s="13">
        <f t="shared" si="87"/>
        <v>5596</v>
      </c>
      <c r="P5597" s="2" t="str">
        <f>IF(TablaDatos[[#This Row],[Diabetes]]=0,"No","Si")</f>
        <v>No</v>
      </c>
      <c r="Q5597">
        <v>0</v>
      </c>
      <c r="R5597">
        <f>TablaDatos[[#This Row],[Aux2]]/10000000000000</f>
        <v>2107.6510712178701</v>
      </c>
      <c r="S5597" s="1">
        <v>2.10765107121787E+16</v>
      </c>
      <c r="T5597" s="7">
        <f>TablaDatos[[#This Row],[Aux3]]/100000000000000</f>
        <v>238.49352531542601</v>
      </c>
      <c r="U5597" s="1">
        <v>2.38493525315426E+16</v>
      </c>
      <c r="V5597">
        <v>161.5</v>
      </c>
      <c r="W5597">
        <v>100.1</v>
      </c>
    </row>
    <row r="5598" spans="1:23">
      <c r="A5598">
        <v>2012</v>
      </c>
      <c r="B5598">
        <v>52</v>
      </c>
      <c r="C5598" t="s">
        <v>23</v>
      </c>
      <c r="D5598" t="s">
        <v>72</v>
      </c>
      <c r="E5598" t="s">
        <v>18</v>
      </c>
      <c r="F5598" t="s">
        <v>24</v>
      </c>
      <c r="G5598" t="s">
        <v>20</v>
      </c>
      <c r="H5598" s="3">
        <v>15153.73</v>
      </c>
      <c r="I5598" t="s">
        <v>19</v>
      </c>
      <c r="J5598" t="s">
        <v>22</v>
      </c>
      <c r="K55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40.462335354538297</v>
      </c>
      <c r="L5598" s="5">
        <f>TablaDatos[[#This Row],[IMC_raw]]/1000000000000000</f>
        <v>4.0462335354538297</v>
      </c>
      <c r="M5598" s="2">
        <v>4046233535453830</v>
      </c>
      <c r="N55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8" s="13">
        <f t="shared" si="87"/>
        <v>5597</v>
      </c>
      <c r="P5598" s="2" t="str">
        <f>IF(TablaDatos[[#This Row],[Diabetes]]=0,"No","Si")</f>
        <v>Si</v>
      </c>
      <c r="Q5598">
        <v>1</v>
      </c>
      <c r="R5598">
        <f>TablaDatos[[#This Row],[Aux2]]/10000000000000</f>
        <v>2191.3831800071998</v>
      </c>
      <c r="S5598" s="1">
        <v>2.1913831800072E+16</v>
      </c>
      <c r="T5598" s="7">
        <f>TablaDatos[[#This Row],[Aux3]]/100000000000000</f>
        <v>25.538457060592801</v>
      </c>
      <c r="U5598" s="1">
        <v>2553845706059280</v>
      </c>
      <c r="V5598">
        <v>152.9</v>
      </c>
      <c r="W5598">
        <v>97.5</v>
      </c>
    </row>
    <row r="5599" spans="1:23">
      <c r="A5599">
        <v>2012</v>
      </c>
      <c r="B5599">
        <v>71</v>
      </c>
      <c r="C5599" t="s">
        <v>23</v>
      </c>
      <c r="D5599" t="s">
        <v>26</v>
      </c>
      <c r="E5599" t="s">
        <v>21</v>
      </c>
      <c r="F5599" t="s">
        <v>24</v>
      </c>
      <c r="G5599" t="s">
        <v>25</v>
      </c>
      <c r="H5599" s="3">
        <v>17632.98</v>
      </c>
      <c r="I5599" t="s">
        <v>21</v>
      </c>
      <c r="J5599" t="s">
        <v>18</v>
      </c>
      <c r="K55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40.405592298693904</v>
      </c>
      <c r="L5599" s="5">
        <f>TablaDatos[[#This Row],[IMC_raw]]/1000000000000000</f>
        <v>40.405592298693904</v>
      </c>
      <c r="M5599" s="2">
        <v>4.0405592298693904E+16</v>
      </c>
      <c r="N55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599" s="13">
        <f t="shared" si="87"/>
        <v>5598</v>
      </c>
      <c r="P5599" s="2" t="str">
        <f>IF(TablaDatos[[#This Row],[Diabetes]]=0,"No","Si")</f>
        <v>Si</v>
      </c>
      <c r="Q5599">
        <v>1</v>
      </c>
      <c r="R5599">
        <f>TablaDatos[[#This Row],[Aux2]]/10000000000000</f>
        <v>2288.5731355111002</v>
      </c>
      <c r="S5599" s="1">
        <v>2.2885731355111E+16</v>
      </c>
      <c r="T5599" s="7">
        <f>TablaDatos[[#This Row],[Aux3]]/100000000000000</f>
        <v>3.0000000000000001E-12</v>
      </c>
      <c r="U5599">
        <v>300</v>
      </c>
      <c r="V5599">
        <v>188.8</v>
      </c>
      <c r="W5599">
        <v>111.2</v>
      </c>
    </row>
    <row r="5600" spans="1:23">
      <c r="A5600">
        <v>2012</v>
      </c>
      <c r="B5600">
        <v>63</v>
      </c>
      <c r="C5600" t="s">
        <v>16</v>
      </c>
      <c r="D5600" t="s">
        <v>30</v>
      </c>
      <c r="E5600" t="s">
        <v>31</v>
      </c>
      <c r="F5600" t="s">
        <v>24</v>
      </c>
      <c r="G5600" t="s">
        <v>28</v>
      </c>
      <c r="H5600" s="3">
        <v>10388.34</v>
      </c>
      <c r="I5600" t="s">
        <v>21</v>
      </c>
      <c r="J5600" t="s">
        <v>18</v>
      </c>
      <c r="K56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40.403373765562101</v>
      </c>
      <c r="L5600" s="5">
        <f>TablaDatos[[#This Row],[IMC_raw]]/1000000000000000</f>
        <v>4.0403373765562103</v>
      </c>
      <c r="M5600" s="2">
        <v>4040337376556210</v>
      </c>
      <c r="N56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0" s="13">
        <f t="shared" si="87"/>
        <v>5599</v>
      </c>
      <c r="P5600" s="2" t="str">
        <f>IF(TablaDatos[[#This Row],[Diabetes]]=0,"No","Si")</f>
        <v>Si</v>
      </c>
      <c r="Q5600">
        <v>1</v>
      </c>
      <c r="R5600">
        <f>TablaDatos[[#This Row],[Aux2]]/10000000000000</f>
        <v>270.97454373463597</v>
      </c>
      <c r="S5600" s="1">
        <v>2709745437346360</v>
      </c>
      <c r="T5600" s="7">
        <f>TablaDatos[[#This Row],[Aux3]]/100000000000000</f>
        <v>3.0000000000000001E-12</v>
      </c>
      <c r="U5600">
        <v>300</v>
      </c>
      <c r="V5600">
        <v>180.6</v>
      </c>
      <c r="W5600">
        <v>108.6</v>
      </c>
    </row>
    <row r="5601" spans="1:23">
      <c r="A5601">
        <v>2012</v>
      </c>
      <c r="B5601">
        <v>54</v>
      </c>
      <c r="C5601" t="s">
        <v>16</v>
      </c>
      <c r="D5601" t="s">
        <v>29</v>
      </c>
      <c r="E5601" t="s">
        <v>21</v>
      </c>
      <c r="F5601" t="s">
        <v>24</v>
      </c>
      <c r="G5601" t="s">
        <v>20</v>
      </c>
      <c r="H5601" s="3">
        <v>9684.7000000000007</v>
      </c>
      <c r="I5601" t="s">
        <v>21</v>
      </c>
      <c r="J5601" t="s">
        <v>18</v>
      </c>
      <c r="K56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40.170678091055201</v>
      </c>
      <c r="L5601" s="6">
        <f>TablaDatos[[#This Row],[IMC_raw]]/100000000000000</f>
        <v>40.170678091055201</v>
      </c>
      <c r="M5601" s="2">
        <v>4017067809105520</v>
      </c>
      <c r="N56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1" s="13">
        <f t="shared" si="87"/>
        <v>5600</v>
      </c>
      <c r="P5601" s="2" t="str">
        <f>IF(TablaDatos[[#This Row],[Diabetes]]=0,"No","Si")</f>
        <v>Si</v>
      </c>
      <c r="Q5601">
        <v>1</v>
      </c>
      <c r="R5601">
        <f>TablaDatos[[#This Row],[Aux2]]/10000000000000</f>
        <v>2136.9296981838802</v>
      </c>
      <c r="S5601" s="1">
        <v>2.13692969818388E+16</v>
      </c>
      <c r="T5601" s="7">
        <f>TablaDatos[[#This Row],[Aux3]]/100000000000000</f>
        <v>256.97514880607099</v>
      </c>
      <c r="U5601" s="1">
        <v>2.56975148806071E+16</v>
      </c>
      <c r="V5601">
        <v>168.7</v>
      </c>
      <c r="W5601">
        <v>100.6</v>
      </c>
    </row>
    <row r="5602" spans="1:23">
      <c r="A5602">
        <v>2012</v>
      </c>
      <c r="B5602">
        <v>56</v>
      </c>
      <c r="C5602" t="s">
        <v>23</v>
      </c>
      <c r="D5602" t="s">
        <v>32</v>
      </c>
      <c r="E5602" t="s">
        <v>18</v>
      </c>
      <c r="F5602" t="s">
        <v>19</v>
      </c>
      <c r="G5602" t="s">
        <v>28</v>
      </c>
      <c r="H5602" s="3">
        <v>14123.74</v>
      </c>
      <c r="I5602" t="s">
        <v>21</v>
      </c>
      <c r="J5602" t="s">
        <v>18</v>
      </c>
      <c r="K56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40.157395526008699</v>
      </c>
      <c r="L5602" s="5">
        <f>TablaDatos[[#This Row],[IMC_raw]]/1000000000000000</f>
        <v>4.0157395526008699</v>
      </c>
      <c r="M5602" s="2">
        <v>4015739552600870</v>
      </c>
      <c r="N56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2" s="13">
        <f t="shared" si="87"/>
        <v>5601</v>
      </c>
      <c r="P5602" s="2" t="str">
        <f>IF(TablaDatos[[#This Row],[Diabetes]]=0,"No","Si")</f>
        <v>No</v>
      </c>
      <c r="Q5602">
        <v>0</v>
      </c>
      <c r="R5602">
        <f>TablaDatos[[#This Row],[Aux2]]/10000000000000</f>
        <v>2510.85199267399</v>
      </c>
      <c r="S5602" s="1">
        <v>2.51085199267399E+16</v>
      </c>
      <c r="T5602" s="7">
        <f>TablaDatos[[#This Row],[Aux3]]/100000000000000</f>
        <v>250.535234988811</v>
      </c>
      <c r="U5602" s="1">
        <v>2.50535234988811E+16</v>
      </c>
      <c r="V5602">
        <v>163.1</v>
      </c>
      <c r="W5602">
        <v>102.5</v>
      </c>
    </row>
    <row r="5603" spans="1:23">
      <c r="A5603">
        <v>2012</v>
      </c>
      <c r="B5603">
        <v>63</v>
      </c>
      <c r="C5603" t="s">
        <v>16</v>
      </c>
      <c r="D5603" t="s">
        <v>73</v>
      </c>
      <c r="E5603" t="s">
        <v>21</v>
      </c>
      <c r="F5603" t="s">
        <v>24</v>
      </c>
      <c r="G5603" t="s">
        <v>28</v>
      </c>
      <c r="H5603" s="3">
        <v>14556.85</v>
      </c>
      <c r="I5603" t="s">
        <v>21</v>
      </c>
      <c r="J5603" t="s">
        <v>19</v>
      </c>
      <c r="K56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40.137760255057998</v>
      </c>
      <c r="L5603" s="5">
        <f>TablaDatos[[#This Row],[IMC_raw]]/1000000000000000</f>
        <v>4.0137760255058001</v>
      </c>
      <c r="M5603" s="2">
        <v>4013776025505800</v>
      </c>
      <c r="N56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3" s="13">
        <f t="shared" si="87"/>
        <v>5602</v>
      </c>
      <c r="P5603" s="2" t="str">
        <f>IF(TablaDatos[[#This Row],[Diabetes]]=0,"No","Si")</f>
        <v>Si</v>
      </c>
      <c r="Q5603">
        <v>1</v>
      </c>
      <c r="R5603">
        <f>TablaDatos[[#This Row],[Aux2]]/10000000000000</f>
        <v>2495.0491216851001</v>
      </c>
      <c r="S5603" s="1">
        <v>2.4950491216851E+16</v>
      </c>
      <c r="T5603" s="7">
        <f>TablaDatos[[#This Row],[Aux3]]/100000000000000</f>
        <v>3.0000000000000001E-12</v>
      </c>
      <c r="U5603">
        <v>300</v>
      </c>
      <c r="V5603">
        <v>180.3</v>
      </c>
      <c r="W5603">
        <v>112.5</v>
      </c>
    </row>
    <row r="5604" spans="1:23">
      <c r="A5604">
        <v>2012</v>
      </c>
      <c r="B5604">
        <v>67</v>
      </c>
      <c r="C5604" t="s">
        <v>16</v>
      </c>
      <c r="D5604" t="s">
        <v>72</v>
      </c>
      <c r="E5604" t="s">
        <v>31</v>
      </c>
      <c r="F5604" t="s">
        <v>24</v>
      </c>
      <c r="G5604" t="s">
        <v>25</v>
      </c>
      <c r="H5604" s="3">
        <v>8956.2800000000007</v>
      </c>
      <c r="I5604" t="s">
        <v>21</v>
      </c>
      <c r="J5604" t="s">
        <v>19</v>
      </c>
      <c r="K56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40.037341965068606</v>
      </c>
      <c r="L5604" s="5">
        <f>TablaDatos[[#This Row],[IMC_raw]]/1000000000000000</f>
        <v>4.0037341965068602</v>
      </c>
      <c r="M5604" s="2">
        <v>4003734196506860</v>
      </c>
      <c r="N56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4" s="13">
        <f t="shared" si="87"/>
        <v>5603</v>
      </c>
      <c r="P5604" s="2" t="str">
        <f>IF(TablaDatos[[#This Row],[Diabetes]]=0,"No","Si")</f>
        <v>Si</v>
      </c>
      <c r="Q5604">
        <v>1</v>
      </c>
      <c r="R5604">
        <f>TablaDatos[[#This Row],[Aux2]]/10000000000000</f>
        <v>246.06956260464801</v>
      </c>
      <c r="S5604" s="1">
        <v>2460695626046480</v>
      </c>
      <c r="T5604" s="7">
        <f>TablaDatos[[#This Row],[Aux3]]/100000000000000</f>
        <v>271.48985488662998</v>
      </c>
      <c r="U5604" s="1">
        <v>2.7148985488663E+16</v>
      </c>
      <c r="V5604">
        <v>171.2</v>
      </c>
      <c r="W5604">
        <v>106.3</v>
      </c>
    </row>
    <row r="5605" spans="1:23">
      <c r="A5605">
        <v>2012</v>
      </c>
      <c r="B5605">
        <v>65</v>
      </c>
      <c r="C5605" t="s">
        <v>23</v>
      </c>
      <c r="D5605" t="s">
        <v>72</v>
      </c>
      <c r="E5605" t="s">
        <v>19</v>
      </c>
      <c r="F5605" t="s">
        <v>24</v>
      </c>
      <c r="G5605" t="s">
        <v>25</v>
      </c>
      <c r="H5605" s="3">
        <v>12066.35</v>
      </c>
      <c r="I5605" t="s">
        <v>21</v>
      </c>
      <c r="J5605" t="s">
        <v>22</v>
      </c>
      <c r="K56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40.032953407706998</v>
      </c>
      <c r="L5605" s="6">
        <f>TablaDatos[[#This Row],[IMC_raw]]/1000000000000000</f>
        <v>4.0032953407707002</v>
      </c>
      <c r="M5605" s="2">
        <v>4003295340770700</v>
      </c>
      <c r="N56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5" s="13">
        <f t="shared" si="87"/>
        <v>5604</v>
      </c>
      <c r="P5605" s="2" t="str">
        <f>IF(TablaDatos[[#This Row],[Diabetes]]=0,"No","Si")</f>
        <v>Si</v>
      </c>
      <c r="Q5605">
        <v>1</v>
      </c>
      <c r="R5605">
        <f>TablaDatos[[#This Row],[Aux2]]/10000000000000</f>
        <v>25.657420012371499</v>
      </c>
      <c r="S5605" s="1">
        <v>256574200123715</v>
      </c>
      <c r="T5605" s="7">
        <f>TablaDatos[[#This Row],[Aux3]]/100000000000000</f>
        <v>26.658779390805702</v>
      </c>
      <c r="U5605" s="1">
        <v>2665877939080570</v>
      </c>
      <c r="V5605">
        <v>181.8</v>
      </c>
      <c r="W5605">
        <v>100.2</v>
      </c>
    </row>
    <row r="5606" spans="1:23">
      <c r="A5606">
        <v>2012</v>
      </c>
      <c r="B5606">
        <v>63</v>
      </c>
      <c r="C5606" t="s">
        <v>23</v>
      </c>
      <c r="D5606" t="s">
        <v>29</v>
      </c>
      <c r="E5606" t="s">
        <v>21</v>
      </c>
      <c r="F5606" t="s">
        <v>24</v>
      </c>
      <c r="G5606" t="s">
        <v>28</v>
      </c>
      <c r="H5606" s="3">
        <v>17587.82</v>
      </c>
      <c r="I5606" t="s">
        <v>21</v>
      </c>
      <c r="J5606" t="s">
        <v>21</v>
      </c>
      <c r="K56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40.009169286949401</v>
      </c>
      <c r="L5606" s="6">
        <f>TablaDatos[[#This Row],[IMC_raw]]/1000000000000000</f>
        <v>40.009169286949401</v>
      </c>
      <c r="M5606" s="2">
        <v>4.00091692869494E+16</v>
      </c>
      <c r="N56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6" s="13">
        <f t="shared" si="87"/>
        <v>5605</v>
      </c>
      <c r="P5606" s="2" t="str">
        <f>IF(TablaDatos[[#This Row],[Diabetes]]=0,"No","Si")</f>
        <v>Si</v>
      </c>
      <c r="Q5606">
        <v>1</v>
      </c>
      <c r="R5606">
        <f>TablaDatos[[#This Row],[Aux2]]/10000000000000</f>
        <v>267.01814780941498</v>
      </c>
      <c r="S5606" s="1">
        <v>2670181478094150</v>
      </c>
      <c r="T5606" s="7">
        <f>TablaDatos[[#This Row],[Aux3]]/100000000000000</f>
        <v>3.0000000000000001E-12</v>
      </c>
      <c r="U5606">
        <v>300</v>
      </c>
      <c r="V5606">
        <v>179</v>
      </c>
      <c r="W5606">
        <v>107.4</v>
      </c>
    </row>
    <row r="5607" spans="1:23">
      <c r="A5607">
        <v>2012</v>
      </c>
      <c r="B5607">
        <v>49</v>
      </c>
      <c r="C5607" t="s">
        <v>23</v>
      </c>
      <c r="D5607" t="s">
        <v>72</v>
      </c>
      <c r="E5607" t="s">
        <v>18</v>
      </c>
      <c r="F5607" t="s">
        <v>19</v>
      </c>
      <c r="G5607" t="s">
        <v>20</v>
      </c>
      <c r="H5607" s="3">
        <v>16845.93</v>
      </c>
      <c r="I5607" t="s">
        <v>19</v>
      </c>
      <c r="J5607" t="s">
        <v>18</v>
      </c>
      <c r="K56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24.982922519467099</v>
      </c>
      <c r="L5607" s="6">
        <f>TablaDatos[[#This Row],[IMC_raw]]/1000000000000000</f>
        <v>24.982922519467099</v>
      </c>
      <c r="M5607" s="2">
        <v>2.49829225194671E+16</v>
      </c>
      <c r="N56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7" s="13">
        <f t="shared" si="87"/>
        <v>5606</v>
      </c>
      <c r="P5607" s="2" t="str">
        <f>IF(TablaDatos[[#This Row],[Diabetes]]=0,"No","Si")</f>
        <v>No</v>
      </c>
      <c r="Q5607">
        <v>0</v>
      </c>
      <c r="R5607">
        <f>TablaDatos[[#This Row],[Aux2]]/10000000000000</f>
        <v>2011.10284606809</v>
      </c>
      <c r="S5607" s="1">
        <v>2.01110284606809E+16</v>
      </c>
      <c r="T5607" s="7">
        <f>TablaDatos[[#This Row],[Aux3]]/100000000000000</f>
        <v>18.3837194054788</v>
      </c>
      <c r="U5607" s="1">
        <v>1838371940547880</v>
      </c>
      <c r="V5607">
        <v>136.69999999999999</v>
      </c>
      <c r="W5607">
        <v>84.3</v>
      </c>
    </row>
    <row r="5608" spans="1:23">
      <c r="A5608">
        <v>2012</v>
      </c>
      <c r="B5608">
        <v>58</v>
      </c>
      <c r="C5608" t="s">
        <v>16</v>
      </c>
      <c r="D5608" t="s">
        <v>42</v>
      </c>
      <c r="E5608" t="s">
        <v>21</v>
      </c>
      <c r="F5608" t="s">
        <v>24</v>
      </c>
      <c r="G5608" t="s">
        <v>28</v>
      </c>
      <c r="H5608" s="3">
        <v>20918.62</v>
      </c>
      <c r="I5608" t="s">
        <v>19</v>
      </c>
      <c r="J5608" t="s">
        <v>22</v>
      </c>
      <c r="K56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24.936467604893103</v>
      </c>
      <c r="L5608" s="5">
        <f>TablaDatos[[#This Row],[IMC_raw]]/1000000000000000</f>
        <v>2.4936467604893102</v>
      </c>
      <c r="M5608" s="2">
        <v>2493646760489310</v>
      </c>
      <c r="N56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8" s="13">
        <f t="shared" si="87"/>
        <v>5607</v>
      </c>
      <c r="P5608" s="2" t="str">
        <f>IF(TablaDatos[[#This Row],[Diabetes]]=0,"No","Si")</f>
        <v>No</v>
      </c>
      <c r="Q5608">
        <v>0</v>
      </c>
      <c r="R5608">
        <f>TablaDatos[[#This Row],[Aux2]]/10000000000000</f>
        <v>1815.66571488096</v>
      </c>
      <c r="S5608" s="1">
        <v>1.81566571488096E+16</v>
      </c>
      <c r="T5608" s="7">
        <f>TablaDatos[[#This Row],[Aux3]]/100000000000000</f>
        <v>20.6215586113691</v>
      </c>
      <c r="U5608" s="1">
        <v>2062155861136910</v>
      </c>
      <c r="V5608">
        <v>151.80000000000001</v>
      </c>
      <c r="W5608">
        <v>95.1</v>
      </c>
    </row>
    <row r="5609" spans="1:23">
      <c r="A5609">
        <v>2012</v>
      </c>
      <c r="B5609">
        <v>54</v>
      </c>
      <c r="C5609" t="s">
        <v>23</v>
      </c>
      <c r="D5609" t="s">
        <v>74</v>
      </c>
      <c r="E5609" t="s">
        <v>18</v>
      </c>
      <c r="F5609" t="s">
        <v>24</v>
      </c>
      <c r="G5609" t="s">
        <v>20</v>
      </c>
      <c r="H5609" s="3">
        <v>14767.25</v>
      </c>
      <c r="I5609" t="s">
        <v>21</v>
      </c>
      <c r="J5609" t="s">
        <v>18</v>
      </c>
      <c r="K56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24.906734748673397</v>
      </c>
      <c r="L5609" s="6">
        <f>TablaDatos[[#This Row],[IMC_raw]]/1000000000000000</f>
        <v>2.4906734748673398</v>
      </c>
      <c r="M5609" s="2">
        <v>2490673474867340</v>
      </c>
      <c r="N56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09" s="13">
        <f t="shared" si="87"/>
        <v>5608</v>
      </c>
      <c r="P5609" s="2" t="str">
        <f>IF(TablaDatos[[#This Row],[Diabetes]]=0,"No","Si")</f>
        <v>No</v>
      </c>
      <c r="Q5609">
        <v>0</v>
      </c>
      <c r="R5609">
        <f>TablaDatos[[#This Row],[Aux2]]/10000000000000</f>
        <v>2083.7014218116701</v>
      </c>
      <c r="S5609" s="1">
        <v>2.08370142181167E+16</v>
      </c>
      <c r="T5609" s="7">
        <f>TablaDatos[[#This Row],[Aux3]]/100000000000000</f>
        <v>215.331181659089</v>
      </c>
      <c r="U5609" s="1">
        <v>2.15331181659089E+16</v>
      </c>
      <c r="V5609">
        <v>150</v>
      </c>
      <c r="W5609">
        <v>83</v>
      </c>
    </row>
    <row r="5610" spans="1:23">
      <c r="A5610">
        <v>2013</v>
      </c>
      <c r="B5610">
        <v>56</v>
      </c>
      <c r="C5610" t="s">
        <v>16</v>
      </c>
      <c r="D5610" t="s">
        <v>29</v>
      </c>
      <c r="E5610" t="s">
        <v>31</v>
      </c>
      <c r="F5610" t="s">
        <v>24</v>
      </c>
      <c r="G5610" t="s">
        <v>28</v>
      </c>
      <c r="H5610" s="3">
        <v>11314.26</v>
      </c>
      <c r="I5610" t="s">
        <v>21</v>
      </c>
      <c r="J5610" t="s">
        <v>18</v>
      </c>
      <c r="K56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44.814298167317105</v>
      </c>
      <c r="L5610" s="6">
        <f>TablaDatos[[#This Row],[IMC_raw]]/1000000000000000</f>
        <v>4.4814298167317101</v>
      </c>
      <c r="M5610" s="2">
        <v>4481429816731710</v>
      </c>
      <c r="N56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0" s="13">
        <f t="shared" si="87"/>
        <v>5609</v>
      </c>
      <c r="P5610" s="2" t="str">
        <f>IF(TablaDatos[[#This Row],[Diabetes]]=0,"No","Si")</f>
        <v>Si</v>
      </c>
      <c r="Q5610">
        <v>1</v>
      </c>
      <c r="R5610">
        <f>TablaDatos[[#This Row],[Aux2]]/10000000000000</f>
        <v>257.63068359882902</v>
      </c>
      <c r="S5610" s="1">
        <v>2576306835988290</v>
      </c>
      <c r="T5610" s="7">
        <f>TablaDatos[[#This Row],[Aux3]]/100000000000000</f>
        <v>277.56276325398198</v>
      </c>
      <c r="U5610" s="1">
        <v>2.77562763253982E+16</v>
      </c>
      <c r="V5610">
        <v>182.7</v>
      </c>
      <c r="W5610">
        <v>109.3</v>
      </c>
    </row>
    <row r="5611" spans="1:23">
      <c r="A5611">
        <v>2013</v>
      </c>
      <c r="B5611">
        <v>66</v>
      </c>
      <c r="C5611" t="s">
        <v>16</v>
      </c>
      <c r="D5611" t="s">
        <v>72</v>
      </c>
      <c r="E5611" t="s">
        <v>31</v>
      </c>
      <c r="F5611" t="s">
        <v>24</v>
      </c>
      <c r="G5611" t="s">
        <v>25</v>
      </c>
      <c r="H5611" s="3">
        <v>8849.31</v>
      </c>
      <c r="I5611" t="s">
        <v>19</v>
      </c>
      <c r="J5611" t="s">
        <v>22</v>
      </c>
      <c r="K56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44.557086503266902</v>
      </c>
      <c r="L5611" s="5">
        <f>TablaDatos[[#This Row],[IMC_raw]]/1000000000000000</f>
        <v>4.4557086503266898</v>
      </c>
      <c r="M5611" s="2">
        <v>4455708650326690</v>
      </c>
      <c r="N56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1" s="13">
        <f t="shared" si="87"/>
        <v>5610</v>
      </c>
      <c r="P5611" s="2" t="str">
        <f>IF(TablaDatos[[#This Row],[Diabetes]]=0,"No","Si")</f>
        <v>Si</v>
      </c>
      <c r="Q5611">
        <v>1</v>
      </c>
      <c r="R5611">
        <f>TablaDatos[[#This Row],[Aux2]]/10000000000000</f>
        <v>256.25670035874401</v>
      </c>
      <c r="S5611" s="1">
        <v>2562567003587440</v>
      </c>
      <c r="T5611" s="7">
        <f>TablaDatos[[#This Row],[Aux3]]/100000000000000</f>
        <v>3.0000000000000001E-12</v>
      </c>
      <c r="U5611">
        <v>300</v>
      </c>
      <c r="V5611">
        <v>181.1</v>
      </c>
      <c r="W5611">
        <v>109.7</v>
      </c>
    </row>
    <row r="5612" spans="1:23">
      <c r="A5612">
        <v>2013</v>
      </c>
      <c r="B5612">
        <v>65</v>
      </c>
      <c r="C5612" t="s">
        <v>23</v>
      </c>
      <c r="D5612" t="s">
        <v>38</v>
      </c>
      <c r="E5612" t="s">
        <v>21</v>
      </c>
      <c r="F5612" t="s">
        <v>19</v>
      </c>
      <c r="G5612" t="s">
        <v>25</v>
      </c>
      <c r="H5612" s="3">
        <v>14732.42</v>
      </c>
      <c r="I5612" t="s">
        <v>21</v>
      </c>
      <c r="J5612" t="s">
        <v>22</v>
      </c>
      <c r="K56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43.970903548977596</v>
      </c>
      <c r="L5612" s="6">
        <f>TablaDatos[[#This Row],[IMC_raw]]/1000000000000000</f>
        <v>4.3970903548977596</v>
      </c>
      <c r="M5612" s="2">
        <v>4397090354897760</v>
      </c>
      <c r="N56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2" s="13">
        <f t="shared" si="87"/>
        <v>5611</v>
      </c>
      <c r="P5612" s="2" t="str">
        <f>IF(TablaDatos[[#This Row],[Diabetes]]=0,"No","Si")</f>
        <v>Si</v>
      </c>
      <c r="Q5612">
        <v>1</v>
      </c>
      <c r="R5612">
        <f>TablaDatos[[#This Row],[Aux2]]/10000000000000</f>
        <v>2415.0061031875998</v>
      </c>
      <c r="S5612" s="1">
        <v>2.4150061031876E+16</v>
      </c>
      <c r="T5612" s="7">
        <f>TablaDatos[[#This Row],[Aux3]]/100000000000000</f>
        <v>22.588187812008702</v>
      </c>
      <c r="U5612" s="1">
        <v>2258818781200870</v>
      </c>
      <c r="V5612">
        <v>173</v>
      </c>
      <c r="W5612">
        <v>104.4</v>
      </c>
    </row>
    <row r="5613" spans="1:23">
      <c r="A5613">
        <v>2013</v>
      </c>
      <c r="B5613">
        <v>59</v>
      </c>
      <c r="C5613" t="s">
        <v>16</v>
      </c>
      <c r="D5613" t="s">
        <v>72</v>
      </c>
      <c r="E5613" t="s">
        <v>21</v>
      </c>
      <c r="F5613" t="s">
        <v>19</v>
      </c>
      <c r="G5613" t="s">
        <v>28</v>
      </c>
      <c r="H5613" s="3">
        <v>16932.05</v>
      </c>
      <c r="I5613" t="s">
        <v>19</v>
      </c>
      <c r="J5613" t="s">
        <v>18</v>
      </c>
      <c r="K56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43.910741759338698</v>
      </c>
      <c r="L5613" s="5">
        <f>TablaDatos[[#This Row],[IMC_raw]]/1000000000000000</f>
        <v>4.3910741759338698</v>
      </c>
      <c r="M5613" s="2">
        <v>4391074175933870</v>
      </c>
      <c r="N56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3" s="13">
        <f t="shared" si="87"/>
        <v>5612</v>
      </c>
      <c r="P5613" s="2" t="str">
        <f>IF(TablaDatos[[#This Row],[Diabetes]]=0,"No","Si")</f>
        <v>Si</v>
      </c>
      <c r="Q5613">
        <v>1</v>
      </c>
      <c r="R5613">
        <f>TablaDatos[[#This Row],[Aux2]]/10000000000000</f>
        <v>2635.57978157565</v>
      </c>
      <c r="S5613" s="1">
        <v>2.63557978157565E+16</v>
      </c>
      <c r="T5613" s="7">
        <f>TablaDatos[[#This Row],[Aux3]]/100000000000000</f>
        <v>27.146217632857901</v>
      </c>
      <c r="U5613" s="1">
        <v>2714621763285790</v>
      </c>
      <c r="V5613">
        <v>174.5</v>
      </c>
      <c r="W5613">
        <v>108.5</v>
      </c>
    </row>
    <row r="5614" spans="1:23">
      <c r="A5614">
        <v>2013</v>
      </c>
      <c r="B5614">
        <v>73</v>
      </c>
      <c r="C5614" t="s">
        <v>23</v>
      </c>
      <c r="D5614" t="s">
        <v>74</v>
      </c>
      <c r="E5614" t="s">
        <v>21</v>
      </c>
      <c r="F5614" t="s">
        <v>19</v>
      </c>
      <c r="G5614" t="s">
        <v>25</v>
      </c>
      <c r="H5614" s="3">
        <v>16073.8</v>
      </c>
      <c r="I5614" t="s">
        <v>21</v>
      </c>
      <c r="J5614" t="s">
        <v>18</v>
      </c>
      <c r="K56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43.815694459320397</v>
      </c>
      <c r="L5614" s="6">
        <f>TablaDatos[[#This Row],[IMC_raw]]/1000000000000000</f>
        <v>4.3815694459320396</v>
      </c>
      <c r="M5614" s="2">
        <v>4381569445932040</v>
      </c>
      <c r="N56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4" s="13">
        <f t="shared" si="87"/>
        <v>5613</v>
      </c>
      <c r="P5614" s="2" t="str">
        <f>IF(TablaDatos[[#This Row],[Diabetes]]=0,"No","Si")</f>
        <v>Si</v>
      </c>
      <c r="Q5614">
        <v>1</v>
      </c>
      <c r="R5614">
        <f>TablaDatos[[#This Row],[Aux2]]/10000000000000</f>
        <v>2280.30084802379</v>
      </c>
      <c r="S5614" s="1">
        <v>2.28030084802379E+16</v>
      </c>
      <c r="T5614" s="7">
        <f>TablaDatos[[#This Row],[Aux3]]/100000000000000</f>
        <v>28.899641391629899</v>
      </c>
      <c r="U5614" s="1">
        <v>2889964139162990</v>
      </c>
      <c r="V5614">
        <v>186.3</v>
      </c>
      <c r="W5614">
        <v>111.6</v>
      </c>
    </row>
    <row r="5615" spans="1:23">
      <c r="A5615">
        <v>2013</v>
      </c>
      <c r="B5615">
        <v>68</v>
      </c>
      <c r="C5615" t="s">
        <v>23</v>
      </c>
      <c r="D5615" t="s">
        <v>71</v>
      </c>
      <c r="E5615" t="s">
        <v>31</v>
      </c>
      <c r="F5615" t="s">
        <v>24</v>
      </c>
      <c r="G5615" t="s">
        <v>25</v>
      </c>
      <c r="H5615" s="3">
        <v>19717.740000000002</v>
      </c>
      <c r="I5615" t="s">
        <v>21</v>
      </c>
      <c r="J5615" t="s">
        <v>22</v>
      </c>
      <c r="K56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43.697343790202503</v>
      </c>
      <c r="L5615" s="5">
        <f>TablaDatos[[#This Row],[IMC_raw]]/1000000000000000</f>
        <v>4.3697343790202501</v>
      </c>
      <c r="M5615" s="2">
        <v>4369734379020250</v>
      </c>
      <c r="N56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5" s="13">
        <f t="shared" si="87"/>
        <v>5614</v>
      </c>
      <c r="P5615" s="2" t="str">
        <f>IF(TablaDatos[[#This Row],[Diabetes]]=0,"No","Si")</f>
        <v>Si</v>
      </c>
      <c r="Q5615">
        <v>1</v>
      </c>
      <c r="R5615">
        <f>TablaDatos[[#This Row],[Aux2]]/10000000000000</f>
        <v>2336.85428294548</v>
      </c>
      <c r="S5615" s="1">
        <v>2.33685428294548E+16</v>
      </c>
      <c r="T5615" s="7">
        <f>TablaDatos[[#This Row],[Aux3]]/100000000000000</f>
        <v>284.05653980625902</v>
      </c>
      <c r="U5615" s="1">
        <v>2.84056539806259E+16</v>
      </c>
      <c r="V5615">
        <v>180.7</v>
      </c>
      <c r="W5615">
        <v>107.2</v>
      </c>
    </row>
    <row r="5616" spans="1:23">
      <c r="A5616">
        <v>2013</v>
      </c>
      <c r="B5616">
        <v>53</v>
      </c>
      <c r="C5616" t="s">
        <v>23</v>
      </c>
      <c r="D5616" t="s">
        <v>73</v>
      </c>
      <c r="E5616" t="s">
        <v>18</v>
      </c>
      <c r="F5616" t="s">
        <v>19</v>
      </c>
      <c r="G5616" t="s">
        <v>20</v>
      </c>
      <c r="H5616" s="3">
        <v>24752.42</v>
      </c>
      <c r="I5616" t="s">
        <v>19</v>
      </c>
      <c r="J5616" t="s">
        <v>18</v>
      </c>
      <c r="K56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43.5644444219501</v>
      </c>
      <c r="L5616" s="6">
        <f>TablaDatos[[#This Row],[IMC_raw]]/1000000000000000</f>
        <v>0.43564444421950099</v>
      </c>
      <c r="M5616" s="2">
        <v>435644444219501</v>
      </c>
      <c r="N56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6" s="13">
        <f t="shared" si="87"/>
        <v>5615</v>
      </c>
      <c r="P5616" s="2" t="str">
        <f>IF(TablaDatos[[#This Row],[Diabetes]]=0,"No","Si")</f>
        <v>No</v>
      </c>
      <c r="Q5616">
        <v>0</v>
      </c>
      <c r="R5616">
        <f>TablaDatos[[#This Row],[Aux2]]/10000000000000</f>
        <v>2081.1648469175602</v>
      </c>
      <c r="S5616" s="1">
        <v>2.08116484691756E+16</v>
      </c>
      <c r="T5616" s="7">
        <f>TablaDatos[[#This Row],[Aux3]]/100000000000000</f>
        <v>21.5760794220568</v>
      </c>
      <c r="U5616" s="1">
        <v>2157607942205680</v>
      </c>
      <c r="V5616">
        <v>145.80000000000001</v>
      </c>
      <c r="W5616">
        <v>96.3</v>
      </c>
    </row>
    <row r="5617" spans="1:23">
      <c r="A5617">
        <v>2013</v>
      </c>
      <c r="B5617">
        <v>65</v>
      </c>
      <c r="C5617" t="s">
        <v>16</v>
      </c>
      <c r="D5617" t="s">
        <v>73</v>
      </c>
      <c r="E5617" t="s">
        <v>21</v>
      </c>
      <c r="F5617" t="s">
        <v>19</v>
      </c>
      <c r="G5617" t="s">
        <v>25</v>
      </c>
      <c r="H5617" s="3">
        <v>22640.71</v>
      </c>
      <c r="I5617" t="s">
        <v>19</v>
      </c>
      <c r="J5617" t="s">
        <v>18</v>
      </c>
      <c r="K56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43.392896219529298</v>
      </c>
      <c r="L5617" s="5">
        <f>TablaDatos[[#This Row],[IMC_raw]]/1000000000000000</f>
        <v>43.392896219529298</v>
      </c>
      <c r="M5617" s="2">
        <v>4.3392896219529296E+16</v>
      </c>
      <c r="N56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7" s="13">
        <f t="shared" si="87"/>
        <v>5616</v>
      </c>
      <c r="P5617" s="2" t="str">
        <f>IF(TablaDatos[[#This Row],[Diabetes]]=0,"No","Si")</f>
        <v>Si</v>
      </c>
      <c r="Q5617">
        <v>1</v>
      </c>
      <c r="R5617">
        <f>TablaDatos[[#This Row],[Aux2]]/10000000000000</f>
        <v>2074.1520115451599</v>
      </c>
      <c r="S5617" s="1">
        <v>2.07415201154516E+16</v>
      </c>
      <c r="T5617" s="7">
        <f>TablaDatos[[#This Row],[Aux3]]/100000000000000</f>
        <v>280.00459971692101</v>
      </c>
      <c r="U5617" s="1">
        <v>2.80004599716921E+16</v>
      </c>
      <c r="V5617">
        <v>172.1</v>
      </c>
      <c r="W5617">
        <v>107.8</v>
      </c>
    </row>
    <row r="5618" spans="1:23">
      <c r="A5618">
        <v>2013</v>
      </c>
      <c r="B5618">
        <v>60</v>
      </c>
      <c r="C5618" t="s">
        <v>23</v>
      </c>
      <c r="D5618" t="s">
        <v>72</v>
      </c>
      <c r="E5618" t="s">
        <v>21</v>
      </c>
      <c r="F5618" t="s">
        <v>24</v>
      </c>
      <c r="G5618" t="s">
        <v>28</v>
      </c>
      <c r="H5618" s="3">
        <v>14889.86</v>
      </c>
      <c r="I5618" t="s">
        <v>21</v>
      </c>
      <c r="J5618" t="s">
        <v>19</v>
      </c>
      <c r="K56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43.052582462662301</v>
      </c>
      <c r="L5618" s="6">
        <f>TablaDatos[[#This Row],[IMC_raw]]/1000000000000000</f>
        <v>43.052582462662301</v>
      </c>
      <c r="M5618" s="2">
        <v>4.3052582462662304E+16</v>
      </c>
      <c r="N56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8" s="13">
        <f t="shared" si="87"/>
        <v>5617</v>
      </c>
      <c r="P5618" s="2" t="str">
        <f>IF(TablaDatos[[#This Row],[Diabetes]]=0,"No","Si")</f>
        <v>Si</v>
      </c>
      <c r="Q5618">
        <v>1</v>
      </c>
      <c r="R5618">
        <f>TablaDatos[[#This Row],[Aux2]]/10000000000000</f>
        <v>2305.8494769301801</v>
      </c>
      <c r="S5618" s="1">
        <v>2.30584947693018E+16</v>
      </c>
      <c r="T5618" s="7">
        <f>TablaDatos[[#This Row],[Aux3]]/100000000000000</f>
        <v>28.609366040665002</v>
      </c>
      <c r="U5618" s="1">
        <v>2860936604066500</v>
      </c>
      <c r="V5618">
        <v>175.9</v>
      </c>
      <c r="W5618">
        <v>105.1</v>
      </c>
    </row>
    <row r="5619" spans="1:23">
      <c r="A5619">
        <v>2013</v>
      </c>
      <c r="B5619">
        <v>62</v>
      </c>
      <c r="C5619" t="s">
        <v>16</v>
      </c>
      <c r="D5619" t="s">
        <v>71</v>
      </c>
      <c r="E5619" t="s">
        <v>21</v>
      </c>
      <c r="F5619" t="s">
        <v>24</v>
      </c>
      <c r="G5619" t="s">
        <v>28</v>
      </c>
      <c r="H5619" s="3">
        <v>15349.5</v>
      </c>
      <c r="I5619" t="s">
        <v>21</v>
      </c>
      <c r="J5619" t="s">
        <v>18</v>
      </c>
      <c r="K56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42.923481945154094</v>
      </c>
      <c r="L5619" s="6">
        <f>TablaDatos[[#This Row],[IMC_raw]]/1000000000000000</f>
        <v>4.2923481945154096</v>
      </c>
      <c r="M5619" s="2">
        <v>4292348194515410</v>
      </c>
      <c r="N56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19" s="13">
        <f t="shared" si="87"/>
        <v>5618</v>
      </c>
      <c r="P5619" s="2" t="str">
        <f>IF(TablaDatos[[#This Row],[Diabetes]]=0,"No","Si")</f>
        <v>Si</v>
      </c>
      <c r="Q5619">
        <v>1</v>
      </c>
      <c r="R5619">
        <f>TablaDatos[[#This Row],[Aux2]]/10000000000000</f>
        <v>2355.08122259215</v>
      </c>
      <c r="S5619" s="1">
        <v>2.35508122259215E+16</v>
      </c>
      <c r="T5619" s="7">
        <f>TablaDatos[[#This Row],[Aux3]]/100000000000000</f>
        <v>273.80907611736899</v>
      </c>
      <c r="U5619" s="1">
        <v>2.73809076117369E+16</v>
      </c>
      <c r="V5619">
        <v>176.9</v>
      </c>
      <c r="W5619">
        <v>107.5</v>
      </c>
    </row>
    <row r="5620" spans="1:23">
      <c r="A5620">
        <v>2013</v>
      </c>
      <c r="B5620">
        <v>69</v>
      </c>
      <c r="C5620" t="s">
        <v>16</v>
      </c>
      <c r="D5620" t="s">
        <v>17</v>
      </c>
      <c r="E5620" t="s">
        <v>21</v>
      </c>
      <c r="F5620" t="s">
        <v>24</v>
      </c>
      <c r="G5620" t="s">
        <v>25</v>
      </c>
      <c r="H5620" s="3">
        <v>20953.169999999998</v>
      </c>
      <c r="I5620" t="s">
        <v>21</v>
      </c>
      <c r="J5620" t="s">
        <v>22</v>
      </c>
      <c r="K56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42.800489829994397</v>
      </c>
      <c r="L5620" s="5">
        <f>TablaDatos[[#This Row],[IMC_raw]]/1000000000000000</f>
        <v>4.2800489829994399</v>
      </c>
      <c r="M5620" s="2">
        <v>4280048982999440</v>
      </c>
      <c r="N56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0" s="13">
        <f t="shared" si="87"/>
        <v>5619</v>
      </c>
      <c r="P5620" s="2" t="str">
        <f>IF(TablaDatos[[#This Row],[Diabetes]]=0,"No","Si")</f>
        <v>Si</v>
      </c>
      <c r="Q5620">
        <v>1</v>
      </c>
      <c r="R5620">
        <f>TablaDatos[[#This Row],[Aux2]]/10000000000000</f>
        <v>2531.6056658729499</v>
      </c>
      <c r="S5620" s="1">
        <v>2.53160566587295E+16</v>
      </c>
      <c r="T5620" s="7">
        <f>TablaDatos[[#This Row],[Aux3]]/100000000000000</f>
        <v>266.42113148030001</v>
      </c>
      <c r="U5620" s="1">
        <v>2.664211314803E+16</v>
      </c>
      <c r="V5620">
        <v>189.3</v>
      </c>
      <c r="W5620">
        <v>110.4</v>
      </c>
    </row>
    <row r="5621" spans="1:23">
      <c r="A5621">
        <v>2013</v>
      </c>
      <c r="B5621">
        <v>52</v>
      </c>
      <c r="C5621" t="s">
        <v>23</v>
      </c>
      <c r="D5621" t="s">
        <v>43</v>
      </c>
      <c r="E5621" t="s">
        <v>18</v>
      </c>
      <c r="F5621" t="s">
        <v>24</v>
      </c>
      <c r="G5621" t="s">
        <v>20</v>
      </c>
      <c r="H5621" s="3">
        <v>13657.45</v>
      </c>
      <c r="I5621" t="s">
        <v>19</v>
      </c>
      <c r="J5621" t="s">
        <v>22</v>
      </c>
      <c r="K56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42.744655167555095</v>
      </c>
      <c r="L5621" s="5">
        <f>TablaDatos[[#This Row],[IMC_raw]]/1000000000000000</f>
        <v>4.2744655167555097</v>
      </c>
      <c r="M5621" s="2">
        <v>4274465516755510</v>
      </c>
      <c r="N56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1" s="13">
        <f t="shared" si="87"/>
        <v>5620</v>
      </c>
      <c r="P5621" s="2" t="str">
        <f>IF(TablaDatos[[#This Row],[Diabetes]]=0,"No","Si")</f>
        <v>Si</v>
      </c>
      <c r="Q5621">
        <v>1</v>
      </c>
      <c r="R5621">
        <f>TablaDatos[[#This Row],[Aux2]]/10000000000000</f>
        <v>25.652856558352902</v>
      </c>
      <c r="S5621" s="1">
        <v>256528565583529</v>
      </c>
      <c r="T5621" s="7">
        <f>TablaDatos[[#This Row],[Aux3]]/100000000000000</f>
        <v>25.9227763777468</v>
      </c>
      <c r="U5621" s="1">
        <v>2592277637774680</v>
      </c>
      <c r="V5621">
        <v>151.9</v>
      </c>
      <c r="W5621">
        <v>106.1</v>
      </c>
    </row>
    <row r="5622" spans="1:23">
      <c r="A5622">
        <v>2013</v>
      </c>
      <c r="B5622">
        <v>55</v>
      </c>
      <c r="C5622" t="s">
        <v>23</v>
      </c>
      <c r="D5622" t="s">
        <v>26</v>
      </c>
      <c r="E5622" t="s">
        <v>19</v>
      </c>
      <c r="F5622" t="s">
        <v>24</v>
      </c>
      <c r="G5622" t="s">
        <v>28</v>
      </c>
      <c r="H5622" s="3">
        <v>19304.55</v>
      </c>
      <c r="I5622" t="s">
        <v>19</v>
      </c>
      <c r="J5622" t="s">
        <v>22</v>
      </c>
      <c r="K56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42.5041688856207</v>
      </c>
      <c r="L5622" s="5">
        <f>TablaDatos[[#This Row],[IMC_raw]]/1000000000000000</f>
        <v>4.2504168885620697</v>
      </c>
      <c r="M5622" s="2">
        <v>4250416888562070</v>
      </c>
      <c r="N56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2" s="13">
        <f t="shared" si="87"/>
        <v>5621</v>
      </c>
      <c r="P5622" s="2" t="str">
        <f>IF(TablaDatos[[#This Row],[Diabetes]]=0,"No","Si")</f>
        <v>Si</v>
      </c>
      <c r="Q5622">
        <v>1</v>
      </c>
      <c r="R5622">
        <f>TablaDatos[[#This Row],[Aux2]]/10000000000000</f>
        <v>201.319957097676</v>
      </c>
      <c r="S5622" s="1">
        <v>2013199570976760</v>
      </c>
      <c r="T5622" s="7">
        <f>TablaDatos[[#This Row],[Aux3]]/100000000000000</f>
        <v>224.69176495381299</v>
      </c>
      <c r="U5622" s="1">
        <v>2.24691764953813E+16</v>
      </c>
      <c r="V5622">
        <v>171.5</v>
      </c>
      <c r="W5622">
        <v>101</v>
      </c>
    </row>
    <row r="5623" spans="1:23">
      <c r="A5623">
        <v>2013</v>
      </c>
      <c r="B5623">
        <v>72</v>
      </c>
      <c r="C5623" t="s">
        <v>16</v>
      </c>
      <c r="D5623" t="s">
        <v>38</v>
      </c>
      <c r="E5623" t="s">
        <v>21</v>
      </c>
      <c r="F5623" t="s">
        <v>24</v>
      </c>
      <c r="G5623" t="s">
        <v>25</v>
      </c>
      <c r="H5623" s="3">
        <v>21336.76</v>
      </c>
      <c r="I5623" t="s">
        <v>21</v>
      </c>
      <c r="J5623" t="s">
        <v>19</v>
      </c>
      <c r="K56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42.423919010602397</v>
      </c>
      <c r="L5623" s="5">
        <f>TablaDatos[[#This Row],[IMC_raw]]/1000000000000000</f>
        <v>42.423919010602397</v>
      </c>
      <c r="M5623" s="2">
        <v>4.24239190106024E+16</v>
      </c>
      <c r="N56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3" s="13">
        <f t="shared" si="87"/>
        <v>5622</v>
      </c>
      <c r="P5623" s="2" t="str">
        <f>IF(TablaDatos[[#This Row],[Diabetes]]=0,"No","Si")</f>
        <v>Si</v>
      </c>
      <c r="Q5623">
        <v>1</v>
      </c>
      <c r="R5623">
        <f>TablaDatos[[#This Row],[Aux2]]/10000000000000</f>
        <v>2494.1591181045101</v>
      </c>
      <c r="S5623" s="1">
        <v>2.49415911810451E+16</v>
      </c>
      <c r="T5623" s="7">
        <f>TablaDatos[[#This Row],[Aux3]]/100000000000000</f>
        <v>3.0000000000000001E-12</v>
      </c>
      <c r="U5623">
        <v>300</v>
      </c>
      <c r="V5623">
        <v>185.5</v>
      </c>
      <c r="W5623">
        <v>116</v>
      </c>
    </row>
    <row r="5624" spans="1:23">
      <c r="A5624">
        <v>2013</v>
      </c>
      <c r="B5624">
        <v>71</v>
      </c>
      <c r="C5624" t="s">
        <v>16</v>
      </c>
      <c r="D5624" t="s">
        <v>29</v>
      </c>
      <c r="E5624" t="s">
        <v>21</v>
      </c>
      <c r="F5624" t="s">
        <v>19</v>
      </c>
      <c r="G5624" t="s">
        <v>25</v>
      </c>
      <c r="H5624" s="3">
        <v>16744.740000000002</v>
      </c>
      <c r="I5624" t="s">
        <v>21</v>
      </c>
      <c r="J5624" t="s">
        <v>22</v>
      </c>
      <c r="K56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42.112001474025398</v>
      </c>
      <c r="L5624" s="6">
        <f>TablaDatos[[#This Row],[IMC_raw]]/1000000000000000</f>
        <v>4.2112001474025398</v>
      </c>
      <c r="M5624" s="2">
        <v>4211200147402540</v>
      </c>
      <c r="N56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4" s="13">
        <f t="shared" si="87"/>
        <v>5623</v>
      </c>
      <c r="P5624" s="2" t="str">
        <f>IF(TablaDatos[[#This Row],[Diabetes]]=0,"No","Si")</f>
        <v>Si</v>
      </c>
      <c r="Q5624">
        <v>1</v>
      </c>
      <c r="R5624">
        <f>TablaDatos[[#This Row],[Aux2]]/10000000000000</f>
        <v>2522.91876495925</v>
      </c>
      <c r="S5624" s="1">
        <v>2.52291876495925E+16</v>
      </c>
      <c r="T5624" s="7">
        <f>TablaDatos[[#This Row],[Aux3]]/100000000000000</f>
        <v>3.0000000000000001E-12</v>
      </c>
      <c r="U5624">
        <v>300</v>
      </c>
      <c r="V5624">
        <v>192.8</v>
      </c>
      <c r="W5624">
        <v>112.7</v>
      </c>
    </row>
    <row r="5625" spans="1:23">
      <c r="A5625">
        <v>2013</v>
      </c>
      <c r="B5625">
        <v>64</v>
      </c>
      <c r="C5625" t="s">
        <v>16</v>
      </c>
      <c r="D5625" t="s">
        <v>29</v>
      </c>
      <c r="E5625" t="s">
        <v>18</v>
      </c>
      <c r="F5625" t="s">
        <v>19</v>
      </c>
      <c r="G5625" t="s">
        <v>28</v>
      </c>
      <c r="H5625" s="3">
        <v>14834.76</v>
      </c>
      <c r="I5625" t="s">
        <v>19</v>
      </c>
      <c r="J5625" t="s">
        <v>18</v>
      </c>
      <c r="K56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42.060144500443599</v>
      </c>
      <c r="L5625" s="5">
        <f>TablaDatos[[#This Row],[IMC_raw]]/1000000000000000</f>
        <v>42.060144500443599</v>
      </c>
      <c r="M5625" s="2">
        <v>4.20601445004436E+16</v>
      </c>
      <c r="N56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5" s="13">
        <f t="shared" si="87"/>
        <v>5624</v>
      </c>
      <c r="P5625" s="2" t="str">
        <f>IF(TablaDatos[[#This Row],[Diabetes]]=0,"No","Si")</f>
        <v>Si</v>
      </c>
      <c r="Q5625">
        <v>1</v>
      </c>
      <c r="R5625">
        <f>TablaDatos[[#This Row],[Aux2]]/10000000000000</f>
        <v>2267.4513941841201</v>
      </c>
      <c r="S5625" s="1">
        <v>2.26745139418412E+16</v>
      </c>
      <c r="T5625" s="7">
        <f>TablaDatos[[#This Row],[Aux3]]/100000000000000</f>
        <v>23.122398628769702</v>
      </c>
      <c r="U5625" s="1">
        <v>2312239862876970</v>
      </c>
      <c r="V5625">
        <v>178.1</v>
      </c>
      <c r="W5625">
        <v>101.9</v>
      </c>
    </row>
    <row r="5626" spans="1:23">
      <c r="A5626">
        <v>2013</v>
      </c>
      <c r="B5626">
        <v>71</v>
      </c>
      <c r="C5626" t="s">
        <v>16</v>
      </c>
      <c r="D5626" t="s">
        <v>29</v>
      </c>
      <c r="E5626" t="s">
        <v>21</v>
      </c>
      <c r="F5626" t="s">
        <v>24</v>
      </c>
      <c r="G5626" t="s">
        <v>25</v>
      </c>
      <c r="H5626" s="3">
        <v>32267.83</v>
      </c>
      <c r="I5626" t="s">
        <v>19</v>
      </c>
      <c r="J5626" t="s">
        <v>18</v>
      </c>
      <c r="K56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42.039836084377598</v>
      </c>
      <c r="L5626" s="5">
        <f>TablaDatos[[#This Row],[IMC_raw]]/1000000000000000</f>
        <v>4.2039836084377598</v>
      </c>
      <c r="M5626" s="2">
        <v>4203983608437760</v>
      </c>
      <c r="N56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6" s="13">
        <f t="shared" si="87"/>
        <v>5625</v>
      </c>
      <c r="P5626" s="2" t="str">
        <f>IF(TablaDatos[[#This Row],[Diabetes]]=0,"No","Si")</f>
        <v>Si</v>
      </c>
      <c r="Q5626">
        <v>1</v>
      </c>
      <c r="R5626">
        <f>TablaDatos[[#This Row],[Aux2]]/10000000000000</f>
        <v>2462.3252481845202</v>
      </c>
      <c r="S5626" s="1">
        <v>2.46232524818452E+16</v>
      </c>
      <c r="T5626" s="7">
        <f>TablaDatos[[#This Row],[Aux3]]/100000000000000</f>
        <v>3.0000000000000001E-12</v>
      </c>
      <c r="U5626">
        <v>300</v>
      </c>
      <c r="V5626">
        <v>189.4</v>
      </c>
      <c r="W5626">
        <v>114</v>
      </c>
    </row>
    <row r="5627" spans="1:23">
      <c r="A5627">
        <v>2013</v>
      </c>
      <c r="B5627">
        <v>65</v>
      </c>
      <c r="C5627" t="s">
        <v>23</v>
      </c>
      <c r="D5627" t="s">
        <v>29</v>
      </c>
      <c r="E5627" t="s">
        <v>21</v>
      </c>
      <c r="F5627" t="s">
        <v>24</v>
      </c>
      <c r="G5627" t="s">
        <v>25</v>
      </c>
      <c r="H5627" s="3">
        <v>12536.99</v>
      </c>
      <c r="I5627" t="s">
        <v>21</v>
      </c>
      <c r="J5627" t="s">
        <v>22</v>
      </c>
      <c r="K56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42.012578535600895</v>
      </c>
      <c r="L5627" s="6">
        <f>TablaDatos[[#This Row],[IMC_raw]]/1000000000000000</f>
        <v>42.012578535600895</v>
      </c>
      <c r="M5627" s="2">
        <v>4.2012578535600896E+16</v>
      </c>
      <c r="N56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7" s="13">
        <f t="shared" si="87"/>
        <v>5626</v>
      </c>
      <c r="P5627" s="2" t="str">
        <f>IF(TablaDatos[[#This Row],[Diabetes]]=0,"No","Si")</f>
        <v>Si</v>
      </c>
      <c r="Q5627">
        <v>1</v>
      </c>
      <c r="R5627">
        <f>TablaDatos[[#This Row],[Aux2]]/10000000000000</f>
        <v>2724.33525442258</v>
      </c>
      <c r="S5627" s="1">
        <v>2.72433525442258E+16</v>
      </c>
      <c r="T5627" s="7">
        <f>TablaDatos[[#This Row],[Aux3]]/100000000000000</f>
        <v>284.24228562632999</v>
      </c>
      <c r="U5627" s="1">
        <v>2.8424228562633E+16</v>
      </c>
      <c r="V5627">
        <v>182.5</v>
      </c>
      <c r="W5627">
        <v>103.5</v>
      </c>
    </row>
    <row r="5628" spans="1:23">
      <c r="A5628">
        <v>2013</v>
      </c>
      <c r="B5628">
        <v>63</v>
      </c>
      <c r="C5628" t="s">
        <v>23</v>
      </c>
      <c r="D5628" t="s">
        <v>42</v>
      </c>
      <c r="E5628" t="s">
        <v>18</v>
      </c>
      <c r="F5628" t="s">
        <v>24</v>
      </c>
      <c r="G5628" t="s">
        <v>28</v>
      </c>
      <c r="H5628" s="3">
        <v>9728.57</v>
      </c>
      <c r="I5628" t="s">
        <v>21</v>
      </c>
      <c r="J5628" t="s">
        <v>18</v>
      </c>
      <c r="K56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42.007757706645997</v>
      </c>
      <c r="L5628" s="6">
        <f>TablaDatos[[#This Row],[IMC_raw]]/1000000000000000</f>
        <v>42.007757706645997</v>
      </c>
      <c r="M5628" s="2">
        <v>4.2007757706646E+16</v>
      </c>
      <c r="N56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8" s="13">
        <f t="shared" si="87"/>
        <v>5627</v>
      </c>
      <c r="P5628" s="2" t="str">
        <f>IF(TablaDatos[[#This Row],[Diabetes]]=0,"No","Si")</f>
        <v>Si</v>
      </c>
      <c r="Q5628">
        <v>1</v>
      </c>
      <c r="R5628">
        <f>TablaDatos[[#This Row],[Aux2]]/10000000000000</f>
        <v>2334.2240422179002</v>
      </c>
      <c r="S5628" s="1">
        <v>2.3342240422179E+16</v>
      </c>
      <c r="T5628" s="7">
        <f>TablaDatos[[#This Row],[Aux3]]/100000000000000</f>
        <v>3.0000000000000001E-12</v>
      </c>
      <c r="U5628">
        <v>300</v>
      </c>
      <c r="V5628">
        <v>166.2</v>
      </c>
      <c r="W5628">
        <v>106.6</v>
      </c>
    </row>
    <row r="5629" spans="1:23">
      <c r="A5629">
        <v>2013</v>
      </c>
      <c r="B5629">
        <v>57</v>
      </c>
      <c r="C5629" t="s">
        <v>23</v>
      </c>
      <c r="D5629" t="s">
        <v>27</v>
      </c>
      <c r="E5629" t="s">
        <v>31</v>
      </c>
      <c r="F5629" t="s">
        <v>24</v>
      </c>
      <c r="G5629" t="s">
        <v>28</v>
      </c>
      <c r="H5629" s="3">
        <v>20875.650000000001</v>
      </c>
      <c r="I5629" t="s">
        <v>21</v>
      </c>
      <c r="J5629" t="s">
        <v>18</v>
      </c>
      <c r="K56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41.937896732525097</v>
      </c>
      <c r="L5629" s="6">
        <f>TablaDatos[[#This Row],[IMC_raw]]/1000000000000000</f>
        <v>0.41937896732525098</v>
      </c>
      <c r="M5629" s="2">
        <v>419378967325251</v>
      </c>
      <c r="N56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29" s="13">
        <f t="shared" si="87"/>
        <v>5628</v>
      </c>
      <c r="P5629" s="2" t="str">
        <f>IF(TablaDatos[[#This Row],[Diabetes]]=0,"No","Si")</f>
        <v>Si</v>
      </c>
      <c r="Q5629">
        <v>1</v>
      </c>
      <c r="R5629">
        <f>TablaDatos[[#This Row],[Aux2]]/10000000000000</f>
        <v>227.11196297392499</v>
      </c>
      <c r="S5629" s="1">
        <v>2271119629739250</v>
      </c>
      <c r="T5629" s="7">
        <f>TablaDatos[[#This Row],[Aux3]]/100000000000000</f>
        <v>288.17304229150699</v>
      </c>
      <c r="U5629" s="1">
        <v>2.88173042291507E+16</v>
      </c>
      <c r="V5629">
        <v>180.6</v>
      </c>
      <c r="W5629">
        <v>111</v>
      </c>
    </row>
    <row r="5630" spans="1:23">
      <c r="A5630">
        <v>2013</v>
      </c>
      <c r="B5630">
        <v>57</v>
      </c>
      <c r="C5630" t="s">
        <v>23</v>
      </c>
      <c r="D5630" t="s">
        <v>17</v>
      </c>
      <c r="E5630" t="s">
        <v>19</v>
      </c>
      <c r="F5630" t="s">
        <v>19</v>
      </c>
      <c r="G5630" t="s">
        <v>28</v>
      </c>
      <c r="H5630" s="3">
        <v>34328.46</v>
      </c>
      <c r="I5630" t="s">
        <v>21</v>
      </c>
      <c r="J5630" t="s">
        <v>19</v>
      </c>
      <c r="K56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41.873738079884106</v>
      </c>
      <c r="L5630" s="6">
        <f>TablaDatos[[#This Row],[IMC_raw]]/1000000000000000</f>
        <v>4.1873738079884104</v>
      </c>
      <c r="M5630" s="2">
        <v>4187373807988410</v>
      </c>
      <c r="N56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0" s="13">
        <f t="shared" si="87"/>
        <v>5629</v>
      </c>
      <c r="P5630" s="2" t="str">
        <f>IF(TablaDatos[[#This Row],[Diabetes]]=0,"No","Si")</f>
        <v>No</v>
      </c>
      <c r="Q5630">
        <v>0</v>
      </c>
      <c r="R5630">
        <f>TablaDatos[[#This Row],[Aux2]]/10000000000000</f>
        <v>2058.5416542099902</v>
      </c>
      <c r="S5630" s="1">
        <v>2.05854165420999E+16</v>
      </c>
      <c r="T5630" s="7">
        <f>TablaDatos[[#This Row],[Aux3]]/100000000000000</f>
        <v>227.07453281915801</v>
      </c>
      <c r="U5630" s="1">
        <v>2.27074532819158E+16</v>
      </c>
      <c r="V5630">
        <v>170.5</v>
      </c>
      <c r="W5630">
        <v>100.7</v>
      </c>
    </row>
    <row r="5631" spans="1:23">
      <c r="A5631">
        <v>2013</v>
      </c>
      <c r="B5631">
        <v>74</v>
      </c>
      <c r="C5631" t="s">
        <v>16</v>
      </c>
      <c r="D5631" t="s">
        <v>30</v>
      </c>
      <c r="E5631" t="s">
        <v>31</v>
      </c>
      <c r="F5631" t="s">
        <v>24</v>
      </c>
      <c r="G5631" t="s">
        <v>25</v>
      </c>
      <c r="H5631" s="3">
        <v>10577.67</v>
      </c>
      <c r="I5631" t="s">
        <v>21</v>
      </c>
      <c r="J5631" t="s">
        <v>18</v>
      </c>
      <c r="K56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41.817773222449603</v>
      </c>
      <c r="L5631" s="5">
        <f>TablaDatos[[#This Row],[IMC_raw]]/1000000000000000</f>
        <v>4.1817773222449599</v>
      </c>
      <c r="M5631" s="2">
        <v>4181777322244960</v>
      </c>
      <c r="N56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1" s="13">
        <f t="shared" si="87"/>
        <v>5630</v>
      </c>
      <c r="P5631" s="2" t="str">
        <f>IF(TablaDatos[[#This Row],[Diabetes]]=0,"No","Si")</f>
        <v>Si</v>
      </c>
      <c r="Q5631">
        <v>1</v>
      </c>
      <c r="R5631">
        <f>TablaDatos[[#This Row],[Aux2]]/10000000000000</f>
        <v>2767.55112663403</v>
      </c>
      <c r="S5631" s="1">
        <v>2.76755112663403E+16</v>
      </c>
      <c r="T5631" s="7">
        <f>TablaDatos[[#This Row],[Aux3]]/100000000000000</f>
        <v>299.21099544739002</v>
      </c>
      <c r="U5631" s="1">
        <v>2.9921099544739E+16</v>
      </c>
      <c r="V5631">
        <v>191.7</v>
      </c>
      <c r="W5631">
        <v>117.9</v>
      </c>
    </row>
    <row r="5632" spans="1:23">
      <c r="A5632">
        <v>2013</v>
      </c>
      <c r="B5632">
        <v>65</v>
      </c>
      <c r="C5632" t="s">
        <v>16</v>
      </c>
      <c r="D5632" t="s">
        <v>72</v>
      </c>
      <c r="E5632" t="s">
        <v>21</v>
      </c>
      <c r="F5632" t="s">
        <v>24</v>
      </c>
      <c r="G5632" t="s">
        <v>25</v>
      </c>
      <c r="H5632" s="3">
        <v>13018.86</v>
      </c>
      <c r="I5632" t="s">
        <v>19</v>
      </c>
      <c r="J5632" t="s">
        <v>18</v>
      </c>
      <c r="K56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41.732861009504099</v>
      </c>
      <c r="L5632" s="6">
        <f>TablaDatos[[#This Row],[IMC_raw]]/1000000000000000</f>
        <v>4.1732861009504099</v>
      </c>
      <c r="M5632" s="2">
        <v>4173286100950410</v>
      </c>
      <c r="N56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2" s="13">
        <f t="shared" si="87"/>
        <v>5631</v>
      </c>
      <c r="P5632" s="2" t="str">
        <f>IF(TablaDatos[[#This Row],[Diabetes]]=0,"No","Si")</f>
        <v>Si</v>
      </c>
      <c r="Q5632">
        <v>1</v>
      </c>
      <c r="R5632">
        <f>TablaDatos[[#This Row],[Aux2]]/10000000000000</f>
        <v>2360.6179463212702</v>
      </c>
      <c r="S5632" s="1">
        <v>2.36061794632127E+16</v>
      </c>
      <c r="T5632" s="7">
        <f>TablaDatos[[#This Row],[Aux3]]/100000000000000</f>
        <v>3.0000000000000001E-12</v>
      </c>
      <c r="U5632">
        <v>300</v>
      </c>
      <c r="V5632">
        <v>173.1</v>
      </c>
      <c r="W5632">
        <v>106.2</v>
      </c>
    </row>
    <row r="5633" spans="1:23">
      <c r="A5633">
        <v>2013</v>
      </c>
      <c r="B5633">
        <v>68</v>
      </c>
      <c r="C5633" t="s">
        <v>23</v>
      </c>
      <c r="D5633" t="s">
        <v>17</v>
      </c>
      <c r="E5633" t="s">
        <v>31</v>
      </c>
      <c r="F5633" t="s">
        <v>24</v>
      </c>
      <c r="G5633" t="s">
        <v>25</v>
      </c>
      <c r="H5633" s="3">
        <v>16417.73</v>
      </c>
      <c r="I5633" t="s">
        <v>21</v>
      </c>
      <c r="J5633" t="s">
        <v>18</v>
      </c>
      <c r="K56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41.732387637451104</v>
      </c>
      <c r="L5633" s="6">
        <f>TablaDatos[[#This Row],[IMC_raw]]/1000000000000000</f>
        <v>4.1732387637451103</v>
      </c>
      <c r="M5633" s="2">
        <v>4173238763745110</v>
      </c>
      <c r="N56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3" s="13">
        <f t="shared" si="87"/>
        <v>5632</v>
      </c>
      <c r="P5633" s="2" t="str">
        <f>IF(TablaDatos[[#This Row],[Diabetes]]=0,"No","Si")</f>
        <v>Si</v>
      </c>
      <c r="Q5633">
        <v>1</v>
      </c>
      <c r="R5633">
        <f>TablaDatos[[#This Row],[Aux2]]/10000000000000</f>
        <v>237.29637246728299</v>
      </c>
      <c r="S5633" s="1">
        <v>2372963724672830</v>
      </c>
      <c r="T5633" s="7">
        <f>TablaDatos[[#This Row],[Aux3]]/100000000000000</f>
        <v>255.19145558572501</v>
      </c>
      <c r="U5633" s="1">
        <v>2.55191455585725E+16</v>
      </c>
      <c r="V5633">
        <v>185.7</v>
      </c>
      <c r="W5633">
        <v>109.7</v>
      </c>
    </row>
    <row r="5634" spans="1:23">
      <c r="A5634">
        <v>2013</v>
      </c>
      <c r="B5634">
        <v>67</v>
      </c>
      <c r="C5634" t="s">
        <v>16</v>
      </c>
      <c r="D5634" t="s">
        <v>17</v>
      </c>
      <c r="E5634" t="s">
        <v>21</v>
      </c>
      <c r="F5634" t="s">
        <v>24</v>
      </c>
      <c r="G5634" t="s">
        <v>25</v>
      </c>
      <c r="H5634" s="3">
        <v>11248.12</v>
      </c>
      <c r="I5634" t="s">
        <v>21</v>
      </c>
      <c r="J5634" t="s">
        <v>18</v>
      </c>
      <c r="K56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41.669475426301403</v>
      </c>
      <c r="L5634" s="6">
        <f>TablaDatos[[#This Row],[IMC_raw]]/1000000000000000</f>
        <v>41.669475426301403</v>
      </c>
      <c r="M5634" s="2">
        <v>4.16694754263014E+16</v>
      </c>
      <c r="N56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4" s="13">
        <f t="shared" ref="O5634:O5697" si="88">O5633+1</f>
        <v>5633</v>
      </c>
      <c r="P5634" s="2" t="str">
        <f>IF(TablaDatos[[#This Row],[Diabetes]]=0,"No","Si")</f>
        <v>Si</v>
      </c>
      <c r="Q5634">
        <v>1</v>
      </c>
      <c r="R5634">
        <f>TablaDatos[[#This Row],[Aux2]]/10000000000000</f>
        <v>234.24814836199499</v>
      </c>
      <c r="S5634" s="1">
        <v>2342481483619950</v>
      </c>
      <c r="T5634" s="7">
        <f>TablaDatos[[#This Row],[Aux3]]/100000000000000</f>
        <v>3.0000000000000001E-12</v>
      </c>
      <c r="U5634">
        <v>300</v>
      </c>
      <c r="V5634">
        <v>179.6</v>
      </c>
      <c r="W5634">
        <v>105.6</v>
      </c>
    </row>
    <row r="5635" spans="1:23">
      <c r="A5635">
        <v>2013</v>
      </c>
      <c r="B5635">
        <v>54</v>
      </c>
      <c r="C5635" t="s">
        <v>16</v>
      </c>
      <c r="D5635" t="s">
        <v>41</v>
      </c>
      <c r="E5635" t="s">
        <v>18</v>
      </c>
      <c r="F5635" t="s">
        <v>40</v>
      </c>
      <c r="G5635" t="s">
        <v>20</v>
      </c>
      <c r="H5635" s="3">
        <v>16692.490000000002</v>
      </c>
      <c r="I5635" t="s">
        <v>18</v>
      </c>
      <c r="J5635" t="s">
        <v>22</v>
      </c>
      <c r="K56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41.6036204901731</v>
      </c>
      <c r="L5635" s="5">
        <f>TablaDatos[[#This Row],[IMC_raw]]/100000000000000</f>
        <v>41.6036204901731</v>
      </c>
      <c r="M5635" s="2">
        <v>4160362049017310</v>
      </c>
      <c r="N56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5" s="13">
        <f t="shared" si="88"/>
        <v>5634</v>
      </c>
      <c r="P5635" s="2" t="str">
        <f>IF(TablaDatos[[#This Row],[Diabetes]]=0,"No","Si")</f>
        <v>No</v>
      </c>
      <c r="Q5635">
        <v>0</v>
      </c>
      <c r="R5635">
        <f>TablaDatos[[#This Row],[Aux2]]/10000000000000</f>
        <v>206.68046053830801</v>
      </c>
      <c r="S5635" s="1">
        <v>2066804605383080</v>
      </c>
      <c r="T5635" s="7">
        <f>TablaDatos[[#This Row],[Aux3]]/100000000000000</f>
        <v>218.24812602861201</v>
      </c>
      <c r="U5635" s="1">
        <v>2.18248126028612E+16</v>
      </c>
      <c r="V5635">
        <v>164.1</v>
      </c>
      <c r="W5635">
        <v>99.8</v>
      </c>
    </row>
    <row r="5636" spans="1:23">
      <c r="A5636">
        <v>2013</v>
      </c>
      <c r="B5636">
        <v>58</v>
      </c>
      <c r="C5636" t="s">
        <v>23</v>
      </c>
      <c r="D5636" t="s">
        <v>37</v>
      </c>
      <c r="E5636" t="s">
        <v>21</v>
      </c>
      <c r="F5636" t="s">
        <v>24</v>
      </c>
      <c r="G5636" t="s">
        <v>28</v>
      </c>
      <c r="H5636" s="3">
        <v>8283.44</v>
      </c>
      <c r="I5636" t="s">
        <v>21</v>
      </c>
      <c r="J5636" t="s">
        <v>18</v>
      </c>
      <c r="K56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41.538030436100101</v>
      </c>
      <c r="L5636" s="5">
        <f>TablaDatos[[#This Row],[IMC_raw]]/1000000000000000</f>
        <v>4.1538030436100097</v>
      </c>
      <c r="M5636" s="2">
        <v>4153803043610010</v>
      </c>
      <c r="N56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6" s="13">
        <f t="shared" si="88"/>
        <v>5635</v>
      </c>
      <c r="P5636" s="2" t="str">
        <f>IF(TablaDatos[[#This Row],[Diabetes]]=0,"No","Si")</f>
        <v>Si</v>
      </c>
      <c r="Q5636">
        <v>1</v>
      </c>
      <c r="R5636">
        <f>TablaDatos[[#This Row],[Aux2]]/10000000000000</f>
        <v>248.297680521438</v>
      </c>
      <c r="S5636" s="1">
        <v>2482976805214380</v>
      </c>
      <c r="T5636" s="7">
        <f>TablaDatos[[#This Row],[Aux3]]/100000000000000</f>
        <v>28.338821730719101</v>
      </c>
      <c r="U5636" s="1">
        <v>2833882173071910</v>
      </c>
      <c r="V5636">
        <v>182.6</v>
      </c>
      <c r="W5636">
        <v>105.9</v>
      </c>
    </row>
    <row r="5637" spans="1:23">
      <c r="A5637">
        <v>2013</v>
      </c>
      <c r="B5637">
        <v>61</v>
      </c>
      <c r="C5637" t="s">
        <v>23</v>
      </c>
      <c r="D5637" t="s">
        <v>42</v>
      </c>
      <c r="E5637" t="s">
        <v>21</v>
      </c>
      <c r="F5637" t="s">
        <v>24</v>
      </c>
      <c r="G5637" t="s">
        <v>28</v>
      </c>
      <c r="H5637" s="3">
        <v>12425.93</v>
      </c>
      <c r="I5637" t="s">
        <v>21</v>
      </c>
      <c r="J5637" t="s">
        <v>19</v>
      </c>
      <c r="K56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41.431465768676901</v>
      </c>
      <c r="L5637" s="6">
        <f>TablaDatos[[#This Row],[IMC_raw]]/1000000000000000</f>
        <v>4.1431465768676903</v>
      </c>
      <c r="M5637" s="2">
        <v>4143146576867690</v>
      </c>
      <c r="N56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7" s="13">
        <f t="shared" si="88"/>
        <v>5636</v>
      </c>
      <c r="P5637" s="2" t="str">
        <f>IF(TablaDatos[[#This Row],[Diabetes]]=0,"No","Si")</f>
        <v>Si</v>
      </c>
      <c r="Q5637">
        <v>1</v>
      </c>
      <c r="R5637">
        <f>TablaDatos[[#This Row],[Aux2]]/10000000000000</f>
        <v>2318.6176545764401</v>
      </c>
      <c r="S5637" s="1">
        <v>2.31861765457644E+16</v>
      </c>
      <c r="T5637" s="7">
        <f>TablaDatos[[#This Row],[Aux3]]/100000000000000</f>
        <v>283.46895826171902</v>
      </c>
      <c r="U5637" s="1">
        <v>2.83468958261719E+16</v>
      </c>
      <c r="V5637">
        <v>174</v>
      </c>
      <c r="W5637">
        <v>104.4</v>
      </c>
    </row>
    <row r="5638" spans="1:23">
      <c r="A5638">
        <v>2013</v>
      </c>
      <c r="B5638">
        <v>65</v>
      </c>
      <c r="C5638" t="s">
        <v>16</v>
      </c>
      <c r="D5638" t="s">
        <v>29</v>
      </c>
      <c r="E5638" t="s">
        <v>21</v>
      </c>
      <c r="F5638" t="s">
        <v>19</v>
      </c>
      <c r="G5638" t="s">
        <v>25</v>
      </c>
      <c r="H5638" s="3">
        <v>14992.78</v>
      </c>
      <c r="I5638" t="s">
        <v>21</v>
      </c>
      <c r="J5638" t="s">
        <v>18</v>
      </c>
      <c r="K56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41.428106206968998</v>
      </c>
      <c r="L5638" s="6">
        <f>TablaDatos[[#This Row],[IMC_raw]]/100000000000000</f>
        <v>41.428106206968998</v>
      </c>
      <c r="M5638" s="2">
        <v>4142810620696900</v>
      </c>
      <c r="N56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8" s="13">
        <f t="shared" si="88"/>
        <v>5637</v>
      </c>
      <c r="P5638" s="2" t="str">
        <f>IF(TablaDatos[[#This Row],[Diabetes]]=0,"No","Si")</f>
        <v>Si</v>
      </c>
      <c r="Q5638">
        <v>1</v>
      </c>
      <c r="R5638">
        <f>TablaDatos[[#This Row],[Aux2]]/10000000000000</f>
        <v>2370.16466318742</v>
      </c>
      <c r="S5638" s="1">
        <v>2.37016466318742E+16</v>
      </c>
      <c r="T5638" s="7">
        <f>TablaDatos[[#This Row],[Aux3]]/100000000000000</f>
        <v>26.992410580421001</v>
      </c>
      <c r="U5638" s="1">
        <v>2699241058042100</v>
      </c>
      <c r="V5638">
        <v>174.4</v>
      </c>
      <c r="W5638">
        <v>109.4</v>
      </c>
    </row>
    <row r="5639" spans="1:23">
      <c r="A5639">
        <v>2013</v>
      </c>
      <c r="B5639">
        <v>64</v>
      </c>
      <c r="C5639" t="s">
        <v>23</v>
      </c>
      <c r="D5639" t="s">
        <v>26</v>
      </c>
      <c r="E5639" t="s">
        <v>19</v>
      </c>
      <c r="F5639" t="s">
        <v>24</v>
      </c>
      <c r="G5639" t="s">
        <v>28</v>
      </c>
      <c r="H5639" s="3">
        <v>20914.45</v>
      </c>
      <c r="I5639" t="s">
        <v>19</v>
      </c>
      <c r="J5639" t="s">
        <v>22</v>
      </c>
      <c r="K56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41.346952632003102</v>
      </c>
      <c r="L5639" s="5">
        <f>TablaDatos[[#This Row],[IMC_raw]]/1000000000000000</f>
        <v>41.346952632003102</v>
      </c>
      <c r="M5639" s="2">
        <v>4.1346952632003104E+16</v>
      </c>
      <c r="N56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39" s="13">
        <f t="shared" si="88"/>
        <v>5638</v>
      </c>
      <c r="P5639" s="2" t="str">
        <f>IF(TablaDatos[[#This Row],[Diabetes]]=0,"No","Si")</f>
        <v>Si</v>
      </c>
      <c r="Q5639">
        <v>1</v>
      </c>
      <c r="R5639">
        <f>TablaDatos[[#This Row],[Aux2]]/10000000000000</f>
        <v>256.37424552058798</v>
      </c>
      <c r="S5639" s="1">
        <v>2563742455205880</v>
      </c>
      <c r="T5639" s="7">
        <f>TablaDatos[[#This Row],[Aux3]]/100000000000000</f>
        <v>289.60454707342802</v>
      </c>
      <c r="U5639" s="1">
        <v>2.89604547073428E+16</v>
      </c>
      <c r="V5639">
        <v>165.9</v>
      </c>
      <c r="W5639">
        <v>102.2</v>
      </c>
    </row>
    <row r="5640" spans="1:23">
      <c r="A5640">
        <v>2013</v>
      </c>
      <c r="B5640">
        <v>63</v>
      </c>
      <c r="C5640" t="s">
        <v>16</v>
      </c>
      <c r="D5640" t="s">
        <v>29</v>
      </c>
      <c r="E5640" t="s">
        <v>19</v>
      </c>
      <c r="F5640" t="s">
        <v>19</v>
      </c>
      <c r="G5640" t="s">
        <v>28</v>
      </c>
      <c r="H5640" s="3">
        <v>10839.68</v>
      </c>
      <c r="I5640" t="s">
        <v>19</v>
      </c>
      <c r="J5640" t="s">
        <v>18</v>
      </c>
      <c r="K56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41.182170675401707</v>
      </c>
      <c r="L5640" s="5">
        <f>TablaDatos[[#This Row],[IMC_raw]]/1000000000000000</f>
        <v>4.1182170675401704</v>
      </c>
      <c r="M5640" s="2">
        <v>4118217067540170</v>
      </c>
      <c r="N56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0" s="13">
        <f t="shared" si="88"/>
        <v>5639</v>
      </c>
      <c r="P5640" s="2" t="str">
        <f>IF(TablaDatos[[#This Row],[Diabetes]]=0,"No","Si")</f>
        <v>Si</v>
      </c>
      <c r="Q5640">
        <v>1</v>
      </c>
      <c r="R5640">
        <f>TablaDatos[[#This Row],[Aux2]]/10000000000000</f>
        <v>2413.6861200748799</v>
      </c>
      <c r="S5640" s="1">
        <v>2.41368612007488E+16</v>
      </c>
      <c r="T5640" s="7">
        <f>TablaDatos[[#This Row],[Aux3]]/100000000000000</f>
        <v>274.46181082793402</v>
      </c>
      <c r="U5640" s="1">
        <v>2.74461810827934E+16</v>
      </c>
      <c r="V5640">
        <v>179.3</v>
      </c>
      <c r="W5640">
        <v>104</v>
      </c>
    </row>
    <row r="5641" spans="1:23">
      <c r="A5641">
        <v>2013</v>
      </c>
      <c r="B5641">
        <v>65</v>
      </c>
      <c r="C5641" t="s">
        <v>16</v>
      </c>
      <c r="D5641" t="s">
        <v>71</v>
      </c>
      <c r="E5641" t="s">
        <v>19</v>
      </c>
      <c r="F5641" t="s">
        <v>24</v>
      </c>
      <c r="G5641" t="s">
        <v>25</v>
      </c>
      <c r="H5641" s="3">
        <v>13212.21</v>
      </c>
      <c r="I5641" t="s">
        <v>19</v>
      </c>
      <c r="J5641" t="s">
        <v>22</v>
      </c>
      <c r="K56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40.864855690766802</v>
      </c>
      <c r="L5641" s="6">
        <f>TablaDatos[[#This Row],[IMC_raw]]/1000000000000000</f>
        <v>40.864855690766802</v>
      </c>
      <c r="M5641" s="2">
        <v>4.08648556907668E+16</v>
      </c>
      <c r="N56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1" s="13">
        <f t="shared" si="88"/>
        <v>5640</v>
      </c>
      <c r="P5641" s="2" t="str">
        <f>IF(TablaDatos[[#This Row],[Diabetes]]=0,"No","Si")</f>
        <v>Si</v>
      </c>
      <c r="Q5641">
        <v>1</v>
      </c>
      <c r="R5641">
        <f>TablaDatos[[#This Row],[Aux2]]/10000000000000</f>
        <v>2242.38577378132</v>
      </c>
      <c r="S5641" s="1">
        <v>2.24238577378132E+16</v>
      </c>
      <c r="T5641" s="7">
        <f>TablaDatos[[#This Row],[Aux3]]/100000000000000</f>
        <v>254.03786447579799</v>
      </c>
      <c r="U5641" s="1">
        <v>2.54037864475798E+16</v>
      </c>
      <c r="V5641">
        <v>174.6</v>
      </c>
      <c r="W5641">
        <v>101.7</v>
      </c>
    </row>
    <row r="5642" spans="1:23">
      <c r="A5642">
        <v>2013</v>
      </c>
      <c r="B5642">
        <v>63</v>
      </c>
      <c r="C5642" t="s">
        <v>23</v>
      </c>
      <c r="D5642" t="s">
        <v>29</v>
      </c>
      <c r="E5642" t="s">
        <v>19</v>
      </c>
      <c r="F5642" t="s">
        <v>19</v>
      </c>
      <c r="G5642" t="s">
        <v>28</v>
      </c>
      <c r="H5642" s="3">
        <v>13060.94</v>
      </c>
      <c r="I5642" t="s">
        <v>18</v>
      </c>
      <c r="J5642" t="s">
        <v>22</v>
      </c>
      <c r="K56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40.804787108052892</v>
      </c>
      <c r="L5642" s="5">
        <f>TablaDatos[[#This Row],[IMC_raw]]/1000000000000000</f>
        <v>4.0804787108052896</v>
      </c>
      <c r="M5642" s="2">
        <v>4080478710805290</v>
      </c>
      <c r="N56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2" s="13">
        <f t="shared" si="88"/>
        <v>5641</v>
      </c>
      <c r="P5642" s="2" t="str">
        <f>IF(TablaDatos[[#This Row],[Diabetes]]=0,"No","Si")</f>
        <v>Si</v>
      </c>
      <c r="Q5642">
        <v>1</v>
      </c>
      <c r="R5642">
        <f>TablaDatos[[#This Row],[Aux2]]/10000000000000</f>
        <v>2342.8821064973799</v>
      </c>
      <c r="S5642" s="1">
        <v>2.34288210649738E+16</v>
      </c>
      <c r="T5642" s="7">
        <f>TablaDatos[[#This Row],[Aux3]]/100000000000000</f>
        <v>22.855334021192299</v>
      </c>
      <c r="U5642" s="1">
        <v>2285533402119230</v>
      </c>
      <c r="V5642">
        <v>175.4</v>
      </c>
      <c r="W5642">
        <v>100.4</v>
      </c>
    </row>
    <row r="5643" spans="1:23">
      <c r="A5643">
        <v>2013</v>
      </c>
      <c r="B5643">
        <v>66</v>
      </c>
      <c r="C5643" t="s">
        <v>23</v>
      </c>
      <c r="D5643" t="s">
        <v>30</v>
      </c>
      <c r="E5643" t="s">
        <v>31</v>
      </c>
      <c r="F5643" t="s">
        <v>24</v>
      </c>
      <c r="G5643" t="s">
        <v>25</v>
      </c>
      <c r="H5643" s="3">
        <v>20683.07</v>
      </c>
      <c r="I5643" t="s">
        <v>19</v>
      </c>
      <c r="J5643" t="s">
        <v>22</v>
      </c>
      <c r="K56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40.638415865144999</v>
      </c>
      <c r="L5643" s="6">
        <f>TablaDatos[[#This Row],[IMC_raw]]/100000000000000</f>
        <v>40.638415865144999</v>
      </c>
      <c r="M5643" s="2">
        <v>4063841586514500</v>
      </c>
      <c r="N56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3" s="13">
        <f t="shared" si="88"/>
        <v>5642</v>
      </c>
      <c r="P5643" s="2" t="str">
        <f>IF(TablaDatos[[#This Row],[Diabetes]]=0,"No","Si")</f>
        <v>Si</v>
      </c>
      <c r="Q5643">
        <v>1</v>
      </c>
      <c r="R5643">
        <f>TablaDatos[[#This Row],[Aux2]]/10000000000000</f>
        <v>266.70717578645099</v>
      </c>
      <c r="S5643" s="1">
        <v>2667071757864510</v>
      </c>
      <c r="T5643" s="7">
        <f>TablaDatos[[#This Row],[Aux3]]/100000000000000</f>
        <v>271.43078922617099</v>
      </c>
      <c r="U5643" s="1">
        <v>2.71430789226171E+16</v>
      </c>
      <c r="V5643">
        <v>175.5</v>
      </c>
      <c r="W5643">
        <v>107</v>
      </c>
    </row>
    <row r="5644" spans="1:23">
      <c r="A5644">
        <v>2013</v>
      </c>
      <c r="B5644">
        <v>50</v>
      </c>
      <c r="C5644" t="s">
        <v>16</v>
      </c>
      <c r="D5644" t="s">
        <v>73</v>
      </c>
      <c r="E5644" t="s">
        <v>31</v>
      </c>
      <c r="F5644" t="s">
        <v>35</v>
      </c>
      <c r="G5644" t="s">
        <v>20</v>
      </c>
      <c r="H5644" s="3">
        <v>47294.11</v>
      </c>
      <c r="I5644" t="s">
        <v>19</v>
      </c>
      <c r="J5644" t="s">
        <v>18</v>
      </c>
      <c r="K56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40.635104148932903</v>
      </c>
      <c r="L5644" s="6">
        <f>TablaDatos[[#This Row],[IMC_raw]]/100000000000000</f>
        <v>40.635104148932903</v>
      </c>
      <c r="M5644" s="2">
        <v>4063510414893290</v>
      </c>
      <c r="N56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4" s="13">
        <f t="shared" si="88"/>
        <v>5643</v>
      </c>
      <c r="P5644" s="2" t="str">
        <f>IF(TablaDatos[[#This Row],[Diabetes]]=0,"No","Si")</f>
        <v>No</v>
      </c>
      <c r="Q5644">
        <v>0</v>
      </c>
      <c r="R5644">
        <f>TablaDatos[[#This Row],[Aux2]]/10000000000000</f>
        <v>1961.44095724368</v>
      </c>
      <c r="S5644" s="1">
        <v>1.96144095724368E+16</v>
      </c>
      <c r="T5644" s="7">
        <f>TablaDatos[[#This Row],[Aux3]]/100000000000000</f>
        <v>246.71927029038901</v>
      </c>
      <c r="U5644" s="1">
        <v>2.46719270290389E+16</v>
      </c>
      <c r="V5644">
        <v>166.7</v>
      </c>
      <c r="W5644">
        <v>99.9</v>
      </c>
    </row>
    <row r="5645" spans="1:23">
      <c r="A5645">
        <v>2013</v>
      </c>
      <c r="B5645">
        <v>71</v>
      </c>
      <c r="C5645" t="s">
        <v>23</v>
      </c>
      <c r="D5645" t="s">
        <v>73</v>
      </c>
      <c r="E5645" t="s">
        <v>19</v>
      </c>
      <c r="F5645" t="s">
        <v>19</v>
      </c>
      <c r="G5645" t="s">
        <v>25</v>
      </c>
      <c r="H5645" s="3">
        <v>24633.25</v>
      </c>
      <c r="I5645" t="s">
        <v>21</v>
      </c>
      <c r="J5645" t="s">
        <v>18</v>
      </c>
      <c r="K56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40.554009274128404</v>
      </c>
      <c r="L5645" s="6">
        <f>TablaDatos[[#This Row],[IMC_raw]]/1000000000000000</f>
        <v>4.0554009274128404</v>
      </c>
      <c r="M5645" s="2">
        <v>4055400927412840</v>
      </c>
      <c r="N56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5" s="13">
        <f t="shared" si="88"/>
        <v>5644</v>
      </c>
      <c r="P5645" s="2" t="str">
        <f>IF(TablaDatos[[#This Row],[Diabetes]]=0,"No","Si")</f>
        <v>No</v>
      </c>
      <c r="Q5645">
        <v>0</v>
      </c>
      <c r="R5645">
        <f>TablaDatos[[#This Row],[Aux2]]/10000000000000</f>
        <v>233.598849273024</v>
      </c>
      <c r="S5645" s="1">
        <v>2335988492730240</v>
      </c>
      <c r="T5645" s="7">
        <f>TablaDatos[[#This Row],[Aux3]]/100000000000000</f>
        <v>2.5943074867251901</v>
      </c>
      <c r="U5645" s="1">
        <v>259430748672519</v>
      </c>
      <c r="V5645">
        <v>187.5</v>
      </c>
      <c r="W5645">
        <v>103.2</v>
      </c>
    </row>
    <row r="5646" spans="1:23">
      <c r="A5646">
        <v>2013</v>
      </c>
      <c r="B5646">
        <v>61</v>
      </c>
      <c r="C5646" t="s">
        <v>16</v>
      </c>
      <c r="D5646" t="s">
        <v>73</v>
      </c>
      <c r="E5646" t="s">
        <v>19</v>
      </c>
      <c r="F5646" t="s">
        <v>24</v>
      </c>
      <c r="G5646" t="s">
        <v>28</v>
      </c>
      <c r="H5646" s="3">
        <v>19278.580000000002</v>
      </c>
      <c r="I5646" t="s">
        <v>21</v>
      </c>
      <c r="J5646" t="s">
        <v>21</v>
      </c>
      <c r="K56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40.5054758332708</v>
      </c>
      <c r="L5646" s="5">
        <f>TablaDatos[[#This Row],[IMC_raw]]/1000000000000000</f>
        <v>4.0505475833270799</v>
      </c>
      <c r="M5646" s="2">
        <v>4050547583327080</v>
      </c>
      <c r="N56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6" s="13">
        <f t="shared" si="88"/>
        <v>5645</v>
      </c>
      <c r="P5646" s="2" t="str">
        <f>IF(TablaDatos[[#This Row],[Diabetes]]=0,"No","Si")</f>
        <v>Si</v>
      </c>
      <c r="Q5646">
        <v>1</v>
      </c>
      <c r="R5646">
        <f>TablaDatos[[#This Row],[Aux2]]/10000000000000</f>
        <v>2312.6143001636101</v>
      </c>
      <c r="S5646" s="1">
        <v>2.31261430016361E+16</v>
      </c>
      <c r="T5646" s="7">
        <f>TablaDatos[[#This Row],[Aux3]]/100000000000000</f>
        <v>24.308552080927399</v>
      </c>
      <c r="U5646" s="1">
        <v>2430855208092740</v>
      </c>
      <c r="V5646">
        <v>173.3</v>
      </c>
      <c r="W5646">
        <v>106.7</v>
      </c>
    </row>
    <row r="5647" spans="1:23">
      <c r="A5647">
        <v>2013</v>
      </c>
      <c r="B5647">
        <v>57</v>
      </c>
      <c r="C5647" t="s">
        <v>16</v>
      </c>
      <c r="D5647" t="s">
        <v>73</v>
      </c>
      <c r="E5647" t="s">
        <v>19</v>
      </c>
      <c r="F5647" t="s">
        <v>19</v>
      </c>
      <c r="G5647" t="s">
        <v>28</v>
      </c>
      <c r="H5647" s="3">
        <v>37331.64</v>
      </c>
      <c r="I5647" t="s">
        <v>21</v>
      </c>
      <c r="J5647" t="s">
        <v>21</v>
      </c>
      <c r="K56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40.493922964539202</v>
      </c>
      <c r="L5647" s="5">
        <f>TablaDatos[[#This Row],[IMC_raw]]/1000000000000000</f>
        <v>4.0493922964539202</v>
      </c>
      <c r="M5647" s="2">
        <v>4049392296453920</v>
      </c>
      <c r="N56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7" s="13">
        <f t="shared" si="88"/>
        <v>5646</v>
      </c>
      <c r="P5647" s="2" t="str">
        <f>IF(TablaDatos[[#This Row],[Diabetes]]=0,"No","Si")</f>
        <v>Si</v>
      </c>
      <c r="Q5647">
        <v>1</v>
      </c>
      <c r="R5647">
        <f>TablaDatos[[#This Row],[Aux2]]/10000000000000</f>
        <v>2248.3515141399898</v>
      </c>
      <c r="S5647" s="1">
        <v>2.24835151413999E+16</v>
      </c>
      <c r="T5647" s="7">
        <f>TablaDatos[[#This Row],[Aux3]]/100000000000000</f>
        <v>26.232634838925701</v>
      </c>
      <c r="U5647" s="1">
        <v>2623263483892570</v>
      </c>
      <c r="V5647">
        <v>181.5</v>
      </c>
      <c r="W5647">
        <v>111.2</v>
      </c>
    </row>
    <row r="5648" spans="1:23">
      <c r="A5648">
        <v>2013</v>
      </c>
      <c r="B5648">
        <v>70</v>
      </c>
      <c r="C5648" t="s">
        <v>16</v>
      </c>
      <c r="D5648" t="s">
        <v>17</v>
      </c>
      <c r="E5648" t="s">
        <v>21</v>
      </c>
      <c r="F5648" t="s">
        <v>24</v>
      </c>
      <c r="G5648" t="s">
        <v>25</v>
      </c>
      <c r="H5648" s="3">
        <v>15922.08</v>
      </c>
      <c r="I5648" t="s">
        <v>21</v>
      </c>
      <c r="J5648" t="s">
        <v>19</v>
      </c>
      <c r="K5648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40.425198791181998</v>
      </c>
      <c r="L5648" s="5">
        <f>TablaDatos[[#This Row],[IMC_raw]]/1000000000000000</f>
        <v>4.0425198791181997E-2</v>
      </c>
      <c r="M5648" s="2">
        <v>40425198791182</v>
      </c>
      <c r="N56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8" s="13">
        <f t="shared" si="88"/>
        <v>5647</v>
      </c>
      <c r="P5648" s="2" t="str">
        <f>IF(TablaDatos[[#This Row],[Diabetes]]=0,"No","Si")</f>
        <v>Si</v>
      </c>
      <c r="Q5648">
        <v>1</v>
      </c>
      <c r="R5648">
        <f>TablaDatos[[#This Row],[Aux2]]/10000000000000</f>
        <v>2475.04094341889</v>
      </c>
      <c r="S5648" s="1">
        <v>2.47504094341889E+16</v>
      </c>
      <c r="T5648" s="7">
        <f>TablaDatos[[#This Row],[Aux3]]/100000000000000</f>
        <v>3.0000000000000001E-12</v>
      </c>
      <c r="U5648">
        <v>300</v>
      </c>
      <c r="V5648">
        <v>193.8</v>
      </c>
      <c r="W5648">
        <v>113.6</v>
      </c>
    </row>
    <row r="5649" spans="1:23">
      <c r="A5649">
        <v>2013</v>
      </c>
      <c r="B5649">
        <v>56</v>
      </c>
      <c r="C5649" t="s">
        <v>16</v>
      </c>
      <c r="D5649" t="s">
        <v>17</v>
      </c>
      <c r="E5649" t="s">
        <v>21</v>
      </c>
      <c r="F5649" t="s">
        <v>35</v>
      </c>
      <c r="G5649" t="s">
        <v>28</v>
      </c>
      <c r="H5649" s="3">
        <v>41669.32</v>
      </c>
      <c r="I5649" t="s">
        <v>21</v>
      </c>
      <c r="J5649" t="s">
        <v>21</v>
      </c>
      <c r="K56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40.394204943464203</v>
      </c>
      <c r="L5649" s="5">
        <f>TablaDatos[[#This Row],[IMC_raw]]/1000000000000000</f>
        <v>40.394204943464203</v>
      </c>
      <c r="M5649" s="2">
        <v>4.03942049434642E+16</v>
      </c>
      <c r="N56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49" s="13">
        <f t="shared" si="88"/>
        <v>5648</v>
      </c>
      <c r="P5649" s="2" t="str">
        <f>IF(TablaDatos[[#This Row],[Diabetes]]=0,"No","Si")</f>
        <v>No</v>
      </c>
      <c r="Q5649">
        <v>0</v>
      </c>
      <c r="R5649">
        <f>TablaDatos[[#This Row],[Aux2]]/10000000000000</f>
        <v>2477.2100145920999</v>
      </c>
      <c r="S5649" s="1">
        <v>2.4772100145921E+16</v>
      </c>
      <c r="T5649" s="7">
        <f>TablaDatos[[#This Row],[Aux3]]/100000000000000</f>
        <v>254.142894047688</v>
      </c>
      <c r="U5649" s="1">
        <v>2.54142894047688E+16</v>
      </c>
      <c r="V5649">
        <v>185.3</v>
      </c>
      <c r="W5649">
        <v>108.9</v>
      </c>
    </row>
    <row r="5650" spans="1:23">
      <c r="A5650">
        <v>2013</v>
      </c>
      <c r="B5650">
        <v>56</v>
      </c>
      <c r="C5650" t="s">
        <v>23</v>
      </c>
      <c r="D5650" t="s">
        <v>73</v>
      </c>
      <c r="E5650" t="s">
        <v>19</v>
      </c>
      <c r="F5650" t="s">
        <v>24</v>
      </c>
      <c r="G5650" t="s">
        <v>28</v>
      </c>
      <c r="H5650" s="3">
        <v>13121.82</v>
      </c>
      <c r="I5650" t="s">
        <v>21</v>
      </c>
      <c r="J5650" t="s">
        <v>18</v>
      </c>
      <c r="K56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40.315280553091903</v>
      </c>
      <c r="L5650" s="5">
        <f>TablaDatos[[#This Row],[IMC_raw]]/1000000000000000</f>
        <v>40.315280553091903</v>
      </c>
      <c r="M5650" s="2">
        <v>4.0315280553091904E+16</v>
      </c>
      <c r="N56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0" s="13">
        <f t="shared" si="88"/>
        <v>5649</v>
      </c>
      <c r="P5650" s="2" t="str">
        <f>IF(TablaDatos[[#This Row],[Diabetes]]=0,"No","Si")</f>
        <v>Si</v>
      </c>
      <c r="Q5650">
        <v>1</v>
      </c>
      <c r="R5650">
        <f>TablaDatos[[#This Row],[Aux2]]/10000000000000</f>
        <v>2405.6371797516299</v>
      </c>
      <c r="S5650" s="1">
        <v>2.40563717975163E+16</v>
      </c>
      <c r="T5650" s="7">
        <f>TablaDatos[[#This Row],[Aux3]]/100000000000000</f>
        <v>256.13446261911599</v>
      </c>
      <c r="U5650" s="1">
        <v>2.56134462619116E+16</v>
      </c>
      <c r="V5650">
        <v>177.7</v>
      </c>
      <c r="W5650">
        <v>102.2</v>
      </c>
    </row>
    <row r="5651" spans="1:23">
      <c r="A5651">
        <v>2013</v>
      </c>
      <c r="B5651">
        <v>54</v>
      </c>
      <c r="C5651" t="s">
        <v>23</v>
      </c>
      <c r="D5651" t="s">
        <v>73</v>
      </c>
      <c r="E5651" t="s">
        <v>18</v>
      </c>
      <c r="F5651" t="s">
        <v>24</v>
      </c>
      <c r="G5651" t="s">
        <v>20</v>
      </c>
      <c r="H5651" s="3">
        <v>21677.09</v>
      </c>
      <c r="I5651" t="s">
        <v>19</v>
      </c>
      <c r="J5651" t="s">
        <v>22</v>
      </c>
      <c r="K56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40.281380377487295</v>
      </c>
      <c r="L5651" s="5">
        <f>TablaDatos[[#This Row],[IMC_raw]]/1000000000000000</f>
        <v>40.281380377487295</v>
      </c>
      <c r="M5651" s="2">
        <v>4.0281380377487296E+16</v>
      </c>
      <c r="N56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1" s="13">
        <f t="shared" si="88"/>
        <v>5650</v>
      </c>
      <c r="P5651" s="2" t="str">
        <f>IF(TablaDatos[[#This Row],[Diabetes]]=0,"No","Si")</f>
        <v>No</v>
      </c>
      <c r="Q5651">
        <v>0</v>
      </c>
      <c r="R5651">
        <f>TablaDatos[[#This Row],[Aux2]]/10000000000000</f>
        <v>221.73937747213199</v>
      </c>
      <c r="S5651" s="1">
        <v>2217393774721320</v>
      </c>
      <c r="T5651" s="7">
        <f>TablaDatos[[#This Row],[Aux3]]/100000000000000</f>
        <v>264.28148643052498</v>
      </c>
      <c r="U5651" s="1">
        <v>2.64281486430525E+16</v>
      </c>
      <c r="V5651">
        <v>148.30000000000001</v>
      </c>
      <c r="W5651">
        <v>93.4</v>
      </c>
    </row>
    <row r="5652" spans="1:23">
      <c r="A5652">
        <v>2013</v>
      </c>
      <c r="B5652">
        <v>53</v>
      </c>
      <c r="C5652" t="s">
        <v>16</v>
      </c>
      <c r="D5652" t="s">
        <v>17</v>
      </c>
      <c r="E5652" t="s">
        <v>18</v>
      </c>
      <c r="F5652" t="s">
        <v>24</v>
      </c>
      <c r="G5652" t="s">
        <v>20</v>
      </c>
      <c r="H5652" s="3">
        <v>26433.87</v>
      </c>
      <c r="I5652" t="s">
        <v>21</v>
      </c>
      <c r="J5652" t="s">
        <v>21</v>
      </c>
      <c r="K56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40.281333136995507</v>
      </c>
      <c r="L5652" s="6">
        <f>TablaDatos[[#This Row],[IMC_raw]]/1000000000000000</f>
        <v>40.281333136995507</v>
      </c>
      <c r="M5652" s="2">
        <v>4.0281333136995504E+16</v>
      </c>
      <c r="N56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2" s="13">
        <f t="shared" si="88"/>
        <v>5651</v>
      </c>
      <c r="P5652" s="2" t="str">
        <f>IF(TablaDatos[[#This Row],[Diabetes]]=0,"No","Si")</f>
        <v>No</v>
      </c>
      <c r="Q5652">
        <v>0</v>
      </c>
      <c r="R5652">
        <f>TablaDatos[[#This Row],[Aux2]]/10000000000000</f>
        <v>236.414358653996</v>
      </c>
      <c r="S5652" s="1">
        <v>2364143586539960</v>
      </c>
      <c r="T5652" s="7">
        <f>TablaDatos[[#This Row],[Aux3]]/100000000000000</f>
        <v>3.0000000000000001E-12</v>
      </c>
      <c r="U5652">
        <v>300</v>
      </c>
      <c r="V5652">
        <v>158.4</v>
      </c>
      <c r="W5652">
        <v>99.8</v>
      </c>
    </row>
    <row r="5653" spans="1:23">
      <c r="A5653">
        <v>2013</v>
      </c>
      <c r="B5653">
        <v>65</v>
      </c>
      <c r="C5653" t="s">
        <v>16</v>
      </c>
      <c r="D5653" t="s">
        <v>17</v>
      </c>
      <c r="E5653" t="s">
        <v>31</v>
      </c>
      <c r="F5653" t="s">
        <v>19</v>
      </c>
      <c r="G5653" t="s">
        <v>25</v>
      </c>
      <c r="H5653" s="3">
        <v>23932.91</v>
      </c>
      <c r="I5653" t="s">
        <v>21</v>
      </c>
      <c r="J5653" t="s">
        <v>21</v>
      </c>
      <c r="K56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40.258220866315497</v>
      </c>
      <c r="L5653" s="6">
        <f>TablaDatos[[#This Row],[IMC_raw]]/100000000000000</f>
        <v>40.258220866315497</v>
      </c>
      <c r="M5653" s="2">
        <v>4025822086631550</v>
      </c>
      <c r="N56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3" s="13">
        <f t="shared" si="88"/>
        <v>5652</v>
      </c>
      <c r="P5653" s="2" t="str">
        <f>IF(TablaDatos[[#This Row],[Diabetes]]=0,"No","Si")</f>
        <v>Si</v>
      </c>
      <c r="Q5653">
        <v>1</v>
      </c>
      <c r="R5653">
        <f>TablaDatos[[#This Row],[Aux2]]/10000000000000</f>
        <v>2273.2352775079498</v>
      </c>
      <c r="S5653" s="1">
        <v>2.27323527750795E+16</v>
      </c>
      <c r="T5653" s="7">
        <f>TablaDatos[[#This Row],[Aux3]]/100000000000000</f>
        <v>252.14905933690801</v>
      </c>
      <c r="U5653" s="1">
        <v>2.52149059336908E+16</v>
      </c>
      <c r="V5653">
        <v>177.4</v>
      </c>
      <c r="W5653">
        <v>111.3</v>
      </c>
    </row>
    <row r="5654" spans="1:23">
      <c r="A5654">
        <v>2013</v>
      </c>
      <c r="B5654">
        <v>63</v>
      </c>
      <c r="C5654" t="s">
        <v>23</v>
      </c>
      <c r="D5654" t="s">
        <v>34</v>
      </c>
      <c r="E5654" t="s">
        <v>19</v>
      </c>
      <c r="F5654" t="s">
        <v>19</v>
      </c>
      <c r="G5654" t="s">
        <v>28</v>
      </c>
      <c r="H5654" s="3">
        <v>15240.33</v>
      </c>
      <c r="I5654" t="s">
        <v>21</v>
      </c>
      <c r="J5654" t="s">
        <v>18</v>
      </c>
      <c r="K56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40.159925987232903</v>
      </c>
      <c r="L5654" s="5">
        <f>TablaDatos[[#This Row],[IMC_raw]]/1000000000000000</f>
        <v>4.0159925987232903</v>
      </c>
      <c r="M5654" s="2">
        <v>4015992598723290</v>
      </c>
      <c r="N56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4" s="13">
        <f t="shared" si="88"/>
        <v>5653</v>
      </c>
      <c r="P5654" s="2" t="str">
        <f>IF(TablaDatos[[#This Row],[Diabetes]]=0,"No","Si")</f>
        <v>Si</v>
      </c>
      <c r="Q5654">
        <v>1</v>
      </c>
      <c r="R5654">
        <f>TablaDatos[[#This Row],[Aux2]]/10000000000000</f>
        <v>2347.7324678329501</v>
      </c>
      <c r="S5654" s="1">
        <v>2.34773246783295E+16</v>
      </c>
      <c r="T5654" s="7">
        <f>TablaDatos[[#This Row],[Aux3]]/100000000000000</f>
        <v>28.786064197720801</v>
      </c>
      <c r="U5654" s="1">
        <v>2878606419772080</v>
      </c>
      <c r="V5654">
        <v>173.5</v>
      </c>
      <c r="W5654">
        <v>100.3</v>
      </c>
    </row>
    <row r="5655" spans="1:23">
      <c r="A5655">
        <v>2013</v>
      </c>
      <c r="B5655">
        <v>65</v>
      </c>
      <c r="C5655" t="s">
        <v>23</v>
      </c>
      <c r="D5655" t="s">
        <v>34</v>
      </c>
      <c r="E5655" t="s">
        <v>31</v>
      </c>
      <c r="F5655" t="s">
        <v>24</v>
      </c>
      <c r="G5655" t="s">
        <v>25</v>
      </c>
      <c r="H5655" s="3">
        <v>7221.32</v>
      </c>
      <c r="I5655" t="s">
        <v>21</v>
      </c>
      <c r="J5655" t="s">
        <v>18</v>
      </c>
      <c r="K56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40.0981364631891</v>
      </c>
      <c r="L5655" s="5">
        <f>TablaDatos[[#This Row],[IMC_raw]]/1000000000000000</f>
        <v>4.0098136463189098</v>
      </c>
      <c r="M5655" s="2">
        <v>4009813646318910</v>
      </c>
      <c r="N56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5" s="13">
        <f t="shared" si="88"/>
        <v>5654</v>
      </c>
      <c r="P5655" s="2" t="str">
        <f>IF(TablaDatos[[#This Row],[Diabetes]]=0,"No","Si")</f>
        <v>Si</v>
      </c>
      <c r="Q5655">
        <v>1</v>
      </c>
      <c r="R5655">
        <f>TablaDatos[[#This Row],[Aux2]]/10000000000000</f>
        <v>2407.4258245586102</v>
      </c>
      <c r="S5655" s="1">
        <v>2.40742582455861E+16</v>
      </c>
      <c r="T5655" s="7">
        <f>TablaDatos[[#This Row],[Aux3]]/100000000000000</f>
        <v>287.54062135411999</v>
      </c>
      <c r="U5655" s="1">
        <v>2.8754062135412E+16</v>
      </c>
      <c r="V5655">
        <v>170.8</v>
      </c>
      <c r="W5655">
        <v>110.3</v>
      </c>
    </row>
    <row r="5656" spans="1:23">
      <c r="A5656">
        <v>2013</v>
      </c>
      <c r="B5656">
        <v>58</v>
      </c>
      <c r="C5656" t="s">
        <v>16</v>
      </c>
      <c r="D5656" t="s">
        <v>29</v>
      </c>
      <c r="E5656" t="s">
        <v>21</v>
      </c>
      <c r="F5656" t="s">
        <v>19</v>
      </c>
      <c r="G5656" t="s">
        <v>28</v>
      </c>
      <c r="H5656" s="3">
        <v>13407.75</v>
      </c>
      <c r="I5656" t="s">
        <v>21</v>
      </c>
      <c r="J5656" t="s">
        <v>21</v>
      </c>
      <c r="K56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40.091523788487599</v>
      </c>
      <c r="L5656" s="6">
        <f>TablaDatos[[#This Row],[IMC_raw]]/1000000000000000</f>
        <v>4.0091523788487597</v>
      </c>
      <c r="M5656" s="2">
        <v>4009152378848760</v>
      </c>
      <c r="N56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6" s="13">
        <f t="shared" si="88"/>
        <v>5655</v>
      </c>
      <c r="P5656" s="2" t="str">
        <f>IF(TablaDatos[[#This Row],[Diabetes]]=0,"No","Si")</f>
        <v>Si</v>
      </c>
      <c r="Q5656">
        <v>1</v>
      </c>
      <c r="R5656">
        <f>TablaDatos[[#This Row],[Aux2]]/10000000000000</f>
        <v>2373.67066345168</v>
      </c>
      <c r="S5656" s="1">
        <v>2.37367066345168E+16</v>
      </c>
      <c r="T5656" s="7">
        <f>TablaDatos[[#This Row],[Aux3]]/100000000000000</f>
        <v>285.45106500347202</v>
      </c>
      <c r="U5656" s="1">
        <v>2.85451065003472E+16</v>
      </c>
      <c r="V5656">
        <v>182.1</v>
      </c>
      <c r="W5656">
        <v>108.5</v>
      </c>
    </row>
    <row r="5657" spans="1:23">
      <c r="A5657">
        <v>2013</v>
      </c>
      <c r="B5657">
        <v>52</v>
      </c>
      <c r="C5657" t="s">
        <v>16</v>
      </c>
      <c r="D5657" t="s">
        <v>30</v>
      </c>
      <c r="E5657" t="s">
        <v>18</v>
      </c>
      <c r="F5657" t="s">
        <v>35</v>
      </c>
      <c r="G5657" t="s">
        <v>20</v>
      </c>
      <c r="H5657" s="3">
        <v>44352.800000000003</v>
      </c>
      <c r="I5657" t="s">
        <v>19</v>
      </c>
      <c r="J5657" t="s">
        <v>18</v>
      </c>
      <c r="K56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24.9968900975697</v>
      </c>
      <c r="L5657" s="5">
        <f>TablaDatos[[#This Row],[IMC_raw]]/1000000000000000</f>
        <v>2.4996890097569699</v>
      </c>
      <c r="M5657" s="2">
        <v>2499689009756970</v>
      </c>
      <c r="N56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7" s="13">
        <f t="shared" si="88"/>
        <v>5656</v>
      </c>
      <c r="P5657" s="2" t="str">
        <f>IF(TablaDatos[[#This Row],[Diabetes]]=0,"No","Si")</f>
        <v>No</v>
      </c>
      <c r="Q5657">
        <v>0</v>
      </c>
      <c r="R5657">
        <f>TablaDatos[[#This Row],[Aux2]]/10000000000000</f>
        <v>188.62286692077899</v>
      </c>
      <c r="S5657" s="1">
        <v>1886228669207790</v>
      </c>
      <c r="T5657" s="7">
        <f>TablaDatos[[#This Row],[Aux3]]/100000000000000</f>
        <v>17.938325528647699</v>
      </c>
      <c r="U5657" s="1">
        <v>1793832552864770</v>
      </c>
      <c r="V5657">
        <v>140</v>
      </c>
      <c r="W5657">
        <v>88.7</v>
      </c>
    </row>
    <row r="5658" spans="1:23">
      <c r="A5658">
        <v>2013</v>
      </c>
      <c r="B5658">
        <v>49</v>
      </c>
      <c r="C5658" t="s">
        <v>23</v>
      </c>
      <c r="D5658" t="s">
        <v>34</v>
      </c>
      <c r="E5658" t="s">
        <v>19</v>
      </c>
      <c r="F5658" t="s">
        <v>19</v>
      </c>
      <c r="G5658" t="s">
        <v>20</v>
      </c>
      <c r="H5658" s="3">
        <v>22438.95</v>
      </c>
      <c r="I5658" t="s">
        <v>21</v>
      </c>
      <c r="J5658" t="s">
        <v>19</v>
      </c>
      <c r="K56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24.980724535821601</v>
      </c>
      <c r="L5658" s="6">
        <f>TablaDatos[[#This Row],[IMC_raw]]/1000000000000000</f>
        <v>24.980724535821601</v>
      </c>
      <c r="M5658" s="2">
        <v>2.49807245358216E+16</v>
      </c>
      <c r="N56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8" s="13">
        <f t="shared" si="88"/>
        <v>5657</v>
      </c>
      <c r="P5658" s="2" t="str">
        <f>IF(TablaDatos[[#This Row],[Diabetes]]=0,"No","Si")</f>
        <v>No</v>
      </c>
      <c r="Q5658">
        <v>0</v>
      </c>
      <c r="R5658">
        <f>TablaDatos[[#This Row],[Aux2]]/10000000000000</f>
        <v>2335.75666870348</v>
      </c>
      <c r="S5658" s="1">
        <v>2.33575666870348E+16</v>
      </c>
      <c r="T5658" s="7">
        <f>TablaDatos[[#This Row],[Aux3]]/100000000000000</f>
        <v>241.07985959349801</v>
      </c>
      <c r="U5658" s="1">
        <v>2.41079859593498E+16</v>
      </c>
      <c r="V5658">
        <v>146.9</v>
      </c>
      <c r="W5658">
        <v>88.8</v>
      </c>
    </row>
    <row r="5659" spans="1:23">
      <c r="A5659">
        <v>2014</v>
      </c>
      <c r="B5659">
        <v>58</v>
      </c>
      <c r="C5659" t="s">
        <v>16</v>
      </c>
      <c r="D5659" t="s">
        <v>29</v>
      </c>
      <c r="E5659" t="s">
        <v>19</v>
      </c>
      <c r="F5659" t="s">
        <v>24</v>
      </c>
      <c r="G5659" t="s">
        <v>28</v>
      </c>
      <c r="H5659" s="3">
        <v>17582</v>
      </c>
      <c r="I5659" t="s">
        <v>21</v>
      </c>
      <c r="J5659" t="s">
        <v>22</v>
      </c>
      <c r="K56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44.123731861707498</v>
      </c>
      <c r="L5659" s="6">
        <f>TablaDatos[[#This Row],[IMC_raw]]/1000000000000000</f>
        <v>4.4123731861707496</v>
      </c>
      <c r="M5659" s="2">
        <v>4412373186170750</v>
      </c>
      <c r="N56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59" s="13">
        <f t="shared" si="88"/>
        <v>5658</v>
      </c>
      <c r="P5659" s="2" t="str">
        <f>IF(TablaDatos[[#This Row],[Diabetes]]=0,"No","Si")</f>
        <v>Si</v>
      </c>
      <c r="Q5659">
        <v>1</v>
      </c>
      <c r="R5659">
        <f>TablaDatos[[#This Row],[Aux2]]/10000000000000</f>
        <v>2523.7138372701102</v>
      </c>
      <c r="S5659" s="1">
        <v>2.52371383727011E+16</v>
      </c>
      <c r="T5659" s="7">
        <f>TablaDatos[[#This Row],[Aux3]]/100000000000000</f>
        <v>293.41711511689402</v>
      </c>
      <c r="U5659" s="1">
        <v>2.93417115116894E+16</v>
      </c>
      <c r="V5659">
        <v>172.7</v>
      </c>
      <c r="W5659">
        <v>105.2</v>
      </c>
    </row>
    <row r="5660" spans="1:23">
      <c r="A5660">
        <v>2014</v>
      </c>
      <c r="B5660">
        <v>63</v>
      </c>
      <c r="C5660" t="s">
        <v>16</v>
      </c>
      <c r="D5660" t="s">
        <v>34</v>
      </c>
      <c r="E5660" t="s">
        <v>31</v>
      </c>
      <c r="F5660" t="s">
        <v>24</v>
      </c>
      <c r="G5660" t="s">
        <v>28</v>
      </c>
      <c r="H5660" s="3">
        <v>9695.31</v>
      </c>
      <c r="I5660" t="s">
        <v>21</v>
      </c>
      <c r="J5660" t="s">
        <v>18</v>
      </c>
      <c r="K56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43.836288724848401</v>
      </c>
      <c r="L5660" s="6">
        <f>TablaDatos[[#This Row],[IMC_raw]]/1000000000000000</f>
        <v>4.3836288724848398</v>
      </c>
      <c r="M5660" s="2">
        <v>4383628872484840</v>
      </c>
      <c r="N56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0" s="13">
        <f t="shared" si="88"/>
        <v>5659</v>
      </c>
      <c r="P5660" s="2" t="str">
        <f>IF(TablaDatos[[#This Row],[Diabetes]]=0,"No","Si")</f>
        <v>Si</v>
      </c>
      <c r="Q5660">
        <v>1</v>
      </c>
      <c r="R5660">
        <f>TablaDatos[[#This Row],[Aux2]]/10000000000000</f>
        <v>2493.5870513627501</v>
      </c>
      <c r="S5660" s="1">
        <v>2.49358705136275E+16</v>
      </c>
      <c r="T5660" s="7">
        <f>TablaDatos[[#This Row],[Aux3]]/100000000000000</f>
        <v>3.0000000000000001E-12</v>
      </c>
      <c r="U5660">
        <v>300</v>
      </c>
      <c r="V5660">
        <v>194.6</v>
      </c>
      <c r="W5660">
        <v>114.5</v>
      </c>
    </row>
    <row r="5661" spans="1:23">
      <c r="A5661">
        <v>2014</v>
      </c>
      <c r="B5661">
        <v>58</v>
      </c>
      <c r="C5661" t="s">
        <v>16</v>
      </c>
      <c r="D5661" t="s">
        <v>72</v>
      </c>
      <c r="E5661" t="s">
        <v>21</v>
      </c>
      <c r="F5661" t="s">
        <v>24</v>
      </c>
      <c r="G5661" t="s">
        <v>28</v>
      </c>
      <c r="H5661" s="3">
        <v>17370.48</v>
      </c>
      <c r="I5661" t="s">
        <v>19</v>
      </c>
      <c r="J5661" t="s">
        <v>18</v>
      </c>
      <c r="K56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43.795902648896501</v>
      </c>
      <c r="L5661" s="6">
        <f>TablaDatos[[#This Row],[IMC_raw]]/1000000000000000</f>
        <v>4.3795902648896501</v>
      </c>
      <c r="M5661" s="2">
        <v>4379590264889650</v>
      </c>
      <c r="N56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1" s="13">
        <f t="shared" si="88"/>
        <v>5660</v>
      </c>
      <c r="P5661" s="2" t="str">
        <f>IF(TablaDatos[[#This Row],[Diabetes]]=0,"No","Si")</f>
        <v>Si</v>
      </c>
      <c r="Q5661">
        <v>1</v>
      </c>
      <c r="R5661">
        <f>TablaDatos[[#This Row],[Aux2]]/10000000000000</f>
        <v>249.66978222334899</v>
      </c>
      <c r="S5661" s="1">
        <v>2496697822233490</v>
      </c>
      <c r="T5661" s="7">
        <f>TablaDatos[[#This Row],[Aux3]]/100000000000000</f>
        <v>3.0000000000000001E-12</v>
      </c>
      <c r="U5661">
        <v>300</v>
      </c>
      <c r="V5661">
        <v>186.5</v>
      </c>
      <c r="W5661">
        <v>105.7</v>
      </c>
    </row>
    <row r="5662" spans="1:23">
      <c r="A5662">
        <v>2014</v>
      </c>
      <c r="B5662">
        <v>60</v>
      </c>
      <c r="C5662" t="s">
        <v>16</v>
      </c>
      <c r="D5662" t="s">
        <v>74</v>
      </c>
      <c r="E5662" t="s">
        <v>19</v>
      </c>
      <c r="F5662" t="s">
        <v>24</v>
      </c>
      <c r="G5662" t="s">
        <v>28</v>
      </c>
      <c r="H5662" s="3">
        <v>17032.03</v>
      </c>
      <c r="I5662" t="s">
        <v>21</v>
      </c>
      <c r="J5662" t="s">
        <v>18</v>
      </c>
      <c r="K56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43.414140619391503</v>
      </c>
      <c r="L5662" s="5">
        <f>TablaDatos[[#This Row],[IMC_raw]]/1000000000000000</f>
        <v>43.414140619391503</v>
      </c>
      <c r="M5662" s="2">
        <v>4.3414140619391504E+16</v>
      </c>
      <c r="N56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2" s="13">
        <f t="shared" si="88"/>
        <v>5661</v>
      </c>
      <c r="P5662" s="2" t="str">
        <f>IF(TablaDatos[[#This Row],[Diabetes]]=0,"No","Si")</f>
        <v>Si</v>
      </c>
      <c r="Q5662">
        <v>1</v>
      </c>
      <c r="R5662">
        <f>TablaDatos[[#This Row],[Aux2]]/10000000000000</f>
        <v>242.14532020847099</v>
      </c>
      <c r="S5662" s="1">
        <v>2421453202084710</v>
      </c>
      <c r="T5662" s="7">
        <f>TablaDatos[[#This Row],[Aux3]]/100000000000000</f>
        <v>275.02783010586597</v>
      </c>
      <c r="U5662" s="1">
        <v>2.75027830105866E+16</v>
      </c>
      <c r="V5662">
        <v>183.4</v>
      </c>
      <c r="W5662">
        <v>105.3</v>
      </c>
    </row>
    <row r="5663" spans="1:23">
      <c r="A5663">
        <v>2014</v>
      </c>
      <c r="B5663">
        <v>67</v>
      </c>
      <c r="C5663" t="s">
        <v>16</v>
      </c>
      <c r="D5663" t="s">
        <v>36</v>
      </c>
      <c r="E5663" t="s">
        <v>21</v>
      </c>
      <c r="F5663" t="s">
        <v>24</v>
      </c>
      <c r="G5663" t="s">
        <v>25</v>
      </c>
      <c r="H5663" s="3">
        <v>6648.44</v>
      </c>
      <c r="I5663" t="s">
        <v>19</v>
      </c>
      <c r="J5663" t="s">
        <v>18</v>
      </c>
      <c r="K56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43.335419753514493</v>
      </c>
      <c r="L5663" s="5">
        <f>TablaDatos[[#This Row],[IMC_raw]]/1000000000000000</f>
        <v>43.335419753514493</v>
      </c>
      <c r="M5663" s="2">
        <v>4.3335419753514496E+16</v>
      </c>
      <c r="N56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3" s="13">
        <f t="shared" si="88"/>
        <v>5662</v>
      </c>
      <c r="P5663" s="2" t="str">
        <f>IF(TablaDatos[[#This Row],[Diabetes]]=0,"No","Si")</f>
        <v>Si</v>
      </c>
      <c r="Q5663">
        <v>1</v>
      </c>
      <c r="R5663">
        <f>TablaDatos[[#This Row],[Aux2]]/10000000000000</f>
        <v>293.17796447314799</v>
      </c>
      <c r="S5663" s="1">
        <v>2931779644731480</v>
      </c>
      <c r="T5663" s="7">
        <f>TablaDatos[[#This Row],[Aux3]]/100000000000000</f>
        <v>3.0000000000000001E-12</v>
      </c>
      <c r="U5663">
        <v>300</v>
      </c>
      <c r="V5663">
        <v>187.4</v>
      </c>
      <c r="W5663">
        <v>114.8</v>
      </c>
    </row>
    <row r="5664" spans="1:23">
      <c r="A5664">
        <v>2014</v>
      </c>
      <c r="B5664">
        <v>50</v>
      </c>
      <c r="C5664" t="s">
        <v>23</v>
      </c>
      <c r="D5664" t="s">
        <v>72</v>
      </c>
      <c r="E5664" t="s">
        <v>18</v>
      </c>
      <c r="F5664" t="s">
        <v>35</v>
      </c>
      <c r="G5664" t="s">
        <v>20</v>
      </c>
      <c r="H5664" s="3">
        <v>30796.02</v>
      </c>
      <c r="I5664" t="s">
        <v>21</v>
      </c>
      <c r="J5664" t="s">
        <v>21</v>
      </c>
      <c r="K56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43.196022302756496</v>
      </c>
      <c r="L5664" s="6">
        <f>TablaDatos[[#This Row],[IMC_raw]]/1000000000000000</f>
        <v>43.196022302756496</v>
      </c>
      <c r="M5664" s="2">
        <v>4.3196022302756496E+16</v>
      </c>
      <c r="N56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4" s="13">
        <f t="shared" si="88"/>
        <v>5663</v>
      </c>
      <c r="P5664" s="2" t="str">
        <f>IF(TablaDatos[[#This Row],[Diabetes]]=0,"No","Si")</f>
        <v>No</v>
      </c>
      <c r="Q5664">
        <v>0</v>
      </c>
      <c r="R5664">
        <f>TablaDatos[[#This Row],[Aux2]]/10000000000000</f>
        <v>2235.7978788925302</v>
      </c>
      <c r="S5664" s="1">
        <v>2.23579787889253E+16</v>
      </c>
      <c r="T5664" s="7">
        <f>TablaDatos[[#This Row],[Aux3]]/100000000000000</f>
        <v>248.98936768857499</v>
      </c>
      <c r="U5664" s="1">
        <v>2.48989367688575E+16</v>
      </c>
      <c r="V5664">
        <v>161.4</v>
      </c>
      <c r="W5664">
        <v>93.5</v>
      </c>
    </row>
    <row r="5665" spans="1:23">
      <c r="A5665">
        <v>2014</v>
      </c>
      <c r="B5665">
        <v>66</v>
      </c>
      <c r="C5665" t="s">
        <v>16</v>
      </c>
      <c r="D5665" t="s">
        <v>29</v>
      </c>
      <c r="E5665" t="s">
        <v>21</v>
      </c>
      <c r="F5665" t="s">
        <v>24</v>
      </c>
      <c r="G5665" t="s">
        <v>25</v>
      </c>
      <c r="H5665" s="3">
        <v>12965.16</v>
      </c>
      <c r="I5665" t="s">
        <v>21</v>
      </c>
      <c r="J5665" t="s">
        <v>18</v>
      </c>
      <c r="K56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42.7992733144307</v>
      </c>
      <c r="L5665" s="5">
        <f>TablaDatos[[#This Row],[IMC_raw]]/1000000000000000</f>
        <v>4.2799273314430701</v>
      </c>
      <c r="M5665" s="2">
        <v>4279927331443070</v>
      </c>
      <c r="N56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5" s="13">
        <f t="shared" si="88"/>
        <v>5664</v>
      </c>
      <c r="P5665" s="2" t="str">
        <f>IF(TablaDatos[[#This Row],[Diabetes]]=0,"No","Si")</f>
        <v>Si</v>
      </c>
      <c r="Q5665">
        <v>1</v>
      </c>
      <c r="R5665">
        <f>TablaDatos[[#This Row],[Aux2]]/10000000000000</f>
        <v>2507.2493649800299</v>
      </c>
      <c r="S5665" s="1">
        <v>2.50724936498003E+16</v>
      </c>
      <c r="T5665" s="7">
        <f>TablaDatos[[#This Row],[Aux3]]/100000000000000</f>
        <v>266.21999975317499</v>
      </c>
      <c r="U5665" s="1">
        <v>2.66219999753175E+16</v>
      </c>
      <c r="V5665">
        <v>179.1</v>
      </c>
      <c r="W5665">
        <v>106.9</v>
      </c>
    </row>
    <row r="5666" spans="1:23">
      <c r="A5666">
        <v>2014</v>
      </c>
      <c r="B5666">
        <v>68</v>
      </c>
      <c r="C5666" t="s">
        <v>23</v>
      </c>
      <c r="D5666" t="s">
        <v>29</v>
      </c>
      <c r="E5666" t="s">
        <v>21</v>
      </c>
      <c r="F5666" t="s">
        <v>24</v>
      </c>
      <c r="G5666" t="s">
        <v>25</v>
      </c>
      <c r="H5666" s="3">
        <v>10104.75</v>
      </c>
      <c r="I5666" t="s">
        <v>21</v>
      </c>
      <c r="J5666" t="s">
        <v>18</v>
      </c>
      <c r="K56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42.608564253230696</v>
      </c>
      <c r="L5666" s="6">
        <f>TablaDatos[[#This Row],[IMC_raw]]/1000000000000000</f>
        <v>4.2608564253230696</v>
      </c>
      <c r="M5666" s="2">
        <v>4260856425323070</v>
      </c>
      <c r="N56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6" s="13">
        <f t="shared" si="88"/>
        <v>5665</v>
      </c>
      <c r="P5666" s="2" t="str">
        <f>IF(TablaDatos[[#This Row],[Diabetes]]=0,"No","Si")</f>
        <v>Si</v>
      </c>
      <c r="Q5666">
        <v>1</v>
      </c>
      <c r="R5666">
        <f>TablaDatos[[#This Row],[Aux2]]/10000000000000</f>
        <v>2543.1219850602401</v>
      </c>
      <c r="S5666" s="1">
        <v>2.54312198506024E+16</v>
      </c>
      <c r="T5666" s="7">
        <f>TablaDatos[[#This Row],[Aux3]]/100000000000000</f>
        <v>26.992800959093898</v>
      </c>
      <c r="U5666" s="1">
        <v>2699280095909390</v>
      </c>
      <c r="V5666">
        <v>173</v>
      </c>
      <c r="W5666">
        <v>106.2</v>
      </c>
    </row>
    <row r="5667" spans="1:23">
      <c r="A5667">
        <v>2014</v>
      </c>
      <c r="B5667">
        <v>57</v>
      </c>
      <c r="C5667" t="s">
        <v>16</v>
      </c>
      <c r="D5667" t="s">
        <v>29</v>
      </c>
      <c r="E5667" t="s">
        <v>21</v>
      </c>
      <c r="F5667" t="s">
        <v>19</v>
      </c>
      <c r="G5667" t="s">
        <v>28</v>
      </c>
      <c r="H5667" s="3">
        <v>12037.29</v>
      </c>
      <c r="I5667" t="s">
        <v>21</v>
      </c>
      <c r="J5667" t="s">
        <v>19</v>
      </c>
      <c r="K56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42.578420603444002</v>
      </c>
      <c r="L5667" s="6">
        <f>TablaDatos[[#This Row],[IMC_raw]]/100000000000000</f>
        <v>42.578420603444002</v>
      </c>
      <c r="M5667" s="2">
        <v>4257842060344400</v>
      </c>
      <c r="N56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7" s="13">
        <f t="shared" si="88"/>
        <v>5666</v>
      </c>
      <c r="P5667" s="2" t="str">
        <f>IF(TablaDatos[[#This Row],[Diabetes]]=0,"No","Si")</f>
        <v>No</v>
      </c>
      <c r="Q5667">
        <v>0</v>
      </c>
      <c r="R5667">
        <f>TablaDatos[[#This Row],[Aux2]]/10000000000000</f>
        <v>230.92817228712201</v>
      </c>
      <c r="S5667" s="1">
        <v>2309281722871220</v>
      </c>
      <c r="T5667" s="7">
        <f>TablaDatos[[#This Row],[Aux3]]/100000000000000</f>
        <v>26.026130855950601</v>
      </c>
      <c r="U5667" s="1">
        <v>2602613085595060</v>
      </c>
      <c r="V5667">
        <v>171</v>
      </c>
      <c r="W5667">
        <v>109.5</v>
      </c>
    </row>
    <row r="5668" spans="1:23">
      <c r="A5668">
        <v>2014</v>
      </c>
      <c r="B5668">
        <v>64</v>
      </c>
      <c r="C5668" t="s">
        <v>16</v>
      </c>
      <c r="D5668" t="s">
        <v>29</v>
      </c>
      <c r="E5668" t="s">
        <v>31</v>
      </c>
      <c r="F5668" t="s">
        <v>24</v>
      </c>
      <c r="G5668" t="s">
        <v>28</v>
      </c>
      <c r="H5668" s="3">
        <v>13179.46</v>
      </c>
      <c r="I5668" t="s">
        <v>19</v>
      </c>
      <c r="J5668" t="s">
        <v>18</v>
      </c>
      <c r="K56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42.379434508626403</v>
      </c>
      <c r="L5668" s="6">
        <f>TablaDatos[[#This Row],[IMC_raw]]/1000000000000000</f>
        <v>4.2379434508626401</v>
      </c>
      <c r="M5668" s="2">
        <v>4237943450862640</v>
      </c>
      <c r="N56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8" s="13">
        <f t="shared" si="88"/>
        <v>5667</v>
      </c>
      <c r="P5668" s="2" t="str">
        <f>IF(TablaDatos[[#This Row],[Diabetes]]=0,"No","Si")</f>
        <v>Si</v>
      </c>
      <c r="Q5668">
        <v>1</v>
      </c>
      <c r="R5668">
        <f>TablaDatos[[#This Row],[Aux2]]/10000000000000</f>
        <v>244.50474847832001</v>
      </c>
      <c r="S5668" s="1">
        <v>2445047484783200</v>
      </c>
      <c r="T5668" s="7">
        <f>TablaDatos[[#This Row],[Aux3]]/100000000000000</f>
        <v>283.90533883129802</v>
      </c>
      <c r="U5668" s="1">
        <v>2.83905338831298E+16</v>
      </c>
      <c r="V5668">
        <v>179.9</v>
      </c>
      <c r="W5668">
        <v>109.5</v>
      </c>
    </row>
    <row r="5669" spans="1:23">
      <c r="A5669">
        <v>2014</v>
      </c>
      <c r="B5669">
        <v>68</v>
      </c>
      <c r="C5669" t="s">
        <v>16</v>
      </c>
      <c r="D5669" t="s">
        <v>73</v>
      </c>
      <c r="E5669" t="s">
        <v>31</v>
      </c>
      <c r="F5669" t="s">
        <v>24</v>
      </c>
      <c r="G5669" t="s">
        <v>25</v>
      </c>
      <c r="H5669" s="3">
        <v>12584.3</v>
      </c>
      <c r="I5669" t="s">
        <v>21</v>
      </c>
      <c r="J5669" t="s">
        <v>22</v>
      </c>
      <c r="K56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42.267824830834499</v>
      </c>
      <c r="L5669" s="6">
        <f>TablaDatos[[#This Row],[IMC_raw]]/1000000000000000</f>
        <v>42.267824830834499</v>
      </c>
      <c r="M5669" s="2">
        <v>4.2267824830834496E+16</v>
      </c>
      <c r="N56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69" s="13">
        <f t="shared" si="88"/>
        <v>5668</v>
      </c>
      <c r="P5669" s="2" t="str">
        <f>IF(TablaDatos[[#This Row],[Diabetes]]=0,"No","Si")</f>
        <v>Si</v>
      </c>
      <c r="Q5669">
        <v>1</v>
      </c>
      <c r="R5669">
        <f>TablaDatos[[#This Row],[Aux2]]/10000000000000</f>
        <v>242.41763490953301</v>
      </c>
      <c r="S5669" s="1">
        <v>2424176349095330</v>
      </c>
      <c r="T5669" s="7">
        <f>TablaDatos[[#This Row],[Aux3]]/100000000000000</f>
        <v>279.62008230315303</v>
      </c>
      <c r="U5669" s="1">
        <v>2.79620082303153E+16</v>
      </c>
      <c r="V5669">
        <v>176.7</v>
      </c>
      <c r="W5669">
        <v>109.9</v>
      </c>
    </row>
    <row r="5670" spans="1:23">
      <c r="A5670">
        <v>2014</v>
      </c>
      <c r="B5670">
        <v>46</v>
      </c>
      <c r="C5670" t="s">
        <v>16</v>
      </c>
      <c r="D5670" t="s">
        <v>17</v>
      </c>
      <c r="E5670" t="s">
        <v>31</v>
      </c>
      <c r="F5670" t="s">
        <v>24</v>
      </c>
      <c r="G5670" t="s">
        <v>20</v>
      </c>
      <c r="H5670" s="3">
        <v>29878.69</v>
      </c>
      <c r="I5670" t="s">
        <v>21</v>
      </c>
      <c r="J5670" t="s">
        <v>21</v>
      </c>
      <c r="K56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42.244320480263298</v>
      </c>
      <c r="L5670" s="6">
        <f>TablaDatos[[#This Row],[IMC_raw]]/1000000000000000</f>
        <v>4.2244320480263298</v>
      </c>
      <c r="M5670" s="2">
        <v>4224432048026330</v>
      </c>
      <c r="N56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0" s="13">
        <f t="shared" si="88"/>
        <v>5669</v>
      </c>
      <c r="P5670" s="2" t="str">
        <f>IF(TablaDatos[[#This Row],[Diabetes]]=0,"No","Si")</f>
        <v>Si</v>
      </c>
      <c r="Q5670">
        <v>1</v>
      </c>
      <c r="R5670">
        <f>TablaDatos[[#This Row],[Aux2]]/10000000000000</f>
        <v>23.7760571969613</v>
      </c>
      <c r="S5670" s="1">
        <v>237760571969613</v>
      </c>
      <c r="T5670" s="7">
        <f>TablaDatos[[#This Row],[Aux3]]/100000000000000</f>
        <v>253.883762524151</v>
      </c>
      <c r="U5670" s="1">
        <v>2.53883762524151E+16</v>
      </c>
      <c r="V5670">
        <v>165.9</v>
      </c>
      <c r="W5670">
        <v>107.3</v>
      </c>
    </row>
    <row r="5671" spans="1:23">
      <c r="A5671">
        <v>2014</v>
      </c>
      <c r="B5671">
        <v>56</v>
      </c>
      <c r="C5671" t="s">
        <v>16</v>
      </c>
      <c r="D5671" t="s">
        <v>29</v>
      </c>
      <c r="E5671" t="s">
        <v>31</v>
      </c>
      <c r="F5671" t="s">
        <v>24</v>
      </c>
      <c r="G5671" t="s">
        <v>28</v>
      </c>
      <c r="H5671" s="3">
        <v>23109.119999999999</v>
      </c>
      <c r="I5671" t="s">
        <v>21</v>
      </c>
      <c r="J5671" t="s">
        <v>18</v>
      </c>
      <c r="K56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42.093548138063902</v>
      </c>
      <c r="L5671" s="5">
        <f>TablaDatos[[#This Row],[IMC_raw]]/1000000000000000</f>
        <v>42.093548138063902</v>
      </c>
      <c r="M5671" s="2">
        <v>4.2093548138063904E+16</v>
      </c>
      <c r="N56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1" s="13">
        <f t="shared" si="88"/>
        <v>5670</v>
      </c>
      <c r="P5671" s="2" t="str">
        <f>IF(TablaDatos[[#This Row],[Diabetes]]=0,"No","Si")</f>
        <v>No</v>
      </c>
      <c r="Q5671">
        <v>0</v>
      </c>
      <c r="R5671">
        <f>TablaDatos[[#This Row],[Aux2]]/10000000000000</f>
        <v>2467.8055183104598</v>
      </c>
      <c r="S5671" s="1">
        <v>2.46780551831046E+16</v>
      </c>
      <c r="T5671" s="7">
        <f>TablaDatos[[#This Row],[Aux3]]/100000000000000</f>
        <v>273.87565471531002</v>
      </c>
      <c r="U5671" s="1">
        <v>2.7387565471531E+16</v>
      </c>
      <c r="V5671">
        <v>173.3</v>
      </c>
      <c r="W5671">
        <v>102.7</v>
      </c>
    </row>
    <row r="5672" spans="1:23">
      <c r="A5672">
        <v>2014</v>
      </c>
      <c r="B5672">
        <v>56</v>
      </c>
      <c r="C5672" t="s">
        <v>16</v>
      </c>
      <c r="D5672" t="s">
        <v>34</v>
      </c>
      <c r="E5672" t="s">
        <v>21</v>
      </c>
      <c r="F5672" t="s">
        <v>24</v>
      </c>
      <c r="G5672" t="s">
        <v>28</v>
      </c>
      <c r="H5672" s="3">
        <v>12471.2</v>
      </c>
      <c r="I5672" t="s">
        <v>21</v>
      </c>
      <c r="J5672" t="s">
        <v>21</v>
      </c>
      <c r="K56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42.033410823877503</v>
      </c>
      <c r="L5672" s="6">
        <f>TablaDatos[[#This Row],[IMC_raw]]/1000000000000000</f>
        <v>4.2033410823877499</v>
      </c>
      <c r="M5672" s="2">
        <v>4203341082387750</v>
      </c>
      <c r="N56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2" s="13">
        <f t="shared" si="88"/>
        <v>5671</v>
      </c>
      <c r="P5672" s="2" t="str">
        <f>IF(TablaDatos[[#This Row],[Diabetes]]=0,"No","Si")</f>
        <v>Si</v>
      </c>
      <c r="Q5672">
        <v>1</v>
      </c>
      <c r="R5672">
        <f>TablaDatos[[#This Row],[Aux2]]/10000000000000</f>
        <v>2481.7095335867102</v>
      </c>
      <c r="S5672" s="1">
        <v>2.48170953358671E+16</v>
      </c>
      <c r="T5672" s="7">
        <f>TablaDatos[[#This Row],[Aux3]]/100000000000000</f>
        <v>255.27119739736901</v>
      </c>
      <c r="U5672" s="1">
        <v>2.55271197397369E+16</v>
      </c>
      <c r="V5672">
        <v>171.5</v>
      </c>
      <c r="W5672">
        <v>102.9</v>
      </c>
    </row>
    <row r="5673" spans="1:23">
      <c r="A5673">
        <v>2014</v>
      </c>
      <c r="B5673">
        <v>61</v>
      </c>
      <c r="C5673" t="s">
        <v>23</v>
      </c>
      <c r="D5673" t="s">
        <v>29</v>
      </c>
      <c r="E5673" t="s">
        <v>21</v>
      </c>
      <c r="F5673" t="s">
        <v>24</v>
      </c>
      <c r="G5673" t="s">
        <v>28</v>
      </c>
      <c r="H5673" s="3">
        <v>7294.83</v>
      </c>
      <c r="I5673" t="s">
        <v>19</v>
      </c>
      <c r="J5673" t="s">
        <v>18</v>
      </c>
      <c r="K56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41.7602456079766</v>
      </c>
      <c r="L5673" s="6">
        <f>TablaDatos[[#This Row],[IMC_raw]]/100000000000000</f>
        <v>41.7602456079766</v>
      </c>
      <c r="M5673" s="2">
        <v>4176024560797660</v>
      </c>
      <c r="N56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3" s="13">
        <f t="shared" si="88"/>
        <v>5672</v>
      </c>
      <c r="P5673" s="2" t="str">
        <f>IF(TablaDatos[[#This Row],[Diabetes]]=0,"No","Si")</f>
        <v>Si</v>
      </c>
      <c r="Q5673">
        <v>1</v>
      </c>
      <c r="R5673">
        <f>TablaDatos[[#This Row],[Aux2]]/10000000000000</f>
        <v>2473.0402213526099</v>
      </c>
      <c r="S5673" s="1">
        <v>2.47304022135261E+16</v>
      </c>
      <c r="T5673" s="7">
        <f>TablaDatos[[#This Row],[Aux3]]/100000000000000</f>
        <v>3.0000000000000001E-12</v>
      </c>
      <c r="U5673">
        <v>300</v>
      </c>
      <c r="V5673">
        <v>175.6</v>
      </c>
      <c r="W5673">
        <v>110</v>
      </c>
    </row>
    <row r="5674" spans="1:23">
      <c r="A5674">
        <v>2014</v>
      </c>
      <c r="B5674">
        <v>60</v>
      </c>
      <c r="C5674" t="s">
        <v>16</v>
      </c>
      <c r="D5674" t="s">
        <v>72</v>
      </c>
      <c r="E5674" t="s">
        <v>21</v>
      </c>
      <c r="F5674" t="s">
        <v>19</v>
      </c>
      <c r="G5674" t="s">
        <v>28</v>
      </c>
      <c r="H5674" s="3">
        <v>10086.91</v>
      </c>
      <c r="I5674" t="s">
        <v>21</v>
      </c>
      <c r="J5674" t="s">
        <v>22</v>
      </c>
      <c r="K56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41.708732720627104</v>
      </c>
      <c r="L5674" s="5">
        <f>TablaDatos[[#This Row],[IMC_raw]]/1000000000000000</f>
        <v>41.708732720627104</v>
      </c>
      <c r="M5674" s="2">
        <v>4.1708732720627104E+16</v>
      </c>
      <c r="N56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4" s="13">
        <f t="shared" si="88"/>
        <v>5673</v>
      </c>
      <c r="P5674" s="2" t="str">
        <f>IF(TablaDatos[[#This Row],[Diabetes]]=0,"No","Si")</f>
        <v>Si</v>
      </c>
      <c r="Q5674">
        <v>1</v>
      </c>
      <c r="R5674">
        <f>TablaDatos[[#This Row],[Aux2]]/10000000000000</f>
        <v>2557.3289869385198</v>
      </c>
      <c r="S5674" s="1">
        <v>2.55732898693852E+16</v>
      </c>
      <c r="T5674" s="7">
        <f>TablaDatos[[#This Row],[Aux3]]/100000000000000</f>
        <v>267.475099435223</v>
      </c>
      <c r="U5674" s="1">
        <v>2.67475099435223E+16</v>
      </c>
      <c r="V5674">
        <v>167.2</v>
      </c>
      <c r="W5674">
        <v>106.9</v>
      </c>
    </row>
    <row r="5675" spans="1:23">
      <c r="A5675">
        <v>2014</v>
      </c>
      <c r="B5675">
        <v>68</v>
      </c>
      <c r="C5675" t="s">
        <v>23</v>
      </c>
      <c r="D5675" t="s">
        <v>29</v>
      </c>
      <c r="E5675" t="s">
        <v>21</v>
      </c>
      <c r="F5675" t="s">
        <v>24</v>
      </c>
      <c r="G5675" t="s">
        <v>25</v>
      </c>
      <c r="H5675" s="3">
        <v>11534</v>
      </c>
      <c r="I5675" t="s">
        <v>19</v>
      </c>
      <c r="J5675" t="s">
        <v>22</v>
      </c>
      <c r="K56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41.576509947227301</v>
      </c>
      <c r="L5675" s="6">
        <f>TablaDatos[[#This Row],[IMC_raw]]/1000000000000000</f>
        <v>4.1576509947227303</v>
      </c>
      <c r="M5675" s="2">
        <v>4157650994722730</v>
      </c>
      <c r="N56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5" s="13">
        <f t="shared" si="88"/>
        <v>5674</v>
      </c>
      <c r="P5675" s="2" t="str">
        <f>IF(TablaDatos[[#This Row],[Diabetes]]=0,"No","Si")</f>
        <v>Si</v>
      </c>
      <c r="Q5675">
        <v>1</v>
      </c>
      <c r="R5675">
        <f>TablaDatos[[#This Row],[Aux2]]/10000000000000</f>
        <v>2373.5659873704599</v>
      </c>
      <c r="S5675" s="1">
        <v>2.37356598737046E+16</v>
      </c>
      <c r="T5675" s="7">
        <f>TablaDatos[[#This Row],[Aux3]]/100000000000000</f>
        <v>254.66379931457101</v>
      </c>
      <c r="U5675" s="1">
        <v>2.54663799314571E+16</v>
      </c>
      <c r="V5675">
        <v>172.1</v>
      </c>
      <c r="W5675">
        <v>100.8</v>
      </c>
    </row>
    <row r="5676" spans="1:23">
      <c r="A5676">
        <v>2014</v>
      </c>
      <c r="B5676">
        <v>65</v>
      </c>
      <c r="C5676" t="s">
        <v>23</v>
      </c>
      <c r="D5676" t="s">
        <v>72</v>
      </c>
      <c r="E5676" t="s">
        <v>21</v>
      </c>
      <c r="F5676" t="s">
        <v>24</v>
      </c>
      <c r="G5676" t="s">
        <v>25</v>
      </c>
      <c r="H5676" s="3">
        <v>18159.54</v>
      </c>
      <c r="I5676" t="s">
        <v>21</v>
      </c>
      <c r="J5676" t="s">
        <v>19</v>
      </c>
      <c r="K56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41.456373261675601</v>
      </c>
      <c r="L5676" s="6">
        <f>TablaDatos[[#This Row],[IMC_raw]]/100000000000000</f>
        <v>41.456373261675601</v>
      </c>
      <c r="M5676" s="2">
        <v>4145637326167560</v>
      </c>
      <c r="N56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6" s="13">
        <f t="shared" si="88"/>
        <v>5675</v>
      </c>
      <c r="P5676" s="2" t="str">
        <f>IF(TablaDatos[[#This Row],[Diabetes]]=0,"No","Si")</f>
        <v>Si</v>
      </c>
      <c r="Q5676">
        <v>1</v>
      </c>
      <c r="R5676">
        <f>TablaDatos[[#This Row],[Aux2]]/10000000000000</f>
        <v>262.23697687855503</v>
      </c>
      <c r="S5676" s="1">
        <v>2622369768785550</v>
      </c>
      <c r="T5676" s="7">
        <f>TablaDatos[[#This Row],[Aux3]]/100000000000000</f>
        <v>3.0000000000000001E-12</v>
      </c>
      <c r="U5676">
        <v>300</v>
      </c>
      <c r="V5676">
        <v>182.9</v>
      </c>
      <c r="W5676">
        <v>109.2</v>
      </c>
    </row>
    <row r="5677" spans="1:23">
      <c r="A5677">
        <v>2014</v>
      </c>
      <c r="B5677">
        <v>63</v>
      </c>
      <c r="C5677" t="s">
        <v>23</v>
      </c>
      <c r="D5677" t="s">
        <v>38</v>
      </c>
      <c r="E5677" t="s">
        <v>21</v>
      </c>
      <c r="F5677" t="s">
        <v>19</v>
      </c>
      <c r="G5677" t="s">
        <v>28</v>
      </c>
      <c r="H5677" s="3">
        <v>17431.330000000002</v>
      </c>
      <c r="I5677" t="s">
        <v>21</v>
      </c>
      <c r="J5677" t="s">
        <v>22</v>
      </c>
      <c r="K56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41.437566403977293</v>
      </c>
      <c r="L5677" s="5">
        <f>TablaDatos[[#This Row],[IMC_raw]]/1000000000000000</f>
        <v>41.437566403977293</v>
      </c>
      <c r="M5677" s="2">
        <v>4.1437566403977296E+16</v>
      </c>
      <c r="N56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7" s="13">
        <f t="shared" si="88"/>
        <v>5676</v>
      </c>
      <c r="P5677" s="2" t="str">
        <f>IF(TablaDatos[[#This Row],[Diabetes]]=0,"No","Si")</f>
        <v>No</v>
      </c>
      <c r="Q5677">
        <v>0</v>
      </c>
      <c r="R5677">
        <f>TablaDatos[[#This Row],[Aux2]]/10000000000000</f>
        <v>2249.00470988296</v>
      </c>
      <c r="S5677" s="1">
        <v>2.24900470988296E+16</v>
      </c>
      <c r="T5677" s="7">
        <f>TablaDatos[[#This Row],[Aux3]]/100000000000000</f>
        <v>297.62661623349197</v>
      </c>
      <c r="U5677" s="1">
        <v>2.97626616233492E+16</v>
      </c>
      <c r="V5677">
        <v>166.3</v>
      </c>
      <c r="W5677">
        <v>104.5</v>
      </c>
    </row>
    <row r="5678" spans="1:23">
      <c r="A5678">
        <v>2014</v>
      </c>
      <c r="B5678">
        <v>57</v>
      </c>
      <c r="C5678" t="s">
        <v>16</v>
      </c>
      <c r="D5678" t="s">
        <v>36</v>
      </c>
      <c r="E5678" t="s">
        <v>21</v>
      </c>
      <c r="F5678" t="s">
        <v>24</v>
      </c>
      <c r="G5678" t="s">
        <v>28</v>
      </c>
      <c r="H5678" s="3">
        <v>13296.16</v>
      </c>
      <c r="I5678" t="s">
        <v>21</v>
      </c>
      <c r="J5678" t="s">
        <v>18</v>
      </c>
      <c r="K56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41.344319367618297</v>
      </c>
      <c r="L5678" s="6">
        <f>TablaDatos[[#This Row],[IMC_raw]]/1000000000000000</f>
        <v>4.1344319367618301</v>
      </c>
      <c r="M5678" s="2">
        <v>4134431936761830</v>
      </c>
      <c r="N56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8" s="13">
        <f t="shared" si="88"/>
        <v>5677</v>
      </c>
      <c r="P5678" s="2" t="str">
        <f>IF(TablaDatos[[#This Row],[Diabetes]]=0,"No","Si")</f>
        <v>Si</v>
      </c>
      <c r="Q5678">
        <v>1</v>
      </c>
      <c r="R5678">
        <f>TablaDatos[[#This Row],[Aux2]]/10000000000000</f>
        <v>245.93827837414301</v>
      </c>
      <c r="S5678" s="1">
        <v>2459382783741430</v>
      </c>
      <c r="T5678" s="7">
        <f>TablaDatos[[#This Row],[Aux3]]/100000000000000</f>
        <v>3.0000000000000001E-12</v>
      </c>
      <c r="U5678">
        <v>300</v>
      </c>
      <c r="V5678">
        <v>182.1</v>
      </c>
      <c r="W5678">
        <v>106.6</v>
      </c>
    </row>
    <row r="5679" spans="1:23">
      <c r="A5679">
        <v>2014</v>
      </c>
      <c r="B5679">
        <v>65</v>
      </c>
      <c r="C5679" t="s">
        <v>23</v>
      </c>
      <c r="D5679" t="s">
        <v>36</v>
      </c>
      <c r="E5679" t="s">
        <v>21</v>
      </c>
      <c r="F5679" t="s">
        <v>19</v>
      </c>
      <c r="G5679" t="s">
        <v>25</v>
      </c>
      <c r="H5679" s="3">
        <v>9069.44</v>
      </c>
      <c r="I5679" t="s">
        <v>19</v>
      </c>
      <c r="J5679" t="s">
        <v>18</v>
      </c>
      <c r="K56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41.308833876097694</v>
      </c>
      <c r="L5679" s="5">
        <f>TablaDatos[[#This Row],[IMC_raw]]/1000000000000000</f>
        <v>41.308833876097694</v>
      </c>
      <c r="M5679" s="2">
        <v>4.1308833876097696E+16</v>
      </c>
      <c r="N56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79" s="13">
        <f t="shared" si="88"/>
        <v>5678</v>
      </c>
      <c r="P5679" s="2" t="str">
        <f>IF(TablaDatos[[#This Row],[Diabetes]]=0,"No","Si")</f>
        <v>Si</v>
      </c>
      <c r="Q5679">
        <v>1</v>
      </c>
      <c r="R5679">
        <f>TablaDatos[[#This Row],[Aux2]]/10000000000000</f>
        <v>2516.6892531246499</v>
      </c>
      <c r="S5679" s="1">
        <v>2.51668925312465E+16</v>
      </c>
      <c r="T5679" s="7">
        <f>TablaDatos[[#This Row],[Aux3]]/100000000000000</f>
        <v>27.725046594279899</v>
      </c>
      <c r="U5679" s="1">
        <v>2772504659427990</v>
      </c>
      <c r="V5679">
        <v>176.7</v>
      </c>
      <c r="W5679">
        <v>107</v>
      </c>
    </row>
    <row r="5680" spans="1:23">
      <c r="A5680">
        <v>2014</v>
      </c>
      <c r="B5680">
        <v>72</v>
      </c>
      <c r="C5680" t="s">
        <v>16</v>
      </c>
      <c r="D5680" t="s">
        <v>29</v>
      </c>
      <c r="E5680" t="s">
        <v>31</v>
      </c>
      <c r="F5680" t="s">
        <v>24</v>
      </c>
      <c r="G5680" t="s">
        <v>25</v>
      </c>
      <c r="H5680" s="3">
        <v>10162.61</v>
      </c>
      <c r="I5680" t="s">
        <v>21</v>
      </c>
      <c r="J5680" t="s">
        <v>22</v>
      </c>
      <c r="K56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41.265954255238</v>
      </c>
      <c r="L5680" s="5">
        <f>TablaDatos[[#This Row],[IMC_raw]]/1000000000000000</f>
        <v>4.1265954255238002</v>
      </c>
      <c r="M5680" s="2">
        <v>4126595425523800</v>
      </c>
      <c r="N56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0" s="13">
        <f t="shared" si="88"/>
        <v>5679</v>
      </c>
      <c r="P5680" s="2" t="str">
        <f>IF(TablaDatos[[#This Row],[Diabetes]]=0,"No","Si")</f>
        <v>Si</v>
      </c>
      <c r="Q5680">
        <v>1</v>
      </c>
      <c r="R5680">
        <f>TablaDatos[[#This Row],[Aux2]]/10000000000000</f>
        <v>2589.1627090017801</v>
      </c>
      <c r="S5680" s="1">
        <v>2.58916270900178E+16</v>
      </c>
      <c r="T5680" s="7">
        <f>TablaDatos[[#This Row],[Aux3]]/100000000000000</f>
        <v>29.061054491329799</v>
      </c>
      <c r="U5680" s="1">
        <v>2906105449132980</v>
      </c>
      <c r="V5680">
        <v>191.2</v>
      </c>
      <c r="W5680">
        <v>118</v>
      </c>
    </row>
    <row r="5681" spans="1:23">
      <c r="A5681">
        <v>2014</v>
      </c>
      <c r="B5681">
        <v>57</v>
      </c>
      <c r="C5681" t="s">
        <v>23</v>
      </c>
      <c r="D5681" t="s">
        <v>73</v>
      </c>
      <c r="E5681" t="s">
        <v>18</v>
      </c>
      <c r="F5681" t="s">
        <v>24</v>
      </c>
      <c r="G5681" t="s">
        <v>28</v>
      </c>
      <c r="H5681" s="3">
        <v>18750.68</v>
      </c>
      <c r="I5681" t="s">
        <v>19</v>
      </c>
      <c r="J5681" t="s">
        <v>18</v>
      </c>
      <c r="K56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41.231003520547503</v>
      </c>
      <c r="L5681" s="5">
        <f>TablaDatos[[#This Row],[IMC_raw]]/100000000000000</f>
        <v>41.231003520547503</v>
      </c>
      <c r="M5681" s="2">
        <v>4123100352054750</v>
      </c>
      <c r="N56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1" s="13">
        <f t="shared" si="88"/>
        <v>5680</v>
      </c>
      <c r="P5681" s="2" t="str">
        <f>IF(TablaDatos[[#This Row],[Diabetes]]=0,"No","Si")</f>
        <v>Si</v>
      </c>
      <c r="Q5681">
        <v>1</v>
      </c>
      <c r="R5681">
        <f>TablaDatos[[#This Row],[Aux2]]/10000000000000</f>
        <v>2191.5642604608402</v>
      </c>
      <c r="S5681" s="1">
        <v>2.19156426046084E+16</v>
      </c>
      <c r="T5681" s="7">
        <f>TablaDatos[[#This Row],[Aux3]]/100000000000000</f>
        <v>257.71715282200302</v>
      </c>
      <c r="U5681" s="1">
        <v>2.57717152822003E+16</v>
      </c>
      <c r="V5681">
        <v>151.19999999999999</v>
      </c>
      <c r="W5681">
        <v>102.2</v>
      </c>
    </row>
    <row r="5682" spans="1:23">
      <c r="A5682">
        <v>2014</v>
      </c>
      <c r="B5682">
        <v>67</v>
      </c>
      <c r="C5682" t="s">
        <v>23</v>
      </c>
      <c r="D5682" t="s">
        <v>34</v>
      </c>
      <c r="E5682" t="s">
        <v>31</v>
      </c>
      <c r="F5682" t="s">
        <v>24</v>
      </c>
      <c r="G5682" t="s">
        <v>25</v>
      </c>
      <c r="H5682" s="3">
        <v>10497.46</v>
      </c>
      <c r="I5682" t="s">
        <v>21</v>
      </c>
      <c r="J5682" t="s">
        <v>19</v>
      </c>
      <c r="K56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41.203094578857602</v>
      </c>
      <c r="L5682" s="6">
        <f>TablaDatos[[#This Row],[IMC_raw]]/1000000000000000</f>
        <v>4.1203094578857602</v>
      </c>
      <c r="M5682" s="2">
        <v>4120309457885760</v>
      </c>
      <c r="N56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2" s="13">
        <f t="shared" si="88"/>
        <v>5681</v>
      </c>
      <c r="P5682" s="2" t="str">
        <f>IF(TablaDatos[[#This Row],[Diabetes]]=0,"No","Si")</f>
        <v>Si</v>
      </c>
      <c r="Q5682">
        <v>1</v>
      </c>
      <c r="R5682">
        <f>TablaDatos[[#This Row],[Aux2]]/10000000000000</f>
        <v>2502.4575167394401</v>
      </c>
      <c r="S5682" s="1">
        <v>2.50245751673944E+16</v>
      </c>
      <c r="T5682" s="7">
        <f>TablaDatos[[#This Row],[Aux3]]/100000000000000</f>
        <v>3.0000000000000001E-12</v>
      </c>
      <c r="U5682">
        <v>300</v>
      </c>
      <c r="V5682">
        <v>184.6</v>
      </c>
      <c r="W5682">
        <v>110.9</v>
      </c>
    </row>
    <row r="5683" spans="1:23">
      <c r="A5683">
        <v>2014</v>
      </c>
      <c r="B5683">
        <v>65</v>
      </c>
      <c r="C5683" t="s">
        <v>23</v>
      </c>
      <c r="D5683" t="s">
        <v>73</v>
      </c>
      <c r="E5683" t="s">
        <v>21</v>
      </c>
      <c r="F5683" t="s">
        <v>24</v>
      </c>
      <c r="G5683" t="s">
        <v>25</v>
      </c>
      <c r="H5683" s="3">
        <v>13936.66</v>
      </c>
      <c r="I5683" t="s">
        <v>19</v>
      </c>
      <c r="J5683" t="s">
        <v>22</v>
      </c>
      <c r="K56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41.202438649028402</v>
      </c>
      <c r="L5683" s="5">
        <f>TablaDatos[[#This Row],[IMC_raw]]/1000000000000000</f>
        <v>4.1202438649028403</v>
      </c>
      <c r="M5683" s="2">
        <v>4120243864902840</v>
      </c>
      <c r="N56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3" s="13">
        <f t="shared" si="88"/>
        <v>5682</v>
      </c>
      <c r="P5683" s="2" t="str">
        <f>IF(TablaDatos[[#This Row],[Diabetes]]=0,"No","Si")</f>
        <v>Si</v>
      </c>
      <c r="Q5683">
        <v>1</v>
      </c>
      <c r="R5683">
        <f>TablaDatos[[#This Row],[Aux2]]/10000000000000</f>
        <v>2528.5405188294699</v>
      </c>
      <c r="S5683" s="1">
        <v>2.52854051882947E+16</v>
      </c>
      <c r="T5683" s="7">
        <f>TablaDatos[[#This Row],[Aux3]]/100000000000000</f>
        <v>26.1509174216039</v>
      </c>
      <c r="U5683" s="1">
        <v>2615091742160390</v>
      </c>
      <c r="V5683">
        <v>169.6</v>
      </c>
      <c r="W5683">
        <v>102.7</v>
      </c>
    </row>
    <row r="5684" spans="1:23">
      <c r="A5684">
        <v>2014</v>
      </c>
      <c r="B5684">
        <v>60</v>
      </c>
      <c r="C5684" t="s">
        <v>23</v>
      </c>
      <c r="D5684" t="s">
        <v>27</v>
      </c>
      <c r="E5684" t="s">
        <v>18</v>
      </c>
      <c r="F5684" t="s">
        <v>24</v>
      </c>
      <c r="G5684" t="s">
        <v>28</v>
      </c>
      <c r="H5684" s="3">
        <v>10548.19</v>
      </c>
      <c r="I5684" t="s">
        <v>19</v>
      </c>
      <c r="J5684" t="s">
        <v>22</v>
      </c>
      <c r="K56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41.167110709341799</v>
      </c>
      <c r="L5684" s="6">
        <f>TablaDatos[[#This Row],[IMC_raw]]/100000000000000</f>
        <v>41.167110709341799</v>
      </c>
      <c r="M5684" s="2">
        <v>4116711070934180</v>
      </c>
      <c r="N56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4" s="13">
        <f t="shared" si="88"/>
        <v>5683</v>
      </c>
      <c r="P5684" s="2" t="str">
        <f>IF(TablaDatos[[#This Row],[Diabetes]]=0,"No","Si")</f>
        <v>No</v>
      </c>
      <c r="Q5684">
        <v>0</v>
      </c>
      <c r="R5684">
        <f>TablaDatos[[#This Row],[Aux2]]/10000000000000</f>
        <v>2080.5998130795501</v>
      </c>
      <c r="S5684" s="1">
        <v>2.08059981307955E+16</v>
      </c>
      <c r="T5684" s="7">
        <f>TablaDatos[[#This Row],[Aux3]]/100000000000000</f>
        <v>242.02854305623501</v>
      </c>
      <c r="U5684" s="1">
        <v>2.42028543056235E+16</v>
      </c>
      <c r="V5684">
        <v>175.5</v>
      </c>
      <c r="W5684">
        <v>95.1</v>
      </c>
    </row>
    <row r="5685" spans="1:23">
      <c r="A5685">
        <v>2014</v>
      </c>
      <c r="B5685">
        <v>64</v>
      </c>
      <c r="C5685" t="s">
        <v>23</v>
      </c>
      <c r="D5685" t="s">
        <v>36</v>
      </c>
      <c r="E5685" t="s">
        <v>31</v>
      </c>
      <c r="F5685" t="s">
        <v>24</v>
      </c>
      <c r="G5685" t="s">
        <v>28</v>
      </c>
      <c r="H5685" s="3">
        <v>8217.43</v>
      </c>
      <c r="I5685" t="s">
        <v>21</v>
      </c>
      <c r="J5685" t="s">
        <v>19</v>
      </c>
      <c r="K56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41.103640275101398</v>
      </c>
      <c r="L5685" s="5">
        <f>TablaDatos[[#This Row],[IMC_raw]]/1000000000000000</f>
        <v>0.411036402751014</v>
      </c>
      <c r="M5685" s="2">
        <v>411036402751014</v>
      </c>
      <c r="N56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5" s="13">
        <f t="shared" si="88"/>
        <v>5684</v>
      </c>
      <c r="P5685" s="2" t="str">
        <f>IF(TablaDatos[[#This Row],[Diabetes]]=0,"No","Si")</f>
        <v>Si</v>
      </c>
      <c r="Q5685">
        <v>1</v>
      </c>
      <c r="R5685">
        <f>TablaDatos[[#This Row],[Aux2]]/10000000000000</f>
        <v>2148.2431276509601</v>
      </c>
      <c r="S5685" s="1">
        <v>2.14824312765096E+16</v>
      </c>
      <c r="T5685" s="7">
        <f>TablaDatos[[#This Row],[Aux3]]/100000000000000</f>
        <v>29.0669585485605</v>
      </c>
      <c r="U5685" s="1">
        <v>2906695854856050</v>
      </c>
      <c r="V5685">
        <v>175.4</v>
      </c>
      <c r="W5685">
        <v>104.1</v>
      </c>
    </row>
    <row r="5686" spans="1:23">
      <c r="A5686">
        <v>2014</v>
      </c>
      <c r="B5686">
        <v>61</v>
      </c>
      <c r="C5686" t="s">
        <v>23</v>
      </c>
      <c r="D5686" t="s">
        <v>34</v>
      </c>
      <c r="E5686" t="s">
        <v>19</v>
      </c>
      <c r="F5686" t="s">
        <v>35</v>
      </c>
      <c r="G5686" t="s">
        <v>28</v>
      </c>
      <c r="H5686" s="3">
        <v>13616.26</v>
      </c>
      <c r="I5686" t="s">
        <v>19</v>
      </c>
      <c r="J5686" t="s">
        <v>22</v>
      </c>
      <c r="K56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40.870500659758598</v>
      </c>
      <c r="L5686" s="6">
        <f>TablaDatos[[#This Row],[IMC_raw]]/100000000000000</f>
        <v>40.870500659758598</v>
      </c>
      <c r="M5686" s="2">
        <v>4087050065975860</v>
      </c>
      <c r="N56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6" s="13">
        <f t="shared" si="88"/>
        <v>5685</v>
      </c>
      <c r="P5686" s="2" t="str">
        <f>IF(TablaDatos[[#This Row],[Diabetes]]=0,"No","Si")</f>
        <v>Si</v>
      </c>
      <c r="Q5686">
        <v>1</v>
      </c>
      <c r="R5686">
        <f>TablaDatos[[#This Row],[Aux2]]/10000000000000</f>
        <v>2598.25775235832</v>
      </c>
      <c r="S5686" s="1">
        <v>2.59825775235832E+16</v>
      </c>
      <c r="T5686" s="7">
        <f>TablaDatos[[#This Row],[Aux3]]/100000000000000</f>
        <v>240.73748511917</v>
      </c>
      <c r="U5686" s="1">
        <v>2.4073748511917E+16</v>
      </c>
      <c r="V5686">
        <v>168.3</v>
      </c>
      <c r="W5686">
        <v>101.3</v>
      </c>
    </row>
    <row r="5687" spans="1:23">
      <c r="A5687">
        <v>2014</v>
      </c>
      <c r="B5687">
        <v>67</v>
      </c>
      <c r="C5687" t="s">
        <v>16</v>
      </c>
      <c r="D5687" t="s">
        <v>73</v>
      </c>
      <c r="E5687" t="s">
        <v>31</v>
      </c>
      <c r="F5687" t="s">
        <v>24</v>
      </c>
      <c r="G5687" t="s">
        <v>25</v>
      </c>
      <c r="H5687" s="3">
        <v>31018.959999999999</v>
      </c>
      <c r="I5687" t="s">
        <v>21</v>
      </c>
      <c r="J5687" t="s">
        <v>18</v>
      </c>
      <c r="K56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40.761609744080197</v>
      </c>
      <c r="L5687" s="5">
        <f>TablaDatos[[#This Row],[IMC_raw]]/1000000000000000</f>
        <v>40.761609744080197</v>
      </c>
      <c r="M5687" s="2">
        <v>4.07616097440802E+16</v>
      </c>
      <c r="N56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7" s="13">
        <f t="shared" si="88"/>
        <v>5686</v>
      </c>
      <c r="P5687" s="2" t="str">
        <f>IF(TablaDatos[[#This Row],[Diabetes]]=0,"No","Si")</f>
        <v>Si</v>
      </c>
      <c r="Q5687">
        <v>1</v>
      </c>
      <c r="R5687">
        <f>TablaDatos[[#This Row],[Aux2]]/10000000000000</f>
        <v>2605.6029625625702</v>
      </c>
      <c r="S5687" s="1">
        <v>2.60560296256257E+16</v>
      </c>
      <c r="T5687" s="7">
        <f>TablaDatos[[#This Row],[Aux3]]/100000000000000</f>
        <v>27.8882480937921</v>
      </c>
      <c r="U5687" s="1">
        <v>2788824809379210</v>
      </c>
      <c r="V5687">
        <v>186.1</v>
      </c>
      <c r="W5687">
        <v>108.5</v>
      </c>
    </row>
    <row r="5688" spans="1:23">
      <c r="A5688">
        <v>2014</v>
      </c>
      <c r="B5688">
        <v>63</v>
      </c>
      <c r="C5688" t="s">
        <v>23</v>
      </c>
      <c r="D5688" t="s">
        <v>17</v>
      </c>
      <c r="E5688" t="s">
        <v>21</v>
      </c>
      <c r="F5688" t="s">
        <v>24</v>
      </c>
      <c r="G5688" t="s">
        <v>28</v>
      </c>
      <c r="H5688" s="3">
        <v>12925.97</v>
      </c>
      <c r="I5688" t="s">
        <v>21</v>
      </c>
      <c r="J5688" t="s">
        <v>18</v>
      </c>
      <c r="K56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40.746696213122497</v>
      </c>
      <c r="L5688" s="5">
        <f>TablaDatos[[#This Row],[IMC_raw]]/1000000000000000</f>
        <v>4.0746696213122497</v>
      </c>
      <c r="M5688" s="2">
        <v>4074669621312250</v>
      </c>
      <c r="N56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8" s="13">
        <f t="shared" si="88"/>
        <v>5687</v>
      </c>
      <c r="P5688" s="2" t="str">
        <f>IF(TablaDatos[[#This Row],[Diabetes]]=0,"No","Si")</f>
        <v>Si</v>
      </c>
      <c r="Q5688">
        <v>1</v>
      </c>
      <c r="R5688">
        <f>TablaDatos[[#This Row],[Aux2]]/10000000000000</f>
        <v>2287.31340874747</v>
      </c>
      <c r="S5688" s="1">
        <v>2.28731340874747E+16</v>
      </c>
      <c r="T5688" s="7">
        <f>TablaDatos[[#This Row],[Aux3]]/100000000000000</f>
        <v>262.166480737717</v>
      </c>
      <c r="U5688" s="1">
        <v>2.62166480737717E+16</v>
      </c>
      <c r="V5688">
        <v>170.5</v>
      </c>
      <c r="W5688">
        <v>103.4</v>
      </c>
    </row>
    <row r="5689" spans="1:23">
      <c r="A5689">
        <v>2014</v>
      </c>
      <c r="B5689">
        <v>47</v>
      </c>
      <c r="C5689" t="s">
        <v>16</v>
      </c>
      <c r="D5689" t="s">
        <v>73</v>
      </c>
      <c r="E5689" t="s">
        <v>21</v>
      </c>
      <c r="F5689" t="s">
        <v>24</v>
      </c>
      <c r="G5689" t="s">
        <v>20</v>
      </c>
      <c r="H5689" s="3">
        <v>30499.19</v>
      </c>
      <c r="I5689" t="s">
        <v>21</v>
      </c>
      <c r="J5689" t="s">
        <v>21</v>
      </c>
      <c r="K56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40.459587842226803</v>
      </c>
      <c r="L5689" s="6">
        <f>TablaDatos[[#This Row],[IMC_raw]]/1000000000000000</f>
        <v>4.0459587842226803</v>
      </c>
      <c r="M5689" s="2">
        <v>4045958784222680</v>
      </c>
      <c r="N56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89" s="13">
        <f t="shared" si="88"/>
        <v>5688</v>
      </c>
      <c r="P5689" s="2" t="str">
        <f>IF(TablaDatos[[#This Row],[Diabetes]]=0,"No","Si")</f>
        <v>No</v>
      </c>
      <c r="Q5689">
        <v>0</v>
      </c>
      <c r="R5689">
        <f>TablaDatos[[#This Row],[Aux2]]/10000000000000</f>
        <v>235.33635072999601</v>
      </c>
      <c r="S5689" s="1">
        <v>2353363507299960</v>
      </c>
      <c r="T5689" s="7">
        <f>TablaDatos[[#This Row],[Aux3]]/100000000000000</f>
        <v>285.01024780782097</v>
      </c>
      <c r="U5689" s="1">
        <v>2.85010247807821E+16</v>
      </c>
      <c r="V5689">
        <v>165.4</v>
      </c>
      <c r="W5689">
        <v>98.4</v>
      </c>
    </row>
    <row r="5690" spans="1:23">
      <c r="A5690">
        <v>2014</v>
      </c>
      <c r="B5690">
        <v>64</v>
      </c>
      <c r="C5690" t="s">
        <v>16</v>
      </c>
      <c r="D5690" t="s">
        <v>17</v>
      </c>
      <c r="E5690" t="s">
        <v>31</v>
      </c>
      <c r="F5690" t="s">
        <v>24</v>
      </c>
      <c r="G5690" t="s">
        <v>28</v>
      </c>
      <c r="H5690" s="3">
        <v>21751.91</v>
      </c>
      <c r="I5690" t="s">
        <v>19</v>
      </c>
      <c r="J5690" t="s">
        <v>22</v>
      </c>
      <c r="K56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40.275915844601499</v>
      </c>
      <c r="L5690" s="6">
        <f>TablaDatos[[#This Row],[IMC_raw]]/1000000000000000</f>
        <v>4.0275915844601498</v>
      </c>
      <c r="M5690" s="2">
        <v>4027591584460150</v>
      </c>
      <c r="N56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0" s="13">
        <f t="shared" si="88"/>
        <v>5689</v>
      </c>
      <c r="P5690" s="2" t="str">
        <f>IF(TablaDatos[[#This Row],[Diabetes]]=0,"No","Si")</f>
        <v>Si</v>
      </c>
      <c r="Q5690">
        <v>1</v>
      </c>
      <c r="R5690">
        <f>TablaDatos[[#This Row],[Aux2]]/10000000000000</f>
        <v>2438.7964241401301</v>
      </c>
      <c r="S5690" s="1">
        <v>2.43879642414013E+16</v>
      </c>
      <c r="T5690" s="7">
        <f>TablaDatos[[#This Row],[Aux3]]/100000000000000</f>
        <v>276.56579093660298</v>
      </c>
      <c r="U5690" s="1">
        <v>2.76565790936603E+16</v>
      </c>
      <c r="V5690">
        <v>177.3</v>
      </c>
      <c r="W5690">
        <v>108.6</v>
      </c>
    </row>
    <row r="5691" spans="1:23">
      <c r="A5691">
        <v>2014</v>
      </c>
      <c r="B5691">
        <v>65</v>
      </c>
      <c r="C5691" t="s">
        <v>23</v>
      </c>
      <c r="D5691" t="s">
        <v>74</v>
      </c>
      <c r="E5691" t="s">
        <v>21</v>
      </c>
      <c r="F5691" t="s">
        <v>19</v>
      </c>
      <c r="G5691" t="s">
        <v>25</v>
      </c>
      <c r="H5691" s="3">
        <v>21967.59</v>
      </c>
      <c r="I5691" t="s">
        <v>21</v>
      </c>
      <c r="J5691" t="s">
        <v>18</v>
      </c>
      <c r="K56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40.196611654486702</v>
      </c>
      <c r="L5691" s="6">
        <f>TablaDatos[[#This Row],[IMC_raw]]/1000000000000000</f>
        <v>4.01966116544867</v>
      </c>
      <c r="M5691" s="2">
        <v>4019661165448670</v>
      </c>
      <c r="N56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1" s="13">
        <f t="shared" si="88"/>
        <v>5690</v>
      </c>
      <c r="P5691" s="2" t="str">
        <f>IF(TablaDatos[[#This Row],[Diabetes]]=0,"No","Si")</f>
        <v>Si</v>
      </c>
      <c r="Q5691">
        <v>1</v>
      </c>
      <c r="R5691">
        <f>TablaDatos[[#This Row],[Aux2]]/10000000000000</f>
        <v>2428.0778505339299</v>
      </c>
      <c r="S5691" s="1">
        <v>2.42807785053393E+16</v>
      </c>
      <c r="T5691" s="7">
        <f>TablaDatos[[#This Row],[Aux3]]/100000000000000</f>
        <v>251.537025572434</v>
      </c>
      <c r="U5691" s="1">
        <v>2.51537025572434E+16</v>
      </c>
      <c r="V5691">
        <v>171.3</v>
      </c>
      <c r="W5691">
        <v>102.1</v>
      </c>
    </row>
    <row r="5692" spans="1:23">
      <c r="A5692">
        <v>2014</v>
      </c>
      <c r="B5692">
        <v>55</v>
      </c>
      <c r="C5692" t="s">
        <v>16</v>
      </c>
      <c r="D5692" t="s">
        <v>29</v>
      </c>
      <c r="E5692" t="s">
        <v>18</v>
      </c>
      <c r="F5692" t="s">
        <v>24</v>
      </c>
      <c r="G5692" t="s">
        <v>28</v>
      </c>
      <c r="H5692" s="3">
        <v>12251.56</v>
      </c>
      <c r="I5692" t="s">
        <v>21</v>
      </c>
      <c r="J5692" t="s">
        <v>22</v>
      </c>
      <c r="K56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40.186603239992799</v>
      </c>
      <c r="L5692" s="6">
        <f>TablaDatos[[#This Row],[IMC_raw]]/1000000000000000</f>
        <v>40.186603239992799</v>
      </c>
      <c r="M5692" s="2">
        <v>4.01866032399928E+16</v>
      </c>
      <c r="N56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2" s="13">
        <f t="shared" si="88"/>
        <v>5691</v>
      </c>
      <c r="P5692" s="2" t="str">
        <f>IF(TablaDatos[[#This Row],[Diabetes]]=0,"No","Si")</f>
        <v>Si</v>
      </c>
      <c r="Q5692">
        <v>1</v>
      </c>
      <c r="R5692">
        <f>TablaDatos[[#This Row],[Aux2]]/10000000000000</f>
        <v>2513.4291569340999</v>
      </c>
      <c r="S5692" s="1">
        <v>2.5134291569341E+16</v>
      </c>
      <c r="T5692" s="7">
        <f>TablaDatos[[#This Row],[Aux3]]/100000000000000</f>
        <v>3.0000000000000001E-12</v>
      </c>
      <c r="U5692">
        <v>300</v>
      </c>
      <c r="V5692">
        <v>176.8</v>
      </c>
      <c r="W5692">
        <v>106.1</v>
      </c>
    </row>
    <row r="5693" spans="1:23">
      <c r="A5693">
        <v>2014</v>
      </c>
      <c r="B5693">
        <v>58</v>
      </c>
      <c r="C5693" t="s">
        <v>16</v>
      </c>
      <c r="D5693" t="s">
        <v>42</v>
      </c>
      <c r="E5693" t="s">
        <v>21</v>
      </c>
      <c r="F5693" t="s">
        <v>24</v>
      </c>
      <c r="G5693" t="s">
        <v>28</v>
      </c>
      <c r="H5693" s="3">
        <v>16571.5</v>
      </c>
      <c r="I5693" t="s">
        <v>21</v>
      </c>
      <c r="J5693" t="s">
        <v>22</v>
      </c>
      <c r="K56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40.184646718922806</v>
      </c>
      <c r="L5693" s="6">
        <f>TablaDatos[[#This Row],[IMC_raw]]/1000000000000000</f>
        <v>4.0184646718922803</v>
      </c>
      <c r="M5693" s="2">
        <v>4018464671892280</v>
      </c>
      <c r="N56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3" s="13">
        <f t="shared" si="88"/>
        <v>5692</v>
      </c>
      <c r="P5693" s="2" t="str">
        <f>IF(TablaDatos[[#This Row],[Diabetes]]=0,"No","Si")</f>
        <v>Si</v>
      </c>
      <c r="Q5693">
        <v>1</v>
      </c>
      <c r="R5693">
        <f>TablaDatos[[#This Row],[Aux2]]/10000000000000</f>
        <v>2291.46990783913</v>
      </c>
      <c r="S5693" s="1">
        <v>2.29146990783913E+16</v>
      </c>
      <c r="T5693" s="7">
        <f>TablaDatos[[#This Row],[Aux3]]/100000000000000</f>
        <v>26.272424077154898</v>
      </c>
      <c r="U5693" s="1">
        <v>2627242407715490</v>
      </c>
      <c r="V5693">
        <v>169.6</v>
      </c>
      <c r="W5693">
        <v>107.6</v>
      </c>
    </row>
    <row r="5694" spans="1:23">
      <c r="A5694">
        <v>2014</v>
      </c>
      <c r="B5694">
        <v>62</v>
      </c>
      <c r="C5694" t="s">
        <v>16</v>
      </c>
      <c r="D5694" t="s">
        <v>73</v>
      </c>
      <c r="E5694" t="s">
        <v>21</v>
      </c>
      <c r="F5694" t="s">
        <v>35</v>
      </c>
      <c r="G5694" t="s">
        <v>28</v>
      </c>
      <c r="H5694" s="3">
        <v>22734.14</v>
      </c>
      <c r="I5694" t="s">
        <v>19</v>
      </c>
      <c r="J5694" t="s">
        <v>18</v>
      </c>
      <c r="K56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40.157682056519</v>
      </c>
      <c r="L5694" s="5">
        <f>TablaDatos[[#This Row],[IMC_raw]]/1000000000000000</f>
        <v>40.157682056519</v>
      </c>
      <c r="M5694" s="2">
        <v>4.0157682056519E+16</v>
      </c>
      <c r="N56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4" s="13">
        <f t="shared" si="88"/>
        <v>5693</v>
      </c>
      <c r="P5694" s="2" t="str">
        <f>IF(TablaDatos[[#This Row],[Diabetes]]=0,"No","Si")</f>
        <v>Si</v>
      </c>
      <c r="Q5694">
        <v>1</v>
      </c>
      <c r="R5694">
        <f>TablaDatos[[#This Row],[Aux2]]/10000000000000</f>
        <v>224.71123836901299</v>
      </c>
      <c r="S5694" s="1">
        <v>2247112383690130</v>
      </c>
      <c r="T5694" s="7">
        <f>TablaDatos[[#This Row],[Aux3]]/100000000000000</f>
        <v>27.439908016681699</v>
      </c>
      <c r="U5694" s="1">
        <v>2743990801668170</v>
      </c>
      <c r="V5694">
        <v>173.8</v>
      </c>
      <c r="W5694">
        <v>107.6</v>
      </c>
    </row>
    <row r="5695" spans="1:23">
      <c r="A5695">
        <v>2014</v>
      </c>
      <c r="B5695">
        <v>65</v>
      </c>
      <c r="C5695" t="s">
        <v>16</v>
      </c>
      <c r="D5695" t="s">
        <v>27</v>
      </c>
      <c r="E5695" t="s">
        <v>31</v>
      </c>
      <c r="F5695" t="s">
        <v>24</v>
      </c>
      <c r="G5695" t="s">
        <v>25</v>
      </c>
      <c r="H5695" s="3">
        <v>10681.14</v>
      </c>
      <c r="I5695" t="s">
        <v>21</v>
      </c>
      <c r="J5695" t="s">
        <v>19</v>
      </c>
      <c r="K56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40.114615104761199</v>
      </c>
      <c r="L5695" s="5">
        <f>TablaDatos[[#This Row],[IMC_raw]]/1000000000000000</f>
        <v>40.114615104761199</v>
      </c>
      <c r="M5695" s="2">
        <v>4.01146151047612E+16</v>
      </c>
      <c r="N56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5" s="13">
        <f t="shared" si="88"/>
        <v>5694</v>
      </c>
      <c r="P5695" s="2" t="str">
        <f>IF(TablaDatos[[#This Row],[Diabetes]]=0,"No","Si")</f>
        <v>Si</v>
      </c>
      <c r="Q5695">
        <v>1</v>
      </c>
      <c r="R5695">
        <f>TablaDatos[[#This Row],[Aux2]]/10000000000000</f>
        <v>24.555763718880101</v>
      </c>
      <c r="S5695" s="1">
        <v>245557637188801</v>
      </c>
      <c r="T5695" s="7">
        <f>TablaDatos[[#This Row],[Aux3]]/100000000000000</f>
        <v>279.49859474389501</v>
      </c>
      <c r="U5695" s="1">
        <v>2.79498594743895E+16</v>
      </c>
      <c r="V5695">
        <v>180.2</v>
      </c>
      <c r="W5695">
        <v>110.9</v>
      </c>
    </row>
    <row r="5696" spans="1:23">
      <c r="A5696">
        <v>2014</v>
      </c>
      <c r="B5696">
        <v>67</v>
      </c>
      <c r="C5696" t="s">
        <v>23</v>
      </c>
      <c r="D5696" t="s">
        <v>17</v>
      </c>
      <c r="E5696" t="s">
        <v>19</v>
      </c>
      <c r="F5696" t="s">
        <v>35</v>
      </c>
      <c r="G5696" t="s">
        <v>25</v>
      </c>
      <c r="H5696" s="3">
        <v>13177.19</v>
      </c>
      <c r="I5696" t="s">
        <v>19</v>
      </c>
      <c r="J5696" t="s">
        <v>22</v>
      </c>
      <c r="K56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40.031661941386105</v>
      </c>
      <c r="L5696" s="5">
        <f>TablaDatos[[#This Row],[IMC_raw]]/1000000000000000</f>
        <v>4.0031661941386103</v>
      </c>
      <c r="M5696" s="2">
        <v>4003166194138610</v>
      </c>
      <c r="N56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6" s="13">
        <f t="shared" si="88"/>
        <v>5695</v>
      </c>
      <c r="P5696" s="2" t="str">
        <f>IF(TablaDatos[[#This Row],[Diabetes]]=0,"No","Si")</f>
        <v>No</v>
      </c>
      <c r="Q5696">
        <v>0</v>
      </c>
      <c r="R5696">
        <f>TablaDatos[[#This Row],[Aux2]]/10000000000000</f>
        <v>211.87344360276199</v>
      </c>
      <c r="S5696" s="1">
        <v>2118734436027620</v>
      </c>
      <c r="T5696" s="7">
        <f>TablaDatos[[#This Row],[Aux3]]/100000000000000</f>
        <v>235.151631812792</v>
      </c>
      <c r="U5696" s="1">
        <v>2.35151631812792E+16</v>
      </c>
      <c r="V5696">
        <v>163.9</v>
      </c>
      <c r="W5696">
        <v>101.8</v>
      </c>
    </row>
    <row r="5697" spans="1:23">
      <c r="A5697">
        <v>2014</v>
      </c>
      <c r="B5697">
        <v>65</v>
      </c>
      <c r="C5697" t="s">
        <v>16</v>
      </c>
      <c r="D5697" t="s">
        <v>73</v>
      </c>
      <c r="E5697" t="s">
        <v>21</v>
      </c>
      <c r="F5697" t="s">
        <v>24</v>
      </c>
      <c r="G5697" t="s">
        <v>25</v>
      </c>
      <c r="H5697" s="3">
        <v>21049.41</v>
      </c>
      <c r="I5697" t="s">
        <v>19</v>
      </c>
      <c r="J5697" t="s">
        <v>22</v>
      </c>
      <c r="K56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40.0255816871517</v>
      </c>
      <c r="L5697" s="5">
        <f>TablaDatos[[#This Row],[IMC_raw]]/1000000000000000</f>
        <v>4.0025581687151703</v>
      </c>
      <c r="M5697" s="2">
        <v>4002558168715170</v>
      </c>
      <c r="N56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7" s="13">
        <f t="shared" si="88"/>
        <v>5696</v>
      </c>
      <c r="P5697" s="2" t="str">
        <f>IF(TablaDatos[[#This Row],[Diabetes]]=0,"No","Si")</f>
        <v>Si</v>
      </c>
      <c r="Q5697">
        <v>1</v>
      </c>
      <c r="R5697">
        <f>TablaDatos[[#This Row],[Aux2]]/10000000000000</f>
        <v>2248.5692352727201</v>
      </c>
      <c r="S5697" s="1">
        <v>2.24856923527272E+16</v>
      </c>
      <c r="T5697" s="7">
        <f>TablaDatos[[#This Row],[Aux3]]/100000000000000</f>
        <v>254.16221853780499</v>
      </c>
      <c r="U5697" s="1">
        <v>2.54162218537805E+16</v>
      </c>
      <c r="V5697">
        <v>172.7</v>
      </c>
      <c r="W5697">
        <v>107.2</v>
      </c>
    </row>
    <row r="5698" spans="1:23">
      <c r="A5698">
        <v>2014</v>
      </c>
      <c r="B5698">
        <v>64</v>
      </c>
      <c r="C5698" t="s">
        <v>16</v>
      </c>
      <c r="D5698" t="s">
        <v>29</v>
      </c>
      <c r="E5698" t="s">
        <v>21</v>
      </c>
      <c r="F5698" t="s">
        <v>24</v>
      </c>
      <c r="G5698" t="s">
        <v>28</v>
      </c>
      <c r="H5698" s="3">
        <v>27878.95</v>
      </c>
      <c r="I5698" t="s">
        <v>21</v>
      </c>
      <c r="J5698" t="s">
        <v>18</v>
      </c>
      <c r="K56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40.025160164129503</v>
      </c>
      <c r="L5698" s="5">
        <f>TablaDatos[[#This Row],[IMC_raw]]/1000000000000000</f>
        <v>40.025160164129503</v>
      </c>
      <c r="M5698" s="2">
        <v>4.0025160164129504E+16</v>
      </c>
      <c r="N56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8" s="13">
        <f t="shared" ref="O5698:O5761" si="89">O5697+1</f>
        <v>5697</v>
      </c>
      <c r="P5698" s="2" t="str">
        <f>IF(TablaDatos[[#This Row],[Diabetes]]=0,"No","Si")</f>
        <v>Si</v>
      </c>
      <c r="Q5698">
        <v>1</v>
      </c>
      <c r="R5698">
        <f>TablaDatos[[#This Row],[Aux2]]/10000000000000</f>
        <v>270.83083774099902</v>
      </c>
      <c r="S5698" s="1">
        <v>2708308377409990</v>
      </c>
      <c r="T5698" s="7">
        <f>TablaDatos[[#This Row],[Aux3]]/100000000000000</f>
        <v>28.683720860287</v>
      </c>
      <c r="U5698" s="1">
        <v>2868372086028700</v>
      </c>
      <c r="V5698">
        <v>176.6</v>
      </c>
      <c r="W5698">
        <v>108.8</v>
      </c>
    </row>
    <row r="5699" spans="1:23">
      <c r="A5699">
        <v>2014</v>
      </c>
      <c r="B5699">
        <v>55</v>
      </c>
      <c r="C5699" t="s">
        <v>23</v>
      </c>
      <c r="D5699" t="s">
        <v>29</v>
      </c>
      <c r="E5699" t="s">
        <v>18</v>
      </c>
      <c r="F5699" t="s">
        <v>19</v>
      </c>
      <c r="G5699" t="s">
        <v>28</v>
      </c>
      <c r="H5699" s="3">
        <v>13175.46</v>
      </c>
      <c r="I5699" t="s">
        <v>19</v>
      </c>
      <c r="J5699" t="s">
        <v>18</v>
      </c>
      <c r="K56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24.989330137205798</v>
      </c>
      <c r="L5699" s="6">
        <f>TablaDatos[[#This Row],[IMC_raw]]/1000000000000000</f>
        <v>2.4989330137205799</v>
      </c>
      <c r="M5699" s="2">
        <v>2498933013720580</v>
      </c>
      <c r="N56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699" s="13">
        <f t="shared" si="89"/>
        <v>5698</v>
      </c>
      <c r="P5699" s="2" t="str">
        <f>IF(TablaDatos[[#This Row],[Diabetes]]=0,"No","Si")</f>
        <v>No</v>
      </c>
      <c r="Q5699">
        <v>0</v>
      </c>
      <c r="R5699">
        <f>TablaDatos[[#This Row],[Aux2]]/10000000000000</f>
        <v>1996.9668671126699</v>
      </c>
      <c r="S5699" s="1">
        <v>1.99696686711267E+16</v>
      </c>
      <c r="T5699" s="7">
        <f>TablaDatos[[#This Row],[Aux3]]/100000000000000</f>
        <v>187.867444392312</v>
      </c>
      <c r="U5699" s="1">
        <v>1.87867444392312E+16</v>
      </c>
      <c r="V5699">
        <v>151.5</v>
      </c>
      <c r="W5699">
        <v>88</v>
      </c>
    </row>
    <row r="5700" spans="1:23">
      <c r="A5700">
        <v>2015</v>
      </c>
      <c r="B5700">
        <v>67</v>
      </c>
      <c r="C5700" t="s">
        <v>16</v>
      </c>
      <c r="D5700" t="s">
        <v>73</v>
      </c>
      <c r="E5700" t="s">
        <v>21</v>
      </c>
      <c r="F5700" t="s">
        <v>19</v>
      </c>
      <c r="G5700" t="s">
        <v>25</v>
      </c>
      <c r="H5700" s="3">
        <v>27558.87</v>
      </c>
      <c r="I5700" t="s">
        <v>21</v>
      </c>
      <c r="J5700" t="s">
        <v>21</v>
      </c>
      <c r="K57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43.804185426143299</v>
      </c>
      <c r="L5700" s="5">
        <f>TablaDatos[[#This Row],[IMC_raw]]/1000000000000000</f>
        <v>4.3804185426143301</v>
      </c>
      <c r="M5700" s="2">
        <v>4380418542614330</v>
      </c>
      <c r="N57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0" s="13">
        <f t="shared" si="89"/>
        <v>5699</v>
      </c>
      <c r="P5700" s="2" t="str">
        <f>IF(TablaDatos[[#This Row],[Diabetes]]=0,"No","Si")</f>
        <v>Si</v>
      </c>
      <c r="Q5700">
        <v>1</v>
      </c>
      <c r="R5700">
        <f>TablaDatos[[#This Row],[Aux2]]/10000000000000</f>
        <v>2317.5903534722702</v>
      </c>
      <c r="S5700" s="1">
        <v>2.31759035347227E+16</v>
      </c>
      <c r="T5700" s="7">
        <f>TablaDatos[[#This Row],[Aux3]]/100000000000000</f>
        <v>3.0000000000000001E-12</v>
      </c>
      <c r="U5700">
        <v>300</v>
      </c>
      <c r="V5700">
        <v>180.1</v>
      </c>
      <c r="W5700">
        <v>115.2</v>
      </c>
    </row>
    <row r="5701" spans="1:23">
      <c r="A5701">
        <v>2015</v>
      </c>
      <c r="B5701">
        <v>61</v>
      </c>
      <c r="C5701" t="s">
        <v>23</v>
      </c>
      <c r="D5701" t="s">
        <v>29</v>
      </c>
      <c r="E5701" t="s">
        <v>21</v>
      </c>
      <c r="F5701" t="s">
        <v>19</v>
      </c>
      <c r="G5701" t="s">
        <v>28</v>
      </c>
      <c r="H5701" s="3">
        <v>10780.88</v>
      </c>
      <c r="I5701" t="s">
        <v>21</v>
      </c>
      <c r="J5701" t="s">
        <v>19</v>
      </c>
      <c r="K57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43.7069412053985</v>
      </c>
      <c r="L5701" s="6">
        <f>TablaDatos[[#This Row],[IMC_raw]]/1000000000000000</f>
        <v>0.43706941205398497</v>
      </c>
      <c r="M5701" s="2">
        <v>437069412053985</v>
      </c>
      <c r="N57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1" s="13">
        <f t="shared" si="89"/>
        <v>5700</v>
      </c>
      <c r="P5701" s="2" t="str">
        <f>IF(TablaDatos[[#This Row],[Diabetes]]=0,"No","Si")</f>
        <v>Si</v>
      </c>
      <c r="Q5701">
        <v>1</v>
      </c>
      <c r="R5701">
        <f>TablaDatos[[#This Row],[Aux2]]/10000000000000</f>
        <v>2402.5812152436602</v>
      </c>
      <c r="S5701" s="1">
        <v>2.40258121524366E+16</v>
      </c>
      <c r="T5701" s="7">
        <f>TablaDatos[[#This Row],[Aux3]]/100000000000000</f>
        <v>29.835198757968602</v>
      </c>
      <c r="U5701" s="1">
        <v>2983519875796860</v>
      </c>
      <c r="V5701">
        <v>180.4</v>
      </c>
      <c r="W5701">
        <v>110.9</v>
      </c>
    </row>
    <row r="5702" spans="1:23">
      <c r="A5702">
        <v>2015</v>
      </c>
      <c r="B5702">
        <v>65</v>
      </c>
      <c r="C5702" t="s">
        <v>23</v>
      </c>
      <c r="D5702" t="s">
        <v>73</v>
      </c>
      <c r="E5702" t="s">
        <v>21</v>
      </c>
      <c r="F5702" t="s">
        <v>24</v>
      </c>
      <c r="G5702" t="s">
        <v>25</v>
      </c>
      <c r="H5702" s="3">
        <v>20997.86</v>
      </c>
      <c r="I5702" t="s">
        <v>19</v>
      </c>
      <c r="J5702" t="s">
        <v>18</v>
      </c>
      <c r="K57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43.323015983575999</v>
      </c>
      <c r="L5702" s="5">
        <f>TablaDatos[[#This Row],[IMC_raw]]/1000000000000000</f>
        <v>43.323015983575999</v>
      </c>
      <c r="M5702" s="2">
        <v>4.3323015983576E+16</v>
      </c>
      <c r="N57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2" s="13">
        <f t="shared" si="89"/>
        <v>5701</v>
      </c>
      <c r="P5702" s="2" t="str">
        <f>IF(TablaDatos[[#This Row],[Diabetes]]=0,"No","Si")</f>
        <v>Si</v>
      </c>
      <c r="Q5702">
        <v>1</v>
      </c>
      <c r="R5702">
        <f>TablaDatos[[#This Row],[Aux2]]/10000000000000</f>
        <v>2170.57450186189</v>
      </c>
      <c r="S5702" s="1">
        <v>2.17057450186189E+16</v>
      </c>
      <c r="T5702" s="7">
        <f>TablaDatos[[#This Row],[Aux3]]/100000000000000</f>
        <v>29.584180958800602</v>
      </c>
      <c r="U5702" s="1">
        <v>2958418095880060</v>
      </c>
      <c r="V5702">
        <v>174.1</v>
      </c>
      <c r="W5702">
        <v>104.4</v>
      </c>
    </row>
    <row r="5703" spans="1:23">
      <c r="A5703">
        <v>2015</v>
      </c>
      <c r="B5703">
        <v>52</v>
      </c>
      <c r="C5703" t="s">
        <v>23</v>
      </c>
      <c r="D5703" t="s">
        <v>29</v>
      </c>
      <c r="E5703" t="s">
        <v>18</v>
      </c>
      <c r="F5703" t="s">
        <v>19</v>
      </c>
      <c r="G5703" t="s">
        <v>20</v>
      </c>
      <c r="H5703" s="3">
        <v>15504.75</v>
      </c>
      <c r="I5703" t="s">
        <v>21</v>
      </c>
      <c r="J5703" t="s">
        <v>19</v>
      </c>
      <c r="K57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43.309186430541601</v>
      </c>
      <c r="L5703" s="6">
        <f>TablaDatos[[#This Row],[IMC_raw]]/1000000000000000</f>
        <v>43.309186430541601</v>
      </c>
      <c r="M5703" s="2">
        <v>4.33091864305416E+16</v>
      </c>
      <c r="N57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3" s="13">
        <f t="shared" si="89"/>
        <v>5702</v>
      </c>
      <c r="P5703" s="2" t="str">
        <f>IF(TablaDatos[[#This Row],[Diabetes]]=0,"No","Si")</f>
        <v>No</v>
      </c>
      <c r="Q5703">
        <v>0</v>
      </c>
      <c r="R5703">
        <f>TablaDatos[[#This Row],[Aux2]]/10000000000000</f>
        <v>2521.4392495463899</v>
      </c>
      <c r="S5703" s="1">
        <v>2.52143924954639E+16</v>
      </c>
      <c r="T5703" s="7">
        <f>TablaDatos[[#This Row],[Aux3]]/100000000000000</f>
        <v>252.19509975520199</v>
      </c>
      <c r="U5703" s="1">
        <v>2.52195099755202E+16</v>
      </c>
      <c r="V5703">
        <v>174.4</v>
      </c>
      <c r="W5703">
        <v>98.1</v>
      </c>
    </row>
    <row r="5704" spans="1:23">
      <c r="A5704">
        <v>2015</v>
      </c>
      <c r="B5704">
        <v>67</v>
      </c>
      <c r="C5704" t="s">
        <v>23</v>
      </c>
      <c r="D5704" t="s">
        <v>72</v>
      </c>
      <c r="E5704" t="s">
        <v>31</v>
      </c>
      <c r="F5704" t="s">
        <v>24</v>
      </c>
      <c r="G5704" t="s">
        <v>25</v>
      </c>
      <c r="H5704" s="3">
        <v>10760.74</v>
      </c>
      <c r="I5704" t="s">
        <v>21</v>
      </c>
      <c r="J5704" t="s">
        <v>22</v>
      </c>
      <c r="K57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43.025572807354401</v>
      </c>
      <c r="L5704" s="6">
        <f>TablaDatos[[#This Row],[IMC_raw]]/1000000000000000</f>
        <v>43.025572807354401</v>
      </c>
      <c r="M5704" s="2">
        <v>4.30255728073544E+16</v>
      </c>
      <c r="N57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4" s="13">
        <f t="shared" si="89"/>
        <v>5703</v>
      </c>
      <c r="P5704" s="2" t="str">
        <f>IF(TablaDatos[[#This Row],[Diabetes]]=0,"No","Si")</f>
        <v>Si</v>
      </c>
      <c r="Q5704">
        <v>1</v>
      </c>
      <c r="R5704">
        <f>TablaDatos[[#This Row],[Aux2]]/10000000000000</f>
        <v>2550.9509359226599</v>
      </c>
      <c r="S5704" s="1">
        <v>2.55095093592266E+16</v>
      </c>
      <c r="T5704" s="7">
        <f>TablaDatos[[#This Row],[Aux3]]/100000000000000</f>
        <v>2.8031009197450301</v>
      </c>
      <c r="U5704" s="1">
        <v>280310091974503</v>
      </c>
      <c r="V5704">
        <v>181</v>
      </c>
      <c r="W5704">
        <v>108.3</v>
      </c>
    </row>
    <row r="5705" spans="1:23">
      <c r="A5705">
        <v>2015</v>
      </c>
      <c r="B5705">
        <v>52</v>
      </c>
      <c r="C5705" t="s">
        <v>16</v>
      </c>
      <c r="D5705" t="s">
        <v>29</v>
      </c>
      <c r="E5705" t="s">
        <v>21</v>
      </c>
      <c r="F5705" t="s">
        <v>24</v>
      </c>
      <c r="G5705" t="s">
        <v>20</v>
      </c>
      <c r="H5705" s="3">
        <v>8827.66</v>
      </c>
      <c r="I5705" t="s">
        <v>19</v>
      </c>
      <c r="J5705" t="s">
        <v>18</v>
      </c>
      <c r="K57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42.876256885318504</v>
      </c>
      <c r="L5705" s="5">
        <f>TablaDatos[[#This Row],[IMC_raw]]/1000000000000000</f>
        <v>4.2876256885318504</v>
      </c>
      <c r="M5705" s="2">
        <v>4287625688531850</v>
      </c>
      <c r="N57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5" s="13">
        <f t="shared" si="89"/>
        <v>5704</v>
      </c>
      <c r="P5705" s="2" t="str">
        <f>IF(TablaDatos[[#This Row],[Diabetes]]=0,"No","Si")</f>
        <v>Si</v>
      </c>
      <c r="Q5705">
        <v>1</v>
      </c>
      <c r="R5705">
        <f>TablaDatos[[#This Row],[Aux2]]/10000000000000</f>
        <v>2412.0033654570002</v>
      </c>
      <c r="S5705" s="1">
        <v>2.412003365457E+16</v>
      </c>
      <c r="T5705" s="7">
        <f>TablaDatos[[#This Row],[Aux3]]/100000000000000</f>
        <v>3.0000000000000001E-12</v>
      </c>
      <c r="U5705">
        <v>300</v>
      </c>
      <c r="V5705">
        <v>167</v>
      </c>
      <c r="W5705">
        <v>109.3</v>
      </c>
    </row>
    <row r="5706" spans="1:23">
      <c r="A5706">
        <v>2015</v>
      </c>
      <c r="B5706">
        <v>67</v>
      </c>
      <c r="C5706" t="s">
        <v>23</v>
      </c>
      <c r="D5706" t="s">
        <v>30</v>
      </c>
      <c r="E5706" t="s">
        <v>21</v>
      </c>
      <c r="F5706" t="s">
        <v>24</v>
      </c>
      <c r="G5706" t="s">
        <v>25</v>
      </c>
      <c r="H5706" s="3">
        <v>9319.56</v>
      </c>
      <c r="I5706" t="s">
        <v>19</v>
      </c>
      <c r="J5706" t="s">
        <v>18</v>
      </c>
      <c r="K57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42.856767965534999</v>
      </c>
      <c r="L5706" s="5">
        <f>TablaDatos[[#This Row],[IMC_raw]]/1000000000000000</f>
        <v>4.2856767965535001</v>
      </c>
      <c r="M5706" s="2">
        <v>4285676796553500</v>
      </c>
      <c r="N57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6" s="13">
        <f t="shared" si="89"/>
        <v>5705</v>
      </c>
      <c r="P5706" s="2" t="str">
        <f>IF(TablaDatos[[#This Row],[Diabetes]]=0,"No","Si")</f>
        <v>Si</v>
      </c>
      <c r="Q5706">
        <v>1</v>
      </c>
      <c r="R5706">
        <f>TablaDatos[[#This Row],[Aux2]]/10000000000000</f>
        <v>2418.0118271578199</v>
      </c>
      <c r="S5706" s="1">
        <v>2.41801182715782E+16</v>
      </c>
      <c r="T5706" s="7">
        <f>TablaDatos[[#This Row],[Aux3]]/100000000000000</f>
        <v>27.0682126731033</v>
      </c>
      <c r="U5706" s="1">
        <v>2706821267310330</v>
      </c>
      <c r="V5706">
        <v>173.4</v>
      </c>
      <c r="W5706">
        <v>102.7</v>
      </c>
    </row>
    <row r="5707" spans="1:23">
      <c r="A5707">
        <v>2015</v>
      </c>
      <c r="B5707">
        <v>65</v>
      </c>
      <c r="C5707" t="s">
        <v>23</v>
      </c>
      <c r="D5707" t="s">
        <v>29</v>
      </c>
      <c r="E5707" t="s">
        <v>31</v>
      </c>
      <c r="F5707" t="s">
        <v>19</v>
      </c>
      <c r="G5707" t="s">
        <v>25</v>
      </c>
      <c r="H5707" s="3">
        <v>9654.3799999999992</v>
      </c>
      <c r="I5707" t="s">
        <v>21</v>
      </c>
      <c r="J5707" t="s">
        <v>18</v>
      </c>
      <c r="K57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42.769339233836298</v>
      </c>
      <c r="L5707" s="5">
        <f>TablaDatos[[#This Row],[IMC_raw]]/1000000000000000</f>
        <v>0.42769339233836301</v>
      </c>
      <c r="M5707" s="2">
        <v>427693392338363</v>
      </c>
      <c r="N57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7" s="13">
        <f t="shared" si="89"/>
        <v>5706</v>
      </c>
      <c r="P5707" s="2" t="str">
        <f>IF(TablaDatos[[#This Row],[Diabetes]]=0,"No","Si")</f>
        <v>Si</v>
      </c>
      <c r="Q5707">
        <v>1</v>
      </c>
      <c r="R5707">
        <f>TablaDatos[[#This Row],[Aux2]]/10000000000000</f>
        <v>2417.6275884265401</v>
      </c>
      <c r="S5707" s="1">
        <v>2.41762758842654E+16</v>
      </c>
      <c r="T5707" s="7">
        <f>TablaDatos[[#This Row],[Aux3]]/100000000000000</f>
        <v>29.868064694586302</v>
      </c>
      <c r="U5707" s="1">
        <v>2986806469458630</v>
      </c>
      <c r="V5707">
        <v>177.5</v>
      </c>
      <c r="W5707">
        <v>108.8</v>
      </c>
    </row>
    <row r="5708" spans="1:23">
      <c r="A5708">
        <v>2015</v>
      </c>
      <c r="B5708">
        <v>66</v>
      </c>
      <c r="C5708" t="s">
        <v>16</v>
      </c>
      <c r="D5708" t="s">
        <v>29</v>
      </c>
      <c r="E5708" t="s">
        <v>31</v>
      </c>
      <c r="F5708" t="s">
        <v>24</v>
      </c>
      <c r="G5708" t="s">
        <v>25</v>
      </c>
      <c r="H5708" s="3">
        <v>18582.79</v>
      </c>
      <c r="I5708" t="s">
        <v>21</v>
      </c>
      <c r="J5708" t="s">
        <v>22</v>
      </c>
      <c r="K5708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42.769117420156</v>
      </c>
      <c r="L5708" s="6">
        <f>TablaDatos[[#This Row],[IMC_raw]]/1000000000000000</f>
        <v>4.2769117420156003E-2</v>
      </c>
      <c r="M5708" s="2">
        <v>42769117420156</v>
      </c>
      <c r="N57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8" s="13">
        <f t="shared" si="89"/>
        <v>5707</v>
      </c>
      <c r="P5708" s="2" t="str">
        <f>IF(TablaDatos[[#This Row],[Diabetes]]=0,"No","Si")</f>
        <v>Si</v>
      </c>
      <c r="Q5708">
        <v>1</v>
      </c>
      <c r="R5708">
        <f>TablaDatos[[#This Row],[Aux2]]/10000000000000</f>
        <v>2340.8176756991802</v>
      </c>
      <c r="S5708" s="1">
        <v>2.34081767569918E+16</v>
      </c>
      <c r="T5708" s="7">
        <f>TablaDatos[[#This Row],[Aux3]]/100000000000000</f>
        <v>3.0000000000000001E-12</v>
      </c>
      <c r="U5708">
        <v>300</v>
      </c>
      <c r="V5708">
        <v>182.9</v>
      </c>
      <c r="W5708">
        <v>109.9</v>
      </c>
    </row>
    <row r="5709" spans="1:23">
      <c r="A5709">
        <v>2015</v>
      </c>
      <c r="B5709">
        <v>47</v>
      </c>
      <c r="C5709" t="s">
        <v>16</v>
      </c>
      <c r="D5709" t="s">
        <v>36</v>
      </c>
      <c r="E5709" t="s">
        <v>21</v>
      </c>
      <c r="F5709" t="s">
        <v>24</v>
      </c>
      <c r="G5709" t="s">
        <v>20</v>
      </c>
      <c r="H5709" s="3">
        <v>19944.47</v>
      </c>
      <c r="I5709" t="s">
        <v>21</v>
      </c>
      <c r="J5709" t="s">
        <v>18</v>
      </c>
      <c r="K57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42.413354012569606</v>
      </c>
      <c r="L5709" s="5">
        <f>TablaDatos[[#This Row],[IMC_raw]]/1000000000000000</f>
        <v>4.2413354012569604</v>
      </c>
      <c r="M5709" s="2">
        <v>4241335401256960</v>
      </c>
      <c r="N57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09" s="13">
        <f t="shared" si="89"/>
        <v>5708</v>
      </c>
      <c r="P5709" s="2" t="str">
        <f>IF(TablaDatos[[#This Row],[Diabetes]]=0,"No","Si")</f>
        <v>Si</v>
      </c>
      <c r="Q5709">
        <v>1</v>
      </c>
      <c r="R5709">
        <f>TablaDatos[[#This Row],[Aux2]]/10000000000000</f>
        <v>2499.14818470206</v>
      </c>
      <c r="S5709" s="1">
        <v>2.49914818470206E+16</v>
      </c>
      <c r="T5709" s="7">
        <f>TablaDatos[[#This Row],[Aux3]]/100000000000000</f>
        <v>28.416908114701201</v>
      </c>
      <c r="U5709" s="1">
        <v>2841690811470120</v>
      </c>
      <c r="V5709">
        <v>164.3</v>
      </c>
      <c r="W5709">
        <v>98.9</v>
      </c>
    </row>
    <row r="5710" spans="1:23">
      <c r="A5710">
        <v>2015</v>
      </c>
      <c r="B5710">
        <v>73</v>
      </c>
      <c r="C5710" t="s">
        <v>23</v>
      </c>
      <c r="D5710" t="s">
        <v>73</v>
      </c>
      <c r="E5710" t="s">
        <v>31</v>
      </c>
      <c r="F5710" t="s">
        <v>24</v>
      </c>
      <c r="G5710" t="s">
        <v>25</v>
      </c>
      <c r="H5710" s="3">
        <v>13938.92</v>
      </c>
      <c r="I5710" t="s">
        <v>19</v>
      </c>
      <c r="J5710" t="s">
        <v>22</v>
      </c>
      <c r="K57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42.375389223681204</v>
      </c>
      <c r="L5710" s="5">
        <f>TablaDatos[[#This Row],[IMC_raw]]/1000000000000000</f>
        <v>4.2375389223681204</v>
      </c>
      <c r="M5710" s="2">
        <v>4237538922368120</v>
      </c>
      <c r="N57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0" s="13">
        <f t="shared" si="89"/>
        <v>5709</v>
      </c>
      <c r="P5710" s="2" t="str">
        <f>IF(TablaDatos[[#This Row],[Diabetes]]=0,"No","Si")</f>
        <v>Si</v>
      </c>
      <c r="Q5710">
        <v>1</v>
      </c>
      <c r="R5710">
        <f>TablaDatos[[#This Row],[Aux2]]/10000000000000</f>
        <v>242.54171455256599</v>
      </c>
      <c r="S5710" s="1">
        <v>2425417145525660</v>
      </c>
      <c r="T5710" s="7">
        <f>TablaDatos[[#This Row],[Aux3]]/100000000000000</f>
        <v>291.741828362918</v>
      </c>
      <c r="U5710" s="1">
        <v>2.91741828362918E+16</v>
      </c>
      <c r="V5710">
        <v>186</v>
      </c>
      <c r="W5710">
        <v>113.5</v>
      </c>
    </row>
    <row r="5711" spans="1:23">
      <c r="A5711">
        <v>2015</v>
      </c>
      <c r="B5711">
        <v>56</v>
      </c>
      <c r="C5711" t="s">
        <v>23</v>
      </c>
      <c r="D5711" t="s">
        <v>73</v>
      </c>
      <c r="E5711" t="s">
        <v>21</v>
      </c>
      <c r="F5711" t="s">
        <v>24</v>
      </c>
      <c r="G5711" t="s">
        <v>28</v>
      </c>
      <c r="H5711" s="3">
        <v>18782.16</v>
      </c>
      <c r="I5711" t="s">
        <v>19</v>
      </c>
      <c r="J5711" t="s">
        <v>22</v>
      </c>
      <c r="K57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42.364517312012701</v>
      </c>
      <c r="L5711" s="6">
        <f>TablaDatos[[#This Row],[IMC_raw]]/1000000000000000</f>
        <v>4.2364517312012699</v>
      </c>
      <c r="M5711" s="2">
        <v>4236451731201270</v>
      </c>
      <c r="N57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1" s="13">
        <f t="shared" si="89"/>
        <v>5710</v>
      </c>
      <c r="P5711" s="2" t="str">
        <f>IF(TablaDatos[[#This Row],[Diabetes]]=0,"No","Si")</f>
        <v>Si</v>
      </c>
      <c r="Q5711">
        <v>1</v>
      </c>
      <c r="R5711">
        <f>TablaDatos[[#This Row],[Aux2]]/10000000000000</f>
        <v>256.478888335129</v>
      </c>
      <c r="S5711" s="1">
        <v>2564788883351290</v>
      </c>
      <c r="T5711" s="7">
        <f>TablaDatos[[#This Row],[Aux3]]/100000000000000</f>
        <v>26.5652415269839</v>
      </c>
      <c r="U5711" s="1">
        <v>2656524152698390</v>
      </c>
      <c r="V5711">
        <v>168.9</v>
      </c>
      <c r="W5711">
        <v>105.8</v>
      </c>
    </row>
    <row r="5712" spans="1:23">
      <c r="A5712">
        <v>2015</v>
      </c>
      <c r="B5712">
        <v>64</v>
      </c>
      <c r="C5712" t="s">
        <v>23</v>
      </c>
      <c r="D5712" t="s">
        <v>17</v>
      </c>
      <c r="E5712" t="s">
        <v>19</v>
      </c>
      <c r="F5712" t="s">
        <v>19</v>
      </c>
      <c r="G5712" t="s">
        <v>28</v>
      </c>
      <c r="H5712" s="3">
        <v>25078.2</v>
      </c>
      <c r="I5712" t="s">
        <v>21</v>
      </c>
      <c r="J5712" t="s">
        <v>18</v>
      </c>
      <c r="K57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42.2900666424759</v>
      </c>
      <c r="L5712" s="6">
        <f>TablaDatos[[#This Row],[IMC_raw]]/100000000000000</f>
        <v>42.2900666424759</v>
      </c>
      <c r="M5712" s="2">
        <v>4229006664247590</v>
      </c>
      <c r="N57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2" s="13">
        <f t="shared" si="89"/>
        <v>5711</v>
      </c>
      <c r="P5712" s="2" t="str">
        <f>IF(TablaDatos[[#This Row],[Diabetes]]=0,"No","Si")</f>
        <v>Si</v>
      </c>
      <c r="Q5712">
        <v>1</v>
      </c>
      <c r="R5712">
        <f>TablaDatos[[#This Row],[Aux2]]/10000000000000</f>
        <v>2303.1613790024098</v>
      </c>
      <c r="S5712" s="1">
        <v>2.30316137900241E+16</v>
      </c>
      <c r="T5712" s="7">
        <f>TablaDatos[[#This Row],[Aux3]]/100000000000000</f>
        <v>22.5285537738268</v>
      </c>
      <c r="U5712" s="1">
        <v>2252855377382680</v>
      </c>
      <c r="V5712">
        <v>170.9</v>
      </c>
      <c r="W5712">
        <v>102.1</v>
      </c>
    </row>
    <row r="5713" spans="1:23">
      <c r="A5713">
        <v>2015</v>
      </c>
      <c r="B5713">
        <v>52</v>
      </c>
      <c r="C5713" t="s">
        <v>23</v>
      </c>
      <c r="D5713" t="s">
        <v>30</v>
      </c>
      <c r="E5713" t="s">
        <v>18</v>
      </c>
      <c r="F5713" t="s">
        <v>19</v>
      </c>
      <c r="G5713" t="s">
        <v>20</v>
      </c>
      <c r="H5713" s="3">
        <v>18744.16</v>
      </c>
      <c r="I5713" t="s">
        <v>19</v>
      </c>
      <c r="J5713" t="s">
        <v>18</v>
      </c>
      <c r="K57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42.181851267931599</v>
      </c>
      <c r="L5713" s="6">
        <f>TablaDatos[[#This Row],[IMC_raw]]/1000000000000000</f>
        <v>42.181851267931599</v>
      </c>
      <c r="M5713" s="2">
        <v>4.21818512679316E+16</v>
      </c>
      <c r="N57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3" s="13">
        <f t="shared" si="89"/>
        <v>5712</v>
      </c>
      <c r="P5713" s="2" t="str">
        <f>IF(TablaDatos[[#This Row],[Diabetes]]=0,"No","Si")</f>
        <v>No</v>
      </c>
      <c r="Q5713">
        <v>0</v>
      </c>
      <c r="R5713">
        <f>TablaDatos[[#This Row],[Aux2]]/10000000000000</f>
        <v>2381.8141846296699</v>
      </c>
      <c r="S5713" s="1">
        <v>2.38181418462967E+16</v>
      </c>
      <c r="T5713" s="7">
        <f>TablaDatos[[#This Row],[Aux3]]/100000000000000</f>
        <v>27.751761442396699</v>
      </c>
      <c r="U5713" s="1">
        <v>2775176144239670</v>
      </c>
      <c r="V5713">
        <v>156.30000000000001</v>
      </c>
      <c r="W5713">
        <v>93.8</v>
      </c>
    </row>
    <row r="5714" spans="1:23">
      <c r="A5714">
        <v>2015</v>
      </c>
      <c r="B5714">
        <v>61</v>
      </c>
      <c r="C5714" t="s">
        <v>23</v>
      </c>
      <c r="D5714" t="s">
        <v>17</v>
      </c>
      <c r="E5714" t="s">
        <v>21</v>
      </c>
      <c r="F5714" t="s">
        <v>19</v>
      </c>
      <c r="G5714" t="s">
        <v>28</v>
      </c>
      <c r="H5714" s="3">
        <v>13089.3</v>
      </c>
      <c r="I5714" t="s">
        <v>21</v>
      </c>
      <c r="J5714" t="s">
        <v>19</v>
      </c>
      <c r="K57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42.094312463488905</v>
      </c>
      <c r="L5714" s="6">
        <f>TablaDatos[[#This Row],[IMC_raw]]/1000000000000000</f>
        <v>4.2094312463488901</v>
      </c>
      <c r="M5714" s="2">
        <v>4209431246348890</v>
      </c>
      <c r="N57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4" s="13">
        <f t="shared" si="89"/>
        <v>5713</v>
      </c>
      <c r="P5714" s="2" t="str">
        <f>IF(TablaDatos[[#This Row],[Diabetes]]=0,"No","Si")</f>
        <v>Si</v>
      </c>
      <c r="Q5714">
        <v>1</v>
      </c>
      <c r="R5714">
        <f>TablaDatos[[#This Row],[Aux2]]/10000000000000</f>
        <v>252.94388295892199</v>
      </c>
      <c r="S5714" s="1">
        <v>2529438829589220</v>
      </c>
      <c r="T5714" s="7">
        <f>TablaDatos[[#This Row],[Aux3]]/100000000000000</f>
        <v>3.0000000000000001E-12</v>
      </c>
      <c r="U5714">
        <v>300</v>
      </c>
      <c r="V5714">
        <v>173</v>
      </c>
      <c r="W5714">
        <v>105.5</v>
      </c>
    </row>
    <row r="5715" spans="1:23">
      <c r="A5715">
        <v>2015</v>
      </c>
      <c r="B5715">
        <v>68</v>
      </c>
      <c r="C5715" t="s">
        <v>23</v>
      </c>
      <c r="D5715" t="s">
        <v>42</v>
      </c>
      <c r="E5715" t="s">
        <v>21</v>
      </c>
      <c r="F5715" t="s">
        <v>24</v>
      </c>
      <c r="G5715" t="s">
        <v>25</v>
      </c>
      <c r="H5715" s="3">
        <v>20327.810000000001</v>
      </c>
      <c r="I5715" t="s">
        <v>21</v>
      </c>
      <c r="J5715" t="s">
        <v>18</v>
      </c>
      <c r="K57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41.787144162336801</v>
      </c>
      <c r="L5715" s="6">
        <f>TablaDatos[[#This Row],[IMC_raw]]/1000000000000000</f>
        <v>4.1787144162336798</v>
      </c>
      <c r="M5715" s="2">
        <v>4178714416233680</v>
      </c>
      <c r="N57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5" s="13">
        <f t="shared" si="89"/>
        <v>5714</v>
      </c>
      <c r="P5715" s="2" t="str">
        <f>IF(TablaDatos[[#This Row],[Diabetes]]=0,"No","Si")</f>
        <v>Si</v>
      </c>
      <c r="Q5715">
        <v>1</v>
      </c>
      <c r="R5715">
        <f>TablaDatos[[#This Row],[Aux2]]/10000000000000</f>
        <v>261.45931882737301</v>
      </c>
      <c r="S5715" s="1">
        <v>2614593188273730</v>
      </c>
      <c r="T5715" s="7">
        <f>TablaDatos[[#This Row],[Aux3]]/100000000000000</f>
        <v>25.036123194630601</v>
      </c>
      <c r="U5715" s="1">
        <v>2503612319463060</v>
      </c>
      <c r="V5715">
        <v>178.8</v>
      </c>
      <c r="W5715">
        <v>106.1</v>
      </c>
    </row>
    <row r="5716" spans="1:23">
      <c r="A5716">
        <v>2015</v>
      </c>
      <c r="B5716">
        <v>59</v>
      </c>
      <c r="C5716" t="s">
        <v>16</v>
      </c>
      <c r="D5716" t="s">
        <v>17</v>
      </c>
      <c r="E5716" t="s">
        <v>21</v>
      </c>
      <c r="F5716" t="s">
        <v>24</v>
      </c>
      <c r="G5716" t="s">
        <v>28</v>
      </c>
      <c r="H5716" s="3">
        <v>22572.87</v>
      </c>
      <c r="I5716" t="s">
        <v>21</v>
      </c>
      <c r="J5716" t="s">
        <v>19</v>
      </c>
      <c r="K57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41.749103143463202</v>
      </c>
      <c r="L5716" s="5">
        <f>TablaDatos[[#This Row],[IMC_raw]]/1000000000000000</f>
        <v>0.41749103143463201</v>
      </c>
      <c r="M5716" s="2">
        <v>417491031434632</v>
      </c>
      <c r="N57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6" s="13">
        <f t="shared" si="89"/>
        <v>5715</v>
      </c>
      <c r="P5716" s="2" t="str">
        <f>IF(TablaDatos[[#This Row],[Diabetes]]=0,"No","Si")</f>
        <v>Si</v>
      </c>
      <c r="Q5716">
        <v>1</v>
      </c>
      <c r="R5716">
        <f>TablaDatos[[#This Row],[Aux2]]/10000000000000</f>
        <v>2618.9418583317902</v>
      </c>
      <c r="S5716" s="1">
        <v>2.61894185833179E+16</v>
      </c>
      <c r="T5716" s="7">
        <f>TablaDatos[[#This Row],[Aux3]]/100000000000000</f>
        <v>281.11240944164598</v>
      </c>
      <c r="U5716" s="1">
        <v>2.81112409441646E+16</v>
      </c>
      <c r="V5716">
        <v>186.9</v>
      </c>
      <c r="W5716">
        <v>105.9</v>
      </c>
    </row>
    <row r="5717" spans="1:23">
      <c r="A5717">
        <v>2015</v>
      </c>
      <c r="B5717">
        <v>67</v>
      </c>
      <c r="C5717" t="s">
        <v>23</v>
      </c>
      <c r="D5717" t="s">
        <v>29</v>
      </c>
      <c r="E5717" t="s">
        <v>31</v>
      </c>
      <c r="F5717" t="s">
        <v>24</v>
      </c>
      <c r="G5717" t="s">
        <v>25</v>
      </c>
      <c r="H5717" s="3">
        <v>10296.36</v>
      </c>
      <c r="I5717" t="s">
        <v>21</v>
      </c>
      <c r="J5717" t="s">
        <v>18</v>
      </c>
      <c r="K57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41.679390697819599</v>
      </c>
      <c r="L5717" s="6">
        <f>TablaDatos[[#This Row],[IMC_raw]]/1000000000000000</f>
        <v>4.1679390697819603</v>
      </c>
      <c r="M5717" s="2">
        <v>4167939069781960</v>
      </c>
      <c r="N57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7" s="13">
        <f t="shared" si="89"/>
        <v>5716</v>
      </c>
      <c r="P5717" s="2" t="str">
        <f>IF(TablaDatos[[#This Row],[Diabetes]]=0,"No","Si")</f>
        <v>Si</v>
      </c>
      <c r="Q5717">
        <v>1</v>
      </c>
      <c r="R5717">
        <f>TablaDatos[[#This Row],[Aux2]]/10000000000000</f>
        <v>248.74324442567399</v>
      </c>
      <c r="S5717" s="1">
        <v>2487432444256740</v>
      </c>
      <c r="T5717" s="7">
        <f>TablaDatos[[#This Row],[Aux3]]/100000000000000</f>
        <v>277.120860334067</v>
      </c>
      <c r="U5717" s="1">
        <v>2.77120860334067E+16</v>
      </c>
      <c r="V5717">
        <v>170.2</v>
      </c>
      <c r="W5717">
        <v>100.4</v>
      </c>
    </row>
    <row r="5718" spans="1:23">
      <c r="A5718">
        <v>2015</v>
      </c>
      <c r="B5718">
        <v>63</v>
      </c>
      <c r="C5718" t="s">
        <v>16</v>
      </c>
      <c r="D5718" t="s">
        <v>17</v>
      </c>
      <c r="E5718" t="s">
        <v>21</v>
      </c>
      <c r="F5718" t="s">
        <v>24</v>
      </c>
      <c r="G5718" t="s">
        <v>28</v>
      </c>
      <c r="H5718" s="3">
        <v>12238.22</v>
      </c>
      <c r="I5718" t="s">
        <v>19</v>
      </c>
      <c r="J5718" t="s">
        <v>18</v>
      </c>
      <c r="K57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41.639584188993297</v>
      </c>
      <c r="L5718" s="5">
        <f>TablaDatos[[#This Row],[IMC_raw]]/1000000000000000</f>
        <v>41.639584188993297</v>
      </c>
      <c r="M5718" s="2">
        <v>4.1639584188993296E+16</v>
      </c>
      <c r="N57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8" s="13">
        <f t="shared" si="89"/>
        <v>5717</v>
      </c>
      <c r="P5718" s="2" t="str">
        <f>IF(TablaDatos[[#This Row],[Diabetes]]=0,"No","Si")</f>
        <v>Si</v>
      </c>
      <c r="Q5718">
        <v>1</v>
      </c>
      <c r="R5718">
        <f>TablaDatos[[#This Row],[Aux2]]/10000000000000</f>
        <v>2281.5214673012301</v>
      </c>
      <c r="S5718" s="1">
        <v>2.28152146730123E+16</v>
      </c>
      <c r="T5718" s="7">
        <f>TablaDatos[[#This Row],[Aux3]]/100000000000000</f>
        <v>27.857286660617699</v>
      </c>
      <c r="U5718" s="1">
        <v>2785728666061770</v>
      </c>
      <c r="V5718">
        <v>175.2</v>
      </c>
      <c r="W5718">
        <v>103.8</v>
      </c>
    </row>
    <row r="5719" spans="1:23">
      <c r="A5719">
        <v>2015</v>
      </c>
      <c r="B5719">
        <v>64</v>
      </c>
      <c r="C5719" t="s">
        <v>16</v>
      </c>
      <c r="D5719" t="s">
        <v>30</v>
      </c>
      <c r="E5719" t="s">
        <v>21</v>
      </c>
      <c r="F5719" t="s">
        <v>24</v>
      </c>
      <c r="G5719" t="s">
        <v>28</v>
      </c>
      <c r="H5719" s="3">
        <v>12894.65</v>
      </c>
      <c r="I5719" t="s">
        <v>19</v>
      </c>
      <c r="J5719" t="s">
        <v>22</v>
      </c>
      <c r="K57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41.312124298292602</v>
      </c>
      <c r="L5719" s="6">
        <f>TablaDatos[[#This Row],[IMC_raw]]/1000000000000000</f>
        <v>4.1312124298292598</v>
      </c>
      <c r="M5719" s="2">
        <v>4131212429829260</v>
      </c>
      <c r="N57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19" s="13">
        <f t="shared" si="89"/>
        <v>5718</v>
      </c>
      <c r="P5719" s="2" t="str">
        <f>IF(TablaDatos[[#This Row],[Diabetes]]=0,"No","Si")</f>
        <v>Si</v>
      </c>
      <c r="Q5719">
        <v>1</v>
      </c>
      <c r="R5719">
        <f>TablaDatos[[#This Row],[Aux2]]/10000000000000</f>
        <v>2411.97469186738</v>
      </c>
      <c r="S5719" s="1">
        <v>2.41197469186738E+16</v>
      </c>
      <c r="T5719" s="7">
        <f>TablaDatos[[#This Row],[Aux3]]/100000000000000</f>
        <v>261.87557410930799</v>
      </c>
      <c r="U5719" s="1">
        <v>2.61875574109308E+16</v>
      </c>
      <c r="V5719">
        <v>176</v>
      </c>
      <c r="W5719">
        <v>108.9</v>
      </c>
    </row>
    <row r="5720" spans="1:23">
      <c r="A5720">
        <v>2015</v>
      </c>
      <c r="B5720">
        <v>63</v>
      </c>
      <c r="C5720" t="s">
        <v>16</v>
      </c>
      <c r="D5720" t="s">
        <v>72</v>
      </c>
      <c r="E5720" t="s">
        <v>19</v>
      </c>
      <c r="F5720" t="s">
        <v>19</v>
      </c>
      <c r="G5720" t="s">
        <v>28</v>
      </c>
      <c r="H5720" s="3">
        <v>15169.81</v>
      </c>
      <c r="I5720" t="s">
        <v>19</v>
      </c>
      <c r="J5720" t="s">
        <v>22</v>
      </c>
      <c r="K57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41.311662331437596</v>
      </c>
      <c r="L5720" s="5">
        <f>TablaDatos[[#This Row],[IMC_raw]]/1000000000000000</f>
        <v>4.1311662331437597</v>
      </c>
      <c r="M5720" s="2">
        <v>4131166233143760</v>
      </c>
      <c r="N57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0" s="13">
        <f t="shared" si="89"/>
        <v>5719</v>
      </c>
      <c r="P5720" s="2" t="str">
        <f>IF(TablaDatos[[#This Row],[Diabetes]]=0,"No","Si")</f>
        <v>No</v>
      </c>
      <c r="Q5720">
        <v>0</v>
      </c>
      <c r="R5720">
        <f>TablaDatos[[#This Row],[Aux2]]/10000000000000</f>
        <v>227.01900295419301</v>
      </c>
      <c r="S5720" s="1">
        <v>2270190029541930</v>
      </c>
      <c r="T5720" s="7">
        <f>TablaDatos[[#This Row],[Aux3]]/100000000000000</f>
        <v>253.63220711641901</v>
      </c>
      <c r="U5720" s="1">
        <v>2.53632207116419E+16</v>
      </c>
      <c r="V5720">
        <v>169.4</v>
      </c>
      <c r="W5720">
        <v>101.2</v>
      </c>
    </row>
    <row r="5721" spans="1:23">
      <c r="A5721">
        <v>2015</v>
      </c>
      <c r="B5721">
        <v>65</v>
      </c>
      <c r="C5721" t="s">
        <v>16</v>
      </c>
      <c r="D5721" t="s">
        <v>29</v>
      </c>
      <c r="E5721" t="s">
        <v>31</v>
      </c>
      <c r="F5721" t="s">
        <v>24</v>
      </c>
      <c r="G5721" t="s">
        <v>25</v>
      </c>
      <c r="H5721" s="3">
        <v>12686.47</v>
      </c>
      <c r="I5721" t="s">
        <v>21</v>
      </c>
      <c r="J5721" t="s">
        <v>19</v>
      </c>
      <c r="K57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41.2458845017673</v>
      </c>
      <c r="L5721" s="5">
        <f>TablaDatos[[#This Row],[IMC_raw]]/1000000000000000</f>
        <v>4.1245884501767298</v>
      </c>
      <c r="M5721" s="2">
        <v>4124588450176730</v>
      </c>
      <c r="N57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1" s="13">
        <f t="shared" si="89"/>
        <v>5720</v>
      </c>
      <c r="P5721" s="2" t="str">
        <f>IF(TablaDatos[[#This Row],[Diabetes]]=0,"No","Si")</f>
        <v>Si</v>
      </c>
      <c r="Q5721">
        <v>1</v>
      </c>
      <c r="R5721">
        <f>TablaDatos[[#This Row],[Aux2]]/10000000000000</f>
        <v>2726.03477226328</v>
      </c>
      <c r="S5721" s="1">
        <v>2.72603477226328E+16</v>
      </c>
      <c r="T5721" s="7">
        <f>TablaDatos[[#This Row],[Aux3]]/100000000000000</f>
        <v>28.103949969833099</v>
      </c>
      <c r="U5721" s="1">
        <v>2810394996983310</v>
      </c>
      <c r="V5721">
        <v>181.8</v>
      </c>
      <c r="W5721">
        <v>109.7</v>
      </c>
    </row>
    <row r="5722" spans="1:23">
      <c r="A5722">
        <v>2015</v>
      </c>
      <c r="B5722">
        <v>66</v>
      </c>
      <c r="C5722" t="s">
        <v>23</v>
      </c>
      <c r="D5722" t="s">
        <v>73</v>
      </c>
      <c r="E5722" t="s">
        <v>31</v>
      </c>
      <c r="F5722" t="s">
        <v>24</v>
      </c>
      <c r="G5722" t="s">
        <v>25</v>
      </c>
      <c r="H5722" s="3">
        <v>25474.15</v>
      </c>
      <c r="I5722" t="s">
        <v>19</v>
      </c>
      <c r="J5722" t="s">
        <v>22</v>
      </c>
      <c r="K57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41.204529900796096</v>
      </c>
      <c r="L5722" s="6">
        <f>TablaDatos[[#This Row],[IMC_raw]]/1000000000000000</f>
        <v>41.204529900796096</v>
      </c>
      <c r="M5722" s="2">
        <v>4.1204529900796096E+16</v>
      </c>
      <c r="N57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2" s="13">
        <f t="shared" si="89"/>
        <v>5721</v>
      </c>
      <c r="P5722" s="2" t="str">
        <f>IF(TablaDatos[[#This Row],[Diabetes]]=0,"No","Si")</f>
        <v>Si</v>
      </c>
      <c r="Q5722">
        <v>1</v>
      </c>
      <c r="R5722">
        <f>TablaDatos[[#This Row],[Aux2]]/10000000000000</f>
        <v>2299.4472316901101</v>
      </c>
      <c r="S5722" s="1">
        <v>2.29944723169011E+16</v>
      </c>
      <c r="T5722" s="7">
        <f>TablaDatos[[#This Row],[Aux3]]/100000000000000</f>
        <v>2.82164644584069</v>
      </c>
      <c r="U5722" s="1">
        <v>282164644584069</v>
      </c>
      <c r="V5722">
        <v>178.7</v>
      </c>
      <c r="W5722">
        <v>108.2</v>
      </c>
    </row>
    <row r="5723" spans="1:23">
      <c r="A5723">
        <v>2015</v>
      </c>
      <c r="B5723">
        <v>56</v>
      </c>
      <c r="C5723" t="s">
        <v>16</v>
      </c>
      <c r="D5723" t="s">
        <v>73</v>
      </c>
      <c r="E5723" t="s">
        <v>19</v>
      </c>
      <c r="F5723" t="s">
        <v>19</v>
      </c>
      <c r="G5723" t="s">
        <v>28</v>
      </c>
      <c r="H5723" s="3">
        <v>46354.27</v>
      </c>
      <c r="I5723" t="s">
        <v>21</v>
      </c>
      <c r="J5723" t="s">
        <v>21</v>
      </c>
      <c r="K57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41.168871602951299</v>
      </c>
      <c r="L5723" s="6">
        <f>TablaDatos[[#This Row],[IMC_raw]]/1000000000000000</f>
        <v>4.1168871602951302</v>
      </c>
      <c r="M5723" s="2">
        <v>4116887160295130</v>
      </c>
      <c r="N57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3" s="13">
        <f t="shared" si="89"/>
        <v>5722</v>
      </c>
      <c r="P5723" s="2" t="str">
        <f>IF(TablaDatos[[#This Row],[Diabetes]]=0,"No","Si")</f>
        <v>No</v>
      </c>
      <c r="Q5723">
        <v>0</v>
      </c>
      <c r="R5723">
        <f>TablaDatos[[#This Row],[Aux2]]/10000000000000</f>
        <v>2622.7161293683898</v>
      </c>
      <c r="S5723" s="1">
        <v>2.62271612936839E+16</v>
      </c>
      <c r="T5723" s="7">
        <f>TablaDatos[[#This Row],[Aux3]]/100000000000000</f>
        <v>28.416998857178498</v>
      </c>
      <c r="U5723" s="1">
        <v>2841699885717850</v>
      </c>
      <c r="V5723">
        <v>178</v>
      </c>
      <c r="W5723">
        <v>104.6</v>
      </c>
    </row>
    <row r="5724" spans="1:23">
      <c r="A5724">
        <v>2015</v>
      </c>
      <c r="B5724">
        <v>59</v>
      </c>
      <c r="C5724" t="s">
        <v>16</v>
      </c>
      <c r="D5724" t="s">
        <v>34</v>
      </c>
      <c r="E5724" t="s">
        <v>18</v>
      </c>
      <c r="F5724" t="s">
        <v>24</v>
      </c>
      <c r="G5724" t="s">
        <v>28</v>
      </c>
      <c r="H5724" s="3">
        <v>20480.150000000001</v>
      </c>
      <c r="I5724" t="s">
        <v>21</v>
      </c>
      <c r="J5724" t="s">
        <v>22</v>
      </c>
      <c r="K5724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41.168693290974005</v>
      </c>
      <c r="L5724" s="5">
        <f>TablaDatos[[#This Row],[IMC_raw]]/1000000000000000</f>
        <v>4.1168693290974001E-2</v>
      </c>
      <c r="M5724" s="2">
        <v>41168693290974</v>
      </c>
      <c r="N57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4" s="13">
        <f t="shared" si="89"/>
        <v>5723</v>
      </c>
      <c r="P5724" s="2" t="str">
        <f>IF(TablaDatos[[#This Row],[Diabetes]]=0,"No","Si")</f>
        <v>Si</v>
      </c>
      <c r="Q5724">
        <v>1</v>
      </c>
      <c r="R5724">
        <f>TablaDatos[[#This Row],[Aux2]]/10000000000000</f>
        <v>242.85966839836101</v>
      </c>
      <c r="S5724" s="1">
        <v>2428596683983610</v>
      </c>
      <c r="T5724" s="7">
        <f>TablaDatos[[#This Row],[Aux3]]/100000000000000</f>
        <v>249.81676777524501</v>
      </c>
      <c r="U5724" s="1">
        <v>2.49816767775245E+16</v>
      </c>
      <c r="V5724">
        <v>168.4</v>
      </c>
      <c r="W5724">
        <v>110.5</v>
      </c>
    </row>
    <row r="5725" spans="1:23">
      <c r="A5725">
        <v>2015</v>
      </c>
      <c r="B5725">
        <v>67</v>
      </c>
      <c r="C5725" t="s">
        <v>23</v>
      </c>
      <c r="D5725" t="s">
        <v>17</v>
      </c>
      <c r="E5725" t="s">
        <v>31</v>
      </c>
      <c r="F5725" t="s">
        <v>24</v>
      </c>
      <c r="G5725" t="s">
        <v>25</v>
      </c>
      <c r="H5725" s="3">
        <v>19876.46</v>
      </c>
      <c r="I5725" t="s">
        <v>21</v>
      </c>
      <c r="J5725" t="s">
        <v>19</v>
      </c>
      <c r="K57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41.166863643940097</v>
      </c>
      <c r="L5725" s="5">
        <f>TablaDatos[[#This Row],[IMC_raw]]/1000000000000000</f>
        <v>4.1166863643940097</v>
      </c>
      <c r="M5725" s="2">
        <v>4116686364394010</v>
      </c>
      <c r="N57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5" s="13">
        <f t="shared" si="89"/>
        <v>5724</v>
      </c>
      <c r="P5725" s="2" t="str">
        <f>IF(TablaDatos[[#This Row],[Diabetes]]=0,"No","Si")</f>
        <v>Si</v>
      </c>
      <c r="Q5725">
        <v>1</v>
      </c>
      <c r="R5725">
        <f>TablaDatos[[#This Row],[Aux2]]/10000000000000</f>
        <v>256.89712336490101</v>
      </c>
      <c r="S5725" s="1">
        <v>2568971233649010</v>
      </c>
      <c r="T5725" s="7">
        <f>TablaDatos[[#This Row],[Aux3]]/100000000000000</f>
        <v>3.0000000000000001E-12</v>
      </c>
      <c r="U5725">
        <v>300</v>
      </c>
      <c r="V5725">
        <v>180.2</v>
      </c>
      <c r="W5725">
        <v>106.6</v>
      </c>
    </row>
    <row r="5726" spans="1:23">
      <c r="A5726">
        <v>2015</v>
      </c>
      <c r="B5726">
        <v>58</v>
      </c>
      <c r="C5726" t="s">
        <v>16</v>
      </c>
      <c r="D5726" t="s">
        <v>73</v>
      </c>
      <c r="E5726" t="s">
        <v>19</v>
      </c>
      <c r="F5726" t="s">
        <v>24</v>
      </c>
      <c r="G5726" t="s">
        <v>28</v>
      </c>
      <c r="H5726" s="3">
        <v>25746.959999999999</v>
      </c>
      <c r="I5726" t="s">
        <v>21</v>
      </c>
      <c r="J5726" t="s">
        <v>18</v>
      </c>
      <c r="K57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41.115626817425898</v>
      </c>
      <c r="L5726" s="5">
        <f>TablaDatos[[#This Row],[IMC_raw]]/1000000000000000</f>
        <v>4.1115626817425897</v>
      </c>
      <c r="M5726" s="2">
        <v>4111562681742590</v>
      </c>
      <c r="N57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6" s="13">
        <f t="shared" si="89"/>
        <v>5725</v>
      </c>
      <c r="P5726" s="2" t="str">
        <f>IF(TablaDatos[[#This Row],[Diabetes]]=0,"No","Si")</f>
        <v>Si</v>
      </c>
      <c r="Q5726">
        <v>1</v>
      </c>
      <c r="R5726">
        <f>TablaDatos[[#This Row],[Aux2]]/10000000000000</f>
        <v>2535.8818213412301</v>
      </c>
      <c r="S5726" s="1">
        <v>2.53588182134123E+16</v>
      </c>
      <c r="T5726" s="7">
        <f>TablaDatos[[#This Row],[Aux3]]/100000000000000</f>
        <v>27.752698592236499</v>
      </c>
      <c r="U5726" s="1">
        <v>2775269859223650</v>
      </c>
      <c r="V5726">
        <v>183.1</v>
      </c>
      <c r="W5726">
        <v>104.5</v>
      </c>
    </row>
    <row r="5727" spans="1:23">
      <c r="A5727">
        <v>2015</v>
      </c>
      <c r="B5727">
        <v>70</v>
      </c>
      <c r="C5727" t="s">
        <v>16</v>
      </c>
      <c r="D5727" t="s">
        <v>73</v>
      </c>
      <c r="E5727" t="s">
        <v>31</v>
      </c>
      <c r="F5727" t="s">
        <v>24</v>
      </c>
      <c r="G5727" t="s">
        <v>25</v>
      </c>
      <c r="H5727" s="3">
        <v>20222.96</v>
      </c>
      <c r="I5727" t="s">
        <v>19</v>
      </c>
      <c r="J5727" t="s">
        <v>22</v>
      </c>
      <c r="K57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41.092705512430705</v>
      </c>
      <c r="L5727" s="5">
        <f>TablaDatos[[#This Row],[IMC_raw]]/1000000000000000</f>
        <v>41.092705512430705</v>
      </c>
      <c r="M5727" s="2">
        <v>4.1092705512430704E+16</v>
      </c>
      <c r="N57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7" s="13">
        <f t="shared" si="89"/>
        <v>5726</v>
      </c>
      <c r="P5727" s="2" t="str">
        <f>IF(TablaDatos[[#This Row],[Diabetes]]=0,"No","Si")</f>
        <v>Si</v>
      </c>
      <c r="Q5727">
        <v>1</v>
      </c>
      <c r="R5727">
        <f>TablaDatos[[#This Row],[Aux2]]/10000000000000</f>
        <v>2209.4557421117402</v>
      </c>
      <c r="S5727" s="1">
        <v>2.20945574211174E+16</v>
      </c>
      <c r="T5727" s="7">
        <f>TablaDatos[[#This Row],[Aux3]]/100000000000000</f>
        <v>27.754467857819101</v>
      </c>
      <c r="U5727" s="1">
        <v>2775446785781910</v>
      </c>
      <c r="V5727">
        <v>190.7</v>
      </c>
      <c r="W5727">
        <v>110.5</v>
      </c>
    </row>
    <row r="5728" spans="1:23">
      <c r="A5728">
        <v>2015</v>
      </c>
      <c r="B5728">
        <v>55</v>
      </c>
      <c r="C5728" t="s">
        <v>16</v>
      </c>
      <c r="D5728" t="s">
        <v>73</v>
      </c>
      <c r="E5728" t="s">
        <v>21</v>
      </c>
      <c r="F5728" t="s">
        <v>19</v>
      </c>
      <c r="G5728" t="s">
        <v>28</v>
      </c>
      <c r="H5728" s="3">
        <v>23829.5</v>
      </c>
      <c r="I5728" t="s">
        <v>19</v>
      </c>
      <c r="J5728" t="s">
        <v>18</v>
      </c>
      <c r="K57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41.014802418546495</v>
      </c>
      <c r="L5728" s="6">
        <f>TablaDatos[[#This Row],[IMC_raw]]/1000000000000000</f>
        <v>4.1014802418546497</v>
      </c>
      <c r="M5728" s="2">
        <v>4101480241854650</v>
      </c>
      <c r="N57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8" s="13">
        <f t="shared" si="89"/>
        <v>5727</v>
      </c>
      <c r="P5728" s="2" t="str">
        <f>IF(TablaDatos[[#This Row],[Diabetes]]=0,"No","Si")</f>
        <v>Si</v>
      </c>
      <c r="Q5728">
        <v>1</v>
      </c>
      <c r="R5728">
        <f>TablaDatos[[#This Row],[Aux2]]/10000000000000</f>
        <v>2236.2608104339702</v>
      </c>
      <c r="S5728" s="1">
        <v>2.23626081043397E+16</v>
      </c>
      <c r="T5728" s="7">
        <f>TablaDatos[[#This Row],[Aux3]]/100000000000000</f>
        <v>23.286195905721598</v>
      </c>
      <c r="U5728" s="1">
        <v>2328619590572160</v>
      </c>
      <c r="V5728">
        <v>167</v>
      </c>
      <c r="W5728">
        <v>106.5</v>
      </c>
    </row>
    <row r="5729" spans="1:23">
      <c r="A5729">
        <v>2015</v>
      </c>
      <c r="B5729">
        <v>72</v>
      </c>
      <c r="C5729" t="s">
        <v>16</v>
      </c>
      <c r="D5729" t="s">
        <v>72</v>
      </c>
      <c r="E5729" t="s">
        <v>31</v>
      </c>
      <c r="F5729" t="s">
        <v>24</v>
      </c>
      <c r="G5729" t="s">
        <v>25</v>
      </c>
      <c r="H5729" s="3">
        <v>9486.31</v>
      </c>
      <c r="I5729" t="s">
        <v>19</v>
      </c>
      <c r="J5729" t="s">
        <v>18</v>
      </c>
      <c r="K57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41.008054082425502</v>
      </c>
      <c r="L5729" s="6">
        <f>TablaDatos[[#This Row],[IMC_raw]]/1000000000000000</f>
        <v>4.1008054082425502</v>
      </c>
      <c r="M5729" s="2">
        <v>4100805408242550</v>
      </c>
      <c r="N57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29" s="13">
        <f t="shared" si="89"/>
        <v>5728</v>
      </c>
      <c r="P5729" s="2" t="str">
        <f>IF(TablaDatos[[#This Row],[Diabetes]]=0,"No","Si")</f>
        <v>Si</v>
      </c>
      <c r="Q5729">
        <v>1</v>
      </c>
      <c r="R5729">
        <f>TablaDatos[[#This Row],[Aux2]]/10000000000000</f>
        <v>257.73419582928301</v>
      </c>
      <c r="S5729" s="1">
        <v>2577341958292830</v>
      </c>
      <c r="T5729" s="7">
        <f>TablaDatos[[#This Row],[Aux3]]/100000000000000</f>
        <v>29.657167431450599</v>
      </c>
      <c r="U5729" s="1">
        <v>2965716743145060</v>
      </c>
      <c r="V5729">
        <v>196.4</v>
      </c>
      <c r="W5729">
        <v>110.4</v>
      </c>
    </row>
    <row r="5730" spans="1:23">
      <c r="A5730">
        <v>2015</v>
      </c>
      <c r="B5730">
        <v>49</v>
      </c>
      <c r="C5730" t="s">
        <v>23</v>
      </c>
      <c r="D5730" t="s">
        <v>17</v>
      </c>
      <c r="E5730" t="s">
        <v>19</v>
      </c>
      <c r="F5730" t="s">
        <v>19</v>
      </c>
      <c r="G5730" t="s">
        <v>20</v>
      </c>
      <c r="H5730" s="3">
        <v>33505.980000000003</v>
      </c>
      <c r="I5730" t="s">
        <v>21</v>
      </c>
      <c r="J5730" t="s">
        <v>21</v>
      </c>
      <c r="K57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40.963107961934803</v>
      </c>
      <c r="L5730" s="6">
        <f>TablaDatos[[#This Row],[IMC_raw]]/100000000000000</f>
        <v>40.963107961934803</v>
      </c>
      <c r="M5730" s="2">
        <v>4096310796193480</v>
      </c>
      <c r="N57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0" s="13">
        <f t="shared" si="89"/>
        <v>5729</v>
      </c>
      <c r="P5730" s="2" t="str">
        <f>IF(TablaDatos[[#This Row],[Diabetes]]=0,"No","Si")</f>
        <v>No</v>
      </c>
      <c r="Q5730">
        <v>0</v>
      </c>
      <c r="R5730">
        <f>TablaDatos[[#This Row],[Aux2]]/10000000000000</f>
        <v>244.31130978360099</v>
      </c>
      <c r="S5730" s="1">
        <v>2443113097836010</v>
      </c>
      <c r="T5730" s="7">
        <f>TablaDatos[[#This Row],[Aux3]]/100000000000000</f>
        <v>2.6792135497678502</v>
      </c>
      <c r="U5730" s="1">
        <v>267921354976785</v>
      </c>
      <c r="V5730">
        <v>156</v>
      </c>
      <c r="W5730">
        <v>99</v>
      </c>
    </row>
    <row r="5731" spans="1:23">
      <c r="A5731">
        <v>2015</v>
      </c>
      <c r="B5731">
        <v>55</v>
      </c>
      <c r="C5731" t="s">
        <v>16</v>
      </c>
      <c r="D5731" t="s">
        <v>29</v>
      </c>
      <c r="E5731" t="s">
        <v>31</v>
      </c>
      <c r="F5731" t="s">
        <v>19</v>
      </c>
      <c r="G5731" t="s">
        <v>28</v>
      </c>
      <c r="H5731" s="3">
        <v>26627.87</v>
      </c>
      <c r="I5731" t="s">
        <v>19</v>
      </c>
      <c r="J5731" t="s">
        <v>18</v>
      </c>
      <c r="K57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40.913847722410601</v>
      </c>
      <c r="L5731" s="6">
        <f>TablaDatos[[#This Row],[IMC_raw]]/1000000000000000</f>
        <v>40.913847722410601</v>
      </c>
      <c r="M5731" s="2">
        <v>4.09138477224106E+16</v>
      </c>
      <c r="N57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1" s="13">
        <f t="shared" si="89"/>
        <v>5730</v>
      </c>
      <c r="P5731" s="2" t="str">
        <f>IF(TablaDatos[[#This Row],[Diabetes]]=0,"No","Si")</f>
        <v>Si</v>
      </c>
      <c r="Q5731">
        <v>1</v>
      </c>
      <c r="R5731">
        <f>TablaDatos[[#This Row],[Aux2]]/10000000000000</f>
        <v>2420.34202258192</v>
      </c>
      <c r="S5731" s="1">
        <v>2.42034202258192E+16</v>
      </c>
      <c r="T5731" s="7">
        <f>TablaDatos[[#This Row],[Aux3]]/100000000000000</f>
        <v>28.496810463790499</v>
      </c>
      <c r="U5731" s="1">
        <v>2849681046379050</v>
      </c>
      <c r="V5731">
        <v>179.1</v>
      </c>
      <c r="W5731">
        <v>109.1</v>
      </c>
    </row>
    <row r="5732" spans="1:23">
      <c r="A5732">
        <v>2015</v>
      </c>
      <c r="B5732">
        <v>63</v>
      </c>
      <c r="C5732" t="s">
        <v>16</v>
      </c>
      <c r="D5732" t="s">
        <v>73</v>
      </c>
      <c r="E5732" t="s">
        <v>21</v>
      </c>
      <c r="F5732" t="s">
        <v>19</v>
      </c>
      <c r="G5732" t="s">
        <v>28</v>
      </c>
      <c r="H5732" s="3">
        <v>18945.8</v>
      </c>
      <c r="I5732" t="s">
        <v>19</v>
      </c>
      <c r="J5732" t="s">
        <v>18</v>
      </c>
      <c r="K57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40.8408619161643</v>
      </c>
      <c r="L5732" s="6">
        <f>TablaDatos[[#This Row],[IMC_raw]]/1000000000000000</f>
        <v>4.0840861916164304</v>
      </c>
      <c r="M5732" s="2">
        <v>4084086191616430</v>
      </c>
      <c r="N57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2" s="13">
        <f t="shared" si="89"/>
        <v>5731</v>
      </c>
      <c r="P5732" s="2" t="str">
        <f>IF(TablaDatos[[#This Row],[Diabetes]]=0,"No","Si")</f>
        <v>Si</v>
      </c>
      <c r="Q5732">
        <v>1</v>
      </c>
      <c r="R5732">
        <f>TablaDatos[[#This Row],[Aux2]]/10000000000000</f>
        <v>2123.9820309096399</v>
      </c>
      <c r="S5732" s="1">
        <v>2.12398203090964E+16</v>
      </c>
      <c r="T5732" s="7">
        <f>TablaDatos[[#This Row],[Aux3]]/100000000000000</f>
        <v>23.0378542199587</v>
      </c>
      <c r="U5732" s="1">
        <v>2303785421995870</v>
      </c>
      <c r="V5732">
        <v>163.5</v>
      </c>
      <c r="W5732">
        <v>107.9</v>
      </c>
    </row>
    <row r="5733" spans="1:23">
      <c r="A5733">
        <v>2015</v>
      </c>
      <c r="B5733">
        <v>61</v>
      </c>
      <c r="C5733" t="s">
        <v>23</v>
      </c>
      <c r="D5733" t="s">
        <v>30</v>
      </c>
      <c r="E5733" t="s">
        <v>31</v>
      </c>
      <c r="F5733" t="s">
        <v>24</v>
      </c>
      <c r="G5733" t="s">
        <v>28</v>
      </c>
      <c r="H5733" s="3">
        <v>15693.74</v>
      </c>
      <c r="I5733" t="s">
        <v>21</v>
      </c>
      <c r="J5733" t="s">
        <v>18</v>
      </c>
      <c r="K57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40.6316160169726</v>
      </c>
      <c r="L5733" s="6">
        <f>TablaDatos[[#This Row],[IMC_raw]]/1000000000000000</f>
        <v>4.06316160169726</v>
      </c>
      <c r="M5733" s="2">
        <v>4063161601697260</v>
      </c>
      <c r="N57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3" s="13">
        <f t="shared" si="89"/>
        <v>5732</v>
      </c>
      <c r="P5733" s="2" t="str">
        <f>IF(TablaDatos[[#This Row],[Diabetes]]=0,"No","Si")</f>
        <v>Si</v>
      </c>
      <c r="Q5733">
        <v>1</v>
      </c>
      <c r="R5733">
        <f>TablaDatos[[#This Row],[Aux2]]/10000000000000</f>
        <v>2452.4066985005202</v>
      </c>
      <c r="S5733" s="1">
        <v>2.45240669850052E+16</v>
      </c>
      <c r="T5733" s="7">
        <f>TablaDatos[[#This Row],[Aux3]]/100000000000000</f>
        <v>287.949895136024</v>
      </c>
      <c r="U5733" s="1">
        <v>2.87949895136024E+16</v>
      </c>
      <c r="V5733">
        <v>179.1</v>
      </c>
      <c r="W5733">
        <v>107.2</v>
      </c>
    </row>
    <row r="5734" spans="1:23">
      <c r="A5734">
        <v>2015</v>
      </c>
      <c r="B5734">
        <v>63</v>
      </c>
      <c r="C5734" t="s">
        <v>23</v>
      </c>
      <c r="D5734" t="s">
        <v>34</v>
      </c>
      <c r="E5734" t="s">
        <v>31</v>
      </c>
      <c r="F5734" t="s">
        <v>24</v>
      </c>
      <c r="G5734" t="s">
        <v>28</v>
      </c>
      <c r="H5734" s="3">
        <v>13098.46</v>
      </c>
      <c r="I5734" t="s">
        <v>21</v>
      </c>
      <c r="J5734" t="s">
        <v>21</v>
      </c>
      <c r="K57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40.4572807297778</v>
      </c>
      <c r="L5734" s="5">
        <f>TablaDatos[[#This Row],[IMC_raw]]/100000000000000</f>
        <v>40.4572807297778</v>
      </c>
      <c r="M5734" s="2">
        <v>4045728072977780</v>
      </c>
      <c r="N57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4" s="13">
        <f t="shared" si="89"/>
        <v>5733</v>
      </c>
      <c r="P5734" s="2" t="str">
        <f>IF(TablaDatos[[#This Row],[Diabetes]]=0,"No","Si")</f>
        <v>Si</v>
      </c>
      <c r="Q5734">
        <v>1</v>
      </c>
      <c r="R5734">
        <f>TablaDatos[[#This Row],[Aux2]]/10000000000000</f>
        <v>2676.7721833411101</v>
      </c>
      <c r="S5734" s="1">
        <v>2.67677218334111E+16</v>
      </c>
      <c r="T5734" s="7">
        <f>TablaDatos[[#This Row],[Aux3]]/100000000000000</f>
        <v>28.173871309064999</v>
      </c>
      <c r="U5734" s="1">
        <v>2817387130906500</v>
      </c>
      <c r="V5734">
        <v>176.5</v>
      </c>
      <c r="W5734">
        <v>110.9</v>
      </c>
    </row>
    <row r="5735" spans="1:23">
      <c r="A5735">
        <v>2015</v>
      </c>
      <c r="B5735">
        <v>53</v>
      </c>
      <c r="C5735" t="s">
        <v>16</v>
      </c>
      <c r="D5735" t="s">
        <v>73</v>
      </c>
      <c r="E5735" t="s">
        <v>21</v>
      </c>
      <c r="F5735" t="s">
        <v>24</v>
      </c>
      <c r="G5735" t="s">
        <v>20</v>
      </c>
      <c r="H5735" s="3">
        <v>26187.84</v>
      </c>
      <c r="I5735" t="s">
        <v>21</v>
      </c>
      <c r="J5735" t="s">
        <v>18</v>
      </c>
      <c r="K57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40.295503798933197</v>
      </c>
      <c r="L5735" s="5">
        <f>TablaDatos[[#This Row],[IMC_raw]]/1000000000000000</f>
        <v>4.0295503798933199</v>
      </c>
      <c r="M5735" s="2">
        <v>4029550379893320</v>
      </c>
      <c r="N57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5" s="13">
        <f t="shared" si="89"/>
        <v>5734</v>
      </c>
      <c r="P5735" s="2" t="str">
        <f>IF(TablaDatos[[#This Row],[Diabetes]]=0,"No","Si")</f>
        <v>Si</v>
      </c>
      <c r="Q5735">
        <v>1</v>
      </c>
      <c r="R5735">
        <f>TablaDatos[[#This Row],[Aux2]]/10000000000000</f>
        <v>2415.7972350722798</v>
      </c>
      <c r="S5735" s="1">
        <v>2.41579723507228E+16</v>
      </c>
      <c r="T5735" s="7">
        <f>TablaDatos[[#This Row],[Aux3]]/100000000000000</f>
        <v>27.5786813410337</v>
      </c>
      <c r="U5735" s="1">
        <v>2757868134103370</v>
      </c>
      <c r="V5735">
        <v>175.8</v>
      </c>
      <c r="W5735">
        <v>101.7</v>
      </c>
    </row>
    <row r="5736" spans="1:23">
      <c r="A5736">
        <v>2015</v>
      </c>
      <c r="B5736">
        <v>55</v>
      </c>
      <c r="C5736" t="s">
        <v>23</v>
      </c>
      <c r="D5736" t="s">
        <v>71</v>
      </c>
      <c r="E5736" t="s">
        <v>31</v>
      </c>
      <c r="F5736" t="s">
        <v>24</v>
      </c>
      <c r="G5736" t="s">
        <v>28</v>
      </c>
      <c r="H5736" s="3">
        <v>16674.919999999998</v>
      </c>
      <c r="I5736" t="s">
        <v>21</v>
      </c>
      <c r="J5736" t="s">
        <v>18</v>
      </c>
      <c r="K57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40.215714051374199</v>
      </c>
      <c r="L5736" s="6">
        <f>TablaDatos[[#This Row],[IMC_raw]]/1000000000000000</f>
        <v>40.215714051374199</v>
      </c>
      <c r="M5736" s="2">
        <v>4.02157140513742E+16</v>
      </c>
      <c r="N57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6" s="13">
        <f t="shared" si="89"/>
        <v>5735</v>
      </c>
      <c r="P5736" s="2" t="str">
        <f>IF(TablaDatos[[#This Row],[Diabetes]]=0,"No","Si")</f>
        <v>No</v>
      </c>
      <c r="Q5736">
        <v>0</v>
      </c>
      <c r="R5736">
        <f>TablaDatos[[#This Row],[Aux2]]/10000000000000</f>
        <v>2176.9885589730102</v>
      </c>
      <c r="S5736" s="1">
        <v>2.17698855897301E+16</v>
      </c>
      <c r="T5736" s="7">
        <f>TablaDatos[[#This Row],[Aux3]]/100000000000000</f>
        <v>26.2991428861726</v>
      </c>
      <c r="U5736" s="1">
        <v>2629914288617260</v>
      </c>
      <c r="V5736">
        <v>177.2</v>
      </c>
      <c r="W5736">
        <v>104.1</v>
      </c>
    </row>
    <row r="5737" spans="1:23">
      <c r="A5737">
        <v>2015</v>
      </c>
      <c r="B5737">
        <v>65</v>
      </c>
      <c r="C5737" t="s">
        <v>16</v>
      </c>
      <c r="D5737" t="s">
        <v>34</v>
      </c>
      <c r="E5737" t="s">
        <v>31</v>
      </c>
      <c r="F5737" t="s">
        <v>24</v>
      </c>
      <c r="G5737" t="s">
        <v>25</v>
      </c>
      <c r="H5737" s="3">
        <v>8066.64</v>
      </c>
      <c r="I5737" t="s">
        <v>21</v>
      </c>
      <c r="J5737" t="s">
        <v>22</v>
      </c>
      <c r="K57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40.194518631917695</v>
      </c>
      <c r="L5737" s="6">
        <f>TablaDatos[[#This Row],[IMC_raw]]/1000000000000000</f>
        <v>0.40194518631917697</v>
      </c>
      <c r="M5737" s="2">
        <v>401945186319177</v>
      </c>
      <c r="N57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7" s="13">
        <f t="shared" si="89"/>
        <v>5736</v>
      </c>
      <c r="P5737" s="2" t="str">
        <f>IF(TablaDatos[[#This Row],[Diabetes]]=0,"No","Si")</f>
        <v>Si</v>
      </c>
      <c r="Q5737">
        <v>1</v>
      </c>
      <c r="R5737">
        <f>TablaDatos[[#This Row],[Aux2]]/10000000000000</f>
        <v>2523.9212276704602</v>
      </c>
      <c r="S5737" s="1">
        <v>2.52392122767046E+16</v>
      </c>
      <c r="T5737" s="7">
        <f>TablaDatos[[#This Row],[Aux3]]/100000000000000</f>
        <v>281.634639804144</v>
      </c>
      <c r="U5737" s="1">
        <v>2.81634639804144E+16</v>
      </c>
      <c r="V5737">
        <v>171.9</v>
      </c>
      <c r="W5737">
        <v>113.8</v>
      </c>
    </row>
    <row r="5738" spans="1:23">
      <c r="A5738">
        <v>2015</v>
      </c>
      <c r="B5738">
        <v>61</v>
      </c>
      <c r="C5738" t="s">
        <v>23</v>
      </c>
      <c r="D5738" t="s">
        <v>29</v>
      </c>
      <c r="E5738" t="s">
        <v>18</v>
      </c>
      <c r="F5738" t="s">
        <v>19</v>
      </c>
      <c r="G5738" t="s">
        <v>28</v>
      </c>
      <c r="H5738" s="3">
        <v>9218.91</v>
      </c>
      <c r="I5738" t="s">
        <v>21</v>
      </c>
      <c r="J5738" t="s">
        <v>22</v>
      </c>
      <c r="K57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40.151782145438197</v>
      </c>
      <c r="L5738" s="6">
        <f>TablaDatos[[#This Row],[IMC_raw]]/1000000000000000</f>
        <v>0.40151782145438197</v>
      </c>
      <c r="M5738" s="2">
        <v>401517821454382</v>
      </c>
      <c r="N57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8" s="13">
        <f t="shared" si="89"/>
        <v>5737</v>
      </c>
      <c r="P5738" s="2" t="str">
        <f>IF(TablaDatos[[#This Row],[Diabetes]]=0,"No","Si")</f>
        <v>No</v>
      </c>
      <c r="Q5738">
        <v>0</v>
      </c>
      <c r="R5738">
        <f>TablaDatos[[#This Row],[Aux2]]/10000000000000</f>
        <v>2333.1075414432498</v>
      </c>
      <c r="S5738" s="1">
        <v>2.33310754144325E+16</v>
      </c>
      <c r="T5738" s="7">
        <f>TablaDatos[[#This Row],[Aux3]]/100000000000000</f>
        <v>265.05160395275601</v>
      </c>
      <c r="U5738" s="1">
        <v>2.65051603952756E+16</v>
      </c>
      <c r="V5738">
        <v>173.8</v>
      </c>
      <c r="W5738">
        <v>96.3</v>
      </c>
    </row>
    <row r="5739" spans="1:23">
      <c r="A5739">
        <v>2015</v>
      </c>
      <c r="B5739">
        <v>66</v>
      </c>
      <c r="C5739" t="s">
        <v>16</v>
      </c>
      <c r="D5739" t="s">
        <v>27</v>
      </c>
      <c r="E5739" t="s">
        <v>31</v>
      </c>
      <c r="F5739" t="s">
        <v>24</v>
      </c>
      <c r="G5739" t="s">
        <v>25</v>
      </c>
      <c r="H5739" s="3">
        <v>12433.92</v>
      </c>
      <c r="I5739" t="s">
        <v>21</v>
      </c>
      <c r="J5739" t="s">
        <v>18</v>
      </c>
      <c r="K57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40.113223779759302</v>
      </c>
      <c r="L5739" s="6">
        <f>TablaDatos[[#This Row],[IMC_raw]]/1000000000000000</f>
        <v>4.0113223779759304</v>
      </c>
      <c r="M5739" s="2">
        <v>4011322377975930</v>
      </c>
      <c r="N57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39" s="13">
        <f t="shared" si="89"/>
        <v>5738</v>
      </c>
      <c r="P5739" s="2" t="str">
        <f>IF(TablaDatos[[#This Row],[Diabetes]]=0,"No","Si")</f>
        <v>Si</v>
      </c>
      <c r="Q5739">
        <v>1</v>
      </c>
      <c r="R5739">
        <f>TablaDatos[[#This Row],[Aux2]]/10000000000000</f>
        <v>2257.5084257855501</v>
      </c>
      <c r="S5739" s="1">
        <v>2.25750842578555E+16</v>
      </c>
      <c r="T5739" s="7">
        <f>TablaDatos[[#This Row],[Aux3]]/100000000000000</f>
        <v>26.795860305630399</v>
      </c>
      <c r="U5739" s="1">
        <v>2679586030563040</v>
      </c>
      <c r="V5739">
        <v>174.7</v>
      </c>
      <c r="W5739">
        <v>108.3</v>
      </c>
    </row>
    <row r="5740" spans="1:23">
      <c r="A5740">
        <v>2015</v>
      </c>
      <c r="B5740">
        <v>68</v>
      </c>
      <c r="C5740" t="s">
        <v>23</v>
      </c>
      <c r="D5740" t="s">
        <v>38</v>
      </c>
      <c r="E5740" t="s">
        <v>18</v>
      </c>
      <c r="F5740" t="s">
        <v>24</v>
      </c>
      <c r="G5740" t="s">
        <v>25</v>
      </c>
      <c r="H5740" s="3">
        <v>17487.78</v>
      </c>
      <c r="I5740" t="s">
        <v>19</v>
      </c>
      <c r="J5740" t="s">
        <v>18</v>
      </c>
      <c r="K57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40.084000972523697</v>
      </c>
      <c r="L5740" s="6">
        <f>TablaDatos[[#This Row],[IMC_raw]]/1000000000000000</f>
        <v>4.0084000972523697</v>
      </c>
      <c r="M5740" s="2">
        <v>4008400097252370</v>
      </c>
      <c r="N57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0" s="13">
        <f t="shared" si="89"/>
        <v>5739</v>
      </c>
      <c r="P5740" s="2" t="str">
        <f>IF(TablaDatos[[#This Row],[Diabetes]]=0,"No","Si")</f>
        <v>Si</v>
      </c>
      <c r="Q5740">
        <v>1</v>
      </c>
      <c r="R5740">
        <f>TablaDatos[[#This Row],[Aux2]]/10000000000000</f>
        <v>2347.21460396886</v>
      </c>
      <c r="S5740" s="1">
        <v>2.34721460396886E+16</v>
      </c>
      <c r="T5740" s="7">
        <f>TablaDatos[[#This Row],[Aux3]]/100000000000000</f>
        <v>263.01568139378497</v>
      </c>
      <c r="U5740" s="1">
        <v>2.63015681393785E+16</v>
      </c>
      <c r="V5740">
        <v>175.5</v>
      </c>
      <c r="W5740">
        <v>104</v>
      </c>
    </row>
    <row r="5741" spans="1:23">
      <c r="A5741">
        <v>2015</v>
      </c>
      <c r="B5741">
        <v>60</v>
      </c>
      <c r="C5741" t="s">
        <v>16</v>
      </c>
      <c r="D5741" t="s">
        <v>73</v>
      </c>
      <c r="E5741" t="s">
        <v>31</v>
      </c>
      <c r="F5741" t="s">
        <v>24</v>
      </c>
      <c r="G5741" t="s">
        <v>28</v>
      </c>
      <c r="H5741" s="3">
        <v>29721.47</v>
      </c>
      <c r="I5741" t="s">
        <v>19</v>
      </c>
      <c r="J5741" t="s">
        <v>18</v>
      </c>
      <c r="K57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40.074182914449295</v>
      </c>
      <c r="L5741" s="5">
        <f>TablaDatos[[#This Row],[IMC_raw]]/1000000000000000</f>
        <v>4.0074182914449299</v>
      </c>
      <c r="M5741" s="2">
        <v>4007418291444930</v>
      </c>
      <c r="N57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1" s="13">
        <f t="shared" si="89"/>
        <v>5740</v>
      </c>
      <c r="P5741" s="2" t="str">
        <f>IF(TablaDatos[[#This Row],[Diabetes]]=0,"No","Si")</f>
        <v>Si</v>
      </c>
      <c r="Q5741">
        <v>1</v>
      </c>
      <c r="R5741">
        <f>TablaDatos[[#This Row],[Aux2]]/10000000000000</f>
        <v>2147.9459891278998</v>
      </c>
      <c r="S5741" s="1">
        <v>2.1479459891279E+16</v>
      </c>
      <c r="T5741" s="7">
        <f>TablaDatos[[#This Row],[Aux3]]/100000000000000</f>
        <v>22.967663815158801</v>
      </c>
      <c r="U5741" s="1">
        <v>2296766381515880</v>
      </c>
      <c r="V5741">
        <v>168</v>
      </c>
      <c r="W5741">
        <v>102.7</v>
      </c>
    </row>
    <row r="5742" spans="1:23">
      <c r="A5742">
        <v>2015</v>
      </c>
      <c r="B5742">
        <v>62</v>
      </c>
      <c r="C5742" t="s">
        <v>16</v>
      </c>
      <c r="D5742" t="s">
        <v>73</v>
      </c>
      <c r="E5742" t="s">
        <v>18</v>
      </c>
      <c r="F5742" t="s">
        <v>19</v>
      </c>
      <c r="G5742" t="s">
        <v>28</v>
      </c>
      <c r="H5742" s="3">
        <v>38601</v>
      </c>
      <c r="I5742" t="s">
        <v>19</v>
      </c>
      <c r="J5742" t="s">
        <v>18</v>
      </c>
      <c r="K57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24.903818489091897</v>
      </c>
      <c r="L5742" s="5">
        <f>TablaDatos[[#This Row],[IMC_raw]]/1000000000000000</f>
        <v>2.4903818489091898</v>
      </c>
      <c r="M5742" s="2">
        <v>2490381848909190</v>
      </c>
      <c r="N57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2" s="13">
        <f t="shared" si="89"/>
        <v>5741</v>
      </c>
      <c r="P5742" s="2" t="str">
        <f>IF(TablaDatos[[#This Row],[Diabetes]]=0,"No","Si")</f>
        <v>No</v>
      </c>
      <c r="Q5742">
        <v>0</v>
      </c>
      <c r="R5742">
        <f>TablaDatos[[#This Row],[Aux2]]/10000000000000</f>
        <v>2170.29112948386</v>
      </c>
      <c r="S5742" s="1">
        <v>2.17029112948386E+16</v>
      </c>
      <c r="T5742" s="7">
        <f>TablaDatos[[#This Row],[Aux3]]/100000000000000</f>
        <v>227.190373889147</v>
      </c>
      <c r="U5742" s="1">
        <v>2.27190373889147E+16</v>
      </c>
      <c r="V5742">
        <v>152.1</v>
      </c>
      <c r="W5742">
        <v>95.3</v>
      </c>
    </row>
    <row r="5743" spans="1:23">
      <c r="A5743">
        <v>2016</v>
      </c>
      <c r="B5743">
        <v>74</v>
      </c>
      <c r="C5743" t="s">
        <v>16</v>
      </c>
      <c r="D5743" t="s">
        <v>36</v>
      </c>
      <c r="E5743" t="s">
        <v>31</v>
      </c>
      <c r="F5743" t="s">
        <v>24</v>
      </c>
      <c r="G5743" t="s">
        <v>25</v>
      </c>
      <c r="H5743" s="3">
        <v>18718.89</v>
      </c>
      <c r="I5743" t="s">
        <v>19</v>
      </c>
      <c r="J5743" t="s">
        <v>18</v>
      </c>
      <c r="K57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44.741609696996598</v>
      </c>
      <c r="L5743" s="5">
        <f>TablaDatos[[#This Row],[IMC_raw]]/1000000000000000</f>
        <v>4.4741609696996596</v>
      </c>
      <c r="M5743" s="2">
        <v>4474160969699660</v>
      </c>
      <c r="N57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3" s="13">
        <f t="shared" si="89"/>
        <v>5742</v>
      </c>
      <c r="P5743" s="2" t="str">
        <f>IF(TablaDatos[[#This Row],[Diabetes]]=0,"No","Si")</f>
        <v>Si</v>
      </c>
      <c r="Q5743">
        <v>1</v>
      </c>
      <c r="R5743">
        <f>TablaDatos[[#This Row],[Aux2]]/10000000000000</f>
        <v>234.25967874638701</v>
      </c>
      <c r="S5743" s="1">
        <v>2342596787463870</v>
      </c>
      <c r="T5743" s="7">
        <f>TablaDatos[[#This Row],[Aux3]]/100000000000000</f>
        <v>296.209723325016</v>
      </c>
      <c r="U5743" s="1">
        <v>2.96209723325016E+16</v>
      </c>
      <c r="V5743">
        <v>200.5</v>
      </c>
      <c r="W5743">
        <v>112</v>
      </c>
    </row>
    <row r="5744" spans="1:23">
      <c r="A5744">
        <v>2016</v>
      </c>
      <c r="B5744">
        <v>60</v>
      </c>
      <c r="C5744" t="s">
        <v>23</v>
      </c>
      <c r="D5744" t="s">
        <v>30</v>
      </c>
      <c r="E5744" t="s">
        <v>19</v>
      </c>
      <c r="F5744" t="s">
        <v>19</v>
      </c>
      <c r="G5744" t="s">
        <v>28</v>
      </c>
      <c r="H5744" s="3">
        <v>15219.27</v>
      </c>
      <c r="I5744" t="s">
        <v>19</v>
      </c>
      <c r="J5744" t="s">
        <v>22</v>
      </c>
      <c r="K57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44.679370193241198</v>
      </c>
      <c r="L5744" s="6">
        <f>TablaDatos[[#This Row],[IMC_raw]]/1000000000000000</f>
        <v>4.4679370193241201</v>
      </c>
      <c r="M5744" s="2">
        <v>4467937019324120</v>
      </c>
      <c r="N57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4" s="13">
        <f t="shared" si="89"/>
        <v>5743</v>
      </c>
      <c r="P5744" s="2" t="str">
        <f>IF(TablaDatos[[#This Row],[Diabetes]]=0,"No","Si")</f>
        <v>Si</v>
      </c>
      <c r="Q5744">
        <v>1</v>
      </c>
      <c r="R5744">
        <f>TablaDatos[[#This Row],[Aux2]]/10000000000000</f>
        <v>2412.55768748935</v>
      </c>
      <c r="S5744" s="1">
        <v>2.41255768748935E+16</v>
      </c>
      <c r="T5744" s="7">
        <f>TablaDatos[[#This Row],[Aux3]]/100000000000000</f>
        <v>234.59744658452999</v>
      </c>
      <c r="U5744" s="1">
        <v>2.3459744658453E+16</v>
      </c>
      <c r="V5744">
        <v>171.8</v>
      </c>
      <c r="W5744">
        <v>103.6</v>
      </c>
    </row>
    <row r="5745" spans="1:23">
      <c r="A5745">
        <v>2016</v>
      </c>
      <c r="B5745">
        <v>59</v>
      </c>
      <c r="C5745" t="s">
        <v>16</v>
      </c>
      <c r="D5745" t="s">
        <v>44</v>
      </c>
      <c r="E5745" t="s">
        <v>18</v>
      </c>
      <c r="F5745" t="s">
        <v>24</v>
      </c>
      <c r="G5745" t="s">
        <v>28</v>
      </c>
      <c r="H5745" s="3">
        <v>22087.26</v>
      </c>
      <c r="I5745" t="s">
        <v>21</v>
      </c>
      <c r="J5745" t="s">
        <v>18</v>
      </c>
      <c r="K57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44.559478218783802</v>
      </c>
      <c r="L5745" s="6">
        <f>TablaDatos[[#This Row],[IMC_raw]]/1000000000000000</f>
        <v>0.44559478218783799</v>
      </c>
      <c r="M5745" s="2">
        <v>445594782187838</v>
      </c>
      <c r="N57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5" s="13">
        <f t="shared" si="89"/>
        <v>5744</v>
      </c>
      <c r="P5745" s="2" t="str">
        <f>IF(TablaDatos[[#This Row],[Diabetes]]=0,"No","Si")</f>
        <v>Si</v>
      </c>
      <c r="Q5745">
        <v>1</v>
      </c>
      <c r="R5745">
        <f>TablaDatos[[#This Row],[Aux2]]/10000000000000</f>
        <v>2376.32017428377</v>
      </c>
      <c r="S5745" s="1">
        <v>2.37632017428377E+16</v>
      </c>
      <c r="T5745" s="7">
        <f>TablaDatos[[#This Row],[Aux3]]/100000000000000</f>
        <v>27.288574892170701</v>
      </c>
      <c r="U5745" s="1">
        <v>2728857489217070</v>
      </c>
      <c r="V5745">
        <v>181.1</v>
      </c>
      <c r="W5745">
        <v>103</v>
      </c>
    </row>
    <row r="5746" spans="1:23">
      <c r="A5746">
        <v>2016</v>
      </c>
      <c r="B5746">
        <v>55</v>
      </c>
      <c r="C5746" t="s">
        <v>16</v>
      </c>
      <c r="D5746" t="s">
        <v>17</v>
      </c>
      <c r="E5746" t="s">
        <v>31</v>
      </c>
      <c r="F5746" t="s">
        <v>24</v>
      </c>
      <c r="G5746" t="s">
        <v>28</v>
      </c>
      <c r="H5746" s="3">
        <v>15570.16</v>
      </c>
      <c r="I5746" t="s">
        <v>21</v>
      </c>
      <c r="J5746" t="s">
        <v>18</v>
      </c>
      <c r="K57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44.340503967415899</v>
      </c>
      <c r="L5746" s="6">
        <f>TablaDatos[[#This Row],[IMC_raw]]/100000000000000</f>
        <v>44.340503967415899</v>
      </c>
      <c r="M5746" s="2">
        <v>4434050396741590</v>
      </c>
      <c r="N57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6" s="13">
        <f t="shared" si="89"/>
        <v>5745</v>
      </c>
      <c r="P5746" s="2" t="str">
        <f>IF(TablaDatos[[#This Row],[Diabetes]]=0,"No","Si")</f>
        <v>Si</v>
      </c>
      <c r="Q5746">
        <v>1</v>
      </c>
      <c r="R5746">
        <f>TablaDatos[[#This Row],[Aux2]]/10000000000000</f>
        <v>2219.0544270573801</v>
      </c>
      <c r="S5746" s="1">
        <v>2.21905442705738E+16</v>
      </c>
      <c r="T5746" s="7">
        <f>TablaDatos[[#This Row],[Aux3]]/100000000000000</f>
        <v>294.861579562668</v>
      </c>
      <c r="U5746" s="1">
        <v>2.94861579562668E+16</v>
      </c>
      <c r="V5746">
        <v>184.9</v>
      </c>
      <c r="W5746">
        <v>108.2</v>
      </c>
    </row>
    <row r="5747" spans="1:23">
      <c r="A5747">
        <v>2016</v>
      </c>
      <c r="B5747">
        <v>61</v>
      </c>
      <c r="C5747" t="s">
        <v>16</v>
      </c>
      <c r="D5747" t="s">
        <v>30</v>
      </c>
      <c r="E5747" t="s">
        <v>21</v>
      </c>
      <c r="F5747" t="s">
        <v>19</v>
      </c>
      <c r="G5747" t="s">
        <v>28</v>
      </c>
      <c r="H5747" s="3">
        <v>14828.82</v>
      </c>
      <c r="I5747" t="s">
        <v>19</v>
      </c>
      <c r="J5747" t="s">
        <v>19</v>
      </c>
      <c r="K57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43.969233182508397</v>
      </c>
      <c r="L5747" s="5">
        <f>TablaDatos[[#This Row],[IMC_raw]]/1000000000000000</f>
        <v>0.43969233182508399</v>
      </c>
      <c r="M5747" s="2">
        <v>439692331825084</v>
      </c>
      <c r="N57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7" s="13">
        <f t="shared" si="89"/>
        <v>5746</v>
      </c>
      <c r="P5747" s="2" t="str">
        <f>IF(TablaDatos[[#This Row],[Diabetes]]=0,"No","Si")</f>
        <v>Si</v>
      </c>
      <c r="Q5747">
        <v>1</v>
      </c>
      <c r="R5747">
        <f>TablaDatos[[#This Row],[Aux2]]/10000000000000</f>
        <v>253.728335063853</v>
      </c>
      <c r="S5747" s="1">
        <v>2537283350638530</v>
      </c>
      <c r="T5747" s="7">
        <f>TablaDatos[[#This Row],[Aux3]]/100000000000000</f>
        <v>29.412687255180899</v>
      </c>
      <c r="U5747" s="1">
        <v>2941268725518090</v>
      </c>
      <c r="V5747">
        <v>178</v>
      </c>
      <c r="W5747">
        <v>109.9</v>
      </c>
    </row>
    <row r="5748" spans="1:23">
      <c r="A5748">
        <v>2016</v>
      </c>
      <c r="B5748">
        <v>72</v>
      </c>
      <c r="C5748" t="s">
        <v>16</v>
      </c>
      <c r="D5748" t="s">
        <v>17</v>
      </c>
      <c r="E5748" t="s">
        <v>31</v>
      </c>
      <c r="F5748" t="s">
        <v>24</v>
      </c>
      <c r="G5748" t="s">
        <v>25</v>
      </c>
      <c r="H5748" s="3">
        <v>34282.21</v>
      </c>
      <c r="I5748" t="s">
        <v>19</v>
      </c>
      <c r="J5748" t="s">
        <v>22</v>
      </c>
      <c r="K57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43.217445042094603</v>
      </c>
      <c r="L5748" s="6">
        <f>TablaDatos[[#This Row],[IMC_raw]]/1000000000000000</f>
        <v>43.217445042094603</v>
      </c>
      <c r="M5748" s="2">
        <v>4.32174450420946E+16</v>
      </c>
      <c r="N57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8" s="13">
        <f t="shared" si="89"/>
        <v>5747</v>
      </c>
      <c r="P5748" s="2" t="str">
        <f>IF(TablaDatos[[#This Row],[Diabetes]]=0,"No","Si")</f>
        <v>Si</v>
      </c>
      <c r="Q5748">
        <v>1</v>
      </c>
      <c r="R5748">
        <f>TablaDatos[[#This Row],[Aux2]]/10000000000000</f>
        <v>2475.7503710437099</v>
      </c>
      <c r="S5748" s="1">
        <v>2.47575037104371E+16</v>
      </c>
      <c r="T5748" s="7">
        <f>TablaDatos[[#This Row],[Aux3]]/100000000000000</f>
        <v>268.02701412271</v>
      </c>
      <c r="U5748" s="1">
        <v>2.6802701412271E+16</v>
      </c>
      <c r="V5748">
        <v>190.6</v>
      </c>
      <c r="W5748">
        <v>114</v>
      </c>
    </row>
    <row r="5749" spans="1:23">
      <c r="A5749">
        <v>2016</v>
      </c>
      <c r="B5749">
        <v>60</v>
      </c>
      <c r="C5749" t="s">
        <v>23</v>
      </c>
      <c r="D5749" t="s">
        <v>37</v>
      </c>
      <c r="E5749" t="s">
        <v>18</v>
      </c>
      <c r="F5749" t="s">
        <v>24</v>
      </c>
      <c r="G5749" t="s">
        <v>28</v>
      </c>
      <c r="H5749" s="3">
        <v>10227.75</v>
      </c>
      <c r="I5749" t="s">
        <v>21</v>
      </c>
      <c r="J5749" t="s">
        <v>22</v>
      </c>
      <c r="K57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43.204395515952697</v>
      </c>
      <c r="L5749" s="6">
        <f>TablaDatos[[#This Row],[IMC_raw]]/1000000000000000</f>
        <v>0.43204395515952698</v>
      </c>
      <c r="M5749" s="2">
        <v>432043955159527</v>
      </c>
      <c r="N57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49" s="13">
        <f t="shared" si="89"/>
        <v>5748</v>
      </c>
      <c r="P5749" s="2" t="str">
        <f>IF(TablaDatos[[#This Row],[Diabetes]]=0,"No","Si")</f>
        <v>Si</v>
      </c>
      <c r="Q5749">
        <v>1</v>
      </c>
      <c r="R5749">
        <f>TablaDatos[[#This Row],[Aux2]]/10000000000000</f>
        <v>2343.8242300874599</v>
      </c>
      <c r="S5749" s="1">
        <v>2.34382423008746E+16</v>
      </c>
      <c r="T5749" s="7">
        <f>TablaDatos[[#This Row],[Aux3]]/100000000000000</f>
        <v>3.0000000000000001E-12</v>
      </c>
      <c r="U5749">
        <v>300</v>
      </c>
      <c r="V5749">
        <v>164.6</v>
      </c>
      <c r="W5749">
        <v>98.6</v>
      </c>
    </row>
    <row r="5750" spans="1:23">
      <c r="A5750">
        <v>2016</v>
      </c>
      <c r="B5750">
        <v>65</v>
      </c>
      <c r="C5750" t="s">
        <v>16</v>
      </c>
      <c r="D5750" t="s">
        <v>72</v>
      </c>
      <c r="E5750" t="s">
        <v>31</v>
      </c>
      <c r="F5750" t="s">
        <v>24</v>
      </c>
      <c r="G5750" t="s">
        <v>25</v>
      </c>
      <c r="H5750" s="3">
        <v>10153.219999999999</v>
      </c>
      <c r="I5750" t="s">
        <v>19</v>
      </c>
      <c r="J5750" t="s">
        <v>22</v>
      </c>
      <c r="K57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42.5332452158408</v>
      </c>
      <c r="L5750" s="5">
        <f>TablaDatos[[#This Row],[IMC_raw]]/1000000000000000</f>
        <v>4.25332452158408</v>
      </c>
      <c r="M5750" s="2">
        <v>4253324521584080</v>
      </c>
      <c r="N57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0" s="13">
        <f t="shared" si="89"/>
        <v>5749</v>
      </c>
      <c r="P5750" s="2" t="str">
        <f>IF(TablaDatos[[#This Row],[Diabetes]]=0,"No","Si")</f>
        <v>Si</v>
      </c>
      <c r="Q5750">
        <v>1</v>
      </c>
      <c r="R5750">
        <f>TablaDatos[[#This Row],[Aux2]]/10000000000000</f>
        <v>252.417875789676</v>
      </c>
      <c r="S5750" s="1">
        <v>2524178757896760</v>
      </c>
      <c r="T5750" s="7">
        <f>TablaDatos[[#This Row],[Aux3]]/100000000000000</f>
        <v>28.226449052275999</v>
      </c>
      <c r="U5750" s="1">
        <v>2822644905227600</v>
      </c>
      <c r="V5750">
        <v>180.5</v>
      </c>
      <c r="W5750">
        <v>108.2</v>
      </c>
    </row>
    <row r="5751" spans="1:23">
      <c r="A5751">
        <v>2016</v>
      </c>
      <c r="B5751">
        <v>63</v>
      </c>
      <c r="C5751" t="s">
        <v>23</v>
      </c>
      <c r="D5751" t="s">
        <v>29</v>
      </c>
      <c r="E5751" t="s">
        <v>21</v>
      </c>
      <c r="F5751" t="s">
        <v>24</v>
      </c>
      <c r="G5751" t="s">
        <v>28</v>
      </c>
      <c r="H5751" s="3">
        <v>13953.13</v>
      </c>
      <c r="I5751" t="s">
        <v>21</v>
      </c>
      <c r="J5751" t="s">
        <v>18</v>
      </c>
      <c r="K57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42.375557098392598</v>
      </c>
      <c r="L5751" s="5">
        <f>TablaDatos[[#This Row],[IMC_raw]]/1000000000000000</f>
        <v>4.2375557098392598</v>
      </c>
      <c r="M5751" s="2">
        <v>4237555709839260</v>
      </c>
      <c r="N57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1" s="13">
        <f t="shared" si="89"/>
        <v>5750</v>
      </c>
      <c r="P5751" s="2" t="str">
        <f>IF(TablaDatos[[#This Row],[Diabetes]]=0,"No","Si")</f>
        <v>Si</v>
      </c>
      <c r="Q5751">
        <v>1</v>
      </c>
      <c r="R5751">
        <f>TablaDatos[[#This Row],[Aux2]]/10000000000000</f>
        <v>2609.5105004032798</v>
      </c>
      <c r="S5751" s="1">
        <v>2.60951050040328E+16</v>
      </c>
      <c r="T5751" s="7">
        <f>TablaDatos[[#This Row],[Aux3]]/100000000000000</f>
        <v>255.06004714733501</v>
      </c>
      <c r="U5751" s="1">
        <v>2.55060047147335E+16</v>
      </c>
      <c r="V5751">
        <v>167.1</v>
      </c>
      <c r="W5751">
        <v>105.9</v>
      </c>
    </row>
    <row r="5752" spans="1:23">
      <c r="A5752">
        <v>2016</v>
      </c>
      <c r="B5752">
        <v>63</v>
      </c>
      <c r="C5752" t="s">
        <v>23</v>
      </c>
      <c r="D5752" t="s">
        <v>29</v>
      </c>
      <c r="E5752" t="s">
        <v>31</v>
      </c>
      <c r="F5752" t="s">
        <v>19</v>
      </c>
      <c r="G5752" t="s">
        <v>28</v>
      </c>
      <c r="H5752" s="3">
        <v>10507.05</v>
      </c>
      <c r="I5752" t="s">
        <v>19</v>
      </c>
      <c r="J5752" t="s">
        <v>18</v>
      </c>
      <c r="K57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42.180416158506397</v>
      </c>
      <c r="L5752" s="6">
        <f>TablaDatos[[#This Row],[IMC_raw]]/1000000000000000</f>
        <v>42.180416158506397</v>
      </c>
      <c r="M5752" s="2">
        <v>4.21804161585064E+16</v>
      </c>
      <c r="N57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2" s="13">
        <f t="shared" si="89"/>
        <v>5751</v>
      </c>
      <c r="P5752" s="2" t="str">
        <f>IF(TablaDatos[[#This Row],[Diabetes]]=0,"No","Si")</f>
        <v>Si</v>
      </c>
      <c r="Q5752">
        <v>1</v>
      </c>
      <c r="R5752">
        <f>TablaDatos[[#This Row],[Aux2]]/10000000000000</f>
        <v>2404.1598601358501</v>
      </c>
      <c r="S5752" s="1">
        <v>2.40415986013585E+16</v>
      </c>
      <c r="T5752" s="7">
        <f>TablaDatos[[#This Row],[Aux3]]/100000000000000</f>
        <v>25.727242514491099</v>
      </c>
      <c r="U5752" s="1">
        <v>2572724251449110</v>
      </c>
      <c r="V5752">
        <v>179.7</v>
      </c>
      <c r="W5752">
        <v>106.2</v>
      </c>
    </row>
    <row r="5753" spans="1:23">
      <c r="A5753">
        <v>2016</v>
      </c>
      <c r="B5753">
        <v>54</v>
      </c>
      <c r="C5753" t="s">
        <v>16</v>
      </c>
      <c r="D5753" t="s">
        <v>32</v>
      </c>
      <c r="E5753" t="s">
        <v>18</v>
      </c>
      <c r="F5753" t="s">
        <v>35</v>
      </c>
      <c r="G5753" t="s">
        <v>20</v>
      </c>
      <c r="H5753" s="3">
        <v>14229.95</v>
      </c>
      <c r="I5753" t="s">
        <v>19</v>
      </c>
      <c r="J5753" t="s">
        <v>18</v>
      </c>
      <c r="K57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42.124524055953401</v>
      </c>
      <c r="L5753" s="6">
        <f>TablaDatos[[#This Row],[IMC_raw]]/1000000000000000</f>
        <v>4.2124524055953403</v>
      </c>
      <c r="M5753" s="2">
        <v>4212452405595340</v>
      </c>
      <c r="N57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3" s="13">
        <f t="shared" si="89"/>
        <v>5752</v>
      </c>
      <c r="P5753" s="2" t="str">
        <f>IF(TablaDatos[[#This Row],[Diabetes]]=0,"No","Si")</f>
        <v>No</v>
      </c>
      <c r="Q5753">
        <v>0</v>
      </c>
      <c r="R5753">
        <f>TablaDatos[[#This Row],[Aux2]]/10000000000000</f>
        <v>2159.7681719659199</v>
      </c>
      <c r="S5753" s="1">
        <v>2.15976817196592E+16</v>
      </c>
      <c r="T5753" s="7">
        <f>TablaDatos[[#This Row],[Aux3]]/100000000000000</f>
        <v>21.5894841758669</v>
      </c>
      <c r="U5753" s="1">
        <v>2158948417586690</v>
      </c>
      <c r="V5753">
        <v>153.30000000000001</v>
      </c>
      <c r="W5753">
        <v>96.9</v>
      </c>
    </row>
    <row r="5754" spans="1:23">
      <c r="A5754">
        <v>2016</v>
      </c>
      <c r="B5754">
        <v>69</v>
      </c>
      <c r="C5754" t="s">
        <v>23</v>
      </c>
      <c r="D5754" t="s">
        <v>29</v>
      </c>
      <c r="E5754" t="s">
        <v>21</v>
      </c>
      <c r="F5754" t="s">
        <v>24</v>
      </c>
      <c r="G5754" t="s">
        <v>25</v>
      </c>
      <c r="H5754" s="3">
        <v>9524.39</v>
      </c>
      <c r="I5754" t="s">
        <v>19</v>
      </c>
      <c r="J5754" t="s">
        <v>22</v>
      </c>
      <c r="K57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42.0764371219841</v>
      </c>
      <c r="L5754" s="6">
        <f>TablaDatos[[#This Row],[IMC_raw]]/1000000000000000</f>
        <v>4.2076437121984096</v>
      </c>
      <c r="M5754" s="2">
        <v>4207643712198410</v>
      </c>
      <c r="N57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4" s="13">
        <f t="shared" si="89"/>
        <v>5753</v>
      </c>
      <c r="P5754" s="2" t="str">
        <f>IF(TablaDatos[[#This Row],[Diabetes]]=0,"No","Si")</f>
        <v>Si</v>
      </c>
      <c r="Q5754">
        <v>1</v>
      </c>
      <c r="R5754">
        <f>TablaDatos[[#This Row],[Aux2]]/10000000000000</f>
        <v>247.20667748864301</v>
      </c>
      <c r="S5754" s="1">
        <v>2472066774886430</v>
      </c>
      <c r="T5754" s="7">
        <f>TablaDatos[[#This Row],[Aux3]]/100000000000000</f>
        <v>3.0000000000000001E-12</v>
      </c>
      <c r="U5754">
        <v>300</v>
      </c>
      <c r="V5754">
        <v>181.7</v>
      </c>
      <c r="W5754">
        <v>109</v>
      </c>
    </row>
    <row r="5755" spans="1:23">
      <c r="A5755">
        <v>2016</v>
      </c>
      <c r="B5755">
        <v>66</v>
      </c>
      <c r="C5755" t="s">
        <v>16</v>
      </c>
      <c r="D5755" t="s">
        <v>42</v>
      </c>
      <c r="E5755" t="s">
        <v>31</v>
      </c>
      <c r="F5755" t="s">
        <v>24</v>
      </c>
      <c r="G5755" t="s">
        <v>25</v>
      </c>
      <c r="H5755" s="3">
        <v>10938.36</v>
      </c>
      <c r="I5755" t="s">
        <v>21</v>
      </c>
      <c r="J5755" t="s">
        <v>18</v>
      </c>
      <c r="K57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42.029848611999299</v>
      </c>
      <c r="L5755" s="5">
        <f>TablaDatos[[#This Row],[IMC_raw]]/1000000000000000</f>
        <v>42.029848611999299</v>
      </c>
      <c r="M5755" s="2">
        <v>4.2029848611999296E+16</v>
      </c>
      <c r="N57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5" s="13">
        <f t="shared" si="89"/>
        <v>5754</v>
      </c>
      <c r="P5755" s="2" t="str">
        <f>IF(TablaDatos[[#This Row],[Diabetes]]=0,"No","Si")</f>
        <v>Si</v>
      </c>
      <c r="Q5755">
        <v>1</v>
      </c>
      <c r="R5755">
        <f>TablaDatos[[#This Row],[Aux2]]/10000000000000</f>
        <v>249.74803781731899</v>
      </c>
      <c r="S5755" s="1">
        <v>2497480378173190</v>
      </c>
      <c r="T5755" s="7">
        <f>TablaDatos[[#This Row],[Aux3]]/100000000000000</f>
        <v>3.0000000000000001E-12</v>
      </c>
      <c r="U5755">
        <v>300</v>
      </c>
      <c r="V5755">
        <v>184.8</v>
      </c>
      <c r="W5755">
        <v>115.6</v>
      </c>
    </row>
    <row r="5756" spans="1:23">
      <c r="A5756">
        <v>2016</v>
      </c>
      <c r="B5756">
        <v>63</v>
      </c>
      <c r="C5756" t="s">
        <v>23</v>
      </c>
      <c r="D5756" t="s">
        <v>71</v>
      </c>
      <c r="E5756" t="s">
        <v>19</v>
      </c>
      <c r="F5756" t="s">
        <v>24</v>
      </c>
      <c r="G5756" t="s">
        <v>28</v>
      </c>
      <c r="H5756" s="3">
        <v>14524.79</v>
      </c>
      <c r="I5756" t="s">
        <v>19</v>
      </c>
      <c r="J5756" t="s">
        <v>22</v>
      </c>
      <c r="K57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41.993699579142401</v>
      </c>
      <c r="L5756" s="6">
        <f>TablaDatos[[#This Row],[IMC_raw]]/1000000000000000</f>
        <v>4.1993699579142403</v>
      </c>
      <c r="M5756" s="2">
        <v>4199369957914240</v>
      </c>
      <c r="N57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6" s="13">
        <f t="shared" si="89"/>
        <v>5755</v>
      </c>
      <c r="P5756" s="2" t="str">
        <f>IF(TablaDatos[[#This Row],[Diabetes]]=0,"No","Si")</f>
        <v>Si</v>
      </c>
      <c r="Q5756">
        <v>1</v>
      </c>
      <c r="R5756">
        <f>TablaDatos[[#This Row],[Aux2]]/10000000000000</f>
        <v>261.98704470642099</v>
      </c>
      <c r="S5756" s="1">
        <v>2619870447064210</v>
      </c>
      <c r="T5756" s="7">
        <f>TablaDatos[[#This Row],[Aux3]]/100000000000000</f>
        <v>27.730015290275801</v>
      </c>
      <c r="U5756" s="1">
        <v>2773001529027580</v>
      </c>
      <c r="V5756">
        <v>178.5</v>
      </c>
      <c r="W5756">
        <v>106.6</v>
      </c>
    </row>
    <row r="5757" spans="1:23">
      <c r="A5757">
        <v>2016</v>
      </c>
      <c r="B5757">
        <v>48</v>
      </c>
      <c r="C5757" t="s">
        <v>16</v>
      </c>
      <c r="D5757" t="s">
        <v>29</v>
      </c>
      <c r="E5757" t="s">
        <v>18</v>
      </c>
      <c r="F5757" t="s">
        <v>24</v>
      </c>
      <c r="G5757" t="s">
        <v>20</v>
      </c>
      <c r="H5757" s="3">
        <v>13844.41</v>
      </c>
      <c r="I5757" t="s">
        <v>19</v>
      </c>
      <c r="J5757" t="s">
        <v>19</v>
      </c>
      <c r="K57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41.851315987622399</v>
      </c>
      <c r="L5757" s="5">
        <f>TablaDatos[[#This Row],[IMC_raw]]/1000000000000000</f>
        <v>41.851315987622399</v>
      </c>
      <c r="M5757" s="2">
        <v>4.18513159876224E+16</v>
      </c>
      <c r="N57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7" s="13">
        <f t="shared" si="89"/>
        <v>5756</v>
      </c>
      <c r="P5757" s="2" t="str">
        <f>IF(TablaDatos[[#This Row],[Diabetes]]=0,"No","Si")</f>
        <v>Si</v>
      </c>
      <c r="Q5757">
        <v>1</v>
      </c>
      <c r="R5757">
        <f>TablaDatos[[#This Row],[Aux2]]/10000000000000</f>
        <v>199.96922239623001</v>
      </c>
      <c r="S5757" s="1">
        <v>1999692223962300</v>
      </c>
      <c r="T5757" s="7">
        <f>TablaDatos[[#This Row],[Aux3]]/100000000000000</f>
        <v>228.416249115917</v>
      </c>
      <c r="U5757" s="1">
        <v>2.28416249115917E+16</v>
      </c>
      <c r="V5757">
        <v>158.6</v>
      </c>
      <c r="W5757">
        <v>102</v>
      </c>
    </row>
    <row r="5758" spans="1:23">
      <c r="A5758">
        <v>2016</v>
      </c>
      <c r="B5758">
        <v>74</v>
      </c>
      <c r="C5758" t="s">
        <v>23</v>
      </c>
      <c r="D5758" t="s">
        <v>42</v>
      </c>
      <c r="E5758" t="s">
        <v>31</v>
      </c>
      <c r="F5758" t="s">
        <v>24</v>
      </c>
      <c r="G5758" t="s">
        <v>25</v>
      </c>
      <c r="H5758" s="3">
        <v>20261.78</v>
      </c>
      <c r="I5758" t="s">
        <v>21</v>
      </c>
      <c r="J5758" t="s">
        <v>19</v>
      </c>
      <c r="K57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41.849250485548495</v>
      </c>
      <c r="L5758" s="6">
        <f>TablaDatos[[#This Row],[IMC_raw]]/1000000000000000</f>
        <v>4.1849250485548497</v>
      </c>
      <c r="M5758" s="2">
        <v>4184925048554850</v>
      </c>
      <c r="N57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8" s="13">
        <f t="shared" si="89"/>
        <v>5757</v>
      </c>
      <c r="P5758" s="2" t="str">
        <f>IF(TablaDatos[[#This Row],[Diabetes]]=0,"No","Si")</f>
        <v>Si</v>
      </c>
      <c r="Q5758">
        <v>1</v>
      </c>
      <c r="R5758">
        <f>TablaDatos[[#This Row],[Aux2]]/10000000000000</f>
        <v>249.75103663458799</v>
      </c>
      <c r="S5758" s="1">
        <v>2497510366345880</v>
      </c>
      <c r="T5758" s="7">
        <f>TablaDatos[[#This Row],[Aux3]]/100000000000000</f>
        <v>297.479395300134</v>
      </c>
      <c r="U5758" s="1">
        <v>2.97479395300134E+16</v>
      </c>
      <c r="V5758">
        <v>191.5</v>
      </c>
      <c r="W5758">
        <v>115.1</v>
      </c>
    </row>
    <row r="5759" spans="1:23">
      <c r="A5759">
        <v>2016</v>
      </c>
      <c r="B5759">
        <v>50</v>
      </c>
      <c r="C5759" t="s">
        <v>16</v>
      </c>
      <c r="D5759" t="s">
        <v>34</v>
      </c>
      <c r="E5759" t="s">
        <v>18</v>
      </c>
      <c r="F5759" t="s">
        <v>35</v>
      </c>
      <c r="G5759" t="s">
        <v>20</v>
      </c>
      <c r="H5759" s="3">
        <v>19136.97</v>
      </c>
      <c r="I5759" t="s">
        <v>19</v>
      </c>
      <c r="J5759" t="s">
        <v>18</v>
      </c>
      <c r="K57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41.7462786381463</v>
      </c>
      <c r="L5759" s="5">
        <f>TablaDatos[[#This Row],[IMC_raw]]/1000000000000000</f>
        <v>0.417462786381463</v>
      </c>
      <c r="M5759" s="2">
        <v>417462786381463</v>
      </c>
      <c r="N57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59" s="13">
        <f t="shared" si="89"/>
        <v>5758</v>
      </c>
      <c r="P5759" s="2" t="str">
        <f>IF(TablaDatos[[#This Row],[Diabetes]]=0,"No","Si")</f>
        <v>Si</v>
      </c>
      <c r="Q5759">
        <v>1</v>
      </c>
      <c r="R5759">
        <f>TablaDatos[[#This Row],[Aux2]]/10000000000000</f>
        <v>2301.56694162333</v>
      </c>
      <c r="S5759" s="1">
        <v>2.30156694162333E+16</v>
      </c>
      <c r="T5759" s="7">
        <f>TablaDatos[[#This Row],[Aux3]]/100000000000000</f>
        <v>175.40888974363</v>
      </c>
      <c r="U5759" s="1">
        <v>1.7540888974363E+16</v>
      </c>
      <c r="V5759">
        <v>168</v>
      </c>
      <c r="W5759">
        <v>98.6</v>
      </c>
    </row>
    <row r="5760" spans="1:23">
      <c r="A5760">
        <v>2016</v>
      </c>
      <c r="B5760">
        <v>59</v>
      </c>
      <c r="C5760" t="s">
        <v>23</v>
      </c>
      <c r="D5760" t="s">
        <v>29</v>
      </c>
      <c r="E5760" t="s">
        <v>18</v>
      </c>
      <c r="F5760" t="s">
        <v>19</v>
      </c>
      <c r="G5760" t="s">
        <v>28</v>
      </c>
      <c r="H5760" s="3">
        <v>7867.74</v>
      </c>
      <c r="I5760" t="s">
        <v>21</v>
      </c>
      <c r="J5760" t="s">
        <v>18</v>
      </c>
      <c r="K57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41.638130441524304</v>
      </c>
      <c r="L5760" s="5">
        <f>TablaDatos[[#This Row],[IMC_raw]]/1000000000000000</f>
        <v>0.41638130441524301</v>
      </c>
      <c r="M5760" s="2">
        <v>416381304415243</v>
      </c>
      <c r="N57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0" s="13">
        <f t="shared" si="89"/>
        <v>5759</v>
      </c>
      <c r="P5760" s="2" t="str">
        <f>IF(TablaDatos[[#This Row],[Diabetes]]=0,"No","Si")</f>
        <v>Si</v>
      </c>
      <c r="Q5760">
        <v>1</v>
      </c>
      <c r="R5760">
        <f>TablaDatos[[#This Row],[Aux2]]/10000000000000</f>
        <v>2282.2238876186202</v>
      </c>
      <c r="S5760" s="1">
        <v>2.28222388761862E+16</v>
      </c>
      <c r="T5760" s="7">
        <f>TablaDatos[[#This Row],[Aux3]]/100000000000000</f>
        <v>298.10192210468898</v>
      </c>
      <c r="U5760" s="1">
        <v>2.98101922104689E+16</v>
      </c>
      <c r="V5760">
        <v>165.7</v>
      </c>
      <c r="W5760">
        <v>107.9</v>
      </c>
    </row>
    <row r="5761" spans="1:23">
      <c r="A5761">
        <v>2016</v>
      </c>
      <c r="B5761">
        <v>68</v>
      </c>
      <c r="C5761" t="s">
        <v>23</v>
      </c>
      <c r="D5761" t="s">
        <v>29</v>
      </c>
      <c r="E5761" t="s">
        <v>19</v>
      </c>
      <c r="F5761" t="s">
        <v>24</v>
      </c>
      <c r="G5761" t="s">
        <v>25</v>
      </c>
      <c r="H5761" s="3">
        <v>9813.31</v>
      </c>
      <c r="I5761" t="s">
        <v>21</v>
      </c>
      <c r="J5761" t="s">
        <v>22</v>
      </c>
      <c r="K57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41.631367835382797</v>
      </c>
      <c r="L5761" s="6">
        <f>TablaDatos[[#This Row],[IMC_raw]]/1000000000000000</f>
        <v>41.631367835382797</v>
      </c>
      <c r="M5761" s="2">
        <v>4.16313678353828E+16</v>
      </c>
      <c r="N57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1" s="13">
        <f t="shared" si="89"/>
        <v>5760</v>
      </c>
      <c r="P5761" s="2" t="str">
        <f>IF(TablaDatos[[#This Row],[Diabetes]]=0,"No","Si")</f>
        <v>Si</v>
      </c>
      <c r="Q5761">
        <v>1</v>
      </c>
      <c r="R5761">
        <f>TablaDatos[[#This Row],[Aux2]]/10000000000000</f>
        <v>2457.9283686981898</v>
      </c>
      <c r="S5761" s="1">
        <v>2.45792836869819E+16</v>
      </c>
      <c r="T5761" s="7">
        <f>TablaDatos[[#This Row],[Aux3]]/100000000000000</f>
        <v>27.645602604338301</v>
      </c>
      <c r="U5761" s="1">
        <v>2764560260433830</v>
      </c>
      <c r="V5761">
        <v>173.2</v>
      </c>
      <c r="W5761">
        <v>103.3</v>
      </c>
    </row>
    <row r="5762" spans="1:23">
      <c r="A5762">
        <v>2016</v>
      </c>
      <c r="B5762">
        <v>53</v>
      </c>
      <c r="C5762" t="s">
        <v>23</v>
      </c>
      <c r="D5762" t="s">
        <v>73</v>
      </c>
      <c r="E5762" t="s">
        <v>18</v>
      </c>
      <c r="F5762" t="s">
        <v>24</v>
      </c>
      <c r="G5762" t="s">
        <v>20</v>
      </c>
      <c r="H5762" s="3">
        <v>23233.15</v>
      </c>
      <c r="I5762" t="s">
        <v>19</v>
      </c>
      <c r="J5762" t="s">
        <v>18</v>
      </c>
      <c r="K57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41.591677988366399</v>
      </c>
      <c r="L5762" s="6">
        <f>TablaDatos[[#This Row],[IMC_raw]]/1000000000000000</f>
        <v>4.1591677988366396</v>
      </c>
      <c r="M5762" s="2">
        <v>4159167798836640</v>
      </c>
      <c r="N57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2" s="13">
        <f t="shared" ref="O5762:O5825" si="90">O5761+1</f>
        <v>5761</v>
      </c>
      <c r="P5762" s="2" t="str">
        <f>IF(TablaDatos[[#This Row],[Diabetes]]=0,"No","Si")</f>
        <v>No</v>
      </c>
      <c r="Q5762">
        <v>0</v>
      </c>
      <c r="R5762">
        <f>TablaDatos[[#This Row],[Aux2]]/10000000000000</f>
        <v>2359.5364886852399</v>
      </c>
      <c r="S5762" s="1">
        <v>2.35953648868524E+16</v>
      </c>
      <c r="T5762" s="7">
        <f>TablaDatos[[#This Row],[Aux3]]/100000000000000</f>
        <v>272.75527777161102</v>
      </c>
      <c r="U5762" s="1">
        <v>2.72755277771611E+16</v>
      </c>
      <c r="V5762">
        <v>159.80000000000001</v>
      </c>
      <c r="W5762">
        <v>95.8</v>
      </c>
    </row>
    <row r="5763" spans="1:23">
      <c r="A5763">
        <v>2016</v>
      </c>
      <c r="B5763">
        <v>66</v>
      </c>
      <c r="C5763" t="s">
        <v>23</v>
      </c>
      <c r="D5763" t="s">
        <v>72</v>
      </c>
      <c r="E5763" t="s">
        <v>21</v>
      </c>
      <c r="F5763" t="s">
        <v>24</v>
      </c>
      <c r="G5763" t="s">
        <v>25</v>
      </c>
      <c r="H5763" s="3">
        <v>9690.91</v>
      </c>
      <c r="I5763" t="s">
        <v>21</v>
      </c>
      <c r="J5763" t="s">
        <v>22</v>
      </c>
      <c r="K57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41.556273707258498</v>
      </c>
      <c r="L5763" s="5">
        <f>TablaDatos[[#This Row],[IMC_raw]]/1000000000000000</f>
        <v>0.41556273707258501</v>
      </c>
      <c r="M5763" s="2">
        <v>415562737072585</v>
      </c>
      <c r="N57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3" s="13">
        <f t="shared" si="90"/>
        <v>5762</v>
      </c>
      <c r="P5763" s="2" t="str">
        <f>IF(TablaDatos[[#This Row],[Diabetes]]=0,"No","Si")</f>
        <v>Si</v>
      </c>
      <c r="Q5763">
        <v>1</v>
      </c>
      <c r="R5763">
        <f>TablaDatos[[#This Row],[Aux2]]/10000000000000</f>
        <v>2583.1067359588401</v>
      </c>
      <c r="S5763" s="1">
        <v>2.58310673595884E+16</v>
      </c>
      <c r="T5763" s="7">
        <f>TablaDatos[[#This Row],[Aux3]]/100000000000000</f>
        <v>3.0000000000000001E-12</v>
      </c>
      <c r="U5763">
        <v>300</v>
      </c>
      <c r="V5763">
        <v>174.4</v>
      </c>
      <c r="W5763">
        <v>112</v>
      </c>
    </row>
    <row r="5764" spans="1:23">
      <c r="A5764">
        <v>2016</v>
      </c>
      <c r="B5764">
        <v>62</v>
      </c>
      <c r="C5764" t="s">
        <v>16</v>
      </c>
      <c r="D5764" t="s">
        <v>17</v>
      </c>
      <c r="E5764" t="s">
        <v>21</v>
      </c>
      <c r="F5764" t="s">
        <v>24</v>
      </c>
      <c r="G5764" t="s">
        <v>28</v>
      </c>
      <c r="H5764" s="3">
        <v>32992.67</v>
      </c>
      <c r="I5764" t="s">
        <v>19</v>
      </c>
      <c r="J5764" t="s">
        <v>22</v>
      </c>
      <c r="K57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41.442255200379805</v>
      </c>
      <c r="L5764" s="5">
        <f>TablaDatos[[#This Row],[IMC_raw]]/1000000000000000</f>
        <v>4.1442255200379803</v>
      </c>
      <c r="M5764" s="2">
        <v>4144225520037980</v>
      </c>
      <c r="N57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4" s="13">
        <f t="shared" si="90"/>
        <v>5763</v>
      </c>
      <c r="P5764" s="2" t="str">
        <f>IF(TablaDatos[[#This Row],[Diabetes]]=0,"No","Si")</f>
        <v>Si</v>
      </c>
      <c r="Q5764">
        <v>1</v>
      </c>
      <c r="R5764">
        <f>TablaDatos[[#This Row],[Aux2]]/10000000000000</f>
        <v>2181.9627955983301</v>
      </c>
      <c r="S5764" s="1">
        <v>2.18196279559833E+16</v>
      </c>
      <c r="T5764" s="7">
        <f>TablaDatos[[#This Row],[Aux3]]/100000000000000</f>
        <v>233.55735511018301</v>
      </c>
      <c r="U5764" s="1">
        <v>2.33557355110183E+16</v>
      </c>
      <c r="V5764">
        <v>170.4</v>
      </c>
      <c r="W5764">
        <v>105.6</v>
      </c>
    </row>
    <row r="5765" spans="1:23">
      <c r="A5765">
        <v>2016</v>
      </c>
      <c r="B5765">
        <v>52</v>
      </c>
      <c r="C5765" t="s">
        <v>16</v>
      </c>
      <c r="D5765" t="s">
        <v>17</v>
      </c>
      <c r="E5765" t="s">
        <v>31</v>
      </c>
      <c r="F5765" t="s">
        <v>19</v>
      </c>
      <c r="G5765" t="s">
        <v>20</v>
      </c>
      <c r="H5765" s="3">
        <v>30777.31</v>
      </c>
      <c r="I5765" t="s">
        <v>19</v>
      </c>
      <c r="J5765" t="s">
        <v>22</v>
      </c>
      <c r="K57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41.418828683151695</v>
      </c>
      <c r="L5765" s="6">
        <f>TablaDatos[[#This Row],[IMC_raw]]/1000000000000000</f>
        <v>41.418828683151695</v>
      </c>
      <c r="M5765" s="2">
        <v>4.1418828683151696E+16</v>
      </c>
      <c r="N57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5" s="13">
        <f t="shared" si="90"/>
        <v>5764</v>
      </c>
      <c r="P5765" s="2" t="str">
        <f>IF(TablaDatos[[#This Row],[Diabetes]]=0,"No","Si")</f>
        <v>No</v>
      </c>
      <c r="Q5765">
        <v>0</v>
      </c>
      <c r="R5765">
        <f>TablaDatos[[#This Row],[Aux2]]/10000000000000</f>
        <v>2044.4535993045699</v>
      </c>
      <c r="S5765" s="1">
        <v>2.04445359930457E+16</v>
      </c>
      <c r="T5765" s="7">
        <f>TablaDatos[[#This Row],[Aux3]]/100000000000000</f>
        <v>245.87017099312001</v>
      </c>
      <c r="U5765" s="1">
        <v>2.4587017099312E+16</v>
      </c>
      <c r="V5765">
        <v>160</v>
      </c>
      <c r="W5765">
        <v>96.9</v>
      </c>
    </row>
    <row r="5766" spans="1:23">
      <c r="A5766">
        <v>2016</v>
      </c>
      <c r="B5766">
        <v>54</v>
      </c>
      <c r="C5766" t="s">
        <v>16</v>
      </c>
      <c r="D5766" t="s">
        <v>72</v>
      </c>
      <c r="E5766" t="s">
        <v>21</v>
      </c>
      <c r="F5766" t="s">
        <v>24</v>
      </c>
      <c r="G5766" t="s">
        <v>20</v>
      </c>
      <c r="H5766" s="3">
        <v>16571.560000000001</v>
      </c>
      <c r="I5766" t="s">
        <v>21</v>
      </c>
      <c r="J5766" t="s">
        <v>18</v>
      </c>
      <c r="K57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41.406962342581998</v>
      </c>
      <c r="L5766" s="6">
        <f>TablaDatos[[#This Row],[IMC_raw]]/1000000000000000</f>
        <v>4.1406962342581997</v>
      </c>
      <c r="M5766" s="2">
        <v>4140696234258200</v>
      </c>
      <c r="N57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6" s="13">
        <f t="shared" si="90"/>
        <v>5765</v>
      </c>
      <c r="P5766" s="2" t="str">
        <f>IF(TablaDatos[[#This Row],[Diabetes]]=0,"No","Si")</f>
        <v>No</v>
      </c>
      <c r="Q5766">
        <v>0</v>
      </c>
      <c r="R5766">
        <f>TablaDatos[[#This Row],[Aux2]]/10000000000000</f>
        <v>2472.7832932737001</v>
      </c>
      <c r="S5766" s="1">
        <v>2.4727832932737E+16</v>
      </c>
      <c r="T5766" s="7">
        <f>TablaDatos[[#This Row],[Aux3]]/100000000000000</f>
        <v>251.34871318655601</v>
      </c>
      <c r="U5766" s="1">
        <v>2.51348713186556E+16</v>
      </c>
      <c r="V5766">
        <v>166.9</v>
      </c>
      <c r="W5766">
        <v>103.9</v>
      </c>
    </row>
    <row r="5767" spans="1:23">
      <c r="A5767">
        <v>2016</v>
      </c>
      <c r="B5767">
        <v>60</v>
      </c>
      <c r="C5767" t="s">
        <v>16</v>
      </c>
      <c r="D5767" t="s">
        <v>32</v>
      </c>
      <c r="E5767" t="s">
        <v>18</v>
      </c>
      <c r="F5767" t="s">
        <v>24</v>
      </c>
      <c r="G5767" t="s">
        <v>28</v>
      </c>
      <c r="H5767" s="3">
        <v>17168.23</v>
      </c>
      <c r="I5767" t="s">
        <v>19</v>
      </c>
      <c r="J5767" t="s">
        <v>22</v>
      </c>
      <c r="K57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41.393765251417499</v>
      </c>
      <c r="L5767" s="5">
        <f>TablaDatos[[#This Row],[IMC_raw]]/1000000000000000</f>
        <v>4.13937652514175</v>
      </c>
      <c r="M5767" s="2">
        <v>4139376525141750</v>
      </c>
      <c r="N57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7" s="13">
        <f t="shared" si="90"/>
        <v>5766</v>
      </c>
      <c r="P5767" s="2" t="str">
        <f>IF(TablaDatos[[#This Row],[Diabetes]]=0,"No","Si")</f>
        <v>Si</v>
      </c>
      <c r="Q5767">
        <v>1</v>
      </c>
      <c r="R5767">
        <f>TablaDatos[[#This Row],[Aux2]]/10000000000000</f>
        <v>2520.79669018905</v>
      </c>
      <c r="S5767" s="1">
        <v>2.52079669018905E+16</v>
      </c>
      <c r="T5767" s="7">
        <f>TablaDatos[[#This Row],[Aux3]]/100000000000000</f>
        <v>26.3366139952035</v>
      </c>
      <c r="U5767" s="1">
        <v>2633661399520350</v>
      </c>
      <c r="V5767">
        <v>176.3</v>
      </c>
      <c r="W5767">
        <v>104.5</v>
      </c>
    </row>
    <row r="5768" spans="1:23">
      <c r="A5768">
        <v>2016</v>
      </c>
      <c r="B5768">
        <v>53</v>
      </c>
      <c r="C5768" t="s">
        <v>16</v>
      </c>
      <c r="D5768" t="s">
        <v>73</v>
      </c>
      <c r="E5768" t="s">
        <v>31</v>
      </c>
      <c r="F5768" t="s">
        <v>19</v>
      </c>
      <c r="G5768" t="s">
        <v>20</v>
      </c>
      <c r="H5768" s="3">
        <v>35378.18</v>
      </c>
      <c r="I5768" t="s">
        <v>19</v>
      </c>
      <c r="J5768" t="s">
        <v>18</v>
      </c>
      <c r="K57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41.3509212113741</v>
      </c>
      <c r="L5768" s="6">
        <f>TablaDatos[[#This Row],[IMC_raw]]/1000000000000000</f>
        <v>4.1350921211374096</v>
      </c>
      <c r="M5768" s="2">
        <v>4135092121137410</v>
      </c>
      <c r="N57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8" s="13">
        <f t="shared" si="90"/>
        <v>5767</v>
      </c>
      <c r="P5768" s="2" t="str">
        <f>IF(TablaDatos[[#This Row],[Diabetes]]=0,"No","Si")</f>
        <v>No</v>
      </c>
      <c r="Q5768">
        <v>0</v>
      </c>
      <c r="R5768">
        <f>TablaDatos[[#This Row],[Aux2]]/10000000000000</f>
        <v>2423.3162008904301</v>
      </c>
      <c r="S5768" s="1">
        <v>2.42331620089043E+16</v>
      </c>
      <c r="T5768" s="7">
        <f>TablaDatos[[#This Row],[Aux3]]/100000000000000</f>
        <v>28.095341115118</v>
      </c>
      <c r="U5768" s="1">
        <v>2809534111511800</v>
      </c>
      <c r="V5768">
        <v>162.6</v>
      </c>
      <c r="W5768">
        <v>101.2</v>
      </c>
    </row>
    <row r="5769" spans="1:23">
      <c r="A5769">
        <v>2016</v>
      </c>
      <c r="B5769">
        <v>55</v>
      </c>
      <c r="C5769" t="s">
        <v>16</v>
      </c>
      <c r="D5769" t="s">
        <v>72</v>
      </c>
      <c r="E5769" t="s">
        <v>18</v>
      </c>
      <c r="F5769" t="s">
        <v>19</v>
      </c>
      <c r="G5769" t="s">
        <v>28</v>
      </c>
      <c r="H5769" s="3">
        <v>29544.37</v>
      </c>
      <c r="I5769" t="s">
        <v>18</v>
      </c>
      <c r="J5769" t="s">
        <v>22</v>
      </c>
      <c r="K57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41.332697009950301</v>
      </c>
      <c r="L5769" s="6">
        <f>TablaDatos[[#This Row],[IMC_raw]]/1000000000000000</f>
        <v>41.332697009950301</v>
      </c>
      <c r="M5769" s="2">
        <v>4.1332697009950304E+16</v>
      </c>
      <c r="N57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69" s="13">
        <f t="shared" si="90"/>
        <v>5768</v>
      </c>
      <c r="P5769" s="2" t="str">
        <f>IF(TablaDatos[[#This Row],[Diabetes]]=0,"No","Si")</f>
        <v>No</v>
      </c>
      <c r="Q5769">
        <v>0</v>
      </c>
      <c r="R5769">
        <f>TablaDatos[[#This Row],[Aux2]]/10000000000000</f>
        <v>2035.3470343112699</v>
      </c>
      <c r="S5769" s="1">
        <v>2.03534703431127E+16</v>
      </c>
      <c r="T5769" s="7">
        <f>TablaDatos[[#This Row],[Aux3]]/100000000000000</f>
        <v>25.718002550393901</v>
      </c>
      <c r="U5769" s="1">
        <v>2571800255039390</v>
      </c>
      <c r="V5769">
        <v>159.4</v>
      </c>
      <c r="W5769">
        <v>102.3</v>
      </c>
    </row>
    <row r="5770" spans="1:23">
      <c r="A5770">
        <v>2016</v>
      </c>
      <c r="B5770">
        <v>58</v>
      </c>
      <c r="C5770" t="s">
        <v>23</v>
      </c>
      <c r="D5770" t="s">
        <v>29</v>
      </c>
      <c r="E5770" t="s">
        <v>21</v>
      </c>
      <c r="F5770" t="s">
        <v>24</v>
      </c>
      <c r="G5770" t="s">
        <v>28</v>
      </c>
      <c r="H5770" s="3">
        <v>6604.8</v>
      </c>
      <c r="I5770" t="s">
        <v>21</v>
      </c>
      <c r="J5770" t="s">
        <v>22</v>
      </c>
      <c r="K57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41.291645808287598</v>
      </c>
      <c r="L5770" s="5">
        <f>TablaDatos[[#This Row],[IMC_raw]]/1000000000000000</f>
        <v>4.1291645808287596</v>
      </c>
      <c r="M5770" s="2">
        <v>4129164580828760</v>
      </c>
      <c r="N57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0" s="13">
        <f t="shared" si="90"/>
        <v>5769</v>
      </c>
      <c r="P5770" s="2" t="str">
        <f>IF(TablaDatos[[#This Row],[Diabetes]]=0,"No","Si")</f>
        <v>Si</v>
      </c>
      <c r="Q5770">
        <v>1</v>
      </c>
      <c r="R5770">
        <f>TablaDatos[[#This Row],[Aux2]]/10000000000000</f>
        <v>2071.8757036898101</v>
      </c>
      <c r="S5770" s="1">
        <v>2.07187570368981E+16</v>
      </c>
      <c r="T5770" s="7">
        <f>TablaDatos[[#This Row],[Aux3]]/100000000000000</f>
        <v>273.09703140250701</v>
      </c>
      <c r="U5770" s="1">
        <v>2.73097031402507E+16</v>
      </c>
      <c r="V5770">
        <v>181.6</v>
      </c>
      <c r="W5770">
        <v>100.3</v>
      </c>
    </row>
    <row r="5771" spans="1:23">
      <c r="A5771">
        <v>2016</v>
      </c>
      <c r="B5771">
        <v>58</v>
      </c>
      <c r="C5771" t="s">
        <v>16</v>
      </c>
      <c r="D5771" t="s">
        <v>29</v>
      </c>
      <c r="E5771" t="s">
        <v>31</v>
      </c>
      <c r="F5771" t="s">
        <v>19</v>
      </c>
      <c r="G5771" t="s">
        <v>28</v>
      </c>
      <c r="H5771" s="3">
        <v>11309.27</v>
      </c>
      <c r="I5771" t="s">
        <v>19</v>
      </c>
      <c r="J5771" t="s">
        <v>21</v>
      </c>
      <c r="K57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41.2447047461484</v>
      </c>
      <c r="L5771" s="5">
        <f>TablaDatos[[#This Row],[IMC_raw]]/1000000000000000</f>
        <v>4.1244704746148404</v>
      </c>
      <c r="M5771" s="2">
        <v>4124470474614840</v>
      </c>
      <c r="N57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1" s="13">
        <f t="shared" si="90"/>
        <v>5770</v>
      </c>
      <c r="P5771" s="2" t="str">
        <f>IF(TablaDatos[[#This Row],[Diabetes]]=0,"No","Si")</f>
        <v>No</v>
      </c>
      <c r="Q5771">
        <v>0</v>
      </c>
      <c r="R5771">
        <f>TablaDatos[[#This Row],[Aux2]]/10000000000000</f>
        <v>220.05005082011499</v>
      </c>
      <c r="S5771" s="1">
        <v>2200500508201150</v>
      </c>
      <c r="T5771" s="7">
        <f>TablaDatos[[#This Row],[Aux3]]/100000000000000</f>
        <v>27.7707067538799</v>
      </c>
      <c r="U5771" s="1">
        <v>2777070675387990</v>
      </c>
      <c r="V5771">
        <v>170.5</v>
      </c>
      <c r="W5771">
        <v>101.6</v>
      </c>
    </row>
    <row r="5772" spans="1:23">
      <c r="A5772">
        <v>2016</v>
      </c>
      <c r="B5772">
        <v>61</v>
      </c>
      <c r="C5772" t="s">
        <v>23</v>
      </c>
      <c r="D5772" t="s">
        <v>72</v>
      </c>
      <c r="E5772" t="s">
        <v>19</v>
      </c>
      <c r="F5772" t="s">
        <v>19</v>
      </c>
      <c r="G5772" t="s">
        <v>28</v>
      </c>
      <c r="H5772" s="3">
        <v>14526.89</v>
      </c>
      <c r="I5772" t="s">
        <v>21</v>
      </c>
      <c r="J5772" t="s">
        <v>18</v>
      </c>
      <c r="K57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41.221524994614498</v>
      </c>
      <c r="L5772" s="5">
        <f>TablaDatos[[#This Row],[IMC_raw]]/100000000000000</f>
        <v>41.221524994614498</v>
      </c>
      <c r="M5772" s="2">
        <v>4122152499461450</v>
      </c>
      <c r="N57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2" s="13">
        <f t="shared" si="90"/>
        <v>5771</v>
      </c>
      <c r="P5772" s="2" t="str">
        <f>IF(TablaDatos[[#This Row],[Diabetes]]=0,"No","Si")</f>
        <v>Si</v>
      </c>
      <c r="Q5772">
        <v>1</v>
      </c>
      <c r="R5772">
        <f>TablaDatos[[#This Row],[Aux2]]/10000000000000</f>
        <v>238.479435183546</v>
      </c>
      <c r="S5772" s="1">
        <v>2384794351835460</v>
      </c>
      <c r="T5772" s="7">
        <f>TablaDatos[[#This Row],[Aux3]]/100000000000000</f>
        <v>259.143050810479</v>
      </c>
      <c r="U5772" s="1">
        <v>2.59143050810479E+16</v>
      </c>
      <c r="V5772">
        <v>175.9</v>
      </c>
      <c r="W5772">
        <v>103.6</v>
      </c>
    </row>
    <row r="5773" spans="1:23">
      <c r="A5773">
        <v>2016</v>
      </c>
      <c r="B5773">
        <v>44</v>
      </c>
      <c r="C5773" t="s">
        <v>16</v>
      </c>
      <c r="D5773" t="s">
        <v>17</v>
      </c>
      <c r="E5773" t="s">
        <v>18</v>
      </c>
      <c r="F5773" t="s">
        <v>24</v>
      </c>
      <c r="G5773" t="s">
        <v>39</v>
      </c>
      <c r="H5773" s="3">
        <v>44436.88</v>
      </c>
      <c r="I5773" t="s">
        <v>21</v>
      </c>
      <c r="J5773" t="s">
        <v>18</v>
      </c>
      <c r="K57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41.041722935681506</v>
      </c>
      <c r="L5773" s="5">
        <f>TablaDatos[[#This Row],[IMC_raw]]/1000000000000000</f>
        <v>4.1041722935681504</v>
      </c>
      <c r="M5773" s="2">
        <v>4104172293568150</v>
      </c>
      <c r="N57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3" s="13">
        <f t="shared" si="90"/>
        <v>5772</v>
      </c>
      <c r="P5773" s="2" t="str">
        <f>IF(TablaDatos[[#This Row],[Diabetes]]=0,"No","Si")</f>
        <v>No</v>
      </c>
      <c r="Q5773">
        <v>0</v>
      </c>
      <c r="R5773">
        <f>TablaDatos[[#This Row],[Aux2]]/10000000000000</f>
        <v>209.711708547097</v>
      </c>
      <c r="S5773" s="1">
        <v>2097117085470970</v>
      </c>
      <c r="T5773" s="7">
        <f>TablaDatos[[#This Row],[Aux3]]/100000000000000</f>
        <v>28.595276165361099</v>
      </c>
      <c r="U5773" s="1">
        <v>2859527616536110</v>
      </c>
      <c r="V5773">
        <v>161</v>
      </c>
      <c r="W5773">
        <v>103.2</v>
      </c>
    </row>
    <row r="5774" spans="1:23">
      <c r="A5774">
        <v>2016</v>
      </c>
      <c r="B5774">
        <v>57</v>
      </c>
      <c r="C5774" t="s">
        <v>16</v>
      </c>
      <c r="D5774" t="s">
        <v>36</v>
      </c>
      <c r="E5774" t="s">
        <v>21</v>
      </c>
      <c r="F5774" t="s">
        <v>19</v>
      </c>
      <c r="G5774" t="s">
        <v>28</v>
      </c>
      <c r="H5774" s="3">
        <v>15856.58</v>
      </c>
      <c r="I5774" t="s">
        <v>19</v>
      </c>
      <c r="J5774" t="s">
        <v>18</v>
      </c>
      <c r="K57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40.7715200765712</v>
      </c>
      <c r="L5774" s="5">
        <f>TablaDatos[[#This Row],[IMC_raw]]/1000000000000000</f>
        <v>4.0771520076571202</v>
      </c>
      <c r="M5774" s="2">
        <v>4077152007657120</v>
      </c>
      <c r="N57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4" s="13">
        <f t="shared" si="90"/>
        <v>5773</v>
      </c>
      <c r="P5774" s="2" t="str">
        <f>IF(TablaDatos[[#This Row],[Diabetes]]=0,"No","Si")</f>
        <v>Si</v>
      </c>
      <c r="Q5774">
        <v>1</v>
      </c>
      <c r="R5774">
        <f>TablaDatos[[#This Row],[Aux2]]/10000000000000</f>
        <v>2438.5266658625101</v>
      </c>
      <c r="S5774" s="1">
        <v>2.43852666586251E+16</v>
      </c>
      <c r="T5774" s="7">
        <f>TablaDatos[[#This Row],[Aux3]]/100000000000000</f>
        <v>28.9349897701894</v>
      </c>
      <c r="U5774" s="1">
        <v>2893498977018940</v>
      </c>
      <c r="V5774">
        <v>177.2</v>
      </c>
      <c r="W5774">
        <v>107.2</v>
      </c>
    </row>
    <row r="5775" spans="1:23">
      <c r="A5775">
        <v>2016</v>
      </c>
      <c r="B5775">
        <v>62</v>
      </c>
      <c r="C5775" t="s">
        <v>16</v>
      </c>
      <c r="D5775" t="s">
        <v>30</v>
      </c>
      <c r="E5775" t="s">
        <v>18</v>
      </c>
      <c r="F5775" t="s">
        <v>35</v>
      </c>
      <c r="G5775" t="s">
        <v>28</v>
      </c>
      <c r="H5775" s="3">
        <v>27313.27</v>
      </c>
      <c r="I5775" t="s">
        <v>18</v>
      </c>
      <c r="J5775" t="s">
        <v>22</v>
      </c>
      <c r="K57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40.327174067360502</v>
      </c>
      <c r="L5775" s="5">
        <f>TablaDatos[[#This Row],[IMC_raw]]/1000000000000000</f>
        <v>4.0327174067360501</v>
      </c>
      <c r="M5775" s="2">
        <v>4032717406736050</v>
      </c>
      <c r="N57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5" s="13">
        <f t="shared" si="90"/>
        <v>5774</v>
      </c>
      <c r="P5775" s="2" t="str">
        <f>IF(TablaDatos[[#This Row],[Diabetes]]=0,"No","Si")</f>
        <v>No</v>
      </c>
      <c r="Q5775">
        <v>0</v>
      </c>
      <c r="R5775">
        <f>TablaDatos[[#This Row],[Aux2]]/10000000000000</f>
        <v>2.0826689725205001</v>
      </c>
      <c r="S5775" s="1">
        <v>20826689725205</v>
      </c>
      <c r="T5775" s="7">
        <f>TablaDatos[[#This Row],[Aux3]]/100000000000000</f>
        <v>251.949689967827</v>
      </c>
      <c r="U5775" s="1">
        <v>2.51949689967827E+16</v>
      </c>
      <c r="V5775">
        <v>169.1</v>
      </c>
      <c r="W5775">
        <v>98.7</v>
      </c>
    </row>
    <row r="5776" spans="1:23">
      <c r="A5776">
        <v>2016</v>
      </c>
      <c r="B5776">
        <v>63</v>
      </c>
      <c r="C5776" t="s">
        <v>16</v>
      </c>
      <c r="D5776" t="s">
        <v>30</v>
      </c>
      <c r="E5776" t="s">
        <v>21</v>
      </c>
      <c r="F5776" t="s">
        <v>24</v>
      </c>
      <c r="G5776" t="s">
        <v>28</v>
      </c>
      <c r="H5776" s="3">
        <v>13213.12</v>
      </c>
      <c r="I5776" t="s">
        <v>19</v>
      </c>
      <c r="J5776" t="s">
        <v>22</v>
      </c>
      <c r="K57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40.189275713414503</v>
      </c>
      <c r="L5776" s="5">
        <f>TablaDatos[[#This Row],[IMC_raw]]/1000000000000000</f>
        <v>4.0189275713414503</v>
      </c>
      <c r="M5776" s="2">
        <v>4018927571341450</v>
      </c>
      <c r="N57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6" s="13">
        <f t="shared" si="90"/>
        <v>5775</v>
      </c>
      <c r="P5776" s="2" t="str">
        <f>IF(TablaDatos[[#This Row],[Diabetes]]=0,"No","Si")</f>
        <v>Si</v>
      </c>
      <c r="Q5776">
        <v>1</v>
      </c>
      <c r="R5776">
        <f>TablaDatos[[#This Row],[Aux2]]/10000000000000</f>
        <v>2223.9377315847801</v>
      </c>
      <c r="S5776" s="1">
        <v>2.22393773158478E+16</v>
      </c>
      <c r="T5776" s="7">
        <f>TablaDatos[[#This Row],[Aux3]]/100000000000000</f>
        <v>255.02098187677601</v>
      </c>
      <c r="U5776" s="1">
        <v>2.55020981876776E+16</v>
      </c>
      <c r="V5776">
        <v>178.3</v>
      </c>
      <c r="W5776">
        <v>106.3</v>
      </c>
    </row>
    <row r="5777" spans="1:23">
      <c r="A5777">
        <v>2016</v>
      </c>
      <c r="B5777">
        <v>55</v>
      </c>
      <c r="C5777" t="s">
        <v>23</v>
      </c>
      <c r="D5777" t="s">
        <v>29</v>
      </c>
      <c r="E5777" t="s">
        <v>18</v>
      </c>
      <c r="F5777" t="s">
        <v>35</v>
      </c>
      <c r="G5777" t="s">
        <v>28</v>
      </c>
      <c r="H5777" s="3">
        <v>19764.060000000001</v>
      </c>
      <c r="I5777" t="s">
        <v>21</v>
      </c>
      <c r="J5777" t="s">
        <v>19</v>
      </c>
      <c r="K57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40.129945418834097</v>
      </c>
      <c r="L5777" s="6">
        <f>TablaDatos[[#This Row],[IMC_raw]]/1000000000000000</f>
        <v>4.0129945418834101</v>
      </c>
      <c r="M5777" s="2">
        <v>4012994541883410</v>
      </c>
      <c r="N57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7" s="13">
        <f t="shared" si="90"/>
        <v>5776</v>
      </c>
      <c r="P5777" s="2" t="str">
        <f>IF(TablaDatos[[#This Row],[Diabetes]]=0,"No","Si")</f>
        <v>Si</v>
      </c>
      <c r="Q5777">
        <v>1</v>
      </c>
      <c r="R5777">
        <f>TablaDatos[[#This Row],[Aux2]]/10000000000000</f>
        <v>2317.7758446591401</v>
      </c>
      <c r="S5777" s="1">
        <v>2.31777584465914E+16</v>
      </c>
      <c r="T5777" s="7">
        <f>TablaDatos[[#This Row],[Aux3]]/100000000000000</f>
        <v>26.956338738990901</v>
      </c>
      <c r="U5777" s="1">
        <v>2695633873899090</v>
      </c>
      <c r="V5777">
        <v>169.7</v>
      </c>
      <c r="W5777">
        <v>102.8</v>
      </c>
    </row>
    <row r="5778" spans="1:23">
      <c r="A5778">
        <v>2016</v>
      </c>
      <c r="B5778">
        <v>60</v>
      </c>
      <c r="C5778" t="s">
        <v>23</v>
      </c>
      <c r="D5778" t="s">
        <v>26</v>
      </c>
      <c r="E5778" t="s">
        <v>19</v>
      </c>
      <c r="F5778" t="s">
        <v>24</v>
      </c>
      <c r="G5778" t="s">
        <v>28</v>
      </c>
      <c r="H5778" s="3">
        <v>10456.84</v>
      </c>
      <c r="I5778" t="s">
        <v>21</v>
      </c>
      <c r="J5778" t="s">
        <v>18</v>
      </c>
      <c r="K57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40.084247675569202</v>
      </c>
      <c r="L5778" s="5">
        <f>TablaDatos[[#This Row],[IMC_raw]]/1000000000000000</f>
        <v>4.00842476755692</v>
      </c>
      <c r="M5778" s="2">
        <v>4008424767556920</v>
      </c>
      <c r="N57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8" s="13">
        <f t="shared" si="90"/>
        <v>5777</v>
      </c>
      <c r="P5778" s="2" t="str">
        <f>IF(TablaDatos[[#This Row],[Diabetes]]=0,"No","Si")</f>
        <v>Si</v>
      </c>
      <c r="Q5778">
        <v>1</v>
      </c>
      <c r="R5778">
        <f>TablaDatos[[#This Row],[Aux2]]/10000000000000</f>
        <v>243.02518112003199</v>
      </c>
      <c r="S5778" s="1">
        <v>2430251811200320</v>
      </c>
      <c r="T5778" s="7">
        <f>TablaDatos[[#This Row],[Aux3]]/100000000000000</f>
        <v>238.97913788403801</v>
      </c>
      <c r="U5778" s="1">
        <v>2.38979137884038E+16</v>
      </c>
      <c r="V5778">
        <v>171.1</v>
      </c>
      <c r="W5778">
        <v>102.6</v>
      </c>
    </row>
    <row r="5779" spans="1:23">
      <c r="A5779">
        <v>2016</v>
      </c>
      <c r="B5779">
        <v>64</v>
      </c>
      <c r="C5779" t="s">
        <v>23</v>
      </c>
      <c r="D5779" t="s">
        <v>17</v>
      </c>
      <c r="E5779" t="s">
        <v>19</v>
      </c>
      <c r="F5779" t="s">
        <v>24</v>
      </c>
      <c r="G5779" t="s">
        <v>28</v>
      </c>
      <c r="H5779" s="3">
        <v>26443.14</v>
      </c>
      <c r="I5779" t="s">
        <v>19</v>
      </c>
      <c r="J5779" t="s">
        <v>22</v>
      </c>
      <c r="K57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40.052226429298599</v>
      </c>
      <c r="L5779" s="6">
        <f>TablaDatos[[#This Row],[IMC_raw]]/1000000000000000</f>
        <v>40.052226429298599</v>
      </c>
      <c r="M5779" s="2">
        <v>4.00522264292986E+16</v>
      </c>
      <c r="N57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79" s="13">
        <f t="shared" si="90"/>
        <v>5778</v>
      </c>
      <c r="P5779" s="2" t="str">
        <f>IF(TablaDatos[[#This Row],[Diabetes]]=0,"No","Si")</f>
        <v>Si</v>
      </c>
      <c r="Q5779">
        <v>1</v>
      </c>
      <c r="R5779">
        <f>TablaDatos[[#This Row],[Aux2]]/10000000000000</f>
        <v>23.725803779021302</v>
      </c>
      <c r="S5779" s="1">
        <v>237258037790213</v>
      </c>
      <c r="T5779" s="7">
        <f>TablaDatos[[#This Row],[Aux3]]/100000000000000</f>
        <v>25.734741435713602</v>
      </c>
      <c r="U5779" s="1">
        <v>2573474143571360</v>
      </c>
      <c r="V5779">
        <v>164.9</v>
      </c>
      <c r="W5779">
        <v>105.1</v>
      </c>
    </row>
    <row r="5780" spans="1:23">
      <c r="A5780">
        <v>2016</v>
      </c>
      <c r="B5780">
        <v>60</v>
      </c>
      <c r="C5780" t="s">
        <v>23</v>
      </c>
      <c r="D5780" t="s">
        <v>26</v>
      </c>
      <c r="E5780" t="s">
        <v>31</v>
      </c>
      <c r="F5780" t="s">
        <v>24</v>
      </c>
      <c r="G5780" t="s">
        <v>28</v>
      </c>
      <c r="H5780" s="3">
        <v>14468.02</v>
      </c>
      <c r="I5780" t="s">
        <v>21</v>
      </c>
      <c r="J5780" t="s">
        <v>18</v>
      </c>
      <c r="K57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40.000388989534905</v>
      </c>
      <c r="L5780" s="6">
        <f>TablaDatos[[#This Row],[IMC_raw]]/1000000000000000</f>
        <v>4.0000388989534903</v>
      </c>
      <c r="M5780" s="2">
        <v>4000038898953490</v>
      </c>
      <c r="N57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0" s="13">
        <f t="shared" si="90"/>
        <v>5779</v>
      </c>
      <c r="P5780" s="2" t="str">
        <f>IF(TablaDatos[[#This Row],[Diabetes]]=0,"No","Si")</f>
        <v>Si</v>
      </c>
      <c r="Q5780">
        <v>1</v>
      </c>
      <c r="R5780">
        <f>TablaDatos[[#This Row],[Aux2]]/10000000000000</f>
        <v>229.80018631039599</v>
      </c>
      <c r="S5780" s="1">
        <v>2298001863103960</v>
      </c>
      <c r="T5780" s="7">
        <f>TablaDatos[[#This Row],[Aux3]]/100000000000000</f>
        <v>28.7793415207179</v>
      </c>
      <c r="U5780" s="1">
        <v>2877934152071790</v>
      </c>
      <c r="V5780">
        <v>182.9</v>
      </c>
      <c r="W5780">
        <v>109.9</v>
      </c>
    </row>
    <row r="5781" spans="1:23">
      <c r="A5781">
        <v>2016</v>
      </c>
      <c r="B5781">
        <v>67</v>
      </c>
      <c r="C5781" t="s">
        <v>16</v>
      </c>
      <c r="D5781" t="s">
        <v>34</v>
      </c>
      <c r="E5781" t="s">
        <v>21</v>
      </c>
      <c r="F5781" t="s">
        <v>24</v>
      </c>
      <c r="G5781" t="s">
        <v>25</v>
      </c>
      <c r="H5781" s="3">
        <v>12079.27</v>
      </c>
      <c r="I5781" t="s">
        <v>21</v>
      </c>
      <c r="J5781" t="s">
        <v>18</v>
      </c>
      <c r="K57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24.973989207746399</v>
      </c>
      <c r="L5781" s="5">
        <f>TablaDatos[[#This Row],[IMC_raw]]/1000000000000000</f>
        <v>24.973989207746399</v>
      </c>
      <c r="M5781" s="2">
        <v>2.49739892077464E+16</v>
      </c>
      <c r="N57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1" s="13">
        <f t="shared" si="90"/>
        <v>5780</v>
      </c>
      <c r="P5781" s="2" t="str">
        <f>IF(TablaDatos[[#This Row],[Diabetes]]=0,"No","Si")</f>
        <v>No</v>
      </c>
      <c r="Q5781">
        <v>0</v>
      </c>
      <c r="R5781">
        <f>TablaDatos[[#This Row],[Aux2]]/10000000000000</f>
        <v>1892.10467935827</v>
      </c>
      <c r="S5781" s="1">
        <v>1.89210467935827E+16</v>
      </c>
      <c r="T5781" s="7">
        <f>TablaDatos[[#This Row],[Aux3]]/100000000000000</f>
        <v>182.289197286422</v>
      </c>
      <c r="U5781" s="1">
        <v>1.82289197286422E+16</v>
      </c>
      <c r="V5781">
        <v>155.1</v>
      </c>
      <c r="W5781">
        <v>97.4</v>
      </c>
    </row>
    <row r="5782" spans="1:23">
      <c r="A5782">
        <v>2017</v>
      </c>
      <c r="B5782">
        <v>63</v>
      </c>
      <c r="C5782" t="s">
        <v>23</v>
      </c>
      <c r="D5782" t="s">
        <v>42</v>
      </c>
      <c r="E5782" t="s">
        <v>18</v>
      </c>
      <c r="F5782" t="s">
        <v>24</v>
      </c>
      <c r="G5782" t="s">
        <v>28</v>
      </c>
      <c r="H5782" s="3">
        <v>22093.71</v>
      </c>
      <c r="I5782" t="s">
        <v>21</v>
      </c>
      <c r="J5782" t="s">
        <v>18</v>
      </c>
      <c r="K57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44.731996056864396</v>
      </c>
      <c r="L5782" s="5">
        <f>TablaDatos[[#This Row],[IMC_raw]]/1000000000000000</f>
        <v>4.4731996056864398</v>
      </c>
      <c r="M5782" s="2">
        <v>4473199605686440</v>
      </c>
      <c r="N57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2" s="13">
        <f t="shared" si="90"/>
        <v>5781</v>
      </c>
      <c r="P5782" s="2" t="str">
        <f>IF(TablaDatos[[#This Row],[Diabetes]]=0,"No","Si")</f>
        <v>Si</v>
      </c>
      <c r="Q5782">
        <v>1</v>
      </c>
      <c r="R5782">
        <f>TablaDatos[[#This Row],[Aux2]]/10000000000000</f>
        <v>2357.8875942627701</v>
      </c>
      <c r="S5782" s="1">
        <v>2.35788759426277E+16</v>
      </c>
      <c r="T5782" s="7">
        <f>TablaDatos[[#This Row],[Aux3]]/100000000000000</f>
        <v>26.617273005596601</v>
      </c>
      <c r="U5782" s="1">
        <v>2661727300559660</v>
      </c>
      <c r="V5782">
        <v>167.3</v>
      </c>
      <c r="W5782">
        <v>105.3</v>
      </c>
    </row>
    <row r="5783" spans="1:23">
      <c r="A5783">
        <v>2017</v>
      </c>
      <c r="B5783">
        <v>55</v>
      </c>
      <c r="C5783" t="s">
        <v>23</v>
      </c>
      <c r="D5783" t="s">
        <v>72</v>
      </c>
      <c r="E5783" t="s">
        <v>18</v>
      </c>
      <c r="F5783" t="s">
        <v>24</v>
      </c>
      <c r="G5783" t="s">
        <v>28</v>
      </c>
      <c r="H5783" s="3">
        <v>9050.01</v>
      </c>
      <c r="I5783" t="s">
        <v>21</v>
      </c>
      <c r="J5783" t="s">
        <v>22</v>
      </c>
      <c r="K57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44.490493644787001</v>
      </c>
      <c r="L5783" s="6">
        <f>TablaDatos[[#This Row],[IMC_raw]]/1000000000000000</f>
        <v>44.490493644787001</v>
      </c>
      <c r="M5783" s="2">
        <v>4.4490493644787E+16</v>
      </c>
      <c r="N57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3" s="13">
        <f t="shared" si="90"/>
        <v>5782</v>
      </c>
      <c r="P5783" s="2" t="str">
        <f>IF(TablaDatos[[#This Row],[Diabetes]]=0,"No","Si")</f>
        <v>Si</v>
      </c>
      <c r="Q5783">
        <v>1</v>
      </c>
      <c r="R5783">
        <f>TablaDatos[[#This Row],[Aux2]]/10000000000000</f>
        <v>2204.9799709512699</v>
      </c>
      <c r="S5783" s="1">
        <v>2.20497997095127E+16</v>
      </c>
      <c r="T5783" s="7">
        <f>TablaDatos[[#This Row],[Aux3]]/100000000000000</f>
        <v>244.23388980307999</v>
      </c>
      <c r="U5783" s="1">
        <v>2.4423388980308E+16</v>
      </c>
      <c r="V5783">
        <v>174.4</v>
      </c>
      <c r="W5783">
        <v>104.3</v>
      </c>
    </row>
    <row r="5784" spans="1:23">
      <c r="A5784">
        <v>2017</v>
      </c>
      <c r="B5784">
        <v>62</v>
      </c>
      <c r="C5784" t="s">
        <v>23</v>
      </c>
      <c r="D5784" t="s">
        <v>36</v>
      </c>
      <c r="E5784" t="s">
        <v>19</v>
      </c>
      <c r="F5784" t="s">
        <v>19</v>
      </c>
      <c r="G5784" t="s">
        <v>28</v>
      </c>
      <c r="H5784" s="3">
        <v>14388.88</v>
      </c>
      <c r="I5784" t="s">
        <v>19</v>
      </c>
      <c r="J5784" t="s">
        <v>18</v>
      </c>
      <c r="K57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44.096845549025801</v>
      </c>
      <c r="L5784" s="6">
        <f>TablaDatos[[#This Row],[IMC_raw]]/1000000000000000</f>
        <v>0.44096845549025798</v>
      </c>
      <c r="M5784" s="2">
        <v>440968455490258</v>
      </c>
      <c r="N57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4" s="13">
        <f t="shared" si="90"/>
        <v>5783</v>
      </c>
      <c r="P5784" s="2" t="str">
        <f>IF(TablaDatos[[#This Row],[Diabetes]]=0,"No","Si")</f>
        <v>Si</v>
      </c>
      <c r="Q5784">
        <v>1</v>
      </c>
      <c r="R5784">
        <f>TablaDatos[[#This Row],[Aux2]]/10000000000000</f>
        <v>2222.0343882331799</v>
      </c>
      <c r="S5784" s="1">
        <v>2.22203438823318E+16</v>
      </c>
      <c r="T5784" s="7">
        <f>TablaDatos[[#This Row],[Aux3]]/100000000000000</f>
        <v>2.7401843239989301</v>
      </c>
      <c r="U5784" s="1">
        <v>274018432399893</v>
      </c>
      <c r="V5784">
        <v>170.7</v>
      </c>
      <c r="W5784">
        <v>102.7</v>
      </c>
    </row>
    <row r="5785" spans="1:23">
      <c r="A5785">
        <v>2017</v>
      </c>
      <c r="B5785">
        <v>70</v>
      </c>
      <c r="C5785" t="s">
        <v>23</v>
      </c>
      <c r="D5785" t="s">
        <v>36</v>
      </c>
      <c r="E5785" t="s">
        <v>21</v>
      </c>
      <c r="F5785" t="s">
        <v>24</v>
      </c>
      <c r="G5785" t="s">
        <v>25</v>
      </c>
      <c r="H5785" s="3">
        <v>9671.07</v>
      </c>
      <c r="I5785" t="s">
        <v>19</v>
      </c>
      <c r="J5785" t="s">
        <v>22</v>
      </c>
      <c r="K57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43.934881382558501</v>
      </c>
      <c r="L5785" s="5">
        <f>TablaDatos[[#This Row],[IMC_raw]]/1000000000000000</f>
        <v>4.3934881382558499</v>
      </c>
      <c r="M5785" s="2">
        <v>4393488138255850</v>
      </c>
      <c r="N57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5" s="13">
        <f t="shared" si="90"/>
        <v>5784</v>
      </c>
      <c r="P5785" s="2" t="str">
        <f>IF(TablaDatos[[#This Row],[Diabetes]]=0,"No","Si")</f>
        <v>Si</v>
      </c>
      <c r="Q5785">
        <v>1</v>
      </c>
      <c r="R5785">
        <f>TablaDatos[[#This Row],[Aux2]]/10000000000000</f>
        <v>2563.6407901542002</v>
      </c>
      <c r="S5785" s="1">
        <v>2.5636407901542E+16</v>
      </c>
      <c r="T5785" s="7">
        <f>TablaDatos[[#This Row],[Aux3]]/100000000000000</f>
        <v>25.7659112870741</v>
      </c>
      <c r="U5785" s="1">
        <v>2576591128707410</v>
      </c>
      <c r="V5785">
        <v>185.8</v>
      </c>
      <c r="W5785">
        <v>111</v>
      </c>
    </row>
    <row r="5786" spans="1:23">
      <c r="A5786">
        <v>2017</v>
      </c>
      <c r="B5786">
        <v>59</v>
      </c>
      <c r="C5786" t="s">
        <v>16</v>
      </c>
      <c r="D5786" t="s">
        <v>72</v>
      </c>
      <c r="E5786" t="s">
        <v>21</v>
      </c>
      <c r="F5786" t="s">
        <v>24</v>
      </c>
      <c r="G5786" t="s">
        <v>28</v>
      </c>
      <c r="H5786" s="3">
        <v>14462.42</v>
      </c>
      <c r="I5786" t="s">
        <v>19</v>
      </c>
      <c r="J5786" t="s">
        <v>22</v>
      </c>
      <c r="K57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43.349443159520298</v>
      </c>
      <c r="L5786" s="5">
        <f>TablaDatos[[#This Row],[IMC_raw]]/1000000000000000</f>
        <v>4.33494431595203</v>
      </c>
      <c r="M5786" s="2">
        <v>4334944315952030</v>
      </c>
      <c r="N57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6" s="13">
        <f t="shared" si="90"/>
        <v>5785</v>
      </c>
      <c r="P5786" s="2" t="str">
        <f>IF(TablaDatos[[#This Row],[Diabetes]]=0,"No","Si")</f>
        <v>Si</v>
      </c>
      <c r="Q5786">
        <v>1</v>
      </c>
      <c r="R5786">
        <f>TablaDatos[[#This Row],[Aux2]]/10000000000000</f>
        <v>2235.2418322784001</v>
      </c>
      <c r="S5786" s="1">
        <v>2.2352418322784E+16</v>
      </c>
      <c r="T5786" s="7">
        <f>TablaDatos[[#This Row],[Aux3]]/100000000000000</f>
        <v>269.68275309931801</v>
      </c>
      <c r="U5786" s="1">
        <v>2.69682753099318E+16</v>
      </c>
      <c r="V5786">
        <v>173.5</v>
      </c>
      <c r="W5786">
        <v>106</v>
      </c>
    </row>
    <row r="5787" spans="1:23">
      <c r="A5787">
        <v>2017</v>
      </c>
      <c r="B5787">
        <v>56</v>
      </c>
      <c r="C5787" t="s">
        <v>16</v>
      </c>
      <c r="D5787" t="s">
        <v>26</v>
      </c>
      <c r="E5787" t="s">
        <v>19</v>
      </c>
      <c r="F5787" t="s">
        <v>24</v>
      </c>
      <c r="G5787" t="s">
        <v>28</v>
      </c>
      <c r="H5787" s="3">
        <v>19855.84</v>
      </c>
      <c r="I5787" t="s">
        <v>19</v>
      </c>
      <c r="J5787" t="s">
        <v>22</v>
      </c>
      <c r="K57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43.226600074547299</v>
      </c>
      <c r="L5787" s="6">
        <f>TablaDatos[[#This Row],[IMC_raw]]/1000000000000000</f>
        <v>43.226600074547299</v>
      </c>
      <c r="M5787" s="2">
        <v>4.3226600074547296E+16</v>
      </c>
      <c r="N57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7" s="13">
        <f t="shared" si="90"/>
        <v>5786</v>
      </c>
      <c r="P5787" s="2" t="str">
        <f>IF(TablaDatos[[#This Row],[Diabetes]]=0,"No","Si")</f>
        <v>Si</v>
      </c>
      <c r="Q5787">
        <v>1</v>
      </c>
      <c r="R5787">
        <f>TablaDatos[[#This Row],[Aux2]]/10000000000000</f>
        <v>236.90378165335099</v>
      </c>
      <c r="S5787" s="1">
        <v>2369037816533510</v>
      </c>
      <c r="T5787" s="7">
        <f>TablaDatos[[#This Row],[Aux3]]/100000000000000</f>
        <v>261.02001816760998</v>
      </c>
      <c r="U5787" s="1">
        <v>2.6102001816761E+16</v>
      </c>
      <c r="V5787">
        <v>176</v>
      </c>
      <c r="W5787">
        <v>110.3</v>
      </c>
    </row>
    <row r="5788" spans="1:23">
      <c r="A5788">
        <v>2017</v>
      </c>
      <c r="B5788">
        <v>66</v>
      </c>
      <c r="C5788" t="s">
        <v>16</v>
      </c>
      <c r="D5788" t="s">
        <v>34</v>
      </c>
      <c r="E5788" t="s">
        <v>31</v>
      </c>
      <c r="F5788" t="s">
        <v>24</v>
      </c>
      <c r="G5788" t="s">
        <v>25</v>
      </c>
      <c r="H5788" s="3">
        <v>7768.54</v>
      </c>
      <c r="I5788" t="s">
        <v>21</v>
      </c>
      <c r="J5788" t="s">
        <v>22</v>
      </c>
      <c r="K57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43.188515363240498</v>
      </c>
      <c r="L5788" s="6">
        <f>TablaDatos[[#This Row],[IMC_raw]]/100000000000000</f>
        <v>43.188515363240498</v>
      </c>
      <c r="M5788" s="2">
        <v>4318851536324050</v>
      </c>
      <c r="N57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8" s="13">
        <f t="shared" si="90"/>
        <v>5787</v>
      </c>
      <c r="P5788" s="2" t="str">
        <f>IF(TablaDatos[[#This Row],[Diabetes]]=0,"No","Si")</f>
        <v>Si</v>
      </c>
      <c r="Q5788">
        <v>1</v>
      </c>
      <c r="R5788">
        <f>TablaDatos[[#This Row],[Aux2]]/10000000000000</f>
        <v>259.68993783232901</v>
      </c>
      <c r="S5788" s="1">
        <v>2596899378323290</v>
      </c>
      <c r="T5788" s="7">
        <f>TablaDatos[[#This Row],[Aux3]]/100000000000000</f>
        <v>3.0000000000000001E-12</v>
      </c>
      <c r="U5788">
        <v>300</v>
      </c>
      <c r="V5788">
        <v>186.7</v>
      </c>
      <c r="W5788">
        <v>105.6</v>
      </c>
    </row>
    <row r="5789" spans="1:23">
      <c r="A5789">
        <v>2017</v>
      </c>
      <c r="B5789">
        <v>65</v>
      </c>
      <c r="C5789" t="s">
        <v>16</v>
      </c>
      <c r="D5789" t="s">
        <v>17</v>
      </c>
      <c r="E5789" t="s">
        <v>21</v>
      </c>
      <c r="F5789" t="s">
        <v>24</v>
      </c>
      <c r="G5789" t="s">
        <v>25</v>
      </c>
      <c r="H5789" s="3">
        <v>28253.57</v>
      </c>
      <c r="I5789" t="s">
        <v>21</v>
      </c>
      <c r="J5789" t="s">
        <v>21</v>
      </c>
      <c r="K5789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43.178440872720998</v>
      </c>
      <c r="L5789" s="6">
        <f>TablaDatos[[#This Row],[IMC_raw]]/1000000000000000</f>
        <v>4.3178440872720998E-2</v>
      </c>
      <c r="M5789" s="2">
        <v>43178440872721</v>
      </c>
      <c r="N57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89" s="13">
        <f t="shared" si="90"/>
        <v>5788</v>
      </c>
      <c r="P5789" s="2" t="str">
        <f>IF(TablaDatos[[#This Row],[Diabetes]]=0,"No","Si")</f>
        <v>Si</v>
      </c>
      <c r="Q5789">
        <v>1</v>
      </c>
      <c r="R5789">
        <f>TablaDatos[[#This Row],[Aux2]]/10000000000000</f>
        <v>265.87394035211503</v>
      </c>
      <c r="S5789" s="1">
        <v>2658739403521150</v>
      </c>
      <c r="T5789" s="7">
        <f>TablaDatos[[#This Row],[Aux3]]/100000000000000</f>
        <v>277.15498575326399</v>
      </c>
      <c r="U5789" s="1">
        <v>2.77154985753264E+16</v>
      </c>
      <c r="V5789">
        <v>186.1</v>
      </c>
      <c r="W5789">
        <v>111.1</v>
      </c>
    </row>
    <row r="5790" spans="1:23">
      <c r="A5790">
        <v>2017</v>
      </c>
      <c r="B5790">
        <v>62</v>
      </c>
      <c r="C5790" t="s">
        <v>23</v>
      </c>
      <c r="D5790" t="s">
        <v>17</v>
      </c>
      <c r="E5790" t="s">
        <v>21</v>
      </c>
      <c r="F5790" t="s">
        <v>24</v>
      </c>
      <c r="G5790" t="s">
        <v>28</v>
      </c>
      <c r="H5790" s="3">
        <v>19527.849999999999</v>
      </c>
      <c r="I5790" t="s">
        <v>21</v>
      </c>
      <c r="J5790" t="s">
        <v>22</v>
      </c>
      <c r="K57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42.6697248281668</v>
      </c>
      <c r="L5790" s="5">
        <f>TablaDatos[[#This Row],[IMC_raw]]/1000000000000000</f>
        <v>42.6697248281668</v>
      </c>
      <c r="M5790" s="2">
        <v>4.26697248281668E+16</v>
      </c>
      <c r="N57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0" s="13">
        <f t="shared" si="90"/>
        <v>5789</v>
      </c>
      <c r="P5790" s="2" t="str">
        <f>IF(TablaDatos[[#This Row],[Diabetes]]=0,"No","Si")</f>
        <v>Si</v>
      </c>
      <c r="Q5790">
        <v>1</v>
      </c>
      <c r="R5790">
        <f>TablaDatos[[#This Row],[Aux2]]/10000000000000</f>
        <v>251.887221409647</v>
      </c>
      <c r="S5790" s="1">
        <v>2518872214096470</v>
      </c>
      <c r="T5790" s="7">
        <f>TablaDatos[[#This Row],[Aux3]]/100000000000000</f>
        <v>264.35210281083403</v>
      </c>
      <c r="U5790" s="1">
        <v>2.64352102810834E+16</v>
      </c>
      <c r="V5790">
        <v>171.4</v>
      </c>
      <c r="W5790">
        <v>107.8</v>
      </c>
    </row>
    <row r="5791" spans="1:23">
      <c r="A5791">
        <v>2017</v>
      </c>
      <c r="B5791">
        <v>68</v>
      </c>
      <c r="C5791" t="s">
        <v>16</v>
      </c>
      <c r="D5791" t="s">
        <v>72</v>
      </c>
      <c r="E5791" t="s">
        <v>21</v>
      </c>
      <c r="F5791" t="s">
        <v>35</v>
      </c>
      <c r="G5791" t="s">
        <v>25</v>
      </c>
      <c r="H5791" s="3">
        <v>19861.009999999998</v>
      </c>
      <c r="I5791" t="s">
        <v>19</v>
      </c>
      <c r="J5791" t="s">
        <v>18</v>
      </c>
      <c r="K57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42.402804037670997</v>
      </c>
      <c r="L5791" s="6">
        <f>TablaDatos[[#This Row],[IMC_raw]]/1000000000000000</f>
        <v>42.402804037670997</v>
      </c>
      <c r="M5791" s="2">
        <v>4.2402804037671E+16</v>
      </c>
      <c r="N57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1" s="13">
        <f t="shared" si="90"/>
        <v>5790</v>
      </c>
      <c r="P5791" s="2" t="str">
        <f>IF(TablaDatos[[#This Row],[Diabetes]]=0,"No","Si")</f>
        <v>Si</v>
      </c>
      <c r="Q5791">
        <v>1</v>
      </c>
      <c r="R5791">
        <f>TablaDatos[[#This Row],[Aux2]]/10000000000000</f>
        <v>247.049162240946</v>
      </c>
      <c r="S5791" s="1">
        <v>2470491622409460</v>
      </c>
      <c r="T5791" s="7">
        <f>TablaDatos[[#This Row],[Aux3]]/100000000000000</f>
        <v>281.847509524396</v>
      </c>
      <c r="U5791" s="1">
        <v>2.81847509524396E+16</v>
      </c>
      <c r="V5791">
        <v>184.2</v>
      </c>
      <c r="W5791">
        <v>112.6</v>
      </c>
    </row>
    <row r="5792" spans="1:23">
      <c r="A5792">
        <v>2017</v>
      </c>
      <c r="B5792">
        <v>68</v>
      </c>
      <c r="C5792" t="s">
        <v>23</v>
      </c>
      <c r="D5792" t="s">
        <v>29</v>
      </c>
      <c r="E5792" t="s">
        <v>21</v>
      </c>
      <c r="F5792" t="s">
        <v>19</v>
      </c>
      <c r="G5792" t="s">
        <v>25</v>
      </c>
      <c r="H5792" s="3">
        <v>15248.63</v>
      </c>
      <c r="I5792" t="s">
        <v>19</v>
      </c>
      <c r="J5792" t="s">
        <v>18</v>
      </c>
      <c r="K57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42.130615974485593</v>
      </c>
      <c r="L5792" s="6">
        <f>TablaDatos[[#This Row],[IMC_raw]]/1000000000000000</f>
        <v>4.2130615974485597</v>
      </c>
      <c r="M5792" s="2">
        <v>4213061597448560</v>
      </c>
      <c r="N57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2" s="13">
        <f t="shared" si="90"/>
        <v>5791</v>
      </c>
      <c r="P5792" s="2" t="str">
        <f>IF(TablaDatos[[#This Row],[Diabetes]]=0,"No","Si")</f>
        <v>Si</v>
      </c>
      <c r="Q5792">
        <v>1</v>
      </c>
      <c r="R5792">
        <f>TablaDatos[[#This Row],[Aux2]]/10000000000000</f>
        <v>2365.6174568659699</v>
      </c>
      <c r="S5792" s="1">
        <v>2.36561745686597E+16</v>
      </c>
      <c r="T5792" s="7">
        <f>TablaDatos[[#This Row],[Aux3]]/100000000000000</f>
        <v>26.015182941075601</v>
      </c>
      <c r="U5792" s="1">
        <v>2601518294107560</v>
      </c>
      <c r="V5792">
        <v>177.2</v>
      </c>
      <c r="W5792">
        <v>106.4</v>
      </c>
    </row>
    <row r="5793" spans="1:23">
      <c r="A5793">
        <v>2017</v>
      </c>
      <c r="B5793">
        <v>60</v>
      </c>
      <c r="C5793" t="s">
        <v>23</v>
      </c>
      <c r="D5793" t="s">
        <v>72</v>
      </c>
      <c r="E5793" t="s">
        <v>31</v>
      </c>
      <c r="F5793" t="s">
        <v>24</v>
      </c>
      <c r="G5793" t="s">
        <v>28</v>
      </c>
      <c r="H5793" s="3">
        <v>13700.24</v>
      </c>
      <c r="I5793" t="s">
        <v>21</v>
      </c>
      <c r="J5793" t="s">
        <v>21</v>
      </c>
      <c r="K57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42.109566298169398</v>
      </c>
      <c r="L5793" s="5">
        <f>TablaDatos[[#This Row],[IMC_raw]]/1000000000000000</f>
        <v>0.42109566298169399</v>
      </c>
      <c r="M5793" s="2">
        <v>421095662981694</v>
      </c>
      <c r="N57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3" s="13">
        <f t="shared" si="90"/>
        <v>5792</v>
      </c>
      <c r="P5793" s="2" t="str">
        <f>IF(TablaDatos[[#This Row],[Diabetes]]=0,"No","Si")</f>
        <v>Si</v>
      </c>
      <c r="Q5793">
        <v>1</v>
      </c>
      <c r="R5793">
        <f>TablaDatos[[#This Row],[Aux2]]/10000000000000</f>
        <v>229.86851755976201</v>
      </c>
      <c r="S5793" s="1">
        <v>2298685175597620</v>
      </c>
      <c r="T5793" s="7">
        <f>TablaDatos[[#This Row],[Aux3]]/100000000000000</f>
        <v>2.8310833140845202</v>
      </c>
      <c r="U5793" s="1">
        <v>283108331408452</v>
      </c>
      <c r="V5793">
        <v>183</v>
      </c>
      <c r="W5793">
        <v>107.2</v>
      </c>
    </row>
    <row r="5794" spans="1:23">
      <c r="A5794">
        <v>2017</v>
      </c>
      <c r="B5794">
        <v>63</v>
      </c>
      <c r="C5794" t="s">
        <v>16</v>
      </c>
      <c r="D5794" t="s">
        <v>29</v>
      </c>
      <c r="E5794" t="s">
        <v>19</v>
      </c>
      <c r="F5794" t="s">
        <v>19</v>
      </c>
      <c r="G5794" t="s">
        <v>28</v>
      </c>
      <c r="H5794" s="3">
        <v>8301.4599999999991</v>
      </c>
      <c r="I5794" t="s">
        <v>19</v>
      </c>
      <c r="J5794" t="s">
        <v>18</v>
      </c>
      <c r="K57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42.085659667383197</v>
      </c>
      <c r="L5794" s="5">
        <f>TablaDatos[[#This Row],[IMC_raw]]/1000000000000000</f>
        <v>4.2085659667383197</v>
      </c>
      <c r="M5794" s="2">
        <v>4208565966738320</v>
      </c>
      <c r="N57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4" s="13">
        <f t="shared" si="90"/>
        <v>5793</v>
      </c>
      <c r="P5794" s="2" t="str">
        <f>IF(TablaDatos[[#This Row],[Diabetes]]=0,"No","Si")</f>
        <v>Si</v>
      </c>
      <c r="Q5794">
        <v>1</v>
      </c>
      <c r="R5794">
        <f>TablaDatos[[#This Row],[Aux2]]/10000000000000</f>
        <v>2526.51894929842</v>
      </c>
      <c r="S5794" s="1">
        <v>2.52651894929842E+16</v>
      </c>
      <c r="T5794" s="7">
        <f>TablaDatos[[#This Row],[Aux3]]/100000000000000</f>
        <v>264.74789688883601</v>
      </c>
      <c r="U5794" s="1">
        <v>2.64747896888836E+16</v>
      </c>
      <c r="V5794">
        <v>172.8</v>
      </c>
      <c r="W5794">
        <v>105.3</v>
      </c>
    </row>
    <row r="5795" spans="1:23">
      <c r="A5795">
        <v>2017</v>
      </c>
      <c r="B5795">
        <v>52</v>
      </c>
      <c r="C5795" t="s">
        <v>16</v>
      </c>
      <c r="D5795" t="s">
        <v>43</v>
      </c>
      <c r="E5795" t="s">
        <v>21</v>
      </c>
      <c r="F5795" t="s">
        <v>35</v>
      </c>
      <c r="G5795" t="s">
        <v>20</v>
      </c>
      <c r="H5795" s="3">
        <v>17556.400000000001</v>
      </c>
      <c r="I5795" t="s">
        <v>21</v>
      </c>
      <c r="J5795" t="s">
        <v>21</v>
      </c>
      <c r="K57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42.058146911835294</v>
      </c>
      <c r="L5795" s="6">
        <f>TablaDatos[[#This Row],[IMC_raw]]/1000000000000000</f>
        <v>42.058146911835294</v>
      </c>
      <c r="M5795" s="2">
        <v>4.2058146911835296E+16</v>
      </c>
      <c r="N57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5" s="13">
        <f t="shared" si="90"/>
        <v>5794</v>
      </c>
      <c r="P5795" s="2" t="str">
        <f>IF(TablaDatos[[#This Row],[Diabetes]]=0,"No","Si")</f>
        <v>No</v>
      </c>
      <c r="Q5795">
        <v>0</v>
      </c>
      <c r="R5795">
        <f>TablaDatos[[#This Row],[Aux2]]/10000000000000</f>
        <v>223.28705274184099</v>
      </c>
      <c r="S5795" s="1">
        <v>2232870527418410</v>
      </c>
      <c r="T5795" s="7">
        <f>TablaDatos[[#This Row],[Aux3]]/100000000000000</f>
        <v>246.095081117289</v>
      </c>
      <c r="U5795" s="1">
        <v>2.46095081117289E+16</v>
      </c>
      <c r="V5795">
        <v>171.7</v>
      </c>
      <c r="W5795">
        <v>101</v>
      </c>
    </row>
    <row r="5796" spans="1:23">
      <c r="A5796">
        <v>2017</v>
      </c>
      <c r="B5796">
        <v>55</v>
      </c>
      <c r="C5796" t="s">
        <v>16</v>
      </c>
      <c r="D5796" t="s">
        <v>72</v>
      </c>
      <c r="E5796" t="s">
        <v>18</v>
      </c>
      <c r="F5796" t="s">
        <v>40</v>
      </c>
      <c r="G5796" t="s">
        <v>28</v>
      </c>
      <c r="H5796" s="3">
        <v>21506.400000000001</v>
      </c>
      <c r="I5796" t="s">
        <v>19</v>
      </c>
      <c r="J5796" t="s">
        <v>18</v>
      </c>
      <c r="K57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41.915966266223002</v>
      </c>
      <c r="L5796" s="5">
        <f>TablaDatos[[#This Row],[IMC_raw]]/1000000000000000</f>
        <v>4.1915966266223004</v>
      </c>
      <c r="M5796" s="2">
        <v>4191596626622300</v>
      </c>
      <c r="N57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6" s="13">
        <f t="shared" si="90"/>
        <v>5795</v>
      </c>
      <c r="P5796" s="2" t="str">
        <f>IF(TablaDatos[[#This Row],[Diabetes]]=0,"No","Si")</f>
        <v>No</v>
      </c>
      <c r="Q5796">
        <v>0</v>
      </c>
      <c r="R5796">
        <f>TablaDatos[[#This Row],[Aux2]]/10000000000000</f>
        <v>2143.2861818143501</v>
      </c>
      <c r="S5796" s="1">
        <v>2.14328618181435E+16</v>
      </c>
      <c r="T5796" s="7">
        <f>TablaDatos[[#This Row],[Aux3]]/100000000000000</f>
        <v>235.17487238297801</v>
      </c>
      <c r="U5796" s="1">
        <v>2.35174872382978E+16</v>
      </c>
      <c r="V5796">
        <v>161.9</v>
      </c>
      <c r="W5796">
        <v>98.1</v>
      </c>
    </row>
    <row r="5797" spans="1:23">
      <c r="A5797">
        <v>2017</v>
      </c>
      <c r="B5797">
        <v>51</v>
      </c>
      <c r="C5797" t="s">
        <v>23</v>
      </c>
      <c r="D5797" t="s">
        <v>36</v>
      </c>
      <c r="E5797" t="s">
        <v>21</v>
      </c>
      <c r="F5797" t="s">
        <v>19</v>
      </c>
      <c r="G5797" t="s">
        <v>20</v>
      </c>
      <c r="H5797" s="3">
        <v>16666.66</v>
      </c>
      <c r="I5797" t="s">
        <v>21</v>
      </c>
      <c r="J5797" t="s">
        <v>19</v>
      </c>
      <c r="K57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41.8586227593537</v>
      </c>
      <c r="L5797" s="6">
        <f>TablaDatos[[#This Row],[IMC_raw]]/1000000000000000</f>
        <v>4.1858622759353699</v>
      </c>
      <c r="M5797" s="2">
        <v>4185862275935370</v>
      </c>
      <c r="N57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7" s="13">
        <f t="shared" si="90"/>
        <v>5796</v>
      </c>
      <c r="P5797" s="2" t="str">
        <f>IF(TablaDatos[[#This Row],[Diabetes]]=0,"No","Si")</f>
        <v>Si</v>
      </c>
      <c r="Q5797">
        <v>1</v>
      </c>
      <c r="R5797">
        <f>TablaDatos[[#This Row],[Aux2]]/10000000000000</f>
        <v>2462.48336158251</v>
      </c>
      <c r="S5797" s="1">
        <v>2.46248336158251E+16</v>
      </c>
      <c r="T5797" s="7">
        <f>TablaDatos[[#This Row],[Aux3]]/100000000000000</f>
        <v>3.0000000000000001E-12</v>
      </c>
      <c r="U5797">
        <v>300</v>
      </c>
      <c r="V5797">
        <v>168.2</v>
      </c>
      <c r="W5797">
        <v>99.6</v>
      </c>
    </row>
    <row r="5798" spans="1:23">
      <c r="A5798">
        <v>2017</v>
      </c>
      <c r="B5798">
        <v>60</v>
      </c>
      <c r="C5798" t="s">
        <v>23</v>
      </c>
      <c r="D5798" t="s">
        <v>73</v>
      </c>
      <c r="E5798" t="s">
        <v>18</v>
      </c>
      <c r="F5798" t="s">
        <v>24</v>
      </c>
      <c r="G5798" t="s">
        <v>28</v>
      </c>
      <c r="H5798" s="3">
        <v>19245.11</v>
      </c>
      <c r="I5798" t="s">
        <v>21</v>
      </c>
      <c r="J5798" t="s">
        <v>18</v>
      </c>
      <c r="K57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41.667114812153798</v>
      </c>
      <c r="L5798" s="6">
        <f>TablaDatos[[#This Row],[IMC_raw]]/1000000000000000</f>
        <v>4.1667114812153798</v>
      </c>
      <c r="M5798" s="2">
        <v>4166711481215380</v>
      </c>
      <c r="N57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8" s="13">
        <f t="shared" si="90"/>
        <v>5797</v>
      </c>
      <c r="P5798" s="2" t="str">
        <f>IF(TablaDatos[[#This Row],[Diabetes]]=0,"No","Si")</f>
        <v>No</v>
      </c>
      <c r="Q5798">
        <v>0</v>
      </c>
      <c r="R5798">
        <f>TablaDatos[[#This Row],[Aux2]]/10000000000000</f>
        <v>2259.8581978553202</v>
      </c>
      <c r="S5798" s="1">
        <v>2.25985819785532E+16</v>
      </c>
      <c r="T5798" s="7">
        <f>TablaDatos[[#This Row],[Aux3]]/100000000000000</f>
        <v>26.045182540267898</v>
      </c>
      <c r="U5798" s="1">
        <v>2604518254026790</v>
      </c>
      <c r="V5798">
        <v>164.9</v>
      </c>
      <c r="W5798">
        <v>94.8</v>
      </c>
    </row>
    <row r="5799" spans="1:23">
      <c r="A5799">
        <v>2017</v>
      </c>
      <c r="B5799">
        <v>66</v>
      </c>
      <c r="C5799" t="s">
        <v>23</v>
      </c>
      <c r="D5799" t="s">
        <v>73</v>
      </c>
      <c r="E5799" t="s">
        <v>21</v>
      </c>
      <c r="F5799" t="s">
        <v>19</v>
      </c>
      <c r="G5799" t="s">
        <v>25</v>
      </c>
      <c r="H5799" s="3">
        <v>27627.360000000001</v>
      </c>
      <c r="I5799" t="s">
        <v>21</v>
      </c>
      <c r="J5799" t="s">
        <v>18</v>
      </c>
      <c r="K57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41.665897815829098</v>
      </c>
      <c r="L5799" s="6">
        <f>TablaDatos[[#This Row],[IMC_raw]]/1000000000000000</f>
        <v>0.416658978158291</v>
      </c>
      <c r="M5799" s="2">
        <v>416658978158291</v>
      </c>
      <c r="N57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799" s="13">
        <f t="shared" si="90"/>
        <v>5798</v>
      </c>
      <c r="P5799" s="2" t="str">
        <f>IF(TablaDatos[[#This Row],[Diabetes]]=0,"No","Si")</f>
        <v>Si</v>
      </c>
      <c r="Q5799">
        <v>1</v>
      </c>
      <c r="R5799">
        <f>TablaDatos[[#This Row],[Aux2]]/10000000000000</f>
        <v>2708.2601457466199</v>
      </c>
      <c r="S5799" s="1">
        <v>2.70826014574662E+16</v>
      </c>
      <c r="T5799" s="7">
        <f>TablaDatos[[#This Row],[Aux3]]/100000000000000</f>
        <v>3.0000000000000001E-12</v>
      </c>
      <c r="U5799">
        <v>300</v>
      </c>
      <c r="V5799">
        <v>174.7</v>
      </c>
      <c r="W5799">
        <v>107</v>
      </c>
    </row>
    <row r="5800" spans="1:23">
      <c r="A5800">
        <v>2017</v>
      </c>
      <c r="B5800">
        <v>63</v>
      </c>
      <c r="C5800" t="s">
        <v>16</v>
      </c>
      <c r="D5800" t="s">
        <v>17</v>
      </c>
      <c r="E5800" t="s">
        <v>21</v>
      </c>
      <c r="F5800" t="s">
        <v>35</v>
      </c>
      <c r="G5800" t="s">
        <v>28</v>
      </c>
      <c r="H5800" s="3">
        <v>25257.75</v>
      </c>
      <c r="I5800" t="s">
        <v>19</v>
      </c>
      <c r="J5800" t="s">
        <v>19</v>
      </c>
      <c r="K58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41.643833723290093</v>
      </c>
      <c r="L5800" s="6">
        <f>TablaDatos[[#This Row],[IMC_raw]]/1000000000000000</f>
        <v>41.643833723290093</v>
      </c>
      <c r="M5800" s="2">
        <v>4.1643833723290096E+16</v>
      </c>
      <c r="N58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0" s="13">
        <f t="shared" si="90"/>
        <v>5799</v>
      </c>
      <c r="P5800" s="2" t="str">
        <f>IF(TablaDatos[[#This Row],[Diabetes]]=0,"No","Si")</f>
        <v>No</v>
      </c>
      <c r="Q5800">
        <v>0</v>
      </c>
      <c r="R5800">
        <f>TablaDatos[[#This Row],[Aux2]]/10000000000000</f>
        <v>2164.8031110718998</v>
      </c>
      <c r="S5800" s="1">
        <v>2.1648031110719E+16</v>
      </c>
      <c r="T5800" s="7">
        <f>TablaDatos[[#This Row],[Aux3]]/100000000000000</f>
        <v>232.75120132180501</v>
      </c>
      <c r="U5800" s="1">
        <v>2.32751201321805E+16</v>
      </c>
      <c r="V5800">
        <v>179.5</v>
      </c>
      <c r="W5800">
        <v>103</v>
      </c>
    </row>
    <row r="5801" spans="1:23">
      <c r="A5801">
        <v>2017</v>
      </c>
      <c r="B5801">
        <v>67</v>
      </c>
      <c r="C5801" t="s">
        <v>23</v>
      </c>
      <c r="D5801" t="s">
        <v>30</v>
      </c>
      <c r="E5801" t="s">
        <v>19</v>
      </c>
      <c r="F5801" t="s">
        <v>19</v>
      </c>
      <c r="G5801" t="s">
        <v>25</v>
      </c>
      <c r="H5801" s="3">
        <v>19359.55</v>
      </c>
      <c r="I5801" t="s">
        <v>19</v>
      </c>
      <c r="J5801" t="s">
        <v>18</v>
      </c>
      <c r="K58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41.560808147437903</v>
      </c>
      <c r="L5801" s="6">
        <f>TablaDatos[[#This Row],[IMC_raw]]/1000000000000000</f>
        <v>41.560808147437903</v>
      </c>
      <c r="M5801" s="2">
        <v>4.1560808147437904E+16</v>
      </c>
      <c r="N58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1" s="13">
        <f t="shared" si="90"/>
        <v>5800</v>
      </c>
      <c r="P5801" s="2" t="str">
        <f>IF(TablaDatos[[#This Row],[Diabetes]]=0,"No","Si")</f>
        <v>Si</v>
      </c>
      <c r="Q5801">
        <v>1</v>
      </c>
      <c r="R5801">
        <f>TablaDatos[[#This Row],[Aux2]]/10000000000000</f>
        <v>2549.9197112009902</v>
      </c>
      <c r="S5801" s="1">
        <v>2.54991971120099E+16</v>
      </c>
      <c r="T5801" s="7">
        <f>TablaDatos[[#This Row],[Aux3]]/100000000000000</f>
        <v>26.805488079520501</v>
      </c>
      <c r="U5801" s="1">
        <v>2680548807952050</v>
      </c>
      <c r="V5801">
        <v>170.3</v>
      </c>
      <c r="W5801">
        <v>106.6</v>
      </c>
    </row>
    <row r="5802" spans="1:23">
      <c r="A5802">
        <v>2017</v>
      </c>
      <c r="B5802">
        <v>71</v>
      </c>
      <c r="C5802" t="s">
        <v>23</v>
      </c>
      <c r="D5802" t="s">
        <v>72</v>
      </c>
      <c r="E5802" t="s">
        <v>21</v>
      </c>
      <c r="F5802" t="s">
        <v>24</v>
      </c>
      <c r="G5802" t="s">
        <v>25</v>
      </c>
      <c r="H5802" s="3">
        <v>6847.69</v>
      </c>
      <c r="I5802" t="s">
        <v>21</v>
      </c>
      <c r="J5802" t="s">
        <v>19</v>
      </c>
      <c r="K58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41.546366886069507</v>
      </c>
      <c r="L5802" s="5">
        <f>TablaDatos[[#This Row],[IMC_raw]]/1000000000000000</f>
        <v>41.546366886069507</v>
      </c>
      <c r="M5802" s="2">
        <v>4.1546366886069504E+16</v>
      </c>
      <c r="N58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2" s="13">
        <f t="shared" si="90"/>
        <v>5801</v>
      </c>
      <c r="P5802" s="2" t="str">
        <f>IF(TablaDatos[[#This Row],[Diabetes]]=0,"No","Si")</f>
        <v>Si</v>
      </c>
      <c r="Q5802">
        <v>1</v>
      </c>
      <c r="R5802">
        <f>TablaDatos[[#This Row],[Aux2]]/10000000000000</f>
        <v>2624.11027977308</v>
      </c>
      <c r="S5802" s="1">
        <v>2.62411027977308E+16</v>
      </c>
      <c r="T5802" s="7">
        <f>TablaDatos[[#This Row],[Aux3]]/100000000000000</f>
        <v>3.0000000000000001E-12</v>
      </c>
      <c r="U5802">
        <v>300</v>
      </c>
      <c r="V5802">
        <v>192.5</v>
      </c>
      <c r="W5802">
        <v>112.7</v>
      </c>
    </row>
    <row r="5803" spans="1:23">
      <c r="A5803">
        <v>2017</v>
      </c>
      <c r="B5803">
        <v>59</v>
      </c>
      <c r="C5803" t="s">
        <v>16</v>
      </c>
      <c r="D5803" t="s">
        <v>73</v>
      </c>
      <c r="E5803" t="s">
        <v>21</v>
      </c>
      <c r="F5803" t="s">
        <v>19</v>
      </c>
      <c r="G5803" t="s">
        <v>28</v>
      </c>
      <c r="H5803" s="3">
        <v>31382.32</v>
      </c>
      <c r="I5803" t="s">
        <v>19</v>
      </c>
      <c r="J5803" t="s">
        <v>21</v>
      </c>
      <c r="K58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41.531505679737002</v>
      </c>
      <c r="L5803" s="5">
        <f>TablaDatos[[#This Row],[IMC_raw]]/1000000000000000</f>
        <v>41.531505679737002</v>
      </c>
      <c r="M5803" s="2">
        <v>4.1531505679737E+16</v>
      </c>
      <c r="N58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3" s="13">
        <f t="shared" si="90"/>
        <v>5802</v>
      </c>
      <c r="P5803" s="2" t="str">
        <f>IF(TablaDatos[[#This Row],[Diabetes]]=0,"No","Si")</f>
        <v>Si</v>
      </c>
      <c r="Q5803">
        <v>1</v>
      </c>
      <c r="R5803">
        <f>TablaDatos[[#This Row],[Aux2]]/10000000000000</f>
        <v>266.11243288372702</v>
      </c>
      <c r="S5803" s="1">
        <v>2661124328837270</v>
      </c>
      <c r="T5803" s="7">
        <f>TablaDatos[[#This Row],[Aux3]]/100000000000000</f>
        <v>29.097232114363599</v>
      </c>
      <c r="U5803" s="1">
        <v>2909723211436360</v>
      </c>
      <c r="V5803">
        <v>179.9</v>
      </c>
      <c r="W5803">
        <v>107.2</v>
      </c>
    </row>
    <row r="5804" spans="1:23">
      <c r="A5804">
        <v>2017</v>
      </c>
      <c r="B5804">
        <v>53</v>
      </c>
      <c r="C5804" t="s">
        <v>23</v>
      </c>
      <c r="D5804" t="s">
        <v>73</v>
      </c>
      <c r="E5804" t="s">
        <v>18</v>
      </c>
      <c r="F5804" t="s">
        <v>24</v>
      </c>
      <c r="G5804" t="s">
        <v>20</v>
      </c>
      <c r="H5804" s="3">
        <v>18869.939999999999</v>
      </c>
      <c r="I5804" t="s">
        <v>21</v>
      </c>
      <c r="J5804" t="s">
        <v>18</v>
      </c>
      <c r="K58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41.529130444467803</v>
      </c>
      <c r="L5804" s="6">
        <f>TablaDatos[[#This Row],[IMC_raw]]/100000000000000</f>
        <v>4.1529130444467803</v>
      </c>
      <c r="M5804" s="2">
        <v>415291304444678</v>
      </c>
      <c r="N58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4" s="13">
        <f t="shared" si="90"/>
        <v>5803</v>
      </c>
      <c r="P5804" s="2" t="str">
        <f>IF(TablaDatos[[#This Row],[Diabetes]]=0,"No","Si")</f>
        <v>No</v>
      </c>
      <c r="Q5804">
        <v>0</v>
      </c>
      <c r="R5804">
        <f>TablaDatos[[#This Row],[Aux2]]/10000000000000</f>
        <v>251.13147859927699</v>
      </c>
      <c r="S5804" s="1">
        <v>2511314785992770</v>
      </c>
      <c r="T5804" s="7">
        <f>TablaDatos[[#This Row],[Aux3]]/100000000000000</f>
        <v>25.091989147274401</v>
      </c>
      <c r="U5804" s="1">
        <v>2509198914727440</v>
      </c>
      <c r="V5804">
        <v>160.4</v>
      </c>
      <c r="W5804">
        <v>93.1</v>
      </c>
    </row>
    <row r="5805" spans="1:23">
      <c r="A5805">
        <v>2017</v>
      </c>
      <c r="B5805">
        <v>67</v>
      </c>
      <c r="C5805" t="s">
        <v>23</v>
      </c>
      <c r="D5805" t="s">
        <v>73</v>
      </c>
      <c r="E5805" t="s">
        <v>19</v>
      </c>
      <c r="F5805" t="s">
        <v>24</v>
      </c>
      <c r="G5805" t="s">
        <v>25</v>
      </c>
      <c r="H5805" s="3">
        <v>26626.9</v>
      </c>
      <c r="I5805" t="s">
        <v>19</v>
      </c>
      <c r="J5805" t="s">
        <v>22</v>
      </c>
      <c r="K58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41.486134760435299</v>
      </c>
      <c r="L5805" s="6">
        <f>TablaDatos[[#This Row],[IMC_raw]]/1000000000000000</f>
        <v>4.14861347604353</v>
      </c>
      <c r="M5805" s="2">
        <v>4148613476043530</v>
      </c>
      <c r="N58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5" s="13">
        <f t="shared" si="90"/>
        <v>5804</v>
      </c>
      <c r="P5805" s="2" t="str">
        <f>IF(TablaDatos[[#This Row],[Diabetes]]=0,"No","Si")</f>
        <v>No</v>
      </c>
      <c r="Q5805">
        <v>0</v>
      </c>
      <c r="R5805">
        <f>TablaDatos[[#This Row],[Aux2]]/10000000000000</f>
        <v>2164.57531339554</v>
      </c>
      <c r="S5805" s="1">
        <v>2.16457531339554E+16</v>
      </c>
      <c r="T5805" s="7">
        <f>TablaDatos[[#This Row],[Aux3]]/100000000000000</f>
        <v>28.1170981568808</v>
      </c>
      <c r="U5805" s="1">
        <v>2811709815688080</v>
      </c>
      <c r="V5805">
        <v>157</v>
      </c>
      <c r="W5805">
        <v>101.6</v>
      </c>
    </row>
    <row r="5806" spans="1:23">
      <c r="A5806">
        <v>2017</v>
      </c>
      <c r="B5806">
        <v>60</v>
      </c>
      <c r="C5806" t="s">
        <v>16</v>
      </c>
      <c r="D5806" t="s">
        <v>17</v>
      </c>
      <c r="E5806" t="s">
        <v>31</v>
      </c>
      <c r="F5806" t="s">
        <v>24</v>
      </c>
      <c r="G5806" t="s">
        <v>28</v>
      </c>
      <c r="H5806" s="3">
        <v>14756.02</v>
      </c>
      <c r="I5806" t="s">
        <v>19</v>
      </c>
      <c r="J5806" t="s">
        <v>22</v>
      </c>
      <c r="K58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41.484320899317304</v>
      </c>
      <c r="L5806" s="5">
        <f>TablaDatos[[#This Row],[IMC_raw]]/1000000000000000</f>
        <v>4.1484320899317302</v>
      </c>
      <c r="M5806" s="2">
        <v>4148432089931730</v>
      </c>
      <c r="N58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6" s="13">
        <f t="shared" si="90"/>
        <v>5805</v>
      </c>
      <c r="P5806" s="2" t="str">
        <f>IF(TablaDatos[[#This Row],[Diabetes]]=0,"No","Si")</f>
        <v>Si</v>
      </c>
      <c r="Q5806">
        <v>1</v>
      </c>
      <c r="R5806">
        <f>TablaDatos[[#This Row],[Aux2]]/10000000000000</f>
        <v>2213.8747082418399</v>
      </c>
      <c r="S5806" s="1">
        <v>2.21387470824184E+16</v>
      </c>
      <c r="T5806" s="7">
        <f>TablaDatos[[#This Row],[Aux3]]/100000000000000</f>
        <v>228.48861186004601</v>
      </c>
      <c r="U5806" s="1">
        <v>2.28488611860046E+16</v>
      </c>
      <c r="V5806">
        <v>177.1</v>
      </c>
      <c r="W5806">
        <v>109.1</v>
      </c>
    </row>
    <row r="5807" spans="1:23">
      <c r="A5807">
        <v>2017</v>
      </c>
      <c r="B5807">
        <v>56</v>
      </c>
      <c r="C5807" t="s">
        <v>23</v>
      </c>
      <c r="D5807" t="s">
        <v>29</v>
      </c>
      <c r="E5807" t="s">
        <v>21</v>
      </c>
      <c r="F5807" t="s">
        <v>24</v>
      </c>
      <c r="G5807" t="s">
        <v>28</v>
      </c>
      <c r="H5807" s="3">
        <v>9680.2199999999993</v>
      </c>
      <c r="I5807" t="s">
        <v>21</v>
      </c>
      <c r="J5807" t="s">
        <v>22</v>
      </c>
      <c r="K58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41.232123417750302</v>
      </c>
      <c r="L5807" s="6">
        <f>TablaDatos[[#This Row],[IMC_raw]]/100000000000000</f>
        <v>41.232123417750302</v>
      </c>
      <c r="M5807" s="2">
        <v>4123212341775030</v>
      </c>
      <c r="N58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7" s="13">
        <f t="shared" si="90"/>
        <v>5806</v>
      </c>
      <c r="P5807" s="2" t="str">
        <f>IF(TablaDatos[[#This Row],[Diabetes]]=0,"No","Si")</f>
        <v>Si</v>
      </c>
      <c r="Q5807">
        <v>1</v>
      </c>
      <c r="R5807">
        <f>TablaDatos[[#This Row],[Aux2]]/10000000000000</f>
        <v>239.62576614458999</v>
      </c>
      <c r="S5807" s="1">
        <v>2396257661445900</v>
      </c>
      <c r="T5807" s="7">
        <f>TablaDatos[[#This Row],[Aux3]]/100000000000000</f>
        <v>3.0000000000000001E-12</v>
      </c>
      <c r="U5807">
        <v>300</v>
      </c>
      <c r="V5807">
        <v>170.8</v>
      </c>
      <c r="W5807">
        <v>102.1</v>
      </c>
    </row>
    <row r="5808" spans="1:23">
      <c r="A5808">
        <v>2017</v>
      </c>
      <c r="B5808">
        <v>58</v>
      </c>
      <c r="C5808" t="s">
        <v>23</v>
      </c>
      <c r="D5808" t="s">
        <v>17</v>
      </c>
      <c r="E5808" t="s">
        <v>19</v>
      </c>
      <c r="F5808" t="s">
        <v>24</v>
      </c>
      <c r="G5808" t="s">
        <v>28</v>
      </c>
      <c r="H5808" s="3">
        <v>19504.02</v>
      </c>
      <c r="I5808" t="s">
        <v>21</v>
      </c>
      <c r="J5808" t="s">
        <v>19</v>
      </c>
      <c r="K58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41.105099474046696</v>
      </c>
      <c r="L5808" s="6">
        <f>TablaDatos[[#This Row],[IMC_raw]]/1000000000000000</f>
        <v>4.1105099474046698</v>
      </c>
      <c r="M5808" s="2">
        <v>4110509947404670</v>
      </c>
      <c r="N58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8" s="13">
        <f t="shared" si="90"/>
        <v>5807</v>
      </c>
      <c r="P5808" s="2" t="str">
        <f>IF(TablaDatos[[#This Row],[Diabetes]]=0,"No","Si")</f>
        <v>Si</v>
      </c>
      <c r="Q5808">
        <v>1</v>
      </c>
      <c r="R5808">
        <f>TablaDatos[[#This Row],[Aux2]]/10000000000000</f>
        <v>2661.9197417034602</v>
      </c>
      <c r="S5808" s="1">
        <v>2.66191974170346E+16</v>
      </c>
      <c r="T5808" s="7">
        <f>TablaDatos[[#This Row],[Aux3]]/100000000000000</f>
        <v>3.0000000000000001E-12</v>
      </c>
      <c r="U5808">
        <v>300</v>
      </c>
      <c r="V5808">
        <v>180.3</v>
      </c>
      <c r="W5808">
        <v>104.5</v>
      </c>
    </row>
    <row r="5809" spans="1:23">
      <c r="A5809">
        <v>2017</v>
      </c>
      <c r="B5809">
        <v>54</v>
      </c>
      <c r="C5809" t="s">
        <v>16</v>
      </c>
      <c r="D5809" t="s">
        <v>17</v>
      </c>
      <c r="E5809" t="s">
        <v>21</v>
      </c>
      <c r="F5809" t="s">
        <v>24</v>
      </c>
      <c r="G5809" t="s">
        <v>20</v>
      </c>
      <c r="H5809" s="3">
        <v>40627.81</v>
      </c>
      <c r="I5809" t="s">
        <v>21</v>
      </c>
      <c r="J5809" t="s">
        <v>19</v>
      </c>
      <c r="K58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40.998263978197699</v>
      </c>
      <c r="L5809" s="6">
        <f>TablaDatos[[#This Row],[IMC_raw]]/1000000000000000</f>
        <v>4.0998263978197702</v>
      </c>
      <c r="M5809" s="2">
        <v>4099826397819770</v>
      </c>
      <c r="N58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09" s="13">
        <f t="shared" si="90"/>
        <v>5808</v>
      </c>
      <c r="P5809" s="2" t="str">
        <f>IF(TablaDatos[[#This Row],[Diabetes]]=0,"No","Si")</f>
        <v>Si</v>
      </c>
      <c r="Q5809">
        <v>1</v>
      </c>
      <c r="R5809">
        <f>TablaDatos[[#This Row],[Aux2]]/10000000000000</f>
        <v>2593.0545390307998</v>
      </c>
      <c r="S5809" s="1">
        <v>2.5930545390308E+16</v>
      </c>
      <c r="T5809" s="7">
        <f>TablaDatos[[#This Row],[Aux3]]/100000000000000</f>
        <v>3.0000000000000001E-12</v>
      </c>
      <c r="U5809">
        <v>300</v>
      </c>
      <c r="V5809">
        <v>169.7</v>
      </c>
      <c r="W5809">
        <v>104.8</v>
      </c>
    </row>
    <row r="5810" spans="1:23">
      <c r="A5810">
        <v>2017</v>
      </c>
      <c r="B5810">
        <v>67</v>
      </c>
      <c r="C5810" t="s">
        <v>23</v>
      </c>
      <c r="D5810" t="s">
        <v>37</v>
      </c>
      <c r="E5810" t="s">
        <v>21</v>
      </c>
      <c r="F5810" t="s">
        <v>24</v>
      </c>
      <c r="G5810" t="s">
        <v>25</v>
      </c>
      <c r="H5810" s="3">
        <v>13302.22</v>
      </c>
      <c r="I5810" t="s">
        <v>21</v>
      </c>
      <c r="J5810" t="s">
        <v>22</v>
      </c>
      <c r="K58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40.738144051844401</v>
      </c>
      <c r="L5810" s="5">
        <f>TablaDatos[[#This Row],[IMC_raw]]/1000000000000000</f>
        <v>4.0738144051844403</v>
      </c>
      <c r="M5810" s="2">
        <v>4073814405184440</v>
      </c>
      <c r="N58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0" s="13">
        <f t="shared" si="90"/>
        <v>5809</v>
      </c>
      <c r="P5810" s="2" t="str">
        <f>IF(TablaDatos[[#This Row],[Diabetes]]=0,"No","Si")</f>
        <v>Si</v>
      </c>
      <c r="Q5810">
        <v>1</v>
      </c>
      <c r="R5810">
        <f>TablaDatos[[#This Row],[Aux2]]/10000000000000</f>
        <v>2416.2295909254999</v>
      </c>
      <c r="S5810" s="1">
        <v>2.4162295909255E+16</v>
      </c>
      <c r="T5810" s="7">
        <f>TablaDatos[[#This Row],[Aux3]]/100000000000000</f>
        <v>275.12654048231201</v>
      </c>
      <c r="U5810" s="1">
        <v>2.75126540482312E+16</v>
      </c>
      <c r="V5810">
        <v>171</v>
      </c>
      <c r="W5810">
        <v>103.4</v>
      </c>
    </row>
    <row r="5811" spans="1:23">
      <c r="A5811">
        <v>2017</v>
      </c>
      <c r="B5811">
        <v>57</v>
      </c>
      <c r="C5811" t="s">
        <v>23</v>
      </c>
      <c r="D5811" t="s">
        <v>29</v>
      </c>
      <c r="E5811" t="s">
        <v>18</v>
      </c>
      <c r="F5811" t="s">
        <v>24</v>
      </c>
      <c r="G5811" t="s">
        <v>28</v>
      </c>
      <c r="H5811" s="3">
        <v>16464.68</v>
      </c>
      <c r="I5811" t="s">
        <v>21</v>
      </c>
      <c r="J5811" t="s">
        <v>22</v>
      </c>
      <c r="K58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40.699242307188499</v>
      </c>
      <c r="L5811" s="5">
        <f>TablaDatos[[#This Row],[IMC_raw]]/1000000000000000</f>
        <v>4.0699242307188497</v>
      </c>
      <c r="M5811" s="2">
        <v>4069924230718850</v>
      </c>
      <c r="N58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1" s="13">
        <f t="shared" si="90"/>
        <v>5810</v>
      </c>
      <c r="P5811" s="2" t="str">
        <f>IF(TablaDatos[[#This Row],[Diabetes]]=0,"No","Si")</f>
        <v>Si</v>
      </c>
      <c r="Q5811">
        <v>1</v>
      </c>
      <c r="R5811">
        <f>TablaDatos[[#This Row],[Aux2]]/10000000000000</f>
        <v>272.28438481068599</v>
      </c>
      <c r="S5811" s="1">
        <v>2722843848106860</v>
      </c>
      <c r="T5811" s="7">
        <f>TablaDatos[[#This Row],[Aux3]]/100000000000000</f>
        <v>274.09838646753798</v>
      </c>
      <c r="U5811" s="1">
        <v>2.74098386467538E+16</v>
      </c>
      <c r="V5811">
        <v>172.6</v>
      </c>
      <c r="W5811">
        <v>105.7</v>
      </c>
    </row>
    <row r="5812" spans="1:23">
      <c r="A5812">
        <v>2017</v>
      </c>
      <c r="B5812">
        <v>62</v>
      </c>
      <c r="C5812" t="s">
        <v>23</v>
      </c>
      <c r="D5812" t="s">
        <v>27</v>
      </c>
      <c r="E5812" t="s">
        <v>18</v>
      </c>
      <c r="F5812" t="s">
        <v>19</v>
      </c>
      <c r="G5812" t="s">
        <v>28</v>
      </c>
      <c r="H5812" s="3">
        <v>13769.53</v>
      </c>
      <c r="I5812" t="s">
        <v>18</v>
      </c>
      <c r="J5812" t="s">
        <v>22</v>
      </c>
      <c r="K58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40.605084953839103</v>
      </c>
      <c r="L5812" s="5">
        <f>TablaDatos[[#This Row],[IMC_raw]]/1000000000000000</f>
        <v>4.0605084953839103</v>
      </c>
      <c r="M5812" s="2">
        <v>4060508495383910</v>
      </c>
      <c r="N58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2" s="13">
        <f t="shared" si="90"/>
        <v>5811</v>
      </c>
      <c r="P5812" s="2" t="str">
        <f>IF(TablaDatos[[#This Row],[Diabetes]]=0,"No","Si")</f>
        <v>No</v>
      </c>
      <c r="Q5812">
        <v>0</v>
      </c>
      <c r="R5812">
        <f>TablaDatos[[#This Row],[Aux2]]/10000000000000</f>
        <v>2136.3661023488698</v>
      </c>
      <c r="S5812" s="1">
        <v>2.13636610234887E+16</v>
      </c>
      <c r="T5812" s="7">
        <f>TablaDatos[[#This Row],[Aux3]]/100000000000000</f>
        <v>22.5400244098808</v>
      </c>
      <c r="U5812" s="1">
        <v>2254002440988080</v>
      </c>
      <c r="V5812">
        <v>165.1</v>
      </c>
      <c r="W5812">
        <v>90.9</v>
      </c>
    </row>
    <row r="5813" spans="1:23">
      <c r="A5813">
        <v>2017</v>
      </c>
      <c r="B5813">
        <v>50</v>
      </c>
      <c r="C5813" t="s">
        <v>16</v>
      </c>
      <c r="D5813" t="s">
        <v>17</v>
      </c>
      <c r="E5813" t="s">
        <v>18</v>
      </c>
      <c r="F5813" t="s">
        <v>19</v>
      </c>
      <c r="G5813" t="s">
        <v>20</v>
      </c>
      <c r="H5813" s="3">
        <v>26874.33</v>
      </c>
      <c r="I5813" t="s">
        <v>19</v>
      </c>
      <c r="J5813" t="s">
        <v>22</v>
      </c>
      <c r="K58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40.534788410087401</v>
      </c>
      <c r="L5813" s="6">
        <f>TablaDatos[[#This Row],[IMC_raw]]/100000000000000</f>
        <v>40.534788410087401</v>
      </c>
      <c r="M5813" s="2">
        <v>4053478841008740</v>
      </c>
      <c r="N58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3" s="13">
        <f t="shared" si="90"/>
        <v>5812</v>
      </c>
      <c r="P5813" s="2" t="str">
        <f>IF(TablaDatos[[#This Row],[Diabetes]]=0,"No","Si")</f>
        <v>No</v>
      </c>
      <c r="Q5813">
        <v>0</v>
      </c>
      <c r="R5813">
        <f>TablaDatos[[#This Row],[Aux2]]/10000000000000</f>
        <v>196.36933164934501</v>
      </c>
      <c r="S5813" s="1">
        <v>1963693316493450</v>
      </c>
      <c r="T5813" s="7">
        <f>TablaDatos[[#This Row],[Aux3]]/100000000000000</f>
        <v>252.99443159236401</v>
      </c>
      <c r="U5813" s="1">
        <v>2.52994431592364E+16</v>
      </c>
      <c r="V5813">
        <v>156.5</v>
      </c>
      <c r="W5813">
        <v>98.2</v>
      </c>
    </row>
    <row r="5814" spans="1:23">
      <c r="A5814">
        <v>2017</v>
      </c>
      <c r="B5814">
        <v>54</v>
      </c>
      <c r="C5814" t="s">
        <v>23</v>
      </c>
      <c r="D5814" t="s">
        <v>37</v>
      </c>
      <c r="E5814" t="s">
        <v>21</v>
      </c>
      <c r="F5814" t="s">
        <v>24</v>
      </c>
      <c r="G5814" t="s">
        <v>20</v>
      </c>
      <c r="H5814" s="3">
        <v>15527.37</v>
      </c>
      <c r="I5814" t="s">
        <v>21</v>
      </c>
      <c r="J5814" t="s">
        <v>19</v>
      </c>
      <c r="K58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40.534494048248305</v>
      </c>
      <c r="L5814" s="5">
        <f>TablaDatos[[#This Row],[IMC_raw]]/1000000000000000</f>
        <v>40.534494048248305</v>
      </c>
      <c r="M5814" s="2">
        <v>4.0534494048248304E+16</v>
      </c>
      <c r="N58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4" s="13">
        <f t="shared" si="90"/>
        <v>5813</v>
      </c>
      <c r="P5814" s="2" t="str">
        <f>IF(TablaDatos[[#This Row],[Diabetes]]=0,"No","Si")</f>
        <v>No</v>
      </c>
      <c r="Q5814">
        <v>0</v>
      </c>
      <c r="R5814">
        <f>TablaDatos[[#This Row],[Aux2]]/10000000000000</f>
        <v>2294.7651109179201</v>
      </c>
      <c r="S5814" s="1">
        <v>2.29476511091792E+16</v>
      </c>
      <c r="T5814" s="7">
        <f>TablaDatos[[#This Row],[Aux3]]/100000000000000</f>
        <v>28.345369104750699</v>
      </c>
      <c r="U5814" s="1">
        <v>2834536910475070</v>
      </c>
      <c r="V5814">
        <v>164.3</v>
      </c>
      <c r="W5814">
        <v>100.5</v>
      </c>
    </row>
    <row r="5815" spans="1:23">
      <c r="A5815">
        <v>2017</v>
      </c>
      <c r="B5815">
        <v>63</v>
      </c>
      <c r="C5815" t="s">
        <v>23</v>
      </c>
      <c r="D5815" t="s">
        <v>27</v>
      </c>
      <c r="E5815" t="s">
        <v>21</v>
      </c>
      <c r="F5815" t="s">
        <v>19</v>
      </c>
      <c r="G5815" t="s">
        <v>28</v>
      </c>
      <c r="H5815" s="3">
        <v>15107.53</v>
      </c>
      <c r="I5815" t="s">
        <v>19</v>
      </c>
      <c r="J5815" t="s">
        <v>18</v>
      </c>
      <c r="K58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40.488174696750207</v>
      </c>
      <c r="L5815" s="6">
        <f>TablaDatos[[#This Row],[IMC_raw]]/1000000000000000</f>
        <v>4.0488174696750203</v>
      </c>
      <c r="M5815" s="2">
        <v>4048817469675020</v>
      </c>
      <c r="N58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5" s="13">
        <f t="shared" si="90"/>
        <v>5814</v>
      </c>
      <c r="P5815" s="2" t="str">
        <f>IF(TablaDatos[[#This Row],[Diabetes]]=0,"No","Si")</f>
        <v>Si</v>
      </c>
      <c r="Q5815">
        <v>1</v>
      </c>
      <c r="R5815">
        <f>TablaDatos[[#This Row],[Aux2]]/10000000000000</f>
        <v>2284.8269904533699</v>
      </c>
      <c r="S5815" s="1">
        <v>2.28482699045337E+16</v>
      </c>
      <c r="T5815" s="7">
        <f>TablaDatos[[#This Row],[Aux3]]/100000000000000</f>
        <v>26.248032061653799</v>
      </c>
      <c r="U5815" s="1">
        <v>2624803206165380</v>
      </c>
      <c r="V5815">
        <v>177.4</v>
      </c>
      <c r="W5815">
        <v>105.3</v>
      </c>
    </row>
    <row r="5816" spans="1:23">
      <c r="A5816">
        <v>2017</v>
      </c>
      <c r="B5816">
        <v>63</v>
      </c>
      <c r="C5816" t="s">
        <v>16</v>
      </c>
      <c r="D5816" t="s">
        <v>17</v>
      </c>
      <c r="E5816" t="s">
        <v>19</v>
      </c>
      <c r="F5816" t="s">
        <v>19</v>
      </c>
      <c r="G5816" t="s">
        <v>28</v>
      </c>
      <c r="H5816" s="3">
        <v>21572.74</v>
      </c>
      <c r="I5816" t="s">
        <v>19</v>
      </c>
      <c r="J5816" t="s">
        <v>22</v>
      </c>
      <c r="K58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40.431878830612</v>
      </c>
      <c r="L5816" s="5">
        <f>TablaDatos[[#This Row],[IMC_raw]]/1000000000000</f>
        <v>40.431878830612</v>
      </c>
      <c r="M5816" s="2">
        <v>40431878830612</v>
      </c>
      <c r="N58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6" s="13">
        <f t="shared" si="90"/>
        <v>5815</v>
      </c>
      <c r="P5816" s="2" t="str">
        <f>IF(TablaDatos[[#This Row],[Diabetes]]=0,"No","Si")</f>
        <v>No</v>
      </c>
      <c r="Q5816">
        <v>0</v>
      </c>
      <c r="R5816">
        <f>TablaDatos[[#This Row],[Aux2]]/10000000000000</f>
        <v>2090.71590411338</v>
      </c>
      <c r="S5816" s="1">
        <v>2.09071590411338E+16</v>
      </c>
      <c r="T5816" s="7">
        <f>TablaDatos[[#This Row],[Aux3]]/100000000000000</f>
        <v>219.56644953105001</v>
      </c>
      <c r="U5816" s="1">
        <v>2.1956644953105E+16</v>
      </c>
      <c r="V5816">
        <v>166</v>
      </c>
      <c r="W5816">
        <v>100.6</v>
      </c>
    </row>
    <row r="5817" spans="1:23">
      <c r="A5817">
        <v>2017</v>
      </c>
      <c r="B5817">
        <v>61</v>
      </c>
      <c r="C5817" t="s">
        <v>23</v>
      </c>
      <c r="D5817" t="s">
        <v>42</v>
      </c>
      <c r="E5817" t="s">
        <v>18</v>
      </c>
      <c r="F5817" t="s">
        <v>19</v>
      </c>
      <c r="G5817" t="s">
        <v>28</v>
      </c>
      <c r="H5817" s="3">
        <v>17229.59</v>
      </c>
      <c r="I5817" t="s">
        <v>19</v>
      </c>
      <c r="J5817" t="s">
        <v>22</v>
      </c>
      <c r="K58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40.378778981661199</v>
      </c>
      <c r="L5817" s="5">
        <f>TablaDatos[[#This Row],[IMC_raw]]/1000000000000000</f>
        <v>4.0378778981661201</v>
      </c>
      <c r="M5817" s="2">
        <v>4037877898166120</v>
      </c>
      <c r="N58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7" s="13">
        <f t="shared" si="90"/>
        <v>5816</v>
      </c>
      <c r="P5817" s="2" t="str">
        <f>IF(TablaDatos[[#This Row],[Diabetes]]=0,"No","Si")</f>
        <v>No</v>
      </c>
      <c r="Q5817">
        <v>0</v>
      </c>
      <c r="R5817">
        <f>TablaDatos[[#This Row],[Aux2]]/10000000000000</f>
        <v>21.919886870872201</v>
      </c>
      <c r="S5817" s="1">
        <v>219198868708722</v>
      </c>
      <c r="T5817" s="7">
        <f>TablaDatos[[#This Row],[Aux3]]/100000000000000</f>
        <v>269.18617476425698</v>
      </c>
      <c r="U5817" s="1">
        <v>2.69186174764257E+16</v>
      </c>
      <c r="V5817">
        <v>161.1</v>
      </c>
      <c r="W5817">
        <v>97.6</v>
      </c>
    </row>
    <row r="5818" spans="1:23">
      <c r="A5818">
        <v>2017</v>
      </c>
      <c r="B5818">
        <v>62</v>
      </c>
      <c r="C5818" t="s">
        <v>16</v>
      </c>
      <c r="D5818" t="s">
        <v>29</v>
      </c>
      <c r="E5818" t="s">
        <v>21</v>
      </c>
      <c r="F5818" t="s">
        <v>24</v>
      </c>
      <c r="G5818" t="s">
        <v>28</v>
      </c>
      <c r="H5818" s="3">
        <v>12711.78</v>
      </c>
      <c r="I5818" t="s">
        <v>21</v>
      </c>
      <c r="J5818" t="s">
        <v>18</v>
      </c>
      <c r="K58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40.332046809005497</v>
      </c>
      <c r="L5818" s="6">
        <f>TablaDatos[[#This Row],[IMC_raw]]/100000000000000</f>
        <v>40.332046809005497</v>
      </c>
      <c r="M5818" s="2">
        <v>4033204680900550</v>
      </c>
      <c r="N58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8" s="13">
        <f t="shared" si="90"/>
        <v>5817</v>
      </c>
      <c r="P5818" s="2" t="str">
        <f>IF(TablaDatos[[#This Row],[Diabetes]]=0,"No","Si")</f>
        <v>Si</v>
      </c>
      <c r="Q5818">
        <v>1</v>
      </c>
      <c r="R5818">
        <f>TablaDatos[[#This Row],[Aux2]]/10000000000000</f>
        <v>2460.0105699862502</v>
      </c>
      <c r="S5818" s="1">
        <v>2.46001056998625E+16</v>
      </c>
      <c r="T5818" s="7">
        <f>TablaDatos[[#This Row],[Aux3]]/100000000000000</f>
        <v>3.0000000000000001E-12</v>
      </c>
      <c r="U5818">
        <v>300</v>
      </c>
      <c r="V5818">
        <v>174.1</v>
      </c>
      <c r="W5818">
        <v>109.3</v>
      </c>
    </row>
    <row r="5819" spans="1:23">
      <c r="A5819">
        <v>2017</v>
      </c>
      <c r="B5819">
        <v>54</v>
      </c>
      <c r="C5819" t="s">
        <v>23</v>
      </c>
      <c r="D5819" t="s">
        <v>37</v>
      </c>
      <c r="E5819" t="s">
        <v>31</v>
      </c>
      <c r="F5819" t="s">
        <v>24</v>
      </c>
      <c r="G5819" t="s">
        <v>20</v>
      </c>
      <c r="H5819" s="3">
        <v>11149.46</v>
      </c>
      <c r="I5819" t="s">
        <v>21</v>
      </c>
      <c r="J5819" t="s">
        <v>18</v>
      </c>
      <c r="K58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40.322985481950397</v>
      </c>
      <c r="L5819" s="6">
        <f>TablaDatos[[#This Row],[IMC_raw]]/1000000000000000</f>
        <v>40.322985481950397</v>
      </c>
      <c r="M5819" s="2">
        <v>4.03229854819504E+16</v>
      </c>
      <c r="N58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19" s="13">
        <f t="shared" si="90"/>
        <v>5818</v>
      </c>
      <c r="P5819" s="2" t="str">
        <f>IF(TablaDatos[[#This Row],[Diabetes]]=0,"No","Si")</f>
        <v>Si</v>
      </c>
      <c r="Q5819">
        <v>1</v>
      </c>
      <c r="R5819">
        <f>TablaDatos[[#This Row],[Aux2]]/10000000000000</f>
        <v>2498.3376388742299</v>
      </c>
      <c r="S5819" s="1">
        <v>2.49833763887423E+16</v>
      </c>
      <c r="T5819" s="7">
        <f>TablaDatos[[#This Row],[Aux3]]/100000000000000</f>
        <v>27.090570333300001</v>
      </c>
      <c r="U5819" s="1">
        <v>2709057033330000</v>
      </c>
      <c r="V5819">
        <v>161.19999999999999</v>
      </c>
      <c r="W5819">
        <v>103.5</v>
      </c>
    </row>
    <row r="5820" spans="1:23">
      <c r="A5820">
        <v>2017</v>
      </c>
      <c r="B5820">
        <v>57</v>
      </c>
      <c r="C5820" t="s">
        <v>16</v>
      </c>
      <c r="D5820" t="s">
        <v>71</v>
      </c>
      <c r="E5820" t="s">
        <v>21</v>
      </c>
      <c r="F5820" t="s">
        <v>35</v>
      </c>
      <c r="G5820" t="s">
        <v>28</v>
      </c>
      <c r="H5820" s="3">
        <v>15083.76</v>
      </c>
      <c r="I5820" t="s">
        <v>19</v>
      </c>
      <c r="J5820" t="s">
        <v>22</v>
      </c>
      <c r="K58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40.208807939709303</v>
      </c>
      <c r="L5820" s="6">
        <f>TablaDatos[[#This Row],[IMC_raw]]/100000000000000</f>
        <v>40.208807939709303</v>
      </c>
      <c r="M5820" s="2">
        <v>4020880793970930</v>
      </c>
      <c r="N58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0" s="13">
        <f t="shared" si="90"/>
        <v>5819</v>
      </c>
      <c r="P5820" s="2" t="str">
        <f>IF(TablaDatos[[#This Row],[Diabetes]]=0,"No","Si")</f>
        <v>No</v>
      </c>
      <c r="Q5820">
        <v>0</v>
      </c>
      <c r="R5820">
        <f>TablaDatos[[#This Row],[Aux2]]/10000000000000</f>
        <v>1936.4604900007901</v>
      </c>
      <c r="S5820" s="1">
        <v>1.93646049000079E+16</v>
      </c>
      <c r="T5820" s="7">
        <f>TablaDatos[[#This Row],[Aux3]]/100000000000000</f>
        <v>207.74621004801301</v>
      </c>
      <c r="U5820" s="1">
        <v>2.07746210048013E+16</v>
      </c>
      <c r="V5820">
        <v>168.4</v>
      </c>
      <c r="W5820">
        <v>102.5</v>
      </c>
    </row>
    <row r="5821" spans="1:23">
      <c r="A5821">
        <v>2017</v>
      </c>
      <c r="B5821">
        <v>52</v>
      </c>
      <c r="C5821" t="s">
        <v>23</v>
      </c>
      <c r="D5821" t="s">
        <v>30</v>
      </c>
      <c r="E5821" t="s">
        <v>19</v>
      </c>
      <c r="F5821" t="s">
        <v>24</v>
      </c>
      <c r="G5821" t="s">
        <v>20</v>
      </c>
      <c r="H5821" s="3">
        <v>17111.95</v>
      </c>
      <c r="I5821" t="s">
        <v>21</v>
      </c>
      <c r="J5821" t="s">
        <v>18</v>
      </c>
      <c r="K58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40.043084334891603</v>
      </c>
      <c r="L5821" s="5">
        <f>TablaDatos[[#This Row],[IMC_raw]]/1000000000000000</f>
        <v>4.0043084334891601</v>
      </c>
      <c r="M5821" s="2">
        <v>4004308433489160</v>
      </c>
      <c r="N58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1" s="13">
        <f t="shared" si="90"/>
        <v>5820</v>
      </c>
      <c r="P5821" s="2" t="str">
        <f>IF(TablaDatos[[#This Row],[Diabetes]]=0,"No","Si")</f>
        <v>Si</v>
      </c>
      <c r="Q5821">
        <v>1</v>
      </c>
      <c r="R5821">
        <f>TablaDatos[[#This Row],[Aux2]]/10000000000000</f>
        <v>222.574659553706</v>
      </c>
      <c r="S5821" s="1">
        <v>2225746595537060</v>
      </c>
      <c r="T5821" s="7">
        <f>TablaDatos[[#This Row],[Aux3]]/100000000000000</f>
        <v>29.2549570261897</v>
      </c>
      <c r="U5821" s="1">
        <v>2925495702618970</v>
      </c>
      <c r="V5821">
        <v>164.4</v>
      </c>
      <c r="W5821">
        <v>102.7</v>
      </c>
    </row>
    <row r="5822" spans="1:23">
      <c r="A5822">
        <v>2017</v>
      </c>
      <c r="B5822">
        <v>70</v>
      </c>
      <c r="C5822" t="s">
        <v>23</v>
      </c>
      <c r="D5822" t="s">
        <v>37</v>
      </c>
      <c r="E5822" t="s">
        <v>31</v>
      </c>
      <c r="F5822" t="s">
        <v>24</v>
      </c>
      <c r="G5822" t="s">
        <v>25</v>
      </c>
      <c r="H5822" s="3">
        <v>6873.1</v>
      </c>
      <c r="I5822" t="s">
        <v>19</v>
      </c>
      <c r="J5822" t="s">
        <v>18</v>
      </c>
      <c r="K58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40.008286641095495</v>
      </c>
      <c r="L5822" s="6">
        <f>TablaDatos[[#This Row],[IMC_raw]]/1000000000000000</f>
        <v>4.0008286641095498</v>
      </c>
      <c r="M5822" s="2">
        <v>4000828664109550</v>
      </c>
      <c r="N58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2" s="13">
        <f t="shared" si="90"/>
        <v>5821</v>
      </c>
      <c r="P5822" s="2" t="str">
        <f>IF(TablaDatos[[#This Row],[Diabetes]]=0,"No","Si")</f>
        <v>Si</v>
      </c>
      <c r="Q5822">
        <v>1</v>
      </c>
      <c r="R5822">
        <f>TablaDatos[[#This Row],[Aux2]]/10000000000000</f>
        <v>235.447023124238</v>
      </c>
      <c r="S5822" s="1">
        <v>2354470231242380</v>
      </c>
      <c r="T5822" s="7">
        <f>TablaDatos[[#This Row],[Aux3]]/100000000000000</f>
        <v>27.849313077463901</v>
      </c>
      <c r="U5822" s="1">
        <v>2784931307746390</v>
      </c>
      <c r="V5822">
        <v>178.6</v>
      </c>
      <c r="W5822">
        <v>110.9</v>
      </c>
    </row>
    <row r="5823" spans="1:23">
      <c r="A5823">
        <v>2017</v>
      </c>
      <c r="B5823">
        <v>50</v>
      </c>
      <c r="C5823" t="s">
        <v>23</v>
      </c>
      <c r="D5823" t="s">
        <v>73</v>
      </c>
      <c r="E5823" t="s">
        <v>18</v>
      </c>
      <c r="F5823" t="s">
        <v>19</v>
      </c>
      <c r="G5823" t="s">
        <v>20</v>
      </c>
      <c r="H5823" s="3">
        <v>28631.439999999999</v>
      </c>
      <c r="I5823" t="s">
        <v>19</v>
      </c>
      <c r="J5823" t="s">
        <v>18</v>
      </c>
      <c r="K58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24.9582655953214</v>
      </c>
      <c r="L5823" s="5">
        <f>TablaDatos[[#This Row],[IMC_raw]]/1000000000000000</f>
        <v>24.9582655953214</v>
      </c>
      <c r="M5823" s="2">
        <v>2.49582655953214E+16</v>
      </c>
      <c r="N58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3" s="13">
        <f t="shared" si="90"/>
        <v>5822</v>
      </c>
      <c r="P5823" s="2" t="str">
        <f>IF(TablaDatos[[#This Row],[Diabetes]]=0,"No","Si")</f>
        <v>No</v>
      </c>
      <c r="Q5823">
        <v>0</v>
      </c>
      <c r="R5823">
        <f>TablaDatos[[#This Row],[Aux2]]/10000000000000</f>
        <v>1965.7739064664299</v>
      </c>
      <c r="S5823" s="1">
        <v>1.96577390646643E+16</v>
      </c>
      <c r="T5823" s="7">
        <f>TablaDatos[[#This Row],[Aux3]]/100000000000000</f>
        <v>21.499454979120099</v>
      </c>
      <c r="U5823" s="1">
        <v>2149945497912010</v>
      </c>
      <c r="V5823">
        <v>142</v>
      </c>
      <c r="W5823">
        <v>86.9</v>
      </c>
    </row>
    <row r="5824" spans="1:23">
      <c r="A5824">
        <v>2018</v>
      </c>
      <c r="B5824">
        <v>61</v>
      </c>
      <c r="C5824" t="s">
        <v>16</v>
      </c>
      <c r="D5824" t="s">
        <v>17</v>
      </c>
      <c r="E5824" t="s">
        <v>31</v>
      </c>
      <c r="F5824" t="s">
        <v>19</v>
      </c>
      <c r="G5824" t="s">
        <v>28</v>
      </c>
      <c r="H5824" s="3">
        <v>14204.42</v>
      </c>
      <c r="I5824" t="s">
        <v>21</v>
      </c>
      <c r="J5824" t="s">
        <v>19</v>
      </c>
      <c r="K58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44.332496873543398</v>
      </c>
      <c r="L5824" s="5">
        <f>TablaDatos[[#This Row],[IMC_raw]]/100000000000000</f>
        <v>44.332496873543398</v>
      </c>
      <c r="M5824" s="2">
        <v>4433249687354340</v>
      </c>
      <c r="N58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4" s="13">
        <f t="shared" si="90"/>
        <v>5823</v>
      </c>
      <c r="P5824" s="2" t="str">
        <f>IF(TablaDatos[[#This Row],[Diabetes]]=0,"No","Si")</f>
        <v>Si</v>
      </c>
      <c r="Q5824">
        <v>1</v>
      </c>
      <c r="R5824">
        <f>TablaDatos[[#This Row],[Aux2]]/10000000000000</f>
        <v>25.374312902211202</v>
      </c>
      <c r="S5824" s="1">
        <v>253743129022112</v>
      </c>
      <c r="T5824" s="7">
        <f>TablaDatos[[#This Row],[Aux3]]/100000000000000</f>
        <v>3.0000000000000001E-12</v>
      </c>
      <c r="U5824">
        <v>300</v>
      </c>
      <c r="V5824">
        <v>186</v>
      </c>
      <c r="W5824">
        <v>112.4</v>
      </c>
    </row>
    <row r="5825" spans="1:23">
      <c r="A5825">
        <v>2018</v>
      </c>
      <c r="B5825">
        <v>54</v>
      </c>
      <c r="C5825" t="s">
        <v>16</v>
      </c>
      <c r="D5825" t="s">
        <v>17</v>
      </c>
      <c r="E5825" t="s">
        <v>31</v>
      </c>
      <c r="F5825" t="s">
        <v>24</v>
      </c>
      <c r="G5825" t="s">
        <v>20</v>
      </c>
      <c r="H5825" s="3">
        <v>21545.69</v>
      </c>
      <c r="I5825" t="s">
        <v>21</v>
      </c>
      <c r="J5825" t="s">
        <v>18</v>
      </c>
      <c r="K58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44.245692928386802</v>
      </c>
      <c r="L5825" s="6">
        <f>TablaDatos[[#This Row],[IMC_raw]]/1000000000000000</f>
        <v>44.245692928386802</v>
      </c>
      <c r="M5825" s="2">
        <v>4.42456929283868E+16</v>
      </c>
      <c r="N58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5" s="13">
        <f t="shared" si="90"/>
        <v>5824</v>
      </c>
      <c r="P5825" s="2" t="str">
        <f>IF(TablaDatos[[#This Row],[Diabetes]]=0,"No","Si")</f>
        <v>No</v>
      </c>
      <c r="Q5825">
        <v>0</v>
      </c>
      <c r="R5825">
        <f>TablaDatos[[#This Row],[Aux2]]/10000000000000</f>
        <v>2418.9873139411702</v>
      </c>
      <c r="S5825" s="1">
        <v>2.41898731394117E+16</v>
      </c>
      <c r="T5825" s="7">
        <f>TablaDatos[[#This Row],[Aux3]]/100000000000000</f>
        <v>26.324565011472501</v>
      </c>
      <c r="U5825" s="1">
        <v>2632456501147250</v>
      </c>
      <c r="V5825">
        <v>164.9</v>
      </c>
      <c r="W5825">
        <v>105.5</v>
      </c>
    </row>
    <row r="5826" spans="1:23">
      <c r="A5826">
        <v>2018</v>
      </c>
      <c r="B5826">
        <v>72</v>
      </c>
      <c r="C5826" t="s">
        <v>16</v>
      </c>
      <c r="D5826" t="s">
        <v>42</v>
      </c>
      <c r="E5826" t="s">
        <v>21</v>
      </c>
      <c r="F5826" t="s">
        <v>24</v>
      </c>
      <c r="G5826" t="s">
        <v>25</v>
      </c>
      <c r="H5826" s="3">
        <v>9492.33</v>
      </c>
      <c r="I5826" t="s">
        <v>21</v>
      </c>
      <c r="J5826" t="s">
        <v>22</v>
      </c>
      <c r="K5826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43.986287771950998</v>
      </c>
      <c r="L5826" s="6">
        <f>TablaDatos[[#This Row],[IMC_raw]]/1000000000000000</f>
        <v>4.3986287771951002E-2</v>
      </c>
      <c r="M5826" s="2">
        <v>43986287771951</v>
      </c>
      <c r="N58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6" s="13">
        <f t="shared" ref="O5826:O5889" si="91">O5825+1</f>
        <v>5825</v>
      </c>
      <c r="P5826" s="2" t="str">
        <f>IF(TablaDatos[[#This Row],[Diabetes]]=0,"No","Si")</f>
        <v>Si</v>
      </c>
      <c r="Q5826">
        <v>1</v>
      </c>
      <c r="R5826">
        <f>TablaDatos[[#This Row],[Aux2]]/10000000000000</f>
        <v>2421.5938500337102</v>
      </c>
      <c r="S5826" s="1">
        <v>2.42159385003371E+16</v>
      </c>
      <c r="T5826" s="7">
        <f>TablaDatos[[#This Row],[Aux3]]/100000000000000</f>
        <v>3.0000000000000001E-12</v>
      </c>
      <c r="U5826">
        <v>300</v>
      </c>
      <c r="V5826">
        <v>184.6</v>
      </c>
      <c r="W5826">
        <v>115.7</v>
      </c>
    </row>
    <row r="5827" spans="1:23">
      <c r="A5827">
        <v>2018</v>
      </c>
      <c r="B5827">
        <v>51</v>
      </c>
      <c r="C5827" t="s">
        <v>16</v>
      </c>
      <c r="D5827" t="s">
        <v>17</v>
      </c>
      <c r="E5827" t="s">
        <v>19</v>
      </c>
      <c r="F5827" t="s">
        <v>24</v>
      </c>
      <c r="G5827" t="s">
        <v>20</v>
      </c>
      <c r="H5827" s="3">
        <v>22247.5</v>
      </c>
      <c r="I5827" t="s">
        <v>19</v>
      </c>
      <c r="J5827" t="s">
        <v>22</v>
      </c>
      <c r="K58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43.199703442375998</v>
      </c>
      <c r="L5827" s="5">
        <f>TablaDatos[[#This Row],[IMC_raw]]/1000000000000000</f>
        <v>4.3199703442375998</v>
      </c>
      <c r="M5827" s="2">
        <v>4319970344237600</v>
      </c>
      <c r="N58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7" s="13">
        <f t="shared" si="91"/>
        <v>5826</v>
      </c>
      <c r="P5827" s="2" t="str">
        <f>IF(TablaDatos[[#This Row],[Diabetes]]=0,"No","Si")</f>
        <v>Si</v>
      </c>
      <c r="Q5827">
        <v>1</v>
      </c>
      <c r="R5827">
        <f>TablaDatos[[#This Row],[Aux2]]/10000000000000</f>
        <v>219.091746792729</v>
      </c>
      <c r="S5827" s="1">
        <v>2190917467927290</v>
      </c>
      <c r="T5827" s="7">
        <f>TablaDatos[[#This Row],[Aux3]]/100000000000000</f>
        <v>278.70470999439601</v>
      </c>
      <c r="U5827" s="1">
        <v>2.78704709994396E+16</v>
      </c>
      <c r="V5827">
        <v>163.5</v>
      </c>
      <c r="W5827">
        <v>99.8</v>
      </c>
    </row>
    <row r="5828" spans="1:23">
      <c r="A5828">
        <v>2018</v>
      </c>
      <c r="B5828">
        <v>55</v>
      </c>
      <c r="C5828" t="s">
        <v>16</v>
      </c>
      <c r="D5828" t="s">
        <v>72</v>
      </c>
      <c r="E5828" t="s">
        <v>21</v>
      </c>
      <c r="F5828" t="s">
        <v>35</v>
      </c>
      <c r="G5828" t="s">
        <v>28</v>
      </c>
      <c r="H5828" s="3">
        <v>27176.07</v>
      </c>
      <c r="I5828" t="s">
        <v>19</v>
      </c>
      <c r="J5828" t="s">
        <v>18</v>
      </c>
      <c r="K58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43.192622891959402</v>
      </c>
      <c r="L5828" s="6">
        <f>TablaDatos[[#This Row],[IMC_raw]]/1000000000000000</f>
        <v>4.3192622891959402</v>
      </c>
      <c r="M5828" s="2">
        <v>4319262289195940</v>
      </c>
      <c r="N58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8" s="13">
        <f t="shared" si="91"/>
        <v>5827</v>
      </c>
      <c r="P5828" s="2" t="str">
        <f>IF(TablaDatos[[#This Row],[Diabetes]]=0,"No","Si")</f>
        <v>Si</v>
      </c>
      <c r="Q5828">
        <v>1</v>
      </c>
      <c r="R5828">
        <f>TablaDatos[[#This Row],[Aux2]]/10000000000000</f>
        <v>2174.1918984275699</v>
      </c>
      <c r="S5828" s="1">
        <v>2.17419189842757E+16</v>
      </c>
      <c r="T5828" s="7">
        <f>TablaDatos[[#This Row],[Aux3]]/100000000000000</f>
        <v>226.61047516054799</v>
      </c>
      <c r="U5828" s="1">
        <v>2.26610475160548E+16</v>
      </c>
      <c r="V5828">
        <v>174.9</v>
      </c>
      <c r="W5828">
        <v>104.5</v>
      </c>
    </row>
    <row r="5829" spans="1:23">
      <c r="A5829">
        <v>2018</v>
      </c>
      <c r="B5829">
        <v>55</v>
      </c>
      <c r="C5829" t="s">
        <v>16</v>
      </c>
      <c r="D5829" t="s">
        <v>26</v>
      </c>
      <c r="E5829" t="s">
        <v>31</v>
      </c>
      <c r="F5829" t="s">
        <v>24</v>
      </c>
      <c r="G5829" t="s">
        <v>28</v>
      </c>
      <c r="H5829" s="3">
        <v>16614.98</v>
      </c>
      <c r="I5829" t="s">
        <v>21</v>
      </c>
      <c r="J5829" t="s">
        <v>21</v>
      </c>
      <c r="K58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42.547932308764601</v>
      </c>
      <c r="L5829" s="6">
        <f>TablaDatos[[#This Row],[IMC_raw]]/1000000000000000</f>
        <v>42.547932308764601</v>
      </c>
      <c r="M5829" s="2">
        <v>4.25479323087646E+16</v>
      </c>
      <c r="N58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29" s="13">
        <f t="shared" si="91"/>
        <v>5828</v>
      </c>
      <c r="P5829" s="2" t="str">
        <f>IF(TablaDatos[[#This Row],[Diabetes]]=0,"No","Si")</f>
        <v>Si</v>
      </c>
      <c r="Q5829">
        <v>1</v>
      </c>
      <c r="R5829">
        <f>TablaDatos[[#This Row],[Aux2]]/10000000000000</f>
        <v>2721.6083519327399</v>
      </c>
      <c r="S5829" s="1">
        <v>2.72160835193274E+16</v>
      </c>
      <c r="T5829" s="7">
        <f>TablaDatos[[#This Row],[Aux3]]/100000000000000</f>
        <v>296.413376728039</v>
      </c>
      <c r="U5829" s="1">
        <v>2.96413376728039E+16</v>
      </c>
      <c r="V5829">
        <v>184.9</v>
      </c>
      <c r="W5829">
        <v>114.9</v>
      </c>
    </row>
    <row r="5830" spans="1:23">
      <c r="A5830">
        <v>2018</v>
      </c>
      <c r="B5830">
        <v>65</v>
      </c>
      <c r="C5830" t="s">
        <v>16</v>
      </c>
      <c r="D5830" t="s">
        <v>29</v>
      </c>
      <c r="E5830" t="s">
        <v>31</v>
      </c>
      <c r="F5830" t="s">
        <v>24</v>
      </c>
      <c r="G5830" t="s">
        <v>25</v>
      </c>
      <c r="H5830" s="3">
        <v>7742.98</v>
      </c>
      <c r="I5830" t="s">
        <v>21</v>
      </c>
      <c r="J5830" t="s">
        <v>18</v>
      </c>
      <c r="K58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42.126536069533401</v>
      </c>
      <c r="L5830" s="5">
        <f>TablaDatos[[#This Row],[IMC_raw]]/1000000000000000</f>
        <v>0.42126536069533399</v>
      </c>
      <c r="M5830" s="2">
        <v>421265360695334</v>
      </c>
      <c r="N58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0" s="13">
        <f t="shared" si="91"/>
        <v>5829</v>
      </c>
      <c r="P5830" s="2" t="str">
        <f>IF(TablaDatos[[#This Row],[Diabetes]]=0,"No","Si")</f>
        <v>Si</v>
      </c>
      <c r="Q5830">
        <v>1</v>
      </c>
      <c r="R5830">
        <f>TablaDatos[[#This Row],[Aux2]]/10000000000000</f>
        <v>251.37487305452001</v>
      </c>
      <c r="S5830" s="1">
        <v>2513748730545200</v>
      </c>
      <c r="T5830" s="7">
        <f>TablaDatos[[#This Row],[Aux3]]/100000000000000</f>
        <v>286.38208101030102</v>
      </c>
      <c r="U5830" s="1">
        <v>2.86382081010301E+16</v>
      </c>
      <c r="V5830">
        <v>182.3</v>
      </c>
      <c r="W5830">
        <v>104.9</v>
      </c>
    </row>
    <row r="5831" spans="1:23">
      <c r="A5831">
        <v>2018</v>
      </c>
      <c r="B5831">
        <v>71</v>
      </c>
      <c r="C5831" t="s">
        <v>23</v>
      </c>
      <c r="D5831" t="s">
        <v>29</v>
      </c>
      <c r="E5831" t="s">
        <v>21</v>
      </c>
      <c r="F5831" t="s">
        <v>24</v>
      </c>
      <c r="G5831" t="s">
        <v>25</v>
      </c>
      <c r="H5831" s="3">
        <v>11030.53</v>
      </c>
      <c r="I5831" t="s">
        <v>21</v>
      </c>
      <c r="J5831" t="s">
        <v>19</v>
      </c>
      <c r="K58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42.123939644812197</v>
      </c>
      <c r="L5831" s="6">
        <f>TablaDatos[[#This Row],[IMC_raw]]/1000000000000000</f>
        <v>42.123939644812197</v>
      </c>
      <c r="M5831" s="2">
        <v>4.21239396448122E+16</v>
      </c>
      <c r="N58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1" s="13">
        <f t="shared" si="91"/>
        <v>5830</v>
      </c>
      <c r="P5831" s="2" t="str">
        <f>IF(TablaDatos[[#This Row],[Diabetes]]=0,"No","Si")</f>
        <v>Si</v>
      </c>
      <c r="Q5831">
        <v>1</v>
      </c>
      <c r="R5831">
        <f>TablaDatos[[#This Row],[Aux2]]/10000000000000</f>
        <v>2566.7262563178901</v>
      </c>
      <c r="S5831" s="1">
        <v>2.56672625631789E+16</v>
      </c>
      <c r="T5831" s="7">
        <f>TablaDatos[[#This Row],[Aux3]]/100000000000000</f>
        <v>3.0000000000000001E-12</v>
      </c>
      <c r="U5831">
        <v>300</v>
      </c>
      <c r="V5831">
        <v>187.9</v>
      </c>
      <c r="W5831">
        <v>111.9</v>
      </c>
    </row>
    <row r="5832" spans="1:23">
      <c r="A5832">
        <v>2018</v>
      </c>
      <c r="B5832">
        <v>65</v>
      </c>
      <c r="C5832" t="s">
        <v>23</v>
      </c>
      <c r="D5832" t="s">
        <v>72</v>
      </c>
      <c r="E5832" t="s">
        <v>21</v>
      </c>
      <c r="F5832" t="s">
        <v>24</v>
      </c>
      <c r="G5832" t="s">
        <v>25</v>
      </c>
      <c r="H5832" s="3">
        <v>13054.41</v>
      </c>
      <c r="I5832" t="s">
        <v>21</v>
      </c>
      <c r="J5832" t="s">
        <v>19</v>
      </c>
      <c r="K58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41.605217802157</v>
      </c>
      <c r="L5832" s="6">
        <f>TablaDatos[[#This Row],[IMC_raw]]/1000000000000000</f>
        <v>4.1605217802157002</v>
      </c>
      <c r="M5832" s="2">
        <v>4160521780215700</v>
      </c>
      <c r="N58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2" s="13">
        <f t="shared" si="91"/>
        <v>5831</v>
      </c>
      <c r="P5832" s="2" t="str">
        <f>IF(TablaDatos[[#This Row],[Diabetes]]=0,"No","Si")</f>
        <v>Si</v>
      </c>
      <c r="Q5832">
        <v>1</v>
      </c>
      <c r="R5832">
        <f>TablaDatos[[#This Row],[Aux2]]/10000000000000</f>
        <v>264.40314560642599</v>
      </c>
      <c r="S5832" s="1">
        <v>2644031456064260</v>
      </c>
      <c r="T5832" s="7">
        <f>TablaDatos[[#This Row],[Aux3]]/100000000000000</f>
        <v>281.55187496974202</v>
      </c>
      <c r="U5832" s="1">
        <v>2.81551874969742E+16</v>
      </c>
      <c r="V5832">
        <v>181.9</v>
      </c>
      <c r="W5832">
        <v>108</v>
      </c>
    </row>
    <row r="5833" spans="1:23">
      <c r="A5833">
        <v>2018</v>
      </c>
      <c r="B5833">
        <v>65</v>
      </c>
      <c r="C5833" t="s">
        <v>16</v>
      </c>
      <c r="D5833" t="s">
        <v>29</v>
      </c>
      <c r="E5833" t="s">
        <v>21</v>
      </c>
      <c r="F5833" t="s">
        <v>24</v>
      </c>
      <c r="G5833" t="s">
        <v>25</v>
      </c>
      <c r="H5833" s="3">
        <v>22575.61</v>
      </c>
      <c r="I5833" t="s">
        <v>19</v>
      </c>
      <c r="J5833" t="s">
        <v>22</v>
      </c>
      <c r="K58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41.604764157412703</v>
      </c>
      <c r="L5833" s="5">
        <f>TablaDatos[[#This Row],[IMC_raw]]/1000000000000000</f>
        <v>41.604764157412703</v>
      </c>
      <c r="M5833" s="2">
        <v>4.1604764157412704E+16</v>
      </c>
      <c r="N58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3" s="13">
        <f t="shared" si="91"/>
        <v>5832</v>
      </c>
      <c r="P5833" s="2" t="str">
        <f>IF(TablaDatos[[#This Row],[Diabetes]]=0,"No","Si")</f>
        <v>Si</v>
      </c>
      <c r="Q5833">
        <v>1</v>
      </c>
      <c r="R5833">
        <f>TablaDatos[[#This Row],[Aux2]]/10000000000000</f>
        <v>230.404067789756</v>
      </c>
      <c r="S5833" s="1">
        <v>2304040677897560</v>
      </c>
      <c r="T5833" s="7">
        <f>TablaDatos[[#This Row],[Aux3]]/100000000000000</f>
        <v>227.762413751841</v>
      </c>
      <c r="U5833" s="1">
        <v>2.27762413751841E+16</v>
      </c>
      <c r="V5833">
        <v>168.3</v>
      </c>
      <c r="W5833">
        <v>105.6</v>
      </c>
    </row>
    <row r="5834" spans="1:23">
      <c r="A5834">
        <v>2018</v>
      </c>
      <c r="B5834">
        <v>66</v>
      </c>
      <c r="C5834" t="s">
        <v>23</v>
      </c>
      <c r="D5834" t="s">
        <v>71</v>
      </c>
      <c r="E5834" t="s">
        <v>31</v>
      </c>
      <c r="F5834" t="s">
        <v>24</v>
      </c>
      <c r="G5834" t="s">
        <v>25</v>
      </c>
      <c r="H5834" s="3">
        <v>10651.59</v>
      </c>
      <c r="I5834" t="s">
        <v>21</v>
      </c>
      <c r="J5834" t="s">
        <v>19</v>
      </c>
      <c r="K58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41.5636467307788</v>
      </c>
      <c r="L5834" s="6">
        <f>TablaDatos[[#This Row],[IMC_raw]]/1000000000000000</f>
        <v>4.1563646730778796</v>
      </c>
      <c r="M5834" s="2">
        <v>4156364673077880</v>
      </c>
      <c r="N58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4" s="13">
        <f t="shared" si="91"/>
        <v>5833</v>
      </c>
      <c r="P5834" s="2" t="str">
        <f>IF(TablaDatos[[#This Row],[Diabetes]]=0,"No","Si")</f>
        <v>No</v>
      </c>
      <c r="Q5834">
        <v>0</v>
      </c>
      <c r="R5834">
        <f>TablaDatos[[#This Row],[Aux2]]/10000000000000</f>
        <v>2496.7446848868299</v>
      </c>
      <c r="S5834" s="1">
        <v>2.49674468488683E+16</v>
      </c>
      <c r="T5834" s="7">
        <f>TablaDatos[[#This Row],[Aux3]]/100000000000000</f>
        <v>2.78097646114123</v>
      </c>
      <c r="U5834" s="1">
        <v>278097646114123</v>
      </c>
      <c r="V5834">
        <v>180.1</v>
      </c>
      <c r="W5834">
        <v>103.5</v>
      </c>
    </row>
    <row r="5835" spans="1:23">
      <c r="A5835">
        <v>2018</v>
      </c>
      <c r="B5835">
        <v>57</v>
      </c>
      <c r="C5835" t="s">
        <v>16</v>
      </c>
      <c r="D5835" t="s">
        <v>27</v>
      </c>
      <c r="E5835" t="s">
        <v>21</v>
      </c>
      <c r="F5835" t="s">
        <v>19</v>
      </c>
      <c r="G5835" t="s">
        <v>28</v>
      </c>
      <c r="H5835" s="3">
        <v>20657.59</v>
      </c>
      <c r="I5835" t="s">
        <v>21</v>
      </c>
      <c r="J5835" t="s">
        <v>21</v>
      </c>
      <c r="K58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41.368630501877199</v>
      </c>
      <c r="L5835" s="5">
        <f>TablaDatos[[#This Row],[IMC_raw]]/1000000000000000</f>
        <v>4.1368630501877197</v>
      </c>
      <c r="M5835" s="2">
        <v>4136863050187720</v>
      </c>
      <c r="N58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5" s="13">
        <f t="shared" si="91"/>
        <v>5834</v>
      </c>
      <c r="P5835" s="2" t="str">
        <f>IF(TablaDatos[[#This Row],[Diabetes]]=0,"No","Si")</f>
        <v>Si</v>
      </c>
      <c r="Q5835">
        <v>1</v>
      </c>
      <c r="R5835">
        <f>TablaDatos[[#This Row],[Aux2]]/10000000000000</f>
        <v>2399.3323358628099</v>
      </c>
      <c r="S5835" s="1">
        <v>2.39933233586281E+16</v>
      </c>
      <c r="T5835" s="7">
        <f>TablaDatos[[#This Row],[Aux3]]/100000000000000</f>
        <v>26.6520030579373</v>
      </c>
      <c r="U5835" s="1">
        <v>2665200305793730</v>
      </c>
      <c r="V5835">
        <v>183</v>
      </c>
      <c r="W5835">
        <v>108.1</v>
      </c>
    </row>
    <row r="5836" spans="1:23">
      <c r="A5836">
        <v>2018</v>
      </c>
      <c r="B5836">
        <v>47</v>
      </c>
      <c r="C5836" t="s">
        <v>16</v>
      </c>
      <c r="D5836" t="s">
        <v>27</v>
      </c>
      <c r="E5836" t="s">
        <v>18</v>
      </c>
      <c r="F5836" t="s">
        <v>24</v>
      </c>
      <c r="G5836" t="s">
        <v>20</v>
      </c>
      <c r="H5836" s="3">
        <v>13861.05</v>
      </c>
      <c r="I5836" t="s">
        <v>19</v>
      </c>
      <c r="J5836" t="s">
        <v>18</v>
      </c>
      <c r="K58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41.140200968042898</v>
      </c>
      <c r="L5836" s="6">
        <f>TablaDatos[[#This Row],[IMC_raw]]/1000000000000000</f>
        <v>41.140200968042898</v>
      </c>
      <c r="M5836" s="2">
        <v>4.1140200968042896E+16</v>
      </c>
      <c r="N58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6" s="13">
        <f t="shared" si="91"/>
        <v>5835</v>
      </c>
      <c r="P5836" s="2" t="str">
        <f>IF(TablaDatos[[#This Row],[Diabetes]]=0,"No","Si")</f>
        <v>No</v>
      </c>
      <c r="Q5836">
        <v>0</v>
      </c>
      <c r="R5836">
        <f>TablaDatos[[#This Row],[Aux2]]/10000000000000</f>
        <v>222.12970187779499</v>
      </c>
      <c r="S5836" s="1">
        <v>2221297018777950</v>
      </c>
      <c r="T5836" s="7">
        <f>TablaDatos[[#This Row],[Aux3]]/100000000000000</f>
        <v>253.35388660148399</v>
      </c>
      <c r="U5836" s="1">
        <v>2.53353886601484E+16</v>
      </c>
      <c r="V5836">
        <v>154.69999999999999</v>
      </c>
      <c r="W5836">
        <v>101.4</v>
      </c>
    </row>
    <row r="5837" spans="1:23">
      <c r="A5837">
        <v>2018</v>
      </c>
      <c r="B5837">
        <v>59</v>
      </c>
      <c r="C5837" t="s">
        <v>16</v>
      </c>
      <c r="D5837" t="s">
        <v>72</v>
      </c>
      <c r="E5837" t="s">
        <v>19</v>
      </c>
      <c r="F5837" t="s">
        <v>19</v>
      </c>
      <c r="G5837" t="s">
        <v>28</v>
      </c>
      <c r="H5837" s="3">
        <v>19546.830000000002</v>
      </c>
      <c r="I5837" t="s">
        <v>21</v>
      </c>
      <c r="J5837" t="s">
        <v>18</v>
      </c>
      <c r="K58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41.093108892710802</v>
      </c>
      <c r="L5837" s="6">
        <f>TablaDatos[[#This Row],[IMC_raw]]/100000000000000</f>
        <v>41.093108892710802</v>
      </c>
      <c r="M5837" s="2">
        <v>4109310889271080</v>
      </c>
      <c r="N58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7" s="13">
        <f t="shared" si="91"/>
        <v>5836</v>
      </c>
      <c r="P5837" s="2" t="str">
        <f>IF(TablaDatos[[#This Row],[Diabetes]]=0,"No","Si")</f>
        <v>No</v>
      </c>
      <c r="Q5837">
        <v>0</v>
      </c>
      <c r="R5837">
        <f>TablaDatos[[#This Row],[Aux2]]/10000000000000</f>
        <v>2172.5511007902601</v>
      </c>
      <c r="S5837" s="1">
        <v>2.17255110079026E+16</v>
      </c>
      <c r="T5837" s="7">
        <f>TablaDatos[[#This Row],[Aux3]]/100000000000000</f>
        <v>25.7687907527148</v>
      </c>
      <c r="U5837" s="1">
        <v>2576879075271480</v>
      </c>
      <c r="V5837">
        <v>171.3</v>
      </c>
      <c r="W5837">
        <v>111.6</v>
      </c>
    </row>
    <row r="5838" spans="1:23">
      <c r="A5838">
        <v>2018</v>
      </c>
      <c r="B5838">
        <v>51</v>
      </c>
      <c r="C5838" t="s">
        <v>16</v>
      </c>
      <c r="D5838" t="s">
        <v>29</v>
      </c>
      <c r="E5838" t="s">
        <v>18</v>
      </c>
      <c r="F5838" t="s">
        <v>40</v>
      </c>
      <c r="G5838" t="s">
        <v>20</v>
      </c>
      <c r="H5838" s="3">
        <v>15437.61</v>
      </c>
      <c r="I5838" t="s">
        <v>19</v>
      </c>
      <c r="J5838" t="s">
        <v>19</v>
      </c>
      <c r="K58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41.048612659025395</v>
      </c>
      <c r="L5838" s="6">
        <f>TablaDatos[[#This Row],[IMC_raw]]/1000000000000000</f>
        <v>4.1048612659025396</v>
      </c>
      <c r="M5838" s="2">
        <v>4104861265902540</v>
      </c>
      <c r="N58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8" s="13">
        <f t="shared" si="91"/>
        <v>5837</v>
      </c>
      <c r="P5838" s="2" t="str">
        <f>IF(TablaDatos[[#This Row],[Diabetes]]=0,"No","Si")</f>
        <v>No</v>
      </c>
      <c r="Q5838">
        <v>0</v>
      </c>
      <c r="R5838">
        <f>TablaDatos[[#This Row],[Aux2]]/10000000000000</f>
        <v>225.41236150393999</v>
      </c>
      <c r="S5838" s="1">
        <v>2254123615039400</v>
      </c>
      <c r="T5838" s="7">
        <f>TablaDatos[[#This Row],[Aux3]]/100000000000000</f>
        <v>207.25640335280599</v>
      </c>
      <c r="U5838" s="1">
        <v>2.07256403352806E+16</v>
      </c>
      <c r="V5838">
        <v>161.69999999999999</v>
      </c>
      <c r="W5838">
        <v>100.7</v>
      </c>
    </row>
    <row r="5839" spans="1:23">
      <c r="A5839">
        <v>2018</v>
      </c>
      <c r="B5839">
        <v>63</v>
      </c>
      <c r="C5839" t="s">
        <v>16</v>
      </c>
      <c r="D5839" t="s">
        <v>29</v>
      </c>
      <c r="E5839" t="s">
        <v>18</v>
      </c>
      <c r="F5839" t="s">
        <v>19</v>
      </c>
      <c r="G5839" t="s">
        <v>28</v>
      </c>
      <c r="H5839" s="3">
        <v>12819.1</v>
      </c>
      <c r="I5839" t="s">
        <v>19</v>
      </c>
      <c r="J5839" t="s">
        <v>22</v>
      </c>
      <c r="K58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41.012649874265804</v>
      </c>
      <c r="L5839" s="5">
        <f>TablaDatos[[#This Row],[IMC_raw]]/1000000000000000</f>
        <v>4.1012649874265801</v>
      </c>
      <c r="M5839" s="2">
        <v>4101264987426580</v>
      </c>
      <c r="N58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39" s="13">
        <f t="shared" si="91"/>
        <v>5838</v>
      </c>
      <c r="P5839" s="2" t="str">
        <f>IF(TablaDatos[[#This Row],[Diabetes]]=0,"No","Si")</f>
        <v>No</v>
      </c>
      <c r="Q5839">
        <v>0</v>
      </c>
      <c r="R5839">
        <f>TablaDatos[[#This Row],[Aux2]]/10000000000000</f>
        <v>2229.6655146973599</v>
      </c>
      <c r="S5839" s="1">
        <v>2.22966551469736E+16</v>
      </c>
      <c r="T5839" s="7">
        <f>TablaDatos[[#This Row],[Aux3]]/100000000000000</f>
        <v>246.135460760608</v>
      </c>
      <c r="U5839" s="1">
        <v>2.46135460760608E+16</v>
      </c>
      <c r="V5839">
        <v>172.1</v>
      </c>
      <c r="W5839">
        <v>100.9</v>
      </c>
    </row>
    <row r="5840" spans="1:23">
      <c r="A5840">
        <v>2018</v>
      </c>
      <c r="B5840">
        <v>54</v>
      </c>
      <c r="C5840" t="s">
        <v>23</v>
      </c>
      <c r="D5840" t="s">
        <v>30</v>
      </c>
      <c r="E5840" t="s">
        <v>18</v>
      </c>
      <c r="F5840" t="s">
        <v>19</v>
      </c>
      <c r="G5840" t="s">
        <v>20</v>
      </c>
      <c r="H5840" s="3">
        <v>9656.1</v>
      </c>
      <c r="I5840" t="s">
        <v>19</v>
      </c>
      <c r="J5840" t="s">
        <v>18</v>
      </c>
      <c r="K58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40.812967790802197</v>
      </c>
      <c r="L5840" s="6">
        <f>TablaDatos[[#This Row],[IMC_raw]]/1000000000000000</f>
        <v>4.0812967790802199</v>
      </c>
      <c r="M5840" s="2">
        <v>4081296779080220</v>
      </c>
      <c r="N58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0" s="13">
        <f t="shared" si="91"/>
        <v>5839</v>
      </c>
      <c r="P5840" s="2" t="str">
        <f>IF(TablaDatos[[#This Row],[Diabetes]]=0,"No","Si")</f>
        <v>Si</v>
      </c>
      <c r="Q5840">
        <v>1</v>
      </c>
      <c r="R5840">
        <f>TablaDatos[[#This Row],[Aux2]]/10000000000000</f>
        <v>216.25254765149299</v>
      </c>
      <c r="S5840" s="1">
        <v>2162525476514930</v>
      </c>
      <c r="T5840" s="7">
        <f>TablaDatos[[#This Row],[Aux3]]/100000000000000</f>
        <v>22.615868371783201</v>
      </c>
      <c r="U5840" s="1">
        <v>2261586837178320</v>
      </c>
      <c r="V5840">
        <v>163.80000000000001</v>
      </c>
      <c r="W5840">
        <v>92.4</v>
      </c>
    </row>
    <row r="5841" spans="1:23">
      <c r="A5841">
        <v>2018</v>
      </c>
      <c r="B5841">
        <v>61</v>
      </c>
      <c r="C5841" t="s">
        <v>16</v>
      </c>
      <c r="D5841" t="s">
        <v>73</v>
      </c>
      <c r="E5841" t="s">
        <v>21</v>
      </c>
      <c r="F5841" t="s">
        <v>19</v>
      </c>
      <c r="G5841" t="s">
        <v>28</v>
      </c>
      <c r="H5841" s="3">
        <v>17318.61</v>
      </c>
      <c r="I5841" t="s">
        <v>19</v>
      </c>
      <c r="J5841" t="s">
        <v>18</v>
      </c>
      <c r="K58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40.725787442451598</v>
      </c>
      <c r="L5841" s="6">
        <f>TablaDatos[[#This Row],[IMC_raw]]/1000000000000000</f>
        <v>40.725787442451598</v>
      </c>
      <c r="M5841" s="2">
        <v>4.07257874424516E+16</v>
      </c>
      <c r="N58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1" s="13">
        <f t="shared" si="91"/>
        <v>5840</v>
      </c>
      <c r="P5841" s="2" t="str">
        <f>IF(TablaDatos[[#This Row],[Diabetes]]=0,"No","Si")</f>
        <v>Si</v>
      </c>
      <c r="Q5841">
        <v>1</v>
      </c>
      <c r="R5841">
        <f>TablaDatos[[#This Row],[Aux2]]/10000000000000</f>
        <v>2454.29711792537</v>
      </c>
      <c r="S5841" s="1">
        <v>2.45429711792537E+16</v>
      </c>
      <c r="T5841" s="7">
        <f>TablaDatos[[#This Row],[Aux3]]/100000000000000</f>
        <v>28.8150525912285</v>
      </c>
      <c r="U5841" s="1">
        <v>2881505259122850</v>
      </c>
      <c r="V5841">
        <v>177.1</v>
      </c>
      <c r="W5841">
        <v>104</v>
      </c>
    </row>
    <row r="5842" spans="1:23">
      <c r="A5842">
        <v>2018</v>
      </c>
      <c r="B5842">
        <v>72</v>
      </c>
      <c r="C5842" t="s">
        <v>16</v>
      </c>
      <c r="D5842" t="s">
        <v>42</v>
      </c>
      <c r="E5842" t="s">
        <v>31</v>
      </c>
      <c r="F5842" t="s">
        <v>24</v>
      </c>
      <c r="G5842" t="s">
        <v>25</v>
      </c>
      <c r="H5842" s="3">
        <v>19550.689999999999</v>
      </c>
      <c r="I5842" t="s">
        <v>19</v>
      </c>
      <c r="J5842" t="s">
        <v>22</v>
      </c>
      <c r="K58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40.707030113701293</v>
      </c>
      <c r="L5842" s="6">
        <f>TablaDatos[[#This Row],[IMC_raw]]/1000000000000000</f>
        <v>4.0707030113701297</v>
      </c>
      <c r="M5842" s="2">
        <v>4070703011370130</v>
      </c>
      <c r="N58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2" s="13">
        <f t="shared" si="91"/>
        <v>5841</v>
      </c>
      <c r="P5842" s="2" t="str">
        <f>IF(TablaDatos[[#This Row],[Diabetes]]=0,"No","Si")</f>
        <v>Si</v>
      </c>
      <c r="Q5842">
        <v>1</v>
      </c>
      <c r="R5842">
        <f>TablaDatos[[#This Row],[Aux2]]/10000000000000</f>
        <v>2343.8422997022799</v>
      </c>
      <c r="S5842" s="1">
        <v>2.34384229970228E+16</v>
      </c>
      <c r="T5842" s="7">
        <f>TablaDatos[[#This Row],[Aux3]]/100000000000000</f>
        <v>242.63499194111401</v>
      </c>
      <c r="U5842" s="1">
        <v>2.42634991941114E+16</v>
      </c>
      <c r="V5842">
        <v>189.9</v>
      </c>
      <c r="W5842">
        <v>109.5</v>
      </c>
    </row>
    <row r="5843" spans="1:23">
      <c r="A5843">
        <v>2018</v>
      </c>
      <c r="B5843">
        <v>50</v>
      </c>
      <c r="C5843" t="s">
        <v>23</v>
      </c>
      <c r="D5843" t="s">
        <v>29</v>
      </c>
      <c r="E5843" t="s">
        <v>21</v>
      </c>
      <c r="F5843" t="s">
        <v>24</v>
      </c>
      <c r="G5843" t="s">
        <v>20</v>
      </c>
      <c r="H5843" s="3">
        <v>8652.4</v>
      </c>
      <c r="I5843" t="s">
        <v>21</v>
      </c>
      <c r="J5843" t="s">
        <v>22</v>
      </c>
      <c r="K58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40.616436556877296</v>
      </c>
      <c r="L5843" s="5">
        <f>TablaDatos[[#This Row],[IMC_raw]]/1000000000000000</f>
        <v>40.616436556877296</v>
      </c>
      <c r="M5843" s="2">
        <v>4.0616436556877296E+16</v>
      </c>
      <c r="N58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3" s="13">
        <f t="shared" si="91"/>
        <v>5842</v>
      </c>
      <c r="P5843" s="2" t="str">
        <f>IF(TablaDatos[[#This Row],[Diabetes]]=0,"No","Si")</f>
        <v>Si</v>
      </c>
      <c r="Q5843">
        <v>1</v>
      </c>
      <c r="R5843">
        <f>TablaDatos[[#This Row],[Aux2]]/10000000000000</f>
        <v>2467.58417436844</v>
      </c>
      <c r="S5843" s="1">
        <v>2.46758417436844E+16</v>
      </c>
      <c r="T5843" s="7">
        <f>TablaDatos[[#This Row],[Aux3]]/100000000000000</f>
        <v>288.197500236922</v>
      </c>
      <c r="U5843" s="1">
        <v>2.88197500236922E+16</v>
      </c>
      <c r="V5843">
        <v>161.4</v>
      </c>
      <c r="W5843">
        <v>97.8</v>
      </c>
    </row>
    <row r="5844" spans="1:23">
      <c r="A5844">
        <v>2018</v>
      </c>
      <c r="B5844">
        <v>52</v>
      </c>
      <c r="C5844" t="s">
        <v>23</v>
      </c>
      <c r="D5844" t="s">
        <v>29</v>
      </c>
      <c r="E5844" t="s">
        <v>18</v>
      </c>
      <c r="F5844" t="s">
        <v>35</v>
      </c>
      <c r="G5844" t="s">
        <v>20</v>
      </c>
      <c r="H5844" s="3">
        <v>15873.73</v>
      </c>
      <c r="I5844" t="s">
        <v>19</v>
      </c>
      <c r="J5844" t="s">
        <v>18</v>
      </c>
      <c r="K58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40.606469329083197</v>
      </c>
      <c r="L5844" s="6">
        <f>TablaDatos[[#This Row],[IMC_raw]]/1000000000000000</f>
        <v>40.606469329083197</v>
      </c>
      <c r="M5844" s="2">
        <v>4.06064693290832E+16</v>
      </c>
      <c r="N58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4" s="13">
        <f t="shared" si="91"/>
        <v>5843</v>
      </c>
      <c r="P5844" s="2" t="str">
        <f>IF(TablaDatos[[#This Row],[Diabetes]]=0,"No","Si")</f>
        <v>Si</v>
      </c>
      <c r="Q5844">
        <v>1</v>
      </c>
      <c r="R5844">
        <f>TablaDatos[[#This Row],[Aux2]]/10000000000000</f>
        <v>2284.2564107070202</v>
      </c>
      <c r="S5844" s="1">
        <v>2.28425641070702E+16</v>
      </c>
      <c r="T5844" s="7">
        <f>TablaDatos[[#This Row],[Aux3]]/100000000000000</f>
        <v>244.38686941321001</v>
      </c>
      <c r="U5844" s="1">
        <v>2.4438686941321E+16</v>
      </c>
      <c r="V5844">
        <v>160.19999999999999</v>
      </c>
      <c r="W5844">
        <v>99.5</v>
      </c>
    </row>
    <row r="5845" spans="1:23">
      <c r="A5845">
        <v>2018</v>
      </c>
      <c r="B5845">
        <v>61</v>
      </c>
      <c r="C5845" t="s">
        <v>16</v>
      </c>
      <c r="D5845" t="s">
        <v>72</v>
      </c>
      <c r="E5845" t="s">
        <v>21</v>
      </c>
      <c r="F5845" t="s">
        <v>24</v>
      </c>
      <c r="G5845" t="s">
        <v>28</v>
      </c>
      <c r="H5845" s="3">
        <v>11993.43</v>
      </c>
      <c r="I5845" t="s">
        <v>21</v>
      </c>
      <c r="J5845" t="s">
        <v>22</v>
      </c>
      <c r="K58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40.536215476881601</v>
      </c>
      <c r="L5845" s="6">
        <f>TablaDatos[[#This Row],[IMC_raw]]/1000000000000000</f>
        <v>0.40536215476881599</v>
      </c>
      <c r="M5845" s="2">
        <v>405362154768816</v>
      </c>
      <c r="N58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5" s="13">
        <f t="shared" si="91"/>
        <v>5844</v>
      </c>
      <c r="P5845" s="2" t="str">
        <f>IF(TablaDatos[[#This Row],[Diabetes]]=0,"No","Si")</f>
        <v>Si</v>
      </c>
      <c r="Q5845">
        <v>1</v>
      </c>
      <c r="R5845">
        <f>TablaDatos[[#This Row],[Aux2]]/10000000000000</f>
        <v>221.92090316539799</v>
      </c>
      <c r="S5845" s="1">
        <v>2219209031653980</v>
      </c>
      <c r="T5845" s="7">
        <f>TablaDatos[[#This Row],[Aux3]]/100000000000000</f>
        <v>28.229141148007699</v>
      </c>
      <c r="U5845" s="1">
        <v>2822914114800770</v>
      </c>
      <c r="V5845">
        <v>169.3</v>
      </c>
      <c r="W5845">
        <v>109.3</v>
      </c>
    </row>
    <row r="5846" spans="1:23">
      <c r="A5846">
        <v>2018</v>
      </c>
      <c r="B5846">
        <v>72</v>
      </c>
      <c r="C5846" t="s">
        <v>16</v>
      </c>
      <c r="D5846" t="s">
        <v>74</v>
      </c>
      <c r="E5846" t="s">
        <v>21</v>
      </c>
      <c r="F5846" t="s">
        <v>19</v>
      </c>
      <c r="G5846" t="s">
        <v>25</v>
      </c>
      <c r="H5846" s="3">
        <v>32230.98</v>
      </c>
      <c r="I5846" t="s">
        <v>19</v>
      </c>
      <c r="J5846" t="s">
        <v>19</v>
      </c>
      <c r="K58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40.5255113486729</v>
      </c>
      <c r="L5846" s="6">
        <f>TablaDatos[[#This Row],[IMC_raw]]/100000000000000</f>
        <v>40.5255113486729</v>
      </c>
      <c r="M5846" s="2">
        <v>4052551134867290</v>
      </c>
      <c r="N58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6" s="13">
        <f t="shared" si="91"/>
        <v>5845</v>
      </c>
      <c r="P5846" s="2" t="str">
        <f>IF(TablaDatos[[#This Row],[Diabetes]]=0,"No","Si")</f>
        <v>Si</v>
      </c>
      <c r="Q5846">
        <v>1</v>
      </c>
      <c r="R5846">
        <f>TablaDatos[[#This Row],[Aux2]]/10000000000000</f>
        <v>2378.7523920077101</v>
      </c>
      <c r="S5846" s="1">
        <v>2.37875239200771E+16</v>
      </c>
      <c r="T5846" s="7">
        <f>TablaDatos[[#This Row],[Aux3]]/100000000000000</f>
        <v>272.34194437798499</v>
      </c>
      <c r="U5846" s="1">
        <v>2.72341944377985E+16</v>
      </c>
      <c r="V5846">
        <v>189.4</v>
      </c>
      <c r="W5846">
        <v>116.1</v>
      </c>
    </row>
    <row r="5847" spans="1:23">
      <c r="A5847">
        <v>2018</v>
      </c>
      <c r="B5847">
        <v>59</v>
      </c>
      <c r="C5847" t="s">
        <v>23</v>
      </c>
      <c r="D5847" t="s">
        <v>29</v>
      </c>
      <c r="E5847" t="s">
        <v>21</v>
      </c>
      <c r="F5847" t="s">
        <v>24</v>
      </c>
      <c r="G5847" t="s">
        <v>28</v>
      </c>
      <c r="H5847" s="3">
        <v>11243.25</v>
      </c>
      <c r="I5847" t="s">
        <v>21</v>
      </c>
      <c r="J5847" t="s">
        <v>19</v>
      </c>
      <c r="K58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40.362623391022098</v>
      </c>
      <c r="L5847" s="6">
        <f>TablaDatos[[#This Row],[IMC_raw]]/100000000000000</f>
        <v>40.362623391022098</v>
      </c>
      <c r="M5847" s="2">
        <v>4036262339102210</v>
      </c>
      <c r="N58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7" s="13">
        <f t="shared" si="91"/>
        <v>5846</v>
      </c>
      <c r="P5847" s="2" t="str">
        <f>IF(TablaDatos[[#This Row],[Diabetes]]=0,"No","Si")</f>
        <v>Si</v>
      </c>
      <c r="Q5847">
        <v>1</v>
      </c>
      <c r="R5847">
        <f>TablaDatos[[#This Row],[Aux2]]/10000000000000</f>
        <v>2344.0794054369098</v>
      </c>
      <c r="S5847" s="1">
        <v>2.34407940543691E+16</v>
      </c>
      <c r="T5847" s="7">
        <f>TablaDatos[[#This Row],[Aux3]]/100000000000000</f>
        <v>29.36196881982</v>
      </c>
      <c r="U5847" s="1">
        <v>2936196881982000</v>
      </c>
      <c r="V5847">
        <v>186</v>
      </c>
      <c r="W5847">
        <v>105.2</v>
      </c>
    </row>
    <row r="5848" spans="1:23">
      <c r="A5848">
        <v>2018</v>
      </c>
      <c r="B5848">
        <v>67</v>
      </c>
      <c r="C5848" t="s">
        <v>23</v>
      </c>
      <c r="D5848" t="s">
        <v>71</v>
      </c>
      <c r="E5848" t="s">
        <v>31</v>
      </c>
      <c r="F5848" t="s">
        <v>24</v>
      </c>
      <c r="G5848" t="s">
        <v>25</v>
      </c>
      <c r="H5848" s="3">
        <v>10482.99</v>
      </c>
      <c r="I5848" t="s">
        <v>21</v>
      </c>
      <c r="J5848" t="s">
        <v>22</v>
      </c>
      <c r="K58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40.218153651163398</v>
      </c>
      <c r="L5848" s="5">
        <f>TablaDatos[[#This Row],[IMC_raw]]/1000000000000000</f>
        <v>40.218153651163398</v>
      </c>
      <c r="M5848" s="2">
        <v>4.02181536511634E+16</v>
      </c>
      <c r="N58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8" s="13">
        <f t="shared" si="91"/>
        <v>5847</v>
      </c>
      <c r="P5848" s="2" t="str">
        <f>IF(TablaDatos[[#This Row],[Diabetes]]=0,"No","Si")</f>
        <v>Si</v>
      </c>
      <c r="Q5848">
        <v>1</v>
      </c>
      <c r="R5848">
        <f>TablaDatos[[#This Row],[Aux2]]/10000000000000</f>
        <v>255.97600015804699</v>
      </c>
      <c r="S5848" s="1">
        <v>2559760001580470</v>
      </c>
      <c r="T5848" s="7">
        <f>TablaDatos[[#This Row],[Aux3]]/100000000000000</f>
        <v>250.30370040965701</v>
      </c>
      <c r="U5848" s="1">
        <v>2.50303700409657E+16</v>
      </c>
      <c r="V5848">
        <v>171.3</v>
      </c>
      <c r="W5848">
        <v>105.8</v>
      </c>
    </row>
    <row r="5849" spans="1:23">
      <c r="A5849">
        <v>2018</v>
      </c>
      <c r="B5849">
        <v>67</v>
      </c>
      <c r="C5849" t="s">
        <v>23</v>
      </c>
      <c r="D5849" t="s">
        <v>29</v>
      </c>
      <c r="E5849" t="s">
        <v>19</v>
      </c>
      <c r="F5849" t="s">
        <v>24</v>
      </c>
      <c r="G5849" t="s">
        <v>25</v>
      </c>
      <c r="H5849" s="3">
        <v>14837.86</v>
      </c>
      <c r="I5849" t="s">
        <v>21</v>
      </c>
      <c r="J5849" t="s">
        <v>22</v>
      </c>
      <c r="K58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40.035889248890399</v>
      </c>
      <c r="L5849" s="6">
        <f>TablaDatos[[#This Row],[IMC_raw]]/100000000000000</f>
        <v>40.035889248890399</v>
      </c>
      <c r="M5849" s="2">
        <v>4003588924889040</v>
      </c>
      <c r="N58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49" s="13">
        <f t="shared" si="91"/>
        <v>5848</v>
      </c>
      <c r="P5849" s="2" t="str">
        <f>IF(TablaDatos[[#This Row],[Diabetes]]=0,"No","Si")</f>
        <v>Si</v>
      </c>
      <c r="Q5849">
        <v>1</v>
      </c>
      <c r="R5849">
        <f>TablaDatos[[#This Row],[Aux2]]/10000000000000</f>
        <v>2458.02181468552</v>
      </c>
      <c r="S5849" s="1">
        <v>2.45802181468552E+16</v>
      </c>
      <c r="T5849" s="7">
        <f>TablaDatos[[#This Row],[Aux3]]/100000000000000</f>
        <v>278.716243862206</v>
      </c>
      <c r="U5849" s="1">
        <v>2.78716243862206E+16</v>
      </c>
      <c r="V5849">
        <v>168.5</v>
      </c>
      <c r="W5849">
        <v>105.5</v>
      </c>
    </row>
    <row r="5850" spans="1:23">
      <c r="A5850">
        <v>2018</v>
      </c>
      <c r="B5850">
        <v>66</v>
      </c>
      <c r="C5850" t="s">
        <v>16</v>
      </c>
      <c r="D5850" t="s">
        <v>17</v>
      </c>
      <c r="E5850" t="s">
        <v>31</v>
      </c>
      <c r="F5850" t="s">
        <v>24</v>
      </c>
      <c r="G5850" t="s">
        <v>25</v>
      </c>
      <c r="H5850" s="3">
        <v>15564.03</v>
      </c>
      <c r="I5850" t="s">
        <v>21</v>
      </c>
      <c r="J5850" t="s">
        <v>18</v>
      </c>
      <c r="K58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40.030724734560401</v>
      </c>
      <c r="L5850" s="6">
        <f>TablaDatos[[#This Row],[IMC_raw]]/1000000000000000</f>
        <v>40.030724734560401</v>
      </c>
      <c r="M5850" s="2">
        <v>4.00307247345604E+16</v>
      </c>
      <c r="N58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0" s="13">
        <f t="shared" si="91"/>
        <v>5849</v>
      </c>
      <c r="P5850" s="2" t="str">
        <f>IF(TablaDatos[[#This Row],[Diabetes]]=0,"No","Si")</f>
        <v>Si</v>
      </c>
      <c r="Q5850">
        <v>1</v>
      </c>
      <c r="R5850">
        <f>TablaDatos[[#This Row],[Aux2]]/10000000000000</f>
        <v>240.17436433189101</v>
      </c>
      <c r="S5850" s="1">
        <v>2401743643318910</v>
      </c>
      <c r="T5850" s="7">
        <f>TablaDatos[[#This Row],[Aux3]]/100000000000000</f>
        <v>3.0000000000000001E-12</v>
      </c>
      <c r="U5850">
        <v>300</v>
      </c>
      <c r="V5850">
        <v>183.6</v>
      </c>
      <c r="W5850">
        <v>106.6</v>
      </c>
    </row>
    <row r="5851" spans="1:23">
      <c r="A5851">
        <v>2018</v>
      </c>
      <c r="B5851">
        <v>73</v>
      </c>
      <c r="C5851" t="s">
        <v>23</v>
      </c>
      <c r="D5851" t="s">
        <v>33</v>
      </c>
      <c r="E5851" t="s">
        <v>18</v>
      </c>
      <c r="F5851" t="s">
        <v>24</v>
      </c>
      <c r="G5851" t="s">
        <v>25</v>
      </c>
      <c r="H5851" s="3">
        <v>19963.72</v>
      </c>
      <c r="I5851" t="s">
        <v>19</v>
      </c>
      <c r="J5851" t="s">
        <v>22</v>
      </c>
      <c r="K58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24.9763389141396</v>
      </c>
      <c r="L5851" s="5">
        <f>TablaDatos[[#This Row],[IMC_raw]]/1000000000000000</f>
        <v>24.9763389141396</v>
      </c>
      <c r="M5851" s="2">
        <v>2.49763389141396E+16</v>
      </c>
      <c r="N58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1" s="13">
        <f t="shared" si="91"/>
        <v>5850</v>
      </c>
      <c r="P5851" s="2" t="str">
        <f>IF(TablaDatos[[#This Row],[Diabetes]]=0,"No","Si")</f>
        <v>No</v>
      </c>
      <c r="Q5851">
        <v>0</v>
      </c>
      <c r="R5851">
        <f>TablaDatos[[#This Row],[Aux2]]/10000000000000</f>
        <v>2162.2887959505701</v>
      </c>
      <c r="S5851" s="1">
        <v>2.16228879595057E+16</v>
      </c>
      <c r="T5851" s="7">
        <f>TablaDatos[[#This Row],[Aux3]]/100000000000000</f>
        <v>25.820519394353799</v>
      </c>
      <c r="U5851" s="1">
        <v>2582051939435380</v>
      </c>
      <c r="V5851">
        <v>156.6</v>
      </c>
      <c r="W5851">
        <v>98.2</v>
      </c>
    </row>
    <row r="5852" spans="1:23">
      <c r="A5852">
        <v>2018</v>
      </c>
      <c r="B5852">
        <v>58</v>
      </c>
      <c r="C5852" t="s">
        <v>16</v>
      </c>
      <c r="D5852" t="s">
        <v>72</v>
      </c>
      <c r="E5852" t="s">
        <v>18</v>
      </c>
      <c r="F5852" t="s">
        <v>35</v>
      </c>
      <c r="G5852" t="s">
        <v>28</v>
      </c>
      <c r="H5852" s="3">
        <v>64118.46</v>
      </c>
      <c r="I5852" t="s">
        <v>21</v>
      </c>
      <c r="J5852" t="s">
        <v>19</v>
      </c>
      <c r="K58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24.955611883422499</v>
      </c>
      <c r="L5852" s="5">
        <f>TablaDatos[[#This Row],[IMC_raw]]/1000000000000000</f>
        <v>24.955611883422499</v>
      </c>
      <c r="M5852" s="2">
        <v>2.49556118834225E+16</v>
      </c>
      <c r="N58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2" s="13">
        <f t="shared" si="91"/>
        <v>5851</v>
      </c>
      <c r="P5852" s="2" t="str">
        <f>IF(TablaDatos[[#This Row],[Diabetes]]=0,"No","Si")</f>
        <v>No</v>
      </c>
      <c r="Q5852">
        <v>0</v>
      </c>
      <c r="R5852">
        <f>TablaDatos[[#This Row],[Aux2]]/10000000000000</f>
        <v>188.09081025751101</v>
      </c>
      <c r="S5852" s="1">
        <v>1880908102575110</v>
      </c>
      <c r="T5852" s="7">
        <f>TablaDatos[[#This Row],[Aux3]]/100000000000000</f>
        <v>209.87013362063701</v>
      </c>
      <c r="U5852" s="1">
        <v>2.09870133620637E+16</v>
      </c>
      <c r="V5852">
        <v>151.6</v>
      </c>
      <c r="W5852">
        <v>94.7</v>
      </c>
    </row>
    <row r="5853" spans="1:23">
      <c r="A5853">
        <v>2018</v>
      </c>
      <c r="B5853">
        <v>59</v>
      </c>
      <c r="C5853" t="s">
        <v>16</v>
      </c>
      <c r="D5853" t="s">
        <v>73</v>
      </c>
      <c r="E5853" t="s">
        <v>18</v>
      </c>
      <c r="F5853" t="s">
        <v>24</v>
      </c>
      <c r="G5853" t="s">
        <v>28</v>
      </c>
      <c r="H5853" s="3">
        <v>30712.99</v>
      </c>
      <c r="I5853" t="s">
        <v>21</v>
      </c>
      <c r="J5853" t="s">
        <v>22</v>
      </c>
      <c r="K58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24.935657608363702</v>
      </c>
      <c r="L5853" s="6">
        <f>TablaDatos[[#This Row],[IMC_raw]]/1000000000000000</f>
        <v>2.4935657608363702</v>
      </c>
      <c r="M5853" s="2">
        <v>2493565760836370</v>
      </c>
      <c r="N58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3" s="13">
        <f t="shared" si="91"/>
        <v>5852</v>
      </c>
      <c r="P5853" s="2" t="str">
        <f>IF(TablaDatos[[#This Row],[Diabetes]]=0,"No","Si")</f>
        <v>No</v>
      </c>
      <c r="Q5853">
        <v>0</v>
      </c>
      <c r="R5853">
        <f>TablaDatos[[#This Row],[Aux2]]/10000000000000</f>
        <v>2074.1230536635899</v>
      </c>
      <c r="S5853" s="1">
        <v>2.07412305366359E+16</v>
      </c>
      <c r="T5853" s="7">
        <f>TablaDatos[[#This Row],[Aux3]]/100000000000000</f>
        <v>2.4025116468374201</v>
      </c>
      <c r="U5853" s="1">
        <v>240251164683742</v>
      </c>
      <c r="V5853">
        <v>156.19999999999999</v>
      </c>
      <c r="W5853">
        <v>89.4</v>
      </c>
    </row>
    <row r="5854" spans="1:23">
      <c r="A5854">
        <v>2018</v>
      </c>
      <c r="B5854">
        <v>68</v>
      </c>
      <c r="C5854" t="s">
        <v>23</v>
      </c>
      <c r="D5854" t="s">
        <v>73</v>
      </c>
      <c r="E5854" t="s">
        <v>19</v>
      </c>
      <c r="F5854" t="s">
        <v>24</v>
      </c>
      <c r="G5854" t="s">
        <v>25</v>
      </c>
      <c r="H5854" s="3">
        <v>15433.05</v>
      </c>
      <c r="I5854" t="s">
        <v>21</v>
      </c>
      <c r="J5854" t="s">
        <v>18</v>
      </c>
      <c r="K58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24.9343877925198</v>
      </c>
      <c r="L5854" s="6">
        <f>TablaDatos[[#This Row],[IMC_raw]]/1000000000000000</f>
        <v>24.9343877925198</v>
      </c>
      <c r="M5854" s="2">
        <v>2.49343877925198E+16</v>
      </c>
      <c r="N58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4" s="13">
        <f t="shared" si="91"/>
        <v>5853</v>
      </c>
      <c r="P5854" s="2" t="str">
        <f>IF(TablaDatos[[#This Row],[Diabetes]]=0,"No","Si")</f>
        <v>No</v>
      </c>
      <c r="Q5854">
        <v>0</v>
      </c>
      <c r="R5854">
        <f>TablaDatos[[#This Row],[Aux2]]/10000000000000</f>
        <v>2139.8055082217102</v>
      </c>
      <c r="S5854" s="1">
        <v>2.13980550822171E+16</v>
      </c>
      <c r="T5854" s="7">
        <f>TablaDatos[[#This Row],[Aux3]]/100000000000000</f>
        <v>272.81750936294702</v>
      </c>
      <c r="U5854" s="1">
        <v>2.72817509362947E+16</v>
      </c>
      <c r="V5854">
        <v>164.5</v>
      </c>
      <c r="W5854">
        <v>93.8</v>
      </c>
    </row>
    <row r="5855" spans="1:23">
      <c r="A5855">
        <v>2018</v>
      </c>
      <c r="B5855">
        <v>63</v>
      </c>
      <c r="C5855" t="s">
        <v>16</v>
      </c>
      <c r="D5855" t="s">
        <v>74</v>
      </c>
      <c r="E5855" t="s">
        <v>18</v>
      </c>
      <c r="F5855" t="s">
        <v>19</v>
      </c>
      <c r="G5855" t="s">
        <v>28</v>
      </c>
      <c r="H5855" s="3">
        <v>17748.52</v>
      </c>
      <c r="I5855" t="s">
        <v>19</v>
      </c>
      <c r="J5855" t="s">
        <v>22</v>
      </c>
      <c r="K58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24.911363826718098</v>
      </c>
      <c r="L5855" s="5">
        <f>TablaDatos[[#This Row],[IMC_raw]]/1000000000000000</f>
        <v>2.4911363826718098</v>
      </c>
      <c r="M5855" s="2">
        <v>2491136382671810</v>
      </c>
      <c r="N58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5" s="13">
        <f t="shared" si="91"/>
        <v>5854</v>
      </c>
      <c r="P5855" s="2" t="str">
        <f>IF(TablaDatos[[#This Row],[Diabetes]]=0,"No","Si")</f>
        <v>No</v>
      </c>
      <c r="Q5855">
        <v>0</v>
      </c>
      <c r="R5855">
        <f>TablaDatos[[#This Row],[Aux2]]/10000000000000</f>
        <v>2054.2857227843601</v>
      </c>
      <c r="S5855" s="1">
        <v>2.05428572278436E+16</v>
      </c>
      <c r="T5855" s="7">
        <f>TablaDatos[[#This Row],[Aux3]]/100000000000000</f>
        <v>232.07235042925001</v>
      </c>
      <c r="U5855" s="1">
        <v>2.3207235042925E+16</v>
      </c>
      <c r="V5855">
        <v>155.69999999999999</v>
      </c>
      <c r="W5855">
        <v>91.6</v>
      </c>
    </row>
    <row r="5856" spans="1:23">
      <c r="A5856">
        <v>2019</v>
      </c>
      <c r="B5856">
        <v>62</v>
      </c>
      <c r="C5856" t="s">
        <v>23</v>
      </c>
      <c r="D5856" t="s">
        <v>30</v>
      </c>
      <c r="E5856" t="s">
        <v>21</v>
      </c>
      <c r="F5856" t="s">
        <v>24</v>
      </c>
      <c r="G5856" t="s">
        <v>28</v>
      </c>
      <c r="H5856" s="3">
        <v>15991.61</v>
      </c>
      <c r="I5856" t="s">
        <v>21</v>
      </c>
      <c r="J5856" t="s">
        <v>18</v>
      </c>
      <c r="K58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44.960810944258697</v>
      </c>
      <c r="L5856" s="6">
        <f>TablaDatos[[#This Row],[IMC_raw]]/1000000000000000</f>
        <v>0.449608109442587</v>
      </c>
      <c r="M5856" s="2">
        <v>449608109442587</v>
      </c>
      <c r="N58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6" s="13">
        <f t="shared" si="91"/>
        <v>5855</v>
      </c>
      <c r="P5856" s="2" t="str">
        <f>IF(TablaDatos[[#This Row],[Diabetes]]=0,"No","Si")</f>
        <v>Si</v>
      </c>
      <c r="Q5856">
        <v>1</v>
      </c>
      <c r="R5856">
        <f>TablaDatos[[#This Row],[Aux2]]/10000000000000</f>
        <v>226.80268369353499</v>
      </c>
      <c r="S5856" s="1">
        <v>2268026836935350</v>
      </c>
      <c r="T5856" s="7">
        <f>TablaDatos[[#This Row],[Aux3]]/100000000000000</f>
        <v>26.017797744528799</v>
      </c>
      <c r="U5856" s="1">
        <v>2601779774452880</v>
      </c>
      <c r="V5856">
        <v>176.2</v>
      </c>
      <c r="W5856">
        <v>107.6</v>
      </c>
    </row>
    <row r="5857" spans="1:23">
      <c r="A5857">
        <v>2019</v>
      </c>
      <c r="B5857">
        <v>62</v>
      </c>
      <c r="C5857" t="s">
        <v>23</v>
      </c>
      <c r="D5857" t="s">
        <v>29</v>
      </c>
      <c r="E5857" t="s">
        <v>21</v>
      </c>
      <c r="F5857" t="s">
        <v>19</v>
      </c>
      <c r="G5857" t="s">
        <v>28</v>
      </c>
      <c r="H5857" s="3">
        <v>11246.54</v>
      </c>
      <c r="I5857" t="s">
        <v>21</v>
      </c>
      <c r="J5857" t="s">
        <v>21</v>
      </c>
      <c r="K58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44.063817841670399</v>
      </c>
      <c r="L5857" s="6">
        <f>TablaDatos[[#This Row],[IMC_raw]]/1000000000000000</f>
        <v>4.4063817841670403</v>
      </c>
      <c r="M5857" s="2">
        <v>4406381784167040</v>
      </c>
      <c r="N58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7" s="13">
        <f t="shared" si="91"/>
        <v>5856</v>
      </c>
      <c r="P5857" s="2" t="str">
        <f>IF(TablaDatos[[#This Row],[Diabetes]]=0,"No","Si")</f>
        <v>Si</v>
      </c>
      <c r="Q5857">
        <v>1</v>
      </c>
      <c r="R5857">
        <f>TablaDatos[[#This Row],[Aux2]]/10000000000000</f>
        <v>2402.0768009118101</v>
      </c>
      <c r="S5857" s="1">
        <v>2.40207680091181E+16</v>
      </c>
      <c r="T5857" s="7">
        <f>TablaDatos[[#This Row],[Aux3]]/100000000000000</f>
        <v>274.80289689663601</v>
      </c>
      <c r="U5857" s="1">
        <v>2.74802896896636E+16</v>
      </c>
      <c r="V5857">
        <v>184.8</v>
      </c>
      <c r="W5857">
        <v>110.2</v>
      </c>
    </row>
    <row r="5858" spans="1:23">
      <c r="A5858">
        <v>2019</v>
      </c>
      <c r="B5858">
        <v>65</v>
      </c>
      <c r="C5858" t="s">
        <v>16</v>
      </c>
      <c r="D5858" t="s">
        <v>17</v>
      </c>
      <c r="E5858" t="s">
        <v>21</v>
      </c>
      <c r="F5858" t="s">
        <v>19</v>
      </c>
      <c r="G5858" t="s">
        <v>25</v>
      </c>
      <c r="H5858" s="3">
        <v>28809.17</v>
      </c>
      <c r="I5858" t="s">
        <v>21</v>
      </c>
      <c r="J5858" t="s">
        <v>19</v>
      </c>
      <c r="K58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44.042625483952307</v>
      </c>
      <c r="L5858" s="6">
        <f>TablaDatos[[#This Row],[IMC_raw]]/1000000000000000</f>
        <v>44.042625483952307</v>
      </c>
      <c r="M5858" s="2">
        <v>4.4042625483952304E+16</v>
      </c>
      <c r="N58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8" s="13">
        <f t="shared" si="91"/>
        <v>5857</v>
      </c>
      <c r="P5858" s="2" t="str">
        <f>IF(TablaDatos[[#This Row],[Diabetes]]=0,"No","Si")</f>
        <v>Si</v>
      </c>
      <c r="Q5858">
        <v>1</v>
      </c>
      <c r="R5858">
        <f>TablaDatos[[#This Row],[Aux2]]/10000000000000</f>
        <v>2439.92867404956</v>
      </c>
      <c r="S5858" s="1">
        <v>2.43992867404956E+16</v>
      </c>
      <c r="T5858" s="7">
        <f>TablaDatos[[#This Row],[Aux3]]/100000000000000</f>
        <v>285.36679296488097</v>
      </c>
      <c r="U5858" s="1">
        <v>2.85366792964881E+16</v>
      </c>
      <c r="V5858">
        <v>185</v>
      </c>
      <c r="W5858">
        <v>109.3</v>
      </c>
    </row>
    <row r="5859" spans="1:23">
      <c r="A5859">
        <v>2019</v>
      </c>
      <c r="B5859">
        <v>67</v>
      </c>
      <c r="C5859" t="s">
        <v>16</v>
      </c>
      <c r="D5859" t="s">
        <v>17</v>
      </c>
      <c r="E5859" t="s">
        <v>31</v>
      </c>
      <c r="F5859" t="s">
        <v>24</v>
      </c>
      <c r="G5859" t="s">
        <v>25</v>
      </c>
      <c r="H5859" s="3">
        <v>14074.5</v>
      </c>
      <c r="I5859" t="s">
        <v>19</v>
      </c>
      <c r="J5859" t="s">
        <v>19</v>
      </c>
      <c r="K58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43.884935496263701</v>
      </c>
      <c r="L5859" s="6">
        <f>TablaDatos[[#This Row],[IMC_raw]]/100000000000000</f>
        <v>43.884935496263701</v>
      </c>
      <c r="M5859" s="2">
        <v>4388493549626370</v>
      </c>
      <c r="N58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59" s="13">
        <f t="shared" si="91"/>
        <v>5858</v>
      </c>
      <c r="P5859" s="2" t="str">
        <f>IF(TablaDatos[[#This Row],[Diabetes]]=0,"No","Si")</f>
        <v>Si</v>
      </c>
      <c r="Q5859">
        <v>1</v>
      </c>
      <c r="R5859">
        <f>TablaDatos[[#This Row],[Aux2]]/10000000000000</f>
        <v>266.45435258169903</v>
      </c>
      <c r="S5859" s="1">
        <v>2664543525816990</v>
      </c>
      <c r="T5859" s="7">
        <f>TablaDatos[[#This Row],[Aux3]]/100000000000000</f>
        <v>29.836164122148102</v>
      </c>
      <c r="U5859" s="1">
        <v>2983616412214810</v>
      </c>
      <c r="V5859">
        <v>182.3</v>
      </c>
      <c r="W5859">
        <v>113.7</v>
      </c>
    </row>
    <row r="5860" spans="1:23">
      <c r="A5860">
        <v>2019</v>
      </c>
      <c r="B5860">
        <v>64</v>
      </c>
      <c r="C5860" t="s">
        <v>16</v>
      </c>
      <c r="D5860" t="s">
        <v>42</v>
      </c>
      <c r="E5860" t="s">
        <v>21</v>
      </c>
      <c r="F5860" t="s">
        <v>19</v>
      </c>
      <c r="G5860" t="s">
        <v>28</v>
      </c>
      <c r="H5860" s="3">
        <v>8910.5400000000009</v>
      </c>
      <c r="I5860" t="s">
        <v>21</v>
      </c>
      <c r="J5860" t="s">
        <v>18</v>
      </c>
      <c r="K58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43.800348947075001</v>
      </c>
      <c r="L5860" s="5">
        <f>TablaDatos[[#This Row],[IMC_raw]]/1000000000000000</f>
        <v>4.3800348947075003</v>
      </c>
      <c r="M5860" s="2">
        <v>4380034894707500</v>
      </c>
      <c r="N58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0" s="13">
        <f t="shared" si="91"/>
        <v>5859</v>
      </c>
      <c r="P5860" s="2" t="str">
        <f>IF(TablaDatos[[#This Row],[Diabetes]]=0,"No","Si")</f>
        <v>Si</v>
      </c>
      <c r="Q5860">
        <v>1</v>
      </c>
      <c r="R5860">
        <f>TablaDatos[[#This Row],[Aux2]]/10000000000000</f>
        <v>257.11251842411701</v>
      </c>
      <c r="S5860" s="1">
        <v>2571125184241170</v>
      </c>
      <c r="T5860" s="7">
        <f>TablaDatos[[#This Row],[Aux3]]/100000000000000</f>
        <v>3.0000000000000001E-12</v>
      </c>
      <c r="U5860">
        <v>300</v>
      </c>
      <c r="V5860">
        <v>184.8</v>
      </c>
      <c r="W5860">
        <v>110</v>
      </c>
    </row>
    <row r="5861" spans="1:23">
      <c r="A5861">
        <v>2019</v>
      </c>
      <c r="B5861">
        <v>60</v>
      </c>
      <c r="C5861" t="s">
        <v>16</v>
      </c>
      <c r="D5861" t="s">
        <v>42</v>
      </c>
      <c r="E5861" t="s">
        <v>21</v>
      </c>
      <c r="F5861" t="s">
        <v>24</v>
      </c>
      <c r="G5861" t="s">
        <v>28</v>
      </c>
      <c r="H5861" s="3">
        <v>19521.98</v>
      </c>
      <c r="I5861" t="s">
        <v>21</v>
      </c>
      <c r="J5861" t="s">
        <v>22</v>
      </c>
      <c r="K58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43.663373224313702</v>
      </c>
      <c r="L5861" s="6">
        <f>TablaDatos[[#This Row],[IMC_raw]]/1000000000000000</f>
        <v>4.3663373224313702</v>
      </c>
      <c r="M5861" s="2">
        <v>4366337322431370</v>
      </c>
      <c r="N58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1" s="13">
        <f t="shared" si="91"/>
        <v>5860</v>
      </c>
      <c r="P5861" s="2" t="str">
        <f>IF(TablaDatos[[#This Row],[Diabetes]]=0,"No","Si")</f>
        <v>Si</v>
      </c>
      <c r="Q5861">
        <v>1</v>
      </c>
      <c r="R5861">
        <f>TablaDatos[[#This Row],[Aux2]]/10000000000000</f>
        <v>2380.6731810736601</v>
      </c>
      <c r="S5861" s="1">
        <v>2.38067318107366E+16</v>
      </c>
      <c r="T5861" s="7">
        <f>TablaDatos[[#This Row],[Aux3]]/100000000000000</f>
        <v>260.38892245778499</v>
      </c>
      <c r="U5861" s="1">
        <v>2.60388922457785E+16</v>
      </c>
      <c r="V5861">
        <v>179</v>
      </c>
      <c r="W5861">
        <v>107.9</v>
      </c>
    </row>
    <row r="5862" spans="1:23">
      <c r="A5862">
        <v>2019</v>
      </c>
      <c r="B5862">
        <v>72</v>
      </c>
      <c r="C5862" t="s">
        <v>16</v>
      </c>
      <c r="D5862" t="s">
        <v>73</v>
      </c>
      <c r="E5862" t="s">
        <v>21</v>
      </c>
      <c r="F5862" t="s">
        <v>24</v>
      </c>
      <c r="G5862" t="s">
        <v>25</v>
      </c>
      <c r="H5862" s="3">
        <v>16810.48</v>
      </c>
      <c r="I5862" t="s">
        <v>19</v>
      </c>
      <c r="J5862" t="s">
        <v>22</v>
      </c>
      <c r="K58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43.356791431069595</v>
      </c>
      <c r="L5862" s="5">
        <f>TablaDatos[[#This Row],[IMC_raw]]/1000000000000000</f>
        <v>4.3356791431069599</v>
      </c>
      <c r="M5862" s="2">
        <v>4335679143106960</v>
      </c>
      <c r="N58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2" s="13">
        <f t="shared" si="91"/>
        <v>5861</v>
      </c>
      <c r="P5862" s="2" t="str">
        <f>IF(TablaDatos[[#This Row],[Diabetes]]=0,"No","Si")</f>
        <v>No</v>
      </c>
      <c r="Q5862">
        <v>0</v>
      </c>
      <c r="R5862">
        <f>TablaDatos[[#This Row],[Aux2]]/10000000000000</f>
        <v>218.31366636011299</v>
      </c>
      <c r="S5862" s="1">
        <v>2183136663601130</v>
      </c>
      <c r="T5862" s="7">
        <f>TablaDatos[[#This Row],[Aux3]]/100000000000000</f>
        <v>298.30401705121</v>
      </c>
      <c r="U5862" s="1">
        <v>2.9830401705121E+16</v>
      </c>
      <c r="V5862">
        <v>183.9</v>
      </c>
      <c r="W5862">
        <v>109.4</v>
      </c>
    </row>
    <row r="5863" spans="1:23">
      <c r="A5863">
        <v>2019</v>
      </c>
      <c r="B5863">
        <v>60</v>
      </c>
      <c r="C5863" t="s">
        <v>23</v>
      </c>
      <c r="D5863" t="s">
        <v>29</v>
      </c>
      <c r="E5863" t="s">
        <v>21</v>
      </c>
      <c r="F5863" t="s">
        <v>24</v>
      </c>
      <c r="G5863" t="s">
        <v>28</v>
      </c>
      <c r="H5863" s="3">
        <v>9342.73</v>
      </c>
      <c r="I5863" t="s">
        <v>21</v>
      </c>
      <c r="J5863" t="s">
        <v>22</v>
      </c>
      <c r="K58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43.034469645947496</v>
      </c>
      <c r="L5863" s="5">
        <f>TablaDatos[[#This Row],[IMC_raw]]/1000000000000000</f>
        <v>4.30344696459475</v>
      </c>
      <c r="M5863" s="2">
        <v>4303446964594750</v>
      </c>
      <c r="N58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3" s="13">
        <f t="shared" si="91"/>
        <v>5862</v>
      </c>
      <c r="P5863" s="2" t="str">
        <f>IF(TablaDatos[[#This Row],[Diabetes]]=0,"No","Si")</f>
        <v>Si</v>
      </c>
      <c r="Q5863">
        <v>1</v>
      </c>
      <c r="R5863">
        <f>TablaDatos[[#This Row],[Aux2]]/10000000000000</f>
        <v>2564.10206700246</v>
      </c>
      <c r="S5863" s="1">
        <v>2.56410206700246E+16</v>
      </c>
      <c r="T5863" s="7">
        <f>TablaDatos[[#This Row],[Aux3]]/100000000000000</f>
        <v>287.48629625842102</v>
      </c>
      <c r="U5863" s="1">
        <v>2.87486296258421E+16</v>
      </c>
      <c r="V5863">
        <v>169.2</v>
      </c>
      <c r="W5863">
        <v>106.8</v>
      </c>
    </row>
    <row r="5864" spans="1:23">
      <c r="A5864">
        <v>2019</v>
      </c>
      <c r="B5864">
        <v>58</v>
      </c>
      <c r="C5864" t="s">
        <v>16</v>
      </c>
      <c r="D5864" t="s">
        <v>26</v>
      </c>
      <c r="E5864" t="s">
        <v>21</v>
      </c>
      <c r="F5864" t="s">
        <v>19</v>
      </c>
      <c r="G5864" t="s">
        <v>28</v>
      </c>
      <c r="H5864" s="3">
        <v>16912.48</v>
      </c>
      <c r="I5864" t="s">
        <v>19</v>
      </c>
      <c r="J5864" t="s">
        <v>19</v>
      </c>
      <c r="K58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43.027810551789997</v>
      </c>
      <c r="L5864" s="6">
        <f>TablaDatos[[#This Row],[IMC_raw]]/1000000000000000</f>
        <v>4.3027810551789996</v>
      </c>
      <c r="M5864" s="2">
        <v>4302781055179000</v>
      </c>
      <c r="N58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4" s="13">
        <f t="shared" si="91"/>
        <v>5863</v>
      </c>
      <c r="P5864" s="2" t="str">
        <f>IF(TablaDatos[[#This Row],[Diabetes]]=0,"No","Si")</f>
        <v>Si</v>
      </c>
      <c r="Q5864">
        <v>1</v>
      </c>
      <c r="R5864">
        <f>TablaDatos[[#This Row],[Aux2]]/10000000000000</f>
        <v>2242.4871992645599</v>
      </c>
      <c r="S5864" s="1">
        <v>2.24248719926456E+16</v>
      </c>
      <c r="T5864" s="7">
        <f>TablaDatos[[#This Row],[Aux3]]/100000000000000</f>
        <v>245.18372169004101</v>
      </c>
      <c r="U5864" s="1">
        <v>2.45183721690041E+16</v>
      </c>
      <c r="V5864">
        <v>180.9</v>
      </c>
      <c r="W5864">
        <v>111.9</v>
      </c>
    </row>
    <row r="5865" spans="1:23">
      <c r="A5865">
        <v>2019</v>
      </c>
      <c r="B5865">
        <v>72</v>
      </c>
      <c r="C5865" t="s">
        <v>16</v>
      </c>
      <c r="D5865" t="s">
        <v>36</v>
      </c>
      <c r="E5865" t="s">
        <v>31</v>
      </c>
      <c r="F5865" t="s">
        <v>24</v>
      </c>
      <c r="G5865" t="s">
        <v>25</v>
      </c>
      <c r="H5865" s="3">
        <v>18917.09</v>
      </c>
      <c r="I5865" t="s">
        <v>21</v>
      </c>
      <c r="J5865" t="s">
        <v>18</v>
      </c>
      <c r="K58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42.771476010540702</v>
      </c>
      <c r="L5865" s="5">
        <f>TablaDatos[[#This Row],[IMC_raw]]/1000000000000000</f>
        <v>42.771476010540702</v>
      </c>
      <c r="M5865" s="2">
        <v>4.2771476010540704E+16</v>
      </c>
      <c r="N58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5" s="13">
        <f t="shared" si="91"/>
        <v>5864</v>
      </c>
      <c r="P5865" s="2" t="str">
        <f>IF(TablaDatos[[#This Row],[Diabetes]]=0,"No","Si")</f>
        <v>No</v>
      </c>
      <c r="Q5865">
        <v>0</v>
      </c>
      <c r="R5865">
        <f>TablaDatos[[#This Row],[Aux2]]/10000000000000</f>
        <v>215.19579851714099</v>
      </c>
      <c r="S5865" s="1">
        <v>2151957985171410</v>
      </c>
      <c r="T5865" s="7">
        <f>TablaDatos[[#This Row],[Aux3]]/100000000000000</f>
        <v>23.5296170983083</v>
      </c>
      <c r="U5865" s="1">
        <v>2352961709830830</v>
      </c>
      <c r="V5865">
        <v>182.2</v>
      </c>
      <c r="W5865">
        <v>112.3</v>
      </c>
    </row>
    <row r="5866" spans="1:23">
      <c r="A5866">
        <v>2019</v>
      </c>
      <c r="B5866">
        <v>64</v>
      </c>
      <c r="C5866" t="s">
        <v>23</v>
      </c>
      <c r="D5866" t="s">
        <v>34</v>
      </c>
      <c r="E5866" t="s">
        <v>19</v>
      </c>
      <c r="F5866" t="s">
        <v>19</v>
      </c>
      <c r="G5866" t="s">
        <v>28</v>
      </c>
      <c r="H5866" s="3">
        <v>17385.43</v>
      </c>
      <c r="I5866" t="s">
        <v>21</v>
      </c>
      <c r="J5866" t="s">
        <v>22</v>
      </c>
      <c r="K58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42.696578063379597</v>
      </c>
      <c r="L5866" s="5">
        <f>TablaDatos[[#This Row],[IMC_raw]]/1000000000000000</f>
        <v>42.696578063379597</v>
      </c>
      <c r="M5866" s="2">
        <v>4.26965780633796E+16</v>
      </c>
      <c r="N58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6" s="13">
        <f t="shared" si="91"/>
        <v>5865</v>
      </c>
      <c r="P5866" s="2" t="str">
        <f>IF(TablaDatos[[#This Row],[Diabetes]]=0,"No","Si")</f>
        <v>Si</v>
      </c>
      <c r="Q5866">
        <v>1</v>
      </c>
      <c r="R5866">
        <f>TablaDatos[[#This Row],[Aux2]]/10000000000000</f>
        <v>2197.1959311423502</v>
      </c>
      <c r="S5866" s="1">
        <v>2.19719593114235E+16</v>
      </c>
      <c r="T5866" s="7">
        <f>TablaDatos[[#This Row],[Aux3]]/100000000000000</f>
        <v>3.0000000000000001E-12</v>
      </c>
      <c r="U5866">
        <v>300</v>
      </c>
      <c r="V5866">
        <v>174.6</v>
      </c>
      <c r="W5866">
        <v>104.4</v>
      </c>
    </row>
    <row r="5867" spans="1:23">
      <c r="A5867">
        <v>2019</v>
      </c>
      <c r="B5867">
        <v>62</v>
      </c>
      <c r="C5867" t="s">
        <v>16</v>
      </c>
      <c r="D5867" t="s">
        <v>17</v>
      </c>
      <c r="E5867" t="s">
        <v>21</v>
      </c>
      <c r="F5867" t="s">
        <v>35</v>
      </c>
      <c r="G5867" t="s">
        <v>28</v>
      </c>
      <c r="H5867" s="3">
        <v>15626.32</v>
      </c>
      <c r="I5867" t="s">
        <v>21</v>
      </c>
      <c r="J5867" t="s">
        <v>19</v>
      </c>
      <c r="K58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42.321665650744798</v>
      </c>
      <c r="L5867" s="6">
        <f>TablaDatos[[#This Row],[IMC_raw]]/1000000000000000</f>
        <v>4.23216656507448</v>
      </c>
      <c r="M5867" s="2">
        <v>4232166565074480</v>
      </c>
      <c r="N58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7" s="13">
        <f t="shared" si="91"/>
        <v>5866</v>
      </c>
      <c r="P5867" s="2" t="str">
        <f>IF(TablaDatos[[#This Row],[Diabetes]]=0,"No","Si")</f>
        <v>Si</v>
      </c>
      <c r="Q5867">
        <v>1</v>
      </c>
      <c r="R5867">
        <f>TablaDatos[[#This Row],[Aux2]]/10000000000000</f>
        <v>263.07952726934798</v>
      </c>
      <c r="S5867" s="1">
        <v>2630795272693480</v>
      </c>
      <c r="T5867" s="7">
        <f>TablaDatos[[#This Row],[Aux3]]/100000000000000</f>
        <v>29.053553262745801</v>
      </c>
      <c r="U5867" s="1">
        <v>2905355326274580</v>
      </c>
      <c r="V5867">
        <v>185.6</v>
      </c>
      <c r="W5867">
        <v>109.5</v>
      </c>
    </row>
    <row r="5868" spans="1:23">
      <c r="A5868">
        <v>2019</v>
      </c>
      <c r="B5868">
        <v>64</v>
      </c>
      <c r="C5868" t="s">
        <v>16</v>
      </c>
      <c r="D5868" t="s">
        <v>72</v>
      </c>
      <c r="E5868" t="s">
        <v>19</v>
      </c>
      <c r="F5868" t="s">
        <v>35</v>
      </c>
      <c r="G5868" t="s">
        <v>28</v>
      </c>
      <c r="H5868" s="3">
        <v>23179.57</v>
      </c>
      <c r="I5868" t="s">
        <v>21</v>
      </c>
      <c r="J5868" t="s">
        <v>18</v>
      </c>
      <c r="K58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42.2538914141807</v>
      </c>
      <c r="L5868" s="6">
        <f>TablaDatos[[#This Row],[IMC_raw]]/1000000000000000</f>
        <v>4.22538914141807</v>
      </c>
      <c r="M5868" s="2">
        <v>4225389141418070</v>
      </c>
      <c r="N58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8" s="13">
        <f t="shared" si="91"/>
        <v>5867</v>
      </c>
      <c r="P5868" s="2" t="str">
        <f>IF(TablaDatos[[#This Row],[Diabetes]]=0,"No","Si")</f>
        <v>No</v>
      </c>
      <c r="Q5868">
        <v>0</v>
      </c>
      <c r="R5868">
        <f>TablaDatos[[#This Row],[Aux2]]/10000000000000</f>
        <v>2217.8235030175501</v>
      </c>
      <c r="S5868" s="1">
        <v>2.21782350301755E+16</v>
      </c>
      <c r="T5868" s="7">
        <f>TablaDatos[[#This Row],[Aux3]]/100000000000000</f>
        <v>27.396895422235598</v>
      </c>
      <c r="U5868" s="1">
        <v>2739689542223560</v>
      </c>
      <c r="V5868">
        <v>172.7</v>
      </c>
      <c r="W5868">
        <v>107.6</v>
      </c>
    </row>
    <row r="5869" spans="1:23">
      <c r="A5869">
        <v>2019</v>
      </c>
      <c r="B5869">
        <v>56</v>
      </c>
      <c r="C5869" t="s">
        <v>16</v>
      </c>
      <c r="D5869" t="s">
        <v>72</v>
      </c>
      <c r="E5869" t="s">
        <v>21</v>
      </c>
      <c r="F5869" t="s">
        <v>19</v>
      </c>
      <c r="G5869" t="s">
        <v>28</v>
      </c>
      <c r="H5869" s="3">
        <v>33366.800000000003</v>
      </c>
      <c r="I5869" t="s">
        <v>21</v>
      </c>
      <c r="J5869" t="s">
        <v>19</v>
      </c>
      <c r="K58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42.124923329961703</v>
      </c>
      <c r="L5869" s="5">
        <f>TablaDatos[[#This Row],[IMC_raw]]/1000000000000000</f>
        <v>4.2124923329961703</v>
      </c>
      <c r="M5869" s="2">
        <v>4212492332996170</v>
      </c>
      <c r="N58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69" s="13">
        <f t="shared" si="91"/>
        <v>5868</v>
      </c>
      <c r="P5869" s="2" t="str">
        <f>IF(TablaDatos[[#This Row],[Diabetes]]=0,"No","Si")</f>
        <v>Si</v>
      </c>
      <c r="Q5869">
        <v>1</v>
      </c>
      <c r="R5869">
        <f>TablaDatos[[#This Row],[Aux2]]/10000000000000</f>
        <v>2550.86515463773</v>
      </c>
      <c r="S5869" s="1">
        <v>2.55086515463773E+16</v>
      </c>
      <c r="T5869" s="7">
        <f>TablaDatos[[#This Row],[Aux3]]/100000000000000</f>
        <v>273.88300865690599</v>
      </c>
      <c r="U5869" s="1">
        <v>2.73883008656906E+16</v>
      </c>
      <c r="V5869">
        <v>178.1</v>
      </c>
      <c r="W5869">
        <v>112.8</v>
      </c>
    </row>
    <row r="5870" spans="1:23">
      <c r="A5870">
        <v>2019</v>
      </c>
      <c r="B5870">
        <v>63</v>
      </c>
      <c r="C5870" t="s">
        <v>16</v>
      </c>
      <c r="D5870" t="s">
        <v>17</v>
      </c>
      <c r="E5870" t="s">
        <v>31</v>
      </c>
      <c r="F5870" t="s">
        <v>24</v>
      </c>
      <c r="G5870" t="s">
        <v>28</v>
      </c>
      <c r="H5870" s="3">
        <v>27139.360000000001</v>
      </c>
      <c r="I5870" t="s">
        <v>19</v>
      </c>
      <c r="J5870" t="s">
        <v>22</v>
      </c>
      <c r="K58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42.122115393944497</v>
      </c>
      <c r="L5870" s="6">
        <f>TablaDatos[[#This Row],[IMC_raw]]/1000000000000000</f>
        <v>4.2122115393944499</v>
      </c>
      <c r="M5870" s="2">
        <v>4212211539394450</v>
      </c>
      <c r="N58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0" s="13">
        <f t="shared" si="91"/>
        <v>5869</v>
      </c>
      <c r="P5870" s="2" t="str">
        <f>IF(TablaDatos[[#This Row],[Diabetes]]=0,"No","Si")</f>
        <v>Si</v>
      </c>
      <c r="Q5870">
        <v>1</v>
      </c>
      <c r="R5870">
        <f>TablaDatos[[#This Row],[Aux2]]/10000000000000</f>
        <v>2511.63857858233</v>
      </c>
      <c r="S5870" s="1">
        <v>2.51163857858233E+16</v>
      </c>
      <c r="T5870" s="7">
        <f>TablaDatos[[#This Row],[Aux3]]/100000000000000</f>
        <v>0.26368686530502</v>
      </c>
      <c r="U5870" s="1">
        <v>26368686530502</v>
      </c>
      <c r="V5870">
        <v>170</v>
      </c>
      <c r="W5870">
        <v>106.2</v>
      </c>
    </row>
    <row r="5871" spans="1:23">
      <c r="A5871">
        <v>2019</v>
      </c>
      <c r="B5871">
        <v>62</v>
      </c>
      <c r="C5871" t="s">
        <v>16</v>
      </c>
      <c r="D5871" t="s">
        <v>34</v>
      </c>
      <c r="E5871" t="s">
        <v>21</v>
      </c>
      <c r="F5871" t="s">
        <v>24</v>
      </c>
      <c r="G5871" t="s">
        <v>28</v>
      </c>
      <c r="H5871" s="3">
        <v>24595.83</v>
      </c>
      <c r="I5871" t="s">
        <v>21</v>
      </c>
      <c r="J5871" t="s">
        <v>18</v>
      </c>
      <c r="K58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42.030789553999398</v>
      </c>
      <c r="L5871" s="5">
        <f>TablaDatos[[#This Row],[IMC_raw]]/1000000000000000</f>
        <v>4.2030789553999401</v>
      </c>
      <c r="M5871" s="2">
        <v>4203078955399940</v>
      </c>
      <c r="N58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1" s="13">
        <f t="shared" si="91"/>
        <v>5870</v>
      </c>
      <c r="P5871" s="2" t="str">
        <f>IF(TablaDatos[[#This Row],[Diabetes]]=0,"No","Si")</f>
        <v>Si</v>
      </c>
      <c r="Q5871">
        <v>1</v>
      </c>
      <c r="R5871">
        <f>TablaDatos[[#This Row],[Aux2]]/10000000000000</f>
        <v>224.80970338521601</v>
      </c>
      <c r="S5871" s="1">
        <v>2248097033852160</v>
      </c>
      <c r="T5871" s="7">
        <f>TablaDatos[[#This Row],[Aux3]]/100000000000000</f>
        <v>27.999893377108599</v>
      </c>
      <c r="U5871" s="1">
        <v>2799989337710860</v>
      </c>
      <c r="V5871">
        <v>183.7</v>
      </c>
      <c r="W5871">
        <v>104.3</v>
      </c>
    </row>
    <row r="5872" spans="1:23">
      <c r="A5872">
        <v>2019</v>
      </c>
      <c r="B5872">
        <v>63</v>
      </c>
      <c r="C5872" t="s">
        <v>16</v>
      </c>
      <c r="D5872" t="s">
        <v>27</v>
      </c>
      <c r="E5872" t="s">
        <v>19</v>
      </c>
      <c r="F5872" t="s">
        <v>19</v>
      </c>
      <c r="G5872" t="s">
        <v>28</v>
      </c>
      <c r="H5872" s="3">
        <v>29254.11</v>
      </c>
      <c r="I5872" t="s">
        <v>21</v>
      </c>
      <c r="J5872" t="s">
        <v>21</v>
      </c>
      <c r="K58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41.890581433740707</v>
      </c>
      <c r="L5872" s="6">
        <f>TablaDatos[[#This Row],[IMC_raw]]/1000000000000000</f>
        <v>41.890581433740707</v>
      </c>
      <c r="M5872" s="2">
        <v>4.1890581433740704E+16</v>
      </c>
      <c r="N58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2" s="13">
        <f t="shared" si="91"/>
        <v>5871</v>
      </c>
      <c r="P5872" s="2" t="str">
        <f>IF(TablaDatos[[#This Row],[Diabetes]]=0,"No","Si")</f>
        <v>No</v>
      </c>
      <c r="Q5872">
        <v>0</v>
      </c>
      <c r="R5872">
        <f>TablaDatos[[#This Row],[Aux2]]/10000000000000</f>
        <v>238.42171873116499</v>
      </c>
      <c r="S5872" s="1">
        <v>2384217187311650</v>
      </c>
      <c r="T5872" s="7">
        <f>TablaDatos[[#This Row],[Aux3]]/100000000000000</f>
        <v>29.9150540432639</v>
      </c>
      <c r="U5872" s="1">
        <v>2991505404326390</v>
      </c>
      <c r="V5872">
        <v>173.1</v>
      </c>
      <c r="W5872">
        <v>104.1</v>
      </c>
    </row>
    <row r="5873" spans="1:23">
      <c r="A5873">
        <v>2019</v>
      </c>
      <c r="B5873">
        <v>55</v>
      </c>
      <c r="C5873" t="s">
        <v>23</v>
      </c>
      <c r="D5873" t="s">
        <v>29</v>
      </c>
      <c r="E5873" t="s">
        <v>21</v>
      </c>
      <c r="F5873" t="s">
        <v>24</v>
      </c>
      <c r="G5873" t="s">
        <v>28</v>
      </c>
      <c r="H5873" s="3">
        <v>13472.08</v>
      </c>
      <c r="I5873" t="s">
        <v>21</v>
      </c>
      <c r="J5873" t="s">
        <v>18</v>
      </c>
      <c r="K58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41.726786281972899</v>
      </c>
      <c r="L5873" s="5">
        <f>TablaDatos[[#This Row],[IMC_raw]]/100000000000000</f>
        <v>41.726786281972899</v>
      </c>
      <c r="M5873" s="2">
        <v>4172678628197290</v>
      </c>
      <c r="N58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3" s="13">
        <f t="shared" si="91"/>
        <v>5872</v>
      </c>
      <c r="P5873" s="2" t="str">
        <f>IF(TablaDatos[[#This Row],[Diabetes]]=0,"No","Si")</f>
        <v>No</v>
      </c>
      <c r="Q5873">
        <v>0</v>
      </c>
      <c r="R5873">
        <f>TablaDatos[[#This Row],[Aux2]]/10000000000000</f>
        <v>2547.17666506655</v>
      </c>
      <c r="S5873" s="1">
        <v>2.54717666506655E+16</v>
      </c>
      <c r="T5873" s="7">
        <f>TablaDatos[[#This Row],[Aux3]]/100000000000000</f>
        <v>27.627472420834401</v>
      </c>
      <c r="U5873" s="1">
        <v>2762747242083440</v>
      </c>
      <c r="V5873">
        <v>172.4</v>
      </c>
      <c r="W5873">
        <v>105.5</v>
      </c>
    </row>
    <row r="5874" spans="1:23">
      <c r="A5874">
        <v>2019</v>
      </c>
      <c r="B5874">
        <v>70</v>
      </c>
      <c r="C5874" t="s">
        <v>16</v>
      </c>
      <c r="D5874" t="s">
        <v>17</v>
      </c>
      <c r="E5874" t="s">
        <v>31</v>
      </c>
      <c r="F5874" t="s">
        <v>24</v>
      </c>
      <c r="G5874" t="s">
        <v>25</v>
      </c>
      <c r="H5874" s="3">
        <v>25412.18</v>
      </c>
      <c r="I5874" t="s">
        <v>21</v>
      </c>
      <c r="J5874" t="s">
        <v>18</v>
      </c>
      <c r="K58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41.588204982944099</v>
      </c>
      <c r="L5874" s="5">
        <f>TablaDatos[[#This Row],[IMC_raw]]/100000000000000</f>
        <v>41.588204982944099</v>
      </c>
      <c r="M5874" s="2">
        <v>4158820498294410</v>
      </c>
      <c r="N58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4" s="13">
        <f t="shared" si="91"/>
        <v>5873</v>
      </c>
      <c r="P5874" s="2" t="str">
        <f>IF(TablaDatos[[#This Row],[Diabetes]]=0,"No","Si")</f>
        <v>Si</v>
      </c>
      <c r="Q5874">
        <v>1</v>
      </c>
      <c r="R5874">
        <f>TablaDatos[[#This Row],[Aux2]]/10000000000000</f>
        <v>2307.87288288644</v>
      </c>
      <c r="S5874" s="1">
        <v>2.30787288288644E+16</v>
      </c>
      <c r="T5874" s="7">
        <f>TablaDatos[[#This Row],[Aux3]]/100000000000000</f>
        <v>24.6416767526201</v>
      </c>
      <c r="U5874" s="1">
        <v>2464167675262010</v>
      </c>
      <c r="V5874">
        <v>186.1</v>
      </c>
      <c r="W5874">
        <v>110.4</v>
      </c>
    </row>
    <row r="5875" spans="1:23">
      <c r="A5875">
        <v>2019</v>
      </c>
      <c r="B5875">
        <v>66</v>
      </c>
      <c r="C5875" t="s">
        <v>23</v>
      </c>
      <c r="D5875" t="s">
        <v>29</v>
      </c>
      <c r="E5875" t="s">
        <v>21</v>
      </c>
      <c r="F5875" t="s">
        <v>24</v>
      </c>
      <c r="G5875" t="s">
        <v>25</v>
      </c>
      <c r="H5875" s="3">
        <v>14133.31</v>
      </c>
      <c r="I5875" t="s">
        <v>21</v>
      </c>
      <c r="J5875" t="s">
        <v>18</v>
      </c>
      <c r="K58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41.532244099592603</v>
      </c>
      <c r="L5875" s="6">
        <f>TablaDatos[[#This Row],[IMC_raw]]/1000000000000000</f>
        <v>4.1532244099592601</v>
      </c>
      <c r="M5875" s="2">
        <v>4153224409959260</v>
      </c>
      <c r="N58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5" s="13">
        <f t="shared" si="91"/>
        <v>5874</v>
      </c>
      <c r="P5875" s="2" t="str">
        <f>IF(TablaDatos[[#This Row],[Diabetes]]=0,"No","Si")</f>
        <v>Si</v>
      </c>
      <c r="Q5875">
        <v>1</v>
      </c>
      <c r="R5875">
        <f>TablaDatos[[#This Row],[Aux2]]/10000000000000</f>
        <v>2411.9224415112799</v>
      </c>
      <c r="S5875" s="1">
        <v>2.41192244151128E+16</v>
      </c>
      <c r="T5875" s="7">
        <f>TablaDatos[[#This Row],[Aux3]]/100000000000000</f>
        <v>282.285056955811</v>
      </c>
      <c r="U5875" s="1">
        <v>2.82285056955811E+16</v>
      </c>
      <c r="V5875">
        <v>175.8</v>
      </c>
      <c r="W5875">
        <v>109.5</v>
      </c>
    </row>
    <row r="5876" spans="1:23">
      <c r="A5876">
        <v>2019</v>
      </c>
      <c r="B5876">
        <v>62</v>
      </c>
      <c r="C5876" t="s">
        <v>23</v>
      </c>
      <c r="D5876" t="s">
        <v>73</v>
      </c>
      <c r="E5876" t="s">
        <v>18</v>
      </c>
      <c r="F5876" t="s">
        <v>24</v>
      </c>
      <c r="G5876" t="s">
        <v>28</v>
      </c>
      <c r="H5876" s="3">
        <v>21230.05</v>
      </c>
      <c r="I5876" t="s">
        <v>19</v>
      </c>
      <c r="J5876" t="s">
        <v>22</v>
      </c>
      <c r="K58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41.439036712594898</v>
      </c>
      <c r="L5876" s="5">
        <f>TablaDatos[[#This Row],[IMC_raw]]/1000000000000000</f>
        <v>41.439036712594898</v>
      </c>
      <c r="M5876" s="2">
        <v>4.1439036712594896E+16</v>
      </c>
      <c r="N58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6" s="13">
        <f t="shared" si="91"/>
        <v>5875</v>
      </c>
      <c r="P5876" s="2" t="str">
        <f>IF(TablaDatos[[#This Row],[Diabetes]]=0,"No","Si")</f>
        <v>Si</v>
      </c>
      <c r="Q5876">
        <v>1</v>
      </c>
      <c r="R5876">
        <f>TablaDatos[[#This Row],[Aux2]]/10000000000000</f>
        <v>26.352418276226899</v>
      </c>
      <c r="S5876" s="1">
        <v>263524182762269</v>
      </c>
      <c r="T5876" s="7">
        <f>TablaDatos[[#This Row],[Aux3]]/100000000000000</f>
        <v>2.95283236465625</v>
      </c>
      <c r="U5876" s="1">
        <v>295283236465625</v>
      </c>
      <c r="V5876">
        <v>161.1</v>
      </c>
      <c r="W5876">
        <v>104.3</v>
      </c>
    </row>
    <row r="5877" spans="1:23">
      <c r="A5877">
        <v>2019</v>
      </c>
      <c r="B5877">
        <v>55</v>
      </c>
      <c r="C5877" t="s">
        <v>16</v>
      </c>
      <c r="D5877" t="s">
        <v>74</v>
      </c>
      <c r="E5877" t="s">
        <v>31</v>
      </c>
      <c r="F5877" t="s">
        <v>35</v>
      </c>
      <c r="G5877" t="s">
        <v>28</v>
      </c>
      <c r="H5877" s="3">
        <v>18264.61</v>
      </c>
      <c r="I5877" t="s">
        <v>21</v>
      </c>
      <c r="J5877" t="s">
        <v>18</v>
      </c>
      <c r="K58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41.379757750243797</v>
      </c>
      <c r="L5877" s="5">
        <f>TablaDatos[[#This Row],[IMC_raw]]/1000000000000000</f>
        <v>41.379757750243797</v>
      </c>
      <c r="M5877" s="2">
        <v>4.13797577502438E+16</v>
      </c>
      <c r="N58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7" s="13">
        <f t="shared" si="91"/>
        <v>5876</v>
      </c>
      <c r="P5877" s="2" t="str">
        <f>IF(TablaDatos[[#This Row],[Diabetes]]=0,"No","Si")</f>
        <v>Si</v>
      </c>
      <c r="Q5877">
        <v>1</v>
      </c>
      <c r="R5877">
        <f>TablaDatos[[#This Row],[Aux2]]/10000000000000</f>
        <v>2048.8253150167202</v>
      </c>
      <c r="S5877" s="1">
        <v>2.04882531501672E+16</v>
      </c>
      <c r="T5877" s="7">
        <f>TablaDatos[[#This Row],[Aux3]]/100000000000000</f>
        <v>27.345307604998599</v>
      </c>
      <c r="U5877" s="1">
        <v>2734530760499860</v>
      </c>
      <c r="V5877">
        <v>179.6</v>
      </c>
      <c r="W5877">
        <v>107</v>
      </c>
    </row>
    <row r="5878" spans="1:23">
      <c r="A5878">
        <v>2019</v>
      </c>
      <c r="B5878">
        <v>71</v>
      </c>
      <c r="C5878" t="s">
        <v>16</v>
      </c>
      <c r="D5878" t="s">
        <v>72</v>
      </c>
      <c r="E5878" t="s">
        <v>19</v>
      </c>
      <c r="F5878" t="s">
        <v>19</v>
      </c>
      <c r="G5878" t="s">
        <v>25</v>
      </c>
      <c r="H5878" s="3">
        <v>24830.01</v>
      </c>
      <c r="I5878" t="s">
        <v>19</v>
      </c>
      <c r="J5878" t="s">
        <v>22</v>
      </c>
      <c r="K58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41.248225901235799</v>
      </c>
      <c r="L5878" s="6">
        <f>TablaDatos[[#This Row],[IMC_raw]]/1000000000000000</f>
        <v>0.41248225901235802</v>
      </c>
      <c r="M5878" s="2">
        <v>412482259012358</v>
      </c>
      <c r="N58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8" s="13">
        <f t="shared" si="91"/>
        <v>5877</v>
      </c>
      <c r="P5878" s="2" t="str">
        <f>IF(TablaDatos[[#This Row],[Diabetes]]=0,"No","Si")</f>
        <v>No</v>
      </c>
      <c r="Q5878">
        <v>0</v>
      </c>
      <c r="R5878">
        <f>TablaDatos[[#This Row],[Aux2]]/10000000000000</f>
        <v>2124.8608723164002</v>
      </c>
      <c r="S5878" s="1">
        <v>2.1248608723164E+16</v>
      </c>
      <c r="T5878" s="7">
        <f>TablaDatos[[#This Row],[Aux3]]/100000000000000</f>
        <v>241.96966436284799</v>
      </c>
      <c r="U5878" s="1">
        <v>2.41969664362848E+16</v>
      </c>
      <c r="V5878">
        <v>179.9</v>
      </c>
      <c r="W5878">
        <v>111.2</v>
      </c>
    </row>
    <row r="5879" spans="1:23">
      <c r="A5879">
        <v>2019</v>
      </c>
      <c r="B5879">
        <v>61</v>
      </c>
      <c r="C5879" t="s">
        <v>23</v>
      </c>
      <c r="D5879" t="s">
        <v>36</v>
      </c>
      <c r="E5879" t="s">
        <v>31</v>
      </c>
      <c r="F5879" t="s">
        <v>24</v>
      </c>
      <c r="G5879" t="s">
        <v>28</v>
      </c>
      <c r="H5879" s="3">
        <v>10392.49</v>
      </c>
      <c r="I5879" t="s">
        <v>21</v>
      </c>
      <c r="J5879" t="s">
        <v>22</v>
      </c>
      <c r="K58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41.226576550027403</v>
      </c>
      <c r="L5879" s="5">
        <f>TablaDatos[[#This Row],[IMC_raw]]/1000000000000000</f>
        <v>4.1226576550027403</v>
      </c>
      <c r="M5879" s="2">
        <v>4122657655002740</v>
      </c>
      <c r="N58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79" s="13">
        <f t="shared" si="91"/>
        <v>5878</v>
      </c>
      <c r="P5879" s="2" t="str">
        <f>IF(TablaDatos[[#This Row],[Diabetes]]=0,"No","Si")</f>
        <v>Si</v>
      </c>
      <c r="Q5879">
        <v>1</v>
      </c>
      <c r="R5879">
        <f>TablaDatos[[#This Row],[Aux2]]/10000000000000</f>
        <v>2417.73849636156</v>
      </c>
      <c r="S5879" s="1">
        <v>2.41773849636156E+16</v>
      </c>
      <c r="T5879" s="7">
        <f>TablaDatos[[#This Row],[Aux3]]/100000000000000</f>
        <v>2.6997392694566802</v>
      </c>
      <c r="U5879" s="1">
        <v>269973926945668</v>
      </c>
      <c r="V5879">
        <v>174.7</v>
      </c>
      <c r="W5879">
        <v>107</v>
      </c>
    </row>
    <row r="5880" spans="1:23">
      <c r="A5880">
        <v>2019</v>
      </c>
      <c r="B5880">
        <v>62</v>
      </c>
      <c r="C5880" t="s">
        <v>23</v>
      </c>
      <c r="D5880" t="s">
        <v>17</v>
      </c>
      <c r="E5880" t="s">
        <v>18</v>
      </c>
      <c r="F5880" t="s">
        <v>24</v>
      </c>
      <c r="G5880" t="s">
        <v>28</v>
      </c>
      <c r="H5880" s="3">
        <v>20048.599999999999</v>
      </c>
      <c r="I5880" t="s">
        <v>21</v>
      </c>
      <c r="J5880" t="s">
        <v>18</v>
      </c>
      <c r="K58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41.1782794172547</v>
      </c>
      <c r="L5880" s="6">
        <f>TablaDatos[[#This Row],[IMC_raw]]/1000000000000000</f>
        <v>4.1178279417254702</v>
      </c>
      <c r="M5880" s="2">
        <v>4117827941725470</v>
      </c>
      <c r="N58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0" s="13">
        <f t="shared" si="91"/>
        <v>5879</v>
      </c>
      <c r="P5880" s="2" t="str">
        <f>IF(TablaDatos[[#This Row],[Diabetes]]=0,"No","Si")</f>
        <v>Si</v>
      </c>
      <c r="Q5880">
        <v>1</v>
      </c>
      <c r="R5880">
        <f>TablaDatos[[#This Row],[Aux2]]/10000000000000</f>
        <v>269.98832166066597</v>
      </c>
      <c r="S5880" s="1">
        <v>2699883216606660</v>
      </c>
      <c r="T5880" s="7">
        <f>TablaDatos[[#This Row],[Aux3]]/100000000000000</f>
        <v>292.39263277566101</v>
      </c>
      <c r="U5880" s="1">
        <v>2.92392632775661E+16</v>
      </c>
      <c r="V5880">
        <v>171.3</v>
      </c>
      <c r="W5880">
        <v>109.6</v>
      </c>
    </row>
    <row r="5881" spans="1:23">
      <c r="A5881">
        <v>2019</v>
      </c>
      <c r="B5881">
        <v>56</v>
      </c>
      <c r="C5881" t="s">
        <v>16</v>
      </c>
      <c r="D5881" t="s">
        <v>73</v>
      </c>
      <c r="E5881" t="s">
        <v>21</v>
      </c>
      <c r="F5881" t="s">
        <v>24</v>
      </c>
      <c r="G5881" t="s">
        <v>28</v>
      </c>
      <c r="H5881" s="3">
        <v>19816.91</v>
      </c>
      <c r="I5881" t="s">
        <v>19</v>
      </c>
      <c r="J5881" t="s">
        <v>22</v>
      </c>
      <c r="K58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41.161570672050601</v>
      </c>
      <c r="L5881" s="5">
        <f>TablaDatos[[#This Row],[IMC_raw]]/1000000000000000</f>
        <v>41.161570672050601</v>
      </c>
      <c r="M5881" s="2">
        <v>4.11615706720506E+16</v>
      </c>
      <c r="N58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1" s="13">
        <f t="shared" si="91"/>
        <v>5880</v>
      </c>
      <c r="P5881" s="2" t="str">
        <f>IF(TablaDatos[[#This Row],[Diabetes]]=0,"No","Si")</f>
        <v>Si</v>
      </c>
      <c r="Q5881">
        <v>1</v>
      </c>
      <c r="R5881">
        <f>TablaDatos[[#This Row],[Aux2]]/10000000000000</f>
        <v>2494.6044905292301</v>
      </c>
      <c r="S5881" s="1">
        <v>2.49460449052923E+16</v>
      </c>
      <c r="T5881" s="7">
        <f>TablaDatos[[#This Row],[Aux3]]/100000000000000</f>
        <v>29.036026046160298</v>
      </c>
      <c r="U5881" s="1">
        <v>2903602604616030</v>
      </c>
      <c r="V5881">
        <v>178.7</v>
      </c>
      <c r="W5881">
        <v>106.1</v>
      </c>
    </row>
    <row r="5882" spans="1:23">
      <c r="A5882">
        <v>2019</v>
      </c>
      <c r="B5882">
        <v>59</v>
      </c>
      <c r="C5882" t="s">
        <v>16</v>
      </c>
      <c r="D5882" t="s">
        <v>30</v>
      </c>
      <c r="E5882" t="s">
        <v>31</v>
      </c>
      <c r="F5882" t="s">
        <v>24</v>
      </c>
      <c r="G5882" t="s">
        <v>28</v>
      </c>
      <c r="H5882" s="3">
        <v>18857.41</v>
      </c>
      <c r="I5882" t="s">
        <v>19</v>
      </c>
      <c r="J5882" t="s">
        <v>18</v>
      </c>
      <c r="K58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40.9603108004532</v>
      </c>
      <c r="L5882" s="6">
        <f>TablaDatos[[#This Row],[IMC_raw]]/100000000000000</f>
        <v>40.9603108004532</v>
      </c>
      <c r="M5882" s="2">
        <v>4096031080045320</v>
      </c>
      <c r="N58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2" s="13">
        <f t="shared" si="91"/>
        <v>5881</v>
      </c>
      <c r="P5882" s="2" t="str">
        <f>IF(TablaDatos[[#This Row],[Diabetes]]=0,"No","Si")</f>
        <v>Si</v>
      </c>
      <c r="Q5882">
        <v>1</v>
      </c>
      <c r="R5882">
        <f>TablaDatos[[#This Row],[Aux2]]/10000000000000</f>
        <v>2427.9827130694498</v>
      </c>
      <c r="S5882" s="1">
        <v>2.42798271306945E+16</v>
      </c>
      <c r="T5882" s="7">
        <f>TablaDatos[[#This Row],[Aux3]]/100000000000000</f>
        <v>257.965302179503</v>
      </c>
      <c r="U5882" s="1">
        <v>2.57965302179503E+16</v>
      </c>
      <c r="V5882">
        <v>182.6</v>
      </c>
      <c r="W5882">
        <v>106.5</v>
      </c>
    </row>
    <row r="5883" spans="1:23">
      <c r="A5883">
        <v>2019</v>
      </c>
      <c r="B5883">
        <v>65</v>
      </c>
      <c r="C5883" t="s">
        <v>23</v>
      </c>
      <c r="D5883" t="s">
        <v>36</v>
      </c>
      <c r="E5883" t="s">
        <v>21</v>
      </c>
      <c r="F5883" t="s">
        <v>24</v>
      </c>
      <c r="G5883" t="s">
        <v>25</v>
      </c>
      <c r="H5883" s="3">
        <v>10552.89</v>
      </c>
      <c r="I5883" t="s">
        <v>21</v>
      </c>
      <c r="J5883" t="s">
        <v>22</v>
      </c>
      <c r="K58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40.9239929320063</v>
      </c>
      <c r="L5883" s="6">
        <f>TablaDatos[[#This Row],[IMC_raw]]/1000000000000000</f>
        <v>4.0923992932006303</v>
      </c>
      <c r="M5883" s="2">
        <v>4092399293200630</v>
      </c>
      <c r="N58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3" s="13">
        <f t="shared" si="91"/>
        <v>5882</v>
      </c>
      <c r="P5883" s="2" t="str">
        <f>IF(TablaDatos[[#This Row],[Diabetes]]=0,"No","Si")</f>
        <v>Si</v>
      </c>
      <c r="Q5883">
        <v>1</v>
      </c>
      <c r="R5883">
        <f>TablaDatos[[#This Row],[Aux2]]/10000000000000</f>
        <v>2218.1561498470401</v>
      </c>
      <c r="S5883" s="1">
        <v>2.21815614984704E+16</v>
      </c>
      <c r="T5883" s="7">
        <f>TablaDatos[[#This Row],[Aux3]]/100000000000000</f>
        <v>25.909960479789898</v>
      </c>
      <c r="U5883" s="1">
        <v>2590996047978990</v>
      </c>
      <c r="V5883">
        <v>168.2</v>
      </c>
      <c r="W5883">
        <v>108.6</v>
      </c>
    </row>
    <row r="5884" spans="1:23">
      <c r="A5884">
        <v>2019</v>
      </c>
      <c r="B5884">
        <v>57</v>
      </c>
      <c r="C5884" t="s">
        <v>23</v>
      </c>
      <c r="D5884" t="s">
        <v>71</v>
      </c>
      <c r="E5884" t="s">
        <v>21</v>
      </c>
      <c r="F5884" t="s">
        <v>24</v>
      </c>
      <c r="G5884" t="s">
        <v>28</v>
      </c>
      <c r="H5884" s="3">
        <v>31422.65</v>
      </c>
      <c r="I5884" t="s">
        <v>21</v>
      </c>
      <c r="J5884" t="s">
        <v>19</v>
      </c>
      <c r="K58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40.9151621219604</v>
      </c>
      <c r="L5884" s="6">
        <f>TablaDatos[[#This Row],[IMC_raw]]/1000000000000000</f>
        <v>40.9151621219604</v>
      </c>
      <c r="M5884" s="2">
        <v>4.09151621219604E+16</v>
      </c>
      <c r="N58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4" s="13">
        <f t="shared" si="91"/>
        <v>5883</v>
      </c>
      <c r="P5884" s="2" t="str">
        <f>IF(TablaDatos[[#This Row],[Diabetes]]=0,"No","Si")</f>
        <v>No</v>
      </c>
      <c r="Q5884">
        <v>0</v>
      </c>
      <c r="R5884">
        <f>TablaDatos[[#This Row],[Aux2]]/10000000000000</f>
        <v>2463.2516610958901</v>
      </c>
      <c r="S5884" s="1">
        <v>2.46325166109589E+16</v>
      </c>
      <c r="T5884" s="7">
        <f>TablaDatos[[#This Row],[Aux3]]/100000000000000</f>
        <v>2.6901827438706798</v>
      </c>
      <c r="U5884" s="1">
        <v>269018274387068</v>
      </c>
      <c r="V5884">
        <v>169.4</v>
      </c>
      <c r="W5884">
        <v>100.6</v>
      </c>
    </row>
    <row r="5885" spans="1:23">
      <c r="A5885">
        <v>2019</v>
      </c>
      <c r="B5885">
        <v>65</v>
      </c>
      <c r="C5885" t="s">
        <v>23</v>
      </c>
      <c r="D5885" t="s">
        <v>42</v>
      </c>
      <c r="E5885" t="s">
        <v>21</v>
      </c>
      <c r="F5885" t="s">
        <v>24</v>
      </c>
      <c r="G5885" t="s">
        <v>25</v>
      </c>
      <c r="H5885" s="3">
        <v>11307.44</v>
      </c>
      <c r="I5885" t="s">
        <v>21</v>
      </c>
      <c r="J5885" t="s">
        <v>18</v>
      </c>
      <c r="K58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40.872323163585399</v>
      </c>
      <c r="L5885" s="6">
        <f>TablaDatos[[#This Row],[IMC_raw]]/100000000000000</f>
        <v>40.872323163585399</v>
      </c>
      <c r="M5885" s="2">
        <v>4087232316358540</v>
      </c>
      <c r="N58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5" s="13">
        <f t="shared" si="91"/>
        <v>5884</v>
      </c>
      <c r="P5885" s="2" t="str">
        <f>IF(TablaDatos[[#This Row],[Diabetes]]=0,"No","Si")</f>
        <v>Si</v>
      </c>
      <c r="Q5885">
        <v>1</v>
      </c>
      <c r="R5885">
        <f>TablaDatos[[#This Row],[Aux2]]/10000000000000</f>
        <v>272.80668630108698</v>
      </c>
      <c r="S5885" s="1">
        <v>2728066863010870</v>
      </c>
      <c r="T5885" s="7">
        <f>TablaDatos[[#This Row],[Aux3]]/100000000000000</f>
        <v>268.79419192137999</v>
      </c>
      <c r="U5885" s="1">
        <v>2.6879419192138E+16</v>
      </c>
      <c r="V5885">
        <v>167</v>
      </c>
      <c r="W5885">
        <v>105.6</v>
      </c>
    </row>
    <row r="5886" spans="1:23">
      <c r="A5886">
        <v>2019</v>
      </c>
      <c r="B5886">
        <v>55</v>
      </c>
      <c r="C5886" t="s">
        <v>23</v>
      </c>
      <c r="D5886" t="s">
        <v>73</v>
      </c>
      <c r="E5886" t="s">
        <v>18</v>
      </c>
      <c r="F5886" t="s">
        <v>19</v>
      </c>
      <c r="G5886" t="s">
        <v>28</v>
      </c>
      <c r="H5886" s="3">
        <v>20744.810000000001</v>
      </c>
      <c r="I5886" t="s">
        <v>19</v>
      </c>
      <c r="J5886" t="s">
        <v>18</v>
      </c>
      <c r="K58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40.857172505223396</v>
      </c>
      <c r="L5886" s="5">
        <f>TablaDatos[[#This Row],[IMC_raw]]/1000000000000000</f>
        <v>4.0857172505223396</v>
      </c>
      <c r="M5886" s="2">
        <v>4085717250522340</v>
      </c>
      <c r="N58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6" s="13">
        <f t="shared" si="91"/>
        <v>5885</v>
      </c>
      <c r="P5886" s="2" t="str">
        <f>IF(TablaDatos[[#This Row],[Diabetes]]=0,"No","Si")</f>
        <v>No</v>
      </c>
      <c r="Q5886">
        <v>0</v>
      </c>
      <c r="R5886">
        <f>TablaDatos[[#This Row],[Aux2]]/10000000000000</f>
        <v>2212.71712776302</v>
      </c>
      <c r="S5886" s="1">
        <v>2.21271712776302E+16</v>
      </c>
      <c r="T5886" s="7">
        <f>TablaDatos[[#This Row],[Aux3]]/100000000000000</f>
        <v>242.11865751752401</v>
      </c>
      <c r="U5886" s="1">
        <v>2.42118657517524E+16</v>
      </c>
      <c r="V5886">
        <v>155.6</v>
      </c>
      <c r="W5886">
        <v>97.5</v>
      </c>
    </row>
    <row r="5887" spans="1:23">
      <c r="A5887">
        <v>2019</v>
      </c>
      <c r="B5887">
        <v>46</v>
      </c>
      <c r="C5887" t="s">
        <v>16</v>
      </c>
      <c r="D5887" t="s">
        <v>72</v>
      </c>
      <c r="E5887" t="s">
        <v>18</v>
      </c>
      <c r="F5887" t="s">
        <v>35</v>
      </c>
      <c r="G5887" t="s">
        <v>20</v>
      </c>
      <c r="H5887" s="3">
        <v>36615.22</v>
      </c>
      <c r="I5887" t="s">
        <v>19</v>
      </c>
      <c r="J5887" t="s">
        <v>21</v>
      </c>
      <c r="K58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40.848512807267397</v>
      </c>
      <c r="L5887" s="5">
        <f>TablaDatos[[#This Row],[IMC_raw]]/1000000000000000</f>
        <v>40.848512807267397</v>
      </c>
      <c r="M5887" s="2">
        <v>4.08485128072674E+16</v>
      </c>
      <c r="N58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7" s="13">
        <f t="shared" si="91"/>
        <v>5886</v>
      </c>
      <c r="P5887" s="2" t="str">
        <f>IF(TablaDatos[[#This Row],[Diabetes]]=0,"No","Si")</f>
        <v>No</v>
      </c>
      <c r="Q5887">
        <v>0</v>
      </c>
      <c r="R5887">
        <f>TablaDatos[[#This Row],[Aux2]]/10000000000000</f>
        <v>201.79281759064</v>
      </c>
      <c r="S5887" s="1">
        <v>2017928175906400</v>
      </c>
      <c r="T5887" s="7">
        <f>TablaDatos[[#This Row],[Aux3]]/100000000000000</f>
        <v>192.48604254886001</v>
      </c>
      <c r="U5887" s="1">
        <v>1.9248604254886E+16</v>
      </c>
      <c r="V5887">
        <v>158.69999999999999</v>
      </c>
      <c r="W5887">
        <v>96.2</v>
      </c>
    </row>
    <row r="5888" spans="1:23">
      <c r="A5888">
        <v>2019</v>
      </c>
      <c r="B5888">
        <v>68</v>
      </c>
      <c r="C5888" t="s">
        <v>23</v>
      </c>
      <c r="D5888" t="s">
        <v>72</v>
      </c>
      <c r="E5888" t="s">
        <v>18</v>
      </c>
      <c r="F5888" t="s">
        <v>24</v>
      </c>
      <c r="G5888" t="s">
        <v>25</v>
      </c>
      <c r="H5888" s="3">
        <v>15625.36</v>
      </c>
      <c r="I5888" t="s">
        <v>19</v>
      </c>
      <c r="J5888" t="s">
        <v>22</v>
      </c>
      <c r="K58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40.757770234372302</v>
      </c>
      <c r="L5888" s="5">
        <f>TablaDatos[[#This Row],[IMC_raw]]/1000000000000000</f>
        <v>4.0757770234372304</v>
      </c>
      <c r="M5888" s="2">
        <v>4075777023437230</v>
      </c>
      <c r="N58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8" s="13">
        <f t="shared" si="91"/>
        <v>5887</v>
      </c>
      <c r="P5888" s="2" t="str">
        <f>IF(TablaDatos[[#This Row],[Diabetes]]=0,"No","Si")</f>
        <v>Si</v>
      </c>
      <c r="Q5888">
        <v>1</v>
      </c>
      <c r="R5888">
        <f>TablaDatos[[#This Row],[Aux2]]/10000000000000</f>
        <v>2435.1623053278599</v>
      </c>
      <c r="S5888" s="1">
        <v>2.43516230532786E+16</v>
      </c>
      <c r="T5888" s="7">
        <f>TablaDatos[[#This Row],[Aux3]]/100000000000000</f>
        <v>284.69577257371901</v>
      </c>
      <c r="U5888" s="1">
        <v>2.84695772573719E+16</v>
      </c>
      <c r="V5888">
        <v>168.6</v>
      </c>
      <c r="W5888">
        <v>101.9</v>
      </c>
    </row>
    <row r="5889" spans="1:23">
      <c r="A5889">
        <v>2019</v>
      </c>
      <c r="B5889">
        <v>46</v>
      </c>
      <c r="C5889" t="s">
        <v>23</v>
      </c>
      <c r="D5889" t="s">
        <v>29</v>
      </c>
      <c r="E5889" t="s">
        <v>18</v>
      </c>
      <c r="F5889" t="s">
        <v>19</v>
      </c>
      <c r="G5889" t="s">
        <v>20</v>
      </c>
      <c r="H5889" s="3">
        <v>18687.88</v>
      </c>
      <c r="I5889" t="s">
        <v>21</v>
      </c>
      <c r="J5889" t="s">
        <v>21</v>
      </c>
      <c r="K58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40.740043895464304</v>
      </c>
      <c r="L5889" s="6">
        <f>TablaDatos[[#This Row],[IMC_raw]]/1000000000000000</f>
        <v>4.0740043895464302</v>
      </c>
      <c r="M5889" s="2">
        <v>4074004389546430</v>
      </c>
      <c r="N58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89" s="13">
        <f t="shared" si="91"/>
        <v>5888</v>
      </c>
      <c r="P5889" s="2" t="str">
        <f>IF(TablaDatos[[#This Row],[Diabetes]]=0,"No","Si")</f>
        <v>No</v>
      </c>
      <c r="Q5889">
        <v>0</v>
      </c>
      <c r="R5889">
        <f>TablaDatos[[#This Row],[Aux2]]/10000000000000</f>
        <v>2121.1635318650501</v>
      </c>
      <c r="S5889" s="1">
        <v>2.12116353186505E+16</v>
      </c>
      <c r="T5889" s="7">
        <f>TablaDatos[[#This Row],[Aux3]]/100000000000000</f>
        <v>243.888385676615</v>
      </c>
      <c r="U5889" s="1">
        <v>2.43888385676615E+16</v>
      </c>
      <c r="V5889">
        <v>143.80000000000001</v>
      </c>
      <c r="W5889">
        <v>96.6</v>
      </c>
    </row>
    <row r="5890" spans="1:23">
      <c r="A5890">
        <v>2019</v>
      </c>
      <c r="B5890">
        <v>57</v>
      </c>
      <c r="C5890" t="s">
        <v>23</v>
      </c>
      <c r="D5890" t="s">
        <v>26</v>
      </c>
      <c r="E5890" t="s">
        <v>19</v>
      </c>
      <c r="F5890" t="s">
        <v>24</v>
      </c>
      <c r="G5890" t="s">
        <v>28</v>
      </c>
      <c r="H5890" s="3">
        <v>12945.12</v>
      </c>
      <c r="I5890" t="s">
        <v>19</v>
      </c>
      <c r="J5890" t="s">
        <v>18</v>
      </c>
      <c r="K58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40.698922790851</v>
      </c>
      <c r="L5890" s="6">
        <f>TablaDatos[[#This Row],[IMC_raw]]/100000000000000</f>
        <v>40.698922790851</v>
      </c>
      <c r="M5890" s="2">
        <v>4069892279085100</v>
      </c>
      <c r="N58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0" s="13">
        <f t="shared" ref="O5890:O5953" si="92">O5889+1</f>
        <v>5889</v>
      </c>
      <c r="P5890" s="2" t="str">
        <f>IF(TablaDatos[[#This Row],[Diabetes]]=0,"No","Si")</f>
        <v>No</v>
      </c>
      <c r="Q5890">
        <v>0</v>
      </c>
      <c r="R5890">
        <f>TablaDatos[[#This Row],[Aux2]]/10000000000000</f>
        <v>2222.4542349901999</v>
      </c>
      <c r="S5890" s="1">
        <v>2.2224542349902E+16</v>
      </c>
      <c r="T5890" s="7">
        <f>TablaDatos[[#This Row],[Aux3]]/100000000000000</f>
        <v>27.0449446940362</v>
      </c>
      <c r="U5890" s="1">
        <v>2704494469403620</v>
      </c>
      <c r="V5890">
        <v>177.1</v>
      </c>
      <c r="W5890">
        <v>104</v>
      </c>
    </row>
    <row r="5891" spans="1:23">
      <c r="A5891">
        <v>2019</v>
      </c>
      <c r="B5891">
        <v>68</v>
      </c>
      <c r="C5891" t="s">
        <v>16</v>
      </c>
      <c r="D5891" t="s">
        <v>72</v>
      </c>
      <c r="E5891" t="s">
        <v>31</v>
      </c>
      <c r="F5891" t="s">
        <v>24</v>
      </c>
      <c r="G5891" t="s">
        <v>25</v>
      </c>
      <c r="H5891" s="3">
        <v>13400.33</v>
      </c>
      <c r="I5891" t="s">
        <v>21</v>
      </c>
      <c r="J5891" t="s">
        <v>18</v>
      </c>
      <c r="K58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40.655827898468097</v>
      </c>
      <c r="L5891" s="5">
        <f>TablaDatos[[#This Row],[IMC_raw]]/1000000000000000</f>
        <v>40.655827898468097</v>
      </c>
      <c r="M5891" s="2">
        <v>4.0655827898468096E+16</v>
      </c>
      <c r="N58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1" s="13">
        <f t="shared" si="92"/>
        <v>5890</v>
      </c>
      <c r="P5891" s="2" t="str">
        <f>IF(TablaDatos[[#This Row],[Diabetes]]=0,"No","Si")</f>
        <v>Si</v>
      </c>
      <c r="Q5891">
        <v>1</v>
      </c>
      <c r="R5891">
        <f>TablaDatos[[#This Row],[Aux2]]/10000000000000</f>
        <v>2378.98772300873</v>
      </c>
      <c r="S5891" s="1">
        <v>2.37898772300873E+16</v>
      </c>
      <c r="T5891" s="7">
        <f>TablaDatos[[#This Row],[Aux3]]/100000000000000</f>
        <v>3.0000000000000001E-12</v>
      </c>
      <c r="U5891">
        <v>300</v>
      </c>
      <c r="V5891">
        <v>182</v>
      </c>
      <c r="W5891">
        <v>108.7</v>
      </c>
    </row>
    <row r="5892" spans="1:23">
      <c r="A5892">
        <v>2019</v>
      </c>
      <c r="B5892">
        <v>57</v>
      </c>
      <c r="C5892" t="s">
        <v>23</v>
      </c>
      <c r="D5892" t="s">
        <v>17</v>
      </c>
      <c r="E5892" t="s">
        <v>18</v>
      </c>
      <c r="F5892" t="s">
        <v>24</v>
      </c>
      <c r="G5892" t="s">
        <v>28</v>
      </c>
      <c r="H5892" s="3">
        <v>20244.87</v>
      </c>
      <c r="I5892" t="s">
        <v>21</v>
      </c>
      <c r="J5892" t="s">
        <v>22</v>
      </c>
      <c r="K58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40.5994233373154</v>
      </c>
      <c r="L5892" s="6">
        <f>TablaDatos[[#This Row],[IMC_raw]]/100000000000000</f>
        <v>40.5994233373154</v>
      </c>
      <c r="M5892" s="2">
        <v>4059942333731540</v>
      </c>
      <c r="N58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2" s="13">
        <f t="shared" si="92"/>
        <v>5891</v>
      </c>
      <c r="P5892" s="2" t="str">
        <f>IF(TablaDatos[[#This Row],[Diabetes]]=0,"No","Si")</f>
        <v>Si</v>
      </c>
      <c r="Q5892">
        <v>1</v>
      </c>
      <c r="R5892">
        <f>TablaDatos[[#This Row],[Aux2]]/10000000000000</f>
        <v>2439.42790539204</v>
      </c>
      <c r="S5892" s="1">
        <v>2.43942790539204E+16</v>
      </c>
      <c r="T5892" s="7">
        <f>TablaDatos[[#This Row],[Aux3]]/100000000000000</f>
        <v>25.604911764265999</v>
      </c>
      <c r="U5892" s="1">
        <v>2560491176426600</v>
      </c>
      <c r="V5892">
        <v>169.5</v>
      </c>
      <c r="W5892">
        <v>104.9</v>
      </c>
    </row>
    <row r="5893" spans="1:23">
      <c r="A5893">
        <v>2019</v>
      </c>
      <c r="B5893">
        <v>67</v>
      </c>
      <c r="C5893" t="s">
        <v>23</v>
      </c>
      <c r="D5893" t="s">
        <v>72</v>
      </c>
      <c r="E5893" t="s">
        <v>21</v>
      </c>
      <c r="F5893" t="s">
        <v>24</v>
      </c>
      <c r="G5893" t="s">
        <v>25</v>
      </c>
      <c r="H5893" s="3">
        <v>12291.27</v>
      </c>
      <c r="I5893" t="s">
        <v>19</v>
      </c>
      <c r="J5893" t="s">
        <v>22</v>
      </c>
      <c r="K58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40.574477119256798</v>
      </c>
      <c r="L5893" s="5">
        <f>TablaDatos[[#This Row],[IMC_raw]]/1000000000000000</f>
        <v>4.05744771192568</v>
      </c>
      <c r="M5893" s="2">
        <v>4057447711925680</v>
      </c>
      <c r="N58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3" s="13">
        <f t="shared" si="92"/>
        <v>5892</v>
      </c>
      <c r="P5893" s="2" t="str">
        <f>IF(TablaDatos[[#This Row],[Diabetes]]=0,"No","Si")</f>
        <v>Si</v>
      </c>
      <c r="Q5893">
        <v>1</v>
      </c>
      <c r="R5893">
        <f>TablaDatos[[#This Row],[Aux2]]/10000000000000</f>
        <v>2450.7336959075801</v>
      </c>
      <c r="S5893" s="1">
        <v>2.45073369590758E+16</v>
      </c>
      <c r="T5893" s="7">
        <f>TablaDatos[[#This Row],[Aux3]]/100000000000000</f>
        <v>256.66138018417098</v>
      </c>
      <c r="U5893" s="1">
        <v>2.56661380184171E+16</v>
      </c>
      <c r="V5893">
        <v>167.1</v>
      </c>
      <c r="W5893">
        <v>101.2</v>
      </c>
    </row>
    <row r="5894" spans="1:23">
      <c r="A5894">
        <v>2019</v>
      </c>
      <c r="B5894">
        <v>67</v>
      </c>
      <c r="C5894" t="s">
        <v>23</v>
      </c>
      <c r="D5894" t="s">
        <v>29</v>
      </c>
      <c r="E5894" t="s">
        <v>31</v>
      </c>
      <c r="F5894" t="s">
        <v>24</v>
      </c>
      <c r="G5894" t="s">
        <v>25</v>
      </c>
      <c r="H5894" s="3">
        <v>11433.7</v>
      </c>
      <c r="I5894" t="s">
        <v>19</v>
      </c>
      <c r="J5894" t="s">
        <v>18</v>
      </c>
      <c r="K58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40.570510600346203</v>
      </c>
      <c r="L5894" s="6">
        <f>TablaDatos[[#This Row],[IMC_raw]]/1000000000000000</f>
        <v>4.0570510600346203</v>
      </c>
      <c r="M5894" s="2">
        <v>4057051060034620</v>
      </c>
      <c r="N58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4" s="13">
        <f t="shared" si="92"/>
        <v>5893</v>
      </c>
      <c r="P5894" s="2" t="str">
        <f>IF(TablaDatos[[#This Row],[Diabetes]]=0,"No","Si")</f>
        <v>Si</v>
      </c>
      <c r="Q5894">
        <v>1</v>
      </c>
      <c r="R5894">
        <f>TablaDatos[[#This Row],[Aux2]]/10000000000000</f>
        <v>233.008024426302</v>
      </c>
      <c r="S5894" s="1">
        <v>2330080244263020</v>
      </c>
      <c r="T5894" s="7">
        <f>TablaDatos[[#This Row],[Aux3]]/100000000000000</f>
        <v>28.006319451432802</v>
      </c>
      <c r="U5894" s="1">
        <v>2800631945143280</v>
      </c>
      <c r="V5894">
        <v>171.3</v>
      </c>
      <c r="W5894">
        <v>111.5</v>
      </c>
    </row>
    <row r="5895" spans="1:23">
      <c r="A5895">
        <v>2019</v>
      </c>
      <c r="B5895">
        <v>63</v>
      </c>
      <c r="C5895" t="s">
        <v>23</v>
      </c>
      <c r="D5895" t="s">
        <v>29</v>
      </c>
      <c r="E5895" t="s">
        <v>31</v>
      </c>
      <c r="F5895" t="s">
        <v>19</v>
      </c>
      <c r="G5895" t="s">
        <v>28</v>
      </c>
      <c r="H5895" s="3">
        <v>11517.74</v>
      </c>
      <c r="I5895" t="s">
        <v>21</v>
      </c>
      <c r="J5895" t="s">
        <v>19</v>
      </c>
      <c r="K58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40.532466829819505</v>
      </c>
      <c r="L5895" s="5">
        <f>TablaDatos[[#This Row],[IMC_raw]]/1000000000000000</f>
        <v>40.532466829819505</v>
      </c>
      <c r="M5895" s="2">
        <v>4.0532466829819504E+16</v>
      </c>
      <c r="N58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5" s="13">
        <f t="shared" si="92"/>
        <v>5894</v>
      </c>
      <c r="P5895" s="2" t="str">
        <f>IF(TablaDatos[[#This Row],[Diabetes]]=0,"No","Si")</f>
        <v>Si</v>
      </c>
      <c r="Q5895">
        <v>1</v>
      </c>
      <c r="R5895">
        <f>TablaDatos[[#This Row],[Aux2]]/10000000000000</f>
        <v>2481.97467343278</v>
      </c>
      <c r="S5895" s="1">
        <v>2.48197467343278E+16</v>
      </c>
      <c r="T5895" s="7">
        <f>TablaDatos[[#This Row],[Aux3]]/100000000000000</f>
        <v>271.08477351556598</v>
      </c>
      <c r="U5895" s="1">
        <v>2.71084773515566E+16</v>
      </c>
      <c r="V5895">
        <v>174.5</v>
      </c>
      <c r="W5895">
        <v>109.4</v>
      </c>
    </row>
    <row r="5896" spans="1:23">
      <c r="A5896">
        <v>2019</v>
      </c>
      <c r="B5896">
        <v>48</v>
      </c>
      <c r="C5896" t="s">
        <v>16</v>
      </c>
      <c r="D5896" t="s">
        <v>17</v>
      </c>
      <c r="E5896" t="s">
        <v>19</v>
      </c>
      <c r="F5896" t="s">
        <v>24</v>
      </c>
      <c r="G5896" t="s">
        <v>20</v>
      </c>
      <c r="H5896" s="3">
        <v>31781.61</v>
      </c>
      <c r="I5896" t="s">
        <v>21</v>
      </c>
      <c r="J5896" t="s">
        <v>18</v>
      </c>
      <c r="K58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40.502575036292704</v>
      </c>
      <c r="L5896" s="6">
        <f>TablaDatos[[#This Row],[IMC_raw]]/1000000000000000</f>
        <v>40.502575036292704</v>
      </c>
      <c r="M5896" s="2">
        <v>4.0502575036292704E+16</v>
      </c>
      <c r="N58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6" s="13">
        <f t="shared" si="92"/>
        <v>5895</v>
      </c>
      <c r="P5896" s="2" t="str">
        <f>IF(TablaDatos[[#This Row],[Diabetes]]=0,"No","Si")</f>
        <v>No</v>
      </c>
      <c r="Q5896">
        <v>0</v>
      </c>
      <c r="R5896">
        <f>TablaDatos[[#This Row],[Aux2]]/10000000000000</f>
        <v>2372.3760818729102</v>
      </c>
      <c r="S5896" s="1">
        <v>2.37237608187291E+16</v>
      </c>
      <c r="T5896" s="7">
        <f>TablaDatos[[#This Row],[Aux3]]/100000000000000</f>
        <v>255.465165248863</v>
      </c>
      <c r="U5896" s="1">
        <v>2.55465165248863E+16</v>
      </c>
      <c r="V5896">
        <v>165.4</v>
      </c>
      <c r="W5896">
        <v>95.4</v>
      </c>
    </row>
    <row r="5897" spans="1:23">
      <c r="A5897">
        <v>2019</v>
      </c>
      <c r="B5897">
        <v>50</v>
      </c>
      <c r="C5897" t="s">
        <v>16</v>
      </c>
      <c r="D5897" t="s">
        <v>71</v>
      </c>
      <c r="E5897" t="s">
        <v>21</v>
      </c>
      <c r="F5897" t="s">
        <v>19</v>
      </c>
      <c r="G5897" t="s">
        <v>20</v>
      </c>
      <c r="H5897" s="3">
        <v>27077.1</v>
      </c>
      <c r="I5897" t="s">
        <v>21</v>
      </c>
      <c r="J5897" t="s">
        <v>19</v>
      </c>
      <c r="K58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40.472097831993601</v>
      </c>
      <c r="L5897" s="6">
        <f>TablaDatos[[#This Row],[IMC_raw]]/100000000000000</f>
        <v>40.472097831993601</v>
      </c>
      <c r="M5897" s="2">
        <v>4047209783199360</v>
      </c>
      <c r="N58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7" s="13">
        <f t="shared" si="92"/>
        <v>5896</v>
      </c>
      <c r="P5897" s="2" t="str">
        <f>IF(TablaDatos[[#This Row],[Diabetes]]=0,"No","Si")</f>
        <v>No</v>
      </c>
      <c r="Q5897">
        <v>0</v>
      </c>
      <c r="R5897">
        <f>TablaDatos[[#This Row],[Aux2]]/10000000000000</f>
        <v>209.69212798821599</v>
      </c>
      <c r="S5897" s="1">
        <v>2096921279882160</v>
      </c>
      <c r="T5897" s="7">
        <f>TablaDatos[[#This Row],[Aux3]]/100000000000000</f>
        <v>261.67191919585201</v>
      </c>
      <c r="U5897" s="1">
        <v>2.61671919195852E+16</v>
      </c>
      <c r="V5897">
        <v>162.19999999999999</v>
      </c>
      <c r="W5897">
        <v>99</v>
      </c>
    </row>
    <row r="5898" spans="1:23">
      <c r="A5898">
        <v>2019</v>
      </c>
      <c r="B5898">
        <v>43</v>
      </c>
      <c r="C5898" t="s">
        <v>23</v>
      </c>
      <c r="D5898" t="s">
        <v>73</v>
      </c>
      <c r="E5898" t="s">
        <v>18</v>
      </c>
      <c r="F5898" t="s">
        <v>24</v>
      </c>
      <c r="G5898" t="s">
        <v>39</v>
      </c>
      <c r="H5898" s="3">
        <v>14463.68</v>
      </c>
      <c r="I5898" t="s">
        <v>19</v>
      </c>
      <c r="J5898" t="s">
        <v>18</v>
      </c>
      <c r="K58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40.405556948834899</v>
      </c>
      <c r="L5898" s="5">
        <f>TablaDatos[[#This Row],[IMC_raw]]/1000000000000000</f>
        <v>4.0405556948834898</v>
      </c>
      <c r="M5898" s="2">
        <v>4040555694883490</v>
      </c>
      <c r="N58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8" s="13">
        <f t="shared" si="92"/>
        <v>5897</v>
      </c>
      <c r="P5898" s="2" t="str">
        <f>IF(TablaDatos[[#This Row],[Diabetes]]=0,"No","Si")</f>
        <v>Si</v>
      </c>
      <c r="Q5898">
        <v>1</v>
      </c>
      <c r="R5898">
        <f>TablaDatos[[#This Row],[Aux2]]/10000000000000</f>
        <v>2316.3901334144398</v>
      </c>
      <c r="S5898" s="1">
        <v>2.31639013341444E+16</v>
      </c>
      <c r="T5898" s="7">
        <f>TablaDatos[[#This Row],[Aux3]]/100000000000000</f>
        <v>27.128544982004701</v>
      </c>
      <c r="U5898" s="1">
        <v>2712854498200470</v>
      </c>
      <c r="V5898">
        <v>160</v>
      </c>
      <c r="W5898">
        <v>92.6</v>
      </c>
    </row>
    <row r="5899" spans="1:23">
      <c r="A5899">
        <v>2019</v>
      </c>
      <c r="B5899">
        <v>56</v>
      </c>
      <c r="C5899" t="s">
        <v>16</v>
      </c>
      <c r="D5899" t="s">
        <v>30</v>
      </c>
      <c r="E5899" t="s">
        <v>31</v>
      </c>
      <c r="F5899" t="s">
        <v>24</v>
      </c>
      <c r="G5899" t="s">
        <v>28</v>
      </c>
      <c r="H5899" s="3">
        <v>7959.22</v>
      </c>
      <c r="I5899" t="s">
        <v>21</v>
      </c>
      <c r="J5899" t="s">
        <v>21</v>
      </c>
      <c r="K58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40.372910694161</v>
      </c>
      <c r="L5899" s="5">
        <f>TablaDatos[[#This Row],[IMC_raw]]/1000000000000000</f>
        <v>40.372910694161</v>
      </c>
      <c r="M5899" s="2">
        <v>4.0372910694161E+16</v>
      </c>
      <c r="N58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899" s="13">
        <f t="shared" si="92"/>
        <v>5898</v>
      </c>
      <c r="P5899" s="2" t="str">
        <f>IF(TablaDatos[[#This Row],[Diabetes]]=0,"No","Si")</f>
        <v>Si</v>
      </c>
      <c r="Q5899">
        <v>1</v>
      </c>
      <c r="R5899">
        <f>TablaDatos[[#This Row],[Aux2]]/10000000000000</f>
        <v>2330.5110752458399</v>
      </c>
      <c r="S5899" s="1">
        <v>2.33051107524584E+16</v>
      </c>
      <c r="T5899" s="7">
        <f>TablaDatos[[#This Row],[Aux3]]/100000000000000</f>
        <v>3.0000000000000001E-12</v>
      </c>
      <c r="U5899">
        <v>300</v>
      </c>
      <c r="V5899">
        <v>178</v>
      </c>
      <c r="W5899">
        <v>108.3</v>
      </c>
    </row>
    <row r="5900" spans="1:23">
      <c r="A5900">
        <v>2019</v>
      </c>
      <c r="B5900">
        <v>65</v>
      </c>
      <c r="C5900" t="s">
        <v>23</v>
      </c>
      <c r="D5900" t="s">
        <v>17</v>
      </c>
      <c r="E5900" t="s">
        <v>21</v>
      </c>
      <c r="F5900" t="s">
        <v>24</v>
      </c>
      <c r="G5900" t="s">
        <v>25</v>
      </c>
      <c r="H5900" s="3">
        <v>15346.62</v>
      </c>
      <c r="I5900" t="s">
        <v>21</v>
      </c>
      <c r="J5900" t="s">
        <v>18</v>
      </c>
      <c r="K59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40.334157265283999</v>
      </c>
      <c r="L5900" s="6">
        <f>TablaDatos[[#This Row],[IMC_raw]]/100000000000000</f>
        <v>40.334157265283999</v>
      </c>
      <c r="M5900" s="2">
        <v>4033415726528400</v>
      </c>
      <c r="N59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0" s="13">
        <f t="shared" si="92"/>
        <v>5899</v>
      </c>
      <c r="P5900" s="2" t="str">
        <f>IF(TablaDatos[[#This Row],[Diabetes]]=0,"No","Si")</f>
        <v>Si</v>
      </c>
      <c r="Q5900">
        <v>1</v>
      </c>
      <c r="R5900">
        <f>TablaDatos[[#This Row],[Aux2]]/10000000000000</f>
        <v>2408.4197140746001</v>
      </c>
      <c r="S5900" s="1">
        <v>2.4084197140746E+16</v>
      </c>
      <c r="T5900" s="7">
        <f>TablaDatos[[#This Row],[Aux3]]/100000000000000</f>
        <v>29.271566124558799</v>
      </c>
      <c r="U5900" s="1">
        <v>2927156612455880</v>
      </c>
      <c r="V5900">
        <v>170.5</v>
      </c>
      <c r="W5900">
        <v>108.3</v>
      </c>
    </row>
    <row r="5901" spans="1:23">
      <c r="A5901">
        <v>2019</v>
      </c>
      <c r="B5901">
        <v>53</v>
      </c>
      <c r="C5901" t="s">
        <v>16</v>
      </c>
      <c r="D5901" t="s">
        <v>73</v>
      </c>
      <c r="E5901" t="s">
        <v>21</v>
      </c>
      <c r="F5901" t="s">
        <v>35</v>
      </c>
      <c r="G5901" t="s">
        <v>20</v>
      </c>
      <c r="H5901" s="3">
        <v>33881.160000000003</v>
      </c>
      <c r="I5901" t="s">
        <v>19</v>
      </c>
      <c r="J5901" t="s">
        <v>21</v>
      </c>
      <c r="K59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40.203668843004898</v>
      </c>
      <c r="L5901" s="5">
        <f>TablaDatos[[#This Row],[IMC_raw]]/1000000000000000</f>
        <v>4.0203668843004898</v>
      </c>
      <c r="M5901" s="2">
        <v>4020366884300490</v>
      </c>
      <c r="N59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1" s="13">
        <f t="shared" si="92"/>
        <v>5900</v>
      </c>
      <c r="P5901" s="2" t="str">
        <f>IF(TablaDatos[[#This Row],[Diabetes]]=0,"No","Si")</f>
        <v>No</v>
      </c>
      <c r="Q5901">
        <v>0</v>
      </c>
      <c r="R5901">
        <f>TablaDatos[[#This Row],[Aux2]]/10000000000000</f>
        <v>2165.0183422595401</v>
      </c>
      <c r="S5901" s="1">
        <v>2.16501834225954E+16</v>
      </c>
      <c r="T5901" s="7">
        <f>TablaDatos[[#This Row],[Aux3]]/100000000000000</f>
        <v>28.0113385102884</v>
      </c>
      <c r="U5901" s="1">
        <v>2801133851028840</v>
      </c>
      <c r="V5901">
        <v>159.6</v>
      </c>
      <c r="W5901">
        <v>97.7</v>
      </c>
    </row>
    <row r="5902" spans="1:23">
      <c r="A5902">
        <v>2019</v>
      </c>
      <c r="B5902">
        <v>63</v>
      </c>
      <c r="C5902" t="s">
        <v>23</v>
      </c>
      <c r="D5902" t="s">
        <v>29</v>
      </c>
      <c r="E5902" t="s">
        <v>21</v>
      </c>
      <c r="F5902" t="s">
        <v>24</v>
      </c>
      <c r="G5902" t="s">
        <v>28</v>
      </c>
      <c r="H5902" s="3">
        <v>14363.82</v>
      </c>
      <c r="I5902" t="s">
        <v>21</v>
      </c>
      <c r="J5902" t="s">
        <v>18</v>
      </c>
      <c r="K59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40.185780049784</v>
      </c>
      <c r="L5902" s="6">
        <f>TablaDatos[[#This Row],[IMC_raw]]/1000000000000000</f>
        <v>4.0185780049783997</v>
      </c>
      <c r="M5902" s="2">
        <v>4018578004978400</v>
      </c>
      <c r="N59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2" s="13">
        <f t="shared" si="92"/>
        <v>5901</v>
      </c>
      <c r="P5902" s="2" t="str">
        <f>IF(TablaDatos[[#This Row],[Diabetes]]=0,"No","Si")</f>
        <v>Si</v>
      </c>
      <c r="Q5902">
        <v>1</v>
      </c>
      <c r="R5902">
        <f>TablaDatos[[#This Row],[Aux2]]/10000000000000</f>
        <v>2668.0978548685298</v>
      </c>
      <c r="S5902" s="1">
        <v>2.66809785486853E+16</v>
      </c>
      <c r="T5902" s="7">
        <f>TablaDatos[[#This Row],[Aux3]]/100000000000000</f>
        <v>260.22270157009899</v>
      </c>
      <c r="U5902" s="1">
        <v>2.60222701570099E+16</v>
      </c>
      <c r="V5902">
        <v>181.4</v>
      </c>
      <c r="W5902">
        <v>105.1</v>
      </c>
    </row>
    <row r="5903" spans="1:23">
      <c r="A5903">
        <v>2019</v>
      </c>
      <c r="B5903">
        <v>59</v>
      </c>
      <c r="C5903" t="s">
        <v>16</v>
      </c>
      <c r="D5903" t="s">
        <v>73</v>
      </c>
      <c r="E5903" t="s">
        <v>31</v>
      </c>
      <c r="F5903" t="s">
        <v>24</v>
      </c>
      <c r="G5903" t="s">
        <v>28</v>
      </c>
      <c r="H5903" s="3">
        <v>22703.65</v>
      </c>
      <c r="I5903" t="s">
        <v>19</v>
      </c>
      <c r="J5903" t="s">
        <v>18</v>
      </c>
      <c r="K59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40.166954437156903</v>
      </c>
      <c r="L5903" s="6">
        <f>TablaDatos[[#This Row],[IMC_raw]]/1000000000000000</f>
        <v>4.0166954437156903</v>
      </c>
      <c r="M5903" s="2">
        <v>4016695443715690</v>
      </c>
      <c r="N59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3" s="13">
        <f t="shared" si="92"/>
        <v>5902</v>
      </c>
      <c r="P5903" s="2" t="str">
        <f>IF(TablaDatos[[#This Row],[Diabetes]]=0,"No","Si")</f>
        <v>No</v>
      </c>
      <c r="Q5903">
        <v>0</v>
      </c>
      <c r="R5903">
        <f>TablaDatos[[#This Row],[Aux2]]/10000000000000</f>
        <v>2041.3916958846501</v>
      </c>
      <c r="S5903" s="1">
        <v>2.04139169588465E+16</v>
      </c>
      <c r="T5903" s="7">
        <f>TablaDatos[[#This Row],[Aux3]]/100000000000000</f>
        <v>25.970256502875799</v>
      </c>
      <c r="U5903" s="1">
        <v>2597025650287580</v>
      </c>
      <c r="V5903">
        <v>170.2</v>
      </c>
      <c r="W5903">
        <v>103.7</v>
      </c>
    </row>
    <row r="5904" spans="1:23">
      <c r="A5904">
        <v>2019</v>
      </c>
      <c r="B5904">
        <v>70</v>
      </c>
      <c r="C5904" t="s">
        <v>23</v>
      </c>
      <c r="D5904" t="s">
        <v>17</v>
      </c>
      <c r="E5904" t="s">
        <v>19</v>
      </c>
      <c r="F5904" t="s">
        <v>24</v>
      </c>
      <c r="G5904" t="s">
        <v>25</v>
      </c>
      <c r="H5904" s="3">
        <v>13003.07</v>
      </c>
      <c r="I5904" t="s">
        <v>21</v>
      </c>
      <c r="J5904" t="s">
        <v>19</v>
      </c>
      <c r="K59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40.110144725719501</v>
      </c>
      <c r="L5904" s="6">
        <f>TablaDatos[[#This Row],[IMC_raw]]/1000000000000000</f>
        <v>4.0110144725719499</v>
      </c>
      <c r="M5904" s="2">
        <v>4011014472571950</v>
      </c>
      <c r="N59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4" s="13">
        <f t="shared" si="92"/>
        <v>5903</v>
      </c>
      <c r="P5904" s="2" t="str">
        <f>IF(TablaDatos[[#This Row],[Diabetes]]=0,"No","Si")</f>
        <v>Si</v>
      </c>
      <c r="Q5904">
        <v>1</v>
      </c>
      <c r="R5904">
        <f>TablaDatos[[#This Row],[Aux2]]/10000000000000</f>
        <v>2223.58890033238</v>
      </c>
      <c r="S5904" s="1">
        <v>2.22358890033238E+16</v>
      </c>
      <c r="T5904" s="7">
        <f>TablaDatos[[#This Row],[Aux3]]/100000000000000</f>
        <v>29.352721875168701</v>
      </c>
      <c r="U5904" s="1">
        <v>2935272187516870</v>
      </c>
      <c r="V5904">
        <v>177.3</v>
      </c>
      <c r="W5904">
        <v>109</v>
      </c>
    </row>
    <row r="5905" spans="1:23">
      <c r="A5905">
        <v>2019</v>
      </c>
      <c r="B5905">
        <v>59</v>
      </c>
      <c r="C5905" t="s">
        <v>16</v>
      </c>
      <c r="D5905" t="s">
        <v>36</v>
      </c>
      <c r="E5905" t="s">
        <v>21</v>
      </c>
      <c r="F5905" t="s">
        <v>24</v>
      </c>
      <c r="G5905" t="s">
        <v>28</v>
      </c>
      <c r="H5905" s="3">
        <v>35651.33</v>
      </c>
      <c r="I5905" t="s">
        <v>21</v>
      </c>
      <c r="J5905" t="s">
        <v>21</v>
      </c>
      <c r="K59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40.023459922067204</v>
      </c>
      <c r="L5905" s="5">
        <f>TablaDatos[[#This Row],[IMC_raw]]/1000000000000000</f>
        <v>4.0023459922067204</v>
      </c>
      <c r="M5905" s="2">
        <v>4002345992206720</v>
      </c>
      <c r="N59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5" s="13">
        <f t="shared" si="92"/>
        <v>5904</v>
      </c>
      <c r="P5905" s="2" t="str">
        <f>IF(TablaDatos[[#This Row],[Diabetes]]=0,"No","Si")</f>
        <v>Si</v>
      </c>
      <c r="Q5905">
        <v>1</v>
      </c>
      <c r="R5905">
        <f>TablaDatos[[#This Row],[Aux2]]/10000000000000</f>
        <v>262.92687184624498</v>
      </c>
      <c r="S5905" s="1">
        <v>2629268718462450</v>
      </c>
      <c r="T5905" s="7">
        <f>TablaDatos[[#This Row],[Aux3]]/100000000000000</f>
        <v>3.0000000000000001E-12</v>
      </c>
      <c r="U5905">
        <v>300</v>
      </c>
      <c r="V5905">
        <v>171</v>
      </c>
      <c r="W5905">
        <v>108.1</v>
      </c>
    </row>
    <row r="5906" spans="1:23">
      <c r="A5906">
        <v>2019</v>
      </c>
      <c r="B5906">
        <v>56</v>
      </c>
      <c r="C5906" t="s">
        <v>16</v>
      </c>
      <c r="D5906" t="s">
        <v>73</v>
      </c>
      <c r="E5906" t="s">
        <v>19</v>
      </c>
      <c r="F5906" t="s">
        <v>19</v>
      </c>
      <c r="G5906" t="s">
        <v>28</v>
      </c>
      <c r="H5906" s="3">
        <v>39990.14</v>
      </c>
      <c r="I5906" t="s">
        <v>21</v>
      </c>
      <c r="J5906" t="s">
        <v>19</v>
      </c>
      <c r="K59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24.988427255481099</v>
      </c>
      <c r="L5906" s="5">
        <f>TablaDatos[[#This Row],[IMC_raw]]/1000000000000000</f>
        <v>24.988427255481099</v>
      </c>
      <c r="M5906" s="2">
        <v>2.49884272554811E+16</v>
      </c>
      <c r="N59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6" s="13">
        <f t="shared" si="92"/>
        <v>5905</v>
      </c>
      <c r="P5906" s="2" t="str">
        <f>IF(TablaDatos[[#This Row],[Diabetes]]=0,"No","Si")</f>
        <v>No</v>
      </c>
      <c r="Q5906">
        <v>0</v>
      </c>
      <c r="R5906">
        <f>TablaDatos[[#This Row],[Aux2]]/10000000000000</f>
        <v>1913.6141989709599</v>
      </c>
      <c r="S5906" s="1">
        <v>1.91361419897096E+16</v>
      </c>
      <c r="T5906" s="7">
        <f>TablaDatos[[#This Row],[Aux3]]/100000000000000</f>
        <v>228.92563514330999</v>
      </c>
      <c r="U5906" s="1">
        <v>2.2892563514331E+16</v>
      </c>
      <c r="V5906">
        <v>165.2</v>
      </c>
      <c r="W5906">
        <v>94.8</v>
      </c>
    </row>
    <row r="5907" spans="1:23">
      <c r="A5907">
        <v>2019</v>
      </c>
      <c r="B5907">
        <v>52</v>
      </c>
      <c r="C5907" t="s">
        <v>23</v>
      </c>
      <c r="D5907" t="s">
        <v>42</v>
      </c>
      <c r="E5907" t="s">
        <v>18</v>
      </c>
      <c r="F5907" t="s">
        <v>19</v>
      </c>
      <c r="G5907" t="s">
        <v>20</v>
      </c>
      <c r="H5907" s="3">
        <v>17321.5</v>
      </c>
      <c r="I5907" t="s">
        <v>19</v>
      </c>
      <c r="J5907" t="s">
        <v>18</v>
      </c>
      <c r="K59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24.9544120956961</v>
      </c>
      <c r="L5907" s="6">
        <f>TablaDatos[[#This Row],[IMC_raw]]/1000000000000000</f>
        <v>2.4954412095696101</v>
      </c>
      <c r="M5907" s="2">
        <v>2495441209569610</v>
      </c>
      <c r="N59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7" s="13">
        <f t="shared" si="92"/>
        <v>5906</v>
      </c>
      <c r="P5907" s="2" t="str">
        <f>IF(TablaDatos[[#This Row],[Diabetes]]=0,"No","Si")</f>
        <v>No</v>
      </c>
      <c r="Q5907">
        <v>0</v>
      </c>
      <c r="R5907">
        <f>TablaDatos[[#This Row],[Aux2]]/10000000000000</f>
        <v>1839.29073685301</v>
      </c>
      <c r="S5907" s="1">
        <v>1.83929073685301E+16</v>
      </c>
      <c r="T5907" s="7">
        <f>TablaDatos[[#This Row],[Aux3]]/100000000000000</f>
        <v>22.236868010682102</v>
      </c>
      <c r="U5907" s="1">
        <v>2223686801068210</v>
      </c>
      <c r="V5907">
        <v>136.4</v>
      </c>
      <c r="W5907">
        <v>92.9</v>
      </c>
    </row>
    <row r="5908" spans="1:23">
      <c r="A5908">
        <v>2019</v>
      </c>
      <c r="B5908">
        <v>50</v>
      </c>
      <c r="C5908" t="s">
        <v>23</v>
      </c>
      <c r="D5908" t="s">
        <v>73</v>
      </c>
      <c r="E5908" t="s">
        <v>18</v>
      </c>
      <c r="F5908" t="s">
        <v>35</v>
      </c>
      <c r="G5908" t="s">
        <v>20</v>
      </c>
      <c r="H5908" s="3">
        <v>27287.99</v>
      </c>
      <c r="I5908" t="s">
        <v>21</v>
      </c>
      <c r="J5908" t="s">
        <v>19</v>
      </c>
      <c r="K59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24.9536345607236</v>
      </c>
      <c r="L5908" s="6">
        <f>TablaDatos[[#This Row],[IMC_raw]]/1000000000000000</f>
        <v>24.9536345607236</v>
      </c>
      <c r="M5908" s="2">
        <v>2.49536345607236E+16</v>
      </c>
      <c r="N59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8" s="13">
        <f t="shared" si="92"/>
        <v>5907</v>
      </c>
      <c r="P5908" s="2" t="str">
        <f>IF(TablaDatos[[#This Row],[Diabetes]]=0,"No","Si")</f>
        <v>No</v>
      </c>
      <c r="Q5908">
        <v>0</v>
      </c>
      <c r="R5908">
        <f>TablaDatos[[#This Row],[Aux2]]/10000000000000</f>
        <v>189.233830806274</v>
      </c>
      <c r="S5908" s="1">
        <v>1892338308062740</v>
      </c>
      <c r="T5908" s="7">
        <f>TablaDatos[[#This Row],[Aux3]]/100000000000000</f>
        <v>194.330250109926</v>
      </c>
      <c r="U5908" s="1">
        <v>1.94330250109926E+16</v>
      </c>
      <c r="V5908">
        <v>142.19999999999999</v>
      </c>
      <c r="W5908">
        <v>85.7</v>
      </c>
    </row>
    <row r="5909" spans="1:23">
      <c r="A5909">
        <v>2019</v>
      </c>
      <c r="B5909">
        <v>63</v>
      </c>
      <c r="C5909" t="s">
        <v>16</v>
      </c>
      <c r="D5909" t="s">
        <v>73</v>
      </c>
      <c r="E5909" t="s">
        <v>18</v>
      </c>
      <c r="F5909" t="s">
        <v>35</v>
      </c>
      <c r="G5909" t="s">
        <v>28</v>
      </c>
      <c r="H5909" s="3">
        <v>19500.990000000002</v>
      </c>
      <c r="I5909" t="s">
        <v>21</v>
      </c>
      <c r="J5909" t="s">
        <v>22</v>
      </c>
      <c r="K59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18.332786402044601</v>
      </c>
      <c r="L5909" s="6">
        <f>TablaDatos[[#This Row],[IMC_raw]]/1000000000000000</f>
        <v>18.332786402044601</v>
      </c>
      <c r="M5909" s="2">
        <v>1.83327864020446E+16</v>
      </c>
      <c r="N59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Obesidad III</v>
      </c>
      <c r="O5909" s="13">
        <f t="shared" si="92"/>
        <v>5908</v>
      </c>
      <c r="P5909" s="2" t="str">
        <f>IF(TablaDatos[[#This Row],[Diabetes]]=0,"No","Si")</f>
        <v>No</v>
      </c>
      <c r="Q5909">
        <v>0</v>
      </c>
      <c r="R5909">
        <f>TablaDatos[[#This Row],[Aux2]]/10000000000000</f>
        <v>1808.13200935998</v>
      </c>
      <c r="S5909" s="1">
        <v>1.80813200935998E+16</v>
      </c>
      <c r="T5909" s="7">
        <f>TablaDatos[[#This Row],[Aux3]]/100000000000000</f>
        <v>231.684039102046</v>
      </c>
      <c r="U5909" s="1">
        <v>2.31684039102046E+16</v>
      </c>
      <c r="V5909">
        <v>153.30000000000001</v>
      </c>
      <c r="W5909">
        <v>87.6</v>
      </c>
    </row>
    <row r="5910" spans="1:23">
      <c r="A5910">
        <v>2010</v>
      </c>
      <c r="B5910">
        <v>66</v>
      </c>
      <c r="C5910" t="s">
        <v>16</v>
      </c>
      <c r="D5910" t="s">
        <v>42</v>
      </c>
      <c r="E5910" t="s">
        <v>19</v>
      </c>
      <c r="F5910" t="s">
        <v>24</v>
      </c>
      <c r="G5910" t="s">
        <v>25</v>
      </c>
      <c r="H5910" s="3">
        <v>14253.05</v>
      </c>
      <c r="I5910" t="s">
        <v>21</v>
      </c>
      <c r="J5910" t="s">
        <v>18</v>
      </c>
      <c r="K59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29.990705379506299</v>
      </c>
      <c r="L5910" s="5">
        <f>TablaDatos[[#This Row],[IMC_raw]]/1000000000000000</f>
        <v>29.990705379506299</v>
      </c>
      <c r="M5910" s="2">
        <v>2.99907053795063E+16</v>
      </c>
      <c r="N59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0" s="13">
        <f t="shared" si="92"/>
        <v>5909</v>
      </c>
      <c r="P5910" s="2" t="str">
        <f>IF(TablaDatos[[#This Row],[Diabetes]]=0,"No","Si")</f>
        <v>No</v>
      </c>
      <c r="Q5910">
        <v>0</v>
      </c>
      <c r="R5910">
        <f>TablaDatos[[#This Row],[Aux2]]/10000000000000</f>
        <v>234.400113417526</v>
      </c>
      <c r="S5910" s="1">
        <v>2344001134175260</v>
      </c>
      <c r="T5910" s="7">
        <f>TablaDatos[[#This Row],[Aux3]]/100000000000000</f>
        <v>249.727450358563</v>
      </c>
      <c r="U5910" s="1">
        <v>2.49727450358563E+16</v>
      </c>
      <c r="V5910">
        <v>159</v>
      </c>
      <c r="W5910">
        <v>99.2</v>
      </c>
    </row>
    <row r="5911" spans="1:23">
      <c r="A5911">
        <v>2010</v>
      </c>
      <c r="B5911">
        <v>70</v>
      </c>
      <c r="C5911" t="s">
        <v>16</v>
      </c>
      <c r="D5911" t="s">
        <v>17</v>
      </c>
      <c r="E5911" t="s">
        <v>31</v>
      </c>
      <c r="F5911" t="s">
        <v>24</v>
      </c>
      <c r="G5911" t="s">
        <v>25</v>
      </c>
      <c r="H5911" s="3">
        <v>10168.18</v>
      </c>
      <c r="I5911" t="s">
        <v>19</v>
      </c>
      <c r="J5911" t="s">
        <v>22</v>
      </c>
      <c r="K59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29.958800940882998</v>
      </c>
      <c r="L5911" s="6">
        <f>TablaDatos[[#This Row],[IMC_raw]]/1000000000000000</f>
        <v>29.958800940882998</v>
      </c>
      <c r="M5911" s="2">
        <v>2.9958800940883E+16</v>
      </c>
      <c r="N59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1" s="13">
        <f t="shared" si="92"/>
        <v>5910</v>
      </c>
      <c r="P5911" s="2" t="str">
        <f>IF(TablaDatos[[#This Row],[Diabetes]]=0,"No","Si")</f>
        <v>No</v>
      </c>
      <c r="Q5911">
        <v>0</v>
      </c>
      <c r="R5911">
        <f>TablaDatos[[#This Row],[Aux2]]/10000000000000</f>
        <v>2329.9999985649602</v>
      </c>
      <c r="S5911" s="1">
        <v>2.32999999856496E+16</v>
      </c>
      <c r="T5911" s="7">
        <f>TablaDatos[[#This Row],[Aux3]]/100000000000000</f>
        <v>254.52474234911</v>
      </c>
      <c r="U5911" s="1">
        <v>2.5452474234911E+16</v>
      </c>
      <c r="V5911">
        <v>159.19999999999999</v>
      </c>
      <c r="W5911">
        <v>107.4</v>
      </c>
    </row>
    <row r="5912" spans="1:23">
      <c r="A5912">
        <v>2010</v>
      </c>
      <c r="B5912">
        <v>57</v>
      </c>
      <c r="C5912" t="s">
        <v>23</v>
      </c>
      <c r="D5912" t="s">
        <v>33</v>
      </c>
      <c r="E5912" t="s">
        <v>18</v>
      </c>
      <c r="F5912" t="s">
        <v>19</v>
      </c>
      <c r="G5912" t="s">
        <v>28</v>
      </c>
      <c r="H5912" s="3">
        <v>18714.82</v>
      </c>
      <c r="I5912" t="s">
        <v>21</v>
      </c>
      <c r="J5912" t="s">
        <v>18</v>
      </c>
      <c r="K59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29.919722805804</v>
      </c>
      <c r="L5912" s="6">
        <f>TablaDatos[[#This Row],[IMC_raw]]/1000000000000000</f>
        <v>29.919722805804</v>
      </c>
      <c r="M5912" s="2">
        <v>2.9919722805804E+16</v>
      </c>
      <c r="N59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2" s="13">
        <f t="shared" si="92"/>
        <v>5911</v>
      </c>
      <c r="P5912" s="2" t="str">
        <f>IF(TablaDatos[[#This Row],[Diabetes]]=0,"No","Si")</f>
        <v>No</v>
      </c>
      <c r="Q5912">
        <v>0</v>
      </c>
      <c r="R5912">
        <f>TablaDatos[[#This Row],[Aux2]]/10000000000000</f>
        <v>2175.1265017697101</v>
      </c>
      <c r="S5912" s="1">
        <v>2.17512650176971E+16</v>
      </c>
      <c r="T5912" s="7">
        <f>TablaDatos[[#This Row],[Aux3]]/100000000000000</f>
        <v>26.405014119010598</v>
      </c>
      <c r="U5912" s="1">
        <v>2640501411901060</v>
      </c>
      <c r="V5912">
        <v>161.1</v>
      </c>
      <c r="W5912">
        <v>94.6</v>
      </c>
    </row>
    <row r="5913" spans="1:23">
      <c r="A5913">
        <v>2010</v>
      </c>
      <c r="B5913">
        <v>50</v>
      </c>
      <c r="C5913" t="s">
        <v>16</v>
      </c>
      <c r="D5913" t="s">
        <v>72</v>
      </c>
      <c r="E5913" t="s">
        <v>18</v>
      </c>
      <c r="F5913" t="s">
        <v>19</v>
      </c>
      <c r="G5913" t="s">
        <v>20</v>
      </c>
      <c r="H5913" s="3">
        <v>39543.83</v>
      </c>
      <c r="I5913" t="s">
        <v>21</v>
      </c>
      <c r="J5913" t="s">
        <v>19</v>
      </c>
      <c r="K59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29.919371813282702</v>
      </c>
      <c r="L5913" s="5">
        <f>TablaDatos[[#This Row],[IMC_raw]]/1000000000000000</f>
        <v>29.919371813282702</v>
      </c>
      <c r="M5913" s="2">
        <v>2.99193718132827E+16</v>
      </c>
      <c r="N59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3" s="13">
        <f t="shared" si="92"/>
        <v>5912</v>
      </c>
      <c r="P5913" s="2" t="str">
        <f>IF(TablaDatos[[#This Row],[Diabetes]]=0,"No","Si")</f>
        <v>No</v>
      </c>
      <c r="Q5913">
        <v>0</v>
      </c>
      <c r="R5913">
        <f>TablaDatos[[#This Row],[Aux2]]/10000000000000</f>
        <v>2043.6430579416201</v>
      </c>
      <c r="S5913" s="1">
        <v>2.04364305794162E+16</v>
      </c>
      <c r="T5913" s="7">
        <f>TablaDatos[[#This Row],[Aux3]]/100000000000000</f>
        <v>236.52953993179301</v>
      </c>
      <c r="U5913" s="1">
        <v>2.36529539931793E+16</v>
      </c>
      <c r="V5913">
        <v>147.80000000000001</v>
      </c>
      <c r="W5913">
        <v>87</v>
      </c>
    </row>
    <row r="5914" spans="1:23">
      <c r="A5914">
        <v>2010</v>
      </c>
      <c r="B5914">
        <v>51</v>
      </c>
      <c r="C5914" t="s">
        <v>23</v>
      </c>
      <c r="D5914" t="s">
        <v>74</v>
      </c>
      <c r="E5914" t="s">
        <v>18</v>
      </c>
      <c r="F5914" t="s">
        <v>35</v>
      </c>
      <c r="G5914" t="s">
        <v>20</v>
      </c>
      <c r="H5914" s="3">
        <v>18574.330000000002</v>
      </c>
      <c r="I5914" t="s">
        <v>19</v>
      </c>
      <c r="J5914" t="s">
        <v>18</v>
      </c>
      <c r="K59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29.882919964337699</v>
      </c>
      <c r="L5914" s="6">
        <f>TablaDatos[[#This Row],[IMC_raw]]/1000000000000000</f>
        <v>2.98829199643377</v>
      </c>
      <c r="M5914" s="2">
        <v>2988291996433770</v>
      </c>
      <c r="N59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4" s="13">
        <f t="shared" si="92"/>
        <v>5913</v>
      </c>
      <c r="P5914" s="2" t="str">
        <f>IF(TablaDatos[[#This Row],[Diabetes]]=0,"No","Si")</f>
        <v>No</v>
      </c>
      <c r="Q5914">
        <v>0</v>
      </c>
      <c r="R5914">
        <f>TablaDatos[[#This Row],[Aux2]]/10000000000000</f>
        <v>194.565859382631</v>
      </c>
      <c r="S5914" s="1">
        <v>1945658593826310</v>
      </c>
      <c r="T5914" s="7">
        <f>TablaDatos[[#This Row],[Aux3]]/100000000000000</f>
        <v>19.938908623172502</v>
      </c>
      <c r="U5914" s="1">
        <v>1993890862317250</v>
      </c>
      <c r="V5914">
        <v>138.69999999999999</v>
      </c>
      <c r="W5914">
        <v>91.3</v>
      </c>
    </row>
    <row r="5915" spans="1:23">
      <c r="A5915">
        <v>2010</v>
      </c>
      <c r="B5915">
        <v>51</v>
      </c>
      <c r="C5915" t="s">
        <v>16</v>
      </c>
      <c r="D5915" t="s">
        <v>72</v>
      </c>
      <c r="E5915" t="s">
        <v>18</v>
      </c>
      <c r="F5915" t="s">
        <v>19</v>
      </c>
      <c r="G5915" t="s">
        <v>20</v>
      </c>
      <c r="H5915" s="3">
        <v>14243.03</v>
      </c>
      <c r="I5915" t="s">
        <v>21</v>
      </c>
      <c r="J5915" t="s">
        <v>22</v>
      </c>
      <c r="K59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29.8504524646306</v>
      </c>
      <c r="L5915" s="6">
        <f>TablaDatos[[#This Row],[IMC_raw]]/1000000000000000</f>
        <v>2.9850452464630601</v>
      </c>
      <c r="M5915" s="2">
        <v>2985045246463060</v>
      </c>
      <c r="N59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5" s="13">
        <f t="shared" si="92"/>
        <v>5914</v>
      </c>
      <c r="P5915" s="2" t="str">
        <f>IF(TablaDatos[[#This Row],[Diabetes]]=0,"No","Si")</f>
        <v>No</v>
      </c>
      <c r="Q5915">
        <v>0</v>
      </c>
      <c r="R5915">
        <f>TablaDatos[[#This Row],[Aux2]]/10000000000000</f>
        <v>218.58755647471901</v>
      </c>
      <c r="S5915" s="1">
        <v>2185875564747190</v>
      </c>
      <c r="T5915" s="7">
        <f>TablaDatos[[#This Row],[Aux3]]/100000000000000</f>
        <v>232.593526334524</v>
      </c>
      <c r="U5915" s="1">
        <v>2.32593526334524E+16</v>
      </c>
      <c r="V5915">
        <v>146</v>
      </c>
      <c r="W5915">
        <v>88.7</v>
      </c>
    </row>
    <row r="5916" spans="1:23">
      <c r="A5916">
        <v>2010</v>
      </c>
      <c r="B5916">
        <v>61</v>
      </c>
      <c r="C5916" t="s">
        <v>23</v>
      </c>
      <c r="D5916" t="s">
        <v>38</v>
      </c>
      <c r="E5916" t="s">
        <v>18</v>
      </c>
      <c r="F5916" t="s">
        <v>19</v>
      </c>
      <c r="G5916" t="s">
        <v>28</v>
      </c>
      <c r="H5916" s="3">
        <v>14743.31</v>
      </c>
      <c r="I5916" t="s">
        <v>19</v>
      </c>
      <c r="J5916" t="s">
        <v>22</v>
      </c>
      <c r="K59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29.826211410778001</v>
      </c>
      <c r="L5916" s="5">
        <f>TablaDatos[[#This Row],[IMC_raw]]/1000000000000000</f>
        <v>29.826211410778001</v>
      </c>
      <c r="M5916" s="2">
        <v>2.9826211410778E+16</v>
      </c>
      <c r="N59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6" s="13">
        <f t="shared" si="92"/>
        <v>5915</v>
      </c>
      <c r="P5916" s="2" t="str">
        <f>IF(TablaDatos[[#This Row],[Diabetes]]=0,"No","Si")</f>
        <v>No</v>
      </c>
      <c r="Q5916">
        <v>0</v>
      </c>
      <c r="R5916">
        <f>TablaDatos[[#This Row],[Aux2]]/10000000000000</f>
        <v>2004.05537633822</v>
      </c>
      <c r="S5916" s="1">
        <v>2.00405537633822E+16</v>
      </c>
      <c r="T5916" s="7">
        <f>TablaDatos[[#This Row],[Aux3]]/100000000000000</f>
        <v>224.207021971774</v>
      </c>
      <c r="U5916" s="1">
        <v>2.24207021971774E+16</v>
      </c>
      <c r="V5916">
        <v>150.4</v>
      </c>
      <c r="W5916">
        <v>93.1</v>
      </c>
    </row>
    <row r="5917" spans="1:23">
      <c r="A5917">
        <v>2010</v>
      </c>
      <c r="B5917">
        <v>56</v>
      </c>
      <c r="C5917" t="s">
        <v>23</v>
      </c>
      <c r="D5917" t="s">
        <v>36</v>
      </c>
      <c r="E5917" t="s">
        <v>18</v>
      </c>
      <c r="F5917" t="s">
        <v>35</v>
      </c>
      <c r="G5917" t="s">
        <v>28</v>
      </c>
      <c r="H5917" s="3">
        <v>14908.64</v>
      </c>
      <c r="I5917" t="s">
        <v>21</v>
      </c>
      <c r="J5917" t="s">
        <v>21</v>
      </c>
      <c r="K59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29.8202664142526</v>
      </c>
      <c r="L5917" s="6">
        <f>TablaDatos[[#This Row],[IMC_raw]]/1000000000000000</f>
        <v>29.8202664142526</v>
      </c>
      <c r="M5917" s="2">
        <v>2.98202664142526E+16</v>
      </c>
      <c r="N59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7" s="13">
        <f t="shared" si="92"/>
        <v>5916</v>
      </c>
      <c r="P5917" s="2" t="str">
        <f>IF(TablaDatos[[#This Row],[Diabetes]]=0,"No","Si")</f>
        <v>No</v>
      </c>
      <c r="Q5917">
        <v>0</v>
      </c>
      <c r="R5917">
        <f>TablaDatos[[#This Row],[Aux2]]/10000000000000</f>
        <v>1845.10810040808</v>
      </c>
      <c r="S5917" s="1">
        <v>1.84510810040808E+16</v>
      </c>
      <c r="T5917" s="7">
        <f>TablaDatos[[#This Row],[Aux3]]/100000000000000</f>
        <v>211.81869589789599</v>
      </c>
      <c r="U5917" s="1">
        <v>2.11818695897896E+16</v>
      </c>
      <c r="V5917">
        <v>159.5</v>
      </c>
      <c r="W5917">
        <v>100.3</v>
      </c>
    </row>
    <row r="5918" spans="1:23">
      <c r="A5918">
        <v>2010</v>
      </c>
      <c r="B5918">
        <v>73</v>
      </c>
      <c r="C5918" t="s">
        <v>23</v>
      </c>
      <c r="D5918" t="s">
        <v>73</v>
      </c>
      <c r="E5918" t="s">
        <v>21</v>
      </c>
      <c r="F5918" t="s">
        <v>24</v>
      </c>
      <c r="G5918" t="s">
        <v>25</v>
      </c>
      <c r="H5918" s="3">
        <v>25377.38</v>
      </c>
      <c r="I5918" t="s">
        <v>21</v>
      </c>
      <c r="J5918" t="s">
        <v>18</v>
      </c>
      <c r="K59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29.8116752592023</v>
      </c>
      <c r="L5918" s="5">
        <f>TablaDatos[[#This Row],[IMC_raw]]/1000000000000000</f>
        <v>29.8116752592023</v>
      </c>
      <c r="M5918" s="2">
        <v>2.98116752592023E+16</v>
      </c>
      <c r="N59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8" s="13">
        <f t="shared" si="92"/>
        <v>5917</v>
      </c>
      <c r="P5918" s="2" t="str">
        <f>IF(TablaDatos[[#This Row],[Diabetes]]=0,"No","Si")</f>
        <v>No</v>
      </c>
      <c r="Q5918">
        <v>0</v>
      </c>
      <c r="R5918">
        <f>TablaDatos[[#This Row],[Aux2]]/10000000000000</f>
        <v>2340.0946134184401</v>
      </c>
      <c r="S5918" s="1">
        <v>2.34009461341844E+16</v>
      </c>
      <c r="T5918" s="7">
        <f>TablaDatos[[#This Row],[Aux3]]/100000000000000</f>
        <v>279.07940593735702</v>
      </c>
      <c r="U5918" s="1">
        <v>2.79079405937357E+16</v>
      </c>
      <c r="V5918">
        <v>172.6</v>
      </c>
      <c r="W5918">
        <v>105.3</v>
      </c>
    </row>
    <row r="5919" spans="1:23">
      <c r="A5919">
        <v>2010</v>
      </c>
      <c r="B5919">
        <v>68</v>
      </c>
      <c r="C5919" t="s">
        <v>16</v>
      </c>
      <c r="D5919" t="s">
        <v>73</v>
      </c>
      <c r="E5919" t="s">
        <v>21</v>
      </c>
      <c r="F5919" t="s">
        <v>24</v>
      </c>
      <c r="G5919" t="s">
        <v>25</v>
      </c>
      <c r="H5919" s="3">
        <v>36787.599999999999</v>
      </c>
      <c r="I5919" t="s">
        <v>21</v>
      </c>
      <c r="J5919" t="s">
        <v>19</v>
      </c>
      <c r="K59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29.810935864921301</v>
      </c>
      <c r="L5919" s="5">
        <f>TablaDatos[[#This Row],[IMC_raw]]/1000000000000000</f>
        <v>29.810935864921301</v>
      </c>
      <c r="M5919" s="2">
        <v>2.98109358649213E+16</v>
      </c>
      <c r="N59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19" s="13">
        <f t="shared" si="92"/>
        <v>5918</v>
      </c>
      <c r="P5919" s="2" t="str">
        <f>IF(TablaDatos[[#This Row],[Diabetes]]=0,"No","Si")</f>
        <v>No</v>
      </c>
      <c r="Q5919">
        <v>0</v>
      </c>
      <c r="R5919">
        <f>TablaDatos[[#This Row],[Aux2]]/10000000000000</f>
        <v>2192.4547038247201</v>
      </c>
      <c r="S5919" s="1">
        <v>2.19245470382472E+16</v>
      </c>
      <c r="T5919" s="7">
        <f>TablaDatos[[#This Row],[Aux3]]/100000000000000</f>
        <v>26.330433881391901</v>
      </c>
      <c r="U5919" s="1">
        <v>2633043388139190</v>
      </c>
      <c r="V5919">
        <v>169.3</v>
      </c>
      <c r="W5919">
        <v>104.5</v>
      </c>
    </row>
    <row r="5920" spans="1:23">
      <c r="A5920">
        <v>2010</v>
      </c>
      <c r="B5920">
        <v>60</v>
      </c>
      <c r="C5920" t="s">
        <v>23</v>
      </c>
      <c r="D5920" t="s">
        <v>73</v>
      </c>
      <c r="E5920" t="s">
        <v>18</v>
      </c>
      <c r="F5920" t="s">
        <v>19</v>
      </c>
      <c r="G5920" t="s">
        <v>28</v>
      </c>
      <c r="H5920" s="3">
        <v>26364.69</v>
      </c>
      <c r="I5920" t="s">
        <v>19</v>
      </c>
      <c r="J5920" t="s">
        <v>22</v>
      </c>
      <c r="K59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29.809502794758899</v>
      </c>
      <c r="L5920" s="6">
        <f>TablaDatos[[#This Row],[IMC_raw]]/1000000000000000</f>
        <v>2.98095027947589</v>
      </c>
      <c r="M5920" s="2">
        <v>2980950279475890</v>
      </c>
      <c r="N59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0" s="13">
        <f t="shared" si="92"/>
        <v>5919</v>
      </c>
      <c r="P5920" s="2" t="str">
        <f>IF(TablaDatos[[#This Row],[Diabetes]]=0,"No","Si")</f>
        <v>No</v>
      </c>
      <c r="Q5920">
        <v>0</v>
      </c>
      <c r="R5920">
        <f>TablaDatos[[#This Row],[Aux2]]/10000000000000</f>
        <v>2097.15338390837</v>
      </c>
      <c r="S5920" s="1">
        <v>2.09715338390837E+16</v>
      </c>
      <c r="T5920" s="7">
        <f>TablaDatos[[#This Row],[Aux3]]/100000000000000</f>
        <v>237.00116152386701</v>
      </c>
      <c r="U5920" s="1">
        <v>2.37001161523867E+16</v>
      </c>
      <c r="V5920">
        <v>146</v>
      </c>
      <c r="W5920">
        <v>89</v>
      </c>
    </row>
    <row r="5921" spans="1:23">
      <c r="A5921">
        <v>2010</v>
      </c>
      <c r="B5921">
        <v>60</v>
      </c>
      <c r="C5921" t="s">
        <v>16</v>
      </c>
      <c r="D5921" t="s">
        <v>29</v>
      </c>
      <c r="E5921" t="s">
        <v>21</v>
      </c>
      <c r="F5921" t="s">
        <v>19</v>
      </c>
      <c r="G5921" t="s">
        <v>28</v>
      </c>
      <c r="H5921" s="3">
        <v>15856.19</v>
      </c>
      <c r="I5921" t="s">
        <v>21</v>
      </c>
      <c r="J5921" t="s">
        <v>19</v>
      </c>
      <c r="K59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29.796960826837598</v>
      </c>
      <c r="L5921" s="6">
        <f>TablaDatos[[#This Row],[IMC_raw]]/1000000000000000</f>
        <v>2.97969608268376</v>
      </c>
      <c r="M5921" s="2">
        <v>2979696082683760</v>
      </c>
      <c r="N59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1" s="13">
        <f t="shared" si="92"/>
        <v>5920</v>
      </c>
      <c r="P5921" s="2" t="str">
        <f>IF(TablaDatos[[#This Row],[Diabetes]]=0,"No","Si")</f>
        <v>Si</v>
      </c>
      <c r="Q5921">
        <v>1</v>
      </c>
      <c r="R5921">
        <f>TablaDatos[[#This Row],[Aux2]]/10000000000000</f>
        <v>2281.3774039754298</v>
      </c>
      <c r="S5921" s="1">
        <v>2.28137740397543E+16</v>
      </c>
      <c r="T5921" s="7">
        <f>TablaDatos[[#This Row],[Aux3]]/100000000000000</f>
        <v>24.920607763401001</v>
      </c>
      <c r="U5921" s="1">
        <v>2492060776340100</v>
      </c>
      <c r="V5921">
        <v>170.3</v>
      </c>
      <c r="W5921">
        <v>104.7</v>
      </c>
    </row>
    <row r="5922" spans="1:23">
      <c r="A5922">
        <v>2010</v>
      </c>
      <c r="B5922">
        <v>56</v>
      </c>
      <c r="C5922" t="s">
        <v>23</v>
      </c>
      <c r="D5922" t="s">
        <v>27</v>
      </c>
      <c r="E5922" t="s">
        <v>18</v>
      </c>
      <c r="F5922" t="s">
        <v>19</v>
      </c>
      <c r="G5922" t="s">
        <v>28</v>
      </c>
      <c r="H5922" s="3">
        <v>14122.72</v>
      </c>
      <c r="I5922" t="s">
        <v>21</v>
      </c>
      <c r="J5922" t="s">
        <v>22</v>
      </c>
      <c r="K59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29.790150850341998</v>
      </c>
      <c r="L5922" s="5">
        <f>TablaDatos[[#This Row],[IMC_raw]]/1000000000000000</f>
        <v>29.790150850341998</v>
      </c>
      <c r="M5922" s="2">
        <v>2.9790150850342E+16</v>
      </c>
      <c r="N59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2" s="13">
        <f t="shared" si="92"/>
        <v>5921</v>
      </c>
      <c r="P5922" s="2" t="str">
        <f>IF(TablaDatos[[#This Row],[Diabetes]]=0,"No","Si")</f>
        <v>No</v>
      </c>
      <c r="Q5922">
        <v>0</v>
      </c>
      <c r="R5922">
        <f>TablaDatos[[#This Row],[Aux2]]/10000000000000</f>
        <v>2334.1862849806798</v>
      </c>
      <c r="S5922" s="1">
        <v>2.33418628498068E+16</v>
      </c>
      <c r="T5922" s="7">
        <f>TablaDatos[[#This Row],[Aux3]]/100000000000000</f>
        <v>24.115638110840202</v>
      </c>
      <c r="U5922" s="1">
        <v>2411563811084020</v>
      </c>
      <c r="V5922">
        <v>145.19999999999999</v>
      </c>
      <c r="W5922">
        <v>95.1</v>
      </c>
    </row>
    <row r="5923" spans="1:23">
      <c r="A5923">
        <v>2010</v>
      </c>
      <c r="B5923">
        <v>63</v>
      </c>
      <c r="C5923" t="s">
        <v>23</v>
      </c>
      <c r="D5923" t="s">
        <v>73</v>
      </c>
      <c r="E5923" t="s">
        <v>18</v>
      </c>
      <c r="F5923" t="s">
        <v>19</v>
      </c>
      <c r="G5923" t="s">
        <v>28</v>
      </c>
      <c r="H5923" s="3">
        <v>27441.21</v>
      </c>
      <c r="I5923" t="s">
        <v>21</v>
      </c>
      <c r="J5923" t="s">
        <v>18</v>
      </c>
      <c r="K59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29.7836682700406</v>
      </c>
      <c r="L5923" s="6">
        <f>TablaDatos[[#This Row],[IMC_raw]]/1000000000000000</f>
        <v>2.9783668270040602</v>
      </c>
      <c r="M5923" s="2">
        <v>2978366827004060</v>
      </c>
      <c r="N59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3" s="13">
        <f t="shared" si="92"/>
        <v>5922</v>
      </c>
      <c r="P5923" s="2" t="str">
        <f>IF(TablaDatos[[#This Row],[Diabetes]]=0,"No","Si")</f>
        <v>No</v>
      </c>
      <c r="Q5923">
        <v>0</v>
      </c>
      <c r="R5923">
        <f>TablaDatos[[#This Row],[Aux2]]/10000000000000</f>
        <v>1993.85749007955</v>
      </c>
      <c r="S5923" s="1">
        <v>1.99385749007955E+16</v>
      </c>
      <c r="T5923" s="7">
        <f>TablaDatos[[#This Row],[Aux3]]/100000000000000</f>
        <v>234.985990719619</v>
      </c>
      <c r="U5923" s="1">
        <v>2.34985990719619E+16</v>
      </c>
      <c r="V5923">
        <v>160.30000000000001</v>
      </c>
      <c r="W5923">
        <v>93.6</v>
      </c>
    </row>
    <row r="5924" spans="1:23">
      <c r="A5924">
        <v>2010</v>
      </c>
      <c r="B5924">
        <v>62</v>
      </c>
      <c r="C5924" t="s">
        <v>23</v>
      </c>
      <c r="D5924" t="s">
        <v>34</v>
      </c>
      <c r="E5924" t="s">
        <v>18</v>
      </c>
      <c r="F5924" t="s">
        <v>24</v>
      </c>
      <c r="G5924" t="s">
        <v>28</v>
      </c>
      <c r="H5924" s="3">
        <v>15608.85</v>
      </c>
      <c r="I5924" t="s">
        <v>19</v>
      </c>
      <c r="J5924" t="s">
        <v>22</v>
      </c>
      <c r="K59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29.783647650082099</v>
      </c>
      <c r="L5924" s="6">
        <f>TablaDatos[[#This Row],[IMC_raw]]/1000000000000000</f>
        <v>29.783647650082099</v>
      </c>
      <c r="M5924" s="2">
        <v>2.97836476500821E+16</v>
      </c>
      <c r="N59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4" s="13">
        <f t="shared" si="92"/>
        <v>5923</v>
      </c>
      <c r="P5924" s="2" t="str">
        <f>IF(TablaDatos[[#This Row],[Diabetes]]=0,"No","Si")</f>
        <v>No</v>
      </c>
      <c r="Q5924">
        <v>0</v>
      </c>
      <c r="R5924">
        <f>TablaDatos[[#This Row],[Aux2]]/10000000000000</f>
        <v>2398.3704486092602</v>
      </c>
      <c r="S5924" s="1">
        <v>2.39837044860926E+16</v>
      </c>
      <c r="T5924" s="7">
        <f>TablaDatos[[#This Row],[Aux3]]/100000000000000</f>
        <v>241.873733695857</v>
      </c>
      <c r="U5924" s="1">
        <v>2.41873733695857E+16</v>
      </c>
      <c r="V5924">
        <v>167.1</v>
      </c>
      <c r="W5924">
        <v>91.4</v>
      </c>
    </row>
    <row r="5925" spans="1:23">
      <c r="A5925">
        <v>2010</v>
      </c>
      <c r="B5925">
        <v>58</v>
      </c>
      <c r="C5925" t="s">
        <v>16</v>
      </c>
      <c r="D5925" t="s">
        <v>73</v>
      </c>
      <c r="E5925" t="s">
        <v>18</v>
      </c>
      <c r="F5925" t="s">
        <v>19</v>
      </c>
      <c r="G5925" t="s">
        <v>28</v>
      </c>
      <c r="H5925" s="3">
        <v>28579.279999999999</v>
      </c>
      <c r="I5925" t="s">
        <v>19</v>
      </c>
      <c r="J5925" t="s">
        <v>22</v>
      </c>
      <c r="K59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29.7616508138718</v>
      </c>
      <c r="L5925" s="5">
        <f>TablaDatos[[#This Row],[IMC_raw]]/1000000000000000</f>
        <v>29.7616508138718</v>
      </c>
      <c r="M5925" s="2">
        <v>2.97616508138718E+16</v>
      </c>
      <c r="N59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5" s="13">
        <f t="shared" si="92"/>
        <v>5924</v>
      </c>
      <c r="P5925" s="2" t="str">
        <f>IF(TablaDatos[[#This Row],[Diabetes]]=0,"No","Si")</f>
        <v>No</v>
      </c>
      <c r="Q5925">
        <v>0</v>
      </c>
      <c r="R5925">
        <f>TablaDatos[[#This Row],[Aux2]]/10000000000000</f>
        <v>2045.9227112131</v>
      </c>
      <c r="S5925" s="1">
        <v>2.0459227112131E+16</v>
      </c>
      <c r="T5925" s="7">
        <f>TablaDatos[[#This Row],[Aux3]]/100000000000000</f>
        <v>232.079814759491</v>
      </c>
      <c r="U5925" s="1">
        <v>2.32079814759491E+16</v>
      </c>
      <c r="V5925">
        <v>159.9</v>
      </c>
      <c r="W5925">
        <v>96.7</v>
      </c>
    </row>
    <row r="5926" spans="1:23">
      <c r="A5926">
        <v>2010</v>
      </c>
      <c r="B5926">
        <v>57</v>
      </c>
      <c r="C5926" t="s">
        <v>16</v>
      </c>
      <c r="D5926" t="s">
        <v>36</v>
      </c>
      <c r="E5926" t="s">
        <v>18</v>
      </c>
      <c r="F5926" t="s">
        <v>19</v>
      </c>
      <c r="G5926" t="s">
        <v>28</v>
      </c>
      <c r="H5926" s="3">
        <v>14673.22</v>
      </c>
      <c r="I5926" t="s">
        <v>21</v>
      </c>
      <c r="J5926" t="s">
        <v>21</v>
      </c>
      <c r="K59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29.7228662070778</v>
      </c>
      <c r="L5926" s="5">
        <f>TablaDatos[[#This Row],[IMC_raw]]/1000000000000000</f>
        <v>2.9722866207077798</v>
      </c>
      <c r="M5926" s="2">
        <v>2972286620707780</v>
      </c>
      <c r="N59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6" s="13">
        <f t="shared" si="92"/>
        <v>5925</v>
      </c>
      <c r="P5926" s="2" t="str">
        <f>IF(TablaDatos[[#This Row],[Diabetes]]=0,"No","Si")</f>
        <v>No</v>
      </c>
      <c r="Q5926">
        <v>0</v>
      </c>
      <c r="R5926">
        <f>TablaDatos[[#This Row],[Aux2]]/10000000000000</f>
        <v>225.141818426843</v>
      </c>
      <c r="S5926" s="1">
        <v>2251418184268430</v>
      </c>
      <c r="T5926" s="7">
        <f>TablaDatos[[#This Row],[Aux3]]/100000000000000</f>
        <v>257.83962472715399</v>
      </c>
      <c r="U5926" s="1">
        <v>2.57839624727154E+16</v>
      </c>
      <c r="V5926">
        <v>159.5</v>
      </c>
      <c r="W5926">
        <v>100.2</v>
      </c>
    </row>
    <row r="5927" spans="1:23">
      <c r="A5927">
        <v>2010</v>
      </c>
      <c r="B5927">
        <v>57</v>
      </c>
      <c r="C5927" t="s">
        <v>23</v>
      </c>
      <c r="D5927" t="s">
        <v>29</v>
      </c>
      <c r="E5927" t="s">
        <v>21</v>
      </c>
      <c r="F5927" t="s">
        <v>19</v>
      </c>
      <c r="G5927" t="s">
        <v>28</v>
      </c>
      <c r="H5927" s="3">
        <v>12817.27</v>
      </c>
      <c r="I5927" t="s">
        <v>21</v>
      </c>
      <c r="J5927" t="s">
        <v>18</v>
      </c>
      <c r="K59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29.716951770366698</v>
      </c>
      <c r="L5927" s="5">
        <f>TablaDatos[[#This Row],[IMC_raw]]/1000000000000000</f>
        <v>29.716951770366698</v>
      </c>
      <c r="M5927" s="2">
        <v>2.97169517703667E+16</v>
      </c>
      <c r="N59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7" s="13">
        <f t="shared" si="92"/>
        <v>5926</v>
      </c>
      <c r="P5927" s="2" t="str">
        <f>IF(TablaDatos[[#This Row],[Diabetes]]=0,"No","Si")</f>
        <v>Si</v>
      </c>
      <c r="Q5927">
        <v>1</v>
      </c>
      <c r="R5927">
        <f>TablaDatos[[#This Row],[Aux2]]/10000000000000</f>
        <v>2265.39106558199</v>
      </c>
      <c r="S5927" s="1">
        <v>2.26539106558199E+16</v>
      </c>
      <c r="T5927" s="7">
        <f>TablaDatos[[#This Row],[Aux3]]/100000000000000</f>
        <v>26.8562467971838</v>
      </c>
      <c r="U5927" s="1">
        <v>2685624679718380</v>
      </c>
      <c r="V5927">
        <v>171.3</v>
      </c>
      <c r="W5927">
        <v>100.6</v>
      </c>
    </row>
    <row r="5928" spans="1:23">
      <c r="A5928">
        <v>2010</v>
      </c>
      <c r="B5928">
        <v>58</v>
      </c>
      <c r="C5928" t="s">
        <v>23</v>
      </c>
      <c r="D5928" t="s">
        <v>27</v>
      </c>
      <c r="E5928" t="s">
        <v>18</v>
      </c>
      <c r="F5928" t="s">
        <v>24</v>
      </c>
      <c r="G5928" t="s">
        <v>28</v>
      </c>
      <c r="H5928" s="3">
        <v>17195.259999999998</v>
      </c>
      <c r="I5928" t="s">
        <v>19</v>
      </c>
      <c r="J5928" t="s">
        <v>22</v>
      </c>
      <c r="K59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29.6892942333401</v>
      </c>
      <c r="L5928" s="5">
        <f>TablaDatos[[#This Row],[IMC_raw]]/1000000000000000</f>
        <v>29.6892942333401</v>
      </c>
      <c r="M5928" s="2">
        <v>2.96892942333401E+16</v>
      </c>
      <c r="N59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8" s="13">
        <f t="shared" si="92"/>
        <v>5927</v>
      </c>
      <c r="P5928" s="2" t="str">
        <f>IF(TablaDatos[[#This Row],[Diabetes]]=0,"No","Si")</f>
        <v>No</v>
      </c>
      <c r="Q5928">
        <v>0</v>
      </c>
      <c r="R5928">
        <f>TablaDatos[[#This Row],[Aux2]]/10000000000000</f>
        <v>201.70749872733001</v>
      </c>
      <c r="S5928" s="1">
        <v>2017074987273300</v>
      </c>
      <c r="T5928" s="7">
        <f>TablaDatos[[#This Row],[Aux3]]/100000000000000</f>
        <v>266.82920022643998</v>
      </c>
      <c r="U5928" s="1">
        <v>2.6682920022644E+16</v>
      </c>
      <c r="V5928">
        <v>157.69999999999999</v>
      </c>
      <c r="W5928">
        <v>92.5</v>
      </c>
    </row>
    <row r="5929" spans="1:23">
      <c r="A5929">
        <v>2010</v>
      </c>
      <c r="B5929">
        <v>66</v>
      </c>
      <c r="C5929" t="s">
        <v>16</v>
      </c>
      <c r="D5929" t="s">
        <v>72</v>
      </c>
      <c r="E5929" t="s">
        <v>18</v>
      </c>
      <c r="F5929" t="s">
        <v>24</v>
      </c>
      <c r="G5929" t="s">
        <v>25</v>
      </c>
      <c r="H5929" s="3">
        <v>14080.93</v>
      </c>
      <c r="I5929" t="s">
        <v>19</v>
      </c>
      <c r="J5929" t="s">
        <v>22</v>
      </c>
      <c r="K59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29.6754561948303</v>
      </c>
      <c r="L5929" s="5">
        <f>TablaDatos[[#This Row],[IMC_raw]]/1000000000000000</f>
        <v>29.6754561948303</v>
      </c>
      <c r="M5929" s="2">
        <v>2.96754561948303E+16</v>
      </c>
      <c r="N59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29" s="13">
        <f t="shared" si="92"/>
        <v>5928</v>
      </c>
      <c r="P5929" s="2" t="str">
        <f>IF(TablaDatos[[#This Row],[Diabetes]]=0,"No","Si")</f>
        <v>No</v>
      </c>
      <c r="Q5929">
        <v>0</v>
      </c>
      <c r="R5929">
        <f>TablaDatos[[#This Row],[Aux2]]/10000000000000</f>
        <v>2341.4231588850698</v>
      </c>
      <c r="S5929" s="1">
        <v>2.34142315888507E+16</v>
      </c>
      <c r="T5929" s="7">
        <f>TablaDatos[[#This Row],[Aux3]]/100000000000000</f>
        <v>223.206194869895</v>
      </c>
      <c r="U5929" s="1">
        <v>2.23206194869895E+16</v>
      </c>
      <c r="V5929">
        <v>156.80000000000001</v>
      </c>
      <c r="W5929">
        <v>96.4</v>
      </c>
    </row>
    <row r="5930" spans="1:23">
      <c r="A5930">
        <v>2010</v>
      </c>
      <c r="B5930">
        <v>54</v>
      </c>
      <c r="C5930" t="s">
        <v>16</v>
      </c>
      <c r="D5930" t="s">
        <v>29</v>
      </c>
      <c r="E5930" t="s">
        <v>18</v>
      </c>
      <c r="F5930" t="s">
        <v>19</v>
      </c>
      <c r="G5930" t="s">
        <v>20</v>
      </c>
      <c r="H5930" s="3">
        <v>18277.61</v>
      </c>
      <c r="I5930" t="s">
        <v>19</v>
      </c>
      <c r="J5930" t="s">
        <v>22</v>
      </c>
      <c r="K59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29.673172614825699</v>
      </c>
      <c r="L5930" s="5">
        <f>TablaDatos[[#This Row],[IMC_raw]]/1000000000000000</f>
        <v>29.673172614825699</v>
      </c>
      <c r="M5930" s="2">
        <v>2.96731726148257E+16</v>
      </c>
      <c r="N59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0" s="13">
        <f t="shared" si="92"/>
        <v>5929</v>
      </c>
      <c r="P5930" s="2" t="str">
        <f>IF(TablaDatos[[#This Row],[Diabetes]]=0,"No","Si")</f>
        <v>No</v>
      </c>
      <c r="Q5930">
        <v>0</v>
      </c>
      <c r="R5930">
        <f>TablaDatos[[#This Row],[Aux2]]/10000000000000</f>
        <v>1862.6215668329601</v>
      </c>
      <c r="S5930" s="1">
        <v>1.86262156683296E+16</v>
      </c>
      <c r="T5930" s="7">
        <f>TablaDatos[[#This Row],[Aux3]]/100000000000000</f>
        <v>23.634511378636201</v>
      </c>
      <c r="U5930" s="1">
        <v>2363451137863620</v>
      </c>
      <c r="V5930">
        <v>144.80000000000001</v>
      </c>
      <c r="W5930">
        <v>91.7</v>
      </c>
    </row>
    <row r="5931" spans="1:23">
      <c r="A5931">
        <v>2010</v>
      </c>
      <c r="B5931">
        <v>51</v>
      </c>
      <c r="C5931" t="s">
        <v>16</v>
      </c>
      <c r="D5931" t="s">
        <v>17</v>
      </c>
      <c r="E5931" t="s">
        <v>18</v>
      </c>
      <c r="F5931" t="s">
        <v>19</v>
      </c>
      <c r="G5931" t="s">
        <v>20</v>
      </c>
      <c r="H5931" s="3">
        <v>41061.9</v>
      </c>
      <c r="I5931" t="s">
        <v>19</v>
      </c>
      <c r="J5931" t="s">
        <v>18</v>
      </c>
      <c r="K59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29.618095840094401</v>
      </c>
      <c r="L5931" s="6">
        <f>TablaDatos[[#This Row],[IMC_raw]]/1000000000000000</f>
        <v>2.9618095840094401</v>
      </c>
      <c r="M5931" s="2">
        <v>2961809584009440</v>
      </c>
      <c r="N59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1" s="13">
        <f t="shared" si="92"/>
        <v>5930</v>
      </c>
      <c r="P5931" s="2" t="str">
        <f>IF(TablaDatos[[#This Row],[Diabetes]]=0,"No","Si")</f>
        <v>No</v>
      </c>
      <c r="Q5931">
        <v>0</v>
      </c>
      <c r="R5931">
        <f>TablaDatos[[#This Row],[Aux2]]/10000000000000</f>
        <v>1727.1320793882001</v>
      </c>
      <c r="S5931" s="1">
        <v>1.7271320793882E+16</v>
      </c>
      <c r="T5931" s="7">
        <f>TablaDatos[[#This Row],[Aux3]]/100000000000000</f>
        <v>208.774163841128</v>
      </c>
      <c r="U5931" s="1">
        <v>2.08774163841128E+16</v>
      </c>
      <c r="V5931">
        <v>136.4</v>
      </c>
      <c r="W5931">
        <v>91</v>
      </c>
    </row>
    <row r="5932" spans="1:23">
      <c r="A5932">
        <v>2010</v>
      </c>
      <c r="B5932">
        <v>46</v>
      </c>
      <c r="C5932" t="s">
        <v>16</v>
      </c>
      <c r="D5932" t="s">
        <v>36</v>
      </c>
      <c r="E5932" t="s">
        <v>19</v>
      </c>
      <c r="F5932" t="s">
        <v>19</v>
      </c>
      <c r="G5932" t="s">
        <v>20</v>
      </c>
      <c r="H5932" s="3">
        <v>17263.72</v>
      </c>
      <c r="I5932" t="s">
        <v>21</v>
      </c>
      <c r="J5932" t="s">
        <v>21</v>
      </c>
      <c r="K59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29.609110322065799</v>
      </c>
      <c r="L5932" s="5">
        <f>TablaDatos[[#This Row],[IMC_raw]]/1000000000000000</f>
        <v>2.9609110322065799</v>
      </c>
      <c r="M5932" s="2">
        <v>2960911032206580</v>
      </c>
      <c r="N59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2" s="13">
        <f t="shared" si="92"/>
        <v>5931</v>
      </c>
      <c r="P5932" s="2" t="str">
        <f>IF(TablaDatos[[#This Row],[Diabetes]]=0,"No","Si")</f>
        <v>No</v>
      </c>
      <c r="Q5932">
        <v>0</v>
      </c>
      <c r="R5932">
        <f>TablaDatos[[#This Row],[Aux2]]/10000000000000</f>
        <v>1966.96689694459</v>
      </c>
      <c r="S5932" s="1">
        <v>1.96696689694459E+16</v>
      </c>
      <c r="T5932" s="7">
        <f>TablaDatos[[#This Row],[Aux3]]/100000000000000</f>
        <v>25.763990269018901</v>
      </c>
      <c r="U5932" s="1">
        <v>2576399026901890</v>
      </c>
      <c r="V5932">
        <v>150.6</v>
      </c>
      <c r="W5932">
        <v>90.2</v>
      </c>
    </row>
    <row r="5933" spans="1:23">
      <c r="A5933">
        <v>2010</v>
      </c>
      <c r="B5933">
        <v>55</v>
      </c>
      <c r="C5933" t="s">
        <v>23</v>
      </c>
      <c r="D5933" t="s">
        <v>17</v>
      </c>
      <c r="E5933" t="s">
        <v>18</v>
      </c>
      <c r="F5933" t="s">
        <v>19</v>
      </c>
      <c r="G5933" t="s">
        <v>28</v>
      </c>
      <c r="H5933" s="3">
        <v>23021.43</v>
      </c>
      <c r="I5933" t="s">
        <v>21</v>
      </c>
      <c r="J5933" t="s">
        <v>19</v>
      </c>
      <c r="K59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29.590775386018599</v>
      </c>
      <c r="L5933" s="5">
        <f>TablaDatos[[#This Row],[IMC_raw]]/100000000000000</f>
        <v>29.590775386018599</v>
      </c>
      <c r="M5933" s="2">
        <v>2959077538601860</v>
      </c>
      <c r="N59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3" s="13">
        <f t="shared" si="92"/>
        <v>5932</v>
      </c>
      <c r="P5933" s="2" t="str">
        <f>IF(TablaDatos[[#This Row],[Diabetes]]=0,"No","Si")</f>
        <v>No</v>
      </c>
      <c r="Q5933">
        <v>0</v>
      </c>
      <c r="R5933">
        <f>TablaDatos[[#This Row],[Aux2]]/10000000000000</f>
        <v>213.41823130920099</v>
      </c>
      <c r="S5933" s="1">
        <v>2134182313092010</v>
      </c>
      <c r="T5933" s="7">
        <f>TablaDatos[[#This Row],[Aux3]]/100000000000000</f>
        <v>220.67998667927</v>
      </c>
      <c r="U5933" s="1">
        <v>2.2067998667927E+16</v>
      </c>
      <c r="V5933">
        <v>146.80000000000001</v>
      </c>
      <c r="W5933">
        <v>94.3</v>
      </c>
    </row>
    <row r="5934" spans="1:23">
      <c r="A5934">
        <v>2010</v>
      </c>
      <c r="B5934">
        <v>58</v>
      </c>
      <c r="C5934" t="s">
        <v>23</v>
      </c>
      <c r="D5934" t="s">
        <v>72</v>
      </c>
      <c r="E5934" t="s">
        <v>19</v>
      </c>
      <c r="F5934" t="s">
        <v>24</v>
      </c>
      <c r="G5934" t="s">
        <v>28</v>
      </c>
      <c r="H5934" s="3">
        <v>22890.73</v>
      </c>
      <c r="I5934" t="s">
        <v>19</v>
      </c>
      <c r="J5934" t="s">
        <v>18</v>
      </c>
      <c r="K59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29.575609514694499</v>
      </c>
      <c r="L5934" s="6">
        <f>TablaDatos[[#This Row],[IMC_raw]]/1000000000000000</f>
        <v>29.575609514694499</v>
      </c>
      <c r="M5934" s="2">
        <v>2.95756095146945E+16</v>
      </c>
      <c r="N59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4" s="13">
        <f t="shared" si="92"/>
        <v>5933</v>
      </c>
      <c r="P5934" s="2" t="str">
        <f>IF(TablaDatos[[#This Row],[Diabetes]]=0,"No","Si")</f>
        <v>Si</v>
      </c>
      <c r="Q5934">
        <v>1</v>
      </c>
      <c r="R5934">
        <f>TablaDatos[[#This Row],[Aux2]]/10000000000000</f>
        <v>232.35324319596199</v>
      </c>
      <c r="S5934" s="1">
        <v>2323532431959620</v>
      </c>
      <c r="T5934" s="7">
        <f>TablaDatos[[#This Row],[Aux3]]/100000000000000</f>
        <v>25.357256092202601</v>
      </c>
      <c r="U5934" s="1">
        <v>2535725609220260</v>
      </c>
      <c r="V5934">
        <v>160.9</v>
      </c>
      <c r="W5934">
        <v>95.6</v>
      </c>
    </row>
    <row r="5935" spans="1:23">
      <c r="A5935">
        <v>2010</v>
      </c>
      <c r="B5935">
        <v>59</v>
      </c>
      <c r="C5935" t="s">
        <v>16</v>
      </c>
      <c r="D5935" t="s">
        <v>73</v>
      </c>
      <c r="E5935" t="s">
        <v>18</v>
      </c>
      <c r="F5935" t="s">
        <v>35</v>
      </c>
      <c r="G5935" t="s">
        <v>28</v>
      </c>
      <c r="H5935" s="3">
        <v>32723.05</v>
      </c>
      <c r="I5935" t="s">
        <v>19</v>
      </c>
      <c r="J5935" t="s">
        <v>18</v>
      </c>
      <c r="K59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29.572091369606198</v>
      </c>
      <c r="L5935" s="5">
        <f>TablaDatos[[#This Row],[IMC_raw]]/1000000000000000</f>
        <v>29.572091369606198</v>
      </c>
      <c r="M5935" s="2">
        <v>2.95720913696062E+16</v>
      </c>
      <c r="N59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5" s="13">
        <f t="shared" si="92"/>
        <v>5934</v>
      </c>
      <c r="P5935" s="2" t="str">
        <f>IF(TablaDatos[[#This Row],[Diabetes]]=0,"No","Si")</f>
        <v>No</v>
      </c>
      <c r="Q5935">
        <v>0</v>
      </c>
      <c r="R5935">
        <f>TablaDatos[[#This Row],[Aux2]]/10000000000000</f>
        <v>187.77854708061901</v>
      </c>
      <c r="S5935" s="1">
        <v>1877785470806190</v>
      </c>
      <c r="T5935" s="7">
        <f>TablaDatos[[#This Row],[Aux3]]/100000000000000</f>
        <v>203.59617898744401</v>
      </c>
      <c r="U5935" s="1">
        <v>2.03596178987444E+16</v>
      </c>
      <c r="V5935">
        <v>159.69999999999999</v>
      </c>
      <c r="W5935">
        <v>95.3</v>
      </c>
    </row>
    <row r="5936" spans="1:23">
      <c r="A5936">
        <v>2010</v>
      </c>
      <c r="B5936">
        <v>72</v>
      </c>
      <c r="C5936" t="s">
        <v>16</v>
      </c>
      <c r="D5936" t="s">
        <v>73</v>
      </c>
      <c r="E5936" t="s">
        <v>18</v>
      </c>
      <c r="F5936" t="s">
        <v>24</v>
      </c>
      <c r="G5936" t="s">
        <v>25</v>
      </c>
      <c r="H5936" s="3">
        <v>20625.45</v>
      </c>
      <c r="I5936" t="s">
        <v>19</v>
      </c>
      <c r="J5936" t="s">
        <v>22</v>
      </c>
      <c r="K59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29.564171693714599</v>
      </c>
      <c r="L5936" s="6">
        <f>TablaDatos[[#This Row],[IMC_raw]]/1000000000000000</f>
        <v>29.564171693714599</v>
      </c>
      <c r="M5936" s="2">
        <v>2.95641716937146E+16</v>
      </c>
      <c r="N59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6" s="13">
        <f t="shared" si="92"/>
        <v>5935</v>
      </c>
      <c r="P5936" s="2" t="str">
        <f>IF(TablaDatos[[#This Row],[Diabetes]]=0,"No","Si")</f>
        <v>No</v>
      </c>
      <c r="Q5936">
        <v>0</v>
      </c>
      <c r="R5936">
        <f>TablaDatos[[#This Row],[Aux2]]/10000000000000</f>
        <v>2074.6135213530602</v>
      </c>
      <c r="S5936" s="1">
        <v>2.07461352135306E+16</v>
      </c>
      <c r="T5936" s="7">
        <f>TablaDatos[[#This Row],[Aux3]]/100000000000000</f>
        <v>244.97802878952601</v>
      </c>
      <c r="U5936" s="1">
        <v>2.44978028789526E+16</v>
      </c>
      <c r="V5936">
        <v>164.5</v>
      </c>
      <c r="W5936">
        <v>98.4</v>
      </c>
    </row>
    <row r="5937" spans="1:23">
      <c r="A5937">
        <v>2010</v>
      </c>
      <c r="B5937">
        <v>68</v>
      </c>
      <c r="C5937" t="s">
        <v>23</v>
      </c>
      <c r="D5937" t="s">
        <v>29</v>
      </c>
      <c r="E5937" t="s">
        <v>21</v>
      </c>
      <c r="F5937" t="s">
        <v>19</v>
      </c>
      <c r="G5937" t="s">
        <v>25</v>
      </c>
      <c r="H5937" s="3">
        <v>8889.0499999999993</v>
      </c>
      <c r="I5937" t="s">
        <v>21</v>
      </c>
      <c r="J5937" t="s">
        <v>18</v>
      </c>
      <c r="K59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29.556705095984999</v>
      </c>
      <c r="L5937" s="5">
        <f>TablaDatos[[#This Row],[IMC_raw]]/1000000000000000</f>
        <v>29.556705095984999</v>
      </c>
      <c r="M5937" s="2">
        <v>2.9556705095985E+16</v>
      </c>
      <c r="N59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7" s="13">
        <f t="shared" si="92"/>
        <v>5936</v>
      </c>
      <c r="P5937" s="2" t="str">
        <f>IF(TablaDatos[[#This Row],[Diabetes]]=0,"No","Si")</f>
        <v>No</v>
      </c>
      <c r="Q5937">
        <v>0</v>
      </c>
      <c r="R5937">
        <f>TablaDatos[[#This Row],[Aux2]]/10000000000000</f>
        <v>2062.4202798706801</v>
      </c>
      <c r="S5937" s="1">
        <v>2.06242027987068E+16</v>
      </c>
      <c r="T5937" s="7">
        <f>TablaDatos[[#This Row],[Aux3]]/100000000000000</f>
        <v>221.54431725454299</v>
      </c>
      <c r="U5937" s="1">
        <v>2.21544317254543E+16</v>
      </c>
      <c r="V5937">
        <v>154.1</v>
      </c>
      <c r="W5937">
        <v>92.1</v>
      </c>
    </row>
    <row r="5938" spans="1:23">
      <c r="A5938">
        <v>2010</v>
      </c>
      <c r="B5938">
        <v>51</v>
      </c>
      <c r="C5938" t="s">
        <v>23</v>
      </c>
      <c r="D5938" t="s">
        <v>73</v>
      </c>
      <c r="E5938" t="s">
        <v>18</v>
      </c>
      <c r="F5938" t="s">
        <v>24</v>
      </c>
      <c r="G5938" t="s">
        <v>20</v>
      </c>
      <c r="H5938" s="3">
        <v>20686.2</v>
      </c>
      <c r="I5938" t="s">
        <v>21</v>
      </c>
      <c r="J5938" t="s">
        <v>22</v>
      </c>
      <c r="K59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29.5563827420454</v>
      </c>
      <c r="L5938" s="5">
        <f>TablaDatos[[#This Row],[IMC_raw]]/1000000000000000</f>
        <v>29.5563827420454</v>
      </c>
      <c r="M5938" s="2">
        <v>2.95563827420454E+16</v>
      </c>
      <c r="N59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8" s="13">
        <f t="shared" si="92"/>
        <v>5937</v>
      </c>
      <c r="P5938" s="2" t="str">
        <f>IF(TablaDatos[[#This Row],[Diabetes]]=0,"No","Si")</f>
        <v>No</v>
      </c>
      <c r="Q5938">
        <v>0</v>
      </c>
      <c r="R5938">
        <f>TablaDatos[[#This Row],[Aux2]]/10000000000000</f>
        <v>2384.1559603355599</v>
      </c>
      <c r="S5938" s="1">
        <v>2.38415596033556E+16</v>
      </c>
      <c r="T5938" s="7">
        <f>TablaDatos[[#This Row],[Aux3]]/100000000000000</f>
        <v>232.390593316961</v>
      </c>
      <c r="U5938" s="1">
        <v>2.32390593316961E+16</v>
      </c>
      <c r="V5938">
        <v>143.4</v>
      </c>
      <c r="W5938">
        <v>89.2</v>
      </c>
    </row>
    <row r="5939" spans="1:23">
      <c r="A5939">
        <v>2010</v>
      </c>
      <c r="B5939">
        <v>54</v>
      </c>
      <c r="C5939" t="s">
        <v>16</v>
      </c>
      <c r="D5939" t="s">
        <v>74</v>
      </c>
      <c r="E5939" t="s">
        <v>18</v>
      </c>
      <c r="F5939" t="s">
        <v>19</v>
      </c>
      <c r="G5939" t="s">
        <v>20</v>
      </c>
      <c r="H5939" s="3">
        <v>32114.12</v>
      </c>
      <c r="I5939" t="s">
        <v>21</v>
      </c>
      <c r="J5939" t="s">
        <v>18</v>
      </c>
      <c r="K59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29.548170082606401</v>
      </c>
      <c r="L5939" s="5">
        <f>TablaDatos[[#This Row],[IMC_raw]]/1000000000000000</f>
        <v>29.548170082606401</v>
      </c>
      <c r="M5939" s="2">
        <v>2.95481700826064E+16</v>
      </c>
      <c r="N59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39" s="13">
        <f t="shared" si="92"/>
        <v>5938</v>
      </c>
      <c r="P5939" s="2" t="str">
        <f>IF(TablaDatos[[#This Row],[Diabetes]]=0,"No","Si")</f>
        <v>No</v>
      </c>
      <c r="Q5939">
        <v>0</v>
      </c>
      <c r="R5939">
        <f>TablaDatos[[#This Row],[Aux2]]/10000000000000</f>
        <v>2001.4621945961101</v>
      </c>
      <c r="S5939" s="1">
        <v>2.00146219459611E+16</v>
      </c>
      <c r="T5939" s="7">
        <f>TablaDatos[[#This Row],[Aux3]]/100000000000000</f>
        <v>225.148168114084</v>
      </c>
      <c r="U5939" s="1">
        <v>2.25148168114084E+16</v>
      </c>
      <c r="V5939">
        <v>141</v>
      </c>
      <c r="W5939">
        <v>96.2</v>
      </c>
    </row>
    <row r="5940" spans="1:23">
      <c r="A5940">
        <v>2010</v>
      </c>
      <c r="B5940">
        <v>56</v>
      </c>
      <c r="C5940" t="s">
        <v>23</v>
      </c>
      <c r="D5940" t="s">
        <v>29</v>
      </c>
      <c r="E5940" t="s">
        <v>21</v>
      </c>
      <c r="F5940" t="s">
        <v>24</v>
      </c>
      <c r="G5940" t="s">
        <v>28</v>
      </c>
      <c r="H5940" s="3">
        <v>8238.7099999999991</v>
      </c>
      <c r="I5940" t="s">
        <v>19</v>
      </c>
      <c r="J5940" t="s">
        <v>22</v>
      </c>
      <c r="K59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29.495497679503</v>
      </c>
      <c r="L5940" s="5">
        <f>TablaDatos[[#This Row],[IMC_raw]]/1000000000000000</f>
        <v>29.495497679503</v>
      </c>
      <c r="M5940" s="2">
        <v>2.9495497679503E+16</v>
      </c>
      <c r="N59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0" s="13">
        <f t="shared" si="92"/>
        <v>5939</v>
      </c>
      <c r="P5940" s="2" t="str">
        <f>IF(TablaDatos[[#This Row],[Diabetes]]=0,"No","Si")</f>
        <v>No</v>
      </c>
      <c r="Q5940">
        <v>0</v>
      </c>
      <c r="R5940">
        <f>TablaDatos[[#This Row],[Aux2]]/10000000000000</f>
        <v>2062.9966409323902</v>
      </c>
      <c r="S5940" s="1">
        <v>2.06299664093239E+16</v>
      </c>
      <c r="T5940" s="7">
        <f>TablaDatos[[#This Row],[Aux3]]/100000000000000</f>
        <v>229.898929043891</v>
      </c>
      <c r="U5940" s="1">
        <v>2.29898929043891E+16</v>
      </c>
      <c r="V5940">
        <v>151.6</v>
      </c>
      <c r="W5940">
        <v>91.9</v>
      </c>
    </row>
    <row r="5941" spans="1:23">
      <c r="A5941">
        <v>2010</v>
      </c>
      <c r="B5941">
        <v>49</v>
      </c>
      <c r="C5941" t="s">
        <v>16</v>
      </c>
      <c r="D5941" t="s">
        <v>42</v>
      </c>
      <c r="E5941" t="s">
        <v>21</v>
      </c>
      <c r="F5941" t="s">
        <v>19</v>
      </c>
      <c r="G5941" t="s">
        <v>20</v>
      </c>
      <c r="H5941" s="3">
        <v>24040.36</v>
      </c>
      <c r="I5941" t="s">
        <v>19</v>
      </c>
      <c r="J5941" t="s">
        <v>19</v>
      </c>
      <c r="K59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29.4499653977363</v>
      </c>
      <c r="L5941" s="5">
        <f>TablaDatos[[#This Row],[IMC_raw]]/1000000000000000</f>
        <v>0.294499653977363</v>
      </c>
      <c r="M5941" s="2">
        <v>294499653977363</v>
      </c>
      <c r="N59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1" s="13">
        <f t="shared" si="92"/>
        <v>5940</v>
      </c>
      <c r="P5941" s="2" t="str">
        <f>IF(TablaDatos[[#This Row],[Diabetes]]=0,"No","Si")</f>
        <v>No</v>
      </c>
      <c r="Q5941">
        <v>0</v>
      </c>
      <c r="R5941">
        <f>TablaDatos[[#This Row],[Aux2]]/10000000000000</f>
        <v>1828.82255847599</v>
      </c>
      <c r="S5941" s="1">
        <v>1.82882255847599E+16</v>
      </c>
      <c r="T5941" s="7">
        <f>TablaDatos[[#This Row],[Aux3]]/100000000000000</f>
        <v>20.209754055418198</v>
      </c>
      <c r="U5941" s="1">
        <v>2020975405541820</v>
      </c>
      <c r="V5941">
        <v>148.30000000000001</v>
      </c>
      <c r="W5941">
        <v>97.9</v>
      </c>
    </row>
    <row r="5942" spans="1:23">
      <c r="A5942">
        <v>2010</v>
      </c>
      <c r="B5942">
        <v>59</v>
      </c>
      <c r="C5942" t="s">
        <v>16</v>
      </c>
      <c r="D5942" t="s">
        <v>72</v>
      </c>
      <c r="E5942" t="s">
        <v>21</v>
      </c>
      <c r="F5942" t="s">
        <v>35</v>
      </c>
      <c r="G5942" t="s">
        <v>28</v>
      </c>
      <c r="H5942" s="3">
        <v>24377.57</v>
      </c>
      <c r="I5942" t="s">
        <v>21</v>
      </c>
      <c r="J5942" t="s">
        <v>18</v>
      </c>
      <c r="K59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29.4001936902519</v>
      </c>
      <c r="L5942" s="5">
        <f>TablaDatos[[#This Row],[IMC_raw]]/1000000000000000</f>
        <v>29.4001936902519</v>
      </c>
      <c r="M5942" s="2">
        <v>2.94001936902519E+16</v>
      </c>
      <c r="N59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2" s="13">
        <f t="shared" si="92"/>
        <v>5941</v>
      </c>
      <c r="P5942" s="2" t="str">
        <f>IF(TablaDatos[[#This Row],[Diabetes]]=0,"No","Si")</f>
        <v>No</v>
      </c>
      <c r="Q5942">
        <v>0</v>
      </c>
      <c r="R5942">
        <f>TablaDatos[[#This Row],[Aux2]]/10000000000000</f>
        <v>2103.5029723723101</v>
      </c>
      <c r="S5942" s="1">
        <v>2.10350297237231E+16</v>
      </c>
      <c r="T5942" s="7">
        <f>TablaDatos[[#This Row],[Aux3]]/100000000000000</f>
        <v>207.27288515795601</v>
      </c>
      <c r="U5942" s="1">
        <v>2.07272885157956E+16</v>
      </c>
      <c r="V5942">
        <v>165.6</v>
      </c>
      <c r="W5942">
        <v>98.7</v>
      </c>
    </row>
    <row r="5943" spans="1:23">
      <c r="A5943">
        <v>2010</v>
      </c>
      <c r="B5943">
        <v>41</v>
      </c>
      <c r="C5943" t="s">
        <v>23</v>
      </c>
      <c r="D5943" t="s">
        <v>42</v>
      </c>
      <c r="E5943" t="s">
        <v>18</v>
      </c>
      <c r="F5943" t="s">
        <v>24</v>
      </c>
      <c r="G5943" t="s">
        <v>39</v>
      </c>
      <c r="H5943" s="3">
        <v>21284.99</v>
      </c>
      <c r="I5943" t="s">
        <v>21</v>
      </c>
      <c r="J5943" t="s">
        <v>18</v>
      </c>
      <c r="K59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29.323561561158499</v>
      </c>
      <c r="L5943" s="6">
        <f>TablaDatos[[#This Row],[IMC_raw]]/1000000000000000</f>
        <v>2.93235615611585</v>
      </c>
      <c r="M5943" s="2">
        <v>2932356156115850</v>
      </c>
      <c r="N59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3" s="13">
        <f t="shared" si="92"/>
        <v>5942</v>
      </c>
      <c r="P5943" s="2" t="str">
        <f>IF(TablaDatos[[#This Row],[Diabetes]]=0,"No","Si")</f>
        <v>No</v>
      </c>
      <c r="Q5943">
        <v>0</v>
      </c>
      <c r="R5943">
        <f>TablaDatos[[#This Row],[Aux2]]/10000000000000</f>
        <v>2122.6897311933299</v>
      </c>
      <c r="S5943" s="1">
        <v>2.12268973119333E+16</v>
      </c>
      <c r="T5943" s="7">
        <f>TablaDatos[[#This Row],[Aux3]]/100000000000000</f>
        <v>23.4368286548412</v>
      </c>
      <c r="U5943" s="1">
        <v>2343682865484120</v>
      </c>
      <c r="V5943">
        <v>151.69999999999999</v>
      </c>
      <c r="W5943">
        <v>89.2</v>
      </c>
    </row>
    <row r="5944" spans="1:23">
      <c r="A5944">
        <v>2010</v>
      </c>
      <c r="B5944">
        <v>53</v>
      </c>
      <c r="C5944" t="s">
        <v>16</v>
      </c>
      <c r="D5944" t="s">
        <v>26</v>
      </c>
      <c r="E5944" t="s">
        <v>19</v>
      </c>
      <c r="F5944" t="s">
        <v>24</v>
      </c>
      <c r="G5944" t="s">
        <v>20</v>
      </c>
      <c r="H5944" s="3">
        <v>18451.87</v>
      </c>
      <c r="I5944" t="s">
        <v>21</v>
      </c>
      <c r="J5944" t="s">
        <v>18</v>
      </c>
      <c r="K59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29.310646914302598</v>
      </c>
      <c r="L5944" s="6">
        <f>TablaDatos[[#This Row],[IMC_raw]]/1000000000000000</f>
        <v>29.310646914302598</v>
      </c>
      <c r="M5944" s="2">
        <v>2.93106469143026E+16</v>
      </c>
      <c r="N59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4" s="13">
        <f t="shared" si="92"/>
        <v>5943</v>
      </c>
      <c r="P5944" s="2" t="str">
        <f>IF(TablaDatos[[#This Row],[Diabetes]]=0,"No","Si")</f>
        <v>No</v>
      </c>
      <c r="Q5944">
        <v>0</v>
      </c>
      <c r="R5944">
        <f>TablaDatos[[#This Row],[Aux2]]/10000000000000</f>
        <v>211.320595886136</v>
      </c>
      <c r="S5944" s="1">
        <v>2113205958861360</v>
      </c>
      <c r="T5944" s="7">
        <f>TablaDatos[[#This Row],[Aux3]]/100000000000000</f>
        <v>25.780686492216599</v>
      </c>
      <c r="U5944" s="1">
        <v>2578068649221660</v>
      </c>
      <c r="V5944">
        <v>151</v>
      </c>
      <c r="W5944">
        <v>92.5</v>
      </c>
    </row>
    <row r="5945" spans="1:23">
      <c r="A5945">
        <v>2010</v>
      </c>
      <c r="B5945">
        <v>64</v>
      </c>
      <c r="C5945" t="s">
        <v>23</v>
      </c>
      <c r="D5945" t="s">
        <v>73</v>
      </c>
      <c r="E5945" t="s">
        <v>18</v>
      </c>
      <c r="F5945" t="s">
        <v>19</v>
      </c>
      <c r="G5945" t="s">
        <v>28</v>
      </c>
      <c r="H5945" s="3">
        <v>13050.71</v>
      </c>
      <c r="I5945" t="s">
        <v>21</v>
      </c>
      <c r="J5945" t="s">
        <v>19</v>
      </c>
      <c r="K59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29.305048194186799</v>
      </c>
      <c r="L5945" s="6">
        <f>TablaDatos[[#This Row],[IMC_raw]]/1000000000000000</f>
        <v>29.305048194186799</v>
      </c>
      <c r="M5945" s="2">
        <v>2.93050481941868E+16</v>
      </c>
      <c r="N59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5" s="13">
        <f t="shared" si="92"/>
        <v>5944</v>
      </c>
      <c r="P5945" s="2" t="str">
        <f>IF(TablaDatos[[#This Row],[Diabetes]]=0,"No","Si")</f>
        <v>No</v>
      </c>
      <c r="Q5945">
        <v>0</v>
      </c>
      <c r="R5945">
        <f>TablaDatos[[#This Row],[Aux2]]/10000000000000</f>
        <v>2267.6456966812898</v>
      </c>
      <c r="S5945" s="1">
        <v>2.26764569668129E+16</v>
      </c>
      <c r="T5945" s="7">
        <f>TablaDatos[[#This Row],[Aux3]]/100000000000000</f>
        <v>269.66631570668801</v>
      </c>
      <c r="U5945" s="1">
        <v>2.69666315706688E+16</v>
      </c>
      <c r="V5945">
        <v>159.19999999999999</v>
      </c>
      <c r="W5945">
        <v>99.6</v>
      </c>
    </row>
    <row r="5946" spans="1:23">
      <c r="A5946">
        <v>2010</v>
      </c>
      <c r="B5946">
        <v>73</v>
      </c>
      <c r="C5946" t="s">
        <v>23</v>
      </c>
      <c r="D5946" t="s">
        <v>73</v>
      </c>
      <c r="E5946" t="s">
        <v>21</v>
      </c>
      <c r="F5946" t="s">
        <v>24</v>
      </c>
      <c r="G5946" t="s">
        <v>25</v>
      </c>
      <c r="H5946" s="3">
        <v>25400.91</v>
      </c>
      <c r="I5946" t="s">
        <v>19</v>
      </c>
      <c r="J5946" t="s">
        <v>22</v>
      </c>
      <c r="K59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29.2858260572125</v>
      </c>
      <c r="L5946" s="6">
        <f>TablaDatos[[#This Row],[IMC_raw]]/100000000000000</f>
        <v>29.2858260572125</v>
      </c>
      <c r="M5946" s="2">
        <v>2928582605721250</v>
      </c>
      <c r="N59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6" s="13">
        <f t="shared" si="92"/>
        <v>5945</v>
      </c>
      <c r="P5946" s="2" t="str">
        <f>IF(TablaDatos[[#This Row],[Diabetes]]=0,"No","Si")</f>
        <v>No</v>
      </c>
      <c r="Q5946">
        <v>0</v>
      </c>
      <c r="R5946">
        <f>TablaDatos[[#This Row],[Aux2]]/10000000000000</f>
        <v>2233.9844525930198</v>
      </c>
      <c r="S5946" s="1">
        <v>2.23398445259302E+16</v>
      </c>
      <c r="T5946" s="7">
        <f>TablaDatos[[#This Row],[Aux3]]/100000000000000</f>
        <v>216.526812577821</v>
      </c>
      <c r="U5946" s="1">
        <v>2.16526812577821E+16</v>
      </c>
      <c r="V5946">
        <v>170.1</v>
      </c>
      <c r="W5946">
        <v>99.8</v>
      </c>
    </row>
    <row r="5947" spans="1:23">
      <c r="A5947">
        <v>2010</v>
      </c>
      <c r="B5947">
        <v>65</v>
      </c>
      <c r="C5947" t="s">
        <v>23</v>
      </c>
      <c r="D5947" t="s">
        <v>42</v>
      </c>
      <c r="E5947" t="s">
        <v>18</v>
      </c>
      <c r="F5947" t="s">
        <v>24</v>
      </c>
      <c r="G5947" t="s">
        <v>25</v>
      </c>
      <c r="H5947" s="3">
        <v>13123.08</v>
      </c>
      <c r="I5947" t="s">
        <v>19</v>
      </c>
      <c r="J5947" t="s">
        <v>22</v>
      </c>
      <c r="K59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29.2768466535809</v>
      </c>
      <c r="L5947" s="5">
        <f>TablaDatos[[#This Row],[IMC_raw]]/1000000000000000</f>
        <v>29.2768466535809</v>
      </c>
      <c r="M5947" s="2">
        <v>2.92768466535809E+16</v>
      </c>
      <c r="N59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7" s="13">
        <f t="shared" si="92"/>
        <v>5946</v>
      </c>
      <c r="P5947" s="2" t="str">
        <f>IF(TablaDatos[[#This Row],[Diabetes]]=0,"No","Si")</f>
        <v>No</v>
      </c>
      <c r="Q5947">
        <v>0</v>
      </c>
      <c r="R5947">
        <f>TablaDatos[[#This Row],[Aux2]]/10000000000000</f>
        <v>2097.5188556467401</v>
      </c>
      <c r="S5947" s="1">
        <v>2.09751885564674E+16</v>
      </c>
      <c r="T5947" s="7">
        <f>TablaDatos[[#This Row],[Aux3]]/100000000000000</f>
        <v>218.49205796365899</v>
      </c>
      <c r="U5947" s="1">
        <v>2.18492057963659E+16</v>
      </c>
      <c r="V5947">
        <v>147.30000000000001</v>
      </c>
      <c r="W5947">
        <v>90.5</v>
      </c>
    </row>
    <row r="5948" spans="1:23">
      <c r="A5948">
        <v>2010</v>
      </c>
      <c r="B5948">
        <v>49</v>
      </c>
      <c r="C5948" t="s">
        <v>23</v>
      </c>
      <c r="D5948" t="s">
        <v>73</v>
      </c>
      <c r="E5948" t="s">
        <v>18</v>
      </c>
      <c r="F5948" t="s">
        <v>19</v>
      </c>
      <c r="G5948" t="s">
        <v>20</v>
      </c>
      <c r="H5948" s="3">
        <v>24627.759999999998</v>
      </c>
      <c r="I5948" t="s">
        <v>21</v>
      </c>
      <c r="J5948" t="s">
        <v>19</v>
      </c>
      <c r="K59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29.272288951188699</v>
      </c>
      <c r="L5948" s="6">
        <f>TablaDatos[[#This Row],[IMC_raw]]/100000000000000</f>
        <v>29.272288951188699</v>
      </c>
      <c r="M5948" s="2">
        <v>2927228895118870</v>
      </c>
      <c r="N59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8" s="13">
        <f t="shared" si="92"/>
        <v>5947</v>
      </c>
      <c r="P5948" s="2" t="str">
        <f>IF(TablaDatos[[#This Row],[Diabetes]]=0,"No","Si")</f>
        <v>No</v>
      </c>
      <c r="Q5948">
        <v>0</v>
      </c>
      <c r="R5948">
        <f>TablaDatos[[#This Row],[Aux2]]/10000000000000</f>
        <v>2201.4955735010799</v>
      </c>
      <c r="S5948" s="1">
        <v>2.20149557350108E+16</v>
      </c>
      <c r="T5948" s="7">
        <f>TablaDatos[[#This Row],[Aux3]]/100000000000000</f>
        <v>0.24032744535476999</v>
      </c>
      <c r="U5948" s="1">
        <v>24032744535477</v>
      </c>
      <c r="V5948">
        <v>147</v>
      </c>
      <c r="W5948">
        <v>89.7</v>
      </c>
    </row>
    <row r="5949" spans="1:23">
      <c r="A5949">
        <v>2010</v>
      </c>
      <c r="B5949">
        <v>62</v>
      </c>
      <c r="C5949" t="s">
        <v>23</v>
      </c>
      <c r="D5949" t="s">
        <v>73</v>
      </c>
      <c r="E5949" t="s">
        <v>21</v>
      </c>
      <c r="F5949" t="s">
        <v>24</v>
      </c>
      <c r="G5949" t="s">
        <v>28</v>
      </c>
      <c r="H5949" s="3">
        <v>13766.61</v>
      </c>
      <c r="I5949" t="s">
        <v>21</v>
      </c>
      <c r="J5949" t="s">
        <v>18</v>
      </c>
      <c r="K59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29.228637574762999</v>
      </c>
      <c r="L5949" s="5">
        <f>TablaDatos[[#This Row],[IMC_raw]]/1000000000000000</f>
        <v>29.228637574762999</v>
      </c>
      <c r="M5949" s="2">
        <v>2.9228637574763E+16</v>
      </c>
      <c r="N59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49" s="13">
        <f t="shared" si="92"/>
        <v>5948</v>
      </c>
      <c r="P5949" s="2" t="str">
        <f>IF(TablaDatos[[#This Row],[Diabetes]]=0,"No","Si")</f>
        <v>Si</v>
      </c>
      <c r="Q5949">
        <v>1</v>
      </c>
      <c r="R5949">
        <f>TablaDatos[[#This Row],[Aux2]]/10000000000000</f>
        <v>2322.13303065529</v>
      </c>
      <c r="S5949" s="1">
        <v>2.32213303065529E+16</v>
      </c>
      <c r="T5949" s="7">
        <f>TablaDatos[[#This Row],[Aux3]]/100000000000000</f>
        <v>27.460937838164199</v>
      </c>
      <c r="U5949" s="1">
        <v>2746093783816420</v>
      </c>
      <c r="V5949">
        <v>165.4</v>
      </c>
      <c r="W5949">
        <v>106</v>
      </c>
    </row>
    <row r="5950" spans="1:23">
      <c r="A5950">
        <v>2010</v>
      </c>
      <c r="B5950">
        <v>59</v>
      </c>
      <c r="C5950" t="s">
        <v>16</v>
      </c>
      <c r="D5950" t="s">
        <v>17</v>
      </c>
      <c r="E5950" t="s">
        <v>31</v>
      </c>
      <c r="F5950" t="s">
        <v>19</v>
      </c>
      <c r="G5950" t="s">
        <v>28</v>
      </c>
      <c r="H5950" s="3">
        <v>16163.6</v>
      </c>
      <c r="I5950" t="s">
        <v>21</v>
      </c>
      <c r="J5950" t="s">
        <v>18</v>
      </c>
      <c r="K59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29.2208997610478</v>
      </c>
      <c r="L5950" s="6">
        <f>TablaDatos[[#This Row],[IMC_raw]]/1000000000000000</f>
        <v>29.2208997610478</v>
      </c>
      <c r="M5950" s="2">
        <v>2.92208997610478E+16</v>
      </c>
      <c r="N59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0" s="13">
        <f t="shared" si="92"/>
        <v>5949</v>
      </c>
      <c r="P5950" s="2" t="str">
        <f>IF(TablaDatos[[#This Row],[Diabetes]]=0,"No","Si")</f>
        <v>Si</v>
      </c>
      <c r="Q5950">
        <v>1</v>
      </c>
      <c r="R5950">
        <f>TablaDatos[[#This Row],[Aux2]]/10000000000000</f>
        <v>2163.8596162814201</v>
      </c>
      <c r="S5950" s="1">
        <v>2.16385961628142E+16</v>
      </c>
      <c r="T5950" s="7">
        <f>TablaDatos[[#This Row],[Aux3]]/100000000000000</f>
        <v>218.348777577676</v>
      </c>
      <c r="U5950" s="1">
        <v>2.18348777577676E+16</v>
      </c>
      <c r="V5950">
        <v>172.1</v>
      </c>
      <c r="W5950">
        <v>98.8</v>
      </c>
    </row>
    <row r="5951" spans="1:23">
      <c r="A5951">
        <v>2010</v>
      </c>
      <c r="B5951">
        <v>56</v>
      </c>
      <c r="C5951" t="s">
        <v>23</v>
      </c>
      <c r="D5951" t="s">
        <v>34</v>
      </c>
      <c r="E5951" t="s">
        <v>18</v>
      </c>
      <c r="F5951" t="s">
        <v>19</v>
      </c>
      <c r="G5951" t="s">
        <v>28</v>
      </c>
      <c r="H5951" s="3">
        <v>15053.75</v>
      </c>
      <c r="I5951" t="s">
        <v>21</v>
      </c>
      <c r="J5951" t="s">
        <v>19</v>
      </c>
      <c r="K59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29.1936232330828</v>
      </c>
      <c r="L5951" s="6">
        <f>TablaDatos[[#This Row],[IMC_raw]]/1000000000000000</f>
        <v>29.1936232330828</v>
      </c>
      <c r="M5951" s="2">
        <v>2.91936232330828E+16</v>
      </c>
      <c r="N59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1" s="13">
        <f t="shared" si="92"/>
        <v>5950</v>
      </c>
      <c r="P5951" s="2" t="str">
        <f>IF(TablaDatos[[#This Row],[Diabetes]]=0,"No","Si")</f>
        <v>No</v>
      </c>
      <c r="Q5951">
        <v>0</v>
      </c>
      <c r="R5951">
        <f>TablaDatos[[#This Row],[Aux2]]/10000000000000</f>
        <v>2314.8866568091698</v>
      </c>
      <c r="S5951" s="1">
        <v>2.31488665680917E+16</v>
      </c>
      <c r="T5951" s="7">
        <f>TablaDatos[[#This Row],[Aux3]]/100000000000000</f>
        <v>26.054476277728501</v>
      </c>
      <c r="U5951" s="1">
        <v>2605447627772850</v>
      </c>
      <c r="V5951">
        <v>156.5</v>
      </c>
      <c r="W5951">
        <v>98.6</v>
      </c>
    </row>
    <row r="5952" spans="1:23">
      <c r="A5952">
        <v>2010</v>
      </c>
      <c r="B5952">
        <v>73</v>
      </c>
      <c r="C5952" t="s">
        <v>16</v>
      </c>
      <c r="D5952" t="s">
        <v>38</v>
      </c>
      <c r="E5952" t="s">
        <v>19</v>
      </c>
      <c r="F5952" t="s">
        <v>24</v>
      </c>
      <c r="G5952" t="s">
        <v>25</v>
      </c>
      <c r="H5952" s="3">
        <v>16358.44</v>
      </c>
      <c r="I5952" t="s">
        <v>21</v>
      </c>
      <c r="J5952" t="s">
        <v>22</v>
      </c>
      <c r="K59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29.094510685544101</v>
      </c>
      <c r="L5952" s="5">
        <f>TablaDatos[[#This Row],[IMC_raw]]/1000000000000000</f>
        <v>2.9094510685544099</v>
      </c>
      <c r="M5952" s="2">
        <v>2909451068554410</v>
      </c>
      <c r="N59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2" s="13">
        <f t="shared" si="92"/>
        <v>5951</v>
      </c>
      <c r="P5952" s="2" t="str">
        <f>IF(TablaDatos[[#This Row],[Diabetes]]=0,"No","Si")</f>
        <v>No</v>
      </c>
      <c r="Q5952">
        <v>0</v>
      </c>
      <c r="R5952">
        <f>TablaDatos[[#This Row],[Aux2]]/10000000000000</f>
        <v>1991.0370992635501</v>
      </c>
      <c r="S5952" s="1">
        <v>1.99103709926355E+16</v>
      </c>
      <c r="T5952" s="7">
        <f>TablaDatos[[#This Row],[Aux3]]/100000000000000</f>
        <v>2.3404128920074601</v>
      </c>
      <c r="U5952" s="1">
        <v>234041289200746</v>
      </c>
      <c r="V5952">
        <v>168.9</v>
      </c>
      <c r="W5952">
        <v>101.5</v>
      </c>
    </row>
    <row r="5953" spans="1:23">
      <c r="A5953">
        <v>2010</v>
      </c>
      <c r="B5953">
        <v>52</v>
      </c>
      <c r="C5953" t="s">
        <v>16</v>
      </c>
      <c r="D5953" t="s">
        <v>29</v>
      </c>
      <c r="E5953" t="s">
        <v>18</v>
      </c>
      <c r="F5953" t="s">
        <v>24</v>
      </c>
      <c r="G5953" t="s">
        <v>20</v>
      </c>
      <c r="H5953" s="3">
        <v>9091.6200000000008</v>
      </c>
      <c r="I5953" t="s">
        <v>19</v>
      </c>
      <c r="J5953" t="s">
        <v>22</v>
      </c>
      <c r="K59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29.090018233541802</v>
      </c>
      <c r="L5953" s="5">
        <f>TablaDatos[[#This Row],[IMC_raw]]/1000000000000000</f>
        <v>29.090018233541802</v>
      </c>
      <c r="M5953" s="2">
        <v>2.90900182335418E+16</v>
      </c>
      <c r="N59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3" s="13">
        <f t="shared" si="92"/>
        <v>5952</v>
      </c>
      <c r="P5953" s="2" t="str">
        <f>IF(TablaDatos[[#This Row],[Diabetes]]=0,"No","Si")</f>
        <v>No</v>
      </c>
      <c r="Q5953">
        <v>0</v>
      </c>
      <c r="R5953">
        <f>TablaDatos[[#This Row],[Aux2]]/10000000000000</f>
        <v>2075.6041324695998</v>
      </c>
      <c r="S5953" s="1">
        <v>2.0756041324696E+16</v>
      </c>
      <c r="T5953" s="7">
        <f>TablaDatos[[#This Row],[Aux3]]/100000000000000</f>
        <v>241.537829838904</v>
      </c>
      <c r="U5953" s="1">
        <v>2.41537829838904E+16</v>
      </c>
      <c r="V5953">
        <v>136.5</v>
      </c>
      <c r="W5953">
        <v>91.3</v>
      </c>
    </row>
    <row r="5954" spans="1:23">
      <c r="A5954">
        <v>2010</v>
      </c>
      <c r="B5954">
        <v>54</v>
      </c>
      <c r="C5954" t="s">
        <v>16</v>
      </c>
      <c r="D5954" t="s">
        <v>33</v>
      </c>
      <c r="E5954" t="s">
        <v>18</v>
      </c>
      <c r="F5954" t="s">
        <v>24</v>
      </c>
      <c r="G5954" t="s">
        <v>20</v>
      </c>
      <c r="H5954" s="3">
        <v>22363.97</v>
      </c>
      <c r="I5954" t="s">
        <v>19</v>
      </c>
      <c r="J5954" t="s">
        <v>18</v>
      </c>
      <c r="K59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29.044264056975301</v>
      </c>
      <c r="L5954" s="6">
        <f>TablaDatos[[#This Row],[IMC_raw]]/1000000000000000</f>
        <v>29.044264056975301</v>
      </c>
      <c r="M5954" s="2">
        <v>2.90442640569753E+16</v>
      </c>
      <c r="N59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4" s="13">
        <f t="shared" ref="O5954:O6017" si="93">O5953+1</f>
        <v>5953</v>
      </c>
      <c r="P5954" s="2" t="str">
        <f>IF(TablaDatos[[#This Row],[Diabetes]]=0,"No","Si")</f>
        <v>No</v>
      </c>
      <c r="Q5954">
        <v>0</v>
      </c>
      <c r="R5954">
        <f>TablaDatos[[#This Row],[Aux2]]/10000000000000</f>
        <v>2146.6668569161402</v>
      </c>
      <c r="S5954" s="1">
        <v>2.14666685691614E+16</v>
      </c>
      <c r="T5954" s="7">
        <f>TablaDatos[[#This Row],[Aux3]]/100000000000000</f>
        <v>243.02890894767299</v>
      </c>
      <c r="U5954" s="1">
        <v>2.43028908947673E+16</v>
      </c>
      <c r="V5954">
        <v>152.9</v>
      </c>
      <c r="W5954">
        <v>94.7</v>
      </c>
    </row>
    <row r="5955" spans="1:23">
      <c r="A5955">
        <v>2010</v>
      </c>
      <c r="B5955">
        <v>51</v>
      </c>
      <c r="C5955" t="s">
        <v>16</v>
      </c>
      <c r="D5955" t="s">
        <v>43</v>
      </c>
      <c r="E5955" t="s">
        <v>21</v>
      </c>
      <c r="F5955" t="s">
        <v>24</v>
      </c>
      <c r="G5955" t="s">
        <v>20</v>
      </c>
      <c r="H5955" s="3">
        <v>17365.02</v>
      </c>
      <c r="I5955" t="s">
        <v>21</v>
      </c>
      <c r="J5955" t="s">
        <v>19</v>
      </c>
      <c r="K59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29.0339213702959</v>
      </c>
      <c r="L5955" s="5">
        <f>TablaDatos[[#This Row],[IMC_raw]]/1000000000000000</f>
        <v>29.0339213702959</v>
      </c>
      <c r="M5955" s="2">
        <v>2.90339213702959E+16</v>
      </c>
      <c r="N59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5" s="13">
        <f t="shared" si="93"/>
        <v>5954</v>
      </c>
      <c r="P5955" s="2" t="str">
        <f>IF(TablaDatos[[#This Row],[Diabetes]]=0,"No","Si")</f>
        <v>No</v>
      </c>
      <c r="Q5955">
        <v>0</v>
      </c>
      <c r="R5955">
        <f>TablaDatos[[#This Row],[Aux2]]/10000000000000</f>
        <v>2150.4039137968198</v>
      </c>
      <c r="S5955" s="1">
        <v>2.15040391379682E+16</v>
      </c>
      <c r="T5955" s="7">
        <f>TablaDatos[[#This Row],[Aux3]]/100000000000000</f>
        <v>256.15465699884197</v>
      </c>
      <c r="U5955" s="1">
        <v>2.56154656998842E+16</v>
      </c>
      <c r="V5955">
        <v>158.6</v>
      </c>
      <c r="W5955">
        <v>96.3</v>
      </c>
    </row>
    <row r="5956" spans="1:23">
      <c r="A5956">
        <v>2010</v>
      </c>
      <c r="B5956">
        <v>72</v>
      </c>
      <c r="C5956" t="s">
        <v>23</v>
      </c>
      <c r="D5956" t="s">
        <v>34</v>
      </c>
      <c r="E5956" t="s">
        <v>19</v>
      </c>
      <c r="F5956" t="s">
        <v>24</v>
      </c>
      <c r="G5956" t="s">
        <v>25</v>
      </c>
      <c r="H5956" s="3">
        <v>20209.78</v>
      </c>
      <c r="I5956" t="s">
        <v>21</v>
      </c>
      <c r="J5956" t="s">
        <v>22</v>
      </c>
      <c r="K59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29.033310182437798</v>
      </c>
      <c r="L5956" s="5">
        <f>TablaDatos[[#This Row],[IMC_raw]]/1000000000000000</f>
        <v>29.033310182437798</v>
      </c>
      <c r="M5956" s="2">
        <v>2.90333101824378E+16</v>
      </c>
      <c r="N59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6" s="13">
        <f t="shared" si="93"/>
        <v>5955</v>
      </c>
      <c r="P5956" s="2" t="str">
        <f>IF(TablaDatos[[#This Row],[Diabetes]]=0,"No","Si")</f>
        <v>No</v>
      </c>
      <c r="Q5956">
        <v>0</v>
      </c>
      <c r="R5956">
        <f>TablaDatos[[#This Row],[Aux2]]/10000000000000</f>
        <v>2362.9409182950699</v>
      </c>
      <c r="S5956" s="1">
        <v>2.36294091829507E+16</v>
      </c>
      <c r="T5956" s="7">
        <f>TablaDatos[[#This Row],[Aux3]]/100000000000000</f>
        <v>26.589494700162</v>
      </c>
      <c r="U5956" s="1">
        <v>2658949470016200</v>
      </c>
      <c r="V5956">
        <v>167.4</v>
      </c>
      <c r="W5956">
        <v>104.6</v>
      </c>
    </row>
    <row r="5957" spans="1:23">
      <c r="A5957">
        <v>2010</v>
      </c>
      <c r="B5957">
        <v>59</v>
      </c>
      <c r="C5957" t="s">
        <v>23</v>
      </c>
      <c r="D5957" t="s">
        <v>29</v>
      </c>
      <c r="E5957" t="s">
        <v>18</v>
      </c>
      <c r="F5957" t="s">
        <v>24</v>
      </c>
      <c r="G5957" t="s">
        <v>28</v>
      </c>
      <c r="H5957" s="3">
        <v>14819.39</v>
      </c>
      <c r="I5957" t="s">
        <v>19</v>
      </c>
      <c r="J5957" t="s">
        <v>18</v>
      </c>
      <c r="K59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29.025413089805301</v>
      </c>
      <c r="L5957" s="6">
        <f>TablaDatos[[#This Row],[IMC_raw]]/1000000000000000</f>
        <v>29.025413089805301</v>
      </c>
      <c r="M5957" s="2">
        <v>2.90254130898053E+16</v>
      </c>
      <c r="N59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7" s="13">
        <f t="shared" si="93"/>
        <v>5956</v>
      </c>
      <c r="P5957" s="2" t="str">
        <f>IF(TablaDatos[[#This Row],[Diabetes]]=0,"No","Si")</f>
        <v>No</v>
      </c>
      <c r="Q5957">
        <v>0</v>
      </c>
      <c r="R5957">
        <f>TablaDatos[[#This Row],[Aux2]]/10000000000000</f>
        <v>2122.9792308462302</v>
      </c>
      <c r="S5957" s="1">
        <v>2.12297923084623E+16</v>
      </c>
      <c r="T5957" s="7">
        <f>TablaDatos[[#This Row],[Aux3]]/100000000000000</f>
        <v>219.073924236973</v>
      </c>
      <c r="U5957" s="1">
        <v>2.19073924236973E+16</v>
      </c>
      <c r="V5957">
        <v>145.19999999999999</v>
      </c>
      <c r="W5957">
        <v>90.4</v>
      </c>
    </row>
    <row r="5958" spans="1:23">
      <c r="A5958">
        <v>2010</v>
      </c>
      <c r="B5958">
        <v>69</v>
      </c>
      <c r="C5958" t="s">
        <v>16</v>
      </c>
      <c r="D5958" t="s">
        <v>33</v>
      </c>
      <c r="E5958" t="s">
        <v>21</v>
      </c>
      <c r="F5958" t="s">
        <v>19</v>
      </c>
      <c r="G5958" t="s">
        <v>25</v>
      </c>
      <c r="H5958" s="3">
        <v>19155.47</v>
      </c>
      <c r="I5958" t="s">
        <v>19</v>
      </c>
      <c r="J5958" t="s">
        <v>22</v>
      </c>
      <c r="K59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29.0016543359393</v>
      </c>
      <c r="L5958" s="6">
        <f>TablaDatos[[#This Row],[IMC_raw]]/1000000000000000</f>
        <v>29.0016543359393</v>
      </c>
      <c r="M5958" s="2">
        <v>2.90016543359393E+16</v>
      </c>
      <c r="N59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8" s="13">
        <f t="shared" si="93"/>
        <v>5957</v>
      </c>
      <c r="P5958" s="2" t="str">
        <f>IF(TablaDatos[[#This Row],[Diabetes]]=0,"No","Si")</f>
        <v>No</v>
      </c>
      <c r="Q5958">
        <v>0</v>
      </c>
      <c r="R5958">
        <f>TablaDatos[[#This Row],[Aux2]]/10000000000000</f>
        <v>2155.1052857321802</v>
      </c>
      <c r="S5958" s="1">
        <v>2.15510528573218E+16</v>
      </c>
      <c r="T5958" s="7">
        <f>TablaDatos[[#This Row],[Aux3]]/100000000000000</f>
        <v>235.60213068407799</v>
      </c>
      <c r="U5958" s="1">
        <v>2.35602130684078E+16</v>
      </c>
      <c r="V5958">
        <v>154.5</v>
      </c>
      <c r="W5958">
        <v>101.9</v>
      </c>
    </row>
    <row r="5959" spans="1:23">
      <c r="A5959">
        <v>2010</v>
      </c>
      <c r="B5959">
        <v>70</v>
      </c>
      <c r="C5959" t="s">
        <v>16</v>
      </c>
      <c r="D5959" t="s">
        <v>17</v>
      </c>
      <c r="E5959" t="s">
        <v>21</v>
      </c>
      <c r="F5959" t="s">
        <v>24</v>
      </c>
      <c r="G5959" t="s">
        <v>25</v>
      </c>
      <c r="H5959" s="3">
        <v>35473.65</v>
      </c>
      <c r="I5959" t="s">
        <v>19</v>
      </c>
      <c r="J5959" t="s">
        <v>22</v>
      </c>
      <c r="K59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28.978401591319098</v>
      </c>
      <c r="L5959" s="5">
        <f>TablaDatos[[#This Row],[IMC_raw]]/100000000000000</f>
        <v>28.978401591319098</v>
      </c>
      <c r="M5959" s="2">
        <v>2897840159131910</v>
      </c>
      <c r="N59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59" s="13">
        <f t="shared" si="93"/>
        <v>5958</v>
      </c>
      <c r="P5959" s="2" t="str">
        <f>IF(TablaDatos[[#This Row],[Diabetes]]=0,"No","Si")</f>
        <v>No</v>
      </c>
      <c r="Q5959">
        <v>0</v>
      </c>
      <c r="R5959">
        <f>TablaDatos[[#This Row],[Aux2]]/10000000000000</f>
        <v>2510.26742995421</v>
      </c>
      <c r="S5959" s="1">
        <v>2.51026742995421E+16</v>
      </c>
      <c r="T5959" s="7">
        <f>TablaDatos[[#This Row],[Aux3]]/100000000000000</f>
        <v>252.43631211768701</v>
      </c>
      <c r="U5959" s="1">
        <v>2.52436312117687E+16</v>
      </c>
      <c r="V5959">
        <v>174.6</v>
      </c>
      <c r="W5959">
        <v>105.1</v>
      </c>
    </row>
    <row r="5960" spans="1:23">
      <c r="A5960">
        <v>2010</v>
      </c>
      <c r="B5960">
        <v>54</v>
      </c>
      <c r="C5960" t="s">
        <v>16</v>
      </c>
      <c r="D5960" t="s">
        <v>29</v>
      </c>
      <c r="E5960" t="s">
        <v>18</v>
      </c>
      <c r="F5960" t="s">
        <v>35</v>
      </c>
      <c r="G5960" t="s">
        <v>20</v>
      </c>
      <c r="H5960" s="3">
        <v>13511.15</v>
      </c>
      <c r="I5960" t="s">
        <v>18</v>
      </c>
      <c r="J5960" t="s">
        <v>22</v>
      </c>
      <c r="K59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28.947179200417199</v>
      </c>
      <c r="L5960" s="6">
        <f>TablaDatos[[#This Row],[IMC_raw]]/1000000000000000</f>
        <v>28.947179200417199</v>
      </c>
      <c r="M5960" s="2">
        <v>2.89471792004172E+16</v>
      </c>
      <c r="N59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0" s="13">
        <f t="shared" si="93"/>
        <v>5959</v>
      </c>
      <c r="P5960" s="2" t="str">
        <f>IF(TablaDatos[[#This Row],[Diabetes]]=0,"No","Si")</f>
        <v>No</v>
      </c>
      <c r="Q5960">
        <v>0</v>
      </c>
      <c r="R5960">
        <f>TablaDatos[[#This Row],[Aux2]]/10000000000000</f>
        <v>2012.65308663053</v>
      </c>
      <c r="S5960" s="1">
        <v>2.01265308663053E+16</v>
      </c>
      <c r="T5960" s="7">
        <f>TablaDatos[[#This Row],[Aux3]]/100000000000000</f>
        <v>26.763542720192198</v>
      </c>
      <c r="U5960" s="1">
        <v>2676354272019220</v>
      </c>
      <c r="V5960">
        <v>139.69999999999999</v>
      </c>
      <c r="W5960">
        <v>85.5</v>
      </c>
    </row>
    <row r="5961" spans="1:23">
      <c r="A5961">
        <v>2010</v>
      </c>
      <c r="B5961">
        <v>59</v>
      </c>
      <c r="C5961" t="s">
        <v>16</v>
      </c>
      <c r="D5961" t="s">
        <v>17</v>
      </c>
      <c r="E5961" t="s">
        <v>21</v>
      </c>
      <c r="F5961" t="s">
        <v>35</v>
      </c>
      <c r="G5961" t="s">
        <v>28</v>
      </c>
      <c r="H5961" s="3">
        <v>39147.06</v>
      </c>
      <c r="I5961" t="s">
        <v>21</v>
      </c>
      <c r="J5961" t="s">
        <v>19</v>
      </c>
      <c r="K59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28.9310478737404</v>
      </c>
      <c r="L5961" s="6">
        <f>TablaDatos[[#This Row],[IMC_raw]]/1000000000000000</f>
        <v>28.9310478737404</v>
      </c>
      <c r="M5961" s="2">
        <v>2.89310478737404E+16</v>
      </c>
      <c r="N59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1" s="13">
        <f t="shared" si="93"/>
        <v>5960</v>
      </c>
      <c r="P5961" s="2" t="str">
        <f>IF(TablaDatos[[#This Row],[Diabetes]]=0,"No","Si")</f>
        <v>No</v>
      </c>
      <c r="Q5961">
        <v>0</v>
      </c>
      <c r="R5961">
        <f>TablaDatos[[#This Row],[Aux2]]/10000000000000</f>
        <v>2271.6016043058999</v>
      </c>
      <c r="S5961" s="1">
        <v>2.2716016043059E+16</v>
      </c>
      <c r="T5961" s="7">
        <f>TablaDatos[[#This Row],[Aux3]]/100000000000000</f>
        <v>235.89442026424001</v>
      </c>
      <c r="U5961" s="1">
        <v>2.3589442026424E+16</v>
      </c>
      <c r="V5961">
        <v>167.8</v>
      </c>
      <c r="W5961">
        <v>96.3</v>
      </c>
    </row>
    <row r="5962" spans="1:23">
      <c r="A5962">
        <v>2010</v>
      </c>
      <c r="B5962">
        <v>46</v>
      </c>
      <c r="C5962" t="s">
        <v>23</v>
      </c>
      <c r="D5962" t="s">
        <v>17</v>
      </c>
      <c r="E5962" t="s">
        <v>18</v>
      </c>
      <c r="F5962" t="s">
        <v>35</v>
      </c>
      <c r="G5962" t="s">
        <v>20</v>
      </c>
      <c r="H5962" s="3">
        <v>30737.58</v>
      </c>
      <c r="I5962" t="s">
        <v>19</v>
      </c>
      <c r="J5962" t="s">
        <v>19</v>
      </c>
      <c r="K59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28.9002557879869</v>
      </c>
      <c r="L5962" s="5">
        <f>TablaDatos[[#This Row],[IMC_raw]]/1000000000000000</f>
        <v>2.8900255787986899</v>
      </c>
      <c r="M5962" s="2">
        <v>2890025578798690</v>
      </c>
      <c r="N59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2" s="13">
        <f t="shared" si="93"/>
        <v>5961</v>
      </c>
      <c r="P5962" s="2" t="str">
        <f>IF(TablaDatos[[#This Row],[Diabetes]]=0,"No","Si")</f>
        <v>No</v>
      </c>
      <c r="Q5962">
        <v>0</v>
      </c>
      <c r="R5962">
        <f>TablaDatos[[#This Row],[Aux2]]/10000000000000</f>
        <v>1717.27707105072</v>
      </c>
      <c r="S5962" s="1">
        <v>1.71727707105072E+16</v>
      </c>
      <c r="T5962" s="7">
        <f>TablaDatos[[#This Row],[Aux3]]/100000000000000</f>
        <v>225.324858129739</v>
      </c>
      <c r="U5962" s="1">
        <v>2.25324858129739E+16</v>
      </c>
      <c r="V5962">
        <v>143.1</v>
      </c>
      <c r="W5962">
        <v>87.7</v>
      </c>
    </row>
    <row r="5963" spans="1:23">
      <c r="A5963">
        <v>2010</v>
      </c>
      <c r="B5963">
        <v>68</v>
      </c>
      <c r="C5963" t="s">
        <v>16</v>
      </c>
      <c r="D5963" t="s">
        <v>17</v>
      </c>
      <c r="E5963" t="s">
        <v>21</v>
      </c>
      <c r="F5963" t="s">
        <v>24</v>
      </c>
      <c r="G5963" t="s">
        <v>25</v>
      </c>
      <c r="H5963" s="3">
        <v>16468.3</v>
      </c>
      <c r="I5963" t="s">
        <v>21</v>
      </c>
      <c r="J5963" t="s">
        <v>18</v>
      </c>
      <c r="K59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28.898085264725299</v>
      </c>
      <c r="L5963" s="5">
        <f>TablaDatos[[#This Row],[IMC_raw]]/1000000000000000</f>
        <v>28.898085264725299</v>
      </c>
      <c r="M5963" s="2">
        <v>2.88980852647253E+16</v>
      </c>
      <c r="N59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3" s="13">
        <f t="shared" si="93"/>
        <v>5962</v>
      </c>
      <c r="P5963" s="2" t="str">
        <f>IF(TablaDatos[[#This Row],[Diabetes]]=0,"No","Si")</f>
        <v>No</v>
      </c>
      <c r="Q5963">
        <v>0</v>
      </c>
      <c r="R5963">
        <f>TablaDatos[[#This Row],[Aux2]]/10000000000000</f>
        <v>204.922730967223</v>
      </c>
      <c r="S5963" s="1">
        <v>2049227309672230</v>
      </c>
      <c r="T5963" s="7">
        <f>TablaDatos[[#This Row],[Aux3]]/100000000000000</f>
        <v>22.8741445347313</v>
      </c>
      <c r="U5963" s="1">
        <v>2287414453473130</v>
      </c>
      <c r="V5963">
        <v>158.30000000000001</v>
      </c>
      <c r="W5963">
        <v>96.9</v>
      </c>
    </row>
    <row r="5964" spans="1:23">
      <c r="A5964">
        <v>2010</v>
      </c>
      <c r="B5964">
        <v>46</v>
      </c>
      <c r="C5964" t="s">
        <v>23</v>
      </c>
      <c r="D5964" t="s">
        <v>34</v>
      </c>
      <c r="E5964" t="s">
        <v>18</v>
      </c>
      <c r="F5964" t="s">
        <v>24</v>
      </c>
      <c r="G5964" t="s">
        <v>20</v>
      </c>
      <c r="H5964" s="3">
        <v>19488.900000000001</v>
      </c>
      <c r="I5964" t="s">
        <v>21</v>
      </c>
      <c r="J5964" t="s">
        <v>22</v>
      </c>
      <c r="K59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28.893969737446302</v>
      </c>
      <c r="L5964" s="6">
        <f>TablaDatos[[#This Row],[IMC_raw]]/100000000000000</f>
        <v>28.893969737446302</v>
      </c>
      <c r="M5964" s="2">
        <v>2889396973744630</v>
      </c>
      <c r="N59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4" s="13">
        <f t="shared" si="93"/>
        <v>5963</v>
      </c>
      <c r="P5964" s="2" t="str">
        <f>IF(TablaDatos[[#This Row],[Diabetes]]=0,"No","Si")</f>
        <v>No</v>
      </c>
      <c r="Q5964">
        <v>0</v>
      </c>
      <c r="R5964">
        <f>TablaDatos[[#This Row],[Aux2]]/10000000000000</f>
        <v>2004.1304814698999</v>
      </c>
      <c r="S5964" s="1">
        <v>2.0041304814699E+16</v>
      </c>
      <c r="T5964" s="7">
        <f>TablaDatos[[#This Row],[Aux3]]/100000000000000</f>
        <v>221.612332075078</v>
      </c>
      <c r="U5964" s="1">
        <v>2.21612332075078E+16</v>
      </c>
      <c r="V5964">
        <v>144.30000000000001</v>
      </c>
      <c r="W5964">
        <v>90.5</v>
      </c>
    </row>
    <row r="5965" spans="1:23">
      <c r="A5965">
        <v>2010</v>
      </c>
      <c r="B5965">
        <v>64</v>
      </c>
      <c r="C5965" t="s">
        <v>23</v>
      </c>
      <c r="D5965" t="s">
        <v>17</v>
      </c>
      <c r="E5965" t="s">
        <v>21</v>
      </c>
      <c r="F5965" t="s">
        <v>24</v>
      </c>
      <c r="G5965" t="s">
        <v>28</v>
      </c>
      <c r="H5965" s="3">
        <v>22891.7</v>
      </c>
      <c r="I5965" t="s">
        <v>19</v>
      </c>
      <c r="J5965" t="s">
        <v>22</v>
      </c>
      <c r="K59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28.892884845262898</v>
      </c>
      <c r="L5965" s="6">
        <f>TablaDatos[[#This Row],[IMC_raw]]/1000000000000000</f>
        <v>28.892884845262898</v>
      </c>
      <c r="M5965" s="2">
        <v>2.88928848452629E+16</v>
      </c>
      <c r="N59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5" s="13">
        <f t="shared" si="93"/>
        <v>5964</v>
      </c>
      <c r="P5965" s="2" t="str">
        <f>IF(TablaDatos[[#This Row],[Diabetes]]=0,"No","Si")</f>
        <v>Si</v>
      </c>
      <c r="Q5965">
        <v>1</v>
      </c>
      <c r="R5965">
        <f>TablaDatos[[#This Row],[Aux2]]/10000000000000</f>
        <v>2469.7527401438801</v>
      </c>
      <c r="S5965" s="1">
        <v>2.46975274014388E+16</v>
      </c>
      <c r="T5965" s="7">
        <f>TablaDatos[[#This Row],[Aux3]]/100000000000000</f>
        <v>244.529879351467</v>
      </c>
      <c r="U5965" s="1">
        <v>2.44529879351467E+16</v>
      </c>
      <c r="V5965">
        <v>167.3</v>
      </c>
      <c r="W5965">
        <v>100.5</v>
      </c>
    </row>
    <row r="5966" spans="1:23">
      <c r="A5966">
        <v>2010</v>
      </c>
      <c r="B5966">
        <v>57</v>
      </c>
      <c r="C5966" t="s">
        <v>16</v>
      </c>
      <c r="D5966" t="s">
        <v>72</v>
      </c>
      <c r="E5966" t="s">
        <v>31</v>
      </c>
      <c r="F5966" t="s">
        <v>24</v>
      </c>
      <c r="G5966" t="s">
        <v>28</v>
      </c>
      <c r="H5966" s="3">
        <v>8410.0400000000009</v>
      </c>
      <c r="I5966" t="s">
        <v>19</v>
      </c>
      <c r="J5966" t="s">
        <v>18</v>
      </c>
      <c r="K59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28.8743844482049</v>
      </c>
      <c r="L5966" s="5">
        <f>TablaDatos[[#This Row],[IMC_raw]]/1000000000000000</f>
        <v>28.8743844482049</v>
      </c>
      <c r="M5966" s="2">
        <v>2.88743844482049E+16</v>
      </c>
      <c r="N59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6" s="13">
        <f t="shared" si="93"/>
        <v>5965</v>
      </c>
      <c r="P5966" s="2" t="str">
        <f>IF(TablaDatos[[#This Row],[Diabetes]]=0,"No","Si")</f>
        <v>Si</v>
      </c>
      <c r="Q5966">
        <v>1</v>
      </c>
      <c r="R5966">
        <f>TablaDatos[[#This Row],[Aux2]]/10000000000000</f>
        <v>218.07958686628601</v>
      </c>
      <c r="S5966" s="1">
        <v>2180795868662860</v>
      </c>
      <c r="T5966" s="7">
        <f>TablaDatos[[#This Row],[Aux3]]/100000000000000</f>
        <v>247.940728124256</v>
      </c>
      <c r="U5966" s="1">
        <v>2.47940728124256E+16</v>
      </c>
      <c r="V5966">
        <v>160.9</v>
      </c>
      <c r="W5966">
        <v>101.7</v>
      </c>
    </row>
    <row r="5967" spans="1:23">
      <c r="A5967">
        <v>2010</v>
      </c>
      <c r="B5967">
        <v>55</v>
      </c>
      <c r="C5967" t="s">
        <v>16</v>
      </c>
      <c r="D5967" t="s">
        <v>73</v>
      </c>
      <c r="E5967" t="s">
        <v>19</v>
      </c>
      <c r="F5967" t="s">
        <v>24</v>
      </c>
      <c r="G5967" t="s">
        <v>28</v>
      </c>
      <c r="H5967" s="3">
        <v>18093.41</v>
      </c>
      <c r="I5967" t="s">
        <v>21</v>
      </c>
      <c r="J5967" t="s">
        <v>18</v>
      </c>
      <c r="K59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28.8625549084522</v>
      </c>
      <c r="L5967" s="5">
        <f>TablaDatos[[#This Row],[IMC_raw]]/1000000000000000</f>
        <v>28.8625549084522</v>
      </c>
      <c r="M5967" s="2">
        <v>2.88625549084522E+16</v>
      </c>
      <c r="N59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7" s="13">
        <f t="shared" si="93"/>
        <v>5966</v>
      </c>
      <c r="P5967" s="2" t="str">
        <f>IF(TablaDatos[[#This Row],[Diabetes]]=0,"No","Si")</f>
        <v>No</v>
      </c>
      <c r="Q5967">
        <v>0</v>
      </c>
      <c r="R5967">
        <f>TablaDatos[[#This Row],[Aux2]]/10000000000000</f>
        <v>219.238404010865</v>
      </c>
      <c r="S5967" s="1">
        <v>2192384040108650</v>
      </c>
      <c r="T5967" s="7">
        <f>TablaDatos[[#This Row],[Aux3]]/100000000000000</f>
        <v>246.104425273141</v>
      </c>
      <c r="U5967" s="1">
        <v>2.46104425273141E+16</v>
      </c>
      <c r="V5967">
        <v>159.1</v>
      </c>
      <c r="W5967">
        <v>94.5</v>
      </c>
    </row>
    <row r="5968" spans="1:23">
      <c r="A5968">
        <v>2010</v>
      </c>
      <c r="B5968">
        <v>55</v>
      </c>
      <c r="C5968" t="s">
        <v>16</v>
      </c>
      <c r="D5968" t="s">
        <v>73</v>
      </c>
      <c r="E5968" t="s">
        <v>18</v>
      </c>
      <c r="F5968" t="s">
        <v>19</v>
      </c>
      <c r="G5968" t="s">
        <v>28</v>
      </c>
      <c r="H5968" s="3">
        <v>52093.46</v>
      </c>
      <c r="I5968" t="s">
        <v>19</v>
      </c>
      <c r="J5968" t="s">
        <v>18</v>
      </c>
      <c r="K59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28.853328882597701</v>
      </c>
      <c r="L5968" s="5">
        <f>TablaDatos[[#This Row],[IMC_raw]]/1000000000000000</f>
        <v>28.853328882597701</v>
      </c>
      <c r="M5968" s="2">
        <v>2.88533288825977E+16</v>
      </c>
      <c r="N59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8" s="13">
        <f t="shared" si="93"/>
        <v>5967</v>
      </c>
      <c r="P5968" s="2" t="str">
        <f>IF(TablaDatos[[#This Row],[Diabetes]]=0,"No","Si")</f>
        <v>No</v>
      </c>
      <c r="Q5968">
        <v>0</v>
      </c>
      <c r="R5968">
        <f>TablaDatos[[#This Row],[Aux2]]/10000000000000</f>
        <v>1851.6044643994301</v>
      </c>
      <c r="S5968" s="1">
        <v>1.85160446439943E+16</v>
      </c>
      <c r="T5968" s="7">
        <f>TablaDatos[[#This Row],[Aux3]]/100000000000000</f>
        <v>188.773266131827</v>
      </c>
      <c r="U5968" s="1">
        <v>1.88773266131827E+16</v>
      </c>
      <c r="V5968">
        <v>160.6</v>
      </c>
      <c r="W5968">
        <v>95</v>
      </c>
    </row>
    <row r="5969" spans="1:23">
      <c r="A5969">
        <v>2010</v>
      </c>
      <c r="B5969">
        <v>45</v>
      </c>
      <c r="C5969" t="s">
        <v>16</v>
      </c>
      <c r="D5969" t="s">
        <v>34</v>
      </c>
      <c r="E5969" t="s">
        <v>19</v>
      </c>
      <c r="F5969" t="s">
        <v>24</v>
      </c>
      <c r="G5969" t="s">
        <v>20</v>
      </c>
      <c r="H5969" s="3">
        <v>16413.13</v>
      </c>
      <c r="I5969" t="s">
        <v>21</v>
      </c>
      <c r="J5969" t="s">
        <v>18</v>
      </c>
      <c r="K59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28.792004992107199</v>
      </c>
      <c r="L5969" s="6">
        <f>TablaDatos[[#This Row],[IMC_raw]]/1000000000000000</f>
        <v>28.792004992107199</v>
      </c>
      <c r="M5969" s="2">
        <v>2.87920049921072E+16</v>
      </c>
      <c r="N59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69" s="13">
        <f t="shared" si="93"/>
        <v>5968</v>
      </c>
      <c r="P5969" s="2" t="str">
        <f>IF(TablaDatos[[#This Row],[Diabetes]]=0,"No","Si")</f>
        <v>No</v>
      </c>
      <c r="Q5969">
        <v>0</v>
      </c>
      <c r="R5969">
        <f>TablaDatos[[#This Row],[Aux2]]/10000000000000</f>
        <v>2320.3673993361399</v>
      </c>
      <c r="S5969" s="1">
        <v>2.32036739933614E+16</v>
      </c>
      <c r="T5969" s="7">
        <f>TablaDatos[[#This Row],[Aux3]]/100000000000000</f>
        <v>292.23264042430998</v>
      </c>
      <c r="U5969" s="1">
        <v>2.9223264042431E+16</v>
      </c>
      <c r="V5969">
        <v>153.5</v>
      </c>
      <c r="W5969">
        <v>86.5</v>
      </c>
    </row>
    <row r="5970" spans="1:23">
      <c r="A5970">
        <v>2010</v>
      </c>
      <c r="B5970">
        <v>59</v>
      </c>
      <c r="C5970" t="s">
        <v>16</v>
      </c>
      <c r="D5970" t="s">
        <v>38</v>
      </c>
      <c r="E5970" t="s">
        <v>21</v>
      </c>
      <c r="F5970" t="s">
        <v>35</v>
      </c>
      <c r="G5970" t="s">
        <v>28</v>
      </c>
      <c r="H5970" s="3">
        <v>18035.37</v>
      </c>
      <c r="I5970" t="s">
        <v>21</v>
      </c>
      <c r="J5970" t="s">
        <v>19</v>
      </c>
      <c r="K59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28.790694033701399</v>
      </c>
      <c r="L5970" s="6">
        <f>TablaDatos[[#This Row],[IMC_raw]]/1000000000000000</f>
        <v>2.8790694033701398</v>
      </c>
      <c r="M5970" s="2">
        <v>2879069403370140</v>
      </c>
      <c r="N59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0" s="13">
        <f t="shared" si="93"/>
        <v>5969</v>
      </c>
      <c r="P5970" s="2" t="str">
        <f>IF(TablaDatos[[#This Row],[Diabetes]]=0,"No","Si")</f>
        <v>Si</v>
      </c>
      <c r="Q5970">
        <v>1</v>
      </c>
      <c r="R5970">
        <f>TablaDatos[[#This Row],[Aux2]]/10000000000000</f>
        <v>2396.0322662231401</v>
      </c>
      <c r="S5970" s="1">
        <v>2.39603226622314E+16</v>
      </c>
      <c r="T5970" s="7">
        <f>TablaDatos[[#This Row],[Aux3]]/100000000000000</f>
        <v>247.78448968875099</v>
      </c>
      <c r="U5970" s="1">
        <v>2.47784489688751E+16</v>
      </c>
      <c r="V5970">
        <v>169.1</v>
      </c>
      <c r="W5970">
        <v>98</v>
      </c>
    </row>
    <row r="5971" spans="1:23">
      <c r="A5971">
        <v>2010</v>
      </c>
      <c r="B5971">
        <v>56</v>
      </c>
      <c r="C5971" t="s">
        <v>16</v>
      </c>
      <c r="D5971" t="s">
        <v>27</v>
      </c>
      <c r="E5971" t="s">
        <v>19</v>
      </c>
      <c r="F5971" t="s">
        <v>35</v>
      </c>
      <c r="G5971" t="s">
        <v>28</v>
      </c>
      <c r="H5971" s="3">
        <v>21198.99</v>
      </c>
      <c r="I5971" t="s">
        <v>21</v>
      </c>
      <c r="J5971" t="s">
        <v>21</v>
      </c>
      <c r="K59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28.767609965355597</v>
      </c>
      <c r="L5971" s="5">
        <f>TablaDatos[[#This Row],[IMC_raw]]/1000000000000000</f>
        <v>2.8767609965355598</v>
      </c>
      <c r="M5971" s="2">
        <v>2876760996535560</v>
      </c>
      <c r="N59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1" s="13">
        <f t="shared" si="93"/>
        <v>5970</v>
      </c>
      <c r="P5971" s="2" t="str">
        <f>IF(TablaDatos[[#This Row],[Diabetes]]=0,"No","Si")</f>
        <v>No</v>
      </c>
      <c r="Q5971">
        <v>0</v>
      </c>
      <c r="R5971">
        <f>TablaDatos[[#This Row],[Aux2]]/10000000000000</f>
        <v>1885.48645447841</v>
      </c>
      <c r="S5971" s="1">
        <v>1.88548645447841E+16</v>
      </c>
      <c r="T5971" s="7">
        <f>TablaDatos[[#This Row],[Aux3]]/100000000000000</f>
        <v>228.47673481944599</v>
      </c>
      <c r="U5971" s="1">
        <v>2.28476734819446E+16</v>
      </c>
      <c r="V5971">
        <v>163.30000000000001</v>
      </c>
      <c r="W5971">
        <v>93.9</v>
      </c>
    </row>
    <row r="5972" spans="1:23">
      <c r="A5972">
        <v>2010</v>
      </c>
      <c r="B5972">
        <v>59</v>
      </c>
      <c r="C5972" t="s">
        <v>16</v>
      </c>
      <c r="D5972" t="s">
        <v>17</v>
      </c>
      <c r="E5972" t="s">
        <v>21</v>
      </c>
      <c r="F5972" t="s">
        <v>24</v>
      </c>
      <c r="G5972" t="s">
        <v>28</v>
      </c>
      <c r="H5972" s="3">
        <v>25881.53</v>
      </c>
      <c r="I5972" t="s">
        <v>21</v>
      </c>
      <c r="J5972" t="s">
        <v>18</v>
      </c>
      <c r="K59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28.767464764575699</v>
      </c>
      <c r="L5972" s="5">
        <f>TablaDatos[[#This Row],[IMC_raw]]/1000000000000000</f>
        <v>28.767464764575699</v>
      </c>
      <c r="M5972" s="2">
        <v>2.87674647645757E+16</v>
      </c>
      <c r="N59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2" s="13">
        <f t="shared" si="93"/>
        <v>5971</v>
      </c>
      <c r="P5972" s="2" t="str">
        <f>IF(TablaDatos[[#This Row],[Diabetes]]=0,"No","Si")</f>
        <v>No</v>
      </c>
      <c r="Q5972">
        <v>0</v>
      </c>
      <c r="R5972">
        <f>TablaDatos[[#This Row],[Aux2]]/10000000000000</f>
        <v>2153.09325500969</v>
      </c>
      <c r="S5972" s="1">
        <v>2.15309325500969E+16</v>
      </c>
      <c r="T5972" s="7">
        <f>TablaDatos[[#This Row],[Aux3]]/100000000000000</f>
        <v>27.065147950280402</v>
      </c>
      <c r="U5972" s="1">
        <v>2706514795028040</v>
      </c>
      <c r="V5972">
        <v>157.19999999999999</v>
      </c>
      <c r="W5972">
        <v>99.7</v>
      </c>
    </row>
    <row r="5973" spans="1:23">
      <c r="A5973">
        <v>2010</v>
      </c>
      <c r="B5973">
        <v>58</v>
      </c>
      <c r="C5973" t="s">
        <v>16</v>
      </c>
      <c r="D5973" t="s">
        <v>17</v>
      </c>
      <c r="E5973" t="s">
        <v>18</v>
      </c>
      <c r="F5973" t="s">
        <v>35</v>
      </c>
      <c r="G5973" t="s">
        <v>28</v>
      </c>
      <c r="H5973" s="3">
        <v>24644.43</v>
      </c>
      <c r="I5973" t="s">
        <v>18</v>
      </c>
      <c r="J5973" t="s">
        <v>22</v>
      </c>
      <c r="K59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28.7588444550044</v>
      </c>
      <c r="L5973" s="6">
        <f>TablaDatos[[#This Row],[IMC_raw]]/100000000000000</f>
        <v>28.7588444550044</v>
      </c>
      <c r="M5973" s="2">
        <v>2875884445500440</v>
      </c>
      <c r="N59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3" s="13">
        <f t="shared" si="93"/>
        <v>5972</v>
      </c>
      <c r="P5973" s="2" t="str">
        <f>IF(TablaDatos[[#This Row],[Diabetes]]=0,"No","Si")</f>
        <v>No</v>
      </c>
      <c r="Q5973">
        <v>0</v>
      </c>
      <c r="R5973">
        <f>TablaDatos[[#This Row],[Aux2]]/10000000000000</f>
        <v>1875.14731987753</v>
      </c>
      <c r="S5973" s="1">
        <v>1.87514731987753E+16</v>
      </c>
      <c r="T5973" s="7">
        <f>TablaDatos[[#This Row],[Aux3]]/100000000000000</f>
        <v>224.48765693560901</v>
      </c>
      <c r="U5973" s="1">
        <v>2.24487656935609E+16</v>
      </c>
      <c r="V5973">
        <v>151.69999999999999</v>
      </c>
      <c r="W5973">
        <v>92.8</v>
      </c>
    </row>
    <row r="5974" spans="1:23">
      <c r="A5974">
        <v>2010</v>
      </c>
      <c r="B5974">
        <v>52</v>
      </c>
      <c r="C5974" t="s">
        <v>23</v>
      </c>
      <c r="D5974" t="s">
        <v>72</v>
      </c>
      <c r="E5974" t="s">
        <v>18</v>
      </c>
      <c r="F5974" t="s">
        <v>35</v>
      </c>
      <c r="G5974" t="s">
        <v>20</v>
      </c>
      <c r="H5974" s="3">
        <v>28965.47</v>
      </c>
      <c r="I5974" t="s">
        <v>21</v>
      </c>
      <c r="J5974" t="s">
        <v>21</v>
      </c>
      <c r="K59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28.755161296728101</v>
      </c>
      <c r="L5974" s="5">
        <f>TablaDatos[[#This Row],[IMC_raw]]/1000000000000000</f>
        <v>2.87551612967281</v>
      </c>
      <c r="M5974" s="2">
        <v>2875516129672810</v>
      </c>
      <c r="N59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4" s="13">
        <f t="shared" si="93"/>
        <v>5973</v>
      </c>
      <c r="P5974" s="2" t="str">
        <f>IF(TablaDatos[[#This Row],[Diabetes]]=0,"No","Si")</f>
        <v>No</v>
      </c>
      <c r="Q5974">
        <v>0</v>
      </c>
      <c r="R5974">
        <f>TablaDatos[[#This Row],[Aux2]]/10000000000000</f>
        <v>1972.25268581614</v>
      </c>
      <c r="S5974" s="1">
        <v>1.97225268581614E+16</v>
      </c>
      <c r="T5974" s="7">
        <f>TablaDatos[[#This Row],[Aux3]]/100000000000000</f>
        <v>258.07470495624801</v>
      </c>
      <c r="U5974" s="1">
        <v>2.58074704956248E+16</v>
      </c>
      <c r="V5974">
        <v>147.5</v>
      </c>
      <c r="W5974">
        <v>89.5</v>
      </c>
    </row>
    <row r="5975" spans="1:23">
      <c r="A5975">
        <v>2010</v>
      </c>
      <c r="B5975">
        <v>61</v>
      </c>
      <c r="C5975" t="s">
        <v>23</v>
      </c>
      <c r="D5975" t="s">
        <v>30</v>
      </c>
      <c r="E5975" t="s">
        <v>18</v>
      </c>
      <c r="F5975" t="s">
        <v>24</v>
      </c>
      <c r="G5975" t="s">
        <v>28</v>
      </c>
      <c r="H5975" s="3">
        <v>15411.5</v>
      </c>
      <c r="I5975" t="s">
        <v>19</v>
      </c>
      <c r="J5975" t="s">
        <v>22</v>
      </c>
      <c r="K59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28.697577879694599</v>
      </c>
      <c r="L5975" s="6">
        <f>TablaDatos[[#This Row],[IMC_raw]]/1000000000000000</f>
        <v>28.697577879694599</v>
      </c>
      <c r="M5975" s="2">
        <v>2.86975778796946E+16</v>
      </c>
      <c r="N59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5" s="13">
        <f t="shared" si="93"/>
        <v>5974</v>
      </c>
      <c r="P5975" s="2" t="str">
        <f>IF(TablaDatos[[#This Row],[Diabetes]]=0,"No","Si")</f>
        <v>No</v>
      </c>
      <c r="Q5975">
        <v>0</v>
      </c>
      <c r="R5975">
        <f>TablaDatos[[#This Row],[Aux2]]/10000000000000</f>
        <v>230.718998758856</v>
      </c>
      <c r="S5975" s="1">
        <v>2307189987588560</v>
      </c>
      <c r="T5975" s="7">
        <f>TablaDatos[[#This Row],[Aux3]]/100000000000000</f>
        <v>254.10508710655401</v>
      </c>
      <c r="U5975" s="1">
        <v>2.54105087106554E+16</v>
      </c>
      <c r="V5975">
        <v>153.6</v>
      </c>
      <c r="W5975">
        <v>90.5</v>
      </c>
    </row>
    <row r="5976" spans="1:23">
      <c r="A5976">
        <v>2010</v>
      </c>
      <c r="B5976">
        <v>63</v>
      </c>
      <c r="C5976" t="s">
        <v>16</v>
      </c>
      <c r="D5976" t="s">
        <v>17</v>
      </c>
      <c r="E5976" t="s">
        <v>31</v>
      </c>
      <c r="F5976" t="s">
        <v>24</v>
      </c>
      <c r="G5976" t="s">
        <v>28</v>
      </c>
      <c r="H5976" s="3">
        <v>11213.1</v>
      </c>
      <c r="I5976" t="s">
        <v>21</v>
      </c>
      <c r="J5976" t="s">
        <v>22</v>
      </c>
      <c r="K59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28.676645715165101</v>
      </c>
      <c r="L5976" s="5">
        <f>TablaDatos[[#This Row],[IMC_raw]]/1000000000000000</f>
        <v>2.8676645715165101</v>
      </c>
      <c r="M5976" s="2">
        <v>2867664571516510</v>
      </c>
      <c r="N59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6" s="13">
        <f t="shared" si="93"/>
        <v>5975</v>
      </c>
      <c r="P5976" s="2" t="str">
        <f>IF(TablaDatos[[#This Row],[Diabetes]]=0,"No","Si")</f>
        <v>Si</v>
      </c>
      <c r="Q5976">
        <v>1</v>
      </c>
      <c r="R5976">
        <f>TablaDatos[[#This Row],[Aux2]]/10000000000000</f>
        <v>2375.7904174476298</v>
      </c>
      <c r="S5976" s="1">
        <v>2.37579041744763E+16</v>
      </c>
      <c r="T5976" s="7">
        <f>TablaDatos[[#This Row],[Aux3]]/100000000000000</f>
        <v>27.224336535092</v>
      </c>
      <c r="U5976" s="1">
        <v>2722433653509200</v>
      </c>
      <c r="V5976">
        <v>167.1</v>
      </c>
      <c r="W5976">
        <v>100.2</v>
      </c>
    </row>
    <row r="5977" spans="1:23">
      <c r="A5977">
        <v>2010</v>
      </c>
      <c r="B5977">
        <v>54</v>
      </c>
      <c r="C5977" t="s">
        <v>16</v>
      </c>
      <c r="D5977" t="s">
        <v>17</v>
      </c>
      <c r="E5977" t="s">
        <v>18</v>
      </c>
      <c r="F5977" t="s">
        <v>35</v>
      </c>
      <c r="G5977" t="s">
        <v>20</v>
      </c>
      <c r="H5977" s="3">
        <v>50008.68</v>
      </c>
      <c r="I5977" t="s">
        <v>19</v>
      </c>
      <c r="J5977" t="s">
        <v>22</v>
      </c>
      <c r="K5977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28.675054466343003</v>
      </c>
      <c r="L5977" s="5">
        <f>TablaDatos[[#This Row],[IMC_raw]]/1000000000000000</f>
        <v>2.8675054466343001E-2</v>
      </c>
      <c r="M5977" s="2">
        <v>28675054466343</v>
      </c>
      <c r="N59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7" s="13">
        <f t="shared" si="93"/>
        <v>5976</v>
      </c>
      <c r="P5977" s="2" t="str">
        <f>IF(TablaDatos[[#This Row],[Diabetes]]=0,"No","Si")</f>
        <v>No</v>
      </c>
      <c r="Q5977">
        <v>0</v>
      </c>
      <c r="R5977">
        <f>TablaDatos[[#This Row],[Aux2]]/10000000000000</f>
        <v>2224.1336601297098</v>
      </c>
      <c r="S5977" s="1">
        <v>2.22413366012971E+16</v>
      </c>
      <c r="T5977" s="7">
        <f>TablaDatos[[#This Row],[Aux3]]/100000000000000</f>
        <v>231.924823132732</v>
      </c>
      <c r="U5977" s="1">
        <v>2.31924823132732E+16</v>
      </c>
      <c r="V5977">
        <v>154</v>
      </c>
      <c r="W5977">
        <v>84.7</v>
      </c>
    </row>
    <row r="5978" spans="1:23">
      <c r="A5978">
        <v>2010</v>
      </c>
      <c r="B5978">
        <v>61</v>
      </c>
      <c r="C5978" t="s">
        <v>16</v>
      </c>
      <c r="D5978" t="s">
        <v>26</v>
      </c>
      <c r="E5978" t="s">
        <v>18</v>
      </c>
      <c r="F5978" t="s">
        <v>24</v>
      </c>
      <c r="G5978" t="s">
        <v>28</v>
      </c>
      <c r="H5978" s="3">
        <v>34067.53</v>
      </c>
      <c r="I5978" t="s">
        <v>19</v>
      </c>
      <c r="J5978" t="s">
        <v>22</v>
      </c>
      <c r="K59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28.6548486156805</v>
      </c>
      <c r="L5978" s="6">
        <f>TablaDatos[[#This Row],[IMC_raw]]/1000000000000000</f>
        <v>28.6548486156805</v>
      </c>
      <c r="M5978" s="2">
        <v>2.86548486156805E+16</v>
      </c>
      <c r="N59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8" s="13">
        <f t="shared" si="93"/>
        <v>5977</v>
      </c>
      <c r="P5978" s="2" t="str">
        <f>IF(TablaDatos[[#This Row],[Diabetes]]=0,"No","Si")</f>
        <v>No</v>
      </c>
      <c r="Q5978">
        <v>0</v>
      </c>
      <c r="R5978">
        <f>TablaDatos[[#This Row],[Aux2]]/10000000000000</f>
        <v>2191.65068337807</v>
      </c>
      <c r="S5978" s="1">
        <v>2.19165068337807E+16</v>
      </c>
      <c r="T5978" s="7">
        <f>TablaDatos[[#This Row],[Aux3]]/100000000000000</f>
        <v>265.19374461006799</v>
      </c>
      <c r="U5978" s="1">
        <v>2.65193744610068E+16</v>
      </c>
      <c r="V5978">
        <v>151.69999999999999</v>
      </c>
      <c r="W5978">
        <v>96</v>
      </c>
    </row>
    <row r="5979" spans="1:23">
      <c r="A5979">
        <v>2010</v>
      </c>
      <c r="B5979">
        <v>42</v>
      </c>
      <c r="C5979" t="s">
        <v>23</v>
      </c>
      <c r="D5979" t="s">
        <v>73</v>
      </c>
      <c r="E5979" t="s">
        <v>18</v>
      </c>
      <c r="F5979" t="s">
        <v>40</v>
      </c>
      <c r="G5979" t="s">
        <v>39</v>
      </c>
      <c r="H5979" s="3">
        <v>43174.35</v>
      </c>
      <c r="I5979" t="s">
        <v>19</v>
      </c>
      <c r="J5979" t="s">
        <v>18</v>
      </c>
      <c r="K59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28.645200910987299</v>
      </c>
      <c r="L5979" s="5">
        <f>TablaDatos[[#This Row],[IMC_raw]]/1000000000000000</f>
        <v>28.645200910987299</v>
      </c>
      <c r="M5979" s="2">
        <v>2.86452009109873E+16</v>
      </c>
      <c r="N59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79" s="13">
        <f t="shared" si="93"/>
        <v>5978</v>
      </c>
      <c r="P5979" s="2" t="str">
        <f>IF(TablaDatos[[#This Row],[Diabetes]]=0,"No","Si")</f>
        <v>No</v>
      </c>
      <c r="Q5979">
        <v>0</v>
      </c>
      <c r="R5979">
        <f>TablaDatos[[#This Row],[Aux2]]/10000000000000</f>
        <v>2025.8111575693499</v>
      </c>
      <c r="S5979" s="1">
        <v>2.02581115756935E+16</v>
      </c>
      <c r="T5979" s="7">
        <f>TablaDatos[[#This Row],[Aux3]]/100000000000000</f>
        <v>220.198127558241</v>
      </c>
      <c r="U5979" s="1">
        <v>2.20198127558241E+16</v>
      </c>
      <c r="V5979">
        <v>152.4</v>
      </c>
      <c r="W5979">
        <v>86.2</v>
      </c>
    </row>
    <row r="5980" spans="1:23">
      <c r="A5980">
        <v>2010</v>
      </c>
      <c r="B5980">
        <v>55</v>
      </c>
      <c r="C5980" t="s">
        <v>16</v>
      </c>
      <c r="D5980" t="s">
        <v>72</v>
      </c>
      <c r="E5980" t="s">
        <v>18</v>
      </c>
      <c r="F5980" t="s">
        <v>40</v>
      </c>
      <c r="G5980" t="s">
        <v>28</v>
      </c>
      <c r="H5980" s="3">
        <v>38816.379999999997</v>
      </c>
      <c r="I5980" t="s">
        <v>19</v>
      </c>
      <c r="J5980" t="s">
        <v>19</v>
      </c>
      <c r="K59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28.585172476832</v>
      </c>
      <c r="L5980" s="5">
        <f>TablaDatos[[#This Row],[IMC_raw]]/1000000000000000</f>
        <v>28.585172476832</v>
      </c>
      <c r="M5980" s="2">
        <v>2.8585172476832E+16</v>
      </c>
      <c r="N59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0" s="13">
        <f t="shared" si="93"/>
        <v>5979</v>
      </c>
      <c r="P5980" s="2" t="str">
        <f>IF(TablaDatos[[#This Row],[Diabetes]]=0,"No","Si")</f>
        <v>No</v>
      </c>
      <c r="Q5980">
        <v>0</v>
      </c>
      <c r="R5980">
        <f>TablaDatos[[#This Row],[Aux2]]/10000000000000</f>
        <v>201.710963725993</v>
      </c>
      <c r="S5980" s="1">
        <v>2017109637259930</v>
      </c>
      <c r="T5980" s="7">
        <f>TablaDatos[[#This Row],[Aux3]]/100000000000000</f>
        <v>21.880412719111099</v>
      </c>
      <c r="U5980" s="1">
        <v>2188041271911110</v>
      </c>
      <c r="V5980">
        <v>145.6</v>
      </c>
      <c r="W5980">
        <v>93.5</v>
      </c>
    </row>
    <row r="5981" spans="1:23">
      <c r="A5981">
        <v>2010</v>
      </c>
      <c r="B5981">
        <v>66</v>
      </c>
      <c r="C5981" t="s">
        <v>23</v>
      </c>
      <c r="D5981" t="s">
        <v>73</v>
      </c>
      <c r="E5981" t="s">
        <v>19</v>
      </c>
      <c r="F5981" t="s">
        <v>24</v>
      </c>
      <c r="G5981" t="s">
        <v>25</v>
      </c>
      <c r="H5981" s="3">
        <v>27465.83</v>
      </c>
      <c r="I5981" t="s">
        <v>21</v>
      </c>
      <c r="J5981" t="s">
        <v>22</v>
      </c>
      <c r="K59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28.576525116720699</v>
      </c>
      <c r="L5981" s="5">
        <f>TablaDatos[[#This Row],[IMC_raw]]/1000000000000000</f>
        <v>2.8576525116720699</v>
      </c>
      <c r="M5981" s="2">
        <v>2857652511672070</v>
      </c>
      <c r="N59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1" s="13">
        <f t="shared" si="93"/>
        <v>5980</v>
      </c>
      <c r="P5981" s="2" t="str">
        <f>IF(TablaDatos[[#This Row],[Diabetes]]=0,"No","Si")</f>
        <v>No</v>
      </c>
      <c r="Q5981">
        <v>0</v>
      </c>
      <c r="R5981">
        <f>TablaDatos[[#This Row],[Aux2]]/10000000000000</f>
        <v>2340.6361782715198</v>
      </c>
      <c r="S5981" s="1">
        <v>2.34063617827152E+16</v>
      </c>
      <c r="T5981" s="7">
        <f>TablaDatos[[#This Row],[Aux3]]/100000000000000</f>
        <v>25.834640215579402</v>
      </c>
      <c r="U5981" s="1">
        <v>2583464021557940</v>
      </c>
      <c r="V5981">
        <v>155.4</v>
      </c>
      <c r="W5981">
        <v>97.3</v>
      </c>
    </row>
    <row r="5982" spans="1:23">
      <c r="A5982">
        <v>2010</v>
      </c>
      <c r="B5982">
        <v>69</v>
      </c>
      <c r="C5982" t="s">
        <v>23</v>
      </c>
      <c r="D5982" t="s">
        <v>17</v>
      </c>
      <c r="E5982" t="s">
        <v>18</v>
      </c>
      <c r="F5982" t="s">
        <v>19</v>
      </c>
      <c r="G5982" t="s">
        <v>25</v>
      </c>
      <c r="H5982" s="3">
        <v>14906.49</v>
      </c>
      <c r="I5982" t="s">
        <v>21</v>
      </c>
      <c r="J5982" t="s">
        <v>22</v>
      </c>
      <c r="K59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28.5753845152244</v>
      </c>
      <c r="L5982" s="5">
        <f>TablaDatos[[#This Row],[IMC_raw]]/100000000000000</f>
        <v>28.5753845152244</v>
      </c>
      <c r="M5982" s="2">
        <v>2857538451522440</v>
      </c>
      <c r="N59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2" s="13">
        <f t="shared" si="93"/>
        <v>5981</v>
      </c>
      <c r="P5982" s="2" t="str">
        <f>IF(TablaDatos[[#This Row],[Diabetes]]=0,"No","Si")</f>
        <v>No</v>
      </c>
      <c r="Q5982">
        <v>0</v>
      </c>
      <c r="R5982">
        <f>TablaDatos[[#This Row],[Aux2]]/10000000000000</f>
        <v>2336.0477439022202</v>
      </c>
      <c r="S5982" s="1">
        <v>2.33604774390222E+16</v>
      </c>
      <c r="T5982" s="7">
        <f>TablaDatos[[#This Row],[Aux3]]/100000000000000</f>
        <v>21.225377574855699</v>
      </c>
      <c r="U5982" s="1">
        <v>2122537757485570</v>
      </c>
      <c r="V5982">
        <v>149.1</v>
      </c>
      <c r="W5982">
        <v>90.5</v>
      </c>
    </row>
    <row r="5983" spans="1:23">
      <c r="A5983">
        <v>2010</v>
      </c>
      <c r="B5983">
        <v>59</v>
      </c>
      <c r="C5983" t="s">
        <v>16</v>
      </c>
      <c r="D5983" t="s">
        <v>30</v>
      </c>
      <c r="E5983" t="s">
        <v>21</v>
      </c>
      <c r="F5983" t="s">
        <v>24</v>
      </c>
      <c r="G5983" t="s">
        <v>28</v>
      </c>
      <c r="H5983" s="3">
        <v>40102.519999999997</v>
      </c>
      <c r="I5983" t="s">
        <v>18</v>
      </c>
      <c r="J5983" t="s">
        <v>22</v>
      </c>
      <c r="K59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28.573382000914901</v>
      </c>
      <c r="L5983" s="6">
        <f>TablaDatos[[#This Row],[IMC_raw]]/1000000000000000</f>
        <v>28.573382000914901</v>
      </c>
      <c r="M5983" s="2">
        <v>2.85733820009149E+16</v>
      </c>
      <c r="N59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3" s="13">
        <f t="shared" si="93"/>
        <v>5982</v>
      </c>
      <c r="P5983" s="2" t="str">
        <f>IF(TablaDatos[[#This Row],[Diabetes]]=0,"No","Si")</f>
        <v>No</v>
      </c>
      <c r="Q5983">
        <v>0</v>
      </c>
      <c r="R5983">
        <f>TablaDatos[[#This Row],[Aux2]]/10000000000000</f>
        <v>217.25542495977501</v>
      </c>
      <c r="S5983" s="1">
        <v>2172554249597750</v>
      </c>
      <c r="T5983" s="7">
        <f>TablaDatos[[#This Row],[Aux3]]/100000000000000</f>
        <v>232.67744953334099</v>
      </c>
      <c r="U5983" s="1">
        <v>2.32677449533341E+16</v>
      </c>
      <c r="V5983">
        <v>156.1</v>
      </c>
      <c r="W5983">
        <v>93.6</v>
      </c>
    </row>
    <row r="5984" spans="1:23">
      <c r="A5984">
        <v>2010</v>
      </c>
      <c r="B5984">
        <v>52</v>
      </c>
      <c r="C5984" t="s">
        <v>16</v>
      </c>
      <c r="D5984" t="s">
        <v>73</v>
      </c>
      <c r="E5984" t="s">
        <v>19</v>
      </c>
      <c r="F5984" t="s">
        <v>24</v>
      </c>
      <c r="G5984" t="s">
        <v>20</v>
      </c>
      <c r="H5984" s="3">
        <v>39876.870000000003</v>
      </c>
      <c r="I5984" t="s">
        <v>21</v>
      </c>
      <c r="J5984" t="s">
        <v>18</v>
      </c>
      <c r="K59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28.500865959786001</v>
      </c>
      <c r="L5984" s="6">
        <f>TablaDatos[[#This Row],[IMC_raw]]/1000000000000000</f>
        <v>28.500865959786001</v>
      </c>
      <c r="M5984" s="2">
        <v>2.8500865959786E+16</v>
      </c>
      <c r="N59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4" s="13">
        <f t="shared" si="93"/>
        <v>5983</v>
      </c>
      <c r="P5984" s="2" t="str">
        <f>IF(TablaDatos[[#This Row],[Diabetes]]=0,"No","Si")</f>
        <v>No</v>
      </c>
      <c r="Q5984">
        <v>0</v>
      </c>
      <c r="R5984">
        <f>TablaDatos[[#This Row],[Aux2]]/10000000000000</f>
        <v>2047.44053992729</v>
      </c>
      <c r="S5984" s="1">
        <v>2.04744053992729E+16</v>
      </c>
      <c r="T5984" s="7">
        <f>TablaDatos[[#This Row],[Aux3]]/100000000000000</f>
        <v>240.066872867607</v>
      </c>
      <c r="U5984" s="1">
        <v>2.40066872867607E+16</v>
      </c>
      <c r="V5984">
        <v>139.4</v>
      </c>
      <c r="W5984">
        <v>91.1</v>
      </c>
    </row>
    <row r="5985" spans="1:23">
      <c r="A5985">
        <v>2010</v>
      </c>
      <c r="B5985">
        <v>64</v>
      </c>
      <c r="C5985" t="s">
        <v>23</v>
      </c>
      <c r="D5985" t="s">
        <v>36</v>
      </c>
      <c r="E5985" t="s">
        <v>18</v>
      </c>
      <c r="F5985" t="s">
        <v>19</v>
      </c>
      <c r="G5985" t="s">
        <v>28</v>
      </c>
      <c r="H5985" s="3">
        <v>11489.78</v>
      </c>
      <c r="I5985" t="s">
        <v>21</v>
      </c>
      <c r="J5985" t="s">
        <v>18</v>
      </c>
      <c r="K59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28.479503480830498</v>
      </c>
      <c r="L5985" s="6">
        <f>TablaDatos[[#This Row],[IMC_raw]]/1000000000000000</f>
        <v>28.479503480830498</v>
      </c>
      <c r="M5985" s="2">
        <v>2.84795034808305E+16</v>
      </c>
      <c r="N59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5" s="13">
        <f t="shared" si="93"/>
        <v>5984</v>
      </c>
      <c r="P5985" s="2" t="str">
        <f>IF(TablaDatos[[#This Row],[Diabetes]]=0,"No","Si")</f>
        <v>No</v>
      </c>
      <c r="Q5985">
        <v>0</v>
      </c>
      <c r="R5985">
        <f>TablaDatos[[#This Row],[Aux2]]/10000000000000</f>
        <v>2059.4357015915198</v>
      </c>
      <c r="S5985" s="1">
        <v>2.05943570159152E+16</v>
      </c>
      <c r="T5985" s="7">
        <f>TablaDatos[[#This Row],[Aux3]]/100000000000000</f>
        <v>255.223973502425</v>
      </c>
      <c r="U5985" s="1">
        <v>2.55223973502425E+16</v>
      </c>
      <c r="V5985">
        <v>142.80000000000001</v>
      </c>
      <c r="W5985">
        <v>95.8</v>
      </c>
    </row>
    <row r="5986" spans="1:23">
      <c r="A5986">
        <v>2010</v>
      </c>
      <c r="B5986">
        <v>65</v>
      </c>
      <c r="C5986" t="s">
        <v>23</v>
      </c>
      <c r="D5986" t="s">
        <v>29</v>
      </c>
      <c r="E5986" t="s">
        <v>21</v>
      </c>
      <c r="F5986" t="s">
        <v>24</v>
      </c>
      <c r="G5986" t="s">
        <v>25</v>
      </c>
      <c r="H5986" s="3">
        <v>14030.64</v>
      </c>
      <c r="I5986" t="s">
        <v>21</v>
      </c>
      <c r="J5986" t="s">
        <v>19</v>
      </c>
      <c r="K59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28.475081335722699</v>
      </c>
      <c r="L5986" s="5">
        <f>TablaDatos[[#This Row],[IMC_raw]]/1000000000000000</f>
        <v>28.475081335722699</v>
      </c>
      <c r="M5986" s="2">
        <v>2.84750813357227E+16</v>
      </c>
      <c r="N59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6" s="13">
        <f t="shared" si="93"/>
        <v>5985</v>
      </c>
      <c r="P5986" s="2" t="str">
        <f>IF(TablaDatos[[#This Row],[Diabetes]]=0,"No","Si")</f>
        <v>Si</v>
      </c>
      <c r="Q5986">
        <v>1</v>
      </c>
      <c r="R5986">
        <f>TablaDatos[[#This Row],[Aux2]]/10000000000000</f>
        <v>260.58207937690099</v>
      </c>
      <c r="S5986" s="1">
        <v>2605820793769010</v>
      </c>
      <c r="T5986" s="7">
        <f>TablaDatos[[#This Row],[Aux3]]/100000000000000</f>
        <v>270.86391932603902</v>
      </c>
      <c r="U5986" s="1">
        <v>2.70863919326039E+16</v>
      </c>
      <c r="V5986">
        <v>161.1</v>
      </c>
      <c r="W5986">
        <v>103.4</v>
      </c>
    </row>
    <row r="5987" spans="1:23">
      <c r="A5987">
        <v>2010</v>
      </c>
      <c r="B5987">
        <v>57</v>
      </c>
      <c r="C5987" t="s">
        <v>16</v>
      </c>
      <c r="D5987" t="s">
        <v>29</v>
      </c>
      <c r="E5987" t="s">
        <v>18</v>
      </c>
      <c r="F5987" t="s">
        <v>19</v>
      </c>
      <c r="G5987" t="s">
        <v>28</v>
      </c>
      <c r="H5987" s="3">
        <v>10457.6</v>
      </c>
      <c r="I5987" t="s">
        <v>21</v>
      </c>
      <c r="J5987" t="s">
        <v>19</v>
      </c>
      <c r="K59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28.472300436512899</v>
      </c>
      <c r="L5987" s="5">
        <f>TablaDatos[[#This Row],[IMC_raw]]/1000000000000000</f>
        <v>2.8472300436512898</v>
      </c>
      <c r="M5987" s="2">
        <v>2847230043651290</v>
      </c>
      <c r="N59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7" s="13">
        <f t="shared" si="93"/>
        <v>5986</v>
      </c>
      <c r="P5987" s="2" t="str">
        <f>IF(TablaDatos[[#This Row],[Diabetes]]=0,"No","Si")</f>
        <v>No</v>
      </c>
      <c r="Q5987">
        <v>0</v>
      </c>
      <c r="R5987">
        <f>TablaDatos[[#This Row],[Aux2]]/10000000000000</f>
        <v>2151.23272466346</v>
      </c>
      <c r="S5987" s="1">
        <v>2.15123272466346E+16</v>
      </c>
      <c r="T5987" s="7">
        <f>TablaDatos[[#This Row],[Aux3]]/100000000000000</f>
        <v>237.992297421063</v>
      </c>
      <c r="U5987" s="1">
        <v>2.37992297421063E+16</v>
      </c>
      <c r="V5987">
        <v>158.30000000000001</v>
      </c>
      <c r="W5987">
        <v>95.3</v>
      </c>
    </row>
    <row r="5988" spans="1:23">
      <c r="A5988">
        <v>2010</v>
      </c>
      <c r="B5988">
        <v>59</v>
      </c>
      <c r="C5988" t="s">
        <v>23</v>
      </c>
      <c r="D5988" t="s">
        <v>17</v>
      </c>
      <c r="E5988" t="s">
        <v>18</v>
      </c>
      <c r="F5988" t="s">
        <v>19</v>
      </c>
      <c r="G5988" t="s">
        <v>28</v>
      </c>
      <c r="H5988" s="3">
        <v>27899.74</v>
      </c>
      <c r="I5988" t="s">
        <v>21</v>
      </c>
      <c r="J5988" t="s">
        <v>18</v>
      </c>
      <c r="K59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28.4473359594584</v>
      </c>
      <c r="L5988" s="6">
        <f>TablaDatos[[#This Row],[IMC_raw]]/1000000000000000</f>
        <v>2.84473359594584</v>
      </c>
      <c r="M5988" s="2">
        <v>2844733595945840</v>
      </c>
      <c r="N59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8" s="13">
        <f t="shared" si="93"/>
        <v>5987</v>
      </c>
      <c r="P5988" s="2" t="str">
        <f>IF(TablaDatos[[#This Row],[Diabetes]]=0,"No","Si")</f>
        <v>No</v>
      </c>
      <c r="Q5988">
        <v>0</v>
      </c>
      <c r="R5988">
        <f>TablaDatos[[#This Row],[Aux2]]/10000000000000</f>
        <v>2175.5927766705699</v>
      </c>
      <c r="S5988" s="1">
        <v>2.17559277667057E+16</v>
      </c>
      <c r="T5988" s="7">
        <f>TablaDatos[[#This Row],[Aux3]]/100000000000000</f>
        <v>237.17061117932499</v>
      </c>
      <c r="U5988" s="1">
        <v>2.37170611179325E+16</v>
      </c>
      <c r="V5988">
        <v>150.9</v>
      </c>
      <c r="W5988">
        <v>92.5</v>
      </c>
    </row>
    <row r="5989" spans="1:23">
      <c r="A5989">
        <v>2010</v>
      </c>
      <c r="B5989">
        <v>56</v>
      </c>
      <c r="C5989" t="s">
        <v>16</v>
      </c>
      <c r="D5989" t="s">
        <v>73</v>
      </c>
      <c r="E5989" t="s">
        <v>21</v>
      </c>
      <c r="F5989" t="s">
        <v>24</v>
      </c>
      <c r="G5989" t="s">
        <v>28</v>
      </c>
      <c r="H5989" s="3">
        <v>30982.17</v>
      </c>
      <c r="I5989" t="s">
        <v>19</v>
      </c>
      <c r="J5989" t="s">
        <v>19</v>
      </c>
      <c r="K59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28.382896718153201</v>
      </c>
      <c r="L5989" s="6">
        <f>TablaDatos[[#This Row],[IMC_raw]]/1000000000000000</f>
        <v>28.382896718153201</v>
      </c>
      <c r="M5989" s="2">
        <v>2.83828967181532E+16</v>
      </c>
      <c r="N59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89" s="13">
        <f t="shared" si="93"/>
        <v>5988</v>
      </c>
      <c r="P5989" s="2" t="str">
        <f>IF(TablaDatos[[#This Row],[Diabetes]]=0,"No","Si")</f>
        <v>No</v>
      </c>
      <c r="Q5989">
        <v>0</v>
      </c>
      <c r="R5989">
        <f>TablaDatos[[#This Row],[Aux2]]/10000000000000</f>
        <v>211.19574074332499</v>
      </c>
      <c r="S5989" s="1">
        <v>2111957407433250</v>
      </c>
      <c r="T5989" s="7">
        <f>TablaDatos[[#This Row],[Aux3]]/100000000000000</f>
        <v>229.37388140103599</v>
      </c>
      <c r="U5989" s="1">
        <v>2.29373881401036E+16</v>
      </c>
      <c r="V5989">
        <v>159.1</v>
      </c>
      <c r="W5989">
        <v>97.1</v>
      </c>
    </row>
    <row r="5990" spans="1:23">
      <c r="A5990">
        <v>2010</v>
      </c>
      <c r="B5990">
        <v>56</v>
      </c>
      <c r="C5990" t="s">
        <v>23</v>
      </c>
      <c r="D5990" t="s">
        <v>30</v>
      </c>
      <c r="E5990" t="s">
        <v>19</v>
      </c>
      <c r="F5990" t="s">
        <v>24</v>
      </c>
      <c r="G5990" t="s">
        <v>28</v>
      </c>
      <c r="H5990" s="3">
        <v>16112.17</v>
      </c>
      <c r="I5990" t="s">
        <v>21</v>
      </c>
      <c r="J5990" t="s">
        <v>18</v>
      </c>
      <c r="K59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28.3803391311958</v>
      </c>
      <c r="L5990" s="6">
        <f>TablaDatos[[#This Row],[IMC_raw]]/1000000000000000</f>
        <v>28.3803391311958</v>
      </c>
      <c r="M5990" s="2">
        <v>2.83803391311958E+16</v>
      </c>
      <c r="N59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0" s="13">
        <f t="shared" si="93"/>
        <v>5989</v>
      </c>
      <c r="P5990" s="2" t="str">
        <f>IF(TablaDatos[[#This Row],[Diabetes]]=0,"No","Si")</f>
        <v>No</v>
      </c>
      <c r="Q5990">
        <v>0</v>
      </c>
      <c r="R5990">
        <f>TablaDatos[[#This Row],[Aux2]]/10000000000000</f>
        <v>2391.1594635914298</v>
      </c>
      <c r="S5990" s="1">
        <v>2.39115946359143E+16</v>
      </c>
      <c r="T5990" s="7">
        <f>TablaDatos[[#This Row],[Aux3]]/100000000000000</f>
        <v>252.46349582406501</v>
      </c>
      <c r="U5990" s="1">
        <v>2.52463495824065E+16</v>
      </c>
      <c r="V5990">
        <v>159.6</v>
      </c>
      <c r="W5990">
        <v>99.9</v>
      </c>
    </row>
    <row r="5991" spans="1:23">
      <c r="A5991">
        <v>2010</v>
      </c>
      <c r="B5991">
        <v>53</v>
      </c>
      <c r="C5991" t="s">
        <v>16</v>
      </c>
      <c r="D5991" t="s">
        <v>30</v>
      </c>
      <c r="E5991" t="s">
        <v>18</v>
      </c>
      <c r="F5991" t="s">
        <v>24</v>
      </c>
      <c r="G5991" t="s">
        <v>20</v>
      </c>
      <c r="H5991" s="3">
        <v>15640.22</v>
      </c>
      <c r="I5991" t="s">
        <v>19</v>
      </c>
      <c r="J5991" t="s">
        <v>18</v>
      </c>
      <c r="K59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28.367435509962</v>
      </c>
      <c r="L5991" s="5">
        <f>TablaDatos[[#This Row],[IMC_raw]]/1000000000000000</f>
        <v>28.367435509962</v>
      </c>
      <c r="M5991" s="2">
        <v>2.8367435509962E+16</v>
      </c>
      <c r="N59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1" s="13">
        <f t="shared" si="93"/>
        <v>5990</v>
      </c>
      <c r="P5991" s="2" t="str">
        <f>IF(TablaDatos[[#This Row],[Diabetes]]=0,"No","Si")</f>
        <v>No</v>
      </c>
      <c r="Q5991">
        <v>0</v>
      </c>
      <c r="R5991">
        <f>TablaDatos[[#This Row],[Aux2]]/10000000000000</f>
        <v>1934.9314757161601</v>
      </c>
      <c r="S5991" s="1">
        <v>1.93493147571616E+16</v>
      </c>
      <c r="T5991" s="7">
        <f>TablaDatos[[#This Row],[Aux3]]/100000000000000</f>
        <v>207.137544838125</v>
      </c>
      <c r="U5991" s="1">
        <v>2.07137544838125E+16</v>
      </c>
      <c r="V5991">
        <v>136.4</v>
      </c>
      <c r="W5991">
        <v>90</v>
      </c>
    </row>
    <row r="5992" spans="1:23">
      <c r="A5992">
        <v>2010</v>
      </c>
      <c r="B5992">
        <v>40</v>
      </c>
      <c r="C5992" t="s">
        <v>23</v>
      </c>
      <c r="D5992" t="s">
        <v>17</v>
      </c>
      <c r="E5992" t="s">
        <v>18</v>
      </c>
      <c r="F5992" t="s">
        <v>19</v>
      </c>
      <c r="G5992" t="s">
        <v>39</v>
      </c>
      <c r="H5992" s="3">
        <v>28834.11</v>
      </c>
      <c r="I5992" t="s">
        <v>21</v>
      </c>
      <c r="J5992" t="s">
        <v>18</v>
      </c>
      <c r="K59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28.365037027302701</v>
      </c>
      <c r="L5992" s="5">
        <f>TablaDatos[[#This Row],[IMC_raw]]/1000000000000000</f>
        <v>28.365037027302701</v>
      </c>
      <c r="M5992" s="2">
        <v>2.83650370273027E+16</v>
      </c>
      <c r="N59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2" s="13">
        <f t="shared" si="93"/>
        <v>5991</v>
      </c>
      <c r="P5992" s="2" t="str">
        <f>IF(TablaDatos[[#This Row],[Diabetes]]=0,"No","Si")</f>
        <v>No</v>
      </c>
      <c r="Q5992">
        <v>0</v>
      </c>
      <c r="R5992">
        <f>TablaDatos[[#This Row],[Aux2]]/10000000000000</f>
        <v>235.240448945136</v>
      </c>
      <c r="S5992" s="1">
        <v>2352404489451360</v>
      </c>
      <c r="T5992" s="7">
        <f>TablaDatos[[#This Row],[Aux3]]/100000000000000</f>
        <v>245.58089975769201</v>
      </c>
      <c r="U5992" s="1">
        <v>2.45580899757692E+16</v>
      </c>
      <c r="V5992">
        <v>146.30000000000001</v>
      </c>
      <c r="W5992">
        <v>90.6</v>
      </c>
    </row>
    <row r="5993" spans="1:23">
      <c r="A5993">
        <v>2010</v>
      </c>
      <c r="B5993">
        <v>63</v>
      </c>
      <c r="C5993" t="s">
        <v>23</v>
      </c>
      <c r="D5993" t="s">
        <v>17</v>
      </c>
      <c r="E5993" t="s">
        <v>18</v>
      </c>
      <c r="F5993" t="s">
        <v>24</v>
      </c>
      <c r="G5993" t="s">
        <v>28</v>
      </c>
      <c r="H5993" s="3">
        <v>24272.38</v>
      </c>
      <c r="I5993" t="s">
        <v>21</v>
      </c>
      <c r="J5993" t="s">
        <v>22</v>
      </c>
      <c r="K59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28.3199993555702</v>
      </c>
      <c r="L5993" s="5">
        <f>TablaDatos[[#This Row],[IMC_raw]]/1000000000000000</f>
        <v>28.3199993555702</v>
      </c>
      <c r="M5993" s="2">
        <v>2.83199993555702E+16</v>
      </c>
      <c r="N59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3" s="13">
        <f t="shared" si="93"/>
        <v>5992</v>
      </c>
      <c r="P5993" s="2" t="str">
        <f>IF(TablaDatos[[#This Row],[Diabetes]]=0,"No","Si")</f>
        <v>No</v>
      </c>
      <c r="Q5993">
        <v>0</v>
      </c>
      <c r="R5993">
        <f>TablaDatos[[#This Row],[Aux2]]/10000000000000</f>
        <v>240.05620477802401</v>
      </c>
      <c r="S5993" s="1">
        <v>2400562047780240</v>
      </c>
      <c r="T5993" s="7">
        <f>TablaDatos[[#This Row],[Aux3]]/100000000000000</f>
        <v>243.62322806160401</v>
      </c>
      <c r="U5993" s="1">
        <v>2.43623228061604E+16</v>
      </c>
      <c r="V5993">
        <v>156.80000000000001</v>
      </c>
      <c r="W5993">
        <v>90</v>
      </c>
    </row>
    <row r="5994" spans="1:23">
      <c r="A5994">
        <v>2010</v>
      </c>
      <c r="B5994">
        <v>53</v>
      </c>
      <c r="C5994" t="s">
        <v>16</v>
      </c>
      <c r="D5994" t="s">
        <v>17</v>
      </c>
      <c r="E5994" t="s">
        <v>19</v>
      </c>
      <c r="F5994" t="s">
        <v>40</v>
      </c>
      <c r="G5994" t="s">
        <v>20</v>
      </c>
      <c r="H5994" s="3">
        <v>36730.050000000003</v>
      </c>
      <c r="I5994" t="s">
        <v>19</v>
      </c>
      <c r="J5994" t="s">
        <v>19</v>
      </c>
      <c r="K59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28.311135031564</v>
      </c>
      <c r="L5994" s="6">
        <f>TablaDatos[[#This Row],[IMC_raw]]/1000000000000000</f>
        <v>28.311135031564</v>
      </c>
      <c r="M5994" s="2">
        <v>2.8311135031564E+16</v>
      </c>
      <c r="N59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4" s="13">
        <f t="shared" si="93"/>
        <v>5993</v>
      </c>
      <c r="P5994" s="2" t="str">
        <f>IF(TablaDatos[[#This Row],[Diabetes]]=0,"No","Si")</f>
        <v>No</v>
      </c>
      <c r="Q5994">
        <v>0</v>
      </c>
      <c r="R5994">
        <f>TablaDatos[[#This Row],[Aux2]]/10000000000000</f>
        <v>2016.53419061831</v>
      </c>
      <c r="S5994" s="1">
        <v>2.01653419061831E+16</v>
      </c>
      <c r="T5994" s="7">
        <f>TablaDatos[[#This Row],[Aux3]]/100000000000000</f>
        <v>171.754518517267</v>
      </c>
      <c r="U5994" s="1">
        <v>1.71754518517267E+16</v>
      </c>
      <c r="V5994">
        <v>138</v>
      </c>
      <c r="W5994">
        <v>88.6</v>
      </c>
    </row>
    <row r="5995" spans="1:23">
      <c r="A5995">
        <v>2010</v>
      </c>
      <c r="B5995">
        <v>65</v>
      </c>
      <c r="C5995" t="s">
        <v>23</v>
      </c>
      <c r="D5995" t="s">
        <v>29</v>
      </c>
      <c r="E5995" t="s">
        <v>19</v>
      </c>
      <c r="F5995" t="s">
        <v>24</v>
      </c>
      <c r="G5995" t="s">
        <v>25</v>
      </c>
      <c r="H5995" s="3">
        <v>11569.75</v>
      </c>
      <c r="I5995" t="s">
        <v>19</v>
      </c>
      <c r="J5995" t="s">
        <v>18</v>
      </c>
      <c r="K59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28.295772617811899</v>
      </c>
      <c r="L5995" s="6">
        <f>TablaDatos[[#This Row],[IMC_raw]]/1000000000000000</f>
        <v>2.8295772617811901</v>
      </c>
      <c r="M5995" s="2">
        <v>2829577261781190</v>
      </c>
      <c r="N59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5" s="13">
        <f t="shared" si="93"/>
        <v>5994</v>
      </c>
      <c r="P5995" s="2" t="str">
        <f>IF(TablaDatos[[#This Row],[Diabetes]]=0,"No","Si")</f>
        <v>No</v>
      </c>
      <c r="Q5995">
        <v>0</v>
      </c>
      <c r="R5995">
        <f>TablaDatos[[#This Row],[Aux2]]/10000000000000</f>
        <v>2223.76170255445</v>
      </c>
      <c r="S5995" s="1">
        <v>2.22376170255445E+16</v>
      </c>
      <c r="T5995" s="7">
        <f>TablaDatos[[#This Row],[Aux3]]/100000000000000</f>
        <v>233.88460613362901</v>
      </c>
      <c r="U5995" s="1">
        <v>2.33884606133629E+16</v>
      </c>
      <c r="V5995">
        <v>154.80000000000001</v>
      </c>
      <c r="W5995">
        <v>94.4</v>
      </c>
    </row>
    <row r="5996" spans="1:23">
      <c r="A5996">
        <v>2010</v>
      </c>
      <c r="B5996">
        <v>68</v>
      </c>
      <c r="C5996" t="s">
        <v>23</v>
      </c>
      <c r="D5996" t="s">
        <v>17</v>
      </c>
      <c r="E5996" t="s">
        <v>19</v>
      </c>
      <c r="F5996" t="s">
        <v>24</v>
      </c>
      <c r="G5996" t="s">
        <v>25</v>
      </c>
      <c r="H5996" s="3">
        <v>23335.38</v>
      </c>
      <c r="I5996" t="s">
        <v>21</v>
      </c>
      <c r="J5996" t="s">
        <v>22</v>
      </c>
      <c r="K59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28.261994069512902</v>
      </c>
      <c r="L5996" s="6">
        <f>TablaDatos[[#This Row],[IMC_raw]]/1000000000000000</f>
        <v>28.261994069512902</v>
      </c>
      <c r="M5996" s="2">
        <v>2.82619940695129E+16</v>
      </c>
      <c r="N59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6" s="13">
        <f t="shared" si="93"/>
        <v>5995</v>
      </c>
      <c r="P5996" s="2" t="str">
        <f>IF(TablaDatos[[#This Row],[Diabetes]]=0,"No","Si")</f>
        <v>No</v>
      </c>
      <c r="Q5996">
        <v>0</v>
      </c>
      <c r="R5996">
        <f>TablaDatos[[#This Row],[Aux2]]/10000000000000</f>
        <v>1936.15848710347</v>
      </c>
      <c r="S5996" s="1">
        <v>1.93615848710347E+16</v>
      </c>
      <c r="T5996" s="7">
        <f>TablaDatos[[#This Row],[Aux3]]/100000000000000</f>
        <v>28.3362160815803</v>
      </c>
      <c r="U5996" s="1">
        <v>2833621608158030</v>
      </c>
      <c r="V5996">
        <v>154.4</v>
      </c>
      <c r="W5996">
        <v>96.2</v>
      </c>
    </row>
    <row r="5997" spans="1:23">
      <c r="A5997">
        <v>2010</v>
      </c>
      <c r="B5997">
        <v>50</v>
      </c>
      <c r="C5997" t="s">
        <v>23</v>
      </c>
      <c r="D5997" t="s">
        <v>34</v>
      </c>
      <c r="E5997" t="s">
        <v>18</v>
      </c>
      <c r="F5997" t="s">
        <v>24</v>
      </c>
      <c r="G5997" t="s">
        <v>20</v>
      </c>
      <c r="H5997" s="3">
        <v>16767.259999999998</v>
      </c>
      <c r="I5997" t="s">
        <v>19</v>
      </c>
      <c r="J5997" t="s">
        <v>18</v>
      </c>
      <c r="K59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28.232061999320202</v>
      </c>
      <c r="L5997" s="5">
        <f>TablaDatos[[#This Row],[IMC_raw]]/1000000000000000</f>
        <v>0.28232061999320202</v>
      </c>
      <c r="M5997" s="2">
        <v>282320619993202</v>
      </c>
      <c r="N59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7" s="13">
        <f t="shared" si="93"/>
        <v>5996</v>
      </c>
      <c r="P5997" s="2" t="str">
        <f>IF(TablaDatos[[#This Row],[Diabetes]]=0,"No","Si")</f>
        <v>Si</v>
      </c>
      <c r="Q5997">
        <v>1</v>
      </c>
      <c r="R5997">
        <f>TablaDatos[[#This Row],[Aux2]]/10000000000000</f>
        <v>2169.8339286023802</v>
      </c>
      <c r="S5997" s="1">
        <v>2.16983392860238E+16</v>
      </c>
      <c r="T5997" s="7">
        <f>TablaDatos[[#This Row],[Aux3]]/100000000000000</f>
        <v>225.12413554525699</v>
      </c>
      <c r="U5997" s="1">
        <v>2.25124135545257E+16</v>
      </c>
      <c r="V5997">
        <v>146.30000000000001</v>
      </c>
      <c r="W5997">
        <v>93.5</v>
      </c>
    </row>
    <row r="5998" spans="1:23">
      <c r="A5998">
        <v>2010</v>
      </c>
      <c r="B5998">
        <v>71</v>
      </c>
      <c r="C5998" t="s">
        <v>23</v>
      </c>
      <c r="D5998" t="s">
        <v>72</v>
      </c>
      <c r="E5998" t="s">
        <v>31</v>
      </c>
      <c r="F5998" t="s">
        <v>24</v>
      </c>
      <c r="G5998" t="s">
        <v>25</v>
      </c>
      <c r="H5998" s="3">
        <v>7546.87</v>
      </c>
      <c r="I5998" t="s">
        <v>21</v>
      </c>
      <c r="J5998" t="s">
        <v>18</v>
      </c>
      <c r="K59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28.2137252350227</v>
      </c>
      <c r="L5998" s="5">
        <f>TablaDatos[[#This Row],[IMC_raw]]/1000000000000000</f>
        <v>2.8213725235022702</v>
      </c>
      <c r="M5998" s="2">
        <v>2821372523502270</v>
      </c>
      <c r="N59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8" s="13">
        <f t="shared" si="93"/>
        <v>5997</v>
      </c>
      <c r="P5998" s="2" t="str">
        <f>IF(TablaDatos[[#This Row],[Diabetes]]=0,"No","Si")</f>
        <v>Si</v>
      </c>
      <c r="Q5998">
        <v>1</v>
      </c>
      <c r="R5998">
        <f>TablaDatos[[#This Row],[Aux2]]/10000000000000</f>
        <v>2019.23442685502</v>
      </c>
      <c r="S5998" s="1">
        <v>2.01923442685502E+16</v>
      </c>
      <c r="T5998" s="7">
        <f>TablaDatos[[#This Row],[Aux3]]/100000000000000</f>
        <v>27.3433322807726</v>
      </c>
      <c r="U5998" s="1">
        <v>2734333228077260</v>
      </c>
      <c r="V5998">
        <v>177.3</v>
      </c>
      <c r="W5998">
        <v>105.3</v>
      </c>
    </row>
    <row r="5999" spans="1:23">
      <c r="A5999">
        <v>2010</v>
      </c>
      <c r="B5999">
        <v>59</v>
      </c>
      <c r="C5999" t="s">
        <v>16</v>
      </c>
      <c r="D5999" t="s">
        <v>29</v>
      </c>
      <c r="E5999" t="s">
        <v>31</v>
      </c>
      <c r="F5999" t="s">
        <v>24</v>
      </c>
      <c r="G5999" t="s">
        <v>28</v>
      </c>
      <c r="H5999" s="3">
        <v>14971.38</v>
      </c>
      <c r="I5999" t="s">
        <v>21</v>
      </c>
      <c r="J5999" t="s">
        <v>18</v>
      </c>
      <c r="K59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28.205871511641298</v>
      </c>
      <c r="L5999" s="6">
        <f>TablaDatos[[#This Row],[IMC_raw]]/1000000000000000</f>
        <v>28.205871511641298</v>
      </c>
      <c r="M5999" s="2">
        <v>2.82058715116413E+16</v>
      </c>
      <c r="N59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5999" s="13">
        <f t="shared" si="93"/>
        <v>5998</v>
      </c>
      <c r="P5999" s="2" t="str">
        <f>IF(TablaDatos[[#This Row],[Diabetes]]=0,"No","Si")</f>
        <v>No</v>
      </c>
      <c r="Q5999">
        <v>0</v>
      </c>
      <c r="R5999">
        <f>TablaDatos[[#This Row],[Aux2]]/10000000000000</f>
        <v>2386.14589928534</v>
      </c>
      <c r="S5999" s="1">
        <v>2.38614589928534E+16</v>
      </c>
      <c r="T5999" s="7">
        <f>TablaDatos[[#This Row],[Aux3]]/100000000000000</f>
        <v>251.124950362048</v>
      </c>
      <c r="U5999" s="1">
        <v>2.51124950362048E+16</v>
      </c>
      <c r="V5999">
        <v>171.8</v>
      </c>
      <c r="W5999">
        <v>103.1</v>
      </c>
    </row>
    <row r="6000" spans="1:23">
      <c r="A6000">
        <v>2010</v>
      </c>
      <c r="B6000">
        <v>47</v>
      </c>
      <c r="C6000" t="s">
        <v>16</v>
      </c>
      <c r="D6000" t="s">
        <v>29</v>
      </c>
      <c r="E6000" t="s">
        <v>18</v>
      </c>
      <c r="F6000" t="s">
        <v>24</v>
      </c>
      <c r="G6000" t="s">
        <v>20</v>
      </c>
      <c r="H6000" s="3">
        <v>10366.879999999999</v>
      </c>
      <c r="I6000" t="s">
        <v>21</v>
      </c>
      <c r="J6000" t="s">
        <v>18</v>
      </c>
      <c r="K60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28.164214372526001</v>
      </c>
      <c r="L6000" s="6">
        <f>TablaDatos[[#This Row],[IMC_raw]]/1000000000000000</f>
        <v>2.8164214372526</v>
      </c>
      <c r="M6000" s="2">
        <v>2816421437252600</v>
      </c>
      <c r="N60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0" s="13">
        <f t="shared" si="93"/>
        <v>5999</v>
      </c>
      <c r="P6000" s="2" t="str">
        <f>IF(TablaDatos[[#This Row],[Diabetes]]=0,"No","Si")</f>
        <v>No</v>
      </c>
      <c r="Q6000">
        <v>0</v>
      </c>
      <c r="R6000">
        <f>TablaDatos[[#This Row],[Aux2]]/10000000000000</f>
        <v>2288.6096071737402</v>
      </c>
      <c r="S6000" s="1">
        <v>2.28860960717374E+16</v>
      </c>
      <c r="T6000" s="7">
        <f>TablaDatos[[#This Row],[Aux3]]/100000000000000</f>
        <v>280.40798310089298</v>
      </c>
      <c r="U6000" s="1">
        <v>2.80407983100893E+16</v>
      </c>
      <c r="V6000">
        <v>150.6</v>
      </c>
      <c r="W6000">
        <v>92.2</v>
      </c>
    </row>
    <row r="6001" spans="1:23">
      <c r="A6001">
        <v>2010</v>
      </c>
      <c r="B6001">
        <v>59</v>
      </c>
      <c r="C6001" t="s">
        <v>16</v>
      </c>
      <c r="D6001" t="s">
        <v>37</v>
      </c>
      <c r="E6001" t="s">
        <v>21</v>
      </c>
      <c r="F6001" t="s">
        <v>19</v>
      </c>
      <c r="G6001" t="s">
        <v>28</v>
      </c>
      <c r="H6001" s="3">
        <v>15645.16</v>
      </c>
      <c r="I6001" t="s">
        <v>21</v>
      </c>
      <c r="J6001" t="s">
        <v>18</v>
      </c>
      <c r="K60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28.163761352955401</v>
      </c>
      <c r="L6001" s="6">
        <f>TablaDatos[[#This Row],[IMC_raw]]/1000000000000000</f>
        <v>28.163761352955401</v>
      </c>
      <c r="M6001" s="2">
        <v>2.81637613529554E+16</v>
      </c>
      <c r="N60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1" s="13">
        <f t="shared" si="93"/>
        <v>6000</v>
      </c>
      <c r="P6001" s="2" t="str">
        <f>IF(TablaDatos[[#This Row],[Diabetes]]=0,"No","Si")</f>
        <v>No</v>
      </c>
      <c r="Q6001">
        <v>0</v>
      </c>
      <c r="R6001">
        <f>TablaDatos[[#This Row],[Aux2]]/10000000000000</f>
        <v>1976.7009703824001</v>
      </c>
      <c r="S6001" s="1">
        <v>1.9767009703824E+16</v>
      </c>
      <c r="T6001" s="7">
        <f>TablaDatos[[#This Row],[Aux3]]/100000000000000</f>
        <v>230.628931807074</v>
      </c>
      <c r="U6001" s="1">
        <v>2.30628931807074E+16</v>
      </c>
      <c r="V6001">
        <v>156.4</v>
      </c>
      <c r="W6001">
        <v>100.3</v>
      </c>
    </row>
    <row r="6002" spans="1:23">
      <c r="A6002">
        <v>2010</v>
      </c>
      <c r="B6002">
        <v>61</v>
      </c>
      <c r="C6002" t="s">
        <v>16</v>
      </c>
      <c r="D6002" t="s">
        <v>30</v>
      </c>
      <c r="E6002" t="s">
        <v>18</v>
      </c>
      <c r="F6002" t="s">
        <v>24</v>
      </c>
      <c r="G6002" t="s">
        <v>28</v>
      </c>
      <c r="H6002" s="3">
        <v>16057.29</v>
      </c>
      <c r="I6002" t="s">
        <v>21</v>
      </c>
      <c r="J6002" t="s">
        <v>22</v>
      </c>
      <c r="K60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28.1556269661336</v>
      </c>
      <c r="L6002" s="6">
        <f>TablaDatos[[#This Row],[IMC_raw]]/1000000000000000</f>
        <v>28.1556269661336</v>
      </c>
      <c r="M6002" s="2">
        <v>2.81556269661336E+16</v>
      </c>
      <c r="N60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2" s="13">
        <f t="shared" si="93"/>
        <v>6001</v>
      </c>
      <c r="P6002" s="2" t="str">
        <f>IF(TablaDatos[[#This Row],[Diabetes]]=0,"No","Si")</f>
        <v>No</v>
      </c>
      <c r="Q6002">
        <v>0</v>
      </c>
      <c r="R6002">
        <f>TablaDatos[[#This Row],[Aux2]]/10000000000000</f>
        <v>1692.8217001945</v>
      </c>
      <c r="S6002" s="1">
        <v>1.6928217001945E+16</v>
      </c>
      <c r="T6002" s="7">
        <f>TablaDatos[[#This Row],[Aux3]]/100000000000000</f>
        <v>205.35237827074201</v>
      </c>
      <c r="U6002" s="1">
        <v>2.05352378270742E+16</v>
      </c>
      <c r="V6002">
        <v>163.9</v>
      </c>
      <c r="W6002">
        <v>97</v>
      </c>
    </row>
    <row r="6003" spans="1:23">
      <c r="A6003">
        <v>2010</v>
      </c>
      <c r="B6003">
        <v>44</v>
      </c>
      <c r="C6003" t="s">
        <v>23</v>
      </c>
      <c r="D6003" t="s">
        <v>73</v>
      </c>
      <c r="E6003" t="s">
        <v>21</v>
      </c>
      <c r="F6003" t="s">
        <v>24</v>
      </c>
      <c r="G6003" t="s">
        <v>39</v>
      </c>
      <c r="H6003" s="3">
        <v>21671.14</v>
      </c>
      <c r="I6003" t="s">
        <v>19</v>
      </c>
      <c r="J6003" t="s">
        <v>18</v>
      </c>
      <c r="K60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28.136939358464002</v>
      </c>
      <c r="L6003" s="6">
        <f>TablaDatos[[#This Row],[IMC_raw]]/1000000000000000</f>
        <v>2.8136939358464002</v>
      </c>
      <c r="M6003" s="2">
        <v>2813693935846400</v>
      </c>
      <c r="N60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3" s="13">
        <f t="shared" si="93"/>
        <v>6002</v>
      </c>
      <c r="P6003" s="2" t="str">
        <f>IF(TablaDatos[[#This Row],[Diabetes]]=0,"No","Si")</f>
        <v>No</v>
      </c>
      <c r="Q6003">
        <v>0</v>
      </c>
      <c r="R6003">
        <f>TablaDatos[[#This Row],[Aux2]]/10000000000000</f>
        <v>2245.6273304811398</v>
      </c>
      <c r="S6003" s="1">
        <v>2.24562733048114E+16</v>
      </c>
      <c r="T6003" s="7">
        <f>TablaDatos[[#This Row],[Aux3]]/100000000000000</f>
        <v>25.867167281366001</v>
      </c>
      <c r="U6003" s="1">
        <v>2586716728136600</v>
      </c>
      <c r="V6003">
        <v>147.9</v>
      </c>
      <c r="W6003">
        <v>96.7</v>
      </c>
    </row>
    <row r="6004" spans="1:23">
      <c r="A6004">
        <v>2010</v>
      </c>
      <c r="B6004">
        <v>66</v>
      </c>
      <c r="C6004" t="s">
        <v>16</v>
      </c>
      <c r="D6004" t="s">
        <v>73</v>
      </c>
      <c r="E6004" t="s">
        <v>21</v>
      </c>
      <c r="F6004" t="s">
        <v>19</v>
      </c>
      <c r="G6004" t="s">
        <v>25</v>
      </c>
      <c r="H6004" s="3">
        <v>23306.55</v>
      </c>
      <c r="I6004" t="s">
        <v>21</v>
      </c>
      <c r="J6004" t="s">
        <v>21</v>
      </c>
      <c r="K60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28.119346685417501</v>
      </c>
      <c r="L6004" s="5">
        <f>TablaDatos[[#This Row],[IMC_raw]]/1000000000000000</f>
        <v>28.119346685417501</v>
      </c>
      <c r="M6004" s="2">
        <v>2.81193466854175E+16</v>
      </c>
      <c r="N60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4" s="13">
        <f t="shared" si="93"/>
        <v>6003</v>
      </c>
      <c r="P6004" s="2" t="str">
        <f>IF(TablaDatos[[#This Row],[Diabetes]]=0,"No","Si")</f>
        <v>No</v>
      </c>
      <c r="Q6004">
        <v>0</v>
      </c>
      <c r="R6004">
        <f>TablaDatos[[#This Row],[Aux2]]/10000000000000</f>
        <v>226.49864175595999</v>
      </c>
      <c r="S6004" s="1">
        <v>2264986417559600</v>
      </c>
      <c r="T6004" s="7">
        <f>TablaDatos[[#This Row],[Aux3]]/100000000000000</f>
        <v>224.38788366202601</v>
      </c>
      <c r="U6004" s="1">
        <v>2.24387883662026E+16</v>
      </c>
      <c r="V6004">
        <v>165.7</v>
      </c>
      <c r="W6004">
        <v>95.4</v>
      </c>
    </row>
    <row r="6005" spans="1:23">
      <c r="A6005">
        <v>2010</v>
      </c>
      <c r="B6005">
        <v>62</v>
      </c>
      <c r="C6005" t="s">
        <v>23</v>
      </c>
      <c r="D6005" t="s">
        <v>29</v>
      </c>
      <c r="E6005" t="s">
        <v>19</v>
      </c>
      <c r="F6005" t="s">
        <v>24</v>
      </c>
      <c r="G6005" t="s">
        <v>28</v>
      </c>
      <c r="H6005" s="3">
        <v>11137.85</v>
      </c>
      <c r="I6005" t="s">
        <v>21</v>
      </c>
      <c r="J6005" t="s">
        <v>22</v>
      </c>
      <c r="K60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28.100906919387501</v>
      </c>
      <c r="L6005" s="5">
        <f>TablaDatos[[#This Row],[IMC_raw]]/1000000000000000</f>
        <v>2.8100906919387501</v>
      </c>
      <c r="M6005" s="2">
        <v>2810090691938750</v>
      </c>
      <c r="N60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5" s="13">
        <f t="shared" si="93"/>
        <v>6004</v>
      </c>
      <c r="P6005" s="2" t="str">
        <f>IF(TablaDatos[[#This Row],[Diabetes]]=0,"No","Si")</f>
        <v>Si</v>
      </c>
      <c r="Q6005">
        <v>1</v>
      </c>
      <c r="R6005">
        <f>TablaDatos[[#This Row],[Aux2]]/10000000000000</f>
        <v>2332.67870289231</v>
      </c>
      <c r="S6005" s="1">
        <v>2.33267870289231E+16</v>
      </c>
      <c r="T6005" s="7">
        <f>TablaDatos[[#This Row],[Aux3]]/100000000000000</f>
        <v>3.0000000000000001E-12</v>
      </c>
      <c r="U6005">
        <v>300</v>
      </c>
      <c r="V6005">
        <v>169.8</v>
      </c>
      <c r="W6005">
        <v>97.6</v>
      </c>
    </row>
    <row r="6006" spans="1:23">
      <c r="A6006">
        <v>2010</v>
      </c>
      <c r="B6006">
        <v>60</v>
      </c>
      <c r="C6006" t="s">
        <v>16</v>
      </c>
      <c r="D6006" t="s">
        <v>17</v>
      </c>
      <c r="E6006" t="s">
        <v>21</v>
      </c>
      <c r="F6006" t="s">
        <v>40</v>
      </c>
      <c r="G6006" t="s">
        <v>28</v>
      </c>
      <c r="H6006" s="3">
        <v>31948.1</v>
      </c>
      <c r="I6006" t="s">
        <v>21</v>
      </c>
      <c r="J6006" t="s">
        <v>19</v>
      </c>
      <c r="K60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28.062214798167599</v>
      </c>
      <c r="L6006" s="5">
        <f>TablaDatos[[#This Row],[IMC_raw]]/1000000000000000</f>
        <v>28.062214798167599</v>
      </c>
      <c r="M6006" s="2">
        <v>2.80622147981676E+16</v>
      </c>
      <c r="N60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6" s="13">
        <f t="shared" si="93"/>
        <v>6005</v>
      </c>
      <c r="P6006" s="2" t="str">
        <f>IF(TablaDatos[[#This Row],[Diabetes]]=0,"No","Si")</f>
        <v>No</v>
      </c>
      <c r="Q6006">
        <v>0</v>
      </c>
      <c r="R6006">
        <f>TablaDatos[[#This Row],[Aux2]]/10000000000000</f>
        <v>1985.9418059265799</v>
      </c>
      <c r="S6006" s="1">
        <v>1.98594180592658E+16</v>
      </c>
      <c r="T6006" s="7">
        <f>TablaDatos[[#This Row],[Aux3]]/100000000000000</f>
        <v>218.24247746831401</v>
      </c>
      <c r="U6006" s="1">
        <v>2.18242477468314E+16</v>
      </c>
      <c r="V6006">
        <v>160.69999999999999</v>
      </c>
      <c r="W6006">
        <v>98.3</v>
      </c>
    </row>
    <row r="6007" spans="1:23">
      <c r="A6007">
        <v>2010</v>
      </c>
      <c r="B6007">
        <v>67</v>
      </c>
      <c r="C6007" t="s">
        <v>23</v>
      </c>
      <c r="D6007" t="s">
        <v>73</v>
      </c>
      <c r="E6007" t="s">
        <v>18</v>
      </c>
      <c r="F6007" t="s">
        <v>24</v>
      </c>
      <c r="G6007" t="s">
        <v>25</v>
      </c>
      <c r="H6007" s="3">
        <v>34544.699999999997</v>
      </c>
      <c r="I6007" t="s">
        <v>21</v>
      </c>
      <c r="J6007" t="s">
        <v>18</v>
      </c>
      <c r="K60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28.053708366792698</v>
      </c>
      <c r="L6007" s="6">
        <f>TablaDatos[[#This Row],[IMC_raw]]/1000000000000000</f>
        <v>2.8053708366792698</v>
      </c>
      <c r="M6007" s="2">
        <v>2805370836679270</v>
      </c>
      <c r="N60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7" s="13">
        <f t="shared" si="93"/>
        <v>6006</v>
      </c>
      <c r="P6007" s="2" t="str">
        <f>IF(TablaDatos[[#This Row],[Diabetes]]=0,"No","Si")</f>
        <v>No</v>
      </c>
      <c r="Q6007">
        <v>0</v>
      </c>
      <c r="R6007">
        <f>TablaDatos[[#This Row],[Aux2]]/10000000000000</f>
        <v>2164.1408009557799</v>
      </c>
      <c r="S6007" s="1">
        <v>2.16414080095578E+16</v>
      </c>
      <c r="T6007" s="7">
        <f>TablaDatos[[#This Row],[Aux3]]/100000000000000</f>
        <v>209.538802108716</v>
      </c>
      <c r="U6007" s="1">
        <v>2.09538802108716E+16</v>
      </c>
      <c r="V6007">
        <v>146.6</v>
      </c>
      <c r="W6007">
        <v>93.7</v>
      </c>
    </row>
    <row r="6008" spans="1:23">
      <c r="A6008">
        <v>2010</v>
      </c>
      <c r="B6008">
        <v>53</v>
      </c>
      <c r="C6008" t="s">
        <v>23</v>
      </c>
      <c r="D6008" t="s">
        <v>17</v>
      </c>
      <c r="E6008" t="s">
        <v>18</v>
      </c>
      <c r="F6008" t="s">
        <v>24</v>
      </c>
      <c r="G6008" t="s">
        <v>20</v>
      </c>
      <c r="H6008" s="3">
        <v>21315.34</v>
      </c>
      <c r="I6008" t="s">
        <v>19</v>
      </c>
      <c r="J6008" t="s">
        <v>22</v>
      </c>
      <c r="K60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28.044585753557801</v>
      </c>
      <c r="L6008" s="6">
        <f>TablaDatos[[#This Row],[IMC_raw]]/1000000000000000</f>
        <v>28.044585753557801</v>
      </c>
      <c r="M6008" s="2">
        <v>2.80445857535578E+16</v>
      </c>
      <c r="N60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8" s="13">
        <f t="shared" si="93"/>
        <v>6007</v>
      </c>
      <c r="P6008" s="2" t="str">
        <f>IF(TablaDatos[[#This Row],[Diabetes]]=0,"No","Si")</f>
        <v>No</v>
      </c>
      <c r="Q6008">
        <v>0</v>
      </c>
      <c r="R6008">
        <f>TablaDatos[[#This Row],[Aux2]]/10000000000000</f>
        <v>1881.4344616989299</v>
      </c>
      <c r="S6008" s="1">
        <v>1.88143446169893E+16</v>
      </c>
      <c r="T6008" s="7">
        <f>TablaDatos[[#This Row],[Aux3]]/100000000000000</f>
        <v>232.43307039426</v>
      </c>
      <c r="U6008" s="1">
        <v>2.3243307039426E+16</v>
      </c>
      <c r="V6008">
        <v>148.6</v>
      </c>
      <c r="W6008">
        <v>85.6</v>
      </c>
    </row>
    <row r="6009" spans="1:23">
      <c r="A6009">
        <v>2010</v>
      </c>
      <c r="B6009">
        <v>48</v>
      </c>
      <c r="C6009" t="s">
        <v>16</v>
      </c>
      <c r="D6009" t="s">
        <v>34</v>
      </c>
      <c r="E6009" t="s">
        <v>18</v>
      </c>
      <c r="F6009" t="s">
        <v>19</v>
      </c>
      <c r="G6009" t="s">
        <v>20</v>
      </c>
      <c r="H6009" s="3">
        <v>21007.11</v>
      </c>
      <c r="I6009" t="s">
        <v>19</v>
      </c>
      <c r="J6009" t="s">
        <v>22</v>
      </c>
      <c r="K60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28.035916237057599</v>
      </c>
      <c r="L6009" s="5">
        <f>TablaDatos[[#This Row],[IMC_raw]]/1000000000000000</f>
        <v>2.8035916237057599</v>
      </c>
      <c r="M6009" s="2">
        <v>2803591623705760</v>
      </c>
      <c r="N60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09" s="13">
        <f t="shared" si="93"/>
        <v>6008</v>
      </c>
      <c r="P6009" s="2" t="str">
        <f>IF(TablaDatos[[#This Row],[Diabetes]]=0,"No","Si")</f>
        <v>No</v>
      </c>
      <c r="Q6009">
        <v>0</v>
      </c>
      <c r="R6009">
        <f>TablaDatos[[#This Row],[Aux2]]/10000000000000</f>
        <v>1845.5013289183701</v>
      </c>
      <c r="S6009" s="1">
        <v>1.84550132891837E+16</v>
      </c>
      <c r="T6009" s="7">
        <f>TablaDatos[[#This Row],[Aux3]]/100000000000000</f>
        <v>220.63408296261801</v>
      </c>
      <c r="U6009" s="1">
        <v>2.20634082962618E+16</v>
      </c>
      <c r="V6009">
        <v>144.69999999999999</v>
      </c>
      <c r="W6009">
        <v>84.8</v>
      </c>
    </row>
    <row r="6010" spans="1:23">
      <c r="A6010">
        <v>2010</v>
      </c>
      <c r="B6010">
        <v>62</v>
      </c>
      <c r="C6010" t="s">
        <v>23</v>
      </c>
      <c r="D6010" t="s">
        <v>42</v>
      </c>
      <c r="E6010" t="s">
        <v>18</v>
      </c>
      <c r="F6010" t="s">
        <v>24</v>
      </c>
      <c r="G6010" t="s">
        <v>28</v>
      </c>
      <c r="H6010" s="3">
        <v>19739.95</v>
      </c>
      <c r="I6010" t="s">
        <v>21</v>
      </c>
      <c r="J6010" t="s">
        <v>22</v>
      </c>
      <c r="K60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28.010512364682299</v>
      </c>
      <c r="L6010" s="6">
        <f>TablaDatos[[#This Row],[IMC_raw]]/100000000000000</f>
        <v>28.010512364682299</v>
      </c>
      <c r="M6010" s="2">
        <v>2801051236468230</v>
      </c>
      <c r="N60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0" s="13">
        <f t="shared" si="93"/>
        <v>6009</v>
      </c>
      <c r="P6010" s="2" t="str">
        <f>IF(TablaDatos[[#This Row],[Diabetes]]=0,"No","Si")</f>
        <v>No</v>
      </c>
      <c r="Q6010">
        <v>0</v>
      </c>
      <c r="R6010">
        <f>TablaDatos[[#This Row],[Aux2]]/10000000000000</f>
        <v>2080.78539972102</v>
      </c>
      <c r="S6010" s="1">
        <v>2.08078539972102E+16</v>
      </c>
      <c r="T6010" s="7">
        <f>TablaDatos[[#This Row],[Aux3]]/100000000000000</f>
        <v>234.547835594449</v>
      </c>
      <c r="U6010" s="1">
        <v>2.34547835594449E+16</v>
      </c>
      <c r="V6010">
        <v>158.4</v>
      </c>
      <c r="W6010">
        <v>93.8</v>
      </c>
    </row>
    <row r="6011" spans="1:23">
      <c r="A6011">
        <v>2010</v>
      </c>
      <c r="B6011">
        <v>53</v>
      </c>
      <c r="C6011" t="s">
        <v>23</v>
      </c>
      <c r="D6011" t="s">
        <v>72</v>
      </c>
      <c r="E6011" t="s">
        <v>19</v>
      </c>
      <c r="F6011" t="s">
        <v>35</v>
      </c>
      <c r="G6011" t="s">
        <v>20</v>
      </c>
      <c r="H6011" s="3">
        <v>28600.31</v>
      </c>
      <c r="I6011" t="s">
        <v>19</v>
      </c>
      <c r="J6011" t="s">
        <v>19</v>
      </c>
      <c r="K60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27.994088319376502</v>
      </c>
      <c r="L6011" s="5">
        <f>TablaDatos[[#This Row],[IMC_raw]]/1000000000000000</f>
        <v>27.994088319376502</v>
      </c>
      <c r="M6011" s="2">
        <v>2.79940883193765E+16</v>
      </c>
      <c r="N60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1" s="13">
        <f t="shared" si="93"/>
        <v>6010</v>
      </c>
      <c r="P6011" s="2" t="str">
        <f>IF(TablaDatos[[#This Row],[Diabetes]]=0,"No","Si")</f>
        <v>No</v>
      </c>
      <c r="Q6011">
        <v>0</v>
      </c>
      <c r="R6011">
        <f>TablaDatos[[#This Row],[Aux2]]/10000000000000</f>
        <v>209.474496503632</v>
      </c>
      <c r="S6011" s="1">
        <v>2094744965036320</v>
      </c>
      <c r="T6011" s="7">
        <f>TablaDatos[[#This Row],[Aux3]]/100000000000000</f>
        <v>28.5398003085859</v>
      </c>
      <c r="U6011" s="1">
        <v>2853980030858590</v>
      </c>
      <c r="V6011">
        <v>156.4</v>
      </c>
      <c r="W6011">
        <v>91.9</v>
      </c>
    </row>
    <row r="6012" spans="1:23">
      <c r="A6012">
        <v>2010</v>
      </c>
      <c r="B6012">
        <v>56</v>
      </c>
      <c r="C6012" t="s">
        <v>16</v>
      </c>
      <c r="D6012" t="s">
        <v>71</v>
      </c>
      <c r="E6012" t="s">
        <v>31</v>
      </c>
      <c r="F6012" t="s">
        <v>24</v>
      </c>
      <c r="G6012" t="s">
        <v>28</v>
      </c>
      <c r="H6012" s="3">
        <v>27043.040000000001</v>
      </c>
      <c r="I6012" t="s">
        <v>21</v>
      </c>
      <c r="J6012" t="s">
        <v>19</v>
      </c>
      <c r="K60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27.989379134181</v>
      </c>
      <c r="L6012" s="5">
        <f>TablaDatos[[#This Row],[IMC_raw]]/1000000000000000</f>
        <v>27.989379134181</v>
      </c>
      <c r="M6012" s="2">
        <v>2.7989379134181E+16</v>
      </c>
      <c r="N60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2" s="13">
        <f t="shared" si="93"/>
        <v>6011</v>
      </c>
      <c r="P6012" s="2" t="str">
        <f>IF(TablaDatos[[#This Row],[Diabetes]]=0,"No","Si")</f>
        <v>Si</v>
      </c>
      <c r="Q6012">
        <v>1</v>
      </c>
      <c r="R6012">
        <f>TablaDatos[[#This Row],[Aux2]]/10000000000000</f>
        <v>2319.38347380196</v>
      </c>
      <c r="S6012" s="1">
        <v>2.31938347380196E+16</v>
      </c>
      <c r="T6012" s="7">
        <f>TablaDatos[[#This Row],[Aux3]]/100000000000000</f>
        <v>26.858845444138201</v>
      </c>
      <c r="U6012" s="1">
        <v>2685884544413820</v>
      </c>
      <c r="V6012">
        <v>171</v>
      </c>
      <c r="W6012">
        <v>100.3</v>
      </c>
    </row>
    <row r="6013" spans="1:23">
      <c r="A6013">
        <v>2010</v>
      </c>
      <c r="B6013">
        <v>49</v>
      </c>
      <c r="C6013" t="s">
        <v>23</v>
      </c>
      <c r="D6013" t="s">
        <v>34</v>
      </c>
      <c r="E6013" t="s">
        <v>18</v>
      </c>
      <c r="F6013" t="s">
        <v>35</v>
      </c>
      <c r="G6013" t="s">
        <v>20</v>
      </c>
      <c r="H6013" s="3">
        <v>17245.830000000002</v>
      </c>
      <c r="I6013" t="s">
        <v>19</v>
      </c>
      <c r="J6013" t="s">
        <v>22</v>
      </c>
      <c r="K60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27.987517666805001</v>
      </c>
      <c r="L6013" s="5">
        <f>TablaDatos[[#This Row],[IMC_raw]]/1000000000000000</f>
        <v>2.7987517666805002</v>
      </c>
      <c r="M6013" s="2">
        <v>2798751766680500</v>
      </c>
      <c r="N60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3" s="13">
        <f t="shared" si="93"/>
        <v>6012</v>
      </c>
      <c r="P6013" s="2" t="str">
        <f>IF(TablaDatos[[#This Row],[Diabetes]]=0,"No","Si")</f>
        <v>No</v>
      </c>
      <c r="Q6013">
        <v>0</v>
      </c>
      <c r="R6013">
        <f>TablaDatos[[#This Row],[Aux2]]/10000000000000</f>
        <v>188.36986488843201</v>
      </c>
      <c r="S6013" s="1">
        <v>1883698648884320</v>
      </c>
      <c r="T6013" s="7">
        <f>TablaDatos[[#This Row],[Aux3]]/100000000000000</f>
        <v>214.45458993850701</v>
      </c>
      <c r="U6013" s="1">
        <v>2.14454589938507E+16</v>
      </c>
      <c r="V6013">
        <v>137.4</v>
      </c>
      <c r="W6013">
        <v>79.8</v>
      </c>
    </row>
    <row r="6014" spans="1:23">
      <c r="A6014">
        <v>2010</v>
      </c>
      <c r="B6014">
        <v>59</v>
      </c>
      <c r="C6014" t="s">
        <v>23</v>
      </c>
      <c r="D6014" t="s">
        <v>29</v>
      </c>
      <c r="E6014" t="s">
        <v>21</v>
      </c>
      <c r="F6014" t="s">
        <v>24</v>
      </c>
      <c r="G6014" t="s">
        <v>28</v>
      </c>
      <c r="H6014" s="3">
        <v>17217.84</v>
      </c>
      <c r="I6014" t="s">
        <v>21</v>
      </c>
      <c r="J6014" t="s">
        <v>18</v>
      </c>
      <c r="K60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27.974048150165899</v>
      </c>
      <c r="L6014" s="5">
        <f>TablaDatos[[#This Row],[IMC_raw]]/1000000000000000</f>
        <v>2.79740481501659</v>
      </c>
      <c r="M6014" s="2">
        <v>2797404815016590</v>
      </c>
      <c r="N60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4" s="13">
        <f t="shared" si="93"/>
        <v>6013</v>
      </c>
      <c r="P6014" s="2" t="str">
        <f>IF(TablaDatos[[#This Row],[Diabetes]]=0,"No","Si")</f>
        <v>No</v>
      </c>
      <c r="Q6014">
        <v>0</v>
      </c>
      <c r="R6014">
        <f>TablaDatos[[#This Row],[Aux2]]/10000000000000</f>
        <v>2294.11445507904</v>
      </c>
      <c r="S6014" s="1">
        <v>2.29411445507904E+16</v>
      </c>
      <c r="T6014" s="7">
        <f>TablaDatos[[#This Row],[Aux3]]/100000000000000</f>
        <v>244.992980329885</v>
      </c>
      <c r="U6014" s="1">
        <v>2.44992980329885E+16</v>
      </c>
      <c r="V6014">
        <v>159.69999999999999</v>
      </c>
      <c r="W6014">
        <v>98.4</v>
      </c>
    </row>
    <row r="6015" spans="1:23">
      <c r="A6015">
        <v>2010</v>
      </c>
      <c r="B6015">
        <v>61</v>
      </c>
      <c r="C6015" t="s">
        <v>23</v>
      </c>
      <c r="D6015" t="s">
        <v>42</v>
      </c>
      <c r="E6015" t="s">
        <v>21</v>
      </c>
      <c r="F6015" t="s">
        <v>24</v>
      </c>
      <c r="G6015" t="s">
        <v>28</v>
      </c>
      <c r="H6015" s="3">
        <v>19106.82</v>
      </c>
      <c r="I6015" t="s">
        <v>21</v>
      </c>
      <c r="J6015" t="s">
        <v>18</v>
      </c>
      <c r="K60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27.952656235132299</v>
      </c>
      <c r="L6015" s="6">
        <f>TablaDatos[[#This Row],[IMC_raw]]/1000000000000000</f>
        <v>27.952656235132299</v>
      </c>
      <c r="M6015" s="2">
        <v>2.79526562351323E+16</v>
      </c>
      <c r="N60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5" s="13">
        <f t="shared" si="93"/>
        <v>6014</v>
      </c>
      <c r="P6015" s="2" t="str">
        <f>IF(TablaDatos[[#This Row],[Diabetes]]=0,"No","Si")</f>
        <v>No</v>
      </c>
      <c r="Q6015">
        <v>0</v>
      </c>
      <c r="R6015">
        <f>TablaDatos[[#This Row],[Aux2]]/10000000000000</f>
        <v>2439.98965507191</v>
      </c>
      <c r="S6015" s="1">
        <v>2.43998965507191E+16</v>
      </c>
      <c r="T6015" s="7">
        <f>TablaDatos[[#This Row],[Aux3]]/100000000000000</f>
        <v>216.72370850645399</v>
      </c>
      <c r="U6015" s="1">
        <v>2.16723708506454E+16</v>
      </c>
      <c r="V6015">
        <v>163</v>
      </c>
      <c r="W6015">
        <v>94.6</v>
      </c>
    </row>
    <row r="6016" spans="1:23">
      <c r="A6016">
        <v>2010</v>
      </c>
      <c r="B6016">
        <v>71</v>
      </c>
      <c r="C6016" t="s">
        <v>23</v>
      </c>
      <c r="D6016" t="s">
        <v>30</v>
      </c>
      <c r="E6016" t="s">
        <v>18</v>
      </c>
      <c r="F6016" t="s">
        <v>40</v>
      </c>
      <c r="G6016" t="s">
        <v>25</v>
      </c>
      <c r="H6016" s="3">
        <v>16069.25</v>
      </c>
      <c r="I6016" t="s">
        <v>18</v>
      </c>
      <c r="J6016" t="s">
        <v>22</v>
      </c>
      <c r="K60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27.9171234084296</v>
      </c>
      <c r="L6016" s="6">
        <f>TablaDatos[[#This Row],[IMC_raw]]/1000000000000000</f>
        <v>27.9171234084296</v>
      </c>
      <c r="M6016" s="2">
        <v>2.79171234084296E+16</v>
      </c>
      <c r="N60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6" s="13">
        <f t="shared" si="93"/>
        <v>6015</v>
      </c>
      <c r="P6016" s="2" t="str">
        <f>IF(TablaDatos[[#This Row],[Diabetes]]=0,"No","Si")</f>
        <v>No</v>
      </c>
      <c r="Q6016">
        <v>0</v>
      </c>
      <c r="R6016">
        <f>TablaDatos[[#This Row],[Aux2]]/10000000000000</f>
        <v>2290.1375940384701</v>
      </c>
      <c r="S6016" s="1">
        <v>2.29013759403847E+16</v>
      </c>
      <c r="T6016" s="7">
        <f>TablaDatos[[#This Row],[Aux3]]/100000000000000</f>
        <v>221.29832567724199</v>
      </c>
      <c r="U6016" s="1">
        <v>2.21298325677242E+16</v>
      </c>
      <c r="V6016">
        <v>169.4</v>
      </c>
      <c r="W6016">
        <v>89.1</v>
      </c>
    </row>
    <row r="6017" spans="1:23">
      <c r="A6017">
        <v>2010</v>
      </c>
      <c r="B6017">
        <v>64</v>
      </c>
      <c r="C6017" t="s">
        <v>16</v>
      </c>
      <c r="D6017" t="s">
        <v>29</v>
      </c>
      <c r="E6017" t="s">
        <v>18</v>
      </c>
      <c r="F6017" t="s">
        <v>19</v>
      </c>
      <c r="G6017" t="s">
        <v>28</v>
      </c>
      <c r="H6017" s="3">
        <v>29332.43</v>
      </c>
      <c r="I6017" t="s">
        <v>21</v>
      </c>
      <c r="J6017" t="s">
        <v>18</v>
      </c>
      <c r="K60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27.910748177896</v>
      </c>
      <c r="L6017" s="5">
        <f>TablaDatos[[#This Row],[IMC_raw]]/1000000000000000</f>
        <v>2.7910748177896001</v>
      </c>
      <c r="M6017" s="2">
        <v>2791074817789600</v>
      </c>
      <c r="N60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7" s="13">
        <f t="shared" si="93"/>
        <v>6016</v>
      </c>
      <c r="P6017" s="2" t="str">
        <f>IF(TablaDatos[[#This Row],[Diabetes]]=0,"No","Si")</f>
        <v>No</v>
      </c>
      <c r="Q6017">
        <v>0</v>
      </c>
      <c r="R6017">
        <f>TablaDatos[[#This Row],[Aux2]]/10000000000000</f>
        <v>214.27570415036101</v>
      </c>
      <c r="S6017" s="1">
        <v>2142757041503610</v>
      </c>
      <c r="T6017" s="7">
        <f>TablaDatos[[#This Row],[Aux3]]/100000000000000</f>
        <v>23.2932291873</v>
      </c>
      <c r="U6017" s="1">
        <v>2329322918730000</v>
      </c>
      <c r="V6017">
        <v>157.1</v>
      </c>
      <c r="W6017">
        <v>90.9</v>
      </c>
    </row>
    <row r="6018" spans="1:23">
      <c r="A6018">
        <v>2010</v>
      </c>
      <c r="B6018">
        <v>43</v>
      </c>
      <c r="C6018" t="s">
        <v>23</v>
      </c>
      <c r="D6018" t="s">
        <v>71</v>
      </c>
      <c r="E6018" t="s">
        <v>18</v>
      </c>
      <c r="F6018" t="s">
        <v>40</v>
      </c>
      <c r="G6018" t="s">
        <v>39</v>
      </c>
      <c r="H6018" s="3">
        <v>12545</v>
      </c>
      <c r="I6018" t="s">
        <v>19</v>
      </c>
      <c r="J6018" t="s">
        <v>21</v>
      </c>
      <c r="K60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27.894127235975802</v>
      </c>
      <c r="L6018" s="5">
        <f>TablaDatos[[#This Row],[IMC_raw]]/1000000000000000</f>
        <v>27.894127235975802</v>
      </c>
      <c r="M6018" s="2">
        <v>2.78941272359758E+16</v>
      </c>
      <c r="N60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8" s="13">
        <f t="shared" ref="O6018:O6081" si="94">O6017+1</f>
        <v>6017</v>
      </c>
      <c r="P6018" s="2" t="str">
        <f>IF(TablaDatos[[#This Row],[Diabetes]]=0,"No","Si")</f>
        <v>No</v>
      </c>
      <c r="Q6018">
        <v>0</v>
      </c>
      <c r="R6018">
        <f>TablaDatos[[#This Row],[Aux2]]/10000000000000</f>
        <v>1847.9326287419899</v>
      </c>
      <c r="S6018" s="1">
        <v>1.84793262874199E+16</v>
      </c>
      <c r="T6018" s="7">
        <f>TablaDatos[[#This Row],[Aux3]]/100000000000000</f>
        <v>231.68334727839101</v>
      </c>
      <c r="U6018" s="1">
        <v>2.31683347278391E+16</v>
      </c>
      <c r="V6018">
        <v>148.5</v>
      </c>
      <c r="W6018">
        <v>90.3</v>
      </c>
    </row>
    <row r="6019" spans="1:23">
      <c r="A6019">
        <v>2010</v>
      </c>
      <c r="B6019">
        <v>62</v>
      </c>
      <c r="C6019" t="s">
        <v>16</v>
      </c>
      <c r="D6019" t="s">
        <v>34</v>
      </c>
      <c r="E6019" t="s">
        <v>18</v>
      </c>
      <c r="F6019" t="s">
        <v>40</v>
      </c>
      <c r="G6019" t="s">
        <v>28</v>
      </c>
      <c r="H6019" s="3">
        <v>18058.59</v>
      </c>
      <c r="I6019" t="s">
        <v>19</v>
      </c>
      <c r="J6019" t="s">
        <v>18</v>
      </c>
      <c r="K60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27.8802928571377</v>
      </c>
      <c r="L6019" s="5">
        <f>TablaDatos[[#This Row],[IMC_raw]]/1000000000000000</f>
        <v>27.8802928571377</v>
      </c>
      <c r="M6019" s="2">
        <v>2.78802928571377E+16</v>
      </c>
      <c r="N60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19" s="13">
        <f t="shared" si="94"/>
        <v>6018</v>
      </c>
      <c r="P6019" s="2" t="str">
        <f>IF(TablaDatos[[#This Row],[Diabetes]]=0,"No","Si")</f>
        <v>No</v>
      </c>
      <c r="Q6019">
        <v>0</v>
      </c>
      <c r="R6019">
        <f>TablaDatos[[#This Row],[Aux2]]/10000000000000</f>
        <v>1475.42646922889</v>
      </c>
      <c r="S6019" s="1">
        <v>1.47542646922889E+16</v>
      </c>
      <c r="T6019" s="7">
        <f>TablaDatos[[#This Row],[Aux3]]/100000000000000</f>
        <v>16.603803501474399</v>
      </c>
      <c r="U6019" s="1">
        <v>1660380350147440</v>
      </c>
      <c r="V6019">
        <v>148.1</v>
      </c>
      <c r="W6019">
        <v>100.1</v>
      </c>
    </row>
    <row r="6020" spans="1:23">
      <c r="A6020">
        <v>2010</v>
      </c>
      <c r="B6020">
        <v>70</v>
      </c>
      <c r="C6020" t="s">
        <v>16</v>
      </c>
      <c r="D6020" t="s">
        <v>29</v>
      </c>
      <c r="E6020" t="s">
        <v>21</v>
      </c>
      <c r="F6020" t="s">
        <v>19</v>
      </c>
      <c r="G6020" t="s">
        <v>25</v>
      </c>
      <c r="H6020" s="3">
        <v>12544.45</v>
      </c>
      <c r="I6020" t="s">
        <v>21</v>
      </c>
      <c r="J6020" t="s">
        <v>18</v>
      </c>
      <c r="K60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27.861882668044998</v>
      </c>
      <c r="L6020" s="5">
        <f>TablaDatos[[#This Row],[IMC_raw]]/1000000000000000</f>
        <v>27.861882668044998</v>
      </c>
      <c r="M6020" s="2">
        <v>2.7861882668045E+16</v>
      </c>
      <c r="N60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0" s="13">
        <f t="shared" si="94"/>
        <v>6019</v>
      </c>
      <c r="P6020" s="2" t="str">
        <f>IF(TablaDatos[[#This Row],[Diabetes]]=0,"No","Si")</f>
        <v>Si</v>
      </c>
      <c r="Q6020">
        <v>1</v>
      </c>
      <c r="R6020">
        <f>TablaDatos[[#This Row],[Aux2]]/10000000000000</f>
        <v>230.54128091487101</v>
      </c>
      <c r="S6020" s="1">
        <v>2305412809148710</v>
      </c>
      <c r="T6020" s="7">
        <f>TablaDatos[[#This Row],[Aux3]]/100000000000000</f>
        <v>225.842317761505</v>
      </c>
      <c r="U6020" s="1">
        <v>2.25842317761505E+16</v>
      </c>
      <c r="V6020">
        <v>167</v>
      </c>
      <c r="W6020">
        <v>105.2</v>
      </c>
    </row>
    <row r="6021" spans="1:23">
      <c r="A6021">
        <v>2010</v>
      </c>
      <c r="B6021">
        <v>69</v>
      </c>
      <c r="C6021" t="s">
        <v>16</v>
      </c>
      <c r="D6021" t="s">
        <v>17</v>
      </c>
      <c r="E6021" t="s">
        <v>19</v>
      </c>
      <c r="F6021" t="s">
        <v>19</v>
      </c>
      <c r="G6021" t="s">
        <v>25</v>
      </c>
      <c r="H6021" s="3">
        <v>26295.35</v>
      </c>
      <c r="I6021" t="s">
        <v>21</v>
      </c>
      <c r="J6021" t="s">
        <v>19</v>
      </c>
      <c r="K60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27.835510169281001</v>
      </c>
      <c r="L6021" s="5">
        <f>TablaDatos[[#This Row],[IMC_raw]]/1000000000000000</f>
        <v>27.835510169281001</v>
      </c>
      <c r="M6021" s="2">
        <v>2.7835510169281E+16</v>
      </c>
      <c r="N60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1" s="13">
        <f t="shared" si="94"/>
        <v>6020</v>
      </c>
      <c r="P6021" s="2" t="str">
        <f>IF(TablaDatos[[#This Row],[Diabetes]]=0,"No","Si")</f>
        <v>No</v>
      </c>
      <c r="Q6021">
        <v>0</v>
      </c>
      <c r="R6021">
        <f>TablaDatos[[#This Row],[Aux2]]/10000000000000</f>
        <v>2394.0981811322199</v>
      </c>
      <c r="S6021" s="1">
        <v>2.39409818113222E+16</v>
      </c>
      <c r="T6021" s="7">
        <f>TablaDatos[[#This Row],[Aux3]]/100000000000000</f>
        <v>227.24110762255299</v>
      </c>
      <c r="U6021" s="1">
        <v>2.27241107622553E+16</v>
      </c>
      <c r="V6021">
        <v>152.30000000000001</v>
      </c>
      <c r="W6021">
        <v>98.8</v>
      </c>
    </row>
    <row r="6022" spans="1:23">
      <c r="A6022">
        <v>2010</v>
      </c>
      <c r="B6022">
        <v>51</v>
      </c>
      <c r="C6022" t="s">
        <v>23</v>
      </c>
      <c r="D6022" t="s">
        <v>29</v>
      </c>
      <c r="E6022" t="s">
        <v>18</v>
      </c>
      <c r="F6022" t="s">
        <v>40</v>
      </c>
      <c r="G6022" t="s">
        <v>20</v>
      </c>
      <c r="H6022" s="3">
        <v>18669.78</v>
      </c>
      <c r="I6022" t="s">
        <v>19</v>
      </c>
      <c r="J6022" t="s">
        <v>18</v>
      </c>
      <c r="K60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27.7774929562013</v>
      </c>
      <c r="L6022" s="6">
        <f>TablaDatos[[#This Row],[IMC_raw]]/1000000000000000</f>
        <v>2.7777492956201302</v>
      </c>
      <c r="M6022" s="2">
        <v>2777749295620130</v>
      </c>
      <c r="N60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2" s="13">
        <f t="shared" si="94"/>
        <v>6021</v>
      </c>
      <c r="P6022" s="2" t="str">
        <f>IF(TablaDatos[[#This Row],[Diabetes]]=0,"No","Si")</f>
        <v>No</v>
      </c>
      <c r="Q6022">
        <v>0</v>
      </c>
      <c r="R6022">
        <f>TablaDatos[[#This Row],[Aux2]]/10000000000000</f>
        <v>1936.6431260551301</v>
      </c>
      <c r="S6022" s="1">
        <v>1.93664312605513E+16</v>
      </c>
      <c r="T6022" s="7">
        <f>TablaDatos[[#This Row],[Aux3]]/100000000000000</f>
        <v>23.338963812786201</v>
      </c>
      <c r="U6022" s="1">
        <v>2333896381278620</v>
      </c>
      <c r="V6022">
        <v>143</v>
      </c>
      <c r="W6022">
        <v>87.3</v>
      </c>
    </row>
    <row r="6023" spans="1:23">
      <c r="A6023">
        <v>2010</v>
      </c>
      <c r="B6023">
        <v>68</v>
      </c>
      <c r="C6023" t="s">
        <v>23</v>
      </c>
      <c r="D6023" t="s">
        <v>73</v>
      </c>
      <c r="E6023" t="s">
        <v>18</v>
      </c>
      <c r="F6023" t="s">
        <v>19</v>
      </c>
      <c r="G6023" t="s">
        <v>25</v>
      </c>
      <c r="H6023" s="3">
        <v>24297.52</v>
      </c>
      <c r="I6023" t="s">
        <v>21</v>
      </c>
      <c r="J6023" t="s">
        <v>18</v>
      </c>
      <c r="K60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27.770570001027799</v>
      </c>
      <c r="L6023" s="6">
        <f>TablaDatos[[#This Row],[IMC_raw]]/1000000000000000</f>
        <v>0.277705700010278</v>
      </c>
      <c r="M6023" s="2">
        <v>277705700010278</v>
      </c>
      <c r="N60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3" s="13">
        <f t="shared" si="94"/>
        <v>6022</v>
      </c>
      <c r="P6023" s="2" t="str">
        <f>IF(TablaDatos[[#This Row],[Diabetes]]=0,"No","Si")</f>
        <v>No</v>
      </c>
      <c r="Q6023">
        <v>0</v>
      </c>
      <c r="R6023">
        <f>TablaDatos[[#This Row],[Aux2]]/10000000000000</f>
        <v>2342.88671384074</v>
      </c>
      <c r="S6023" s="1">
        <v>2.34288671384074E+16</v>
      </c>
      <c r="T6023" s="7">
        <f>TablaDatos[[#This Row],[Aux3]]/100000000000000</f>
        <v>226.28842822086301</v>
      </c>
      <c r="U6023" s="1">
        <v>2.26288428220863E+16</v>
      </c>
      <c r="V6023">
        <v>148.19999999999999</v>
      </c>
      <c r="W6023">
        <v>90.1</v>
      </c>
    </row>
    <row r="6024" spans="1:23">
      <c r="A6024">
        <v>2010</v>
      </c>
      <c r="B6024">
        <v>53</v>
      </c>
      <c r="C6024" t="s">
        <v>23</v>
      </c>
      <c r="D6024" t="s">
        <v>71</v>
      </c>
      <c r="E6024" t="s">
        <v>18</v>
      </c>
      <c r="F6024" t="s">
        <v>19</v>
      </c>
      <c r="G6024" t="s">
        <v>20</v>
      </c>
      <c r="H6024" s="3">
        <v>20453.71</v>
      </c>
      <c r="I6024" t="s">
        <v>19</v>
      </c>
      <c r="J6024" t="s">
        <v>22</v>
      </c>
      <c r="K60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27.7682494298171</v>
      </c>
      <c r="L6024" s="6">
        <f>TablaDatos[[#This Row],[IMC_raw]]/1000000000000000</f>
        <v>27.7682494298171</v>
      </c>
      <c r="M6024" s="2">
        <v>2.77682494298171E+16</v>
      </c>
      <c r="N60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4" s="13">
        <f t="shared" si="94"/>
        <v>6023</v>
      </c>
      <c r="P6024" s="2" t="str">
        <f>IF(TablaDatos[[#This Row],[Diabetes]]=0,"No","Si")</f>
        <v>No</v>
      </c>
      <c r="Q6024">
        <v>0</v>
      </c>
      <c r="R6024">
        <f>TablaDatos[[#This Row],[Aux2]]/10000000000000</f>
        <v>212.3882981077</v>
      </c>
      <c r="S6024" s="1">
        <v>2123882981077000</v>
      </c>
      <c r="T6024" s="7">
        <f>TablaDatos[[#This Row],[Aux3]]/100000000000000</f>
        <v>24.127393551295299</v>
      </c>
      <c r="U6024" s="1">
        <v>2412739355129530</v>
      </c>
      <c r="V6024">
        <v>140.1</v>
      </c>
      <c r="W6024">
        <v>89.9</v>
      </c>
    </row>
    <row r="6025" spans="1:23">
      <c r="A6025">
        <v>2010</v>
      </c>
      <c r="B6025">
        <v>54</v>
      </c>
      <c r="C6025" t="s">
        <v>16</v>
      </c>
      <c r="D6025" t="s">
        <v>71</v>
      </c>
      <c r="E6025" t="s">
        <v>21</v>
      </c>
      <c r="F6025" t="s">
        <v>24</v>
      </c>
      <c r="G6025" t="s">
        <v>20</v>
      </c>
      <c r="H6025" s="3">
        <v>20938.96</v>
      </c>
      <c r="I6025" t="s">
        <v>19</v>
      </c>
      <c r="J6025" t="s">
        <v>18</v>
      </c>
      <c r="K60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27.726806140701299</v>
      </c>
      <c r="L6025" s="6">
        <f>TablaDatos[[#This Row],[IMC_raw]]/1000000000000000</f>
        <v>27.726806140701299</v>
      </c>
      <c r="M6025" s="2">
        <v>2.77268061407013E+16</v>
      </c>
      <c r="N60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5" s="13">
        <f t="shared" si="94"/>
        <v>6024</v>
      </c>
      <c r="P6025" s="2" t="str">
        <f>IF(TablaDatos[[#This Row],[Diabetes]]=0,"No","Si")</f>
        <v>No</v>
      </c>
      <c r="Q6025">
        <v>0</v>
      </c>
      <c r="R6025">
        <f>TablaDatos[[#This Row],[Aux2]]/10000000000000</f>
        <v>23.0946631518351</v>
      </c>
      <c r="S6025" s="1">
        <v>230946631518351</v>
      </c>
      <c r="T6025" s="7">
        <f>TablaDatos[[#This Row],[Aux3]]/100000000000000</f>
        <v>25.2557384971972</v>
      </c>
      <c r="U6025" s="1">
        <v>2525573849719720</v>
      </c>
      <c r="V6025">
        <v>146.9</v>
      </c>
      <c r="W6025">
        <v>92.1</v>
      </c>
    </row>
    <row r="6026" spans="1:23">
      <c r="A6026">
        <v>2010</v>
      </c>
      <c r="B6026">
        <v>52</v>
      </c>
      <c r="C6026" t="s">
        <v>23</v>
      </c>
      <c r="D6026" t="s">
        <v>73</v>
      </c>
      <c r="E6026" t="s">
        <v>19</v>
      </c>
      <c r="F6026" t="s">
        <v>40</v>
      </c>
      <c r="G6026" t="s">
        <v>20</v>
      </c>
      <c r="H6026" s="3">
        <v>48459.63</v>
      </c>
      <c r="I6026" t="s">
        <v>19</v>
      </c>
      <c r="J6026" t="s">
        <v>18</v>
      </c>
      <c r="K60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27.614812661095801</v>
      </c>
      <c r="L6026" s="6">
        <f>TablaDatos[[#This Row],[IMC_raw]]/1000000000000000</f>
        <v>27.614812661095801</v>
      </c>
      <c r="M6026" s="2">
        <v>2.76148126610958E+16</v>
      </c>
      <c r="N60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6" s="13">
        <f t="shared" si="94"/>
        <v>6025</v>
      </c>
      <c r="P6026" s="2" t="str">
        <f>IF(TablaDatos[[#This Row],[Diabetes]]=0,"No","Si")</f>
        <v>No</v>
      </c>
      <c r="Q6026">
        <v>0</v>
      </c>
      <c r="R6026">
        <f>TablaDatos[[#This Row],[Aux2]]/10000000000000</f>
        <v>1716.29122305235</v>
      </c>
      <c r="S6026" s="1">
        <v>1.71629122305235E+16</v>
      </c>
      <c r="T6026" s="7">
        <f>TablaDatos[[#This Row],[Aux3]]/100000000000000</f>
        <v>175.66157626395599</v>
      </c>
      <c r="U6026" s="1">
        <v>1.75661576263956E+16</v>
      </c>
      <c r="V6026">
        <v>132.30000000000001</v>
      </c>
      <c r="W6026">
        <v>83.9</v>
      </c>
    </row>
    <row r="6027" spans="1:23">
      <c r="A6027">
        <v>2010</v>
      </c>
      <c r="B6027">
        <v>58</v>
      </c>
      <c r="C6027" t="s">
        <v>23</v>
      </c>
      <c r="D6027" t="s">
        <v>17</v>
      </c>
      <c r="E6027" t="s">
        <v>21</v>
      </c>
      <c r="F6027" t="s">
        <v>24</v>
      </c>
      <c r="G6027" t="s">
        <v>28</v>
      </c>
      <c r="H6027" s="3">
        <v>14847.68</v>
      </c>
      <c r="I6027" t="s">
        <v>19</v>
      </c>
      <c r="J6027" t="s">
        <v>18</v>
      </c>
      <c r="K60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27.612862321445899</v>
      </c>
      <c r="L6027" s="6">
        <f>TablaDatos[[#This Row],[IMC_raw]]/1000000000000000</f>
        <v>2.7612862321445899</v>
      </c>
      <c r="M6027" s="2">
        <v>2761286232144590</v>
      </c>
      <c r="N60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7" s="13">
        <f t="shared" si="94"/>
        <v>6026</v>
      </c>
      <c r="P6027" s="2" t="str">
        <f>IF(TablaDatos[[#This Row],[Diabetes]]=0,"No","Si")</f>
        <v>No</v>
      </c>
      <c r="Q6027">
        <v>0</v>
      </c>
      <c r="R6027">
        <f>TablaDatos[[#This Row],[Aux2]]/10000000000000</f>
        <v>217.507051824283</v>
      </c>
      <c r="S6027" s="1">
        <v>2175070518242830</v>
      </c>
      <c r="T6027" s="7">
        <f>TablaDatos[[#This Row],[Aux3]]/100000000000000</f>
        <v>240.83760524784799</v>
      </c>
      <c r="U6027" s="1">
        <v>2.40837605247848E+16</v>
      </c>
      <c r="V6027">
        <v>157</v>
      </c>
      <c r="W6027">
        <v>91.4</v>
      </c>
    </row>
    <row r="6028" spans="1:23">
      <c r="A6028">
        <v>2010</v>
      </c>
      <c r="B6028">
        <v>54</v>
      </c>
      <c r="C6028" t="s">
        <v>16</v>
      </c>
      <c r="D6028" t="s">
        <v>17</v>
      </c>
      <c r="E6028" t="s">
        <v>18</v>
      </c>
      <c r="F6028" t="s">
        <v>35</v>
      </c>
      <c r="G6028" t="s">
        <v>20</v>
      </c>
      <c r="H6028" s="3">
        <v>23900.75</v>
      </c>
      <c r="I6028" t="s">
        <v>19</v>
      </c>
      <c r="J6028" t="s">
        <v>18</v>
      </c>
      <c r="K60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27.5936403108763</v>
      </c>
      <c r="L6028" s="5">
        <f>TablaDatos[[#This Row],[IMC_raw]]/1000000000000000</f>
        <v>0.275936403108763</v>
      </c>
      <c r="M6028" s="2">
        <v>275936403108763</v>
      </c>
      <c r="N60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8" s="13">
        <f t="shared" si="94"/>
        <v>6027</v>
      </c>
      <c r="P6028" s="2" t="str">
        <f>IF(TablaDatos[[#This Row],[Diabetes]]=0,"No","Si")</f>
        <v>No</v>
      </c>
      <c r="Q6028">
        <v>0</v>
      </c>
      <c r="R6028">
        <f>TablaDatos[[#This Row],[Aux2]]/10000000000000</f>
        <v>187.57470024998401</v>
      </c>
      <c r="S6028" s="1">
        <v>1875747002499840</v>
      </c>
      <c r="T6028" s="7">
        <f>TablaDatos[[#This Row],[Aux3]]/100000000000000</f>
        <v>213.853446190498</v>
      </c>
      <c r="U6028" s="1">
        <v>2.13853446190498E+16</v>
      </c>
      <c r="V6028">
        <v>139.9</v>
      </c>
      <c r="W6028">
        <v>90.6</v>
      </c>
    </row>
    <row r="6029" spans="1:23">
      <c r="A6029">
        <v>2010</v>
      </c>
      <c r="B6029">
        <v>45</v>
      </c>
      <c r="C6029" t="s">
        <v>16</v>
      </c>
      <c r="D6029" t="s">
        <v>30</v>
      </c>
      <c r="E6029" t="s">
        <v>18</v>
      </c>
      <c r="F6029" t="s">
        <v>40</v>
      </c>
      <c r="G6029" t="s">
        <v>20</v>
      </c>
      <c r="H6029" s="3">
        <v>37515.89</v>
      </c>
      <c r="I6029" t="s">
        <v>19</v>
      </c>
      <c r="J6029" t="s">
        <v>19</v>
      </c>
      <c r="K60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27.584137338441501</v>
      </c>
      <c r="L6029" s="5">
        <f>TablaDatos[[#This Row],[IMC_raw]]/1000000000000000</f>
        <v>27.584137338441501</v>
      </c>
      <c r="M6029" s="2">
        <v>2.75841373384415E+16</v>
      </c>
      <c r="N60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29" s="13">
        <f t="shared" si="94"/>
        <v>6028</v>
      </c>
      <c r="P6029" s="2" t="str">
        <f>IF(TablaDatos[[#This Row],[Diabetes]]=0,"No","Si")</f>
        <v>No</v>
      </c>
      <c r="Q6029">
        <v>0</v>
      </c>
      <c r="R6029">
        <f>TablaDatos[[#This Row],[Aux2]]/10000000000000</f>
        <v>1763.7695379264901</v>
      </c>
      <c r="S6029" s="1">
        <v>1.76376953792649E+16</v>
      </c>
      <c r="T6029" s="7">
        <f>TablaDatos[[#This Row],[Aux3]]/100000000000000</f>
        <v>196.95972257719501</v>
      </c>
      <c r="U6029" s="1">
        <v>1.96959722577195E+16</v>
      </c>
      <c r="V6029">
        <v>143</v>
      </c>
      <c r="W6029">
        <v>90.7</v>
      </c>
    </row>
    <row r="6030" spans="1:23">
      <c r="A6030">
        <v>2010</v>
      </c>
      <c r="B6030">
        <v>52</v>
      </c>
      <c r="C6030" t="s">
        <v>23</v>
      </c>
      <c r="D6030" t="s">
        <v>73</v>
      </c>
      <c r="E6030" t="s">
        <v>18</v>
      </c>
      <c r="F6030" t="s">
        <v>24</v>
      </c>
      <c r="G6030" t="s">
        <v>20</v>
      </c>
      <c r="H6030" s="3">
        <v>21063.759999999998</v>
      </c>
      <c r="I6030" t="s">
        <v>21</v>
      </c>
      <c r="J6030" t="s">
        <v>19</v>
      </c>
      <c r="K60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27.569019132773001</v>
      </c>
      <c r="L6030" s="5">
        <f>TablaDatos[[#This Row],[IMC_raw]]/1000000000000000</f>
        <v>27.569019132773001</v>
      </c>
      <c r="M6030" s="2">
        <v>2.7569019132773E+16</v>
      </c>
      <c r="N60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0" s="13">
        <f t="shared" si="94"/>
        <v>6029</v>
      </c>
      <c r="P6030" s="2" t="str">
        <f>IF(TablaDatos[[#This Row],[Diabetes]]=0,"No","Si")</f>
        <v>No</v>
      </c>
      <c r="Q6030">
        <v>0</v>
      </c>
      <c r="R6030">
        <f>TablaDatos[[#This Row],[Aux2]]/10000000000000</f>
        <v>2263.0759822567402</v>
      </c>
      <c r="S6030" s="1">
        <v>2.26307598225674E+16</v>
      </c>
      <c r="T6030" s="7">
        <f>TablaDatos[[#This Row],[Aux3]]/100000000000000</f>
        <v>232.553447642874</v>
      </c>
      <c r="U6030" s="1">
        <v>2.32553447642874E+16</v>
      </c>
      <c r="V6030">
        <v>140.9</v>
      </c>
      <c r="W6030">
        <v>93.7</v>
      </c>
    </row>
    <row r="6031" spans="1:23">
      <c r="A6031">
        <v>2010</v>
      </c>
      <c r="B6031">
        <v>59</v>
      </c>
      <c r="C6031" t="s">
        <v>16</v>
      </c>
      <c r="D6031" t="s">
        <v>17</v>
      </c>
      <c r="E6031" t="s">
        <v>21</v>
      </c>
      <c r="F6031" t="s">
        <v>24</v>
      </c>
      <c r="G6031" t="s">
        <v>28</v>
      </c>
      <c r="H6031" s="3">
        <v>29253.26</v>
      </c>
      <c r="I6031" t="s">
        <v>21</v>
      </c>
      <c r="J6031" t="s">
        <v>18</v>
      </c>
      <c r="K60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27.568447122587202</v>
      </c>
      <c r="L6031" s="5">
        <f>TablaDatos[[#This Row],[IMC_raw]]/1000000000000000</f>
        <v>27.568447122587202</v>
      </c>
      <c r="M6031" s="2">
        <v>2.75684471225872E+16</v>
      </c>
      <c r="N60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1" s="13">
        <f t="shared" si="94"/>
        <v>6030</v>
      </c>
      <c r="P6031" s="2" t="str">
        <f>IF(TablaDatos[[#This Row],[Diabetes]]=0,"No","Si")</f>
        <v>No</v>
      </c>
      <c r="Q6031">
        <v>0</v>
      </c>
      <c r="R6031">
        <f>TablaDatos[[#This Row],[Aux2]]/10000000000000</f>
        <v>231.67311872559699</v>
      </c>
      <c r="S6031" s="1">
        <v>2316731187255970</v>
      </c>
      <c r="T6031" s="7">
        <f>TablaDatos[[#This Row],[Aux3]]/100000000000000</f>
        <v>29.537328896051498</v>
      </c>
      <c r="U6031" s="1">
        <v>2953732889605150</v>
      </c>
      <c r="V6031">
        <v>159.80000000000001</v>
      </c>
      <c r="W6031">
        <v>94.5</v>
      </c>
    </row>
    <row r="6032" spans="1:23">
      <c r="A6032">
        <v>2010</v>
      </c>
      <c r="B6032">
        <v>59</v>
      </c>
      <c r="C6032" t="s">
        <v>23</v>
      </c>
      <c r="D6032" t="s">
        <v>74</v>
      </c>
      <c r="E6032" t="s">
        <v>18</v>
      </c>
      <c r="F6032" t="s">
        <v>24</v>
      </c>
      <c r="G6032" t="s">
        <v>28</v>
      </c>
      <c r="H6032" s="3">
        <v>17823.34</v>
      </c>
      <c r="I6032" t="s">
        <v>21</v>
      </c>
      <c r="J6032" t="s">
        <v>18</v>
      </c>
      <c r="K60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27.517180210823803</v>
      </c>
      <c r="L6032" s="5">
        <f>TablaDatos[[#This Row],[IMC_raw]]/1000000000000000</f>
        <v>2.7517180210823802</v>
      </c>
      <c r="M6032" s="2">
        <v>2751718021082380</v>
      </c>
      <c r="N60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2" s="13">
        <f t="shared" si="94"/>
        <v>6031</v>
      </c>
      <c r="P6032" s="2" t="str">
        <f>IF(TablaDatos[[#This Row],[Diabetes]]=0,"No","Si")</f>
        <v>No</v>
      </c>
      <c r="Q6032">
        <v>0</v>
      </c>
      <c r="R6032">
        <f>TablaDatos[[#This Row],[Aux2]]/10000000000000</f>
        <v>209.144961087252</v>
      </c>
      <c r="S6032" s="1">
        <v>2091449610872520</v>
      </c>
      <c r="T6032" s="7">
        <f>TablaDatos[[#This Row],[Aux3]]/100000000000000</f>
        <v>220.39993457256699</v>
      </c>
      <c r="U6032" s="1">
        <v>2.20399934572567E+16</v>
      </c>
      <c r="V6032">
        <v>155.4</v>
      </c>
      <c r="W6032">
        <v>90.5</v>
      </c>
    </row>
    <row r="6033" spans="1:23">
      <c r="A6033">
        <v>2010</v>
      </c>
      <c r="B6033">
        <v>53</v>
      </c>
      <c r="C6033" t="s">
        <v>23</v>
      </c>
      <c r="D6033" t="s">
        <v>17</v>
      </c>
      <c r="E6033" t="s">
        <v>18</v>
      </c>
      <c r="F6033" t="s">
        <v>19</v>
      </c>
      <c r="G6033" t="s">
        <v>20</v>
      </c>
      <c r="H6033" s="3">
        <v>19218.53</v>
      </c>
      <c r="I6033" t="s">
        <v>19</v>
      </c>
      <c r="J6033" t="s">
        <v>18</v>
      </c>
      <c r="K60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27.498548354044303</v>
      </c>
      <c r="L6033" s="6">
        <f>TablaDatos[[#This Row],[IMC_raw]]/1000000000000000</f>
        <v>2.7498548354044301</v>
      </c>
      <c r="M6033" s="2">
        <v>2749854835404430</v>
      </c>
      <c r="N60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3" s="13">
        <f t="shared" si="94"/>
        <v>6032</v>
      </c>
      <c r="P6033" s="2" t="str">
        <f>IF(TablaDatos[[#This Row],[Diabetes]]=0,"No","Si")</f>
        <v>No</v>
      </c>
      <c r="Q6033">
        <v>0</v>
      </c>
      <c r="R6033">
        <f>TablaDatos[[#This Row],[Aux2]]/10000000000000</f>
        <v>1894.7464057263901</v>
      </c>
      <c r="S6033" s="1">
        <v>1.89474640572639E+16</v>
      </c>
      <c r="T6033" s="7">
        <f>TablaDatos[[#This Row],[Aux3]]/100000000000000</f>
        <v>203.039629942934</v>
      </c>
      <c r="U6033" s="1">
        <v>2.03039629942934E+16</v>
      </c>
      <c r="V6033">
        <v>136.69999999999999</v>
      </c>
      <c r="W6033">
        <v>89.2</v>
      </c>
    </row>
    <row r="6034" spans="1:23">
      <c r="A6034">
        <v>2010</v>
      </c>
      <c r="B6034">
        <v>48</v>
      </c>
      <c r="C6034" t="s">
        <v>23</v>
      </c>
      <c r="D6034" t="s">
        <v>73</v>
      </c>
      <c r="E6034" t="s">
        <v>18</v>
      </c>
      <c r="F6034" t="s">
        <v>19</v>
      </c>
      <c r="G6034" t="s">
        <v>20</v>
      </c>
      <c r="H6034" s="3">
        <v>30482.01</v>
      </c>
      <c r="I6034" t="s">
        <v>21</v>
      </c>
      <c r="J6034" t="s">
        <v>22</v>
      </c>
      <c r="K60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27.496853083576902</v>
      </c>
      <c r="L6034" s="5">
        <f>TablaDatos[[#This Row],[IMC_raw]]/1000000000000000</f>
        <v>2.74968530835769</v>
      </c>
      <c r="M6034" s="2">
        <v>2749685308357690</v>
      </c>
      <c r="N60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4" s="13">
        <f t="shared" si="94"/>
        <v>6033</v>
      </c>
      <c r="P6034" s="2" t="str">
        <f>IF(TablaDatos[[#This Row],[Diabetes]]=0,"No","Si")</f>
        <v>No</v>
      </c>
      <c r="Q6034">
        <v>0</v>
      </c>
      <c r="R6034">
        <f>TablaDatos[[#This Row],[Aux2]]/10000000000000</f>
        <v>187.30627349341901</v>
      </c>
      <c r="S6034" s="1">
        <v>1873062734934190</v>
      </c>
      <c r="T6034" s="7">
        <f>TablaDatos[[#This Row],[Aux3]]/100000000000000</f>
        <v>17.902934229390802</v>
      </c>
      <c r="U6034" s="1">
        <v>1790293422939080</v>
      </c>
      <c r="V6034">
        <v>127.6</v>
      </c>
      <c r="W6034">
        <v>88.8</v>
      </c>
    </row>
    <row r="6035" spans="1:23">
      <c r="A6035">
        <v>2010</v>
      </c>
      <c r="B6035">
        <v>68</v>
      </c>
      <c r="C6035" t="s">
        <v>16</v>
      </c>
      <c r="D6035" t="s">
        <v>30</v>
      </c>
      <c r="E6035" t="s">
        <v>21</v>
      </c>
      <c r="F6035" t="s">
        <v>24</v>
      </c>
      <c r="G6035" t="s">
        <v>25</v>
      </c>
      <c r="H6035" s="3">
        <v>22630.6</v>
      </c>
      <c r="I6035" t="s">
        <v>21</v>
      </c>
      <c r="J6035" t="s">
        <v>22</v>
      </c>
      <c r="K60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27.4899579522639</v>
      </c>
      <c r="L6035" s="6">
        <f>TablaDatos[[#This Row],[IMC_raw]]/1000000000000000</f>
        <v>2.7489957952263899</v>
      </c>
      <c r="M6035" s="2">
        <v>2748995795226390</v>
      </c>
      <c r="N60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5" s="13">
        <f t="shared" si="94"/>
        <v>6034</v>
      </c>
      <c r="P6035" s="2" t="str">
        <f>IF(TablaDatos[[#This Row],[Diabetes]]=0,"No","Si")</f>
        <v>No</v>
      </c>
      <c r="Q6035">
        <v>0</v>
      </c>
      <c r="R6035">
        <f>TablaDatos[[#This Row],[Aux2]]/10000000000000</f>
        <v>224.70907690425801</v>
      </c>
      <c r="S6035" s="1">
        <v>2247090769042580</v>
      </c>
      <c r="T6035" s="7">
        <f>TablaDatos[[#This Row],[Aux3]]/100000000000000</f>
        <v>24.3122926183751</v>
      </c>
      <c r="U6035" s="1">
        <v>2431229261837510</v>
      </c>
      <c r="V6035">
        <v>157.6</v>
      </c>
      <c r="W6035">
        <v>94.1</v>
      </c>
    </row>
    <row r="6036" spans="1:23">
      <c r="A6036">
        <v>2010</v>
      </c>
      <c r="B6036">
        <v>64</v>
      </c>
      <c r="C6036" t="s">
        <v>23</v>
      </c>
      <c r="D6036" t="s">
        <v>73</v>
      </c>
      <c r="E6036" t="s">
        <v>21</v>
      </c>
      <c r="F6036" t="s">
        <v>19</v>
      </c>
      <c r="G6036" t="s">
        <v>28</v>
      </c>
      <c r="H6036" s="3">
        <v>24972.04</v>
      </c>
      <c r="I6036" t="s">
        <v>21</v>
      </c>
      <c r="J6036" t="s">
        <v>19</v>
      </c>
      <c r="K60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27.4429171920507</v>
      </c>
      <c r="L6036" s="6">
        <f>TablaDatos[[#This Row],[IMC_raw]]/1000000000000000</f>
        <v>2.7442917192050702</v>
      </c>
      <c r="M6036" s="2">
        <v>2744291719205070</v>
      </c>
      <c r="N60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6" s="13">
        <f t="shared" si="94"/>
        <v>6035</v>
      </c>
      <c r="P6036" s="2" t="str">
        <f>IF(TablaDatos[[#This Row],[Diabetes]]=0,"No","Si")</f>
        <v>No</v>
      </c>
      <c r="Q6036">
        <v>0</v>
      </c>
      <c r="R6036">
        <f>TablaDatos[[#This Row],[Aux2]]/10000000000000</f>
        <v>236.780833025493</v>
      </c>
      <c r="S6036" s="1">
        <v>2367808330254930</v>
      </c>
      <c r="T6036" s="7">
        <f>TablaDatos[[#This Row],[Aux3]]/100000000000000</f>
        <v>254.410977877096</v>
      </c>
      <c r="U6036" s="1">
        <v>2.54410977877096E+16</v>
      </c>
      <c r="V6036">
        <v>158.69999999999999</v>
      </c>
      <c r="W6036">
        <v>101.5</v>
      </c>
    </row>
    <row r="6037" spans="1:23">
      <c r="A6037">
        <v>2010</v>
      </c>
      <c r="B6037">
        <v>64</v>
      </c>
      <c r="C6037" t="s">
        <v>23</v>
      </c>
      <c r="D6037" t="s">
        <v>29</v>
      </c>
      <c r="E6037" t="s">
        <v>18</v>
      </c>
      <c r="F6037" t="s">
        <v>19</v>
      </c>
      <c r="G6037" t="s">
        <v>28</v>
      </c>
      <c r="H6037" s="3">
        <v>9460.85</v>
      </c>
      <c r="I6037" t="s">
        <v>21</v>
      </c>
      <c r="J6037" t="s">
        <v>18</v>
      </c>
      <c r="K60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27.4104363986478</v>
      </c>
      <c r="L6037" s="5">
        <f>TablaDatos[[#This Row],[IMC_raw]]/1000000000000000</f>
        <v>27.4104363986478</v>
      </c>
      <c r="M6037" s="2">
        <v>2.74104363986478E+16</v>
      </c>
      <c r="N60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7" s="13">
        <f t="shared" si="94"/>
        <v>6036</v>
      </c>
      <c r="P6037" s="2" t="str">
        <f>IF(TablaDatos[[#This Row],[Diabetes]]=0,"No","Si")</f>
        <v>No</v>
      </c>
      <c r="Q6037">
        <v>0</v>
      </c>
      <c r="R6037">
        <f>TablaDatos[[#This Row],[Aux2]]/10000000000000</f>
        <v>2408.5539483635098</v>
      </c>
      <c r="S6037" s="1">
        <v>2.40855394836351E+16</v>
      </c>
      <c r="T6037" s="7">
        <f>TablaDatos[[#This Row],[Aux3]]/100000000000000</f>
        <v>24.5248927075564</v>
      </c>
      <c r="U6037" s="1">
        <v>2452489270755640</v>
      </c>
      <c r="V6037">
        <v>154.6</v>
      </c>
      <c r="W6037">
        <v>91.2</v>
      </c>
    </row>
    <row r="6038" spans="1:23">
      <c r="A6038">
        <v>2010</v>
      </c>
      <c r="B6038">
        <v>51</v>
      </c>
      <c r="C6038" t="s">
        <v>23</v>
      </c>
      <c r="D6038" t="s">
        <v>37</v>
      </c>
      <c r="E6038" t="s">
        <v>18</v>
      </c>
      <c r="F6038" t="s">
        <v>24</v>
      </c>
      <c r="G6038" t="s">
        <v>20</v>
      </c>
      <c r="H6038" s="3">
        <v>13018</v>
      </c>
      <c r="I6038" t="s">
        <v>19</v>
      </c>
      <c r="J6038" t="s">
        <v>22</v>
      </c>
      <c r="K60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27.405947339346703</v>
      </c>
      <c r="L6038" s="5">
        <f>TablaDatos[[#This Row],[IMC_raw]]/1000000000000000</f>
        <v>2.7405947339346701</v>
      </c>
      <c r="M6038" s="2">
        <v>2740594733934670</v>
      </c>
      <c r="N60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8" s="13">
        <f t="shared" si="94"/>
        <v>6037</v>
      </c>
      <c r="P6038" s="2" t="str">
        <f>IF(TablaDatos[[#This Row],[Diabetes]]=0,"No","Si")</f>
        <v>No</v>
      </c>
      <c r="Q6038">
        <v>0</v>
      </c>
      <c r="R6038">
        <f>TablaDatos[[#This Row],[Aux2]]/10000000000000</f>
        <v>2126.8641229793002</v>
      </c>
      <c r="S6038" s="1">
        <v>2.1268641229793E+16</v>
      </c>
      <c r="T6038" s="7">
        <f>TablaDatos[[#This Row],[Aux3]]/100000000000000</f>
        <v>225.91212188543199</v>
      </c>
      <c r="U6038" s="1">
        <v>2.25912121885432E+16</v>
      </c>
      <c r="V6038">
        <v>143.30000000000001</v>
      </c>
      <c r="W6038">
        <v>85</v>
      </c>
    </row>
    <row r="6039" spans="1:23">
      <c r="A6039">
        <v>2010</v>
      </c>
      <c r="B6039">
        <v>69</v>
      </c>
      <c r="C6039" t="s">
        <v>23</v>
      </c>
      <c r="D6039" t="s">
        <v>36</v>
      </c>
      <c r="E6039" t="s">
        <v>18</v>
      </c>
      <c r="F6039" t="s">
        <v>24</v>
      </c>
      <c r="G6039" t="s">
        <v>25</v>
      </c>
      <c r="H6039" s="3">
        <v>17157.86</v>
      </c>
      <c r="I6039" t="s">
        <v>21</v>
      </c>
      <c r="J6039" t="s">
        <v>18</v>
      </c>
      <c r="K60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27.403145444414701</v>
      </c>
      <c r="L6039" s="6">
        <f>TablaDatos[[#This Row],[IMC_raw]]/1000000000000000</f>
        <v>27.403145444414701</v>
      </c>
      <c r="M6039" s="2">
        <v>2.74031454444147E+16</v>
      </c>
      <c r="N60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39" s="13">
        <f t="shared" si="94"/>
        <v>6038</v>
      </c>
      <c r="P6039" s="2" t="str">
        <f>IF(TablaDatos[[#This Row],[Diabetes]]=0,"No","Si")</f>
        <v>No</v>
      </c>
      <c r="Q6039">
        <v>0</v>
      </c>
      <c r="R6039">
        <f>TablaDatos[[#This Row],[Aux2]]/10000000000000</f>
        <v>1882.0696272830901</v>
      </c>
      <c r="S6039" s="1">
        <v>1.88206962728309E+16</v>
      </c>
      <c r="T6039" s="7">
        <f>TablaDatos[[#This Row],[Aux3]]/100000000000000</f>
        <v>250.86838176085499</v>
      </c>
      <c r="U6039" s="1">
        <v>2.50868381760855E+16</v>
      </c>
      <c r="V6039">
        <v>154.5</v>
      </c>
      <c r="W6039">
        <v>93.2</v>
      </c>
    </row>
    <row r="6040" spans="1:23">
      <c r="A6040">
        <v>2010</v>
      </c>
      <c r="B6040">
        <v>58</v>
      </c>
      <c r="C6040" t="s">
        <v>23</v>
      </c>
      <c r="D6040" t="s">
        <v>73</v>
      </c>
      <c r="E6040" t="s">
        <v>21</v>
      </c>
      <c r="F6040" t="s">
        <v>24</v>
      </c>
      <c r="G6040" t="s">
        <v>28</v>
      </c>
      <c r="H6040" s="3">
        <v>27970.09</v>
      </c>
      <c r="I6040" t="s">
        <v>19</v>
      </c>
      <c r="J6040" t="s">
        <v>22</v>
      </c>
      <c r="K60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27.390228098658</v>
      </c>
      <c r="L6040" s="6">
        <f>TablaDatos[[#This Row],[IMC_raw]]/1000000000000000</f>
        <v>27.390228098658</v>
      </c>
      <c r="M6040" s="2">
        <v>2.7390228098658E+16</v>
      </c>
      <c r="N60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0" s="13">
        <f t="shared" si="94"/>
        <v>6039</v>
      </c>
      <c r="P6040" s="2" t="str">
        <f>IF(TablaDatos[[#This Row],[Diabetes]]=0,"No","Si")</f>
        <v>No</v>
      </c>
      <c r="Q6040">
        <v>0</v>
      </c>
      <c r="R6040">
        <f>TablaDatos[[#This Row],[Aux2]]/10000000000000</f>
        <v>2019.9292741755701</v>
      </c>
      <c r="S6040" s="1">
        <v>2.01992927417557E+16</v>
      </c>
      <c r="T6040" s="7">
        <f>TablaDatos[[#This Row],[Aux3]]/100000000000000</f>
        <v>245.88397093478599</v>
      </c>
      <c r="U6040" s="1">
        <v>2.45883970934786E+16</v>
      </c>
      <c r="V6040">
        <v>162.19999999999999</v>
      </c>
      <c r="W6040">
        <v>89.4</v>
      </c>
    </row>
    <row r="6041" spans="1:23">
      <c r="A6041">
        <v>2010</v>
      </c>
      <c r="B6041">
        <v>56</v>
      </c>
      <c r="C6041" t="s">
        <v>16</v>
      </c>
      <c r="D6041" t="s">
        <v>17</v>
      </c>
      <c r="E6041" t="s">
        <v>18</v>
      </c>
      <c r="F6041" t="s">
        <v>24</v>
      </c>
      <c r="G6041" t="s">
        <v>28</v>
      </c>
      <c r="H6041" s="3">
        <v>29886.23</v>
      </c>
      <c r="I6041" t="s">
        <v>21</v>
      </c>
      <c r="J6041" t="s">
        <v>19</v>
      </c>
      <c r="K60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27.369054767501702</v>
      </c>
      <c r="L6041" s="5">
        <f>TablaDatos[[#This Row],[IMC_raw]]/1000000000000000</f>
        <v>27.369054767501702</v>
      </c>
      <c r="M6041" s="2">
        <v>2.73690547675017E+16</v>
      </c>
      <c r="N60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1" s="13">
        <f t="shared" si="94"/>
        <v>6040</v>
      </c>
      <c r="P6041" s="2" t="str">
        <f>IF(TablaDatos[[#This Row],[Diabetes]]=0,"No","Si")</f>
        <v>No</v>
      </c>
      <c r="Q6041">
        <v>0</v>
      </c>
      <c r="R6041">
        <f>TablaDatos[[#This Row],[Aux2]]/10000000000000</f>
        <v>2292.1462208541898</v>
      </c>
      <c r="S6041" s="1">
        <v>2.29214622085419E+16</v>
      </c>
      <c r="T6041" s="7">
        <f>TablaDatos[[#This Row],[Aux3]]/100000000000000</f>
        <v>250.41496261265601</v>
      </c>
      <c r="U6041" s="1">
        <v>2.50414962612656E+16</v>
      </c>
      <c r="V6041">
        <v>154.9</v>
      </c>
      <c r="W6041">
        <v>93.9</v>
      </c>
    </row>
    <row r="6042" spans="1:23">
      <c r="A6042">
        <v>2010</v>
      </c>
      <c r="B6042">
        <v>60</v>
      </c>
      <c r="C6042" t="s">
        <v>16</v>
      </c>
      <c r="D6042" t="s">
        <v>72</v>
      </c>
      <c r="E6042" t="s">
        <v>31</v>
      </c>
      <c r="F6042" t="s">
        <v>19</v>
      </c>
      <c r="G6042" t="s">
        <v>28</v>
      </c>
      <c r="H6042" s="3">
        <v>18140.05</v>
      </c>
      <c r="I6042" t="s">
        <v>21</v>
      </c>
      <c r="J6042" t="s">
        <v>21</v>
      </c>
      <c r="K60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27.350372416982299</v>
      </c>
      <c r="L6042" s="5">
        <f>TablaDatos[[#This Row],[IMC_raw]]/1000000000000000</f>
        <v>2.73503724169823</v>
      </c>
      <c r="M6042" s="2">
        <v>2735037241698230</v>
      </c>
      <c r="N60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2" s="13">
        <f t="shared" si="94"/>
        <v>6041</v>
      </c>
      <c r="P6042" s="2" t="str">
        <f>IF(TablaDatos[[#This Row],[Diabetes]]=0,"No","Si")</f>
        <v>No</v>
      </c>
      <c r="Q6042">
        <v>0</v>
      </c>
      <c r="R6042">
        <f>TablaDatos[[#This Row],[Aux2]]/10000000000000</f>
        <v>2277.35807645667</v>
      </c>
      <c r="S6042" s="1">
        <v>2.27735807645667E+16</v>
      </c>
      <c r="T6042" s="7">
        <f>TablaDatos[[#This Row],[Aux3]]/100000000000000</f>
        <v>216.699539467525</v>
      </c>
      <c r="U6042" s="1">
        <v>2.16699539467525E+16</v>
      </c>
      <c r="V6042">
        <v>162.6</v>
      </c>
      <c r="W6042">
        <v>100.1</v>
      </c>
    </row>
    <row r="6043" spans="1:23">
      <c r="A6043">
        <v>2010</v>
      </c>
      <c r="B6043">
        <v>52</v>
      </c>
      <c r="C6043" t="s">
        <v>23</v>
      </c>
      <c r="D6043" t="s">
        <v>34</v>
      </c>
      <c r="E6043" t="s">
        <v>19</v>
      </c>
      <c r="F6043" t="s">
        <v>35</v>
      </c>
      <c r="G6043" t="s">
        <v>20</v>
      </c>
      <c r="H6043" s="3">
        <v>22345.439999999999</v>
      </c>
      <c r="I6043" t="s">
        <v>21</v>
      </c>
      <c r="J6043" t="s">
        <v>21</v>
      </c>
      <c r="K60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27.3380828176041</v>
      </c>
      <c r="L6043" s="6">
        <f>TablaDatos[[#This Row],[IMC_raw]]/1000000000000000</f>
        <v>27.3380828176041</v>
      </c>
      <c r="M6043" s="2">
        <v>2.73380828176041E+16</v>
      </c>
      <c r="N60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3" s="13">
        <f t="shared" si="94"/>
        <v>6042</v>
      </c>
      <c r="P6043" s="2" t="str">
        <f>IF(TablaDatos[[#This Row],[Diabetes]]=0,"No","Si")</f>
        <v>No</v>
      </c>
      <c r="Q6043">
        <v>0</v>
      </c>
      <c r="R6043">
        <f>TablaDatos[[#This Row],[Aux2]]/10000000000000</f>
        <v>2181.8816566393298</v>
      </c>
      <c r="S6043" s="1">
        <v>2.18188165663933E+16</v>
      </c>
      <c r="T6043" s="7">
        <f>TablaDatos[[#This Row],[Aux3]]/100000000000000</f>
        <v>24.318967673243499</v>
      </c>
      <c r="U6043" s="1">
        <v>2431896767324350</v>
      </c>
      <c r="V6043">
        <v>144.5</v>
      </c>
      <c r="W6043">
        <v>92.5</v>
      </c>
    </row>
    <row r="6044" spans="1:23">
      <c r="A6044">
        <v>2010</v>
      </c>
      <c r="B6044">
        <v>57</v>
      </c>
      <c r="C6044" t="s">
        <v>23</v>
      </c>
      <c r="D6044" t="s">
        <v>42</v>
      </c>
      <c r="E6044" t="s">
        <v>18</v>
      </c>
      <c r="F6044" t="s">
        <v>19</v>
      </c>
      <c r="G6044" t="s">
        <v>28</v>
      </c>
      <c r="H6044" s="3">
        <v>13775.29</v>
      </c>
      <c r="I6044" t="s">
        <v>19</v>
      </c>
      <c r="J6044" t="s">
        <v>18</v>
      </c>
      <c r="K60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27.289800766447996</v>
      </c>
      <c r="L6044" s="5">
        <f>TablaDatos[[#This Row],[IMC_raw]]/1000000000000000</f>
        <v>2.7289800766447998</v>
      </c>
      <c r="M6044" s="2">
        <v>2728980076644800</v>
      </c>
      <c r="N60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4" s="13">
        <f t="shared" si="94"/>
        <v>6043</v>
      </c>
      <c r="P6044" s="2" t="str">
        <f>IF(TablaDatos[[#This Row],[Diabetes]]=0,"No","Si")</f>
        <v>No</v>
      </c>
      <c r="Q6044">
        <v>0</v>
      </c>
      <c r="R6044">
        <f>TablaDatos[[#This Row],[Aux2]]/10000000000000</f>
        <v>2079.14421274406</v>
      </c>
      <c r="S6044" s="1">
        <v>2.07914421274406E+16</v>
      </c>
      <c r="T6044" s="7">
        <f>TablaDatos[[#This Row],[Aux3]]/100000000000000</f>
        <v>237.689577514945</v>
      </c>
      <c r="U6044" s="1">
        <v>2.37689577514945E+16</v>
      </c>
      <c r="V6044">
        <v>148.1</v>
      </c>
      <c r="W6044">
        <v>94.6</v>
      </c>
    </row>
    <row r="6045" spans="1:23">
      <c r="A6045">
        <v>2010</v>
      </c>
      <c r="B6045">
        <v>60</v>
      </c>
      <c r="C6045" t="s">
        <v>23</v>
      </c>
      <c r="D6045" t="s">
        <v>30</v>
      </c>
      <c r="E6045" t="s">
        <v>18</v>
      </c>
      <c r="F6045" t="s">
        <v>24</v>
      </c>
      <c r="G6045" t="s">
        <v>28</v>
      </c>
      <c r="H6045" s="3">
        <v>12232.34</v>
      </c>
      <c r="I6045" t="s">
        <v>21</v>
      </c>
      <c r="J6045" t="s">
        <v>22</v>
      </c>
      <c r="K60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27.264070946370801</v>
      </c>
      <c r="L6045" s="6">
        <f>TablaDatos[[#This Row],[IMC_raw]]/1000000000000000</f>
        <v>27.264070946370801</v>
      </c>
      <c r="M6045" s="2">
        <v>2.72640709463708E+16</v>
      </c>
      <c r="N60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5" s="13">
        <f t="shared" si="94"/>
        <v>6044</v>
      </c>
      <c r="P6045" s="2" t="str">
        <f>IF(TablaDatos[[#This Row],[Diabetes]]=0,"No","Si")</f>
        <v>No</v>
      </c>
      <c r="Q6045">
        <v>0</v>
      </c>
      <c r="R6045">
        <f>TablaDatos[[#This Row],[Aux2]]/10000000000000</f>
        <v>193.345682155943</v>
      </c>
      <c r="S6045" s="1">
        <v>1933456821559430</v>
      </c>
      <c r="T6045" s="7">
        <f>TablaDatos[[#This Row],[Aux3]]/100000000000000</f>
        <v>23.358800371214301</v>
      </c>
      <c r="U6045" s="1">
        <v>2335880037121430</v>
      </c>
      <c r="V6045">
        <v>157.69999999999999</v>
      </c>
      <c r="W6045">
        <v>96.5</v>
      </c>
    </row>
    <row r="6046" spans="1:23">
      <c r="A6046">
        <v>2010</v>
      </c>
      <c r="B6046">
        <v>50</v>
      </c>
      <c r="C6046" t="s">
        <v>23</v>
      </c>
      <c r="D6046" t="s">
        <v>17</v>
      </c>
      <c r="E6046" t="s">
        <v>18</v>
      </c>
      <c r="F6046" t="s">
        <v>35</v>
      </c>
      <c r="G6046" t="s">
        <v>20</v>
      </c>
      <c r="H6046" s="3">
        <v>42651.6</v>
      </c>
      <c r="I6046" t="s">
        <v>21</v>
      </c>
      <c r="J6046" t="s">
        <v>21</v>
      </c>
      <c r="K60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27.245234071379802</v>
      </c>
      <c r="L6046" s="6">
        <f>TablaDatos[[#This Row],[IMC_raw]]/1000000000000000</f>
        <v>27.245234071379802</v>
      </c>
      <c r="M6046" s="2">
        <v>2.72452340713798E+16</v>
      </c>
      <c r="N60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6" s="13">
        <f t="shared" si="94"/>
        <v>6045</v>
      </c>
      <c r="P6046" s="2" t="str">
        <f>IF(TablaDatos[[#This Row],[Diabetes]]=0,"No","Si")</f>
        <v>No</v>
      </c>
      <c r="Q6046">
        <v>0</v>
      </c>
      <c r="R6046">
        <f>TablaDatos[[#This Row],[Aux2]]/10000000000000</f>
        <v>2105.4877463653302</v>
      </c>
      <c r="S6046" s="1">
        <v>2.10548774636533E+16</v>
      </c>
      <c r="T6046" s="7">
        <f>TablaDatos[[#This Row],[Aux3]]/100000000000000</f>
        <v>183.08948743313101</v>
      </c>
      <c r="U6046" s="1">
        <v>1.83089487433131E+16</v>
      </c>
      <c r="V6046">
        <v>150.80000000000001</v>
      </c>
      <c r="W6046">
        <v>90</v>
      </c>
    </row>
    <row r="6047" spans="1:23">
      <c r="A6047">
        <v>2010</v>
      </c>
      <c r="B6047">
        <v>60</v>
      </c>
      <c r="C6047" t="s">
        <v>23</v>
      </c>
      <c r="D6047" t="s">
        <v>17</v>
      </c>
      <c r="E6047" t="s">
        <v>18</v>
      </c>
      <c r="F6047" t="s">
        <v>35</v>
      </c>
      <c r="G6047" t="s">
        <v>28</v>
      </c>
      <c r="H6047" s="3">
        <v>22632.61</v>
      </c>
      <c r="I6047" t="s">
        <v>18</v>
      </c>
      <c r="J6047" t="s">
        <v>22</v>
      </c>
      <c r="K60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27.237093812307702</v>
      </c>
      <c r="L6047" s="6">
        <f>TablaDatos[[#This Row],[IMC_raw]]/1000000000000000</f>
        <v>27.237093812307702</v>
      </c>
      <c r="M6047" s="2">
        <v>2.72370938123077E+16</v>
      </c>
      <c r="N60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7" s="13">
        <f t="shared" si="94"/>
        <v>6046</v>
      </c>
      <c r="P6047" s="2" t="str">
        <f>IF(TablaDatos[[#This Row],[Diabetes]]=0,"No","Si")</f>
        <v>No</v>
      </c>
      <c r="Q6047">
        <v>0</v>
      </c>
      <c r="R6047">
        <f>TablaDatos[[#This Row],[Aux2]]/10000000000000</f>
        <v>2273.69221299944</v>
      </c>
      <c r="S6047" s="1">
        <v>2.27369221299944E+16</v>
      </c>
      <c r="T6047" s="7">
        <f>TablaDatos[[#This Row],[Aux3]]/100000000000000</f>
        <v>23.0084102596592</v>
      </c>
      <c r="U6047" s="1">
        <v>2300841025965920</v>
      </c>
      <c r="V6047">
        <v>156.19999999999999</v>
      </c>
      <c r="W6047">
        <v>92</v>
      </c>
    </row>
    <row r="6048" spans="1:23">
      <c r="A6048">
        <v>2010</v>
      </c>
      <c r="B6048">
        <v>58</v>
      </c>
      <c r="C6048" t="s">
        <v>16</v>
      </c>
      <c r="D6048" t="s">
        <v>36</v>
      </c>
      <c r="E6048" t="s">
        <v>19</v>
      </c>
      <c r="F6048" t="s">
        <v>24</v>
      </c>
      <c r="G6048" t="s">
        <v>28</v>
      </c>
      <c r="H6048" s="3">
        <v>19951.060000000001</v>
      </c>
      <c r="I6048" t="s">
        <v>21</v>
      </c>
      <c r="J6048" t="s">
        <v>18</v>
      </c>
      <c r="K60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27.234187602841899</v>
      </c>
      <c r="L6048" s="5">
        <f>TablaDatos[[#This Row],[IMC_raw]]/1000000000000000</f>
        <v>2.7234187602841899</v>
      </c>
      <c r="M6048" s="2">
        <v>2723418760284190</v>
      </c>
      <c r="N60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8" s="13">
        <f t="shared" si="94"/>
        <v>6047</v>
      </c>
      <c r="P6048" s="2" t="str">
        <f>IF(TablaDatos[[#This Row],[Diabetes]]=0,"No","Si")</f>
        <v>Si</v>
      </c>
      <c r="Q6048">
        <v>1</v>
      </c>
      <c r="R6048">
        <f>TablaDatos[[#This Row],[Aux2]]/10000000000000</f>
        <v>2410.3314010611598</v>
      </c>
      <c r="S6048" s="1">
        <v>2.41033140106116E+16</v>
      </c>
      <c r="T6048" s="7">
        <f>TablaDatos[[#This Row],[Aux3]]/100000000000000</f>
        <v>234.25484664368901</v>
      </c>
      <c r="U6048" s="1">
        <v>2.34254846643689E+16</v>
      </c>
      <c r="V6048">
        <v>164.2</v>
      </c>
      <c r="W6048">
        <v>98.1</v>
      </c>
    </row>
    <row r="6049" spans="1:23">
      <c r="A6049">
        <v>2010</v>
      </c>
      <c r="B6049">
        <v>52</v>
      </c>
      <c r="C6049" t="s">
        <v>23</v>
      </c>
      <c r="D6049" t="s">
        <v>29</v>
      </c>
      <c r="E6049" t="s">
        <v>18</v>
      </c>
      <c r="F6049" t="s">
        <v>19</v>
      </c>
      <c r="G6049" t="s">
        <v>20</v>
      </c>
      <c r="H6049" s="3">
        <v>11885.3</v>
      </c>
      <c r="I6049" t="s">
        <v>18</v>
      </c>
      <c r="J6049" t="s">
        <v>18</v>
      </c>
      <c r="K60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27.185341493827302</v>
      </c>
      <c r="L6049" s="5">
        <f>TablaDatos[[#This Row],[IMC_raw]]/1000000000000000</f>
        <v>2.7185341493827302</v>
      </c>
      <c r="M6049" s="2">
        <v>2718534149382730</v>
      </c>
      <c r="N60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49" s="13">
        <f t="shared" si="94"/>
        <v>6048</v>
      </c>
      <c r="P6049" s="2" t="str">
        <f>IF(TablaDatos[[#This Row],[Diabetes]]=0,"No","Si")</f>
        <v>Si</v>
      </c>
      <c r="Q6049">
        <v>1</v>
      </c>
      <c r="R6049">
        <f>TablaDatos[[#This Row],[Aux2]]/10000000000000</f>
        <v>2230.54332554661</v>
      </c>
      <c r="S6049" s="1">
        <v>2.23054332554661E+16</v>
      </c>
      <c r="T6049" s="7">
        <f>TablaDatos[[#This Row],[Aux3]]/100000000000000</f>
        <v>21.569730024188999</v>
      </c>
      <c r="U6049" s="1">
        <v>2156973002418900</v>
      </c>
      <c r="V6049">
        <v>139.69999999999999</v>
      </c>
      <c r="W6049">
        <v>87.2</v>
      </c>
    </row>
    <row r="6050" spans="1:23">
      <c r="A6050">
        <v>2010</v>
      </c>
      <c r="B6050">
        <v>56</v>
      </c>
      <c r="C6050" t="s">
        <v>23</v>
      </c>
      <c r="D6050" t="s">
        <v>36</v>
      </c>
      <c r="E6050" t="s">
        <v>19</v>
      </c>
      <c r="F6050" t="s">
        <v>35</v>
      </c>
      <c r="G6050" t="s">
        <v>28</v>
      </c>
      <c r="H6050" s="3">
        <v>25670.62</v>
      </c>
      <c r="I6050" t="s">
        <v>19</v>
      </c>
      <c r="J6050" t="s">
        <v>21</v>
      </c>
      <c r="K60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27.162465929099302</v>
      </c>
      <c r="L6050" s="6">
        <f>TablaDatos[[#This Row],[IMC_raw]]/1000000000000000</f>
        <v>27.162465929099302</v>
      </c>
      <c r="M6050" s="2">
        <v>2.71624659290993E+16</v>
      </c>
      <c r="N60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0" s="13">
        <f t="shared" si="94"/>
        <v>6049</v>
      </c>
      <c r="P6050" s="2" t="str">
        <f>IF(TablaDatos[[#This Row],[Diabetes]]=0,"No","Si")</f>
        <v>No</v>
      </c>
      <c r="Q6050">
        <v>0</v>
      </c>
      <c r="R6050">
        <f>TablaDatos[[#This Row],[Aux2]]/10000000000000</f>
        <v>224.65492464623</v>
      </c>
      <c r="S6050" s="1">
        <v>2246549246462300</v>
      </c>
      <c r="T6050" s="7">
        <f>TablaDatos[[#This Row],[Aux3]]/100000000000000</f>
        <v>202.33190979241101</v>
      </c>
      <c r="U6050" s="1">
        <v>2.02331909792411E+16</v>
      </c>
      <c r="V6050">
        <v>150.4</v>
      </c>
      <c r="W6050">
        <v>99.1</v>
      </c>
    </row>
    <row r="6051" spans="1:23">
      <c r="A6051">
        <v>2010</v>
      </c>
      <c r="B6051">
        <v>50</v>
      </c>
      <c r="C6051" t="s">
        <v>23</v>
      </c>
      <c r="D6051" t="s">
        <v>17</v>
      </c>
      <c r="E6051" t="s">
        <v>18</v>
      </c>
      <c r="F6051" t="s">
        <v>40</v>
      </c>
      <c r="G6051" t="s">
        <v>20</v>
      </c>
      <c r="H6051" s="3">
        <v>18174.46</v>
      </c>
      <c r="I6051" t="s">
        <v>19</v>
      </c>
      <c r="J6051" t="s">
        <v>18</v>
      </c>
      <c r="K60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27.146977677461599</v>
      </c>
      <c r="L6051" s="5">
        <f>TablaDatos[[#This Row],[IMC_raw]]/1000000000000000</f>
        <v>27.146977677461599</v>
      </c>
      <c r="M6051" s="2">
        <v>2.71469776774616E+16</v>
      </c>
      <c r="N60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1" s="13">
        <f t="shared" si="94"/>
        <v>6050</v>
      </c>
      <c r="P6051" s="2" t="str">
        <f>IF(TablaDatos[[#This Row],[Diabetes]]=0,"No","Si")</f>
        <v>No</v>
      </c>
      <c r="Q6051">
        <v>0</v>
      </c>
      <c r="R6051">
        <f>TablaDatos[[#This Row],[Aux2]]/10000000000000</f>
        <v>166.33622244274201</v>
      </c>
      <c r="S6051" s="1">
        <v>1663362224427420</v>
      </c>
      <c r="T6051" s="7">
        <f>TablaDatos[[#This Row],[Aux3]]/100000000000000</f>
        <v>23.4734823735307</v>
      </c>
      <c r="U6051" s="1">
        <v>2347348237353070</v>
      </c>
      <c r="V6051">
        <v>145.1</v>
      </c>
      <c r="W6051">
        <v>89</v>
      </c>
    </row>
    <row r="6052" spans="1:23">
      <c r="A6052">
        <v>2010</v>
      </c>
      <c r="B6052">
        <v>68</v>
      </c>
      <c r="C6052" t="s">
        <v>16</v>
      </c>
      <c r="D6052" t="s">
        <v>26</v>
      </c>
      <c r="E6052" t="s">
        <v>18</v>
      </c>
      <c r="F6052" t="s">
        <v>19</v>
      </c>
      <c r="G6052" t="s">
        <v>25</v>
      </c>
      <c r="H6052" s="3">
        <v>31125.5</v>
      </c>
      <c r="I6052" t="s">
        <v>19</v>
      </c>
      <c r="J6052" t="s">
        <v>22</v>
      </c>
      <c r="K60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27.116829305669899</v>
      </c>
      <c r="L6052" s="6">
        <f>TablaDatos[[#This Row],[IMC_raw]]/1000000000000000</f>
        <v>2.7116829305669898</v>
      </c>
      <c r="M6052" s="2">
        <v>2711682930566990</v>
      </c>
      <c r="N60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2" s="13">
        <f t="shared" si="94"/>
        <v>6051</v>
      </c>
      <c r="P6052" s="2" t="str">
        <f>IF(TablaDatos[[#This Row],[Diabetes]]=0,"No","Si")</f>
        <v>No</v>
      </c>
      <c r="Q6052">
        <v>0</v>
      </c>
      <c r="R6052">
        <f>TablaDatos[[#This Row],[Aux2]]/10000000000000</f>
        <v>2002.0400017683901</v>
      </c>
      <c r="S6052" s="1">
        <v>2.00204000176839E+16</v>
      </c>
      <c r="T6052" s="7">
        <f>TablaDatos[[#This Row],[Aux3]]/100000000000000</f>
        <v>226.27863394123099</v>
      </c>
      <c r="U6052" s="1">
        <v>2.26278633941231E+16</v>
      </c>
      <c r="V6052">
        <v>154</v>
      </c>
      <c r="W6052">
        <v>87.7</v>
      </c>
    </row>
    <row r="6053" spans="1:23">
      <c r="A6053">
        <v>2010</v>
      </c>
      <c r="B6053">
        <v>59</v>
      </c>
      <c r="C6053" t="s">
        <v>23</v>
      </c>
      <c r="D6053" t="s">
        <v>27</v>
      </c>
      <c r="E6053" t="s">
        <v>21</v>
      </c>
      <c r="F6053" t="s">
        <v>19</v>
      </c>
      <c r="G6053" t="s">
        <v>28</v>
      </c>
      <c r="H6053" s="3">
        <v>26882.34</v>
      </c>
      <c r="I6053" t="s">
        <v>21</v>
      </c>
      <c r="J6053" t="s">
        <v>19</v>
      </c>
      <c r="K60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27.0504461271263</v>
      </c>
      <c r="L6053" s="5">
        <f>TablaDatos[[#This Row],[IMC_raw]]/1000000000000000</f>
        <v>27.0504461271263</v>
      </c>
      <c r="M6053" s="2">
        <v>2.70504461271263E+16</v>
      </c>
      <c r="N60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3" s="13">
        <f t="shared" si="94"/>
        <v>6052</v>
      </c>
      <c r="P6053" s="2" t="str">
        <f>IF(TablaDatos[[#This Row],[Diabetes]]=0,"No","Si")</f>
        <v>No</v>
      </c>
      <c r="Q6053">
        <v>0</v>
      </c>
      <c r="R6053">
        <f>TablaDatos[[#This Row],[Aux2]]/10000000000000</f>
        <v>208.640952098188</v>
      </c>
      <c r="S6053" s="1">
        <v>2086409520981880</v>
      </c>
      <c r="T6053" s="7">
        <f>TablaDatos[[#This Row],[Aux3]]/100000000000000</f>
        <v>215.16827486222499</v>
      </c>
      <c r="U6053" s="1">
        <v>2.15168274862225E+16</v>
      </c>
      <c r="V6053">
        <v>157</v>
      </c>
      <c r="W6053">
        <v>88.5</v>
      </c>
    </row>
    <row r="6054" spans="1:23">
      <c r="A6054">
        <v>2010</v>
      </c>
      <c r="B6054">
        <v>48</v>
      </c>
      <c r="C6054" t="s">
        <v>16</v>
      </c>
      <c r="D6054" t="s">
        <v>29</v>
      </c>
      <c r="E6054" t="s">
        <v>18</v>
      </c>
      <c r="F6054" t="s">
        <v>35</v>
      </c>
      <c r="G6054" t="s">
        <v>20</v>
      </c>
      <c r="H6054" s="3">
        <v>26292.34</v>
      </c>
      <c r="I6054" t="s">
        <v>19</v>
      </c>
      <c r="J6054" t="s">
        <v>22</v>
      </c>
      <c r="K60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27.0019967211561</v>
      </c>
      <c r="L6054" s="6">
        <f>TablaDatos[[#This Row],[IMC_raw]]/1000000000000000</f>
        <v>0.27001996721156102</v>
      </c>
      <c r="M6054" s="2">
        <v>270019967211561</v>
      </c>
      <c r="N60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4" s="13">
        <f t="shared" si="94"/>
        <v>6053</v>
      </c>
      <c r="P6054" s="2" t="str">
        <f>IF(TablaDatos[[#This Row],[Diabetes]]=0,"No","Si")</f>
        <v>No</v>
      </c>
      <c r="Q6054">
        <v>0</v>
      </c>
      <c r="R6054">
        <f>TablaDatos[[#This Row],[Aux2]]/10000000000000</f>
        <v>1963.9145009900799</v>
      </c>
      <c r="S6054" s="1">
        <v>1.96391450099008E+16</v>
      </c>
      <c r="T6054" s="7">
        <f>TablaDatos[[#This Row],[Aux3]]/100000000000000</f>
        <v>20.911839337326999</v>
      </c>
      <c r="U6054" s="1">
        <v>2091183933732700</v>
      </c>
      <c r="V6054">
        <v>142.19999999999999</v>
      </c>
      <c r="W6054">
        <v>88.1</v>
      </c>
    </row>
    <row r="6055" spans="1:23">
      <c r="A6055">
        <v>2010</v>
      </c>
      <c r="B6055">
        <v>47</v>
      </c>
      <c r="C6055" t="s">
        <v>23</v>
      </c>
      <c r="D6055" t="s">
        <v>71</v>
      </c>
      <c r="E6055" t="s">
        <v>18</v>
      </c>
      <c r="F6055" t="s">
        <v>40</v>
      </c>
      <c r="G6055" t="s">
        <v>20</v>
      </c>
      <c r="H6055" s="3">
        <v>21592.41</v>
      </c>
      <c r="I6055" t="s">
        <v>19</v>
      </c>
      <c r="J6055" t="s">
        <v>18</v>
      </c>
      <c r="K60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26.987337395059701</v>
      </c>
      <c r="L6055" s="6">
        <f>TablaDatos[[#This Row],[IMC_raw]]/1000000000000000</f>
        <v>26.987337395059701</v>
      </c>
      <c r="M6055" s="2">
        <v>2.69873373950597E+16</v>
      </c>
      <c r="N60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5" s="13">
        <f t="shared" si="94"/>
        <v>6054</v>
      </c>
      <c r="P6055" s="2" t="str">
        <f>IF(TablaDatos[[#This Row],[Diabetes]]=0,"No","Si")</f>
        <v>No</v>
      </c>
      <c r="Q6055">
        <v>0</v>
      </c>
      <c r="R6055">
        <f>TablaDatos[[#This Row],[Aux2]]/10000000000000</f>
        <v>17.188349202657101</v>
      </c>
      <c r="S6055" s="1">
        <v>171883492026571</v>
      </c>
      <c r="T6055" s="7">
        <f>TablaDatos[[#This Row],[Aux3]]/100000000000000</f>
        <v>213.757166198802</v>
      </c>
      <c r="U6055" s="1">
        <v>2.13757166198802E+16</v>
      </c>
      <c r="V6055">
        <v>138.9</v>
      </c>
      <c r="W6055">
        <v>85.1</v>
      </c>
    </row>
    <row r="6056" spans="1:23">
      <c r="A6056">
        <v>2010</v>
      </c>
      <c r="B6056">
        <v>53</v>
      </c>
      <c r="C6056" t="s">
        <v>16</v>
      </c>
      <c r="D6056" t="s">
        <v>72</v>
      </c>
      <c r="E6056" t="s">
        <v>31</v>
      </c>
      <c r="F6056" t="s">
        <v>35</v>
      </c>
      <c r="G6056" t="s">
        <v>20</v>
      </c>
      <c r="H6056" s="3">
        <v>36737.839999999997</v>
      </c>
      <c r="I6056" t="s">
        <v>18</v>
      </c>
      <c r="J6056" t="s">
        <v>19</v>
      </c>
      <c r="K60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26.940558772976999</v>
      </c>
      <c r="L6056" s="6">
        <f>TablaDatos[[#This Row],[IMC_raw]]/1000000000000000</f>
        <v>2.6940558772976999</v>
      </c>
      <c r="M6056" s="2">
        <v>2694055877297700</v>
      </c>
      <c r="N60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6" s="13">
        <f t="shared" si="94"/>
        <v>6055</v>
      </c>
      <c r="P6056" s="2" t="str">
        <f>IF(TablaDatos[[#This Row],[Diabetes]]=0,"No","Si")</f>
        <v>No</v>
      </c>
      <c r="Q6056">
        <v>0</v>
      </c>
      <c r="R6056">
        <f>TablaDatos[[#This Row],[Aux2]]/10000000000000</f>
        <v>2184.5199359373901</v>
      </c>
      <c r="S6056" s="1">
        <v>2.18451993593739E+16</v>
      </c>
      <c r="T6056" s="7">
        <f>TablaDatos[[#This Row],[Aux3]]/100000000000000</f>
        <v>23.8772728728853</v>
      </c>
      <c r="U6056" s="1">
        <v>2387727287288530</v>
      </c>
      <c r="V6056">
        <v>137</v>
      </c>
      <c r="W6056">
        <v>92.2</v>
      </c>
    </row>
    <row r="6057" spans="1:23">
      <c r="A6057">
        <v>2010</v>
      </c>
      <c r="B6057">
        <v>59</v>
      </c>
      <c r="C6057" t="s">
        <v>16</v>
      </c>
      <c r="D6057" t="s">
        <v>17</v>
      </c>
      <c r="E6057" t="s">
        <v>18</v>
      </c>
      <c r="F6057" t="s">
        <v>24</v>
      </c>
      <c r="G6057" t="s">
        <v>28</v>
      </c>
      <c r="H6057" s="3">
        <v>20744.439999999999</v>
      </c>
      <c r="I6057" t="s">
        <v>19</v>
      </c>
      <c r="J6057" t="s">
        <v>22</v>
      </c>
      <c r="K60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26.938678747054301</v>
      </c>
      <c r="L6057" s="5">
        <f>TablaDatos[[#This Row],[IMC_raw]]/1000000000000000</f>
        <v>26.938678747054301</v>
      </c>
      <c r="M6057" s="2">
        <v>2.69386787470543E+16</v>
      </c>
      <c r="N60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7" s="13">
        <f t="shared" si="94"/>
        <v>6056</v>
      </c>
      <c r="P6057" s="2" t="str">
        <f>IF(TablaDatos[[#This Row],[Diabetes]]=0,"No","Si")</f>
        <v>No</v>
      </c>
      <c r="Q6057">
        <v>0</v>
      </c>
      <c r="R6057">
        <f>TablaDatos[[#This Row],[Aux2]]/10000000000000</f>
        <v>2329.8517756255101</v>
      </c>
      <c r="S6057" s="1">
        <v>2.32985177562551E+16</v>
      </c>
      <c r="T6057" s="7">
        <f>TablaDatos[[#This Row],[Aux3]]/100000000000000</f>
        <v>20.714838310136798</v>
      </c>
      <c r="U6057" s="1">
        <v>2071483831013680</v>
      </c>
      <c r="V6057">
        <v>144.30000000000001</v>
      </c>
      <c r="W6057">
        <v>97.3</v>
      </c>
    </row>
    <row r="6058" spans="1:23">
      <c r="A6058">
        <v>2010</v>
      </c>
      <c r="B6058">
        <v>48</v>
      </c>
      <c r="C6058" t="s">
        <v>16</v>
      </c>
      <c r="D6058" t="s">
        <v>33</v>
      </c>
      <c r="E6058" t="s">
        <v>21</v>
      </c>
      <c r="F6058" t="s">
        <v>19</v>
      </c>
      <c r="G6058" t="s">
        <v>20</v>
      </c>
      <c r="H6058" s="3">
        <v>47758.26</v>
      </c>
      <c r="I6058" t="s">
        <v>21</v>
      </c>
      <c r="J6058" t="s">
        <v>19</v>
      </c>
      <c r="K60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26.920886223719201</v>
      </c>
      <c r="L6058" s="5">
        <f>TablaDatos[[#This Row],[IMC_raw]]/1000000000000000</f>
        <v>26.920886223719201</v>
      </c>
      <c r="M6058" s="2">
        <v>2.69208862237192E+16</v>
      </c>
      <c r="N60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8" s="13">
        <f t="shared" si="94"/>
        <v>6057</v>
      </c>
      <c r="P6058" s="2" t="str">
        <f>IF(TablaDatos[[#This Row],[Diabetes]]=0,"No","Si")</f>
        <v>No</v>
      </c>
      <c r="Q6058">
        <v>0</v>
      </c>
      <c r="R6058">
        <f>TablaDatos[[#This Row],[Aux2]]/10000000000000</f>
        <v>184.53065506368301</v>
      </c>
      <c r="S6058" s="1">
        <v>1845306550636830</v>
      </c>
      <c r="T6058" s="7">
        <f>TablaDatos[[#This Row],[Aux3]]/100000000000000</f>
        <v>239.90278048644001</v>
      </c>
      <c r="U6058" s="1">
        <v>2.3990278048644E+16</v>
      </c>
      <c r="V6058">
        <v>148.5</v>
      </c>
      <c r="W6058">
        <v>89.4</v>
      </c>
    </row>
    <row r="6059" spans="1:23">
      <c r="A6059">
        <v>2010</v>
      </c>
      <c r="B6059">
        <v>63</v>
      </c>
      <c r="C6059" t="s">
        <v>23</v>
      </c>
      <c r="D6059" t="s">
        <v>17</v>
      </c>
      <c r="E6059" t="s">
        <v>31</v>
      </c>
      <c r="F6059" t="s">
        <v>24</v>
      </c>
      <c r="G6059" t="s">
        <v>28</v>
      </c>
      <c r="H6059" s="3">
        <v>11184.84</v>
      </c>
      <c r="I6059" t="s">
        <v>21</v>
      </c>
      <c r="J6059" t="s">
        <v>18</v>
      </c>
      <c r="K60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26.895006559464299</v>
      </c>
      <c r="L6059" s="5">
        <f>TablaDatos[[#This Row],[IMC_raw]]/1000000000000000</f>
        <v>26.895006559464299</v>
      </c>
      <c r="M6059" s="2">
        <v>2.68950065594643E+16</v>
      </c>
      <c r="N60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59" s="13">
        <f t="shared" si="94"/>
        <v>6058</v>
      </c>
      <c r="P6059" s="2" t="str">
        <f>IF(TablaDatos[[#This Row],[Diabetes]]=0,"No","Si")</f>
        <v>No</v>
      </c>
      <c r="Q6059">
        <v>0</v>
      </c>
      <c r="R6059">
        <f>TablaDatos[[#This Row],[Aux2]]/10000000000000</f>
        <v>1990.69072955811</v>
      </c>
      <c r="S6059" s="1">
        <v>1.99069072955811E+16</v>
      </c>
      <c r="T6059" s="7">
        <f>TablaDatos[[#This Row],[Aux3]]/100000000000000</f>
        <v>2.7560211200716198</v>
      </c>
      <c r="U6059" s="1">
        <v>275602112007162</v>
      </c>
      <c r="V6059">
        <v>156.4</v>
      </c>
      <c r="W6059">
        <v>96.2</v>
      </c>
    </row>
    <row r="6060" spans="1:23">
      <c r="A6060">
        <v>2010</v>
      </c>
      <c r="B6060">
        <v>54</v>
      </c>
      <c r="C6060" t="s">
        <v>23</v>
      </c>
      <c r="D6060" t="s">
        <v>17</v>
      </c>
      <c r="E6060" t="s">
        <v>18</v>
      </c>
      <c r="F6060" t="s">
        <v>24</v>
      </c>
      <c r="G6060" t="s">
        <v>20</v>
      </c>
      <c r="H6060" s="3">
        <v>29640.560000000001</v>
      </c>
      <c r="I6060" t="s">
        <v>21</v>
      </c>
      <c r="J6060" t="s">
        <v>18</v>
      </c>
      <c r="K60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26.8727550610283</v>
      </c>
      <c r="L6060" s="5">
        <f>TablaDatos[[#This Row],[IMC_raw]]/1000000000000000</f>
        <v>2.6872755061028299</v>
      </c>
      <c r="M6060" s="2">
        <v>2687275506102830</v>
      </c>
      <c r="N60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0" s="13">
        <f t="shared" si="94"/>
        <v>6059</v>
      </c>
      <c r="P6060" s="2" t="str">
        <f>IF(TablaDatos[[#This Row],[Diabetes]]=0,"No","Si")</f>
        <v>No</v>
      </c>
      <c r="Q6060">
        <v>0</v>
      </c>
      <c r="R6060">
        <f>TablaDatos[[#This Row],[Aux2]]/10000000000000</f>
        <v>1890.7565211936001</v>
      </c>
      <c r="S6060" s="1">
        <v>1.8907565211936E+16</v>
      </c>
      <c r="T6060" s="7">
        <f>TablaDatos[[#This Row],[Aux3]]/100000000000000</f>
        <v>230.571984568044</v>
      </c>
      <c r="U6060" s="1">
        <v>2.30571984568044E+16</v>
      </c>
      <c r="V6060">
        <v>140.80000000000001</v>
      </c>
      <c r="W6060">
        <v>86.3</v>
      </c>
    </row>
    <row r="6061" spans="1:23">
      <c r="A6061">
        <v>2010</v>
      </c>
      <c r="B6061">
        <v>64</v>
      </c>
      <c r="C6061" t="s">
        <v>23</v>
      </c>
      <c r="D6061" t="s">
        <v>42</v>
      </c>
      <c r="E6061" t="s">
        <v>18</v>
      </c>
      <c r="F6061" t="s">
        <v>19</v>
      </c>
      <c r="G6061" t="s">
        <v>28</v>
      </c>
      <c r="H6061" s="3">
        <v>18652.37</v>
      </c>
      <c r="I6061" t="s">
        <v>19</v>
      </c>
      <c r="J6061" t="s">
        <v>22</v>
      </c>
      <c r="K60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26.865975222463899</v>
      </c>
      <c r="L6061" s="5">
        <f>TablaDatos[[#This Row],[IMC_raw]]/1000000000000000</f>
        <v>26.865975222463899</v>
      </c>
      <c r="M6061" s="2">
        <v>2.68659752224639E+16</v>
      </c>
      <c r="N60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1" s="13">
        <f t="shared" si="94"/>
        <v>6060</v>
      </c>
      <c r="P6061" s="2" t="str">
        <f>IF(TablaDatos[[#This Row],[Diabetes]]=0,"No","Si")</f>
        <v>No</v>
      </c>
      <c r="Q6061">
        <v>0</v>
      </c>
      <c r="R6061">
        <f>TablaDatos[[#This Row],[Aux2]]/10000000000000</f>
        <v>1953.5785649080201</v>
      </c>
      <c r="S6061" s="1">
        <v>1.95357856490802E+16</v>
      </c>
      <c r="T6061" s="7">
        <f>TablaDatos[[#This Row],[Aux3]]/100000000000000</f>
        <v>222.09969596371101</v>
      </c>
      <c r="U6061" s="1">
        <v>2.22099695963711E+16</v>
      </c>
      <c r="V6061">
        <v>149.4</v>
      </c>
      <c r="W6061">
        <v>94.4</v>
      </c>
    </row>
    <row r="6062" spans="1:23">
      <c r="A6062">
        <v>2010</v>
      </c>
      <c r="B6062">
        <v>61</v>
      </c>
      <c r="C6062" t="s">
        <v>23</v>
      </c>
      <c r="D6062" t="s">
        <v>72</v>
      </c>
      <c r="E6062" t="s">
        <v>21</v>
      </c>
      <c r="F6062" t="s">
        <v>35</v>
      </c>
      <c r="G6062" t="s">
        <v>28</v>
      </c>
      <c r="H6062" s="3">
        <v>15911.49</v>
      </c>
      <c r="I6062" t="s">
        <v>19</v>
      </c>
      <c r="J6062" t="s">
        <v>19</v>
      </c>
      <c r="K60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26.858978378675399</v>
      </c>
      <c r="L6062" s="6">
        <f>TablaDatos[[#This Row],[IMC_raw]]/1000000000000000</f>
        <v>26.858978378675399</v>
      </c>
      <c r="M6062" s="2">
        <v>2.68589783786754E+16</v>
      </c>
      <c r="N60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2" s="13">
        <f t="shared" si="94"/>
        <v>6061</v>
      </c>
      <c r="P6062" s="2" t="str">
        <f>IF(TablaDatos[[#This Row],[Diabetes]]=0,"No","Si")</f>
        <v>No</v>
      </c>
      <c r="Q6062">
        <v>0</v>
      </c>
      <c r="R6062">
        <f>TablaDatos[[#This Row],[Aux2]]/10000000000000</f>
        <v>1866.6804467003401</v>
      </c>
      <c r="S6062" s="1">
        <v>1.86668044670034E+16</v>
      </c>
      <c r="T6062" s="7">
        <f>TablaDatos[[#This Row],[Aux3]]/100000000000000</f>
        <v>232.43956114358599</v>
      </c>
      <c r="U6062" s="1">
        <v>2.32439561143586E+16</v>
      </c>
      <c r="V6062">
        <v>159.9</v>
      </c>
      <c r="W6062">
        <v>94.4</v>
      </c>
    </row>
    <row r="6063" spans="1:23">
      <c r="A6063">
        <v>2010</v>
      </c>
      <c r="B6063">
        <v>67</v>
      </c>
      <c r="C6063" t="s">
        <v>16</v>
      </c>
      <c r="D6063" t="s">
        <v>72</v>
      </c>
      <c r="E6063" t="s">
        <v>21</v>
      </c>
      <c r="F6063" t="s">
        <v>19</v>
      </c>
      <c r="G6063" t="s">
        <v>25</v>
      </c>
      <c r="H6063" s="3">
        <v>11409.77</v>
      </c>
      <c r="I6063" t="s">
        <v>19</v>
      </c>
      <c r="J6063" t="s">
        <v>22</v>
      </c>
      <c r="K60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26.855049215651398</v>
      </c>
      <c r="L6063" s="6">
        <f>TablaDatos[[#This Row],[IMC_raw]]/1000000000000000</f>
        <v>26.855049215651398</v>
      </c>
      <c r="M6063" s="2">
        <v>2.68550492156514E+16</v>
      </c>
      <c r="N60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3" s="13">
        <f t="shared" si="94"/>
        <v>6062</v>
      </c>
      <c r="P6063" s="2" t="str">
        <f>IF(TablaDatos[[#This Row],[Diabetes]]=0,"No","Si")</f>
        <v>No</v>
      </c>
      <c r="Q6063">
        <v>0</v>
      </c>
      <c r="R6063">
        <f>TablaDatos[[#This Row],[Aux2]]/10000000000000</f>
        <v>2018.5494794087299</v>
      </c>
      <c r="S6063" s="1">
        <v>2.01854947940873E+16</v>
      </c>
      <c r="T6063" s="7">
        <f>TablaDatos[[#This Row],[Aux3]]/100000000000000</f>
        <v>198.33007889158901</v>
      </c>
      <c r="U6063" s="1">
        <v>1.98330078891589E+16</v>
      </c>
      <c r="V6063">
        <v>153.30000000000001</v>
      </c>
      <c r="W6063">
        <v>99</v>
      </c>
    </row>
    <row r="6064" spans="1:23">
      <c r="A6064">
        <v>2010</v>
      </c>
      <c r="B6064">
        <v>46</v>
      </c>
      <c r="C6064" t="s">
        <v>16</v>
      </c>
      <c r="D6064" t="s">
        <v>29</v>
      </c>
      <c r="E6064" t="s">
        <v>19</v>
      </c>
      <c r="F6064" t="s">
        <v>35</v>
      </c>
      <c r="G6064" t="s">
        <v>20</v>
      </c>
      <c r="H6064" s="3">
        <v>20624.939999999999</v>
      </c>
      <c r="I6064" t="s">
        <v>19</v>
      </c>
      <c r="J6064" t="s">
        <v>21</v>
      </c>
      <c r="K60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26.815770621519</v>
      </c>
      <c r="L6064" s="5">
        <f>TablaDatos[[#This Row],[IMC_raw]]/1000000000000000</f>
        <v>2.6815770621518999</v>
      </c>
      <c r="M6064" s="2">
        <v>2681577062151900</v>
      </c>
      <c r="N60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4" s="13">
        <f t="shared" si="94"/>
        <v>6063</v>
      </c>
      <c r="P6064" s="2" t="str">
        <f>IF(TablaDatos[[#This Row],[Diabetes]]=0,"No","Si")</f>
        <v>No</v>
      </c>
      <c r="Q6064">
        <v>0</v>
      </c>
      <c r="R6064">
        <f>TablaDatos[[#This Row],[Aux2]]/10000000000000</f>
        <v>1823.7055365451099</v>
      </c>
      <c r="S6064" s="1">
        <v>1.82370553654511E+16</v>
      </c>
      <c r="T6064" s="7">
        <f>TablaDatos[[#This Row],[Aux3]]/100000000000000</f>
        <v>246.751674937693</v>
      </c>
      <c r="U6064" s="1">
        <v>2.46751674937693E+16</v>
      </c>
      <c r="V6064">
        <v>138.6</v>
      </c>
      <c r="W6064">
        <v>87.9</v>
      </c>
    </row>
    <row r="6065" spans="1:23">
      <c r="A6065">
        <v>2010</v>
      </c>
      <c r="B6065">
        <v>68</v>
      </c>
      <c r="C6065" t="s">
        <v>23</v>
      </c>
      <c r="D6065" t="s">
        <v>34</v>
      </c>
      <c r="E6065" t="s">
        <v>19</v>
      </c>
      <c r="F6065" t="s">
        <v>19</v>
      </c>
      <c r="G6065" t="s">
        <v>25</v>
      </c>
      <c r="H6065" s="3">
        <v>16996.810000000001</v>
      </c>
      <c r="I6065" t="s">
        <v>21</v>
      </c>
      <c r="J6065" t="s">
        <v>18</v>
      </c>
      <c r="K60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26.784303200807102</v>
      </c>
      <c r="L6065" s="6">
        <f>TablaDatos[[#This Row],[IMC_raw]]/1000000000000000</f>
        <v>2.67843032008071</v>
      </c>
      <c r="M6065" s="2">
        <v>2678430320080710</v>
      </c>
      <c r="N60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5" s="13">
        <f t="shared" si="94"/>
        <v>6064</v>
      </c>
      <c r="P6065" s="2" t="str">
        <f>IF(TablaDatos[[#This Row],[Diabetes]]=0,"No","Si")</f>
        <v>No</v>
      </c>
      <c r="Q6065">
        <v>0</v>
      </c>
      <c r="R6065">
        <f>TablaDatos[[#This Row],[Aux2]]/10000000000000</f>
        <v>20.841653847927699</v>
      </c>
      <c r="S6065" s="1">
        <v>208416538479277</v>
      </c>
      <c r="T6065" s="7">
        <f>TablaDatos[[#This Row],[Aux3]]/100000000000000</f>
        <v>236.68106248775501</v>
      </c>
      <c r="U6065" s="1">
        <v>2.36681062487755E+16</v>
      </c>
      <c r="V6065">
        <v>151.30000000000001</v>
      </c>
      <c r="W6065">
        <v>90.7</v>
      </c>
    </row>
    <row r="6066" spans="1:23">
      <c r="A6066">
        <v>2010</v>
      </c>
      <c r="B6066">
        <v>58</v>
      </c>
      <c r="C6066" t="s">
        <v>23</v>
      </c>
      <c r="D6066" t="s">
        <v>29</v>
      </c>
      <c r="E6066" t="s">
        <v>18</v>
      </c>
      <c r="F6066" t="s">
        <v>35</v>
      </c>
      <c r="G6066" t="s">
        <v>28</v>
      </c>
      <c r="H6066" s="3">
        <v>30313.38</v>
      </c>
      <c r="I6066" t="s">
        <v>19</v>
      </c>
      <c r="J6066" t="s">
        <v>22</v>
      </c>
      <c r="K60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26.762034604910301</v>
      </c>
      <c r="L6066" s="6">
        <f>TablaDatos[[#This Row],[IMC_raw]]/1000000000000000</f>
        <v>26.762034604910301</v>
      </c>
      <c r="M6066" s="2">
        <v>2.67620346049103E+16</v>
      </c>
      <c r="N60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6" s="13">
        <f t="shared" si="94"/>
        <v>6065</v>
      </c>
      <c r="P6066" s="2" t="str">
        <f>IF(TablaDatos[[#This Row],[Diabetes]]=0,"No","Si")</f>
        <v>No</v>
      </c>
      <c r="Q6066">
        <v>0</v>
      </c>
      <c r="R6066">
        <f>TablaDatos[[#This Row],[Aux2]]/10000000000000</f>
        <v>2056.2454252218399</v>
      </c>
      <c r="S6066" s="1">
        <v>2.05624542522184E+16</v>
      </c>
      <c r="T6066" s="7">
        <f>TablaDatos[[#This Row],[Aux3]]/100000000000000</f>
        <v>20.2942095156261</v>
      </c>
      <c r="U6066" s="1">
        <v>2029420951562610</v>
      </c>
      <c r="V6066">
        <v>151.69999999999999</v>
      </c>
      <c r="W6066">
        <v>92.5</v>
      </c>
    </row>
    <row r="6067" spans="1:23">
      <c r="A6067">
        <v>2010</v>
      </c>
      <c r="B6067">
        <v>52</v>
      </c>
      <c r="C6067" t="s">
        <v>16</v>
      </c>
      <c r="D6067" t="s">
        <v>73</v>
      </c>
      <c r="E6067" t="s">
        <v>18</v>
      </c>
      <c r="F6067" t="s">
        <v>35</v>
      </c>
      <c r="G6067" t="s">
        <v>20</v>
      </c>
      <c r="H6067" s="3">
        <v>31109.84</v>
      </c>
      <c r="I6067" t="s">
        <v>18</v>
      </c>
      <c r="J6067" t="s">
        <v>18</v>
      </c>
      <c r="K60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26.755208802964301</v>
      </c>
      <c r="L6067" s="5">
        <f>TablaDatos[[#This Row],[IMC_raw]]/1000000000000000</f>
        <v>26.755208802964301</v>
      </c>
      <c r="M6067" s="2">
        <v>2.67552088029643E+16</v>
      </c>
      <c r="N60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7" s="13">
        <f t="shared" si="94"/>
        <v>6066</v>
      </c>
      <c r="P6067" s="2" t="str">
        <f>IF(TablaDatos[[#This Row],[Diabetes]]=0,"No","Si")</f>
        <v>No</v>
      </c>
      <c r="Q6067">
        <v>0</v>
      </c>
      <c r="R6067">
        <f>TablaDatos[[#This Row],[Aux2]]/10000000000000</f>
        <v>2150.4557837563202</v>
      </c>
      <c r="S6067" s="1">
        <v>2.15045578375632E+16</v>
      </c>
      <c r="T6067" s="7">
        <f>TablaDatos[[#This Row],[Aux3]]/100000000000000</f>
        <v>18.345546899052</v>
      </c>
      <c r="U6067" s="1">
        <v>1834554689905200</v>
      </c>
      <c r="V6067">
        <v>137.30000000000001</v>
      </c>
      <c r="W6067">
        <v>87.8</v>
      </c>
    </row>
    <row r="6068" spans="1:23">
      <c r="A6068">
        <v>2010</v>
      </c>
      <c r="B6068">
        <v>50</v>
      </c>
      <c r="C6068" t="s">
        <v>16</v>
      </c>
      <c r="D6068" t="s">
        <v>73</v>
      </c>
      <c r="E6068" t="s">
        <v>18</v>
      </c>
      <c r="F6068" t="s">
        <v>40</v>
      </c>
      <c r="G6068" t="s">
        <v>20</v>
      </c>
      <c r="H6068" s="3">
        <v>51767.1</v>
      </c>
      <c r="I6068" t="s">
        <v>19</v>
      </c>
      <c r="J6068" t="s">
        <v>21</v>
      </c>
      <c r="K60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26.644811598734503</v>
      </c>
      <c r="L6068" s="5">
        <f>TablaDatos[[#This Row],[IMC_raw]]/1000000000000000</f>
        <v>0.26644811598734502</v>
      </c>
      <c r="M6068" s="2">
        <v>266448115987345</v>
      </c>
      <c r="N60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8" s="13">
        <f t="shared" si="94"/>
        <v>6067</v>
      </c>
      <c r="P6068" s="2" t="str">
        <f>IF(TablaDatos[[#This Row],[Diabetes]]=0,"No","Si")</f>
        <v>No</v>
      </c>
      <c r="Q6068">
        <v>0</v>
      </c>
      <c r="R6068">
        <f>TablaDatos[[#This Row],[Aux2]]/10000000000000</f>
        <v>1915.81948734562</v>
      </c>
      <c r="S6068" s="1">
        <v>1.91581948734562E+16</v>
      </c>
      <c r="T6068" s="7">
        <f>TablaDatos[[#This Row],[Aux3]]/100000000000000</f>
        <v>204.83524278613999</v>
      </c>
      <c r="U6068" s="1">
        <v>2.0483524278614E+16</v>
      </c>
      <c r="V6068">
        <v>139.30000000000001</v>
      </c>
      <c r="W6068">
        <v>90.6</v>
      </c>
    </row>
    <row r="6069" spans="1:23">
      <c r="A6069">
        <v>2010</v>
      </c>
      <c r="B6069">
        <v>53</v>
      </c>
      <c r="C6069" t="s">
        <v>16</v>
      </c>
      <c r="D6069" t="s">
        <v>34</v>
      </c>
      <c r="E6069" t="s">
        <v>18</v>
      </c>
      <c r="F6069" t="s">
        <v>35</v>
      </c>
      <c r="G6069" t="s">
        <v>20</v>
      </c>
      <c r="H6069" s="3">
        <v>32506.16</v>
      </c>
      <c r="I6069" t="s">
        <v>19</v>
      </c>
      <c r="J6069" t="s">
        <v>18</v>
      </c>
      <c r="K60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26.603645463386702</v>
      </c>
      <c r="L6069" s="6">
        <f>TablaDatos[[#This Row],[IMC_raw]]/1000000000000000</f>
        <v>26.603645463386702</v>
      </c>
      <c r="M6069" s="2">
        <v>2.66036454633867E+16</v>
      </c>
      <c r="N60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69" s="13">
        <f t="shared" si="94"/>
        <v>6068</v>
      </c>
      <c r="P6069" s="2" t="str">
        <f>IF(TablaDatos[[#This Row],[Diabetes]]=0,"No","Si")</f>
        <v>No</v>
      </c>
      <c r="Q6069">
        <v>0</v>
      </c>
      <c r="R6069">
        <f>TablaDatos[[#This Row],[Aux2]]/10000000000000</f>
        <v>2270.20198947061</v>
      </c>
      <c r="S6069" s="1">
        <v>2.27020198947061E+16</v>
      </c>
      <c r="T6069" s="7">
        <f>TablaDatos[[#This Row],[Aux3]]/100000000000000</f>
        <v>184.57979279282799</v>
      </c>
      <c r="U6069" s="1">
        <v>1.84579792792828E+16</v>
      </c>
      <c r="V6069">
        <v>147.1</v>
      </c>
      <c r="W6069">
        <v>89</v>
      </c>
    </row>
    <row r="6070" spans="1:23">
      <c r="A6070">
        <v>2010</v>
      </c>
      <c r="B6070">
        <v>60</v>
      </c>
      <c r="C6070" t="s">
        <v>23</v>
      </c>
      <c r="D6070" t="s">
        <v>29</v>
      </c>
      <c r="E6070" t="s">
        <v>18</v>
      </c>
      <c r="F6070" t="s">
        <v>24</v>
      </c>
      <c r="G6070" t="s">
        <v>28</v>
      </c>
      <c r="H6070" s="3">
        <v>9504.84</v>
      </c>
      <c r="I6070" t="s">
        <v>21</v>
      </c>
      <c r="J6070" t="s">
        <v>22</v>
      </c>
      <c r="K60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26.5626708989534</v>
      </c>
      <c r="L6070" s="6">
        <f>TablaDatos[[#This Row],[IMC_raw]]/1000000000000000</f>
        <v>26.5626708989534</v>
      </c>
      <c r="M6070" s="2">
        <v>2.65626708989534E+16</v>
      </c>
      <c r="N60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0" s="13">
        <f t="shared" si="94"/>
        <v>6069</v>
      </c>
      <c r="P6070" s="2" t="str">
        <f>IF(TablaDatos[[#This Row],[Diabetes]]=0,"No","Si")</f>
        <v>Si</v>
      </c>
      <c r="Q6070">
        <v>1</v>
      </c>
      <c r="R6070">
        <f>TablaDatos[[#This Row],[Aux2]]/10000000000000</f>
        <v>2118.3667293715898</v>
      </c>
      <c r="S6070" s="1">
        <v>2.11836672937159E+16</v>
      </c>
      <c r="T6070" s="7">
        <f>TablaDatos[[#This Row],[Aux3]]/100000000000000</f>
        <v>223.51065015508601</v>
      </c>
      <c r="U6070" s="1">
        <v>2.23510650155086E+16</v>
      </c>
      <c r="V6070">
        <v>154.69999999999999</v>
      </c>
      <c r="W6070">
        <v>94.2</v>
      </c>
    </row>
    <row r="6071" spans="1:23">
      <c r="A6071">
        <v>2010</v>
      </c>
      <c r="B6071">
        <v>58</v>
      </c>
      <c r="C6071" t="s">
        <v>23</v>
      </c>
      <c r="D6071" t="s">
        <v>17</v>
      </c>
      <c r="E6071" t="s">
        <v>19</v>
      </c>
      <c r="F6071" t="s">
        <v>19</v>
      </c>
      <c r="G6071" t="s">
        <v>28</v>
      </c>
      <c r="H6071" s="3">
        <v>28681.9</v>
      </c>
      <c r="I6071" t="s">
        <v>21</v>
      </c>
      <c r="J6071" t="s">
        <v>18</v>
      </c>
      <c r="K60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26.539736272496597</v>
      </c>
      <c r="L6071" s="5">
        <f>TablaDatos[[#This Row],[IMC_raw]]/1000000000000000</f>
        <v>2.6539736272496599</v>
      </c>
      <c r="M6071" s="2">
        <v>2653973627249660</v>
      </c>
      <c r="N60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1" s="13">
        <f t="shared" si="94"/>
        <v>6070</v>
      </c>
      <c r="P6071" s="2" t="str">
        <f>IF(TablaDatos[[#This Row],[Diabetes]]=0,"No","Si")</f>
        <v>No</v>
      </c>
      <c r="Q6071">
        <v>0</v>
      </c>
      <c r="R6071">
        <f>TablaDatos[[#This Row],[Aux2]]/10000000000000</f>
        <v>209.96805728373701</v>
      </c>
      <c r="S6071" s="1">
        <v>2099680572837370</v>
      </c>
      <c r="T6071" s="7">
        <f>TablaDatos[[#This Row],[Aux3]]/100000000000000</f>
        <v>185.04845398059899</v>
      </c>
      <c r="U6071" s="1">
        <v>1.85048453980599E+16</v>
      </c>
      <c r="V6071">
        <v>160.6</v>
      </c>
      <c r="W6071">
        <v>98.2</v>
      </c>
    </row>
    <row r="6072" spans="1:23">
      <c r="A6072">
        <v>2010</v>
      </c>
      <c r="B6072">
        <v>65</v>
      </c>
      <c r="C6072" t="s">
        <v>16</v>
      </c>
      <c r="D6072" t="s">
        <v>17</v>
      </c>
      <c r="E6072" t="s">
        <v>31</v>
      </c>
      <c r="F6072" t="s">
        <v>24</v>
      </c>
      <c r="G6072" t="s">
        <v>25</v>
      </c>
      <c r="H6072" s="3">
        <v>13583.62</v>
      </c>
      <c r="I6072" t="s">
        <v>21</v>
      </c>
      <c r="J6072" t="s">
        <v>18</v>
      </c>
      <c r="K60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26.476032501893599</v>
      </c>
      <c r="L6072" s="5">
        <f>TablaDatos[[#This Row],[IMC_raw]]/1000000000000000</f>
        <v>2.64760325018936</v>
      </c>
      <c r="M6072" s="2">
        <v>2647603250189360</v>
      </c>
      <c r="N60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2" s="13">
        <f t="shared" si="94"/>
        <v>6071</v>
      </c>
      <c r="P6072" s="2" t="str">
        <f>IF(TablaDatos[[#This Row],[Diabetes]]=0,"No","Si")</f>
        <v>Si</v>
      </c>
      <c r="Q6072">
        <v>1</v>
      </c>
      <c r="R6072">
        <f>TablaDatos[[#This Row],[Aux2]]/10000000000000</f>
        <v>2366.57838123289</v>
      </c>
      <c r="S6072" s="1">
        <v>2.36657838123289E+16</v>
      </c>
      <c r="T6072" s="7">
        <f>TablaDatos[[#This Row],[Aux3]]/100000000000000</f>
        <v>275.29795006853499</v>
      </c>
      <c r="U6072" s="1">
        <v>2.75297950068535E+16</v>
      </c>
      <c r="V6072">
        <v>169.4</v>
      </c>
      <c r="W6072">
        <v>100</v>
      </c>
    </row>
    <row r="6073" spans="1:23">
      <c r="A6073">
        <v>2010</v>
      </c>
      <c r="B6073">
        <v>54</v>
      </c>
      <c r="C6073" t="s">
        <v>16</v>
      </c>
      <c r="D6073" t="s">
        <v>42</v>
      </c>
      <c r="E6073" t="s">
        <v>18</v>
      </c>
      <c r="F6073" t="s">
        <v>24</v>
      </c>
      <c r="G6073" t="s">
        <v>20</v>
      </c>
      <c r="H6073" s="3">
        <v>22992.75</v>
      </c>
      <c r="I6073" t="s">
        <v>18</v>
      </c>
      <c r="J6073" t="s">
        <v>22</v>
      </c>
      <c r="K60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26.453848256523798</v>
      </c>
      <c r="L6073" s="6">
        <f>TablaDatos[[#This Row],[IMC_raw]]/1000000000000000</f>
        <v>0.26453848256523799</v>
      </c>
      <c r="M6073" s="2">
        <v>264538482565238</v>
      </c>
      <c r="N60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3" s="13">
        <f t="shared" si="94"/>
        <v>6072</v>
      </c>
      <c r="P6073" s="2" t="str">
        <f>IF(TablaDatos[[#This Row],[Diabetes]]=0,"No","Si")</f>
        <v>No</v>
      </c>
      <c r="Q6073">
        <v>0</v>
      </c>
      <c r="R6073">
        <f>TablaDatos[[#This Row],[Aux2]]/10000000000000</f>
        <v>1801.11306937679</v>
      </c>
      <c r="S6073" s="1">
        <v>1.80111306937679E+16</v>
      </c>
      <c r="T6073" s="7">
        <f>TablaDatos[[#This Row],[Aux3]]/100000000000000</f>
        <v>207.75739504342701</v>
      </c>
      <c r="U6073" s="1">
        <v>2.07757395043427E+16</v>
      </c>
      <c r="V6073">
        <v>142.4</v>
      </c>
      <c r="W6073">
        <v>87.9</v>
      </c>
    </row>
    <row r="6074" spans="1:23">
      <c r="A6074">
        <v>2010</v>
      </c>
      <c r="B6074">
        <v>63</v>
      </c>
      <c r="C6074" t="s">
        <v>23</v>
      </c>
      <c r="D6074" t="s">
        <v>29</v>
      </c>
      <c r="E6074" t="s">
        <v>18</v>
      </c>
      <c r="F6074" t="s">
        <v>19</v>
      </c>
      <c r="G6074" t="s">
        <v>28</v>
      </c>
      <c r="H6074" s="3">
        <v>19234.37</v>
      </c>
      <c r="I6074" t="s">
        <v>19</v>
      </c>
      <c r="J6074" t="s">
        <v>18</v>
      </c>
      <c r="K60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26.427992194400499</v>
      </c>
      <c r="L6074" s="5">
        <f>TablaDatos[[#This Row],[IMC_raw]]/1000000000000000</f>
        <v>26.427992194400499</v>
      </c>
      <c r="M6074" s="2">
        <v>2.64279921944005E+16</v>
      </c>
      <c r="N60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4" s="13">
        <f t="shared" si="94"/>
        <v>6073</v>
      </c>
      <c r="P6074" s="2" t="str">
        <f>IF(TablaDatos[[#This Row],[Diabetes]]=0,"No","Si")</f>
        <v>No</v>
      </c>
      <c r="Q6074">
        <v>0</v>
      </c>
      <c r="R6074">
        <f>TablaDatos[[#This Row],[Aux2]]/10000000000000</f>
        <v>2104.2696966083499</v>
      </c>
      <c r="S6074" s="1">
        <v>2.10426969660835E+16</v>
      </c>
      <c r="T6074" s="7">
        <f>TablaDatos[[#This Row],[Aux3]]/100000000000000</f>
        <v>259.87257299713502</v>
      </c>
      <c r="U6074" s="1">
        <v>2.59872572997135E+16</v>
      </c>
      <c r="V6074">
        <v>158.4</v>
      </c>
      <c r="W6074">
        <v>96.5</v>
      </c>
    </row>
    <row r="6075" spans="1:23">
      <c r="A6075">
        <v>2010</v>
      </c>
      <c r="B6075">
        <v>60</v>
      </c>
      <c r="C6075" t="s">
        <v>23</v>
      </c>
      <c r="D6075" t="s">
        <v>26</v>
      </c>
      <c r="E6075" t="s">
        <v>21</v>
      </c>
      <c r="F6075" t="s">
        <v>24</v>
      </c>
      <c r="G6075" t="s">
        <v>28</v>
      </c>
      <c r="H6075" s="3">
        <v>21990.71</v>
      </c>
      <c r="I6075" t="s">
        <v>19</v>
      </c>
      <c r="J6075" t="s">
        <v>18</v>
      </c>
      <c r="K60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26.418975568522299</v>
      </c>
      <c r="L6075" s="6">
        <f>TablaDatos[[#This Row],[IMC_raw]]/1000000000000000</f>
        <v>2.6418975568522298</v>
      </c>
      <c r="M6075" s="2">
        <v>2641897556852230</v>
      </c>
      <c r="N60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5" s="13">
        <f t="shared" si="94"/>
        <v>6074</v>
      </c>
      <c r="P6075" s="2" t="str">
        <f>IF(TablaDatos[[#This Row],[Diabetes]]=0,"No","Si")</f>
        <v>No</v>
      </c>
      <c r="Q6075">
        <v>0</v>
      </c>
      <c r="R6075">
        <f>TablaDatos[[#This Row],[Aux2]]/10000000000000</f>
        <v>220.98115178467799</v>
      </c>
      <c r="S6075" s="1">
        <v>2209811517846780</v>
      </c>
      <c r="T6075" s="7">
        <f>TablaDatos[[#This Row],[Aux3]]/100000000000000</f>
        <v>228.97134523435</v>
      </c>
      <c r="U6075" s="1">
        <v>2.2897134523435E+16</v>
      </c>
      <c r="V6075">
        <v>148.19999999999999</v>
      </c>
      <c r="W6075">
        <v>87.8</v>
      </c>
    </row>
    <row r="6076" spans="1:23">
      <c r="A6076">
        <v>2010</v>
      </c>
      <c r="B6076">
        <v>60</v>
      </c>
      <c r="C6076" t="s">
        <v>16</v>
      </c>
      <c r="D6076" t="s">
        <v>74</v>
      </c>
      <c r="E6076" t="s">
        <v>18</v>
      </c>
      <c r="F6076" t="s">
        <v>24</v>
      </c>
      <c r="G6076" t="s">
        <v>28</v>
      </c>
      <c r="H6076" s="3">
        <v>19167.14</v>
      </c>
      <c r="I6076" t="s">
        <v>21</v>
      </c>
      <c r="J6076" t="s">
        <v>18</v>
      </c>
      <c r="K60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26.390765134301301</v>
      </c>
      <c r="L6076" s="5">
        <f>TablaDatos[[#This Row],[IMC_raw]]/1000000000000000</f>
        <v>26.390765134301301</v>
      </c>
      <c r="M6076" s="2">
        <v>2.63907651343013E+16</v>
      </c>
      <c r="N60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6" s="13">
        <f t="shared" si="94"/>
        <v>6075</v>
      </c>
      <c r="P6076" s="2" t="str">
        <f>IF(TablaDatos[[#This Row],[Diabetes]]=0,"No","Si")</f>
        <v>No</v>
      </c>
      <c r="Q6076">
        <v>0</v>
      </c>
      <c r="R6076">
        <f>TablaDatos[[#This Row],[Aux2]]/10000000000000</f>
        <v>244.088193219114</v>
      </c>
      <c r="S6076" s="1">
        <v>2440881932191140</v>
      </c>
      <c r="T6076" s="7">
        <f>TablaDatos[[#This Row],[Aux3]]/100000000000000</f>
        <v>253.84526332813101</v>
      </c>
      <c r="U6076" s="1">
        <v>2.53845263328131E+16</v>
      </c>
      <c r="V6076">
        <v>154.1</v>
      </c>
      <c r="W6076">
        <v>99.4</v>
      </c>
    </row>
    <row r="6077" spans="1:23">
      <c r="A6077">
        <v>2010</v>
      </c>
      <c r="B6077">
        <v>63</v>
      </c>
      <c r="C6077" t="s">
        <v>16</v>
      </c>
      <c r="D6077" t="s">
        <v>33</v>
      </c>
      <c r="E6077" t="s">
        <v>18</v>
      </c>
      <c r="F6077" t="s">
        <v>24</v>
      </c>
      <c r="G6077" t="s">
        <v>28</v>
      </c>
      <c r="H6077" s="3">
        <v>11324.92</v>
      </c>
      <c r="I6077" t="s">
        <v>19</v>
      </c>
      <c r="J6077" t="s">
        <v>22</v>
      </c>
      <c r="K60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26.363743191855502</v>
      </c>
      <c r="L6077" s="5">
        <f>TablaDatos[[#This Row],[IMC_raw]]/1000000000000000</f>
        <v>26.363743191855502</v>
      </c>
      <c r="M6077" s="2">
        <v>2.63637431918555E+16</v>
      </c>
      <c r="N60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7" s="13">
        <f t="shared" si="94"/>
        <v>6076</v>
      </c>
      <c r="P6077" s="2" t="str">
        <f>IF(TablaDatos[[#This Row],[Diabetes]]=0,"No","Si")</f>
        <v>No</v>
      </c>
      <c r="Q6077">
        <v>0</v>
      </c>
      <c r="R6077">
        <f>TablaDatos[[#This Row],[Aux2]]/10000000000000</f>
        <v>2280.5420395478</v>
      </c>
      <c r="S6077" s="1">
        <v>2.2805420395478E+16</v>
      </c>
      <c r="T6077" s="7">
        <f>TablaDatos[[#This Row],[Aux3]]/100000000000000</f>
        <v>245.79028920783301</v>
      </c>
      <c r="U6077" s="1">
        <v>2.45790289207833E+16</v>
      </c>
      <c r="V6077">
        <v>151.6</v>
      </c>
      <c r="W6077">
        <v>91.8</v>
      </c>
    </row>
    <row r="6078" spans="1:23">
      <c r="A6078">
        <v>2010</v>
      </c>
      <c r="B6078">
        <v>67</v>
      </c>
      <c r="C6078" t="s">
        <v>23</v>
      </c>
      <c r="D6078" t="s">
        <v>17</v>
      </c>
      <c r="E6078" t="s">
        <v>18</v>
      </c>
      <c r="F6078" t="s">
        <v>35</v>
      </c>
      <c r="G6078" t="s">
        <v>25</v>
      </c>
      <c r="H6078" s="3">
        <v>58885.26</v>
      </c>
      <c r="I6078" t="s">
        <v>19</v>
      </c>
      <c r="J6078" t="s">
        <v>18</v>
      </c>
      <c r="K60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26.356987359624103</v>
      </c>
      <c r="L6078" s="5">
        <f>TablaDatos[[#This Row],[IMC_raw]]/1000000000000000</f>
        <v>2.6356987359624102</v>
      </c>
      <c r="M6078" s="2">
        <v>2635698735962410</v>
      </c>
      <c r="N60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8" s="13">
        <f t="shared" si="94"/>
        <v>6077</v>
      </c>
      <c r="P6078" s="2" t="str">
        <f>IF(TablaDatos[[#This Row],[Diabetes]]=0,"No","Si")</f>
        <v>No</v>
      </c>
      <c r="Q6078">
        <v>0</v>
      </c>
      <c r="R6078">
        <f>TablaDatos[[#This Row],[Aux2]]/10000000000000</f>
        <v>1881.9294990712899</v>
      </c>
      <c r="S6078" s="1">
        <v>1.88192949907129E+16</v>
      </c>
      <c r="T6078" s="7">
        <f>TablaDatos[[#This Row],[Aux3]]/100000000000000</f>
        <v>228.823910586122</v>
      </c>
      <c r="U6078" s="1">
        <v>2.28823910586122E+16</v>
      </c>
      <c r="V6078">
        <v>155.1</v>
      </c>
      <c r="W6078">
        <v>92.1</v>
      </c>
    </row>
    <row r="6079" spans="1:23">
      <c r="A6079">
        <v>2010</v>
      </c>
      <c r="B6079">
        <v>67</v>
      </c>
      <c r="C6079" t="s">
        <v>23</v>
      </c>
      <c r="D6079" t="s">
        <v>29</v>
      </c>
      <c r="E6079" t="s">
        <v>18</v>
      </c>
      <c r="F6079" t="s">
        <v>24</v>
      </c>
      <c r="G6079" t="s">
        <v>25</v>
      </c>
      <c r="H6079" s="3">
        <v>12209.24</v>
      </c>
      <c r="I6079" t="s">
        <v>21</v>
      </c>
      <c r="J6079" t="s">
        <v>22</v>
      </c>
      <c r="K60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26.3501369751644</v>
      </c>
      <c r="L6079" s="6">
        <f>TablaDatos[[#This Row],[IMC_raw]]/1000000000000000</f>
        <v>26.3501369751644</v>
      </c>
      <c r="M6079" s="2">
        <v>2.63501369751644E+16</v>
      </c>
      <c r="N60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79" s="13">
        <f t="shared" si="94"/>
        <v>6078</v>
      </c>
      <c r="P6079" s="2" t="str">
        <f>IF(TablaDatos[[#This Row],[Diabetes]]=0,"No","Si")</f>
        <v>No</v>
      </c>
      <c r="Q6079">
        <v>0</v>
      </c>
      <c r="R6079">
        <f>TablaDatos[[#This Row],[Aux2]]/10000000000000</f>
        <v>2129.9637293855999</v>
      </c>
      <c r="S6079" s="1">
        <v>2.1299637293856E+16</v>
      </c>
      <c r="T6079" s="7">
        <f>TablaDatos[[#This Row],[Aux3]]/100000000000000</f>
        <v>22.719323688808899</v>
      </c>
      <c r="U6079" s="1">
        <v>2271932368880890</v>
      </c>
      <c r="V6079">
        <v>150.30000000000001</v>
      </c>
      <c r="W6079">
        <v>91.1</v>
      </c>
    </row>
    <row r="6080" spans="1:23">
      <c r="A6080">
        <v>2010</v>
      </c>
      <c r="B6080">
        <v>45</v>
      </c>
      <c r="C6080" t="s">
        <v>16</v>
      </c>
      <c r="D6080" t="s">
        <v>17</v>
      </c>
      <c r="E6080" t="s">
        <v>18</v>
      </c>
      <c r="F6080" t="s">
        <v>24</v>
      </c>
      <c r="G6080" t="s">
        <v>20</v>
      </c>
      <c r="H6080" s="3">
        <v>27283.49</v>
      </c>
      <c r="I6080" t="s">
        <v>19</v>
      </c>
      <c r="J6080" t="s">
        <v>22</v>
      </c>
      <c r="K60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26.332297061316002</v>
      </c>
      <c r="L6080" s="5">
        <f>TablaDatos[[#This Row],[IMC_raw]]/1000000000000000</f>
        <v>26.332297061316002</v>
      </c>
      <c r="M6080" s="2">
        <v>2.6332297061316E+16</v>
      </c>
      <c r="N60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0" s="13">
        <f t="shared" si="94"/>
        <v>6079</v>
      </c>
      <c r="P6080" s="2" t="str">
        <f>IF(TablaDatos[[#This Row],[Diabetes]]=0,"No","Si")</f>
        <v>No</v>
      </c>
      <c r="Q6080">
        <v>0</v>
      </c>
      <c r="R6080">
        <f>TablaDatos[[#This Row],[Aux2]]/10000000000000</f>
        <v>2183.0023792414399</v>
      </c>
      <c r="S6080" s="1">
        <v>2.18300237924144E+16</v>
      </c>
      <c r="T6080" s="7">
        <f>TablaDatos[[#This Row],[Aux3]]/100000000000000</f>
        <v>192.51889083946</v>
      </c>
      <c r="U6080" s="1">
        <v>1.9251889083946E+16</v>
      </c>
      <c r="V6080">
        <v>144.1</v>
      </c>
      <c r="W6080">
        <v>90.1</v>
      </c>
    </row>
    <row r="6081" spans="1:23">
      <c r="A6081">
        <v>2010</v>
      </c>
      <c r="B6081">
        <v>57</v>
      </c>
      <c r="C6081" t="s">
        <v>16</v>
      </c>
      <c r="D6081" t="s">
        <v>37</v>
      </c>
      <c r="E6081" t="s">
        <v>18</v>
      </c>
      <c r="F6081" t="s">
        <v>19</v>
      </c>
      <c r="G6081" t="s">
        <v>28</v>
      </c>
      <c r="H6081" s="3">
        <v>9547.07</v>
      </c>
      <c r="I6081" t="s">
        <v>21</v>
      </c>
      <c r="J6081" t="s">
        <v>19</v>
      </c>
      <c r="K60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26.313062505502497</v>
      </c>
      <c r="L6081" s="5">
        <f>TablaDatos[[#This Row],[IMC_raw]]/1000000000000000</f>
        <v>2.6313062505502498</v>
      </c>
      <c r="M6081" s="2">
        <v>2631306250550250</v>
      </c>
      <c r="N60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1" s="13">
        <f t="shared" si="94"/>
        <v>6080</v>
      </c>
      <c r="P6081" s="2" t="str">
        <f>IF(TablaDatos[[#This Row],[Diabetes]]=0,"No","Si")</f>
        <v>No</v>
      </c>
      <c r="Q6081">
        <v>0</v>
      </c>
      <c r="R6081">
        <f>TablaDatos[[#This Row],[Aux2]]/10000000000000</f>
        <v>2052.65612429661</v>
      </c>
      <c r="S6081" s="1">
        <v>2.05265612429661E+16</v>
      </c>
      <c r="T6081" s="7">
        <f>TablaDatos[[#This Row],[Aux3]]/100000000000000</f>
        <v>225.85577395383501</v>
      </c>
      <c r="U6081" s="1">
        <v>2.25855773953835E+16</v>
      </c>
      <c r="V6081">
        <v>150.5</v>
      </c>
      <c r="W6081">
        <v>91.8</v>
      </c>
    </row>
    <row r="6082" spans="1:23">
      <c r="A6082">
        <v>2010</v>
      </c>
      <c r="B6082">
        <v>50</v>
      </c>
      <c r="C6082" t="s">
        <v>16</v>
      </c>
      <c r="D6082" t="s">
        <v>43</v>
      </c>
      <c r="E6082" t="s">
        <v>18</v>
      </c>
      <c r="F6082" t="s">
        <v>19</v>
      </c>
      <c r="G6082" t="s">
        <v>20</v>
      </c>
      <c r="H6082" s="3">
        <v>21717.9</v>
      </c>
      <c r="I6082" t="s">
        <v>19</v>
      </c>
      <c r="J6082" t="s">
        <v>19</v>
      </c>
      <c r="K60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26.2883355143328</v>
      </c>
      <c r="L6082" s="6">
        <f>TablaDatos[[#This Row],[IMC_raw]]/1000000000000000</f>
        <v>2.6288335514332801</v>
      </c>
      <c r="M6082" s="2">
        <v>2628833551433280</v>
      </c>
      <c r="N60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2" s="13">
        <f t="shared" ref="O6082:O6145" si="95">O6081+1</f>
        <v>6081</v>
      </c>
      <c r="P6082" s="2" t="str">
        <f>IF(TablaDatos[[#This Row],[Diabetes]]=0,"No","Si")</f>
        <v>No</v>
      </c>
      <c r="Q6082">
        <v>0</v>
      </c>
      <c r="R6082">
        <f>TablaDatos[[#This Row],[Aux2]]/10000000000000</f>
        <v>1930.62704047903</v>
      </c>
      <c r="S6082" s="1">
        <v>1.93062704047903E+16</v>
      </c>
      <c r="T6082" s="7">
        <f>TablaDatos[[#This Row],[Aux3]]/100000000000000</f>
        <v>260.07230541607697</v>
      </c>
      <c r="U6082" s="1">
        <v>2.60072305416077E+16</v>
      </c>
      <c r="V6082">
        <v>137.5</v>
      </c>
      <c r="W6082">
        <v>92.1</v>
      </c>
    </row>
    <row r="6083" spans="1:23">
      <c r="A6083">
        <v>2010</v>
      </c>
      <c r="B6083">
        <v>45</v>
      </c>
      <c r="C6083" t="s">
        <v>16</v>
      </c>
      <c r="D6083" t="s">
        <v>74</v>
      </c>
      <c r="E6083" t="s">
        <v>21</v>
      </c>
      <c r="F6083" t="s">
        <v>19</v>
      </c>
      <c r="G6083" t="s">
        <v>20</v>
      </c>
      <c r="H6083" s="3">
        <v>19417.259999999998</v>
      </c>
      <c r="I6083" t="s">
        <v>21</v>
      </c>
      <c r="J6083" t="s">
        <v>21</v>
      </c>
      <c r="K60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26.274395073874398</v>
      </c>
      <c r="L6083" s="5">
        <f>TablaDatos[[#This Row],[IMC_raw]]/1000000000000000</f>
        <v>26.274395073874398</v>
      </c>
      <c r="M6083" s="2">
        <v>2.62743950738744E+16</v>
      </c>
      <c r="N60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3" s="13">
        <f t="shared" si="95"/>
        <v>6082</v>
      </c>
      <c r="P6083" s="2" t="str">
        <f>IF(TablaDatos[[#This Row],[Diabetes]]=0,"No","Si")</f>
        <v>No</v>
      </c>
      <c r="Q6083">
        <v>0</v>
      </c>
      <c r="R6083">
        <f>TablaDatos[[#This Row],[Aux2]]/10000000000000</f>
        <v>209.389316340748</v>
      </c>
      <c r="S6083" s="1">
        <v>2093893163407480</v>
      </c>
      <c r="T6083" s="7">
        <f>TablaDatos[[#This Row],[Aux3]]/100000000000000</f>
        <v>239.09112461838399</v>
      </c>
      <c r="U6083" s="1">
        <v>2.39091124618384E+16</v>
      </c>
      <c r="V6083">
        <v>151.9</v>
      </c>
      <c r="W6083">
        <v>88.8</v>
      </c>
    </row>
    <row r="6084" spans="1:23">
      <c r="A6084">
        <v>2010</v>
      </c>
      <c r="B6084">
        <v>59</v>
      </c>
      <c r="C6084" t="s">
        <v>16</v>
      </c>
      <c r="D6084" t="s">
        <v>29</v>
      </c>
      <c r="E6084" t="s">
        <v>18</v>
      </c>
      <c r="F6084" t="s">
        <v>19</v>
      </c>
      <c r="G6084" t="s">
        <v>28</v>
      </c>
      <c r="H6084" s="3">
        <v>17441.12</v>
      </c>
      <c r="I6084" t="s">
        <v>21</v>
      </c>
      <c r="J6084" t="s">
        <v>18</v>
      </c>
      <c r="K60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26.2320301976305</v>
      </c>
      <c r="L6084" s="5">
        <f>TablaDatos[[#This Row],[IMC_raw]]/1000000000000000</f>
        <v>2.62320301976305</v>
      </c>
      <c r="M6084" s="2">
        <v>2623203019763050</v>
      </c>
      <c r="N60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4" s="13">
        <f t="shared" si="95"/>
        <v>6083</v>
      </c>
      <c r="P6084" s="2" t="str">
        <f>IF(TablaDatos[[#This Row],[Diabetes]]=0,"No","Si")</f>
        <v>No</v>
      </c>
      <c r="Q6084">
        <v>0</v>
      </c>
      <c r="R6084">
        <f>TablaDatos[[#This Row],[Aux2]]/10000000000000</f>
        <v>2356.1792275203802</v>
      </c>
      <c r="S6084" s="1">
        <v>2.35617922752038E+16</v>
      </c>
      <c r="T6084" s="7">
        <f>TablaDatos[[#This Row],[Aux3]]/100000000000000</f>
        <v>253.33643976709899</v>
      </c>
      <c r="U6084" s="1">
        <v>2.53336439767099E+16</v>
      </c>
      <c r="V6084">
        <v>161.69999999999999</v>
      </c>
      <c r="W6084">
        <v>93.9</v>
      </c>
    </row>
    <row r="6085" spans="1:23">
      <c r="A6085">
        <v>2010</v>
      </c>
      <c r="B6085">
        <v>52</v>
      </c>
      <c r="C6085" t="s">
        <v>23</v>
      </c>
      <c r="D6085" t="s">
        <v>72</v>
      </c>
      <c r="E6085" t="s">
        <v>18</v>
      </c>
      <c r="F6085" t="s">
        <v>19</v>
      </c>
      <c r="G6085" t="s">
        <v>20</v>
      </c>
      <c r="H6085" s="3">
        <v>33093.51</v>
      </c>
      <c r="I6085" t="s">
        <v>19</v>
      </c>
      <c r="J6085" t="s">
        <v>22</v>
      </c>
      <c r="K60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26.1667335417693</v>
      </c>
      <c r="L6085" s="5">
        <f>TablaDatos[[#This Row],[IMC_raw]]/1000000000000000</f>
        <v>26.1667335417693</v>
      </c>
      <c r="M6085" s="2">
        <v>2.61667335417693E+16</v>
      </c>
      <c r="N60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5" s="13">
        <f t="shared" si="95"/>
        <v>6084</v>
      </c>
      <c r="P6085" s="2" t="str">
        <f>IF(TablaDatos[[#This Row],[Diabetes]]=0,"No","Si")</f>
        <v>Si</v>
      </c>
      <c r="Q6085">
        <v>1</v>
      </c>
      <c r="R6085">
        <f>TablaDatos[[#This Row],[Aux2]]/10000000000000</f>
        <v>2228.1865512353502</v>
      </c>
      <c r="S6085" s="1">
        <v>2.22818655123535E+16</v>
      </c>
      <c r="T6085" s="7">
        <f>TablaDatos[[#This Row],[Aux3]]/100000000000000</f>
        <v>24.403707781636999</v>
      </c>
      <c r="U6085" s="1">
        <v>2440370778163700</v>
      </c>
      <c r="V6085">
        <v>147.1</v>
      </c>
      <c r="W6085">
        <v>89</v>
      </c>
    </row>
    <row r="6086" spans="1:23">
      <c r="A6086">
        <v>2010</v>
      </c>
      <c r="B6086">
        <v>51</v>
      </c>
      <c r="C6086" t="s">
        <v>16</v>
      </c>
      <c r="D6086" t="s">
        <v>17</v>
      </c>
      <c r="E6086" t="s">
        <v>18</v>
      </c>
      <c r="F6086" t="s">
        <v>40</v>
      </c>
      <c r="G6086" t="s">
        <v>20</v>
      </c>
      <c r="H6086" s="3">
        <v>35092.92</v>
      </c>
      <c r="I6086" t="s">
        <v>19</v>
      </c>
      <c r="J6086" t="s">
        <v>22</v>
      </c>
      <c r="K60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26.1564087809912</v>
      </c>
      <c r="L6086" s="6">
        <f>TablaDatos[[#This Row],[IMC_raw]]/1000000000000000</f>
        <v>2.61564087809912</v>
      </c>
      <c r="M6086" s="2">
        <v>2615640878099120</v>
      </c>
      <c r="N60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6" s="13">
        <f t="shared" si="95"/>
        <v>6085</v>
      </c>
      <c r="P6086" s="2" t="str">
        <f>IF(TablaDatos[[#This Row],[Diabetes]]=0,"No","Si")</f>
        <v>No</v>
      </c>
      <c r="Q6086">
        <v>0</v>
      </c>
      <c r="R6086">
        <f>TablaDatos[[#This Row],[Aux2]]/10000000000000</f>
        <v>183.66185675607099</v>
      </c>
      <c r="S6086" s="1">
        <v>1836618567560710</v>
      </c>
      <c r="T6086" s="7">
        <f>TablaDatos[[#This Row],[Aux3]]/100000000000000</f>
        <v>187.34331764091101</v>
      </c>
      <c r="U6086" s="1">
        <v>1.87343317640911E+16</v>
      </c>
      <c r="V6086">
        <v>139.5</v>
      </c>
      <c r="W6086">
        <v>81.2</v>
      </c>
    </row>
    <row r="6087" spans="1:23">
      <c r="A6087">
        <v>2010</v>
      </c>
      <c r="B6087">
        <v>55</v>
      </c>
      <c r="C6087" t="s">
        <v>16</v>
      </c>
      <c r="D6087" t="s">
        <v>29</v>
      </c>
      <c r="E6087" t="s">
        <v>18</v>
      </c>
      <c r="F6087" t="s">
        <v>35</v>
      </c>
      <c r="G6087" t="s">
        <v>28</v>
      </c>
      <c r="H6087" s="3">
        <v>22645.38</v>
      </c>
      <c r="I6087" t="s">
        <v>19</v>
      </c>
      <c r="J6087" t="s">
        <v>18</v>
      </c>
      <c r="K60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26.129931001103799</v>
      </c>
      <c r="L6087" s="6">
        <f>TablaDatos[[#This Row],[IMC_raw]]/1000000000000000</f>
        <v>26.129931001103799</v>
      </c>
      <c r="M6087" s="2">
        <v>2.61299310011038E+16</v>
      </c>
      <c r="N60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7" s="13">
        <f t="shared" si="95"/>
        <v>6086</v>
      </c>
      <c r="P6087" s="2" t="str">
        <f>IF(TablaDatos[[#This Row],[Diabetes]]=0,"No","Si")</f>
        <v>No</v>
      </c>
      <c r="Q6087">
        <v>0</v>
      </c>
      <c r="R6087">
        <f>TablaDatos[[#This Row],[Aux2]]/10000000000000</f>
        <v>2146.6301374171999</v>
      </c>
      <c r="S6087" s="1">
        <v>2.1466301374172E+16</v>
      </c>
      <c r="T6087" s="7">
        <f>TablaDatos[[#This Row],[Aux3]]/100000000000000</f>
        <v>23.7336351674263</v>
      </c>
      <c r="U6087" s="1">
        <v>2373363516742630</v>
      </c>
      <c r="V6087">
        <v>161.80000000000001</v>
      </c>
      <c r="W6087">
        <v>94.5</v>
      </c>
    </row>
    <row r="6088" spans="1:23">
      <c r="A6088">
        <v>2010</v>
      </c>
      <c r="B6088">
        <v>62</v>
      </c>
      <c r="C6088" t="s">
        <v>23</v>
      </c>
      <c r="D6088" t="s">
        <v>17</v>
      </c>
      <c r="E6088" t="s">
        <v>18</v>
      </c>
      <c r="F6088" t="s">
        <v>35</v>
      </c>
      <c r="G6088" t="s">
        <v>28</v>
      </c>
      <c r="H6088" s="3">
        <v>12837.22</v>
      </c>
      <c r="I6088" t="s">
        <v>19</v>
      </c>
      <c r="J6088" t="s">
        <v>18</v>
      </c>
      <c r="K60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26.089557690657401</v>
      </c>
      <c r="L6088" s="5">
        <f>TablaDatos[[#This Row],[IMC_raw]]/1000000000000000</f>
        <v>26.089557690657401</v>
      </c>
      <c r="M6088" s="2">
        <v>2.60895576906574E+16</v>
      </c>
      <c r="N60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8" s="13">
        <f t="shared" si="95"/>
        <v>6087</v>
      </c>
      <c r="P6088" s="2" t="str">
        <f>IF(TablaDatos[[#This Row],[Diabetes]]=0,"No","Si")</f>
        <v>No</v>
      </c>
      <c r="Q6088">
        <v>0</v>
      </c>
      <c r="R6088">
        <f>TablaDatos[[#This Row],[Aux2]]/10000000000000</f>
        <v>1971.0629634235099</v>
      </c>
      <c r="S6088" s="1">
        <v>1.97106296342351E+16</v>
      </c>
      <c r="T6088" s="7">
        <f>TablaDatos[[#This Row],[Aux3]]/100000000000000</f>
        <v>22.368219441562001</v>
      </c>
      <c r="U6088" s="1">
        <v>2236821944156200</v>
      </c>
      <c r="V6088">
        <v>156</v>
      </c>
      <c r="W6088">
        <v>92.3</v>
      </c>
    </row>
    <row r="6089" spans="1:23">
      <c r="A6089">
        <v>2010</v>
      </c>
      <c r="B6089">
        <v>62</v>
      </c>
      <c r="C6089" t="s">
        <v>16</v>
      </c>
      <c r="D6089" t="s">
        <v>29</v>
      </c>
      <c r="E6089" t="s">
        <v>31</v>
      </c>
      <c r="F6089" t="s">
        <v>24</v>
      </c>
      <c r="G6089" t="s">
        <v>28</v>
      </c>
      <c r="H6089" s="3">
        <v>7467.97</v>
      </c>
      <c r="I6089" t="s">
        <v>19</v>
      </c>
      <c r="J6089" t="s">
        <v>18</v>
      </c>
      <c r="K60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26.021153212243199</v>
      </c>
      <c r="L6089" s="6">
        <f>TablaDatos[[#This Row],[IMC_raw]]/100000000000000</f>
        <v>26.021153212243199</v>
      </c>
      <c r="M6089" s="2">
        <v>2602115321224320</v>
      </c>
      <c r="N60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89" s="13">
        <f t="shared" si="95"/>
        <v>6088</v>
      </c>
      <c r="P6089" s="2" t="str">
        <f>IF(TablaDatos[[#This Row],[Diabetes]]=0,"No","Si")</f>
        <v>No</v>
      </c>
      <c r="Q6089">
        <v>0</v>
      </c>
      <c r="R6089">
        <f>TablaDatos[[#This Row],[Aux2]]/10000000000000</f>
        <v>1934.2191600309</v>
      </c>
      <c r="S6089" s="1">
        <v>1.9342191600309E+16</v>
      </c>
      <c r="T6089" s="7">
        <f>TablaDatos[[#This Row],[Aux3]]/100000000000000</f>
        <v>230.12122510762001</v>
      </c>
      <c r="U6089" s="1">
        <v>2.3012122510762E+16</v>
      </c>
      <c r="V6089">
        <v>166.3</v>
      </c>
      <c r="W6089">
        <v>97.7</v>
      </c>
    </row>
    <row r="6090" spans="1:23">
      <c r="A6090">
        <v>2010</v>
      </c>
      <c r="B6090">
        <v>45</v>
      </c>
      <c r="C6090" t="s">
        <v>16</v>
      </c>
      <c r="D6090" t="s">
        <v>30</v>
      </c>
      <c r="E6090" t="s">
        <v>18</v>
      </c>
      <c r="F6090" t="s">
        <v>40</v>
      </c>
      <c r="G6090" t="s">
        <v>20</v>
      </c>
      <c r="H6090" s="3">
        <v>16871.580000000002</v>
      </c>
      <c r="I6090" t="s">
        <v>19</v>
      </c>
      <c r="J6090" t="s">
        <v>21</v>
      </c>
      <c r="K60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25.968201009851597</v>
      </c>
      <c r="L6090" s="6">
        <f>TablaDatos[[#This Row],[IMC_raw]]/1000000000000000</f>
        <v>2.5968201009851599</v>
      </c>
      <c r="M6090" s="2">
        <v>2596820100985160</v>
      </c>
      <c r="N60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0" s="13">
        <f t="shared" si="95"/>
        <v>6089</v>
      </c>
      <c r="P6090" s="2" t="str">
        <f>IF(TablaDatos[[#This Row],[Diabetes]]=0,"No","Si")</f>
        <v>No</v>
      </c>
      <c r="Q6090">
        <v>0</v>
      </c>
      <c r="R6090">
        <f>TablaDatos[[#This Row],[Aux2]]/10000000000000</f>
        <v>2017.68750262303</v>
      </c>
      <c r="S6090" s="1">
        <v>2.01768750262303E+16</v>
      </c>
      <c r="T6090" s="7">
        <f>TablaDatos[[#This Row],[Aux3]]/100000000000000</f>
        <v>212.64468885430401</v>
      </c>
      <c r="U6090" s="1">
        <v>2.12644688854304E+16</v>
      </c>
      <c r="V6090">
        <v>145.5</v>
      </c>
      <c r="W6090">
        <v>86.5</v>
      </c>
    </row>
    <row r="6091" spans="1:23">
      <c r="A6091">
        <v>2010</v>
      </c>
      <c r="B6091">
        <v>57</v>
      </c>
      <c r="C6091" t="s">
        <v>16</v>
      </c>
      <c r="D6091" t="s">
        <v>17</v>
      </c>
      <c r="E6091" t="s">
        <v>18</v>
      </c>
      <c r="F6091" t="s">
        <v>40</v>
      </c>
      <c r="G6091" t="s">
        <v>28</v>
      </c>
      <c r="H6091" s="3">
        <v>33631.160000000003</v>
      </c>
      <c r="I6091" t="s">
        <v>21</v>
      </c>
      <c r="J6091" t="s">
        <v>18</v>
      </c>
      <c r="K60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25.901054057139202</v>
      </c>
      <c r="L6091" s="6">
        <f>TablaDatos[[#This Row],[IMC_raw]]/1000000000000000</f>
        <v>2.5901054057139201</v>
      </c>
      <c r="M6091" s="2">
        <v>2590105405713920</v>
      </c>
      <c r="N60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1" s="13">
        <f t="shared" si="95"/>
        <v>6090</v>
      </c>
      <c r="P6091" s="2" t="str">
        <f>IF(TablaDatos[[#This Row],[Diabetes]]=0,"No","Si")</f>
        <v>No</v>
      </c>
      <c r="Q6091">
        <v>0</v>
      </c>
      <c r="R6091">
        <f>TablaDatos[[#This Row],[Aux2]]/10000000000000</f>
        <v>1793.2318290135599</v>
      </c>
      <c r="S6091" s="1">
        <v>1.79323182901356E+16</v>
      </c>
      <c r="T6091" s="7">
        <f>TablaDatos[[#This Row],[Aux3]]/100000000000000</f>
        <v>213.25018256577101</v>
      </c>
      <c r="U6091" s="1">
        <v>2.13250182565771E+16</v>
      </c>
      <c r="V6091">
        <v>155.19999999999999</v>
      </c>
      <c r="W6091">
        <v>92.1</v>
      </c>
    </row>
    <row r="6092" spans="1:23">
      <c r="A6092">
        <v>2010</v>
      </c>
      <c r="B6092">
        <v>57</v>
      </c>
      <c r="C6092" t="s">
        <v>23</v>
      </c>
      <c r="D6092" t="s">
        <v>34</v>
      </c>
      <c r="E6092" t="s">
        <v>18</v>
      </c>
      <c r="F6092" t="s">
        <v>19</v>
      </c>
      <c r="G6092" t="s">
        <v>28</v>
      </c>
      <c r="H6092" s="3">
        <v>26716.84</v>
      </c>
      <c r="I6092" t="s">
        <v>21</v>
      </c>
      <c r="J6092" t="s">
        <v>18</v>
      </c>
      <c r="K60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25.889562231587099</v>
      </c>
      <c r="L6092" s="6">
        <f>TablaDatos[[#This Row],[IMC_raw]]/1000000000000000</f>
        <v>25.889562231587099</v>
      </c>
      <c r="M6092" s="2">
        <v>2.58895622315871E+16</v>
      </c>
      <c r="N60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2" s="13">
        <f t="shared" si="95"/>
        <v>6091</v>
      </c>
      <c r="P6092" s="2" t="str">
        <f>IF(TablaDatos[[#This Row],[Diabetes]]=0,"No","Si")</f>
        <v>No</v>
      </c>
      <c r="Q6092">
        <v>0</v>
      </c>
      <c r="R6092">
        <f>TablaDatos[[#This Row],[Aux2]]/10000000000000</f>
        <v>185.318104774874</v>
      </c>
      <c r="S6092" s="1">
        <v>1853181047748740</v>
      </c>
      <c r="T6092" s="7">
        <f>TablaDatos[[#This Row],[Aux3]]/100000000000000</f>
        <v>186.295803458157</v>
      </c>
      <c r="U6092" s="1">
        <v>1.86295803458157E+16</v>
      </c>
      <c r="V6092">
        <v>150.1</v>
      </c>
      <c r="W6092">
        <v>92.8</v>
      </c>
    </row>
    <row r="6093" spans="1:23">
      <c r="A6093">
        <v>2010</v>
      </c>
      <c r="B6093">
        <v>62</v>
      </c>
      <c r="C6093" t="s">
        <v>16</v>
      </c>
      <c r="D6093" t="s">
        <v>29</v>
      </c>
      <c r="E6093" t="s">
        <v>21</v>
      </c>
      <c r="F6093" t="s">
        <v>19</v>
      </c>
      <c r="G6093" t="s">
        <v>28</v>
      </c>
      <c r="H6093" s="3">
        <v>20138.09</v>
      </c>
      <c r="I6093" t="s">
        <v>19</v>
      </c>
      <c r="J6093" t="s">
        <v>22</v>
      </c>
      <c r="K60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25.8413522543072</v>
      </c>
      <c r="L6093" s="6">
        <f>TablaDatos[[#This Row],[IMC_raw]]/1000000000000000</f>
        <v>25.8413522543072</v>
      </c>
      <c r="M6093" s="2">
        <v>2.58413522543072E+16</v>
      </c>
      <c r="N60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3" s="13">
        <f t="shared" si="95"/>
        <v>6092</v>
      </c>
      <c r="P6093" s="2" t="str">
        <f>IF(TablaDatos[[#This Row],[Diabetes]]=0,"No","Si")</f>
        <v>No</v>
      </c>
      <c r="Q6093">
        <v>0</v>
      </c>
      <c r="R6093">
        <f>TablaDatos[[#This Row],[Aux2]]/10000000000000</f>
        <v>201.621377758899</v>
      </c>
      <c r="S6093" s="1">
        <v>2016213777588990</v>
      </c>
      <c r="T6093" s="7">
        <f>TablaDatos[[#This Row],[Aux3]]/100000000000000</f>
        <v>186.809068702015</v>
      </c>
      <c r="U6093" s="1">
        <v>1.86809068702015E+16</v>
      </c>
      <c r="V6093">
        <v>156.30000000000001</v>
      </c>
      <c r="W6093">
        <v>97</v>
      </c>
    </row>
    <row r="6094" spans="1:23">
      <c r="A6094">
        <v>2010</v>
      </c>
      <c r="B6094">
        <v>64</v>
      </c>
      <c r="C6094" t="s">
        <v>16</v>
      </c>
      <c r="D6094" t="s">
        <v>37</v>
      </c>
      <c r="E6094" t="s">
        <v>18</v>
      </c>
      <c r="F6094" t="s">
        <v>19</v>
      </c>
      <c r="G6094" t="s">
        <v>28</v>
      </c>
      <c r="H6094" s="3">
        <v>15847.81</v>
      </c>
      <c r="I6094" t="s">
        <v>21</v>
      </c>
      <c r="J6094" t="s">
        <v>18</v>
      </c>
      <c r="K60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25.8150700445598</v>
      </c>
      <c r="L6094" s="6">
        <f>TablaDatos[[#This Row],[IMC_raw]]/1000000000000000</f>
        <v>25.8150700445598</v>
      </c>
      <c r="M6094" s="2">
        <v>2.58150700445598E+16</v>
      </c>
      <c r="N60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4" s="13">
        <f t="shared" si="95"/>
        <v>6093</v>
      </c>
      <c r="P6094" s="2" t="str">
        <f>IF(TablaDatos[[#This Row],[Diabetes]]=0,"No","Si")</f>
        <v>No</v>
      </c>
      <c r="Q6094">
        <v>0</v>
      </c>
      <c r="R6094">
        <f>TablaDatos[[#This Row],[Aux2]]/10000000000000</f>
        <v>1931.7031080798299</v>
      </c>
      <c r="S6094" s="1">
        <v>1.93170310807983E+16</v>
      </c>
      <c r="T6094" s="7">
        <f>TablaDatos[[#This Row],[Aux3]]/100000000000000</f>
        <v>209.50224040190199</v>
      </c>
      <c r="U6094" s="1">
        <v>2.09502240401902E+16</v>
      </c>
      <c r="V6094">
        <v>160.80000000000001</v>
      </c>
      <c r="W6094">
        <v>90.5</v>
      </c>
    </row>
    <row r="6095" spans="1:23">
      <c r="A6095">
        <v>2010</v>
      </c>
      <c r="B6095">
        <v>68</v>
      </c>
      <c r="C6095" t="s">
        <v>23</v>
      </c>
      <c r="D6095" t="s">
        <v>36</v>
      </c>
      <c r="E6095" t="s">
        <v>19</v>
      </c>
      <c r="F6095" t="s">
        <v>24</v>
      </c>
      <c r="G6095" t="s">
        <v>25</v>
      </c>
      <c r="H6095" s="3">
        <v>15574.26</v>
      </c>
      <c r="I6095" t="s">
        <v>21</v>
      </c>
      <c r="J6095" t="s">
        <v>22</v>
      </c>
      <c r="K60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25.6704030813031</v>
      </c>
      <c r="L6095" s="5">
        <f>TablaDatos[[#This Row],[IMC_raw]]/1000000000000000</f>
        <v>2.5670403081303101</v>
      </c>
      <c r="M6095" s="2">
        <v>2567040308130310</v>
      </c>
      <c r="N60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5" s="13">
        <f t="shared" si="95"/>
        <v>6094</v>
      </c>
      <c r="P6095" s="2" t="str">
        <f>IF(TablaDatos[[#This Row],[Diabetes]]=0,"No","Si")</f>
        <v>No</v>
      </c>
      <c r="Q6095">
        <v>0</v>
      </c>
      <c r="R6095">
        <f>TablaDatos[[#This Row],[Aux2]]/10000000000000</f>
        <v>2167.8661120511701</v>
      </c>
      <c r="S6095" s="1">
        <v>2.16786611205117E+16</v>
      </c>
      <c r="T6095" s="7">
        <f>TablaDatos[[#This Row],[Aux3]]/100000000000000</f>
        <v>246.859315917141</v>
      </c>
      <c r="U6095" s="1">
        <v>2.46859315917141E+16</v>
      </c>
      <c r="V6095">
        <v>159.19999999999999</v>
      </c>
      <c r="W6095">
        <v>94.5</v>
      </c>
    </row>
    <row r="6096" spans="1:23">
      <c r="A6096">
        <v>2010</v>
      </c>
      <c r="B6096">
        <v>53</v>
      </c>
      <c r="C6096" t="s">
        <v>16</v>
      </c>
      <c r="D6096" t="s">
        <v>17</v>
      </c>
      <c r="E6096" t="s">
        <v>18</v>
      </c>
      <c r="F6096" t="s">
        <v>19</v>
      </c>
      <c r="G6096" t="s">
        <v>20</v>
      </c>
      <c r="H6096" s="3">
        <v>25548.16</v>
      </c>
      <c r="I6096" t="s">
        <v>19</v>
      </c>
      <c r="J6096" t="s">
        <v>22</v>
      </c>
      <c r="K60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25.666915968027201</v>
      </c>
      <c r="L6096" s="6">
        <f>TablaDatos[[#This Row],[IMC_raw]]/100000000000000</f>
        <v>25.666915968027201</v>
      </c>
      <c r="M6096" s="2">
        <v>2566691596802720</v>
      </c>
      <c r="N60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6" s="13">
        <f t="shared" si="95"/>
        <v>6095</v>
      </c>
      <c r="P6096" s="2" t="str">
        <f>IF(TablaDatos[[#This Row],[Diabetes]]=0,"No","Si")</f>
        <v>No</v>
      </c>
      <c r="Q6096">
        <v>0</v>
      </c>
      <c r="R6096">
        <f>TablaDatos[[#This Row],[Aux2]]/10000000000000</f>
        <v>1946.3124824897</v>
      </c>
      <c r="S6096" s="1">
        <v>1.9463124824897E+16</v>
      </c>
      <c r="T6096" s="7">
        <f>TablaDatos[[#This Row],[Aux3]]/100000000000000</f>
        <v>20.6148652116904</v>
      </c>
      <c r="U6096" s="1">
        <v>2061486521169040</v>
      </c>
      <c r="V6096">
        <v>141.1</v>
      </c>
      <c r="W6096">
        <v>85.7</v>
      </c>
    </row>
    <row r="6097" spans="1:23">
      <c r="A6097">
        <v>2010</v>
      </c>
      <c r="B6097">
        <v>66</v>
      </c>
      <c r="C6097" t="s">
        <v>23</v>
      </c>
      <c r="D6097" t="s">
        <v>30</v>
      </c>
      <c r="E6097" t="s">
        <v>19</v>
      </c>
      <c r="F6097" t="s">
        <v>24</v>
      </c>
      <c r="G6097" t="s">
        <v>25</v>
      </c>
      <c r="H6097" s="3">
        <v>18589.810000000001</v>
      </c>
      <c r="I6097" t="s">
        <v>19</v>
      </c>
      <c r="J6097" t="s">
        <v>22</v>
      </c>
      <c r="K60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25.654559271023899</v>
      </c>
      <c r="L6097" s="6">
        <f>TablaDatos[[#This Row],[IMC_raw]]/1000000000000000</f>
        <v>2.56545592710239</v>
      </c>
      <c r="M6097" s="2">
        <v>2565455927102390</v>
      </c>
      <c r="N60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7" s="13">
        <f t="shared" si="95"/>
        <v>6096</v>
      </c>
      <c r="P6097" s="2" t="str">
        <f>IF(TablaDatos[[#This Row],[Diabetes]]=0,"No","Si")</f>
        <v>No</v>
      </c>
      <c r="Q6097">
        <v>0</v>
      </c>
      <c r="R6097">
        <f>TablaDatos[[#This Row],[Aux2]]/10000000000000</f>
        <v>19.052724193880898</v>
      </c>
      <c r="S6097" s="1">
        <v>190527241938809</v>
      </c>
      <c r="T6097" s="7">
        <f>TablaDatos[[#This Row],[Aux3]]/100000000000000</f>
        <v>224.20546384379</v>
      </c>
      <c r="U6097" s="1">
        <v>2.2420546384379E+16</v>
      </c>
      <c r="V6097">
        <v>149.30000000000001</v>
      </c>
      <c r="W6097">
        <v>87.3</v>
      </c>
    </row>
    <row r="6098" spans="1:23">
      <c r="A6098">
        <v>2010</v>
      </c>
      <c r="B6098">
        <v>50</v>
      </c>
      <c r="C6098" t="s">
        <v>16</v>
      </c>
      <c r="D6098" t="s">
        <v>73</v>
      </c>
      <c r="E6098" t="s">
        <v>18</v>
      </c>
      <c r="F6098" t="s">
        <v>19</v>
      </c>
      <c r="G6098" t="s">
        <v>20</v>
      </c>
      <c r="H6098" s="3">
        <v>33468.47</v>
      </c>
      <c r="I6098" t="s">
        <v>21</v>
      </c>
      <c r="J6098" t="s">
        <v>21</v>
      </c>
      <c r="K60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25.6195570245775</v>
      </c>
      <c r="L6098" s="5">
        <f>TablaDatos[[#This Row],[IMC_raw]]/1000000000000000</f>
        <v>2.56195570245775</v>
      </c>
      <c r="M6098" s="2">
        <v>2561955702457750</v>
      </c>
      <c r="N60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8" s="13">
        <f t="shared" si="95"/>
        <v>6097</v>
      </c>
      <c r="P6098" s="2" t="str">
        <f>IF(TablaDatos[[#This Row],[Diabetes]]=0,"No","Si")</f>
        <v>No</v>
      </c>
      <c r="Q6098">
        <v>0</v>
      </c>
      <c r="R6098">
        <f>TablaDatos[[#This Row],[Aux2]]/10000000000000</f>
        <v>2341.5947170208701</v>
      </c>
      <c r="S6098" s="1">
        <v>2.34159471702087E+16</v>
      </c>
      <c r="T6098" s="7">
        <f>TablaDatos[[#This Row],[Aux3]]/100000000000000</f>
        <v>24.943537017820901</v>
      </c>
      <c r="U6098" s="1">
        <v>2494353701782090</v>
      </c>
      <c r="V6098">
        <v>157</v>
      </c>
      <c r="W6098">
        <v>85.3</v>
      </c>
    </row>
    <row r="6099" spans="1:23">
      <c r="A6099">
        <v>2010</v>
      </c>
      <c r="B6099">
        <v>64</v>
      </c>
      <c r="C6099" t="s">
        <v>23</v>
      </c>
      <c r="D6099" t="s">
        <v>38</v>
      </c>
      <c r="E6099" t="s">
        <v>18</v>
      </c>
      <c r="F6099" t="s">
        <v>35</v>
      </c>
      <c r="G6099" t="s">
        <v>28</v>
      </c>
      <c r="H6099" s="3">
        <v>27181.31</v>
      </c>
      <c r="I6099" t="s">
        <v>19</v>
      </c>
      <c r="J6099" t="s">
        <v>18</v>
      </c>
      <c r="K60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25.5760968190048</v>
      </c>
      <c r="L6099" s="6">
        <f>TablaDatos[[#This Row],[IMC_raw]]/1000000000000000</f>
        <v>25.5760968190048</v>
      </c>
      <c r="M6099" s="2">
        <v>2.55760968190048E+16</v>
      </c>
      <c r="N60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099" s="13">
        <f t="shared" si="95"/>
        <v>6098</v>
      </c>
      <c r="P6099" s="2" t="str">
        <f>IF(TablaDatos[[#This Row],[Diabetes]]=0,"No","Si")</f>
        <v>No</v>
      </c>
      <c r="Q6099">
        <v>0</v>
      </c>
      <c r="R6099">
        <f>TablaDatos[[#This Row],[Aux2]]/10000000000000</f>
        <v>1765.78739069229</v>
      </c>
      <c r="S6099" s="1">
        <v>1.76578739069229E+16</v>
      </c>
      <c r="T6099" s="7">
        <f>TablaDatos[[#This Row],[Aux3]]/100000000000000</f>
        <v>216.59736742384999</v>
      </c>
      <c r="U6099" s="1">
        <v>2.1659736742385E+16</v>
      </c>
      <c r="V6099">
        <v>148.30000000000001</v>
      </c>
      <c r="W6099">
        <v>86.3</v>
      </c>
    </row>
    <row r="6100" spans="1:23">
      <c r="A6100">
        <v>2010</v>
      </c>
      <c r="B6100">
        <v>49</v>
      </c>
      <c r="C6100" t="s">
        <v>16</v>
      </c>
      <c r="D6100" t="s">
        <v>72</v>
      </c>
      <c r="E6100" t="s">
        <v>18</v>
      </c>
      <c r="F6100" t="s">
        <v>35</v>
      </c>
      <c r="G6100" t="s">
        <v>20</v>
      </c>
      <c r="H6100" s="3">
        <v>20843.36</v>
      </c>
      <c r="I6100" t="s">
        <v>21</v>
      </c>
      <c r="J6100" t="s">
        <v>18</v>
      </c>
      <c r="K61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25.546081278386499</v>
      </c>
      <c r="L6100" s="5">
        <f>TablaDatos[[#This Row],[IMC_raw]]/1000000000000000</f>
        <v>2.5546081278386499</v>
      </c>
      <c r="M6100" s="2">
        <v>2554608127838650</v>
      </c>
      <c r="N61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0" s="13">
        <f t="shared" si="95"/>
        <v>6099</v>
      </c>
      <c r="P6100" s="2" t="str">
        <f>IF(TablaDatos[[#This Row],[Diabetes]]=0,"No","Si")</f>
        <v>No</v>
      </c>
      <c r="Q6100">
        <v>0</v>
      </c>
      <c r="R6100">
        <f>TablaDatos[[#This Row],[Aux2]]/10000000000000</f>
        <v>2016.7191357531401</v>
      </c>
      <c r="S6100" s="1">
        <v>2.01671913575314E+16</v>
      </c>
      <c r="T6100" s="7">
        <f>TablaDatos[[#This Row],[Aux3]]/100000000000000</f>
        <v>21.511051915990599</v>
      </c>
      <c r="U6100" s="1">
        <v>2151105191599060</v>
      </c>
      <c r="V6100">
        <v>150</v>
      </c>
      <c r="W6100">
        <v>85.5</v>
      </c>
    </row>
    <row r="6101" spans="1:23">
      <c r="A6101">
        <v>2010</v>
      </c>
      <c r="B6101">
        <v>51</v>
      </c>
      <c r="C6101" t="s">
        <v>23</v>
      </c>
      <c r="D6101" t="s">
        <v>73</v>
      </c>
      <c r="E6101" t="s">
        <v>18</v>
      </c>
      <c r="F6101" t="s">
        <v>19</v>
      </c>
      <c r="G6101" t="s">
        <v>20</v>
      </c>
      <c r="H6101" s="3">
        <v>39298.949999999997</v>
      </c>
      <c r="I6101" t="s">
        <v>19</v>
      </c>
      <c r="J6101" t="s">
        <v>18</v>
      </c>
      <c r="K61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25.540980545317101</v>
      </c>
      <c r="L6101" s="6">
        <f>TablaDatos[[#This Row],[IMC_raw]]/1000000000000000</f>
        <v>2.55409805453171</v>
      </c>
      <c r="M6101" s="2">
        <v>2554098054531710</v>
      </c>
      <c r="N61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1" s="13">
        <f t="shared" si="95"/>
        <v>6100</v>
      </c>
      <c r="P6101" s="2" t="str">
        <f>IF(TablaDatos[[#This Row],[Diabetes]]=0,"No","Si")</f>
        <v>No</v>
      </c>
      <c r="Q6101">
        <v>0</v>
      </c>
      <c r="R6101">
        <f>TablaDatos[[#This Row],[Aux2]]/10000000000000</f>
        <v>2236.8237091517799</v>
      </c>
      <c r="S6101" s="1">
        <v>2.23682370915178E+16</v>
      </c>
      <c r="T6101" s="7">
        <f>TablaDatos[[#This Row],[Aux3]]/100000000000000</f>
        <v>223.528751328612</v>
      </c>
      <c r="U6101" s="1">
        <v>2.23528751328612E+16</v>
      </c>
      <c r="V6101">
        <v>140.9</v>
      </c>
      <c r="W6101">
        <v>86.1</v>
      </c>
    </row>
    <row r="6102" spans="1:23">
      <c r="A6102">
        <v>2010</v>
      </c>
      <c r="B6102">
        <v>69</v>
      </c>
      <c r="C6102" t="s">
        <v>16</v>
      </c>
      <c r="D6102" t="s">
        <v>73</v>
      </c>
      <c r="E6102" t="s">
        <v>21</v>
      </c>
      <c r="F6102" t="s">
        <v>24</v>
      </c>
      <c r="G6102" t="s">
        <v>25</v>
      </c>
      <c r="H6102" s="3">
        <v>30709.62</v>
      </c>
      <c r="I6102" t="s">
        <v>19</v>
      </c>
      <c r="J6102" t="s">
        <v>22</v>
      </c>
      <c r="K61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25.4659035630891</v>
      </c>
      <c r="L6102" s="6">
        <f>TablaDatos[[#This Row],[IMC_raw]]/1000000000000000</f>
        <v>25.4659035630891</v>
      </c>
      <c r="M6102" s="2">
        <v>2.54659035630891E+16</v>
      </c>
      <c r="N61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2" s="13">
        <f t="shared" si="95"/>
        <v>6101</v>
      </c>
      <c r="P6102" s="2" t="str">
        <f>IF(TablaDatos[[#This Row],[Diabetes]]=0,"No","Si")</f>
        <v>No</v>
      </c>
      <c r="Q6102">
        <v>0</v>
      </c>
      <c r="R6102">
        <f>TablaDatos[[#This Row],[Aux2]]/10000000000000</f>
        <v>2009.97324422214</v>
      </c>
      <c r="S6102" s="1">
        <v>2.00997324422214E+16</v>
      </c>
      <c r="T6102" s="7">
        <f>TablaDatos[[#This Row],[Aux3]]/100000000000000</f>
        <v>207.52484552882601</v>
      </c>
      <c r="U6102" s="1">
        <v>2.07524845528826E+16</v>
      </c>
      <c r="V6102">
        <v>154.69999999999999</v>
      </c>
      <c r="W6102">
        <v>94.7</v>
      </c>
    </row>
    <row r="6103" spans="1:23">
      <c r="A6103">
        <v>2010</v>
      </c>
      <c r="B6103">
        <v>67</v>
      </c>
      <c r="C6103" t="s">
        <v>23</v>
      </c>
      <c r="D6103" t="s">
        <v>33</v>
      </c>
      <c r="E6103" t="s">
        <v>19</v>
      </c>
      <c r="F6103" t="s">
        <v>40</v>
      </c>
      <c r="G6103" t="s">
        <v>25</v>
      </c>
      <c r="H6103" s="3">
        <v>32631.29</v>
      </c>
      <c r="I6103" t="s">
        <v>19</v>
      </c>
      <c r="J6103" t="s">
        <v>19</v>
      </c>
      <c r="K61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25.4617767160467</v>
      </c>
      <c r="L6103" s="6">
        <f>TablaDatos[[#This Row],[IMC_raw]]/100000000000000</f>
        <v>25.4617767160467</v>
      </c>
      <c r="M6103" s="2">
        <v>2546177671604670</v>
      </c>
      <c r="N61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3" s="13">
        <f t="shared" si="95"/>
        <v>6102</v>
      </c>
      <c r="P6103" s="2" t="str">
        <f>IF(TablaDatos[[#This Row],[Diabetes]]=0,"No","Si")</f>
        <v>No</v>
      </c>
      <c r="Q6103">
        <v>0</v>
      </c>
      <c r="R6103">
        <f>TablaDatos[[#This Row],[Aux2]]/10000000000000</f>
        <v>1849.77943592208</v>
      </c>
      <c r="S6103" s="1">
        <v>1.84977943592208E+16</v>
      </c>
      <c r="T6103" s="7">
        <f>TablaDatos[[#This Row],[Aux3]]/100000000000000</f>
        <v>169.61726147318001</v>
      </c>
      <c r="U6103" s="1">
        <v>1.6961726147318E+16</v>
      </c>
      <c r="V6103">
        <v>154.19999999999999</v>
      </c>
      <c r="W6103">
        <v>89.1</v>
      </c>
    </row>
    <row r="6104" spans="1:23">
      <c r="A6104">
        <v>2010</v>
      </c>
      <c r="B6104">
        <v>44</v>
      </c>
      <c r="C6104" t="s">
        <v>16</v>
      </c>
      <c r="D6104" t="s">
        <v>29</v>
      </c>
      <c r="E6104" t="s">
        <v>18</v>
      </c>
      <c r="F6104" t="s">
        <v>19</v>
      </c>
      <c r="G6104" t="s">
        <v>39</v>
      </c>
      <c r="H6104" s="3">
        <v>18496.060000000001</v>
      </c>
      <c r="I6104" t="s">
        <v>21</v>
      </c>
      <c r="J6104" t="s">
        <v>18</v>
      </c>
      <c r="K61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25.453951495784899</v>
      </c>
      <c r="L6104" s="5">
        <f>TablaDatos[[#This Row],[IMC_raw]]/1000000000000000</f>
        <v>25.453951495784899</v>
      </c>
      <c r="M6104" s="2">
        <v>2.54539514957849E+16</v>
      </c>
      <c r="N61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4" s="13">
        <f t="shared" si="95"/>
        <v>6103</v>
      </c>
      <c r="P6104" s="2" t="str">
        <f>IF(TablaDatos[[#This Row],[Diabetes]]=0,"No","Si")</f>
        <v>No</v>
      </c>
      <c r="Q6104">
        <v>0</v>
      </c>
      <c r="R6104">
        <f>TablaDatos[[#This Row],[Aux2]]/10000000000000</f>
        <v>1927.6690963649</v>
      </c>
      <c r="S6104" s="1">
        <v>1.9276690963649E+16</v>
      </c>
      <c r="T6104" s="7">
        <f>TablaDatos[[#This Row],[Aux3]]/100000000000000</f>
        <v>25.068195010324299</v>
      </c>
      <c r="U6104" s="1">
        <v>2506819501032430</v>
      </c>
      <c r="V6104">
        <v>153.5</v>
      </c>
      <c r="W6104">
        <v>93.5</v>
      </c>
    </row>
    <row r="6105" spans="1:23">
      <c r="A6105">
        <v>2010</v>
      </c>
      <c r="B6105">
        <v>68</v>
      </c>
      <c r="C6105" t="s">
        <v>23</v>
      </c>
      <c r="D6105" t="s">
        <v>34</v>
      </c>
      <c r="E6105" t="s">
        <v>21</v>
      </c>
      <c r="F6105" t="s">
        <v>24</v>
      </c>
      <c r="G6105" t="s">
        <v>25</v>
      </c>
      <c r="H6105" s="3">
        <v>15877.23</v>
      </c>
      <c r="I6105" t="s">
        <v>21</v>
      </c>
      <c r="J6105" t="s">
        <v>22</v>
      </c>
      <c r="K61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25.412729644712002</v>
      </c>
      <c r="L6105" s="6">
        <f>TablaDatos[[#This Row],[IMC_raw]]/1000000000000000</f>
        <v>25.412729644712002</v>
      </c>
      <c r="M6105" s="2">
        <v>2.5412729644712E+16</v>
      </c>
      <c r="N61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5" s="13">
        <f t="shared" si="95"/>
        <v>6104</v>
      </c>
      <c r="P6105" s="2" t="str">
        <f>IF(TablaDatos[[#This Row],[Diabetes]]=0,"No","Si")</f>
        <v>Si</v>
      </c>
      <c r="Q6105">
        <v>1</v>
      </c>
      <c r="R6105">
        <f>TablaDatos[[#This Row],[Aux2]]/10000000000000</f>
        <v>206.96688051244399</v>
      </c>
      <c r="S6105" s="1">
        <v>2069668805124440</v>
      </c>
      <c r="T6105" s="7">
        <f>TablaDatos[[#This Row],[Aux3]]/100000000000000</f>
        <v>194.919887833106</v>
      </c>
      <c r="U6105" s="1">
        <v>1.94919887833106E+16</v>
      </c>
      <c r="V6105">
        <v>160.69999999999999</v>
      </c>
      <c r="W6105">
        <v>91.7</v>
      </c>
    </row>
    <row r="6106" spans="1:23">
      <c r="A6106">
        <v>2010</v>
      </c>
      <c r="B6106">
        <v>37</v>
      </c>
      <c r="C6106" t="s">
        <v>16</v>
      </c>
      <c r="D6106" t="s">
        <v>17</v>
      </c>
      <c r="E6106" t="s">
        <v>18</v>
      </c>
      <c r="F6106" t="s">
        <v>35</v>
      </c>
      <c r="G6106" t="s">
        <v>39</v>
      </c>
      <c r="H6106" s="3">
        <v>23977.31</v>
      </c>
      <c r="I6106" t="s">
        <v>21</v>
      </c>
      <c r="J6106" t="s">
        <v>19</v>
      </c>
      <c r="K61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25.387360368225998</v>
      </c>
      <c r="L6106" s="5">
        <f>TablaDatos[[#This Row],[IMC_raw]]/1000000000000000</f>
        <v>25.387360368225998</v>
      </c>
      <c r="M6106" s="2">
        <v>2.5387360368226E+16</v>
      </c>
      <c r="N61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6" s="13">
        <f t="shared" si="95"/>
        <v>6105</v>
      </c>
      <c r="P6106" s="2" t="str">
        <f>IF(TablaDatos[[#This Row],[Diabetes]]=0,"No","Si")</f>
        <v>No</v>
      </c>
      <c r="Q6106">
        <v>0</v>
      </c>
      <c r="R6106">
        <f>TablaDatos[[#This Row],[Aux2]]/10000000000000</f>
        <v>2040.5149502070501</v>
      </c>
      <c r="S6106" s="1">
        <v>2.04051495020705E+16</v>
      </c>
      <c r="T6106" s="7">
        <f>TablaDatos[[#This Row],[Aux3]]/100000000000000</f>
        <v>231.345651616906</v>
      </c>
      <c r="U6106" s="1">
        <v>2.31345651616906E+16</v>
      </c>
      <c r="V6106">
        <v>133.9</v>
      </c>
      <c r="W6106">
        <v>79.599999999999994</v>
      </c>
    </row>
    <row r="6107" spans="1:23">
      <c r="A6107">
        <v>2010</v>
      </c>
      <c r="B6107">
        <v>51</v>
      </c>
      <c r="C6107" t="s">
        <v>23</v>
      </c>
      <c r="D6107" t="s">
        <v>34</v>
      </c>
      <c r="E6107" t="s">
        <v>18</v>
      </c>
      <c r="F6107" t="s">
        <v>40</v>
      </c>
      <c r="G6107" t="s">
        <v>20</v>
      </c>
      <c r="H6107" s="3">
        <v>18721.36</v>
      </c>
      <c r="I6107" t="s">
        <v>19</v>
      </c>
      <c r="J6107" t="s">
        <v>22</v>
      </c>
      <c r="K61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25.308148234960601</v>
      </c>
      <c r="L6107" s="6">
        <f>TablaDatos[[#This Row],[IMC_raw]]/1000000000000000</f>
        <v>25.308148234960601</v>
      </c>
      <c r="M6107" s="2">
        <v>2.53081482349606E+16</v>
      </c>
      <c r="N61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7" s="13">
        <f t="shared" si="95"/>
        <v>6106</v>
      </c>
      <c r="P6107" s="2" t="str">
        <f>IF(TablaDatos[[#This Row],[Diabetes]]=0,"No","Si")</f>
        <v>No</v>
      </c>
      <c r="Q6107">
        <v>0</v>
      </c>
      <c r="R6107">
        <f>TablaDatos[[#This Row],[Aux2]]/10000000000000</f>
        <v>1821.5956926558099</v>
      </c>
      <c r="S6107" s="1">
        <v>1.82159569265581E+16</v>
      </c>
      <c r="T6107" s="7">
        <f>TablaDatos[[#This Row],[Aux3]]/100000000000000</f>
        <v>190.38178214176401</v>
      </c>
      <c r="U6107" s="1">
        <v>1.90381782141764E+16</v>
      </c>
      <c r="V6107">
        <v>129</v>
      </c>
      <c r="W6107">
        <v>84.6</v>
      </c>
    </row>
    <row r="6108" spans="1:23">
      <c r="A6108">
        <v>2010</v>
      </c>
      <c r="B6108">
        <v>60</v>
      </c>
      <c r="C6108" t="s">
        <v>16</v>
      </c>
      <c r="D6108" t="s">
        <v>17</v>
      </c>
      <c r="E6108" t="s">
        <v>18</v>
      </c>
      <c r="F6108" t="s">
        <v>19</v>
      </c>
      <c r="G6108" t="s">
        <v>28</v>
      </c>
      <c r="H6108" s="3">
        <v>28800.959999999999</v>
      </c>
      <c r="I6108" t="s">
        <v>21</v>
      </c>
      <c r="J6108" t="s">
        <v>22</v>
      </c>
      <c r="K61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25.253890295345499</v>
      </c>
      <c r="L6108" s="5">
        <f>TablaDatos[[#This Row],[IMC_raw]]/1000000000000000</f>
        <v>2.52538902953455</v>
      </c>
      <c r="M6108" s="2">
        <v>2525389029534550</v>
      </c>
      <c r="N61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8" s="13">
        <f t="shared" si="95"/>
        <v>6107</v>
      </c>
      <c r="P6108" s="2" t="str">
        <f>IF(TablaDatos[[#This Row],[Diabetes]]=0,"No","Si")</f>
        <v>Si</v>
      </c>
      <c r="Q6108">
        <v>1</v>
      </c>
      <c r="R6108">
        <f>TablaDatos[[#This Row],[Aux2]]/10000000000000</f>
        <v>2134.1352561304302</v>
      </c>
      <c r="S6108" s="1">
        <v>2.13413525613043E+16</v>
      </c>
      <c r="T6108" s="7">
        <f>TablaDatos[[#This Row],[Aux3]]/100000000000000</f>
        <v>247.389306416164</v>
      </c>
      <c r="U6108" s="1">
        <v>2.47389306416164E+16</v>
      </c>
      <c r="V6108">
        <v>153</v>
      </c>
      <c r="W6108">
        <v>94.1</v>
      </c>
    </row>
    <row r="6109" spans="1:23">
      <c r="A6109">
        <v>2010</v>
      </c>
      <c r="B6109">
        <v>54</v>
      </c>
      <c r="C6109" t="s">
        <v>23</v>
      </c>
      <c r="D6109" t="s">
        <v>27</v>
      </c>
      <c r="E6109" t="s">
        <v>18</v>
      </c>
      <c r="F6109" t="s">
        <v>24</v>
      </c>
      <c r="G6109" t="s">
        <v>20</v>
      </c>
      <c r="H6109" s="3">
        <v>9623.1</v>
      </c>
      <c r="I6109" t="s">
        <v>21</v>
      </c>
      <c r="J6109" t="s">
        <v>18</v>
      </c>
      <c r="K61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25.246589031825302</v>
      </c>
      <c r="L6109" s="6">
        <f>TablaDatos[[#This Row],[IMC_raw]]/1000000000000000</f>
        <v>25.246589031825302</v>
      </c>
      <c r="M6109" s="2">
        <v>2.52465890318253E+16</v>
      </c>
      <c r="N61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09" s="13">
        <f t="shared" si="95"/>
        <v>6108</v>
      </c>
      <c r="P6109" s="2" t="str">
        <f>IF(TablaDatos[[#This Row],[Diabetes]]=0,"No","Si")</f>
        <v>No</v>
      </c>
      <c r="Q6109">
        <v>0</v>
      </c>
      <c r="R6109">
        <f>TablaDatos[[#This Row],[Aux2]]/10000000000000</f>
        <v>2221.6697652539601</v>
      </c>
      <c r="S6109" s="1">
        <v>2.22166976525396E+16</v>
      </c>
      <c r="T6109" s="7">
        <f>TablaDatos[[#This Row],[Aux3]]/100000000000000</f>
        <v>252.89398765278</v>
      </c>
      <c r="U6109" s="1">
        <v>2.5289398765278E+16</v>
      </c>
      <c r="V6109">
        <v>136.1</v>
      </c>
      <c r="W6109">
        <v>87.4</v>
      </c>
    </row>
    <row r="6110" spans="1:23">
      <c r="A6110">
        <v>2010</v>
      </c>
      <c r="B6110">
        <v>63</v>
      </c>
      <c r="C6110" t="s">
        <v>23</v>
      </c>
      <c r="D6110" t="s">
        <v>73</v>
      </c>
      <c r="E6110" t="s">
        <v>18</v>
      </c>
      <c r="F6110" t="s">
        <v>19</v>
      </c>
      <c r="G6110" t="s">
        <v>28</v>
      </c>
      <c r="H6110" s="3">
        <v>13809.51</v>
      </c>
      <c r="I6110" t="s">
        <v>19</v>
      </c>
      <c r="J6110" t="s">
        <v>18</v>
      </c>
      <c r="K61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25.207620525995299</v>
      </c>
      <c r="L6110" s="6">
        <f>TablaDatos[[#This Row],[IMC_raw]]/1000000000000000</f>
        <v>25.207620525995299</v>
      </c>
      <c r="M6110" s="2">
        <v>2.52076205259953E+16</v>
      </c>
      <c r="N61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0" s="13">
        <f t="shared" si="95"/>
        <v>6109</v>
      </c>
      <c r="P6110" s="2" t="str">
        <f>IF(TablaDatos[[#This Row],[Diabetes]]=0,"No","Si")</f>
        <v>No</v>
      </c>
      <c r="Q6110">
        <v>0</v>
      </c>
      <c r="R6110">
        <f>TablaDatos[[#This Row],[Aux2]]/10000000000000</f>
        <v>1879.35002271233</v>
      </c>
      <c r="S6110" s="1">
        <v>1.87935002271233E+16</v>
      </c>
      <c r="T6110" s="7">
        <f>TablaDatos[[#This Row],[Aux3]]/100000000000000</f>
        <v>230.077896707973</v>
      </c>
      <c r="U6110" s="1">
        <v>2.30077896707973E+16</v>
      </c>
      <c r="V6110">
        <v>152.80000000000001</v>
      </c>
      <c r="W6110">
        <v>87.2</v>
      </c>
    </row>
    <row r="6111" spans="1:23">
      <c r="A6111">
        <v>2010</v>
      </c>
      <c r="B6111">
        <v>59</v>
      </c>
      <c r="C6111" t="s">
        <v>16</v>
      </c>
      <c r="D6111" t="s">
        <v>17</v>
      </c>
      <c r="E6111" t="s">
        <v>18</v>
      </c>
      <c r="F6111" t="s">
        <v>40</v>
      </c>
      <c r="G6111" t="s">
        <v>28</v>
      </c>
      <c r="H6111" s="3">
        <v>31770.53</v>
      </c>
      <c r="I6111" t="s">
        <v>19</v>
      </c>
      <c r="J6111" t="s">
        <v>18</v>
      </c>
      <c r="K61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25.047060571109999</v>
      </c>
      <c r="L6111" s="6">
        <f>TablaDatos[[#This Row],[IMC_raw]]/1000000000000000</f>
        <v>25.047060571109999</v>
      </c>
      <c r="M6111" s="2">
        <v>2.504706057111E+16</v>
      </c>
      <c r="N61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1" s="13">
        <f t="shared" si="95"/>
        <v>6110</v>
      </c>
      <c r="P6111" s="2" t="str">
        <f>IF(TablaDatos[[#This Row],[Diabetes]]=0,"No","Si")</f>
        <v>No</v>
      </c>
      <c r="Q6111">
        <v>0</v>
      </c>
      <c r="R6111">
        <f>TablaDatos[[#This Row],[Aux2]]/10000000000000</f>
        <v>1845.8203636066501</v>
      </c>
      <c r="S6111" s="1">
        <v>1.84582036360665E+16</v>
      </c>
      <c r="T6111" s="7">
        <f>TablaDatos[[#This Row],[Aux3]]/100000000000000</f>
        <v>18.9303544992563</v>
      </c>
      <c r="U6111" s="1">
        <v>1893035449925630</v>
      </c>
      <c r="V6111">
        <v>154</v>
      </c>
      <c r="W6111">
        <v>90.3</v>
      </c>
    </row>
    <row r="6112" spans="1:23">
      <c r="A6112">
        <v>2010</v>
      </c>
      <c r="B6112">
        <v>60</v>
      </c>
      <c r="C6112" t="s">
        <v>16</v>
      </c>
      <c r="D6112" t="s">
        <v>72</v>
      </c>
      <c r="E6112" t="s">
        <v>18</v>
      </c>
      <c r="F6112" t="s">
        <v>35</v>
      </c>
      <c r="G6112" t="s">
        <v>28</v>
      </c>
      <c r="H6112" s="3">
        <v>16123.44</v>
      </c>
      <c r="I6112" t="s">
        <v>19</v>
      </c>
      <c r="J6112" t="s">
        <v>18</v>
      </c>
      <c r="K61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25.014382326344098</v>
      </c>
      <c r="L6112" s="6">
        <f>TablaDatos[[#This Row],[IMC_raw]]/1000000000000000</f>
        <v>0.25014382326344098</v>
      </c>
      <c r="M6112" s="2">
        <v>250143823263441</v>
      </c>
      <c r="N61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2" s="13">
        <f t="shared" si="95"/>
        <v>6111</v>
      </c>
      <c r="P6112" s="2" t="str">
        <f>IF(TablaDatos[[#This Row],[Diabetes]]=0,"No","Si")</f>
        <v>No</v>
      </c>
      <c r="Q6112">
        <v>0</v>
      </c>
      <c r="R6112">
        <f>TablaDatos[[#This Row],[Aux2]]/10000000000000</f>
        <v>1872.9805442156201</v>
      </c>
      <c r="S6112" s="1">
        <v>1.87298054421562E+16</v>
      </c>
      <c r="T6112" s="7">
        <f>TablaDatos[[#This Row],[Aux3]]/100000000000000</f>
        <v>225.38091868051899</v>
      </c>
      <c r="U6112" s="1">
        <v>2.25380918680519E+16</v>
      </c>
      <c r="V6112">
        <v>160.80000000000001</v>
      </c>
      <c r="W6112">
        <v>89.6</v>
      </c>
    </row>
    <row r="6113" spans="1:23">
      <c r="A6113">
        <v>2010</v>
      </c>
      <c r="B6113">
        <v>48</v>
      </c>
      <c r="C6113" t="s">
        <v>16</v>
      </c>
      <c r="D6113" t="s">
        <v>29</v>
      </c>
      <c r="E6113" t="s">
        <v>31</v>
      </c>
      <c r="F6113" t="s">
        <v>24</v>
      </c>
      <c r="G6113" t="s">
        <v>20</v>
      </c>
      <c r="H6113" s="3">
        <v>21791.55</v>
      </c>
      <c r="I6113" t="s">
        <v>19</v>
      </c>
      <c r="J6113" t="s">
        <v>21</v>
      </c>
      <c r="K61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25.011095418455902</v>
      </c>
      <c r="L6113" s="5">
        <f>TablaDatos[[#This Row],[IMC_raw]]/1000000000000000</f>
        <v>2.5011095418455902</v>
      </c>
      <c r="M6113" s="2">
        <v>2501109541845590</v>
      </c>
      <c r="N61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3" s="13">
        <f t="shared" si="95"/>
        <v>6112</v>
      </c>
      <c r="P6113" s="2" t="str">
        <f>IF(TablaDatos[[#This Row],[Diabetes]]=0,"No","Si")</f>
        <v>No</v>
      </c>
      <c r="Q6113">
        <v>0</v>
      </c>
      <c r="R6113">
        <f>TablaDatos[[#This Row],[Aux2]]/10000000000000</f>
        <v>211.42841348936801</v>
      </c>
      <c r="S6113" s="1">
        <v>2114284134893680</v>
      </c>
      <c r="T6113" s="7">
        <f>TablaDatos[[#This Row],[Aux3]]/100000000000000</f>
        <v>251.858867441119</v>
      </c>
      <c r="U6113" s="1">
        <v>2.51858867441119E+16</v>
      </c>
      <c r="V6113">
        <v>153.69999999999999</v>
      </c>
      <c r="W6113">
        <v>97</v>
      </c>
    </row>
    <row r="6114" spans="1:23">
      <c r="A6114">
        <v>2011</v>
      </c>
      <c r="B6114">
        <v>62</v>
      </c>
      <c r="C6114" t="s">
        <v>23</v>
      </c>
      <c r="D6114" t="s">
        <v>73</v>
      </c>
      <c r="E6114" t="s">
        <v>18</v>
      </c>
      <c r="F6114" t="s">
        <v>19</v>
      </c>
      <c r="G6114" t="s">
        <v>28</v>
      </c>
      <c r="H6114" s="3">
        <v>20824.93</v>
      </c>
      <c r="I6114" t="s">
        <v>19</v>
      </c>
      <c r="J6114" t="s">
        <v>22</v>
      </c>
      <c r="K61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29.9686591164504</v>
      </c>
      <c r="L6114" s="5">
        <f>TablaDatos[[#This Row],[IMC_raw]]/1000000000000000</f>
        <v>29.9686591164504</v>
      </c>
      <c r="M6114" s="2">
        <v>2.99686591164504E+16</v>
      </c>
      <c r="N61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4" s="13">
        <f t="shared" si="95"/>
        <v>6113</v>
      </c>
      <c r="P6114" s="2" t="str">
        <f>IF(TablaDatos[[#This Row],[Diabetes]]=0,"No","Si")</f>
        <v>No</v>
      </c>
      <c r="Q6114">
        <v>0</v>
      </c>
      <c r="R6114">
        <f>TablaDatos[[#This Row],[Aux2]]/10000000000000</f>
        <v>2000.85554842895</v>
      </c>
      <c r="S6114" s="1">
        <v>2.00085554842895E+16</v>
      </c>
      <c r="T6114" s="7">
        <f>TablaDatos[[#This Row],[Aux3]]/100000000000000</f>
        <v>185.945363556009</v>
      </c>
      <c r="U6114" s="1">
        <v>1.85945363556009E+16</v>
      </c>
      <c r="V6114">
        <v>151.30000000000001</v>
      </c>
      <c r="W6114">
        <v>90.1</v>
      </c>
    </row>
    <row r="6115" spans="1:23">
      <c r="A6115">
        <v>2011</v>
      </c>
      <c r="B6115">
        <v>65</v>
      </c>
      <c r="C6115" t="s">
        <v>16</v>
      </c>
      <c r="D6115" t="s">
        <v>72</v>
      </c>
      <c r="E6115" t="s">
        <v>21</v>
      </c>
      <c r="F6115" t="s">
        <v>24</v>
      </c>
      <c r="G6115" t="s">
        <v>25</v>
      </c>
      <c r="H6115" s="3">
        <v>24845.79</v>
      </c>
      <c r="I6115" t="s">
        <v>19</v>
      </c>
      <c r="J6115" t="s">
        <v>18</v>
      </c>
      <c r="K61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29.967655131549201</v>
      </c>
      <c r="L6115" s="6">
        <f>TablaDatos[[#This Row],[IMC_raw]]/1000000000000000</f>
        <v>29.967655131549201</v>
      </c>
      <c r="M6115" s="2">
        <v>2.99676551315492E+16</v>
      </c>
      <c r="N61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5" s="13">
        <f t="shared" si="95"/>
        <v>6114</v>
      </c>
      <c r="P6115" s="2" t="str">
        <f>IF(TablaDatos[[#This Row],[Diabetes]]=0,"No","Si")</f>
        <v>No</v>
      </c>
      <c r="Q6115">
        <v>0</v>
      </c>
      <c r="R6115">
        <f>TablaDatos[[#This Row],[Aux2]]/10000000000000</f>
        <v>1962.2438232341401</v>
      </c>
      <c r="S6115" s="1">
        <v>1.96224382323414E+16</v>
      </c>
      <c r="T6115" s="7">
        <f>TablaDatos[[#This Row],[Aux3]]/100000000000000</f>
        <v>206.507554538503</v>
      </c>
      <c r="U6115" s="1">
        <v>2.06507554538503E+16</v>
      </c>
      <c r="V6115">
        <v>165.6</v>
      </c>
      <c r="W6115">
        <v>99</v>
      </c>
    </row>
    <row r="6116" spans="1:23">
      <c r="A6116">
        <v>2011</v>
      </c>
      <c r="B6116">
        <v>52</v>
      </c>
      <c r="C6116" t="s">
        <v>16</v>
      </c>
      <c r="D6116" t="s">
        <v>34</v>
      </c>
      <c r="E6116" t="s">
        <v>18</v>
      </c>
      <c r="F6116" t="s">
        <v>24</v>
      </c>
      <c r="G6116" t="s">
        <v>20</v>
      </c>
      <c r="H6116" s="3">
        <v>15019.98</v>
      </c>
      <c r="I6116" t="s">
        <v>19</v>
      </c>
      <c r="J6116" t="s">
        <v>22</v>
      </c>
      <c r="K61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29.961036928474101</v>
      </c>
      <c r="L6116" s="6">
        <f>TablaDatos[[#This Row],[IMC_raw]]/1000000000000000</f>
        <v>29.961036928474101</v>
      </c>
      <c r="M6116" s="2">
        <v>2.99610369284741E+16</v>
      </c>
      <c r="N61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6" s="13">
        <f t="shared" si="95"/>
        <v>6115</v>
      </c>
      <c r="P6116" s="2" t="str">
        <f>IF(TablaDatos[[#This Row],[Diabetes]]=0,"No","Si")</f>
        <v>No</v>
      </c>
      <c r="Q6116">
        <v>0</v>
      </c>
      <c r="R6116">
        <f>TablaDatos[[#This Row],[Aux2]]/10000000000000</f>
        <v>214.172487693596</v>
      </c>
      <c r="S6116" s="1">
        <v>2141724876935960</v>
      </c>
      <c r="T6116" s="7">
        <f>TablaDatos[[#This Row],[Aux3]]/100000000000000</f>
        <v>232.77137320254801</v>
      </c>
      <c r="U6116" s="1">
        <v>2.32771373202548E+16</v>
      </c>
      <c r="V6116">
        <v>151.80000000000001</v>
      </c>
      <c r="W6116">
        <v>91.8</v>
      </c>
    </row>
    <row r="6117" spans="1:23">
      <c r="A6117">
        <v>2011</v>
      </c>
      <c r="B6117">
        <v>60</v>
      </c>
      <c r="C6117" t="s">
        <v>23</v>
      </c>
      <c r="D6117" t="s">
        <v>26</v>
      </c>
      <c r="E6117" t="s">
        <v>21</v>
      </c>
      <c r="F6117" t="s">
        <v>24</v>
      </c>
      <c r="G6117" t="s">
        <v>28</v>
      </c>
      <c r="H6117" s="3">
        <v>31291.16</v>
      </c>
      <c r="I6117" t="s">
        <v>19</v>
      </c>
      <c r="J6117" t="s">
        <v>18</v>
      </c>
      <c r="K61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29.953253742521198</v>
      </c>
      <c r="L6117" s="6">
        <f>TablaDatos[[#This Row],[IMC_raw]]/1000000000000000</f>
        <v>29.953253742521198</v>
      </c>
      <c r="M6117" s="2">
        <v>2.99532537425212E+16</v>
      </c>
      <c r="N61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7" s="13">
        <f t="shared" si="95"/>
        <v>6116</v>
      </c>
      <c r="P6117" s="2" t="str">
        <f>IF(TablaDatos[[#This Row],[Diabetes]]=0,"No","Si")</f>
        <v>No</v>
      </c>
      <c r="Q6117">
        <v>0</v>
      </c>
      <c r="R6117">
        <f>TablaDatos[[#This Row],[Aux2]]/10000000000000</f>
        <v>2084.7322290438901</v>
      </c>
      <c r="S6117" s="1">
        <v>2.08473222904389E+16</v>
      </c>
      <c r="T6117" s="7">
        <f>TablaDatos[[#This Row],[Aux3]]/100000000000000</f>
        <v>263.648711972721</v>
      </c>
      <c r="U6117" s="1">
        <v>2.63648711972721E+16</v>
      </c>
      <c r="V6117">
        <v>160.6</v>
      </c>
      <c r="W6117">
        <v>92.2</v>
      </c>
    </row>
    <row r="6118" spans="1:23">
      <c r="A6118">
        <v>2011</v>
      </c>
      <c r="B6118">
        <v>54</v>
      </c>
      <c r="C6118" t="s">
        <v>23</v>
      </c>
      <c r="D6118" t="s">
        <v>72</v>
      </c>
      <c r="E6118" t="s">
        <v>19</v>
      </c>
      <c r="F6118" t="s">
        <v>24</v>
      </c>
      <c r="G6118" t="s">
        <v>20</v>
      </c>
      <c r="H6118" s="3">
        <v>14551.08</v>
      </c>
      <c r="I6118" t="s">
        <v>21</v>
      </c>
      <c r="J6118" t="s">
        <v>18</v>
      </c>
      <c r="K61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29.9501329673244</v>
      </c>
      <c r="L6118" s="6">
        <f>TablaDatos[[#This Row],[IMC_raw]]/1000000000000000</f>
        <v>29.9501329673244</v>
      </c>
      <c r="M6118" s="2">
        <v>2.99501329673244E+16</v>
      </c>
      <c r="N61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8" s="13">
        <f t="shared" si="95"/>
        <v>6117</v>
      </c>
      <c r="P6118" s="2" t="str">
        <f>IF(TablaDatos[[#This Row],[Diabetes]]=0,"No","Si")</f>
        <v>No</v>
      </c>
      <c r="Q6118">
        <v>0</v>
      </c>
      <c r="R6118">
        <f>TablaDatos[[#This Row],[Aux2]]/10000000000000</f>
        <v>2087.3037366530498</v>
      </c>
      <c r="S6118" s="1">
        <v>2.08730373665305E+16</v>
      </c>
      <c r="T6118" s="7">
        <f>TablaDatos[[#This Row],[Aux3]]/100000000000000</f>
        <v>220.981664979491</v>
      </c>
      <c r="U6118" s="1">
        <v>2.20981664979491E+16</v>
      </c>
      <c r="V6118">
        <v>153.80000000000001</v>
      </c>
      <c r="W6118">
        <v>90.3</v>
      </c>
    </row>
    <row r="6119" spans="1:23">
      <c r="A6119">
        <v>2011</v>
      </c>
      <c r="B6119">
        <v>73</v>
      </c>
      <c r="C6119" t="s">
        <v>16</v>
      </c>
      <c r="D6119" t="s">
        <v>34</v>
      </c>
      <c r="E6119" t="s">
        <v>21</v>
      </c>
      <c r="F6119" t="s">
        <v>19</v>
      </c>
      <c r="G6119" t="s">
        <v>25</v>
      </c>
      <c r="H6119" s="3">
        <v>16558.72</v>
      </c>
      <c r="I6119" t="s">
        <v>19</v>
      </c>
      <c r="J6119" t="s">
        <v>22</v>
      </c>
      <c r="K61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29.943950721637901</v>
      </c>
      <c r="L6119" s="6">
        <f>TablaDatos[[#This Row],[IMC_raw]]/1000000000000000</f>
        <v>29.943950721637901</v>
      </c>
      <c r="M6119" s="2">
        <v>2.99439507216379E+16</v>
      </c>
      <c r="N61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19" s="13">
        <f t="shared" si="95"/>
        <v>6118</v>
      </c>
      <c r="P6119" s="2" t="str">
        <f>IF(TablaDatos[[#This Row],[Diabetes]]=0,"No","Si")</f>
        <v>No</v>
      </c>
      <c r="Q6119">
        <v>0</v>
      </c>
      <c r="R6119">
        <f>TablaDatos[[#This Row],[Aux2]]/10000000000000</f>
        <v>2118.0437558858898</v>
      </c>
      <c r="S6119" s="1">
        <v>2.11804375588589E+16</v>
      </c>
      <c r="T6119" s="7">
        <f>TablaDatos[[#This Row],[Aux3]]/100000000000000</f>
        <v>235.62231694152501</v>
      </c>
      <c r="U6119" s="1">
        <v>2.35622316941525E+16</v>
      </c>
      <c r="V6119">
        <v>168.3</v>
      </c>
      <c r="W6119">
        <v>98.7</v>
      </c>
    </row>
    <row r="6120" spans="1:23">
      <c r="A6120">
        <v>2011</v>
      </c>
      <c r="B6120">
        <v>52</v>
      </c>
      <c r="C6120" t="s">
        <v>23</v>
      </c>
      <c r="D6120" t="s">
        <v>26</v>
      </c>
      <c r="E6120" t="s">
        <v>18</v>
      </c>
      <c r="F6120" t="s">
        <v>19</v>
      </c>
      <c r="G6120" t="s">
        <v>20</v>
      </c>
      <c r="H6120" s="3">
        <v>30803.21</v>
      </c>
      <c r="I6120" t="s">
        <v>19</v>
      </c>
      <c r="J6120" t="s">
        <v>22</v>
      </c>
      <c r="K61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29.936256322879402</v>
      </c>
      <c r="L6120" s="6">
        <f>TablaDatos[[#This Row],[IMC_raw]]/1000000000000000</f>
        <v>2.99362563228794</v>
      </c>
      <c r="M6120" s="2">
        <v>2993625632287940</v>
      </c>
      <c r="N61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0" s="13">
        <f t="shared" si="95"/>
        <v>6119</v>
      </c>
      <c r="P6120" s="2" t="str">
        <f>IF(TablaDatos[[#This Row],[Diabetes]]=0,"No","Si")</f>
        <v>No</v>
      </c>
      <c r="Q6120">
        <v>0</v>
      </c>
      <c r="R6120">
        <f>TablaDatos[[#This Row],[Aux2]]/10000000000000</f>
        <v>1756.75359125316</v>
      </c>
      <c r="S6120" s="1">
        <v>1.75675359125316E+16</v>
      </c>
      <c r="T6120" s="7">
        <f>TablaDatos[[#This Row],[Aux3]]/100000000000000</f>
        <v>201.468762242331</v>
      </c>
      <c r="U6120" s="1">
        <v>2.01468762242331E+16</v>
      </c>
      <c r="V6120">
        <v>130.5</v>
      </c>
      <c r="W6120">
        <v>86.4</v>
      </c>
    </row>
    <row r="6121" spans="1:23">
      <c r="A6121">
        <v>2011</v>
      </c>
      <c r="B6121">
        <v>50</v>
      </c>
      <c r="C6121" t="s">
        <v>23</v>
      </c>
      <c r="D6121" t="s">
        <v>72</v>
      </c>
      <c r="E6121" t="s">
        <v>18</v>
      </c>
      <c r="F6121" t="s">
        <v>35</v>
      </c>
      <c r="G6121" t="s">
        <v>20</v>
      </c>
      <c r="H6121" s="3">
        <v>19374.580000000002</v>
      </c>
      <c r="I6121" t="s">
        <v>19</v>
      </c>
      <c r="J6121" t="s">
        <v>18</v>
      </c>
      <c r="K61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29.9332642809409</v>
      </c>
      <c r="L6121" s="6">
        <f>TablaDatos[[#This Row],[IMC_raw]]/1000000000000000</f>
        <v>2.9933264280940901</v>
      </c>
      <c r="M6121" s="2">
        <v>2993326428094090</v>
      </c>
      <c r="N61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1" s="13">
        <f t="shared" si="95"/>
        <v>6120</v>
      </c>
      <c r="P6121" s="2" t="str">
        <f>IF(TablaDatos[[#This Row],[Diabetes]]=0,"No","Si")</f>
        <v>No</v>
      </c>
      <c r="Q6121">
        <v>0</v>
      </c>
      <c r="R6121">
        <f>TablaDatos[[#This Row],[Aux2]]/10000000000000</f>
        <v>1971.49669811839</v>
      </c>
      <c r="S6121" s="1">
        <v>1.97149669811839E+16</v>
      </c>
      <c r="T6121" s="7">
        <f>TablaDatos[[#This Row],[Aux3]]/100000000000000</f>
        <v>215.76916808408501</v>
      </c>
      <c r="U6121" s="1">
        <v>2.15769168084085E+16</v>
      </c>
      <c r="V6121">
        <v>141.80000000000001</v>
      </c>
      <c r="W6121">
        <v>90.8</v>
      </c>
    </row>
    <row r="6122" spans="1:23">
      <c r="A6122">
        <v>2011</v>
      </c>
      <c r="B6122">
        <v>56</v>
      </c>
      <c r="C6122" t="s">
        <v>16</v>
      </c>
      <c r="D6122" t="s">
        <v>72</v>
      </c>
      <c r="E6122" t="s">
        <v>19</v>
      </c>
      <c r="F6122" t="s">
        <v>24</v>
      </c>
      <c r="G6122" t="s">
        <v>28</v>
      </c>
      <c r="H6122" s="3">
        <v>23413.06</v>
      </c>
      <c r="I6122" t="s">
        <v>21</v>
      </c>
      <c r="J6122" t="s">
        <v>18</v>
      </c>
      <c r="K61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29.930792611383499</v>
      </c>
      <c r="L6122" s="6">
        <f>TablaDatos[[#This Row],[IMC_raw]]/1000000000000000</f>
        <v>29.930792611383499</v>
      </c>
      <c r="M6122" s="2">
        <v>2.99307926113835E+16</v>
      </c>
      <c r="N61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2" s="13">
        <f t="shared" si="95"/>
        <v>6121</v>
      </c>
      <c r="P6122" s="2" t="str">
        <f>IF(TablaDatos[[#This Row],[Diabetes]]=0,"No","Si")</f>
        <v>No</v>
      </c>
      <c r="Q6122">
        <v>0</v>
      </c>
      <c r="R6122">
        <f>TablaDatos[[#This Row],[Aux2]]/10000000000000</f>
        <v>2374.6358854350101</v>
      </c>
      <c r="S6122" s="1">
        <v>2.37463588543501E+16</v>
      </c>
      <c r="T6122" s="7">
        <f>TablaDatos[[#This Row],[Aux3]]/100000000000000</f>
        <v>26.032255032445601</v>
      </c>
      <c r="U6122" s="1">
        <v>2603225503244560</v>
      </c>
      <c r="V6122">
        <v>164.9</v>
      </c>
      <c r="W6122">
        <v>102.6</v>
      </c>
    </row>
    <row r="6123" spans="1:23">
      <c r="A6123">
        <v>2011</v>
      </c>
      <c r="B6123">
        <v>56</v>
      </c>
      <c r="C6123" t="s">
        <v>23</v>
      </c>
      <c r="D6123" t="s">
        <v>17</v>
      </c>
      <c r="E6123" t="s">
        <v>19</v>
      </c>
      <c r="F6123" t="s">
        <v>24</v>
      </c>
      <c r="G6123" t="s">
        <v>28</v>
      </c>
      <c r="H6123" s="3">
        <v>15523.06</v>
      </c>
      <c r="I6123" t="s">
        <v>21</v>
      </c>
      <c r="J6123" t="s">
        <v>18</v>
      </c>
      <c r="K61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29.921848170136698</v>
      </c>
      <c r="L6123" s="6">
        <f>TablaDatos[[#This Row],[IMC_raw]]/1000000000000000</f>
        <v>29.921848170136698</v>
      </c>
      <c r="M6123" s="2">
        <v>2.99218481701367E+16</v>
      </c>
      <c r="N61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3" s="13">
        <f t="shared" si="95"/>
        <v>6122</v>
      </c>
      <c r="P6123" s="2" t="str">
        <f>IF(TablaDatos[[#This Row],[Diabetes]]=0,"No","Si")</f>
        <v>Si</v>
      </c>
      <c r="Q6123">
        <v>1</v>
      </c>
      <c r="R6123">
        <f>TablaDatos[[#This Row],[Aux2]]/10000000000000</f>
        <v>2305.0530102964299</v>
      </c>
      <c r="S6123" s="1">
        <v>2.30505301029643E+16</v>
      </c>
      <c r="T6123" s="7">
        <f>TablaDatos[[#This Row],[Aux3]]/100000000000000</f>
        <v>247.633553927506</v>
      </c>
      <c r="U6123" s="1">
        <v>2.47633553927506E+16</v>
      </c>
      <c r="V6123">
        <v>168.6</v>
      </c>
      <c r="W6123">
        <v>100.6</v>
      </c>
    </row>
    <row r="6124" spans="1:23">
      <c r="A6124">
        <v>2011</v>
      </c>
      <c r="B6124">
        <v>59</v>
      </c>
      <c r="C6124" t="s">
        <v>16</v>
      </c>
      <c r="D6124" t="s">
        <v>73</v>
      </c>
      <c r="E6124" t="s">
        <v>18</v>
      </c>
      <c r="F6124" t="s">
        <v>19</v>
      </c>
      <c r="G6124" t="s">
        <v>28</v>
      </c>
      <c r="H6124" s="3">
        <v>37704.29</v>
      </c>
      <c r="I6124" t="s">
        <v>21</v>
      </c>
      <c r="J6124" t="s">
        <v>21</v>
      </c>
      <c r="K61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29.905673032868101</v>
      </c>
      <c r="L6124" s="6">
        <f>TablaDatos[[#This Row],[IMC_raw]]/1000000000000000</f>
        <v>29.905673032868101</v>
      </c>
      <c r="M6124" s="2">
        <v>2.99056730328681E+16</v>
      </c>
      <c r="N61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4" s="13">
        <f t="shared" si="95"/>
        <v>6123</v>
      </c>
      <c r="P6124" s="2" t="str">
        <f>IF(TablaDatos[[#This Row],[Diabetes]]=0,"No","Si")</f>
        <v>No</v>
      </c>
      <c r="Q6124">
        <v>0</v>
      </c>
      <c r="R6124">
        <f>TablaDatos[[#This Row],[Aux2]]/10000000000000</f>
        <v>227.96930182658701</v>
      </c>
      <c r="S6124" s="1">
        <v>2279693018265870</v>
      </c>
      <c r="T6124" s="7">
        <f>TablaDatos[[#This Row],[Aux3]]/100000000000000</f>
        <v>251.76905097216999</v>
      </c>
      <c r="U6124" s="1">
        <v>2.5176905097217E+16</v>
      </c>
      <c r="V6124">
        <v>163.9</v>
      </c>
      <c r="W6124">
        <v>97.3</v>
      </c>
    </row>
    <row r="6125" spans="1:23">
      <c r="A6125">
        <v>2011</v>
      </c>
      <c r="B6125">
        <v>53</v>
      </c>
      <c r="C6125" t="s">
        <v>16</v>
      </c>
      <c r="D6125" t="s">
        <v>30</v>
      </c>
      <c r="E6125" t="s">
        <v>18</v>
      </c>
      <c r="F6125" t="s">
        <v>19</v>
      </c>
      <c r="G6125" t="s">
        <v>20</v>
      </c>
      <c r="H6125" s="3">
        <v>16619.3</v>
      </c>
      <c r="I6125" t="s">
        <v>19</v>
      </c>
      <c r="J6125" t="s">
        <v>18</v>
      </c>
      <c r="K61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29.9023185600734</v>
      </c>
      <c r="L6125" s="5">
        <f>TablaDatos[[#This Row],[IMC_raw]]/1000000000000000</f>
        <v>29.9023185600734</v>
      </c>
      <c r="M6125" s="2">
        <v>2.99023185600734E+16</v>
      </c>
      <c r="N61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5" s="13">
        <f t="shared" si="95"/>
        <v>6124</v>
      </c>
      <c r="P6125" s="2" t="str">
        <f>IF(TablaDatos[[#This Row],[Diabetes]]=0,"No","Si")</f>
        <v>No</v>
      </c>
      <c r="Q6125">
        <v>0</v>
      </c>
      <c r="R6125">
        <f>TablaDatos[[#This Row],[Aux2]]/10000000000000</f>
        <v>19.829346611740402</v>
      </c>
      <c r="S6125" s="1">
        <v>198293466117404</v>
      </c>
      <c r="T6125" s="7">
        <f>TablaDatos[[#This Row],[Aux3]]/100000000000000</f>
        <v>214.71353156618201</v>
      </c>
      <c r="U6125" s="1">
        <v>2.14713531566182E+16</v>
      </c>
      <c r="V6125">
        <v>143.30000000000001</v>
      </c>
      <c r="W6125">
        <v>94.9</v>
      </c>
    </row>
    <row r="6126" spans="1:23">
      <c r="A6126">
        <v>2011</v>
      </c>
      <c r="B6126">
        <v>48</v>
      </c>
      <c r="C6126" t="s">
        <v>23</v>
      </c>
      <c r="D6126" t="s">
        <v>73</v>
      </c>
      <c r="E6126" t="s">
        <v>18</v>
      </c>
      <c r="F6126" t="s">
        <v>40</v>
      </c>
      <c r="G6126" t="s">
        <v>20</v>
      </c>
      <c r="H6126" s="3">
        <v>45567.98</v>
      </c>
      <c r="I6126" t="s">
        <v>21</v>
      </c>
      <c r="J6126" t="s">
        <v>21</v>
      </c>
      <c r="K61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29.865193902645501</v>
      </c>
      <c r="L6126" s="5">
        <f>TablaDatos[[#This Row],[IMC_raw]]/1000000000000000</f>
        <v>29.865193902645501</v>
      </c>
      <c r="M6126" s="2">
        <v>2.98651939026455E+16</v>
      </c>
      <c r="N61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6" s="13">
        <f t="shared" si="95"/>
        <v>6125</v>
      </c>
      <c r="P6126" s="2" t="str">
        <f>IF(TablaDatos[[#This Row],[Diabetes]]=0,"No","Si")</f>
        <v>No</v>
      </c>
      <c r="Q6126">
        <v>0</v>
      </c>
      <c r="R6126">
        <f>TablaDatos[[#This Row],[Aux2]]/10000000000000</f>
        <v>231.108259271446</v>
      </c>
      <c r="S6126" s="1">
        <v>2311082592714460</v>
      </c>
      <c r="T6126" s="7">
        <f>TablaDatos[[#This Row],[Aux3]]/100000000000000</f>
        <v>226.214192583742</v>
      </c>
      <c r="U6126" s="1">
        <v>2.26214192583742E+16</v>
      </c>
      <c r="V6126">
        <v>160</v>
      </c>
      <c r="W6126">
        <v>89</v>
      </c>
    </row>
    <row r="6127" spans="1:23">
      <c r="A6127">
        <v>2011</v>
      </c>
      <c r="B6127">
        <v>65</v>
      </c>
      <c r="C6127" t="s">
        <v>23</v>
      </c>
      <c r="D6127" t="s">
        <v>29</v>
      </c>
      <c r="E6127" t="s">
        <v>31</v>
      </c>
      <c r="F6127" t="s">
        <v>24</v>
      </c>
      <c r="G6127" t="s">
        <v>25</v>
      </c>
      <c r="H6127" s="3">
        <v>9646.82</v>
      </c>
      <c r="I6127" t="s">
        <v>21</v>
      </c>
      <c r="J6127" t="s">
        <v>18</v>
      </c>
      <c r="K61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29.863231803124702</v>
      </c>
      <c r="L6127" s="5">
        <f>TablaDatos[[#This Row],[IMC_raw]]/1000000000000000</f>
        <v>29.863231803124702</v>
      </c>
      <c r="M6127" s="2">
        <v>2.98632318031247E+16</v>
      </c>
      <c r="N61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7" s="13">
        <f t="shared" si="95"/>
        <v>6126</v>
      </c>
      <c r="P6127" s="2" t="str">
        <f>IF(TablaDatos[[#This Row],[Diabetes]]=0,"No","Si")</f>
        <v>Si</v>
      </c>
      <c r="Q6127">
        <v>1</v>
      </c>
      <c r="R6127">
        <f>TablaDatos[[#This Row],[Aux2]]/10000000000000</f>
        <v>2430.74012512741</v>
      </c>
      <c r="S6127" s="1">
        <v>2.43074012512741E+16</v>
      </c>
      <c r="T6127" s="7">
        <f>TablaDatos[[#This Row],[Aux3]]/100000000000000</f>
        <v>28.163790738333098</v>
      </c>
      <c r="U6127" s="1">
        <v>2816379073833310</v>
      </c>
      <c r="V6127">
        <v>167.6</v>
      </c>
      <c r="W6127">
        <v>105.5</v>
      </c>
    </row>
    <row r="6128" spans="1:23">
      <c r="A6128">
        <v>2011</v>
      </c>
      <c r="B6128">
        <v>55</v>
      </c>
      <c r="C6128" t="s">
        <v>23</v>
      </c>
      <c r="D6128" t="s">
        <v>27</v>
      </c>
      <c r="E6128" t="s">
        <v>21</v>
      </c>
      <c r="F6128" t="s">
        <v>24</v>
      </c>
      <c r="G6128" t="s">
        <v>28</v>
      </c>
      <c r="H6128" s="3">
        <v>17305.599999999999</v>
      </c>
      <c r="I6128" t="s">
        <v>19</v>
      </c>
      <c r="J6128" t="s">
        <v>22</v>
      </c>
      <c r="K61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29.858664934106699</v>
      </c>
      <c r="L6128" s="6">
        <f>TablaDatos[[#This Row],[IMC_raw]]/1000000000000000</f>
        <v>29.858664934106699</v>
      </c>
      <c r="M6128" s="2">
        <v>2.98586649341067E+16</v>
      </c>
      <c r="N61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8" s="13">
        <f t="shared" si="95"/>
        <v>6127</v>
      </c>
      <c r="P6128" s="2" t="str">
        <f>IF(TablaDatos[[#This Row],[Diabetes]]=0,"No","Si")</f>
        <v>Si</v>
      </c>
      <c r="Q6128">
        <v>1</v>
      </c>
      <c r="R6128">
        <f>TablaDatos[[#This Row],[Aux2]]/10000000000000</f>
        <v>2277.6445784349598</v>
      </c>
      <c r="S6128" s="1">
        <v>2.27764457843496E+16</v>
      </c>
      <c r="T6128" s="7">
        <f>TablaDatos[[#This Row],[Aux3]]/100000000000000</f>
        <v>27.828436057902401</v>
      </c>
      <c r="U6128" s="1">
        <v>2782843605790240</v>
      </c>
      <c r="V6128">
        <v>152.19999999999999</v>
      </c>
      <c r="W6128">
        <v>99.6</v>
      </c>
    </row>
    <row r="6129" spans="1:23">
      <c r="A6129">
        <v>2011</v>
      </c>
      <c r="B6129">
        <v>58</v>
      </c>
      <c r="C6129" t="s">
        <v>16</v>
      </c>
      <c r="D6129" t="s">
        <v>30</v>
      </c>
      <c r="E6129" t="s">
        <v>18</v>
      </c>
      <c r="F6129" t="s">
        <v>35</v>
      </c>
      <c r="G6129" t="s">
        <v>28</v>
      </c>
      <c r="H6129" s="3">
        <v>51525.25</v>
      </c>
      <c r="I6129" t="s">
        <v>21</v>
      </c>
      <c r="J6129" t="s">
        <v>21</v>
      </c>
      <c r="K61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29.852471000012599</v>
      </c>
      <c r="L6129" s="6">
        <f>TablaDatos[[#This Row],[IMC_raw]]/1000000000000000</f>
        <v>0.29852471000012598</v>
      </c>
      <c r="M6129" s="2">
        <v>298524710000126</v>
      </c>
      <c r="N61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29" s="13">
        <f t="shared" si="95"/>
        <v>6128</v>
      </c>
      <c r="P6129" s="2" t="str">
        <f>IF(TablaDatos[[#This Row],[Diabetes]]=0,"No","Si")</f>
        <v>No</v>
      </c>
      <c r="Q6129">
        <v>0</v>
      </c>
      <c r="R6129">
        <f>TablaDatos[[#This Row],[Aux2]]/10000000000000</f>
        <v>2198.59447528602</v>
      </c>
      <c r="S6129" s="1">
        <v>2.19859447528602E+16</v>
      </c>
      <c r="T6129" s="7">
        <f>TablaDatos[[#This Row],[Aux3]]/100000000000000</f>
        <v>26.526721754698698</v>
      </c>
      <c r="U6129" s="1">
        <v>2652672175469870</v>
      </c>
      <c r="V6129">
        <v>157.5</v>
      </c>
      <c r="W6129">
        <v>101.4</v>
      </c>
    </row>
    <row r="6130" spans="1:23">
      <c r="A6130">
        <v>2011</v>
      </c>
      <c r="B6130">
        <v>49</v>
      </c>
      <c r="C6130" t="s">
        <v>23</v>
      </c>
      <c r="D6130" t="s">
        <v>74</v>
      </c>
      <c r="E6130" t="s">
        <v>18</v>
      </c>
      <c r="F6130" t="s">
        <v>40</v>
      </c>
      <c r="G6130" t="s">
        <v>20</v>
      </c>
      <c r="H6130" s="3">
        <v>25056.38</v>
      </c>
      <c r="I6130" t="s">
        <v>19</v>
      </c>
      <c r="J6130" t="s">
        <v>21</v>
      </c>
      <c r="K61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29.832829876694898</v>
      </c>
      <c r="L6130" s="6">
        <f>TablaDatos[[#This Row],[IMC_raw]]/1000000000000000</f>
        <v>29.832829876694898</v>
      </c>
      <c r="M6130" s="2">
        <v>2.98328298766949E+16</v>
      </c>
      <c r="N61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0" s="13">
        <f t="shared" si="95"/>
        <v>6129</v>
      </c>
      <c r="P6130" s="2" t="str">
        <f>IF(TablaDatos[[#This Row],[Diabetes]]=0,"No","Si")</f>
        <v>No</v>
      </c>
      <c r="Q6130">
        <v>0</v>
      </c>
      <c r="R6130">
        <f>TablaDatos[[#This Row],[Aux2]]/10000000000000</f>
        <v>2149.7248783229402</v>
      </c>
      <c r="S6130" s="1">
        <v>2.14972487832294E+16</v>
      </c>
      <c r="T6130" s="7">
        <f>TablaDatos[[#This Row],[Aux3]]/100000000000000</f>
        <v>24.137994649427199</v>
      </c>
      <c r="U6130" s="1">
        <v>2413799464942720</v>
      </c>
      <c r="V6130">
        <v>142.5</v>
      </c>
      <c r="W6130">
        <v>86.7</v>
      </c>
    </row>
    <row r="6131" spans="1:23">
      <c r="A6131">
        <v>2011</v>
      </c>
      <c r="B6131">
        <v>59</v>
      </c>
      <c r="C6131" t="s">
        <v>16</v>
      </c>
      <c r="D6131" t="s">
        <v>33</v>
      </c>
      <c r="E6131" t="s">
        <v>18</v>
      </c>
      <c r="F6131" t="s">
        <v>35</v>
      </c>
      <c r="G6131" t="s">
        <v>28</v>
      </c>
      <c r="H6131" s="3">
        <v>29211.62</v>
      </c>
      <c r="I6131" t="s">
        <v>19</v>
      </c>
      <c r="J6131" t="s">
        <v>18</v>
      </c>
      <c r="K61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29.809370239184901</v>
      </c>
      <c r="L6131" s="5">
        <f>TablaDatos[[#This Row],[IMC_raw]]/1000000000000000</f>
        <v>29.809370239184901</v>
      </c>
      <c r="M6131" s="2">
        <v>2.98093702391849E+16</v>
      </c>
      <c r="N61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1" s="13">
        <f t="shared" si="95"/>
        <v>6130</v>
      </c>
      <c r="P6131" s="2" t="str">
        <f>IF(TablaDatos[[#This Row],[Diabetes]]=0,"No","Si")</f>
        <v>No</v>
      </c>
      <c r="Q6131">
        <v>0</v>
      </c>
      <c r="R6131">
        <f>TablaDatos[[#This Row],[Aux2]]/10000000000000</f>
        <v>2217.2724520229199</v>
      </c>
      <c r="S6131" s="1">
        <v>2.21727245202292E+16</v>
      </c>
      <c r="T6131" s="7">
        <f>TablaDatos[[#This Row],[Aux3]]/100000000000000</f>
        <v>219.08243062337701</v>
      </c>
      <c r="U6131" s="1">
        <v>2.19082430623377E+16</v>
      </c>
      <c r="V6131">
        <v>156.4</v>
      </c>
      <c r="W6131">
        <v>98.9</v>
      </c>
    </row>
    <row r="6132" spans="1:23">
      <c r="A6132">
        <v>2011</v>
      </c>
      <c r="B6132">
        <v>49</v>
      </c>
      <c r="C6132" t="s">
        <v>23</v>
      </c>
      <c r="D6132" t="s">
        <v>26</v>
      </c>
      <c r="E6132" t="s">
        <v>18</v>
      </c>
      <c r="F6132" t="s">
        <v>19</v>
      </c>
      <c r="G6132" t="s">
        <v>20</v>
      </c>
      <c r="H6132" s="3">
        <v>30233.58</v>
      </c>
      <c r="I6132" t="s">
        <v>21</v>
      </c>
      <c r="J6132" t="s">
        <v>19</v>
      </c>
      <c r="K61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29.800517035031099</v>
      </c>
      <c r="L6132" s="6">
        <f>TablaDatos[[#This Row],[IMC_raw]]/1000000000000000</f>
        <v>29.800517035031099</v>
      </c>
      <c r="M6132" s="2">
        <v>2.98005170350311E+16</v>
      </c>
      <c r="N61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2" s="13">
        <f t="shared" si="95"/>
        <v>6131</v>
      </c>
      <c r="P6132" s="2" t="str">
        <f>IF(TablaDatos[[#This Row],[Diabetes]]=0,"No","Si")</f>
        <v>No</v>
      </c>
      <c r="Q6132">
        <v>0</v>
      </c>
      <c r="R6132">
        <f>TablaDatos[[#This Row],[Aux2]]/10000000000000</f>
        <v>2079.0181051459899</v>
      </c>
      <c r="S6132" s="1">
        <v>2.07901810514599E+16</v>
      </c>
      <c r="T6132" s="7">
        <f>TablaDatos[[#This Row],[Aux3]]/100000000000000</f>
        <v>22.475032792976599</v>
      </c>
      <c r="U6132" s="1">
        <v>2247503279297660</v>
      </c>
      <c r="V6132">
        <v>147.80000000000001</v>
      </c>
      <c r="W6132">
        <v>84.2</v>
      </c>
    </row>
    <row r="6133" spans="1:23">
      <c r="A6133">
        <v>2011</v>
      </c>
      <c r="B6133">
        <v>62</v>
      </c>
      <c r="C6133" t="s">
        <v>23</v>
      </c>
      <c r="D6133" t="s">
        <v>17</v>
      </c>
      <c r="E6133" t="s">
        <v>18</v>
      </c>
      <c r="F6133" t="s">
        <v>19</v>
      </c>
      <c r="G6133" t="s">
        <v>28</v>
      </c>
      <c r="H6133" s="3">
        <v>15972.51</v>
      </c>
      <c r="I6133" t="s">
        <v>19</v>
      </c>
      <c r="J6133" t="s">
        <v>22</v>
      </c>
      <c r="K61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29.758598570373302</v>
      </c>
      <c r="L6133" s="5">
        <f>TablaDatos[[#This Row],[IMC_raw]]/100000000000000</f>
        <v>29.758598570373302</v>
      </c>
      <c r="M6133" s="2">
        <v>2975859857037330</v>
      </c>
      <c r="N61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3" s="13">
        <f t="shared" si="95"/>
        <v>6132</v>
      </c>
      <c r="P6133" s="2" t="str">
        <f>IF(TablaDatos[[#This Row],[Diabetes]]=0,"No","Si")</f>
        <v>No</v>
      </c>
      <c r="Q6133">
        <v>0</v>
      </c>
      <c r="R6133">
        <f>TablaDatos[[#This Row],[Aux2]]/10000000000000</f>
        <v>236.470020918382</v>
      </c>
      <c r="S6133" s="1">
        <v>2364700209183820</v>
      </c>
      <c r="T6133" s="7">
        <f>TablaDatos[[#This Row],[Aux3]]/100000000000000</f>
        <v>24.0408370478489</v>
      </c>
      <c r="U6133" s="1">
        <v>2404083704784890</v>
      </c>
      <c r="V6133">
        <v>150.6</v>
      </c>
      <c r="W6133">
        <v>95</v>
      </c>
    </row>
    <row r="6134" spans="1:23">
      <c r="A6134">
        <v>2011</v>
      </c>
      <c r="B6134">
        <v>53</v>
      </c>
      <c r="C6134" t="s">
        <v>23</v>
      </c>
      <c r="D6134" t="s">
        <v>37</v>
      </c>
      <c r="E6134" t="s">
        <v>18</v>
      </c>
      <c r="F6134" t="s">
        <v>19</v>
      </c>
      <c r="G6134" t="s">
        <v>20</v>
      </c>
      <c r="H6134" s="3">
        <v>18939.63</v>
      </c>
      <c r="I6134" t="s">
        <v>21</v>
      </c>
      <c r="J6134" t="s">
        <v>18</v>
      </c>
      <c r="K61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29.757903686307198</v>
      </c>
      <c r="L6134" s="6">
        <f>TablaDatos[[#This Row],[IMC_raw]]/100000000000000</f>
        <v>29.757903686307198</v>
      </c>
      <c r="M6134" s="2">
        <v>2975790368630720</v>
      </c>
      <c r="N61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4" s="13">
        <f t="shared" si="95"/>
        <v>6133</v>
      </c>
      <c r="P6134" s="2" t="str">
        <f>IF(TablaDatos[[#This Row],[Diabetes]]=0,"No","Si")</f>
        <v>No</v>
      </c>
      <c r="Q6134">
        <v>0</v>
      </c>
      <c r="R6134">
        <f>TablaDatos[[#This Row],[Aux2]]/10000000000000</f>
        <v>2135.21479832267</v>
      </c>
      <c r="S6134" s="1">
        <v>2.13521479832267E+16</v>
      </c>
      <c r="T6134" s="7">
        <f>TablaDatos[[#This Row],[Aux3]]/100000000000000</f>
        <v>25.010073643711301</v>
      </c>
      <c r="U6134" s="1">
        <v>2501007364371130</v>
      </c>
      <c r="V6134">
        <v>148.69999999999999</v>
      </c>
      <c r="W6134">
        <v>90</v>
      </c>
    </row>
    <row r="6135" spans="1:23">
      <c r="A6135">
        <v>2011</v>
      </c>
      <c r="B6135">
        <v>58</v>
      </c>
      <c r="C6135" t="s">
        <v>23</v>
      </c>
      <c r="D6135" t="s">
        <v>17</v>
      </c>
      <c r="E6135" t="s">
        <v>18</v>
      </c>
      <c r="F6135" t="s">
        <v>35</v>
      </c>
      <c r="G6135" t="s">
        <v>28</v>
      </c>
      <c r="H6135" s="3">
        <v>25103</v>
      </c>
      <c r="I6135" t="s">
        <v>19</v>
      </c>
      <c r="J6135" t="s">
        <v>22</v>
      </c>
      <c r="K61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29.7393819350612</v>
      </c>
      <c r="L6135" s="6">
        <f>TablaDatos[[#This Row],[IMC_raw]]/1000000000000000</f>
        <v>29.7393819350612</v>
      </c>
      <c r="M6135" s="2">
        <v>2.97393819350612E+16</v>
      </c>
      <c r="N61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5" s="13">
        <f t="shared" si="95"/>
        <v>6134</v>
      </c>
      <c r="P6135" s="2" t="str">
        <f>IF(TablaDatos[[#This Row],[Diabetes]]=0,"No","Si")</f>
        <v>No</v>
      </c>
      <c r="Q6135">
        <v>0</v>
      </c>
      <c r="R6135">
        <f>TablaDatos[[#This Row],[Aux2]]/10000000000000</f>
        <v>169.448986836269</v>
      </c>
      <c r="S6135" s="1">
        <v>1694489868362690</v>
      </c>
      <c r="T6135" s="7">
        <f>TablaDatos[[#This Row],[Aux3]]/100000000000000</f>
        <v>216.04668937610799</v>
      </c>
      <c r="U6135" s="1">
        <v>2.16046689376108E+16</v>
      </c>
      <c r="V6135">
        <v>140</v>
      </c>
      <c r="W6135">
        <v>93.4</v>
      </c>
    </row>
    <row r="6136" spans="1:23">
      <c r="A6136">
        <v>2011</v>
      </c>
      <c r="B6136">
        <v>64</v>
      </c>
      <c r="C6136" t="s">
        <v>23</v>
      </c>
      <c r="D6136" t="s">
        <v>38</v>
      </c>
      <c r="E6136" t="s">
        <v>21</v>
      </c>
      <c r="F6136" t="s">
        <v>24</v>
      </c>
      <c r="G6136" t="s">
        <v>28</v>
      </c>
      <c r="H6136" s="3">
        <v>15410.55</v>
      </c>
      <c r="I6136" t="s">
        <v>19</v>
      </c>
      <c r="J6136" t="s">
        <v>22</v>
      </c>
      <c r="K61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29.7206539692231</v>
      </c>
      <c r="L6136" s="6">
        <f>TablaDatos[[#This Row],[IMC_raw]]/1000000000000000</f>
        <v>29.7206539692231</v>
      </c>
      <c r="M6136" s="2">
        <v>2.97206539692231E+16</v>
      </c>
      <c r="N61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6" s="13">
        <f t="shared" si="95"/>
        <v>6135</v>
      </c>
      <c r="P6136" s="2" t="str">
        <f>IF(TablaDatos[[#This Row],[Diabetes]]=0,"No","Si")</f>
        <v>Si</v>
      </c>
      <c r="Q6136">
        <v>1</v>
      </c>
      <c r="R6136">
        <f>TablaDatos[[#This Row],[Aux2]]/10000000000000</f>
        <v>2244.0638589394898</v>
      </c>
      <c r="S6136" s="1">
        <v>2.24406385893949E+16</v>
      </c>
      <c r="T6136" s="7">
        <f>TablaDatos[[#This Row],[Aux3]]/100000000000000</f>
        <v>205.49371630446299</v>
      </c>
      <c r="U6136" s="1">
        <v>2.05493716304463E+16</v>
      </c>
      <c r="V6136">
        <v>167</v>
      </c>
      <c r="W6136">
        <v>96.8</v>
      </c>
    </row>
    <row r="6137" spans="1:23">
      <c r="A6137">
        <v>2011</v>
      </c>
      <c r="B6137">
        <v>58</v>
      </c>
      <c r="C6137" t="s">
        <v>23</v>
      </c>
      <c r="D6137" t="s">
        <v>33</v>
      </c>
      <c r="E6137" t="s">
        <v>18</v>
      </c>
      <c r="F6137" t="s">
        <v>35</v>
      </c>
      <c r="G6137" t="s">
        <v>28</v>
      </c>
      <c r="H6137" s="3">
        <v>29579.8</v>
      </c>
      <c r="I6137" t="s">
        <v>19</v>
      </c>
      <c r="J6137" t="s">
        <v>18</v>
      </c>
      <c r="K61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29.7097845360721</v>
      </c>
      <c r="L6137" s="5">
        <f>TablaDatos[[#This Row],[IMC_raw]]/1000000000000000</f>
        <v>29.7097845360721</v>
      </c>
      <c r="M6137" s="2">
        <v>2.97097845360721E+16</v>
      </c>
      <c r="N61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7" s="13">
        <f t="shared" si="95"/>
        <v>6136</v>
      </c>
      <c r="P6137" s="2" t="str">
        <f>IF(TablaDatos[[#This Row],[Diabetes]]=0,"No","Si")</f>
        <v>No</v>
      </c>
      <c r="Q6137">
        <v>0</v>
      </c>
      <c r="R6137">
        <f>TablaDatos[[#This Row],[Aux2]]/10000000000000</f>
        <v>2002.6986727477899</v>
      </c>
      <c r="S6137" s="1">
        <v>2.00269867274779E+16</v>
      </c>
      <c r="T6137" s="7">
        <f>TablaDatos[[#This Row],[Aux3]]/100000000000000</f>
        <v>219.92395300262399</v>
      </c>
      <c r="U6137" s="1">
        <v>2.19923953002624E+16</v>
      </c>
      <c r="V6137">
        <v>153.4</v>
      </c>
      <c r="W6137">
        <v>94</v>
      </c>
    </row>
    <row r="6138" spans="1:23">
      <c r="A6138">
        <v>2011</v>
      </c>
      <c r="B6138">
        <v>51</v>
      </c>
      <c r="C6138" t="s">
        <v>23</v>
      </c>
      <c r="D6138" t="s">
        <v>29</v>
      </c>
      <c r="E6138" t="s">
        <v>18</v>
      </c>
      <c r="F6138" t="s">
        <v>35</v>
      </c>
      <c r="G6138" t="s">
        <v>20</v>
      </c>
      <c r="H6138" s="3">
        <v>13975.04</v>
      </c>
      <c r="I6138" t="s">
        <v>21</v>
      </c>
      <c r="J6138" t="s">
        <v>18</v>
      </c>
      <c r="K61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29.6937668834045</v>
      </c>
      <c r="L6138" s="6">
        <f>TablaDatos[[#This Row],[IMC_raw]]/1000000000000000</f>
        <v>2.96937668834045</v>
      </c>
      <c r="M6138" s="2">
        <v>2969376688340450</v>
      </c>
      <c r="N61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8" s="13">
        <f t="shared" si="95"/>
        <v>6137</v>
      </c>
      <c r="P6138" s="2" t="str">
        <f>IF(TablaDatos[[#This Row],[Diabetes]]=0,"No","Si")</f>
        <v>No</v>
      </c>
      <c r="Q6138">
        <v>0</v>
      </c>
      <c r="R6138">
        <f>TablaDatos[[#This Row],[Aux2]]/10000000000000</f>
        <v>2108.8631470863602</v>
      </c>
      <c r="S6138" s="1">
        <v>2.10886314708636E+16</v>
      </c>
      <c r="T6138" s="7">
        <f>TablaDatos[[#This Row],[Aux3]]/100000000000000</f>
        <v>198.80315024048599</v>
      </c>
      <c r="U6138" s="1">
        <v>1.98803150240486E+16</v>
      </c>
      <c r="V6138">
        <v>145.4</v>
      </c>
      <c r="W6138">
        <v>85.1</v>
      </c>
    </row>
    <row r="6139" spans="1:23">
      <c r="A6139">
        <v>2011</v>
      </c>
      <c r="B6139">
        <v>50</v>
      </c>
      <c r="C6139" t="s">
        <v>23</v>
      </c>
      <c r="D6139" t="s">
        <v>42</v>
      </c>
      <c r="E6139" t="s">
        <v>18</v>
      </c>
      <c r="F6139" t="s">
        <v>35</v>
      </c>
      <c r="G6139" t="s">
        <v>20</v>
      </c>
      <c r="H6139" s="3">
        <v>16606.560000000001</v>
      </c>
      <c r="I6139" t="s">
        <v>21</v>
      </c>
      <c r="J6139" t="s">
        <v>18</v>
      </c>
      <c r="K61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29.688170574193698</v>
      </c>
      <c r="L6139" s="6">
        <f>TablaDatos[[#This Row],[IMC_raw]]/1000000000000000</f>
        <v>29.688170574193698</v>
      </c>
      <c r="M6139" s="2">
        <v>2.96881705741937E+16</v>
      </c>
      <c r="N61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39" s="13">
        <f t="shared" si="95"/>
        <v>6138</v>
      </c>
      <c r="P6139" s="2" t="str">
        <f>IF(TablaDatos[[#This Row],[Diabetes]]=0,"No","Si")</f>
        <v>No</v>
      </c>
      <c r="Q6139">
        <v>0</v>
      </c>
      <c r="R6139">
        <f>TablaDatos[[#This Row],[Aux2]]/10000000000000</f>
        <v>208.018424966948</v>
      </c>
      <c r="S6139" s="1">
        <v>2080184249669480</v>
      </c>
      <c r="T6139" s="7">
        <f>TablaDatos[[#This Row],[Aux3]]/100000000000000</f>
        <v>230.28833049186699</v>
      </c>
      <c r="U6139" s="1">
        <v>2.30288330491867E+16</v>
      </c>
      <c r="V6139">
        <v>147.4</v>
      </c>
      <c r="W6139">
        <v>89.5</v>
      </c>
    </row>
    <row r="6140" spans="1:23">
      <c r="A6140">
        <v>2011</v>
      </c>
      <c r="B6140">
        <v>48</v>
      </c>
      <c r="C6140" t="s">
        <v>23</v>
      </c>
      <c r="D6140" t="s">
        <v>73</v>
      </c>
      <c r="E6140" t="s">
        <v>18</v>
      </c>
      <c r="F6140" t="s">
        <v>24</v>
      </c>
      <c r="G6140" t="s">
        <v>20</v>
      </c>
      <c r="H6140" s="3">
        <v>30762.21</v>
      </c>
      <c r="I6140" t="s">
        <v>21</v>
      </c>
      <c r="J6140" t="s">
        <v>19</v>
      </c>
      <c r="K61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29.6877797398813</v>
      </c>
      <c r="L6140" s="6">
        <f>TablaDatos[[#This Row],[IMC_raw]]/1000000000000000</f>
        <v>29.6877797398813</v>
      </c>
      <c r="M6140" s="2">
        <v>2.96877797398813E+16</v>
      </c>
      <c r="N61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0" s="13">
        <f t="shared" si="95"/>
        <v>6139</v>
      </c>
      <c r="P6140" s="2" t="str">
        <f>IF(TablaDatos[[#This Row],[Diabetes]]=0,"No","Si")</f>
        <v>No</v>
      </c>
      <c r="Q6140">
        <v>0</v>
      </c>
      <c r="R6140">
        <f>TablaDatos[[#This Row],[Aux2]]/10000000000000</f>
        <v>2213.77840929794</v>
      </c>
      <c r="S6140" s="1">
        <v>2.21377840929794E+16</v>
      </c>
      <c r="T6140" s="7">
        <f>TablaDatos[[#This Row],[Aux3]]/100000000000000</f>
        <v>241.360789283381</v>
      </c>
      <c r="U6140" s="1">
        <v>2.41360789283381E+16</v>
      </c>
      <c r="V6140">
        <v>152.9</v>
      </c>
      <c r="W6140">
        <v>91.5</v>
      </c>
    </row>
    <row r="6141" spans="1:23">
      <c r="A6141">
        <v>2011</v>
      </c>
      <c r="B6141">
        <v>68</v>
      </c>
      <c r="C6141" t="s">
        <v>16</v>
      </c>
      <c r="D6141" t="s">
        <v>42</v>
      </c>
      <c r="E6141" t="s">
        <v>31</v>
      </c>
      <c r="F6141" t="s">
        <v>24</v>
      </c>
      <c r="G6141" t="s">
        <v>25</v>
      </c>
      <c r="H6141" s="3">
        <v>16913.52</v>
      </c>
      <c r="I6141" t="s">
        <v>21</v>
      </c>
      <c r="J6141" t="s">
        <v>19</v>
      </c>
      <c r="K61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29.669180677698897</v>
      </c>
      <c r="L6141" s="5">
        <f>TablaDatos[[#This Row],[IMC_raw]]/1000000000000000</f>
        <v>2.9669180677698899</v>
      </c>
      <c r="M6141" s="2">
        <v>2966918067769890</v>
      </c>
      <c r="N61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1" s="13">
        <f t="shared" si="95"/>
        <v>6140</v>
      </c>
      <c r="P6141" s="2" t="str">
        <f>IF(TablaDatos[[#This Row],[Diabetes]]=0,"No","Si")</f>
        <v>No</v>
      </c>
      <c r="Q6141">
        <v>0</v>
      </c>
      <c r="R6141">
        <f>TablaDatos[[#This Row],[Aux2]]/10000000000000</f>
        <v>2347.6336160009801</v>
      </c>
      <c r="S6141" s="1">
        <v>2.34763361600098E+16</v>
      </c>
      <c r="T6141" s="7">
        <f>TablaDatos[[#This Row],[Aux3]]/100000000000000</f>
        <v>25.745404502166899</v>
      </c>
      <c r="U6141" s="1">
        <v>2574540450216690</v>
      </c>
      <c r="V6141">
        <v>166.3</v>
      </c>
      <c r="W6141">
        <v>100</v>
      </c>
    </row>
    <row r="6142" spans="1:23">
      <c r="A6142">
        <v>2011</v>
      </c>
      <c r="B6142">
        <v>55</v>
      </c>
      <c r="C6142" t="s">
        <v>23</v>
      </c>
      <c r="D6142" t="s">
        <v>73</v>
      </c>
      <c r="E6142" t="s">
        <v>19</v>
      </c>
      <c r="F6142" t="s">
        <v>35</v>
      </c>
      <c r="G6142" t="s">
        <v>28</v>
      </c>
      <c r="H6142" s="3">
        <v>24690.47</v>
      </c>
      <c r="I6142" t="s">
        <v>19</v>
      </c>
      <c r="J6142" t="s">
        <v>18</v>
      </c>
      <c r="K61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29.611847298904799</v>
      </c>
      <c r="L6142" s="6">
        <f>TablaDatos[[#This Row],[IMC_raw]]/1000000000000000</f>
        <v>29.611847298904799</v>
      </c>
      <c r="M6142" s="2">
        <v>2.96118472989048E+16</v>
      </c>
      <c r="N61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2" s="13">
        <f t="shared" si="95"/>
        <v>6141</v>
      </c>
      <c r="P6142" s="2" t="str">
        <f>IF(TablaDatos[[#This Row],[Diabetes]]=0,"No","Si")</f>
        <v>No</v>
      </c>
      <c r="Q6142">
        <v>0</v>
      </c>
      <c r="R6142">
        <f>TablaDatos[[#This Row],[Aux2]]/10000000000000</f>
        <v>2060.82217573756</v>
      </c>
      <c r="S6142" s="1">
        <v>2.06082217573756E+16</v>
      </c>
      <c r="T6142" s="7">
        <f>TablaDatos[[#This Row],[Aux3]]/100000000000000</f>
        <v>23.7659974090103</v>
      </c>
      <c r="U6142" s="1">
        <v>2376599740901030</v>
      </c>
      <c r="V6142">
        <v>158.9</v>
      </c>
      <c r="W6142">
        <v>90.5</v>
      </c>
    </row>
    <row r="6143" spans="1:23">
      <c r="A6143">
        <v>2011</v>
      </c>
      <c r="B6143">
        <v>62</v>
      </c>
      <c r="C6143" t="s">
        <v>16</v>
      </c>
      <c r="D6143" t="s">
        <v>73</v>
      </c>
      <c r="E6143" t="s">
        <v>19</v>
      </c>
      <c r="F6143" t="s">
        <v>19</v>
      </c>
      <c r="G6143" t="s">
        <v>28</v>
      </c>
      <c r="H6143" s="3">
        <v>30239.26</v>
      </c>
      <c r="I6143" t="s">
        <v>19</v>
      </c>
      <c r="J6143" t="s">
        <v>18</v>
      </c>
      <c r="K61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29.607817419102101</v>
      </c>
      <c r="L6143" s="6">
        <f>TablaDatos[[#This Row],[IMC_raw]]/1000000000000000</f>
        <v>29.607817419102101</v>
      </c>
      <c r="M6143" s="2">
        <v>2.96078174191021E+16</v>
      </c>
      <c r="N61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3" s="13">
        <f t="shared" si="95"/>
        <v>6142</v>
      </c>
      <c r="P6143" s="2" t="str">
        <f>IF(TablaDatos[[#This Row],[Diabetes]]=0,"No","Si")</f>
        <v>No</v>
      </c>
      <c r="Q6143">
        <v>0</v>
      </c>
      <c r="R6143">
        <f>TablaDatos[[#This Row],[Aux2]]/10000000000000</f>
        <v>2073.3647600415802</v>
      </c>
      <c r="S6143" s="1">
        <v>2.07336476004158E+16</v>
      </c>
      <c r="T6143" s="7">
        <f>TablaDatos[[#This Row],[Aux3]]/100000000000000</f>
        <v>249.063251230737</v>
      </c>
      <c r="U6143" s="1">
        <v>2.49063251230737E+16</v>
      </c>
      <c r="V6143">
        <v>160.80000000000001</v>
      </c>
      <c r="W6143">
        <v>92.8</v>
      </c>
    </row>
    <row r="6144" spans="1:23">
      <c r="A6144">
        <v>2011</v>
      </c>
      <c r="B6144">
        <v>67</v>
      </c>
      <c r="C6144" t="s">
        <v>16</v>
      </c>
      <c r="D6144" t="s">
        <v>73</v>
      </c>
      <c r="E6144" t="s">
        <v>31</v>
      </c>
      <c r="F6144" t="s">
        <v>24</v>
      </c>
      <c r="G6144" t="s">
        <v>25</v>
      </c>
      <c r="H6144" s="3">
        <v>18981.060000000001</v>
      </c>
      <c r="I6144" t="s">
        <v>21</v>
      </c>
      <c r="J6144" t="s">
        <v>18</v>
      </c>
      <c r="K61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29.594108797722299</v>
      </c>
      <c r="L6144" s="6">
        <f>TablaDatos[[#This Row],[IMC_raw]]/1000000000000000</f>
        <v>2.9594108797722298</v>
      </c>
      <c r="M6144" s="2">
        <v>2959410879772230</v>
      </c>
      <c r="N61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4" s="13">
        <f t="shared" si="95"/>
        <v>6143</v>
      </c>
      <c r="P6144" s="2" t="str">
        <f>IF(TablaDatos[[#This Row],[Diabetes]]=0,"No","Si")</f>
        <v>Si</v>
      </c>
      <c r="Q6144">
        <v>1</v>
      </c>
      <c r="R6144">
        <f>TablaDatos[[#This Row],[Aux2]]/10000000000000</f>
        <v>2266.2526701688698</v>
      </c>
      <c r="S6144" s="1">
        <v>2.26625267016887E+16</v>
      </c>
      <c r="T6144" s="7">
        <f>TablaDatos[[#This Row],[Aux3]]/100000000000000</f>
        <v>248.04025750416</v>
      </c>
      <c r="U6144" s="1">
        <v>2.4804025750416E+16</v>
      </c>
      <c r="V6144">
        <v>176.6</v>
      </c>
      <c r="W6144">
        <v>103.7</v>
      </c>
    </row>
    <row r="6145" spans="1:23">
      <c r="A6145">
        <v>2011</v>
      </c>
      <c r="B6145">
        <v>63</v>
      </c>
      <c r="C6145" t="s">
        <v>16</v>
      </c>
      <c r="D6145" t="s">
        <v>17</v>
      </c>
      <c r="E6145" t="s">
        <v>19</v>
      </c>
      <c r="F6145" t="s">
        <v>24</v>
      </c>
      <c r="G6145" t="s">
        <v>28</v>
      </c>
      <c r="H6145" s="3">
        <v>18837.39</v>
      </c>
      <c r="I6145" t="s">
        <v>21</v>
      </c>
      <c r="J6145" t="s">
        <v>18</v>
      </c>
      <c r="K61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29.5893410880273</v>
      </c>
      <c r="L6145" s="6">
        <f>TablaDatos[[#This Row],[IMC_raw]]/1000000000000000</f>
        <v>2.9589341088027301</v>
      </c>
      <c r="M6145" s="2">
        <v>2958934108802730</v>
      </c>
      <c r="N61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5" s="13">
        <f t="shared" si="95"/>
        <v>6144</v>
      </c>
      <c r="P6145" s="2" t="str">
        <f>IF(TablaDatos[[#This Row],[Diabetes]]=0,"No","Si")</f>
        <v>Si</v>
      </c>
      <c r="Q6145">
        <v>1</v>
      </c>
      <c r="R6145">
        <f>TablaDatos[[#This Row],[Aux2]]/10000000000000</f>
        <v>2244.3787582510299</v>
      </c>
      <c r="S6145" s="1">
        <v>2.24437875825103E+16</v>
      </c>
      <c r="T6145" s="7">
        <f>TablaDatos[[#This Row],[Aux3]]/100000000000000</f>
        <v>25.048799279224799</v>
      </c>
      <c r="U6145" s="1">
        <v>2504879927922480</v>
      </c>
      <c r="V6145">
        <v>167.7</v>
      </c>
      <c r="W6145">
        <v>101.6</v>
      </c>
    </row>
    <row r="6146" spans="1:23">
      <c r="A6146">
        <v>2011</v>
      </c>
      <c r="B6146">
        <v>63</v>
      </c>
      <c r="C6146" t="s">
        <v>23</v>
      </c>
      <c r="D6146" t="s">
        <v>17</v>
      </c>
      <c r="E6146" t="s">
        <v>18</v>
      </c>
      <c r="F6146" t="s">
        <v>19</v>
      </c>
      <c r="G6146" t="s">
        <v>28</v>
      </c>
      <c r="H6146" s="3">
        <v>21888.880000000001</v>
      </c>
      <c r="I6146" t="s">
        <v>19</v>
      </c>
      <c r="J6146" t="s">
        <v>18</v>
      </c>
      <c r="K61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29.546476367715599</v>
      </c>
      <c r="L6146" s="6">
        <f>TablaDatos[[#This Row],[IMC_raw]]/1000000000000000</f>
        <v>2.9546476367715599</v>
      </c>
      <c r="M6146" s="2">
        <v>2954647636771560</v>
      </c>
      <c r="N61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6" s="13">
        <f t="shared" ref="O6146:O6209" si="96">O6145+1</f>
        <v>6145</v>
      </c>
      <c r="P6146" s="2" t="str">
        <f>IF(TablaDatos[[#This Row],[Diabetes]]=0,"No","Si")</f>
        <v>Si</v>
      </c>
      <c r="Q6146">
        <v>1</v>
      </c>
      <c r="R6146">
        <f>TablaDatos[[#This Row],[Aux2]]/10000000000000</f>
        <v>2432.9239671948399</v>
      </c>
      <c r="S6146" s="1">
        <v>2.43292396719484E+16</v>
      </c>
      <c r="T6146" s="7">
        <f>TablaDatos[[#This Row],[Aux3]]/100000000000000</f>
        <v>3.0000000000000001E-12</v>
      </c>
      <c r="U6146">
        <v>300</v>
      </c>
      <c r="V6146">
        <v>154.19999999999999</v>
      </c>
      <c r="W6146">
        <v>96.8</v>
      </c>
    </row>
    <row r="6147" spans="1:23">
      <c r="A6147">
        <v>2011</v>
      </c>
      <c r="B6147">
        <v>71</v>
      </c>
      <c r="C6147" t="s">
        <v>23</v>
      </c>
      <c r="D6147" t="s">
        <v>37</v>
      </c>
      <c r="E6147" t="s">
        <v>31</v>
      </c>
      <c r="F6147" t="s">
        <v>24</v>
      </c>
      <c r="G6147" t="s">
        <v>25</v>
      </c>
      <c r="H6147" s="3">
        <v>11844.99</v>
      </c>
      <c r="I6147" t="s">
        <v>21</v>
      </c>
      <c r="J6147" t="s">
        <v>19</v>
      </c>
      <c r="K61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29.525756352175598</v>
      </c>
      <c r="L6147" s="5">
        <f>TablaDatos[[#This Row],[IMC_raw]]/1000000000000000</f>
        <v>2.9525756352175598</v>
      </c>
      <c r="M6147" s="2">
        <v>2952575635217560</v>
      </c>
      <c r="N61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7" s="13">
        <f t="shared" si="96"/>
        <v>6146</v>
      </c>
      <c r="P6147" s="2" t="str">
        <f>IF(TablaDatos[[#This Row],[Diabetes]]=0,"No","Si")</f>
        <v>No</v>
      </c>
      <c r="Q6147">
        <v>0</v>
      </c>
      <c r="R6147">
        <f>TablaDatos[[#This Row],[Aux2]]/10000000000000</f>
        <v>237.52228411689299</v>
      </c>
      <c r="S6147" s="1">
        <v>2375222841168930</v>
      </c>
      <c r="T6147" s="7">
        <f>TablaDatos[[#This Row],[Aux3]]/100000000000000</f>
        <v>237.123824002231</v>
      </c>
      <c r="U6147" s="1">
        <v>2.37123824002231E+16</v>
      </c>
      <c r="V6147">
        <v>178.3</v>
      </c>
      <c r="W6147">
        <v>101.8</v>
      </c>
    </row>
    <row r="6148" spans="1:23">
      <c r="A6148">
        <v>2011</v>
      </c>
      <c r="B6148">
        <v>62</v>
      </c>
      <c r="C6148" t="s">
        <v>23</v>
      </c>
      <c r="D6148" t="s">
        <v>72</v>
      </c>
      <c r="E6148" t="s">
        <v>18</v>
      </c>
      <c r="F6148" t="s">
        <v>24</v>
      </c>
      <c r="G6148" t="s">
        <v>28</v>
      </c>
      <c r="H6148" s="3">
        <v>8492.57</v>
      </c>
      <c r="I6148" t="s">
        <v>19</v>
      </c>
      <c r="J6148" t="s">
        <v>22</v>
      </c>
      <c r="K61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29.517591676436801</v>
      </c>
      <c r="L6148" s="5">
        <f>TablaDatos[[#This Row],[IMC_raw]]/1000000000000000</f>
        <v>29.517591676436801</v>
      </c>
      <c r="M6148" s="2">
        <v>2.95175916764368E+16</v>
      </c>
      <c r="N61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8" s="13">
        <f t="shared" si="96"/>
        <v>6147</v>
      </c>
      <c r="P6148" s="2" t="str">
        <f>IF(TablaDatos[[#This Row],[Diabetes]]=0,"No","Si")</f>
        <v>No</v>
      </c>
      <c r="Q6148">
        <v>0</v>
      </c>
      <c r="R6148">
        <f>TablaDatos[[#This Row],[Aux2]]/10000000000000</f>
        <v>221.03248040053799</v>
      </c>
      <c r="S6148" s="1">
        <v>2210324804005380</v>
      </c>
      <c r="T6148" s="7">
        <f>TablaDatos[[#This Row],[Aux3]]/100000000000000</f>
        <v>26.292896962301601</v>
      </c>
      <c r="U6148" s="1">
        <v>2629289696230160</v>
      </c>
      <c r="V6148">
        <v>162.19999999999999</v>
      </c>
      <c r="W6148">
        <v>93.7</v>
      </c>
    </row>
    <row r="6149" spans="1:23">
      <c r="A6149">
        <v>2011</v>
      </c>
      <c r="B6149">
        <v>64</v>
      </c>
      <c r="C6149" t="s">
        <v>16</v>
      </c>
      <c r="D6149" t="s">
        <v>34</v>
      </c>
      <c r="E6149" t="s">
        <v>19</v>
      </c>
      <c r="F6149" t="s">
        <v>24</v>
      </c>
      <c r="G6149" t="s">
        <v>28</v>
      </c>
      <c r="H6149" s="3">
        <v>16649.259999999998</v>
      </c>
      <c r="I6149" t="s">
        <v>21</v>
      </c>
      <c r="J6149" t="s">
        <v>22</v>
      </c>
      <c r="K61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29.508049003675101</v>
      </c>
      <c r="L6149" s="5">
        <f>TablaDatos[[#This Row],[IMC_raw]]/1000000000000000</f>
        <v>29.508049003675101</v>
      </c>
      <c r="M6149" s="2">
        <v>2.95080490036751E+16</v>
      </c>
      <c r="N61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49" s="13">
        <f t="shared" si="96"/>
        <v>6148</v>
      </c>
      <c r="P6149" s="2" t="str">
        <f>IF(TablaDatos[[#This Row],[Diabetes]]=0,"No","Si")</f>
        <v>No</v>
      </c>
      <c r="Q6149">
        <v>0</v>
      </c>
      <c r="R6149">
        <f>TablaDatos[[#This Row],[Aux2]]/10000000000000</f>
        <v>2.0620008866833999</v>
      </c>
      <c r="S6149" s="1">
        <v>20620008866834</v>
      </c>
      <c r="T6149" s="7">
        <f>TablaDatos[[#This Row],[Aux3]]/100000000000000</f>
        <v>24.872574979828901</v>
      </c>
      <c r="U6149" s="1">
        <v>2487257497982890</v>
      </c>
      <c r="V6149">
        <v>158.9</v>
      </c>
      <c r="W6149">
        <v>101.8</v>
      </c>
    </row>
    <row r="6150" spans="1:23">
      <c r="A6150">
        <v>2011</v>
      </c>
      <c r="B6150">
        <v>54</v>
      </c>
      <c r="C6150" t="s">
        <v>16</v>
      </c>
      <c r="D6150" t="s">
        <v>72</v>
      </c>
      <c r="E6150" t="s">
        <v>18</v>
      </c>
      <c r="F6150" t="s">
        <v>35</v>
      </c>
      <c r="G6150" t="s">
        <v>20</v>
      </c>
      <c r="H6150" s="3">
        <v>23477.58</v>
      </c>
      <c r="I6150" t="s">
        <v>19</v>
      </c>
      <c r="J6150" t="s">
        <v>19</v>
      </c>
      <c r="K61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29.489417633709198</v>
      </c>
      <c r="L6150" s="5">
        <f>TablaDatos[[#This Row],[IMC_raw]]/1000000000000000</f>
        <v>29.489417633709198</v>
      </c>
      <c r="M6150" s="2">
        <v>2.94894176337092E+16</v>
      </c>
      <c r="N61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0" s="13">
        <f t="shared" si="96"/>
        <v>6149</v>
      </c>
      <c r="P6150" s="2" t="str">
        <f>IF(TablaDatos[[#This Row],[Diabetes]]=0,"No","Si")</f>
        <v>No</v>
      </c>
      <c r="Q6150">
        <v>0</v>
      </c>
      <c r="R6150">
        <f>TablaDatos[[#This Row],[Aux2]]/10000000000000</f>
        <v>1892.84053676495</v>
      </c>
      <c r="S6150" s="1">
        <v>1.89284053676495E+16</v>
      </c>
      <c r="T6150" s="7">
        <f>TablaDatos[[#This Row],[Aux3]]/100000000000000</f>
        <v>225.506174907473</v>
      </c>
      <c r="U6150" s="1">
        <v>2.25506174907473E+16</v>
      </c>
      <c r="V6150">
        <v>157.80000000000001</v>
      </c>
      <c r="W6150">
        <v>93.7</v>
      </c>
    </row>
    <row r="6151" spans="1:23">
      <c r="A6151">
        <v>2011</v>
      </c>
      <c r="B6151">
        <v>72</v>
      </c>
      <c r="C6151" t="s">
        <v>23</v>
      </c>
      <c r="D6151" t="s">
        <v>37</v>
      </c>
      <c r="E6151" t="s">
        <v>31</v>
      </c>
      <c r="F6151" t="s">
        <v>24</v>
      </c>
      <c r="G6151" t="s">
        <v>25</v>
      </c>
      <c r="H6151" s="3">
        <v>17268.38</v>
      </c>
      <c r="I6151" t="s">
        <v>21</v>
      </c>
      <c r="J6151" t="s">
        <v>19</v>
      </c>
      <c r="K61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29.480921780531698</v>
      </c>
      <c r="L6151" s="6">
        <f>TablaDatos[[#This Row],[IMC_raw]]/1000000000000000</f>
        <v>29.480921780531698</v>
      </c>
      <c r="M6151" s="2">
        <v>2.94809217805317E+16</v>
      </c>
      <c r="N61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1" s="13">
        <f t="shared" si="96"/>
        <v>6150</v>
      </c>
      <c r="P6151" s="2" t="str">
        <f>IF(TablaDatos[[#This Row],[Diabetes]]=0,"No","Si")</f>
        <v>No</v>
      </c>
      <c r="Q6151">
        <v>0</v>
      </c>
      <c r="R6151">
        <f>TablaDatos[[#This Row],[Aux2]]/10000000000000</f>
        <v>2559.3818507923302</v>
      </c>
      <c r="S6151" s="1">
        <v>2.55938185079233E+16</v>
      </c>
      <c r="T6151" s="7">
        <f>TablaDatos[[#This Row],[Aux3]]/100000000000000</f>
        <v>27.2088700815066</v>
      </c>
      <c r="U6151" s="1">
        <v>2720887008150660</v>
      </c>
      <c r="V6151">
        <v>177</v>
      </c>
      <c r="W6151">
        <v>105.9</v>
      </c>
    </row>
    <row r="6152" spans="1:23">
      <c r="A6152">
        <v>2011</v>
      </c>
      <c r="B6152">
        <v>64</v>
      </c>
      <c r="C6152" t="s">
        <v>23</v>
      </c>
      <c r="D6152" t="s">
        <v>29</v>
      </c>
      <c r="E6152" t="s">
        <v>18</v>
      </c>
      <c r="F6152" t="s">
        <v>19</v>
      </c>
      <c r="G6152" t="s">
        <v>28</v>
      </c>
      <c r="H6152" s="3">
        <v>20025.05</v>
      </c>
      <c r="I6152" t="s">
        <v>19</v>
      </c>
      <c r="J6152" t="s">
        <v>22</v>
      </c>
      <c r="K61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29.4728920484608</v>
      </c>
      <c r="L6152" s="6">
        <f>TablaDatos[[#This Row],[IMC_raw]]/1000000000000000</f>
        <v>29.4728920484608</v>
      </c>
      <c r="M6152" s="2">
        <v>2.94728920484608E+16</v>
      </c>
      <c r="N61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2" s="13">
        <f t="shared" si="96"/>
        <v>6151</v>
      </c>
      <c r="P6152" s="2" t="str">
        <f>IF(TablaDatos[[#This Row],[Diabetes]]=0,"No","Si")</f>
        <v>No</v>
      </c>
      <c r="Q6152">
        <v>0</v>
      </c>
      <c r="R6152">
        <f>TablaDatos[[#This Row],[Aux2]]/10000000000000</f>
        <v>2194.2566319713701</v>
      </c>
      <c r="S6152" s="1">
        <v>2.19425663197137E+16</v>
      </c>
      <c r="T6152" s="7">
        <f>TablaDatos[[#This Row],[Aux3]]/100000000000000</f>
        <v>249.04372471606499</v>
      </c>
      <c r="U6152" s="1">
        <v>2.49043724716065E+16</v>
      </c>
      <c r="V6152">
        <v>148.6</v>
      </c>
      <c r="W6152">
        <v>93.8</v>
      </c>
    </row>
    <row r="6153" spans="1:23">
      <c r="A6153">
        <v>2011</v>
      </c>
      <c r="B6153">
        <v>54</v>
      </c>
      <c r="C6153" t="s">
        <v>16</v>
      </c>
      <c r="D6153" t="s">
        <v>17</v>
      </c>
      <c r="E6153" t="s">
        <v>18</v>
      </c>
      <c r="F6153" t="s">
        <v>40</v>
      </c>
      <c r="G6153" t="s">
        <v>20</v>
      </c>
      <c r="H6153" s="3">
        <v>24843.3</v>
      </c>
      <c r="I6153" t="s">
        <v>19</v>
      </c>
      <c r="J6153" t="s">
        <v>19</v>
      </c>
      <c r="K61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29.4599724995374</v>
      </c>
      <c r="L6153" s="6">
        <f>TablaDatos[[#This Row],[IMC_raw]]/1000000000000000</f>
        <v>29.4599724995374</v>
      </c>
      <c r="M6153" s="2">
        <v>2.94599724995374E+16</v>
      </c>
      <c r="N61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3" s="13">
        <f t="shared" si="96"/>
        <v>6152</v>
      </c>
      <c r="P6153" s="2" t="str">
        <f>IF(TablaDatos[[#This Row],[Diabetes]]=0,"No","Si")</f>
        <v>No</v>
      </c>
      <c r="Q6153">
        <v>0</v>
      </c>
      <c r="R6153">
        <f>TablaDatos[[#This Row],[Aux2]]/10000000000000</f>
        <v>2098.59405392177</v>
      </c>
      <c r="S6153" s="1">
        <v>2.09859405392177E+16</v>
      </c>
      <c r="T6153" s="7">
        <f>TablaDatos[[#This Row],[Aux3]]/100000000000000</f>
        <v>196.353027169726</v>
      </c>
      <c r="U6153" s="1">
        <v>1.96353027169726E+16</v>
      </c>
      <c r="V6153">
        <v>144.19999999999999</v>
      </c>
      <c r="W6153">
        <v>86.9</v>
      </c>
    </row>
    <row r="6154" spans="1:23">
      <c r="A6154">
        <v>2011</v>
      </c>
      <c r="B6154">
        <v>49</v>
      </c>
      <c r="C6154" t="s">
        <v>16</v>
      </c>
      <c r="D6154" t="s">
        <v>29</v>
      </c>
      <c r="E6154" t="s">
        <v>18</v>
      </c>
      <c r="F6154" t="s">
        <v>35</v>
      </c>
      <c r="G6154" t="s">
        <v>20</v>
      </c>
      <c r="H6154" s="3">
        <v>26116.74</v>
      </c>
      <c r="I6154" t="s">
        <v>21</v>
      </c>
      <c r="J6154" t="s">
        <v>19</v>
      </c>
      <c r="K61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29.452149138498701</v>
      </c>
      <c r="L6154" s="6">
        <f>TablaDatos[[#This Row],[IMC_raw]]/1000000000000000</f>
        <v>29.452149138498701</v>
      </c>
      <c r="M6154" s="2">
        <v>2.94521491384987E+16</v>
      </c>
      <c r="N61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4" s="13">
        <f t="shared" si="96"/>
        <v>6153</v>
      </c>
      <c r="P6154" s="2" t="str">
        <f>IF(TablaDatos[[#This Row],[Diabetes]]=0,"No","Si")</f>
        <v>No</v>
      </c>
      <c r="Q6154">
        <v>0</v>
      </c>
      <c r="R6154">
        <f>TablaDatos[[#This Row],[Aux2]]/10000000000000</f>
        <v>1737.7929918787199</v>
      </c>
      <c r="S6154" s="1">
        <v>1.73779299187872E+16</v>
      </c>
      <c r="T6154" s="7">
        <f>TablaDatos[[#This Row],[Aux3]]/100000000000000</f>
        <v>211.07244234848599</v>
      </c>
      <c r="U6154" s="1">
        <v>2.11072442348486E+16</v>
      </c>
      <c r="V6154">
        <v>154.1</v>
      </c>
      <c r="W6154">
        <v>93.2</v>
      </c>
    </row>
    <row r="6155" spans="1:23">
      <c r="A6155">
        <v>2011</v>
      </c>
      <c r="B6155">
        <v>49</v>
      </c>
      <c r="C6155" t="s">
        <v>23</v>
      </c>
      <c r="D6155" t="s">
        <v>74</v>
      </c>
      <c r="E6155" t="s">
        <v>18</v>
      </c>
      <c r="F6155" t="s">
        <v>19</v>
      </c>
      <c r="G6155" t="s">
        <v>20</v>
      </c>
      <c r="H6155" s="3">
        <v>18560.54</v>
      </c>
      <c r="I6155" t="s">
        <v>21</v>
      </c>
      <c r="J6155" t="s">
        <v>18</v>
      </c>
      <c r="K61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29.4096588462486</v>
      </c>
      <c r="L6155" s="6">
        <f>TablaDatos[[#This Row],[IMC_raw]]/1000000000000000</f>
        <v>29.4096588462486</v>
      </c>
      <c r="M6155" s="2">
        <v>2.94096588462486E+16</v>
      </c>
      <c r="N61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5" s="13">
        <f t="shared" si="96"/>
        <v>6154</v>
      </c>
      <c r="P6155" s="2" t="str">
        <f>IF(TablaDatos[[#This Row],[Diabetes]]=0,"No","Si")</f>
        <v>No</v>
      </c>
      <c r="Q6155">
        <v>0</v>
      </c>
      <c r="R6155">
        <f>TablaDatos[[#This Row],[Aux2]]/10000000000000</f>
        <v>215.50040375457201</v>
      </c>
      <c r="S6155" s="1">
        <v>2155004037545720</v>
      </c>
      <c r="T6155" s="7">
        <f>TablaDatos[[#This Row],[Aux3]]/100000000000000</f>
        <v>24.502779311126901</v>
      </c>
      <c r="U6155" s="1">
        <v>2450277931112690</v>
      </c>
      <c r="V6155">
        <v>143.9</v>
      </c>
      <c r="W6155">
        <v>93.6</v>
      </c>
    </row>
    <row r="6156" spans="1:23">
      <c r="A6156">
        <v>2011</v>
      </c>
      <c r="B6156">
        <v>55</v>
      </c>
      <c r="C6156" t="s">
        <v>23</v>
      </c>
      <c r="D6156" t="s">
        <v>29</v>
      </c>
      <c r="E6156" t="s">
        <v>19</v>
      </c>
      <c r="F6156" t="s">
        <v>24</v>
      </c>
      <c r="G6156" t="s">
        <v>28</v>
      </c>
      <c r="H6156" s="3">
        <v>14769.09</v>
      </c>
      <c r="I6156" t="s">
        <v>19</v>
      </c>
      <c r="J6156" t="s">
        <v>22</v>
      </c>
      <c r="K61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29.3910988514303</v>
      </c>
      <c r="L6156" s="5">
        <f>TablaDatos[[#This Row],[IMC_raw]]/1000000000000000</f>
        <v>29.3910988514303</v>
      </c>
      <c r="M6156" s="2">
        <v>2.93910988514303E+16</v>
      </c>
      <c r="N61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6" s="13">
        <f t="shared" si="96"/>
        <v>6155</v>
      </c>
      <c r="P6156" s="2" t="str">
        <f>IF(TablaDatos[[#This Row],[Diabetes]]=0,"No","Si")</f>
        <v>No</v>
      </c>
      <c r="Q6156">
        <v>0</v>
      </c>
      <c r="R6156">
        <f>TablaDatos[[#This Row],[Aux2]]/10000000000000</f>
        <v>2004.77626941684</v>
      </c>
      <c r="S6156" s="1">
        <v>2.00477626941684E+16</v>
      </c>
      <c r="T6156" s="7">
        <f>TablaDatos[[#This Row],[Aux3]]/100000000000000</f>
        <v>214.90179343773301</v>
      </c>
      <c r="U6156" s="1">
        <v>2.14901793437733E+16</v>
      </c>
      <c r="V6156">
        <v>150.9</v>
      </c>
      <c r="W6156">
        <v>92</v>
      </c>
    </row>
    <row r="6157" spans="1:23">
      <c r="A6157">
        <v>2011</v>
      </c>
      <c r="B6157">
        <v>54</v>
      </c>
      <c r="C6157" t="s">
        <v>23</v>
      </c>
      <c r="D6157" t="s">
        <v>30</v>
      </c>
      <c r="E6157" t="s">
        <v>18</v>
      </c>
      <c r="F6157" t="s">
        <v>35</v>
      </c>
      <c r="G6157" t="s">
        <v>20</v>
      </c>
      <c r="H6157" s="3">
        <v>18571.87</v>
      </c>
      <c r="I6157" t="s">
        <v>19</v>
      </c>
      <c r="J6157" t="s">
        <v>22</v>
      </c>
      <c r="K61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29.386856210961099</v>
      </c>
      <c r="L6157" s="5">
        <f>TablaDatos[[#This Row],[IMC_raw]]/1000000000000000</f>
        <v>29.386856210961099</v>
      </c>
      <c r="M6157" s="2">
        <v>2.93868562109611E+16</v>
      </c>
      <c r="N61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7" s="13">
        <f t="shared" si="96"/>
        <v>6156</v>
      </c>
      <c r="P6157" s="2" t="str">
        <f>IF(TablaDatos[[#This Row],[Diabetes]]=0,"No","Si")</f>
        <v>No</v>
      </c>
      <c r="Q6157">
        <v>0</v>
      </c>
      <c r="R6157">
        <f>TablaDatos[[#This Row],[Aux2]]/10000000000000</f>
        <v>1862.79824770356</v>
      </c>
      <c r="S6157" s="1">
        <v>1.86279824770356E+16</v>
      </c>
      <c r="T6157" s="7">
        <f>TablaDatos[[#This Row],[Aux3]]/100000000000000</f>
        <v>21.808809637230102</v>
      </c>
      <c r="U6157" s="1">
        <v>2180880963723010</v>
      </c>
      <c r="V6157">
        <v>142.69999999999999</v>
      </c>
      <c r="W6157">
        <v>86.8</v>
      </c>
    </row>
    <row r="6158" spans="1:23">
      <c r="A6158">
        <v>2011</v>
      </c>
      <c r="B6158">
        <v>47</v>
      </c>
      <c r="C6158" t="s">
        <v>23</v>
      </c>
      <c r="D6158" t="s">
        <v>29</v>
      </c>
      <c r="E6158" t="s">
        <v>18</v>
      </c>
      <c r="F6158" t="s">
        <v>19</v>
      </c>
      <c r="G6158" t="s">
        <v>20</v>
      </c>
      <c r="H6158" s="3">
        <v>11331.51</v>
      </c>
      <c r="I6158" t="s">
        <v>19</v>
      </c>
      <c r="J6158" t="s">
        <v>22</v>
      </c>
      <c r="K61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29.358656200115899</v>
      </c>
      <c r="L6158" s="5">
        <f>TablaDatos[[#This Row],[IMC_raw]]/1000000000000000</f>
        <v>29.358656200115899</v>
      </c>
      <c r="M6158" s="2">
        <v>2.93586562001159E+16</v>
      </c>
      <c r="N61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8" s="13">
        <f t="shared" si="96"/>
        <v>6157</v>
      </c>
      <c r="P6158" s="2" t="str">
        <f>IF(TablaDatos[[#This Row],[Diabetes]]=0,"No","Si")</f>
        <v>No</v>
      </c>
      <c r="Q6158">
        <v>0</v>
      </c>
      <c r="R6158">
        <f>TablaDatos[[#This Row],[Aux2]]/10000000000000</f>
        <v>2130.0206766179099</v>
      </c>
      <c r="S6158" s="1">
        <v>2.13002067661791E+16</v>
      </c>
      <c r="T6158" s="7">
        <f>TablaDatos[[#This Row],[Aux3]]/100000000000000</f>
        <v>22.514428181559499</v>
      </c>
      <c r="U6158" s="1">
        <v>2251442818155950</v>
      </c>
      <c r="V6158">
        <v>129.4</v>
      </c>
      <c r="W6158">
        <v>91.1</v>
      </c>
    </row>
    <row r="6159" spans="1:23">
      <c r="A6159">
        <v>2011</v>
      </c>
      <c r="B6159">
        <v>68</v>
      </c>
      <c r="C6159" t="s">
        <v>16</v>
      </c>
      <c r="D6159" t="s">
        <v>73</v>
      </c>
      <c r="E6159" t="s">
        <v>21</v>
      </c>
      <c r="F6159" t="s">
        <v>24</v>
      </c>
      <c r="G6159" t="s">
        <v>25</v>
      </c>
      <c r="H6159" s="3">
        <v>23702.07</v>
      </c>
      <c r="I6159" t="s">
        <v>21</v>
      </c>
      <c r="J6159" t="s">
        <v>18</v>
      </c>
      <c r="K61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29.332631404140201</v>
      </c>
      <c r="L6159" s="6">
        <f>TablaDatos[[#This Row],[IMC_raw]]/100000000000000</f>
        <v>29.332631404140201</v>
      </c>
      <c r="M6159" s="2">
        <v>2933263140414020</v>
      </c>
      <c r="N61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59" s="13">
        <f t="shared" si="96"/>
        <v>6158</v>
      </c>
      <c r="P6159" s="2" t="str">
        <f>IF(TablaDatos[[#This Row],[Diabetes]]=0,"No","Si")</f>
        <v>No</v>
      </c>
      <c r="Q6159">
        <v>0</v>
      </c>
      <c r="R6159">
        <f>TablaDatos[[#This Row],[Aux2]]/10000000000000</f>
        <v>19.752120953221901</v>
      </c>
      <c r="S6159" s="1">
        <v>197521209532219</v>
      </c>
      <c r="T6159" s="7">
        <f>TablaDatos[[#This Row],[Aux3]]/100000000000000</f>
        <v>205.31381547216401</v>
      </c>
      <c r="U6159" s="1">
        <v>2.05313815472164E+16</v>
      </c>
      <c r="V6159">
        <v>158.1</v>
      </c>
      <c r="W6159">
        <v>98.7</v>
      </c>
    </row>
    <row r="6160" spans="1:23">
      <c r="A6160">
        <v>2011</v>
      </c>
      <c r="B6160">
        <v>52</v>
      </c>
      <c r="C6160" t="s">
        <v>16</v>
      </c>
      <c r="D6160" t="s">
        <v>26</v>
      </c>
      <c r="E6160" t="s">
        <v>18</v>
      </c>
      <c r="F6160" t="s">
        <v>35</v>
      </c>
      <c r="G6160" t="s">
        <v>20</v>
      </c>
      <c r="H6160" s="3">
        <v>37878.559999999998</v>
      </c>
      <c r="I6160" t="s">
        <v>21</v>
      </c>
      <c r="J6160" t="s">
        <v>21</v>
      </c>
      <c r="K61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29.292299336876201</v>
      </c>
      <c r="L6160" s="6">
        <f>TablaDatos[[#This Row],[IMC_raw]]/1000000000000000</f>
        <v>29.292299336876201</v>
      </c>
      <c r="M6160" s="2">
        <v>2.92922993368762E+16</v>
      </c>
      <c r="N61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0" s="13">
        <f t="shared" si="96"/>
        <v>6159</v>
      </c>
      <c r="P6160" s="2" t="str">
        <f>IF(TablaDatos[[#This Row],[Diabetes]]=0,"No","Si")</f>
        <v>No</v>
      </c>
      <c r="Q6160">
        <v>0</v>
      </c>
      <c r="R6160">
        <f>TablaDatos[[#This Row],[Aux2]]/10000000000000</f>
        <v>2189.8214510149901</v>
      </c>
      <c r="S6160" s="1">
        <v>2.18982145101499E+16</v>
      </c>
      <c r="T6160" s="7">
        <f>TablaDatos[[#This Row],[Aux3]]/100000000000000</f>
        <v>236.46747556100399</v>
      </c>
      <c r="U6160" s="1">
        <v>2.36467475561004E+16</v>
      </c>
      <c r="V6160">
        <v>149.19999999999999</v>
      </c>
      <c r="W6160">
        <v>88.4</v>
      </c>
    </row>
    <row r="6161" spans="1:23">
      <c r="A6161">
        <v>2011</v>
      </c>
      <c r="B6161">
        <v>55</v>
      </c>
      <c r="C6161" t="s">
        <v>23</v>
      </c>
      <c r="D6161" t="s">
        <v>73</v>
      </c>
      <c r="E6161" t="s">
        <v>18</v>
      </c>
      <c r="F6161" t="s">
        <v>19</v>
      </c>
      <c r="G6161" t="s">
        <v>28</v>
      </c>
      <c r="H6161" s="3">
        <v>21887.43</v>
      </c>
      <c r="I6161" t="s">
        <v>19</v>
      </c>
      <c r="J6161" t="s">
        <v>18</v>
      </c>
      <c r="K61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29.258099164633503</v>
      </c>
      <c r="L6161" s="5">
        <f>TablaDatos[[#This Row],[IMC_raw]]/1000000000000000</f>
        <v>2.9258099164633502</v>
      </c>
      <c r="M6161" s="2">
        <v>2925809916463350</v>
      </c>
      <c r="N61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1" s="13">
        <f t="shared" si="96"/>
        <v>6160</v>
      </c>
      <c r="P6161" s="2" t="str">
        <f>IF(TablaDatos[[#This Row],[Diabetes]]=0,"No","Si")</f>
        <v>No</v>
      </c>
      <c r="Q6161">
        <v>0</v>
      </c>
      <c r="R6161">
        <f>TablaDatos[[#This Row],[Aux2]]/10000000000000</f>
        <v>2222.2686713613298</v>
      </c>
      <c r="S6161" s="1">
        <v>2.22226867136133E+16</v>
      </c>
      <c r="T6161" s="7">
        <f>TablaDatos[[#This Row],[Aux3]]/100000000000000</f>
        <v>22.5338376144013</v>
      </c>
      <c r="U6161" s="1">
        <v>2253383761440130</v>
      </c>
      <c r="V6161">
        <v>151.6</v>
      </c>
      <c r="W6161">
        <v>98.2</v>
      </c>
    </row>
    <row r="6162" spans="1:23">
      <c r="A6162">
        <v>2011</v>
      </c>
      <c r="B6162">
        <v>57</v>
      </c>
      <c r="C6162" t="s">
        <v>23</v>
      </c>
      <c r="D6162" t="s">
        <v>72</v>
      </c>
      <c r="E6162" t="s">
        <v>19</v>
      </c>
      <c r="F6162" t="s">
        <v>24</v>
      </c>
      <c r="G6162" t="s">
        <v>28</v>
      </c>
      <c r="H6162" s="3">
        <v>14442.3</v>
      </c>
      <c r="I6162" t="s">
        <v>21</v>
      </c>
      <c r="J6162" t="s">
        <v>18</v>
      </c>
      <c r="K61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29.256802468353101</v>
      </c>
      <c r="L6162" s="6">
        <f>TablaDatos[[#This Row],[IMC_raw]]/1000000000000000</f>
        <v>29.256802468353101</v>
      </c>
      <c r="M6162" s="2">
        <v>2.92568024683531E+16</v>
      </c>
      <c r="N61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2" s="13">
        <f t="shared" si="96"/>
        <v>6161</v>
      </c>
      <c r="P6162" s="2" t="str">
        <f>IF(TablaDatos[[#This Row],[Diabetes]]=0,"No","Si")</f>
        <v>No</v>
      </c>
      <c r="Q6162">
        <v>0</v>
      </c>
      <c r="R6162">
        <f>TablaDatos[[#This Row],[Aux2]]/10000000000000</f>
        <v>1969.8049633355899</v>
      </c>
      <c r="S6162" s="1">
        <v>1.96980496333559E+16</v>
      </c>
      <c r="T6162" s="7">
        <f>TablaDatos[[#This Row],[Aux3]]/100000000000000</f>
        <v>19.552471382824599</v>
      </c>
      <c r="U6162" s="1">
        <v>1955247138282460</v>
      </c>
      <c r="V6162">
        <v>163.4</v>
      </c>
      <c r="W6162">
        <v>96.2</v>
      </c>
    </row>
    <row r="6163" spans="1:23">
      <c r="A6163">
        <v>2011</v>
      </c>
      <c r="B6163">
        <v>68</v>
      </c>
      <c r="C6163" t="s">
        <v>23</v>
      </c>
      <c r="D6163" t="s">
        <v>17</v>
      </c>
      <c r="E6163" t="s">
        <v>19</v>
      </c>
      <c r="F6163" t="s">
        <v>24</v>
      </c>
      <c r="G6163" t="s">
        <v>25</v>
      </c>
      <c r="H6163" s="3">
        <v>19929.09</v>
      </c>
      <c r="I6163" t="s">
        <v>21</v>
      </c>
      <c r="J6163" t="s">
        <v>22</v>
      </c>
      <c r="K61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29.233671289040899</v>
      </c>
      <c r="L6163" s="5">
        <f>TablaDatos[[#This Row],[IMC_raw]]/1000000000000000</f>
        <v>29.233671289040899</v>
      </c>
      <c r="M6163" s="2">
        <v>2.92336712890409E+16</v>
      </c>
      <c r="N61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3" s="13">
        <f t="shared" si="96"/>
        <v>6162</v>
      </c>
      <c r="P6163" s="2" t="str">
        <f>IF(TablaDatos[[#This Row],[Diabetes]]=0,"No","Si")</f>
        <v>No</v>
      </c>
      <c r="Q6163">
        <v>0</v>
      </c>
      <c r="R6163">
        <f>TablaDatos[[#This Row],[Aux2]]/10000000000000</f>
        <v>1941.0673463139799</v>
      </c>
      <c r="S6163" s="1">
        <v>1.94106734631398E+16</v>
      </c>
      <c r="T6163" s="7">
        <f>TablaDatos[[#This Row],[Aux3]]/100000000000000</f>
        <v>207.880311206882</v>
      </c>
      <c r="U6163" s="1">
        <v>2.07880311206882E+16</v>
      </c>
      <c r="V6163">
        <v>151.6</v>
      </c>
      <c r="W6163">
        <v>93.7</v>
      </c>
    </row>
    <row r="6164" spans="1:23">
      <c r="A6164">
        <v>2011</v>
      </c>
      <c r="B6164">
        <v>62</v>
      </c>
      <c r="C6164" t="s">
        <v>23</v>
      </c>
      <c r="D6164" t="s">
        <v>72</v>
      </c>
      <c r="E6164" t="s">
        <v>18</v>
      </c>
      <c r="F6164" t="s">
        <v>24</v>
      </c>
      <c r="G6164" t="s">
        <v>28</v>
      </c>
      <c r="H6164" s="3">
        <v>8390.7000000000007</v>
      </c>
      <c r="I6164" t="s">
        <v>19</v>
      </c>
      <c r="J6164" t="s">
        <v>22</v>
      </c>
      <c r="K61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29.216348817594699</v>
      </c>
      <c r="L6164" s="5">
        <f>TablaDatos[[#This Row],[IMC_raw]]/1000000000000000</f>
        <v>2.9216348817594699</v>
      </c>
      <c r="M6164" s="2">
        <v>2921634881759470</v>
      </c>
      <c r="N61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4" s="13">
        <f t="shared" si="96"/>
        <v>6163</v>
      </c>
      <c r="P6164" s="2" t="str">
        <f>IF(TablaDatos[[#This Row],[Diabetes]]=0,"No","Si")</f>
        <v>No</v>
      </c>
      <c r="Q6164">
        <v>0</v>
      </c>
      <c r="R6164">
        <f>TablaDatos[[#This Row],[Aux2]]/10000000000000</f>
        <v>1976.2763133390599</v>
      </c>
      <c r="S6164" s="1">
        <v>1.97627631333906E+16</v>
      </c>
      <c r="T6164" s="7">
        <f>TablaDatos[[#This Row],[Aux3]]/100000000000000</f>
        <v>247.99274117541901</v>
      </c>
      <c r="U6164" s="1">
        <v>2.47992741175419E+16</v>
      </c>
      <c r="V6164">
        <v>150.5</v>
      </c>
      <c r="W6164">
        <v>93.9</v>
      </c>
    </row>
    <row r="6165" spans="1:23">
      <c r="A6165">
        <v>2011</v>
      </c>
      <c r="B6165">
        <v>47</v>
      </c>
      <c r="C6165" t="s">
        <v>23</v>
      </c>
      <c r="D6165" t="s">
        <v>29</v>
      </c>
      <c r="E6165" t="s">
        <v>18</v>
      </c>
      <c r="F6165" t="s">
        <v>19</v>
      </c>
      <c r="G6165" t="s">
        <v>20</v>
      </c>
      <c r="H6165" s="3">
        <v>14245.27</v>
      </c>
      <c r="I6165" t="s">
        <v>18</v>
      </c>
      <c r="J6165" t="s">
        <v>22</v>
      </c>
      <c r="K61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29.197066177006697</v>
      </c>
      <c r="L6165" s="5">
        <f>TablaDatos[[#This Row],[IMC_raw]]/1000000000000000</f>
        <v>2.9197066177006699</v>
      </c>
      <c r="M6165" s="2">
        <v>2919706617700670</v>
      </c>
      <c r="N61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5" s="13">
        <f t="shared" si="96"/>
        <v>6164</v>
      </c>
      <c r="P6165" s="2" t="str">
        <f>IF(TablaDatos[[#This Row],[Diabetes]]=0,"No","Si")</f>
        <v>No</v>
      </c>
      <c r="Q6165">
        <v>0</v>
      </c>
      <c r="R6165">
        <f>TablaDatos[[#This Row],[Aux2]]/10000000000000</f>
        <v>1956.4102586448</v>
      </c>
      <c r="S6165" s="1">
        <v>1.9564102586448E+16</v>
      </c>
      <c r="T6165" s="7">
        <f>TablaDatos[[#This Row],[Aux3]]/100000000000000</f>
        <v>18.945911383850699</v>
      </c>
      <c r="U6165" s="1">
        <v>1894591138385070</v>
      </c>
      <c r="V6165">
        <v>133.5</v>
      </c>
      <c r="W6165">
        <v>82.8</v>
      </c>
    </row>
    <row r="6166" spans="1:23">
      <c r="A6166">
        <v>2011</v>
      </c>
      <c r="B6166">
        <v>40</v>
      </c>
      <c r="C6166" t="s">
        <v>16</v>
      </c>
      <c r="D6166" t="s">
        <v>27</v>
      </c>
      <c r="E6166" t="s">
        <v>18</v>
      </c>
      <c r="F6166" t="s">
        <v>19</v>
      </c>
      <c r="G6166" t="s">
        <v>39</v>
      </c>
      <c r="H6166" s="3">
        <v>21060.68</v>
      </c>
      <c r="I6166" t="s">
        <v>21</v>
      </c>
      <c r="J6166" t="s">
        <v>18</v>
      </c>
      <c r="K61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29.181274520217698</v>
      </c>
      <c r="L6166" s="5">
        <f>TablaDatos[[#This Row],[IMC_raw]]/1000000000000000</f>
        <v>29.181274520217698</v>
      </c>
      <c r="M6166" s="2">
        <v>2.91812745202177E+16</v>
      </c>
      <c r="N61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6" s="13">
        <f t="shared" si="96"/>
        <v>6165</v>
      </c>
      <c r="P6166" s="2" t="str">
        <f>IF(TablaDatos[[#This Row],[Diabetes]]=0,"No","Si")</f>
        <v>No</v>
      </c>
      <c r="Q6166">
        <v>0</v>
      </c>
      <c r="R6166">
        <f>TablaDatos[[#This Row],[Aux2]]/10000000000000</f>
        <v>2242.42292828666</v>
      </c>
      <c r="S6166" s="1">
        <v>2.24242292828666E+16</v>
      </c>
      <c r="T6166" s="7">
        <f>TablaDatos[[#This Row],[Aux3]]/100000000000000</f>
        <v>197.18950655131499</v>
      </c>
      <c r="U6166" s="1">
        <v>1.97189506551315E+16</v>
      </c>
      <c r="V6166">
        <v>154.80000000000001</v>
      </c>
      <c r="W6166">
        <v>87.8</v>
      </c>
    </row>
    <row r="6167" spans="1:23">
      <c r="A6167">
        <v>2011</v>
      </c>
      <c r="B6167">
        <v>54</v>
      </c>
      <c r="C6167" t="s">
        <v>23</v>
      </c>
      <c r="D6167" t="s">
        <v>29</v>
      </c>
      <c r="E6167" t="s">
        <v>19</v>
      </c>
      <c r="F6167" t="s">
        <v>24</v>
      </c>
      <c r="G6167" t="s">
        <v>20</v>
      </c>
      <c r="H6167" s="3">
        <v>22350.31</v>
      </c>
      <c r="I6167" t="s">
        <v>21</v>
      </c>
      <c r="J6167" t="s">
        <v>18</v>
      </c>
      <c r="K61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29.164638669164301</v>
      </c>
      <c r="L6167" s="6">
        <f>TablaDatos[[#This Row],[IMC_raw]]/1000000000000000</f>
        <v>29.164638669164301</v>
      </c>
      <c r="M6167" s="2">
        <v>2.91646386691643E+16</v>
      </c>
      <c r="N61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7" s="13">
        <f t="shared" si="96"/>
        <v>6166</v>
      </c>
      <c r="P6167" s="2" t="str">
        <f>IF(TablaDatos[[#This Row],[Diabetes]]=0,"No","Si")</f>
        <v>No</v>
      </c>
      <c r="Q6167">
        <v>0</v>
      </c>
      <c r="R6167">
        <f>TablaDatos[[#This Row],[Aux2]]/10000000000000</f>
        <v>2251.7115138190402</v>
      </c>
      <c r="S6167" s="1">
        <v>2.25171151381904E+16</v>
      </c>
      <c r="T6167" s="7">
        <f>TablaDatos[[#This Row],[Aux3]]/100000000000000</f>
        <v>233.39066550702501</v>
      </c>
      <c r="U6167" s="1">
        <v>2.33390665507025E+16</v>
      </c>
      <c r="V6167">
        <v>145.4</v>
      </c>
      <c r="W6167">
        <v>91.5</v>
      </c>
    </row>
    <row r="6168" spans="1:23">
      <c r="A6168">
        <v>2011</v>
      </c>
      <c r="B6168">
        <v>51</v>
      </c>
      <c r="C6168" t="s">
        <v>23</v>
      </c>
      <c r="D6168" t="s">
        <v>73</v>
      </c>
      <c r="E6168" t="s">
        <v>18</v>
      </c>
      <c r="F6168" t="s">
        <v>24</v>
      </c>
      <c r="G6168" t="s">
        <v>20</v>
      </c>
      <c r="H6168" s="3">
        <v>35908.449999999997</v>
      </c>
      <c r="I6168" t="s">
        <v>19</v>
      </c>
      <c r="J6168" t="s">
        <v>18</v>
      </c>
      <c r="K61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29.137701191943599</v>
      </c>
      <c r="L6168" s="5">
        <f>TablaDatos[[#This Row],[IMC_raw]]/1000000000000000</f>
        <v>29.137701191943599</v>
      </c>
      <c r="M6168" s="2">
        <v>2.91377011919436E+16</v>
      </c>
      <c r="N61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8" s="13">
        <f t="shared" si="96"/>
        <v>6167</v>
      </c>
      <c r="P6168" s="2" t="str">
        <f>IF(TablaDatos[[#This Row],[Diabetes]]=0,"No","Si")</f>
        <v>No</v>
      </c>
      <c r="Q6168">
        <v>0</v>
      </c>
      <c r="R6168">
        <f>TablaDatos[[#This Row],[Aux2]]/10000000000000</f>
        <v>2314.0808314982601</v>
      </c>
      <c r="S6168" s="1">
        <v>2.31408083149826E+16</v>
      </c>
      <c r="T6168" s="7">
        <f>TablaDatos[[#This Row],[Aux3]]/100000000000000</f>
        <v>223.85809412492699</v>
      </c>
      <c r="U6168" s="1">
        <v>2.23858094124927E+16</v>
      </c>
      <c r="V6168">
        <v>142.69999999999999</v>
      </c>
      <c r="W6168">
        <v>88</v>
      </c>
    </row>
    <row r="6169" spans="1:23">
      <c r="A6169">
        <v>2011</v>
      </c>
      <c r="B6169">
        <v>66</v>
      </c>
      <c r="C6169" t="s">
        <v>16</v>
      </c>
      <c r="D6169" t="s">
        <v>29</v>
      </c>
      <c r="E6169" t="s">
        <v>18</v>
      </c>
      <c r="F6169" t="s">
        <v>19</v>
      </c>
      <c r="G6169" t="s">
        <v>25</v>
      </c>
      <c r="H6169" s="3">
        <v>14616.42</v>
      </c>
      <c r="I6169" t="s">
        <v>21</v>
      </c>
      <c r="J6169" t="s">
        <v>18</v>
      </c>
      <c r="K61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29.121488127778601</v>
      </c>
      <c r="L6169" s="6">
        <f>TablaDatos[[#This Row],[IMC_raw]]/1000000000000000</f>
        <v>29.121488127778601</v>
      </c>
      <c r="M6169" s="2">
        <v>2.91214881277786E+16</v>
      </c>
      <c r="N61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69" s="13">
        <f t="shared" si="96"/>
        <v>6168</v>
      </c>
      <c r="P6169" s="2" t="str">
        <f>IF(TablaDatos[[#This Row],[Diabetes]]=0,"No","Si")</f>
        <v>No</v>
      </c>
      <c r="Q6169">
        <v>0</v>
      </c>
      <c r="R6169">
        <f>TablaDatos[[#This Row],[Aux2]]/10000000000000</f>
        <v>2258.3095662907399</v>
      </c>
      <c r="S6169" s="1">
        <v>2.25830956629074E+16</v>
      </c>
      <c r="T6169" s="7">
        <f>TablaDatos[[#This Row],[Aux3]]/100000000000000</f>
        <v>23.629055533318301</v>
      </c>
      <c r="U6169" s="1">
        <v>2362905553331830</v>
      </c>
      <c r="V6169">
        <v>160.1</v>
      </c>
      <c r="W6169">
        <v>101</v>
      </c>
    </row>
    <row r="6170" spans="1:23">
      <c r="A6170">
        <v>2011</v>
      </c>
      <c r="B6170">
        <v>63</v>
      </c>
      <c r="C6170" t="s">
        <v>16</v>
      </c>
      <c r="D6170" t="s">
        <v>29</v>
      </c>
      <c r="E6170" t="s">
        <v>19</v>
      </c>
      <c r="F6170" t="s">
        <v>24</v>
      </c>
      <c r="G6170" t="s">
        <v>28</v>
      </c>
      <c r="H6170" s="3">
        <v>14611.1</v>
      </c>
      <c r="I6170" t="s">
        <v>21</v>
      </c>
      <c r="J6170" t="s">
        <v>18</v>
      </c>
      <c r="K61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29.0930017146997</v>
      </c>
      <c r="L6170" s="5">
        <f>TablaDatos[[#This Row],[IMC_raw]]/1000000000000000</f>
        <v>29.0930017146997</v>
      </c>
      <c r="M6170" s="2">
        <v>2.90930017146997E+16</v>
      </c>
      <c r="N61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0" s="13">
        <f t="shared" si="96"/>
        <v>6169</v>
      </c>
      <c r="P6170" s="2" t="str">
        <f>IF(TablaDatos[[#This Row],[Diabetes]]=0,"No","Si")</f>
        <v>No</v>
      </c>
      <c r="Q6170">
        <v>0</v>
      </c>
      <c r="R6170">
        <f>TablaDatos[[#This Row],[Aux2]]/10000000000000</f>
        <v>2301.5263176121698</v>
      </c>
      <c r="S6170" s="1">
        <v>2.30152631761217E+16</v>
      </c>
      <c r="T6170" s="7">
        <f>TablaDatos[[#This Row],[Aux3]]/100000000000000</f>
        <v>24.195762862438499</v>
      </c>
      <c r="U6170" s="1">
        <v>2419576286243850</v>
      </c>
      <c r="V6170">
        <v>162.1</v>
      </c>
      <c r="W6170">
        <v>97.7</v>
      </c>
    </row>
    <row r="6171" spans="1:23">
      <c r="A6171">
        <v>2011</v>
      </c>
      <c r="B6171">
        <v>65</v>
      </c>
      <c r="C6171" t="s">
        <v>23</v>
      </c>
      <c r="D6171" t="s">
        <v>17</v>
      </c>
      <c r="E6171" t="s">
        <v>21</v>
      </c>
      <c r="F6171" t="s">
        <v>24</v>
      </c>
      <c r="G6171" t="s">
        <v>25</v>
      </c>
      <c r="H6171" s="3">
        <v>20710.259999999998</v>
      </c>
      <c r="I6171" t="s">
        <v>21</v>
      </c>
      <c r="J6171" t="s">
        <v>19</v>
      </c>
      <c r="K61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29.092208697401702</v>
      </c>
      <c r="L6171" s="5">
        <f>TablaDatos[[#This Row],[IMC_raw]]/1000000000000000</f>
        <v>2.90922086974017</v>
      </c>
      <c r="M6171" s="2">
        <v>2909220869740170</v>
      </c>
      <c r="N61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1" s="13">
        <f t="shared" si="96"/>
        <v>6170</v>
      </c>
      <c r="P6171" s="2" t="str">
        <f>IF(TablaDatos[[#This Row],[Diabetes]]=0,"No","Si")</f>
        <v>No</v>
      </c>
      <c r="Q6171">
        <v>0</v>
      </c>
      <c r="R6171">
        <f>TablaDatos[[#This Row],[Aux2]]/10000000000000</f>
        <v>2038.90107537366</v>
      </c>
      <c r="S6171" s="1">
        <v>2.03890107537366E+16</v>
      </c>
      <c r="T6171" s="7">
        <f>TablaDatos[[#This Row],[Aux3]]/100000000000000</f>
        <v>220.89682796152599</v>
      </c>
      <c r="U6171" s="1">
        <v>2.20896827961526E+16</v>
      </c>
      <c r="V6171">
        <v>153.4</v>
      </c>
      <c r="W6171">
        <v>95.5</v>
      </c>
    </row>
    <row r="6172" spans="1:23">
      <c r="A6172">
        <v>2011</v>
      </c>
      <c r="B6172">
        <v>66</v>
      </c>
      <c r="C6172" t="s">
        <v>16</v>
      </c>
      <c r="D6172" t="s">
        <v>30</v>
      </c>
      <c r="E6172" t="s">
        <v>31</v>
      </c>
      <c r="F6172" t="s">
        <v>24</v>
      </c>
      <c r="G6172" t="s">
        <v>25</v>
      </c>
      <c r="H6172" s="3">
        <v>21436.18</v>
      </c>
      <c r="I6172" t="s">
        <v>21</v>
      </c>
      <c r="J6172" t="s">
        <v>18</v>
      </c>
      <c r="K61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29.090216406162899</v>
      </c>
      <c r="L6172" s="6">
        <f>TablaDatos[[#This Row],[IMC_raw]]/1000000000000000</f>
        <v>29.090216406162899</v>
      </c>
      <c r="M6172" s="2">
        <v>2.90902164061629E+16</v>
      </c>
      <c r="N61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2" s="13">
        <f t="shared" si="96"/>
        <v>6171</v>
      </c>
      <c r="P6172" s="2" t="str">
        <f>IF(TablaDatos[[#This Row],[Diabetes]]=0,"No","Si")</f>
        <v>Si</v>
      </c>
      <c r="Q6172">
        <v>1</v>
      </c>
      <c r="R6172">
        <f>TablaDatos[[#This Row],[Aux2]]/10000000000000</f>
        <v>2443.99906276294</v>
      </c>
      <c r="S6172" s="1">
        <v>2.44399906276294E+16</v>
      </c>
      <c r="T6172" s="7">
        <f>TablaDatos[[#This Row],[Aux3]]/100000000000000</f>
        <v>267.08950494864598</v>
      </c>
      <c r="U6172" s="1">
        <v>2.67089504948646E+16</v>
      </c>
      <c r="V6172">
        <v>174.2</v>
      </c>
      <c r="W6172">
        <v>100.9</v>
      </c>
    </row>
    <row r="6173" spans="1:23">
      <c r="A6173">
        <v>2011</v>
      </c>
      <c r="B6173">
        <v>47</v>
      </c>
      <c r="C6173" t="s">
        <v>23</v>
      </c>
      <c r="D6173" t="s">
        <v>36</v>
      </c>
      <c r="E6173" t="s">
        <v>18</v>
      </c>
      <c r="F6173" t="s">
        <v>19</v>
      </c>
      <c r="G6173" t="s">
        <v>20</v>
      </c>
      <c r="H6173" s="3">
        <v>12117.87</v>
      </c>
      <c r="I6173" t="s">
        <v>21</v>
      </c>
      <c r="J6173" t="s">
        <v>21</v>
      </c>
      <c r="K61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29.0897429099441</v>
      </c>
      <c r="L6173" s="6">
        <f>TablaDatos[[#This Row],[IMC_raw]]/1000000000000000</f>
        <v>0.290897429099441</v>
      </c>
      <c r="M6173" s="2">
        <v>290897429099441</v>
      </c>
      <c r="N61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3" s="13">
        <f t="shared" si="96"/>
        <v>6172</v>
      </c>
      <c r="P6173" s="2" t="str">
        <f>IF(TablaDatos[[#This Row],[Diabetes]]=0,"No","Si")</f>
        <v>No</v>
      </c>
      <c r="Q6173">
        <v>0</v>
      </c>
      <c r="R6173">
        <f>TablaDatos[[#This Row],[Aux2]]/10000000000000</f>
        <v>19.074679830513499</v>
      </c>
      <c r="S6173" s="1">
        <v>190746798305135</v>
      </c>
      <c r="T6173" s="7">
        <f>TablaDatos[[#This Row],[Aux3]]/100000000000000</f>
        <v>246.16600969180399</v>
      </c>
      <c r="U6173" s="1">
        <v>2.46166009691804E+16</v>
      </c>
      <c r="V6173">
        <v>143.19999999999999</v>
      </c>
      <c r="W6173">
        <v>91.7</v>
      </c>
    </row>
    <row r="6174" spans="1:23">
      <c r="A6174">
        <v>2011</v>
      </c>
      <c r="B6174">
        <v>50</v>
      </c>
      <c r="C6174" t="s">
        <v>16</v>
      </c>
      <c r="D6174" t="s">
        <v>42</v>
      </c>
      <c r="E6174" t="s">
        <v>18</v>
      </c>
      <c r="F6174" t="s">
        <v>19</v>
      </c>
      <c r="G6174" t="s">
        <v>20</v>
      </c>
      <c r="H6174" s="3">
        <v>20531.830000000002</v>
      </c>
      <c r="I6174" t="s">
        <v>19</v>
      </c>
      <c r="J6174" t="s">
        <v>22</v>
      </c>
      <c r="K61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29.089630946855898</v>
      </c>
      <c r="L6174" s="5">
        <f>TablaDatos[[#This Row],[IMC_raw]]/1000000000000000</f>
        <v>2.90896309468559</v>
      </c>
      <c r="M6174" s="2">
        <v>2908963094685590</v>
      </c>
      <c r="N61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4" s="13">
        <f t="shared" si="96"/>
        <v>6173</v>
      </c>
      <c r="P6174" s="2" t="str">
        <f>IF(TablaDatos[[#This Row],[Diabetes]]=0,"No","Si")</f>
        <v>Si</v>
      </c>
      <c r="Q6174">
        <v>1</v>
      </c>
      <c r="R6174">
        <f>TablaDatos[[#This Row],[Aux2]]/10000000000000</f>
        <v>1872.36910110588</v>
      </c>
      <c r="S6174" s="1">
        <v>1.87236910110588E+16</v>
      </c>
      <c r="T6174" s="7">
        <f>TablaDatos[[#This Row],[Aux3]]/100000000000000</f>
        <v>225.81428713826</v>
      </c>
      <c r="U6174" s="1">
        <v>2.2581428713826E+16</v>
      </c>
      <c r="V6174">
        <v>143.69999999999999</v>
      </c>
      <c r="W6174">
        <v>91.8</v>
      </c>
    </row>
    <row r="6175" spans="1:23">
      <c r="A6175">
        <v>2011</v>
      </c>
      <c r="B6175">
        <v>58</v>
      </c>
      <c r="C6175" t="s">
        <v>16</v>
      </c>
      <c r="D6175" t="s">
        <v>29</v>
      </c>
      <c r="E6175" t="s">
        <v>19</v>
      </c>
      <c r="F6175" t="s">
        <v>19</v>
      </c>
      <c r="G6175" t="s">
        <v>28</v>
      </c>
      <c r="H6175" s="3">
        <v>11763.46</v>
      </c>
      <c r="I6175" t="s">
        <v>19</v>
      </c>
      <c r="J6175" t="s">
        <v>19</v>
      </c>
      <c r="K61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29.069816230816301</v>
      </c>
      <c r="L6175" s="5">
        <f>TablaDatos[[#This Row],[IMC_raw]]/100000000000000</f>
        <v>29.069816230816301</v>
      </c>
      <c r="M6175" s="2">
        <v>2906981623081630</v>
      </c>
      <c r="N61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5" s="13">
        <f t="shared" si="96"/>
        <v>6174</v>
      </c>
      <c r="P6175" s="2" t="str">
        <f>IF(TablaDatos[[#This Row],[Diabetes]]=0,"No","Si")</f>
        <v>No</v>
      </c>
      <c r="Q6175">
        <v>0</v>
      </c>
      <c r="R6175">
        <f>TablaDatos[[#This Row],[Aux2]]/10000000000000</f>
        <v>2155.2552743006199</v>
      </c>
      <c r="S6175" s="1">
        <v>2.15525527430062E+16</v>
      </c>
      <c r="T6175" s="7">
        <f>TablaDatos[[#This Row],[Aux3]]/100000000000000</f>
        <v>222.64180157321999</v>
      </c>
      <c r="U6175" s="1">
        <v>2.2264180157322E+16</v>
      </c>
      <c r="V6175">
        <v>162.69999999999999</v>
      </c>
      <c r="W6175">
        <v>106.6</v>
      </c>
    </row>
    <row r="6176" spans="1:23">
      <c r="A6176">
        <v>2011</v>
      </c>
      <c r="B6176">
        <v>56</v>
      </c>
      <c r="C6176" t="s">
        <v>23</v>
      </c>
      <c r="D6176" t="s">
        <v>30</v>
      </c>
      <c r="E6176" t="s">
        <v>19</v>
      </c>
      <c r="F6176" t="s">
        <v>24</v>
      </c>
      <c r="G6176" t="s">
        <v>28</v>
      </c>
      <c r="H6176" s="3">
        <v>22762.95</v>
      </c>
      <c r="I6176" t="s">
        <v>21</v>
      </c>
      <c r="J6176" t="s">
        <v>18</v>
      </c>
      <c r="K61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29.069666738240301</v>
      </c>
      <c r="L6176" s="5">
        <f>TablaDatos[[#This Row],[IMC_raw]]/1000000000000000</f>
        <v>29.069666738240301</v>
      </c>
      <c r="M6176" s="2">
        <v>2.90696667382403E+16</v>
      </c>
      <c r="N61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6" s="13">
        <f t="shared" si="96"/>
        <v>6175</v>
      </c>
      <c r="P6176" s="2" t="str">
        <f>IF(TablaDatos[[#This Row],[Diabetes]]=0,"No","Si")</f>
        <v>No</v>
      </c>
      <c r="Q6176">
        <v>0</v>
      </c>
      <c r="R6176">
        <f>TablaDatos[[#This Row],[Aux2]]/10000000000000</f>
        <v>2047.83163120015</v>
      </c>
      <c r="S6176" s="1">
        <v>2.04783163120015E+16</v>
      </c>
      <c r="T6176" s="7">
        <f>TablaDatos[[#This Row],[Aux3]]/100000000000000</f>
        <v>233.89471056397201</v>
      </c>
      <c r="U6176" s="1">
        <v>2.33894710563972E+16</v>
      </c>
      <c r="V6176">
        <v>155.80000000000001</v>
      </c>
      <c r="W6176">
        <v>94.1</v>
      </c>
    </row>
    <row r="6177" spans="1:23">
      <c r="A6177">
        <v>2011</v>
      </c>
      <c r="B6177">
        <v>58</v>
      </c>
      <c r="C6177" t="s">
        <v>23</v>
      </c>
      <c r="D6177" t="s">
        <v>29</v>
      </c>
      <c r="E6177" t="s">
        <v>18</v>
      </c>
      <c r="F6177" t="s">
        <v>19</v>
      </c>
      <c r="G6177" t="s">
        <v>28</v>
      </c>
      <c r="H6177" s="3">
        <v>10718.24</v>
      </c>
      <c r="I6177" t="s">
        <v>19</v>
      </c>
      <c r="J6177" t="s">
        <v>18</v>
      </c>
      <c r="K61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29.036264404040999</v>
      </c>
      <c r="L6177" s="6">
        <f>TablaDatos[[#This Row],[IMC_raw]]/1000000000000000</f>
        <v>29.036264404040999</v>
      </c>
      <c r="M6177" s="2">
        <v>2.9036264404041E+16</v>
      </c>
      <c r="N61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7" s="13">
        <f t="shared" si="96"/>
        <v>6176</v>
      </c>
      <c r="P6177" s="2" t="str">
        <f>IF(TablaDatos[[#This Row],[Diabetes]]=0,"No","Si")</f>
        <v>No</v>
      </c>
      <c r="Q6177">
        <v>0</v>
      </c>
      <c r="R6177">
        <f>TablaDatos[[#This Row],[Aux2]]/10000000000000</f>
        <v>1890.1812650219399</v>
      </c>
      <c r="S6177" s="1">
        <v>1.89018126502194E+16</v>
      </c>
      <c r="T6177" s="7">
        <f>TablaDatos[[#This Row],[Aux3]]/100000000000000</f>
        <v>2.12687546633809</v>
      </c>
      <c r="U6177" s="1">
        <v>212687546633809</v>
      </c>
      <c r="V6177">
        <v>148.30000000000001</v>
      </c>
      <c r="W6177">
        <v>98.6</v>
      </c>
    </row>
    <row r="6178" spans="1:23">
      <c r="A6178">
        <v>2011</v>
      </c>
      <c r="B6178">
        <v>55</v>
      </c>
      <c r="C6178" t="s">
        <v>16</v>
      </c>
      <c r="D6178" t="s">
        <v>29</v>
      </c>
      <c r="E6178" t="s">
        <v>19</v>
      </c>
      <c r="F6178" t="s">
        <v>24</v>
      </c>
      <c r="G6178" t="s">
        <v>28</v>
      </c>
      <c r="H6178" s="3">
        <v>17399.509999999998</v>
      </c>
      <c r="I6178" t="s">
        <v>21</v>
      </c>
      <c r="J6178" t="s">
        <v>21</v>
      </c>
      <c r="K61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29.019820974612301</v>
      </c>
      <c r="L6178" s="6">
        <f>TablaDatos[[#This Row],[IMC_raw]]/1000000000000000</f>
        <v>29.019820974612301</v>
      </c>
      <c r="M6178" s="2">
        <v>2.90198209746123E+16</v>
      </c>
      <c r="N61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8" s="13">
        <f t="shared" si="96"/>
        <v>6177</v>
      </c>
      <c r="P6178" s="2" t="str">
        <f>IF(TablaDatos[[#This Row],[Diabetes]]=0,"No","Si")</f>
        <v>Si</v>
      </c>
      <c r="Q6178">
        <v>1</v>
      </c>
      <c r="R6178">
        <f>TablaDatos[[#This Row],[Aux2]]/10000000000000</f>
        <v>220.36930972807099</v>
      </c>
      <c r="S6178" s="1">
        <v>2203693097280710</v>
      </c>
      <c r="T6178" s="7">
        <f>TablaDatos[[#This Row],[Aux3]]/100000000000000</f>
        <v>27.110719772066599</v>
      </c>
      <c r="U6178" s="1">
        <v>2711071977206660</v>
      </c>
      <c r="V6178">
        <v>174.7</v>
      </c>
      <c r="W6178">
        <v>99</v>
      </c>
    </row>
    <row r="6179" spans="1:23">
      <c r="A6179">
        <v>2011</v>
      </c>
      <c r="B6179">
        <v>60</v>
      </c>
      <c r="C6179" t="s">
        <v>16</v>
      </c>
      <c r="D6179" t="s">
        <v>17</v>
      </c>
      <c r="E6179" t="s">
        <v>21</v>
      </c>
      <c r="F6179" t="s">
        <v>24</v>
      </c>
      <c r="G6179" t="s">
        <v>28</v>
      </c>
      <c r="H6179" s="3">
        <v>21036.68</v>
      </c>
      <c r="I6179" t="s">
        <v>21</v>
      </c>
      <c r="J6179" t="s">
        <v>18</v>
      </c>
      <c r="K61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28.995820742505099</v>
      </c>
      <c r="L6179" s="6">
        <f>TablaDatos[[#This Row],[IMC_raw]]/1000000000000000</f>
        <v>28.995820742505099</v>
      </c>
      <c r="M6179" s="2">
        <v>2.89958207425051E+16</v>
      </c>
      <c r="N61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79" s="13">
        <f t="shared" si="96"/>
        <v>6178</v>
      </c>
      <c r="P6179" s="2" t="str">
        <f>IF(TablaDatos[[#This Row],[Diabetes]]=0,"No","Si")</f>
        <v>No</v>
      </c>
      <c r="Q6179">
        <v>0</v>
      </c>
      <c r="R6179">
        <f>TablaDatos[[#This Row],[Aux2]]/10000000000000</f>
        <v>205.03860629238201</v>
      </c>
      <c r="S6179" s="1">
        <v>2050386062923820</v>
      </c>
      <c r="T6179" s="7">
        <f>TablaDatos[[#This Row],[Aux3]]/100000000000000</f>
        <v>222.59426646352699</v>
      </c>
      <c r="U6179" s="1">
        <v>2.22594266463527E+16</v>
      </c>
      <c r="V6179">
        <v>166.4</v>
      </c>
      <c r="W6179">
        <v>97.3</v>
      </c>
    </row>
    <row r="6180" spans="1:23">
      <c r="A6180">
        <v>2011</v>
      </c>
      <c r="B6180">
        <v>53</v>
      </c>
      <c r="C6180" t="s">
        <v>16</v>
      </c>
      <c r="D6180" t="s">
        <v>17</v>
      </c>
      <c r="E6180" t="s">
        <v>18</v>
      </c>
      <c r="F6180" t="s">
        <v>19</v>
      </c>
      <c r="G6180" t="s">
        <v>20</v>
      </c>
      <c r="H6180" s="3">
        <v>21778.52</v>
      </c>
      <c r="I6180" t="s">
        <v>19</v>
      </c>
      <c r="J6180" t="s">
        <v>22</v>
      </c>
      <c r="K61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28.885341334757999</v>
      </c>
      <c r="L6180" s="6">
        <f>TablaDatos[[#This Row],[IMC_raw]]/1000000000000000</f>
        <v>28.885341334757999</v>
      </c>
      <c r="M6180" s="2">
        <v>2.8885341334758E+16</v>
      </c>
      <c r="N61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0" s="13">
        <f t="shared" si="96"/>
        <v>6179</v>
      </c>
      <c r="P6180" s="2" t="str">
        <f>IF(TablaDatos[[#This Row],[Diabetes]]=0,"No","Si")</f>
        <v>No</v>
      </c>
      <c r="Q6180">
        <v>0</v>
      </c>
      <c r="R6180">
        <f>TablaDatos[[#This Row],[Aux2]]/10000000000000</f>
        <v>2171.1602381876301</v>
      </c>
      <c r="S6180" s="1">
        <v>2.17116023818763E+16</v>
      </c>
      <c r="T6180" s="7">
        <f>TablaDatos[[#This Row],[Aux3]]/100000000000000</f>
        <v>233.40707765229499</v>
      </c>
      <c r="U6180" s="1">
        <v>2.33407077652295E+16</v>
      </c>
      <c r="V6180">
        <v>143.69999999999999</v>
      </c>
      <c r="W6180">
        <v>88.4</v>
      </c>
    </row>
    <row r="6181" spans="1:23">
      <c r="A6181">
        <v>2011</v>
      </c>
      <c r="B6181">
        <v>49</v>
      </c>
      <c r="C6181" t="s">
        <v>16</v>
      </c>
      <c r="D6181" t="s">
        <v>42</v>
      </c>
      <c r="E6181" t="s">
        <v>19</v>
      </c>
      <c r="F6181" t="s">
        <v>19</v>
      </c>
      <c r="G6181" t="s">
        <v>20</v>
      </c>
      <c r="H6181" s="3">
        <v>17589.11</v>
      </c>
      <c r="I6181" t="s">
        <v>21</v>
      </c>
      <c r="J6181" t="s">
        <v>21</v>
      </c>
      <c r="K61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28.865267765423699</v>
      </c>
      <c r="L6181" s="5">
        <f>TablaDatos[[#This Row],[IMC_raw]]/1000000000000000</f>
        <v>28.865267765423699</v>
      </c>
      <c r="M6181" s="2">
        <v>2.88652677654237E+16</v>
      </c>
      <c r="N61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1" s="13">
        <f t="shared" si="96"/>
        <v>6180</v>
      </c>
      <c r="P6181" s="2" t="str">
        <f>IF(TablaDatos[[#This Row],[Diabetes]]=0,"No","Si")</f>
        <v>Si</v>
      </c>
      <c r="Q6181">
        <v>1</v>
      </c>
      <c r="R6181">
        <f>TablaDatos[[#This Row],[Aux2]]/10000000000000</f>
        <v>2434.8438213731802</v>
      </c>
      <c r="S6181" s="1">
        <v>2.43484382137318E+16</v>
      </c>
      <c r="T6181" s="7">
        <f>TablaDatos[[#This Row],[Aux3]]/100000000000000</f>
        <v>25.896885292644399</v>
      </c>
      <c r="U6181" s="1">
        <v>2589688529264440</v>
      </c>
      <c r="V6181">
        <v>165</v>
      </c>
      <c r="W6181">
        <v>95</v>
      </c>
    </row>
    <row r="6182" spans="1:23">
      <c r="A6182">
        <v>2011</v>
      </c>
      <c r="B6182">
        <v>67</v>
      </c>
      <c r="C6182" t="s">
        <v>23</v>
      </c>
      <c r="D6182" t="s">
        <v>72</v>
      </c>
      <c r="E6182" t="s">
        <v>18</v>
      </c>
      <c r="F6182" t="s">
        <v>24</v>
      </c>
      <c r="G6182" t="s">
        <v>25</v>
      </c>
      <c r="H6182" s="3">
        <v>24066.26</v>
      </c>
      <c r="I6182" t="s">
        <v>21</v>
      </c>
      <c r="J6182" t="s">
        <v>22</v>
      </c>
      <c r="K61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28.845115632638901</v>
      </c>
      <c r="L6182" s="5">
        <f>TablaDatos[[#This Row],[IMC_raw]]/1000000000000000</f>
        <v>28.845115632638901</v>
      </c>
      <c r="M6182" s="2">
        <v>2.88451156326389E+16</v>
      </c>
      <c r="N61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2" s="13">
        <f t="shared" si="96"/>
        <v>6181</v>
      </c>
      <c r="P6182" s="2" t="str">
        <f>IF(TablaDatos[[#This Row],[Diabetes]]=0,"No","Si")</f>
        <v>No</v>
      </c>
      <c r="Q6182">
        <v>0</v>
      </c>
      <c r="R6182">
        <f>TablaDatos[[#This Row],[Aux2]]/10000000000000</f>
        <v>2008.8896490448201</v>
      </c>
      <c r="S6182" s="1">
        <v>2.00888964904482E+16</v>
      </c>
      <c r="T6182" s="7">
        <f>TablaDatos[[#This Row],[Aux3]]/100000000000000</f>
        <v>23.145416661027699</v>
      </c>
      <c r="U6182" s="1">
        <v>2314541666102770</v>
      </c>
      <c r="V6182">
        <v>158.19999999999999</v>
      </c>
      <c r="W6182">
        <v>93.9</v>
      </c>
    </row>
    <row r="6183" spans="1:23">
      <c r="A6183">
        <v>2011</v>
      </c>
      <c r="B6183">
        <v>56</v>
      </c>
      <c r="C6183" t="s">
        <v>23</v>
      </c>
      <c r="D6183" t="s">
        <v>29</v>
      </c>
      <c r="E6183" t="s">
        <v>18</v>
      </c>
      <c r="F6183" t="s">
        <v>19</v>
      </c>
      <c r="G6183" t="s">
        <v>28</v>
      </c>
      <c r="H6183" s="3">
        <v>17874.82</v>
      </c>
      <c r="I6183" t="s">
        <v>21</v>
      </c>
      <c r="J6183" t="s">
        <v>18</v>
      </c>
      <c r="K61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28.829424037238098</v>
      </c>
      <c r="L6183" s="6">
        <f>TablaDatos[[#This Row],[IMC_raw]]/1000000000000000</f>
        <v>2.8829424037238098</v>
      </c>
      <c r="M6183" s="2">
        <v>2882942403723810</v>
      </c>
      <c r="N61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3" s="13">
        <f t="shared" si="96"/>
        <v>6182</v>
      </c>
      <c r="P6183" s="2" t="str">
        <f>IF(TablaDatos[[#This Row],[Diabetes]]=0,"No","Si")</f>
        <v>No</v>
      </c>
      <c r="Q6183">
        <v>0</v>
      </c>
      <c r="R6183">
        <f>TablaDatos[[#This Row],[Aux2]]/10000000000000</f>
        <v>2092.0077851087799</v>
      </c>
      <c r="S6183" s="1">
        <v>2.09200778510878E+16</v>
      </c>
      <c r="T6183" s="7">
        <f>TablaDatos[[#This Row],[Aux3]]/100000000000000</f>
        <v>25.523709152800599</v>
      </c>
      <c r="U6183" s="1">
        <v>2552370915280060</v>
      </c>
      <c r="V6183">
        <v>157.19999999999999</v>
      </c>
      <c r="W6183">
        <v>97.1</v>
      </c>
    </row>
    <row r="6184" spans="1:23">
      <c r="A6184">
        <v>2011</v>
      </c>
      <c r="B6184">
        <v>70</v>
      </c>
      <c r="C6184" t="s">
        <v>16</v>
      </c>
      <c r="D6184" t="s">
        <v>30</v>
      </c>
      <c r="E6184" t="s">
        <v>19</v>
      </c>
      <c r="F6184" t="s">
        <v>19</v>
      </c>
      <c r="G6184" t="s">
        <v>25</v>
      </c>
      <c r="H6184" s="3">
        <v>26797.8</v>
      </c>
      <c r="I6184" t="s">
        <v>21</v>
      </c>
      <c r="J6184" t="s">
        <v>22</v>
      </c>
      <c r="K61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28.7899010333287</v>
      </c>
      <c r="L6184" s="6">
        <f>TablaDatos[[#This Row],[IMC_raw]]/1000000000000000</f>
        <v>28.7899010333287</v>
      </c>
      <c r="M6184" s="2">
        <v>2.87899010333287E+16</v>
      </c>
      <c r="N61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4" s="13">
        <f t="shared" si="96"/>
        <v>6183</v>
      </c>
      <c r="P6184" s="2" t="str">
        <f>IF(TablaDatos[[#This Row],[Diabetes]]=0,"No","Si")</f>
        <v>No</v>
      </c>
      <c r="Q6184">
        <v>0</v>
      </c>
      <c r="R6184">
        <f>TablaDatos[[#This Row],[Aux2]]/10000000000000</f>
        <v>2383.0896955401799</v>
      </c>
      <c r="S6184" s="1">
        <v>2.38308969554018E+16</v>
      </c>
      <c r="T6184" s="7">
        <f>TablaDatos[[#This Row],[Aux3]]/100000000000000</f>
        <v>247.50834285211201</v>
      </c>
      <c r="U6184" s="1">
        <v>2.47508342852112E+16</v>
      </c>
      <c r="V6184">
        <v>162.4</v>
      </c>
      <c r="W6184">
        <v>104.5</v>
      </c>
    </row>
    <row r="6185" spans="1:23">
      <c r="A6185">
        <v>2011</v>
      </c>
      <c r="B6185">
        <v>57</v>
      </c>
      <c r="C6185" t="s">
        <v>23</v>
      </c>
      <c r="D6185" t="s">
        <v>73</v>
      </c>
      <c r="E6185" t="s">
        <v>18</v>
      </c>
      <c r="F6185" t="s">
        <v>19</v>
      </c>
      <c r="G6185" t="s">
        <v>28</v>
      </c>
      <c r="H6185" s="3">
        <v>21885.77</v>
      </c>
      <c r="I6185" t="s">
        <v>19</v>
      </c>
      <c r="J6185" t="s">
        <v>18</v>
      </c>
      <c r="K61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28.789333049931599</v>
      </c>
      <c r="L6185" s="5">
        <f>TablaDatos[[#This Row],[IMC_raw]]/1000000000000000</f>
        <v>2.87893330499316</v>
      </c>
      <c r="M6185" s="2">
        <v>2878933304993160</v>
      </c>
      <c r="N61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5" s="13">
        <f t="shared" si="96"/>
        <v>6184</v>
      </c>
      <c r="P6185" s="2" t="str">
        <f>IF(TablaDatos[[#This Row],[Diabetes]]=0,"No","Si")</f>
        <v>No</v>
      </c>
      <c r="Q6185">
        <v>0</v>
      </c>
      <c r="R6185">
        <f>TablaDatos[[#This Row],[Aux2]]/10000000000000</f>
        <v>192.00437546908699</v>
      </c>
      <c r="S6185" s="1">
        <v>1920043754690870</v>
      </c>
      <c r="T6185" s="7">
        <f>TablaDatos[[#This Row],[Aux3]]/100000000000000</f>
        <v>197.72542664170899</v>
      </c>
      <c r="U6185" s="1">
        <v>1.97725426641709E+16</v>
      </c>
      <c r="V6185">
        <v>150.1</v>
      </c>
      <c r="W6185">
        <v>89.7</v>
      </c>
    </row>
    <row r="6186" spans="1:23">
      <c r="A6186">
        <v>2011</v>
      </c>
      <c r="B6186">
        <v>69</v>
      </c>
      <c r="C6186" t="s">
        <v>23</v>
      </c>
      <c r="D6186" t="s">
        <v>42</v>
      </c>
      <c r="E6186" t="s">
        <v>21</v>
      </c>
      <c r="F6186" t="s">
        <v>24</v>
      </c>
      <c r="G6186" t="s">
        <v>25</v>
      </c>
      <c r="H6186" s="3">
        <v>15423.56</v>
      </c>
      <c r="I6186" t="s">
        <v>19</v>
      </c>
      <c r="J6186" t="s">
        <v>22</v>
      </c>
      <c r="K61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28.7763673104837</v>
      </c>
      <c r="L6186" s="6">
        <f>TablaDatos[[#This Row],[IMC_raw]]/1000000000000000</f>
        <v>28.7763673104837</v>
      </c>
      <c r="M6186" s="2">
        <v>2.87763673104837E+16</v>
      </c>
      <c r="N61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6" s="13">
        <f t="shared" si="96"/>
        <v>6185</v>
      </c>
      <c r="P6186" s="2" t="str">
        <f>IF(TablaDatos[[#This Row],[Diabetes]]=0,"No","Si")</f>
        <v>No</v>
      </c>
      <c r="Q6186">
        <v>0</v>
      </c>
      <c r="R6186">
        <f>TablaDatos[[#This Row],[Aux2]]/10000000000000</f>
        <v>2225.18765320599</v>
      </c>
      <c r="S6186" s="1">
        <v>2.22518765320599E+16</v>
      </c>
      <c r="T6186" s="7">
        <f>TablaDatos[[#This Row],[Aux3]]/100000000000000</f>
        <v>240.902042875365</v>
      </c>
      <c r="U6186" s="1">
        <v>2.40902042875365E+16</v>
      </c>
      <c r="V6186">
        <v>154.69999999999999</v>
      </c>
      <c r="W6186">
        <v>95.2</v>
      </c>
    </row>
    <row r="6187" spans="1:23">
      <c r="A6187">
        <v>2011</v>
      </c>
      <c r="B6187">
        <v>58</v>
      </c>
      <c r="C6187" t="s">
        <v>23</v>
      </c>
      <c r="D6187" t="s">
        <v>17</v>
      </c>
      <c r="E6187" t="s">
        <v>19</v>
      </c>
      <c r="F6187" t="s">
        <v>35</v>
      </c>
      <c r="G6187" t="s">
        <v>28</v>
      </c>
      <c r="H6187" s="3">
        <v>24347.119999999999</v>
      </c>
      <c r="I6187" t="s">
        <v>21</v>
      </c>
      <c r="J6187" t="s">
        <v>21</v>
      </c>
      <c r="K61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28.7715530722826</v>
      </c>
      <c r="L6187" s="6">
        <f>TablaDatos[[#This Row],[IMC_raw]]/1000000000000000</f>
        <v>2.8771553072282599</v>
      </c>
      <c r="M6187" s="2">
        <v>2877155307228260</v>
      </c>
      <c r="N61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7" s="13">
        <f t="shared" si="96"/>
        <v>6186</v>
      </c>
      <c r="P6187" s="2" t="str">
        <f>IF(TablaDatos[[#This Row],[Diabetes]]=0,"No","Si")</f>
        <v>No</v>
      </c>
      <c r="Q6187">
        <v>0</v>
      </c>
      <c r="R6187">
        <f>TablaDatos[[#This Row],[Aux2]]/10000000000000</f>
        <v>2211.21538657067</v>
      </c>
      <c r="S6187" s="1">
        <v>2.21121538657067E+16</v>
      </c>
      <c r="T6187" s="7">
        <f>TablaDatos[[#This Row],[Aux3]]/100000000000000</f>
        <v>26.303075154933801</v>
      </c>
      <c r="U6187" s="1">
        <v>2630307515493380</v>
      </c>
      <c r="V6187">
        <v>161.80000000000001</v>
      </c>
      <c r="W6187">
        <v>98.2</v>
      </c>
    </row>
    <row r="6188" spans="1:23">
      <c r="A6188">
        <v>2011</v>
      </c>
      <c r="B6188">
        <v>54</v>
      </c>
      <c r="C6188" t="s">
        <v>23</v>
      </c>
      <c r="D6188" t="s">
        <v>37</v>
      </c>
      <c r="E6188" t="s">
        <v>18</v>
      </c>
      <c r="F6188" t="s">
        <v>19</v>
      </c>
      <c r="G6188" t="s">
        <v>20</v>
      </c>
      <c r="H6188" s="3">
        <v>17665.04</v>
      </c>
      <c r="I6188" t="s">
        <v>19</v>
      </c>
      <c r="J6188" t="s">
        <v>18</v>
      </c>
      <c r="K61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28.767791328779101</v>
      </c>
      <c r="L6188" s="5">
        <f>TablaDatos[[#This Row],[IMC_raw]]/1000000000000000</f>
        <v>2.87677913287791</v>
      </c>
      <c r="M6188" s="2">
        <v>2876779132877910</v>
      </c>
      <c r="N61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8" s="13">
        <f t="shared" si="96"/>
        <v>6187</v>
      </c>
      <c r="P6188" s="2" t="str">
        <f>IF(TablaDatos[[#This Row],[Diabetes]]=0,"No","Si")</f>
        <v>No</v>
      </c>
      <c r="Q6188">
        <v>0</v>
      </c>
      <c r="R6188">
        <f>TablaDatos[[#This Row],[Aux2]]/10000000000000</f>
        <v>187.222650393066</v>
      </c>
      <c r="S6188" s="1">
        <v>1872226503930660</v>
      </c>
      <c r="T6188" s="7">
        <f>TablaDatos[[#This Row],[Aux3]]/100000000000000</f>
        <v>200.32147897392801</v>
      </c>
      <c r="U6188" s="1">
        <v>2.00321478973928E+16</v>
      </c>
      <c r="V6188">
        <v>141.1</v>
      </c>
      <c r="W6188">
        <v>87.8</v>
      </c>
    </row>
    <row r="6189" spans="1:23">
      <c r="A6189">
        <v>2011</v>
      </c>
      <c r="B6189">
        <v>57</v>
      </c>
      <c r="C6189" t="s">
        <v>16</v>
      </c>
      <c r="D6189" t="s">
        <v>38</v>
      </c>
      <c r="E6189" t="s">
        <v>21</v>
      </c>
      <c r="F6189" t="s">
        <v>24</v>
      </c>
      <c r="G6189" t="s">
        <v>28</v>
      </c>
      <c r="H6189" s="3">
        <v>13778.65</v>
      </c>
      <c r="I6189" t="s">
        <v>21</v>
      </c>
      <c r="J6189" t="s">
        <v>21</v>
      </c>
      <c r="K61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28.754641066986299</v>
      </c>
      <c r="L6189" s="5">
        <f>TablaDatos[[#This Row],[IMC_raw]]/1000000000000000</f>
        <v>2.87546410669863</v>
      </c>
      <c r="M6189" s="2">
        <v>2875464106698630</v>
      </c>
      <c r="N61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89" s="13">
        <f t="shared" si="96"/>
        <v>6188</v>
      </c>
      <c r="P6189" s="2" t="str">
        <f>IF(TablaDatos[[#This Row],[Diabetes]]=0,"No","Si")</f>
        <v>No</v>
      </c>
      <c r="Q6189">
        <v>0</v>
      </c>
      <c r="R6189">
        <f>TablaDatos[[#This Row],[Aux2]]/10000000000000</f>
        <v>2317.1348730752602</v>
      </c>
      <c r="S6189" s="1">
        <v>2.31713487307526E+16</v>
      </c>
      <c r="T6189" s="7">
        <f>TablaDatos[[#This Row],[Aux3]]/100000000000000</f>
        <v>255.04959656135799</v>
      </c>
      <c r="U6189" s="1">
        <v>2.55049596561358E+16</v>
      </c>
      <c r="V6189">
        <v>157.9</v>
      </c>
      <c r="W6189">
        <v>99.3</v>
      </c>
    </row>
    <row r="6190" spans="1:23">
      <c r="A6190">
        <v>2011</v>
      </c>
      <c r="B6190">
        <v>47</v>
      </c>
      <c r="C6190" t="s">
        <v>23</v>
      </c>
      <c r="D6190" t="s">
        <v>41</v>
      </c>
      <c r="E6190" t="s">
        <v>18</v>
      </c>
      <c r="F6190" t="s">
        <v>24</v>
      </c>
      <c r="G6190" t="s">
        <v>20</v>
      </c>
      <c r="H6190" s="3">
        <v>17883.18</v>
      </c>
      <c r="I6190" t="s">
        <v>21</v>
      </c>
      <c r="J6190" t="s">
        <v>21</v>
      </c>
      <c r="K61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28.711405813062399</v>
      </c>
      <c r="L6190" s="5">
        <f>TablaDatos[[#This Row],[IMC_raw]]/1000000000000000</f>
        <v>28.711405813062399</v>
      </c>
      <c r="M6190" s="2">
        <v>2.87114058130624E+16</v>
      </c>
      <c r="N61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0" s="13">
        <f t="shared" si="96"/>
        <v>6189</v>
      </c>
      <c r="P6190" s="2" t="str">
        <f>IF(TablaDatos[[#This Row],[Diabetes]]=0,"No","Si")</f>
        <v>No</v>
      </c>
      <c r="Q6190">
        <v>0</v>
      </c>
      <c r="R6190">
        <f>TablaDatos[[#This Row],[Aux2]]/10000000000000</f>
        <v>2287.3726090201399</v>
      </c>
      <c r="S6190" s="1">
        <v>2.28737260902014E+16</v>
      </c>
      <c r="T6190" s="7">
        <f>TablaDatos[[#This Row],[Aux3]]/100000000000000</f>
        <v>292.99148934015199</v>
      </c>
      <c r="U6190" s="1">
        <v>2.92991489340152E+16</v>
      </c>
      <c r="V6190">
        <v>147.1</v>
      </c>
      <c r="W6190">
        <v>92.1</v>
      </c>
    </row>
    <row r="6191" spans="1:23">
      <c r="A6191">
        <v>2011</v>
      </c>
      <c r="B6191">
        <v>55</v>
      </c>
      <c r="C6191" t="s">
        <v>16</v>
      </c>
      <c r="D6191" t="s">
        <v>29</v>
      </c>
      <c r="E6191" t="s">
        <v>18</v>
      </c>
      <c r="F6191" t="s">
        <v>24</v>
      </c>
      <c r="G6191" t="s">
        <v>28</v>
      </c>
      <c r="H6191" s="3">
        <v>15605.67</v>
      </c>
      <c r="I6191" t="s">
        <v>21</v>
      </c>
      <c r="J6191" t="s">
        <v>18</v>
      </c>
      <c r="K61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28.670658391356099</v>
      </c>
      <c r="L6191" s="6">
        <f>TablaDatos[[#This Row],[IMC_raw]]/1000000000000000</f>
        <v>28.670658391356099</v>
      </c>
      <c r="M6191" s="2">
        <v>2.86706583913561E+16</v>
      </c>
      <c r="N61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1" s="13">
        <f t="shared" si="96"/>
        <v>6190</v>
      </c>
      <c r="P6191" s="2" t="str">
        <f>IF(TablaDatos[[#This Row],[Diabetes]]=0,"No","Si")</f>
        <v>No</v>
      </c>
      <c r="Q6191">
        <v>0</v>
      </c>
      <c r="R6191">
        <f>TablaDatos[[#This Row],[Aux2]]/10000000000000</f>
        <v>228.10757445148599</v>
      </c>
      <c r="S6191" s="1">
        <v>2281075744514860</v>
      </c>
      <c r="T6191" s="7">
        <f>TablaDatos[[#This Row],[Aux3]]/100000000000000</f>
        <v>205.45917486958501</v>
      </c>
      <c r="U6191" s="1">
        <v>2.05459174869585E+16</v>
      </c>
      <c r="V6191">
        <v>166</v>
      </c>
      <c r="W6191">
        <v>96.4</v>
      </c>
    </row>
    <row r="6192" spans="1:23">
      <c r="A6192">
        <v>2011</v>
      </c>
      <c r="B6192">
        <v>47</v>
      </c>
      <c r="C6192" t="s">
        <v>16</v>
      </c>
      <c r="D6192" t="s">
        <v>73</v>
      </c>
      <c r="E6192" t="s">
        <v>18</v>
      </c>
      <c r="F6192" t="s">
        <v>35</v>
      </c>
      <c r="G6192" t="s">
        <v>20</v>
      </c>
      <c r="H6192" s="3">
        <v>62077.06</v>
      </c>
      <c r="I6192" t="s">
        <v>19</v>
      </c>
      <c r="J6192" t="s">
        <v>19</v>
      </c>
      <c r="K61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28.615871677270899</v>
      </c>
      <c r="L6192" s="5">
        <f>TablaDatos[[#This Row],[IMC_raw]]/1000000000000000</f>
        <v>28.615871677270899</v>
      </c>
      <c r="M6192" s="2">
        <v>2.86158716772709E+16</v>
      </c>
      <c r="N61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2" s="13">
        <f t="shared" si="96"/>
        <v>6191</v>
      </c>
      <c r="P6192" s="2" t="str">
        <f>IF(TablaDatos[[#This Row],[Diabetes]]=0,"No","Si")</f>
        <v>No</v>
      </c>
      <c r="Q6192">
        <v>0</v>
      </c>
      <c r="R6192">
        <f>TablaDatos[[#This Row],[Aux2]]/10000000000000</f>
        <v>1968.9330718681299</v>
      </c>
      <c r="S6192" s="1">
        <v>1.96893307186813E+16</v>
      </c>
      <c r="T6192" s="7">
        <f>TablaDatos[[#This Row],[Aux3]]/100000000000000</f>
        <v>226.755237475418</v>
      </c>
      <c r="U6192" s="1">
        <v>2.26755237475418E+16</v>
      </c>
      <c r="V6192">
        <v>142.1</v>
      </c>
      <c r="W6192">
        <v>90.3</v>
      </c>
    </row>
    <row r="6193" spans="1:23">
      <c r="A6193">
        <v>2011</v>
      </c>
      <c r="B6193">
        <v>51</v>
      </c>
      <c r="C6193" t="s">
        <v>23</v>
      </c>
      <c r="D6193" t="s">
        <v>17</v>
      </c>
      <c r="E6193" t="s">
        <v>18</v>
      </c>
      <c r="F6193" t="s">
        <v>19</v>
      </c>
      <c r="G6193" t="s">
        <v>20</v>
      </c>
      <c r="H6193" s="3">
        <v>38108.93</v>
      </c>
      <c r="I6193" t="s">
        <v>19</v>
      </c>
      <c r="J6193" t="s">
        <v>18</v>
      </c>
      <c r="K61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28.605931739272499</v>
      </c>
      <c r="L6193" s="5">
        <f>TablaDatos[[#This Row],[IMC_raw]]/1000000000000000</f>
        <v>28.605931739272499</v>
      </c>
      <c r="M6193" s="2">
        <v>2.86059317392725E+16</v>
      </c>
      <c r="N61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3" s="13">
        <f t="shared" si="96"/>
        <v>6192</v>
      </c>
      <c r="P6193" s="2" t="str">
        <f>IF(TablaDatos[[#This Row],[Diabetes]]=0,"No","Si")</f>
        <v>No</v>
      </c>
      <c r="Q6193">
        <v>0</v>
      </c>
      <c r="R6193">
        <f>TablaDatos[[#This Row],[Aux2]]/10000000000000</f>
        <v>1650.8438298016199</v>
      </c>
      <c r="S6193" s="1">
        <v>1.65084382980162E+16</v>
      </c>
      <c r="T6193" s="7">
        <f>TablaDatos[[#This Row],[Aux3]]/100000000000000</f>
        <v>210.97599570967699</v>
      </c>
      <c r="U6193" s="1">
        <v>2.10975995709677E+16</v>
      </c>
      <c r="V6193">
        <v>127.8</v>
      </c>
      <c r="W6193">
        <v>86.3</v>
      </c>
    </row>
    <row r="6194" spans="1:23">
      <c r="A6194">
        <v>2011</v>
      </c>
      <c r="B6194">
        <v>54</v>
      </c>
      <c r="C6194" t="s">
        <v>16</v>
      </c>
      <c r="D6194" t="s">
        <v>74</v>
      </c>
      <c r="E6194" t="s">
        <v>19</v>
      </c>
      <c r="F6194" t="s">
        <v>24</v>
      </c>
      <c r="G6194" t="s">
        <v>20</v>
      </c>
      <c r="H6194" s="3">
        <v>21380.42</v>
      </c>
      <c r="I6194" t="s">
        <v>19</v>
      </c>
      <c r="J6194" t="s">
        <v>22</v>
      </c>
      <c r="K61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28.599822015764001</v>
      </c>
      <c r="L6194" s="5">
        <f>TablaDatos[[#This Row],[IMC_raw]]/1000000000000000</f>
        <v>2.8599822015764</v>
      </c>
      <c r="M6194" s="2">
        <v>2859982201576400</v>
      </c>
      <c r="N61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4" s="13">
        <f t="shared" si="96"/>
        <v>6193</v>
      </c>
      <c r="P6194" s="2" t="str">
        <f>IF(TablaDatos[[#This Row],[Diabetes]]=0,"No","Si")</f>
        <v>No</v>
      </c>
      <c r="Q6194">
        <v>0</v>
      </c>
      <c r="R6194">
        <f>TablaDatos[[#This Row],[Aux2]]/10000000000000</f>
        <v>2034.1563942171299</v>
      </c>
      <c r="S6194" s="1">
        <v>2.03415639421713E+16</v>
      </c>
      <c r="T6194" s="7">
        <f>TablaDatos[[#This Row],[Aux3]]/100000000000000</f>
        <v>234.08212690837701</v>
      </c>
      <c r="U6194" s="1">
        <v>2.34082126908377E+16</v>
      </c>
      <c r="V6194">
        <v>149</v>
      </c>
      <c r="W6194">
        <v>89.8</v>
      </c>
    </row>
    <row r="6195" spans="1:23">
      <c r="A6195">
        <v>2011</v>
      </c>
      <c r="B6195">
        <v>56</v>
      </c>
      <c r="C6195" t="s">
        <v>16</v>
      </c>
      <c r="D6195" t="s">
        <v>33</v>
      </c>
      <c r="E6195" t="s">
        <v>18</v>
      </c>
      <c r="F6195" t="s">
        <v>24</v>
      </c>
      <c r="G6195" t="s">
        <v>28</v>
      </c>
      <c r="H6195" s="3">
        <v>30532.880000000001</v>
      </c>
      <c r="I6195" t="s">
        <v>19</v>
      </c>
      <c r="J6195" t="s">
        <v>22</v>
      </c>
      <c r="K61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28.5994056460402</v>
      </c>
      <c r="L6195" s="5">
        <f>TablaDatos[[#This Row],[IMC_raw]]/1000000000000000</f>
        <v>28.5994056460402</v>
      </c>
      <c r="M6195" s="2">
        <v>2.85994056460402E+16</v>
      </c>
      <c r="N61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5" s="13">
        <f t="shared" si="96"/>
        <v>6194</v>
      </c>
      <c r="P6195" s="2" t="str">
        <f>IF(TablaDatos[[#This Row],[Diabetes]]=0,"No","Si")</f>
        <v>No</v>
      </c>
      <c r="Q6195">
        <v>0</v>
      </c>
      <c r="R6195">
        <f>TablaDatos[[#This Row],[Aux2]]/10000000000000</f>
        <v>2101.8897877838699</v>
      </c>
      <c r="S6195" s="1">
        <v>2.10188978778387E+16</v>
      </c>
      <c r="T6195" s="7">
        <f>TablaDatos[[#This Row],[Aux3]]/100000000000000</f>
        <v>243.371015390857</v>
      </c>
      <c r="U6195" s="1">
        <v>2.43371015390857E+16</v>
      </c>
      <c r="V6195">
        <v>159</v>
      </c>
      <c r="W6195">
        <v>92.2</v>
      </c>
    </row>
    <row r="6196" spans="1:23">
      <c r="A6196">
        <v>2011</v>
      </c>
      <c r="B6196">
        <v>52</v>
      </c>
      <c r="C6196" t="s">
        <v>16</v>
      </c>
      <c r="D6196" t="s">
        <v>42</v>
      </c>
      <c r="E6196" t="s">
        <v>18</v>
      </c>
      <c r="F6196" t="s">
        <v>35</v>
      </c>
      <c r="G6196" t="s">
        <v>20</v>
      </c>
      <c r="H6196" s="3">
        <v>20322.82</v>
      </c>
      <c r="I6196" t="s">
        <v>19</v>
      </c>
      <c r="J6196" t="s">
        <v>21</v>
      </c>
      <c r="K61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28.5981341984665</v>
      </c>
      <c r="L6196" s="6">
        <f>TablaDatos[[#This Row],[IMC_raw]]/1000000000000000</f>
        <v>28.5981341984665</v>
      </c>
      <c r="M6196" s="2">
        <v>2.85981341984665E+16</v>
      </c>
      <c r="N61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6" s="13">
        <f t="shared" si="96"/>
        <v>6195</v>
      </c>
      <c r="P6196" s="2" t="str">
        <f>IF(TablaDatos[[#This Row],[Diabetes]]=0,"No","Si")</f>
        <v>No</v>
      </c>
      <c r="Q6196">
        <v>0</v>
      </c>
      <c r="R6196">
        <f>TablaDatos[[#This Row],[Aux2]]/10000000000000</f>
        <v>1899.6188180149099</v>
      </c>
      <c r="S6196" s="1">
        <v>1.89961881801491E+16</v>
      </c>
      <c r="T6196" s="7">
        <f>TablaDatos[[#This Row],[Aux3]]/100000000000000</f>
        <v>24.7886946852954</v>
      </c>
      <c r="U6196" s="1">
        <v>2478869468529540</v>
      </c>
      <c r="V6196">
        <v>141.4</v>
      </c>
      <c r="W6196">
        <v>87.9</v>
      </c>
    </row>
    <row r="6197" spans="1:23">
      <c r="A6197">
        <v>2011</v>
      </c>
      <c r="B6197">
        <v>57</v>
      </c>
      <c r="C6197" t="s">
        <v>23</v>
      </c>
      <c r="D6197" t="s">
        <v>73</v>
      </c>
      <c r="E6197" t="s">
        <v>18</v>
      </c>
      <c r="F6197" t="s">
        <v>40</v>
      </c>
      <c r="G6197" t="s">
        <v>28</v>
      </c>
      <c r="H6197" s="3">
        <v>37851.279999999999</v>
      </c>
      <c r="I6197" t="s">
        <v>19</v>
      </c>
      <c r="J6197" t="s">
        <v>19</v>
      </c>
      <c r="K61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28.559585225500502</v>
      </c>
      <c r="L6197" s="6">
        <f>TablaDatos[[#This Row],[IMC_raw]]/1000000000000000</f>
        <v>2.8559585225500501</v>
      </c>
      <c r="M6197" s="2">
        <v>2855958522550050</v>
      </c>
      <c r="N61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7" s="13">
        <f t="shared" si="96"/>
        <v>6196</v>
      </c>
      <c r="P6197" s="2" t="str">
        <f>IF(TablaDatos[[#This Row],[Diabetes]]=0,"No","Si")</f>
        <v>No</v>
      </c>
      <c r="Q6197">
        <v>0</v>
      </c>
      <c r="R6197">
        <f>TablaDatos[[#This Row],[Aux2]]/10000000000000</f>
        <v>1984.82818589666</v>
      </c>
      <c r="S6197" s="1">
        <v>1.98482818589666E+16</v>
      </c>
      <c r="T6197" s="7">
        <f>TablaDatos[[#This Row],[Aux3]]/100000000000000</f>
        <v>198.889792832144</v>
      </c>
      <c r="U6197" s="1">
        <v>1.98889792832144E+16</v>
      </c>
      <c r="V6197">
        <v>153</v>
      </c>
      <c r="W6197">
        <v>88.3</v>
      </c>
    </row>
    <row r="6198" spans="1:23">
      <c r="A6198">
        <v>2011</v>
      </c>
      <c r="B6198">
        <v>57</v>
      </c>
      <c r="C6198" t="s">
        <v>16</v>
      </c>
      <c r="D6198" t="s">
        <v>37</v>
      </c>
      <c r="E6198" t="s">
        <v>18</v>
      </c>
      <c r="F6198" t="s">
        <v>19</v>
      </c>
      <c r="G6198" t="s">
        <v>28</v>
      </c>
      <c r="H6198" s="3">
        <v>20591.82</v>
      </c>
      <c r="I6198" t="s">
        <v>19</v>
      </c>
      <c r="J6198" t="s">
        <v>18</v>
      </c>
      <c r="K61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28.535723816350099</v>
      </c>
      <c r="L6198" s="5">
        <f>TablaDatos[[#This Row],[IMC_raw]]/1000000000000000</f>
        <v>28.535723816350099</v>
      </c>
      <c r="M6198" s="2">
        <v>2.85357238163501E+16</v>
      </c>
      <c r="N61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8" s="13">
        <f t="shared" si="96"/>
        <v>6197</v>
      </c>
      <c r="P6198" s="2" t="str">
        <f>IF(TablaDatos[[#This Row],[Diabetes]]=0,"No","Si")</f>
        <v>No</v>
      </c>
      <c r="Q6198">
        <v>0</v>
      </c>
      <c r="R6198">
        <f>TablaDatos[[#This Row],[Aux2]]/10000000000000</f>
        <v>2150.4852651250199</v>
      </c>
      <c r="S6198" s="1">
        <v>2.15048526512502E+16</v>
      </c>
      <c r="T6198" s="7">
        <f>TablaDatos[[#This Row],[Aux3]]/100000000000000</f>
        <v>200.26167461681001</v>
      </c>
      <c r="U6198" s="1">
        <v>2.0026167461681E+16</v>
      </c>
      <c r="V6198">
        <v>151.4</v>
      </c>
      <c r="W6198">
        <v>99.4</v>
      </c>
    </row>
    <row r="6199" spans="1:23">
      <c r="A6199">
        <v>2011</v>
      </c>
      <c r="B6199">
        <v>57</v>
      </c>
      <c r="C6199" t="s">
        <v>23</v>
      </c>
      <c r="D6199" t="s">
        <v>29</v>
      </c>
      <c r="E6199" t="s">
        <v>19</v>
      </c>
      <c r="F6199" t="s">
        <v>24</v>
      </c>
      <c r="G6199" t="s">
        <v>28</v>
      </c>
      <c r="H6199" s="3">
        <v>17890.689999999999</v>
      </c>
      <c r="I6199" t="s">
        <v>21</v>
      </c>
      <c r="J6199" t="s">
        <v>19</v>
      </c>
      <c r="K61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28.503644497292601</v>
      </c>
      <c r="L6199" s="6">
        <f>TablaDatos[[#This Row],[IMC_raw]]/1000000000000000</f>
        <v>28.503644497292601</v>
      </c>
      <c r="M6199" s="2">
        <v>2.85036444972926E+16</v>
      </c>
      <c r="N61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199" s="13">
        <f t="shared" si="96"/>
        <v>6198</v>
      </c>
      <c r="P6199" s="2" t="str">
        <f>IF(TablaDatos[[#This Row],[Diabetes]]=0,"No","Si")</f>
        <v>No</v>
      </c>
      <c r="Q6199">
        <v>0</v>
      </c>
      <c r="R6199">
        <f>TablaDatos[[#This Row],[Aux2]]/10000000000000</f>
        <v>2089.9024818656699</v>
      </c>
      <c r="S6199" s="1">
        <v>2.08990248186567E+16</v>
      </c>
      <c r="T6199" s="7">
        <f>TablaDatos[[#This Row],[Aux3]]/100000000000000</f>
        <v>226.48722378792499</v>
      </c>
      <c r="U6199" s="1">
        <v>2.26487223787925E+16</v>
      </c>
      <c r="V6199">
        <v>153.80000000000001</v>
      </c>
      <c r="W6199">
        <v>92.6</v>
      </c>
    </row>
    <row r="6200" spans="1:23">
      <c r="A6200">
        <v>2011</v>
      </c>
      <c r="B6200">
        <v>50</v>
      </c>
      <c r="C6200" t="s">
        <v>23</v>
      </c>
      <c r="D6200" t="s">
        <v>17</v>
      </c>
      <c r="E6200" t="s">
        <v>18</v>
      </c>
      <c r="F6200" t="s">
        <v>19</v>
      </c>
      <c r="G6200" t="s">
        <v>20</v>
      </c>
      <c r="H6200" s="3">
        <v>18159.939999999999</v>
      </c>
      <c r="I6200" t="s">
        <v>21</v>
      </c>
      <c r="J6200" t="s">
        <v>18</v>
      </c>
      <c r="K62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28.452730161068001</v>
      </c>
      <c r="L6200" s="5">
        <f>TablaDatos[[#This Row],[IMC_raw]]/1000000000000000</f>
        <v>28.452730161068001</v>
      </c>
      <c r="M6200" s="2">
        <v>2.8452730161068E+16</v>
      </c>
      <c r="N62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0" s="13">
        <f t="shared" si="96"/>
        <v>6199</v>
      </c>
      <c r="P6200" s="2" t="str">
        <f>IF(TablaDatos[[#This Row],[Diabetes]]=0,"No","Si")</f>
        <v>No</v>
      </c>
      <c r="Q6200">
        <v>0</v>
      </c>
      <c r="R6200">
        <f>TablaDatos[[#This Row],[Aux2]]/10000000000000</f>
        <v>2048.8484217314899</v>
      </c>
      <c r="S6200" s="1">
        <v>2.04884842173149E+16</v>
      </c>
      <c r="T6200" s="7">
        <f>TablaDatos[[#This Row],[Aux3]]/100000000000000</f>
        <v>222.78913785513001</v>
      </c>
      <c r="U6200" s="1">
        <v>2.2278913785513E+16</v>
      </c>
      <c r="V6200">
        <v>136.6</v>
      </c>
      <c r="W6200">
        <v>87.1</v>
      </c>
    </row>
    <row r="6201" spans="1:23">
      <c r="A6201">
        <v>2011</v>
      </c>
      <c r="B6201">
        <v>52</v>
      </c>
      <c r="C6201" t="s">
        <v>23</v>
      </c>
      <c r="D6201" t="s">
        <v>42</v>
      </c>
      <c r="E6201" t="s">
        <v>18</v>
      </c>
      <c r="F6201" t="s">
        <v>35</v>
      </c>
      <c r="G6201" t="s">
        <v>20</v>
      </c>
      <c r="H6201" s="3">
        <v>18275.71</v>
      </c>
      <c r="I6201" t="s">
        <v>21</v>
      </c>
      <c r="J6201" t="s">
        <v>21</v>
      </c>
      <c r="K62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28.411957861960499</v>
      </c>
      <c r="L6201" s="6">
        <f>TablaDatos[[#This Row],[IMC_raw]]/1000000000000000</f>
        <v>28.411957861960499</v>
      </c>
      <c r="M6201" s="2">
        <v>2.84119578619605E+16</v>
      </c>
      <c r="N62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1" s="13">
        <f t="shared" si="96"/>
        <v>6200</v>
      </c>
      <c r="P6201" s="2" t="str">
        <f>IF(TablaDatos[[#This Row],[Diabetes]]=0,"No","Si")</f>
        <v>No</v>
      </c>
      <c r="Q6201">
        <v>0</v>
      </c>
      <c r="R6201">
        <f>TablaDatos[[#This Row],[Aux2]]/10000000000000</f>
        <v>232.336865425534</v>
      </c>
      <c r="S6201" s="1">
        <v>2323368654255340</v>
      </c>
      <c r="T6201" s="7">
        <f>TablaDatos[[#This Row],[Aux3]]/100000000000000</f>
        <v>24.534124318313101</v>
      </c>
      <c r="U6201" s="1">
        <v>2453412431831310</v>
      </c>
      <c r="V6201">
        <v>150.9</v>
      </c>
      <c r="W6201">
        <v>80.8</v>
      </c>
    </row>
    <row r="6202" spans="1:23">
      <c r="A6202">
        <v>2011</v>
      </c>
      <c r="B6202">
        <v>65</v>
      </c>
      <c r="C6202" t="s">
        <v>16</v>
      </c>
      <c r="D6202" t="s">
        <v>17</v>
      </c>
      <c r="E6202" t="s">
        <v>21</v>
      </c>
      <c r="F6202" t="s">
        <v>35</v>
      </c>
      <c r="G6202" t="s">
        <v>25</v>
      </c>
      <c r="H6202" s="3">
        <v>33514.230000000003</v>
      </c>
      <c r="I6202" t="s">
        <v>21</v>
      </c>
      <c r="J6202" t="s">
        <v>22</v>
      </c>
      <c r="K62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28.3907512914748</v>
      </c>
      <c r="L6202" s="5">
        <f>TablaDatos[[#This Row],[IMC_raw]]/1000000000000000</f>
        <v>2.8390751291474801</v>
      </c>
      <c r="M6202" s="2">
        <v>2839075129147480</v>
      </c>
      <c r="N62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2" s="13">
        <f t="shared" si="96"/>
        <v>6201</v>
      </c>
      <c r="P6202" s="2" t="str">
        <f>IF(TablaDatos[[#This Row],[Diabetes]]=0,"No","Si")</f>
        <v>No</v>
      </c>
      <c r="Q6202">
        <v>0</v>
      </c>
      <c r="R6202">
        <f>TablaDatos[[#This Row],[Aux2]]/10000000000000</f>
        <v>2015.8552270012301</v>
      </c>
      <c r="S6202" s="1">
        <v>2.01585522700123E+16</v>
      </c>
      <c r="T6202" s="7">
        <f>TablaDatos[[#This Row],[Aux3]]/100000000000000</f>
        <v>226.071062999079</v>
      </c>
      <c r="U6202" s="1">
        <v>2.26071062999079E+16</v>
      </c>
      <c r="V6202">
        <v>158.6</v>
      </c>
      <c r="W6202">
        <v>98</v>
      </c>
    </row>
    <row r="6203" spans="1:23">
      <c r="A6203">
        <v>2011</v>
      </c>
      <c r="B6203">
        <v>59</v>
      </c>
      <c r="C6203" t="s">
        <v>23</v>
      </c>
      <c r="D6203" t="s">
        <v>36</v>
      </c>
      <c r="E6203" t="s">
        <v>18</v>
      </c>
      <c r="F6203" t="s">
        <v>24</v>
      </c>
      <c r="G6203" t="s">
        <v>28</v>
      </c>
      <c r="H6203" s="3">
        <v>14171.48</v>
      </c>
      <c r="I6203" t="s">
        <v>21</v>
      </c>
      <c r="J6203" t="s">
        <v>18</v>
      </c>
      <c r="K62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28.367732034764298</v>
      </c>
      <c r="L6203" s="6">
        <f>TablaDatos[[#This Row],[IMC_raw]]/1000000000000000</f>
        <v>28.367732034764298</v>
      </c>
      <c r="M6203" s="2">
        <v>2.83677320347643E+16</v>
      </c>
      <c r="N62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3" s="13">
        <f t="shared" si="96"/>
        <v>6202</v>
      </c>
      <c r="P6203" s="2" t="str">
        <f>IF(TablaDatos[[#This Row],[Diabetes]]=0,"No","Si")</f>
        <v>Si</v>
      </c>
      <c r="Q6203">
        <v>1</v>
      </c>
      <c r="R6203">
        <f>TablaDatos[[#This Row],[Aux2]]/10000000000000</f>
        <v>2281.0839970238399</v>
      </c>
      <c r="S6203" s="1">
        <v>2.28108399702384E+16</v>
      </c>
      <c r="T6203" s="7">
        <f>TablaDatos[[#This Row],[Aux3]]/100000000000000</f>
        <v>28.380469842131301</v>
      </c>
      <c r="U6203" s="1">
        <v>2838046984213130</v>
      </c>
      <c r="V6203">
        <v>157.4</v>
      </c>
      <c r="W6203">
        <v>100.7</v>
      </c>
    </row>
    <row r="6204" spans="1:23">
      <c r="A6204">
        <v>2011</v>
      </c>
      <c r="B6204">
        <v>67</v>
      </c>
      <c r="C6204" t="s">
        <v>16</v>
      </c>
      <c r="D6204" t="s">
        <v>72</v>
      </c>
      <c r="E6204" t="s">
        <v>21</v>
      </c>
      <c r="F6204" t="s">
        <v>24</v>
      </c>
      <c r="G6204" t="s">
        <v>25</v>
      </c>
      <c r="H6204" s="3">
        <v>8835.01</v>
      </c>
      <c r="I6204" t="s">
        <v>21</v>
      </c>
      <c r="J6204" t="s">
        <v>18</v>
      </c>
      <c r="K62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28.366338578106301</v>
      </c>
      <c r="L6204" s="5">
        <f>TablaDatos[[#This Row],[IMC_raw]]/1000000000000000</f>
        <v>28.366338578106301</v>
      </c>
      <c r="M6204" s="2">
        <v>2.83663385781063E+16</v>
      </c>
      <c r="N62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4" s="13">
        <f t="shared" si="96"/>
        <v>6203</v>
      </c>
      <c r="P6204" s="2" t="str">
        <f>IF(TablaDatos[[#This Row],[Diabetes]]=0,"No","Si")</f>
        <v>Si</v>
      </c>
      <c r="Q6204">
        <v>1</v>
      </c>
      <c r="R6204">
        <f>TablaDatos[[#This Row],[Aux2]]/10000000000000</f>
        <v>2499.59343800242</v>
      </c>
      <c r="S6204" s="1">
        <v>2.49959343800242E+16</v>
      </c>
      <c r="T6204" s="7">
        <f>TablaDatos[[#This Row],[Aux3]]/100000000000000</f>
        <v>251.83887345575201</v>
      </c>
      <c r="U6204" s="1">
        <v>2.51838873455752E+16</v>
      </c>
      <c r="V6204">
        <v>171.9</v>
      </c>
      <c r="W6204">
        <v>103.2</v>
      </c>
    </row>
    <row r="6205" spans="1:23">
      <c r="A6205">
        <v>2011</v>
      </c>
      <c r="B6205">
        <v>67</v>
      </c>
      <c r="C6205" t="s">
        <v>16</v>
      </c>
      <c r="D6205" t="s">
        <v>73</v>
      </c>
      <c r="E6205" t="s">
        <v>31</v>
      </c>
      <c r="F6205" t="s">
        <v>24</v>
      </c>
      <c r="G6205" t="s">
        <v>25</v>
      </c>
      <c r="H6205" s="3">
        <v>18910.59</v>
      </c>
      <c r="I6205" t="s">
        <v>21</v>
      </c>
      <c r="J6205" t="s">
        <v>18</v>
      </c>
      <c r="K62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28.359590414831398</v>
      </c>
      <c r="L6205" s="6">
        <f>TablaDatos[[#This Row],[IMC_raw]]/1000000000000000</f>
        <v>0.28359590414831398</v>
      </c>
      <c r="M6205" s="2">
        <v>283595904148314</v>
      </c>
      <c r="N62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5" s="13">
        <f t="shared" si="96"/>
        <v>6204</v>
      </c>
      <c r="P6205" s="2" t="str">
        <f>IF(TablaDatos[[#This Row],[Diabetes]]=0,"No","Si")</f>
        <v>Si</v>
      </c>
      <c r="Q6205">
        <v>1</v>
      </c>
      <c r="R6205">
        <f>TablaDatos[[#This Row],[Aux2]]/10000000000000</f>
        <v>2391.2291121785402</v>
      </c>
      <c r="S6205" s="1">
        <v>2.39122911217854E+16</v>
      </c>
      <c r="T6205" s="7">
        <f>TablaDatos[[#This Row],[Aux3]]/100000000000000</f>
        <v>29.557823821785401</v>
      </c>
      <c r="U6205" s="1">
        <v>2955782382178540</v>
      </c>
      <c r="V6205">
        <v>170.4</v>
      </c>
      <c r="W6205">
        <v>105.4</v>
      </c>
    </row>
    <row r="6206" spans="1:23">
      <c r="A6206">
        <v>2011</v>
      </c>
      <c r="B6206">
        <v>44</v>
      </c>
      <c r="C6206" t="s">
        <v>23</v>
      </c>
      <c r="D6206" t="s">
        <v>29</v>
      </c>
      <c r="E6206" t="s">
        <v>18</v>
      </c>
      <c r="F6206" t="s">
        <v>19</v>
      </c>
      <c r="G6206" t="s">
        <v>39</v>
      </c>
      <c r="H6206" s="3">
        <v>19102.41</v>
      </c>
      <c r="I6206" t="s">
        <v>19</v>
      </c>
      <c r="J6206" t="s">
        <v>19</v>
      </c>
      <c r="K62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28.352668355494099</v>
      </c>
      <c r="L6206" s="5">
        <f>TablaDatos[[#This Row],[IMC_raw]]/1000000000000000</f>
        <v>2.8352668355494099</v>
      </c>
      <c r="M6206" s="2">
        <v>2835266835549410</v>
      </c>
      <c r="N62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6" s="13">
        <f t="shared" si="96"/>
        <v>6205</v>
      </c>
      <c r="P6206" s="2" t="str">
        <f>IF(TablaDatos[[#This Row],[Diabetes]]=0,"No","Si")</f>
        <v>No</v>
      </c>
      <c r="Q6206">
        <v>0</v>
      </c>
      <c r="R6206">
        <f>TablaDatos[[#This Row],[Aux2]]/10000000000000</f>
        <v>1958.7829222841999</v>
      </c>
      <c r="S6206" s="1">
        <v>1.9587829222842E+16</v>
      </c>
      <c r="T6206" s="7">
        <f>TablaDatos[[#This Row],[Aux3]]/100000000000000</f>
        <v>22.3191378865933</v>
      </c>
      <c r="U6206" s="1">
        <v>2231913788659330</v>
      </c>
      <c r="V6206">
        <v>135</v>
      </c>
      <c r="W6206">
        <v>88.9</v>
      </c>
    </row>
    <row r="6207" spans="1:23">
      <c r="A6207">
        <v>2011</v>
      </c>
      <c r="B6207">
        <v>57</v>
      </c>
      <c r="C6207" t="s">
        <v>23</v>
      </c>
      <c r="D6207" t="s">
        <v>72</v>
      </c>
      <c r="E6207" t="s">
        <v>18</v>
      </c>
      <c r="F6207" t="s">
        <v>19</v>
      </c>
      <c r="G6207" t="s">
        <v>28</v>
      </c>
      <c r="H6207" s="3">
        <v>16512.66</v>
      </c>
      <c r="I6207" t="s">
        <v>21</v>
      </c>
      <c r="J6207" t="s">
        <v>18</v>
      </c>
      <c r="K62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28.349380376764302</v>
      </c>
      <c r="L6207" s="6">
        <f>TablaDatos[[#This Row],[IMC_raw]]/1000000000000000</f>
        <v>28.349380376764302</v>
      </c>
      <c r="M6207" s="2">
        <v>2.83493803767643E+16</v>
      </c>
      <c r="N62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7" s="13">
        <f t="shared" si="96"/>
        <v>6206</v>
      </c>
      <c r="P6207" s="2" t="str">
        <f>IF(TablaDatos[[#This Row],[Diabetes]]=0,"No","Si")</f>
        <v>No</v>
      </c>
      <c r="Q6207">
        <v>0</v>
      </c>
      <c r="R6207">
        <f>TablaDatos[[#This Row],[Aux2]]/10000000000000</f>
        <v>220.042033809299</v>
      </c>
      <c r="S6207" s="1">
        <v>2200420338092990</v>
      </c>
      <c r="T6207" s="7">
        <f>TablaDatos[[#This Row],[Aux3]]/100000000000000</f>
        <v>217.306141042539</v>
      </c>
      <c r="U6207" s="1">
        <v>2.17306141042539E+16</v>
      </c>
      <c r="V6207">
        <v>146.6</v>
      </c>
      <c r="W6207">
        <v>91.1</v>
      </c>
    </row>
    <row r="6208" spans="1:23">
      <c r="A6208">
        <v>2011</v>
      </c>
      <c r="B6208">
        <v>51</v>
      </c>
      <c r="C6208" t="s">
        <v>16</v>
      </c>
      <c r="D6208" t="s">
        <v>38</v>
      </c>
      <c r="E6208" t="s">
        <v>18</v>
      </c>
      <c r="F6208" t="s">
        <v>24</v>
      </c>
      <c r="G6208" t="s">
        <v>20</v>
      </c>
      <c r="H6208" s="3">
        <v>12691.57</v>
      </c>
      <c r="I6208" t="s">
        <v>21</v>
      </c>
      <c r="J6208" t="s">
        <v>18</v>
      </c>
      <c r="K62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28.344354953591303</v>
      </c>
      <c r="L6208" s="5">
        <f>TablaDatos[[#This Row],[IMC_raw]]/1000000000000000</f>
        <v>2.8344354953591302</v>
      </c>
      <c r="M6208" s="2">
        <v>2834435495359130</v>
      </c>
      <c r="N62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8" s="13">
        <f t="shared" si="96"/>
        <v>6207</v>
      </c>
      <c r="P6208" s="2" t="str">
        <f>IF(TablaDatos[[#This Row],[Diabetes]]=0,"No","Si")</f>
        <v>No</v>
      </c>
      <c r="Q6208">
        <v>0</v>
      </c>
      <c r="R6208">
        <f>TablaDatos[[#This Row],[Aux2]]/10000000000000</f>
        <v>185.60077949548599</v>
      </c>
      <c r="S6208" s="1">
        <v>1856007794954860</v>
      </c>
      <c r="T6208" s="7">
        <f>TablaDatos[[#This Row],[Aux3]]/100000000000000</f>
        <v>216.60685885071601</v>
      </c>
      <c r="U6208" s="1">
        <v>2.16606858850716E+16</v>
      </c>
      <c r="V6208">
        <v>142.80000000000001</v>
      </c>
      <c r="W6208">
        <v>92.7</v>
      </c>
    </row>
    <row r="6209" spans="1:23">
      <c r="A6209">
        <v>2011</v>
      </c>
      <c r="B6209">
        <v>42</v>
      </c>
      <c r="C6209" t="s">
        <v>23</v>
      </c>
      <c r="D6209" t="s">
        <v>17</v>
      </c>
      <c r="E6209" t="s">
        <v>18</v>
      </c>
      <c r="F6209" t="s">
        <v>19</v>
      </c>
      <c r="G6209" t="s">
        <v>39</v>
      </c>
      <c r="H6209" s="3">
        <v>31805.83</v>
      </c>
      <c r="I6209" t="s">
        <v>19</v>
      </c>
      <c r="J6209" t="s">
        <v>18</v>
      </c>
      <c r="K62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28.288906015580601</v>
      </c>
      <c r="L6209" s="6">
        <f>TablaDatos[[#This Row],[IMC_raw]]/1000000000000000</f>
        <v>28.288906015580601</v>
      </c>
      <c r="M6209" s="2">
        <v>2.82889060155806E+16</v>
      </c>
      <c r="N62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09" s="13">
        <f t="shared" si="96"/>
        <v>6208</v>
      </c>
      <c r="P6209" s="2" t="str">
        <f>IF(TablaDatos[[#This Row],[Diabetes]]=0,"No","Si")</f>
        <v>No</v>
      </c>
      <c r="Q6209">
        <v>0</v>
      </c>
      <c r="R6209">
        <f>TablaDatos[[#This Row],[Aux2]]/10000000000000</f>
        <v>2049.0184143475599</v>
      </c>
      <c r="S6209" s="1">
        <v>2.04901841434756E+16</v>
      </c>
      <c r="T6209" s="7">
        <f>TablaDatos[[#This Row],[Aux3]]/100000000000000</f>
        <v>23.0968430014434</v>
      </c>
      <c r="U6209" s="1">
        <v>2309684300144340</v>
      </c>
      <c r="V6209">
        <v>140</v>
      </c>
      <c r="W6209">
        <v>87.1</v>
      </c>
    </row>
    <row r="6210" spans="1:23">
      <c r="A6210">
        <v>2011</v>
      </c>
      <c r="B6210">
        <v>50</v>
      </c>
      <c r="C6210" t="s">
        <v>16</v>
      </c>
      <c r="D6210" t="s">
        <v>44</v>
      </c>
      <c r="E6210" t="s">
        <v>19</v>
      </c>
      <c r="F6210" t="s">
        <v>35</v>
      </c>
      <c r="G6210" t="s">
        <v>20</v>
      </c>
      <c r="H6210" s="3">
        <v>28809.53</v>
      </c>
      <c r="I6210" t="s">
        <v>19</v>
      </c>
      <c r="J6210" t="s">
        <v>18</v>
      </c>
      <c r="K62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28.268560808064201</v>
      </c>
      <c r="L6210" s="6">
        <f>TablaDatos[[#This Row],[IMC_raw]]/100000000000000</f>
        <v>28.268560808064201</v>
      </c>
      <c r="M6210" s="2">
        <v>2826856080806420</v>
      </c>
      <c r="N62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0" s="13">
        <f t="shared" ref="O6210:O6273" si="97">O6209+1</f>
        <v>6209</v>
      </c>
      <c r="P6210" s="2" t="str">
        <f>IF(TablaDatos[[#This Row],[Diabetes]]=0,"No","Si")</f>
        <v>No</v>
      </c>
      <c r="Q6210">
        <v>0</v>
      </c>
      <c r="R6210">
        <f>TablaDatos[[#This Row],[Aux2]]/10000000000000</f>
        <v>1950.5079602776</v>
      </c>
      <c r="S6210" s="1">
        <v>1.9505079602776E+16</v>
      </c>
      <c r="T6210" s="7">
        <f>TablaDatos[[#This Row],[Aux3]]/100000000000000</f>
        <v>26.222740248058098</v>
      </c>
      <c r="U6210" s="1">
        <v>2622274024805810</v>
      </c>
      <c r="V6210">
        <v>151.5</v>
      </c>
      <c r="W6210">
        <v>89.9</v>
      </c>
    </row>
    <row r="6211" spans="1:23">
      <c r="A6211">
        <v>2011</v>
      </c>
      <c r="B6211">
        <v>57</v>
      </c>
      <c r="C6211" t="s">
        <v>23</v>
      </c>
      <c r="D6211" t="s">
        <v>71</v>
      </c>
      <c r="E6211" t="s">
        <v>19</v>
      </c>
      <c r="F6211" t="s">
        <v>19</v>
      </c>
      <c r="G6211" t="s">
        <v>28</v>
      </c>
      <c r="H6211" s="3">
        <v>17806.45</v>
      </c>
      <c r="I6211" t="s">
        <v>21</v>
      </c>
      <c r="J6211" t="s">
        <v>19</v>
      </c>
      <c r="K62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28.245680713582399</v>
      </c>
      <c r="L6211" s="6">
        <f>TablaDatos[[#This Row],[IMC_raw]]/1000000000000000</f>
        <v>28.245680713582399</v>
      </c>
      <c r="M6211" s="2">
        <v>2.82456807135824E+16</v>
      </c>
      <c r="N62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1" s="13">
        <f t="shared" si="97"/>
        <v>6210</v>
      </c>
      <c r="P6211" s="2" t="str">
        <f>IF(TablaDatos[[#This Row],[Diabetes]]=0,"No","Si")</f>
        <v>No</v>
      </c>
      <c r="Q6211">
        <v>0</v>
      </c>
      <c r="R6211">
        <f>TablaDatos[[#This Row],[Aux2]]/10000000000000</f>
        <v>226.516816302547</v>
      </c>
      <c r="S6211" s="1">
        <v>2265168163025470</v>
      </c>
      <c r="T6211" s="7">
        <f>TablaDatos[[#This Row],[Aux3]]/100000000000000</f>
        <v>24.2108540538132</v>
      </c>
      <c r="U6211" s="1">
        <v>2421085405381320</v>
      </c>
      <c r="V6211">
        <v>159.4</v>
      </c>
      <c r="W6211">
        <v>92.6</v>
      </c>
    </row>
    <row r="6212" spans="1:23">
      <c r="A6212">
        <v>2011</v>
      </c>
      <c r="B6212">
        <v>67</v>
      </c>
      <c r="C6212" t="s">
        <v>16</v>
      </c>
      <c r="D6212" t="s">
        <v>29</v>
      </c>
      <c r="E6212" t="s">
        <v>18</v>
      </c>
      <c r="F6212" t="s">
        <v>24</v>
      </c>
      <c r="G6212" t="s">
        <v>25</v>
      </c>
      <c r="H6212" s="3">
        <v>11445.69</v>
      </c>
      <c r="I6212" t="s">
        <v>21</v>
      </c>
      <c r="J6212" t="s">
        <v>22</v>
      </c>
      <c r="K62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28.199275193109997</v>
      </c>
      <c r="L6212" s="6">
        <f>TablaDatos[[#This Row],[IMC_raw]]/1000000000000000</f>
        <v>2.8199275193109998</v>
      </c>
      <c r="M6212" s="2">
        <v>2819927519311000</v>
      </c>
      <c r="N62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2" s="13">
        <f t="shared" si="97"/>
        <v>6211</v>
      </c>
      <c r="P6212" s="2" t="str">
        <f>IF(TablaDatos[[#This Row],[Diabetes]]=0,"No","Si")</f>
        <v>No</v>
      </c>
      <c r="Q6212">
        <v>0</v>
      </c>
      <c r="R6212">
        <f>TablaDatos[[#This Row],[Aux2]]/10000000000000</f>
        <v>2155.97857629387</v>
      </c>
      <c r="S6212" s="1">
        <v>2.15597857629387E+16</v>
      </c>
      <c r="T6212" s="7">
        <f>TablaDatos[[#This Row],[Aux3]]/100000000000000</f>
        <v>276.994040935908</v>
      </c>
      <c r="U6212" s="1">
        <v>2.76994040935908E+16</v>
      </c>
      <c r="V6212">
        <v>151</v>
      </c>
      <c r="W6212">
        <v>96</v>
      </c>
    </row>
    <row r="6213" spans="1:23">
      <c r="A6213">
        <v>2011</v>
      </c>
      <c r="B6213">
        <v>56</v>
      </c>
      <c r="C6213" t="s">
        <v>23</v>
      </c>
      <c r="D6213" t="s">
        <v>73</v>
      </c>
      <c r="E6213" t="s">
        <v>18</v>
      </c>
      <c r="F6213" t="s">
        <v>24</v>
      </c>
      <c r="G6213" t="s">
        <v>28</v>
      </c>
      <c r="H6213" s="3">
        <v>28445.7</v>
      </c>
      <c r="I6213" t="s">
        <v>19</v>
      </c>
      <c r="J6213" t="s">
        <v>22</v>
      </c>
      <c r="K62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28.183880545591098</v>
      </c>
      <c r="L6213" s="6">
        <f>TablaDatos[[#This Row],[IMC_raw]]/1000000000000000</f>
        <v>2.8183880545591098</v>
      </c>
      <c r="M6213" s="2">
        <v>2818388054559110</v>
      </c>
      <c r="N62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3" s="13">
        <f t="shared" si="97"/>
        <v>6212</v>
      </c>
      <c r="P6213" s="2" t="str">
        <f>IF(TablaDatos[[#This Row],[Diabetes]]=0,"No","Si")</f>
        <v>No</v>
      </c>
      <c r="Q6213">
        <v>0</v>
      </c>
      <c r="R6213">
        <f>TablaDatos[[#This Row],[Aux2]]/10000000000000</f>
        <v>1930.54934450683</v>
      </c>
      <c r="S6213" s="1">
        <v>1.93054934450683E+16</v>
      </c>
      <c r="T6213" s="7">
        <f>TablaDatos[[#This Row],[Aux3]]/100000000000000</f>
        <v>259.35525943603199</v>
      </c>
      <c r="U6213" s="1">
        <v>2.59355259436032E+16</v>
      </c>
      <c r="V6213">
        <v>155.80000000000001</v>
      </c>
      <c r="W6213">
        <v>94.5</v>
      </c>
    </row>
    <row r="6214" spans="1:23">
      <c r="A6214">
        <v>2011</v>
      </c>
      <c r="B6214">
        <v>56</v>
      </c>
      <c r="C6214" t="s">
        <v>16</v>
      </c>
      <c r="D6214" t="s">
        <v>29</v>
      </c>
      <c r="E6214" t="s">
        <v>19</v>
      </c>
      <c r="F6214" t="s">
        <v>19</v>
      </c>
      <c r="G6214" t="s">
        <v>28</v>
      </c>
      <c r="H6214" s="3">
        <v>15308.59</v>
      </c>
      <c r="I6214" t="s">
        <v>19</v>
      </c>
      <c r="J6214" t="s">
        <v>18</v>
      </c>
      <c r="K62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28.163830941747399</v>
      </c>
      <c r="L6214" s="6">
        <f>TablaDatos[[#This Row],[IMC_raw]]/1000000000000000</f>
        <v>2.8163830941747401</v>
      </c>
      <c r="M6214" s="2">
        <v>2816383094174740</v>
      </c>
      <c r="N62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4" s="13">
        <f t="shared" si="97"/>
        <v>6213</v>
      </c>
      <c r="P6214" s="2" t="str">
        <f>IF(TablaDatos[[#This Row],[Diabetes]]=0,"No","Si")</f>
        <v>No</v>
      </c>
      <c r="Q6214">
        <v>0</v>
      </c>
      <c r="R6214">
        <f>TablaDatos[[#This Row],[Aux2]]/10000000000000</f>
        <v>2234.0845995054901</v>
      </c>
      <c r="S6214" s="1">
        <v>2.23408459950549E+16</v>
      </c>
      <c r="T6214" s="7">
        <f>TablaDatos[[#This Row],[Aux3]]/100000000000000</f>
        <v>183.72090109240401</v>
      </c>
      <c r="U6214" s="1">
        <v>1.83720901092404E+16</v>
      </c>
      <c r="V6214">
        <v>165.8</v>
      </c>
      <c r="W6214">
        <v>94.8</v>
      </c>
    </row>
    <row r="6215" spans="1:23">
      <c r="A6215">
        <v>2011</v>
      </c>
      <c r="B6215">
        <v>52</v>
      </c>
      <c r="C6215" t="s">
        <v>16</v>
      </c>
      <c r="D6215" t="s">
        <v>72</v>
      </c>
      <c r="E6215" t="s">
        <v>18</v>
      </c>
      <c r="F6215" t="s">
        <v>35</v>
      </c>
      <c r="G6215" t="s">
        <v>20</v>
      </c>
      <c r="H6215" s="3">
        <v>40953.56</v>
      </c>
      <c r="I6215" t="s">
        <v>21</v>
      </c>
      <c r="J6215" t="s">
        <v>19</v>
      </c>
      <c r="K62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28.100515178016899</v>
      </c>
      <c r="L6215" s="5">
        <f>TablaDatos[[#This Row],[IMC_raw]]/1000000000000000</f>
        <v>2.81005151780169</v>
      </c>
      <c r="M6215" s="2">
        <v>2810051517801690</v>
      </c>
      <c r="N62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5" s="13">
        <f t="shared" si="97"/>
        <v>6214</v>
      </c>
      <c r="P6215" s="2" t="str">
        <f>IF(TablaDatos[[#This Row],[Diabetes]]=0,"No","Si")</f>
        <v>No</v>
      </c>
      <c r="Q6215">
        <v>0</v>
      </c>
      <c r="R6215">
        <f>TablaDatos[[#This Row],[Aux2]]/10000000000000</f>
        <v>2218.82487207022</v>
      </c>
      <c r="S6215" s="1">
        <v>2.21882487207022E+16</v>
      </c>
      <c r="T6215" s="7">
        <f>TablaDatos[[#This Row],[Aux3]]/100000000000000</f>
        <v>23.653580189000301</v>
      </c>
      <c r="U6215" s="1">
        <v>2365358018900030</v>
      </c>
      <c r="V6215">
        <v>138.6</v>
      </c>
      <c r="W6215">
        <v>90.9</v>
      </c>
    </row>
    <row r="6216" spans="1:23">
      <c r="A6216">
        <v>2011</v>
      </c>
      <c r="B6216">
        <v>58</v>
      </c>
      <c r="C6216" t="s">
        <v>23</v>
      </c>
      <c r="D6216" t="s">
        <v>17</v>
      </c>
      <c r="E6216" t="s">
        <v>18</v>
      </c>
      <c r="F6216" t="s">
        <v>24</v>
      </c>
      <c r="G6216" t="s">
        <v>28</v>
      </c>
      <c r="H6216" s="3">
        <v>21952.92</v>
      </c>
      <c r="I6216" t="s">
        <v>21</v>
      </c>
      <c r="J6216" t="s">
        <v>18</v>
      </c>
      <c r="K62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28.079216998423703</v>
      </c>
      <c r="L6216" s="5">
        <f>TablaDatos[[#This Row],[IMC_raw]]/1000000000000000</f>
        <v>2.8079216998423702</v>
      </c>
      <c r="M6216" s="2">
        <v>2807921699842370</v>
      </c>
      <c r="N62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6" s="13">
        <f t="shared" si="97"/>
        <v>6215</v>
      </c>
      <c r="P6216" s="2" t="str">
        <f>IF(TablaDatos[[#This Row],[Diabetes]]=0,"No","Si")</f>
        <v>No</v>
      </c>
      <c r="Q6216">
        <v>0</v>
      </c>
      <c r="R6216">
        <f>TablaDatos[[#This Row],[Aux2]]/10000000000000</f>
        <v>216.69007946912501</v>
      </c>
      <c r="S6216" s="1">
        <v>2166900794691250</v>
      </c>
      <c r="T6216" s="7">
        <f>TablaDatos[[#This Row],[Aux3]]/100000000000000</f>
        <v>28.152636463472799</v>
      </c>
      <c r="U6216" s="1">
        <v>2815263646347280</v>
      </c>
      <c r="V6216">
        <v>163.4</v>
      </c>
      <c r="W6216">
        <v>93</v>
      </c>
    </row>
    <row r="6217" spans="1:23">
      <c r="A6217">
        <v>2011</v>
      </c>
      <c r="B6217">
        <v>58</v>
      </c>
      <c r="C6217" t="s">
        <v>16</v>
      </c>
      <c r="D6217" t="s">
        <v>29</v>
      </c>
      <c r="E6217" t="s">
        <v>21</v>
      </c>
      <c r="F6217" t="s">
        <v>24</v>
      </c>
      <c r="G6217" t="s">
        <v>28</v>
      </c>
      <c r="H6217" s="3">
        <v>20646.89</v>
      </c>
      <c r="I6217" t="s">
        <v>21</v>
      </c>
      <c r="J6217" t="s">
        <v>19</v>
      </c>
      <c r="K62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28.022189064545199</v>
      </c>
      <c r="L6217" s="5">
        <f>TablaDatos[[#This Row],[IMC_raw]]/1000000000000000</f>
        <v>28.022189064545199</v>
      </c>
      <c r="M6217" s="2">
        <v>2.80221890645452E+16</v>
      </c>
      <c r="N62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7" s="13">
        <f t="shared" si="97"/>
        <v>6216</v>
      </c>
      <c r="P6217" s="2" t="str">
        <f>IF(TablaDatos[[#This Row],[Diabetes]]=0,"No","Si")</f>
        <v>No</v>
      </c>
      <c r="Q6217">
        <v>0</v>
      </c>
      <c r="R6217">
        <f>TablaDatos[[#This Row],[Aux2]]/10000000000000</f>
        <v>2111.7374808903601</v>
      </c>
      <c r="S6217" s="1">
        <v>2.11173748089036E+16</v>
      </c>
      <c r="T6217" s="7">
        <f>TablaDatos[[#This Row],[Aux3]]/100000000000000</f>
        <v>250.577122910687</v>
      </c>
      <c r="U6217" s="1">
        <v>2.50577122910687E+16</v>
      </c>
      <c r="V6217">
        <v>155.1</v>
      </c>
      <c r="W6217">
        <v>98.6</v>
      </c>
    </row>
    <row r="6218" spans="1:23">
      <c r="A6218">
        <v>2011</v>
      </c>
      <c r="B6218">
        <v>53</v>
      </c>
      <c r="C6218" t="s">
        <v>16</v>
      </c>
      <c r="D6218" t="s">
        <v>17</v>
      </c>
      <c r="E6218" t="s">
        <v>18</v>
      </c>
      <c r="F6218" t="s">
        <v>24</v>
      </c>
      <c r="G6218" t="s">
        <v>20</v>
      </c>
      <c r="H6218" s="3">
        <v>35484.21</v>
      </c>
      <c r="I6218" t="s">
        <v>19</v>
      </c>
      <c r="J6218" t="s">
        <v>22</v>
      </c>
      <c r="K62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28.014981659445301</v>
      </c>
      <c r="L6218" s="5">
        <f>TablaDatos[[#This Row],[IMC_raw]]/1000000000000000</f>
        <v>28.014981659445301</v>
      </c>
      <c r="M6218" s="2">
        <v>2.80149816594453E+16</v>
      </c>
      <c r="N62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8" s="13">
        <f t="shared" si="97"/>
        <v>6217</v>
      </c>
      <c r="P6218" s="2" t="str">
        <f>IF(TablaDatos[[#This Row],[Diabetes]]=0,"No","Si")</f>
        <v>No</v>
      </c>
      <c r="Q6218">
        <v>0</v>
      </c>
      <c r="R6218">
        <f>TablaDatos[[#This Row],[Aux2]]/10000000000000</f>
        <v>2400.9212615762399</v>
      </c>
      <c r="S6218" s="1">
        <v>2.40092126157624E+16</v>
      </c>
      <c r="T6218" s="7">
        <f>TablaDatos[[#This Row],[Aux3]]/100000000000000</f>
        <v>22.9246789868861</v>
      </c>
      <c r="U6218" s="1">
        <v>2292467898688610</v>
      </c>
      <c r="V6218">
        <v>139</v>
      </c>
      <c r="W6218">
        <v>92</v>
      </c>
    </row>
    <row r="6219" spans="1:23">
      <c r="A6219">
        <v>2011</v>
      </c>
      <c r="B6219">
        <v>59</v>
      </c>
      <c r="C6219" t="s">
        <v>23</v>
      </c>
      <c r="D6219" t="s">
        <v>30</v>
      </c>
      <c r="E6219" t="s">
        <v>18</v>
      </c>
      <c r="F6219" t="s">
        <v>24</v>
      </c>
      <c r="G6219" t="s">
        <v>28</v>
      </c>
      <c r="H6219" s="3">
        <v>23334.65</v>
      </c>
      <c r="I6219" t="s">
        <v>21</v>
      </c>
      <c r="J6219" t="s">
        <v>21</v>
      </c>
      <c r="K62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28.0057473925627</v>
      </c>
      <c r="L6219" s="5">
        <f>TablaDatos[[#This Row],[IMC_raw]]/1000000000000000</f>
        <v>28.0057473925627</v>
      </c>
      <c r="M6219" s="2">
        <v>2.80057473925627E+16</v>
      </c>
      <c r="N62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19" s="13">
        <f t="shared" si="97"/>
        <v>6218</v>
      </c>
      <c r="P6219" s="2" t="str">
        <f>IF(TablaDatos[[#This Row],[Diabetes]]=0,"No","Si")</f>
        <v>No</v>
      </c>
      <c r="Q6219">
        <v>0</v>
      </c>
      <c r="R6219">
        <f>TablaDatos[[#This Row],[Aux2]]/10000000000000</f>
        <v>2369.1918893345601</v>
      </c>
      <c r="S6219" s="1">
        <v>2.36919188933456E+16</v>
      </c>
      <c r="T6219" s="7">
        <f>TablaDatos[[#This Row],[Aux3]]/100000000000000</f>
        <v>217.55083211996299</v>
      </c>
      <c r="U6219" s="1">
        <v>2.17550832119963E+16</v>
      </c>
      <c r="V6219">
        <v>157.9</v>
      </c>
      <c r="W6219">
        <v>95.7</v>
      </c>
    </row>
    <row r="6220" spans="1:23">
      <c r="A6220">
        <v>2011</v>
      </c>
      <c r="B6220">
        <v>54</v>
      </c>
      <c r="C6220" t="s">
        <v>23</v>
      </c>
      <c r="D6220" t="s">
        <v>17</v>
      </c>
      <c r="E6220" t="s">
        <v>18</v>
      </c>
      <c r="F6220" t="s">
        <v>19</v>
      </c>
      <c r="G6220" t="s">
        <v>20</v>
      </c>
      <c r="H6220" s="3">
        <v>22406.82</v>
      </c>
      <c r="I6220" t="s">
        <v>19</v>
      </c>
      <c r="J6220" t="s">
        <v>22</v>
      </c>
      <c r="K62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28.003241647821898</v>
      </c>
      <c r="L6220" s="5">
        <f>TablaDatos[[#This Row],[IMC_raw]]/1000000000000000</f>
        <v>28.003241647821898</v>
      </c>
      <c r="M6220" s="2">
        <v>2.80032416478219E+16</v>
      </c>
      <c r="N62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0" s="13">
        <f t="shared" si="97"/>
        <v>6219</v>
      </c>
      <c r="P6220" s="2" t="str">
        <f>IF(TablaDatos[[#This Row],[Diabetes]]=0,"No","Si")</f>
        <v>No</v>
      </c>
      <c r="Q6220">
        <v>0</v>
      </c>
      <c r="R6220">
        <f>TablaDatos[[#This Row],[Aux2]]/10000000000000</f>
        <v>176.86887590218299</v>
      </c>
      <c r="S6220" s="1">
        <v>1768688759021830</v>
      </c>
      <c r="T6220" s="7">
        <f>TablaDatos[[#This Row],[Aux3]]/100000000000000</f>
        <v>234.093799188433</v>
      </c>
      <c r="U6220" s="1">
        <v>2.34093799188433E+16</v>
      </c>
      <c r="V6220">
        <v>136.30000000000001</v>
      </c>
      <c r="W6220">
        <v>85.9</v>
      </c>
    </row>
    <row r="6221" spans="1:23">
      <c r="A6221">
        <v>2011</v>
      </c>
      <c r="B6221">
        <v>58</v>
      </c>
      <c r="C6221" t="s">
        <v>23</v>
      </c>
      <c r="D6221" t="s">
        <v>29</v>
      </c>
      <c r="E6221" t="s">
        <v>18</v>
      </c>
      <c r="F6221" t="s">
        <v>19</v>
      </c>
      <c r="G6221" t="s">
        <v>28</v>
      </c>
      <c r="H6221" s="3">
        <v>17972.8</v>
      </c>
      <c r="I6221" t="s">
        <v>19</v>
      </c>
      <c r="J6221" t="s">
        <v>22</v>
      </c>
      <c r="K62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27.919156655789301</v>
      </c>
      <c r="L6221" s="5">
        <f>TablaDatos[[#This Row],[IMC_raw]]/1000000000000000</f>
        <v>27.919156655789301</v>
      </c>
      <c r="M6221" s="2">
        <v>2.79191566557893E+16</v>
      </c>
      <c r="N62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1" s="13">
        <f t="shared" si="97"/>
        <v>6220</v>
      </c>
      <c r="P6221" s="2" t="str">
        <f>IF(TablaDatos[[#This Row],[Diabetes]]=0,"No","Si")</f>
        <v>Si</v>
      </c>
      <c r="Q6221">
        <v>1</v>
      </c>
      <c r="R6221">
        <f>TablaDatos[[#This Row],[Aux2]]/10000000000000</f>
        <v>206.70201565516999</v>
      </c>
      <c r="S6221" s="1">
        <v>2067020156551700</v>
      </c>
      <c r="T6221" s="7">
        <f>TablaDatos[[#This Row],[Aux3]]/100000000000000</f>
        <v>207.40937968843201</v>
      </c>
      <c r="U6221" s="1">
        <v>2.07409379688432E+16</v>
      </c>
      <c r="V6221">
        <v>147.5</v>
      </c>
      <c r="W6221">
        <v>93.3</v>
      </c>
    </row>
    <row r="6222" spans="1:23">
      <c r="A6222">
        <v>2011</v>
      </c>
      <c r="B6222">
        <v>58</v>
      </c>
      <c r="C6222" t="s">
        <v>23</v>
      </c>
      <c r="D6222" t="s">
        <v>17</v>
      </c>
      <c r="E6222" t="s">
        <v>18</v>
      </c>
      <c r="F6222" t="s">
        <v>35</v>
      </c>
      <c r="G6222" t="s">
        <v>28</v>
      </c>
      <c r="H6222" s="3">
        <v>32322.22</v>
      </c>
      <c r="I6222" t="s">
        <v>21</v>
      </c>
      <c r="J6222" t="s">
        <v>19</v>
      </c>
      <c r="K62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27.8919374255956</v>
      </c>
      <c r="L6222" s="5">
        <f>TablaDatos[[#This Row],[IMC_raw]]/1000000000000000</f>
        <v>27.8919374255956</v>
      </c>
      <c r="M6222" s="2">
        <v>2.78919374255956E+16</v>
      </c>
      <c r="N62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2" s="13">
        <f t="shared" si="97"/>
        <v>6221</v>
      </c>
      <c r="P6222" s="2" t="str">
        <f>IF(TablaDatos[[#This Row],[Diabetes]]=0,"No","Si")</f>
        <v>No</v>
      </c>
      <c r="Q6222">
        <v>0</v>
      </c>
      <c r="R6222">
        <f>TablaDatos[[#This Row],[Aux2]]/10000000000000</f>
        <v>2033.5367354930399</v>
      </c>
      <c r="S6222" s="1">
        <v>2.03353673549304E+16</v>
      </c>
      <c r="T6222" s="7">
        <f>TablaDatos[[#This Row],[Aux3]]/100000000000000</f>
        <v>239.36833913876399</v>
      </c>
      <c r="U6222" s="1">
        <v>2.39368339138764E+16</v>
      </c>
      <c r="V6222">
        <v>158.5</v>
      </c>
      <c r="W6222">
        <v>94.9</v>
      </c>
    </row>
    <row r="6223" spans="1:23">
      <c r="A6223">
        <v>2011</v>
      </c>
      <c r="B6223">
        <v>50</v>
      </c>
      <c r="C6223" t="s">
        <v>16</v>
      </c>
      <c r="D6223" t="s">
        <v>72</v>
      </c>
      <c r="E6223" t="s">
        <v>18</v>
      </c>
      <c r="F6223" t="s">
        <v>19</v>
      </c>
      <c r="G6223" t="s">
        <v>20</v>
      </c>
      <c r="H6223" s="3">
        <v>13076.15</v>
      </c>
      <c r="I6223" t="s">
        <v>21</v>
      </c>
      <c r="J6223" t="s">
        <v>19</v>
      </c>
      <c r="K62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27.881765623127599</v>
      </c>
      <c r="L6223" s="5">
        <f>TablaDatos[[#This Row],[IMC_raw]]/1000000000000000</f>
        <v>27.881765623127599</v>
      </c>
      <c r="M6223" s="2">
        <v>2.78817656231276E+16</v>
      </c>
      <c r="N62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3" s="13">
        <f t="shared" si="97"/>
        <v>6222</v>
      </c>
      <c r="P6223" s="2" t="str">
        <f>IF(TablaDatos[[#This Row],[Diabetes]]=0,"No","Si")</f>
        <v>No</v>
      </c>
      <c r="Q6223">
        <v>0</v>
      </c>
      <c r="R6223">
        <f>TablaDatos[[#This Row],[Aux2]]/10000000000000</f>
        <v>211.09588206970901</v>
      </c>
      <c r="S6223" s="1">
        <v>2110958820697090</v>
      </c>
      <c r="T6223" s="7">
        <f>TablaDatos[[#This Row],[Aux3]]/100000000000000</f>
        <v>24.210105437390698</v>
      </c>
      <c r="U6223" s="1">
        <v>2421010543739070</v>
      </c>
      <c r="V6223">
        <v>154.6</v>
      </c>
      <c r="W6223">
        <v>87.8</v>
      </c>
    </row>
    <row r="6224" spans="1:23">
      <c r="A6224">
        <v>2011</v>
      </c>
      <c r="B6224">
        <v>45</v>
      </c>
      <c r="C6224" t="s">
        <v>16</v>
      </c>
      <c r="D6224" t="s">
        <v>73</v>
      </c>
      <c r="E6224" t="s">
        <v>18</v>
      </c>
      <c r="F6224" t="s">
        <v>19</v>
      </c>
      <c r="G6224" t="s">
        <v>20</v>
      </c>
      <c r="H6224" s="3">
        <v>45132.68</v>
      </c>
      <c r="I6224" t="s">
        <v>19</v>
      </c>
      <c r="J6224" t="s">
        <v>18</v>
      </c>
      <c r="K62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27.8684643707638</v>
      </c>
      <c r="L6224" s="6">
        <f>TablaDatos[[#This Row],[IMC_raw]]/1000000000000000</f>
        <v>27.8684643707638</v>
      </c>
      <c r="M6224" s="2">
        <v>2.78684643707638E+16</v>
      </c>
      <c r="N62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4" s="13">
        <f t="shared" si="97"/>
        <v>6223</v>
      </c>
      <c r="P6224" s="2" t="str">
        <f>IF(TablaDatos[[#This Row],[Diabetes]]=0,"No","Si")</f>
        <v>No</v>
      </c>
      <c r="Q6224">
        <v>0</v>
      </c>
      <c r="R6224">
        <f>TablaDatos[[#This Row],[Aux2]]/10000000000000</f>
        <v>200.21842503169901</v>
      </c>
      <c r="S6224" s="1">
        <v>2002184250316990</v>
      </c>
      <c r="T6224" s="7">
        <f>TablaDatos[[#This Row],[Aux3]]/100000000000000</f>
        <v>212.92708341343101</v>
      </c>
      <c r="U6224" s="1">
        <v>2.12927083413431E+16</v>
      </c>
      <c r="V6224">
        <v>145.80000000000001</v>
      </c>
      <c r="W6224">
        <v>85.7</v>
      </c>
    </row>
    <row r="6225" spans="1:23">
      <c r="A6225">
        <v>2011</v>
      </c>
      <c r="B6225">
        <v>56</v>
      </c>
      <c r="C6225" t="s">
        <v>23</v>
      </c>
      <c r="D6225" t="s">
        <v>73</v>
      </c>
      <c r="E6225" t="s">
        <v>18</v>
      </c>
      <c r="F6225" t="s">
        <v>19</v>
      </c>
      <c r="G6225" t="s">
        <v>28</v>
      </c>
      <c r="H6225" s="3">
        <v>34930.67</v>
      </c>
      <c r="I6225" t="s">
        <v>21</v>
      </c>
      <c r="J6225" t="s">
        <v>22</v>
      </c>
      <c r="K62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27.7980952762546</v>
      </c>
      <c r="L6225" s="5">
        <f>TablaDatos[[#This Row],[IMC_raw]]/1000000000000000</f>
        <v>27.7980952762546</v>
      </c>
      <c r="M6225" s="2">
        <v>2.77980952762546E+16</v>
      </c>
      <c r="N62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5" s="13">
        <f t="shared" si="97"/>
        <v>6224</v>
      </c>
      <c r="P6225" s="2" t="str">
        <f>IF(TablaDatos[[#This Row],[Diabetes]]=0,"No","Si")</f>
        <v>No</v>
      </c>
      <c r="Q6225">
        <v>0</v>
      </c>
      <c r="R6225">
        <f>TablaDatos[[#This Row],[Aux2]]/10000000000000</f>
        <v>1997.6798606821501</v>
      </c>
      <c r="S6225" s="1">
        <v>1.99767986068215E+16</v>
      </c>
      <c r="T6225" s="7">
        <f>TablaDatos[[#This Row],[Aux3]]/100000000000000</f>
        <v>24.558460736808499</v>
      </c>
      <c r="U6225" s="1">
        <v>2455846073680850</v>
      </c>
      <c r="V6225">
        <v>156</v>
      </c>
      <c r="W6225">
        <v>91.3</v>
      </c>
    </row>
    <row r="6226" spans="1:23">
      <c r="A6226">
        <v>2011</v>
      </c>
      <c r="B6226">
        <v>60</v>
      </c>
      <c r="C6226" t="s">
        <v>16</v>
      </c>
      <c r="D6226" t="s">
        <v>73</v>
      </c>
      <c r="E6226" t="s">
        <v>18</v>
      </c>
      <c r="F6226" t="s">
        <v>19</v>
      </c>
      <c r="G6226" t="s">
        <v>28</v>
      </c>
      <c r="H6226" s="3">
        <v>24089.07</v>
      </c>
      <c r="I6226" t="s">
        <v>19</v>
      </c>
      <c r="J6226" t="s">
        <v>22</v>
      </c>
      <c r="K62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27.7409358311257</v>
      </c>
      <c r="L6226" s="6">
        <f>TablaDatos[[#This Row],[IMC_raw]]/1000000000000000</f>
        <v>27.7409358311257</v>
      </c>
      <c r="M6226" s="2">
        <v>2.77409358311257E+16</v>
      </c>
      <c r="N62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6" s="13">
        <f t="shared" si="97"/>
        <v>6225</v>
      </c>
      <c r="P6226" s="2" t="str">
        <f>IF(TablaDatos[[#This Row],[Diabetes]]=0,"No","Si")</f>
        <v>No</v>
      </c>
      <c r="Q6226">
        <v>0</v>
      </c>
      <c r="R6226">
        <f>TablaDatos[[#This Row],[Aux2]]/10000000000000</f>
        <v>1904.75493194872</v>
      </c>
      <c r="S6226" s="1">
        <v>1.90475493194872E+16</v>
      </c>
      <c r="T6226" s="7">
        <f>TablaDatos[[#This Row],[Aux3]]/100000000000000</f>
        <v>208.304963407489</v>
      </c>
      <c r="U6226" s="1">
        <v>2.08304963407489E+16</v>
      </c>
      <c r="V6226">
        <v>153.19999999999999</v>
      </c>
      <c r="W6226">
        <v>94.2</v>
      </c>
    </row>
    <row r="6227" spans="1:23">
      <c r="A6227">
        <v>2011</v>
      </c>
      <c r="B6227">
        <v>57</v>
      </c>
      <c r="C6227" t="s">
        <v>16</v>
      </c>
      <c r="D6227" t="s">
        <v>32</v>
      </c>
      <c r="E6227" t="s">
        <v>18</v>
      </c>
      <c r="F6227" t="s">
        <v>19</v>
      </c>
      <c r="G6227" t="s">
        <v>28</v>
      </c>
      <c r="H6227" s="3">
        <v>32819.75</v>
      </c>
      <c r="I6227" t="s">
        <v>19</v>
      </c>
      <c r="J6227" t="s">
        <v>18</v>
      </c>
      <c r="K62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27.739292528504201</v>
      </c>
      <c r="L6227" s="6">
        <f>TablaDatos[[#This Row],[IMC_raw]]/1000000000000000</f>
        <v>27.739292528504201</v>
      </c>
      <c r="M6227" s="2">
        <v>2.77392925285042E+16</v>
      </c>
      <c r="N62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7" s="13">
        <f t="shared" si="97"/>
        <v>6226</v>
      </c>
      <c r="P6227" s="2" t="str">
        <f>IF(TablaDatos[[#This Row],[Diabetes]]=0,"No","Si")</f>
        <v>No</v>
      </c>
      <c r="Q6227">
        <v>0</v>
      </c>
      <c r="R6227">
        <f>TablaDatos[[#This Row],[Aux2]]/10000000000000</f>
        <v>2220.2016687397299</v>
      </c>
      <c r="S6227" s="1">
        <v>2.22020166873973E+16</v>
      </c>
      <c r="T6227" s="7">
        <f>TablaDatos[[#This Row],[Aux3]]/100000000000000</f>
        <v>22.8688486778988</v>
      </c>
      <c r="U6227" s="1">
        <v>2286884867789880</v>
      </c>
      <c r="V6227">
        <v>158.19999999999999</v>
      </c>
      <c r="W6227">
        <v>92.9</v>
      </c>
    </row>
    <row r="6228" spans="1:23">
      <c r="A6228">
        <v>2011</v>
      </c>
      <c r="B6228">
        <v>52</v>
      </c>
      <c r="C6228" t="s">
        <v>16</v>
      </c>
      <c r="D6228" t="s">
        <v>73</v>
      </c>
      <c r="E6228" t="s">
        <v>21</v>
      </c>
      <c r="F6228" t="s">
        <v>19</v>
      </c>
      <c r="G6228" t="s">
        <v>20</v>
      </c>
      <c r="H6228" s="3">
        <v>25910.02</v>
      </c>
      <c r="I6228" t="s">
        <v>19</v>
      </c>
      <c r="J6228" t="s">
        <v>18</v>
      </c>
      <c r="K62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27.732169336864899</v>
      </c>
      <c r="L6228" s="5">
        <f>TablaDatos[[#This Row],[IMC_raw]]/1000000000000000</f>
        <v>27.732169336864899</v>
      </c>
      <c r="M6228" s="2">
        <v>2.77321693368649E+16</v>
      </c>
      <c r="N62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8" s="13">
        <f t="shared" si="97"/>
        <v>6227</v>
      </c>
      <c r="P6228" s="2" t="str">
        <f>IF(TablaDatos[[#This Row],[Diabetes]]=0,"No","Si")</f>
        <v>No</v>
      </c>
      <c r="Q6228">
        <v>0</v>
      </c>
      <c r="R6228">
        <f>TablaDatos[[#This Row],[Aux2]]/10000000000000</f>
        <v>205.007158094461</v>
      </c>
      <c r="S6228" s="1">
        <v>2050071580944610</v>
      </c>
      <c r="T6228" s="7">
        <f>TablaDatos[[#This Row],[Aux3]]/100000000000000</f>
        <v>260.10436486424697</v>
      </c>
      <c r="U6228" s="1">
        <v>2.60104364864247E+16</v>
      </c>
      <c r="V6228">
        <v>151.5</v>
      </c>
      <c r="W6228">
        <v>91.6</v>
      </c>
    </row>
    <row r="6229" spans="1:23">
      <c r="A6229">
        <v>2011</v>
      </c>
      <c r="B6229">
        <v>52</v>
      </c>
      <c r="C6229" t="s">
        <v>23</v>
      </c>
      <c r="D6229" t="s">
        <v>42</v>
      </c>
      <c r="E6229" t="s">
        <v>18</v>
      </c>
      <c r="F6229" t="s">
        <v>35</v>
      </c>
      <c r="G6229" t="s">
        <v>20</v>
      </c>
      <c r="H6229" s="3">
        <v>15027.4</v>
      </c>
      <c r="I6229" t="s">
        <v>19</v>
      </c>
      <c r="J6229" t="s">
        <v>18</v>
      </c>
      <c r="K62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27.711075442660402</v>
      </c>
      <c r="L6229" s="5">
        <f>TablaDatos[[#This Row],[IMC_raw]]/1000000000000000</f>
        <v>2.77110754426604</v>
      </c>
      <c r="M6229" s="2">
        <v>2771107544266040</v>
      </c>
      <c r="N62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29" s="13">
        <f t="shared" si="97"/>
        <v>6228</v>
      </c>
      <c r="P6229" s="2" t="str">
        <f>IF(TablaDatos[[#This Row],[Diabetes]]=0,"No","Si")</f>
        <v>No</v>
      </c>
      <c r="Q6229">
        <v>0</v>
      </c>
      <c r="R6229">
        <f>TablaDatos[[#This Row],[Aux2]]/10000000000000</f>
        <v>2198.40107849479</v>
      </c>
      <c r="S6229" s="1">
        <v>2.19840107849479E+16</v>
      </c>
      <c r="T6229" s="7">
        <f>TablaDatos[[#This Row],[Aux3]]/100000000000000</f>
        <v>22.182823802217001</v>
      </c>
      <c r="U6229" s="1">
        <v>2218282380221700</v>
      </c>
      <c r="V6229">
        <v>135.6</v>
      </c>
      <c r="W6229">
        <v>83.6</v>
      </c>
    </row>
    <row r="6230" spans="1:23">
      <c r="A6230">
        <v>2011</v>
      </c>
      <c r="B6230">
        <v>66</v>
      </c>
      <c r="C6230" t="s">
        <v>16</v>
      </c>
      <c r="D6230" t="s">
        <v>26</v>
      </c>
      <c r="E6230" t="s">
        <v>18</v>
      </c>
      <c r="F6230" t="s">
        <v>24</v>
      </c>
      <c r="G6230" t="s">
        <v>25</v>
      </c>
      <c r="H6230" s="3">
        <v>29305.17</v>
      </c>
      <c r="I6230" t="s">
        <v>19</v>
      </c>
      <c r="J6230" t="s">
        <v>22</v>
      </c>
      <c r="K62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27.657529382984599</v>
      </c>
      <c r="L6230" s="5">
        <f>TablaDatos[[#This Row],[IMC_raw]]/1000000000000000</f>
        <v>27.657529382984599</v>
      </c>
      <c r="M6230" s="2">
        <v>2.76575293829846E+16</v>
      </c>
      <c r="N62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0" s="13">
        <f t="shared" si="97"/>
        <v>6229</v>
      </c>
      <c r="P6230" s="2" t="str">
        <f>IF(TablaDatos[[#This Row],[Diabetes]]=0,"No","Si")</f>
        <v>No</v>
      </c>
      <c r="Q6230">
        <v>0</v>
      </c>
      <c r="R6230">
        <f>TablaDatos[[#This Row],[Aux2]]/10000000000000</f>
        <v>2024.38198889463</v>
      </c>
      <c r="S6230" s="1">
        <v>2.02438198889463E+16</v>
      </c>
      <c r="T6230" s="7">
        <f>TablaDatos[[#This Row],[Aux3]]/100000000000000</f>
        <v>2.1189778249820499</v>
      </c>
      <c r="U6230" s="1">
        <v>211897782498205</v>
      </c>
      <c r="V6230">
        <v>157</v>
      </c>
      <c r="W6230">
        <v>91.2</v>
      </c>
    </row>
    <row r="6231" spans="1:23">
      <c r="A6231">
        <v>2011</v>
      </c>
      <c r="B6231">
        <v>53</v>
      </c>
      <c r="C6231" t="s">
        <v>23</v>
      </c>
      <c r="D6231" t="s">
        <v>73</v>
      </c>
      <c r="E6231" t="s">
        <v>18</v>
      </c>
      <c r="F6231" t="s">
        <v>19</v>
      </c>
      <c r="G6231" t="s">
        <v>20</v>
      </c>
      <c r="H6231" s="3">
        <v>26140.32</v>
      </c>
      <c r="I6231" t="s">
        <v>18</v>
      </c>
      <c r="J6231" t="s">
        <v>18</v>
      </c>
      <c r="K62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27.649608890895799</v>
      </c>
      <c r="L6231" s="5">
        <f>TablaDatos[[#This Row],[IMC_raw]]/1000000000000000</f>
        <v>27.649608890895799</v>
      </c>
      <c r="M6231" s="2">
        <v>2.76496088908958E+16</v>
      </c>
      <c r="N62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1" s="13">
        <f t="shared" si="97"/>
        <v>6230</v>
      </c>
      <c r="P6231" s="2" t="str">
        <f>IF(TablaDatos[[#This Row],[Diabetes]]=0,"No","Si")</f>
        <v>No</v>
      </c>
      <c r="Q6231">
        <v>0</v>
      </c>
      <c r="R6231">
        <f>TablaDatos[[#This Row],[Aux2]]/10000000000000</f>
        <v>204.35898435208099</v>
      </c>
      <c r="S6231" s="1">
        <v>2043589843520810</v>
      </c>
      <c r="T6231" s="7">
        <f>TablaDatos[[#This Row],[Aux3]]/100000000000000</f>
        <v>225.99223361511</v>
      </c>
      <c r="U6231" s="1">
        <v>2.2599223361511E+16</v>
      </c>
      <c r="V6231">
        <v>138.1</v>
      </c>
      <c r="W6231">
        <v>87.8</v>
      </c>
    </row>
    <row r="6232" spans="1:23">
      <c r="A6232">
        <v>2011</v>
      </c>
      <c r="B6232">
        <v>62</v>
      </c>
      <c r="C6232" t="s">
        <v>16</v>
      </c>
      <c r="D6232" t="s">
        <v>30</v>
      </c>
      <c r="E6232" t="s">
        <v>18</v>
      </c>
      <c r="F6232" t="s">
        <v>40</v>
      </c>
      <c r="G6232" t="s">
        <v>28</v>
      </c>
      <c r="H6232" s="3">
        <v>21910.82</v>
      </c>
      <c r="I6232" t="s">
        <v>19</v>
      </c>
      <c r="J6232" t="s">
        <v>18</v>
      </c>
      <c r="K62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27.602753128703998</v>
      </c>
      <c r="L6232" s="6">
        <f>TablaDatos[[#This Row],[IMC_raw]]/1000000000000000</f>
        <v>27.602753128703998</v>
      </c>
      <c r="M6232" s="2">
        <v>2.7602753128704E+16</v>
      </c>
      <c r="N62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2" s="13">
        <f t="shared" si="97"/>
        <v>6231</v>
      </c>
      <c r="P6232" s="2" t="str">
        <f>IF(TablaDatos[[#This Row],[Diabetes]]=0,"No","Si")</f>
        <v>No</v>
      </c>
      <c r="Q6232">
        <v>0</v>
      </c>
      <c r="R6232">
        <f>TablaDatos[[#This Row],[Aux2]]/10000000000000</f>
        <v>198.064197662607</v>
      </c>
      <c r="S6232" s="1">
        <v>1980641976626070</v>
      </c>
      <c r="T6232" s="7">
        <f>TablaDatos[[#This Row],[Aux3]]/100000000000000</f>
        <v>226.16867290088101</v>
      </c>
      <c r="U6232" s="1">
        <v>2.26168672900881E+16</v>
      </c>
      <c r="V6232">
        <v>153.80000000000001</v>
      </c>
      <c r="W6232">
        <v>94.4</v>
      </c>
    </row>
    <row r="6233" spans="1:23">
      <c r="A6233">
        <v>2011</v>
      </c>
      <c r="B6233">
        <v>49</v>
      </c>
      <c r="C6233" t="s">
        <v>23</v>
      </c>
      <c r="D6233" t="s">
        <v>17</v>
      </c>
      <c r="E6233" t="s">
        <v>31</v>
      </c>
      <c r="F6233" t="s">
        <v>19</v>
      </c>
      <c r="G6233" t="s">
        <v>20</v>
      </c>
      <c r="H6233" s="3">
        <v>15201.2</v>
      </c>
      <c r="I6233" t="s">
        <v>21</v>
      </c>
      <c r="J6233" t="s">
        <v>21</v>
      </c>
      <c r="K62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27.600491727983499</v>
      </c>
      <c r="L6233" s="6">
        <f>TablaDatos[[#This Row],[IMC_raw]]/1000000000000000</f>
        <v>27.600491727983499</v>
      </c>
      <c r="M6233" s="2">
        <v>2.76004917279835E+16</v>
      </c>
      <c r="N62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3" s="13">
        <f t="shared" si="97"/>
        <v>6232</v>
      </c>
      <c r="P6233" s="2" t="str">
        <f>IF(TablaDatos[[#This Row],[Diabetes]]=0,"No","Si")</f>
        <v>No</v>
      </c>
      <c r="Q6233">
        <v>0</v>
      </c>
      <c r="R6233">
        <f>TablaDatos[[#This Row],[Aux2]]/10000000000000</f>
        <v>2206.0095678801699</v>
      </c>
      <c r="S6233" s="1">
        <v>2.20600956788017E+16</v>
      </c>
      <c r="T6233" s="7">
        <f>TablaDatos[[#This Row],[Aux3]]/100000000000000</f>
        <v>237.21176061115099</v>
      </c>
      <c r="U6233" s="1">
        <v>2.37211760611151E+16</v>
      </c>
      <c r="V6233">
        <v>144</v>
      </c>
      <c r="W6233">
        <v>97.6</v>
      </c>
    </row>
    <row r="6234" spans="1:23">
      <c r="A6234">
        <v>2011</v>
      </c>
      <c r="B6234">
        <v>52</v>
      </c>
      <c r="C6234" t="s">
        <v>23</v>
      </c>
      <c r="D6234" t="s">
        <v>17</v>
      </c>
      <c r="E6234" t="s">
        <v>18</v>
      </c>
      <c r="F6234" t="s">
        <v>19</v>
      </c>
      <c r="G6234" t="s">
        <v>20</v>
      </c>
      <c r="H6234" s="3">
        <v>31692.62</v>
      </c>
      <c r="I6234" t="s">
        <v>21</v>
      </c>
      <c r="J6234" t="s">
        <v>18</v>
      </c>
      <c r="K62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27.578111953101899</v>
      </c>
      <c r="L6234" s="5">
        <f>TablaDatos[[#This Row],[IMC_raw]]/1000000000000000</f>
        <v>27.578111953101899</v>
      </c>
      <c r="M6234" s="2">
        <v>2.75781119531019E+16</v>
      </c>
      <c r="N62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4" s="13">
        <f t="shared" si="97"/>
        <v>6233</v>
      </c>
      <c r="P6234" s="2" t="str">
        <f>IF(TablaDatos[[#This Row],[Diabetes]]=0,"No","Si")</f>
        <v>No</v>
      </c>
      <c r="Q6234">
        <v>0</v>
      </c>
      <c r="R6234">
        <f>TablaDatos[[#This Row],[Aux2]]/10000000000000</f>
        <v>193.31150220606099</v>
      </c>
      <c r="S6234" s="1">
        <v>1933115022060610</v>
      </c>
      <c r="T6234" s="7">
        <f>TablaDatos[[#This Row],[Aux3]]/100000000000000</f>
        <v>23.293597700790801</v>
      </c>
      <c r="U6234" s="1">
        <v>2329359770079080</v>
      </c>
      <c r="V6234">
        <v>143</v>
      </c>
      <c r="W6234">
        <v>92.1</v>
      </c>
    </row>
    <row r="6235" spans="1:23">
      <c r="A6235">
        <v>2011</v>
      </c>
      <c r="B6235">
        <v>55</v>
      </c>
      <c r="C6235" t="s">
        <v>16</v>
      </c>
      <c r="D6235" t="s">
        <v>30</v>
      </c>
      <c r="E6235" t="s">
        <v>21</v>
      </c>
      <c r="F6235" t="s">
        <v>19</v>
      </c>
      <c r="G6235" t="s">
        <v>28</v>
      </c>
      <c r="H6235" s="3">
        <v>26674.09</v>
      </c>
      <c r="I6235" t="s">
        <v>21</v>
      </c>
      <c r="J6235" t="s">
        <v>21</v>
      </c>
      <c r="K62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27.502754854808899</v>
      </c>
      <c r="L6235" s="5">
        <f>TablaDatos[[#This Row],[IMC_raw]]/1000000000000000</f>
        <v>0.27502754854808897</v>
      </c>
      <c r="M6235" s="2">
        <v>275027548548089</v>
      </c>
      <c r="N62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5" s="13">
        <f t="shared" si="97"/>
        <v>6234</v>
      </c>
      <c r="P6235" s="2" t="str">
        <f>IF(TablaDatos[[#This Row],[Diabetes]]=0,"No","Si")</f>
        <v>No</v>
      </c>
      <c r="Q6235">
        <v>0</v>
      </c>
      <c r="R6235">
        <f>TablaDatos[[#This Row],[Aux2]]/10000000000000</f>
        <v>1904.9366134398099</v>
      </c>
      <c r="S6235" s="1">
        <v>1.90493661343981E+16</v>
      </c>
      <c r="T6235" s="7">
        <f>TablaDatos[[#This Row],[Aux3]]/100000000000000</f>
        <v>214.15950940533901</v>
      </c>
      <c r="U6235" s="1">
        <v>2.14159509405339E+16</v>
      </c>
      <c r="V6235">
        <v>165.1</v>
      </c>
      <c r="W6235">
        <v>96.4</v>
      </c>
    </row>
    <row r="6236" spans="1:23">
      <c r="A6236">
        <v>2011</v>
      </c>
      <c r="B6236">
        <v>66</v>
      </c>
      <c r="C6236" t="s">
        <v>23</v>
      </c>
      <c r="D6236" t="s">
        <v>42</v>
      </c>
      <c r="E6236" t="s">
        <v>21</v>
      </c>
      <c r="F6236" t="s">
        <v>24</v>
      </c>
      <c r="G6236" t="s">
        <v>25</v>
      </c>
      <c r="H6236" s="3">
        <v>14604.73</v>
      </c>
      <c r="I6236" t="s">
        <v>21</v>
      </c>
      <c r="J6236" t="s">
        <v>18</v>
      </c>
      <c r="K62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27.498439949447004</v>
      </c>
      <c r="L6236" s="5">
        <f>TablaDatos[[#This Row],[IMC_raw]]/1000000000000000</f>
        <v>2.7498439949447002</v>
      </c>
      <c r="M6236" s="2">
        <v>2749843994944700</v>
      </c>
      <c r="N62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6" s="13">
        <f t="shared" si="97"/>
        <v>6235</v>
      </c>
      <c r="P6236" s="2" t="str">
        <f>IF(TablaDatos[[#This Row],[Diabetes]]=0,"No","Si")</f>
        <v>No</v>
      </c>
      <c r="Q6236">
        <v>0</v>
      </c>
      <c r="R6236">
        <f>TablaDatos[[#This Row],[Aux2]]/10000000000000</f>
        <v>224.13344428583099</v>
      </c>
      <c r="S6236" s="1">
        <v>2241334442858310</v>
      </c>
      <c r="T6236" s="7">
        <f>TablaDatos[[#This Row],[Aux3]]/100000000000000</f>
        <v>25.248489361874199</v>
      </c>
      <c r="U6236" s="1">
        <v>2524848936187420</v>
      </c>
      <c r="V6236">
        <v>160.30000000000001</v>
      </c>
      <c r="W6236">
        <v>98.4</v>
      </c>
    </row>
    <row r="6237" spans="1:23">
      <c r="A6237">
        <v>2011</v>
      </c>
      <c r="B6237">
        <v>55</v>
      </c>
      <c r="C6237" t="s">
        <v>16</v>
      </c>
      <c r="D6237" t="s">
        <v>74</v>
      </c>
      <c r="E6237" t="s">
        <v>18</v>
      </c>
      <c r="F6237" t="s">
        <v>35</v>
      </c>
      <c r="G6237" t="s">
        <v>28</v>
      </c>
      <c r="H6237" s="3">
        <v>34836.089999999997</v>
      </c>
      <c r="I6237" t="s">
        <v>19</v>
      </c>
      <c r="J6237" t="s">
        <v>21</v>
      </c>
      <c r="K62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27.472090506067001</v>
      </c>
      <c r="L6237" s="5">
        <f>TablaDatos[[#This Row],[IMC_raw]]/1000000000000000</f>
        <v>27.472090506067001</v>
      </c>
      <c r="M6237" s="2">
        <v>2.7472090506067E+16</v>
      </c>
      <c r="N62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7" s="13">
        <f t="shared" si="97"/>
        <v>6236</v>
      </c>
      <c r="P6237" s="2" t="str">
        <f>IF(TablaDatos[[#This Row],[Diabetes]]=0,"No","Si")</f>
        <v>No</v>
      </c>
      <c r="Q6237">
        <v>0</v>
      </c>
      <c r="R6237">
        <f>TablaDatos[[#This Row],[Aux2]]/10000000000000</f>
        <v>1999.40525444986</v>
      </c>
      <c r="S6237" s="1">
        <v>1.99940525444986E+16</v>
      </c>
      <c r="T6237" s="7">
        <f>TablaDatos[[#This Row],[Aux3]]/100000000000000</f>
        <v>189.35591140682399</v>
      </c>
      <c r="U6237" s="1">
        <v>1.89355911406824E+16</v>
      </c>
      <c r="V6237">
        <v>156.69999999999999</v>
      </c>
      <c r="W6237">
        <v>92.7</v>
      </c>
    </row>
    <row r="6238" spans="1:23">
      <c r="A6238">
        <v>2011</v>
      </c>
      <c r="B6238">
        <v>67</v>
      </c>
      <c r="C6238" t="s">
        <v>23</v>
      </c>
      <c r="D6238" t="s">
        <v>42</v>
      </c>
      <c r="E6238" t="s">
        <v>21</v>
      </c>
      <c r="F6238" t="s">
        <v>24</v>
      </c>
      <c r="G6238" t="s">
        <v>25</v>
      </c>
      <c r="H6238" s="3">
        <v>9751.82</v>
      </c>
      <c r="I6238" t="s">
        <v>21</v>
      </c>
      <c r="J6238" t="s">
        <v>22</v>
      </c>
      <c r="K62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27.4694421911205</v>
      </c>
      <c r="L6238" s="5">
        <f>TablaDatos[[#This Row],[IMC_raw]]/1000000000000000</f>
        <v>27.4694421911205</v>
      </c>
      <c r="M6238" s="2">
        <v>2.74694421911205E+16</v>
      </c>
      <c r="N62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8" s="13">
        <f t="shared" si="97"/>
        <v>6237</v>
      </c>
      <c r="P6238" s="2" t="str">
        <f>IF(TablaDatos[[#This Row],[Diabetes]]=0,"No","Si")</f>
        <v>No</v>
      </c>
      <c r="Q6238">
        <v>0</v>
      </c>
      <c r="R6238">
        <f>TablaDatos[[#This Row],[Aux2]]/10000000000000</f>
        <v>200.08714541734099</v>
      </c>
      <c r="S6238" s="1">
        <v>2000871454173410</v>
      </c>
      <c r="T6238" s="7">
        <f>TablaDatos[[#This Row],[Aux3]]/100000000000000</f>
        <v>251.33861121395299</v>
      </c>
      <c r="U6238" s="1">
        <v>2.51338611213953E+16</v>
      </c>
      <c r="V6238">
        <v>160.6</v>
      </c>
      <c r="W6238">
        <v>98.3</v>
      </c>
    </row>
    <row r="6239" spans="1:23">
      <c r="A6239">
        <v>2011</v>
      </c>
      <c r="B6239">
        <v>59</v>
      </c>
      <c r="C6239" t="s">
        <v>23</v>
      </c>
      <c r="D6239" t="s">
        <v>73</v>
      </c>
      <c r="E6239" t="s">
        <v>18</v>
      </c>
      <c r="F6239" t="s">
        <v>19</v>
      </c>
      <c r="G6239" t="s">
        <v>28</v>
      </c>
      <c r="H6239" s="3">
        <v>26115.63</v>
      </c>
      <c r="I6239" t="s">
        <v>19</v>
      </c>
      <c r="J6239" t="s">
        <v>22</v>
      </c>
      <c r="K62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27.406377912460101</v>
      </c>
      <c r="L6239" s="6">
        <f>TablaDatos[[#This Row],[IMC_raw]]/1000000000000000</f>
        <v>2.74063779124601</v>
      </c>
      <c r="M6239" s="2">
        <v>2740637791246010</v>
      </c>
      <c r="N62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39" s="13">
        <f t="shared" si="97"/>
        <v>6238</v>
      </c>
      <c r="P6239" s="2" t="str">
        <f>IF(TablaDatos[[#This Row],[Diabetes]]=0,"No","Si")</f>
        <v>No</v>
      </c>
      <c r="Q6239">
        <v>0</v>
      </c>
      <c r="R6239">
        <f>TablaDatos[[#This Row],[Aux2]]/10000000000000</f>
        <v>1891.54854701006</v>
      </c>
      <c r="S6239" s="1">
        <v>1.89154854701006E+16</v>
      </c>
      <c r="T6239" s="7">
        <f>TablaDatos[[#This Row],[Aux3]]/100000000000000</f>
        <v>226.61080040086301</v>
      </c>
      <c r="U6239" s="1">
        <v>2.26610800400863E+16</v>
      </c>
      <c r="V6239">
        <v>145.19999999999999</v>
      </c>
      <c r="W6239">
        <v>88.3</v>
      </c>
    </row>
    <row r="6240" spans="1:23">
      <c r="A6240">
        <v>2011</v>
      </c>
      <c r="B6240">
        <v>58</v>
      </c>
      <c r="C6240" t="s">
        <v>23</v>
      </c>
      <c r="D6240" t="s">
        <v>32</v>
      </c>
      <c r="E6240" t="s">
        <v>19</v>
      </c>
      <c r="F6240" t="s">
        <v>24</v>
      </c>
      <c r="G6240" t="s">
        <v>28</v>
      </c>
      <c r="H6240" s="3">
        <v>19464.95</v>
      </c>
      <c r="I6240" t="s">
        <v>19</v>
      </c>
      <c r="J6240" t="s">
        <v>18</v>
      </c>
      <c r="K62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27.331181135242399</v>
      </c>
      <c r="L6240" s="5">
        <f>TablaDatos[[#This Row],[IMC_raw]]/1000000000000000</f>
        <v>27.331181135242399</v>
      </c>
      <c r="M6240" s="2">
        <v>2.73311811352424E+16</v>
      </c>
      <c r="N62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0" s="13">
        <f t="shared" si="97"/>
        <v>6239</v>
      </c>
      <c r="P6240" s="2" t="str">
        <f>IF(TablaDatos[[#This Row],[Diabetes]]=0,"No","Si")</f>
        <v>No</v>
      </c>
      <c r="Q6240">
        <v>0</v>
      </c>
      <c r="R6240">
        <f>TablaDatos[[#This Row],[Aux2]]/10000000000000</f>
        <v>1945.4872356977501</v>
      </c>
      <c r="S6240" s="1">
        <v>1.94548723569775E+16</v>
      </c>
      <c r="T6240" s="7">
        <f>TablaDatos[[#This Row],[Aux3]]/100000000000000</f>
        <v>239.432963468248</v>
      </c>
      <c r="U6240" s="1">
        <v>2.39432963468248E+16</v>
      </c>
      <c r="V6240">
        <v>147.30000000000001</v>
      </c>
      <c r="W6240">
        <v>94.3</v>
      </c>
    </row>
    <row r="6241" spans="1:23">
      <c r="A6241">
        <v>2011</v>
      </c>
      <c r="B6241">
        <v>57</v>
      </c>
      <c r="C6241" t="s">
        <v>16</v>
      </c>
      <c r="D6241" t="s">
        <v>17</v>
      </c>
      <c r="E6241" t="s">
        <v>19</v>
      </c>
      <c r="F6241" t="s">
        <v>19</v>
      </c>
      <c r="G6241" t="s">
        <v>28</v>
      </c>
      <c r="H6241" s="3">
        <v>34009.730000000003</v>
      </c>
      <c r="I6241" t="s">
        <v>19</v>
      </c>
      <c r="J6241" t="s">
        <v>19</v>
      </c>
      <c r="K62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27.329559639073501</v>
      </c>
      <c r="L6241" s="5">
        <f>TablaDatos[[#This Row],[IMC_raw]]/1000000000000000</f>
        <v>27.329559639073501</v>
      </c>
      <c r="M6241" s="2">
        <v>2.73295596390735E+16</v>
      </c>
      <c r="N62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1" s="13">
        <f t="shared" si="97"/>
        <v>6240</v>
      </c>
      <c r="P6241" s="2" t="str">
        <f>IF(TablaDatos[[#This Row],[Diabetes]]=0,"No","Si")</f>
        <v>No</v>
      </c>
      <c r="Q6241">
        <v>0</v>
      </c>
      <c r="R6241">
        <f>TablaDatos[[#This Row],[Aux2]]/10000000000000</f>
        <v>1960.64311405384</v>
      </c>
      <c r="S6241" s="1">
        <v>1.96064311405384E+16</v>
      </c>
      <c r="T6241" s="7">
        <f>TablaDatos[[#This Row],[Aux3]]/100000000000000</f>
        <v>23.349411235723998</v>
      </c>
      <c r="U6241" s="1">
        <v>2334941123572400</v>
      </c>
      <c r="V6241">
        <v>156.9</v>
      </c>
      <c r="W6241">
        <v>91.8</v>
      </c>
    </row>
    <row r="6242" spans="1:23">
      <c r="A6242">
        <v>2011</v>
      </c>
      <c r="B6242">
        <v>44</v>
      </c>
      <c r="C6242" t="s">
        <v>23</v>
      </c>
      <c r="D6242" t="s">
        <v>26</v>
      </c>
      <c r="E6242" t="s">
        <v>18</v>
      </c>
      <c r="F6242" t="s">
        <v>35</v>
      </c>
      <c r="G6242" t="s">
        <v>39</v>
      </c>
      <c r="H6242" s="3">
        <v>33616.39</v>
      </c>
      <c r="I6242" t="s">
        <v>19</v>
      </c>
      <c r="J6242" t="s">
        <v>21</v>
      </c>
      <c r="K62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27.319749639641699</v>
      </c>
      <c r="L6242" s="5">
        <f>TablaDatos[[#This Row],[IMC_raw]]/1000000000000000</f>
        <v>27.319749639641699</v>
      </c>
      <c r="M6242" s="2">
        <v>2.73197496396417E+16</v>
      </c>
      <c r="N62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2" s="13">
        <f t="shared" si="97"/>
        <v>6241</v>
      </c>
      <c r="P6242" s="2" t="str">
        <f>IF(TablaDatos[[#This Row],[Diabetes]]=0,"No","Si")</f>
        <v>No</v>
      </c>
      <c r="Q6242">
        <v>0</v>
      </c>
      <c r="R6242">
        <f>TablaDatos[[#This Row],[Aux2]]/10000000000000</f>
        <v>220.93237781117401</v>
      </c>
      <c r="S6242" s="1">
        <v>2209323778111740</v>
      </c>
      <c r="T6242" s="7">
        <f>TablaDatos[[#This Row],[Aux3]]/100000000000000</f>
        <v>221.70484455717201</v>
      </c>
      <c r="U6242" s="1">
        <v>2.21704844557172E+16</v>
      </c>
      <c r="V6242">
        <v>141.1</v>
      </c>
      <c r="W6242">
        <v>87.5</v>
      </c>
    </row>
    <row r="6243" spans="1:23">
      <c r="A6243">
        <v>2011</v>
      </c>
      <c r="B6243">
        <v>59</v>
      </c>
      <c r="C6243" t="s">
        <v>23</v>
      </c>
      <c r="D6243" t="s">
        <v>36</v>
      </c>
      <c r="E6243" t="s">
        <v>19</v>
      </c>
      <c r="F6243" t="s">
        <v>19</v>
      </c>
      <c r="G6243" t="s">
        <v>28</v>
      </c>
      <c r="H6243" s="3">
        <v>22737.81</v>
      </c>
      <c r="I6243" t="s">
        <v>19</v>
      </c>
      <c r="J6243" t="s">
        <v>18</v>
      </c>
      <c r="K62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27.317166448250699</v>
      </c>
      <c r="L6243" s="5">
        <f>TablaDatos[[#This Row],[IMC_raw]]/1000000000000000</f>
        <v>27.317166448250699</v>
      </c>
      <c r="M6243" s="2">
        <v>2.73171664482507E+16</v>
      </c>
      <c r="N62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3" s="13">
        <f t="shared" si="97"/>
        <v>6242</v>
      </c>
      <c r="P6243" s="2" t="str">
        <f>IF(TablaDatos[[#This Row],[Diabetes]]=0,"No","Si")</f>
        <v>No</v>
      </c>
      <c r="Q6243">
        <v>0</v>
      </c>
      <c r="R6243">
        <f>TablaDatos[[#This Row],[Aux2]]/10000000000000</f>
        <v>2267.0227904787898</v>
      </c>
      <c r="S6243" s="1">
        <v>2.26702279047879E+16</v>
      </c>
      <c r="T6243" s="7">
        <f>TablaDatos[[#This Row],[Aux3]]/100000000000000</f>
        <v>22.500725665596001</v>
      </c>
      <c r="U6243" s="1">
        <v>2250072566559600</v>
      </c>
      <c r="V6243">
        <v>155.69999999999999</v>
      </c>
      <c r="W6243">
        <v>91.4</v>
      </c>
    </row>
    <row r="6244" spans="1:23">
      <c r="A6244">
        <v>2011</v>
      </c>
      <c r="B6244">
        <v>38</v>
      </c>
      <c r="C6244" t="s">
        <v>16</v>
      </c>
      <c r="D6244" t="s">
        <v>17</v>
      </c>
      <c r="E6244" t="s">
        <v>18</v>
      </c>
      <c r="F6244" t="s">
        <v>40</v>
      </c>
      <c r="G6244" t="s">
        <v>39</v>
      </c>
      <c r="H6244" s="3">
        <v>19806.46</v>
      </c>
      <c r="I6244" t="s">
        <v>21</v>
      </c>
      <c r="J6244" t="s">
        <v>21</v>
      </c>
      <c r="K62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27.302045422984801</v>
      </c>
      <c r="L6244" s="5">
        <f>TablaDatos[[#This Row],[IMC_raw]]/1000000000000000</f>
        <v>27.302045422984801</v>
      </c>
      <c r="M6244" s="2">
        <v>2.73020454229848E+16</v>
      </c>
      <c r="N62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4" s="13">
        <f t="shared" si="97"/>
        <v>6243</v>
      </c>
      <c r="P6244" s="2" t="str">
        <f>IF(TablaDatos[[#This Row],[Diabetes]]=0,"No","Si")</f>
        <v>No</v>
      </c>
      <c r="Q6244">
        <v>0</v>
      </c>
      <c r="R6244">
        <f>TablaDatos[[#This Row],[Aux2]]/10000000000000</f>
        <v>1721.7307899391601</v>
      </c>
      <c r="S6244" s="1">
        <v>1.72173078993916E+16</v>
      </c>
      <c r="T6244" s="7">
        <f>TablaDatos[[#This Row],[Aux3]]/100000000000000</f>
        <v>194.43417439871399</v>
      </c>
      <c r="U6244" s="1">
        <v>1.94434174398714E+16</v>
      </c>
      <c r="V6244">
        <v>135.30000000000001</v>
      </c>
      <c r="W6244">
        <v>87.3</v>
      </c>
    </row>
    <row r="6245" spans="1:23">
      <c r="A6245">
        <v>2011</v>
      </c>
      <c r="B6245">
        <v>60</v>
      </c>
      <c r="C6245" t="s">
        <v>23</v>
      </c>
      <c r="D6245" t="s">
        <v>72</v>
      </c>
      <c r="E6245" t="s">
        <v>18</v>
      </c>
      <c r="F6245" t="s">
        <v>24</v>
      </c>
      <c r="G6245" t="s">
        <v>28</v>
      </c>
      <c r="H6245" s="3">
        <v>11263.64</v>
      </c>
      <c r="I6245" t="s">
        <v>21</v>
      </c>
      <c r="J6245" t="s">
        <v>22</v>
      </c>
      <c r="K62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27.301766771242502</v>
      </c>
      <c r="L6245" s="6">
        <f>TablaDatos[[#This Row],[IMC_raw]]/1000000000000000</f>
        <v>27.301766771242502</v>
      </c>
      <c r="M6245" s="2">
        <v>2.73017667712425E+16</v>
      </c>
      <c r="N62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5" s="13">
        <f t="shared" si="97"/>
        <v>6244</v>
      </c>
      <c r="P6245" s="2" t="str">
        <f>IF(TablaDatos[[#This Row],[Diabetes]]=0,"No","Si")</f>
        <v>No</v>
      </c>
      <c r="Q6245">
        <v>0</v>
      </c>
      <c r="R6245">
        <f>TablaDatos[[#This Row],[Aux2]]/10000000000000</f>
        <v>2115.1092592742002</v>
      </c>
      <c r="S6245" s="1">
        <v>2.1151092592742E+16</v>
      </c>
      <c r="T6245" s="7">
        <f>TablaDatos[[#This Row],[Aux3]]/100000000000000</f>
        <v>225.933023954986</v>
      </c>
      <c r="U6245" s="1">
        <v>2.25933023954986E+16</v>
      </c>
      <c r="V6245">
        <v>160</v>
      </c>
      <c r="W6245">
        <v>91.3</v>
      </c>
    </row>
    <row r="6246" spans="1:23">
      <c r="A6246">
        <v>2011</v>
      </c>
      <c r="B6246">
        <v>48</v>
      </c>
      <c r="C6246" t="s">
        <v>16</v>
      </c>
      <c r="D6246" t="s">
        <v>29</v>
      </c>
      <c r="E6246" t="s">
        <v>18</v>
      </c>
      <c r="F6246" t="s">
        <v>35</v>
      </c>
      <c r="G6246" t="s">
        <v>20</v>
      </c>
      <c r="H6246" s="3">
        <v>24127.58</v>
      </c>
      <c r="I6246" t="s">
        <v>18</v>
      </c>
      <c r="J6246" t="s">
        <v>22</v>
      </c>
      <c r="K62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27.296360234765903</v>
      </c>
      <c r="L6246" s="6">
        <f>TablaDatos[[#This Row],[IMC_raw]]/1000000000000000</f>
        <v>2.7296360234765902</v>
      </c>
      <c r="M6246" s="2">
        <v>2729636023476590</v>
      </c>
      <c r="N62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6" s="13">
        <f t="shared" si="97"/>
        <v>6245</v>
      </c>
      <c r="P6246" s="2" t="str">
        <f>IF(TablaDatos[[#This Row],[Diabetes]]=0,"No","Si")</f>
        <v>No</v>
      </c>
      <c r="Q6246">
        <v>0</v>
      </c>
      <c r="R6246">
        <f>TablaDatos[[#This Row],[Aux2]]/10000000000000</f>
        <v>158.47927754044801</v>
      </c>
      <c r="S6246" s="1">
        <v>1584792775404480</v>
      </c>
      <c r="T6246" s="7">
        <f>TablaDatos[[#This Row],[Aux3]]/100000000000000</f>
        <v>17.2234429539796</v>
      </c>
      <c r="U6246" s="1">
        <v>1722344295397960</v>
      </c>
      <c r="V6246">
        <v>143.9</v>
      </c>
      <c r="W6246">
        <v>84.2</v>
      </c>
    </row>
    <row r="6247" spans="1:23">
      <c r="A6247">
        <v>2011</v>
      </c>
      <c r="B6247">
        <v>55</v>
      </c>
      <c r="C6247" t="s">
        <v>16</v>
      </c>
      <c r="D6247" t="s">
        <v>74</v>
      </c>
      <c r="E6247" t="s">
        <v>21</v>
      </c>
      <c r="F6247" t="s">
        <v>24</v>
      </c>
      <c r="G6247" t="s">
        <v>28</v>
      </c>
      <c r="H6247" s="3">
        <v>24174.240000000002</v>
      </c>
      <c r="I6247" t="s">
        <v>21</v>
      </c>
      <c r="J6247" t="s">
        <v>21</v>
      </c>
      <c r="K62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27.2825624452101</v>
      </c>
      <c r="L6247" s="5">
        <f>TablaDatos[[#This Row],[IMC_raw]]/1000000000000000</f>
        <v>2.7282562445210101</v>
      </c>
      <c r="M6247" s="2">
        <v>2728256244521010</v>
      </c>
      <c r="N62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7" s="13">
        <f t="shared" si="97"/>
        <v>6246</v>
      </c>
      <c r="P6247" s="2" t="str">
        <f>IF(TablaDatos[[#This Row],[Diabetes]]=0,"No","Si")</f>
        <v>No</v>
      </c>
      <c r="Q6247">
        <v>0</v>
      </c>
      <c r="R6247">
        <f>TablaDatos[[#This Row],[Aux2]]/10000000000000</f>
        <v>2450.05320516859</v>
      </c>
      <c r="S6247" s="1">
        <v>2.45005320516859E+16</v>
      </c>
      <c r="T6247" s="7">
        <f>TablaDatos[[#This Row],[Aux3]]/100000000000000</f>
        <v>26.886842546354799</v>
      </c>
      <c r="U6247" s="1">
        <v>2688684254635480</v>
      </c>
      <c r="V6247">
        <v>172.2</v>
      </c>
      <c r="W6247">
        <v>99.6</v>
      </c>
    </row>
    <row r="6248" spans="1:23">
      <c r="A6248">
        <v>2011</v>
      </c>
      <c r="B6248">
        <v>64</v>
      </c>
      <c r="C6248" t="s">
        <v>16</v>
      </c>
      <c r="D6248" t="s">
        <v>73</v>
      </c>
      <c r="E6248" t="s">
        <v>18</v>
      </c>
      <c r="F6248" t="s">
        <v>19</v>
      </c>
      <c r="G6248" t="s">
        <v>28</v>
      </c>
      <c r="H6248" s="3">
        <v>28811.87</v>
      </c>
      <c r="I6248" t="s">
        <v>19</v>
      </c>
      <c r="J6248" t="s">
        <v>18</v>
      </c>
      <c r="K62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27.2289595494621</v>
      </c>
      <c r="L6248" s="6">
        <f>TablaDatos[[#This Row],[IMC_raw]]/1000000000000000</f>
        <v>27.2289595494621</v>
      </c>
      <c r="M6248" s="2">
        <v>2.72289595494621E+16</v>
      </c>
      <c r="N62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8" s="13">
        <f t="shared" si="97"/>
        <v>6247</v>
      </c>
      <c r="P6248" s="2" t="str">
        <f>IF(TablaDatos[[#This Row],[Diabetes]]=0,"No","Si")</f>
        <v>No</v>
      </c>
      <c r="Q6248">
        <v>0</v>
      </c>
      <c r="R6248">
        <f>TablaDatos[[#This Row],[Aux2]]/10000000000000</f>
        <v>2051.7927724652</v>
      </c>
      <c r="S6248" s="1">
        <v>2.0517927724652E+16</v>
      </c>
      <c r="T6248" s="7">
        <f>TablaDatos[[#This Row],[Aux3]]/100000000000000</f>
        <v>190.90915113226501</v>
      </c>
      <c r="U6248" s="1">
        <v>1.90909151132265E+16</v>
      </c>
      <c r="V6248">
        <v>154.4</v>
      </c>
      <c r="W6248">
        <v>91.2</v>
      </c>
    </row>
    <row r="6249" spans="1:23">
      <c r="A6249">
        <v>2011</v>
      </c>
      <c r="B6249">
        <v>53</v>
      </c>
      <c r="C6249" t="s">
        <v>16</v>
      </c>
      <c r="D6249" t="s">
        <v>30</v>
      </c>
      <c r="E6249" t="s">
        <v>18</v>
      </c>
      <c r="F6249" t="s">
        <v>24</v>
      </c>
      <c r="G6249" t="s">
        <v>20</v>
      </c>
      <c r="H6249" s="3">
        <v>21261.040000000001</v>
      </c>
      <c r="I6249" t="s">
        <v>19</v>
      </c>
      <c r="J6249" t="s">
        <v>22</v>
      </c>
      <c r="K62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27.202135746342599</v>
      </c>
      <c r="L6249" s="6">
        <f>TablaDatos[[#This Row],[IMC_raw]]/1000000000000000</f>
        <v>2.7202135746342599</v>
      </c>
      <c r="M6249" s="2">
        <v>2720213574634260</v>
      </c>
      <c r="N62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49" s="13">
        <f t="shared" si="97"/>
        <v>6248</v>
      </c>
      <c r="P6249" s="2" t="str">
        <f>IF(TablaDatos[[#This Row],[Diabetes]]=0,"No","Si")</f>
        <v>No</v>
      </c>
      <c r="Q6249">
        <v>0</v>
      </c>
      <c r="R6249">
        <f>TablaDatos[[#This Row],[Aux2]]/10000000000000</f>
        <v>1999.15895364895</v>
      </c>
      <c r="S6249" s="1">
        <v>1.99915895364895E+16</v>
      </c>
      <c r="T6249" s="7">
        <f>TablaDatos[[#This Row],[Aux3]]/100000000000000</f>
        <v>180.15085035943</v>
      </c>
      <c r="U6249" s="1">
        <v>1.8015085035943E+16</v>
      </c>
      <c r="V6249">
        <v>135.19999999999999</v>
      </c>
      <c r="W6249">
        <v>86.4</v>
      </c>
    </row>
    <row r="6250" spans="1:23">
      <c r="A6250">
        <v>2011</v>
      </c>
      <c r="B6250">
        <v>65</v>
      </c>
      <c r="C6250" t="s">
        <v>16</v>
      </c>
      <c r="D6250" t="s">
        <v>73</v>
      </c>
      <c r="E6250" t="s">
        <v>21</v>
      </c>
      <c r="F6250" t="s">
        <v>24</v>
      </c>
      <c r="G6250" t="s">
        <v>25</v>
      </c>
      <c r="H6250" s="3">
        <v>16268.67</v>
      </c>
      <c r="I6250" t="s">
        <v>21</v>
      </c>
      <c r="J6250" t="s">
        <v>22</v>
      </c>
      <c r="K62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27.150438882536498</v>
      </c>
      <c r="L6250" s="6">
        <f>TablaDatos[[#This Row],[IMC_raw]]/1000000000000000</f>
        <v>2.7150438882536498</v>
      </c>
      <c r="M6250" s="2">
        <v>2715043888253650</v>
      </c>
      <c r="N62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0" s="13">
        <f t="shared" si="97"/>
        <v>6249</v>
      </c>
      <c r="P6250" s="2" t="str">
        <f>IF(TablaDatos[[#This Row],[Diabetes]]=0,"No","Si")</f>
        <v>Si</v>
      </c>
      <c r="Q6250">
        <v>1</v>
      </c>
      <c r="R6250">
        <f>TablaDatos[[#This Row],[Aux2]]/10000000000000</f>
        <v>2339.27662952841</v>
      </c>
      <c r="S6250" s="1">
        <v>2.33927662952841E+16</v>
      </c>
      <c r="T6250" s="7">
        <f>TablaDatos[[#This Row],[Aux3]]/100000000000000</f>
        <v>242.10203521412899</v>
      </c>
      <c r="U6250" s="1">
        <v>2.42102035214129E+16</v>
      </c>
      <c r="V6250">
        <v>165.3</v>
      </c>
      <c r="W6250">
        <v>100.1</v>
      </c>
    </row>
    <row r="6251" spans="1:23">
      <c r="A6251">
        <v>2011</v>
      </c>
      <c r="B6251">
        <v>55</v>
      </c>
      <c r="C6251" t="s">
        <v>16</v>
      </c>
      <c r="D6251" t="s">
        <v>73</v>
      </c>
      <c r="E6251" t="s">
        <v>21</v>
      </c>
      <c r="F6251" t="s">
        <v>24</v>
      </c>
      <c r="G6251" t="s">
        <v>28</v>
      </c>
      <c r="H6251" s="3">
        <v>18599.39</v>
      </c>
      <c r="I6251" t="s">
        <v>21</v>
      </c>
      <c r="J6251" t="s">
        <v>19</v>
      </c>
      <c r="K62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27.11787726939</v>
      </c>
      <c r="L6251" s="6">
        <f>TablaDatos[[#This Row],[IMC_raw]]/1000000000000000</f>
        <v>27.11787726939</v>
      </c>
      <c r="M6251" s="2">
        <v>2.711787726939E+16</v>
      </c>
      <c r="N62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1" s="13">
        <f t="shared" si="97"/>
        <v>6250</v>
      </c>
      <c r="P6251" s="2" t="str">
        <f>IF(TablaDatos[[#This Row],[Diabetes]]=0,"No","Si")</f>
        <v>No</v>
      </c>
      <c r="Q6251">
        <v>0</v>
      </c>
      <c r="R6251">
        <f>TablaDatos[[#This Row],[Aux2]]/10000000000000</f>
        <v>2387.9946024639398</v>
      </c>
      <c r="S6251" s="1">
        <v>2.38799460246394E+16</v>
      </c>
      <c r="T6251" s="7">
        <f>TablaDatos[[#This Row],[Aux3]]/100000000000000</f>
        <v>27.2194565271319</v>
      </c>
      <c r="U6251" s="1">
        <v>2721945652713190</v>
      </c>
      <c r="V6251">
        <v>171.4</v>
      </c>
      <c r="W6251">
        <v>98.2</v>
      </c>
    </row>
    <row r="6252" spans="1:23">
      <c r="A6252">
        <v>2011</v>
      </c>
      <c r="B6252">
        <v>61</v>
      </c>
      <c r="C6252" t="s">
        <v>16</v>
      </c>
      <c r="D6252" t="s">
        <v>29</v>
      </c>
      <c r="E6252" t="s">
        <v>21</v>
      </c>
      <c r="F6252" t="s">
        <v>35</v>
      </c>
      <c r="G6252" t="s">
        <v>28</v>
      </c>
      <c r="H6252" s="3">
        <v>12877.94</v>
      </c>
      <c r="I6252" t="s">
        <v>21</v>
      </c>
      <c r="J6252" t="s">
        <v>18</v>
      </c>
      <c r="K62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27.096804765251999</v>
      </c>
      <c r="L6252" s="5">
        <f>TablaDatos[[#This Row],[IMC_raw]]/1000000000000000</f>
        <v>27.096804765251999</v>
      </c>
      <c r="M6252" s="2">
        <v>2.7096804765252E+16</v>
      </c>
      <c r="N62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2" s="13">
        <f t="shared" si="97"/>
        <v>6251</v>
      </c>
      <c r="P6252" s="2" t="str">
        <f>IF(TablaDatos[[#This Row],[Diabetes]]=0,"No","Si")</f>
        <v>No</v>
      </c>
      <c r="Q6252">
        <v>0</v>
      </c>
      <c r="R6252">
        <f>TablaDatos[[#This Row],[Aux2]]/10000000000000</f>
        <v>1886.78843348183</v>
      </c>
      <c r="S6252" s="1">
        <v>1.88678843348183E+16</v>
      </c>
      <c r="T6252" s="7">
        <f>TablaDatos[[#This Row],[Aux3]]/100000000000000</f>
        <v>196.96827290962301</v>
      </c>
      <c r="U6252" s="1">
        <v>1.96968272909623E+16</v>
      </c>
      <c r="V6252">
        <v>161.9</v>
      </c>
      <c r="W6252">
        <v>96.4</v>
      </c>
    </row>
    <row r="6253" spans="1:23">
      <c r="A6253">
        <v>2011</v>
      </c>
      <c r="B6253">
        <v>64</v>
      </c>
      <c r="C6253" t="s">
        <v>23</v>
      </c>
      <c r="D6253" t="s">
        <v>29</v>
      </c>
      <c r="E6253" t="s">
        <v>19</v>
      </c>
      <c r="F6253" t="s">
        <v>24</v>
      </c>
      <c r="G6253" t="s">
        <v>28</v>
      </c>
      <c r="H6253" s="3">
        <v>18479.29</v>
      </c>
      <c r="I6253" t="s">
        <v>21</v>
      </c>
      <c r="J6253" t="s">
        <v>22</v>
      </c>
      <c r="K62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27.0879180535178</v>
      </c>
      <c r="L6253" s="6">
        <f>TablaDatos[[#This Row],[IMC_raw]]/1000000000000000</f>
        <v>27.0879180535178</v>
      </c>
      <c r="M6253" s="2">
        <v>2.70879180535178E+16</v>
      </c>
      <c r="N62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3" s="13">
        <f t="shared" si="97"/>
        <v>6252</v>
      </c>
      <c r="P6253" s="2" t="str">
        <f>IF(TablaDatos[[#This Row],[Diabetes]]=0,"No","Si")</f>
        <v>No</v>
      </c>
      <c r="Q6253">
        <v>0</v>
      </c>
      <c r="R6253">
        <f>TablaDatos[[#This Row],[Aux2]]/10000000000000</f>
        <v>2100.1403215053101</v>
      </c>
      <c r="S6253" s="1">
        <v>2.10014032150531E+16</v>
      </c>
      <c r="T6253" s="7">
        <f>TablaDatos[[#This Row],[Aux3]]/100000000000000</f>
        <v>224.05504829796999</v>
      </c>
      <c r="U6253" s="1">
        <v>2.2405504829797E+16</v>
      </c>
      <c r="V6253">
        <v>155.4</v>
      </c>
      <c r="W6253">
        <v>94.9</v>
      </c>
    </row>
    <row r="6254" spans="1:23">
      <c r="A6254">
        <v>2011</v>
      </c>
      <c r="B6254">
        <v>51</v>
      </c>
      <c r="C6254" t="s">
        <v>16</v>
      </c>
      <c r="D6254" t="s">
        <v>26</v>
      </c>
      <c r="E6254" t="s">
        <v>18</v>
      </c>
      <c r="F6254" t="s">
        <v>35</v>
      </c>
      <c r="G6254" t="s">
        <v>20</v>
      </c>
      <c r="H6254" s="3">
        <v>50115.63</v>
      </c>
      <c r="I6254" t="s">
        <v>19</v>
      </c>
      <c r="J6254" t="s">
        <v>18</v>
      </c>
      <c r="K62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27.0699012155264</v>
      </c>
      <c r="L6254" s="5">
        <f>TablaDatos[[#This Row],[IMC_raw]]/1000000000000000</f>
        <v>27.0699012155264</v>
      </c>
      <c r="M6254" s="2">
        <v>2.70699012155264E+16</v>
      </c>
      <c r="N62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4" s="13">
        <f t="shared" si="97"/>
        <v>6253</v>
      </c>
      <c r="P6254" s="2" t="str">
        <f>IF(TablaDatos[[#This Row],[Diabetes]]=0,"No","Si")</f>
        <v>No</v>
      </c>
      <c r="Q6254">
        <v>0</v>
      </c>
      <c r="R6254">
        <f>TablaDatos[[#This Row],[Aux2]]/10000000000000</f>
        <v>1950.5913308980801</v>
      </c>
      <c r="S6254" s="1">
        <v>1.95059133089808E+16</v>
      </c>
      <c r="T6254" s="7">
        <f>TablaDatos[[#This Row],[Aux3]]/100000000000000</f>
        <v>191.526148559522</v>
      </c>
      <c r="U6254" s="1">
        <v>1.91526148559522E+16</v>
      </c>
      <c r="V6254">
        <v>141.69999999999999</v>
      </c>
      <c r="W6254">
        <v>89.8</v>
      </c>
    </row>
    <row r="6255" spans="1:23">
      <c r="A6255">
        <v>2011</v>
      </c>
      <c r="B6255">
        <v>44</v>
      </c>
      <c r="C6255" t="s">
        <v>23</v>
      </c>
      <c r="D6255" t="s">
        <v>36</v>
      </c>
      <c r="E6255" t="s">
        <v>18</v>
      </c>
      <c r="F6255" t="s">
        <v>24</v>
      </c>
      <c r="G6255" t="s">
        <v>39</v>
      </c>
      <c r="H6255" s="3">
        <v>10925.34</v>
      </c>
      <c r="I6255" t="s">
        <v>19</v>
      </c>
      <c r="J6255" t="s">
        <v>22</v>
      </c>
      <c r="K62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27.0551057067388</v>
      </c>
      <c r="L6255" s="6">
        <f>TablaDatos[[#This Row],[IMC_raw]]/1000000000000000</f>
        <v>2.70551057067388</v>
      </c>
      <c r="M6255" s="2">
        <v>2705510570673880</v>
      </c>
      <c r="N62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5" s="13">
        <f t="shared" si="97"/>
        <v>6254</v>
      </c>
      <c r="P6255" s="2" t="str">
        <f>IF(TablaDatos[[#This Row],[Diabetes]]=0,"No","Si")</f>
        <v>No</v>
      </c>
      <c r="Q6255">
        <v>0</v>
      </c>
      <c r="R6255">
        <f>TablaDatos[[#This Row],[Aux2]]/10000000000000</f>
        <v>1871.4188429661699</v>
      </c>
      <c r="S6255" s="1">
        <v>1.87141884296617E+16</v>
      </c>
      <c r="T6255" s="7">
        <f>TablaDatos[[#This Row],[Aux3]]/100000000000000</f>
        <v>223.96193435462399</v>
      </c>
      <c r="U6255" s="1">
        <v>2.23961934354624E+16</v>
      </c>
      <c r="V6255">
        <v>134.19999999999999</v>
      </c>
      <c r="W6255">
        <v>86.3</v>
      </c>
    </row>
    <row r="6256" spans="1:23">
      <c r="A6256">
        <v>2011</v>
      </c>
      <c r="B6256">
        <v>68</v>
      </c>
      <c r="C6256" t="s">
        <v>23</v>
      </c>
      <c r="D6256" t="s">
        <v>73</v>
      </c>
      <c r="E6256" t="s">
        <v>21</v>
      </c>
      <c r="F6256" t="s">
        <v>19</v>
      </c>
      <c r="G6256" t="s">
        <v>25</v>
      </c>
      <c r="H6256" s="3">
        <v>17050.099999999999</v>
      </c>
      <c r="I6256" t="s">
        <v>21</v>
      </c>
      <c r="J6256" t="s">
        <v>22</v>
      </c>
      <c r="K62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27.045988017424797</v>
      </c>
      <c r="L6256" s="5">
        <f>TablaDatos[[#This Row],[IMC_raw]]/1000000000000000</f>
        <v>2.7045988017424798</v>
      </c>
      <c r="M6256" s="2">
        <v>2704598801742480</v>
      </c>
      <c r="N62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6" s="13">
        <f t="shared" si="97"/>
        <v>6255</v>
      </c>
      <c r="P6256" s="2" t="str">
        <f>IF(TablaDatos[[#This Row],[Diabetes]]=0,"No","Si")</f>
        <v>Si</v>
      </c>
      <c r="Q6256">
        <v>1</v>
      </c>
      <c r="R6256">
        <f>TablaDatos[[#This Row],[Aux2]]/10000000000000</f>
        <v>236.25015900940599</v>
      </c>
      <c r="S6256" s="1">
        <v>2362501590094060</v>
      </c>
      <c r="T6256" s="7">
        <f>TablaDatos[[#This Row],[Aux3]]/100000000000000</f>
        <v>255.00679912135899</v>
      </c>
      <c r="U6256" s="1">
        <v>2.55006799121359E+16</v>
      </c>
      <c r="V6256">
        <v>163</v>
      </c>
      <c r="W6256">
        <v>91.8</v>
      </c>
    </row>
    <row r="6257" spans="1:23">
      <c r="A6257">
        <v>2011</v>
      </c>
      <c r="B6257">
        <v>56</v>
      </c>
      <c r="C6257" t="s">
        <v>23</v>
      </c>
      <c r="D6257" t="s">
        <v>73</v>
      </c>
      <c r="E6257" t="s">
        <v>18</v>
      </c>
      <c r="F6257" t="s">
        <v>24</v>
      </c>
      <c r="G6257" t="s">
        <v>28</v>
      </c>
      <c r="H6257" s="3">
        <v>18906.11</v>
      </c>
      <c r="I6257" t="s">
        <v>21</v>
      </c>
      <c r="J6257" t="s">
        <v>18</v>
      </c>
      <c r="K62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27.031736921127699</v>
      </c>
      <c r="L6257" s="5">
        <f>TablaDatos[[#This Row],[IMC_raw]]/1000000000000000</f>
        <v>27.031736921127699</v>
      </c>
      <c r="M6257" s="2">
        <v>2.70317369211277E+16</v>
      </c>
      <c r="N62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7" s="13">
        <f t="shared" si="97"/>
        <v>6256</v>
      </c>
      <c r="P6257" s="2" t="str">
        <f>IF(TablaDatos[[#This Row],[Diabetes]]=0,"No","Si")</f>
        <v>No</v>
      </c>
      <c r="Q6257">
        <v>0</v>
      </c>
      <c r="R6257">
        <f>TablaDatos[[#This Row],[Aux2]]/10000000000000</f>
        <v>229.005330011029</v>
      </c>
      <c r="S6257" s="1">
        <v>2290053300110290</v>
      </c>
      <c r="T6257" s="7">
        <f>TablaDatos[[#This Row],[Aux3]]/100000000000000</f>
        <v>22.114152719240298</v>
      </c>
      <c r="U6257" s="1">
        <v>2211415271924030</v>
      </c>
      <c r="V6257">
        <v>154.1</v>
      </c>
      <c r="W6257">
        <v>96</v>
      </c>
    </row>
    <row r="6258" spans="1:23">
      <c r="A6258">
        <v>2011</v>
      </c>
      <c r="B6258">
        <v>46</v>
      </c>
      <c r="C6258" t="s">
        <v>16</v>
      </c>
      <c r="D6258" t="s">
        <v>27</v>
      </c>
      <c r="E6258" t="s">
        <v>18</v>
      </c>
      <c r="F6258" t="s">
        <v>19</v>
      </c>
      <c r="G6258" t="s">
        <v>20</v>
      </c>
      <c r="H6258" s="3">
        <v>31428.31</v>
      </c>
      <c r="I6258" t="s">
        <v>21</v>
      </c>
      <c r="J6258" t="s">
        <v>19</v>
      </c>
      <c r="K62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27.0208854008335</v>
      </c>
      <c r="L6258" s="6">
        <f>TablaDatos[[#This Row],[IMC_raw]]/1000000000000000</f>
        <v>0.270208854008335</v>
      </c>
      <c r="M6258" s="2">
        <v>270208854008335</v>
      </c>
      <c r="N62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8" s="13">
        <f t="shared" si="97"/>
        <v>6257</v>
      </c>
      <c r="P6258" s="2" t="str">
        <f>IF(TablaDatos[[#This Row],[Diabetes]]=0,"No","Si")</f>
        <v>No</v>
      </c>
      <c r="Q6258">
        <v>0</v>
      </c>
      <c r="R6258">
        <f>TablaDatos[[#This Row],[Aux2]]/10000000000000</f>
        <v>2233.80120047028</v>
      </c>
      <c r="S6258" s="1">
        <v>2.23380120047028E+16</v>
      </c>
      <c r="T6258" s="7">
        <f>TablaDatos[[#This Row],[Aux3]]/100000000000000</f>
        <v>2.68678121547378</v>
      </c>
      <c r="U6258" s="1">
        <v>268678121547378</v>
      </c>
      <c r="V6258">
        <v>144.80000000000001</v>
      </c>
      <c r="W6258">
        <v>91.8</v>
      </c>
    </row>
    <row r="6259" spans="1:23">
      <c r="A6259">
        <v>2011</v>
      </c>
      <c r="B6259">
        <v>70</v>
      </c>
      <c r="C6259" t="s">
        <v>16</v>
      </c>
      <c r="D6259" t="s">
        <v>42</v>
      </c>
      <c r="E6259" t="s">
        <v>21</v>
      </c>
      <c r="F6259" t="s">
        <v>19</v>
      </c>
      <c r="G6259" t="s">
        <v>25</v>
      </c>
      <c r="H6259" s="3">
        <v>35848.58</v>
      </c>
      <c r="I6259" t="s">
        <v>19</v>
      </c>
      <c r="J6259" t="s">
        <v>18</v>
      </c>
      <c r="K62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27.014824768870898</v>
      </c>
      <c r="L6259" s="6">
        <f>TablaDatos[[#This Row],[IMC_raw]]/1000000000000000</f>
        <v>27.014824768870898</v>
      </c>
      <c r="M6259" s="2">
        <v>2.70148247688709E+16</v>
      </c>
      <c r="N62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59" s="13">
        <f t="shared" si="97"/>
        <v>6258</v>
      </c>
      <c r="P6259" s="2" t="str">
        <f>IF(TablaDatos[[#This Row],[Diabetes]]=0,"No","Si")</f>
        <v>Si</v>
      </c>
      <c r="Q6259">
        <v>1</v>
      </c>
      <c r="R6259">
        <f>TablaDatos[[#This Row],[Aux2]]/10000000000000</f>
        <v>2078.0113006964398</v>
      </c>
      <c r="S6259" s="1">
        <v>2.07801130069644E+16</v>
      </c>
      <c r="T6259" s="7">
        <f>TablaDatos[[#This Row],[Aux3]]/100000000000000</f>
        <v>26.254849800650501</v>
      </c>
      <c r="U6259" s="1">
        <v>2625484980065050</v>
      </c>
      <c r="V6259">
        <v>169.4</v>
      </c>
      <c r="W6259">
        <v>105.1</v>
      </c>
    </row>
    <row r="6260" spans="1:23">
      <c r="A6260">
        <v>2011</v>
      </c>
      <c r="B6260">
        <v>66</v>
      </c>
      <c r="C6260" t="s">
        <v>16</v>
      </c>
      <c r="D6260" t="s">
        <v>17</v>
      </c>
      <c r="E6260" t="s">
        <v>21</v>
      </c>
      <c r="F6260" t="s">
        <v>19</v>
      </c>
      <c r="G6260" t="s">
        <v>25</v>
      </c>
      <c r="H6260" s="3">
        <v>15745.4</v>
      </c>
      <c r="I6260" t="s">
        <v>21</v>
      </c>
      <c r="J6260" t="s">
        <v>18</v>
      </c>
      <c r="K62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26.905693413594101</v>
      </c>
      <c r="L6260" s="6">
        <f>TablaDatos[[#This Row],[IMC_raw]]/1000000000000000</f>
        <v>26.905693413594101</v>
      </c>
      <c r="M6260" s="2">
        <v>2.69056934135941E+16</v>
      </c>
      <c r="N62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0" s="13">
        <f t="shared" si="97"/>
        <v>6259</v>
      </c>
      <c r="P6260" s="2" t="str">
        <f>IF(TablaDatos[[#This Row],[Diabetes]]=0,"No","Si")</f>
        <v>No</v>
      </c>
      <c r="Q6260">
        <v>0</v>
      </c>
      <c r="R6260">
        <f>TablaDatos[[#This Row],[Aux2]]/10000000000000</f>
        <v>221.842249060363</v>
      </c>
      <c r="S6260" s="1">
        <v>2218422490603630</v>
      </c>
      <c r="T6260" s="7">
        <f>TablaDatos[[#This Row],[Aux3]]/100000000000000</f>
        <v>215.059399961075</v>
      </c>
      <c r="U6260" s="1">
        <v>2.15059399961075E+16</v>
      </c>
      <c r="V6260">
        <v>167</v>
      </c>
      <c r="W6260">
        <v>97</v>
      </c>
    </row>
    <row r="6261" spans="1:23">
      <c r="A6261">
        <v>2011</v>
      </c>
      <c r="B6261">
        <v>52</v>
      </c>
      <c r="C6261" t="s">
        <v>16</v>
      </c>
      <c r="D6261" t="s">
        <v>30</v>
      </c>
      <c r="E6261" t="s">
        <v>18</v>
      </c>
      <c r="F6261" t="s">
        <v>19</v>
      </c>
      <c r="G6261" t="s">
        <v>20</v>
      </c>
      <c r="H6261" s="3">
        <v>17032.259999999998</v>
      </c>
      <c r="I6261" t="s">
        <v>18</v>
      </c>
      <c r="J6261" t="s">
        <v>18</v>
      </c>
      <c r="K6261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26.901874702549001</v>
      </c>
      <c r="L6261" s="6">
        <f>TablaDatos[[#This Row],[IMC_raw]]/1000000000000000</f>
        <v>2.6901874702549001E-2</v>
      </c>
      <c r="M6261" s="2">
        <v>26901874702549</v>
      </c>
      <c r="N62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1" s="13">
        <f t="shared" si="97"/>
        <v>6260</v>
      </c>
      <c r="P6261" s="2" t="str">
        <f>IF(TablaDatos[[#This Row],[Diabetes]]=0,"No","Si")</f>
        <v>No</v>
      </c>
      <c r="Q6261">
        <v>0</v>
      </c>
      <c r="R6261">
        <f>TablaDatos[[#This Row],[Aux2]]/10000000000000</f>
        <v>196.67344620748901</v>
      </c>
      <c r="S6261" s="1">
        <v>1966734462074890</v>
      </c>
      <c r="T6261" s="7">
        <f>TablaDatos[[#This Row],[Aux3]]/100000000000000</f>
        <v>21.080214128660401</v>
      </c>
      <c r="U6261" s="1">
        <v>2108021412866040</v>
      </c>
      <c r="V6261">
        <v>141</v>
      </c>
      <c r="W6261">
        <v>86.5</v>
      </c>
    </row>
    <row r="6262" spans="1:23">
      <c r="A6262">
        <v>2011</v>
      </c>
      <c r="B6262">
        <v>62</v>
      </c>
      <c r="C6262" t="s">
        <v>23</v>
      </c>
      <c r="D6262" t="s">
        <v>72</v>
      </c>
      <c r="E6262" t="s">
        <v>18</v>
      </c>
      <c r="F6262" t="s">
        <v>19</v>
      </c>
      <c r="G6262" t="s">
        <v>28</v>
      </c>
      <c r="H6262" s="3">
        <v>13447.91</v>
      </c>
      <c r="I6262" t="s">
        <v>19</v>
      </c>
      <c r="J6262" t="s">
        <v>22</v>
      </c>
      <c r="K62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26.859651853493101</v>
      </c>
      <c r="L6262" s="5">
        <f>TablaDatos[[#This Row],[IMC_raw]]/1000000000000000</f>
        <v>26.859651853493101</v>
      </c>
      <c r="M6262" s="2">
        <v>2.68596518534931E+16</v>
      </c>
      <c r="N62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2" s="13">
        <f t="shared" si="97"/>
        <v>6261</v>
      </c>
      <c r="P6262" s="2" t="str">
        <f>IF(TablaDatos[[#This Row],[Diabetes]]=0,"No","Si")</f>
        <v>No</v>
      </c>
      <c r="Q6262">
        <v>0</v>
      </c>
      <c r="R6262">
        <f>TablaDatos[[#This Row],[Aux2]]/10000000000000</f>
        <v>231.31756478850201</v>
      </c>
      <c r="S6262" s="1">
        <v>2313175647885020</v>
      </c>
      <c r="T6262" s="7">
        <f>TablaDatos[[#This Row],[Aux3]]/100000000000000</f>
        <v>275.37383830045798</v>
      </c>
      <c r="U6262" s="1">
        <v>2.75373838300458E+16</v>
      </c>
      <c r="V6262">
        <v>152.1</v>
      </c>
      <c r="W6262">
        <v>90.1</v>
      </c>
    </row>
    <row r="6263" spans="1:23">
      <c r="A6263">
        <v>2011</v>
      </c>
      <c r="B6263">
        <v>56</v>
      </c>
      <c r="C6263" t="s">
        <v>16</v>
      </c>
      <c r="D6263" t="s">
        <v>34</v>
      </c>
      <c r="E6263" t="s">
        <v>18</v>
      </c>
      <c r="F6263" t="s">
        <v>19</v>
      </c>
      <c r="G6263" t="s">
        <v>28</v>
      </c>
      <c r="H6263" s="3">
        <v>21792.44</v>
      </c>
      <c r="I6263" t="s">
        <v>19</v>
      </c>
      <c r="J6263" t="s">
        <v>22</v>
      </c>
      <c r="K62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26.845794014488401</v>
      </c>
      <c r="L6263" s="6">
        <f>TablaDatos[[#This Row],[IMC_raw]]/1000000000000000</f>
        <v>2.6845794014488402</v>
      </c>
      <c r="M6263" s="2">
        <v>2684579401448840</v>
      </c>
      <c r="N62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3" s="13">
        <f t="shared" si="97"/>
        <v>6262</v>
      </c>
      <c r="P6263" s="2" t="str">
        <f>IF(TablaDatos[[#This Row],[Diabetes]]=0,"No","Si")</f>
        <v>No</v>
      </c>
      <c r="Q6263">
        <v>0</v>
      </c>
      <c r="R6263">
        <f>TablaDatos[[#This Row],[Aux2]]/10000000000000</f>
        <v>2128.1750511989399</v>
      </c>
      <c r="S6263" s="1">
        <v>2.12817505119894E+16</v>
      </c>
      <c r="T6263" s="7">
        <f>TablaDatos[[#This Row],[Aux3]]/100000000000000</f>
        <v>25.750733617380501</v>
      </c>
      <c r="U6263" s="1">
        <v>2575073361738050</v>
      </c>
      <c r="V6263">
        <v>157.6</v>
      </c>
      <c r="W6263">
        <v>95.4</v>
      </c>
    </row>
    <row r="6264" spans="1:23">
      <c r="A6264">
        <v>2011</v>
      </c>
      <c r="B6264">
        <v>43</v>
      </c>
      <c r="C6264" t="s">
        <v>16</v>
      </c>
      <c r="D6264" t="s">
        <v>38</v>
      </c>
      <c r="E6264" t="s">
        <v>18</v>
      </c>
      <c r="F6264" t="s">
        <v>35</v>
      </c>
      <c r="G6264" t="s">
        <v>39</v>
      </c>
      <c r="H6264" s="3">
        <v>33817.19</v>
      </c>
      <c r="I6264" t="s">
        <v>19</v>
      </c>
      <c r="J6264" t="s">
        <v>19</v>
      </c>
      <c r="K62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26.840108198334299</v>
      </c>
      <c r="L6264" s="6">
        <f>TablaDatos[[#This Row],[IMC_raw]]/1000000000000000</f>
        <v>26.840108198334299</v>
      </c>
      <c r="M6264" s="2">
        <v>2.68401081983343E+16</v>
      </c>
      <c r="N62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4" s="13">
        <f t="shared" si="97"/>
        <v>6263</v>
      </c>
      <c r="P6264" s="2" t="str">
        <f>IF(TablaDatos[[#This Row],[Diabetes]]=0,"No","Si")</f>
        <v>No</v>
      </c>
      <c r="Q6264">
        <v>0</v>
      </c>
      <c r="R6264">
        <f>TablaDatos[[#This Row],[Aux2]]/10000000000000</f>
        <v>2023.2576550215001</v>
      </c>
      <c r="S6264" s="1">
        <v>2.0232576550215E+16</v>
      </c>
      <c r="T6264" s="7">
        <f>TablaDatos[[#This Row],[Aux3]]/100000000000000</f>
        <v>220.281933534301</v>
      </c>
      <c r="U6264" s="1">
        <v>2.20281933534301E+16</v>
      </c>
      <c r="V6264">
        <v>144.9</v>
      </c>
      <c r="W6264">
        <v>90.1</v>
      </c>
    </row>
    <row r="6265" spans="1:23">
      <c r="A6265">
        <v>2011</v>
      </c>
      <c r="B6265">
        <v>60</v>
      </c>
      <c r="C6265" t="s">
        <v>23</v>
      </c>
      <c r="D6265" t="s">
        <v>17</v>
      </c>
      <c r="E6265" t="s">
        <v>18</v>
      </c>
      <c r="F6265" t="s">
        <v>24</v>
      </c>
      <c r="G6265" t="s">
        <v>28</v>
      </c>
      <c r="H6265" s="3">
        <v>25465.17</v>
      </c>
      <c r="I6265" t="s">
        <v>21</v>
      </c>
      <c r="J6265" t="s">
        <v>18</v>
      </c>
      <c r="K62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26.775696345133099</v>
      </c>
      <c r="L6265" s="5">
        <f>TablaDatos[[#This Row],[IMC_raw]]/1000000000000000</f>
        <v>2.67756963451331</v>
      </c>
      <c r="M6265" s="2">
        <v>2677569634513310</v>
      </c>
      <c r="N62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5" s="13">
        <f t="shared" si="97"/>
        <v>6264</v>
      </c>
      <c r="P6265" s="2" t="str">
        <f>IF(TablaDatos[[#This Row],[Diabetes]]=0,"No","Si")</f>
        <v>No</v>
      </c>
      <c r="Q6265">
        <v>0</v>
      </c>
      <c r="R6265">
        <f>TablaDatos[[#This Row],[Aux2]]/10000000000000</f>
        <v>223.41921456866899</v>
      </c>
      <c r="S6265" s="1">
        <v>2234192145686690</v>
      </c>
      <c r="T6265" s="7">
        <f>TablaDatos[[#This Row],[Aux3]]/100000000000000</f>
        <v>221.48003697459501</v>
      </c>
      <c r="U6265" s="1">
        <v>2.21480036974595E+16</v>
      </c>
      <c r="V6265">
        <v>143.6</v>
      </c>
      <c r="W6265">
        <v>89.7</v>
      </c>
    </row>
    <row r="6266" spans="1:23">
      <c r="A6266">
        <v>2011</v>
      </c>
      <c r="B6266">
        <v>48</v>
      </c>
      <c r="C6266" t="s">
        <v>16</v>
      </c>
      <c r="D6266" t="s">
        <v>26</v>
      </c>
      <c r="E6266" t="s">
        <v>19</v>
      </c>
      <c r="F6266" t="s">
        <v>19</v>
      </c>
      <c r="G6266" t="s">
        <v>20</v>
      </c>
      <c r="H6266" s="3">
        <v>27802.560000000001</v>
      </c>
      <c r="I6266" t="s">
        <v>19</v>
      </c>
      <c r="J6266" t="s">
        <v>18</v>
      </c>
      <c r="K62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26.756564963323299</v>
      </c>
      <c r="L6266" s="5">
        <f>TablaDatos[[#This Row],[IMC_raw]]/1000000000000000</f>
        <v>26.756564963323299</v>
      </c>
      <c r="M6266" s="2">
        <v>2.67565649633233E+16</v>
      </c>
      <c r="N62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6" s="13">
        <f t="shared" si="97"/>
        <v>6265</v>
      </c>
      <c r="P6266" s="2" t="str">
        <f>IF(TablaDatos[[#This Row],[Diabetes]]=0,"No","Si")</f>
        <v>No</v>
      </c>
      <c r="Q6266">
        <v>0</v>
      </c>
      <c r="R6266">
        <f>TablaDatos[[#This Row],[Aux2]]/10000000000000</f>
        <v>1885.0859580602801</v>
      </c>
      <c r="S6266" s="1">
        <v>1.88508595806028E+16</v>
      </c>
      <c r="T6266" s="7">
        <f>TablaDatos[[#This Row],[Aux3]]/100000000000000</f>
        <v>169.58695512476001</v>
      </c>
      <c r="U6266" s="1">
        <v>1.6958695512476E+16</v>
      </c>
      <c r="V6266">
        <v>143</v>
      </c>
      <c r="W6266">
        <v>82.3</v>
      </c>
    </row>
    <row r="6267" spans="1:23">
      <c r="A6267">
        <v>2011</v>
      </c>
      <c r="B6267">
        <v>54</v>
      </c>
      <c r="C6267" t="s">
        <v>16</v>
      </c>
      <c r="D6267" t="s">
        <v>73</v>
      </c>
      <c r="E6267" t="s">
        <v>18</v>
      </c>
      <c r="F6267" t="s">
        <v>35</v>
      </c>
      <c r="G6267" t="s">
        <v>20</v>
      </c>
      <c r="H6267" s="3">
        <v>42938.68</v>
      </c>
      <c r="I6267" t="s">
        <v>19</v>
      </c>
      <c r="J6267" t="s">
        <v>18</v>
      </c>
      <c r="K62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26.7304694594248</v>
      </c>
      <c r="L6267" s="6">
        <f>TablaDatos[[#This Row],[IMC_raw]]/100000000000000</f>
        <v>26.7304694594248</v>
      </c>
      <c r="M6267" s="2">
        <v>2673046945942480</v>
      </c>
      <c r="N62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7" s="13">
        <f t="shared" si="97"/>
        <v>6266</v>
      </c>
      <c r="P6267" s="2" t="str">
        <f>IF(TablaDatos[[#This Row],[Diabetes]]=0,"No","Si")</f>
        <v>No</v>
      </c>
      <c r="Q6267">
        <v>0</v>
      </c>
      <c r="R6267">
        <f>TablaDatos[[#This Row],[Aux2]]/10000000000000</f>
        <v>1966.4340799352899</v>
      </c>
      <c r="S6267" s="1">
        <v>1.96643407993529E+16</v>
      </c>
      <c r="T6267" s="7">
        <f>TablaDatos[[#This Row],[Aux3]]/100000000000000</f>
        <v>241.42304235649701</v>
      </c>
      <c r="U6267" s="1">
        <v>2.41423042356497E+16</v>
      </c>
      <c r="V6267">
        <v>145.80000000000001</v>
      </c>
      <c r="W6267">
        <v>93.9</v>
      </c>
    </row>
    <row r="6268" spans="1:23">
      <c r="A6268">
        <v>2011</v>
      </c>
      <c r="B6268">
        <v>68</v>
      </c>
      <c r="C6268" t="s">
        <v>16</v>
      </c>
      <c r="D6268" t="s">
        <v>73</v>
      </c>
      <c r="E6268" t="s">
        <v>18</v>
      </c>
      <c r="F6268" t="s">
        <v>24</v>
      </c>
      <c r="G6268" t="s">
        <v>25</v>
      </c>
      <c r="H6268" s="3">
        <v>25494.51</v>
      </c>
      <c r="I6268" t="s">
        <v>19</v>
      </c>
      <c r="J6268" t="s">
        <v>22</v>
      </c>
      <c r="K62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26.723773279558301</v>
      </c>
      <c r="L6268" s="6">
        <f>TablaDatos[[#This Row],[IMC_raw]]/1000000000000000</f>
        <v>26.723773279558301</v>
      </c>
      <c r="M6268" s="2">
        <v>2.67237732795583E+16</v>
      </c>
      <c r="N62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8" s="13">
        <f t="shared" si="97"/>
        <v>6267</v>
      </c>
      <c r="P6268" s="2" t="str">
        <f>IF(TablaDatos[[#This Row],[Diabetes]]=0,"No","Si")</f>
        <v>No</v>
      </c>
      <c r="Q6268">
        <v>0</v>
      </c>
      <c r="R6268">
        <f>TablaDatos[[#This Row],[Aux2]]/10000000000000</f>
        <v>2191.8334782932902</v>
      </c>
      <c r="S6268" s="1">
        <v>2.19183347829329E+16</v>
      </c>
      <c r="T6268" s="7">
        <f>TablaDatos[[#This Row],[Aux3]]/100000000000000</f>
        <v>26.026227930957599</v>
      </c>
      <c r="U6268" s="1">
        <v>2602622793095760</v>
      </c>
      <c r="V6268">
        <v>157.5</v>
      </c>
      <c r="W6268">
        <v>91.5</v>
      </c>
    </row>
    <row r="6269" spans="1:23">
      <c r="A6269">
        <v>2011</v>
      </c>
      <c r="B6269">
        <v>60</v>
      </c>
      <c r="C6269" t="s">
        <v>23</v>
      </c>
      <c r="D6269" t="s">
        <v>41</v>
      </c>
      <c r="E6269" t="s">
        <v>18</v>
      </c>
      <c r="F6269" t="s">
        <v>24</v>
      </c>
      <c r="G6269" t="s">
        <v>28</v>
      </c>
      <c r="H6269" s="3">
        <v>10951.67</v>
      </c>
      <c r="I6269" t="s">
        <v>21</v>
      </c>
      <c r="J6269" t="s">
        <v>18</v>
      </c>
      <c r="K62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26.716119315344098</v>
      </c>
      <c r="L6269" s="5">
        <f>TablaDatos[[#This Row],[IMC_raw]]/1000000000000000</f>
        <v>26.716119315344098</v>
      </c>
      <c r="M6269" s="2">
        <v>2.67161193153441E+16</v>
      </c>
      <c r="N62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69" s="13">
        <f t="shared" si="97"/>
        <v>6268</v>
      </c>
      <c r="P6269" s="2" t="str">
        <f>IF(TablaDatos[[#This Row],[Diabetes]]=0,"No","Si")</f>
        <v>No</v>
      </c>
      <c r="Q6269">
        <v>0</v>
      </c>
      <c r="R6269">
        <f>TablaDatos[[#This Row],[Aux2]]/10000000000000</f>
        <v>2259.8741146224102</v>
      </c>
      <c r="S6269" s="1">
        <v>2.25987411462241E+16</v>
      </c>
      <c r="T6269" s="7">
        <f>TablaDatos[[#This Row],[Aux3]]/100000000000000</f>
        <v>25.513801539014199</v>
      </c>
      <c r="U6269" s="1">
        <v>2551380153901420</v>
      </c>
      <c r="V6269">
        <v>155.4</v>
      </c>
      <c r="W6269">
        <v>90.6</v>
      </c>
    </row>
    <row r="6270" spans="1:23">
      <c r="A6270">
        <v>2011</v>
      </c>
      <c r="B6270">
        <v>64</v>
      </c>
      <c r="C6270" t="s">
        <v>23</v>
      </c>
      <c r="D6270" t="s">
        <v>30</v>
      </c>
      <c r="E6270" t="s">
        <v>21</v>
      </c>
      <c r="F6270" t="s">
        <v>24</v>
      </c>
      <c r="G6270" t="s">
        <v>28</v>
      </c>
      <c r="H6270" s="3">
        <v>17368.46</v>
      </c>
      <c r="I6270" t="s">
        <v>21</v>
      </c>
      <c r="J6270" t="s">
        <v>18</v>
      </c>
      <c r="K62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26.691757756312203</v>
      </c>
      <c r="L6270" s="6">
        <f>TablaDatos[[#This Row],[IMC_raw]]/1000000000000000</f>
        <v>2.6691757756312202</v>
      </c>
      <c r="M6270" s="2">
        <v>2669175775631220</v>
      </c>
      <c r="N62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0" s="13">
        <f t="shared" si="97"/>
        <v>6269</v>
      </c>
      <c r="P6270" s="2" t="str">
        <f>IF(TablaDatos[[#This Row],[Diabetes]]=0,"No","Si")</f>
        <v>No</v>
      </c>
      <c r="Q6270">
        <v>0</v>
      </c>
      <c r="R6270">
        <f>TablaDatos[[#This Row],[Aux2]]/10000000000000</f>
        <v>211.06486166693199</v>
      </c>
      <c r="S6270" s="1">
        <v>2110648616669320</v>
      </c>
      <c r="T6270" s="7">
        <f>TablaDatos[[#This Row],[Aux3]]/100000000000000</f>
        <v>284.49645175014899</v>
      </c>
      <c r="U6270" s="1">
        <v>2.84496451750149E+16</v>
      </c>
      <c r="V6270">
        <v>148.5</v>
      </c>
      <c r="W6270">
        <v>100.8</v>
      </c>
    </row>
    <row r="6271" spans="1:23">
      <c r="A6271">
        <v>2011</v>
      </c>
      <c r="B6271">
        <v>62</v>
      </c>
      <c r="C6271" t="s">
        <v>23</v>
      </c>
      <c r="D6271" t="s">
        <v>34</v>
      </c>
      <c r="E6271" t="s">
        <v>19</v>
      </c>
      <c r="F6271" t="s">
        <v>19</v>
      </c>
      <c r="G6271" t="s">
        <v>28</v>
      </c>
      <c r="H6271" s="3">
        <v>19182.669999999998</v>
      </c>
      <c r="I6271" t="s">
        <v>21</v>
      </c>
      <c r="J6271" t="s">
        <v>22</v>
      </c>
      <c r="K62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26.686373726678497</v>
      </c>
      <c r="L6271" s="5">
        <f>TablaDatos[[#This Row],[IMC_raw]]/1000000000000000</f>
        <v>2.6686373726678498</v>
      </c>
      <c r="M6271" s="2">
        <v>2668637372667850</v>
      </c>
      <c r="N62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1" s="13">
        <f t="shared" si="97"/>
        <v>6270</v>
      </c>
      <c r="P6271" s="2" t="str">
        <f>IF(TablaDatos[[#This Row],[Diabetes]]=0,"No","Si")</f>
        <v>No</v>
      </c>
      <c r="Q6271">
        <v>0</v>
      </c>
      <c r="R6271">
        <f>TablaDatos[[#This Row],[Aux2]]/10000000000000</f>
        <v>221.854552012939</v>
      </c>
      <c r="S6271" s="1">
        <v>2218545520129390</v>
      </c>
      <c r="T6271" s="7">
        <f>TablaDatos[[#This Row],[Aux3]]/100000000000000</f>
        <v>201.457708397061</v>
      </c>
      <c r="U6271" s="1">
        <v>2.01457708397061E+16</v>
      </c>
      <c r="V6271">
        <v>161.6</v>
      </c>
      <c r="W6271">
        <v>92.9</v>
      </c>
    </row>
    <row r="6272" spans="1:23">
      <c r="A6272">
        <v>2011</v>
      </c>
      <c r="B6272">
        <v>60</v>
      </c>
      <c r="C6272" t="s">
        <v>23</v>
      </c>
      <c r="D6272" t="s">
        <v>29</v>
      </c>
      <c r="E6272" t="s">
        <v>18</v>
      </c>
      <c r="F6272" t="s">
        <v>19</v>
      </c>
      <c r="G6272" t="s">
        <v>28</v>
      </c>
      <c r="H6272" s="3">
        <v>9317.4599999999991</v>
      </c>
      <c r="I6272" t="s">
        <v>19</v>
      </c>
      <c r="J6272" t="s">
        <v>22</v>
      </c>
      <c r="K62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26.682669718552201</v>
      </c>
      <c r="L6272" s="5">
        <f>TablaDatos[[#This Row],[IMC_raw]]/1000000000000000</f>
        <v>26.682669718552201</v>
      </c>
      <c r="M6272" s="2">
        <v>2.66826697185522E+16</v>
      </c>
      <c r="N62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2" s="13">
        <f t="shared" si="97"/>
        <v>6271</v>
      </c>
      <c r="P6272" s="2" t="str">
        <f>IF(TablaDatos[[#This Row],[Diabetes]]=0,"No","Si")</f>
        <v>No</v>
      </c>
      <c r="Q6272">
        <v>0</v>
      </c>
      <c r="R6272">
        <f>TablaDatos[[#This Row],[Aux2]]/10000000000000</f>
        <v>2153.2127827550298</v>
      </c>
      <c r="S6272" s="1">
        <v>2.15321278275503E+16</v>
      </c>
      <c r="T6272" s="7">
        <f>TablaDatos[[#This Row],[Aux3]]/100000000000000</f>
        <v>202.311677477014</v>
      </c>
      <c r="U6272" s="1">
        <v>2.02311677477014E+16</v>
      </c>
      <c r="V6272">
        <v>147.9</v>
      </c>
      <c r="W6272">
        <v>91.2</v>
      </c>
    </row>
    <row r="6273" spans="1:23">
      <c r="A6273">
        <v>2011</v>
      </c>
      <c r="B6273">
        <v>52</v>
      </c>
      <c r="C6273" t="s">
        <v>23</v>
      </c>
      <c r="D6273" t="s">
        <v>74</v>
      </c>
      <c r="E6273" t="s">
        <v>18</v>
      </c>
      <c r="F6273" t="s">
        <v>19</v>
      </c>
      <c r="G6273" t="s">
        <v>20</v>
      </c>
      <c r="H6273" s="3">
        <v>12564.3</v>
      </c>
      <c r="I6273" t="s">
        <v>21</v>
      </c>
      <c r="J6273" t="s">
        <v>18</v>
      </c>
      <c r="K62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26.667076440296601</v>
      </c>
      <c r="L6273" s="6">
        <f>TablaDatos[[#This Row],[IMC_raw]]/100000000000000</f>
        <v>26.667076440296601</v>
      </c>
      <c r="M6273" s="2">
        <v>2666707644029660</v>
      </c>
      <c r="N62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3" s="13">
        <f t="shared" si="97"/>
        <v>6272</v>
      </c>
      <c r="P6273" s="2" t="str">
        <f>IF(TablaDatos[[#This Row],[Diabetes]]=0,"No","Si")</f>
        <v>No</v>
      </c>
      <c r="Q6273">
        <v>0</v>
      </c>
      <c r="R6273">
        <f>TablaDatos[[#This Row],[Aux2]]/10000000000000</f>
        <v>203.34052194578101</v>
      </c>
      <c r="S6273" s="1">
        <v>2033405219457810</v>
      </c>
      <c r="T6273" s="7">
        <f>TablaDatos[[#This Row],[Aux3]]/100000000000000</f>
        <v>222.08062415008399</v>
      </c>
      <c r="U6273" s="1">
        <v>2.22080624150084E+16</v>
      </c>
      <c r="V6273">
        <v>139.1</v>
      </c>
      <c r="W6273">
        <v>84.8</v>
      </c>
    </row>
    <row r="6274" spans="1:23">
      <c r="A6274">
        <v>2011</v>
      </c>
      <c r="B6274">
        <v>56</v>
      </c>
      <c r="C6274" t="s">
        <v>16</v>
      </c>
      <c r="D6274" t="s">
        <v>34</v>
      </c>
      <c r="E6274" t="s">
        <v>19</v>
      </c>
      <c r="F6274" t="s">
        <v>24</v>
      </c>
      <c r="G6274" t="s">
        <v>28</v>
      </c>
      <c r="H6274" s="3">
        <v>26612.95</v>
      </c>
      <c r="I6274" t="s">
        <v>21</v>
      </c>
      <c r="J6274" t="s">
        <v>18</v>
      </c>
      <c r="K62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26.665726325683398</v>
      </c>
      <c r="L6274" s="6">
        <f>TablaDatos[[#This Row],[IMC_raw]]/1000000000000000</f>
        <v>2.6665726325683399</v>
      </c>
      <c r="M6274" s="2">
        <v>2666572632568340</v>
      </c>
      <c r="N62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4" s="13">
        <f t="shared" ref="O6274:O6337" si="98">O6273+1</f>
        <v>6273</v>
      </c>
      <c r="P6274" s="2" t="str">
        <f>IF(TablaDatos[[#This Row],[Diabetes]]=0,"No","Si")</f>
        <v>No</v>
      </c>
      <c r="Q6274">
        <v>0</v>
      </c>
      <c r="R6274">
        <f>TablaDatos[[#This Row],[Aux2]]/10000000000000</f>
        <v>2215.9125031154399</v>
      </c>
      <c r="S6274" s="1">
        <v>2.21591250311544E+16</v>
      </c>
      <c r="T6274" s="7">
        <f>TablaDatos[[#This Row],[Aux3]]/100000000000000</f>
        <v>241.84223659822399</v>
      </c>
      <c r="U6274" s="1">
        <v>2.41842236598224E+16</v>
      </c>
      <c r="V6274">
        <v>154.6</v>
      </c>
      <c r="W6274">
        <v>98.3</v>
      </c>
    </row>
    <row r="6275" spans="1:23">
      <c r="A6275">
        <v>2011</v>
      </c>
      <c r="B6275">
        <v>57</v>
      </c>
      <c r="C6275" t="s">
        <v>23</v>
      </c>
      <c r="D6275" t="s">
        <v>72</v>
      </c>
      <c r="E6275" t="s">
        <v>21</v>
      </c>
      <c r="F6275" t="s">
        <v>19</v>
      </c>
      <c r="G6275" t="s">
        <v>28</v>
      </c>
      <c r="H6275" s="3">
        <v>16406.38</v>
      </c>
      <c r="I6275" t="s">
        <v>21</v>
      </c>
      <c r="J6275" t="s">
        <v>18</v>
      </c>
      <c r="K62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26.638786480848001</v>
      </c>
      <c r="L6275" s="6">
        <f>TablaDatos[[#This Row],[IMC_raw]]/1000000000000000</f>
        <v>26.638786480848001</v>
      </c>
      <c r="M6275" s="2">
        <v>2.6638786480848E+16</v>
      </c>
      <c r="N62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5" s="13">
        <f t="shared" si="98"/>
        <v>6274</v>
      </c>
      <c r="P6275" s="2" t="str">
        <f>IF(TablaDatos[[#This Row],[Diabetes]]=0,"No","Si")</f>
        <v>No</v>
      </c>
      <c r="Q6275">
        <v>0</v>
      </c>
      <c r="R6275">
        <f>TablaDatos[[#This Row],[Aux2]]/10000000000000</f>
        <v>193.30663486019</v>
      </c>
      <c r="S6275" s="1">
        <v>1933066348601900</v>
      </c>
      <c r="T6275" s="7">
        <f>TablaDatos[[#This Row],[Aux3]]/100000000000000</f>
        <v>18.356668356382301</v>
      </c>
      <c r="U6275" s="1">
        <v>1835666835638230</v>
      </c>
      <c r="V6275">
        <v>151.1</v>
      </c>
      <c r="W6275">
        <v>90.5</v>
      </c>
    </row>
    <row r="6276" spans="1:23">
      <c r="A6276">
        <v>2011</v>
      </c>
      <c r="B6276">
        <v>58</v>
      </c>
      <c r="C6276" t="s">
        <v>16</v>
      </c>
      <c r="D6276" t="s">
        <v>17</v>
      </c>
      <c r="E6276" t="s">
        <v>18</v>
      </c>
      <c r="F6276" t="s">
        <v>19</v>
      </c>
      <c r="G6276" t="s">
        <v>28</v>
      </c>
      <c r="H6276" s="3">
        <v>29099.17</v>
      </c>
      <c r="I6276" t="s">
        <v>21</v>
      </c>
      <c r="J6276" t="s">
        <v>18</v>
      </c>
      <c r="K62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26.572692806633398</v>
      </c>
      <c r="L6276" s="5">
        <f>TablaDatos[[#This Row],[IMC_raw]]/1000000000000000</f>
        <v>26.572692806633398</v>
      </c>
      <c r="M6276" s="2">
        <v>2.65726928066334E+16</v>
      </c>
      <c r="N62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6" s="13">
        <f t="shared" si="98"/>
        <v>6275</v>
      </c>
      <c r="P6276" s="2" t="str">
        <f>IF(TablaDatos[[#This Row],[Diabetes]]=0,"No","Si")</f>
        <v>No</v>
      </c>
      <c r="Q6276">
        <v>0</v>
      </c>
      <c r="R6276">
        <f>TablaDatos[[#This Row],[Aux2]]/10000000000000</f>
        <v>20.7852566385146</v>
      </c>
      <c r="S6276" s="1">
        <v>207852566385146</v>
      </c>
      <c r="T6276" s="7">
        <f>TablaDatos[[#This Row],[Aux3]]/100000000000000</f>
        <v>227.85838393724799</v>
      </c>
      <c r="U6276" s="1">
        <v>2.27858383937248E+16</v>
      </c>
      <c r="V6276">
        <v>164.9</v>
      </c>
      <c r="W6276">
        <v>92.6</v>
      </c>
    </row>
    <row r="6277" spans="1:23">
      <c r="A6277">
        <v>2011</v>
      </c>
      <c r="B6277">
        <v>51</v>
      </c>
      <c r="C6277" t="s">
        <v>23</v>
      </c>
      <c r="D6277" t="s">
        <v>37</v>
      </c>
      <c r="E6277" t="s">
        <v>18</v>
      </c>
      <c r="F6277" t="s">
        <v>19</v>
      </c>
      <c r="G6277" t="s">
        <v>20</v>
      </c>
      <c r="H6277" s="3">
        <v>9558.14</v>
      </c>
      <c r="I6277" t="s">
        <v>21</v>
      </c>
      <c r="J6277" t="s">
        <v>18</v>
      </c>
      <c r="K62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26.481453731636101</v>
      </c>
      <c r="L6277" s="5">
        <f>TablaDatos[[#This Row],[IMC_raw]]/1000000000000000</f>
        <v>26.481453731636101</v>
      </c>
      <c r="M6277" s="2">
        <v>2.64814537316361E+16</v>
      </c>
      <c r="N62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7" s="13">
        <f t="shared" si="98"/>
        <v>6276</v>
      </c>
      <c r="P6277" s="2" t="str">
        <f>IF(TablaDatos[[#This Row],[Diabetes]]=0,"No","Si")</f>
        <v>No</v>
      </c>
      <c r="Q6277">
        <v>0</v>
      </c>
      <c r="R6277">
        <f>TablaDatos[[#This Row],[Aux2]]/10000000000000</f>
        <v>1879.07560856502</v>
      </c>
      <c r="S6277" s="1">
        <v>1.87907560856502E+16</v>
      </c>
      <c r="T6277" s="7">
        <f>TablaDatos[[#This Row],[Aux3]]/100000000000000</f>
        <v>22.268470560512501</v>
      </c>
      <c r="U6277" s="1">
        <v>2226847056051250</v>
      </c>
      <c r="V6277">
        <v>146.5</v>
      </c>
      <c r="W6277">
        <v>90.2</v>
      </c>
    </row>
    <row r="6278" spans="1:23">
      <c r="A6278">
        <v>2011</v>
      </c>
      <c r="B6278">
        <v>47</v>
      </c>
      <c r="C6278" t="s">
        <v>23</v>
      </c>
      <c r="D6278" t="s">
        <v>27</v>
      </c>
      <c r="E6278" t="s">
        <v>18</v>
      </c>
      <c r="F6278" t="s">
        <v>19</v>
      </c>
      <c r="G6278" t="s">
        <v>20</v>
      </c>
      <c r="H6278" s="3">
        <v>26315.5</v>
      </c>
      <c r="I6278" t="s">
        <v>21</v>
      </c>
      <c r="J6278" t="s">
        <v>18</v>
      </c>
      <c r="K62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26.450479036712899</v>
      </c>
      <c r="L6278" s="6">
        <f>TablaDatos[[#This Row],[IMC_raw]]/1000000000000000</f>
        <v>26.450479036712899</v>
      </c>
      <c r="M6278" s="2">
        <v>2.64504790367129E+16</v>
      </c>
      <c r="N62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8" s="13">
        <f t="shared" si="98"/>
        <v>6277</v>
      </c>
      <c r="P6278" s="2" t="str">
        <f>IF(TablaDatos[[#This Row],[Diabetes]]=0,"No","Si")</f>
        <v>No</v>
      </c>
      <c r="Q6278">
        <v>0</v>
      </c>
      <c r="R6278">
        <f>TablaDatos[[#This Row],[Aux2]]/10000000000000</f>
        <v>2025.12881800792</v>
      </c>
      <c r="S6278" s="1">
        <v>2.02512881800792E+16</v>
      </c>
      <c r="T6278" s="7">
        <f>TablaDatos[[#This Row],[Aux3]]/100000000000000</f>
        <v>203.948103082491</v>
      </c>
      <c r="U6278" s="1">
        <v>2.03948103082491E+16</v>
      </c>
      <c r="V6278">
        <v>140.19999999999999</v>
      </c>
      <c r="W6278">
        <v>86.4</v>
      </c>
    </row>
    <row r="6279" spans="1:23">
      <c r="A6279">
        <v>2011</v>
      </c>
      <c r="B6279">
        <v>61</v>
      </c>
      <c r="C6279" t="s">
        <v>16</v>
      </c>
      <c r="D6279" t="s">
        <v>29</v>
      </c>
      <c r="E6279" t="s">
        <v>19</v>
      </c>
      <c r="F6279" t="s">
        <v>24</v>
      </c>
      <c r="G6279" t="s">
        <v>28</v>
      </c>
      <c r="H6279" s="3">
        <v>10662.22</v>
      </c>
      <c r="I6279" t="s">
        <v>19</v>
      </c>
      <c r="J6279" t="s">
        <v>22</v>
      </c>
      <c r="K62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26.444984367528001</v>
      </c>
      <c r="L6279" s="5">
        <f>TablaDatos[[#This Row],[IMC_raw]]/1000000000000000</f>
        <v>26.444984367528001</v>
      </c>
      <c r="M6279" s="2">
        <v>2.6444984367528E+16</v>
      </c>
      <c r="N62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79" s="13">
        <f t="shared" si="98"/>
        <v>6278</v>
      </c>
      <c r="P6279" s="2" t="str">
        <f>IF(TablaDatos[[#This Row],[Diabetes]]=0,"No","Si")</f>
        <v>No</v>
      </c>
      <c r="Q6279">
        <v>0</v>
      </c>
      <c r="R6279">
        <f>TablaDatos[[#This Row],[Aux2]]/10000000000000</f>
        <v>2180.9088156169601</v>
      </c>
      <c r="S6279" s="1">
        <v>2.18090881561696E+16</v>
      </c>
      <c r="T6279" s="7">
        <f>TablaDatos[[#This Row],[Aux3]]/100000000000000</f>
        <v>25.3999581422479</v>
      </c>
      <c r="U6279" s="1">
        <v>2539995814224790</v>
      </c>
      <c r="V6279">
        <v>148.9</v>
      </c>
      <c r="W6279">
        <v>96.6</v>
      </c>
    </row>
    <row r="6280" spans="1:23">
      <c r="A6280">
        <v>2011</v>
      </c>
      <c r="B6280">
        <v>63</v>
      </c>
      <c r="C6280" t="s">
        <v>16</v>
      </c>
      <c r="D6280" t="s">
        <v>72</v>
      </c>
      <c r="E6280" t="s">
        <v>19</v>
      </c>
      <c r="F6280" t="s">
        <v>35</v>
      </c>
      <c r="G6280" t="s">
        <v>28</v>
      </c>
      <c r="H6280" s="3">
        <v>12019.61</v>
      </c>
      <c r="I6280" t="s">
        <v>19</v>
      </c>
      <c r="J6280" t="s">
        <v>19</v>
      </c>
      <c r="K62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26.4148519563796</v>
      </c>
      <c r="L6280" s="5">
        <f>TablaDatos[[#This Row],[IMC_raw]]/1000000000000000</f>
        <v>26.4148519563796</v>
      </c>
      <c r="M6280" s="2">
        <v>2.64148519563796E+16</v>
      </c>
      <c r="N62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0" s="13">
        <f t="shared" si="98"/>
        <v>6279</v>
      </c>
      <c r="P6280" s="2" t="str">
        <f>IF(TablaDatos[[#This Row],[Diabetes]]=0,"No","Si")</f>
        <v>No</v>
      </c>
      <c r="Q6280">
        <v>0</v>
      </c>
      <c r="R6280">
        <f>TablaDatos[[#This Row],[Aux2]]/10000000000000</f>
        <v>19.7738702838958</v>
      </c>
      <c r="S6280" s="1">
        <v>197738702838958</v>
      </c>
      <c r="T6280" s="7">
        <f>TablaDatos[[#This Row],[Aux3]]/100000000000000</f>
        <v>250.10891913996801</v>
      </c>
      <c r="U6280" s="1">
        <v>2.50108919139968E+16</v>
      </c>
      <c r="V6280">
        <v>156.9</v>
      </c>
      <c r="W6280">
        <v>102</v>
      </c>
    </row>
    <row r="6281" spans="1:23">
      <c r="A6281">
        <v>2011</v>
      </c>
      <c r="B6281">
        <v>56</v>
      </c>
      <c r="C6281" t="s">
        <v>23</v>
      </c>
      <c r="D6281" t="s">
        <v>74</v>
      </c>
      <c r="E6281" t="s">
        <v>18</v>
      </c>
      <c r="F6281" t="s">
        <v>35</v>
      </c>
      <c r="G6281" t="s">
        <v>28</v>
      </c>
      <c r="H6281" s="3">
        <v>45093.15</v>
      </c>
      <c r="I6281" t="s">
        <v>18</v>
      </c>
      <c r="J6281" t="s">
        <v>19</v>
      </c>
      <c r="K62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26.361473465179699</v>
      </c>
      <c r="L6281" s="6">
        <f>TablaDatos[[#This Row],[IMC_raw]]/1000000000000000</f>
        <v>26.361473465179699</v>
      </c>
      <c r="M6281" s="2">
        <v>2.63614734651797E+16</v>
      </c>
      <c r="N62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1" s="13">
        <f t="shared" si="98"/>
        <v>6280</v>
      </c>
      <c r="P6281" s="2" t="str">
        <f>IF(TablaDatos[[#This Row],[Diabetes]]=0,"No","Si")</f>
        <v>No</v>
      </c>
      <c r="Q6281">
        <v>0</v>
      </c>
      <c r="R6281">
        <f>TablaDatos[[#This Row],[Aux2]]/10000000000000</f>
        <v>1996.4322456698001</v>
      </c>
      <c r="S6281" s="1">
        <v>1.9964322456698E+16</v>
      </c>
      <c r="T6281" s="7">
        <f>TablaDatos[[#This Row],[Aux3]]/100000000000000</f>
        <v>24.689107748921501</v>
      </c>
      <c r="U6281" s="1">
        <v>2468910774892150</v>
      </c>
      <c r="V6281">
        <v>147.9</v>
      </c>
      <c r="W6281">
        <v>95.8</v>
      </c>
    </row>
    <row r="6282" spans="1:23">
      <c r="A6282">
        <v>2011</v>
      </c>
      <c r="B6282">
        <v>69</v>
      </c>
      <c r="C6282" t="s">
        <v>23</v>
      </c>
      <c r="D6282" t="s">
        <v>29</v>
      </c>
      <c r="E6282" t="s">
        <v>21</v>
      </c>
      <c r="F6282" t="s">
        <v>24</v>
      </c>
      <c r="G6282" t="s">
        <v>25</v>
      </c>
      <c r="H6282" s="3">
        <v>12600.74</v>
      </c>
      <c r="I6282" t="s">
        <v>21</v>
      </c>
      <c r="J6282" t="s">
        <v>18</v>
      </c>
      <c r="K62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26.332580261977299</v>
      </c>
      <c r="L6282" s="5">
        <f>TablaDatos[[#This Row],[IMC_raw]]/1000000000000000</f>
        <v>2.6332580261977299</v>
      </c>
      <c r="M6282" s="2">
        <v>2633258026197730</v>
      </c>
      <c r="N62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2" s="13">
        <f t="shared" si="98"/>
        <v>6281</v>
      </c>
      <c r="P6282" s="2" t="str">
        <f>IF(TablaDatos[[#This Row],[Diabetes]]=0,"No","Si")</f>
        <v>Si</v>
      </c>
      <c r="Q6282">
        <v>1</v>
      </c>
      <c r="R6282">
        <f>TablaDatos[[#This Row],[Aux2]]/10000000000000</f>
        <v>258.74415460742898</v>
      </c>
      <c r="S6282" s="1">
        <v>2587441546074290</v>
      </c>
      <c r="T6282" s="7">
        <f>TablaDatos[[#This Row],[Aux3]]/100000000000000</f>
        <v>28.423749540163598</v>
      </c>
      <c r="U6282" s="1">
        <v>2842374954016360</v>
      </c>
      <c r="V6282">
        <v>161.1</v>
      </c>
      <c r="W6282">
        <v>103.5</v>
      </c>
    </row>
    <row r="6283" spans="1:23">
      <c r="A6283">
        <v>2011</v>
      </c>
      <c r="B6283">
        <v>47</v>
      </c>
      <c r="C6283" t="s">
        <v>16</v>
      </c>
      <c r="D6283" t="s">
        <v>17</v>
      </c>
      <c r="E6283" t="s">
        <v>18</v>
      </c>
      <c r="F6283" t="s">
        <v>40</v>
      </c>
      <c r="G6283" t="s">
        <v>20</v>
      </c>
      <c r="H6283" s="3">
        <v>37731.43</v>
      </c>
      <c r="I6283" t="s">
        <v>19</v>
      </c>
      <c r="J6283" t="s">
        <v>18</v>
      </c>
      <c r="K62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26.2816112844502</v>
      </c>
      <c r="L6283" s="6">
        <f>TablaDatos[[#This Row],[IMC_raw]]/1000000000000000</f>
        <v>2.6281611284450199</v>
      </c>
      <c r="M6283" s="2">
        <v>2628161128445020</v>
      </c>
      <c r="N62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3" s="13">
        <f t="shared" si="98"/>
        <v>6282</v>
      </c>
      <c r="P6283" s="2" t="str">
        <f>IF(TablaDatos[[#This Row],[Diabetes]]=0,"No","Si")</f>
        <v>No</v>
      </c>
      <c r="Q6283">
        <v>0</v>
      </c>
      <c r="R6283">
        <f>TablaDatos[[#This Row],[Aux2]]/10000000000000</f>
        <v>1952.9368303159499</v>
      </c>
      <c r="S6283" s="1">
        <v>1.95293683031595E+16</v>
      </c>
      <c r="T6283" s="7">
        <f>TablaDatos[[#This Row],[Aux3]]/100000000000000</f>
        <v>19.0946112360486</v>
      </c>
      <c r="U6283" s="1">
        <v>1909461123604860</v>
      </c>
      <c r="V6283">
        <v>147.9</v>
      </c>
      <c r="W6283">
        <v>90.5</v>
      </c>
    </row>
    <row r="6284" spans="1:23">
      <c r="A6284">
        <v>2011</v>
      </c>
      <c r="B6284">
        <v>68</v>
      </c>
      <c r="C6284" t="s">
        <v>23</v>
      </c>
      <c r="D6284" t="s">
        <v>36</v>
      </c>
      <c r="E6284" t="s">
        <v>19</v>
      </c>
      <c r="F6284" t="s">
        <v>24</v>
      </c>
      <c r="G6284" t="s">
        <v>25</v>
      </c>
      <c r="H6284" s="3">
        <v>20983.21</v>
      </c>
      <c r="I6284" t="s">
        <v>21</v>
      </c>
      <c r="J6284" t="s">
        <v>22</v>
      </c>
      <c r="K62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26.278426210142701</v>
      </c>
      <c r="L6284" s="6">
        <f>TablaDatos[[#This Row],[IMC_raw]]/1000000000000000</f>
        <v>26.278426210142701</v>
      </c>
      <c r="M6284" s="2">
        <v>2.62784262101427E+16</v>
      </c>
      <c r="N62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4" s="13">
        <f t="shared" si="98"/>
        <v>6283</v>
      </c>
      <c r="P6284" s="2" t="str">
        <f>IF(TablaDatos[[#This Row],[Diabetes]]=0,"No","Si")</f>
        <v>Si</v>
      </c>
      <c r="Q6284">
        <v>1</v>
      </c>
      <c r="R6284">
        <f>TablaDatos[[#This Row],[Aux2]]/10000000000000</f>
        <v>215.89284334264599</v>
      </c>
      <c r="S6284" s="1">
        <v>2158928433426460</v>
      </c>
      <c r="T6284" s="7">
        <f>TablaDatos[[#This Row],[Aux3]]/100000000000000</f>
        <v>28.547728668919301</v>
      </c>
      <c r="U6284" s="1">
        <v>2854772866891930</v>
      </c>
      <c r="V6284">
        <v>161.30000000000001</v>
      </c>
      <c r="W6284">
        <v>92.6</v>
      </c>
    </row>
    <row r="6285" spans="1:23">
      <c r="A6285">
        <v>2011</v>
      </c>
      <c r="B6285">
        <v>44</v>
      </c>
      <c r="C6285" t="s">
        <v>23</v>
      </c>
      <c r="D6285" t="s">
        <v>74</v>
      </c>
      <c r="E6285" t="s">
        <v>18</v>
      </c>
      <c r="F6285" t="s">
        <v>19</v>
      </c>
      <c r="G6285" t="s">
        <v>39</v>
      </c>
      <c r="H6285" s="3">
        <v>26325.23</v>
      </c>
      <c r="I6285" t="s">
        <v>19</v>
      </c>
      <c r="J6285" t="s">
        <v>19</v>
      </c>
      <c r="K62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26.255544777551101</v>
      </c>
      <c r="L6285" s="5">
        <f>TablaDatos[[#This Row],[IMC_raw]]/1000000000000000</f>
        <v>26.255544777551101</v>
      </c>
      <c r="M6285" s="2">
        <v>2.62555447775511E+16</v>
      </c>
      <c r="N62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5" s="13">
        <f t="shared" si="98"/>
        <v>6284</v>
      </c>
      <c r="P6285" s="2" t="str">
        <f>IF(TablaDatos[[#This Row],[Diabetes]]=0,"No","Si")</f>
        <v>No</v>
      </c>
      <c r="Q6285">
        <v>0</v>
      </c>
      <c r="R6285">
        <f>TablaDatos[[#This Row],[Aux2]]/10000000000000</f>
        <v>2040.1079637007799</v>
      </c>
      <c r="S6285" s="1">
        <v>2.04010796370078E+16</v>
      </c>
      <c r="T6285" s="7">
        <f>TablaDatos[[#This Row],[Aux3]]/100000000000000</f>
        <v>242.05827221167399</v>
      </c>
      <c r="U6285" s="1">
        <v>2.42058272211674E+16</v>
      </c>
      <c r="V6285">
        <v>140.80000000000001</v>
      </c>
      <c r="W6285">
        <v>89.7</v>
      </c>
    </row>
    <row r="6286" spans="1:23">
      <c r="A6286">
        <v>2011</v>
      </c>
      <c r="B6286">
        <v>55</v>
      </c>
      <c r="C6286" t="s">
        <v>16</v>
      </c>
      <c r="D6286" t="s">
        <v>34</v>
      </c>
      <c r="E6286" t="s">
        <v>18</v>
      </c>
      <c r="F6286" t="s">
        <v>19</v>
      </c>
      <c r="G6286" t="s">
        <v>28</v>
      </c>
      <c r="H6286" s="3">
        <v>19417.72</v>
      </c>
      <c r="I6286" t="s">
        <v>19</v>
      </c>
      <c r="J6286" t="s">
        <v>22</v>
      </c>
      <c r="K62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26.253048006916501</v>
      </c>
      <c r="L6286" s="6">
        <f>TablaDatos[[#This Row],[IMC_raw]]/1000000000000000</f>
        <v>26.253048006916501</v>
      </c>
      <c r="M6286" s="2">
        <v>2.62530480069165E+16</v>
      </c>
      <c r="N62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6" s="13">
        <f t="shared" si="98"/>
        <v>6285</v>
      </c>
      <c r="P6286" s="2" t="str">
        <f>IF(TablaDatos[[#This Row],[Diabetes]]=0,"No","Si")</f>
        <v>No</v>
      </c>
      <c r="Q6286">
        <v>0</v>
      </c>
      <c r="R6286">
        <f>TablaDatos[[#This Row],[Aux2]]/10000000000000</f>
        <v>1855.9888429791799</v>
      </c>
      <c r="S6286" s="1">
        <v>1.85598884297918E+16</v>
      </c>
      <c r="T6286" s="7">
        <f>TablaDatos[[#This Row],[Aux3]]/100000000000000</f>
        <v>182.459861020852</v>
      </c>
      <c r="U6286" s="1">
        <v>1.82459861020852E+16</v>
      </c>
      <c r="V6286">
        <v>146.30000000000001</v>
      </c>
      <c r="W6286">
        <v>91.8</v>
      </c>
    </row>
    <row r="6287" spans="1:23">
      <c r="A6287">
        <v>2011</v>
      </c>
      <c r="B6287">
        <v>64</v>
      </c>
      <c r="C6287" t="s">
        <v>23</v>
      </c>
      <c r="D6287" t="s">
        <v>29</v>
      </c>
      <c r="E6287" t="s">
        <v>18</v>
      </c>
      <c r="F6287" t="s">
        <v>19</v>
      </c>
      <c r="G6287" t="s">
        <v>28</v>
      </c>
      <c r="H6287" s="3">
        <v>10353.040000000001</v>
      </c>
      <c r="I6287" t="s">
        <v>19</v>
      </c>
      <c r="J6287" t="s">
        <v>22</v>
      </c>
      <c r="K62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26.224501207810999</v>
      </c>
      <c r="L6287" s="6">
        <f>TablaDatos[[#This Row],[IMC_raw]]/1000000000000000</f>
        <v>26.224501207810999</v>
      </c>
      <c r="M6287" s="2">
        <v>2.6224501207811E+16</v>
      </c>
      <c r="N62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7" s="13">
        <f t="shared" si="98"/>
        <v>6286</v>
      </c>
      <c r="P6287" s="2" t="str">
        <f>IF(TablaDatos[[#This Row],[Diabetes]]=0,"No","Si")</f>
        <v>No</v>
      </c>
      <c r="Q6287">
        <v>0</v>
      </c>
      <c r="R6287">
        <f>TablaDatos[[#This Row],[Aux2]]/10000000000000</f>
        <v>1918.4377782709</v>
      </c>
      <c r="S6287" s="1">
        <v>1.9184377782709E+16</v>
      </c>
      <c r="T6287" s="7">
        <f>TablaDatos[[#This Row],[Aux3]]/100000000000000</f>
        <v>217.78213321307999</v>
      </c>
      <c r="U6287" s="1">
        <v>2.1778213321308E+16</v>
      </c>
      <c r="V6287">
        <v>142.30000000000001</v>
      </c>
      <c r="W6287">
        <v>84.3</v>
      </c>
    </row>
    <row r="6288" spans="1:23">
      <c r="A6288">
        <v>2011</v>
      </c>
      <c r="B6288">
        <v>53</v>
      </c>
      <c r="C6288" t="s">
        <v>16</v>
      </c>
      <c r="D6288" t="s">
        <v>17</v>
      </c>
      <c r="E6288" t="s">
        <v>18</v>
      </c>
      <c r="F6288" t="s">
        <v>24</v>
      </c>
      <c r="G6288" t="s">
        <v>20</v>
      </c>
      <c r="H6288" s="3">
        <v>23469.5</v>
      </c>
      <c r="I6288" t="s">
        <v>21</v>
      </c>
      <c r="J6288" t="s">
        <v>22</v>
      </c>
      <c r="K62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26.220836812652301</v>
      </c>
      <c r="L6288" s="6">
        <f>TablaDatos[[#This Row],[IMC_raw]]/100000000000000</f>
        <v>26.220836812652301</v>
      </c>
      <c r="M6288" s="2">
        <v>2622083681265230</v>
      </c>
      <c r="N62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8" s="13">
        <f t="shared" si="98"/>
        <v>6287</v>
      </c>
      <c r="P6288" s="2" t="str">
        <f>IF(TablaDatos[[#This Row],[Diabetes]]=0,"No","Si")</f>
        <v>No</v>
      </c>
      <c r="Q6288">
        <v>0</v>
      </c>
      <c r="R6288">
        <f>TablaDatos[[#This Row],[Aux2]]/10000000000000</f>
        <v>2125.89167591164</v>
      </c>
      <c r="S6288" s="1">
        <v>2.12589167591164E+16</v>
      </c>
      <c r="T6288" s="7">
        <f>TablaDatos[[#This Row],[Aux3]]/100000000000000</f>
        <v>23.095976506625</v>
      </c>
      <c r="U6288" s="1">
        <v>2309597650662500</v>
      </c>
      <c r="V6288">
        <v>146</v>
      </c>
      <c r="W6288">
        <v>89.7</v>
      </c>
    </row>
    <row r="6289" spans="1:23">
      <c r="A6289">
        <v>2011</v>
      </c>
      <c r="B6289">
        <v>51</v>
      </c>
      <c r="C6289" t="s">
        <v>16</v>
      </c>
      <c r="D6289" t="s">
        <v>42</v>
      </c>
      <c r="E6289" t="s">
        <v>18</v>
      </c>
      <c r="F6289" t="s">
        <v>40</v>
      </c>
      <c r="G6289" t="s">
        <v>20</v>
      </c>
      <c r="H6289" s="3">
        <v>19550.57</v>
      </c>
      <c r="I6289" t="s">
        <v>19</v>
      </c>
      <c r="J6289" t="s">
        <v>19</v>
      </c>
      <c r="K62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26.117046398637701</v>
      </c>
      <c r="L6289" s="6">
        <f>TablaDatos[[#This Row],[IMC_raw]]/100000000000000</f>
        <v>26.117046398637701</v>
      </c>
      <c r="M6289" s="2">
        <v>2611704639863770</v>
      </c>
      <c r="N62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89" s="13">
        <f t="shared" si="98"/>
        <v>6288</v>
      </c>
      <c r="P6289" s="2" t="str">
        <f>IF(TablaDatos[[#This Row],[Diabetes]]=0,"No","Si")</f>
        <v>No</v>
      </c>
      <c r="Q6289">
        <v>0</v>
      </c>
      <c r="R6289">
        <f>TablaDatos[[#This Row],[Aux2]]/10000000000000</f>
        <v>2130.3775771407199</v>
      </c>
      <c r="S6289" s="1">
        <v>2.13037757714072E+16</v>
      </c>
      <c r="T6289" s="7">
        <f>TablaDatos[[#This Row],[Aux3]]/100000000000000</f>
        <v>16.735870792532701</v>
      </c>
      <c r="U6289" s="1">
        <v>1673587079253270</v>
      </c>
      <c r="V6289">
        <v>135.69999999999999</v>
      </c>
      <c r="W6289">
        <v>86.9</v>
      </c>
    </row>
    <row r="6290" spans="1:23">
      <c r="A6290">
        <v>2011</v>
      </c>
      <c r="B6290">
        <v>62</v>
      </c>
      <c r="C6290" t="s">
        <v>23</v>
      </c>
      <c r="D6290" t="s">
        <v>73</v>
      </c>
      <c r="E6290" t="s">
        <v>18</v>
      </c>
      <c r="F6290" t="s">
        <v>19</v>
      </c>
      <c r="G6290" t="s">
        <v>28</v>
      </c>
      <c r="H6290" s="3">
        <v>22955.06</v>
      </c>
      <c r="I6290" t="s">
        <v>21</v>
      </c>
      <c r="J6290" t="s">
        <v>19</v>
      </c>
      <c r="K62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26.0958344798456</v>
      </c>
      <c r="L6290" s="6">
        <f>TablaDatos[[#This Row],[IMC_raw]]/100000000000000</f>
        <v>26.0958344798456</v>
      </c>
      <c r="M6290" s="2">
        <v>2609583447984560</v>
      </c>
      <c r="N62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0" s="13">
        <f t="shared" si="98"/>
        <v>6289</v>
      </c>
      <c r="P6290" s="2" t="str">
        <f>IF(TablaDatos[[#This Row],[Diabetes]]=0,"No","Si")</f>
        <v>No</v>
      </c>
      <c r="Q6290">
        <v>0</v>
      </c>
      <c r="R6290">
        <f>TablaDatos[[#This Row],[Aux2]]/10000000000000</f>
        <v>2223.4493486574602</v>
      </c>
      <c r="S6290" s="1">
        <v>2.22344934865746E+16</v>
      </c>
      <c r="T6290" s="7">
        <f>TablaDatos[[#This Row],[Aux3]]/100000000000000</f>
        <v>3.0000000000000001E-12</v>
      </c>
      <c r="U6290">
        <v>300</v>
      </c>
      <c r="V6290">
        <v>154.5</v>
      </c>
      <c r="W6290">
        <v>95.9</v>
      </c>
    </row>
    <row r="6291" spans="1:23">
      <c r="A6291">
        <v>2011</v>
      </c>
      <c r="B6291">
        <v>50</v>
      </c>
      <c r="C6291" t="s">
        <v>23</v>
      </c>
      <c r="D6291" t="s">
        <v>34</v>
      </c>
      <c r="E6291" t="s">
        <v>18</v>
      </c>
      <c r="F6291" t="s">
        <v>40</v>
      </c>
      <c r="G6291" t="s">
        <v>20</v>
      </c>
      <c r="H6291" s="3">
        <v>19223.939999999999</v>
      </c>
      <c r="I6291" t="s">
        <v>19</v>
      </c>
      <c r="J6291" t="s">
        <v>18</v>
      </c>
      <c r="K62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25.961112148787102</v>
      </c>
      <c r="L6291" s="6">
        <f>TablaDatos[[#This Row],[IMC_raw]]/1000000000000000</f>
        <v>2.59611121487871</v>
      </c>
      <c r="M6291" s="2">
        <v>2596111214878710</v>
      </c>
      <c r="N62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1" s="13">
        <f t="shared" si="98"/>
        <v>6290</v>
      </c>
      <c r="P6291" s="2" t="str">
        <f>IF(TablaDatos[[#This Row],[Diabetes]]=0,"No","Si")</f>
        <v>No</v>
      </c>
      <c r="Q6291">
        <v>0</v>
      </c>
      <c r="R6291">
        <f>TablaDatos[[#This Row],[Aux2]]/10000000000000</f>
        <v>184.96629185605599</v>
      </c>
      <c r="S6291" s="1">
        <v>1849662918560560</v>
      </c>
      <c r="T6291" s="7">
        <f>TablaDatos[[#This Row],[Aux3]]/100000000000000</f>
        <v>191.76658473397799</v>
      </c>
      <c r="U6291" s="1">
        <v>1.91766584733978E+16</v>
      </c>
      <c r="V6291">
        <v>128.5</v>
      </c>
      <c r="W6291">
        <v>90</v>
      </c>
    </row>
    <row r="6292" spans="1:23">
      <c r="A6292">
        <v>2011</v>
      </c>
      <c r="B6292">
        <v>62</v>
      </c>
      <c r="C6292" t="s">
        <v>16</v>
      </c>
      <c r="D6292" t="s">
        <v>73</v>
      </c>
      <c r="E6292" t="s">
        <v>21</v>
      </c>
      <c r="F6292" t="s">
        <v>35</v>
      </c>
      <c r="G6292" t="s">
        <v>28</v>
      </c>
      <c r="H6292" s="3">
        <v>30303.81</v>
      </c>
      <c r="I6292" t="s">
        <v>21</v>
      </c>
      <c r="J6292" t="s">
        <v>18</v>
      </c>
      <c r="K62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25.936050711867402</v>
      </c>
      <c r="L6292" s="5">
        <f>TablaDatos[[#This Row],[IMC_raw]]/1000000000000000</f>
        <v>2.5936050711867402</v>
      </c>
      <c r="M6292" s="2">
        <v>2593605071186740</v>
      </c>
      <c r="N62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2" s="13">
        <f t="shared" si="98"/>
        <v>6291</v>
      </c>
      <c r="P6292" s="2" t="str">
        <f>IF(TablaDatos[[#This Row],[Diabetes]]=0,"No","Si")</f>
        <v>No</v>
      </c>
      <c r="Q6292">
        <v>0</v>
      </c>
      <c r="R6292">
        <f>TablaDatos[[#This Row],[Aux2]]/10000000000000</f>
        <v>2177.9370414608702</v>
      </c>
      <c r="S6292" s="1">
        <v>2.17793704146087E+16</v>
      </c>
      <c r="T6292" s="7">
        <f>TablaDatos[[#This Row],[Aux3]]/100000000000000</f>
        <v>225.914351751666</v>
      </c>
      <c r="U6292" s="1">
        <v>2.25914351751666E+16</v>
      </c>
      <c r="V6292">
        <v>157.6</v>
      </c>
      <c r="W6292">
        <v>93.7</v>
      </c>
    </row>
    <row r="6293" spans="1:23">
      <c r="A6293">
        <v>2011</v>
      </c>
      <c r="B6293">
        <v>72</v>
      </c>
      <c r="C6293" t="s">
        <v>16</v>
      </c>
      <c r="D6293" t="s">
        <v>17</v>
      </c>
      <c r="E6293" t="s">
        <v>21</v>
      </c>
      <c r="F6293" t="s">
        <v>35</v>
      </c>
      <c r="G6293" t="s">
        <v>25</v>
      </c>
      <c r="H6293" s="3">
        <v>31531.57</v>
      </c>
      <c r="I6293" t="s">
        <v>21</v>
      </c>
      <c r="J6293" t="s">
        <v>18</v>
      </c>
      <c r="K62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25.928515831918201</v>
      </c>
      <c r="L6293" s="5">
        <f>TablaDatos[[#This Row],[IMC_raw]]/1000000000000000</f>
        <v>2.5928515831918202</v>
      </c>
      <c r="M6293" s="2">
        <v>2592851583191820</v>
      </c>
      <c r="N62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3" s="13">
        <f t="shared" si="98"/>
        <v>6292</v>
      </c>
      <c r="P6293" s="2" t="str">
        <f>IF(TablaDatos[[#This Row],[Diabetes]]=0,"No","Si")</f>
        <v>No</v>
      </c>
      <c r="Q6293">
        <v>0</v>
      </c>
      <c r="R6293">
        <f>TablaDatos[[#This Row],[Aux2]]/10000000000000</f>
        <v>1843.3508521034501</v>
      </c>
      <c r="S6293" s="1">
        <v>1.84335085210345E+16</v>
      </c>
      <c r="T6293" s="7">
        <f>TablaDatos[[#This Row],[Aux3]]/100000000000000</f>
        <v>22.2993025291298</v>
      </c>
      <c r="U6293" s="1">
        <v>2229930252912980</v>
      </c>
      <c r="V6293">
        <v>163.80000000000001</v>
      </c>
      <c r="W6293">
        <v>102.3</v>
      </c>
    </row>
    <row r="6294" spans="1:23">
      <c r="A6294">
        <v>2011</v>
      </c>
      <c r="B6294">
        <v>67</v>
      </c>
      <c r="C6294" t="s">
        <v>16</v>
      </c>
      <c r="D6294" t="s">
        <v>73</v>
      </c>
      <c r="E6294" t="s">
        <v>18</v>
      </c>
      <c r="F6294" t="s">
        <v>24</v>
      </c>
      <c r="G6294" t="s">
        <v>25</v>
      </c>
      <c r="H6294" s="3">
        <v>34886.29</v>
      </c>
      <c r="I6294" t="s">
        <v>19</v>
      </c>
      <c r="J6294" t="s">
        <v>22</v>
      </c>
      <c r="K62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25.923885893769501</v>
      </c>
      <c r="L6294" s="6">
        <f>TablaDatos[[#This Row],[IMC_raw]]/1000000000000000</f>
        <v>25.923885893769501</v>
      </c>
      <c r="M6294" s="2">
        <v>2.59238858937695E+16</v>
      </c>
      <c r="N62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4" s="13">
        <f t="shared" si="98"/>
        <v>6293</v>
      </c>
      <c r="P6294" s="2" t="str">
        <f>IF(TablaDatos[[#This Row],[Diabetes]]=0,"No","Si")</f>
        <v>No</v>
      </c>
      <c r="Q6294">
        <v>0</v>
      </c>
      <c r="R6294">
        <f>TablaDatos[[#This Row],[Aux2]]/10000000000000</f>
        <v>179.75674617758699</v>
      </c>
      <c r="S6294" s="1">
        <v>1797567461775870</v>
      </c>
      <c r="T6294" s="7">
        <f>TablaDatos[[#This Row],[Aux3]]/100000000000000</f>
        <v>250.648013998887</v>
      </c>
      <c r="U6294" s="1">
        <v>2.50648013998887E+16</v>
      </c>
      <c r="V6294">
        <v>151.4</v>
      </c>
      <c r="W6294">
        <v>89.5</v>
      </c>
    </row>
    <row r="6295" spans="1:23">
      <c r="A6295">
        <v>2011</v>
      </c>
      <c r="B6295">
        <v>40</v>
      </c>
      <c r="C6295" t="s">
        <v>16</v>
      </c>
      <c r="D6295" t="s">
        <v>37</v>
      </c>
      <c r="E6295" t="s">
        <v>18</v>
      </c>
      <c r="F6295" t="s">
        <v>35</v>
      </c>
      <c r="G6295" t="s">
        <v>39</v>
      </c>
      <c r="H6295" s="3">
        <v>20591.650000000001</v>
      </c>
      <c r="I6295" t="s">
        <v>21</v>
      </c>
      <c r="J6295" t="s">
        <v>18</v>
      </c>
      <c r="K62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25.887368684354101</v>
      </c>
      <c r="L6295" s="5">
        <f>TablaDatos[[#This Row],[IMC_raw]]/1000000000000000</f>
        <v>2.5887368684354102</v>
      </c>
      <c r="M6295" s="2">
        <v>2588736868435410</v>
      </c>
      <c r="N62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5" s="13">
        <f t="shared" si="98"/>
        <v>6294</v>
      </c>
      <c r="P6295" s="2" t="str">
        <f>IF(TablaDatos[[#This Row],[Diabetes]]=0,"No","Si")</f>
        <v>No</v>
      </c>
      <c r="Q6295">
        <v>0</v>
      </c>
      <c r="R6295">
        <f>TablaDatos[[#This Row],[Aux2]]/10000000000000</f>
        <v>1922.05400808081</v>
      </c>
      <c r="S6295" s="1">
        <v>1.92205400808081E+16</v>
      </c>
      <c r="T6295" s="7">
        <f>TablaDatos[[#This Row],[Aux3]]/100000000000000</f>
        <v>203.292301708292</v>
      </c>
      <c r="U6295" s="1">
        <v>2.03292301708292E+16</v>
      </c>
      <c r="V6295">
        <v>142.19999999999999</v>
      </c>
      <c r="W6295">
        <v>90.2</v>
      </c>
    </row>
    <row r="6296" spans="1:23">
      <c r="A6296">
        <v>2011</v>
      </c>
      <c r="B6296">
        <v>62</v>
      </c>
      <c r="C6296" t="s">
        <v>23</v>
      </c>
      <c r="D6296" t="s">
        <v>74</v>
      </c>
      <c r="E6296" t="s">
        <v>18</v>
      </c>
      <c r="F6296" t="s">
        <v>19</v>
      </c>
      <c r="G6296" t="s">
        <v>28</v>
      </c>
      <c r="H6296" s="3">
        <v>16746.75</v>
      </c>
      <c r="I6296" t="s">
        <v>19</v>
      </c>
      <c r="J6296" t="s">
        <v>22</v>
      </c>
      <c r="K62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25.8054500622811</v>
      </c>
      <c r="L6296" s="5">
        <f>TablaDatos[[#This Row],[IMC_raw]]/1000000000000000</f>
        <v>25.8054500622811</v>
      </c>
      <c r="M6296" s="2">
        <v>2.58054500622811E+16</v>
      </c>
      <c r="N62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6" s="13">
        <f t="shared" si="98"/>
        <v>6295</v>
      </c>
      <c r="P6296" s="2" t="str">
        <f>IF(TablaDatos[[#This Row],[Diabetes]]=0,"No","Si")</f>
        <v>No</v>
      </c>
      <c r="Q6296">
        <v>0</v>
      </c>
      <c r="R6296">
        <f>TablaDatos[[#This Row],[Aux2]]/10000000000000</f>
        <v>1996.9489303779101</v>
      </c>
      <c r="S6296" s="1">
        <v>1.99694893037791E+16</v>
      </c>
      <c r="T6296" s="7">
        <f>TablaDatos[[#This Row],[Aux3]]/100000000000000</f>
        <v>228.24155719457801</v>
      </c>
      <c r="U6296" s="1">
        <v>2.28241557194578E+16</v>
      </c>
      <c r="V6296">
        <v>143.5</v>
      </c>
      <c r="W6296">
        <v>85.1</v>
      </c>
    </row>
    <row r="6297" spans="1:23">
      <c r="A6297">
        <v>2011</v>
      </c>
      <c r="B6297">
        <v>58</v>
      </c>
      <c r="C6297" t="s">
        <v>16</v>
      </c>
      <c r="D6297" t="s">
        <v>17</v>
      </c>
      <c r="E6297" t="s">
        <v>18</v>
      </c>
      <c r="F6297" t="s">
        <v>40</v>
      </c>
      <c r="G6297" t="s">
        <v>28</v>
      </c>
      <c r="H6297" s="3">
        <v>37296.910000000003</v>
      </c>
      <c r="I6297" t="s">
        <v>19</v>
      </c>
      <c r="J6297" t="s">
        <v>21</v>
      </c>
      <c r="K62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25.715115689840399</v>
      </c>
      <c r="L6297" s="5">
        <f>TablaDatos[[#This Row],[IMC_raw]]/1000000000000000</f>
        <v>25.715115689840399</v>
      </c>
      <c r="M6297" s="2">
        <v>2.57151156898404E+16</v>
      </c>
      <c r="N62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7" s="13">
        <f t="shared" si="98"/>
        <v>6296</v>
      </c>
      <c r="P6297" s="2" t="str">
        <f>IF(TablaDatos[[#This Row],[Diabetes]]=0,"No","Si")</f>
        <v>No</v>
      </c>
      <c r="Q6297">
        <v>0</v>
      </c>
      <c r="R6297">
        <f>TablaDatos[[#This Row],[Aux2]]/10000000000000</f>
        <v>201.77974134929701</v>
      </c>
      <c r="S6297" s="1">
        <v>2017797413492970</v>
      </c>
      <c r="T6297" s="7">
        <f>TablaDatos[[#This Row],[Aux3]]/100000000000000</f>
        <v>21.469105491626301</v>
      </c>
      <c r="U6297" s="1">
        <v>2146910549162630</v>
      </c>
      <c r="V6297">
        <v>151.4</v>
      </c>
      <c r="W6297">
        <v>93.3</v>
      </c>
    </row>
    <row r="6298" spans="1:23">
      <c r="A6298">
        <v>2011</v>
      </c>
      <c r="B6298">
        <v>54</v>
      </c>
      <c r="C6298" t="s">
        <v>16</v>
      </c>
      <c r="D6298" t="s">
        <v>71</v>
      </c>
      <c r="E6298" t="s">
        <v>18</v>
      </c>
      <c r="F6298" t="s">
        <v>19</v>
      </c>
      <c r="G6298" t="s">
        <v>20</v>
      </c>
      <c r="H6298" s="3">
        <v>22673.02</v>
      </c>
      <c r="I6298" t="s">
        <v>21</v>
      </c>
      <c r="J6298" t="s">
        <v>18</v>
      </c>
      <c r="K62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25.690720233134702</v>
      </c>
      <c r="L6298" s="5">
        <f>TablaDatos[[#This Row],[IMC_raw]]/1000000000000000</f>
        <v>25.690720233134702</v>
      </c>
      <c r="M6298" s="2">
        <v>2.56907202331347E+16</v>
      </c>
      <c r="N62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8" s="13">
        <f t="shared" si="98"/>
        <v>6297</v>
      </c>
      <c r="P6298" s="2" t="str">
        <f>IF(TablaDatos[[#This Row],[Diabetes]]=0,"No","Si")</f>
        <v>No</v>
      </c>
      <c r="Q6298">
        <v>0</v>
      </c>
      <c r="R6298">
        <f>TablaDatos[[#This Row],[Aux2]]/10000000000000</f>
        <v>1912.96207028247</v>
      </c>
      <c r="S6298" s="1">
        <v>1.91296207028247E+16</v>
      </c>
      <c r="T6298" s="7">
        <f>TablaDatos[[#This Row],[Aux3]]/100000000000000</f>
        <v>202.71156423440499</v>
      </c>
      <c r="U6298" s="1">
        <v>2.02711564234405E+16</v>
      </c>
      <c r="V6298">
        <v>148.69999999999999</v>
      </c>
      <c r="W6298">
        <v>93.1</v>
      </c>
    </row>
    <row r="6299" spans="1:23">
      <c r="A6299">
        <v>2011</v>
      </c>
      <c r="B6299">
        <v>48</v>
      </c>
      <c r="C6299" t="s">
        <v>16</v>
      </c>
      <c r="D6299" t="s">
        <v>36</v>
      </c>
      <c r="E6299" t="s">
        <v>21</v>
      </c>
      <c r="F6299" t="s">
        <v>19</v>
      </c>
      <c r="G6299" t="s">
        <v>20</v>
      </c>
      <c r="H6299" s="3">
        <v>17738.29</v>
      </c>
      <c r="I6299" t="s">
        <v>21</v>
      </c>
      <c r="J6299" t="s">
        <v>18</v>
      </c>
      <c r="K62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25.554504620911899</v>
      </c>
      <c r="L6299" s="6">
        <f>TablaDatos[[#This Row],[IMC_raw]]/1000000000000000</f>
        <v>0.255545046209119</v>
      </c>
      <c r="M6299" s="2">
        <v>255545046209119</v>
      </c>
      <c r="N62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299" s="13">
        <f t="shared" si="98"/>
        <v>6298</v>
      </c>
      <c r="P6299" s="2" t="str">
        <f>IF(TablaDatos[[#This Row],[Diabetes]]=0,"No","Si")</f>
        <v>No</v>
      </c>
      <c r="Q6299">
        <v>0</v>
      </c>
      <c r="R6299">
        <f>TablaDatos[[#This Row],[Aux2]]/10000000000000</f>
        <v>1963.15954251572</v>
      </c>
      <c r="S6299" s="1">
        <v>1.96315954251572E+16</v>
      </c>
      <c r="T6299" s="7">
        <f>TablaDatos[[#This Row],[Aux3]]/100000000000000</f>
        <v>20.247632125491702</v>
      </c>
      <c r="U6299" s="1">
        <v>2024763212549170</v>
      </c>
      <c r="V6299">
        <v>141.30000000000001</v>
      </c>
      <c r="W6299">
        <v>91</v>
      </c>
    </row>
    <row r="6300" spans="1:23">
      <c r="A6300">
        <v>2011</v>
      </c>
      <c r="B6300">
        <v>55</v>
      </c>
      <c r="C6300" t="s">
        <v>16</v>
      </c>
      <c r="D6300" t="s">
        <v>37</v>
      </c>
      <c r="E6300" t="s">
        <v>21</v>
      </c>
      <c r="F6300" t="s">
        <v>19</v>
      </c>
      <c r="G6300" t="s">
        <v>28</v>
      </c>
      <c r="H6300" s="3">
        <v>15794.74</v>
      </c>
      <c r="I6300" t="s">
        <v>19</v>
      </c>
      <c r="J6300" t="s">
        <v>18</v>
      </c>
      <c r="K63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25.515701269017899</v>
      </c>
      <c r="L6300" s="5">
        <f>TablaDatos[[#This Row],[IMC_raw]]/1000000000000000</f>
        <v>25.515701269017899</v>
      </c>
      <c r="M6300" s="2">
        <v>2.55157012690179E+16</v>
      </c>
      <c r="N63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0" s="13">
        <f t="shared" si="98"/>
        <v>6299</v>
      </c>
      <c r="P6300" s="2" t="str">
        <f>IF(TablaDatos[[#This Row],[Diabetes]]=0,"No","Si")</f>
        <v>No</v>
      </c>
      <c r="Q6300">
        <v>0</v>
      </c>
      <c r="R6300">
        <f>TablaDatos[[#This Row],[Aux2]]/10000000000000</f>
        <v>2223.7655132878099</v>
      </c>
      <c r="S6300" s="1">
        <v>2.22376551328781E+16</v>
      </c>
      <c r="T6300" s="7">
        <f>TablaDatos[[#This Row],[Aux3]]/100000000000000</f>
        <v>264.089897790316</v>
      </c>
      <c r="U6300" s="1">
        <v>2.64089897790316E+16</v>
      </c>
      <c r="V6300">
        <v>157.19999999999999</v>
      </c>
      <c r="W6300">
        <v>94.9</v>
      </c>
    </row>
    <row r="6301" spans="1:23">
      <c r="A6301">
        <v>2011</v>
      </c>
      <c r="B6301">
        <v>54</v>
      </c>
      <c r="C6301" t="s">
        <v>16</v>
      </c>
      <c r="D6301" t="s">
        <v>73</v>
      </c>
      <c r="E6301" t="s">
        <v>18</v>
      </c>
      <c r="F6301" t="s">
        <v>35</v>
      </c>
      <c r="G6301" t="s">
        <v>20</v>
      </c>
      <c r="H6301" s="3">
        <v>41768.019999999997</v>
      </c>
      <c r="I6301" t="s">
        <v>18</v>
      </c>
      <c r="J6301" t="s">
        <v>22</v>
      </c>
      <c r="K63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25.420912941537299</v>
      </c>
      <c r="L6301" s="6">
        <f>TablaDatos[[#This Row],[IMC_raw]]/1000000000000000</f>
        <v>25.420912941537299</v>
      </c>
      <c r="M6301" s="2">
        <v>2.54209129415373E+16</v>
      </c>
      <c r="N63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1" s="13">
        <f t="shared" si="98"/>
        <v>6300</v>
      </c>
      <c r="P6301" s="2" t="str">
        <f>IF(TablaDatos[[#This Row],[Diabetes]]=0,"No","Si")</f>
        <v>No</v>
      </c>
      <c r="Q6301">
        <v>0</v>
      </c>
      <c r="R6301">
        <f>TablaDatos[[#This Row],[Aux2]]/10000000000000</f>
        <v>2020.2933666270501</v>
      </c>
      <c r="S6301" s="1">
        <v>2.02029336662705E+16</v>
      </c>
      <c r="T6301" s="7">
        <f>TablaDatos[[#This Row],[Aux3]]/100000000000000</f>
        <v>20.446688551851299</v>
      </c>
      <c r="U6301" s="1">
        <v>2044668855185130</v>
      </c>
      <c r="V6301">
        <v>138.80000000000001</v>
      </c>
      <c r="W6301">
        <v>88.5</v>
      </c>
    </row>
    <row r="6302" spans="1:23">
      <c r="A6302">
        <v>2011</v>
      </c>
      <c r="B6302">
        <v>65</v>
      </c>
      <c r="C6302" t="s">
        <v>23</v>
      </c>
      <c r="D6302" t="s">
        <v>29</v>
      </c>
      <c r="E6302" t="s">
        <v>18</v>
      </c>
      <c r="F6302" t="s">
        <v>19</v>
      </c>
      <c r="G6302" t="s">
        <v>25</v>
      </c>
      <c r="H6302" s="3">
        <v>13729.36</v>
      </c>
      <c r="I6302" t="s">
        <v>19</v>
      </c>
      <c r="J6302" t="s">
        <v>22</v>
      </c>
      <c r="K63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25.359426283174901</v>
      </c>
      <c r="L6302" s="5">
        <f>TablaDatos[[#This Row],[IMC_raw]]/1000000000000000</f>
        <v>25.359426283174901</v>
      </c>
      <c r="M6302" s="2">
        <v>2.53594262831749E+16</v>
      </c>
      <c r="N63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2" s="13">
        <f t="shared" si="98"/>
        <v>6301</v>
      </c>
      <c r="P6302" s="2" t="str">
        <f>IF(TablaDatos[[#This Row],[Diabetes]]=0,"No","Si")</f>
        <v>No</v>
      </c>
      <c r="Q6302">
        <v>0</v>
      </c>
      <c r="R6302">
        <f>TablaDatos[[#This Row],[Aux2]]/10000000000000</f>
        <v>2195.50939324704</v>
      </c>
      <c r="S6302" s="1">
        <v>2.19550939324704E+16</v>
      </c>
      <c r="T6302" s="7">
        <f>TablaDatos[[#This Row],[Aux3]]/100000000000000</f>
        <v>239.175652669822</v>
      </c>
      <c r="U6302" s="1">
        <v>2.39175652669822E+16</v>
      </c>
      <c r="V6302">
        <v>151.1</v>
      </c>
      <c r="W6302">
        <v>91</v>
      </c>
    </row>
    <row r="6303" spans="1:23">
      <c r="A6303">
        <v>2011</v>
      </c>
      <c r="B6303">
        <v>43</v>
      </c>
      <c r="C6303" t="s">
        <v>16</v>
      </c>
      <c r="D6303" t="s">
        <v>73</v>
      </c>
      <c r="E6303" t="s">
        <v>19</v>
      </c>
      <c r="F6303" t="s">
        <v>24</v>
      </c>
      <c r="G6303" t="s">
        <v>39</v>
      </c>
      <c r="H6303" s="3">
        <v>32837.279999999999</v>
      </c>
      <c r="I6303" t="s">
        <v>21</v>
      </c>
      <c r="J6303" t="s">
        <v>21</v>
      </c>
      <c r="K63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25.340347516252702</v>
      </c>
      <c r="L6303" s="6">
        <f>TablaDatos[[#This Row],[IMC_raw]]/1000000000000000</f>
        <v>2.5340347516252701</v>
      </c>
      <c r="M6303" s="2">
        <v>2534034751625270</v>
      </c>
      <c r="N63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3" s="13">
        <f t="shared" si="98"/>
        <v>6302</v>
      </c>
      <c r="P6303" s="2" t="str">
        <f>IF(TablaDatos[[#This Row],[Diabetes]]=0,"No","Si")</f>
        <v>No</v>
      </c>
      <c r="Q6303">
        <v>0</v>
      </c>
      <c r="R6303">
        <f>TablaDatos[[#This Row],[Aux2]]/10000000000000</f>
        <v>237.43958967899599</v>
      </c>
      <c r="S6303" s="1">
        <v>2374395896789960</v>
      </c>
      <c r="T6303" s="7">
        <f>TablaDatos[[#This Row],[Aux3]]/100000000000000</f>
        <v>270.136262158433</v>
      </c>
      <c r="U6303" s="1">
        <v>2.70136262158433E+16</v>
      </c>
      <c r="V6303">
        <v>146.30000000000001</v>
      </c>
      <c r="W6303">
        <v>92</v>
      </c>
    </row>
    <row r="6304" spans="1:23">
      <c r="A6304">
        <v>2011</v>
      </c>
      <c r="B6304">
        <v>58</v>
      </c>
      <c r="C6304" t="s">
        <v>23</v>
      </c>
      <c r="D6304" t="s">
        <v>72</v>
      </c>
      <c r="E6304" t="s">
        <v>18</v>
      </c>
      <c r="F6304" t="s">
        <v>40</v>
      </c>
      <c r="G6304" t="s">
        <v>28</v>
      </c>
      <c r="H6304" s="3">
        <v>27718.35</v>
      </c>
      <c r="I6304" t="s">
        <v>19</v>
      </c>
      <c r="J6304" t="s">
        <v>19</v>
      </c>
      <c r="K63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25.329935587534301</v>
      </c>
      <c r="L6304" s="5">
        <f>TablaDatos[[#This Row],[IMC_raw]]/1000000000000000</f>
        <v>2.53299355875343</v>
      </c>
      <c r="M6304" s="2">
        <v>2532993558753430</v>
      </c>
      <c r="N63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4" s="13">
        <f t="shared" si="98"/>
        <v>6303</v>
      </c>
      <c r="P6304" s="2" t="str">
        <f>IF(TablaDatos[[#This Row],[Diabetes]]=0,"No","Si")</f>
        <v>No</v>
      </c>
      <c r="Q6304">
        <v>0</v>
      </c>
      <c r="R6304">
        <f>TablaDatos[[#This Row],[Aux2]]/10000000000000</f>
        <v>167.861385556154</v>
      </c>
      <c r="S6304" s="1">
        <v>1678613855561540</v>
      </c>
      <c r="T6304" s="7">
        <f>TablaDatos[[#This Row],[Aux3]]/100000000000000</f>
        <v>180.369809717446</v>
      </c>
      <c r="U6304" s="1">
        <v>1.80369809717446E+16</v>
      </c>
      <c r="V6304">
        <v>147.69999999999999</v>
      </c>
      <c r="W6304">
        <v>86.8</v>
      </c>
    </row>
    <row r="6305" spans="1:23">
      <c r="A6305">
        <v>2011</v>
      </c>
      <c r="B6305">
        <v>57</v>
      </c>
      <c r="C6305" t="s">
        <v>23</v>
      </c>
      <c r="D6305" t="s">
        <v>26</v>
      </c>
      <c r="E6305" t="s">
        <v>19</v>
      </c>
      <c r="F6305" t="s">
        <v>40</v>
      </c>
      <c r="G6305" t="s">
        <v>28</v>
      </c>
      <c r="H6305" s="3">
        <v>23491.23</v>
      </c>
      <c r="I6305" t="s">
        <v>19</v>
      </c>
      <c r="J6305" t="s">
        <v>18</v>
      </c>
      <c r="K63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25.291956200643899</v>
      </c>
      <c r="L6305" s="6">
        <f>TablaDatos[[#This Row],[IMC_raw]]/1000000000000000</f>
        <v>25.291956200643899</v>
      </c>
      <c r="M6305" s="2">
        <v>2.52919562006439E+16</v>
      </c>
      <c r="N63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5" s="13">
        <f t="shared" si="98"/>
        <v>6304</v>
      </c>
      <c r="P6305" s="2" t="str">
        <f>IF(TablaDatos[[#This Row],[Diabetes]]=0,"No","Si")</f>
        <v>No</v>
      </c>
      <c r="Q6305">
        <v>0</v>
      </c>
      <c r="R6305">
        <f>TablaDatos[[#This Row],[Aux2]]/10000000000000</f>
        <v>199.10204603522899</v>
      </c>
      <c r="S6305" s="1">
        <v>1991020460352290</v>
      </c>
      <c r="T6305" s="7">
        <f>TablaDatos[[#This Row],[Aux3]]/100000000000000</f>
        <v>21.136596790864299</v>
      </c>
      <c r="U6305" s="1">
        <v>2113659679086430</v>
      </c>
      <c r="V6305">
        <v>141.6</v>
      </c>
      <c r="W6305">
        <v>92.4</v>
      </c>
    </row>
    <row r="6306" spans="1:23">
      <c r="A6306">
        <v>2011</v>
      </c>
      <c r="B6306">
        <v>54</v>
      </c>
      <c r="C6306" t="s">
        <v>23</v>
      </c>
      <c r="D6306" t="s">
        <v>17</v>
      </c>
      <c r="E6306" t="s">
        <v>18</v>
      </c>
      <c r="F6306" t="s">
        <v>40</v>
      </c>
      <c r="G6306" t="s">
        <v>20</v>
      </c>
      <c r="H6306" s="3">
        <v>16548.169999999998</v>
      </c>
      <c r="I6306" t="s">
        <v>19</v>
      </c>
      <c r="J6306" t="s">
        <v>18</v>
      </c>
      <c r="K63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25.2662901473206</v>
      </c>
      <c r="L6306" s="5">
        <f>TablaDatos[[#This Row],[IMC_raw]]/1000000000000000</f>
        <v>25.2662901473206</v>
      </c>
      <c r="M6306" s="2">
        <v>2.52662901473206E+16</v>
      </c>
      <c r="N63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6" s="13">
        <f t="shared" si="98"/>
        <v>6305</v>
      </c>
      <c r="P6306" s="2" t="str">
        <f>IF(TablaDatos[[#This Row],[Diabetes]]=0,"No","Si")</f>
        <v>No</v>
      </c>
      <c r="Q6306">
        <v>0</v>
      </c>
      <c r="R6306">
        <f>TablaDatos[[#This Row],[Aux2]]/10000000000000</f>
        <v>2075.7140355922602</v>
      </c>
      <c r="S6306" s="1">
        <v>2.07571403559226E+16</v>
      </c>
      <c r="T6306" s="7">
        <f>TablaDatos[[#This Row],[Aux3]]/100000000000000</f>
        <v>216.80788216039201</v>
      </c>
      <c r="U6306" s="1">
        <v>2.16807882160392E+16</v>
      </c>
      <c r="V6306">
        <v>141.19999999999999</v>
      </c>
      <c r="W6306">
        <v>88.5</v>
      </c>
    </row>
    <row r="6307" spans="1:23">
      <c r="A6307">
        <v>2011</v>
      </c>
      <c r="B6307">
        <v>56</v>
      </c>
      <c r="C6307" t="s">
        <v>16</v>
      </c>
      <c r="D6307" t="s">
        <v>29</v>
      </c>
      <c r="E6307" t="s">
        <v>21</v>
      </c>
      <c r="F6307" t="s">
        <v>19</v>
      </c>
      <c r="G6307" t="s">
        <v>28</v>
      </c>
      <c r="H6307" s="3">
        <v>22452.93</v>
      </c>
      <c r="I6307" t="s">
        <v>21</v>
      </c>
      <c r="J6307" t="s">
        <v>21</v>
      </c>
      <c r="K63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25.265708263906198</v>
      </c>
      <c r="L6307" s="5">
        <f>TablaDatos[[#This Row],[IMC_raw]]/1000000000000000</f>
        <v>25.265708263906198</v>
      </c>
      <c r="M6307" s="2">
        <v>2.52657082639062E+16</v>
      </c>
      <c r="N63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7" s="13">
        <f t="shared" si="98"/>
        <v>6306</v>
      </c>
      <c r="P6307" s="2" t="str">
        <f>IF(TablaDatos[[#This Row],[Diabetes]]=0,"No","Si")</f>
        <v>No</v>
      </c>
      <c r="Q6307">
        <v>0</v>
      </c>
      <c r="R6307">
        <f>TablaDatos[[#This Row],[Aux2]]/10000000000000</f>
        <v>1879.54112306209</v>
      </c>
      <c r="S6307" s="1">
        <v>1.87954112306209E+16</v>
      </c>
      <c r="T6307" s="7">
        <f>TablaDatos[[#This Row],[Aux3]]/100000000000000</f>
        <v>243.39790917973701</v>
      </c>
      <c r="U6307" s="1">
        <v>2.43397909179737E+16</v>
      </c>
      <c r="V6307">
        <v>148.6</v>
      </c>
      <c r="W6307">
        <v>94.7</v>
      </c>
    </row>
    <row r="6308" spans="1:23">
      <c r="A6308">
        <v>2011</v>
      </c>
      <c r="B6308">
        <v>57</v>
      </c>
      <c r="C6308" t="s">
        <v>23</v>
      </c>
      <c r="D6308" t="s">
        <v>38</v>
      </c>
      <c r="E6308" t="s">
        <v>18</v>
      </c>
      <c r="F6308" t="s">
        <v>40</v>
      </c>
      <c r="G6308" t="s">
        <v>28</v>
      </c>
      <c r="H6308" s="3">
        <v>25624.54</v>
      </c>
      <c r="I6308" t="s">
        <v>18</v>
      </c>
      <c r="J6308" t="s">
        <v>18</v>
      </c>
      <c r="K63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25.163453314316499</v>
      </c>
      <c r="L6308" s="5">
        <f>TablaDatos[[#This Row],[IMC_raw]]/1000000000000000</f>
        <v>25.163453314316499</v>
      </c>
      <c r="M6308" s="2">
        <v>2.51634533143165E+16</v>
      </c>
      <c r="N63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8" s="13">
        <f t="shared" si="98"/>
        <v>6307</v>
      </c>
      <c r="P6308" s="2" t="str">
        <f>IF(TablaDatos[[#This Row],[Diabetes]]=0,"No","Si")</f>
        <v>No</v>
      </c>
      <c r="Q6308">
        <v>0</v>
      </c>
      <c r="R6308">
        <f>TablaDatos[[#This Row],[Aux2]]/10000000000000</f>
        <v>176.66999676702301</v>
      </c>
      <c r="S6308" s="1">
        <v>1766699967670230</v>
      </c>
      <c r="T6308" s="7">
        <f>TablaDatos[[#This Row],[Aux3]]/100000000000000</f>
        <v>19.979380515510702</v>
      </c>
      <c r="U6308" s="1">
        <v>1997938051551070</v>
      </c>
      <c r="V6308">
        <v>142.80000000000001</v>
      </c>
      <c r="W6308">
        <v>92.8</v>
      </c>
    </row>
    <row r="6309" spans="1:23">
      <c r="A6309">
        <v>2011</v>
      </c>
      <c r="B6309">
        <v>62</v>
      </c>
      <c r="C6309" t="s">
        <v>23</v>
      </c>
      <c r="D6309" t="s">
        <v>42</v>
      </c>
      <c r="E6309" t="s">
        <v>19</v>
      </c>
      <c r="F6309" t="s">
        <v>24</v>
      </c>
      <c r="G6309" t="s">
        <v>28</v>
      </c>
      <c r="H6309" s="3">
        <v>13566.47</v>
      </c>
      <c r="I6309" t="s">
        <v>21</v>
      </c>
      <c r="J6309" t="s">
        <v>18</v>
      </c>
      <c r="K63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25.1619707601869</v>
      </c>
      <c r="L6309" s="5">
        <f>TablaDatos[[#This Row],[IMC_raw]]/1000000000000000</f>
        <v>25.1619707601869</v>
      </c>
      <c r="M6309" s="2">
        <v>2.51619707601869E+16</v>
      </c>
      <c r="N63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09" s="13">
        <f t="shared" si="98"/>
        <v>6308</v>
      </c>
      <c r="P6309" s="2" t="str">
        <f>IF(TablaDatos[[#This Row],[Diabetes]]=0,"No","Si")</f>
        <v>Si</v>
      </c>
      <c r="Q6309">
        <v>1</v>
      </c>
      <c r="R6309">
        <f>TablaDatos[[#This Row],[Aux2]]/10000000000000</f>
        <v>241.64627013174601</v>
      </c>
      <c r="S6309" s="1">
        <v>2416462701317460</v>
      </c>
      <c r="T6309" s="7">
        <f>TablaDatos[[#This Row],[Aux3]]/100000000000000</f>
        <v>22.599717862012401</v>
      </c>
      <c r="U6309" s="1">
        <v>2259971786201240</v>
      </c>
      <c r="V6309">
        <v>162</v>
      </c>
      <c r="W6309">
        <v>93.3</v>
      </c>
    </row>
    <row r="6310" spans="1:23">
      <c r="A6310">
        <v>2011</v>
      </c>
      <c r="B6310">
        <v>50</v>
      </c>
      <c r="C6310" t="s">
        <v>16</v>
      </c>
      <c r="D6310" t="s">
        <v>17</v>
      </c>
      <c r="E6310" t="s">
        <v>19</v>
      </c>
      <c r="F6310" t="s">
        <v>35</v>
      </c>
      <c r="G6310" t="s">
        <v>20</v>
      </c>
      <c r="H6310" s="3">
        <v>25818.59</v>
      </c>
      <c r="I6310" t="s">
        <v>19</v>
      </c>
      <c r="J6310" t="s">
        <v>18</v>
      </c>
      <c r="K63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25.1348783451547</v>
      </c>
      <c r="L6310" s="5">
        <f>TablaDatos[[#This Row],[IMC_raw]]/1000000000000000</f>
        <v>2.5134878345154701</v>
      </c>
      <c r="M6310" s="2">
        <v>2513487834515470</v>
      </c>
      <c r="N63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0" s="13">
        <f t="shared" si="98"/>
        <v>6309</v>
      </c>
      <c r="P6310" s="2" t="str">
        <f>IF(TablaDatos[[#This Row],[Diabetes]]=0,"No","Si")</f>
        <v>No</v>
      </c>
      <c r="Q6310">
        <v>0</v>
      </c>
      <c r="R6310">
        <f>TablaDatos[[#This Row],[Aux2]]/10000000000000</f>
        <v>194.77592851554499</v>
      </c>
      <c r="S6310" s="1">
        <v>1947759285155450</v>
      </c>
      <c r="T6310" s="7">
        <f>TablaDatos[[#This Row],[Aux3]]/100000000000000</f>
        <v>224.30575805692499</v>
      </c>
      <c r="U6310" s="1">
        <v>2.24305758056925E+16</v>
      </c>
      <c r="V6310">
        <v>146.1</v>
      </c>
      <c r="W6310">
        <v>93.7</v>
      </c>
    </row>
    <row r="6311" spans="1:23">
      <c r="A6311">
        <v>2011</v>
      </c>
      <c r="B6311">
        <v>55</v>
      </c>
      <c r="C6311" t="s">
        <v>23</v>
      </c>
      <c r="D6311" t="s">
        <v>30</v>
      </c>
      <c r="E6311" t="s">
        <v>18</v>
      </c>
      <c r="F6311" t="s">
        <v>35</v>
      </c>
      <c r="G6311" t="s">
        <v>28</v>
      </c>
      <c r="H6311" s="3">
        <v>21463.759999999998</v>
      </c>
      <c r="I6311" t="s">
        <v>21</v>
      </c>
      <c r="J6311" t="s">
        <v>18</v>
      </c>
      <c r="K63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25.129161482554</v>
      </c>
      <c r="L6311" s="5">
        <f>TablaDatos[[#This Row],[IMC_raw]]/1000000000000000</f>
        <v>25.129161482554</v>
      </c>
      <c r="M6311" s="2">
        <v>2.5129161482554E+16</v>
      </c>
      <c r="N63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1" s="13">
        <f t="shared" si="98"/>
        <v>6310</v>
      </c>
      <c r="P6311" s="2" t="str">
        <f>IF(TablaDatos[[#This Row],[Diabetes]]=0,"No","Si")</f>
        <v>No</v>
      </c>
      <c r="Q6311">
        <v>0</v>
      </c>
      <c r="R6311">
        <f>TablaDatos[[#This Row],[Aux2]]/10000000000000</f>
        <v>2001.34245067609</v>
      </c>
      <c r="S6311" s="1">
        <v>2.00134245067609E+16</v>
      </c>
      <c r="T6311" s="7">
        <f>TablaDatos[[#This Row],[Aux3]]/100000000000000</f>
        <v>247.67169133139299</v>
      </c>
      <c r="U6311" s="1">
        <v>2.47671691331393E+16</v>
      </c>
      <c r="V6311">
        <v>151.5</v>
      </c>
      <c r="W6311">
        <v>94.7</v>
      </c>
    </row>
    <row r="6312" spans="1:23">
      <c r="A6312">
        <v>2011</v>
      </c>
      <c r="B6312">
        <v>64</v>
      </c>
      <c r="C6312" t="s">
        <v>16</v>
      </c>
      <c r="D6312" t="s">
        <v>73</v>
      </c>
      <c r="E6312" t="s">
        <v>21</v>
      </c>
      <c r="F6312" t="s">
        <v>24</v>
      </c>
      <c r="G6312" t="s">
        <v>28</v>
      </c>
      <c r="H6312" s="3">
        <v>22412.69</v>
      </c>
      <c r="I6312" t="s">
        <v>21</v>
      </c>
      <c r="J6312" t="s">
        <v>21</v>
      </c>
      <c r="K63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25.047612146161601</v>
      </c>
      <c r="L6312" s="5">
        <f>TablaDatos[[#This Row],[IMC_raw]]/1000000000000000</f>
        <v>25.047612146161601</v>
      </c>
      <c r="M6312" s="2">
        <v>2.50476121461616E+16</v>
      </c>
      <c r="N63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2" s="13">
        <f t="shared" si="98"/>
        <v>6311</v>
      </c>
      <c r="P6312" s="2" t="str">
        <f>IF(TablaDatos[[#This Row],[Diabetes]]=0,"No","Si")</f>
        <v>No</v>
      </c>
      <c r="Q6312">
        <v>0</v>
      </c>
      <c r="R6312">
        <f>TablaDatos[[#This Row],[Aux2]]/10000000000000</f>
        <v>2163.75352062089</v>
      </c>
      <c r="S6312" s="1">
        <v>2.16375352062089E+16</v>
      </c>
      <c r="T6312" s="7">
        <f>TablaDatos[[#This Row],[Aux3]]/100000000000000</f>
        <v>26.528170957360501</v>
      </c>
      <c r="U6312" s="1">
        <v>2652817095736050</v>
      </c>
      <c r="V6312">
        <v>160.1</v>
      </c>
      <c r="W6312">
        <v>98.3</v>
      </c>
    </row>
    <row r="6313" spans="1:23">
      <c r="A6313">
        <v>2011</v>
      </c>
      <c r="B6313">
        <v>45</v>
      </c>
      <c r="C6313" t="s">
        <v>23</v>
      </c>
      <c r="D6313" t="s">
        <v>26</v>
      </c>
      <c r="E6313" t="s">
        <v>18</v>
      </c>
      <c r="F6313" t="s">
        <v>24</v>
      </c>
      <c r="G6313" t="s">
        <v>20</v>
      </c>
      <c r="H6313" s="3">
        <v>27974.23</v>
      </c>
      <c r="I6313" t="s">
        <v>21</v>
      </c>
      <c r="J6313" t="s">
        <v>22</v>
      </c>
      <c r="K63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25.0337493376183</v>
      </c>
      <c r="L6313" s="5">
        <f>TablaDatos[[#This Row],[IMC_raw]]/1000000000000000</f>
        <v>25.0337493376183</v>
      </c>
      <c r="M6313" s="2">
        <v>2.50337493376183E+16</v>
      </c>
      <c r="N63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3" s="13">
        <f t="shared" si="98"/>
        <v>6312</v>
      </c>
      <c r="P6313" s="2" t="str">
        <f>IF(TablaDatos[[#This Row],[Diabetes]]=0,"No","Si")</f>
        <v>No</v>
      </c>
      <c r="Q6313">
        <v>0</v>
      </c>
      <c r="R6313">
        <f>TablaDatos[[#This Row],[Aux2]]/10000000000000</f>
        <v>2071.6039497104698</v>
      </c>
      <c r="S6313" s="1">
        <v>2.07160394971047E+16</v>
      </c>
      <c r="T6313" s="7">
        <f>TablaDatos[[#This Row],[Aux3]]/100000000000000</f>
        <v>226.50860323939301</v>
      </c>
      <c r="U6313" s="1">
        <v>2.26508603239393E+16</v>
      </c>
      <c r="V6313">
        <v>138.80000000000001</v>
      </c>
      <c r="W6313">
        <v>88.7</v>
      </c>
    </row>
    <row r="6314" spans="1:23">
      <c r="A6314">
        <v>2011</v>
      </c>
      <c r="B6314">
        <v>60</v>
      </c>
      <c r="C6314" t="s">
        <v>16</v>
      </c>
      <c r="D6314" t="s">
        <v>17</v>
      </c>
      <c r="E6314" t="s">
        <v>18</v>
      </c>
      <c r="F6314" t="s">
        <v>19</v>
      </c>
      <c r="G6314" t="s">
        <v>28</v>
      </c>
      <c r="H6314" s="3">
        <v>22346.3</v>
      </c>
      <c r="I6314" t="s">
        <v>19</v>
      </c>
      <c r="J6314" t="s">
        <v>22</v>
      </c>
      <c r="K63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25.013010044044901</v>
      </c>
      <c r="L6314" s="5">
        <f>TablaDatos[[#This Row],[IMC_raw]]/1000000000000000</f>
        <v>25.013010044044901</v>
      </c>
      <c r="M6314" s="2">
        <v>2.50130100440449E+16</v>
      </c>
      <c r="N63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4" s="13">
        <f t="shared" si="98"/>
        <v>6313</v>
      </c>
      <c r="P6314" s="2" t="str">
        <f>IF(TablaDatos[[#This Row],[Diabetes]]=0,"No","Si")</f>
        <v>No</v>
      </c>
      <c r="Q6314">
        <v>0</v>
      </c>
      <c r="R6314">
        <f>TablaDatos[[#This Row],[Aux2]]/10000000000000</f>
        <v>2245.15636069826</v>
      </c>
      <c r="S6314" s="1">
        <v>2.24515636069826E+16</v>
      </c>
      <c r="T6314" s="7">
        <f>TablaDatos[[#This Row],[Aux3]]/100000000000000</f>
        <v>246.338459422516</v>
      </c>
      <c r="U6314" s="1">
        <v>2.46338459422516E+16</v>
      </c>
      <c r="V6314">
        <v>154.4</v>
      </c>
      <c r="W6314">
        <v>95.4</v>
      </c>
    </row>
    <row r="6315" spans="1:23">
      <c r="A6315">
        <v>2011</v>
      </c>
      <c r="B6315">
        <v>49</v>
      </c>
      <c r="C6315" t="s">
        <v>16</v>
      </c>
      <c r="D6315" t="s">
        <v>34</v>
      </c>
      <c r="E6315" t="s">
        <v>19</v>
      </c>
      <c r="F6315" t="s">
        <v>40</v>
      </c>
      <c r="G6315" t="s">
        <v>20</v>
      </c>
      <c r="H6315" s="3">
        <v>48756.84</v>
      </c>
      <c r="I6315" t="s">
        <v>18</v>
      </c>
      <c r="J6315" t="s">
        <v>18</v>
      </c>
      <c r="K63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25.007293099324201</v>
      </c>
      <c r="L6315" s="6">
        <f>TablaDatos[[#This Row],[IMC_raw]]/1000000000000000</f>
        <v>25.007293099324201</v>
      </c>
      <c r="M6315" s="2">
        <v>2.50072930993242E+16</v>
      </c>
      <c r="N63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5" s="13">
        <f t="shared" si="98"/>
        <v>6314</v>
      </c>
      <c r="P6315" s="2" t="str">
        <f>IF(TablaDatos[[#This Row],[Diabetes]]=0,"No","Si")</f>
        <v>No</v>
      </c>
      <c r="Q6315">
        <v>0</v>
      </c>
      <c r="R6315">
        <f>TablaDatos[[#This Row],[Aux2]]/10000000000000</f>
        <v>18.252760350877899</v>
      </c>
      <c r="S6315" s="1">
        <v>182527603508779</v>
      </c>
      <c r="T6315" s="7">
        <f>TablaDatos[[#This Row],[Aux3]]/100000000000000</f>
        <v>178.26711552539601</v>
      </c>
      <c r="U6315" s="1">
        <v>1.78267115525396E+16</v>
      </c>
      <c r="V6315">
        <v>140.19999999999999</v>
      </c>
      <c r="W6315">
        <v>82.2</v>
      </c>
    </row>
    <row r="6316" spans="1:23">
      <c r="A6316">
        <v>2012</v>
      </c>
      <c r="B6316">
        <v>50</v>
      </c>
      <c r="C6316" t="s">
        <v>16</v>
      </c>
      <c r="D6316" t="s">
        <v>38</v>
      </c>
      <c r="E6316" t="s">
        <v>18</v>
      </c>
      <c r="F6316" t="s">
        <v>19</v>
      </c>
      <c r="G6316" t="s">
        <v>20</v>
      </c>
      <c r="H6316" s="3">
        <v>29023.84</v>
      </c>
      <c r="I6316" t="s">
        <v>21</v>
      </c>
      <c r="J6316" t="s">
        <v>19</v>
      </c>
      <c r="K63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29.996676794582001</v>
      </c>
      <c r="L6316" s="5">
        <f>TablaDatos[[#This Row],[IMC_raw]]/1000000000000000</f>
        <v>2.9996676794582</v>
      </c>
      <c r="M6316" s="2">
        <v>2999667679458200</v>
      </c>
      <c r="N63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6" s="13">
        <f t="shared" si="98"/>
        <v>6315</v>
      </c>
      <c r="P6316" s="2" t="str">
        <f>IF(TablaDatos[[#This Row],[Diabetes]]=0,"No","Si")</f>
        <v>No</v>
      </c>
      <c r="Q6316">
        <v>0</v>
      </c>
      <c r="R6316">
        <f>TablaDatos[[#This Row],[Aux2]]/10000000000000</f>
        <v>2212.6329941594199</v>
      </c>
      <c r="S6316" s="1">
        <v>2.21263299415942E+16</v>
      </c>
      <c r="T6316" s="7">
        <f>TablaDatos[[#This Row],[Aux3]]/100000000000000</f>
        <v>260.02010273626797</v>
      </c>
      <c r="U6316" s="1">
        <v>2.60020102736268E+16</v>
      </c>
      <c r="V6316">
        <v>149.9</v>
      </c>
      <c r="W6316">
        <v>89.9</v>
      </c>
    </row>
    <row r="6317" spans="1:23">
      <c r="A6317">
        <v>2012</v>
      </c>
      <c r="B6317">
        <v>56</v>
      </c>
      <c r="C6317" t="s">
        <v>16</v>
      </c>
      <c r="D6317" t="s">
        <v>72</v>
      </c>
      <c r="E6317" t="s">
        <v>31</v>
      </c>
      <c r="F6317" t="s">
        <v>24</v>
      </c>
      <c r="G6317" t="s">
        <v>28</v>
      </c>
      <c r="H6317" s="3">
        <v>14437.73</v>
      </c>
      <c r="I6317" t="s">
        <v>21</v>
      </c>
      <c r="J6317" t="s">
        <v>19</v>
      </c>
      <c r="K63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29.9859750883254</v>
      </c>
      <c r="L6317" s="5">
        <f>TablaDatos[[#This Row],[IMC_raw]]/1000000000000000</f>
        <v>29.9859750883254</v>
      </c>
      <c r="M6317" s="2">
        <v>2.99859750883254E+16</v>
      </c>
      <c r="N63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7" s="13">
        <f t="shared" si="98"/>
        <v>6316</v>
      </c>
      <c r="P6317" s="2" t="str">
        <f>IF(TablaDatos[[#This Row],[Diabetes]]=0,"No","Si")</f>
        <v>Si</v>
      </c>
      <c r="Q6317">
        <v>1</v>
      </c>
      <c r="R6317">
        <f>TablaDatos[[#This Row],[Aux2]]/10000000000000</f>
        <v>2537.1196880984298</v>
      </c>
      <c r="S6317" s="1">
        <v>2.53711968809843E+16</v>
      </c>
      <c r="T6317" s="7">
        <f>TablaDatos[[#This Row],[Aux3]]/100000000000000</f>
        <v>292.13109906098998</v>
      </c>
      <c r="U6317" s="1">
        <v>2.9213109906099E+16</v>
      </c>
      <c r="V6317">
        <v>171.8</v>
      </c>
      <c r="W6317">
        <v>101.9</v>
      </c>
    </row>
    <row r="6318" spans="1:23">
      <c r="A6318">
        <v>2012</v>
      </c>
      <c r="B6318">
        <v>63</v>
      </c>
      <c r="C6318" t="s">
        <v>23</v>
      </c>
      <c r="D6318" t="s">
        <v>17</v>
      </c>
      <c r="E6318" t="s">
        <v>18</v>
      </c>
      <c r="F6318" t="s">
        <v>35</v>
      </c>
      <c r="G6318" t="s">
        <v>28</v>
      </c>
      <c r="H6318" s="3">
        <v>31116.61</v>
      </c>
      <c r="I6318" t="s">
        <v>19</v>
      </c>
      <c r="J6318" t="s">
        <v>18</v>
      </c>
      <c r="K63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29.9672747939602</v>
      </c>
      <c r="L6318" s="5">
        <f>TablaDatos[[#This Row],[IMC_raw]]/1000000000000000</f>
        <v>29.9672747939602</v>
      </c>
      <c r="M6318" s="2">
        <v>2.99672747939602E+16</v>
      </c>
      <c r="N63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8" s="13">
        <f t="shared" si="98"/>
        <v>6317</v>
      </c>
      <c r="P6318" s="2" t="str">
        <f>IF(TablaDatos[[#This Row],[Diabetes]]=0,"No","Si")</f>
        <v>No</v>
      </c>
      <c r="Q6318">
        <v>0</v>
      </c>
      <c r="R6318">
        <f>TablaDatos[[#This Row],[Aux2]]/10000000000000</f>
        <v>195.87746799776301</v>
      </c>
      <c r="S6318" s="1">
        <v>1958774679977630</v>
      </c>
      <c r="T6318" s="7">
        <f>TablaDatos[[#This Row],[Aux3]]/100000000000000</f>
        <v>207.235809001289</v>
      </c>
      <c r="U6318" s="1">
        <v>2.07235809001289E+16</v>
      </c>
      <c r="V6318">
        <v>154.80000000000001</v>
      </c>
      <c r="W6318">
        <v>97.6</v>
      </c>
    </row>
    <row r="6319" spans="1:23">
      <c r="A6319">
        <v>2012</v>
      </c>
      <c r="B6319">
        <v>60</v>
      </c>
      <c r="C6319" t="s">
        <v>16</v>
      </c>
      <c r="D6319" t="s">
        <v>29</v>
      </c>
      <c r="E6319" t="s">
        <v>21</v>
      </c>
      <c r="F6319" t="s">
        <v>24</v>
      </c>
      <c r="G6319" t="s">
        <v>28</v>
      </c>
      <c r="H6319" s="3">
        <v>14831.53</v>
      </c>
      <c r="I6319" t="s">
        <v>21</v>
      </c>
      <c r="J6319" t="s">
        <v>18</v>
      </c>
      <c r="K63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29.966651859129701</v>
      </c>
      <c r="L6319" s="5">
        <f>TablaDatos[[#This Row],[IMC_raw]]/1000000000000000</f>
        <v>2.99666518591297</v>
      </c>
      <c r="M6319" s="2">
        <v>2996665185912970</v>
      </c>
      <c r="N63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19" s="13">
        <f t="shared" si="98"/>
        <v>6318</v>
      </c>
      <c r="P6319" s="2" t="str">
        <f>IF(TablaDatos[[#This Row],[Diabetes]]=0,"No","Si")</f>
        <v>Si</v>
      </c>
      <c r="Q6319">
        <v>1</v>
      </c>
      <c r="R6319">
        <f>TablaDatos[[#This Row],[Aux2]]/10000000000000</f>
        <v>2247.1051342973001</v>
      </c>
      <c r="S6319" s="1">
        <v>2.2471051342973E+16</v>
      </c>
      <c r="T6319" s="7">
        <f>TablaDatos[[#This Row],[Aux3]]/100000000000000</f>
        <v>25.2466241184346</v>
      </c>
      <c r="U6319" s="1">
        <v>2524662411843460</v>
      </c>
      <c r="V6319">
        <v>165.5</v>
      </c>
      <c r="W6319">
        <v>97.6</v>
      </c>
    </row>
    <row r="6320" spans="1:23">
      <c r="A6320">
        <v>2012</v>
      </c>
      <c r="B6320">
        <v>53</v>
      </c>
      <c r="C6320" t="s">
        <v>23</v>
      </c>
      <c r="D6320" t="s">
        <v>36</v>
      </c>
      <c r="E6320" t="s">
        <v>18</v>
      </c>
      <c r="F6320" t="s">
        <v>19</v>
      </c>
      <c r="G6320" t="s">
        <v>20</v>
      </c>
      <c r="H6320" s="3">
        <v>17697</v>
      </c>
      <c r="I6320" t="s">
        <v>19</v>
      </c>
      <c r="J6320" t="s">
        <v>19</v>
      </c>
      <c r="K63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29.9610156130231</v>
      </c>
      <c r="L6320" s="6">
        <f>TablaDatos[[#This Row],[IMC_raw]]/100000000000000</f>
        <v>29.9610156130231</v>
      </c>
      <c r="M6320" s="2">
        <v>2996101561302310</v>
      </c>
      <c r="N63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0" s="13">
        <f t="shared" si="98"/>
        <v>6319</v>
      </c>
      <c r="P6320" s="2" t="str">
        <f>IF(TablaDatos[[#This Row],[Diabetes]]=0,"No","Si")</f>
        <v>No</v>
      </c>
      <c r="Q6320">
        <v>0</v>
      </c>
      <c r="R6320">
        <f>TablaDatos[[#This Row],[Aux2]]/10000000000000</f>
        <v>2129.4039234424499</v>
      </c>
      <c r="S6320" s="1">
        <v>2.12940392344245E+16</v>
      </c>
      <c r="T6320" s="7">
        <f>TablaDatos[[#This Row],[Aux3]]/100000000000000</f>
        <v>3.0000000000000001E-12</v>
      </c>
      <c r="U6320">
        <v>300</v>
      </c>
      <c r="V6320">
        <v>153</v>
      </c>
      <c r="W6320">
        <v>89.6</v>
      </c>
    </row>
    <row r="6321" spans="1:23">
      <c r="A6321">
        <v>2012</v>
      </c>
      <c r="B6321">
        <v>59</v>
      </c>
      <c r="C6321" t="s">
        <v>16</v>
      </c>
      <c r="D6321" t="s">
        <v>29</v>
      </c>
      <c r="E6321" t="s">
        <v>19</v>
      </c>
      <c r="F6321" t="s">
        <v>19</v>
      </c>
      <c r="G6321" t="s">
        <v>28</v>
      </c>
      <c r="H6321" s="3">
        <v>13459.14</v>
      </c>
      <c r="I6321" t="s">
        <v>19</v>
      </c>
      <c r="J6321" t="s">
        <v>22</v>
      </c>
      <c r="K63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29.9341701265928</v>
      </c>
      <c r="L6321" s="6">
        <f>TablaDatos[[#This Row],[IMC_raw]]/100000000000000</f>
        <v>29.9341701265928</v>
      </c>
      <c r="M6321" s="2">
        <v>2993417012659280</v>
      </c>
      <c r="N63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1" s="13">
        <f t="shared" si="98"/>
        <v>6320</v>
      </c>
      <c r="P6321" s="2" t="str">
        <f>IF(TablaDatos[[#This Row],[Diabetes]]=0,"No","Si")</f>
        <v>No</v>
      </c>
      <c r="Q6321">
        <v>0</v>
      </c>
      <c r="R6321">
        <f>TablaDatos[[#This Row],[Aux2]]/10000000000000</f>
        <v>2321.6797792970501</v>
      </c>
      <c r="S6321" s="1">
        <v>2.32167977929705E+16</v>
      </c>
      <c r="T6321" s="7">
        <f>TablaDatos[[#This Row],[Aux3]]/100000000000000</f>
        <v>24.278668618742099</v>
      </c>
      <c r="U6321" s="1">
        <v>2427866861874210</v>
      </c>
      <c r="V6321">
        <v>152.30000000000001</v>
      </c>
      <c r="W6321">
        <v>95.5</v>
      </c>
    </row>
    <row r="6322" spans="1:23">
      <c r="A6322">
        <v>2012</v>
      </c>
      <c r="B6322">
        <v>63</v>
      </c>
      <c r="C6322" t="s">
        <v>23</v>
      </c>
      <c r="D6322" t="s">
        <v>73</v>
      </c>
      <c r="E6322" t="s">
        <v>21</v>
      </c>
      <c r="F6322" t="s">
        <v>24</v>
      </c>
      <c r="G6322" t="s">
        <v>28</v>
      </c>
      <c r="H6322" s="3">
        <v>25646.04</v>
      </c>
      <c r="I6322" t="s">
        <v>21</v>
      </c>
      <c r="J6322" t="s">
        <v>22</v>
      </c>
      <c r="K63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29.933695397556701</v>
      </c>
      <c r="L6322" s="5">
        <f>TablaDatos[[#This Row],[IMC_raw]]/1000000000000000</f>
        <v>29.933695397556701</v>
      </c>
      <c r="M6322" s="2">
        <v>2.99336953975567E+16</v>
      </c>
      <c r="N63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2" s="13">
        <f t="shared" si="98"/>
        <v>6321</v>
      </c>
      <c r="P6322" s="2" t="str">
        <f>IF(TablaDatos[[#This Row],[Diabetes]]=0,"No","Si")</f>
        <v>No</v>
      </c>
      <c r="Q6322">
        <v>0</v>
      </c>
      <c r="R6322">
        <f>TablaDatos[[#This Row],[Aux2]]/10000000000000</f>
        <v>2130.6339063475202</v>
      </c>
      <c r="S6322" s="1">
        <v>2.13063390634752E+16</v>
      </c>
      <c r="T6322" s="7">
        <f>TablaDatos[[#This Row],[Aux3]]/100000000000000</f>
        <v>224.56156510485201</v>
      </c>
      <c r="U6322" s="1">
        <v>2.24561565104852E+16</v>
      </c>
      <c r="V6322">
        <v>150.4</v>
      </c>
      <c r="W6322">
        <v>94.1</v>
      </c>
    </row>
    <row r="6323" spans="1:23">
      <c r="A6323">
        <v>2012</v>
      </c>
      <c r="B6323">
        <v>59</v>
      </c>
      <c r="C6323" t="s">
        <v>16</v>
      </c>
      <c r="D6323" t="s">
        <v>38</v>
      </c>
      <c r="E6323" t="s">
        <v>18</v>
      </c>
      <c r="F6323" t="s">
        <v>19</v>
      </c>
      <c r="G6323" t="s">
        <v>28</v>
      </c>
      <c r="H6323" s="3">
        <v>31243.71</v>
      </c>
      <c r="I6323" t="s">
        <v>18</v>
      </c>
      <c r="J6323" t="s">
        <v>22</v>
      </c>
      <c r="K63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29.9037061042232</v>
      </c>
      <c r="L6323" s="5">
        <f>TablaDatos[[#This Row],[IMC_raw]]/1000000000000000</f>
        <v>29.9037061042232</v>
      </c>
      <c r="M6323" s="2">
        <v>2.99037061042232E+16</v>
      </c>
      <c r="N63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3" s="13">
        <f t="shared" si="98"/>
        <v>6322</v>
      </c>
      <c r="P6323" s="2" t="str">
        <f>IF(TablaDatos[[#This Row],[Diabetes]]=0,"No","Si")</f>
        <v>No</v>
      </c>
      <c r="Q6323">
        <v>0</v>
      </c>
      <c r="R6323">
        <f>TablaDatos[[#This Row],[Aux2]]/10000000000000</f>
        <v>1810.0962249837501</v>
      </c>
      <c r="S6323" s="1">
        <v>1.81009622498375E+16</v>
      </c>
      <c r="T6323" s="7">
        <f>TablaDatos[[#This Row],[Aux3]]/100000000000000</f>
        <v>19.217127524870701</v>
      </c>
      <c r="U6323" s="1">
        <v>1921712752487070</v>
      </c>
      <c r="V6323">
        <v>153.19999999999999</v>
      </c>
      <c r="W6323">
        <v>93.5</v>
      </c>
    </row>
    <row r="6324" spans="1:23">
      <c r="A6324">
        <v>2012</v>
      </c>
      <c r="B6324">
        <v>61</v>
      </c>
      <c r="C6324" t="s">
        <v>23</v>
      </c>
      <c r="D6324" t="s">
        <v>29</v>
      </c>
      <c r="E6324" t="s">
        <v>19</v>
      </c>
      <c r="F6324" t="s">
        <v>19</v>
      </c>
      <c r="G6324" t="s">
        <v>28</v>
      </c>
      <c r="H6324" s="3">
        <v>20610.939999999999</v>
      </c>
      <c r="I6324" t="s">
        <v>21</v>
      </c>
      <c r="J6324" t="s">
        <v>18</v>
      </c>
      <c r="K63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29.897187303562902</v>
      </c>
      <c r="L6324" s="6">
        <f>TablaDatos[[#This Row],[IMC_raw]]/1000000000000000</f>
        <v>2.98971873035629</v>
      </c>
      <c r="M6324" s="2">
        <v>2989718730356290</v>
      </c>
      <c r="N63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4" s="13">
        <f t="shared" si="98"/>
        <v>6323</v>
      </c>
      <c r="P6324" s="2" t="str">
        <f>IF(TablaDatos[[#This Row],[Diabetes]]=0,"No","Si")</f>
        <v>No</v>
      </c>
      <c r="Q6324">
        <v>0</v>
      </c>
      <c r="R6324">
        <f>TablaDatos[[#This Row],[Aux2]]/10000000000000</f>
        <v>224.200748991273</v>
      </c>
      <c r="S6324" s="1">
        <v>2242007489912730</v>
      </c>
      <c r="T6324" s="7">
        <f>TablaDatos[[#This Row],[Aux3]]/100000000000000</f>
        <v>25.667396574957898</v>
      </c>
      <c r="U6324" s="1">
        <v>2566739657495790</v>
      </c>
      <c r="V6324">
        <v>168.5</v>
      </c>
      <c r="W6324">
        <v>99.2</v>
      </c>
    </row>
    <row r="6325" spans="1:23">
      <c r="A6325">
        <v>2012</v>
      </c>
      <c r="B6325">
        <v>52</v>
      </c>
      <c r="C6325" t="s">
        <v>16</v>
      </c>
      <c r="D6325" t="s">
        <v>72</v>
      </c>
      <c r="E6325" t="s">
        <v>18</v>
      </c>
      <c r="F6325" t="s">
        <v>40</v>
      </c>
      <c r="G6325" t="s">
        <v>20</v>
      </c>
      <c r="H6325" s="3">
        <v>17071.53</v>
      </c>
      <c r="I6325" t="s">
        <v>18</v>
      </c>
      <c r="J6325" t="s">
        <v>18</v>
      </c>
      <c r="K63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29.840596098092998</v>
      </c>
      <c r="L6325" s="5">
        <f>TablaDatos[[#This Row],[IMC_raw]]/1000000000000000</f>
        <v>29.840596098092998</v>
      </c>
      <c r="M6325" s="2">
        <v>2.9840596098093E+16</v>
      </c>
      <c r="N63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5" s="13">
        <f t="shared" si="98"/>
        <v>6324</v>
      </c>
      <c r="P6325" s="2" t="str">
        <f>IF(TablaDatos[[#This Row],[Diabetes]]=0,"No","Si")</f>
        <v>No</v>
      </c>
      <c r="Q6325">
        <v>0</v>
      </c>
      <c r="R6325">
        <f>TablaDatos[[#This Row],[Aux2]]/10000000000000</f>
        <v>193.304381153707</v>
      </c>
      <c r="S6325" s="1">
        <v>1933043811537070</v>
      </c>
      <c r="T6325" s="7">
        <f>TablaDatos[[#This Row],[Aux3]]/100000000000000</f>
        <v>22.290260409438901</v>
      </c>
      <c r="U6325" s="1">
        <v>2229026040943890</v>
      </c>
      <c r="V6325">
        <v>145</v>
      </c>
      <c r="W6325">
        <v>90.1</v>
      </c>
    </row>
    <row r="6326" spans="1:23">
      <c r="A6326">
        <v>2012</v>
      </c>
      <c r="B6326">
        <v>50</v>
      </c>
      <c r="C6326" t="s">
        <v>23</v>
      </c>
      <c r="D6326" t="s">
        <v>17</v>
      </c>
      <c r="E6326" t="s">
        <v>18</v>
      </c>
      <c r="F6326" t="s">
        <v>35</v>
      </c>
      <c r="G6326" t="s">
        <v>20</v>
      </c>
      <c r="H6326" s="3">
        <v>23218.05</v>
      </c>
      <c r="I6326" t="s">
        <v>19</v>
      </c>
      <c r="J6326" t="s">
        <v>19</v>
      </c>
      <c r="K63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29.839943552935701</v>
      </c>
      <c r="L6326" s="5">
        <f>TablaDatos[[#This Row],[IMC_raw]]/1000000000000000</f>
        <v>29.839943552935701</v>
      </c>
      <c r="M6326" s="2">
        <v>2.98399435529357E+16</v>
      </c>
      <c r="N63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6" s="13">
        <f t="shared" si="98"/>
        <v>6325</v>
      </c>
      <c r="P6326" s="2" t="str">
        <f>IF(TablaDatos[[#This Row],[Diabetes]]=0,"No","Si")</f>
        <v>No</v>
      </c>
      <c r="Q6326">
        <v>0</v>
      </c>
      <c r="R6326">
        <f>TablaDatos[[#This Row],[Aux2]]/10000000000000</f>
        <v>222.88517616347701</v>
      </c>
      <c r="S6326" s="1">
        <v>2228851761634770</v>
      </c>
      <c r="T6326" s="7">
        <f>TablaDatos[[#This Row],[Aux3]]/100000000000000</f>
        <v>234.004829791676</v>
      </c>
      <c r="U6326" s="1">
        <v>2.34004829791676E+16</v>
      </c>
      <c r="V6326">
        <v>141.19999999999999</v>
      </c>
      <c r="W6326">
        <v>95.1</v>
      </c>
    </row>
    <row r="6327" spans="1:23">
      <c r="A6327">
        <v>2012</v>
      </c>
      <c r="B6327">
        <v>64</v>
      </c>
      <c r="C6327" t="s">
        <v>23</v>
      </c>
      <c r="D6327" t="s">
        <v>72</v>
      </c>
      <c r="E6327" t="s">
        <v>18</v>
      </c>
      <c r="F6327" t="s">
        <v>24</v>
      </c>
      <c r="G6327" t="s">
        <v>28</v>
      </c>
      <c r="H6327" s="3">
        <v>10942.09</v>
      </c>
      <c r="I6327" t="s">
        <v>21</v>
      </c>
      <c r="J6327" t="s">
        <v>19</v>
      </c>
      <c r="K63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29.820013129960799</v>
      </c>
      <c r="L6327" s="6">
        <f>TablaDatos[[#This Row],[IMC_raw]]/1000000000000000</f>
        <v>29.820013129960799</v>
      </c>
      <c r="M6327" s="2">
        <v>2.98200131299608E+16</v>
      </c>
      <c r="N63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7" s="13">
        <f t="shared" si="98"/>
        <v>6326</v>
      </c>
      <c r="P6327" s="2" t="str">
        <f>IF(TablaDatos[[#This Row],[Diabetes]]=0,"No","Si")</f>
        <v>No</v>
      </c>
      <c r="Q6327">
        <v>0</v>
      </c>
      <c r="R6327">
        <f>TablaDatos[[#This Row],[Aux2]]/10000000000000</f>
        <v>2287.04846385979</v>
      </c>
      <c r="S6327" s="1">
        <v>2.28704846385979E+16</v>
      </c>
      <c r="T6327" s="7">
        <f>TablaDatos[[#This Row],[Aux3]]/100000000000000</f>
        <v>26.327634707027499</v>
      </c>
      <c r="U6327" s="1">
        <v>2632763470702750</v>
      </c>
      <c r="V6327">
        <v>164.2</v>
      </c>
      <c r="W6327">
        <v>96.6</v>
      </c>
    </row>
    <row r="6328" spans="1:23">
      <c r="A6328">
        <v>2012</v>
      </c>
      <c r="B6328">
        <v>67</v>
      </c>
      <c r="C6328" t="s">
        <v>23</v>
      </c>
      <c r="D6328" t="s">
        <v>17</v>
      </c>
      <c r="E6328" t="s">
        <v>21</v>
      </c>
      <c r="F6328" t="s">
        <v>24</v>
      </c>
      <c r="G6328" t="s">
        <v>25</v>
      </c>
      <c r="H6328" s="3">
        <v>23118.68</v>
      </c>
      <c r="I6328" t="s">
        <v>21</v>
      </c>
      <c r="J6328" t="s">
        <v>18</v>
      </c>
      <c r="K63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29.763765625093299</v>
      </c>
      <c r="L6328" s="6">
        <f>TablaDatos[[#This Row],[IMC_raw]]/1000000000000000</f>
        <v>29.763765625093299</v>
      </c>
      <c r="M6328" s="2">
        <v>2.97637656250933E+16</v>
      </c>
      <c r="N63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8" s="13">
        <f t="shared" si="98"/>
        <v>6327</v>
      </c>
      <c r="P6328" s="2" t="str">
        <f>IF(TablaDatos[[#This Row],[Diabetes]]=0,"No","Si")</f>
        <v>Si</v>
      </c>
      <c r="Q6328">
        <v>1</v>
      </c>
      <c r="R6328">
        <f>TablaDatos[[#This Row],[Aux2]]/10000000000000</f>
        <v>2462.0430840773101</v>
      </c>
      <c r="S6328" s="1">
        <v>2.46204308407731E+16</v>
      </c>
      <c r="T6328" s="7">
        <f>TablaDatos[[#This Row],[Aux3]]/100000000000000</f>
        <v>3.0000000000000001E-12</v>
      </c>
      <c r="U6328">
        <v>300</v>
      </c>
      <c r="V6328">
        <v>167</v>
      </c>
      <c r="W6328">
        <v>100.6</v>
      </c>
    </row>
    <row r="6329" spans="1:23">
      <c r="A6329">
        <v>2012</v>
      </c>
      <c r="B6329">
        <v>67</v>
      </c>
      <c r="C6329" t="s">
        <v>23</v>
      </c>
      <c r="D6329" t="s">
        <v>29</v>
      </c>
      <c r="E6329" t="s">
        <v>18</v>
      </c>
      <c r="F6329" t="s">
        <v>24</v>
      </c>
      <c r="G6329" t="s">
        <v>25</v>
      </c>
      <c r="H6329" s="3">
        <v>18689.669999999998</v>
      </c>
      <c r="I6329" t="s">
        <v>21</v>
      </c>
      <c r="J6329" t="s">
        <v>22</v>
      </c>
      <c r="K63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29.752571354505701</v>
      </c>
      <c r="L6329" s="5">
        <f>TablaDatos[[#This Row],[IMC_raw]]/1000000000000000</f>
        <v>29.752571354505701</v>
      </c>
      <c r="M6329" s="2">
        <v>2.97525713545057E+16</v>
      </c>
      <c r="N63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29" s="13">
        <f t="shared" si="98"/>
        <v>6328</v>
      </c>
      <c r="P6329" s="2" t="str">
        <f>IF(TablaDatos[[#This Row],[Diabetes]]=0,"No","Si")</f>
        <v>No</v>
      </c>
      <c r="Q6329">
        <v>0</v>
      </c>
      <c r="R6329">
        <f>TablaDatos[[#This Row],[Aux2]]/10000000000000</f>
        <v>2185.8662904294702</v>
      </c>
      <c r="S6329" s="1">
        <v>2.18586629042947E+16</v>
      </c>
      <c r="T6329" s="7">
        <f>TablaDatos[[#This Row],[Aux3]]/100000000000000</f>
        <v>241.71591906971199</v>
      </c>
      <c r="U6329" s="1">
        <v>2.41715919069712E+16</v>
      </c>
      <c r="V6329">
        <v>151</v>
      </c>
      <c r="W6329">
        <v>99.1</v>
      </c>
    </row>
    <row r="6330" spans="1:23">
      <c r="A6330">
        <v>2012</v>
      </c>
      <c r="B6330">
        <v>59</v>
      </c>
      <c r="C6330" t="s">
        <v>23</v>
      </c>
      <c r="D6330" t="s">
        <v>34</v>
      </c>
      <c r="E6330" t="s">
        <v>18</v>
      </c>
      <c r="F6330" t="s">
        <v>19</v>
      </c>
      <c r="G6330" t="s">
        <v>28</v>
      </c>
      <c r="H6330" s="3">
        <v>23732.38</v>
      </c>
      <c r="I6330" t="s">
        <v>21</v>
      </c>
      <c r="J6330" t="s">
        <v>22</v>
      </c>
      <c r="K63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29.728693461315299</v>
      </c>
      <c r="L6330" s="6">
        <f>TablaDatos[[#This Row],[IMC_raw]]/1000000000000000</f>
        <v>29.728693461315299</v>
      </c>
      <c r="M6330" s="2">
        <v>2.97286934613153E+16</v>
      </c>
      <c r="N63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0" s="13">
        <f t="shared" si="98"/>
        <v>6329</v>
      </c>
      <c r="P6330" s="2" t="str">
        <f>IF(TablaDatos[[#This Row],[Diabetes]]=0,"No","Si")</f>
        <v>No</v>
      </c>
      <c r="Q6330">
        <v>0</v>
      </c>
      <c r="R6330">
        <f>TablaDatos[[#This Row],[Aux2]]/10000000000000</f>
        <v>2181.0637594098098</v>
      </c>
      <c r="S6330" s="1">
        <v>2.18106375940981E+16</v>
      </c>
      <c r="T6330" s="7">
        <f>TablaDatos[[#This Row],[Aux3]]/100000000000000</f>
        <v>25.7318549740571</v>
      </c>
      <c r="U6330" s="1">
        <v>2573185497405710</v>
      </c>
      <c r="V6330">
        <v>149.19999999999999</v>
      </c>
      <c r="W6330">
        <v>94.4</v>
      </c>
    </row>
    <row r="6331" spans="1:23">
      <c r="A6331">
        <v>2012</v>
      </c>
      <c r="B6331">
        <v>60</v>
      </c>
      <c r="C6331" t="s">
        <v>23</v>
      </c>
      <c r="D6331" t="s">
        <v>33</v>
      </c>
      <c r="E6331" t="s">
        <v>18</v>
      </c>
      <c r="F6331" t="s">
        <v>24</v>
      </c>
      <c r="G6331" t="s">
        <v>28</v>
      </c>
      <c r="H6331" s="3">
        <v>24226.28</v>
      </c>
      <c r="I6331" t="s">
        <v>21</v>
      </c>
      <c r="J6331" t="s">
        <v>22</v>
      </c>
      <c r="K63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29.713621129151502</v>
      </c>
      <c r="L6331" s="5">
        <f>TablaDatos[[#This Row],[IMC_raw]]/1000000000000000</f>
        <v>2.9713621129151502</v>
      </c>
      <c r="M6331" s="2">
        <v>2971362112915150</v>
      </c>
      <c r="N63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1" s="13">
        <f t="shared" si="98"/>
        <v>6330</v>
      </c>
      <c r="P6331" s="2" t="str">
        <f>IF(TablaDatos[[#This Row],[Diabetes]]=0,"No","Si")</f>
        <v>No</v>
      </c>
      <c r="Q6331">
        <v>0</v>
      </c>
      <c r="R6331">
        <f>TablaDatos[[#This Row],[Aux2]]/10000000000000</f>
        <v>2144.9295216819301</v>
      </c>
      <c r="S6331" s="1">
        <v>2.14492952168193E+16</v>
      </c>
      <c r="T6331" s="7">
        <f>TablaDatos[[#This Row],[Aux3]]/100000000000000</f>
        <v>238.239691128495</v>
      </c>
      <c r="U6331" s="1">
        <v>2.38239691128495E+16</v>
      </c>
      <c r="V6331">
        <v>161.19999999999999</v>
      </c>
      <c r="W6331">
        <v>93.9</v>
      </c>
    </row>
    <row r="6332" spans="1:23">
      <c r="A6332">
        <v>2012</v>
      </c>
      <c r="B6332">
        <v>71</v>
      </c>
      <c r="C6332" t="s">
        <v>23</v>
      </c>
      <c r="D6332" t="s">
        <v>73</v>
      </c>
      <c r="E6332" t="s">
        <v>19</v>
      </c>
      <c r="F6332" t="s">
        <v>24</v>
      </c>
      <c r="G6332" t="s">
        <v>25</v>
      </c>
      <c r="H6332" s="3">
        <v>22939.14</v>
      </c>
      <c r="I6332" t="s">
        <v>21</v>
      </c>
      <c r="J6332" t="s">
        <v>22</v>
      </c>
      <c r="K63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29.6975530385646</v>
      </c>
      <c r="L6332" s="5">
        <f>TablaDatos[[#This Row],[IMC_raw]]/1000000000000000</f>
        <v>29.6975530385646</v>
      </c>
      <c r="M6332" s="2">
        <v>2.96975530385646E+16</v>
      </c>
      <c r="N63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2" s="13">
        <f t="shared" si="98"/>
        <v>6331</v>
      </c>
      <c r="P6332" s="2" t="str">
        <f>IF(TablaDatos[[#This Row],[Diabetes]]=0,"No","Si")</f>
        <v>No</v>
      </c>
      <c r="Q6332">
        <v>0</v>
      </c>
      <c r="R6332">
        <f>TablaDatos[[#This Row],[Aux2]]/10000000000000</f>
        <v>2164.2332780258798</v>
      </c>
      <c r="S6332" s="1">
        <v>2.16423327802588E+16</v>
      </c>
      <c r="T6332" s="7">
        <f>TablaDatos[[#This Row],[Aux3]]/100000000000000</f>
        <v>26.111185507084201</v>
      </c>
      <c r="U6332" s="1">
        <v>2611118550708420</v>
      </c>
      <c r="V6332">
        <v>176.8</v>
      </c>
      <c r="W6332">
        <v>102.4</v>
      </c>
    </row>
    <row r="6333" spans="1:23">
      <c r="A6333">
        <v>2012</v>
      </c>
      <c r="B6333">
        <v>53</v>
      </c>
      <c r="C6333" t="s">
        <v>23</v>
      </c>
      <c r="D6333" t="s">
        <v>29</v>
      </c>
      <c r="E6333" t="s">
        <v>19</v>
      </c>
      <c r="F6333" t="s">
        <v>35</v>
      </c>
      <c r="G6333" t="s">
        <v>20</v>
      </c>
      <c r="H6333" s="3">
        <v>20135</v>
      </c>
      <c r="I6333" t="s">
        <v>21</v>
      </c>
      <c r="J6333" t="s">
        <v>18</v>
      </c>
      <c r="K63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29.691690652014</v>
      </c>
      <c r="L6333" s="6">
        <f>TablaDatos[[#This Row],[IMC_raw]]/1000000000000000</f>
        <v>29.691690652014</v>
      </c>
      <c r="M6333" s="2">
        <v>2.9691690652014E+16</v>
      </c>
      <c r="N63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3" s="13">
        <f t="shared" si="98"/>
        <v>6332</v>
      </c>
      <c r="P6333" s="2" t="str">
        <f>IF(TablaDatos[[#This Row],[Diabetes]]=0,"No","Si")</f>
        <v>No</v>
      </c>
      <c r="Q6333">
        <v>0</v>
      </c>
      <c r="R6333">
        <f>TablaDatos[[#This Row],[Aux2]]/10000000000000</f>
        <v>1949.06000823362</v>
      </c>
      <c r="S6333" s="1">
        <v>1.94906000823362E+16</v>
      </c>
      <c r="T6333" s="7">
        <f>TablaDatos[[#This Row],[Aux3]]/100000000000000</f>
        <v>26.6474937043625</v>
      </c>
      <c r="U6333" s="1">
        <v>2664749370436250</v>
      </c>
      <c r="V6333">
        <v>145</v>
      </c>
      <c r="W6333">
        <v>90.5</v>
      </c>
    </row>
    <row r="6334" spans="1:23">
      <c r="A6334">
        <v>2012</v>
      </c>
      <c r="B6334">
        <v>65</v>
      </c>
      <c r="C6334" t="s">
        <v>23</v>
      </c>
      <c r="D6334" t="s">
        <v>29</v>
      </c>
      <c r="E6334" t="s">
        <v>21</v>
      </c>
      <c r="F6334" t="s">
        <v>24</v>
      </c>
      <c r="G6334" t="s">
        <v>25</v>
      </c>
      <c r="H6334" s="3">
        <v>6637.17</v>
      </c>
      <c r="I6334" t="s">
        <v>21</v>
      </c>
      <c r="J6334" t="s">
        <v>22</v>
      </c>
      <c r="K63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29.6885387255378</v>
      </c>
      <c r="L6334" s="5">
        <f>TablaDatos[[#This Row],[IMC_raw]]/1000000000000000</f>
        <v>29.6885387255378</v>
      </c>
      <c r="M6334" s="2">
        <v>2.96885387255378E+16</v>
      </c>
      <c r="N63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4" s="13">
        <f t="shared" si="98"/>
        <v>6333</v>
      </c>
      <c r="P6334" s="2" t="str">
        <f>IF(TablaDatos[[#This Row],[Diabetes]]=0,"No","Si")</f>
        <v>No</v>
      </c>
      <c r="Q6334">
        <v>0</v>
      </c>
      <c r="R6334">
        <f>TablaDatos[[#This Row],[Aux2]]/10000000000000</f>
        <v>2023.1323928356601</v>
      </c>
      <c r="S6334" s="1">
        <v>2.02313239283566E+16</v>
      </c>
      <c r="T6334" s="7">
        <f>TablaDatos[[#This Row],[Aux3]]/100000000000000</f>
        <v>27.154282246089299</v>
      </c>
      <c r="U6334" s="1">
        <v>2715428224608930</v>
      </c>
      <c r="V6334">
        <v>162.30000000000001</v>
      </c>
      <c r="W6334">
        <v>97.6</v>
      </c>
    </row>
    <row r="6335" spans="1:23">
      <c r="A6335">
        <v>2012</v>
      </c>
      <c r="B6335">
        <v>48</v>
      </c>
      <c r="C6335" t="s">
        <v>23</v>
      </c>
      <c r="D6335" t="s">
        <v>27</v>
      </c>
      <c r="E6335" t="s">
        <v>18</v>
      </c>
      <c r="F6335" t="s">
        <v>19</v>
      </c>
      <c r="G6335" t="s">
        <v>20</v>
      </c>
      <c r="H6335" s="3">
        <v>20623.77</v>
      </c>
      <c r="I6335" t="s">
        <v>21</v>
      </c>
      <c r="J6335" t="s">
        <v>18</v>
      </c>
      <c r="K63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29.681337330836801</v>
      </c>
      <c r="L6335" s="6">
        <f>TablaDatos[[#This Row],[IMC_raw]]/1000000000000000</f>
        <v>29.681337330836801</v>
      </c>
      <c r="M6335" s="2">
        <v>2.96813373308368E+16</v>
      </c>
      <c r="N63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5" s="13">
        <f t="shared" si="98"/>
        <v>6334</v>
      </c>
      <c r="P6335" s="2" t="str">
        <f>IF(TablaDatos[[#This Row],[Diabetes]]=0,"No","Si")</f>
        <v>No</v>
      </c>
      <c r="Q6335">
        <v>0</v>
      </c>
      <c r="R6335">
        <f>TablaDatos[[#This Row],[Aux2]]/10000000000000</f>
        <v>1764.32986190919</v>
      </c>
      <c r="S6335" s="1">
        <v>1.76432986190919E+16</v>
      </c>
      <c r="T6335" s="7">
        <f>TablaDatos[[#This Row],[Aux3]]/100000000000000</f>
        <v>224.74764499427499</v>
      </c>
      <c r="U6335" s="1">
        <v>2.24747644994275E+16</v>
      </c>
      <c r="V6335">
        <v>143.6</v>
      </c>
      <c r="W6335">
        <v>90.4</v>
      </c>
    </row>
    <row r="6336" spans="1:23">
      <c r="A6336">
        <v>2012</v>
      </c>
      <c r="B6336">
        <v>63</v>
      </c>
      <c r="C6336" t="s">
        <v>16</v>
      </c>
      <c r="D6336" t="s">
        <v>29</v>
      </c>
      <c r="E6336" t="s">
        <v>31</v>
      </c>
      <c r="F6336" t="s">
        <v>24</v>
      </c>
      <c r="G6336" t="s">
        <v>28</v>
      </c>
      <c r="H6336" s="3">
        <v>14523.41</v>
      </c>
      <c r="I6336" t="s">
        <v>21</v>
      </c>
      <c r="J6336" t="s">
        <v>19</v>
      </c>
      <c r="K63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29.676303402046901</v>
      </c>
      <c r="L6336" s="6">
        <f>TablaDatos[[#This Row],[IMC_raw]]/100000000000000</f>
        <v>29.676303402046901</v>
      </c>
      <c r="M6336" s="2">
        <v>2967630340204690</v>
      </c>
      <c r="N63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6" s="13">
        <f t="shared" si="98"/>
        <v>6335</v>
      </c>
      <c r="P6336" s="2" t="str">
        <f>IF(TablaDatos[[#This Row],[Diabetes]]=0,"No","Si")</f>
        <v>No</v>
      </c>
      <c r="Q6336">
        <v>0</v>
      </c>
      <c r="R6336">
        <f>TablaDatos[[#This Row],[Aux2]]/10000000000000</f>
        <v>2475.9414970282901</v>
      </c>
      <c r="S6336" s="1">
        <v>2.47594149702829E+16</v>
      </c>
      <c r="T6336" s="7">
        <f>TablaDatos[[#This Row],[Aux3]]/100000000000000</f>
        <v>258.25542347911102</v>
      </c>
      <c r="U6336" s="1">
        <v>2.58255423479111E+16</v>
      </c>
      <c r="V6336">
        <v>158</v>
      </c>
      <c r="W6336">
        <v>104.6</v>
      </c>
    </row>
    <row r="6337" spans="1:23">
      <c r="A6337">
        <v>2012</v>
      </c>
      <c r="B6337">
        <v>54</v>
      </c>
      <c r="C6337" t="s">
        <v>23</v>
      </c>
      <c r="D6337" t="s">
        <v>72</v>
      </c>
      <c r="E6337" t="s">
        <v>19</v>
      </c>
      <c r="F6337" t="s">
        <v>19</v>
      </c>
      <c r="G6337" t="s">
        <v>20</v>
      </c>
      <c r="H6337" s="3">
        <v>15724.88</v>
      </c>
      <c r="I6337" t="s">
        <v>19</v>
      </c>
      <c r="J6337" t="s">
        <v>22</v>
      </c>
      <c r="K63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29.670406197171001</v>
      </c>
      <c r="L6337" s="6">
        <f>TablaDatos[[#This Row],[IMC_raw]]/1000000000000000</f>
        <v>29.670406197171001</v>
      </c>
      <c r="M6337" s="2">
        <v>2.9670406197171E+16</v>
      </c>
      <c r="N63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7" s="13">
        <f t="shared" si="98"/>
        <v>6336</v>
      </c>
      <c r="P6337" s="2" t="str">
        <f>IF(TablaDatos[[#This Row],[Diabetes]]=0,"No","Si")</f>
        <v>No</v>
      </c>
      <c r="Q6337">
        <v>0</v>
      </c>
      <c r="R6337">
        <f>TablaDatos[[#This Row],[Aux2]]/10000000000000</f>
        <v>2109.0994224866899</v>
      </c>
      <c r="S6337" s="1">
        <v>2.10909942248669E+16</v>
      </c>
      <c r="T6337" s="7">
        <f>TablaDatos[[#This Row],[Aux3]]/100000000000000</f>
        <v>22.603381139545</v>
      </c>
      <c r="U6337" s="1">
        <v>2260338113954500</v>
      </c>
      <c r="V6337">
        <v>142.9</v>
      </c>
      <c r="W6337">
        <v>90.7</v>
      </c>
    </row>
    <row r="6338" spans="1:23">
      <c r="A6338">
        <v>2012</v>
      </c>
      <c r="B6338">
        <v>50</v>
      </c>
      <c r="C6338" t="s">
        <v>16</v>
      </c>
      <c r="D6338" t="s">
        <v>72</v>
      </c>
      <c r="E6338" t="s">
        <v>19</v>
      </c>
      <c r="F6338" t="s">
        <v>40</v>
      </c>
      <c r="G6338" t="s">
        <v>20</v>
      </c>
      <c r="H6338" s="3">
        <v>23011.040000000001</v>
      </c>
      <c r="I6338" t="s">
        <v>19</v>
      </c>
      <c r="J6338" t="s">
        <v>19</v>
      </c>
      <c r="K63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29.664808807183999</v>
      </c>
      <c r="L6338" s="5">
        <f>TablaDatos[[#This Row],[IMC_raw]]/1000000000000000</f>
        <v>29.664808807183999</v>
      </c>
      <c r="M6338" s="2">
        <v>2.9664808807184E+16</v>
      </c>
      <c r="N63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8" s="13">
        <f t="shared" ref="O6338:O6401" si="99">O6337+1</f>
        <v>6337</v>
      </c>
      <c r="P6338" s="2" t="str">
        <f>IF(TablaDatos[[#This Row],[Diabetes]]=0,"No","Si")</f>
        <v>No</v>
      </c>
      <c r="Q6338">
        <v>0</v>
      </c>
      <c r="R6338">
        <f>TablaDatos[[#This Row],[Aux2]]/10000000000000</f>
        <v>2103.8264267488598</v>
      </c>
      <c r="S6338" s="1">
        <v>2.10382642674886E+16</v>
      </c>
      <c r="T6338" s="7">
        <f>TablaDatos[[#This Row],[Aux3]]/100000000000000</f>
        <v>210.76990660049</v>
      </c>
      <c r="U6338" s="1">
        <v>2.1076990660049E+16</v>
      </c>
      <c r="V6338">
        <v>148.69999999999999</v>
      </c>
      <c r="W6338">
        <v>89.7</v>
      </c>
    </row>
    <row r="6339" spans="1:23">
      <c r="A6339">
        <v>2012</v>
      </c>
      <c r="B6339">
        <v>54</v>
      </c>
      <c r="C6339" t="s">
        <v>16</v>
      </c>
      <c r="D6339" t="s">
        <v>17</v>
      </c>
      <c r="E6339" t="s">
        <v>18</v>
      </c>
      <c r="F6339" t="s">
        <v>40</v>
      </c>
      <c r="G6339" t="s">
        <v>20</v>
      </c>
      <c r="H6339" s="3">
        <v>22489.43</v>
      </c>
      <c r="I6339" t="s">
        <v>19</v>
      </c>
      <c r="J6339" t="s">
        <v>18</v>
      </c>
      <c r="K63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29.627487010797303</v>
      </c>
      <c r="L6339" s="5">
        <f>TablaDatos[[#This Row],[IMC_raw]]/1000000000000000</f>
        <v>2.9627487010797302</v>
      </c>
      <c r="M6339" s="2">
        <v>2962748701079730</v>
      </c>
      <c r="N63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39" s="13">
        <f t="shared" si="99"/>
        <v>6338</v>
      </c>
      <c r="P6339" s="2" t="str">
        <f>IF(TablaDatos[[#This Row],[Diabetes]]=0,"No","Si")</f>
        <v>Si</v>
      </c>
      <c r="Q6339">
        <v>1</v>
      </c>
      <c r="R6339">
        <f>TablaDatos[[#This Row],[Aux2]]/10000000000000</f>
        <v>2051.8561918487799</v>
      </c>
      <c r="S6339" s="1">
        <v>2.05185619184878E+16</v>
      </c>
      <c r="T6339" s="7">
        <f>TablaDatos[[#This Row],[Aux3]]/100000000000000</f>
        <v>228.478727898351</v>
      </c>
      <c r="U6339" s="1">
        <v>2.28478727898351E+16</v>
      </c>
      <c r="V6339">
        <v>150.6</v>
      </c>
      <c r="W6339">
        <v>95.4</v>
      </c>
    </row>
    <row r="6340" spans="1:23">
      <c r="A6340">
        <v>2012</v>
      </c>
      <c r="B6340">
        <v>57</v>
      </c>
      <c r="C6340" t="s">
        <v>16</v>
      </c>
      <c r="D6340" t="s">
        <v>72</v>
      </c>
      <c r="E6340" t="s">
        <v>19</v>
      </c>
      <c r="F6340" t="s">
        <v>19</v>
      </c>
      <c r="G6340" t="s">
        <v>28</v>
      </c>
      <c r="H6340" s="3">
        <v>15456.12</v>
      </c>
      <c r="I6340" t="s">
        <v>21</v>
      </c>
      <c r="J6340" t="s">
        <v>19</v>
      </c>
      <c r="K63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29.6266459342669</v>
      </c>
      <c r="L6340" s="6">
        <f>TablaDatos[[#This Row],[IMC_raw]]/1000000000000000</f>
        <v>29.6266459342669</v>
      </c>
      <c r="M6340" s="2">
        <v>2.96266459342669E+16</v>
      </c>
      <c r="N63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0" s="13">
        <f t="shared" si="99"/>
        <v>6339</v>
      </c>
      <c r="P6340" s="2" t="str">
        <f>IF(TablaDatos[[#This Row],[Diabetes]]=0,"No","Si")</f>
        <v>No</v>
      </c>
      <c r="Q6340">
        <v>0</v>
      </c>
      <c r="R6340">
        <f>TablaDatos[[#This Row],[Aux2]]/10000000000000</f>
        <v>19.105165915435901</v>
      </c>
      <c r="S6340" s="1">
        <v>191051659154359</v>
      </c>
      <c r="T6340" s="7">
        <f>TablaDatos[[#This Row],[Aux3]]/100000000000000</f>
        <v>225.990127185891</v>
      </c>
      <c r="U6340" s="1">
        <v>2.25990127185891E+16</v>
      </c>
      <c r="V6340">
        <v>161.30000000000001</v>
      </c>
      <c r="W6340">
        <v>93.6</v>
      </c>
    </row>
    <row r="6341" spans="1:23">
      <c r="A6341">
        <v>2012</v>
      </c>
      <c r="B6341">
        <v>55</v>
      </c>
      <c r="C6341" t="s">
        <v>23</v>
      </c>
      <c r="D6341" t="s">
        <v>17</v>
      </c>
      <c r="E6341" t="s">
        <v>18</v>
      </c>
      <c r="F6341" t="s">
        <v>19</v>
      </c>
      <c r="G6341" t="s">
        <v>28</v>
      </c>
      <c r="H6341" s="3">
        <v>14806.06</v>
      </c>
      <c r="I6341" t="s">
        <v>21</v>
      </c>
      <c r="J6341" t="s">
        <v>18</v>
      </c>
      <c r="K63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29.621423457061198</v>
      </c>
      <c r="L6341" s="6">
        <f>TablaDatos[[#This Row],[IMC_raw]]/1000000000000000</f>
        <v>2.9621423457061198</v>
      </c>
      <c r="M6341" s="2">
        <v>2962142345706120</v>
      </c>
      <c r="N63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1" s="13">
        <f t="shared" si="99"/>
        <v>6340</v>
      </c>
      <c r="P6341" s="2" t="str">
        <f>IF(TablaDatos[[#This Row],[Diabetes]]=0,"No","Si")</f>
        <v>No</v>
      </c>
      <c r="Q6341">
        <v>0</v>
      </c>
      <c r="R6341">
        <f>TablaDatos[[#This Row],[Aux2]]/10000000000000</f>
        <v>2124.3664231419898</v>
      </c>
      <c r="S6341" s="1">
        <v>2.12436642314199E+16</v>
      </c>
      <c r="T6341" s="7">
        <f>TablaDatos[[#This Row],[Aux3]]/100000000000000</f>
        <v>234.12818517509399</v>
      </c>
      <c r="U6341" s="1">
        <v>2.34128185175094E+16</v>
      </c>
      <c r="V6341">
        <v>160.80000000000001</v>
      </c>
      <c r="W6341">
        <v>93.9</v>
      </c>
    </row>
    <row r="6342" spans="1:23">
      <c r="A6342">
        <v>2012</v>
      </c>
      <c r="B6342">
        <v>62</v>
      </c>
      <c r="C6342" t="s">
        <v>16</v>
      </c>
      <c r="D6342" t="s">
        <v>30</v>
      </c>
      <c r="E6342" t="s">
        <v>21</v>
      </c>
      <c r="F6342" t="s">
        <v>19</v>
      </c>
      <c r="G6342" t="s">
        <v>28</v>
      </c>
      <c r="H6342" s="3">
        <v>20885.71</v>
      </c>
      <c r="I6342" t="s">
        <v>19</v>
      </c>
      <c r="J6342" t="s">
        <v>19</v>
      </c>
      <c r="K63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29.614502251650102</v>
      </c>
      <c r="L6342" s="6">
        <f>TablaDatos[[#This Row],[IMC_raw]]/1000000000000000</f>
        <v>29.614502251650102</v>
      </c>
      <c r="M6342" s="2">
        <v>2.96145022516501E+16</v>
      </c>
      <c r="N63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2" s="13">
        <f t="shared" si="99"/>
        <v>6341</v>
      </c>
      <c r="P6342" s="2" t="str">
        <f>IF(TablaDatos[[#This Row],[Diabetes]]=0,"No","Si")</f>
        <v>No</v>
      </c>
      <c r="Q6342">
        <v>0</v>
      </c>
      <c r="R6342">
        <f>TablaDatos[[#This Row],[Aux2]]/10000000000000</f>
        <v>2276.1814042465398</v>
      </c>
      <c r="S6342" s="1">
        <v>2.27618140424654E+16</v>
      </c>
      <c r="T6342" s="7">
        <f>TablaDatos[[#This Row],[Aux3]]/100000000000000</f>
        <v>25.636031372429802</v>
      </c>
      <c r="U6342" s="1">
        <v>2563603137242980</v>
      </c>
      <c r="V6342">
        <v>163.80000000000001</v>
      </c>
      <c r="W6342">
        <v>97.8</v>
      </c>
    </row>
    <row r="6343" spans="1:23">
      <c r="A6343">
        <v>2012</v>
      </c>
      <c r="B6343">
        <v>56</v>
      </c>
      <c r="C6343" t="s">
        <v>23</v>
      </c>
      <c r="D6343" t="s">
        <v>17</v>
      </c>
      <c r="E6343" t="s">
        <v>18</v>
      </c>
      <c r="F6343" t="s">
        <v>40</v>
      </c>
      <c r="G6343" t="s">
        <v>28</v>
      </c>
      <c r="H6343" s="3">
        <v>38693.08</v>
      </c>
      <c r="I6343" t="s">
        <v>21</v>
      </c>
      <c r="J6343" t="s">
        <v>18</v>
      </c>
      <c r="K63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29.581417733777702</v>
      </c>
      <c r="L6343" s="6">
        <f>TablaDatos[[#This Row],[IMC_raw]]/1000000000000000</f>
        <v>2.9581417733777702</v>
      </c>
      <c r="M6343" s="2">
        <v>2958141773377770</v>
      </c>
      <c r="N63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3" s="13">
        <f t="shared" si="99"/>
        <v>6342</v>
      </c>
      <c r="P6343" s="2" t="str">
        <f>IF(TablaDatos[[#This Row],[Diabetes]]=0,"No","Si")</f>
        <v>No</v>
      </c>
      <c r="Q6343">
        <v>0</v>
      </c>
      <c r="R6343">
        <f>TablaDatos[[#This Row],[Aux2]]/10000000000000</f>
        <v>2216.09720305366</v>
      </c>
      <c r="S6343" s="1">
        <v>2.21609720305366E+16</v>
      </c>
      <c r="T6343" s="7">
        <f>TablaDatos[[#This Row],[Aux3]]/100000000000000</f>
        <v>22.872072169972199</v>
      </c>
      <c r="U6343" s="1">
        <v>2287207216997220</v>
      </c>
      <c r="V6343">
        <v>153.30000000000001</v>
      </c>
      <c r="W6343">
        <v>93.4</v>
      </c>
    </row>
    <row r="6344" spans="1:23">
      <c r="A6344">
        <v>2012</v>
      </c>
      <c r="B6344">
        <v>50</v>
      </c>
      <c r="C6344" t="s">
        <v>23</v>
      </c>
      <c r="D6344" t="s">
        <v>30</v>
      </c>
      <c r="E6344" t="s">
        <v>18</v>
      </c>
      <c r="F6344" t="s">
        <v>24</v>
      </c>
      <c r="G6344" t="s">
        <v>20</v>
      </c>
      <c r="H6344" s="3">
        <v>24790.59</v>
      </c>
      <c r="I6344" t="s">
        <v>21</v>
      </c>
      <c r="J6344" t="s">
        <v>21</v>
      </c>
      <c r="K63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29.566073988073299</v>
      </c>
      <c r="L6344" s="6">
        <f>TablaDatos[[#This Row],[IMC_raw]]/1000000000000000</f>
        <v>29.566073988073299</v>
      </c>
      <c r="M6344" s="2">
        <v>2.95660739880733E+16</v>
      </c>
      <c r="N63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4" s="13">
        <f t="shared" si="99"/>
        <v>6343</v>
      </c>
      <c r="P6344" s="2" t="str">
        <f>IF(TablaDatos[[#This Row],[Diabetes]]=0,"No","Si")</f>
        <v>No</v>
      </c>
      <c r="Q6344">
        <v>0</v>
      </c>
      <c r="R6344">
        <f>TablaDatos[[#This Row],[Aux2]]/10000000000000</f>
        <v>2282.04508726117</v>
      </c>
      <c r="S6344" s="1">
        <v>2.28204508726117E+16</v>
      </c>
      <c r="T6344" s="7">
        <f>TablaDatos[[#This Row],[Aux3]]/100000000000000</f>
        <v>265.57246885395398</v>
      </c>
      <c r="U6344" s="1">
        <v>2.65572468853954E+16</v>
      </c>
      <c r="V6344">
        <v>145.1</v>
      </c>
      <c r="W6344">
        <v>91</v>
      </c>
    </row>
    <row r="6345" spans="1:23">
      <c r="A6345">
        <v>2012</v>
      </c>
      <c r="B6345">
        <v>57</v>
      </c>
      <c r="C6345" t="s">
        <v>16</v>
      </c>
      <c r="D6345" t="s">
        <v>26</v>
      </c>
      <c r="E6345" t="s">
        <v>19</v>
      </c>
      <c r="F6345" t="s">
        <v>40</v>
      </c>
      <c r="G6345" t="s">
        <v>28</v>
      </c>
      <c r="H6345" s="3">
        <v>44894.04</v>
      </c>
      <c r="I6345" t="s">
        <v>19</v>
      </c>
      <c r="J6345" t="s">
        <v>18</v>
      </c>
      <c r="K63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29.541339105703599</v>
      </c>
      <c r="L6345" s="5">
        <f>TablaDatos[[#This Row],[IMC_raw]]/1000000000000000</f>
        <v>29.541339105703599</v>
      </c>
      <c r="M6345" s="2">
        <v>2.95413391057036E+16</v>
      </c>
      <c r="N63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5" s="13">
        <f t="shared" si="99"/>
        <v>6344</v>
      </c>
      <c r="P6345" s="2" t="str">
        <f>IF(TablaDatos[[#This Row],[Diabetes]]=0,"No","Si")</f>
        <v>No</v>
      </c>
      <c r="Q6345">
        <v>0</v>
      </c>
      <c r="R6345">
        <f>TablaDatos[[#This Row],[Aux2]]/10000000000000</f>
        <v>1977.78202338594</v>
      </c>
      <c r="S6345" s="1">
        <v>1.97778202338594E+16</v>
      </c>
      <c r="T6345" s="7">
        <f>TablaDatos[[#This Row],[Aux3]]/100000000000000</f>
        <v>208.14937849821399</v>
      </c>
      <c r="U6345" s="1">
        <v>2.08149378498214E+16</v>
      </c>
      <c r="V6345">
        <v>156.4</v>
      </c>
      <c r="W6345">
        <v>91.9</v>
      </c>
    </row>
    <row r="6346" spans="1:23">
      <c r="A6346">
        <v>2012</v>
      </c>
      <c r="B6346">
        <v>57</v>
      </c>
      <c r="C6346" t="s">
        <v>16</v>
      </c>
      <c r="D6346" t="s">
        <v>42</v>
      </c>
      <c r="E6346" t="s">
        <v>18</v>
      </c>
      <c r="F6346" t="s">
        <v>19</v>
      </c>
      <c r="G6346" t="s">
        <v>28</v>
      </c>
      <c r="H6346" s="3">
        <v>27243.35</v>
      </c>
      <c r="I6346" t="s">
        <v>19</v>
      </c>
      <c r="J6346" t="s">
        <v>19</v>
      </c>
      <c r="K63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29.532193347791601</v>
      </c>
      <c r="L6346" s="5">
        <f>TablaDatos[[#This Row],[IMC_raw]]/1000000000000000</f>
        <v>29.532193347791601</v>
      </c>
      <c r="M6346" s="2">
        <v>2.95321933477916E+16</v>
      </c>
      <c r="N63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6" s="13">
        <f t="shared" si="99"/>
        <v>6345</v>
      </c>
      <c r="P6346" s="2" t="str">
        <f>IF(TablaDatos[[#This Row],[Diabetes]]=0,"No","Si")</f>
        <v>No</v>
      </c>
      <c r="Q6346">
        <v>0</v>
      </c>
      <c r="R6346">
        <f>TablaDatos[[#This Row],[Aux2]]/10000000000000</f>
        <v>2048.3546897436099</v>
      </c>
      <c r="S6346" s="1">
        <v>2.04835468974361E+16</v>
      </c>
      <c r="T6346" s="7">
        <f>TablaDatos[[#This Row],[Aux3]]/100000000000000</f>
        <v>197.30517329279701</v>
      </c>
      <c r="U6346" s="1">
        <v>1.97305173292797E+16</v>
      </c>
      <c r="V6346">
        <v>152.30000000000001</v>
      </c>
      <c r="W6346">
        <v>97.5</v>
      </c>
    </row>
    <row r="6347" spans="1:23">
      <c r="A6347">
        <v>2012</v>
      </c>
      <c r="B6347">
        <v>54</v>
      </c>
      <c r="C6347" t="s">
        <v>16</v>
      </c>
      <c r="D6347" t="s">
        <v>30</v>
      </c>
      <c r="E6347" t="s">
        <v>18</v>
      </c>
      <c r="F6347" t="s">
        <v>19</v>
      </c>
      <c r="G6347" t="s">
        <v>20</v>
      </c>
      <c r="H6347" s="3">
        <v>32759.74</v>
      </c>
      <c r="I6347" t="s">
        <v>21</v>
      </c>
      <c r="J6347" t="s">
        <v>21</v>
      </c>
      <c r="K63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29.517773082679302</v>
      </c>
      <c r="L6347" s="5">
        <f>TablaDatos[[#This Row],[IMC_raw]]/1000000000000000</f>
        <v>29.517773082679302</v>
      </c>
      <c r="M6347" s="2">
        <v>2.95177730826793E+16</v>
      </c>
      <c r="N63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7" s="13">
        <f t="shared" si="99"/>
        <v>6346</v>
      </c>
      <c r="P6347" s="2" t="str">
        <f>IF(TablaDatos[[#This Row],[Diabetes]]=0,"No","Si")</f>
        <v>No</v>
      </c>
      <c r="Q6347">
        <v>0</v>
      </c>
      <c r="R6347">
        <f>TablaDatos[[#This Row],[Aux2]]/10000000000000</f>
        <v>208.267874286829</v>
      </c>
      <c r="S6347" s="1">
        <v>2082678742868290</v>
      </c>
      <c r="T6347" s="7">
        <f>TablaDatos[[#This Row],[Aux3]]/100000000000000</f>
        <v>252.60835706925201</v>
      </c>
      <c r="U6347" s="1">
        <v>2.52608357069252E+16</v>
      </c>
      <c r="V6347">
        <v>152.69999999999999</v>
      </c>
      <c r="W6347">
        <v>89.9</v>
      </c>
    </row>
    <row r="6348" spans="1:23">
      <c r="A6348">
        <v>2012</v>
      </c>
      <c r="B6348">
        <v>58</v>
      </c>
      <c r="C6348" t="s">
        <v>16</v>
      </c>
      <c r="D6348" t="s">
        <v>29</v>
      </c>
      <c r="E6348" t="s">
        <v>21</v>
      </c>
      <c r="F6348" t="s">
        <v>35</v>
      </c>
      <c r="G6348" t="s">
        <v>28</v>
      </c>
      <c r="H6348" s="3">
        <v>27174.17</v>
      </c>
      <c r="I6348" t="s">
        <v>19</v>
      </c>
      <c r="J6348" t="s">
        <v>19</v>
      </c>
      <c r="K63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29.507799532880998</v>
      </c>
      <c r="L6348" s="6">
        <f>TablaDatos[[#This Row],[IMC_raw]]/1000000000000000</f>
        <v>2.9507799532880998</v>
      </c>
      <c r="M6348" s="2">
        <v>2950779953288100</v>
      </c>
      <c r="N63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8" s="13">
        <f t="shared" si="99"/>
        <v>6347</v>
      </c>
      <c r="P6348" s="2" t="str">
        <f>IF(TablaDatos[[#This Row],[Diabetes]]=0,"No","Si")</f>
        <v>No</v>
      </c>
      <c r="Q6348">
        <v>0</v>
      </c>
      <c r="R6348">
        <f>TablaDatos[[#This Row],[Aux2]]/10000000000000</f>
        <v>2181.14763631802</v>
      </c>
      <c r="S6348" s="1">
        <v>2.18114763631802E+16</v>
      </c>
      <c r="T6348" s="7">
        <f>TablaDatos[[#This Row],[Aux3]]/100000000000000</f>
        <v>227.19740623535699</v>
      </c>
      <c r="U6348" s="1">
        <v>2.27197406235357E+16</v>
      </c>
      <c r="V6348">
        <v>159.1</v>
      </c>
      <c r="W6348">
        <v>95.8</v>
      </c>
    </row>
    <row r="6349" spans="1:23">
      <c r="A6349">
        <v>2012</v>
      </c>
      <c r="B6349">
        <v>51</v>
      </c>
      <c r="C6349" t="s">
        <v>16</v>
      </c>
      <c r="D6349" t="s">
        <v>17</v>
      </c>
      <c r="E6349" t="s">
        <v>18</v>
      </c>
      <c r="F6349" t="s">
        <v>35</v>
      </c>
      <c r="G6349" t="s">
        <v>20</v>
      </c>
      <c r="H6349" s="3">
        <v>50042.37</v>
      </c>
      <c r="I6349" t="s">
        <v>18</v>
      </c>
      <c r="J6349" t="s">
        <v>18</v>
      </c>
      <c r="K63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29.495707625361501</v>
      </c>
      <c r="L6349" s="6">
        <f>TablaDatos[[#This Row],[IMC_raw]]/1000000000000000</f>
        <v>29.495707625361501</v>
      </c>
      <c r="M6349" s="2">
        <v>2.94957076253615E+16</v>
      </c>
      <c r="N63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49" s="13">
        <f t="shared" si="99"/>
        <v>6348</v>
      </c>
      <c r="P6349" s="2" t="str">
        <f>IF(TablaDatos[[#This Row],[Diabetes]]=0,"No","Si")</f>
        <v>No</v>
      </c>
      <c r="Q6349">
        <v>0</v>
      </c>
      <c r="R6349">
        <f>TablaDatos[[#This Row],[Aux2]]/10000000000000</f>
        <v>1990.832958852</v>
      </c>
      <c r="S6349" s="1">
        <v>1.990832958852E+16</v>
      </c>
      <c r="T6349" s="7">
        <f>TablaDatos[[#This Row],[Aux3]]/100000000000000</f>
        <v>218.356252824688</v>
      </c>
      <c r="U6349" s="1">
        <v>2.18356252824688E+16</v>
      </c>
      <c r="V6349">
        <v>145.5</v>
      </c>
      <c r="W6349">
        <v>92</v>
      </c>
    </row>
    <row r="6350" spans="1:23">
      <c r="A6350">
        <v>2012</v>
      </c>
      <c r="B6350">
        <v>56</v>
      </c>
      <c r="C6350" t="s">
        <v>16</v>
      </c>
      <c r="D6350" t="s">
        <v>73</v>
      </c>
      <c r="E6350" t="s">
        <v>21</v>
      </c>
      <c r="F6350" t="s">
        <v>19</v>
      </c>
      <c r="G6350" t="s">
        <v>28</v>
      </c>
      <c r="H6350" s="3">
        <v>22013.33</v>
      </c>
      <c r="I6350" t="s">
        <v>21</v>
      </c>
      <c r="J6350" t="s">
        <v>18</v>
      </c>
      <c r="K63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29.471638405090101</v>
      </c>
      <c r="L6350" s="6">
        <f>TablaDatos[[#This Row],[IMC_raw]]/1000000000000000</f>
        <v>2.9471638405090101</v>
      </c>
      <c r="M6350" s="2">
        <v>2947163840509010</v>
      </c>
      <c r="N63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0" s="13">
        <f t="shared" si="99"/>
        <v>6349</v>
      </c>
      <c r="P6350" s="2" t="str">
        <f>IF(TablaDatos[[#This Row],[Diabetes]]=0,"No","Si")</f>
        <v>Si</v>
      </c>
      <c r="Q6350">
        <v>1</v>
      </c>
      <c r="R6350">
        <f>TablaDatos[[#This Row],[Aux2]]/10000000000000</f>
        <v>2247.8302658010698</v>
      </c>
      <c r="S6350" s="1">
        <v>2.24783026580107E+16</v>
      </c>
      <c r="T6350" s="7">
        <f>TablaDatos[[#This Row],[Aux3]]/100000000000000</f>
        <v>231.45750360842999</v>
      </c>
      <c r="U6350" s="1">
        <v>2.3145750360843E+16</v>
      </c>
      <c r="V6350">
        <v>158.9</v>
      </c>
      <c r="W6350">
        <v>98.5</v>
      </c>
    </row>
    <row r="6351" spans="1:23">
      <c r="A6351">
        <v>2012</v>
      </c>
      <c r="B6351">
        <v>69</v>
      </c>
      <c r="C6351" t="s">
        <v>16</v>
      </c>
      <c r="D6351" t="s">
        <v>17</v>
      </c>
      <c r="E6351" t="s">
        <v>21</v>
      </c>
      <c r="F6351" t="s">
        <v>24</v>
      </c>
      <c r="G6351" t="s">
        <v>25</v>
      </c>
      <c r="H6351" s="3">
        <v>13454.55</v>
      </c>
      <c r="I6351" t="s">
        <v>21</v>
      </c>
      <c r="J6351" t="s">
        <v>18</v>
      </c>
      <c r="K63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29.471387592018303</v>
      </c>
      <c r="L6351" s="5">
        <f>TablaDatos[[#This Row],[IMC_raw]]/1000000000000000</f>
        <v>2.9471387592018301</v>
      </c>
      <c r="M6351" s="2">
        <v>2947138759201830</v>
      </c>
      <c r="N63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1" s="13">
        <f t="shared" si="99"/>
        <v>6350</v>
      </c>
      <c r="P6351" s="2" t="str">
        <f>IF(TablaDatos[[#This Row],[Diabetes]]=0,"No","Si")</f>
        <v>No</v>
      </c>
      <c r="Q6351">
        <v>0</v>
      </c>
      <c r="R6351">
        <f>TablaDatos[[#This Row],[Aux2]]/10000000000000</f>
        <v>2133.1439633248401</v>
      </c>
      <c r="S6351" s="1">
        <v>2.13314396332484E+16</v>
      </c>
      <c r="T6351" s="7">
        <f>TablaDatos[[#This Row],[Aux3]]/100000000000000</f>
        <v>260.79614913605701</v>
      </c>
      <c r="U6351" s="1">
        <v>2.60796149136057E+16</v>
      </c>
      <c r="V6351">
        <v>166.2</v>
      </c>
      <c r="W6351">
        <v>99</v>
      </c>
    </row>
    <row r="6352" spans="1:23">
      <c r="A6352">
        <v>2012</v>
      </c>
      <c r="B6352">
        <v>63</v>
      </c>
      <c r="C6352" t="s">
        <v>23</v>
      </c>
      <c r="D6352" t="s">
        <v>30</v>
      </c>
      <c r="E6352" t="s">
        <v>18</v>
      </c>
      <c r="F6352" t="s">
        <v>24</v>
      </c>
      <c r="G6352" t="s">
        <v>28</v>
      </c>
      <c r="H6352" s="3">
        <v>7768.93</v>
      </c>
      <c r="I6352" t="s">
        <v>19</v>
      </c>
      <c r="J6352" t="s">
        <v>22</v>
      </c>
      <c r="K63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29.4659745243274</v>
      </c>
      <c r="L6352" s="6">
        <f>TablaDatos[[#This Row],[IMC_raw]]/1000000000000000</f>
        <v>2.9465974524327398</v>
      </c>
      <c r="M6352" s="2">
        <v>2946597452432740</v>
      </c>
      <c r="N63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2" s="13">
        <f t="shared" si="99"/>
        <v>6351</v>
      </c>
      <c r="P6352" s="2" t="str">
        <f>IF(TablaDatos[[#This Row],[Diabetes]]=0,"No","Si")</f>
        <v>Si</v>
      </c>
      <c r="Q6352">
        <v>1</v>
      </c>
      <c r="R6352">
        <f>TablaDatos[[#This Row],[Aux2]]/10000000000000</f>
        <v>182.833809838158</v>
      </c>
      <c r="S6352" s="1">
        <v>1828338098381580</v>
      </c>
      <c r="T6352" s="7">
        <f>TablaDatos[[#This Row],[Aux3]]/100000000000000</f>
        <v>231.25943064489701</v>
      </c>
      <c r="U6352" s="1">
        <v>2.31259430644897E+16</v>
      </c>
      <c r="V6352">
        <v>158.6</v>
      </c>
      <c r="W6352">
        <v>89.8</v>
      </c>
    </row>
    <row r="6353" spans="1:23">
      <c r="A6353">
        <v>2012</v>
      </c>
      <c r="B6353">
        <v>50</v>
      </c>
      <c r="C6353" t="s">
        <v>16</v>
      </c>
      <c r="D6353" t="s">
        <v>42</v>
      </c>
      <c r="E6353" t="s">
        <v>19</v>
      </c>
      <c r="F6353" t="s">
        <v>35</v>
      </c>
      <c r="G6353" t="s">
        <v>20</v>
      </c>
      <c r="H6353" s="3">
        <v>21290.28</v>
      </c>
      <c r="I6353" t="s">
        <v>19</v>
      </c>
      <c r="J6353" t="s">
        <v>19</v>
      </c>
      <c r="K63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29.463443929396099</v>
      </c>
      <c r="L6353" s="5">
        <f>TablaDatos[[#This Row],[IMC_raw]]/1000000000000000</f>
        <v>2.94634439293961</v>
      </c>
      <c r="M6353" s="2">
        <v>2946344392939610</v>
      </c>
      <c r="N63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3" s="13">
        <f t="shared" si="99"/>
        <v>6352</v>
      </c>
      <c r="P6353" s="2" t="str">
        <f>IF(TablaDatos[[#This Row],[Diabetes]]=0,"No","Si")</f>
        <v>No</v>
      </c>
      <c r="Q6353">
        <v>0</v>
      </c>
      <c r="R6353">
        <f>TablaDatos[[#This Row],[Aux2]]/10000000000000</f>
        <v>2182.58578519618</v>
      </c>
      <c r="S6353" s="1">
        <v>2.18258578519618E+16</v>
      </c>
      <c r="T6353" s="7">
        <f>TablaDatos[[#This Row],[Aux3]]/100000000000000</f>
        <v>24.459216516449001</v>
      </c>
      <c r="U6353" s="1">
        <v>2445921651644900</v>
      </c>
      <c r="V6353">
        <v>152.69999999999999</v>
      </c>
      <c r="W6353">
        <v>96</v>
      </c>
    </row>
    <row r="6354" spans="1:23">
      <c r="A6354">
        <v>2012</v>
      </c>
      <c r="B6354">
        <v>60</v>
      </c>
      <c r="C6354" t="s">
        <v>23</v>
      </c>
      <c r="D6354" t="s">
        <v>17</v>
      </c>
      <c r="E6354" t="s">
        <v>18</v>
      </c>
      <c r="F6354" t="s">
        <v>19</v>
      </c>
      <c r="G6354" t="s">
        <v>28</v>
      </c>
      <c r="H6354" s="3">
        <v>31237.45</v>
      </c>
      <c r="I6354" t="s">
        <v>19</v>
      </c>
      <c r="J6354" t="s">
        <v>19</v>
      </c>
      <c r="K63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29.4579437612989</v>
      </c>
      <c r="L6354" s="6">
        <f>TablaDatos[[#This Row],[IMC_raw]]/1000000000000000</f>
        <v>29.4579437612989</v>
      </c>
      <c r="M6354" s="2">
        <v>2.94579437612989E+16</v>
      </c>
      <c r="N63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4" s="13">
        <f t="shared" si="99"/>
        <v>6353</v>
      </c>
      <c r="P6354" s="2" t="str">
        <f>IF(TablaDatos[[#This Row],[Diabetes]]=0,"No","Si")</f>
        <v>No</v>
      </c>
      <c r="Q6354">
        <v>0</v>
      </c>
      <c r="R6354">
        <f>TablaDatos[[#This Row],[Aux2]]/10000000000000</f>
        <v>1902.9144097455201</v>
      </c>
      <c r="S6354" s="1">
        <v>1.90291440974552E+16</v>
      </c>
      <c r="T6354" s="7">
        <f>TablaDatos[[#This Row],[Aux3]]/100000000000000</f>
        <v>233.303554847588</v>
      </c>
      <c r="U6354" s="1">
        <v>2.33303554847588E+16</v>
      </c>
      <c r="V6354">
        <v>152.4</v>
      </c>
      <c r="W6354">
        <v>97.3</v>
      </c>
    </row>
    <row r="6355" spans="1:23">
      <c r="A6355">
        <v>2012</v>
      </c>
      <c r="B6355">
        <v>58</v>
      </c>
      <c r="C6355" t="s">
        <v>16</v>
      </c>
      <c r="D6355" t="s">
        <v>42</v>
      </c>
      <c r="E6355" t="s">
        <v>19</v>
      </c>
      <c r="F6355" t="s">
        <v>19</v>
      </c>
      <c r="G6355" t="s">
        <v>28</v>
      </c>
      <c r="H6355" s="3">
        <v>21647.46</v>
      </c>
      <c r="I6355" t="s">
        <v>19</v>
      </c>
      <c r="J6355" t="s">
        <v>22</v>
      </c>
      <c r="K63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29.445811491025303</v>
      </c>
      <c r="L6355" s="5">
        <f>TablaDatos[[#This Row],[IMC_raw]]/1000000000000000</f>
        <v>2.9445811491025302</v>
      </c>
      <c r="M6355" s="2">
        <v>2944581149102530</v>
      </c>
      <c r="N63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5" s="13">
        <f t="shared" si="99"/>
        <v>6354</v>
      </c>
      <c r="P6355" s="2" t="str">
        <f>IF(TablaDatos[[#This Row],[Diabetes]]=0,"No","Si")</f>
        <v>No</v>
      </c>
      <c r="Q6355">
        <v>0</v>
      </c>
      <c r="R6355">
        <f>TablaDatos[[#This Row],[Aux2]]/10000000000000</f>
        <v>201.32085956636499</v>
      </c>
      <c r="S6355" s="1">
        <v>2013208595663650</v>
      </c>
      <c r="T6355" s="7">
        <f>TablaDatos[[#This Row],[Aux3]]/100000000000000</f>
        <v>250.87468712389401</v>
      </c>
      <c r="U6355" s="1">
        <v>2.50874687123894E+16</v>
      </c>
      <c r="V6355">
        <v>152</v>
      </c>
      <c r="W6355">
        <v>100.5</v>
      </c>
    </row>
    <row r="6356" spans="1:23">
      <c r="A6356">
        <v>2012</v>
      </c>
      <c r="B6356">
        <v>58</v>
      </c>
      <c r="C6356" t="s">
        <v>23</v>
      </c>
      <c r="D6356" t="s">
        <v>17</v>
      </c>
      <c r="E6356" t="s">
        <v>18</v>
      </c>
      <c r="F6356" t="s">
        <v>24</v>
      </c>
      <c r="G6356" t="s">
        <v>28</v>
      </c>
      <c r="H6356" s="3">
        <v>23430.86</v>
      </c>
      <c r="I6356" t="s">
        <v>19</v>
      </c>
      <c r="J6356" t="s">
        <v>22</v>
      </c>
      <c r="K63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29.444519775029299</v>
      </c>
      <c r="L6356" s="6">
        <f>TablaDatos[[#This Row],[IMC_raw]]/1000000000000000</f>
        <v>2.9444519775029301</v>
      </c>
      <c r="M6356" s="2">
        <v>2944451977502930</v>
      </c>
      <c r="N63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6" s="13">
        <f t="shared" si="99"/>
        <v>6355</v>
      </c>
      <c r="P6356" s="2" t="str">
        <f>IF(TablaDatos[[#This Row],[Diabetes]]=0,"No","Si")</f>
        <v>No</v>
      </c>
      <c r="Q6356">
        <v>0</v>
      </c>
      <c r="R6356">
        <f>TablaDatos[[#This Row],[Aux2]]/10000000000000</f>
        <v>1978.45095178766</v>
      </c>
      <c r="S6356" s="1">
        <v>1.97845095178766E+16</v>
      </c>
      <c r="T6356" s="7">
        <f>TablaDatos[[#This Row],[Aux3]]/100000000000000</f>
        <v>208.11443176108801</v>
      </c>
      <c r="U6356" s="1">
        <v>2.08114431761088E+16</v>
      </c>
      <c r="V6356">
        <v>156.30000000000001</v>
      </c>
      <c r="W6356">
        <v>88.1</v>
      </c>
    </row>
    <row r="6357" spans="1:23">
      <c r="A6357">
        <v>2012</v>
      </c>
      <c r="B6357">
        <v>67</v>
      </c>
      <c r="C6357" t="s">
        <v>16</v>
      </c>
      <c r="D6357" t="s">
        <v>17</v>
      </c>
      <c r="E6357" t="s">
        <v>31</v>
      </c>
      <c r="F6357" t="s">
        <v>24</v>
      </c>
      <c r="G6357" t="s">
        <v>25</v>
      </c>
      <c r="H6357" s="3">
        <v>19328.84</v>
      </c>
      <c r="I6357" t="s">
        <v>21</v>
      </c>
      <c r="J6357" t="s">
        <v>18</v>
      </c>
      <c r="K63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29.423404087468899</v>
      </c>
      <c r="L6357" s="6">
        <f>TablaDatos[[#This Row],[IMC_raw]]/100000000000000</f>
        <v>29.423404087468899</v>
      </c>
      <c r="M6357" s="2">
        <v>2942340408746890</v>
      </c>
      <c r="N63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7" s="13">
        <f t="shared" si="99"/>
        <v>6356</v>
      </c>
      <c r="P6357" s="2" t="str">
        <f>IF(TablaDatos[[#This Row],[Diabetes]]=0,"No","Si")</f>
        <v>Si</v>
      </c>
      <c r="Q6357">
        <v>1</v>
      </c>
      <c r="R6357">
        <f>TablaDatos[[#This Row],[Aux2]]/10000000000000</f>
        <v>2150.92420499428</v>
      </c>
      <c r="S6357" s="1">
        <v>2.15092420499428E+16</v>
      </c>
      <c r="T6357" s="7">
        <f>TablaDatos[[#This Row],[Aux3]]/100000000000000</f>
        <v>26.2024261827471</v>
      </c>
      <c r="U6357" s="1">
        <v>2620242618274710</v>
      </c>
      <c r="V6357">
        <v>171.2</v>
      </c>
      <c r="W6357">
        <v>102.4</v>
      </c>
    </row>
    <row r="6358" spans="1:23">
      <c r="A6358">
        <v>2012</v>
      </c>
      <c r="B6358">
        <v>47</v>
      </c>
      <c r="C6358" t="s">
        <v>23</v>
      </c>
      <c r="D6358" t="s">
        <v>72</v>
      </c>
      <c r="E6358" t="s">
        <v>18</v>
      </c>
      <c r="F6358" t="s">
        <v>19</v>
      </c>
      <c r="G6358" t="s">
        <v>20</v>
      </c>
      <c r="H6358" s="3">
        <v>23003.91</v>
      </c>
      <c r="I6358" t="s">
        <v>21</v>
      </c>
      <c r="J6358" t="s">
        <v>18</v>
      </c>
      <c r="K63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29.414720805631301</v>
      </c>
      <c r="L6358" s="6">
        <f>TablaDatos[[#This Row],[IMC_raw]]/100000000000000</f>
        <v>29.414720805631301</v>
      </c>
      <c r="M6358" s="2">
        <v>2941472080563130</v>
      </c>
      <c r="N63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8" s="13">
        <f t="shared" si="99"/>
        <v>6357</v>
      </c>
      <c r="P6358" s="2" t="str">
        <f>IF(TablaDatos[[#This Row],[Diabetes]]=0,"No","Si")</f>
        <v>No</v>
      </c>
      <c r="Q6358">
        <v>0</v>
      </c>
      <c r="R6358">
        <f>TablaDatos[[#This Row],[Aux2]]/10000000000000</f>
        <v>2101.4510406473701</v>
      </c>
      <c r="S6358" s="1">
        <v>2.10145104064737E+16</v>
      </c>
      <c r="T6358" s="7">
        <f>TablaDatos[[#This Row],[Aux3]]/100000000000000</f>
        <v>21.473277393005901</v>
      </c>
      <c r="U6358" s="1">
        <v>2147327739300590</v>
      </c>
      <c r="V6358">
        <v>139.1</v>
      </c>
      <c r="W6358">
        <v>89.6</v>
      </c>
    </row>
    <row r="6359" spans="1:23">
      <c r="A6359">
        <v>2012</v>
      </c>
      <c r="B6359">
        <v>59</v>
      </c>
      <c r="C6359" t="s">
        <v>23</v>
      </c>
      <c r="D6359" t="s">
        <v>71</v>
      </c>
      <c r="E6359" t="s">
        <v>18</v>
      </c>
      <c r="F6359" t="s">
        <v>24</v>
      </c>
      <c r="G6359" t="s">
        <v>28</v>
      </c>
      <c r="H6359" s="3">
        <v>28326.02</v>
      </c>
      <c r="I6359" t="s">
        <v>21</v>
      </c>
      <c r="J6359" t="s">
        <v>22</v>
      </c>
      <c r="K63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29.409911577375102</v>
      </c>
      <c r="L6359" s="5">
        <f>TablaDatos[[#This Row],[IMC_raw]]/1000000000000000</f>
        <v>29.409911577375102</v>
      </c>
      <c r="M6359" s="2">
        <v>2.94099115773751E+16</v>
      </c>
      <c r="N63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59" s="13">
        <f t="shared" si="99"/>
        <v>6358</v>
      </c>
      <c r="P6359" s="2" t="str">
        <f>IF(TablaDatos[[#This Row],[Diabetes]]=0,"No","Si")</f>
        <v>No</v>
      </c>
      <c r="Q6359">
        <v>0</v>
      </c>
      <c r="R6359">
        <f>TablaDatos[[#This Row],[Aux2]]/10000000000000</f>
        <v>2224.1420090300599</v>
      </c>
      <c r="S6359" s="1">
        <v>2.22414200903006E+16</v>
      </c>
      <c r="T6359" s="7">
        <f>TablaDatos[[#This Row],[Aux3]]/100000000000000</f>
        <v>225.02514852158399</v>
      </c>
      <c r="U6359" s="1">
        <v>2.25025148521584E+16</v>
      </c>
      <c r="V6359">
        <v>158</v>
      </c>
      <c r="W6359">
        <v>93.1</v>
      </c>
    </row>
    <row r="6360" spans="1:23">
      <c r="A6360">
        <v>2012</v>
      </c>
      <c r="B6360">
        <v>54</v>
      </c>
      <c r="C6360" t="s">
        <v>23</v>
      </c>
      <c r="D6360" t="s">
        <v>17</v>
      </c>
      <c r="E6360" t="s">
        <v>18</v>
      </c>
      <c r="F6360" t="s">
        <v>35</v>
      </c>
      <c r="G6360" t="s">
        <v>20</v>
      </c>
      <c r="H6360" s="3">
        <v>33297.410000000003</v>
      </c>
      <c r="I6360" t="s">
        <v>21</v>
      </c>
      <c r="J6360" t="s">
        <v>19</v>
      </c>
      <c r="K63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29.4063206483074</v>
      </c>
      <c r="L6360" s="5">
        <f>TablaDatos[[#This Row],[IMC_raw]]/1000000000000000</f>
        <v>29.4063206483074</v>
      </c>
      <c r="M6360" s="2">
        <v>2.94063206483074E+16</v>
      </c>
      <c r="N63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0" s="13">
        <f t="shared" si="99"/>
        <v>6359</v>
      </c>
      <c r="P6360" s="2" t="str">
        <f>IF(TablaDatos[[#This Row],[Diabetes]]=0,"No","Si")</f>
        <v>No</v>
      </c>
      <c r="Q6360">
        <v>0</v>
      </c>
      <c r="R6360">
        <f>TablaDatos[[#This Row],[Aux2]]/10000000000000</f>
        <v>1825.8720292138</v>
      </c>
      <c r="S6360" s="1">
        <v>1.8258720292138E+16</v>
      </c>
      <c r="T6360" s="7">
        <f>TablaDatos[[#This Row],[Aux3]]/100000000000000</f>
        <v>235.589050370292</v>
      </c>
      <c r="U6360" s="1">
        <v>2.35589050370292E+16</v>
      </c>
      <c r="V6360">
        <v>146.5</v>
      </c>
      <c r="W6360">
        <v>91.5</v>
      </c>
    </row>
    <row r="6361" spans="1:23">
      <c r="A6361">
        <v>2012</v>
      </c>
      <c r="B6361">
        <v>58</v>
      </c>
      <c r="C6361" t="s">
        <v>23</v>
      </c>
      <c r="D6361" t="s">
        <v>26</v>
      </c>
      <c r="E6361" t="s">
        <v>19</v>
      </c>
      <c r="F6361" t="s">
        <v>19</v>
      </c>
      <c r="G6361" t="s">
        <v>28</v>
      </c>
      <c r="H6361" s="3">
        <v>31410.12</v>
      </c>
      <c r="I6361" t="s">
        <v>21</v>
      </c>
      <c r="J6361" t="s">
        <v>18</v>
      </c>
      <c r="K63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29.360569095060001</v>
      </c>
      <c r="L6361" s="6">
        <f>TablaDatos[[#This Row],[IMC_raw]]/1000000000000000</f>
        <v>2.9360569095060001</v>
      </c>
      <c r="M6361" s="2">
        <v>2936056909506000</v>
      </c>
      <c r="N63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1" s="13">
        <f t="shared" si="99"/>
        <v>6360</v>
      </c>
      <c r="P6361" s="2" t="str">
        <f>IF(TablaDatos[[#This Row],[Diabetes]]=0,"No","Si")</f>
        <v>No</v>
      </c>
      <c r="Q6361">
        <v>0</v>
      </c>
      <c r="R6361">
        <f>TablaDatos[[#This Row],[Aux2]]/10000000000000</f>
        <v>2129.67756602387</v>
      </c>
      <c r="S6361" s="1">
        <v>2.12967756602387E+16</v>
      </c>
      <c r="T6361" s="7">
        <f>TablaDatos[[#This Row],[Aux3]]/100000000000000</f>
        <v>247.197709905631</v>
      </c>
      <c r="U6361" s="1">
        <v>2.47197709905631E+16</v>
      </c>
      <c r="V6361">
        <v>157.4</v>
      </c>
      <c r="W6361">
        <v>95.7</v>
      </c>
    </row>
    <row r="6362" spans="1:23">
      <c r="A6362">
        <v>2012</v>
      </c>
      <c r="B6362">
        <v>58</v>
      </c>
      <c r="C6362" t="s">
        <v>23</v>
      </c>
      <c r="D6362" t="s">
        <v>73</v>
      </c>
      <c r="E6362" t="s">
        <v>19</v>
      </c>
      <c r="F6362" t="s">
        <v>24</v>
      </c>
      <c r="G6362" t="s">
        <v>28</v>
      </c>
      <c r="H6362" s="3">
        <v>14240.15</v>
      </c>
      <c r="I6362" t="s">
        <v>21</v>
      </c>
      <c r="J6362" t="s">
        <v>18</v>
      </c>
      <c r="K63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29.3588122072731</v>
      </c>
      <c r="L6362" s="5">
        <f>TablaDatos[[#This Row],[IMC_raw]]/1000000000000000</f>
        <v>29.3588122072731</v>
      </c>
      <c r="M6362" s="2">
        <v>2.93588122072731E+16</v>
      </c>
      <c r="N63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2" s="13">
        <f t="shared" si="99"/>
        <v>6361</v>
      </c>
      <c r="P6362" s="2" t="str">
        <f>IF(TablaDatos[[#This Row],[Diabetes]]=0,"No","Si")</f>
        <v>No</v>
      </c>
      <c r="Q6362">
        <v>0</v>
      </c>
      <c r="R6362">
        <f>TablaDatos[[#This Row],[Aux2]]/10000000000000</f>
        <v>2373.5191198636298</v>
      </c>
      <c r="S6362" s="1">
        <v>2.37351911986363E+16</v>
      </c>
      <c r="T6362" s="7">
        <f>TablaDatos[[#This Row],[Aux3]]/100000000000000</f>
        <v>23.434289402934201</v>
      </c>
      <c r="U6362" s="1">
        <v>2343428940293420</v>
      </c>
      <c r="V6362">
        <v>161.69999999999999</v>
      </c>
      <c r="W6362">
        <v>97.2</v>
      </c>
    </row>
    <row r="6363" spans="1:23">
      <c r="A6363">
        <v>2012</v>
      </c>
      <c r="B6363">
        <v>67</v>
      </c>
      <c r="C6363" t="s">
        <v>16</v>
      </c>
      <c r="D6363" t="s">
        <v>29</v>
      </c>
      <c r="E6363" t="s">
        <v>21</v>
      </c>
      <c r="F6363" t="s">
        <v>24</v>
      </c>
      <c r="G6363" t="s">
        <v>25</v>
      </c>
      <c r="H6363" s="3">
        <v>15438.28</v>
      </c>
      <c r="I6363" t="s">
        <v>21</v>
      </c>
      <c r="J6363" t="s">
        <v>22</v>
      </c>
      <c r="K63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29.305354754106599</v>
      </c>
      <c r="L6363" s="6">
        <f>TablaDatos[[#This Row],[IMC_raw]]/1000000000000000</f>
        <v>29.305354754106599</v>
      </c>
      <c r="M6363" s="2">
        <v>2.93053547541066E+16</v>
      </c>
      <c r="N63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3" s="13">
        <f t="shared" si="99"/>
        <v>6362</v>
      </c>
      <c r="P6363" s="2" t="str">
        <f>IF(TablaDatos[[#This Row],[Diabetes]]=0,"No","Si")</f>
        <v>Si</v>
      </c>
      <c r="Q6363">
        <v>1</v>
      </c>
      <c r="R6363">
        <f>TablaDatos[[#This Row],[Aux2]]/10000000000000</f>
        <v>2420.7889662699799</v>
      </c>
      <c r="S6363" s="1">
        <v>2.42078896626998E+16</v>
      </c>
      <c r="T6363" s="7">
        <f>TablaDatos[[#This Row],[Aux3]]/100000000000000</f>
        <v>225.438703819431</v>
      </c>
      <c r="U6363" s="1">
        <v>2.25438703819431E+16</v>
      </c>
      <c r="V6363">
        <v>169</v>
      </c>
      <c r="W6363">
        <v>96.7</v>
      </c>
    </row>
    <row r="6364" spans="1:23">
      <c r="A6364">
        <v>2012</v>
      </c>
      <c r="B6364">
        <v>46</v>
      </c>
      <c r="C6364" t="s">
        <v>23</v>
      </c>
      <c r="D6364" t="s">
        <v>17</v>
      </c>
      <c r="E6364" t="s">
        <v>18</v>
      </c>
      <c r="F6364" t="s">
        <v>19</v>
      </c>
      <c r="G6364" t="s">
        <v>20</v>
      </c>
      <c r="H6364" s="3">
        <v>31372.16</v>
      </c>
      <c r="I6364" t="s">
        <v>19</v>
      </c>
      <c r="J6364" t="s">
        <v>18</v>
      </c>
      <c r="K63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29.293376613069601</v>
      </c>
      <c r="L6364" s="6">
        <f>TablaDatos[[#This Row],[IMC_raw]]/1000000000000000</f>
        <v>29.293376613069601</v>
      </c>
      <c r="M6364" s="2">
        <v>2.92933766130696E+16</v>
      </c>
      <c r="N63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4" s="13">
        <f t="shared" si="99"/>
        <v>6363</v>
      </c>
      <c r="P6364" s="2" t="str">
        <f>IF(TablaDatos[[#This Row],[Diabetes]]=0,"No","Si")</f>
        <v>No</v>
      </c>
      <c r="Q6364">
        <v>0</v>
      </c>
      <c r="R6364">
        <f>TablaDatos[[#This Row],[Aux2]]/10000000000000</f>
        <v>186.92164174112401</v>
      </c>
      <c r="S6364" s="1">
        <v>1869216417411240</v>
      </c>
      <c r="T6364" s="7">
        <f>TablaDatos[[#This Row],[Aux3]]/100000000000000</f>
        <v>239.66960945736199</v>
      </c>
      <c r="U6364" s="1">
        <v>2.39669609457362E+16</v>
      </c>
      <c r="V6364">
        <v>146.1</v>
      </c>
      <c r="W6364">
        <v>86.4</v>
      </c>
    </row>
    <row r="6365" spans="1:23">
      <c r="A6365">
        <v>2012</v>
      </c>
      <c r="B6365">
        <v>52</v>
      </c>
      <c r="C6365" t="s">
        <v>16</v>
      </c>
      <c r="D6365" t="s">
        <v>29</v>
      </c>
      <c r="E6365" t="s">
        <v>18</v>
      </c>
      <c r="F6365" t="s">
        <v>19</v>
      </c>
      <c r="G6365" t="s">
        <v>20</v>
      </c>
      <c r="H6365" s="3">
        <v>14592.3</v>
      </c>
      <c r="I6365" t="s">
        <v>19</v>
      </c>
      <c r="J6365" t="s">
        <v>22</v>
      </c>
      <c r="K63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29.2708939473291</v>
      </c>
      <c r="L6365" s="5">
        <f>TablaDatos[[#This Row],[IMC_raw]]/1000000000000000</f>
        <v>29.2708939473291</v>
      </c>
      <c r="M6365" s="2">
        <v>2.92708939473291E+16</v>
      </c>
      <c r="N63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5" s="13">
        <f t="shared" si="99"/>
        <v>6364</v>
      </c>
      <c r="P6365" s="2" t="str">
        <f>IF(TablaDatos[[#This Row],[Diabetes]]=0,"No","Si")</f>
        <v>Si</v>
      </c>
      <c r="Q6365">
        <v>1</v>
      </c>
      <c r="R6365">
        <f>TablaDatos[[#This Row],[Aux2]]/10000000000000</f>
        <v>2053.1190609136202</v>
      </c>
      <c r="S6365" s="1">
        <v>2.05311906091362E+16</v>
      </c>
      <c r="T6365" s="7">
        <f>TablaDatos[[#This Row],[Aux3]]/100000000000000</f>
        <v>231.456433067755</v>
      </c>
      <c r="U6365" s="1">
        <v>2.31456433067755E+16</v>
      </c>
      <c r="V6365">
        <v>150.5</v>
      </c>
      <c r="W6365">
        <v>94.9</v>
      </c>
    </row>
    <row r="6366" spans="1:23">
      <c r="A6366">
        <v>2012</v>
      </c>
      <c r="B6366">
        <v>50</v>
      </c>
      <c r="C6366" t="s">
        <v>16</v>
      </c>
      <c r="D6366" t="s">
        <v>32</v>
      </c>
      <c r="E6366" t="s">
        <v>19</v>
      </c>
      <c r="F6366" t="s">
        <v>19</v>
      </c>
      <c r="G6366" t="s">
        <v>20</v>
      </c>
      <c r="H6366" s="3">
        <v>24493.47</v>
      </c>
      <c r="I6366" t="s">
        <v>21</v>
      </c>
      <c r="J6366" t="s">
        <v>18</v>
      </c>
      <c r="K63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29.258020417824898</v>
      </c>
      <c r="L6366" s="5">
        <f>TablaDatos[[#This Row],[IMC_raw]]/1000000000000000</f>
        <v>29.258020417824898</v>
      </c>
      <c r="M6366" s="2">
        <v>2.92580204178249E+16</v>
      </c>
      <c r="N63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6" s="13">
        <f t="shared" si="99"/>
        <v>6365</v>
      </c>
      <c r="P6366" s="2" t="str">
        <f>IF(TablaDatos[[#This Row],[Diabetes]]=0,"No","Si")</f>
        <v>No</v>
      </c>
      <c r="Q6366">
        <v>0</v>
      </c>
      <c r="R6366">
        <f>TablaDatos[[#This Row],[Aux2]]/10000000000000</f>
        <v>2450.1029915935901</v>
      </c>
      <c r="S6366" s="1">
        <v>2.45010299159359E+16</v>
      </c>
      <c r="T6366" s="7">
        <f>TablaDatos[[#This Row],[Aux3]]/100000000000000</f>
        <v>210.208873755079</v>
      </c>
      <c r="U6366" s="1">
        <v>2.10208873755079E+16</v>
      </c>
      <c r="V6366">
        <v>152.5</v>
      </c>
      <c r="W6366">
        <v>92.2</v>
      </c>
    </row>
    <row r="6367" spans="1:23">
      <c r="A6367">
        <v>2012</v>
      </c>
      <c r="B6367">
        <v>63</v>
      </c>
      <c r="C6367" t="s">
        <v>16</v>
      </c>
      <c r="D6367" t="s">
        <v>74</v>
      </c>
      <c r="E6367" t="s">
        <v>21</v>
      </c>
      <c r="F6367" t="s">
        <v>35</v>
      </c>
      <c r="G6367" t="s">
        <v>28</v>
      </c>
      <c r="H6367" s="3">
        <v>18335.47</v>
      </c>
      <c r="I6367" t="s">
        <v>19</v>
      </c>
      <c r="J6367" t="s">
        <v>22</v>
      </c>
      <c r="K63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29.251618043024699</v>
      </c>
      <c r="L6367" s="6">
        <f>TablaDatos[[#This Row],[IMC_raw]]/1000000000000000</f>
        <v>2.9251618043024701</v>
      </c>
      <c r="M6367" s="2">
        <v>2925161804302470</v>
      </c>
      <c r="N63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7" s="13">
        <f t="shared" si="99"/>
        <v>6366</v>
      </c>
      <c r="P6367" s="2" t="str">
        <f>IF(TablaDatos[[#This Row],[Diabetes]]=0,"No","Si")</f>
        <v>No</v>
      </c>
      <c r="Q6367">
        <v>0</v>
      </c>
      <c r="R6367">
        <f>TablaDatos[[#This Row],[Aux2]]/10000000000000</f>
        <v>2042.82577406669</v>
      </c>
      <c r="S6367" s="1">
        <v>2.04282577406669E+16</v>
      </c>
      <c r="T6367" s="7">
        <f>TablaDatos[[#This Row],[Aux3]]/100000000000000</f>
        <v>245.03898465858401</v>
      </c>
      <c r="U6367" s="1">
        <v>2.45038984658584E+16</v>
      </c>
      <c r="V6367">
        <v>165.9</v>
      </c>
      <c r="W6367">
        <v>95.3</v>
      </c>
    </row>
    <row r="6368" spans="1:23">
      <c r="A6368">
        <v>2012</v>
      </c>
      <c r="B6368">
        <v>53</v>
      </c>
      <c r="C6368" t="s">
        <v>16</v>
      </c>
      <c r="D6368" t="s">
        <v>73</v>
      </c>
      <c r="E6368" t="s">
        <v>18</v>
      </c>
      <c r="F6368" t="s">
        <v>19</v>
      </c>
      <c r="G6368" t="s">
        <v>20</v>
      </c>
      <c r="H6368" s="3">
        <v>31571.94</v>
      </c>
      <c r="I6368" t="s">
        <v>18</v>
      </c>
      <c r="J6368" t="s">
        <v>18</v>
      </c>
      <c r="K63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29.2015128292031</v>
      </c>
      <c r="L6368" s="5">
        <f>TablaDatos[[#This Row],[IMC_raw]]/1000000000000000</f>
        <v>2.92015128292031</v>
      </c>
      <c r="M6368" s="2">
        <v>2920151282920310</v>
      </c>
      <c r="N63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8" s="13">
        <f t="shared" si="99"/>
        <v>6367</v>
      </c>
      <c r="P6368" s="2" t="str">
        <f>IF(TablaDatos[[#This Row],[Diabetes]]=0,"No","Si")</f>
        <v>No</v>
      </c>
      <c r="Q6368">
        <v>0</v>
      </c>
      <c r="R6368">
        <f>TablaDatos[[#This Row],[Aux2]]/10000000000000</f>
        <v>171.293796614868</v>
      </c>
      <c r="S6368" s="1">
        <v>1712937966148680</v>
      </c>
      <c r="T6368" s="7">
        <f>TablaDatos[[#This Row],[Aux3]]/100000000000000</f>
        <v>207.36892318638701</v>
      </c>
      <c r="U6368" s="1">
        <v>2.07368923186387E+16</v>
      </c>
      <c r="V6368">
        <v>131.69999999999999</v>
      </c>
      <c r="W6368">
        <v>87.8</v>
      </c>
    </row>
    <row r="6369" spans="1:23">
      <c r="A6369">
        <v>2012</v>
      </c>
      <c r="B6369">
        <v>58</v>
      </c>
      <c r="C6369" t="s">
        <v>16</v>
      </c>
      <c r="D6369" t="s">
        <v>26</v>
      </c>
      <c r="E6369" t="s">
        <v>21</v>
      </c>
      <c r="F6369" t="s">
        <v>19</v>
      </c>
      <c r="G6369" t="s">
        <v>28</v>
      </c>
      <c r="H6369" s="3">
        <v>30783.919999999998</v>
      </c>
      <c r="I6369" t="s">
        <v>21</v>
      </c>
      <c r="J6369" t="s">
        <v>21</v>
      </c>
      <c r="K63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29.192747796400699</v>
      </c>
      <c r="L6369" s="6">
        <f>TablaDatos[[#This Row],[IMC_raw]]/1000000000000000</f>
        <v>2.91927477964007</v>
      </c>
      <c r="M6369" s="2">
        <v>2919274779640070</v>
      </c>
      <c r="N63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69" s="13">
        <f t="shared" si="99"/>
        <v>6368</v>
      </c>
      <c r="P6369" s="2" t="str">
        <f>IF(TablaDatos[[#This Row],[Diabetes]]=0,"No","Si")</f>
        <v>No</v>
      </c>
      <c r="Q6369">
        <v>0</v>
      </c>
      <c r="R6369">
        <f>TablaDatos[[#This Row],[Aux2]]/10000000000000</f>
        <v>2217.7648535486601</v>
      </c>
      <c r="S6369" s="1">
        <v>2.21776485354866E+16</v>
      </c>
      <c r="T6369" s="7">
        <f>TablaDatos[[#This Row],[Aux3]]/100000000000000</f>
        <v>221.67178234446001</v>
      </c>
      <c r="U6369" s="1">
        <v>2.2167178234446E+16</v>
      </c>
      <c r="V6369">
        <v>170.9</v>
      </c>
      <c r="W6369">
        <v>100.5</v>
      </c>
    </row>
    <row r="6370" spans="1:23">
      <c r="A6370">
        <v>2012</v>
      </c>
      <c r="B6370">
        <v>58</v>
      </c>
      <c r="C6370" t="s">
        <v>16</v>
      </c>
      <c r="D6370" t="s">
        <v>26</v>
      </c>
      <c r="E6370" t="s">
        <v>18</v>
      </c>
      <c r="F6370" t="s">
        <v>19</v>
      </c>
      <c r="G6370" t="s">
        <v>28</v>
      </c>
      <c r="H6370" s="3">
        <v>37375.9</v>
      </c>
      <c r="I6370" t="s">
        <v>21</v>
      </c>
      <c r="J6370" t="s">
        <v>18</v>
      </c>
      <c r="K63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29.125831285342802</v>
      </c>
      <c r="L6370" s="6">
        <f>TablaDatos[[#This Row],[IMC_raw]]/1000000000000000</f>
        <v>29.125831285342802</v>
      </c>
      <c r="M6370" s="2">
        <v>2.91258312853428E+16</v>
      </c>
      <c r="N63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0" s="13">
        <f t="shared" si="99"/>
        <v>6369</v>
      </c>
      <c r="P6370" s="2" t="str">
        <f>IF(TablaDatos[[#This Row],[Diabetes]]=0,"No","Si")</f>
        <v>No</v>
      </c>
      <c r="Q6370">
        <v>0</v>
      </c>
      <c r="R6370">
        <f>TablaDatos[[#This Row],[Aux2]]/10000000000000</f>
        <v>2186.8631762999298</v>
      </c>
      <c r="S6370" s="1">
        <v>2.18686317629993E+16</v>
      </c>
      <c r="T6370" s="7">
        <f>TablaDatos[[#This Row],[Aux3]]/100000000000000</f>
        <v>227.22406131470299</v>
      </c>
      <c r="U6370" s="1">
        <v>2.27224061314703E+16</v>
      </c>
      <c r="V6370">
        <v>161.9</v>
      </c>
      <c r="W6370">
        <v>94.9</v>
      </c>
    </row>
    <row r="6371" spans="1:23">
      <c r="A6371">
        <v>2012</v>
      </c>
      <c r="B6371">
        <v>62</v>
      </c>
      <c r="C6371" t="s">
        <v>23</v>
      </c>
      <c r="D6371" t="s">
        <v>17</v>
      </c>
      <c r="E6371" t="s">
        <v>18</v>
      </c>
      <c r="F6371" t="s">
        <v>19</v>
      </c>
      <c r="G6371" t="s">
        <v>28</v>
      </c>
      <c r="H6371" s="3">
        <v>24845.9</v>
      </c>
      <c r="I6371" t="s">
        <v>21</v>
      </c>
      <c r="J6371" t="s">
        <v>22</v>
      </c>
      <c r="K63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29.110531820671302</v>
      </c>
      <c r="L6371" s="6">
        <f>TablaDatos[[#This Row],[IMC_raw]]/1000000000000000</f>
        <v>2.9110531820671302</v>
      </c>
      <c r="M6371" s="2">
        <v>2911053182067130</v>
      </c>
      <c r="N63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1" s="13">
        <f t="shared" si="99"/>
        <v>6370</v>
      </c>
      <c r="P6371" s="2" t="str">
        <f>IF(TablaDatos[[#This Row],[Diabetes]]=0,"No","Si")</f>
        <v>No</v>
      </c>
      <c r="Q6371">
        <v>0</v>
      </c>
      <c r="R6371">
        <f>TablaDatos[[#This Row],[Aux2]]/10000000000000</f>
        <v>236.587634422359</v>
      </c>
      <c r="S6371" s="1">
        <v>2365876344223590</v>
      </c>
      <c r="T6371" s="7">
        <f>TablaDatos[[#This Row],[Aux3]]/100000000000000</f>
        <v>24.513308528873502</v>
      </c>
      <c r="U6371" s="1">
        <v>2451330852887350</v>
      </c>
      <c r="V6371">
        <v>146.5</v>
      </c>
      <c r="W6371">
        <v>96</v>
      </c>
    </row>
    <row r="6372" spans="1:23">
      <c r="A6372">
        <v>2012</v>
      </c>
      <c r="B6372">
        <v>58</v>
      </c>
      <c r="C6372" t="s">
        <v>23</v>
      </c>
      <c r="D6372" t="s">
        <v>30</v>
      </c>
      <c r="E6372" t="s">
        <v>18</v>
      </c>
      <c r="F6372" t="s">
        <v>19</v>
      </c>
      <c r="G6372" t="s">
        <v>28</v>
      </c>
      <c r="H6372" s="3">
        <v>11404.73</v>
      </c>
      <c r="I6372" t="s">
        <v>19</v>
      </c>
      <c r="J6372" t="s">
        <v>18</v>
      </c>
      <c r="K63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29.092277633877799</v>
      </c>
      <c r="L6372" s="5">
        <f>TablaDatos[[#This Row],[IMC_raw]]/1000000000000000</f>
        <v>2.9092277633877801</v>
      </c>
      <c r="M6372" s="2">
        <v>2909227763387780</v>
      </c>
      <c r="N63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2" s="13">
        <f t="shared" si="99"/>
        <v>6371</v>
      </c>
      <c r="P6372" s="2" t="str">
        <f>IF(TablaDatos[[#This Row],[Diabetes]]=0,"No","Si")</f>
        <v>No</v>
      </c>
      <c r="Q6372">
        <v>0</v>
      </c>
      <c r="R6372">
        <f>TablaDatos[[#This Row],[Aux2]]/10000000000000</f>
        <v>2268.5182075808498</v>
      </c>
      <c r="S6372" s="1">
        <v>2.26851820758085E+16</v>
      </c>
      <c r="T6372" s="7">
        <f>TablaDatos[[#This Row],[Aux3]]/100000000000000</f>
        <v>23.907914789395601</v>
      </c>
      <c r="U6372" s="1">
        <v>2390791478939560</v>
      </c>
      <c r="V6372">
        <v>156.1</v>
      </c>
      <c r="W6372">
        <v>87.4</v>
      </c>
    </row>
    <row r="6373" spans="1:23">
      <c r="A6373">
        <v>2012</v>
      </c>
      <c r="B6373">
        <v>73</v>
      </c>
      <c r="C6373" t="s">
        <v>23</v>
      </c>
      <c r="D6373" t="s">
        <v>30</v>
      </c>
      <c r="E6373" t="s">
        <v>21</v>
      </c>
      <c r="F6373" t="s">
        <v>24</v>
      </c>
      <c r="G6373" t="s">
        <v>25</v>
      </c>
      <c r="H6373" s="3">
        <v>20928.400000000001</v>
      </c>
      <c r="I6373" t="s">
        <v>19</v>
      </c>
      <c r="J6373" t="s">
        <v>22</v>
      </c>
      <c r="K63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29.078737448847601</v>
      </c>
      <c r="L6373" s="6">
        <f>TablaDatos[[#This Row],[IMC_raw]]/1000000000000000</f>
        <v>29.078737448847601</v>
      </c>
      <c r="M6373" s="2">
        <v>2.90787374488476E+16</v>
      </c>
      <c r="N63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3" s="13">
        <f t="shared" si="99"/>
        <v>6372</v>
      </c>
      <c r="P6373" s="2" t="str">
        <f>IF(TablaDatos[[#This Row],[Diabetes]]=0,"No","Si")</f>
        <v>No</v>
      </c>
      <c r="Q6373">
        <v>0</v>
      </c>
      <c r="R6373">
        <f>TablaDatos[[#This Row],[Aux2]]/10000000000000</f>
        <v>2270.2834220147001</v>
      </c>
      <c r="S6373" s="1">
        <v>2.2702834220147E+16</v>
      </c>
      <c r="T6373" s="7">
        <f>TablaDatos[[#This Row],[Aux3]]/100000000000000</f>
        <v>0.25030947823282002</v>
      </c>
      <c r="U6373" s="1">
        <v>25030947823282</v>
      </c>
      <c r="V6373">
        <v>165.1</v>
      </c>
      <c r="W6373">
        <v>104.4</v>
      </c>
    </row>
    <row r="6374" spans="1:23">
      <c r="A6374">
        <v>2012</v>
      </c>
      <c r="B6374">
        <v>63</v>
      </c>
      <c r="C6374" t="s">
        <v>16</v>
      </c>
      <c r="D6374" t="s">
        <v>29</v>
      </c>
      <c r="E6374" t="s">
        <v>18</v>
      </c>
      <c r="F6374" t="s">
        <v>19</v>
      </c>
      <c r="G6374" t="s">
        <v>28</v>
      </c>
      <c r="H6374" s="3">
        <v>16737.38</v>
      </c>
      <c r="I6374" t="s">
        <v>21</v>
      </c>
      <c r="J6374" t="s">
        <v>22</v>
      </c>
      <c r="K63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29.065464795537103</v>
      </c>
      <c r="L6374" s="6">
        <f>TablaDatos[[#This Row],[IMC_raw]]/1000000000000000</f>
        <v>2.9065464795537101</v>
      </c>
      <c r="M6374" s="2">
        <v>2906546479553710</v>
      </c>
      <c r="N63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4" s="13">
        <f t="shared" si="99"/>
        <v>6373</v>
      </c>
      <c r="P6374" s="2" t="str">
        <f>IF(TablaDatos[[#This Row],[Diabetes]]=0,"No","Si")</f>
        <v>No</v>
      </c>
      <c r="Q6374">
        <v>0</v>
      </c>
      <c r="R6374">
        <f>TablaDatos[[#This Row],[Aux2]]/10000000000000</f>
        <v>2097.1925744506102</v>
      </c>
      <c r="S6374" s="1">
        <v>2.09719257445061E+16</v>
      </c>
      <c r="T6374" s="7">
        <f>TablaDatos[[#This Row],[Aux3]]/100000000000000</f>
        <v>22.5084599519286</v>
      </c>
      <c r="U6374" s="1">
        <v>2250845995192860</v>
      </c>
      <c r="V6374">
        <v>154.5</v>
      </c>
      <c r="W6374">
        <v>96.9</v>
      </c>
    </row>
    <row r="6375" spans="1:23">
      <c r="A6375">
        <v>2012</v>
      </c>
      <c r="B6375">
        <v>56</v>
      </c>
      <c r="C6375" t="s">
        <v>16</v>
      </c>
      <c r="D6375" t="s">
        <v>34</v>
      </c>
      <c r="E6375" t="s">
        <v>18</v>
      </c>
      <c r="F6375" t="s">
        <v>19</v>
      </c>
      <c r="G6375" t="s">
        <v>28</v>
      </c>
      <c r="H6375" s="3">
        <v>45171.62</v>
      </c>
      <c r="I6375" t="s">
        <v>21</v>
      </c>
      <c r="J6375" t="s">
        <v>19</v>
      </c>
      <c r="K63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29.051532422108401</v>
      </c>
      <c r="L6375" s="6">
        <f>TablaDatos[[#This Row],[IMC_raw]]/1000000000000000</f>
        <v>29.051532422108401</v>
      </c>
      <c r="M6375" s="2">
        <v>2.90515324221084E+16</v>
      </c>
      <c r="N63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5" s="13">
        <f t="shared" si="99"/>
        <v>6374</v>
      </c>
      <c r="P6375" s="2" t="str">
        <f>IF(TablaDatos[[#This Row],[Diabetes]]=0,"No","Si")</f>
        <v>No</v>
      </c>
      <c r="Q6375">
        <v>0</v>
      </c>
      <c r="R6375">
        <f>TablaDatos[[#This Row],[Aux2]]/10000000000000</f>
        <v>2138.5330107192099</v>
      </c>
      <c r="S6375" s="1">
        <v>2.13853301071921E+16</v>
      </c>
      <c r="T6375" s="7">
        <f>TablaDatos[[#This Row],[Aux3]]/100000000000000</f>
        <v>243.91910679723799</v>
      </c>
      <c r="U6375" s="1">
        <v>2.43919106797238E+16</v>
      </c>
      <c r="V6375">
        <v>165.2</v>
      </c>
      <c r="W6375">
        <v>95.9</v>
      </c>
    </row>
    <row r="6376" spans="1:23">
      <c r="A6376">
        <v>2012</v>
      </c>
      <c r="B6376">
        <v>58</v>
      </c>
      <c r="C6376" t="s">
        <v>23</v>
      </c>
      <c r="D6376" t="s">
        <v>72</v>
      </c>
      <c r="E6376" t="s">
        <v>19</v>
      </c>
      <c r="F6376" t="s">
        <v>24</v>
      </c>
      <c r="G6376" t="s">
        <v>28</v>
      </c>
      <c r="H6376" s="3">
        <v>14831.77</v>
      </c>
      <c r="I6376" t="s">
        <v>21</v>
      </c>
      <c r="J6376" t="s">
        <v>22</v>
      </c>
      <c r="K63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29.0476566514049</v>
      </c>
      <c r="L6376" s="5">
        <f>TablaDatos[[#This Row],[IMC_raw]]/1000000000000000</f>
        <v>29.0476566514049</v>
      </c>
      <c r="M6376" s="2">
        <v>2.90476566514049E+16</v>
      </c>
      <c r="N63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6" s="13">
        <f t="shared" si="99"/>
        <v>6375</v>
      </c>
      <c r="P6376" s="2" t="str">
        <f>IF(TablaDatos[[#This Row],[Diabetes]]=0,"No","Si")</f>
        <v>No</v>
      </c>
      <c r="Q6376">
        <v>0</v>
      </c>
      <c r="R6376">
        <f>TablaDatos[[#This Row],[Aux2]]/10000000000000</f>
        <v>2047.59204070854</v>
      </c>
      <c r="S6376" s="1">
        <v>2.04759204070854E+16</v>
      </c>
      <c r="T6376" s="7">
        <f>TablaDatos[[#This Row],[Aux3]]/100000000000000</f>
        <v>215.52380550748401</v>
      </c>
      <c r="U6376" s="1">
        <v>2.15523805507484E+16</v>
      </c>
      <c r="V6376">
        <v>153.30000000000001</v>
      </c>
      <c r="W6376">
        <v>94.8</v>
      </c>
    </row>
    <row r="6377" spans="1:23">
      <c r="A6377">
        <v>2012</v>
      </c>
      <c r="B6377">
        <v>60</v>
      </c>
      <c r="C6377" t="s">
        <v>23</v>
      </c>
      <c r="D6377" t="s">
        <v>30</v>
      </c>
      <c r="E6377" t="s">
        <v>18</v>
      </c>
      <c r="F6377" t="s">
        <v>24</v>
      </c>
      <c r="G6377" t="s">
        <v>28</v>
      </c>
      <c r="H6377" s="3">
        <v>11409.15</v>
      </c>
      <c r="I6377" t="s">
        <v>19</v>
      </c>
      <c r="J6377" t="s">
        <v>22</v>
      </c>
      <c r="K63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29.0385647588197</v>
      </c>
      <c r="L6377" s="6">
        <f>TablaDatos[[#This Row],[IMC_raw]]/1000000000000000</f>
        <v>29.0385647588197</v>
      </c>
      <c r="M6377" s="2">
        <v>2.90385647588197E+16</v>
      </c>
      <c r="N63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7" s="13">
        <f t="shared" si="99"/>
        <v>6376</v>
      </c>
      <c r="P6377" s="2" t="str">
        <f>IF(TablaDatos[[#This Row],[Diabetes]]=0,"No","Si")</f>
        <v>Si</v>
      </c>
      <c r="Q6377">
        <v>1</v>
      </c>
      <c r="R6377">
        <f>TablaDatos[[#This Row],[Aux2]]/10000000000000</f>
        <v>2434.7977648659498</v>
      </c>
      <c r="S6377" s="1">
        <v>2.43479776486595E+16</v>
      </c>
      <c r="T6377" s="7">
        <f>TablaDatos[[#This Row],[Aux3]]/100000000000000</f>
        <v>0.28065740967040997</v>
      </c>
      <c r="U6377" s="1">
        <v>28065740967041</v>
      </c>
      <c r="V6377">
        <v>152.4</v>
      </c>
      <c r="W6377">
        <v>92.1</v>
      </c>
    </row>
    <row r="6378" spans="1:23">
      <c r="A6378">
        <v>2012</v>
      </c>
      <c r="B6378">
        <v>68</v>
      </c>
      <c r="C6378" t="s">
        <v>16</v>
      </c>
      <c r="D6378" t="s">
        <v>73</v>
      </c>
      <c r="E6378" t="s">
        <v>21</v>
      </c>
      <c r="F6378" t="s">
        <v>19</v>
      </c>
      <c r="G6378" t="s">
        <v>25</v>
      </c>
      <c r="H6378" s="3">
        <v>20037.419999999998</v>
      </c>
      <c r="I6378" t="s">
        <v>21</v>
      </c>
      <c r="J6378" t="s">
        <v>18</v>
      </c>
      <c r="K63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29.035305577014501</v>
      </c>
      <c r="L6378" s="5">
        <f>TablaDatos[[#This Row],[IMC_raw]]/1000000000000000</f>
        <v>29.035305577014501</v>
      </c>
      <c r="M6378" s="2">
        <v>2.90353055770145E+16</v>
      </c>
      <c r="N63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8" s="13">
        <f t="shared" si="99"/>
        <v>6377</v>
      </c>
      <c r="P6378" s="2" t="str">
        <f>IF(TablaDatos[[#This Row],[Diabetes]]=0,"No","Si")</f>
        <v>No</v>
      </c>
      <c r="Q6378">
        <v>0</v>
      </c>
      <c r="R6378">
        <f>TablaDatos[[#This Row],[Aux2]]/10000000000000</f>
        <v>2334.9698113817399</v>
      </c>
      <c r="S6378" s="1">
        <v>2.33496981138174E+16</v>
      </c>
      <c r="T6378" s="7">
        <f>TablaDatos[[#This Row],[Aux3]]/100000000000000</f>
        <v>219.29881957599</v>
      </c>
      <c r="U6378" s="1">
        <v>2.1929881957599E+16</v>
      </c>
      <c r="V6378">
        <v>160.5</v>
      </c>
      <c r="W6378">
        <v>96.8</v>
      </c>
    </row>
    <row r="6379" spans="1:23">
      <c r="A6379">
        <v>2012</v>
      </c>
      <c r="B6379">
        <v>71</v>
      </c>
      <c r="C6379" t="s">
        <v>23</v>
      </c>
      <c r="D6379" t="s">
        <v>42</v>
      </c>
      <c r="E6379" t="s">
        <v>21</v>
      </c>
      <c r="F6379" t="s">
        <v>19</v>
      </c>
      <c r="G6379" t="s">
        <v>25</v>
      </c>
      <c r="H6379" s="3">
        <v>12433.11</v>
      </c>
      <c r="I6379" t="s">
        <v>19</v>
      </c>
      <c r="J6379" t="s">
        <v>18</v>
      </c>
      <c r="K63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29.006343314113501</v>
      </c>
      <c r="L6379" s="6">
        <f>TablaDatos[[#This Row],[IMC_raw]]/1000000000000000</f>
        <v>29.006343314113501</v>
      </c>
      <c r="M6379" s="2">
        <v>2.90063433141135E+16</v>
      </c>
      <c r="N63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79" s="13">
        <f t="shared" si="99"/>
        <v>6378</v>
      </c>
      <c r="P6379" s="2" t="str">
        <f>IF(TablaDatos[[#This Row],[Diabetes]]=0,"No","Si")</f>
        <v>No</v>
      </c>
      <c r="Q6379">
        <v>0</v>
      </c>
      <c r="R6379">
        <f>TablaDatos[[#This Row],[Aux2]]/10000000000000</f>
        <v>207.67060292082201</v>
      </c>
      <c r="S6379" s="1">
        <v>2076706029208220</v>
      </c>
      <c r="T6379" s="7">
        <f>TablaDatos[[#This Row],[Aux3]]/100000000000000</f>
        <v>225.538694825671</v>
      </c>
      <c r="U6379" s="1">
        <v>2.25538694825671E+16</v>
      </c>
      <c r="V6379">
        <v>163.5</v>
      </c>
      <c r="W6379">
        <v>101.7</v>
      </c>
    </row>
    <row r="6380" spans="1:23">
      <c r="A6380">
        <v>2012</v>
      </c>
      <c r="B6380">
        <v>56</v>
      </c>
      <c r="C6380" t="s">
        <v>16</v>
      </c>
      <c r="D6380" t="s">
        <v>34</v>
      </c>
      <c r="E6380" t="s">
        <v>21</v>
      </c>
      <c r="F6380" t="s">
        <v>24</v>
      </c>
      <c r="G6380" t="s">
        <v>28</v>
      </c>
      <c r="H6380" s="3">
        <v>10819.57</v>
      </c>
      <c r="I6380" t="s">
        <v>19</v>
      </c>
      <c r="J6380" t="s">
        <v>22</v>
      </c>
      <c r="K63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28.966946512622101</v>
      </c>
      <c r="L6380" s="6">
        <f>TablaDatos[[#This Row],[IMC_raw]]/1000000000000000</f>
        <v>28.966946512622101</v>
      </c>
      <c r="M6380" s="2">
        <v>2.89669465126221E+16</v>
      </c>
      <c r="N63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0" s="13">
        <f t="shared" si="99"/>
        <v>6379</v>
      </c>
      <c r="P6380" s="2" t="str">
        <f>IF(TablaDatos[[#This Row],[Diabetes]]=0,"No","Si")</f>
        <v>No</v>
      </c>
      <c r="Q6380">
        <v>0</v>
      </c>
      <c r="R6380">
        <f>TablaDatos[[#This Row],[Aux2]]/10000000000000</f>
        <v>2067.0679738384802</v>
      </c>
      <c r="S6380" s="1">
        <v>2.06706797383848E+16</v>
      </c>
      <c r="T6380" s="7">
        <f>TablaDatos[[#This Row],[Aux3]]/100000000000000</f>
        <v>202.67422383674301</v>
      </c>
      <c r="U6380" s="1">
        <v>2.02674223836743E+16</v>
      </c>
      <c r="V6380">
        <v>158.4</v>
      </c>
      <c r="W6380">
        <v>98.4</v>
      </c>
    </row>
    <row r="6381" spans="1:23">
      <c r="A6381">
        <v>2012</v>
      </c>
      <c r="B6381">
        <v>62</v>
      </c>
      <c r="C6381" t="s">
        <v>16</v>
      </c>
      <c r="D6381" t="s">
        <v>72</v>
      </c>
      <c r="E6381" t="s">
        <v>18</v>
      </c>
      <c r="F6381" t="s">
        <v>24</v>
      </c>
      <c r="G6381" t="s">
        <v>28</v>
      </c>
      <c r="H6381" s="3">
        <v>10203.459999999999</v>
      </c>
      <c r="I6381" t="s">
        <v>21</v>
      </c>
      <c r="J6381" t="s">
        <v>18</v>
      </c>
      <c r="K63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28.955271532009903</v>
      </c>
      <c r="L6381" s="5">
        <f>TablaDatos[[#This Row],[IMC_raw]]/1000000000000000</f>
        <v>2.8955271532009901</v>
      </c>
      <c r="M6381" s="2">
        <v>2895527153200990</v>
      </c>
      <c r="N63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1" s="13">
        <f t="shared" si="99"/>
        <v>6380</v>
      </c>
      <c r="P6381" s="2" t="str">
        <f>IF(TablaDatos[[#This Row],[Diabetes]]=0,"No","Si")</f>
        <v>No</v>
      </c>
      <c r="Q6381">
        <v>0</v>
      </c>
      <c r="R6381">
        <f>TablaDatos[[#This Row],[Aux2]]/10000000000000</f>
        <v>2261.0330937989602</v>
      </c>
      <c r="S6381" s="1">
        <v>2.26103309379896E+16</v>
      </c>
      <c r="T6381" s="7">
        <f>TablaDatos[[#This Row],[Aux3]]/100000000000000</f>
        <v>223.33598407474801</v>
      </c>
      <c r="U6381" s="1">
        <v>2.23335984074748E+16</v>
      </c>
      <c r="V6381">
        <v>160.9</v>
      </c>
      <c r="W6381">
        <v>99.4</v>
      </c>
    </row>
    <row r="6382" spans="1:23">
      <c r="A6382">
        <v>2012</v>
      </c>
      <c r="B6382">
        <v>53</v>
      </c>
      <c r="C6382" t="s">
        <v>16</v>
      </c>
      <c r="D6382" t="s">
        <v>73</v>
      </c>
      <c r="E6382" t="s">
        <v>18</v>
      </c>
      <c r="F6382" t="s">
        <v>35</v>
      </c>
      <c r="G6382" t="s">
        <v>20</v>
      </c>
      <c r="H6382" s="3">
        <v>26687.21</v>
      </c>
      <c r="I6382" t="s">
        <v>19</v>
      </c>
      <c r="J6382" t="s">
        <v>18</v>
      </c>
      <c r="K63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28.8890595894743</v>
      </c>
      <c r="L6382" s="6">
        <f>TablaDatos[[#This Row],[IMC_raw]]/1000000000000000</f>
        <v>28.8890595894743</v>
      </c>
      <c r="M6382" s="2">
        <v>2.88890595894743E+16</v>
      </c>
      <c r="N63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2" s="13">
        <f t="shared" si="99"/>
        <v>6381</v>
      </c>
      <c r="P6382" s="2" t="str">
        <f>IF(TablaDatos[[#This Row],[Diabetes]]=0,"No","Si")</f>
        <v>No</v>
      </c>
      <c r="Q6382">
        <v>0</v>
      </c>
      <c r="R6382">
        <f>TablaDatos[[#This Row],[Aux2]]/10000000000000</f>
        <v>2177.5810430679098</v>
      </c>
      <c r="S6382" s="1">
        <v>2.17758104306791E+16</v>
      </c>
      <c r="T6382" s="7">
        <f>TablaDatos[[#This Row],[Aux3]]/100000000000000</f>
        <v>230.086029074111</v>
      </c>
      <c r="U6382" s="1">
        <v>2.30086029074111E+16</v>
      </c>
      <c r="V6382">
        <v>161.1</v>
      </c>
      <c r="W6382">
        <v>93.8</v>
      </c>
    </row>
    <row r="6383" spans="1:23">
      <c r="A6383">
        <v>2012</v>
      </c>
      <c r="B6383">
        <v>54</v>
      </c>
      <c r="C6383" t="s">
        <v>23</v>
      </c>
      <c r="D6383" t="s">
        <v>73</v>
      </c>
      <c r="E6383" t="s">
        <v>18</v>
      </c>
      <c r="F6383" t="s">
        <v>19</v>
      </c>
      <c r="G6383" t="s">
        <v>20</v>
      </c>
      <c r="H6383" s="3">
        <v>40240.19</v>
      </c>
      <c r="I6383" t="s">
        <v>19</v>
      </c>
      <c r="J6383" t="s">
        <v>22</v>
      </c>
      <c r="K63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28.858238469548198</v>
      </c>
      <c r="L6383" s="6">
        <f>TablaDatos[[#This Row],[IMC_raw]]/1000000000000000</f>
        <v>2.8858238469548199</v>
      </c>
      <c r="M6383" s="2">
        <v>2885823846954820</v>
      </c>
      <c r="N63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3" s="13">
        <f t="shared" si="99"/>
        <v>6382</v>
      </c>
      <c r="P6383" s="2" t="str">
        <f>IF(TablaDatos[[#This Row],[Diabetes]]=0,"No","Si")</f>
        <v>No</v>
      </c>
      <c r="Q6383">
        <v>0</v>
      </c>
      <c r="R6383">
        <f>TablaDatos[[#This Row],[Aux2]]/10000000000000</f>
        <v>2240.7515473117301</v>
      </c>
      <c r="S6383" s="1">
        <v>2.24075154731173E+16</v>
      </c>
      <c r="T6383" s="7">
        <f>TablaDatos[[#This Row],[Aux3]]/100000000000000</f>
        <v>24.114108528557001</v>
      </c>
      <c r="U6383" s="1">
        <v>2411410852855700</v>
      </c>
      <c r="V6383">
        <v>139.69999999999999</v>
      </c>
      <c r="W6383">
        <v>90.8</v>
      </c>
    </row>
    <row r="6384" spans="1:23">
      <c r="A6384">
        <v>2012</v>
      </c>
      <c r="B6384">
        <v>57</v>
      </c>
      <c r="C6384" t="s">
        <v>23</v>
      </c>
      <c r="D6384" t="s">
        <v>36</v>
      </c>
      <c r="E6384" t="s">
        <v>18</v>
      </c>
      <c r="F6384" t="s">
        <v>19</v>
      </c>
      <c r="G6384" t="s">
        <v>28</v>
      </c>
      <c r="H6384" s="3">
        <v>14600.44</v>
      </c>
      <c r="I6384" t="s">
        <v>21</v>
      </c>
      <c r="J6384" t="s">
        <v>19</v>
      </c>
      <c r="K63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28.8569304202558</v>
      </c>
      <c r="L6384" s="6">
        <f>TablaDatos[[#This Row],[IMC_raw]]/1000000000000000</f>
        <v>28.8569304202558</v>
      </c>
      <c r="M6384" s="2">
        <v>2.88569304202558E+16</v>
      </c>
      <c r="N63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4" s="13">
        <f t="shared" si="99"/>
        <v>6383</v>
      </c>
      <c r="P6384" s="2" t="str">
        <f>IF(TablaDatos[[#This Row],[Diabetes]]=0,"No","Si")</f>
        <v>No</v>
      </c>
      <c r="Q6384">
        <v>0</v>
      </c>
      <c r="R6384">
        <f>TablaDatos[[#This Row],[Aux2]]/10000000000000</f>
        <v>222.009069939889</v>
      </c>
      <c r="S6384" s="1">
        <v>2220090699398890</v>
      </c>
      <c r="T6384" s="7">
        <f>TablaDatos[[#This Row],[Aux3]]/100000000000000</f>
        <v>230.56862633481501</v>
      </c>
      <c r="U6384" s="1">
        <v>2.30568626334815E+16</v>
      </c>
      <c r="V6384">
        <v>162.4</v>
      </c>
      <c r="W6384">
        <v>92.2</v>
      </c>
    </row>
    <row r="6385" spans="1:23">
      <c r="A6385">
        <v>2012</v>
      </c>
      <c r="B6385">
        <v>63</v>
      </c>
      <c r="C6385" t="s">
        <v>23</v>
      </c>
      <c r="D6385" t="s">
        <v>73</v>
      </c>
      <c r="E6385" t="s">
        <v>18</v>
      </c>
      <c r="F6385" t="s">
        <v>19</v>
      </c>
      <c r="G6385" t="s">
        <v>28</v>
      </c>
      <c r="H6385" s="3">
        <v>26111.19</v>
      </c>
      <c r="I6385" t="s">
        <v>19</v>
      </c>
      <c r="J6385" t="s">
        <v>22</v>
      </c>
      <c r="K63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28.821063986552598</v>
      </c>
      <c r="L6385" s="6">
        <f>TablaDatos[[#This Row],[IMC_raw]]/100000000000000</f>
        <v>28.821063986552598</v>
      </c>
      <c r="M6385" s="2">
        <v>2882106398655260</v>
      </c>
      <c r="N63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5" s="13">
        <f t="shared" si="99"/>
        <v>6384</v>
      </c>
      <c r="P6385" s="2" t="str">
        <f>IF(TablaDatos[[#This Row],[Diabetes]]=0,"No","Si")</f>
        <v>No</v>
      </c>
      <c r="Q6385">
        <v>0</v>
      </c>
      <c r="R6385">
        <f>TablaDatos[[#This Row],[Aux2]]/10000000000000</f>
        <v>191.839965256363</v>
      </c>
      <c r="S6385" s="1">
        <v>1918399652563630</v>
      </c>
      <c r="T6385" s="7">
        <f>TablaDatos[[#This Row],[Aux3]]/100000000000000</f>
        <v>24.800693087710101</v>
      </c>
      <c r="U6385" s="1">
        <v>2480069308771010</v>
      </c>
      <c r="V6385">
        <v>153.80000000000001</v>
      </c>
      <c r="W6385">
        <v>92.7</v>
      </c>
    </row>
    <row r="6386" spans="1:23">
      <c r="A6386">
        <v>2012</v>
      </c>
      <c r="B6386">
        <v>68</v>
      </c>
      <c r="C6386" t="s">
        <v>23</v>
      </c>
      <c r="D6386" t="s">
        <v>34</v>
      </c>
      <c r="E6386" t="s">
        <v>18</v>
      </c>
      <c r="F6386" t="s">
        <v>19</v>
      </c>
      <c r="G6386" t="s">
        <v>25</v>
      </c>
      <c r="H6386" s="3">
        <v>13669.88</v>
      </c>
      <c r="I6386" t="s">
        <v>19</v>
      </c>
      <c r="J6386" t="s">
        <v>22</v>
      </c>
      <c r="K63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28.784802809829898</v>
      </c>
      <c r="L6386" s="5">
        <f>TablaDatos[[#This Row],[IMC_raw]]/1000000000000000</f>
        <v>2.8784802809829899</v>
      </c>
      <c r="M6386" s="2">
        <v>2878480280982990</v>
      </c>
      <c r="N63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6" s="13">
        <f t="shared" si="99"/>
        <v>6385</v>
      </c>
      <c r="P6386" s="2" t="str">
        <f>IF(TablaDatos[[#This Row],[Diabetes]]=0,"No","Si")</f>
        <v>No</v>
      </c>
      <c r="Q6386">
        <v>0</v>
      </c>
      <c r="R6386">
        <f>TablaDatos[[#This Row],[Aux2]]/10000000000000</f>
        <v>1866.3123008160201</v>
      </c>
      <c r="S6386" s="1">
        <v>1.86631230081602E+16</v>
      </c>
      <c r="T6386" s="7">
        <f>TablaDatos[[#This Row],[Aux3]]/100000000000000</f>
        <v>198.28622511082</v>
      </c>
      <c r="U6386" s="1">
        <v>1.9828622511082E+16</v>
      </c>
      <c r="V6386">
        <v>150.19999999999999</v>
      </c>
      <c r="W6386">
        <v>94.3</v>
      </c>
    </row>
    <row r="6387" spans="1:23">
      <c r="A6387">
        <v>2012</v>
      </c>
      <c r="B6387">
        <v>49</v>
      </c>
      <c r="C6387" t="s">
        <v>23</v>
      </c>
      <c r="D6387" t="s">
        <v>26</v>
      </c>
      <c r="E6387" t="s">
        <v>18</v>
      </c>
      <c r="F6387" t="s">
        <v>35</v>
      </c>
      <c r="G6387" t="s">
        <v>20</v>
      </c>
      <c r="H6387" s="3">
        <v>45808.53</v>
      </c>
      <c r="I6387" t="s">
        <v>19</v>
      </c>
      <c r="J6387" t="s">
        <v>19</v>
      </c>
      <c r="K63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28.777754657996702</v>
      </c>
      <c r="L6387" s="5">
        <f>TablaDatos[[#This Row],[IMC_raw]]/1000000000000000</f>
        <v>2.8777754657996701</v>
      </c>
      <c r="M6387" s="2">
        <v>2877775465799670</v>
      </c>
      <c r="N63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7" s="13">
        <f t="shared" si="99"/>
        <v>6386</v>
      </c>
      <c r="P6387" s="2" t="str">
        <f>IF(TablaDatos[[#This Row],[Diabetes]]=0,"No","Si")</f>
        <v>No</v>
      </c>
      <c r="Q6387">
        <v>0</v>
      </c>
      <c r="R6387">
        <f>TablaDatos[[#This Row],[Aux2]]/10000000000000</f>
        <v>192.60504463405201</v>
      </c>
      <c r="S6387" s="1">
        <v>1926050446340520</v>
      </c>
      <c r="T6387" s="7">
        <f>TablaDatos[[#This Row],[Aux3]]/100000000000000</f>
        <v>229.25547042616199</v>
      </c>
      <c r="U6387" s="1">
        <v>2.29255470426162E+16</v>
      </c>
      <c r="V6387">
        <v>145.30000000000001</v>
      </c>
      <c r="W6387">
        <v>91.7</v>
      </c>
    </row>
    <row r="6388" spans="1:23">
      <c r="A6388">
        <v>2012</v>
      </c>
      <c r="B6388">
        <v>49</v>
      </c>
      <c r="C6388" t="s">
        <v>16</v>
      </c>
      <c r="D6388" t="s">
        <v>73</v>
      </c>
      <c r="E6388" t="s">
        <v>19</v>
      </c>
      <c r="F6388" t="s">
        <v>24</v>
      </c>
      <c r="G6388" t="s">
        <v>20</v>
      </c>
      <c r="H6388" s="3">
        <v>39324.32</v>
      </c>
      <c r="I6388" t="s">
        <v>21</v>
      </c>
      <c r="J6388" t="s">
        <v>18</v>
      </c>
      <c r="K63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28.756219056403701</v>
      </c>
      <c r="L6388" s="5">
        <f>TablaDatos[[#This Row],[IMC_raw]]/1000000000000000</f>
        <v>2.87562190564037</v>
      </c>
      <c r="M6388" s="2">
        <v>2875621905640370</v>
      </c>
      <c r="N63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8" s="13">
        <f t="shared" si="99"/>
        <v>6387</v>
      </c>
      <c r="P6388" s="2" t="str">
        <f>IF(TablaDatos[[#This Row],[Diabetes]]=0,"No","Si")</f>
        <v>No</v>
      </c>
      <c r="Q6388">
        <v>0</v>
      </c>
      <c r="R6388">
        <f>TablaDatos[[#This Row],[Aux2]]/10000000000000</f>
        <v>21.8563585210619</v>
      </c>
      <c r="S6388" s="1">
        <v>218563585210619</v>
      </c>
      <c r="T6388" s="7">
        <f>TablaDatos[[#This Row],[Aux3]]/100000000000000</f>
        <v>234.684801507099</v>
      </c>
      <c r="U6388" s="1">
        <v>2.34684801507099E+16</v>
      </c>
      <c r="V6388">
        <v>157.6</v>
      </c>
      <c r="W6388">
        <v>91.3</v>
      </c>
    </row>
    <row r="6389" spans="1:23">
      <c r="A6389">
        <v>2012</v>
      </c>
      <c r="B6389">
        <v>55</v>
      </c>
      <c r="C6389" t="s">
        <v>23</v>
      </c>
      <c r="D6389" t="s">
        <v>73</v>
      </c>
      <c r="E6389" t="s">
        <v>18</v>
      </c>
      <c r="F6389" t="s">
        <v>24</v>
      </c>
      <c r="G6389" t="s">
        <v>28</v>
      </c>
      <c r="H6389" s="3">
        <v>18407.93</v>
      </c>
      <c r="I6389" t="s">
        <v>21</v>
      </c>
      <c r="J6389" t="s">
        <v>18</v>
      </c>
      <c r="K63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28.748804887652799</v>
      </c>
      <c r="L6389" s="5">
        <f>TablaDatos[[#This Row],[IMC_raw]]/1000000000000000</f>
        <v>28.748804887652799</v>
      </c>
      <c r="M6389" s="2">
        <v>2.87488048876528E+16</v>
      </c>
      <c r="N63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89" s="13">
        <f t="shared" si="99"/>
        <v>6388</v>
      </c>
      <c r="P6389" s="2" t="str">
        <f>IF(TablaDatos[[#This Row],[Diabetes]]=0,"No","Si")</f>
        <v>No</v>
      </c>
      <c r="Q6389">
        <v>0</v>
      </c>
      <c r="R6389">
        <f>TablaDatos[[#This Row],[Aux2]]/10000000000000</f>
        <v>2180.13836530149</v>
      </c>
      <c r="S6389" s="1">
        <v>2.18013836530149E+16</v>
      </c>
      <c r="T6389" s="7">
        <f>TablaDatos[[#This Row],[Aux3]]/100000000000000</f>
        <v>25.175845423884802</v>
      </c>
      <c r="U6389" s="1">
        <v>2517584542388480</v>
      </c>
      <c r="V6389">
        <v>154.80000000000001</v>
      </c>
      <c r="W6389">
        <v>94.4</v>
      </c>
    </row>
    <row r="6390" spans="1:23">
      <c r="A6390">
        <v>2012</v>
      </c>
      <c r="B6390">
        <v>66</v>
      </c>
      <c r="C6390" t="s">
        <v>16</v>
      </c>
      <c r="D6390" t="s">
        <v>74</v>
      </c>
      <c r="E6390" t="s">
        <v>31</v>
      </c>
      <c r="F6390" t="s">
        <v>24</v>
      </c>
      <c r="G6390" t="s">
        <v>25</v>
      </c>
      <c r="H6390" s="3">
        <v>16110.86</v>
      </c>
      <c r="I6390" t="s">
        <v>19</v>
      </c>
      <c r="J6390" t="s">
        <v>19</v>
      </c>
      <c r="K63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28.7444535392261</v>
      </c>
      <c r="L6390" s="5">
        <f>TablaDatos[[#This Row],[IMC_raw]]/1000000000000000</f>
        <v>28.7444535392261</v>
      </c>
      <c r="M6390" s="2">
        <v>2.87444535392261E+16</v>
      </c>
      <c r="N63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0" s="13">
        <f t="shared" si="99"/>
        <v>6389</v>
      </c>
      <c r="P6390" s="2" t="str">
        <f>IF(TablaDatos[[#This Row],[Diabetes]]=0,"No","Si")</f>
        <v>No</v>
      </c>
      <c r="Q6390">
        <v>0</v>
      </c>
      <c r="R6390">
        <f>TablaDatos[[#This Row],[Aux2]]/10000000000000</f>
        <v>2290.14236364519</v>
      </c>
      <c r="S6390" s="1">
        <v>2.29014236364519E+16</v>
      </c>
      <c r="T6390" s="7">
        <f>TablaDatos[[#This Row],[Aux3]]/100000000000000</f>
        <v>236.62879693584199</v>
      </c>
      <c r="U6390" s="1">
        <v>2.36628796935842E+16</v>
      </c>
      <c r="V6390">
        <v>165.1</v>
      </c>
      <c r="W6390">
        <v>98.3</v>
      </c>
    </row>
    <row r="6391" spans="1:23">
      <c r="A6391">
        <v>2012</v>
      </c>
      <c r="B6391">
        <v>63</v>
      </c>
      <c r="C6391" t="s">
        <v>23</v>
      </c>
      <c r="D6391" t="s">
        <v>17</v>
      </c>
      <c r="E6391" t="s">
        <v>19</v>
      </c>
      <c r="F6391" t="s">
        <v>24</v>
      </c>
      <c r="G6391" t="s">
        <v>28</v>
      </c>
      <c r="H6391" s="3">
        <v>13942.68</v>
      </c>
      <c r="I6391" t="s">
        <v>21</v>
      </c>
      <c r="J6391" t="s">
        <v>19</v>
      </c>
      <c r="K63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28.741445118066999</v>
      </c>
      <c r="L6391" s="6">
        <f>TablaDatos[[#This Row],[IMC_raw]]/1000000000000000</f>
        <v>28.741445118066999</v>
      </c>
      <c r="M6391" s="2">
        <v>2.8741445118067E+16</v>
      </c>
      <c r="N63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1" s="13">
        <f t="shared" si="99"/>
        <v>6390</v>
      </c>
      <c r="P6391" s="2" t="str">
        <f>IF(TablaDatos[[#This Row],[Diabetes]]=0,"No","Si")</f>
        <v>Si</v>
      </c>
      <c r="Q6391">
        <v>1</v>
      </c>
      <c r="R6391">
        <f>TablaDatos[[#This Row],[Aux2]]/10000000000000</f>
        <v>2114.2662419054</v>
      </c>
      <c r="S6391" s="1">
        <v>2.1142662419054E+16</v>
      </c>
      <c r="T6391" s="7">
        <f>TablaDatos[[#This Row],[Aux3]]/100000000000000</f>
        <v>243.278975194878</v>
      </c>
      <c r="U6391" s="1">
        <v>2.43278975194878E+16</v>
      </c>
      <c r="V6391">
        <v>165.2</v>
      </c>
      <c r="W6391">
        <v>97.7</v>
      </c>
    </row>
    <row r="6392" spans="1:23">
      <c r="A6392">
        <v>2012</v>
      </c>
      <c r="B6392">
        <v>65</v>
      </c>
      <c r="C6392" t="s">
        <v>16</v>
      </c>
      <c r="D6392" t="s">
        <v>73</v>
      </c>
      <c r="E6392" t="s">
        <v>31</v>
      </c>
      <c r="F6392" t="s">
        <v>24</v>
      </c>
      <c r="G6392" t="s">
        <v>25</v>
      </c>
      <c r="H6392" s="3">
        <v>20977.21</v>
      </c>
      <c r="I6392" t="s">
        <v>21</v>
      </c>
      <c r="J6392" t="s">
        <v>18</v>
      </c>
      <c r="K63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28.739837497724199</v>
      </c>
      <c r="L6392" s="6">
        <f>TablaDatos[[#This Row],[IMC_raw]]/1000000000000000</f>
        <v>28.739837497724199</v>
      </c>
      <c r="M6392" s="2">
        <v>2.87398374977242E+16</v>
      </c>
      <c r="N63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2" s="13">
        <f t="shared" si="99"/>
        <v>6391</v>
      </c>
      <c r="P6392" s="2" t="str">
        <f>IF(TablaDatos[[#This Row],[Diabetes]]=0,"No","Si")</f>
        <v>No</v>
      </c>
      <c r="Q6392">
        <v>0</v>
      </c>
      <c r="R6392">
        <f>TablaDatos[[#This Row],[Aux2]]/10000000000000</f>
        <v>2123.9575331071201</v>
      </c>
      <c r="S6392" s="1">
        <v>2.12395753310712E+16</v>
      </c>
      <c r="T6392" s="7">
        <f>TablaDatos[[#This Row],[Aux3]]/100000000000000</f>
        <v>2.5673693695474502</v>
      </c>
      <c r="U6392" s="1">
        <v>256736936954745</v>
      </c>
      <c r="V6392">
        <v>167.1</v>
      </c>
      <c r="W6392">
        <v>102.7</v>
      </c>
    </row>
    <row r="6393" spans="1:23">
      <c r="A6393">
        <v>2012</v>
      </c>
      <c r="B6393">
        <v>67</v>
      </c>
      <c r="C6393" t="s">
        <v>16</v>
      </c>
      <c r="D6393" t="s">
        <v>30</v>
      </c>
      <c r="E6393" t="s">
        <v>21</v>
      </c>
      <c r="F6393" t="s">
        <v>24</v>
      </c>
      <c r="G6393" t="s">
        <v>25</v>
      </c>
      <c r="H6393" s="3">
        <v>13316.15</v>
      </c>
      <c r="I6393" t="s">
        <v>21</v>
      </c>
      <c r="J6393" t="s">
        <v>22</v>
      </c>
      <c r="K63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28.733080567063102</v>
      </c>
      <c r="L6393" s="6">
        <f>TablaDatos[[#This Row],[IMC_raw]]/1000000000000000</f>
        <v>28.733080567063102</v>
      </c>
      <c r="M6393" s="2">
        <v>2.87330805670631E+16</v>
      </c>
      <c r="N63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3" s="13">
        <f t="shared" si="99"/>
        <v>6392</v>
      </c>
      <c r="P6393" s="2" t="str">
        <f>IF(TablaDatos[[#This Row],[Diabetes]]=0,"No","Si")</f>
        <v>No</v>
      </c>
      <c r="Q6393">
        <v>0</v>
      </c>
      <c r="R6393">
        <f>TablaDatos[[#This Row],[Aux2]]/10000000000000</f>
        <v>2182.7360968909202</v>
      </c>
      <c r="S6393" s="1">
        <v>2.18273609689092E+16</v>
      </c>
      <c r="T6393" s="7">
        <f>TablaDatos[[#This Row],[Aux3]]/100000000000000</f>
        <v>224.49855540374901</v>
      </c>
      <c r="U6393" s="1">
        <v>2.24498555403749E+16</v>
      </c>
      <c r="V6393">
        <v>162</v>
      </c>
      <c r="W6393">
        <v>98</v>
      </c>
    </row>
    <row r="6394" spans="1:23">
      <c r="A6394">
        <v>2012</v>
      </c>
      <c r="B6394">
        <v>52</v>
      </c>
      <c r="C6394" t="s">
        <v>23</v>
      </c>
      <c r="D6394" t="s">
        <v>73</v>
      </c>
      <c r="E6394" t="s">
        <v>18</v>
      </c>
      <c r="F6394" t="s">
        <v>24</v>
      </c>
      <c r="G6394" t="s">
        <v>20</v>
      </c>
      <c r="H6394" s="3">
        <v>19344.72</v>
      </c>
      <c r="I6394" t="s">
        <v>21</v>
      </c>
      <c r="J6394" t="s">
        <v>18</v>
      </c>
      <c r="K63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28.7295252164723</v>
      </c>
      <c r="L6394" s="5">
        <f>TablaDatos[[#This Row],[IMC_raw]]/1000000000000000</f>
        <v>2.87295252164723</v>
      </c>
      <c r="M6394" s="2">
        <v>2872952521647230</v>
      </c>
      <c r="N63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4" s="13">
        <f t="shared" si="99"/>
        <v>6393</v>
      </c>
      <c r="P6394" s="2" t="str">
        <f>IF(TablaDatos[[#This Row],[Diabetes]]=0,"No","Si")</f>
        <v>No</v>
      </c>
      <c r="Q6394">
        <v>0</v>
      </c>
      <c r="R6394">
        <f>TablaDatos[[#This Row],[Aux2]]/10000000000000</f>
        <v>212.586508947542</v>
      </c>
      <c r="S6394" s="1">
        <v>2125865089475420</v>
      </c>
      <c r="T6394" s="7">
        <f>TablaDatos[[#This Row],[Aux3]]/100000000000000</f>
        <v>222.186415361065</v>
      </c>
      <c r="U6394" s="1">
        <v>2.22186415361065E+16</v>
      </c>
      <c r="V6394">
        <v>146.4</v>
      </c>
      <c r="W6394">
        <v>79.900000000000006</v>
      </c>
    </row>
    <row r="6395" spans="1:23">
      <c r="A6395">
        <v>2012</v>
      </c>
      <c r="B6395">
        <v>57</v>
      </c>
      <c r="C6395" t="s">
        <v>16</v>
      </c>
      <c r="D6395" t="s">
        <v>74</v>
      </c>
      <c r="E6395" t="s">
        <v>21</v>
      </c>
      <c r="F6395" t="s">
        <v>19</v>
      </c>
      <c r="G6395" t="s">
        <v>28</v>
      </c>
      <c r="H6395" s="3">
        <v>11854.41</v>
      </c>
      <c r="I6395" t="s">
        <v>21</v>
      </c>
      <c r="J6395" t="s">
        <v>19</v>
      </c>
      <c r="K63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28.711586575025699</v>
      </c>
      <c r="L6395" s="5">
        <f>TablaDatos[[#This Row],[IMC_raw]]/1000000000000000</f>
        <v>28.711586575025699</v>
      </c>
      <c r="M6395" s="2">
        <v>2.87115865750257E+16</v>
      </c>
      <c r="N63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5" s="13">
        <f t="shared" si="99"/>
        <v>6394</v>
      </c>
      <c r="P6395" s="2" t="str">
        <f>IF(TablaDatos[[#This Row],[Diabetes]]=0,"No","Si")</f>
        <v>No</v>
      </c>
      <c r="Q6395">
        <v>0</v>
      </c>
      <c r="R6395">
        <f>TablaDatos[[#This Row],[Aux2]]/10000000000000</f>
        <v>2003.7711844948701</v>
      </c>
      <c r="S6395" s="1">
        <v>2.00377118449487E+16</v>
      </c>
      <c r="T6395" s="7">
        <f>TablaDatos[[#This Row],[Aux3]]/100000000000000</f>
        <v>212.32218016987599</v>
      </c>
      <c r="U6395" s="1">
        <v>2.12322180169876E+16</v>
      </c>
      <c r="V6395">
        <v>158.69999999999999</v>
      </c>
      <c r="W6395">
        <v>100.5</v>
      </c>
    </row>
    <row r="6396" spans="1:23">
      <c r="A6396">
        <v>2012</v>
      </c>
      <c r="B6396">
        <v>54</v>
      </c>
      <c r="C6396" t="s">
        <v>23</v>
      </c>
      <c r="D6396" t="s">
        <v>73</v>
      </c>
      <c r="E6396" t="s">
        <v>18</v>
      </c>
      <c r="F6396" t="s">
        <v>19</v>
      </c>
      <c r="G6396" t="s">
        <v>20</v>
      </c>
      <c r="H6396" s="3">
        <v>21460.400000000001</v>
      </c>
      <c r="I6396" t="s">
        <v>19</v>
      </c>
      <c r="J6396" t="s">
        <v>21</v>
      </c>
      <c r="K63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28.703470676271301</v>
      </c>
      <c r="L6396" s="5">
        <f>TablaDatos[[#This Row],[IMC_raw]]/1000000000000000</f>
        <v>28.703470676271301</v>
      </c>
      <c r="M6396" s="2">
        <v>2.87034706762713E+16</v>
      </c>
      <c r="N63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6" s="13">
        <f t="shared" si="99"/>
        <v>6395</v>
      </c>
      <c r="P6396" s="2" t="str">
        <f>IF(TablaDatos[[#This Row],[Diabetes]]=0,"No","Si")</f>
        <v>No</v>
      </c>
      <c r="Q6396">
        <v>0</v>
      </c>
      <c r="R6396">
        <f>TablaDatos[[#This Row],[Aux2]]/10000000000000</f>
        <v>223.58644124851301</v>
      </c>
      <c r="S6396" s="1">
        <v>2235864412485130</v>
      </c>
      <c r="T6396" s="7">
        <f>TablaDatos[[#This Row],[Aux3]]/100000000000000</f>
        <v>24.191884148282501</v>
      </c>
      <c r="U6396" s="1">
        <v>2419188414828250</v>
      </c>
      <c r="V6396">
        <v>146.69999999999999</v>
      </c>
      <c r="W6396">
        <v>86.9</v>
      </c>
    </row>
    <row r="6397" spans="1:23">
      <c r="A6397">
        <v>2012</v>
      </c>
      <c r="B6397">
        <v>55</v>
      </c>
      <c r="C6397" t="s">
        <v>23</v>
      </c>
      <c r="D6397" t="s">
        <v>34</v>
      </c>
      <c r="E6397" t="s">
        <v>18</v>
      </c>
      <c r="F6397" t="s">
        <v>24</v>
      </c>
      <c r="G6397" t="s">
        <v>28</v>
      </c>
      <c r="H6397" s="3">
        <v>30404.83</v>
      </c>
      <c r="I6397" t="s">
        <v>21</v>
      </c>
      <c r="J6397" t="s">
        <v>22</v>
      </c>
      <c r="K63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28.692414794603998</v>
      </c>
      <c r="L6397" s="5">
        <f>TablaDatos[[#This Row],[IMC_raw]]/1000000000000000</f>
        <v>2.8692414794604</v>
      </c>
      <c r="M6397" s="2">
        <v>2869241479460400</v>
      </c>
      <c r="N63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7" s="13">
        <f t="shared" si="99"/>
        <v>6396</v>
      </c>
      <c r="P6397" s="2" t="str">
        <f>IF(TablaDatos[[#This Row],[Diabetes]]=0,"No","Si")</f>
        <v>No</v>
      </c>
      <c r="Q6397">
        <v>0</v>
      </c>
      <c r="R6397">
        <f>TablaDatos[[#This Row],[Aux2]]/10000000000000</f>
        <v>2233.1844186889198</v>
      </c>
      <c r="S6397" s="1">
        <v>2.23318441868892E+16</v>
      </c>
      <c r="T6397" s="7">
        <f>TablaDatos[[#This Row],[Aux3]]/100000000000000</f>
        <v>24.009322783399199</v>
      </c>
      <c r="U6397" s="1">
        <v>2400932278339920</v>
      </c>
      <c r="V6397">
        <v>152.6</v>
      </c>
      <c r="W6397">
        <v>91.6</v>
      </c>
    </row>
    <row r="6398" spans="1:23">
      <c r="A6398">
        <v>2012</v>
      </c>
      <c r="B6398">
        <v>56</v>
      </c>
      <c r="C6398" t="s">
        <v>16</v>
      </c>
      <c r="D6398" t="s">
        <v>73</v>
      </c>
      <c r="E6398" t="s">
        <v>21</v>
      </c>
      <c r="F6398" t="s">
        <v>24</v>
      </c>
      <c r="G6398" t="s">
        <v>28</v>
      </c>
      <c r="H6398" s="3">
        <v>28158.05</v>
      </c>
      <c r="I6398" t="s">
        <v>21</v>
      </c>
      <c r="J6398" t="s">
        <v>21</v>
      </c>
      <c r="K63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28.675381225922301</v>
      </c>
      <c r="L6398" s="5">
        <f>TablaDatos[[#This Row],[IMC_raw]]/1000000000000000</f>
        <v>28.675381225922301</v>
      </c>
      <c r="M6398" s="2">
        <v>2.86753812259223E+16</v>
      </c>
      <c r="N63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8" s="13">
        <f t="shared" si="99"/>
        <v>6397</v>
      </c>
      <c r="P6398" s="2" t="str">
        <f>IF(TablaDatos[[#This Row],[Diabetes]]=0,"No","Si")</f>
        <v>No</v>
      </c>
      <c r="Q6398">
        <v>0</v>
      </c>
      <c r="R6398">
        <f>TablaDatos[[#This Row],[Aux2]]/10000000000000</f>
        <v>2232.2577567259</v>
      </c>
      <c r="S6398" s="1">
        <v>2.2322577567259E+16</v>
      </c>
      <c r="T6398" s="7">
        <f>TablaDatos[[#This Row],[Aux3]]/100000000000000</f>
        <v>264.77017855487998</v>
      </c>
      <c r="U6398" s="1">
        <v>2.6477017855488E+16</v>
      </c>
      <c r="V6398">
        <v>156.6</v>
      </c>
      <c r="W6398">
        <v>99.4</v>
      </c>
    </row>
    <row r="6399" spans="1:23">
      <c r="A6399">
        <v>2012</v>
      </c>
      <c r="B6399">
        <v>52</v>
      </c>
      <c r="C6399" t="s">
        <v>23</v>
      </c>
      <c r="D6399" t="s">
        <v>73</v>
      </c>
      <c r="E6399" t="s">
        <v>19</v>
      </c>
      <c r="F6399" t="s">
        <v>35</v>
      </c>
      <c r="G6399" t="s">
        <v>20</v>
      </c>
      <c r="H6399" s="3">
        <v>35526.699999999997</v>
      </c>
      <c r="I6399" t="s">
        <v>19</v>
      </c>
      <c r="J6399" t="s">
        <v>22</v>
      </c>
      <c r="K63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28.590326531825902</v>
      </c>
      <c r="L6399" s="6">
        <f>TablaDatos[[#This Row],[IMC_raw]]/1000000000000000</f>
        <v>28.590326531825902</v>
      </c>
      <c r="M6399" s="2">
        <v>2.85903265318259E+16</v>
      </c>
      <c r="N63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399" s="13">
        <f t="shared" si="99"/>
        <v>6398</v>
      </c>
      <c r="P6399" s="2" t="str">
        <f>IF(TablaDatos[[#This Row],[Diabetes]]=0,"No","Si")</f>
        <v>No</v>
      </c>
      <c r="Q6399">
        <v>0</v>
      </c>
      <c r="R6399">
        <f>TablaDatos[[#This Row],[Aux2]]/10000000000000</f>
        <v>218.71569493615601</v>
      </c>
      <c r="S6399" s="1">
        <v>2187156949361560</v>
      </c>
      <c r="T6399" s="7">
        <f>TablaDatos[[#This Row],[Aux3]]/100000000000000</f>
        <v>192.73772015576901</v>
      </c>
      <c r="U6399" s="1">
        <v>1.92737720155769E+16</v>
      </c>
      <c r="V6399">
        <v>145.5</v>
      </c>
      <c r="W6399">
        <v>94.3</v>
      </c>
    </row>
    <row r="6400" spans="1:23">
      <c r="A6400">
        <v>2012</v>
      </c>
      <c r="B6400">
        <v>67</v>
      </c>
      <c r="C6400" t="s">
        <v>16</v>
      </c>
      <c r="D6400" t="s">
        <v>37</v>
      </c>
      <c r="E6400" t="s">
        <v>19</v>
      </c>
      <c r="F6400" t="s">
        <v>19</v>
      </c>
      <c r="G6400" t="s">
        <v>25</v>
      </c>
      <c r="H6400" s="3">
        <v>12420.62</v>
      </c>
      <c r="I6400" t="s">
        <v>19</v>
      </c>
      <c r="J6400" t="s">
        <v>22</v>
      </c>
      <c r="K64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28.525388149304099</v>
      </c>
      <c r="L6400" s="6">
        <f>TablaDatos[[#This Row],[IMC_raw]]/1000000000000000</f>
        <v>28.525388149304099</v>
      </c>
      <c r="M6400" s="2">
        <v>2.85253881493041E+16</v>
      </c>
      <c r="N64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0" s="13">
        <f t="shared" si="99"/>
        <v>6399</v>
      </c>
      <c r="P6400" s="2" t="str">
        <f>IF(TablaDatos[[#This Row],[Diabetes]]=0,"No","Si")</f>
        <v>No</v>
      </c>
      <c r="Q6400">
        <v>0</v>
      </c>
      <c r="R6400">
        <f>TablaDatos[[#This Row],[Aux2]]/10000000000000</f>
        <v>1997.49707543624</v>
      </c>
      <c r="S6400" s="1">
        <v>1.99749707543624E+16</v>
      </c>
      <c r="T6400" s="7">
        <f>TablaDatos[[#This Row],[Aux3]]/100000000000000</f>
        <v>258.46133247697401</v>
      </c>
      <c r="U6400" s="1">
        <v>2.58461332476974E+16</v>
      </c>
      <c r="V6400">
        <v>168.8</v>
      </c>
      <c r="W6400">
        <v>90.7</v>
      </c>
    </row>
    <row r="6401" spans="1:23">
      <c r="A6401">
        <v>2012</v>
      </c>
      <c r="B6401">
        <v>62</v>
      </c>
      <c r="C6401" t="s">
        <v>16</v>
      </c>
      <c r="D6401" t="s">
        <v>42</v>
      </c>
      <c r="E6401" t="s">
        <v>31</v>
      </c>
      <c r="F6401" t="s">
        <v>24</v>
      </c>
      <c r="G6401" t="s">
        <v>28</v>
      </c>
      <c r="H6401" s="3">
        <v>15835.87</v>
      </c>
      <c r="I6401" t="s">
        <v>21</v>
      </c>
      <c r="J6401" t="s">
        <v>18</v>
      </c>
      <c r="K64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28.520641381286602</v>
      </c>
      <c r="L6401" s="5">
        <f>TablaDatos[[#This Row],[IMC_raw]]/1000000000000000</f>
        <v>28.520641381286602</v>
      </c>
      <c r="M6401" s="2">
        <v>2.85206413812866E+16</v>
      </c>
      <c r="N64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1" s="13">
        <f t="shared" si="99"/>
        <v>6400</v>
      </c>
      <c r="P6401" s="2" t="str">
        <f>IF(TablaDatos[[#This Row],[Diabetes]]=0,"No","Si")</f>
        <v>No</v>
      </c>
      <c r="Q6401">
        <v>0</v>
      </c>
      <c r="R6401">
        <f>TablaDatos[[#This Row],[Aux2]]/10000000000000</f>
        <v>1802.6356590405601</v>
      </c>
      <c r="S6401" s="1">
        <v>1.80263565904056E+16</v>
      </c>
      <c r="T6401" s="7">
        <f>TablaDatos[[#This Row],[Aux3]]/100000000000000</f>
        <v>253.90073539932499</v>
      </c>
      <c r="U6401" s="1">
        <v>2.53900735399325E+16</v>
      </c>
      <c r="V6401">
        <v>153.30000000000001</v>
      </c>
      <c r="W6401">
        <v>102.2</v>
      </c>
    </row>
    <row r="6402" spans="1:23">
      <c r="A6402">
        <v>2012</v>
      </c>
      <c r="B6402">
        <v>47</v>
      </c>
      <c r="C6402" t="s">
        <v>16</v>
      </c>
      <c r="D6402" t="s">
        <v>17</v>
      </c>
      <c r="E6402" t="s">
        <v>21</v>
      </c>
      <c r="F6402" t="s">
        <v>24</v>
      </c>
      <c r="G6402" t="s">
        <v>20</v>
      </c>
      <c r="H6402" s="3">
        <v>31973.31</v>
      </c>
      <c r="I6402" t="s">
        <v>21</v>
      </c>
      <c r="J6402" t="s">
        <v>21</v>
      </c>
      <c r="K64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28.5113691887993</v>
      </c>
      <c r="L6402" s="6">
        <f>TablaDatos[[#This Row],[IMC_raw]]/1000000000000000</f>
        <v>28.5113691887993</v>
      </c>
      <c r="M6402" s="2">
        <v>2.85113691887993E+16</v>
      </c>
      <c r="N64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2" s="13">
        <f t="shared" ref="O6402:O6465" si="100">O6401+1</f>
        <v>6401</v>
      </c>
      <c r="P6402" s="2" t="str">
        <f>IF(TablaDatos[[#This Row],[Diabetes]]=0,"No","Si")</f>
        <v>No</v>
      </c>
      <c r="Q6402">
        <v>0</v>
      </c>
      <c r="R6402">
        <f>TablaDatos[[#This Row],[Aux2]]/10000000000000</f>
        <v>246.949850626005</v>
      </c>
      <c r="S6402" s="1">
        <v>2469498506260050</v>
      </c>
      <c r="T6402" s="7">
        <f>TablaDatos[[#This Row],[Aux3]]/100000000000000</f>
        <v>258.65843479548403</v>
      </c>
      <c r="U6402" s="1">
        <v>2.58658434795484E+16</v>
      </c>
      <c r="V6402">
        <v>160.9</v>
      </c>
      <c r="W6402">
        <v>97.1</v>
      </c>
    </row>
    <row r="6403" spans="1:23">
      <c r="A6403">
        <v>2012</v>
      </c>
      <c r="B6403">
        <v>56</v>
      </c>
      <c r="C6403" t="s">
        <v>16</v>
      </c>
      <c r="D6403" t="s">
        <v>17</v>
      </c>
      <c r="E6403" t="s">
        <v>21</v>
      </c>
      <c r="F6403" t="s">
        <v>19</v>
      </c>
      <c r="G6403" t="s">
        <v>28</v>
      </c>
      <c r="H6403" s="3">
        <v>21606.71</v>
      </c>
      <c r="I6403" t="s">
        <v>21</v>
      </c>
      <c r="J6403" t="s">
        <v>21</v>
      </c>
      <c r="K64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28.502079713451</v>
      </c>
      <c r="L6403" s="6">
        <f>TablaDatos[[#This Row],[IMC_raw]]/100000000000000</f>
        <v>28.502079713451</v>
      </c>
      <c r="M6403" s="2">
        <v>2850207971345100</v>
      </c>
      <c r="N64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3" s="13">
        <f t="shared" si="100"/>
        <v>6402</v>
      </c>
      <c r="P6403" s="2" t="str">
        <f>IF(TablaDatos[[#This Row],[Diabetes]]=0,"No","Si")</f>
        <v>No</v>
      </c>
      <c r="Q6403">
        <v>0</v>
      </c>
      <c r="R6403">
        <f>TablaDatos[[#This Row],[Aux2]]/10000000000000</f>
        <v>2100.6845352682999</v>
      </c>
      <c r="S6403" s="1">
        <v>2.1006845352683E+16</v>
      </c>
      <c r="T6403" s="7">
        <f>TablaDatos[[#This Row],[Aux3]]/100000000000000</f>
        <v>2.58809113452998</v>
      </c>
      <c r="U6403" s="1">
        <v>258809113452998</v>
      </c>
      <c r="V6403">
        <v>161.30000000000001</v>
      </c>
      <c r="W6403">
        <v>103.2</v>
      </c>
    </row>
    <row r="6404" spans="1:23">
      <c r="A6404">
        <v>2012</v>
      </c>
      <c r="B6404">
        <v>56</v>
      </c>
      <c r="C6404" t="s">
        <v>23</v>
      </c>
      <c r="D6404" t="s">
        <v>72</v>
      </c>
      <c r="E6404" t="s">
        <v>18</v>
      </c>
      <c r="F6404" t="s">
        <v>24</v>
      </c>
      <c r="G6404" t="s">
        <v>28</v>
      </c>
      <c r="H6404" s="3">
        <v>13540.44</v>
      </c>
      <c r="I6404" t="s">
        <v>21</v>
      </c>
      <c r="J6404" t="s">
        <v>18</v>
      </c>
      <c r="K64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28.500332005342099</v>
      </c>
      <c r="L6404" s="6">
        <f>TablaDatos[[#This Row],[IMC_raw]]/1000000000000000</f>
        <v>28.500332005342099</v>
      </c>
      <c r="M6404" s="2">
        <v>2.85003320053421E+16</v>
      </c>
      <c r="N64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4" s="13">
        <f t="shared" si="100"/>
        <v>6403</v>
      </c>
      <c r="P6404" s="2" t="str">
        <f>IF(TablaDatos[[#This Row],[Diabetes]]=0,"No","Si")</f>
        <v>No</v>
      </c>
      <c r="Q6404">
        <v>0</v>
      </c>
      <c r="R6404">
        <f>TablaDatos[[#This Row],[Aux2]]/10000000000000</f>
        <v>2050.7678987460899</v>
      </c>
      <c r="S6404" s="1">
        <v>2.05076789874609E+16</v>
      </c>
      <c r="T6404" s="7">
        <f>TablaDatos[[#This Row],[Aux3]]/100000000000000</f>
        <v>24.450188277414799</v>
      </c>
      <c r="U6404" s="1">
        <v>2445018827741480</v>
      </c>
      <c r="V6404">
        <v>157.30000000000001</v>
      </c>
      <c r="W6404">
        <v>94.2</v>
      </c>
    </row>
    <row r="6405" spans="1:23">
      <c r="A6405">
        <v>2012</v>
      </c>
      <c r="B6405">
        <v>56</v>
      </c>
      <c r="C6405" t="s">
        <v>16</v>
      </c>
      <c r="D6405" t="s">
        <v>17</v>
      </c>
      <c r="E6405" t="s">
        <v>19</v>
      </c>
      <c r="F6405" t="s">
        <v>40</v>
      </c>
      <c r="G6405" t="s">
        <v>28</v>
      </c>
      <c r="H6405" s="3">
        <v>27544.95</v>
      </c>
      <c r="I6405" t="s">
        <v>19</v>
      </c>
      <c r="J6405" t="s">
        <v>18</v>
      </c>
      <c r="K64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28.480492720993698</v>
      </c>
      <c r="L6405" s="6">
        <f>TablaDatos[[#This Row],[IMC_raw]]/1000000000000000</f>
        <v>28.480492720993698</v>
      </c>
      <c r="M6405" s="2">
        <v>2.84804927209937E+16</v>
      </c>
      <c r="N64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5" s="13">
        <f t="shared" si="100"/>
        <v>6404</v>
      </c>
      <c r="P6405" s="2" t="str">
        <f>IF(TablaDatos[[#This Row],[Diabetes]]=0,"No","Si")</f>
        <v>No</v>
      </c>
      <c r="Q6405">
        <v>0</v>
      </c>
      <c r="R6405">
        <f>TablaDatos[[#This Row],[Aux2]]/10000000000000</f>
        <v>2042.3851745183399</v>
      </c>
      <c r="S6405" s="1">
        <v>2.04238517451834E+16</v>
      </c>
      <c r="T6405" s="7">
        <f>TablaDatos[[#This Row],[Aux3]]/100000000000000</f>
        <v>197.337870701356</v>
      </c>
      <c r="U6405" s="1">
        <v>1.97337870701356E+16</v>
      </c>
      <c r="V6405">
        <v>149.9</v>
      </c>
      <c r="W6405">
        <v>97</v>
      </c>
    </row>
    <row r="6406" spans="1:23">
      <c r="A6406">
        <v>2012</v>
      </c>
      <c r="B6406">
        <v>57</v>
      </c>
      <c r="C6406" t="s">
        <v>23</v>
      </c>
      <c r="D6406" t="s">
        <v>36</v>
      </c>
      <c r="E6406" t="s">
        <v>18</v>
      </c>
      <c r="F6406" t="s">
        <v>19</v>
      </c>
      <c r="G6406" t="s">
        <v>28</v>
      </c>
      <c r="H6406" s="3">
        <v>32749.02</v>
      </c>
      <c r="I6406" t="s">
        <v>19</v>
      </c>
      <c r="J6406" t="s">
        <v>22</v>
      </c>
      <c r="K64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28.475444729040401</v>
      </c>
      <c r="L6406" s="5">
        <f>TablaDatos[[#This Row],[IMC_raw]]/1000000000000000</f>
        <v>28.475444729040401</v>
      </c>
      <c r="M6406" s="2">
        <v>2.84754447290404E+16</v>
      </c>
      <c r="N64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6" s="13">
        <f t="shared" si="100"/>
        <v>6405</v>
      </c>
      <c r="P6406" s="2" t="str">
        <f>IF(TablaDatos[[#This Row],[Diabetes]]=0,"No","Si")</f>
        <v>No</v>
      </c>
      <c r="Q6406">
        <v>0</v>
      </c>
      <c r="R6406">
        <f>TablaDatos[[#This Row],[Aux2]]/10000000000000</f>
        <v>2055.9388697982599</v>
      </c>
      <c r="S6406" s="1">
        <v>2.05593886979826E+16</v>
      </c>
      <c r="T6406" s="7">
        <f>TablaDatos[[#This Row],[Aux3]]/100000000000000</f>
        <v>200.611002895263</v>
      </c>
      <c r="U6406" s="1">
        <v>2.00611002895263E+16</v>
      </c>
      <c r="V6406">
        <v>152.5</v>
      </c>
      <c r="W6406">
        <v>92.7</v>
      </c>
    </row>
    <row r="6407" spans="1:23">
      <c r="A6407">
        <v>2012</v>
      </c>
      <c r="B6407">
        <v>50</v>
      </c>
      <c r="C6407" t="s">
        <v>16</v>
      </c>
      <c r="D6407" t="s">
        <v>34</v>
      </c>
      <c r="E6407" t="s">
        <v>19</v>
      </c>
      <c r="F6407" t="s">
        <v>19</v>
      </c>
      <c r="G6407" t="s">
        <v>20</v>
      </c>
      <c r="H6407" s="3">
        <v>31080.46</v>
      </c>
      <c r="I6407" t="s">
        <v>18</v>
      </c>
      <c r="J6407" t="s">
        <v>18</v>
      </c>
      <c r="K64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28.4564008295844</v>
      </c>
      <c r="L6407" s="6">
        <f>TablaDatos[[#This Row],[IMC_raw]]/1000000000000000</f>
        <v>28.4564008295844</v>
      </c>
      <c r="M6407" s="2">
        <v>2.84564008295844E+16</v>
      </c>
      <c r="N64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7" s="13">
        <f t="shared" si="100"/>
        <v>6406</v>
      </c>
      <c r="P6407" s="2" t="str">
        <f>IF(TablaDatos[[#This Row],[Diabetes]]=0,"No","Si")</f>
        <v>No</v>
      </c>
      <c r="Q6407">
        <v>0</v>
      </c>
      <c r="R6407">
        <f>TablaDatos[[#This Row],[Aux2]]/10000000000000</f>
        <v>2104.6829014729701</v>
      </c>
      <c r="S6407" s="1">
        <v>2.10468290147297E+16</v>
      </c>
      <c r="T6407" s="7">
        <f>TablaDatos[[#This Row],[Aux3]]/100000000000000</f>
        <v>227.90782670274999</v>
      </c>
      <c r="U6407" s="1">
        <v>2.2790782670275E+16</v>
      </c>
      <c r="V6407">
        <v>148.1</v>
      </c>
      <c r="W6407">
        <v>92.9</v>
      </c>
    </row>
    <row r="6408" spans="1:23">
      <c r="A6408">
        <v>2012</v>
      </c>
      <c r="B6408">
        <v>49</v>
      </c>
      <c r="C6408" t="s">
        <v>16</v>
      </c>
      <c r="D6408" t="s">
        <v>29</v>
      </c>
      <c r="E6408" t="s">
        <v>18</v>
      </c>
      <c r="F6408" t="s">
        <v>19</v>
      </c>
      <c r="G6408" t="s">
        <v>20</v>
      </c>
      <c r="H6408" s="3">
        <v>20924.060000000001</v>
      </c>
      <c r="I6408" t="s">
        <v>21</v>
      </c>
      <c r="J6408" t="s">
        <v>21</v>
      </c>
      <c r="K64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28.430729257269601</v>
      </c>
      <c r="L6408" s="6">
        <f>TablaDatos[[#This Row],[IMC_raw]]/1000000000000000</f>
        <v>28.430729257269601</v>
      </c>
      <c r="M6408" s="2">
        <v>2.84307292572696E+16</v>
      </c>
      <c r="N64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8" s="13">
        <f t="shared" si="100"/>
        <v>6407</v>
      </c>
      <c r="P6408" s="2" t="str">
        <f>IF(TablaDatos[[#This Row],[Diabetes]]=0,"No","Si")</f>
        <v>No</v>
      </c>
      <c r="Q6408">
        <v>0</v>
      </c>
      <c r="R6408">
        <f>TablaDatos[[#This Row],[Aux2]]/10000000000000</f>
        <v>2123.0144755903498</v>
      </c>
      <c r="S6408" s="1">
        <v>2.12301447559035E+16</v>
      </c>
      <c r="T6408" s="7">
        <f>TablaDatos[[#This Row],[Aux3]]/100000000000000</f>
        <v>24.481336810740199</v>
      </c>
      <c r="U6408" s="1">
        <v>2448133681074020</v>
      </c>
      <c r="V6408">
        <v>141.5</v>
      </c>
      <c r="W6408">
        <v>91.9</v>
      </c>
    </row>
    <row r="6409" spans="1:23">
      <c r="A6409">
        <v>2012</v>
      </c>
      <c r="B6409">
        <v>63</v>
      </c>
      <c r="C6409" t="s">
        <v>16</v>
      </c>
      <c r="D6409" t="s">
        <v>30</v>
      </c>
      <c r="E6409" t="s">
        <v>18</v>
      </c>
      <c r="F6409" t="s">
        <v>35</v>
      </c>
      <c r="G6409" t="s">
        <v>28</v>
      </c>
      <c r="H6409" s="3">
        <v>17185.349999999999</v>
      </c>
      <c r="I6409" t="s">
        <v>19</v>
      </c>
      <c r="J6409" t="s">
        <v>18</v>
      </c>
      <c r="K64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28.422690078633</v>
      </c>
      <c r="L6409" s="5">
        <f>TablaDatos[[#This Row],[IMC_raw]]/1000000000000000</f>
        <v>28.422690078633</v>
      </c>
      <c r="M6409" s="2">
        <v>2.8422690078633E+16</v>
      </c>
      <c r="N64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09" s="13">
        <f t="shared" si="100"/>
        <v>6408</v>
      </c>
      <c r="P6409" s="2" t="str">
        <f>IF(TablaDatos[[#This Row],[Diabetes]]=0,"No","Si")</f>
        <v>No</v>
      </c>
      <c r="Q6409">
        <v>0</v>
      </c>
      <c r="R6409">
        <f>TablaDatos[[#This Row],[Aux2]]/10000000000000</f>
        <v>2419.68883391808</v>
      </c>
      <c r="S6409" s="1">
        <v>2.41968883391808E+16</v>
      </c>
      <c r="T6409" s="7">
        <f>TablaDatos[[#This Row],[Aux3]]/100000000000000</f>
        <v>225.35420377096199</v>
      </c>
      <c r="U6409" s="1">
        <v>2.25354203770962E+16</v>
      </c>
      <c r="V6409">
        <v>145.4</v>
      </c>
      <c r="W6409">
        <v>98</v>
      </c>
    </row>
    <row r="6410" spans="1:23">
      <c r="A6410">
        <v>2012</v>
      </c>
      <c r="B6410">
        <v>57</v>
      </c>
      <c r="C6410" t="s">
        <v>16</v>
      </c>
      <c r="D6410" t="s">
        <v>72</v>
      </c>
      <c r="E6410" t="s">
        <v>19</v>
      </c>
      <c r="F6410" t="s">
        <v>24</v>
      </c>
      <c r="G6410" t="s">
        <v>28</v>
      </c>
      <c r="H6410" s="3">
        <v>22303.98</v>
      </c>
      <c r="I6410" t="s">
        <v>21</v>
      </c>
      <c r="J6410" t="s">
        <v>22</v>
      </c>
      <c r="K64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28.3854941407875</v>
      </c>
      <c r="L6410" s="5">
        <f>TablaDatos[[#This Row],[IMC_raw]]/1000000000000000</f>
        <v>2.8385494140787499</v>
      </c>
      <c r="M6410" s="2">
        <v>2838549414078750</v>
      </c>
      <c r="N64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0" s="13">
        <f t="shared" si="100"/>
        <v>6409</v>
      </c>
      <c r="P6410" s="2" t="str">
        <f>IF(TablaDatos[[#This Row],[Diabetes]]=0,"No","Si")</f>
        <v>No</v>
      </c>
      <c r="Q6410">
        <v>0</v>
      </c>
      <c r="R6410">
        <f>TablaDatos[[#This Row],[Aux2]]/10000000000000</f>
        <v>1968.27751254543</v>
      </c>
      <c r="S6410" s="1">
        <v>1.96827751254543E+16</v>
      </c>
      <c r="T6410" s="7">
        <f>TablaDatos[[#This Row],[Aux3]]/100000000000000</f>
        <v>238.846089065634</v>
      </c>
      <c r="U6410" s="1">
        <v>2.38846089065634E+16</v>
      </c>
      <c r="V6410">
        <v>153.80000000000001</v>
      </c>
      <c r="W6410">
        <v>99.1</v>
      </c>
    </row>
    <row r="6411" spans="1:23">
      <c r="A6411">
        <v>2012</v>
      </c>
      <c r="B6411">
        <v>63</v>
      </c>
      <c r="C6411" t="s">
        <v>23</v>
      </c>
      <c r="D6411" t="s">
        <v>26</v>
      </c>
      <c r="E6411" t="s">
        <v>19</v>
      </c>
      <c r="F6411" t="s">
        <v>24</v>
      </c>
      <c r="G6411" t="s">
        <v>28</v>
      </c>
      <c r="H6411" s="3">
        <v>21689.68</v>
      </c>
      <c r="I6411" t="s">
        <v>19</v>
      </c>
      <c r="J6411" t="s">
        <v>22</v>
      </c>
      <c r="K64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28.348810205205599</v>
      </c>
      <c r="L6411" s="6">
        <f>TablaDatos[[#This Row],[IMC_raw]]/1000000000000000</f>
        <v>28.348810205205599</v>
      </c>
      <c r="M6411" s="2">
        <v>2.83488102052056E+16</v>
      </c>
      <c r="N64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1" s="13">
        <f t="shared" si="100"/>
        <v>6410</v>
      </c>
      <c r="P6411" s="2" t="str">
        <f>IF(TablaDatos[[#This Row],[Diabetes]]=0,"No","Si")</f>
        <v>No</v>
      </c>
      <c r="Q6411">
        <v>0</v>
      </c>
      <c r="R6411">
        <f>TablaDatos[[#This Row],[Aux2]]/10000000000000</f>
        <v>2186.11683275719</v>
      </c>
      <c r="S6411" s="1">
        <v>2.18611683275719E+16</v>
      </c>
      <c r="T6411" s="7">
        <f>TablaDatos[[#This Row],[Aux3]]/100000000000000</f>
        <v>24.794475971116199</v>
      </c>
      <c r="U6411" s="1">
        <v>2479447597111620</v>
      </c>
      <c r="V6411">
        <v>152.69999999999999</v>
      </c>
      <c r="W6411">
        <v>96.2</v>
      </c>
    </row>
    <row r="6412" spans="1:23">
      <c r="A6412">
        <v>2012</v>
      </c>
      <c r="B6412">
        <v>53</v>
      </c>
      <c r="C6412" t="s">
        <v>23</v>
      </c>
      <c r="D6412" t="s">
        <v>73</v>
      </c>
      <c r="E6412" t="s">
        <v>18</v>
      </c>
      <c r="F6412" t="s">
        <v>24</v>
      </c>
      <c r="G6412" t="s">
        <v>20</v>
      </c>
      <c r="H6412" s="3">
        <v>43473.05</v>
      </c>
      <c r="I6412" t="s">
        <v>21</v>
      </c>
      <c r="J6412" t="s">
        <v>18</v>
      </c>
      <c r="K64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28.332230186419199</v>
      </c>
      <c r="L6412" s="6">
        <f>TablaDatos[[#This Row],[IMC_raw]]/1000000000000000</f>
        <v>28.332230186419199</v>
      </c>
      <c r="M6412" s="2">
        <v>2.83322301864192E+16</v>
      </c>
      <c r="N64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2" s="13">
        <f t="shared" si="100"/>
        <v>6411</v>
      </c>
      <c r="P6412" s="2" t="str">
        <f>IF(TablaDatos[[#This Row],[Diabetes]]=0,"No","Si")</f>
        <v>No</v>
      </c>
      <c r="Q6412">
        <v>0</v>
      </c>
      <c r="R6412">
        <f>TablaDatos[[#This Row],[Aux2]]/10000000000000</f>
        <v>2139.4090628225999</v>
      </c>
      <c r="S6412" s="1">
        <v>2.1394090628226E+16</v>
      </c>
      <c r="T6412" s="7">
        <f>TablaDatos[[#This Row],[Aux3]]/100000000000000</f>
        <v>25.794670706039401</v>
      </c>
      <c r="U6412" s="1">
        <v>2579467070603940</v>
      </c>
      <c r="V6412">
        <v>147.9</v>
      </c>
      <c r="W6412">
        <v>92.3</v>
      </c>
    </row>
    <row r="6413" spans="1:23">
      <c r="A6413">
        <v>2012</v>
      </c>
      <c r="B6413">
        <v>49</v>
      </c>
      <c r="C6413" t="s">
        <v>16</v>
      </c>
      <c r="D6413" t="s">
        <v>30</v>
      </c>
      <c r="E6413" t="s">
        <v>18</v>
      </c>
      <c r="F6413" t="s">
        <v>35</v>
      </c>
      <c r="G6413" t="s">
        <v>20</v>
      </c>
      <c r="H6413" s="3">
        <v>25382.880000000001</v>
      </c>
      <c r="I6413" t="s">
        <v>19</v>
      </c>
      <c r="J6413" t="s">
        <v>18</v>
      </c>
      <c r="K64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28.3096065929209</v>
      </c>
      <c r="L6413" s="6">
        <f>TablaDatos[[#This Row],[IMC_raw]]/1000000000000000</f>
        <v>28.3096065929209</v>
      </c>
      <c r="M6413" s="2">
        <v>2.83096065929209E+16</v>
      </c>
      <c r="N64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3" s="13">
        <f t="shared" si="100"/>
        <v>6412</v>
      </c>
      <c r="P6413" s="2" t="str">
        <f>IF(TablaDatos[[#This Row],[Diabetes]]=0,"No","Si")</f>
        <v>No</v>
      </c>
      <c r="Q6413">
        <v>0</v>
      </c>
      <c r="R6413">
        <f>TablaDatos[[#This Row],[Aux2]]/10000000000000</f>
        <v>1992.5697378549601</v>
      </c>
      <c r="S6413" s="1">
        <v>1.99256973785496E+16</v>
      </c>
      <c r="T6413" s="7">
        <f>TablaDatos[[#This Row],[Aux3]]/100000000000000</f>
        <v>185.32160612225101</v>
      </c>
      <c r="U6413" s="1">
        <v>1.85321606122251E+16</v>
      </c>
      <c r="V6413">
        <v>144.80000000000001</v>
      </c>
      <c r="W6413">
        <v>88.5</v>
      </c>
    </row>
    <row r="6414" spans="1:23">
      <c r="A6414">
        <v>2012</v>
      </c>
      <c r="B6414">
        <v>67</v>
      </c>
      <c r="C6414" t="s">
        <v>23</v>
      </c>
      <c r="D6414" t="s">
        <v>34</v>
      </c>
      <c r="E6414" t="s">
        <v>21</v>
      </c>
      <c r="F6414" t="s">
        <v>24</v>
      </c>
      <c r="G6414" t="s">
        <v>25</v>
      </c>
      <c r="H6414" s="3">
        <v>11306.14</v>
      </c>
      <c r="I6414" t="s">
        <v>19</v>
      </c>
      <c r="J6414" t="s">
        <v>22</v>
      </c>
      <c r="K64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28.3040998447273</v>
      </c>
      <c r="L6414" s="6">
        <f>TablaDatos[[#This Row],[IMC_raw]]/1000000000000000</f>
        <v>28.3040998447273</v>
      </c>
      <c r="M6414" s="2">
        <v>2.83040998447273E+16</v>
      </c>
      <c r="N64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4" s="13">
        <f t="shared" si="100"/>
        <v>6413</v>
      </c>
      <c r="P6414" s="2" t="str">
        <f>IF(TablaDatos[[#This Row],[Diabetes]]=0,"No","Si")</f>
        <v>Si</v>
      </c>
      <c r="Q6414">
        <v>1</v>
      </c>
      <c r="R6414">
        <f>TablaDatos[[#This Row],[Aux2]]/10000000000000</f>
        <v>2316.4428137990999</v>
      </c>
      <c r="S6414" s="1">
        <v>2.3164428137991E+16</v>
      </c>
      <c r="T6414" s="7">
        <f>TablaDatos[[#This Row],[Aux3]]/100000000000000</f>
        <v>26.148016914115601</v>
      </c>
      <c r="U6414" s="1">
        <v>2614801691411560</v>
      </c>
      <c r="V6414">
        <v>165.7</v>
      </c>
      <c r="W6414">
        <v>96.5</v>
      </c>
    </row>
    <row r="6415" spans="1:23">
      <c r="A6415">
        <v>2012</v>
      </c>
      <c r="B6415">
        <v>48</v>
      </c>
      <c r="C6415" t="s">
        <v>23</v>
      </c>
      <c r="D6415" t="s">
        <v>32</v>
      </c>
      <c r="E6415" t="s">
        <v>18</v>
      </c>
      <c r="F6415" t="s">
        <v>24</v>
      </c>
      <c r="G6415" t="s">
        <v>20</v>
      </c>
      <c r="H6415" s="3">
        <v>11586.93</v>
      </c>
      <c r="I6415" t="s">
        <v>21</v>
      </c>
      <c r="J6415" t="s">
        <v>19</v>
      </c>
      <c r="K64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28.2996759160112</v>
      </c>
      <c r="L6415" s="6">
        <f>TablaDatos[[#This Row],[IMC_raw]]/1000000000000000</f>
        <v>28.2996759160112</v>
      </c>
      <c r="M6415" s="2">
        <v>2.82996759160112E+16</v>
      </c>
      <c r="N64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5" s="13">
        <f t="shared" si="100"/>
        <v>6414</v>
      </c>
      <c r="P6415" s="2" t="str">
        <f>IF(TablaDatos[[#This Row],[Diabetes]]=0,"No","Si")</f>
        <v>No</v>
      </c>
      <c r="Q6415">
        <v>0</v>
      </c>
      <c r="R6415">
        <f>TablaDatos[[#This Row],[Aux2]]/10000000000000</f>
        <v>205.51848999220499</v>
      </c>
      <c r="S6415" s="1">
        <v>2055184899922050</v>
      </c>
      <c r="T6415" s="7">
        <f>TablaDatos[[#This Row],[Aux3]]/100000000000000</f>
        <v>26.933874351617899</v>
      </c>
      <c r="U6415" s="1">
        <v>2693387435161790</v>
      </c>
      <c r="V6415">
        <v>144.1</v>
      </c>
      <c r="W6415">
        <v>86.8</v>
      </c>
    </row>
    <row r="6416" spans="1:23">
      <c r="A6416">
        <v>2012</v>
      </c>
      <c r="B6416">
        <v>53</v>
      </c>
      <c r="C6416" t="s">
        <v>23</v>
      </c>
      <c r="D6416" t="s">
        <v>17</v>
      </c>
      <c r="E6416" t="s">
        <v>19</v>
      </c>
      <c r="F6416" t="s">
        <v>35</v>
      </c>
      <c r="G6416" t="s">
        <v>20</v>
      </c>
      <c r="H6416" s="3">
        <v>21079.66</v>
      </c>
      <c r="I6416" t="s">
        <v>19</v>
      </c>
      <c r="J6416" t="s">
        <v>21</v>
      </c>
      <c r="K64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28.2918402699298</v>
      </c>
      <c r="L6416" s="6">
        <f>TablaDatos[[#This Row],[IMC_raw]]/1000000000000000</f>
        <v>28.2918402699298</v>
      </c>
      <c r="M6416" s="2">
        <v>2.82918402699298E+16</v>
      </c>
      <c r="N64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6" s="13">
        <f t="shared" si="100"/>
        <v>6415</v>
      </c>
      <c r="P6416" s="2" t="str">
        <f>IF(TablaDatos[[#This Row],[Diabetes]]=0,"No","Si")</f>
        <v>No</v>
      </c>
      <c r="Q6416">
        <v>0</v>
      </c>
      <c r="R6416">
        <f>TablaDatos[[#This Row],[Aux2]]/10000000000000</f>
        <v>2308.5262921038002</v>
      </c>
      <c r="S6416" s="1">
        <v>2.3085262921038E+16</v>
      </c>
      <c r="T6416" s="7">
        <f>TablaDatos[[#This Row],[Aux3]]/100000000000000</f>
        <v>243.68303711966499</v>
      </c>
      <c r="U6416" s="1">
        <v>2.43683037119665E+16</v>
      </c>
      <c r="V6416">
        <v>152.30000000000001</v>
      </c>
      <c r="W6416">
        <v>91.2</v>
      </c>
    </row>
    <row r="6417" spans="1:23">
      <c r="A6417">
        <v>2012</v>
      </c>
      <c r="B6417">
        <v>59</v>
      </c>
      <c r="C6417" t="s">
        <v>16</v>
      </c>
      <c r="D6417" t="s">
        <v>26</v>
      </c>
      <c r="E6417" t="s">
        <v>21</v>
      </c>
      <c r="F6417" t="s">
        <v>24</v>
      </c>
      <c r="G6417" t="s">
        <v>28</v>
      </c>
      <c r="H6417" s="3">
        <v>20899.36</v>
      </c>
      <c r="I6417" t="s">
        <v>21</v>
      </c>
      <c r="J6417" t="s">
        <v>18</v>
      </c>
      <c r="K64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28.281740954704102</v>
      </c>
      <c r="L6417" s="6">
        <f>TablaDatos[[#This Row],[IMC_raw]]/1000000000000000</f>
        <v>28.281740954704102</v>
      </c>
      <c r="M6417" s="2">
        <v>2.82817409547041E+16</v>
      </c>
      <c r="N64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7" s="13">
        <f t="shared" si="100"/>
        <v>6416</v>
      </c>
      <c r="P6417" s="2" t="str">
        <f>IF(TablaDatos[[#This Row],[Diabetes]]=0,"No","Si")</f>
        <v>No</v>
      </c>
      <c r="Q6417">
        <v>0</v>
      </c>
      <c r="R6417">
        <f>TablaDatos[[#This Row],[Aux2]]/10000000000000</f>
        <v>2205.41004622232</v>
      </c>
      <c r="S6417" s="1">
        <v>2.20541004622232E+16</v>
      </c>
      <c r="T6417" s="7">
        <f>TablaDatos[[#This Row],[Aux3]]/100000000000000</f>
        <v>3.0000000000000001E-12</v>
      </c>
      <c r="U6417">
        <v>300</v>
      </c>
      <c r="V6417">
        <v>167.3</v>
      </c>
      <c r="W6417">
        <v>96.9</v>
      </c>
    </row>
    <row r="6418" spans="1:23">
      <c r="A6418">
        <v>2012</v>
      </c>
      <c r="B6418">
        <v>48</v>
      </c>
      <c r="C6418" t="s">
        <v>16</v>
      </c>
      <c r="D6418" t="s">
        <v>72</v>
      </c>
      <c r="E6418" t="s">
        <v>18</v>
      </c>
      <c r="F6418" t="s">
        <v>24</v>
      </c>
      <c r="G6418" t="s">
        <v>20</v>
      </c>
      <c r="H6418" s="3">
        <v>19389.099999999999</v>
      </c>
      <c r="I6418" t="s">
        <v>21</v>
      </c>
      <c r="J6418" t="s">
        <v>18</v>
      </c>
      <c r="K64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28.277765468178799</v>
      </c>
      <c r="L6418" s="6">
        <f>TablaDatos[[#This Row],[IMC_raw]]/1000000000000000</f>
        <v>28.277765468178799</v>
      </c>
      <c r="M6418" s="2">
        <v>2.82777654681788E+16</v>
      </c>
      <c r="N64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8" s="13">
        <f t="shared" si="100"/>
        <v>6417</v>
      </c>
      <c r="P6418" s="2" t="str">
        <f>IF(TablaDatos[[#This Row],[Diabetes]]=0,"No","Si")</f>
        <v>Si</v>
      </c>
      <c r="Q6418">
        <v>1</v>
      </c>
      <c r="R6418">
        <f>TablaDatos[[#This Row],[Aux2]]/10000000000000</f>
        <v>207.41484665674199</v>
      </c>
      <c r="S6418" s="1">
        <v>2074148466567420</v>
      </c>
      <c r="T6418" s="7">
        <f>TablaDatos[[#This Row],[Aux3]]/100000000000000</f>
        <v>251.245123469253</v>
      </c>
      <c r="U6418" s="1">
        <v>2.51245123469253E+16</v>
      </c>
      <c r="V6418">
        <v>145.69999999999999</v>
      </c>
      <c r="W6418">
        <v>89.1</v>
      </c>
    </row>
    <row r="6419" spans="1:23">
      <c r="A6419">
        <v>2012</v>
      </c>
      <c r="B6419">
        <v>48</v>
      </c>
      <c r="C6419" t="s">
        <v>23</v>
      </c>
      <c r="D6419" t="s">
        <v>73</v>
      </c>
      <c r="E6419" t="s">
        <v>19</v>
      </c>
      <c r="F6419" t="s">
        <v>35</v>
      </c>
      <c r="G6419" t="s">
        <v>20</v>
      </c>
      <c r="H6419" s="3">
        <v>24973.73</v>
      </c>
      <c r="I6419" t="s">
        <v>19</v>
      </c>
      <c r="J6419" t="s">
        <v>18</v>
      </c>
      <c r="K64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28.275010478813901</v>
      </c>
      <c r="L6419" s="6">
        <f>TablaDatos[[#This Row],[IMC_raw]]/1000000000000000</f>
        <v>28.275010478813901</v>
      </c>
      <c r="M6419" s="2">
        <v>2.82750104788139E+16</v>
      </c>
      <c r="N64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19" s="13">
        <f t="shared" si="100"/>
        <v>6418</v>
      </c>
      <c r="P6419" s="2" t="str">
        <f>IF(TablaDatos[[#This Row],[Diabetes]]=0,"No","Si")</f>
        <v>No</v>
      </c>
      <c r="Q6419">
        <v>0</v>
      </c>
      <c r="R6419">
        <f>TablaDatos[[#This Row],[Aux2]]/10000000000000</f>
        <v>196.583467310765</v>
      </c>
      <c r="S6419" s="1">
        <v>1965834673107650</v>
      </c>
      <c r="T6419" s="7">
        <f>TablaDatos[[#This Row],[Aux3]]/100000000000000</f>
        <v>212.39939976436</v>
      </c>
      <c r="U6419" s="1">
        <v>2.1239939976436E+16</v>
      </c>
      <c r="V6419">
        <v>147.69999999999999</v>
      </c>
      <c r="W6419">
        <v>90.6</v>
      </c>
    </row>
    <row r="6420" spans="1:23">
      <c r="A6420">
        <v>2012</v>
      </c>
      <c r="B6420">
        <v>63</v>
      </c>
      <c r="C6420" t="s">
        <v>23</v>
      </c>
      <c r="D6420" t="s">
        <v>17</v>
      </c>
      <c r="E6420" t="s">
        <v>18</v>
      </c>
      <c r="F6420" t="s">
        <v>40</v>
      </c>
      <c r="G6420" t="s">
        <v>28</v>
      </c>
      <c r="H6420" s="3">
        <v>20666.14</v>
      </c>
      <c r="I6420" t="s">
        <v>19</v>
      </c>
      <c r="J6420" t="s">
        <v>19</v>
      </c>
      <c r="K64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28.265287095761298</v>
      </c>
      <c r="L6420" s="5">
        <f>TablaDatos[[#This Row],[IMC_raw]]/1000000000000000</f>
        <v>28.265287095761298</v>
      </c>
      <c r="M6420" s="2">
        <v>2.82652870957613E+16</v>
      </c>
      <c r="N64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0" s="13">
        <f t="shared" si="100"/>
        <v>6419</v>
      </c>
      <c r="P6420" s="2" t="str">
        <f>IF(TablaDatos[[#This Row],[Diabetes]]=0,"No","Si")</f>
        <v>No</v>
      </c>
      <c r="Q6420">
        <v>0</v>
      </c>
      <c r="R6420">
        <f>TablaDatos[[#This Row],[Aux2]]/10000000000000</f>
        <v>177.68366869731199</v>
      </c>
      <c r="S6420" s="1">
        <v>1776836686973120</v>
      </c>
      <c r="T6420" s="7">
        <f>TablaDatos[[#This Row],[Aux3]]/100000000000000</f>
        <v>191.26854206861401</v>
      </c>
      <c r="U6420" s="1">
        <v>1.91268542068614E+16</v>
      </c>
      <c r="V6420">
        <v>147.19999999999999</v>
      </c>
      <c r="W6420">
        <v>95.9</v>
      </c>
    </row>
    <row r="6421" spans="1:23">
      <c r="A6421">
        <v>2012</v>
      </c>
      <c r="B6421">
        <v>64</v>
      </c>
      <c r="C6421" t="s">
        <v>16</v>
      </c>
      <c r="D6421" t="s">
        <v>17</v>
      </c>
      <c r="E6421" t="s">
        <v>21</v>
      </c>
      <c r="F6421" t="s">
        <v>19</v>
      </c>
      <c r="G6421" t="s">
        <v>28</v>
      </c>
      <c r="H6421" s="3">
        <v>19443.88</v>
      </c>
      <c r="I6421" t="s">
        <v>21</v>
      </c>
      <c r="J6421" t="s">
        <v>21</v>
      </c>
      <c r="K64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28.257610540179499</v>
      </c>
      <c r="L6421" s="6">
        <f>TablaDatos[[#This Row],[IMC_raw]]/1000000000000000</f>
        <v>28.257610540179499</v>
      </c>
      <c r="M6421" s="2">
        <v>2.82576105401795E+16</v>
      </c>
      <c r="N64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1" s="13">
        <f t="shared" si="100"/>
        <v>6420</v>
      </c>
      <c r="P6421" s="2" t="str">
        <f>IF(TablaDatos[[#This Row],[Diabetes]]=0,"No","Si")</f>
        <v>No</v>
      </c>
      <c r="Q6421">
        <v>0</v>
      </c>
      <c r="R6421">
        <f>TablaDatos[[#This Row],[Aux2]]/10000000000000</f>
        <v>2118.9063194018599</v>
      </c>
      <c r="S6421" s="1">
        <v>2.11890631940186E+16</v>
      </c>
      <c r="T6421" s="7">
        <f>TablaDatos[[#This Row],[Aux3]]/100000000000000</f>
        <v>260.68061131075598</v>
      </c>
      <c r="U6421" s="1">
        <v>2.60680611310756E+16</v>
      </c>
      <c r="V6421">
        <v>157.6</v>
      </c>
      <c r="W6421">
        <v>91</v>
      </c>
    </row>
    <row r="6422" spans="1:23">
      <c r="A6422">
        <v>2012</v>
      </c>
      <c r="B6422">
        <v>55</v>
      </c>
      <c r="C6422" t="s">
        <v>23</v>
      </c>
      <c r="D6422" t="s">
        <v>30</v>
      </c>
      <c r="E6422" t="s">
        <v>19</v>
      </c>
      <c r="F6422" t="s">
        <v>24</v>
      </c>
      <c r="G6422" t="s">
        <v>28</v>
      </c>
      <c r="H6422" s="3">
        <v>14401.83</v>
      </c>
      <c r="I6422" t="s">
        <v>21</v>
      </c>
      <c r="J6422" t="s">
        <v>18</v>
      </c>
      <c r="K64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28.222556916546701</v>
      </c>
      <c r="L6422" s="5">
        <f>TablaDatos[[#This Row],[IMC_raw]]/1000000000000000</f>
        <v>2.8222556916546702</v>
      </c>
      <c r="M6422" s="2">
        <v>2822255691654670</v>
      </c>
      <c r="N64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2" s="13">
        <f t="shared" si="100"/>
        <v>6421</v>
      </c>
      <c r="P6422" s="2" t="str">
        <f>IF(TablaDatos[[#This Row],[Diabetes]]=0,"No","Si")</f>
        <v>No</v>
      </c>
      <c r="Q6422">
        <v>0</v>
      </c>
      <c r="R6422">
        <f>TablaDatos[[#This Row],[Aux2]]/10000000000000</f>
        <v>20.6333264351582</v>
      </c>
      <c r="S6422" s="1">
        <v>206333264351582</v>
      </c>
      <c r="T6422" s="7">
        <f>TablaDatos[[#This Row],[Aux3]]/100000000000000</f>
        <v>258.86469898511598</v>
      </c>
      <c r="U6422" s="1">
        <v>2.58864698985116E+16</v>
      </c>
      <c r="V6422">
        <v>157.4</v>
      </c>
      <c r="W6422">
        <v>95.9</v>
      </c>
    </row>
    <row r="6423" spans="1:23">
      <c r="A6423">
        <v>2012</v>
      </c>
      <c r="B6423">
        <v>64</v>
      </c>
      <c r="C6423" t="s">
        <v>23</v>
      </c>
      <c r="D6423" t="s">
        <v>42</v>
      </c>
      <c r="E6423" t="s">
        <v>21</v>
      </c>
      <c r="F6423" t="s">
        <v>24</v>
      </c>
      <c r="G6423" t="s">
        <v>28</v>
      </c>
      <c r="H6423" s="3">
        <v>11848.79</v>
      </c>
      <c r="I6423" t="s">
        <v>21</v>
      </c>
      <c r="J6423" t="s">
        <v>22</v>
      </c>
      <c r="K64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28.189211362386001</v>
      </c>
      <c r="L6423" s="6">
        <f>TablaDatos[[#This Row],[IMC_raw]]/1000000000000000</f>
        <v>28.189211362386001</v>
      </c>
      <c r="M6423" s="2">
        <v>2.8189211362386E+16</v>
      </c>
      <c r="N64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3" s="13">
        <f t="shared" si="100"/>
        <v>6422</v>
      </c>
      <c r="P6423" s="2" t="str">
        <f>IF(TablaDatos[[#This Row],[Diabetes]]=0,"No","Si")</f>
        <v>No</v>
      </c>
      <c r="Q6423">
        <v>0</v>
      </c>
      <c r="R6423">
        <f>TablaDatos[[#This Row],[Aux2]]/10000000000000</f>
        <v>211.97745475668199</v>
      </c>
      <c r="S6423" s="1">
        <v>2119774547566820</v>
      </c>
      <c r="T6423" s="7">
        <f>TablaDatos[[#This Row],[Aux3]]/100000000000000</f>
        <v>257.560094807545</v>
      </c>
      <c r="U6423" s="1">
        <v>2.57560094807545E+16</v>
      </c>
      <c r="V6423">
        <v>154.30000000000001</v>
      </c>
      <c r="W6423">
        <v>95.2</v>
      </c>
    </row>
    <row r="6424" spans="1:23">
      <c r="A6424">
        <v>2012</v>
      </c>
      <c r="B6424">
        <v>67</v>
      </c>
      <c r="C6424" t="s">
        <v>23</v>
      </c>
      <c r="D6424" t="s">
        <v>32</v>
      </c>
      <c r="E6424" t="s">
        <v>21</v>
      </c>
      <c r="F6424" t="s">
        <v>19</v>
      </c>
      <c r="G6424" t="s">
        <v>25</v>
      </c>
      <c r="H6424" s="3">
        <v>13144.57</v>
      </c>
      <c r="I6424" t="s">
        <v>19</v>
      </c>
      <c r="J6424" t="s">
        <v>18</v>
      </c>
      <c r="K64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28.1790689456605</v>
      </c>
      <c r="L6424" s="6">
        <f>TablaDatos[[#This Row],[IMC_raw]]/1000000000000000</f>
        <v>28.1790689456605</v>
      </c>
      <c r="M6424" s="2">
        <v>2.81790689456605E+16</v>
      </c>
      <c r="N64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4" s="13">
        <f t="shared" si="100"/>
        <v>6423</v>
      </c>
      <c r="P6424" s="2" t="str">
        <f>IF(TablaDatos[[#This Row],[Diabetes]]=0,"No","Si")</f>
        <v>No</v>
      </c>
      <c r="Q6424">
        <v>0</v>
      </c>
      <c r="R6424">
        <f>TablaDatos[[#This Row],[Aux2]]/10000000000000</f>
        <v>2217.6864024599399</v>
      </c>
      <c r="S6424" s="1">
        <v>2.21768640245994E+16</v>
      </c>
      <c r="T6424" s="7">
        <f>TablaDatos[[#This Row],[Aux3]]/100000000000000</f>
        <v>227.43564577696799</v>
      </c>
      <c r="U6424" s="1">
        <v>2.27435645776968E+16</v>
      </c>
      <c r="V6424">
        <v>153.69999999999999</v>
      </c>
      <c r="W6424">
        <v>91.2</v>
      </c>
    </row>
    <row r="6425" spans="1:23">
      <c r="A6425">
        <v>2012</v>
      </c>
      <c r="B6425">
        <v>54</v>
      </c>
      <c r="C6425" t="s">
        <v>16</v>
      </c>
      <c r="D6425" t="s">
        <v>74</v>
      </c>
      <c r="E6425" t="s">
        <v>18</v>
      </c>
      <c r="F6425" t="s">
        <v>35</v>
      </c>
      <c r="G6425" t="s">
        <v>20</v>
      </c>
      <c r="H6425" s="3">
        <v>29706.37</v>
      </c>
      <c r="I6425" t="s">
        <v>19</v>
      </c>
      <c r="J6425" t="s">
        <v>18</v>
      </c>
      <c r="K64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28.163411079242401</v>
      </c>
      <c r="L6425" s="6">
        <f>TablaDatos[[#This Row],[IMC_raw]]/100000000000000</f>
        <v>28.163411079242401</v>
      </c>
      <c r="M6425" s="2">
        <v>2816341107924240</v>
      </c>
      <c r="N64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5" s="13">
        <f t="shared" si="100"/>
        <v>6424</v>
      </c>
      <c r="P6425" s="2" t="str">
        <f>IF(TablaDatos[[#This Row],[Diabetes]]=0,"No","Si")</f>
        <v>No</v>
      </c>
      <c r="Q6425">
        <v>0</v>
      </c>
      <c r="R6425">
        <f>TablaDatos[[#This Row],[Aux2]]/10000000000000</f>
        <v>1948.4984357836599</v>
      </c>
      <c r="S6425" s="1">
        <v>1.94849843578366E+16</v>
      </c>
      <c r="T6425" s="7">
        <f>TablaDatos[[#This Row],[Aux3]]/100000000000000</f>
        <v>200.95975255043001</v>
      </c>
      <c r="U6425" s="1">
        <v>2.0095975255043E+16</v>
      </c>
      <c r="V6425">
        <v>143.69999999999999</v>
      </c>
      <c r="W6425">
        <v>89.3</v>
      </c>
    </row>
    <row r="6426" spans="1:23">
      <c r="A6426">
        <v>2012</v>
      </c>
      <c r="B6426">
        <v>56</v>
      </c>
      <c r="C6426" t="s">
        <v>16</v>
      </c>
      <c r="D6426" t="s">
        <v>37</v>
      </c>
      <c r="E6426" t="s">
        <v>18</v>
      </c>
      <c r="F6426" t="s">
        <v>24</v>
      </c>
      <c r="G6426" t="s">
        <v>28</v>
      </c>
      <c r="H6426" s="3">
        <v>13701.91</v>
      </c>
      <c r="I6426" t="s">
        <v>19</v>
      </c>
      <c r="J6426" t="s">
        <v>22</v>
      </c>
      <c r="K64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28.162258441720201</v>
      </c>
      <c r="L6426" s="6">
        <f>TablaDatos[[#This Row],[IMC_raw]]/1000000000000000</f>
        <v>28.162258441720201</v>
      </c>
      <c r="M6426" s="2">
        <v>2.81622584417202E+16</v>
      </c>
      <c r="N64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6" s="13">
        <f t="shared" si="100"/>
        <v>6425</v>
      </c>
      <c r="P6426" s="2" t="str">
        <f>IF(TablaDatos[[#This Row],[Diabetes]]=0,"No","Si")</f>
        <v>No</v>
      </c>
      <c r="Q6426">
        <v>0</v>
      </c>
      <c r="R6426">
        <f>TablaDatos[[#This Row],[Aux2]]/10000000000000</f>
        <v>2085.5798176490998</v>
      </c>
      <c r="S6426" s="1">
        <v>2.0855798176491E+16</v>
      </c>
      <c r="T6426" s="7">
        <f>TablaDatos[[#This Row],[Aux3]]/100000000000000</f>
        <v>245.32477678823901</v>
      </c>
      <c r="U6426" s="1">
        <v>2.45324776788239E+16</v>
      </c>
      <c r="V6426">
        <v>150.69999999999999</v>
      </c>
      <c r="W6426">
        <v>97.1</v>
      </c>
    </row>
    <row r="6427" spans="1:23">
      <c r="A6427">
        <v>2012</v>
      </c>
      <c r="B6427">
        <v>57</v>
      </c>
      <c r="C6427" t="s">
        <v>16</v>
      </c>
      <c r="D6427" t="s">
        <v>17</v>
      </c>
      <c r="E6427" t="s">
        <v>19</v>
      </c>
      <c r="F6427" t="s">
        <v>24</v>
      </c>
      <c r="G6427" t="s">
        <v>28</v>
      </c>
      <c r="H6427" s="3">
        <v>25430.5</v>
      </c>
      <c r="I6427" t="s">
        <v>21</v>
      </c>
      <c r="J6427" t="s">
        <v>19</v>
      </c>
      <c r="K64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28.1575721823707</v>
      </c>
      <c r="L6427" s="6">
        <f>TablaDatos[[#This Row],[IMC_raw]]/1000000000000000</f>
        <v>2.8157572182370698</v>
      </c>
      <c r="M6427" s="2">
        <v>2815757218237070</v>
      </c>
      <c r="N64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7" s="13">
        <f t="shared" si="100"/>
        <v>6426</v>
      </c>
      <c r="P6427" s="2" t="str">
        <f>IF(TablaDatos[[#This Row],[Diabetes]]=0,"No","Si")</f>
        <v>Si</v>
      </c>
      <c r="Q6427">
        <v>1</v>
      </c>
      <c r="R6427">
        <f>TablaDatos[[#This Row],[Aux2]]/10000000000000</f>
        <v>2540.29531289649</v>
      </c>
      <c r="S6427" s="1">
        <v>2.54029531289649E+16</v>
      </c>
      <c r="T6427" s="7">
        <f>TablaDatos[[#This Row],[Aux3]]/100000000000000</f>
        <v>3.0000000000000001E-12</v>
      </c>
      <c r="U6427">
        <v>300</v>
      </c>
      <c r="V6427">
        <v>178.6</v>
      </c>
      <c r="W6427">
        <v>104.1</v>
      </c>
    </row>
    <row r="6428" spans="1:23">
      <c r="A6428">
        <v>2012</v>
      </c>
      <c r="B6428">
        <v>54</v>
      </c>
      <c r="C6428" t="s">
        <v>23</v>
      </c>
      <c r="D6428" t="s">
        <v>30</v>
      </c>
      <c r="E6428" t="s">
        <v>18</v>
      </c>
      <c r="F6428" t="s">
        <v>19</v>
      </c>
      <c r="G6428" t="s">
        <v>20</v>
      </c>
      <c r="H6428" s="3">
        <v>18848.41</v>
      </c>
      <c r="I6428" t="s">
        <v>19</v>
      </c>
      <c r="J6428" t="s">
        <v>22</v>
      </c>
      <c r="K64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28.135536500035901</v>
      </c>
      <c r="L6428" s="5">
        <f>TablaDatos[[#This Row],[IMC_raw]]/1000000000000000</f>
        <v>28.135536500035901</v>
      </c>
      <c r="M6428" s="2">
        <v>2.81355365000359E+16</v>
      </c>
      <c r="N64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8" s="13">
        <f t="shared" si="100"/>
        <v>6427</v>
      </c>
      <c r="P6428" s="2" t="str">
        <f>IF(TablaDatos[[#This Row],[Diabetes]]=0,"No","Si")</f>
        <v>No</v>
      </c>
      <c r="Q6428">
        <v>0</v>
      </c>
      <c r="R6428">
        <f>TablaDatos[[#This Row],[Aux2]]/10000000000000</f>
        <v>180.52865045919299</v>
      </c>
      <c r="S6428" s="1">
        <v>1805286504591930</v>
      </c>
      <c r="T6428" s="7">
        <f>TablaDatos[[#This Row],[Aux3]]/100000000000000</f>
        <v>215.34213755458899</v>
      </c>
      <c r="U6428" s="1">
        <v>2.15342137554589E+16</v>
      </c>
      <c r="V6428">
        <v>140.69999999999999</v>
      </c>
      <c r="W6428">
        <v>86.5</v>
      </c>
    </row>
    <row r="6429" spans="1:23">
      <c r="A6429">
        <v>2012</v>
      </c>
      <c r="B6429">
        <v>64</v>
      </c>
      <c r="C6429" t="s">
        <v>23</v>
      </c>
      <c r="D6429" t="s">
        <v>29</v>
      </c>
      <c r="E6429" t="s">
        <v>21</v>
      </c>
      <c r="F6429" t="s">
        <v>24</v>
      </c>
      <c r="G6429" t="s">
        <v>28</v>
      </c>
      <c r="H6429" s="3">
        <v>11794.48</v>
      </c>
      <c r="I6429" t="s">
        <v>19</v>
      </c>
      <c r="J6429" t="s">
        <v>18</v>
      </c>
      <c r="K64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28.124175478978099</v>
      </c>
      <c r="L6429" s="5">
        <f>TablaDatos[[#This Row],[IMC_raw]]/1000000000000000</f>
        <v>28.124175478978099</v>
      </c>
      <c r="M6429" s="2">
        <v>2.81241754789781E+16</v>
      </c>
      <c r="N64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29" s="13">
        <f t="shared" si="100"/>
        <v>6428</v>
      </c>
      <c r="P6429" s="2" t="str">
        <f>IF(TablaDatos[[#This Row],[Diabetes]]=0,"No","Si")</f>
        <v>Si</v>
      </c>
      <c r="Q6429">
        <v>1</v>
      </c>
      <c r="R6429">
        <f>TablaDatos[[#This Row],[Aux2]]/10000000000000</f>
        <v>234.78844732578199</v>
      </c>
      <c r="S6429" s="1">
        <v>2347884473257820</v>
      </c>
      <c r="T6429" s="7">
        <f>TablaDatos[[#This Row],[Aux3]]/100000000000000</f>
        <v>260.91098524022999</v>
      </c>
      <c r="U6429" s="1">
        <v>2.6091098524023E+16</v>
      </c>
      <c r="V6429">
        <v>163.1</v>
      </c>
      <c r="W6429">
        <v>102.2</v>
      </c>
    </row>
    <row r="6430" spans="1:23">
      <c r="A6430">
        <v>2012</v>
      </c>
      <c r="B6430">
        <v>53</v>
      </c>
      <c r="C6430" t="s">
        <v>16</v>
      </c>
      <c r="D6430" t="s">
        <v>73</v>
      </c>
      <c r="E6430" t="s">
        <v>18</v>
      </c>
      <c r="F6430" t="s">
        <v>35</v>
      </c>
      <c r="G6430" t="s">
        <v>20</v>
      </c>
      <c r="H6430" s="3">
        <v>35004.019999999997</v>
      </c>
      <c r="I6430" t="s">
        <v>18</v>
      </c>
      <c r="J6430" t="s">
        <v>19</v>
      </c>
      <c r="K64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28.066207838077801</v>
      </c>
      <c r="L6430" s="5">
        <f>TablaDatos[[#This Row],[IMC_raw]]/1000000000000000</f>
        <v>28.066207838077801</v>
      </c>
      <c r="M6430" s="2">
        <v>2.80662078380778E+16</v>
      </c>
      <c r="N64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0" s="13">
        <f t="shared" si="100"/>
        <v>6429</v>
      </c>
      <c r="P6430" s="2" t="str">
        <f>IF(TablaDatos[[#This Row],[Diabetes]]=0,"No","Si")</f>
        <v>No</v>
      </c>
      <c r="Q6430">
        <v>0</v>
      </c>
      <c r="R6430">
        <f>TablaDatos[[#This Row],[Aux2]]/10000000000000</f>
        <v>187.35304573259199</v>
      </c>
      <c r="S6430" s="1">
        <v>1873530457325920</v>
      </c>
      <c r="T6430" s="7">
        <f>TablaDatos[[#This Row],[Aux3]]/100000000000000</f>
        <v>19.417343691752201</v>
      </c>
      <c r="U6430" s="1">
        <v>1941734369175220</v>
      </c>
      <c r="V6430">
        <v>148.19999999999999</v>
      </c>
      <c r="W6430">
        <v>82.9</v>
      </c>
    </row>
    <row r="6431" spans="1:23">
      <c r="A6431">
        <v>2012</v>
      </c>
      <c r="B6431">
        <v>57</v>
      </c>
      <c r="C6431" t="s">
        <v>16</v>
      </c>
      <c r="D6431" t="s">
        <v>30</v>
      </c>
      <c r="E6431" t="s">
        <v>21</v>
      </c>
      <c r="F6431" t="s">
        <v>24</v>
      </c>
      <c r="G6431" t="s">
        <v>28</v>
      </c>
      <c r="H6431" s="3">
        <v>12953.08</v>
      </c>
      <c r="I6431" t="s">
        <v>21</v>
      </c>
      <c r="J6431" t="s">
        <v>19</v>
      </c>
      <c r="K64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28.065852080647204</v>
      </c>
      <c r="L6431" s="5">
        <f>TablaDatos[[#This Row],[IMC_raw]]/1000000000000000</f>
        <v>0.28065852080647202</v>
      </c>
      <c r="M6431" s="2">
        <v>280658520806472</v>
      </c>
      <c r="N64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1" s="13">
        <f t="shared" si="100"/>
        <v>6430</v>
      </c>
      <c r="P6431" s="2" t="str">
        <f>IF(TablaDatos[[#This Row],[Diabetes]]=0,"No","Si")</f>
        <v>Si</v>
      </c>
      <c r="Q6431">
        <v>1</v>
      </c>
      <c r="R6431">
        <f>TablaDatos[[#This Row],[Aux2]]/10000000000000</f>
        <v>248.30090307160799</v>
      </c>
      <c r="S6431" s="1">
        <v>2483009030716080</v>
      </c>
      <c r="T6431" s="7">
        <f>TablaDatos[[#This Row],[Aux3]]/100000000000000</f>
        <v>27.055694177084899</v>
      </c>
      <c r="U6431" s="1">
        <v>2705569417708490</v>
      </c>
      <c r="V6431">
        <v>173.6</v>
      </c>
      <c r="W6431">
        <v>103.2</v>
      </c>
    </row>
    <row r="6432" spans="1:23">
      <c r="A6432">
        <v>2012</v>
      </c>
      <c r="B6432">
        <v>62</v>
      </c>
      <c r="C6432" t="s">
        <v>16</v>
      </c>
      <c r="D6432" t="s">
        <v>72</v>
      </c>
      <c r="E6432" t="s">
        <v>18</v>
      </c>
      <c r="F6432" t="s">
        <v>19</v>
      </c>
      <c r="G6432" t="s">
        <v>28</v>
      </c>
      <c r="H6432" s="3">
        <v>17894.169999999998</v>
      </c>
      <c r="I6432" t="s">
        <v>19</v>
      </c>
      <c r="J6432" t="s">
        <v>22</v>
      </c>
      <c r="K64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28.0585727479261</v>
      </c>
      <c r="L6432" s="5">
        <f>TablaDatos[[#This Row],[IMC_raw]]/1000000000000000</f>
        <v>28.0585727479261</v>
      </c>
      <c r="M6432" s="2">
        <v>2.80585727479261E+16</v>
      </c>
      <c r="N64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2" s="13">
        <f t="shared" si="100"/>
        <v>6431</v>
      </c>
      <c r="P6432" s="2" t="str">
        <f>IF(TablaDatos[[#This Row],[Diabetes]]=0,"No","Si")</f>
        <v>No</v>
      </c>
      <c r="Q6432">
        <v>0</v>
      </c>
      <c r="R6432">
        <f>TablaDatos[[#This Row],[Aux2]]/10000000000000</f>
        <v>1910.70583468781</v>
      </c>
      <c r="S6432" s="1">
        <v>1.91070583468781E+16</v>
      </c>
      <c r="T6432" s="7">
        <f>TablaDatos[[#This Row],[Aux3]]/100000000000000</f>
        <v>23.8176558222784</v>
      </c>
      <c r="U6432" s="1">
        <v>2381765582227840</v>
      </c>
      <c r="V6432">
        <v>151.6</v>
      </c>
      <c r="W6432">
        <v>92.4</v>
      </c>
    </row>
    <row r="6433" spans="1:23">
      <c r="A6433">
        <v>2012</v>
      </c>
      <c r="B6433">
        <v>57</v>
      </c>
      <c r="C6433" t="s">
        <v>16</v>
      </c>
      <c r="D6433" t="s">
        <v>33</v>
      </c>
      <c r="E6433" t="s">
        <v>21</v>
      </c>
      <c r="F6433" t="s">
        <v>35</v>
      </c>
      <c r="G6433" t="s">
        <v>28</v>
      </c>
      <c r="H6433" s="3">
        <v>36213.83</v>
      </c>
      <c r="I6433" t="s">
        <v>21</v>
      </c>
      <c r="J6433" t="s">
        <v>19</v>
      </c>
      <c r="K64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28.052771674999999</v>
      </c>
      <c r="L6433" s="6">
        <f>TablaDatos[[#This Row],[IMC_raw]]/1000000000000000</f>
        <v>28.052771674999999</v>
      </c>
      <c r="M6433" s="2">
        <v>2.8052771675E+16</v>
      </c>
      <c r="N64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3" s="13">
        <f t="shared" si="100"/>
        <v>6432</v>
      </c>
      <c r="P6433" s="2" t="str">
        <f>IF(TablaDatos[[#This Row],[Diabetes]]=0,"No","Si")</f>
        <v>No</v>
      </c>
      <c r="Q6433">
        <v>0</v>
      </c>
      <c r="R6433">
        <f>TablaDatos[[#This Row],[Aux2]]/10000000000000</f>
        <v>1968.4987173325501</v>
      </c>
      <c r="S6433" s="1">
        <v>1.96849871733255E+16</v>
      </c>
      <c r="T6433" s="7">
        <f>TablaDatos[[#This Row],[Aux3]]/100000000000000</f>
        <v>23.566742455837598</v>
      </c>
      <c r="U6433" s="1">
        <v>2356674245583760</v>
      </c>
      <c r="V6433">
        <v>150.1</v>
      </c>
      <c r="W6433">
        <v>99.9</v>
      </c>
    </row>
    <row r="6434" spans="1:23">
      <c r="A6434">
        <v>2012</v>
      </c>
      <c r="B6434">
        <v>52</v>
      </c>
      <c r="C6434" t="s">
        <v>16</v>
      </c>
      <c r="D6434" t="s">
        <v>72</v>
      </c>
      <c r="E6434" t="s">
        <v>18</v>
      </c>
      <c r="F6434" t="s">
        <v>19</v>
      </c>
      <c r="G6434" t="s">
        <v>20</v>
      </c>
      <c r="H6434" s="3">
        <v>22414.23</v>
      </c>
      <c r="I6434" t="s">
        <v>21</v>
      </c>
      <c r="J6434" t="s">
        <v>19</v>
      </c>
      <c r="K64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28.0438238736402</v>
      </c>
      <c r="L6434" s="6">
        <f>TablaDatos[[#This Row],[IMC_raw]]/1000000000000000</f>
        <v>28.0438238736402</v>
      </c>
      <c r="M6434" s="2">
        <v>2.80438238736402E+16</v>
      </c>
      <c r="N64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4" s="13">
        <f t="shared" si="100"/>
        <v>6433</v>
      </c>
      <c r="P6434" s="2" t="str">
        <f>IF(TablaDatos[[#This Row],[Diabetes]]=0,"No","Si")</f>
        <v>No</v>
      </c>
      <c r="Q6434">
        <v>0</v>
      </c>
      <c r="R6434">
        <f>TablaDatos[[#This Row],[Aux2]]/10000000000000</f>
        <v>218.622195934883</v>
      </c>
      <c r="S6434" s="1">
        <v>2186221959348830</v>
      </c>
      <c r="T6434" s="7">
        <f>TablaDatos[[#This Row],[Aux3]]/100000000000000</f>
        <v>23.498373369989402</v>
      </c>
      <c r="U6434" s="1">
        <v>2349837336998940</v>
      </c>
      <c r="V6434">
        <v>141.6</v>
      </c>
      <c r="W6434">
        <v>94.3</v>
      </c>
    </row>
    <row r="6435" spans="1:23">
      <c r="A6435">
        <v>2012</v>
      </c>
      <c r="B6435">
        <v>62</v>
      </c>
      <c r="C6435" t="s">
        <v>23</v>
      </c>
      <c r="D6435" t="s">
        <v>41</v>
      </c>
      <c r="E6435" t="s">
        <v>18</v>
      </c>
      <c r="F6435" t="s">
        <v>35</v>
      </c>
      <c r="G6435" t="s">
        <v>28</v>
      </c>
      <c r="H6435" s="3">
        <v>17167.41</v>
      </c>
      <c r="I6435" t="s">
        <v>21</v>
      </c>
      <c r="J6435" t="s">
        <v>18</v>
      </c>
      <c r="K64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28.0419346538166</v>
      </c>
      <c r="L6435" s="5">
        <f>TablaDatos[[#This Row],[IMC_raw]]/1000000000000000</f>
        <v>2.80419346538166</v>
      </c>
      <c r="M6435" s="2">
        <v>2804193465381660</v>
      </c>
      <c r="N64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5" s="13">
        <f t="shared" si="100"/>
        <v>6434</v>
      </c>
      <c r="P6435" s="2" t="str">
        <f>IF(TablaDatos[[#This Row],[Diabetes]]=0,"No","Si")</f>
        <v>No</v>
      </c>
      <c r="Q6435">
        <v>0</v>
      </c>
      <c r="R6435">
        <f>TablaDatos[[#This Row],[Aux2]]/10000000000000</f>
        <v>1790.57969269506</v>
      </c>
      <c r="S6435" s="1">
        <v>1.79057969269506E+16</v>
      </c>
      <c r="T6435" s="7">
        <f>TablaDatos[[#This Row],[Aux3]]/100000000000000</f>
        <v>212.242872994306</v>
      </c>
      <c r="U6435" s="1">
        <v>2.12242872994306E+16</v>
      </c>
      <c r="V6435">
        <v>157.80000000000001</v>
      </c>
      <c r="W6435">
        <v>95.5</v>
      </c>
    </row>
    <row r="6436" spans="1:23">
      <c r="A6436">
        <v>2012</v>
      </c>
      <c r="B6436">
        <v>51</v>
      </c>
      <c r="C6436" t="s">
        <v>23</v>
      </c>
      <c r="D6436" t="s">
        <v>17</v>
      </c>
      <c r="E6436" t="s">
        <v>19</v>
      </c>
      <c r="F6436" t="s">
        <v>24</v>
      </c>
      <c r="G6436" t="s">
        <v>20</v>
      </c>
      <c r="H6436" s="3">
        <v>22503.87</v>
      </c>
      <c r="I6436" t="s">
        <v>19</v>
      </c>
      <c r="J6436" t="s">
        <v>18</v>
      </c>
      <c r="K64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28.034434036221899</v>
      </c>
      <c r="L6436" s="5">
        <f>TablaDatos[[#This Row],[IMC_raw]]/1000000000000000</f>
        <v>28.034434036221899</v>
      </c>
      <c r="M6436" s="2">
        <v>2.80344340362219E+16</v>
      </c>
      <c r="N64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6" s="13">
        <f t="shared" si="100"/>
        <v>6435</v>
      </c>
      <c r="P6436" s="2" t="str">
        <f>IF(TablaDatos[[#This Row],[Diabetes]]=0,"No","Si")</f>
        <v>No</v>
      </c>
      <c r="Q6436">
        <v>0</v>
      </c>
      <c r="R6436">
        <f>TablaDatos[[#This Row],[Aux2]]/10000000000000</f>
        <v>2207.3025564986001</v>
      </c>
      <c r="S6436" s="1">
        <v>2.2073025564986E+16</v>
      </c>
      <c r="T6436" s="7">
        <f>TablaDatos[[#This Row],[Aux3]]/100000000000000</f>
        <v>244.07421976909399</v>
      </c>
      <c r="U6436" s="1">
        <v>2.44074219769094E+16</v>
      </c>
      <c r="V6436">
        <v>151.6</v>
      </c>
      <c r="W6436">
        <v>92.2</v>
      </c>
    </row>
    <row r="6437" spans="1:23">
      <c r="A6437">
        <v>2012</v>
      </c>
      <c r="B6437">
        <v>65</v>
      </c>
      <c r="C6437" t="s">
        <v>23</v>
      </c>
      <c r="D6437" t="s">
        <v>73</v>
      </c>
      <c r="E6437" t="s">
        <v>19</v>
      </c>
      <c r="F6437" t="s">
        <v>19</v>
      </c>
      <c r="G6437" t="s">
        <v>25</v>
      </c>
      <c r="H6437" s="3">
        <v>27888.78</v>
      </c>
      <c r="I6437" t="s">
        <v>21</v>
      </c>
      <c r="J6437" t="s">
        <v>19</v>
      </c>
      <c r="K64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28.0269008282134</v>
      </c>
      <c r="L6437" s="5">
        <f>TablaDatos[[#This Row],[IMC_raw]]/1000000000000000</f>
        <v>2.8026900828213401</v>
      </c>
      <c r="M6437" s="2">
        <v>2802690082821340</v>
      </c>
      <c r="N64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7" s="13">
        <f t="shared" si="100"/>
        <v>6436</v>
      </c>
      <c r="P6437" s="2" t="str">
        <f>IF(TablaDatos[[#This Row],[Diabetes]]=0,"No","Si")</f>
        <v>No</v>
      </c>
      <c r="Q6437">
        <v>0</v>
      </c>
      <c r="R6437">
        <f>TablaDatos[[#This Row],[Aux2]]/10000000000000</f>
        <v>237.07505979555799</v>
      </c>
      <c r="S6437" s="1">
        <v>2370750597955580</v>
      </c>
      <c r="T6437" s="7">
        <f>TablaDatos[[#This Row],[Aux3]]/100000000000000</f>
        <v>252.745081840463</v>
      </c>
      <c r="U6437" s="1">
        <v>2.52745081840463E+16</v>
      </c>
      <c r="V6437">
        <v>159.1</v>
      </c>
      <c r="W6437">
        <v>91.7</v>
      </c>
    </row>
    <row r="6438" spans="1:23">
      <c r="A6438">
        <v>2012</v>
      </c>
      <c r="B6438">
        <v>56</v>
      </c>
      <c r="C6438" t="s">
        <v>16</v>
      </c>
      <c r="D6438" t="s">
        <v>34</v>
      </c>
      <c r="E6438" t="s">
        <v>21</v>
      </c>
      <c r="F6438" t="s">
        <v>19</v>
      </c>
      <c r="G6438" t="s">
        <v>28</v>
      </c>
      <c r="H6438" s="3">
        <v>18852.2</v>
      </c>
      <c r="I6438" t="s">
        <v>19</v>
      </c>
      <c r="J6438" t="s">
        <v>18</v>
      </c>
      <c r="K64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27.989448950907299</v>
      </c>
      <c r="L6438" s="5">
        <f>TablaDatos[[#This Row],[IMC_raw]]/1000000000000000</f>
        <v>27.989448950907299</v>
      </c>
      <c r="M6438" s="2">
        <v>2.79894489509073E+16</v>
      </c>
      <c r="N64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8" s="13">
        <f t="shared" si="100"/>
        <v>6437</v>
      </c>
      <c r="P6438" s="2" t="str">
        <f>IF(TablaDatos[[#This Row],[Diabetes]]=0,"No","Si")</f>
        <v>No</v>
      </c>
      <c r="Q6438">
        <v>0</v>
      </c>
      <c r="R6438">
        <f>TablaDatos[[#This Row],[Aux2]]/10000000000000</f>
        <v>211.09051137845901</v>
      </c>
      <c r="S6438" s="1">
        <v>2110905113784590</v>
      </c>
      <c r="T6438" s="7">
        <f>TablaDatos[[#This Row],[Aux3]]/100000000000000</f>
        <v>240.112133224486</v>
      </c>
      <c r="U6438" s="1">
        <v>2.40112133224486E+16</v>
      </c>
      <c r="V6438">
        <v>157.1</v>
      </c>
      <c r="W6438">
        <v>91</v>
      </c>
    </row>
    <row r="6439" spans="1:23">
      <c r="A6439">
        <v>2012</v>
      </c>
      <c r="B6439">
        <v>56</v>
      </c>
      <c r="C6439" t="s">
        <v>23</v>
      </c>
      <c r="D6439" t="s">
        <v>29</v>
      </c>
      <c r="E6439" t="s">
        <v>31</v>
      </c>
      <c r="F6439" t="s">
        <v>19</v>
      </c>
      <c r="G6439" t="s">
        <v>28</v>
      </c>
      <c r="H6439" s="3">
        <v>14806.12</v>
      </c>
      <c r="I6439" t="s">
        <v>21</v>
      </c>
      <c r="J6439" t="s">
        <v>21</v>
      </c>
      <c r="K64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27.962175031156999</v>
      </c>
      <c r="L6439" s="6">
        <f>TablaDatos[[#This Row],[IMC_raw]]/100000000000000</f>
        <v>27.962175031156999</v>
      </c>
      <c r="M6439" s="2">
        <v>2796217503115700</v>
      </c>
      <c r="N64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39" s="13">
        <f t="shared" si="100"/>
        <v>6438</v>
      </c>
      <c r="P6439" s="2" t="str">
        <f>IF(TablaDatos[[#This Row],[Diabetes]]=0,"No","Si")</f>
        <v>No</v>
      </c>
      <c r="Q6439">
        <v>0</v>
      </c>
      <c r="R6439">
        <f>TablaDatos[[#This Row],[Aux2]]/10000000000000</f>
        <v>242.23602386144</v>
      </c>
      <c r="S6439" s="1">
        <v>2422360238614400</v>
      </c>
      <c r="T6439" s="7">
        <f>TablaDatos[[#This Row],[Aux3]]/100000000000000</f>
        <v>2.65142911698935</v>
      </c>
      <c r="U6439" s="1">
        <v>265142911698935</v>
      </c>
      <c r="V6439">
        <v>160.69999999999999</v>
      </c>
      <c r="W6439">
        <v>100.6</v>
      </c>
    </row>
    <row r="6440" spans="1:23">
      <c r="A6440">
        <v>2012</v>
      </c>
      <c r="B6440">
        <v>54</v>
      </c>
      <c r="C6440" t="s">
        <v>23</v>
      </c>
      <c r="D6440" t="s">
        <v>72</v>
      </c>
      <c r="E6440" t="s">
        <v>18</v>
      </c>
      <c r="F6440" t="s">
        <v>19</v>
      </c>
      <c r="G6440" t="s">
        <v>20</v>
      </c>
      <c r="H6440" s="3">
        <v>25781.11</v>
      </c>
      <c r="I6440" t="s">
        <v>19</v>
      </c>
      <c r="J6440" t="s">
        <v>22</v>
      </c>
      <c r="K64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27.956269101138702</v>
      </c>
      <c r="L6440" s="6">
        <f>TablaDatos[[#This Row],[IMC_raw]]/1000000000000000</f>
        <v>27.956269101138702</v>
      </c>
      <c r="M6440" s="2">
        <v>2.79562691011387E+16</v>
      </c>
      <c r="N64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0" s="13">
        <f t="shared" si="100"/>
        <v>6439</v>
      </c>
      <c r="P6440" s="2" t="str">
        <f>IF(TablaDatos[[#This Row],[Diabetes]]=0,"No","Si")</f>
        <v>No</v>
      </c>
      <c r="Q6440">
        <v>0</v>
      </c>
      <c r="R6440">
        <f>TablaDatos[[#This Row],[Aux2]]/10000000000000</f>
        <v>1930.52338245838</v>
      </c>
      <c r="S6440" s="1">
        <v>1.93052338245838E+16</v>
      </c>
      <c r="T6440" s="7">
        <f>TablaDatos[[#This Row],[Aux3]]/100000000000000</f>
        <v>17.8808884802534</v>
      </c>
      <c r="U6440" s="1">
        <v>1788088848025340</v>
      </c>
      <c r="V6440">
        <v>137.69999999999999</v>
      </c>
      <c r="W6440">
        <v>84.9</v>
      </c>
    </row>
    <row r="6441" spans="1:23">
      <c r="A6441">
        <v>2012</v>
      </c>
      <c r="B6441">
        <v>64</v>
      </c>
      <c r="C6441" t="s">
        <v>16</v>
      </c>
      <c r="D6441" t="s">
        <v>37</v>
      </c>
      <c r="E6441" t="s">
        <v>21</v>
      </c>
      <c r="F6441" t="s">
        <v>19</v>
      </c>
      <c r="G6441" t="s">
        <v>28</v>
      </c>
      <c r="H6441" s="3">
        <v>13068.5</v>
      </c>
      <c r="I6441" t="s">
        <v>19</v>
      </c>
      <c r="J6441" t="s">
        <v>18</v>
      </c>
      <c r="K64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27.955743353934501</v>
      </c>
      <c r="L6441" s="6">
        <f>TablaDatos[[#This Row],[IMC_raw]]/1000000000000000</f>
        <v>27.955743353934501</v>
      </c>
      <c r="M6441" s="2">
        <v>2.79557433539345E+16</v>
      </c>
      <c r="N64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1" s="13">
        <f t="shared" si="100"/>
        <v>6440</v>
      </c>
      <c r="P6441" s="2" t="str">
        <f>IF(TablaDatos[[#This Row],[Diabetes]]=0,"No","Si")</f>
        <v>No</v>
      </c>
      <c r="Q6441">
        <v>0</v>
      </c>
      <c r="R6441">
        <f>TablaDatos[[#This Row],[Aux2]]/10000000000000</f>
        <v>195.95940354626799</v>
      </c>
      <c r="S6441" s="1">
        <v>1959594035462680</v>
      </c>
      <c r="T6441" s="7">
        <f>TablaDatos[[#This Row],[Aux3]]/100000000000000</f>
        <v>249.651650912581</v>
      </c>
      <c r="U6441" s="1">
        <v>2.49651650912581E+16</v>
      </c>
      <c r="V6441">
        <v>163</v>
      </c>
      <c r="W6441">
        <v>97.8</v>
      </c>
    </row>
    <row r="6442" spans="1:23">
      <c r="A6442">
        <v>2012</v>
      </c>
      <c r="B6442">
        <v>48</v>
      </c>
      <c r="C6442" t="s">
        <v>23</v>
      </c>
      <c r="D6442" t="s">
        <v>36</v>
      </c>
      <c r="E6442" t="s">
        <v>18</v>
      </c>
      <c r="F6442" t="s">
        <v>24</v>
      </c>
      <c r="G6442" t="s">
        <v>20</v>
      </c>
      <c r="H6442" s="3">
        <v>9003.6200000000008</v>
      </c>
      <c r="I6442" t="s">
        <v>21</v>
      </c>
      <c r="J6442" t="s">
        <v>21</v>
      </c>
      <c r="K64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27.912825805356398</v>
      </c>
      <c r="L6442" s="5">
        <f>TablaDatos[[#This Row],[IMC_raw]]/1000000000000000</f>
        <v>27.912825805356398</v>
      </c>
      <c r="M6442" s="2">
        <v>2.79128258053564E+16</v>
      </c>
      <c r="N64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2" s="13">
        <f t="shared" si="100"/>
        <v>6441</v>
      </c>
      <c r="P6442" s="2" t="str">
        <f>IF(TablaDatos[[#This Row],[Diabetes]]=0,"No","Si")</f>
        <v>No</v>
      </c>
      <c r="Q6442">
        <v>0</v>
      </c>
      <c r="R6442">
        <f>TablaDatos[[#This Row],[Aux2]]/10000000000000</f>
        <v>232.48112773565299</v>
      </c>
      <c r="S6442" s="1">
        <v>2324811277356530</v>
      </c>
      <c r="T6442" s="7">
        <f>TablaDatos[[#This Row],[Aux3]]/100000000000000</f>
        <v>29.049716874365298</v>
      </c>
      <c r="U6442" s="1">
        <v>2904971687436530</v>
      </c>
      <c r="V6442">
        <v>136.5</v>
      </c>
      <c r="W6442">
        <v>92.1</v>
      </c>
    </row>
    <row r="6443" spans="1:23">
      <c r="A6443">
        <v>2012</v>
      </c>
      <c r="B6443">
        <v>60</v>
      </c>
      <c r="C6443" t="s">
        <v>16</v>
      </c>
      <c r="D6443" t="s">
        <v>27</v>
      </c>
      <c r="E6443" t="s">
        <v>19</v>
      </c>
      <c r="F6443" t="s">
        <v>19</v>
      </c>
      <c r="G6443" t="s">
        <v>28</v>
      </c>
      <c r="H6443" s="3">
        <v>15032.92</v>
      </c>
      <c r="I6443" t="s">
        <v>21</v>
      </c>
      <c r="J6443" t="s">
        <v>21</v>
      </c>
      <c r="K64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27.881085236370701</v>
      </c>
      <c r="L6443" s="5">
        <f>TablaDatos[[#This Row],[IMC_raw]]/1000000000000000</f>
        <v>27.881085236370701</v>
      </c>
      <c r="M6443" s="2">
        <v>2.78810852363707E+16</v>
      </c>
      <c r="N64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3" s="13">
        <f t="shared" si="100"/>
        <v>6442</v>
      </c>
      <c r="P6443" s="2" t="str">
        <f>IF(TablaDatos[[#This Row],[Diabetes]]=0,"No","Si")</f>
        <v>Si</v>
      </c>
      <c r="Q6443">
        <v>1</v>
      </c>
      <c r="R6443">
        <f>TablaDatos[[#This Row],[Aux2]]/10000000000000</f>
        <v>2472.2775452363298</v>
      </c>
      <c r="S6443" s="1">
        <v>2.47227754523633E+16</v>
      </c>
      <c r="T6443" s="7">
        <f>TablaDatos[[#This Row],[Aux3]]/100000000000000</f>
        <v>279.74717879068299</v>
      </c>
      <c r="U6443" s="1">
        <v>2.79747178790683E+16</v>
      </c>
      <c r="V6443">
        <v>172.6</v>
      </c>
      <c r="W6443">
        <v>99.3</v>
      </c>
    </row>
    <row r="6444" spans="1:23">
      <c r="A6444">
        <v>2012</v>
      </c>
      <c r="B6444">
        <v>60</v>
      </c>
      <c r="C6444" t="s">
        <v>16</v>
      </c>
      <c r="D6444" t="s">
        <v>73</v>
      </c>
      <c r="E6444" t="s">
        <v>21</v>
      </c>
      <c r="F6444" t="s">
        <v>19</v>
      </c>
      <c r="G6444" t="s">
        <v>28</v>
      </c>
      <c r="H6444" s="3">
        <v>36415.769999999997</v>
      </c>
      <c r="I6444" t="s">
        <v>21</v>
      </c>
      <c r="J6444" t="s">
        <v>19</v>
      </c>
      <c r="K64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27.871503304446698</v>
      </c>
      <c r="L6444" s="6">
        <f>TablaDatos[[#This Row],[IMC_raw]]/1000000000000000</f>
        <v>2.7871503304446699</v>
      </c>
      <c r="M6444" s="2">
        <v>2787150330444670</v>
      </c>
      <c r="N64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4" s="13">
        <f t="shared" si="100"/>
        <v>6443</v>
      </c>
      <c r="P6444" s="2" t="str">
        <f>IF(TablaDatos[[#This Row],[Diabetes]]=0,"No","Si")</f>
        <v>No</v>
      </c>
      <c r="Q6444">
        <v>0</v>
      </c>
      <c r="R6444">
        <f>TablaDatos[[#This Row],[Aux2]]/10000000000000</f>
        <v>2317.5466809458399</v>
      </c>
      <c r="S6444" s="1">
        <v>2.31754668094584E+16</v>
      </c>
      <c r="T6444" s="7">
        <f>TablaDatos[[#This Row],[Aux3]]/100000000000000</f>
        <v>255.90312116949701</v>
      </c>
      <c r="U6444" s="1">
        <v>2.55903121169497E+16</v>
      </c>
      <c r="V6444">
        <v>155.4</v>
      </c>
      <c r="W6444">
        <v>102.7</v>
      </c>
    </row>
    <row r="6445" spans="1:23">
      <c r="A6445">
        <v>2012</v>
      </c>
      <c r="B6445">
        <v>61</v>
      </c>
      <c r="C6445" t="s">
        <v>16</v>
      </c>
      <c r="D6445" t="s">
        <v>30</v>
      </c>
      <c r="E6445" t="s">
        <v>21</v>
      </c>
      <c r="F6445" t="s">
        <v>19</v>
      </c>
      <c r="G6445" t="s">
        <v>28</v>
      </c>
      <c r="H6445" s="3">
        <v>15494.79</v>
      </c>
      <c r="I6445" t="s">
        <v>21</v>
      </c>
      <c r="J6445" t="s">
        <v>19</v>
      </c>
      <c r="K64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27.8621038120619</v>
      </c>
      <c r="L6445" s="5">
        <f>TablaDatos[[#This Row],[IMC_raw]]/1000000000000000</f>
        <v>27.8621038120619</v>
      </c>
      <c r="M6445" s="2">
        <v>2.78621038120619E+16</v>
      </c>
      <c r="N64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5" s="13">
        <f t="shared" si="100"/>
        <v>6444</v>
      </c>
      <c r="P6445" s="2" t="str">
        <f>IF(TablaDatos[[#This Row],[Diabetes]]=0,"No","Si")</f>
        <v>No</v>
      </c>
      <c r="Q6445">
        <v>0</v>
      </c>
      <c r="R6445">
        <f>TablaDatos[[#This Row],[Aux2]]/10000000000000</f>
        <v>2193.8789915136499</v>
      </c>
      <c r="S6445" s="1">
        <v>2.19387899151365E+16</v>
      </c>
      <c r="T6445" s="7">
        <f>TablaDatos[[#This Row],[Aux3]]/100000000000000</f>
        <v>27.8697984376671</v>
      </c>
      <c r="U6445" s="1">
        <v>2786979843766710</v>
      </c>
      <c r="V6445">
        <v>162.80000000000001</v>
      </c>
      <c r="W6445">
        <v>96.2</v>
      </c>
    </row>
    <row r="6446" spans="1:23">
      <c r="A6446">
        <v>2012</v>
      </c>
      <c r="B6446">
        <v>65</v>
      </c>
      <c r="C6446" t="s">
        <v>23</v>
      </c>
      <c r="D6446" t="s">
        <v>73</v>
      </c>
      <c r="E6446" t="s">
        <v>21</v>
      </c>
      <c r="F6446" t="s">
        <v>24</v>
      </c>
      <c r="G6446" t="s">
        <v>25</v>
      </c>
      <c r="H6446" s="3">
        <v>16733.98</v>
      </c>
      <c r="I6446" t="s">
        <v>19</v>
      </c>
      <c r="J6446" t="s">
        <v>18</v>
      </c>
      <c r="K64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27.854264318724201</v>
      </c>
      <c r="L6446" s="5">
        <f>TablaDatos[[#This Row],[IMC_raw]]/1000000000000000</f>
        <v>27.854264318724201</v>
      </c>
      <c r="M6446" s="2">
        <v>2.78542643187242E+16</v>
      </c>
      <c r="N64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6" s="13">
        <f t="shared" si="100"/>
        <v>6445</v>
      </c>
      <c r="P6446" s="2" t="str">
        <f>IF(TablaDatos[[#This Row],[Diabetes]]=0,"No","Si")</f>
        <v>Si</v>
      </c>
      <c r="Q6446">
        <v>1</v>
      </c>
      <c r="R6446">
        <f>TablaDatos[[#This Row],[Aux2]]/10000000000000</f>
        <v>234.787604325925</v>
      </c>
      <c r="S6446" s="1">
        <v>2347876043259250</v>
      </c>
      <c r="T6446" s="7">
        <f>TablaDatos[[#This Row],[Aux3]]/100000000000000</f>
        <v>276.14561902704099</v>
      </c>
      <c r="U6446" s="1">
        <v>2.76145619027041E+16</v>
      </c>
      <c r="V6446">
        <v>167.3</v>
      </c>
      <c r="W6446">
        <v>100.8</v>
      </c>
    </row>
    <row r="6447" spans="1:23">
      <c r="A6447">
        <v>2012</v>
      </c>
      <c r="B6447">
        <v>58</v>
      </c>
      <c r="C6447" t="s">
        <v>16</v>
      </c>
      <c r="D6447" t="s">
        <v>26</v>
      </c>
      <c r="E6447" t="s">
        <v>18</v>
      </c>
      <c r="F6447" t="s">
        <v>19</v>
      </c>
      <c r="G6447" t="s">
        <v>28</v>
      </c>
      <c r="H6447" s="3">
        <v>41060.33</v>
      </c>
      <c r="I6447" t="s">
        <v>21</v>
      </c>
      <c r="J6447" t="s">
        <v>19</v>
      </c>
      <c r="K64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27.825469251039401</v>
      </c>
      <c r="L6447" s="6">
        <f>TablaDatos[[#This Row],[IMC_raw]]/1000000000000000</f>
        <v>2.7825469251039401</v>
      </c>
      <c r="M6447" s="2">
        <v>2782546925103940</v>
      </c>
      <c r="N64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7" s="13">
        <f t="shared" si="100"/>
        <v>6446</v>
      </c>
      <c r="P6447" s="2" t="str">
        <f>IF(TablaDatos[[#This Row],[Diabetes]]=0,"No","Si")</f>
        <v>No</v>
      </c>
      <c r="Q6447">
        <v>0</v>
      </c>
      <c r="R6447">
        <f>TablaDatos[[#This Row],[Aux2]]/10000000000000</f>
        <v>2267.5245101914602</v>
      </c>
      <c r="S6447" s="1">
        <v>2.26752451019146E+16</v>
      </c>
      <c r="T6447" s="7">
        <f>TablaDatos[[#This Row],[Aux3]]/100000000000000</f>
        <v>239.10285429806299</v>
      </c>
      <c r="U6447" s="1">
        <v>2.39102854298063E+16</v>
      </c>
      <c r="V6447">
        <v>162.4</v>
      </c>
      <c r="W6447">
        <v>102.9</v>
      </c>
    </row>
    <row r="6448" spans="1:23">
      <c r="A6448">
        <v>2012</v>
      </c>
      <c r="B6448">
        <v>54</v>
      </c>
      <c r="C6448" t="s">
        <v>23</v>
      </c>
      <c r="D6448" t="s">
        <v>71</v>
      </c>
      <c r="E6448" t="s">
        <v>19</v>
      </c>
      <c r="F6448" t="s">
        <v>19</v>
      </c>
      <c r="G6448" t="s">
        <v>20</v>
      </c>
      <c r="H6448" s="3">
        <v>16724.63</v>
      </c>
      <c r="I6448" t="s">
        <v>19</v>
      </c>
      <c r="J6448" t="s">
        <v>18</v>
      </c>
      <c r="K64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27.815130032749501</v>
      </c>
      <c r="L6448" s="5">
        <f>TablaDatos[[#This Row],[IMC_raw]]/1000000000000000</f>
        <v>0.27815130032749502</v>
      </c>
      <c r="M6448" s="2">
        <v>278151300327495</v>
      </c>
      <c r="N64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8" s="13">
        <f t="shared" si="100"/>
        <v>6447</v>
      </c>
      <c r="P6448" s="2" t="str">
        <f>IF(TablaDatos[[#This Row],[Diabetes]]=0,"No","Si")</f>
        <v>No</v>
      </c>
      <c r="Q6448">
        <v>0</v>
      </c>
      <c r="R6448">
        <f>TablaDatos[[#This Row],[Aux2]]/10000000000000</f>
        <v>1973.41528254277</v>
      </c>
      <c r="S6448" s="1">
        <v>1.97341528254277E+16</v>
      </c>
      <c r="T6448" s="7">
        <f>TablaDatos[[#This Row],[Aux3]]/100000000000000</f>
        <v>22.6407712007253</v>
      </c>
      <c r="U6448" s="1">
        <v>2264077120072530</v>
      </c>
      <c r="V6448">
        <v>144.1</v>
      </c>
      <c r="W6448">
        <v>87.4</v>
      </c>
    </row>
    <row r="6449" spans="1:23">
      <c r="A6449">
        <v>2012</v>
      </c>
      <c r="B6449">
        <v>60</v>
      </c>
      <c r="C6449" t="s">
        <v>23</v>
      </c>
      <c r="D6449" t="s">
        <v>34</v>
      </c>
      <c r="E6449" t="s">
        <v>21</v>
      </c>
      <c r="F6449" t="s">
        <v>24</v>
      </c>
      <c r="G6449" t="s">
        <v>28</v>
      </c>
      <c r="H6449" s="3">
        <v>13603.37</v>
      </c>
      <c r="I6449" t="s">
        <v>21</v>
      </c>
      <c r="J6449" t="s">
        <v>18</v>
      </c>
      <c r="K64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27.812907039267397</v>
      </c>
      <c r="L6449" s="5">
        <f>TablaDatos[[#This Row],[IMC_raw]]/1000000000000000</f>
        <v>0.27812907039267398</v>
      </c>
      <c r="M6449" s="2">
        <v>278129070392674</v>
      </c>
      <c r="N64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49" s="13">
        <f t="shared" si="100"/>
        <v>6448</v>
      </c>
      <c r="P6449" s="2" t="str">
        <f>IF(TablaDatos[[#This Row],[Diabetes]]=0,"No","Si")</f>
        <v>Si</v>
      </c>
      <c r="Q6449">
        <v>1</v>
      </c>
      <c r="R6449">
        <f>TablaDatos[[#This Row],[Aux2]]/10000000000000</f>
        <v>2385.3595113731599</v>
      </c>
      <c r="S6449" s="1">
        <v>2.38535951137316E+16</v>
      </c>
      <c r="T6449" s="7">
        <f>TablaDatos[[#This Row],[Aux3]]/100000000000000</f>
        <v>240.21382438946699</v>
      </c>
      <c r="U6449" s="1">
        <v>2.40213824389467E+16</v>
      </c>
      <c r="V6449">
        <v>165.3</v>
      </c>
      <c r="W6449">
        <v>101</v>
      </c>
    </row>
    <row r="6450" spans="1:23">
      <c r="A6450">
        <v>2012</v>
      </c>
      <c r="B6450">
        <v>65</v>
      </c>
      <c r="C6450" t="s">
        <v>23</v>
      </c>
      <c r="D6450" t="s">
        <v>37</v>
      </c>
      <c r="E6450" t="s">
        <v>21</v>
      </c>
      <c r="F6450" t="s">
        <v>24</v>
      </c>
      <c r="G6450" t="s">
        <v>25</v>
      </c>
      <c r="H6450" s="3">
        <v>12535.29</v>
      </c>
      <c r="I6450" t="s">
        <v>21</v>
      </c>
      <c r="J6450" t="s">
        <v>18</v>
      </c>
      <c r="K64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27.746084416640102</v>
      </c>
      <c r="L6450" s="6">
        <f>TablaDatos[[#This Row],[IMC_raw]]/1000000000000000</f>
        <v>27.746084416640102</v>
      </c>
      <c r="M6450" s="2">
        <v>2.77460844166401E+16</v>
      </c>
      <c r="N64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0" s="13">
        <f t="shared" si="100"/>
        <v>6449</v>
      </c>
      <c r="P6450" s="2" t="str">
        <f>IF(TablaDatos[[#This Row],[Diabetes]]=0,"No","Si")</f>
        <v>Si</v>
      </c>
      <c r="Q6450">
        <v>1</v>
      </c>
      <c r="R6450">
        <f>TablaDatos[[#This Row],[Aux2]]/10000000000000</f>
        <v>200.487550049639</v>
      </c>
      <c r="S6450" s="1">
        <v>2004875500496390</v>
      </c>
      <c r="T6450" s="7">
        <f>TablaDatos[[#This Row],[Aux3]]/100000000000000</f>
        <v>232.35944977380399</v>
      </c>
      <c r="U6450" s="1">
        <v>2.32359449773804E+16</v>
      </c>
      <c r="V6450">
        <v>163.30000000000001</v>
      </c>
      <c r="W6450">
        <v>92.6</v>
      </c>
    </row>
    <row r="6451" spans="1:23">
      <c r="A6451">
        <v>2012</v>
      </c>
      <c r="B6451">
        <v>66</v>
      </c>
      <c r="C6451" t="s">
        <v>23</v>
      </c>
      <c r="D6451" t="s">
        <v>29</v>
      </c>
      <c r="E6451" t="s">
        <v>18</v>
      </c>
      <c r="F6451" t="s">
        <v>24</v>
      </c>
      <c r="G6451" t="s">
        <v>25</v>
      </c>
      <c r="H6451" s="3">
        <v>12709.56</v>
      </c>
      <c r="I6451" t="s">
        <v>21</v>
      </c>
      <c r="J6451" t="s">
        <v>22</v>
      </c>
      <c r="K64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27.738449741383899</v>
      </c>
      <c r="L6451" s="6">
        <f>TablaDatos[[#This Row],[IMC_raw]]/1000000000000000</f>
        <v>27.738449741383899</v>
      </c>
      <c r="M6451" s="2">
        <v>2.77384497413839E+16</v>
      </c>
      <c r="N64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1" s="13">
        <f t="shared" si="100"/>
        <v>6450</v>
      </c>
      <c r="P6451" s="2" t="str">
        <f>IF(TablaDatos[[#This Row],[Diabetes]]=0,"No","Si")</f>
        <v>Si</v>
      </c>
      <c r="Q6451">
        <v>1</v>
      </c>
      <c r="R6451">
        <f>TablaDatos[[#This Row],[Aux2]]/10000000000000</f>
        <v>2.6088667936322998</v>
      </c>
      <c r="S6451" s="1">
        <v>26088667936323</v>
      </c>
      <c r="T6451" s="7">
        <f>TablaDatos[[#This Row],[Aux3]]/100000000000000</f>
        <v>255.55975445353999</v>
      </c>
      <c r="U6451" s="1">
        <v>2.5555975445354E+16</v>
      </c>
      <c r="V6451">
        <v>161.5</v>
      </c>
      <c r="W6451">
        <v>97.5</v>
      </c>
    </row>
    <row r="6452" spans="1:23">
      <c r="A6452">
        <v>2012</v>
      </c>
      <c r="B6452">
        <v>59</v>
      </c>
      <c r="C6452" t="s">
        <v>23</v>
      </c>
      <c r="D6452" t="s">
        <v>33</v>
      </c>
      <c r="E6452" t="s">
        <v>18</v>
      </c>
      <c r="F6452" t="s">
        <v>40</v>
      </c>
      <c r="G6452" t="s">
        <v>28</v>
      </c>
      <c r="H6452" s="3">
        <v>29645.18</v>
      </c>
      <c r="I6452" t="s">
        <v>19</v>
      </c>
      <c r="J6452" t="s">
        <v>18</v>
      </c>
      <c r="K64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27.669409540571902</v>
      </c>
      <c r="L6452" s="6">
        <f>TablaDatos[[#This Row],[IMC_raw]]/1000000000000000</f>
        <v>2.7669409540571901</v>
      </c>
      <c r="M6452" s="2">
        <v>2766940954057190</v>
      </c>
      <c r="N64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2" s="13">
        <f t="shared" si="100"/>
        <v>6451</v>
      </c>
      <c r="P6452" s="2" t="str">
        <f>IF(TablaDatos[[#This Row],[Diabetes]]=0,"No","Si")</f>
        <v>No</v>
      </c>
      <c r="Q6452">
        <v>0</v>
      </c>
      <c r="R6452">
        <f>TablaDatos[[#This Row],[Aux2]]/10000000000000</f>
        <v>21.017815533613501</v>
      </c>
      <c r="S6452" s="1">
        <v>210178155336135</v>
      </c>
      <c r="T6452" s="7">
        <f>TablaDatos[[#This Row],[Aux3]]/100000000000000</f>
        <v>225.86015600679801</v>
      </c>
      <c r="U6452" s="1">
        <v>2.25860156006798E+16</v>
      </c>
      <c r="V6452">
        <v>147</v>
      </c>
      <c r="W6452">
        <v>90.8</v>
      </c>
    </row>
    <row r="6453" spans="1:23">
      <c r="A6453">
        <v>2012</v>
      </c>
      <c r="B6453">
        <v>55</v>
      </c>
      <c r="C6453" t="s">
        <v>23</v>
      </c>
      <c r="D6453" t="s">
        <v>36</v>
      </c>
      <c r="E6453" t="s">
        <v>18</v>
      </c>
      <c r="F6453" t="s">
        <v>19</v>
      </c>
      <c r="G6453" t="s">
        <v>28</v>
      </c>
      <c r="H6453" s="3">
        <v>10315.77</v>
      </c>
      <c r="I6453" t="s">
        <v>19</v>
      </c>
      <c r="J6453" t="s">
        <v>22</v>
      </c>
      <c r="K64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27.645468558163</v>
      </c>
      <c r="L6453" s="6">
        <f>TablaDatos[[#This Row],[IMC_raw]]/1000000000000000</f>
        <v>27.645468558163</v>
      </c>
      <c r="M6453" s="2">
        <v>2.7645468558163E+16</v>
      </c>
      <c r="N64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3" s="13">
        <f t="shared" si="100"/>
        <v>6452</v>
      </c>
      <c r="P6453" s="2" t="str">
        <f>IF(TablaDatos[[#This Row],[Diabetes]]=0,"No","Si")</f>
        <v>No</v>
      </c>
      <c r="Q6453">
        <v>0</v>
      </c>
      <c r="R6453">
        <f>TablaDatos[[#This Row],[Aux2]]/10000000000000</f>
        <v>201.654075019625</v>
      </c>
      <c r="S6453" s="1">
        <v>2016540750196250</v>
      </c>
      <c r="T6453" s="7">
        <f>TablaDatos[[#This Row],[Aux3]]/100000000000000</f>
        <v>240.879251295388</v>
      </c>
      <c r="U6453" s="1">
        <v>2.40879251295388E+16</v>
      </c>
      <c r="V6453">
        <v>140.6</v>
      </c>
      <c r="W6453">
        <v>84.2</v>
      </c>
    </row>
    <row r="6454" spans="1:23">
      <c r="A6454">
        <v>2012</v>
      </c>
      <c r="B6454">
        <v>58</v>
      </c>
      <c r="C6454" t="s">
        <v>16</v>
      </c>
      <c r="D6454" t="s">
        <v>17</v>
      </c>
      <c r="E6454" t="s">
        <v>18</v>
      </c>
      <c r="F6454" t="s">
        <v>40</v>
      </c>
      <c r="G6454" t="s">
        <v>28</v>
      </c>
      <c r="H6454" s="3">
        <v>42271.53</v>
      </c>
      <c r="I6454" t="s">
        <v>19</v>
      </c>
      <c r="J6454" t="s">
        <v>18</v>
      </c>
      <c r="K64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27.641005992786599</v>
      </c>
      <c r="L6454" s="6">
        <f>TablaDatos[[#This Row],[IMC_raw]]/1000000000000000</f>
        <v>2.76410059927866</v>
      </c>
      <c r="M6454" s="2">
        <v>2764100599278660</v>
      </c>
      <c r="N64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4" s="13">
        <f t="shared" si="100"/>
        <v>6453</v>
      </c>
      <c r="P6454" s="2" t="str">
        <f>IF(TablaDatos[[#This Row],[Diabetes]]=0,"No","Si")</f>
        <v>No</v>
      </c>
      <c r="Q6454">
        <v>0</v>
      </c>
      <c r="R6454">
        <f>TablaDatos[[#This Row],[Aux2]]/10000000000000</f>
        <v>185.83645435702601</v>
      </c>
      <c r="S6454" s="1">
        <v>1858364543570260</v>
      </c>
      <c r="T6454" s="7">
        <f>TablaDatos[[#This Row],[Aux3]]/100000000000000</f>
        <v>197.07979898799701</v>
      </c>
      <c r="U6454" s="1">
        <v>1.97079798987997E+16</v>
      </c>
      <c r="V6454">
        <v>158.4</v>
      </c>
      <c r="W6454">
        <v>94.6</v>
      </c>
    </row>
    <row r="6455" spans="1:23">
      <c r="A6455">
        <v>2012</v>
      </c>
      <c r="B6455">
        <v>60</v>
      </c>
      <c r="C6455" t="s">
        <v>16</v>
      </c>
      <c r="D6455" t="s">
        <v>36</v>
      </c>
      <c r="E6455" t="s">
        <v>19</v>
      </c>
      <c r="F6455" t="s">
        <v>19</v>
      </c>
      <c r="G6455" t="s">
        <v>28</v>
      </c>
      <c r="H6455" s="3">
        <v>21933.49</v>
      </c>
      <c r="I6455" t="s">
        <v>19</v>
      </c>
      <c r="J6455" t="s">
        <v>22</v>
      </c>
      <c r="K64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27.633565806817501</v>
      </c>
      <c r="L6455" s="5">
        <f>TablaDatos[[#This Row],[IMC_raw]]/1000000000000000</f>
        <v>27.633565806817501</v>
      </c>
      <c r="M6455" s="2">
        <v>2.76335658068175E+16</v>
      </c>
      <c r="N64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5" s="13">
        <f t="shared" si="100"/>
        <v>6454</v>
      </c>
      <c r="P6455" s="2" t="str">
        <f>IF(TablaDatos[[#This Row],[Diabetes]]=0,"No","Si")</f>
        <v>No</v>
      </c>
      <c r="Q6455">
        <v>0</v>
      </c>
      <c r="R6455">
        <f>TablaDatos[[#This Row],[Aux2]]/10000000000000</f>
        <v>1940.7718897657701</v>
      </c>
      <c r="S6455" s="1">
        <v>1.94077188976577E+16</v>
      </c>
      <c r="T6455" s="7">
        <f>TablaDatos[[#This Row],[Aux3]]/100000000000000</f>
        <v>18.145262077733602</v>
      </c>
      <c r="U6455" s="1">
        <v>1814526207773360</v>
      </c>
      <c r="V6455">
        <v>148.6</v>
      </c>
      <c r="W6455">
        <v>95.8</v>
      </c>
    </row>
    <row r="6456" spans="1:23">
      <c r="A6456">
        <v>2012</v>
      </c>
      <c r="B6456">
        <v>49</v>
      </c>
      <c r="C6456" t="s">
        <v>23</v>
      </c>
      <c r="D6456" t="s">
        <v>26</v>
      </c>
      <c r="E6456" t="s">
        <v>18</v>
      </c>
      <c r="F6456" t="s">
        <v>19</v>
      </c>
      <c r="G6456" t="s">
        <v>20</v>
      </c>
      <c r="H6456" s="3">
        <v>39748.06</v>
      </c>
      <c r="I6456" t="s">
        <v>21</v>
      </c>
      <c r="J6456" t="s">
        <v>18</v>
      </c>
      <c r="K64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27.621348747526302</v>
      </c>
      <c r="L6456" s="5">
        <f>TablaDatos[[#This Row],[IMC_raw]]/1000000000000000</f>
        <v>27.621348747526302</v>
      </c>
      <c r="M6456" s="2">
        <v>2.76213487475263E+16</v>
      </c>
      <c r="N64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6" s="13">
        <f t="shared" si="100"/>
        <v>6455</v>
      </c>
      <c r="P6456" s="2" t="str">
        <f>IF(TablaDatos[[#This Row],[Diabetes]]=0,"No","Si")</f>
        <v>No</v>
      </c>
      <c r="Q6456">
        <v>0</v>
      </c>
      <c r="R6456">
        <f>TablaDatos[[#This Row],[Aux2]]/10000000000000</f>
        <v>2099.5842401647901</v>
      </c>
      <c r="S6456" s="1">
        <v>2.09958424016479E+16</v>
      </c>
      <c r="T6456" s="7">
        <f>TablaDatos[[#This Row],[Aux3]]/100000000000000</f>
        <v>23.3544391384455</v>
      </c>
      <c r="U6456" s="1">
        <v>2335443913844550</v>
      </c>
      <c r="V6456">
        <v>148.4</v>
      </c>
      <c r="W6456">
        <v>87</v>
      </c>
    </row>
    <row r="6457" spans="1:23">
      <c r="A6457">
        <v>2012</v>
      </c>
      <c r="B6457">
        <v>56</v>
      </c>
      <c r="C6457" t="s">
        <v>16</v>
      </c>
      <c r="D6457" t="s">
        <v>26</v>
      </c>
      <c r="E6457" t="s">
        <v>21</v>
      </c>
      <c r="F6457" t="s">
        <v>40</v>
      </c>
      <c r="G6457" t="s">
        <v>28</v>
      </c>
      <c r="H6457" s="3">
        <v>31707.919999999998</v>
      </c>
      <c r="I6457" t="s">
        <v>19</v>
      </c>
      <c r="J6457" t="s">
        <v>18</v>
      </c>
      <c r="K64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27.614782816483199</v>
      </c>
      <c r="L6457" s="5">
        <f>TablaDatos[[#This Row],[IMC_raw]]/1000000000000000</f>
        <v>2.7614782816483201</v>
      </c>
      <c r="M6457" s="2">
        <v>2761478281648320</v>
      </c>
      <c r="N64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7" s="13">
        <f t="shared" si="100"/>
        <v>6456</v>
      </c>
      <c r="P6457" s="2" t="str">
        <f>IF(TablaDatos[[#This Row],[Diabetes]]=0,"No","Si")</f>
        <v>No</v>
      </c>
      <c r="Q6457">
        <v>0</v>
      </c>
      <c r="R6457">
        <f>TablaDatos[[#This Row],[Aux2]]/10000000000000</f>
        <v>200.832521789418</v>
      </c>
      <c r="S6457" s="1">
        <v>2008325217894180</v>
      </c>
      <c r="T6457" s="7">
        <f>TablaDatos[[#This Row],[Aux3]]/100000000000000</f>
        <v>199.32457811024301</v>
      </c>
      <c r="U6457" s="1">
        <v>1.99324578110243E+16</v>
      </c>
      <c r="V6457">
        <v>158.5</v>
      </c>
      <c r="W6457">
        <v>96.8</v>
      </c>
    </row>
    <row r="6458" spans="1:23">
      <c r="A6458">
        <v>2012</v>
      </c>
      <c r="B6458">
        <v>64</v>
      </c>
      <c r="C6458" t="s">
        <v>23</v>
      </c>
      <c r="D6458" t="s">
        <v>29</v>
      </c>
      <c r="E6458" t="s">
        <v>21</v>
      </c>
      <c r="F6458" t="s">
        <v>24</v>
      </c>
      <c r="G6458" t="s">
        <v>28</v>
      </c>
      <c r="H6458" s="3">
        <v>6595.67</v>
      </c>
      <c r="I6458" t="s">
        <v>19</v>
      </c>
      <c r="J6458" t="s">
        <v>18</v>
      </c>
      <c r="K64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27.588747186634698</v>
      </c>
      <c r="L6458" s="5">
        <f>TablaDatos[[#This Row],[IMC_raw]]/1000000000000000</f>
        <v>0.27588747186634699</v>
      </c>
      <c r="M6458" s="2">
        <v>275887471866347</v>
      </c>
      <c r="N64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8" s="13">
        <f t="shared" si="100"/>
        <v>6457</v>
      </c>
      <c r="P6458" s="2" t="str">
        <f>IF(TablaDatos[[#This Row],[Diabetes]]=0,"No","Si")</f>
        <v>No</v>
      </c>
      <c r="Q6458">
        <v>0</v>
      </c>
      <c r="R6458">
        <f>TablaDatos[[#This Row],[Aux2]]/10000000000000</f>
        <v>224.51227282280601</v>
      </c>
      <c r="S6458" s="1">
        <v>2245122728228060</v>
      </c>
      <c r="T6458" s="7">
        <f>TablaDatos[[#This Row],[Aux3]]/100000000000000</f>
        <v>23.0422075908217</v>
      </c>
      <c r="U6458" s="1">
        <v>2304220759082170</v>
      </c>
      <c r="V6458">
        <v>163.19999999999999</v>
      </c>
      <c r="W6458">
        <v>97.8</v>
      </c>
    </row>
    <row r="6459" spans="1:23">
      <c r="A6459">
        <v>2012</v>
      </c>
      <c r="B6459">
        <v>60</v>
      </c>
      <c r="C6459" t="s">
        <v>16</v>
      </c>
      <c r="D6459" t="s">
        <v>37</v>
      </c>
      <c r="E6459" t="s">
        <v>21</v>
      </c>
      <c r="F6459" t="s">
        <v>19</v>
      </c>
      <c r="G6459" t="s">
        <v>28</v>
      </c>
      <c r="H6459" s="3">
        <v>9721.66</v>
      </c>
      <c r="I6459" t="s">
        <v>21</v>
      </c>
      <c r="J6459" t="s">
        <v>19</v>
      </c>
      <c r="K64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27.5717608993039</v>
      </c>
      <c r="L6459" s="5">
        <f>TablaDatos[[#This Row],[IMC_raw]]/1000000000000000</f>
        <v>2.7571760899303901</v>
      </c>
      <c r="M6459" s="2">
        <v>2757176089930390</v>
      </c>
      <c r="N64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59" s="13">
        <f t="shared" si="100"/>
        <v>6458</v>
      </c>
      <c r="P6459" s="2" t="str">
        <f>IF(TablaDatos[[#This Row],[Diabetes]]=0,"No","Si")</f>
        <v>No</v>
      </c>
      <c r="Q6459">
        <v>0</v>
      </c>
      <c r="R6459">
        <f>TablaDatos[[#This Row],[Aux2]]/10000000000000</f>
        <v>211.50283834069501</v>
      </c>
      <c r="S6459" s="1">
        <v>2115028383406950</v>
      </c>
      <c r="T6459" s="7">
        <f>TablaDatos[[#This Row],[Aux3]]/100000000000000</f>
        <v>217.790431970323</v>
      </c>
      <c r="U6459" s="1">
        <v>2.17790431970323E+16</v>
      </c>
      <c r="V6459">
        <v>156.1</v>
      </c>
      <c r="W6459">
        <v>100.7</v>
      </c>
    </row>
    <row r="6460" spans="1:23">
      <c r="A6460">
        <v>2012</v>
      </c>
      <c r="B6460">
        <v>57</v>
      </c>
      <c r="C6460" t="s">
        <v>23</v>
      </c>
      <c r="D6460" t="s">
        <v>36</v>
      </c>
      <c r="E6460" t="s">
        <v>21</v>
      </c>
      <c r="F6460" t="s">
        <v>24</v>
      </c>
      <c r="G6460" t="s">
        <v>28</v>
      </c>
      <c r="H6460" s="3">
        <v>19086.240000000002</v>
      </c>
      <c r="I6460" t="s">
        <v>21</v>
      </c>
      <c r="J6460" t="s">
        <v>21</v>
      </c>
      <c r="K64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27.567119926837702</v>
      </c>
      <c r="L6460" s="5">
        <f>TablaDatos[[#This Row],[IMC_raw]]/1000000000000000</f>
        <v>27.567119926837702</v>
      </c>
      <c r="M6460" s="2">
        <v>2.75671199268377E+16</v>
      </c>
      <c r="N64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0" s="13">
        <f t="shared" si="100"/>
        <v>6459</v>
      </c>
      <c r="P6460" s="2" t="str">
        <f>IF(TablaDatos[[#This Row],[Diabetes]]=0,"No","Si")</f>
        <v>No</v>
      </c>
      <c r="Q6460">
        <v>0</v>
      </c>
      <c r="R6460">
        <f>TablaDatos[[#This Row],[Aux2]]/10000000000000</f>
        <v>2329.9238699592302</v>
      </c>
      <c r="S6460" s="1">
        <v>2.32992386995923E+16</v>
      </c>
      <c r="T6460" s="7">
        <f>TablaDatos[[#This Row],[Aux3]]/100000000000000</f>
        <v>3.0000000000000001E-12</v>
      </c>
      <c r="U6460">
        <v>300</v>
      </c>
      <c r="V6460">
        <v>166.4</v>
      </c>
      <c r="W6460">
        <v>102.4</v>
      </c>
    </row>
    <row r="6461" spans="1:23">
      <c r="A6461">
        <v>2012</v>
      </c>
      <c r="B6461">
        <v>51</v>
      </c>
      <c r="C6461" t="s">
        <v>16</v>
      </c>
      <c r="D6461" t="s">
        <v>72</v>
      </c>
      <c r="E6461" t="s">
        <v>18</v>
      </c>
      <c r="F6461" t="s">
        <v>19</v>
      </c>
      <c r="G6461" t="s">
        <v>20</v>
      </c>
      <c r="H6461" s="3">
        <v>44233.51</v>
      </c>
      <c r="I6461" t="s">
        <v>18</v>
      </c>
      <c r="J6461" t="s">
        <v>22</v>
      </c>
      <c r="K64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27.478565411874598</v>
      </c>
      <c r="L6461" s="6">
        <f>TablaDatos[[#This Row],[IMC_raw]]/1000000000000000</f>
        <v>2.7478565411874598</v>
      </c>
      <c r="M6461" s="2">
        <v>2747856541187460</v>
      </c>
      <c r="N64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1" s="13">
        <f t="shared" si="100"/>
        <v>6460</v>
      </c>
      <c r="P6461" s="2" t="str">
        <f>IF(TablaDatos[[#This Row],[Diabetes]]=0,"No","Si")</f>
        <v>No</v>
      </c>
      <c r="Q6461">
        <v>0</v>
      </c>
      <c r="R6461">
        <f>TablaDatos[[#This Row],[Aux2]]/10000000000000</f>
        <v>184.34895267093901</v>
      </c>
      <c r="S6461" s="1">
        <v>1843489526709390</v>
      </c>
      <c r="T6461" s="7">
        <f>TablaDatos[[#This Row],[Aux3]]/100000000000000</f>
        <v>187.91436352961401</v>
      </c>
      <c r="U6461" s="1">
        <v>1.87914363529614E+16</v>
      </c>
      <c r="V6461">
        <v>141.9</v>
      </c>
      <c r="W6461">
        <v>86.1</v>
      </c>
    </row>
    <row r="6462" spans="1:23">
      <c r="A6462">
        <v>2012</v>
      </c>
      <c r="B6462">
        <v>68</v>
      </c>
      <c r="C6462" t="s">
        <v>16</v>
      </c>
      <c r="D6462" t="s">
        <v>71</v>
      </c>
      <c r="E6462" t="s">
        <v>21</v>
      </c>
      <c r="F6462" t="s">
        <v>19</v>
      </c>
      <c r="G6462" t="s">
        <v>25</v>
      </c>
      <c r="H6462" s="3">
        <v>12218.51</v>
      </c>
      <c r="I6462" t="s">
        <v>19</v>
      </c>
      <c r="J6462" t="s">
        <v>22</v>
      </c>
      <c r="K64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27.444553768443299</v>
      </c>
      <c r="L6462" s="5">
        <f>TablaDatos[[#This Row],[IMC_raw]]/1000000000000000</f>
        <v>27.444553768443299</v>
      </c>
      <c r="M6462" s="2">
        <v>2.74445537684433E+16</v>
      </c>
      <c r="N64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2" s="13">
        <f t="shared" si="100"/>
        <v>6461</v>
      </c>
      <c r="P6462" s="2" t="str">
        <f>IF(TablaDatos[[#This Row],[Diabetes]]=0,"No","Si")</f>
        <v>No</v>
      </c>
      <c r="Q6462">
        <v>0</v>
      </c>
      <c r="R6462">
        <f>TablaDatos[[#This Row],[Aux2]]/10000000000000</f>
        <v>2088.5526558895499</v>
      </c>
      <c r="S6462" s="1">
        <v>2.08855265588955E+16</v>
      </c>
      <c r="T6462" s="7">
        <f>TablaDatos[[#This Row],[Aux3]]/100000000000000</f>
        <v>225.511995445411</v>
      </c>
      <c r="U6462" s="1">
        <v>2.25511995445411E+16</v>
      </c>
      <c r="V6462">
        <v>163.19999999999999</v>
      </c>
      <c r="W6462">
        <v>92.4</v>
      </c>
    </row>
    <row r="6463" spans="1:23">
      <c r="A6463">
        <v>2012</v>
      </c>
      <c r="B6463">
        <v>44</v>
      </c>
      <c r="C6463" t="s">
        <v>16</v>
      </c>
      <c r="D6463" t="s">
        <v>29</v>
      </c>
      <c r="E6463" t="s">
        <v>18</v>
      </c>
      <c r="F6463" t="s">
        <v>19</v>
      </c>
      <c r="G6463" t="s">
        <v>39</v>
      </c>
      <c r="H6463" s="3">
        <v>20722.36</v>
      </c>
      <c r="I6463" t="s">
        <v>21</v>
      </c>
      <c r="J6463" t="s">
        <v>21</v>
      </c>
      <c r="K64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27.410099454231197</v>
      </c>
      <c r="L6463" s="5">
        <f>TablaDatos[[#This Row],[IMC_raw]]/1000000000000000</f>
        <v>2.7410099454231198</v>
      </c>
      <c r="M6463" s="2">
        <v>2741009945423120</v>
      </c>
      <c r="N64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3" s="13">
        <f t="shared" si="100"/>
        <v>6462</v>
      </c>
      <c r="P6463" s="2" t="str">
        <f>IF(TablaDatos[[#This Row],[Diabetes]]=0,"No","Si")</f>
        <v>No</v>
      </c>
      <c r="Q6463">
        <v>0</v>
      </c>
      <c r="R6463">
        <f>TablaDatos[[#This Row],[Aux2]]/10000000000000</f>
        <v>224.981490502464</v>
      </c>
      <c r="S6463" s="1">
        <v>2249814905024640</v>
      </c>
      <c r="T6463" s="7">
        <f>TablaDatos[[#This Row],[Aux3]]/100000000000000</f>
        <v>248.19512621134501</v>
      </c>
      <c r="U6463" s="1">
        <v>2.48195126211345E+16</v>
      </c>
      <c r="V6463">
        <v>150.4</v>
      </c>
      <c r="W6463">
        <v>91.3</v>
      </c>
    </row>
    <row r="6464" spans="1:23">
      <c r="A6464">
        <v>2012</v>
      </c>
      <c r="B6464">
        <v>51</v>
      </c>
      <c r="C6464" t="s">
        <v>23</v>
      </c>
      <c r="D6464" t="s">
        <v>73</v>
      </c>
      <c r="E6464" t="s">
        <v>18</v>
      </c>
      <c r="F6464" t="s">
        <v>19</v>
      </c>
      <c r="G6464" t="s">
        <v>20</v>
      </c>
      <c r="H6464" s="3">
        <v>41149.050000000003</v>
      </c>
      <c r="I6464" t="s">
        <v>19</v>
      </c>
      <c r="J6464" t="s">
        <v>18</v>
      </c>
      <c r="K64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27.399292416675198</v>
      </c>
      <c r="L6464" s="6">
        <f>TablaDatos[[#This Row],[IMC_raw]]/1000000000000000</f>
        <v>27.399292416675198</v>
      </c>
      <c r="M6464" s="2">
        <v>2.73992924166752E+16</v>
      </c>
      <c r="N64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4" s="13">
        <f t="shared" si="100"/>
        <v>6463</v>
      </c>
      <c r="P6464" s="2" t="str">
        <f>IF(TablaDatos[[#This Row],[Diabetes]]=0,"No","Si")</f>
        <v>No</v>
      </c>
      <c r="Q6464">
        <v>0</v>
      </c>
      <c r="R6464">
        <f>TablaDatos[[#This Row],[Aux2]]/10000000000000</f>
        <v>1988.3118494840601</v>
      </c>
      <c r="S6464" s="1">
        <v>1.98831184948406E+16</v>
      </c>
      <c r="T6464" s="7">
        <f>TablaDatos[[#This Row],[Aux3]]/100000000000000</f>
        <v>209.941941761821</v>
      </c>
      <c r="U6464" s="1">
        <v>2.09941941761821E+16</v>
      </c>
      <c r="V6464">
        <v>141</v>
      </c>
      <c r="W6464">
        <v>86.9</v>
      </c>
    </row>
    <row r="6465" spans="1:23">
      <c r="A6465">
        <v>2012</v>
      </c>
      <c r="B6465">
        <v>54</v>
      </c>
      <c r="C6465" t="s">
        <v>23</v>
      </c>
      <c r="D6465" t="s">
        <v>42</v>
      </c>
      <c r="E6465" t="s">
        <v>31</v>
      </c>
      <c r="F6465" t="s">
        <v>19</v>
      </c>
      <c r="G6465" t="s">
        <v>20</v>
      </c>
      <c r="H6465" s="3">
        <v>25518.62</v>
      </c>
      <c r="I6465" t="s">
        <v>21</v>
      </c>
      <c r="J6465" t="s">
        <v>21</v>
      </c>
      <c r="K64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27.386254986907201</v>
      </c>
      <c r="L6465" s="5">
        <f>TablaDatos[[#This Row],[IMC_raw]]/1000000000000000</f>
        <v>2.7386254986907201</v>
      </c>
      <c r="M6465" s="2">
        <v>2738625498690720</v>
      </c>
      <c r="N64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5" s="13">
        <f t="shared" si="100"/>
        <v>6464</v>
      </c>
      <c r="P6465" s="2" t="str">
        <f>IF(TablaDatos[[#This Row],[Diabetes]]=0,"No","Si")</f>
        <v>No</v>
      </c>
      <c r="Q6465">
        <v>0</v>
      </c>
      <c r="R6465">
        <f>TablaDatos[[#This Row],[Aux2]]/10000000000000</f>
        <v>222.11667835270501</v>
      </c>
      <c r="S6465" s="1">
        <v>2221166783527050</v>
      </c>
      <c r="T6465" s="7">
        <f>TablaDatos[[#This Row],[Aux3]]/100000000000000</f>
        <v>229.254526366069</v>
      </c>
      <c r="U6465" s="1">
        <v>2.29254526366069E+16</v>
      </c>
      <c r="V6465">
        <v>147.9</v>
      </c>
      <c r="W6465">
        <v>91.1</v>
      </c>
    </row>
    <row r="6466" spans="1:23">
      <c r="A6466">
        <v>2012</v>
      </c>
      <c r="B6466">
        <v>61</v>
      </c>
      <c r="C6466" t="s">
        <v>16</v>
      </c>
      <c r="D6466" t="s">
        <v>17</v>
      </c>
      <c r="E6466" t="s">
        <v>21</v>
      </c>
      <c r="F6466" t="s">
        <v>35</v>
      </c>
      <c r="G6466" t="s">
        <v>28</v>
      </c>
      <c r="H6466" s="3">
        <v>18314.73</v>
      </c>
      <c r="I6466" t="s">
        <v>19</v>
      </c>
      <c r="J6466" t="s">
        <v>18</v>
      </c>
      <c r="K64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27.3485770362728</v>
      </c>
      <c r="L6466" s="6">
        <f>TablaDatos[[#This Row],[IMC_raw]]/1000000000000000</f>
        <v>2.7348577036272799</v>
      </c>
      <c r="M6466" s="2">
        <v>2734857703627280</v>
      </c>
      <c r="N64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6" s="13">
        <f t="shared" ref="O6466:O6529" si="101">O6465+1</f>
        <v>6465</v>
      </c>
      <c r="P6466" s="2" t="str">
        <f>IF(TablaDatos[[#This Row],[Diabetes]]=0,"No","Si")</f>
        <v>No</v>
      </c>
      <c r="Q6466">
        <v>0</v>
      </c>
      <c r="R6466">
        <f>TablaDatos[[#This Row],[Aux2]]/10000000000000</f>
        <v>206.906569045955</v>
      </c>
      <c r="S6466" s="1">
        <v>2069065690459550</v>
      </c>
      <c r="T6466" s="7">
        <f>TablaDatos[[#This Row],[Aux3]]/100000000000000</f>
        <v>236.51430948481999</v>
      </c>
      <c r="U6466" s="1">
        <v>2.3651430948482E+16</v>
      </c>
      <c r="V6466">
        <v>171.8</v>
      </c>
      <c r="W6466">
        <v>100.9</v>
      </c>
    </row>
    <row r="6467" spans="1:23">
      <c r="A6467">
        <v>2012</v>
      </c>
      <c r="B6467">
        <v>57</v>
      </c>
      <c r="C6467" t="s">
        <v>23</v>
      </c>
      <c r="D6467" t="s">
        <v>29</v>
      </c>
      <c r="E6467" t="s">
        <v>19</v>
      </c>
      <c r="F6467" t="s">
        <v>24</v>
      </c>
      <c r="G6467" t="s">
        <v>28</v>
      </c>
      <c r="H6467" s="3">
        <v>11568.61</v>
      </c>
      <c r="I6467" t="s">
        <v>19</v>
      </c>
      <c r="J6467" t="s">
        <v>22</v>
      </c>
      <c r="K64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27.2940212577921</v>
      </c>
      <c r="L6467" s="6">
        <f>TablaDatos[[#This Row],[IMC_raw]]/1000000000000000</f>
        <v>27.2940212577921</v>
      </c>
      <c r="M6467" s="2">
        <v>2.72940212577921E+16</v>
      </c>
      <c r="N64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7" s="13">
        <f t="shared" si="101"/>
        <v>6466</v>
      </c>
      <c r="P6467" s="2" t="str">
        <f>IF(TablaDatos[[#This Row],[Diabetes]]=0,"No","Si")</f>
        <v>No</v>
      </c>
      <c r="Q6467">
        <v>0</v>
      </c>
      <c r="R6467">
        <f>TablaDatos[[#This Row],[Aux2]]/10000000000000</f>
        <v>2008.74491989785</v>
      </c>
      <c r="S6467" s="1">
        <v>2.00874491989785E+16</v>
      </c>
      <c r="T6467" s="7">
        <f>TablaDatos[[#This Row],[Aux3]]/100000000000000</f>
        <v>254.426305965518</v>
      </c>
      <c r="U6467" s="1">
        <v>2.54426305965518E+16</v>
      </c>
      <c r="V6467">
        <v>158.19999999999999</v>
      </c>
      <c r="W6467">
        <v>94.7</v>
      </c>
    </row>
    <row r="6468" spans="1:23">
      <c r="A6468">
        <v>2012</v>
      </c>
      <c r="B6468">
        <v>46</v>
      </c>
      <c r="C6468" t="s">
        <v>23</v>
      </c>
      <c r="D6468" t="s">
        <v>26</v>
      </c>
      <c r="E6468" t="s">
        <v>18</v>
      </c>
      <c r="F6468" t="s">
        <v>35</v>
      </c>
      <c r="G6468" t="s">
        <v>20</v>
      </c>
      <c r="H6468" s="3">
        <v>26700.05</v>
      </c>
      <c r="I6468" t="s">
        <v>19</v>
      </c>
      <c r="J6468" t="s">
        <v>18</v>
      </c>
      <c r="K64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27.250803174139499</v>
      </c>
      <c r="L6468" s="5">
        <f>TablaDatos[[#This Row],[IMC_raw]]/1000000000000000</f>
        <v>27.250803174139499</v>
      </c>
      <c r="M6468" s="2">
        <v>2.72508031741395E+16</v>
      </c>
      <c r="N64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8" s="13">
        <f t="shared" si="101"/>
        <v>6467</v>
      </c>
      <c r="P6468" s="2" t="str">
        <f>IF(TablaDatos[[#This Row],[Diabetes]]=0,"No","Si")</f>
        <v>No</v>
      </c>
      <c r="Q6468">
        <v>0</v>
      </c>
      <c r="R6468">
        <f>TablaDatos[[#This Row],[Aux2]]/10000000000000</f>
        <v>1843.1347329458399</v>
      </c>
      <c r="S6468" s="1">
        <v>1.84313473294584E+16</v>
      </c>
      <c r="T6468" s="7">
        <f>TablaDatos[[#This Row],[Aux3]]/100000000000000</f>
        <v>195.629620602399</v>
      </c>
      <c r="U6468" s="1">
        <v>1.95629620602399E+16</v>
      </c>
      <c r="V6468">
        <v>137.80000000000001</v>
      </c>
      <c r="W6468">
        <v>91.5</v>
      </c>
    </row>
    <row r="6469" spans="1:23">
      <c r="A6469">
        <v>2012</v>
      </c>
      <c r="B6469">
        <v>57</v>
      </c>
      <c r="C6469" t="s">
        <v>16</v>
      </c>
      <c r="D6469" t="s">
        <v>29</v>
      </c>
      <c r="E6469" t="s">
        <v>21</v>
      </c>
      <c r="F6469" t="s">
        <v>35</v>
      </c>
      <c r="G6469" t="s">
        <v>28</v>
      </c>
      <c r="H6469" s="3">
        <v>29774.95</v>
      </c>
      <c r="I6469" t="s">
        <v>19</v>
      </c>
      <c r="J6469" t="s">
        <v>18</v>
      </c>
      <c r="K64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27.2414903161688</v>
      </c>
      <c r="L6469" s="5">
        <f>TablaDatos[[#This Row],[IMC_raw]]/1000000000000000</f>
        <v>27.2414903161688</v>
      </c>
      <c r="M6469" s="2">
        <v>2.72414903161688E+16</v>
      </c>
      <c r="N64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69" s="13">
        <f t="shared" si="101"/>
        <v>6468</v>
      </c>
      <c r="P6469" s="2" t="str">
        <f>IF(TablaDatos[[#This Row],[Diabetes]]=0,"No","Si")</f>
        <v>No</v>
      </c>
      <c r="Q6469">
        <v>0</v>
      </c>
      <c r="R6469">
        <f>TablaDatos[[#This Row],[Aux2]]/10000000000000</f>
        <v>2004.5662466597</v>
      </c>
      <c r="S6469" s="1">
        <v>2.0045662466597E+16</v>
      </c>
      <c r="T6469" s="7">
        <f>TablaDatos[[#This Row],[Aux3]]/100000000000000</f>
        <v>200.153354370926</v>
      </c>
      <c r="U6469" s="1">
        <v>2.00153354370926E+16</v>
      </c>
      <c r="V6469">
        <v>152.80000000000001</v>
      </c>
      <c r="W6469">
        <v>93.2</v>
      </c>
    </row>
    <row r="6470" spans="1:23">
      <c r="A6470">
        <v>2012</v>
      </c>
      <c r="B6470">
        <v>45</v>
      </c>
      <c r="C6470" t="s">
        <v>16</v>
      </c>
      <c r="D6470" t="s">
        <v>72</v>
      </c>
      <c r="E6470" t="s">
        <v>18</v>
      </c>
      <c r="F6470" t="s">
        <v>35</v>
      </c>
      <c r="G6470" t="s">
        <v>20</v>
      </c>
      <c r="H6470" s="3">
        <v>33158.44</v>
      </c>
      <c r="I6470" t="s">
        <v>19</v>
      </c>
      <c r="J6470" t="s">
        <v>19</v>
      </c>
      <c r="K64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27.1977478867645</v>
      </c>
      <c r="L6470" s="5">
        <f>TablaDatos[[#This Row],[IMC_raw]]/1000000000000000</f>
        <v>27.1977478867645</v>
      </c>
      <c r="M6470" s="2">
        <v>2.71977478867645E+16</v>
      </c>
      <c r="N64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0" s="13">
        <f t="shared" si="101"/>
        <v>6469</v>
      </c>
      <c r="P6470" s="2" t="str">
        <f>IF(TablaDatos[[#This Row],[Diabetes]]=0,"No","Si")</f>
        <v>No</v>
      </c>
      <c r="Q6470">
        <v>0</v>
      </c>
      <c r="R6470">
        <f>TablaDatos[[#This Row],[Aux2]]/10000000000000</f>
        <v>2039.43585726793</v>
      </c>
      <c r="S6470" s="1">
        <v>2.03943585726793E+16</v>
      </c>
      <c r="T6470" s="7">
        <f>TablaDatos[[#This Row],[Aux3]]/100000000000000</f>
        <v>201.19046196876801</v>
      </c>
      <c r="U6470" s="1">
        <v>2.01190461968768E+16</v>
      </c>
      <c r="V6470">
        <v>149.1</v>
      </c>
      <c r="W6470">
        <v>91.8</v>
      </c>
    </row>
    <row r="6471" spans="1:23">
      <c r="A6471">
        <v>2012</v>
      </c>
      <c r="B6471">
        <v>59</v>
      </c>
      <c r="C6471" t="s">
        <v>23</v>
      </c>
      <c r="D6471" t="s">
        <v>32</v>
      </c>
      <c r="E6471" t="s">
        <v>18</v>
      </c>
      <c r="F6471" t="s">
        <v>40</v>
      </c>
      <c r="G6471" t="s">
        <v>28</v>
      </c>
      <c r="H6471" s="3">
        <v>35420.239999999998</v>
      </c>
      <c r="I6471" t="s">
        <v>19</v>
      </c>
      <c r="J6471" t="s">
        <v>21</v>
      </c>
      <c r="K64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27.195891874361301</v>
      </c>
      <c r="L6471" s="5">
        <f>TablaDatos[[#This Row],[IMC_raw]]/100000000000000</f>
        <v>27.195891874361301</v>
      </c>
      <c r="M6471" s="2">
        <v>2719589187436130</v>
      </c>
      <c r="N64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1" s="13">
        <f t="shared" si="101"/>
        <v>6470</v>
      </c>
      <c r="P6471" s="2" t="str">
        <f>IF(TablaDatos[[#This Row],[Diabetes]]=0,"No","Si")</f>
        <v>No</v>
      </c>
      <c r="Q6471">
        <v>0</v>
      </c>
      <c r="R6471">
        <f>TablaDatos[[#This Row],[Aux2]]/10000000000000</f>
        <v>191.95169333990401</v>
      </c>
      <c r="S6471" s="1">
        <v>1919516933399040</v>
      </c>
      <c r="T6471" s="7">
        <f>TablaDatos[[#This Row],[Aux3]]/100000000000000</f>
        <v>199.33880578377401</v>
      </c>
      <c r="U6471" s="1">
        <v>1.99338805783774E+16</v>
      </c>
      <c r="V6471">
        <v>152.4</v>
      </c>
      <c r="W6471">
        <v>91.8</v>
      </c>
    </row>
    <row r="6472" spans="1:23">
      <c r="A6472">
        <v>2012</v>
      </c>
      <c r="B6472">
        <v>63</v>
      </c>
      <c r="C6472" t="s">
        <v>23</v>
      </c>
      <c r="D6472" t="s">
        <v>29</v>
      </c>
      <c r="E6472" t="s">
        <v>18</v>
      </c>
      <c r="F6472" t="s">
        <v>19</v>
      </c>
      <c r="G6472" t="s">
        <v>28</v>
      </c>
      <c r="H6472" s="3">
        <v>13159.93</v>
      </c>
      <c r="I6472" t="s">
        <v>19</v>
      </c>
      <c r="J6472" t="s">
        <v>22</v>
      </c>
      <c r="K64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27.130895394524501</v>
      </c>
      <c r="L6472" s="6">
        <f>TablaDatos[[#This Row],[IMC_raw]]/1000000000000000</f>
        <v>2.7130895394524499</v>
      </c>
      <c r="M6472" s="2">
        <v>2713089539452450</v>
      </c>
      <c r="N64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2" s="13">
        <f t="shared" si="101"/>
        <v>6471</v>
      </c>
      <c r="P6472" s="2" t="str">
        <f>IF(TablaDatos[[#This Row],[Diabetes]]=0,"No","Si")</f>
        <v>No</v>
      </c>
      <c r="Q6472">
        <v>0</v>
      </c>
      <c r="R6472">
        <f>TablaDatos[[#This Row],[Aux2]]/10000000000000</f>
        <v>195.53824331605901</v>
      </c>
      <c r="S6472" s="1">
        <v>1955382433160590</v>
      </c>
      <c r="T6472" s="7">
        <f>TablaDatos[[#This Row],[Aux3]]/100000000000000</f>
        <v>19.3932817870127</v>
      </c>
      <c r="U6472" s="1">
        <v>1939328178701270</v>
      </c>
      <c r="V6472">
        <v>150.80000000000001</v>
      </c>
      <c r="W6472">
        <v>87.1</v>
      </c>
    </row>
    <row r="6473" spans="1:23">
      <c r="A6473">
        <v>2012</v>
      </c>
      <c r="B6473">
        <v>47</v>
      </c>
      <c r="C6473" t="s">
        <v>16</v>
      </c>
      <c r="D6473" t="s">
        <v>72</v>
      </c>
      <c r="E6473" t="s">
        <v>19</v>
      </c>
      <c r="F6473" t="s">
        <v>35</v>
      </c>
      <c r="G6473" t="s">
        <v>20</v>
      </c>
      <c r="H6473" s="3">
        <v>20209.7</v>
      </c>
      <c r="I6473" t="s">
        <v>19</v>
      </c>
      <c r="J6473" t="s">
        <v>18</v>
      </c>
      <c r="K64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27.123505901466999</v>
      </c>
      <c r="L6473" s="5">
        <f>TablaDatos[[#This Row],[IMC_raw]]/1000000000000000</f>
        <v>27.123505901466999</v>
      </c>
      <c r="M6473" s="2">
        <v>2.7123505901467E+16</v>
      </c>
      <c r="N64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3" s="13">
        <f t="shared" si="101"/>
        <v>6472</v>
      </c>
      <c r="P6473" s="2" t="str">
        <f>IF(TablaDatos[[#This Row],[Diabetes]]=0,"No","Si")</f>
        <v>No</v>
      </c>
      <c r="Q6473">
        <v>0</v>
      </c>
      <c r="R6473">
        <f>TablaDatos[[#This Row],[Aux2]]/10000000000000</f>
        <v>2225.4232554765899</v>
      </c>
      <c r="S6473" s="1">
        <v>2.22542325547659E+16</v>
      </c>
      <c r="T6473" s="7">
        <f>TablaDatos[[#This Row],[Aux3]]/100000000000000</f>
        <v>212.10739353598601</v>
      </c>
      <c r="U6473" s="1">
        <v>2.12107393535986E+16</v>
      </c>
      <c r="V6473">
        <v>151.30000000000001</v>
      </c>
      <c r="W6473">
        <v>90.2</v>
      </c>
    </row>
    <row r="6474" spans="1:23">
      <c r="A6474">
        <v>2012</v>
      </c>
      <c r="B6474">
        <v>63</v>
      </c>
      <c r="C6474" t="s">
        <v>23</v>
      </c>
      <c r="D6474" t="s">
        <v>29</v>
      </c>
      <c r="E6474" t="s">
        <v>21</v>
      </c>
      <c r="F6474" t="s">
        <v>19</v>
      </c>
      <c r="G6474" t="s">
        <v>28</v>
      </c>
      <c r="H6474" s="3">
        <v>6968.54</v>
      </c>
      <c r="I6474" t="s">
        <v>21</v>
      </c>
      <c r="J6474" t="s">
        <v>18</v>
      </c>
      <c r="K64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27.1184922267249</v>
      </c>
      <c r="L6474" s="6">
        <f>TablaDatos[[#This Row],[IMC_raw]]/1000000000000000</f>
        <v>27.1184922267249</v>
      </c>
      <c r="M6474" s="2">
        <v>2.71184922267249E+16</v>
      </c>
      <c r="N64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4" s="13">
        <f t="shared" si="101"/>
        <v>6473</v>
      </c>
      <c r="P6474" s="2" t="str">
        <f>IF(TablaDatos[[#This Row],[Diabetes]]=0,"No","Si")</f>
        <v>No</v>
      </c>
      <c r="Q6474">
        <v>0</v>
      </c>
      <c r="R6474">
        <f>TablaDatos[[#This Row],[Aux2]]/10000000000000</f>
        <v>2263.1037200832902</v>
      </c>
      <c r="S6474" s="1">
        <v>2.26310372008329E+16</v>
      </c>
      <c r="T6474" s="7">
        <f>TablaDatos[[#This Row],[Aux3]]/100000000000000</f>
        <v>208.23335910674999</v>
      </c>
      <c r="U6474" s="1">
        <v>2.0823335910675E+16</v>
      </c>
      <c r="V6474">
        <v>150.5</v>
      </c>
      <c r="W6474">
        <v>99.7</v>
      </c>
    </row>
    <row r="6475" spans="1:23">
      <c r="A6475">
        <v>2012</v>
      </c>
      <c r="B6475">
        <v>48</v>
      </c>
      <c r="C6475" t="s">
        <v>23</v>
      </c>
      <c r="D6475" t="s">
        <v>29</v>
      </c>
      <c r="E6475" t="s">
        <v>18</v>
      </c>
      <c r="F6475" t="s">
        <v>19</v>
      </c>
      <c r="G6475" t="s">
        <v>20</v>
      </c>
      <c r="H6475" s="3">
        <v>14899.22</v>
      </c>
      <c r="I6475" t="s">
        <v>21</v>
      </c>
      <c r="J6475" t="s">
        <v>18</v>
      </c>
      <c r="K64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27.109354947955499</v>
      </c>
      <c r="L6475" s="5">
        <f>TablaDatos[[#This Row],[IMC_raw]]/1000000000000000</f>
        <v>27.109354947955499</v>
      </c>
      <c r="M6475" s="2">
        <v>2.71093549479555E+16</v>
      </c>
      <c r="N64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5" s="13">
        <f t="shared" si="101"/>
        <v>6474</v>
      </c>
      <c r="P6475" s="2" t="str">
        <f>IF(TablaDatos[[#This Row],[Diabetes]]=0,"No","Si")</f>
        <v>No</v>
      </c>
      <c r="Q6475">
        <v>0</v>
      </c>
      <c r="R6475">
        <f>TablaDatos[[#This Row],[Aux2]]/10000000000000</f>
        <v>2006.0009999566901</v>
      </c>
      <c r="S6475" s="1">
        <v>2.00600099995669E+16</v>
      </c>
      <c r="T6475" s="7">
        <f>TablaDatos[[#This Row],[Aux3]]/100000000000000</f>
        <v>234.09080406960501</v>
      </c>
      <c r="U6475" s="1">
        <v>2.34090804069605E+16</v>
      </c>
      <c r="V6475">
        <v>145.19999999999999</v>
      </c>
      <c r="W6475">
        <v>90.6</v>
      </c>
    </row>
    <row r="6476" spans="1:23">
      <c r="A6476">
        <v>2012</v>
      </c>
      <c r="B6476">
        <v>46</v>
      </c>
      <c r="C6476" t="s">
        <v>16</v>
      </c>
      <c r="D6476" t="s">
        <v>17</v>
      </c>
      <c r="E6476" t="s">
        <v>18</v>
      </c>
      <c r="F6476" t="s">
        <v>40</v>
      </c>
      <c r="G6476" t="s">
        <v>20</v>
      </c>
      <c r="H6476" s="3">
        <v>19260.740000000002</v>
      </c>
      <c r="I6476" t="s">
        <v>19</v>
      </c>
      <c r="J6476" t="s">
        <v>18</v>
      </c>
      <c r="K64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27.082362181788803</v>
      </c>
      <c r="L6476" s="6">
        <f>TablaDatos[[#This Row],[IMC_raw]]/1000000000000000</f>
        <v>2.7082362181788802</v>
      </c>
      <c r="M6476" s="2">
        <v>2708236218178880</v>
      </c>
      <c r="N64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6" s="13">
        <f t="shared" si="101"/>
        <v>6475</v>
      </c>
      <c r="P6476" s="2" t="str">
        <f>IF(TablaDatos[[#This Row],[Diabetes]]=0,"No","Si")</f>
        <v>No</v>
      </c>
      <c r="Q6476">
        <v>0</v>
      </c>
      <c r="R6476">
        <f>TablaDatos[[#This Row],[Aux2]]/10000000000000</f>
        <v>1784.0673712550099</v>
      </c>
      <c r="S6476" s="1">
        <v>1.78406737125501E+16</v>
      </c>
      <c r="T6476" s="7">
        <f>TablaDatos[[#This Row],[Aux3]]/100000000000000</f>
        <v>1.9494603203799299</v>
      </c>
      <c r="U6476" s="1">
        <v>194946032037993</v>
      </c>
      <c r="V6476">
        <v>134.30000000000001</v>
      </c>
      <c r="W6476">
        <v>86.1</v>
      </c>
    </row>
    <row r="6477" spans="1:23">
      <c r="A6477">
        <v>2012</v>
      </c>
      <c r="B6477">
        <v>69</v>
      </c>
      <c r="C6477" t="s">
        <v>23</v>
      </c>
      <c r="D6477" t="s">
        <v>34</v>
      </c>
      <c r="E6477" t="s">
        <v>31</v>
      </c>
      <c r="F6477" t="s">
        <v>24</v>
      </c>
      <c r="G6477" t="s">
        <v>25</v>
      </c>
      <c r="H6477" s="3">
        <v>12878.93</v>
      </c>
      <c r="I6477" t="s">
        <v>21</v>
      </c>
      <c r="J6477" t="s">
        <v>18</v>
      </c>
      <c r="K64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27.081910759008299</v>
      </c>
      <c r="L6477" s="5">
        <f>TablaDatos[[#This Row],[IMC_raw]]/1000000000000000</f>
        <v>27.081910759008299</v>
      </c>
      <c r="M6477" s="2">
        <v>2.70819107590083E+16</v>
      </c>
      <c r="N64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7" s="13">
        <f t="shared" si="101"/>
        <v>6476</v>
      </c>
      <c r="P6477" s="2" t="str">
        <f>IF(TablaDatos[[#This Row],[Diabetes]]=0,"No","Si")</f>
        <v>No</v>
      </c>
      <c r="Q6477">
        <v>0</v>
      </c>
      <c r="R6477">
        <f>TablaDatos[[#This Row],[Aux2]]/10000000000000</f>
        <v>1920.051929596</v>
      </c>
      <c r="S6477" s="1">
        <v>1.920051929596E+16</v>
      </c>
      <c r="T6477" s="7">
        <f>TablaDatos[[#This Row],[Aux3]]/100000000000000</f>
        <v>22.370273912616401</v>
      </c>
      <c r="U6477" s="1">
        <v>2237027391261640</v>
      </c>
      <c r="V6477">
        <v>156.80000000000001</v>
      </c>
      <c r="W6477">
        <v>101.4</v>
      </c>
    </row>
    <row r="6478" spans="1:23">
      <c r="A6478">
        <v>2012</v>
      </c>
      <c r="B6478">
        <v>56</v>
      </c>
      <c r="C6478" t="s">
        <v>16</v>
      </c>
      <c r="D6478" t="s">
        <v>72</v>
      </c>
      <c r="E6478" t="s">
        <v>18</v>
      </c>
      <c r="F6478" t="s">
        <v>35</v>
      </c>
      <c r="G6478" t="s">
        <v>28</v>
      </c>
      <c r="H6478" s="3">
        <v>38511.449999999997</v>
      </c>
      <c r="I6478" t="s">
        <v>19</v>
      </c>
      <c r="J6478" t="s">
        <v>22</v>
      </c>
      <c r="K64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26.936811504645998</v>
      </c>
      <c r="L6478" s="6">
        <f>TablaDatos[[#This Row],[IMC_raw]]/1000000000000000</f>
        <v>26.936811504645998</v>
      </c>
      <c r="M6478" s="2">
        <v>2.6936811504646E+16</v>
      </c>
      <c r="N64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8" s="13">
        <f t="shared" si="101"/>
        <v>6477</v>
      </c>
      <c r="P6478" s="2" t="str">
        <f>IF(TablaDatos[[#This Row],[Diabetes]]=0,"No","Si")</f>
        <v>No</v>
      </c>
      <c r="Q6478">
        <v>0</v>
      </c>
      <c r="R6478">
        <f>TablaDatos[[#This Row],[Aux2]]/10000000000000</f>
        <v>2094.3018318464201</v>
      </c>
      <c r="S6478" s="1">
        <v>2.09430183184642E+16</v>
      </c>
      <c r="T6478" s="7">
        <f>TablaDatos[[#This Row],[Aux3]]/100000000000000</f>
        <v>211.442721310298</v>
      </c>
      <c r="U6478" s="1">
        <v>2.11442721310298E+16</v>
      </c>
      <c r="V6478">
        <v>144.9</v>
      </c>
      <c r="W6478">
        <v>91</v>
      </c>
    </row>
    <row r="6479" spans="1:23">
      <c r="A6479">
        <v>2012</v>
      </c>
      <c r="B6479">
        <v>66</v>
      </c>
      <c r="C6479" t="s">
        <v>23</v>
      </c>
      <c r="D6479" t="s">
        <v>73</v>
      </c>
      <c r="E6479" t="s">
        <v>21</v>
      </c>
      <c r="F6479" t="s">
        <v>24</v>
      </c>
      <c r="G6479" t="s">
        <v>25</v>
      </c>
      <c r="H6479" s="3">
        <v>9472.33</v>
      </c>
      <c r="I6479" t="s">
        <v>19</v>
      </c>
      <c r="J6479" t="s">
        <v>18</v>
      </c>
      <c r="K64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26.901628311608498</v>
      </c>
      <c r="L6479" s="6">
        <f>TablaDatos[[#This Row],[IMC_raw]]/1000000000000000</f>
        <v>2.6901628311608499</v>
      </c>
      <c r="M6479" s="2">
        <v>2690162831160850</v>
      </c>
      <c r="N64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79" s="13">
        <f t="shared" si="101"/>
        <v>6478</v>
      </c>
      <c r="P6479" s="2" t="str">
        <f>IF(TablaDatos[[#This Row],[Diabetes]]=0,"No","Si")</f>
        <v>Si</v>
      </c>
      <c r="Q6479">
        <v>1</v>
      </c>
      <c r="R6479">
        <f>TablaDatos[[#This Row],[Aux2]]/10000000000000</f>
        <v>2139.3953325842999</v>
      </c>
      <c r="S6479" s="1">
        <v>2.1393953325843E+16</v>
      </c>
      <c r="T6479" s="7">
        <f>TablaDatos[[#This Row],[Aux3]]/100000000000000</f>
        <v>260.26209766447499</v>
      </c>
      <c r="U6479" s="1">
        <v>2.60262097664475E+16</v>
      </c>
      <c r="V6479">
        <v>164.2</v>
      </c>
      <c r="W6479">
        <v>96.7</v>
      </c>
    </row>
    <row r="6480" spans="1:23">
      <c r="A6480">
        <v>2012</v>
      </c>
      <c r="B6480">
        <v>59</v>
      </c>
      <c r="C6480" t="s">
        <v>23</v>
      </c>
      <c r="D6480" t="s">
        <v>43</v>
      </c>
      <c r="E6480" t="s">
        <v>21</v>
      </c>
      <c r="F6480" t="s">
        <v>19</v>
      </c>
      <c r="G6480" t="s">
        <v>28</v>
      </c>
      <c r="H6480" s="3">
        <v>28027.15</v>
      </c>
      <c r="I6480" t="s">
        <v>21</v>
      </c>
      <c r="J6480" t="s">
        <v>19</v>
      </c>
      <c r="K64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26.858591315549599</v>
      </c>
      <c r="L6480" s="6">
        <f>TablaDatos[[#This Row],[IMC_raw]]/100000000000000</f>
        <v>26.858591315549599</v>
      </c>
      <c r="M6480" s="2">
        <v>2685859131554960</v>
      </c>
      <c r="N64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0" s="13">
        <f t="shared" si="101"/>
        <v>6479</v>
      </c>
      <c r="P6480" s="2" t="str">
        <f>IF(TablaDatos[[#This Row],[Diabetes]]=0,"No","Si")</f>
        <v>No</v>
      </c>
      <c r="Q6480">
        <v>0</v>
      </c>
      <c r="R6480">
        <f>TablaDatos[[#This Row],[Aux2]]/10000000000000</f>
        <v>187.974045845077</v>
      </c>
      <c r="S6480" s="1">
        <v>1879740458450770</v>
      </c>
      <c r="T6480" s="7">
        <f>TablaDatos[[#This Row],[Aux3]]/100000000000000</f>
        <v>250.50873159097</v>
      </c>
      <c r="U6480" s="1">
        <v>2.5050873159097E+16</v>
      </c>
      <c r="V6480">
        <v>160.1</v>
      </c>
      <c r="W6480">
        <v>90.1</v>
      </c>
    </row>
    <row r="6481" spans="1:23">
      <c r="A6481">
        <v>2012</v>
      </c>
      <c r="B6481">
        <v>63</v>
      </c>
      <c r="C6481" t="s">
        <v>16</v>
      </c>
      <c r="D6481" t="s">
        <v>30</v>
      </c>
      <c r="E6481" t="s">
        <v>18</v>
      </c>
      <c r="F6481" t="s">
        <v>40</v>
      </c>
      <c r="G6481" t="s">
        <v>28</v>
      </c>
      <c r="H6481" s="3">
        <v>36900.32</v>
      </c>
      <c r="I6481" t="s">
        <v>19</v>
      </c>
      <c r="J6481" t="s">
        <v>18</v>
      </c>
      <c r="K64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26.820422950872299</v>
      </c>
      <c r="L6481" s="6">
        <f>TablaDatos[[#This Row],[IMC_raw]]/100000000000000</f>
        <v>26.820422950872299</v>
      </c>
      <c r="M6481" s="2">
        <v>2682042295087230</v>
      </c>
      <c r="N64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1" s="13">
        <f t="shared" si="101"/>
        <v>6480</v>
      </c>
      <c r="P6481" s="2" t="str">
        <f>IF(TablaDatos[[#This Row],[Diabetes]]=0,"No","Si")</f>
        <v>No</v>
      </c>
      <c r="Q6481">
        <v>0</v>
      </c>
      <c r="R6481">
        <f>TablaDatos[[#This Row],[Aux2]]/10000000000000</f>
        <v>1976.1443825235599</v>
      </c>
      <c r="S6481" s="1">
        <v>1.97614438252356E+16</v>
      </c>
      <c r="T6481" s="7">
        <f>TablaDatos[[#This Row],[Aux3]]/100000000000000</f>
        <v>246.61669235619999</v>
      </c>
      <c r="U6481" s="1">
        <v>2.466166923562E+16</v>
      </c>
      <c r="V6481">
        <v>157.4</v>
      </c>
      <c r="W6481">
        <v>91.5</v>
      </c>
    </row>
    <row r="6482" spans="1:23">
      <c r="A6482">
        <v>2012</v>
      </c>
      <c r="B6482">
        <v>63</v>
      </c>
      <c r="C6482" t="s">
        <v>23</v>
      </c>
      <c r="D6482" t="s">
        <v>74</v>
      </c>
      <c r="E6482" t="s">
        <v>18</v>
      </c>
      <c r="F6482" t="s">
        <v>35</v>
      </c>
      <c r="G6482" t="s">
        <v>28</v>
      </c>
      <c r="H6482" s="3">
        <v>16469.43</v>
      </c>
      <c r="I6482" t="s">
        <v>19</v>
      </c>
      <c r="J6482" t="s">
        <v>22</v>
      </c>
      <c r="K64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26.679418589456397</v>
      </c>
      <c r="L6482" s="5">
        <f>TablaDatos[[#This Row],[IMC_raw]]/1000000000000000</f>
        <v>2.6679418589456398</v>
      </c>
      <c r="M6482" s="2">
        <v>2667941858945640</v>
      </c>
      <c r="N64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2" s="13">
        <f t="shared" si="101"/>
        <v>6481</v>
      </c>
      <c r="P6482" s="2" t="str">
        <f>IF(TablaDatos[[#This Row],[Diabetes]]=0,"No","Si")</f>
        <v>Si</v>
      </c>
      <c r="Q6482">
        <v>1</v>
      </c>
      <c r="R6482">
        <f>TablaDatos[[#This Row],[Aux2]]/10000000000000</f>
        <v>2020.2452796227601</v>
      </c>
      <c r="S6482" s="1">
        <v>2.02024527962276E+16</v>
      </c>
      <c r="T6482" s="7">
        <f>TablaDatos[[#This Row],[Aux3]]/100000000000000</f>
        <v>225.75249609974901</v>
      </c>
      <c r="U6482" s="1">
        <v>2.25752496099749E+16</v>
      </c>
      <c r="V6482">
        <v>160.6</v>
      </c>
      <c r="W6482">
        <v>93</v>
      </c>
    </row>
    <row r="6483" spans="1:23">
      <c r="A6483">
        <v>2012</v>
      </c>
      <c r="B6483">
        <v>63</v>
      </c>
      <c r="C6483" t="s">
        <v>16</v>
      </c>
      <c r="D6483" t="s">
        <v>17</v>
      </c>
      <c r="E6483" t="s">
        <v>19</v>
      </c>
      <c r="F6483" t="s">
        <v>24</v>
      </c>
      <c r="G6483" t="s">
        <v>28</v>
      </c>
      <c r="H6483" s="3">
        <v>20098.95</v>
      </c>
      <c r="I6483" t="s">
        <v>19</v>
      </c>
      <c r="J6483" t="s">
        <v>22</v>
      </c>
      <c r="K64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26.673939875600201</v>
      </c>
      <c r="L6483" s="6">
        <f>TablaDatos[[#This Row],[IMC_raw]]/1000000000000000</f>
        <v>26.673939875600201</v>
      </c>
      <c r="M6483" s="2">
        <v>2.66739398756002E+16</v>
      </c>
      <c r="N64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3" s="13">
        <f t="shared" si="101"/>
        <v>6482</v>
      </c>
      <c r="P6483" s="2" t="str">
        <f>IF(TablaDatos[[#This Row],[Diabetes]]=0,"No","Si")</f>
        <v>No</v>
      </c>
      <c r="Q6483">
        <v>0</v>
      </c>
      <c r="R6483">
        <f>TablaDatos[[#This Row],[Aux2]]/10000000000000</f>
        <v>205.73526376287199</v>
      </c>
      <c r="S6483" s="1">
        <v>2057352637628720</v>
      </c>
      <c r="T6483" s="7">
        <f>TablaDatos[[#This Row],[Aux3]]/100000000000000</f>
        <v>26.7011419525066</v>
      </c>
      <c r="U6483" s="1">
        <v>2670114195250660</v>
      </c>
      <c r="V6483">
        <v>153.80000000000001</v>
      </c>
      <c r="W6483">
        <v>91.3</v>
      </c>
    </row>
    <row r="6484" spans="1:23">
      <c r="A6484">
        <v>2012</v>
      </c>
      <c r="B6484">
        <v>72</v>
      </c>
      <c r="C6484" t="s">
        <v>23</v>
      </c>
      <c r="D6484" t="s">
        <v>26</v>
      </c>
      <c r="E6484" t="s">
        <v>18</v>
      </c>
      <c r="F6484" t="s">
        <v>24</v>
      </c>
      <c r="G6484" t="s">
        <v>25</v>
      </c>
      <c r="H6484" s="3">
        <v>27015.5</v>
      </c>
      <c r="I6484" t="s">
        <v>21</v>
      </c>
      <c r="J6484" t="s">
        <v>18</v>
      </c>
      <c r="K64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26.629515680983001</v>
      </c>
      <c r="L6484" s="6">
        <f>TablaDatos[[#This Row],[IMC_raw]]/1000000000000000</f>
        <v>26.629515680983001</v>
      </c>
      <c r="M6484" s="2">
        <v>2.6629515680983E+16</v>
      </c>
      <c r="N64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4" s="13">
        <f t="shared" si="101"/>
        <v>6483</v>
      </c>
      <c r="P6484" s="2" t="str">
        <f>IF(TablaDatos[[#This Row],[Diabetes]]=0,"No","Si")</f>
        <v>No</v>
      </c>
      <c r="Q6484">
        <v>0</v>
      </c>
      <c r="R6484">
        <f>TablaDatos[[#This Row],[Aux2]]/10000000000000</f>
        <v>1988.35496966818</v>
      </c>
      <c r="S6484" s="1">
        <v>1.98835496966818E+16</v>
      </c>
      <c r="T6484" s="7">
        <f>TablaDatos[[#This Row],[Aux3]]/100000000000000</f>
        <v>277.00865285068602</v>
      </c>
      <c r="U6484" s="1">
        <v>2.77008652850686E+16</v>
      </c>
      <c r="V6484">
        <v>163.30000000000001</v>
      </c>
      <c r="W6484">
        <v>96.5</v>
      </c>
    </row>
    <row r="6485" spans="1:23">
      <c r="A6485">
        <v>2012</v>
      </c>
      <c r="B6485">
        <v>62</v>
      </c>
      <c r="C6485" t="s">
        <v>23</v>
      </c>
      <c r="D6485" t="s">
        <v>30</v>
      </c>
      <c r="E6485" t="s">
        <v>18</v>
      </c>
      <c r="F6485" t="s">
        <v>40</v>
      </c>
      <c r="G6485" t="s">
        <v>28</v>
      </c>
      <c r="H6485" s="3">
        <v>13699.69</v>
      </c>
      <c r="I6485" t="s">
        <v>19</v>
      </c>
      <c r="J6485" t="s">
        <v>18</v>
      </c>
      <c r="K64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26.615465125250601</v>
      </c>
      <c r="L6485" s="5">
        <f>TablaDatos[[#This Row],[IMC_raw]]/1000000000000000</f>
        <v>26.615465125250601</v>
      </c>
      <c r="M6485" s="2">
        <v>2.66154651252506E+16</v>
      </c>
      <c r="N64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5" s="13">
        <f t="shared" si="101"/>
        <v>6484</v>
      </c>
      <c r="P6485" s="2" t="str">
        <f>IF(TablaDatos[[#This Row],[Diabetes]]=0,"No","Si")</f>
        <v>No</v>
      </c>
      <c r="Q6485">
        <v>0</v>
      </c>
      <c r="R6485">
        <f>TablaDatos[[#This Row],[Aux2]]/10000000000000</f>
        <v>193.79034830036201</v>
      </c>
      <c r="S6485" s="1">
        <v>1937903483003620</v>
      </c>
      <c r="T6485" s="7">
        <f>TablaDatos[[#This Row],[Aux3]]/100000000000000</f>
        <v>210.46510044565201</v>
      </c>
      <c r="U6485" s="1">
        <v>2.10465100445652E+16</v>
      </c>
      <c r="V6485">
        <v>150.4</v>
      </c>
      <c r="W6485">
        <v>87.5</v>
      </c>
    </row>
    <row r="6486" spans="1:23">
      <c r="A6486">
        <v>2012</v>
      </c>
      <c r="B6486">
        <v>56</v>
      </c>
      <c r="C6486" t="s">
        <v>16</v>
      </c>
      <c r="D6486" t="s">
        <v>72</v>
      </c>
      <c r="E6486" t="s">
        <v>18</v>
      </c>
      <c r="F6486" t="s">
        <v>19</v>
      </c>
      <c r="G6486" t="s">
        <v>28</v>
      </c>
      <c r="H6486" s="3">
        <v>21964.91</v>
      </c>
      <c r="I6486" t="s">
        <v>19</v>
      </c>
      <c r="J6486" t="s">
        <v>22</v>
      </c>
      <c r="K64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26.578317509614699</v>
      </c>
      <c r="L6486" s="6">
        <f>TablaDatos[[#This Row],[IMC_raw]]/1000000000000000</f>
        <v>26.578317509614699</v>
      </c>
      <c r="M6486" s="2">
        <v>2.65783175096147E+16</v>
      </c>
      <c r="N64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6" s="13">
        <f t="shared" si="101"/>
        <v>6485</v>
      </c>
      <c r="P6486" s="2" t="str">
        <f>IF(TablaDatos[[#This Row],[Diabetes]]=0,"No","Si")</f>
        <v>No</v>
      </c>
      <c r="Q6486">
        <v>0</v>
      </c>
      <c r="R6486">
        <f>TablaDatos[[#This Row],[Aux2]]/10000000000000</f>
        <v>1892.77109552356</v>
      </c>
      <c r="S6486" s="1">
        <v>1.89277109552356E+16</v>
      </c>
      <c r="T6486" s="7">
        <f>TablaDatos[[#This Row],[Aux3]]/100000000000000</f>
        <v>24.438363780847698</v>
      </c>
      <c r="U6486" s="1">
        <v>2443836378084770</v>
      </c>
      <c r="V6486">
        <v>155.69999999999999</v>
      </c>
      <c r="W6486">
        <v>93.9</v>
      </c>
    </row>
    <row r="6487" spans="1:23">
      <c r="A6487">
        <v>2012</v>
      </c>
      <c r="B6487">
        <v>73</v>
      </c>
      <c r="C6487" t="s">
        <v>23</v>
      </c>
      <c r="D6487" t="s">
        <v>72</v>
      </c>
      <c r="E6487" t="s">
        <v>18</v>
      </c>
      <c r="F6487" t="s">
        <v>19</v>
      </c>
      <c r="G6487" t="s">
        <v>25</v>
      </c>
      <c r="H6487" s="3">
        <v>19988.46</v>
      </c>
      <c r="I6487" t="s">
        <v>21</v>
      </c>
      <c r="J6487" t="s">
        <v>18</v>
      </c>
      <c r="K64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26.537948499486198</v>
      </c>
      <c r="L6487" s="5">
        <f>TablaDatos[[#This Row],[IMC_raw]]/1000000000000000</f>
        <v>2.6537948499486199</v>
      </c>
      <c r="M6487" s="2">
        <v>2653794849948620</v>
      </c>
      <c r="N64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7" s="13">
        <f t="shared" si="101"/>
        <v>6486</v>
      </c>
      <c r="P6487" s="2" t="str">
        <f>IF(TablaDatos[[#This Row],[Diabetes]]=0,"No","Si")</f>
        <v>No</v>
      </c>
      <c r="Q6487">
        <v>0</v>
      </c>
      <c r="R6487">
        <f>TablaDatos[[#This Row],[Aux2]]/10000000000000</f>
        <v>2358.8045791250202</v>
      </c>
      <c r="S6487" s="1">
        <v>2.35880457912502E+16</v>
      </c>
      <c r="T6487" s="7">
        <f>TablaDatos[[#This Row],[Aux3]]/100000000000000</f>
        <v>21.373088297918098</v>
      </c>
      <c r="U6487" s="1">
        <v>2137308829791810</v>
      </c>
      <c r="V6487">
        <v>155.19999999999999</v>
      </c>
      <c r="W6487">
        <v>98.8</v>
      </c>
    </row>
    <row r="6488" spans="1:23">
      <c r="A6488">
        <v>2012</v>
      </c>
      <c r="B6488">
        <v>51</v>
      </c>
      <c r="C6488" t="s">
        <v>23</v>
      </c>
      <c r="D6488" t="s">
        <v>29</v>
      </c>
      <c r="E6488" t="s">
        <v>19</v>
      </c>
      <c r="F6488" t="s">
        <v>24</v>
      </c>
      <c r="G6488" t="s">
        <v>20</v>
      </c>
      <c r="H6488" s="3">
        <v>16438.37</v>
      </c>
      <c r="I6488" t="s">
        <v>21</v>
      </c>
      <c r="J6488" t="s">
        <v>18</v>
      </c>
      <c r="K64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26.529646942934001</v>
      </c>
      <c r="L6488" s="6">
        <f>TablaDatos[[#This Row],[IMC_raw]]/1000000000000000</f>
        <v>2.6529646942934</v>
      </c>
      <c r="M6488" s="2">
        <v>2652964694293400</v>
      </c>
      <c r="N64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8" s="13">
        <f t="shared" si="101"/>
        <v>6487</v>
      </c>
      <c r="P6488" s="2" t="str">
        <f>IF(TablaDatos[[#This Row],[Diabetes]]=0,"No","Si")</f>
        <v>No</v>
      </c>
      <c r="Q6488">
        <v>0</v>
      </c>
      <c r="R6488">
        <f>TablaDatos[[#This Row],[Aux2]]/10000000000000</f>
        <v>1761.66612791434</v>
      </c>
      <c r="S6488" s="1">
        <v>1.76166612791434E+16</v>
      </c>
      <c r="T6488" s="7">
        <f>TablaDatos[[#This Row],[Aux3]]/100000000000000</f>
        <v>235.29263945283799</v>
      </c>
      <c r="U6488" s="1">
        <v>2.35292639452838E+16</v>
      </c>
      <c r="V6488">
        <v>150.19999999999999</v>
      </c>
      <c r="W6488">
        <v>85.3</v>
      </c>
    </row>
    <row r="6489" spans="1:23">
      <c r="A6489">
        <v>2012</v>
      </c>
      <c r="B6489">
        <v>52</v>
      </c>
      <c r="C6489" t="s">
        <v>16</v>
      </c>
      <c r="D6489" t="s">
        <v>72</v>
      </c>
      <c r="E6489" t="s">
        <v>19</v>
      </c>
      <c r="F6489" t="s">
        <v>19</v>
      </c>
      <c r="G6489" t="s">
        <v>20</v>
      </c>
      <c r="H6489" s="3">
        <v>19363.95</v>
      </c>
      <c r="I6489" t="s">
        <v>21</v>
      </c>
      <c r="J6489" t="s">
        <v>21</v>
      </c>
      <c r="K64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26.5255440004041</v>
      </c>
      <c r="L6489" s="6">
        <f>TablaDatos[[#This Row],[IMC_raw]]/1000000000000000</f>
        <v>26.5255440004041</v>
      </c>
      <c r="M6489" s="2">
        <v>2.65255440004041E+16</v>
      </c>
      <c r="N64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89" s="13">
        <f t="shared" si="101"/>
        <v>6488</v>
      </c>
      <c r="P6489" s="2" t="str">
        <f>IF(TablaDatos[[#This Row],[Diabetes]]=0,"No","Si")</f>
        <v>No</v>
      </c>
      <c r="Q6489">
        <v>0</v>
      </c>
      <c r="R6489">
        <f>TablaDatos[[#This Row],[Aux2]]/10000000000000</f>
        <v>1930.1585104063499</v>
      </c>
      <c r="S6489" s="1">
        <v>1.93015851040635E+16</v>
      </c>
      <c r="T6489" s="7">
        <f>TablaDatos[[#This Row],[Aux3]]/100000000000000</f>
        <v>270.95135705124</v>
      </c>
      <c r="U6489" s="1">
        <v>2.7095135705124E+16</v>
      </c>
      <c r="V6489">
        <v>142.30000000000001</v>
      </c>
      <c r="W6489">
        <v>90.7</v>
      </c>
    </row>
    <row r="6490" spans="1:23">
      <c r="A6490">
        <v>2012</v>
      </c>
      <c r="B6490">
        <v>50</v>
      </c>
      <c r="C6490" t="s">
        <v>23</v>
      </c>
      <c r="D6490" t="s">
        <v>41</v>
      </c>
      <c r="E6490" t="s">
        <v>18</v>
      </c>
      <c r="F6490" t="s">
        <v>19</v>
      </c>
      <c r="G6490" t="s">
        <v>20</v>
      </c>
      <c r="H6490" s="3">
        <v>16634.810000000001</v>
      </c>
      <c r="I6490" t="s">
        <v>19</v>
      </c>
      <c r="J6490" t="s">
        <v>22</v>
      </c>
      <c r="K64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26.503591874513699</v>
      </c>
      <c r="L6490" s="6">
        <f>TablaDatos[[#This Row],[IMC_raw]]/1000000000000000</f>
        <v>26.503591874513699</v>
      </c>
      <c r="M6490" s="2">
        <v>2.65035918745137E+16</v>
      </c>
      <c r="N64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0" s="13">
        <f t="shared" si="101"/>
        <v>6489</v>
      </c>
      <c r="P6490" s="2" t="str">
        <f>IF(TablaDatos[[#This Row],[Diabetes]]=0,"No","Si")</f>
        <v>No</v>
      </c>
      <c r="Q6490">
        <v>0</v>
      </c>
      <c r="R6490">
        <f>TablaDatos[[#This Row],[Aux2]]/10000000000000</f>
        <v>2076.08144995971</v>
      </c>
      <c r="S6490" s="1">
        <v>2.07608144995971E+16</v>
      </c>
      <c r="T6490" s="7">
        <f>TablaDatos[[#This Row],[Aux3]]/100000000000000</f>
        <v>24.6992158361249</v>
      </c>
      <c r="U6490" s="1">
        <v>2469921583612490</v>
      </c>
      <c r="V6490">
        <v>138.4</v>
      </c>
      <c r="W6490">
        <v>88.5</v>
      </c>
    </row>
    <row r="6491" spans="1:23">
      <c r="A6491">
        <v>2012</v>
      </c>
      <c r="B6491">
        <v>66</v>
      </c>
      <c r="C6491" t="s">
        <v>16</v>
      </c>
      <c r="D6491" t="s">
        <v>73</v>
      </c>
      <c r="E6491" t="s">
        <v>21</v>
      </c>
      <c r="F6491" t="s">
        <v>19</v>
      </c>
      <c r="G6491" t="s">
        <v>25</v>
      </c>
      <c r="H6491" s="3">
        <v>31033.55</v>
      </c>
      <c r="I6491" t="s">
        <v>19</v>
      </c>
      <c r="J6491" t="s">
        <v>18</v>
      </c>
      <c r="K64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26.430616894608999</v>
      </c>
      <c r="L6491" s="5">
        <f>TablaDatos[[#This Row],[IMC_raw]]/1000000000000000</f>
        <v>26.430616894608999</v>
      </c>
      <c r="M6491" s="2">
        <v>2.6430616894609E+16</v>
      </c>
      <c r="N64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1" s="13">
        <f t="shared" si="101"/>
        <v>6490</v>
      </c>
      <c r="P6491" s="2" t="str">
        <f>IF(TablaDatos[[#This Row],[Diabetes]]=0,"No","Si")</f>
        <v>No</v>
      </c>
      <c r="Q6491">
        <v>0</v>
      </c>
      <c r="R6491">
        <f>TablaDatos[[#This Row],[Aux2]]/10000000000000</f>
        <v>2103.50701902223</v>
      </c>
      <c r="S6491" s="1">
        <v>2.10350701902223E+16</v>
      </c>
      <c r="T6491" s="7">
        <f>TablaDatos[[#This Row],[Aux3]]/100000000000000</f>
        <v>222.68833381449301</v>
      </c>
      <c r="U6491" s="1">
        <v>2.22688333814493E+16</v>
      </c>
      <c r="V6491">
        <v>157.4</v>
      </c>
      <c r="W6491">
        <v>98.2</v>
      </c>
    </row>
    <row r="6492" spans="1:23">
      <c r="A6492">
        <v>2012</v>
      </c>
      <c r="B6492">
        <v>58</v>
      </c>
      <c r="C6492" t="s">
        <v>23</v>
      </c>
      <c r="D6492" t="s">
        <v>72</v>
      </c>
      <c r="E6492" t="s">
        <v>18</v>
      </c>
      <c r="F6492" t="s">
        <v>24</v>
      </c>
      <c r="G6492" t="s">
        <v>28</v>
      </c>
      <c r="H6492" s="3">
        <v>24636.799999999999</v>
      </c>
      <c r="I6492" t="s">
        <v>19</v>
      </c>
      <c r="J6492" t="s">
        <v>22</v>
      </c>
      <c r="K64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26.4305076760396</v>
      </c>
      <c r="L6492" s="6">
        <f>TablaDatos[[#This Row],[IMC_raw]]/1000000000000000</f>
        <v>26.4305076760396</v>
      </c>
      <c r="M6492" s="2">
        <v>2.64305076760396E+16</v>
      </c>
      <c r="N64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2" s="13">
        <f t="shared" si="101"/>
        <v>6491</v>
      </c>
      <c r="P6492" s="2" t="str">
        <f>IF(TablaDatos[[#This Row],[Diabetes]]=0,"No","Si")</f>
        <v>No</v>
      </c>
      <c r="Q6492">
        <v>0</v>
      </c>
      <c r="R6492">
        <f>TablaDatos[[#This Row],[Aux2]]/10000000000000</f>
        <v>2245.4970116190998</v>
      </c>
      <c r="S6492" s="1">
        <v>2.2454970116191E+16</v>
      </c>
      <c r="T6492" s="7">
        <f>TablaDatos[[#This Row],[Aux3]]/100000000000000</f>
        <v>26.026784092282199</v>
      </c>
      <c r="U6492" s="1">
        <v>2602678409228220</v>
      </c>
      <c r="V6492">
        <v>158.30000000000001</v>
      </c>
      <c r="W6492">
        <v>89.8</v>
      </c>
    </row>
    <row r="6493" spans="1:23">
      <c r="A6493">
        <v>2012</v>
      </c>
      <c r="B6493">
        <v>56</v>
      </c>
      <c r="C6493" t="s">
        <v>16</v>
      </c>
      <c r="D6493" t="s">
        <v>17</v>
      </c>
      <c r="E6493" t="s">
        <v>21</v>
      </c>
      <c r="F6493" t="s">
        <v>19</v>
      </c>
      <c r="G6493" t="s">
        <v>28</v>
      </c>
      <c r="H6493" s="3">
        <v>20985.37</v>
      </c>
      <c r="I6493" t="s">
        <v>21</v>
      </c>
      <c r="J6493" t="s">
        <v>21</v>
      </c>
      <c r="K64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26.4113110053475</v>
      </c>
      <c r="L6493" s="6">
        <f>TablaDatos[[#This Row],[IMC_raw]]/1000000000000000</f>
        <v>2.64113110053475</v>
      </c>
      <c r="M6493" s="2">
        <v>2641131100534750</v>
      </c>
      <c r="N64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3" s="13">
        <f t="shared" si="101"/>
        <v>6492</v>
      </c>
      <c r="P6493" s="2" t="str">
        <f>IF(TablaDatos[[#This Row],[Diabetes]]=0,"No","Si")</f>
        <v>No</v>
      </c>
      <c r="Q6493">
        <v>0</v>
      </c>
      <c r="R6493">
        <f>TablaDatos[[#This Row],[Aux2]]/10000000000000</f>
        <v>207.12503053536699</v>
      </c>
      <c r="S6493" s="1">
        <v>2071250305353670</v>
      </c>
      <c r="T6493" s="7">
        <f>TablaDatos[[#This Row],[Aux3]]/100000000000000</f>
        <v>234.92181729420801</v>
      </c>
      <c r="U6493" s="1">
        <v>2.34921817294208E+16</v>
      </c>
      <c r="V6493">
        <v>158.9</v>
      </c>
      <c r="W6493">
        <v>103.1</v>
      </c>
    </row>
    <row r="6494" spans="1:23">
      <c r="A6494">
        <v>2012</v>
      </c>
      <c r="B6494">
        <v>57</v>
      </c>
      <c r="C6494" t="s">
        <v>23</v>
      </c>
      <c r="D6494" t="s">
        <v>29</v>
      </c>
      <c r="E6494" t="s">
        <v>18</v>
      </c>
      <c r="F6494" t="s">
        <v>19</v>
      </c>
      <c r="G6494" t="s">
        <v>28</v>
      </c>
      <c r="H6494" s="3">
        <v>32285.22</v>
      </c>
      <c r="I6494" t="s">
        <v>19</v>
      </c>
      <c r="J6494" t="s">
        <v>19</v>
      </c>
      <c r="K64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26.4001486763581</v>
      </c>
      <c r="L6494" s="6">
        <f>TablaDatos[[#This Row],[IMC_raw]]/1000000000000000</f>
        <v>2.6400148676358102</v>
      </c>
      <c r="M6494" s="2">
        <v>2640014867635810</v>
      </c>
      <c r="N64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4" s="13">
        <f t="shared" si="101"/>
        <v>6493</v>
      </c>
      <c r="P6494" s="2" t="str">
        <f>IF(TablaDatos[[#This Row],[Diabetes]]=0,"No","Si")</f>
        <v>No</v>
      </c>
      <c r="Q6494">
        <v>0</v>
      </c>
      <c r="R6494">
        <f>TablaDatos[[#This Row],[Aux2]]/10000000000000</f>
        <v>208.168122123101</v>
      </c>
      <c r="S6494" s="1">
        <v>2081681221231010</v>
      </c>
      <c r="T6494" s="7">
        <f>TablaDatos[[#This Row],[Aux3]]/100000000000000</f>
        <v>22.261490428970401</v>
      </c>
      <c r="U6494" s="1">
        <v>2226149042897040</v>
      </c>
      <c r="V6494">
        <v>147.5</v>
      </c>
      <c r="W6494">
        <v>89.8</v>
      </c>
    </row>
    <row r="6495" spans="1:23">
      <c r="A6495">
        <v>2012</v>
      </c>
      <c r="B6495">
        <v>62</v>
      </c>
      <c r="C6495" t="s">
        <v>23</v>
      </c>
      <c r="D6495" t="s">
        <v>71</v>
      </c>
      <c r="E6495" t="s">
        <v>18</v>
      </c>
      <c r="F6495" t="s">
        <v>19</v>
      </c>
      <c r="G6495" t="s">
        <v>28</v>
      </c>
      <c r="H6495" s="3">
        <v>10764.19</v>
      </c>
      <c r="I6495" t="s">
        <v>19</v>
      </c>
      <c r="J6495" t="s">
        <v>18</v>
      </c>
      <c r="K64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26.341950762539401</v>
      </c>
      <c r="L6495" s="5">
        <f>TablaDatos[[#This Row],[IMC_raw]]/1000000000000000</f>
        <v>26.341950762539401</v>
      </c>
      <c r="M6495" s="2">
        <v>2.63419507625394E+16</v>
      </c>
      <c r="N64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5" s="13">
        <f t="shared" si="101"/>
        <v>6494</v>
      </c>
      <c r="P6495" s="2" t="str">
        <f>IF(TablaDatos[[#This Row],[Diabetes]]=0,"No","Si")</f>
        <v>No</v>
      </c>
      <c r="Q6495">
        <v>0</v>
      </c>
      <c r="R6495">
        <f>TablaDatos[[#This Row],[Aux2]]/10000000000000</f>
        <v>2019.18464766185</v>
      </c>
      <c r="S6495" s="1">
        <v>2.01918464766185E+16</v>
      </c>
      <c r="T6495" s="7">
        <f>TablaDatos[[#This Row],[Aux3]]/100000000000000</f>
        <v>212.386140852164</v>
      </c>
      <c r="U6495" s="1">
        <v>2.12386140852164E+16</v>
      </c>
      <c r="V6495">
        <v>141.5</v>
      </c>
      <c r="W6495">
        <v>91.1</v>
      </c>
    </row>
    <row r="6496" spans="1:23">
      <c r="A6496">
        <v>2012</v>
      </c>
      <c r="B6496">
        <v>57</v>
      </c>
      <c r="C6496" t="s">
        <v>23</v>
      </c>
      <c r="D6496" t="s">
        <v>30</v>
      </c>
      <c r="E6496" t="s">
        <v>21</v>
      </c>
      <c r="F6496" t="s">
        <v>19</v>
      </c>
      <c r="G6496" t="s">
        <v>28</v>
      </c>
      <c r="H6496" s="3">
        <v>18320.34</v>
      </c>
      <c r="I6496" t="s">
        <v>21</v>
      </c>
      <c r="J6496" t="s">
        <v>21</v>
      </c>
      <c r="K64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26.293340739401899</v>
      </c>
      <c r="L6496" s="5">
        <f>TablaDatos[[#This Row],[IMC_raw]]/1000000000000000</f>
        <v>26.293340739401899</v>
      </c>
      <c r="M6496" s="2">
        <v>2.62933407394019E+16</v>
      </c>
      <c r="N64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6" s="13">
        <f t="shared" si="101"/>
        <v>6495</v>
      </c>
      <c r="P6496" s="2" t="str">
        <f>IF(TablaDatos[[#This Row],[Diabetes]]=0,"No","Si")</f>
        <v>Si</v>
      </c>
      <c r="Q6496">
        <v>1</v>
      </c>
      <c r="R6496">
        <f>TablaDatos[[#This Row],[Aux2]]/10000000000000</f>
        <v>2091.1559174362201</v>
      </c>
      <c r="S6496" s="1">
        <v>2.09115591743622E+16</v>
      </c>
      <c r="T6496" s="7">
        <f>TablaDatos[[#This Row],[Aux3]]/100000000000000</f>
        <v>238.487210979764</v>
      </c>
      <c r="U6496" s="1">
        <v>2.38487210979764E+16</v>
      </c>
      <c r="V6496">
        <v>160.69999999999999</v>
      </c>
      <c r="W6496">
        <v>99.3</v>
      </c>
    </row>
    <row r="6497" spans="1:23">
      <c r="A6497">
        <v>2012</v>
      </c>
      <c r="B6497">
        <v>61</v>
      </c>
      <c r="C6497" t="s">
        <v>16</v>
      </c>
      <c r="D6497" t="s">
        <v>17</v>
      </c>
      <c r="E6497" t="s">
        <v>31</v>
      </c>
      <c r="F6497" t="s">
        <v>24</v>
      </c>
      <c r="G6497" t="s">
        <v>28</v>
      </c>
      <c r="H6497" s="3">
        <v>20028.79</v>
      </c>
      <c r="I6497" t="s">
        <v>21</v>
      </c>
      <c r="J6497" t="s">
        <v>21</v>
      </c>
      <c r="K64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26.275880106302498</v>
      </c>
      <c r="L6497" s="6">
        <f>TablaDatos[[#This Row],[IMC_raw]]/1000000000000000</f>
        <v>26.275880106302498</v>
      </c>
      <c r="M6497" s="2">
        <v>2.62758801063025E+16</v>
      </c>
      <c r="N64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7" s="13">
        <f t="shared" si="101"/>
        <v>6496</v>
      </c>
      <c r="P6497" s="2" t="str">
        <f>IF(TablaDatos[[#This Row],[Diabetes]]=0,"No","Si")</f>
        <v>Si</v>
      </c>
      <c r="Q6497">
        <v>1</v>
      </c>
      <c r="R6497">
        <f>TablaDatos[[#This Row],[Aux2]]/10000000000000</f>
        <v>2373.4295447178001</v>
      </c>
      <c r="S6497" s="1">
        <v>2.3734295447178E+16</v>
      </c>
      <c r="T6497" s="7">
        <f>TablaDatos[[#This Row],[Aux3]]/100000000000000</f>
        <v>278.82581317387098</v>
      </c>
      <c r="U6497" s="1">
        <v>2.78825813173871E+16</v>
      </c>
      <c r="V6497">
        <v>169.4</v>
      </c>
      <c r="W6497">
        <v>98.9</v>
      </c>
    </row>
    <row r="6498" spans="1:23">
      <c r="A6498">
        <v>2012</v>
      </c>
      <c r="B6498">
        <v>55</v>
      </c>
      <c r="C6498" t="s">
        <v>16</v>
      </c>
      <c r="D6498" t="s">
        <v>34</v>
      </c>
      <c r="E6498" t="s">
        <v>18</v>
      </c>
      <c r="F6498" t="s">
        <v>19</v>
      </c>
      <c r="G6498" t="s">
        <v>28</v>
      </c>
      <c r="H6498" s="3">
        <v>25015.75</v>
      </c>
      <c r="I6498" t="s">
        <v>21</v>
      </c>
      <c r="J6498" t="s">
        <v>18</v>
      </c>
      <c r="K64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26.264949892681599</v>
      </c>
      <c r="L6498" s="6">
        <f>TablaDatos[[#This Row],[IMC_raw]]/100000000000000</f>
        <v>26.264949892681599</v>
      </c>
      <c r="M6498" s="2">
        <v>2626494989268160</v>
      </c>
      <c r="N64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8" s="13">
        <f t="shared" si="101"/>
        <v>6497</v>
      </c>
      <c r="P6498" s="2" t="str">
        <f>IF(TablaDatos[[#This Row],[Diabetes]]=0,"No","Si")</f>
        <v>No</v>
      </c>
      <c r="Q6498">
        <v>0</v>
      </c>
      <c r="R6498">
        <f>TablaDatos[[#This Row],[Aux2]]/10000000000000</f>
        <v>2105.8587520722699</v>
      </c>
      <c r="S6498" s="1">
        <v>2.10585875207227E+16</v>
      </c>
      <c r="T6498" s="7">
        <f>TablaDatos[[#This Row],[Aux3]]/100000000000000</f>
        <v>214.79339758302601</v>
      </c>
      <c r="U6498" s="1">
        <v>2.14793397583026E+16</v>
      </c>
      <c r="V6498">
        <v>159.80000000000001</v>
      </c>
      <c r="W6498">
        <v>92.4</v>
      </c>
    </row>
    <row r="6499" spans="1:23">
      <c r="A6499">
        <v>2012</v>
      </c>
      <c r="B6499">
        <v>61</v>
      </c>
      <c r="C6499" t="s">
        <v>16</v>
      </c>
      <c r="D6499" t="s">
        <v>71</v>
      </c>
      <c r="E6499" t="s">
        <v>21</v>
      </c>
      <c r="F6499" t="s">
        <v>24</v>
      </c>
      <c r="G6499" t="s">
        <v>28</v>
      </c>
      <c r="H6499" s="3">
        <v>7413.18</v>
      </c>
      <c r="I6499" t="s">
        <v>19</v>
      </c>
      <c r="J6499" t="s">
        <v>22</v>
      </c>
      <c r="K64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26.248427786733998</v>
      </c>
      <c r="L6499" s="5">
        <f>TablaDatos[[#This Row],[IMC_raw]]/1000000000000000</f>
        <v>26.248427786733998</v>
      </c>
      <c r="M6499" s="2">
        <v>2.6248427786734E+16</v>
      </c>
      <c r="N64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499" s="13">
        <f t="shared" si="101"/>
        <v>6498</v>
      </c>
      <c r="P6499" s="2" t="str">
        <f>IF(TablaDatos[[#This Row],[Diabetes]]=0,"No","Si")</f>
        <v>No</v>
      </c>
      <c r="Q6499">
        <v>0</v>
      </c>
      <c r="R6499">
        <f>TablaDatos[[#This Row],[Aux2]]/10000000000000</f>
        <v>197.31807624988801</v>
      </c>
      <c r="S6499" s="1">
        <v>1973180762498880</v>
      </c>
      <c r="T6499" s="7">
        <f>TablaDatos[[#This Row],[Aux3]]/100000000000000</f>
        <v>220.09569645660801</v>
      </c>
      <c r="U6499" s="1">
        <v>2.20095696456608E+16</v>
      </c>
      <c r="V6499">
        <v>155.80000000000001</v>
      </c>
      <c r="W6499">
        <v>93.2</v>
      </c>
    </row>
    <row r="6500" spans="1:23">
      <c r="A6500">
        <v>2012</v>
      </c>
      <c r="B6500">
        <v>60</v>
      </c>
      <c r="C6500" t="s">
        <v>16</v>
      </c>
      <c r="D6500" t="s">
        <v>17</v>
      </c>
      <c r="E6500" t="s">
        <v>19</v>
      </c>
      <c r="F6500" t="s">
        <v>24</v>
      </c>
      <c r="G6500" t="s">
        <v>28</v>
      </c>
      <c r="H6500" s="3">
        <v>18076.259999999998</v>
      </c>
      <c r="I6500" t="s">
        <v>21</v>
      </c>
      <c r="J6500" t="s">
        <v>18</v>
      </c>
      <c r="K65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26.237831128157399</v>
      </c>
      <c r="L6500" s="6">
        <f>TablaDatos[[#This Row],[IMC_raw]]/1000000000000000</f>
        <v>26.237831128157399</v>
      </c>
      <c r="M6500" s="2">
        <v>2.62378311281574E+16</v>
      </c>
      <c r="N65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0" s="13">
        <f t="shared" si="101"/>
        <v>6499</v>
      </c>
      <c r="P6500" s="2" t="str">
        <f>IF(TablaDatos[[#This Row],[Diabetes]]=0,"No","Si")</f>
        <v>No</v>
      </c>
      <c r="Q6500">
        <v>0</v>
      </c>
      <c r="R6500">
        <f>TablaDatos[[#This Row],[Aux2]]/10000000000000</f>
        <v>182.39863728932201</v>
      </c>
      <c r="S6500" s="1">
        <v>1823986372893220</v>
      </c>
      <c r="T6500" s="7">
        <f>TablaDatos[[#This Row],[Aux3]]/100000000000000</f>
        <v>231.727051325655</v>
      </c>
      <c r="U6500" s="1">
        <v>2.31727051325655E+16</v>
      </c>
      <c r="V6500">
        <v>156.69999999999999</v>
      </c>
      <c r="W6500">
        <v>99.3</v>
      </c>
    </row>
    <row r="6501" spans="1:23">
      <c r="A6501">
        <v>2012</v>
      </c>
      <c r="B6501">
        <v>55</v>
      </c>
      <c r="C6501" t="s">
        <v>16</v>
      </c>
      <c r="D6501" t="s">
        <v>73</v>
      </c>
      <c r="E6501" t="s">
        <v>19</v>
      </c>
      <c r="F6501" t="s">
        <v>19</v>
      </c>
      <c r="G6501" t="s">
        <v>28</v>
      </c>
      <c r="H6501" s="3">
        <v>33792.699999999997</v>
      </c>
      <c r="I6501" t="s">
        <v>19</v>
      </c>
      <c r="J6501" t="s">
        <v>22</v>
      </c>
      <c r="K65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26.209854497253204</v>
      </c>
      <c r="L6501" s="6">
        <f>TablaDatos[[#This Row],[IMC_raw]]/1000000000000000</f>
        <v>2.6209854497253202</v>
      </c>
      <c r="M6501" s="2">
        <v>2620985449725320</v>
      </c>
      <c r="N65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1" s="13">
        <f t="shared" si="101"/>
        <v>6500</v>
      </c>
      <c r="P6501" s="2" t="str">
        <f>IF(TablaDatos[[#This Row],[Diabetes]]=0,"No","Si")</f>
        <v>No</v>
      </c>
      <c r="Q6501">
        <v>0</v>
      </c>
      <c r="R6501">
        <f>TablaDatos[[#This Row],[Aux2]]/10000000000000</f>
        <v>2093.00087335835</v>
      </c>
      <c r="S6501" s="1">
        <v>2.09300087335835E+16</v>
      </c>
      <c r="T6501" s="7">
        <f>TablaDatos[[#This Row],[Aux3]]/100000000000000</f>
        <v>227.75574822964899</v>
      </c>
      <c r="U6501" s="1">
        <v>2.27755748229649E+16</v>
      </c>
      <c r="V6501">
        <v>161.69999999999999</v>
      </c>
      <c r="W6501">
        <v>91.5</v>
      </c>
    </row>
    <row r="6502" spans="1:23">
      <c r="A6502">
        <v>2012</v>
      </c>
      <c r="B6502">
        <v>63</v>
      </c>
      <c r="C6502" t="s">
        <v>23</v>
      </c>
      <c r="D6502" t="s">
        <v>26</v>
      </c>
      <c r="E6502" t="s">
        <v>18</v>
      </c>
      <c r="F6502" t="s">
        <v>35</v>
      </c>
      <c r="G6502" t="s">
        <v>28</v>
      </c>
      <c r="H6502" s="3">
        <v>29566.37</v>
      </c>
      <c r="I6502" t="s">
        <v>19</v>
      </c>
      <c r="J6502" t="s">
        <v>22</v>
      </c>
      <c r="K65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26.138992440690298</v>
      </c>
      <c r="L6502" s="5">
        <f>TablaDatos[[#This Row],[IMC_raw]]/1000000000000000</f>
        <v>2.6138992440690298</v>
      </c>
      <c r="M6502" s="2">
        <v>2613899244069030</v>
      </c>
      <c r="N65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2" s="13">
        <f t="shared" si="101"/>
        <v>6501</v>
      </c>
      <c r="P6502" s="2" t="str">
        <f>IF(TablaDatos[[#This Row],[Diabetes]]=0,"No","Si")</f>
        <v>No</v>
      </c>
      <c r="Q6502">
        <v>0</v>
      </c>
      <c r="R6502">
        <f>TablaDatos[[#This Row],[Aux2]]/10000000000000</f>
        <v>2049.7859371303598</v>
      </c>
      <c r="S6502" s="1">
        <v>2.04978593713036E+16</v>
      </c>
      <c r="T6502" s="7">
        <f>TablaDatos[[#This Row],[Aux3]]/100000000000000</f>
        <v>17.762083723125599</v>
      </c>
      <c r="U6502" s="1">
        <v>1776208372312560</v>
      </c>
      <c r="V6502">
        <v>155.6</v>
      </c>
      <c r="W6502">
        <v>90.8</v>
      </c>
    </row>
    <row r="6503" spans="1:23">
      <c r="A6503">
        <v>2012</v>
      </c>
      <c r="B6503">
        <v>60</v>
      </c>
      <c r="C6503" t="s">
        <v>16</v>
      </c>
      <c r="D6503" t="s">
        <v>17</v>
      </c>
      <c r="E6503" t="s">
        <v>19</v>
      </c>
      <c r="F6503" t="s">
        <v>24</v>
      </c>
      <c r="G6503" t="s">
        <v>28</v>
      </c>
      <c r="H6503" s="3">
        <v>15813.98</v>
      </c>
      <c r="I6503" t="s">
        <v>21</v>
      </c>
      <c r="J6503" t="s">
        <v>18</v>
      </c>
      <c r="K65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26.1382924138865</v>
      </c>
      <c r="L6503" s="6">
        <f>TablaDatos[[#This Row],[IMC_raw]]/1000000000000000</f>
        <v>26.1382924138865</v>
      </c>
      <c r="M6503" s="2">
        <v>2.61382924138865E+16</v>
      </c>
      <c r="N65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3" s="13">
        <f t="shared" si="101"/>
        <v>6502</v>
      </c>
      <c r="P6503" s="2" t="str">
        <f>IF(TablaDatos[[#This Row],[Diabetes]]=0,"No","Si")</f>
        <v>No</v>
      </c>
      <c r="Q6503">
        <v>0</v>
      </c>
      <c r="R6503">
        <f>TablaDatos[[#This Row],[Aux2]]/10000000000000</f>
        <v>2333.38049038083</v>
      </c>
      <c r="S6503" s="1">
        <v>2.33338049038083E+16</v>
      </c>
      <c r="T6503" s="7">
        <f>TablaDatos[[#This Row],[Aux3]]/100000000000000</f>
        <v>2.4681564828327298</v>
      </c>
      <c r="U6503" s="1">
        <v>246815648283273</v>
      </c>
      <c r="V6503">
        <v>158.80000000000001</v>
      </c>
      <c r="W6503">
        <v>96.6</v>
      </c>
    </row>
    <row r="6504" spans="1:23">
      <c r="A6504">
        <v>2012</v>
      </c>
      <c r="B6504">
        <v>53</v>
      </c>
      <c r="C6504" t="s">
        <v>16</v>
      </c>
      <c r="D6504" t="s">
        <v>41</v>
      </c>
      <c r="E6504" t="s">
        <v>18</v>
      </c>
      <c r="F6504" t="s">
        <v>19</v>
      </c>
      <c r="G6504" t="s">
        <v>20</v>
      </c>
      <c r="H6504" s="3">
        <v>14636.06</v>
      </c>
      <c r="I6504" t="s">
        <v>19</v>
      </c>
      <c r="J6504" t="s">
        <v>22</v>
      </c>
      <c r="K65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26.1318944046463</v>
      </c>
      <c r="L6504" s="6">
        <f>TablaDatos[[#This Row],[IMC_raw]]/1000000000000000</f>
        <v>26.1318944046463</v>
      </c>
      <c r="M6504" s="2">
        <v>2.61318944046463E+16</v>
      </c>
      <c r="N65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4" s="13">
        <f t="shared" si="101"/>
        <v>6503</v>
      </c>
      <c r="P6504" s="2" t="str">
        <f>IF(TablaDatos[[#This Row],[Diabetes]]=0,"No","Si")</f>
        <v>No</v>
      </c>
      <c r="Q6504">
        <v>0</v>
      </c>
      <c r="R6504">
        <f>TablaDatos[[#This Row],[Aux2]]/10000000000000</f>
        <v>2127.0918698713699</v>
      </c>
      <c r="S6504" s="1">
        <v>2.12709186987137E+16</v>
      </c>
      <c r="T6504" s="7">
        <f>TablaDatos[[#This Row],[Aux3]]/100000000000000</f>
        <v>208.129003504059</v>
      </c>
      <c r="U6504" s="1">
        <v>2.08129003504059E+16</v>
      </c>
      <c r="V6504">
        <v>144.80000000000001</v>
      </c>
      <c r="W6504">
        <v>86.2</v>
      </c>
    </row>
    <row r="6505" spans="1:23">
      <c r="A6505">
        <v>2012</v>
      </c>
      <c r="B6505">
        <v>56</v>
      </c>
      <c r="C6505" t="s">
        <v>23</v>
      </c>
      <c r="D6505" t="s">
        <v>29</v>
      </c>
      <c r="E6505" t="s">
        <v>19</v>
      </c>
      <c r="F6505" t="s">
        <v>24</v>
      </c>
      <c r="G6505" t="s">
        <v>28</v>
      </c>
      <c r="H6505" s="3">
        <v>10987.29</v>
      </c>
      <c r="I6505" t="s">
        <v>21</v>
      </c>
      <c r="J6505" t="s">
        <v>18</v>
      </c>
      <c r="K65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26.083195865628401</v>
      </c>
      <c r="L6505" s="5">
        <f>TablaDatos[[#This Row],[IMC_raw]]/1000000000000000</f>
        <v>26.083195865628401</v>
      </c>
      <c r="M6505" s="2">
        <v>2.60831958656284E+16</v>
      </c>
      <c r="N65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5" s="13">
        <f t="shared" si="101"/>
        <v>6504</v>
      </c>
      <c r="P6505" s="2" t="str">
        <f>IF(TablaDatos[[#This Row],[Diabetes]]=0,"No","Si")</f>
        <v>No</v>
      </c>
      <c r="Q6505">
        <v>0</v>
      </c>
      <c r="R6505">
        <f>TablaDatos[[#This Row],[Aux2]]/10000000000000</f>
        <v>227.564325196852</v>
      </c>
      <c r="S6505" s="1">
        <v>2275643251968520</v>
      </c>
      <c r="T6505" s="7">
        <f>TablaDatos[[#This Row],[Aux3]]/100000000000000</f>
        <v>244.79761222030899</v>
      </c>
      <c r="U6505" s="1">
        <v>2.44797612220309E+16</v>
      </c>
      <c r="V6505">
        <v>155.1</v>
      </c>
      <c r="W6505">
        <v>93.3</v>
      </c>
    </row>
    <row r="6506" spans="1:23">
      <c r="A6506">
        <v>2012</v>
      </c>
      <c r="B6506">
        <v>57</v>
      </c>
      <c r="C6506" t="s">
        <v>16</v>
      </c>
      <c r="D6506" t="s">
        <v>34</v>
      </c>
      <c r="E6506" t="s">
        <v>18</v>
      </c>
      <c r="F6506" t="s">
        <v>35</v>
      </c>
      <c r="G6506" t="s">
        <v>28</v>
      </c>
      <c r="H6506" s="3">
        <v>27295.81</v>
      </c>
      <c r="I6506" t="s">
        <v>19</v>
      </c>
      <c r="J6506" t="s">
        <v>22</v>
      </c>
      <c r="K65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26.063954063592799</v>
      </c>
      <c r="L6506" s="5">
        <f>TablaDatos[[#This Row],[IMC_raw]]/1000000000000000</f>
        <v>26.063954063592799</v>
      </c>
      <c r="M6506" s="2">
        <v>2.60639540635928E+16</v>
      </c>
      <c r="N65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6" s="13">
        <f t="shared" si="101"/>
        <v>6505</v>
      </c>
      <c r="P6506" s="2" t="str">
        <f>IF(TablaDatos[[#This Row],[Diabetes]]=0,"No","Si")</f>
        <v>No</v>
      </c>
      <c r="Q6506">
        <v>0</v>
      </c>
      <c r="R6506">
        <f>TablaDatos[[#This Row],[Aux2]]/10000000000000</f>
        <v>191.155113220289</v>
      </c>
      <c r="S6506" s="1">
        <v>1911551132202890</v>
      </c>
      <c r="T6506" s="7">
        <f>TablaDatos[[#This Row],[Aux3]]/100000000000000</f>
        <v>23.101117885229002</v>
      </c>
      <c r="U6506" s="1">
        <v>2310111788522900</v>
      </c>
      <c r="V6506">
        <v>153.69999999999999</v>
      </c>
      <c r="W6506">
        <v>90.5</v>
      </c>
    </row>
    <row r="6507" spans="1:23">
      <c r="A6507">
        <v>2012</v>
      </c>
      <c r="B6507">
        <v>49</v>
      </c>
      <c r="C6507" t="s">
        <v>23</v>
      </c>
      <c r="D6507" t="s">
        <v>29</v>
      </c>
      <c r="E6507" t="s">
        <v>18</v>
      </c>
      <c r="F6507" t="s">
        <v>24</v>
      </c>
      <c r="G6507" t="s">
        <v>20</v>
      </c>
      <c r="H6507" s="3">
        <v>21676</v>
      </c>
      <c r="I6507" t="s">
        <v>19</v>
      </c>
      <c r="J6507" t="s">
        <v>18</v>
      </c>
      <c r="K65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26.026380717042802</v>
      </c>
      <c r="L6507" s="6">
        <f>TablaDatos[[#This Row],[IMC_raw]]/1000000000000000</f>
        <v>26.026380717042802</v>
      </c>
      <c r="M6507" s="2">
        <v>2.60263807170428E+16</v>
      </c>
      <c r="N65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7" s="13">
        <f t="shared" si="101"/>
        <v>6506</v>
      </c>
      <c r="P6507" s="2" t="str">
        <f>IF(TablaDatos[[#This Row],[Diabetes]]=0,"No","Si")</f>
        <v>No</v>
      </c>
      <c r="Q6507">
        <v>0</v>
      </c>
      <c r="R6507">
        <f>TablaDatos[[#This Row],[Aux2]]/10000000000000</f>
        <v>2025.99918240136</v>
      </c>
      <c r="S6507" s="1">
        <v>2.02599918240136E+16</v>
      </c>
      <c r="T6507" s="7">
        <f>TablaDatos[[#This Row],[Aux3]]/100000000000000</f>
        <v>215.10338538892799</v>
      </c>
      <c r="U6507" s="1">
        <v>2.15103385388928E+16</v>
      </c>
      <c r="V6507">
        <v>146.1</v>
      </c>
      <c r="W6507">
        <v>87.6</v>
      </c>
    </row>
    <row r="6508" spans="1:23">
      <c r="A6508">
        <v>2012</v>
      </c>
      <c r="B6508">
        <v>58</v>
      </c>
      <c r="C6508" t="s">
        <v>16</v>
      </c>
      <c r="D6508" t="s">
        <v>29</v>
      </c>
      <c r="E6508" t="s">
        <v>18</v>
      </c>
      <c r="F6508" t="s">
        <v>35</v>
      </c>
      <c r="G6508" t="s">
        <v>28</v>
      </c>
      <c r="H6508" s="3">
        <v>26888.53</v>
      </c>
      <c r="I6508" t="s">
        <v>19</v>
      </c>
      <c r="J6508" t="s">
        <v>18</v>
      </c>
      <c r="K65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25.9932512573575</v>
      </c>
      <c r="L6508" s="5">
        <f>TablaDatos[[#This Row],[IMC_raw]]/1000000000000000</f>
        <v>25.9932512573575</v>
      </c>
      <c r="M6508" s="2">
        <v>2.59932512573575E+16</v>
      </c>
      <c r="N65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8" s="13">
        <f t="shared" si="101"/>
        <v>6507</v>
      </c>
      <c r="P6508" s="2" t="str">
        <f>IF(TablaDatos[[#This Row],[Diabetes]]=0,"No","Si")</f>
        <v>No</v>
      </c>
      <c r="Q6508">
        <v>0</v>
      </c>
      <c r="R6508">
        <f>TablaDatos[[#This Row],[Aux2]]/10000000000000</f>
        <v>2182.9925804439799</v>
      </c>
      <c r="S6508" s="1">
        <v>2.18299258044398E+16</v>
      </c>
      <c r="T6508" s="7">
        <f>TablaDatos[[#This Row],[Aux3]]/100000000000000</f>
        <v>26.816243303385001</v>
      </c>
      <c r="U6508" s="1">
        <v>2681624330338500</v>
      </c>
      <c r="V6508">
        <v>155.4</v>
      </c>
      <c r="W6508">
        <v>89.2</v>
      </c>
    </row>
    <row r="6509" spans="1:23">
      <c r="A6509">
        <v>2012</v>
      </c>
      <c r="B6509">
        <v>70</v>
      </c>
      <c r="C6509" t="s">
        <v>23</v>
      </c>
      <c r="D6509" t="s">
        <v>73</v>
      </c>
      <c r="E6509" t="s">
        <v>18</v>
      </c>
      <c r="F6509" t="s">
        <v>24</v>
      </c>
      <c r="G6509" t="s">
        <v>25</v>
      </c>
      <c r="H6509" s="3">
        <v>35128.629999999997</v>
      </c>
      <c r="I6509" t="s">
        <v>21</v>
      </c>
      <c r="J6509" t="s">
        <v>22</v>
      </c>
      <c r="K65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25.992528262682299</v>
      </c>
      <c r="L6509" s="5">
        <f>TablaDatos[[#This Row],[IMC_raw]]/1000000000000000</f>
        <v>25.992528262682299</v>
      </c>
      <c r="M6509" s="2">
        <v>2.59925282626823E+16</v>
      </c>
      <c r="N65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09" s="13">
        <f t="shared" si="101"/>
        <v>6508</v>
      </c>
      <c r="P6509" s="2" t="str">
        <f>IF(TablaDatos[[#This Row],[Diabetes]]=0,"No","Si")</f>
        <v>No</v>
      </c>
      <c r="Q6509">
        <v>0</v>
      </c>
      <c r="R6509">
        <f>TablaDatos[[#This Row],[Aux2]]/10000000000000</f>
        <v>2242.6686556261998</v>
      </c>
      <c r="S6509" s="1">
        <v>2.2426686556262E+16</v>
      </c>
      <c r="T6509" s="7">
        <f>TablaDatos[[#This Row],[Aux3]]/100000000000000</f>
        <v>26.1969327729662</v>
      </c>
      <c r="U6509" s="1">
        <v>2619693277296620</v>
      </c>
      <c r="V6509">
        <v>156.1</v>
      </c>
      <c r="W6509">
        <v>99.6</v>
      </c>
    </row>
    <row r="6510" spans="1:23">
      <c r="A6510">
        <v>2012</v>
      </c>
      <c r="B6510">
        <v>50</v>
      </c>
      <c r="C6510" t="s">
        <v>23</v>
      </c>
      <c r="D6510" t="s">
        <v>29</v>
      </c>
      <c r="E6510" t="s">
        <v>18</v>
      </c>
      <c r="F6510" t="s">
        <v>19</v>
      </c>
      <c r="G6510" t="s">
        <v>20</v>
      </c>
      <c r="H6510" s="3">
        <v>8869.4599999999991</v>
      </c>
      <c r="I6510" t="s">
        <v>21</v>
      </c>
      <c r="J6510" t="s">
        <v>19</v>
      </c>
      <c r="K65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25.9277649352601</v>
      </c>
      <c r="L6510" s="5">
        <f>TablaDatos[[#This Row],[IMC_raw]]/1000000000000000</f>
        <v>2.59277649352601</v>
      </c>
      <c r="M6510" s="2">
        <v>2592776493526010</v>
      </c>
      <c r="N65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0" s="13">
        <f t="shared" si="101"/>
        <v>6509</v>
      </c>
      <c r="P6510" s="2" t="str">
        <f>IF(TablaDatos[[#This Row],[Diabetes]]=0,"No","Si")</f>
        <v>No</v>
      </c>
      <c r="Q6510">
        <v>0</v>
      </c>
      <c r="R6510">
        <f>TablaDatos[[#This Row],[Aux2]]/10000000000000</f>
        <v>1847.9197461962799</v>
      </c>
      <c r="S6510" s="1">
        <v>1.84791974619628E+16</v>
      </c>
      <c r="T6510" s="7">
        <f>TablaDatos[[#This Row],[Aux3]]/100000000000000</f>
        <v>23.788598467550599</v>
      </c>
      <c r="U6510" s="1">
        <v>2378859846755060</v>
      </c>
      <c r="V6510">
        <v>138.5</v>
      </c>
      <c r="W6510">
        <v>87.3</v>
      </c>
    </row>
    <row r="6511" spans="1:23">
      <c r="A6511">
        <v>2012</v>
      </c>
      <c r="B6511">
        <v>64</v>
      </c>
      <c r="C6511" t="s">
        <v>23</v>
      </c>
      <c r="D6511" t="s">
        <v>42</v>
      </c>
      <c r="E6511" t="s">
        <v>18</v>
      </c>
      <c r="F6511" t="s">
        <v>19</v>
      </c>
      <c r="G6511" t="s">
        <v>28</v>
      </c>
      <c r="H6511" s="3">
        <v>18998.71</v>
      </c>
      <c r="I6511" t="s">
        <v>21</v>
      </c>
      <c r="J6511" t="s">
        <v>18</v>
      </c>
      <c r="K65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25.8920645283265</v>
      </c>
      <c r="L6511" s="5">
        <f>TablaDatos[[#This Row],[IMC_raw]]/1000000000000000</f>
        <v>25.8920645283265</v>
      </c>
      <c r="M6511" s="2">
        <v>2.58920645283265E+16</v>
      </c>
      <c r="N65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1" s="13">
        <f t="shared" si="101"/>
        <v>6510</v>
      </c>
      <c r="P6511" s="2" t="str">
        <f>IF(TablaDatos[[#This Row],[Diabetes]]=0,"No","Si")</f>
        <v>No</v>
      </c>
      <c r="Q6511">
        <v>0</v>
      </c>
      <c r="R6511">
        <f>TablaDatos[[#This Row],[Aux2]]/10000000000000</f>
        <v>2142.0290857375899</v>
      </c>
      <c r="S6511" s="1">
        <v>2.14202908573759E+16</v>
      </c>
      <c r="T6511" s="7">
        <f>TablaDatos[[#This Row],[Aux3]]/100000000000000</f>
        <v>216.46902437666401</v>
      </c>
      <c r="U6511" s="1">
        <v>2.16469024376664E+16</v>
      </c>
      <c r="V6511">
        <v>160</v>
      </c>
      <c r="W6511">
        <v>95.6</v>
      </c>
    </row>
    <row r="6512" spans="1:23">
      <c r="A6512">
        <v>2012</v>
      </c>
      <c r="B6512">
        <v>57</v>
      </c>
      <c r="C6512" t="s">
        <v>16</v>
      </c>
      <c r="D6512" t="s">
        <v>34</v>
      </c>
      <c r="E6512" t="s">
        <v>19</v>
      </c>
      <c r="F6512" t="s">
        <v>24</v>
      </c>
      <c r="G6512" t="s">
        <v>28</v>
      </c>
      <c r="H6512" s="3">
        <v>19323.259999999998</v>
      </c>
      <c r="I6512" t="s">
        <v>19</v>
      </c>
      <c r="J6512" t="s">
        <v>22</v>
      </c>
      <c r="K65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25.8871878933784</v>
      </c>
      <c r="L6512" s="6">
        <f>TablaDatos[[#This Row],[IMC_raw]]/1000000000000000</f>
        <v>25.8871878933784</v>
      </c>
      <c r="M6512" s="2">
        <v>2.58871878933784E+16</v>
      </c>
      <c r="N65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2" s="13">
        <f t="shared" si="101"/>
        <v>6511</v>
      </c>
      <c r="P6512" s="2" t="str">
        <f>IF(TablaDatos[[#This Row],[Diabetes]]=0,"No","Si")</f>
        <v>No</v>
      </c>
      <c r="Q6512">
        <v>0</v>
      </c>
      <c r="R6512">
        <f>TablaDatos[[#This Row],[Aux2]]/10000000000000</f>
        <v>2048.9634911651901</v>
      </c>
      <c r="S6512" s="1">
        <v>2.04896349116519E+16</v>
      </c>
      <c r="T6512" s="7">
        <f>TablaDatos[[#This Row],[Aux3]]/100000000000000</f>
        <v>251.93441131944601</v>
      </c>
      <c r="U6512" s="1">
        <v>2.51934411319446E+16</v>
      </c>
      <c r="V6512">
        <v>157.69999999999999</v>
      </c>
      <c r="W6512">
        <v>89.2</v>
      </c>
    </row>
    <row r="6513" spans="1:23">
      <c r="A6513">
        <v>2012</v>
      </c>
      <c r="B6513">
        <v>59</v>
      </c>
      <c r="C6513" t="s">
        <v>23</v>
      </c>
      <c r="D6513" t="s">
        <v>72</v>
      </c>
      <c r="E6513" t="s">
        <v>18</v>
      </c>
      <c r="F6513" t="s">
        <v>40</v>
      </c>
      <c r="G6513" t="s">
        <v>28</v>
      </c>
      <c r="H6513" s="3">
        <v>20114.919999999998</v>
      </c>
      <c r="I6513" t="s">
        <v>19</v>
      </c>
      <c r="J6513" t="s">
        <v>22</v>
      </c>
      <c r="K65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25.843555233406899</v>
      </c>
      <c r="L6513" s="5">
        <f>TablaDatos[[#This Row],[IMC_raw]]/1000000000000000</f>
        <v>2.5843555233406899</v>
      </c>
      <c r="M6513" s="2">
        <v>2584355523340690</v>
      </c>
      <c r="N65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3" s="13">
        <f t="shared" si="101"/>
        <v>6512</v>
      </c>
      <c r="P6513" s="2" t="str">
        <f>IF(TablaDatos[[#This Row],[Diabetes]]=0,"No","Si")</f>
        <v>No</v>
      </c>
      <c r="Q6513">
        <v>0</v>
      </c>
      <c r="R6513">
        <f>TablaDatos[[#This Row],[Aux2]]/10000000000000</f>
        <v>1714.24271556032</v>
      </c>
      <c r="S6513" s="1">
        <v>1.71424271556032E+16</v>
      </c>
      <c r="T6513" s="7">
        <f>TablaDatos[[#This Row],[Aux3]]/100000000000000</f>
        <v>186.14418071772599</v>
      </c>
      <c r="U6513" s="1">
        <v>1.86144180717726E+16</v>
      </c>
      <c r="V6513">
        <v>143.4</v>
      </c>
      <c r="W6513">
        <v>88</v>
      </c>
    </row>
    <row r="6514" spans="1:23">
      <c r="A6514">
        <v>2012</v>
      </c>
      <c r="B6514">
        <v>60</v>
      </c>
      <c r="C6514" t="s">
        <v>23</v>
      </c>
      <c r="D6514" t="s">
        <v>74</v>
      </c>
      <c r="E6514" t="s">
        <v>18</v>
      </c>
      <c r="F6514" t="s">
        <v>35</v>
      </c>
      <c r="G6514" t="s">
        <v>28</v>
      </c>
      <c r="H6514" s="3">
        <v>20218.12</v>
      </c>
      <c r="I6514" t="s">
        <v>21</v>
      </c>
      <c r="J6514" t="s">
        <v>19</v>
      </c>
      <c r="K65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25.841635490051001</v>
      </c>
      <c r="L6514" s="5">
        <f>TablaDatos[[#This Row],[IMC_raw]]/1000000000000000</f>
        <v>25.841635490051001</v>
      </c>
      <c r="M6514" s="2">
        <v>2.5841635490051E+16</v>
      </c>
      <c r="N65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4" s="13">
        <f t="shared" si="101"/>
        <v>6513</v>
      </c>
      <c r="P6514" s="2" t="str">
        <f>IF(TablaDatos[[#This Row],[Diabetes]]=0,"No","Si")</f>
        <v>No</v>
      </c>
      <c r="Q6514">
        <v>0</v>
      </c>
      <c r="R6514">
        <f>TablaDatos[[#This Row],[Aux2]]/10000000000000</f>
        <v>202.13596272622399</v>
      </c>
      <c r="S6514" s="1">
        <v>2021359627262240</v>
      </c>
      <c r="T6514" s="7">
        <f>TablaDatos[[#This Row],[Aux3]]/100000000000000</f>
        <v>23.684002155398598</v>
      </c>
      <c r="U6514" s="1">
        <v>2368400215539860</v>
      </c>
      <c r="V6514">
        <v>159.5</v>
      </c>
      <c r="W6514">
        <v>91.2</v>
      </c>
    </row>
    <row r="6515" spans="1:23">
      <c r="A6515">
        <v>2012</v>
      </c>
      <c r="B6515">
        <v>63</v>
      </c>
      <c r="C6515" t="s">
        <v>16</v>
      </c>
      <c r="D6515" t="s">
        <v>44</v>
      </c>
      <c r="E6515" t="s">
        <v>18</v>
      </c>
      <c r="F6515" t="s">
        <v>19</v>
      </c>
      <c r="G6515" t="s">
        <v>28</v>
      </c>
      <c r="H6515" s="3">
        <v>17184.2</v>
      </c>
      <c r="I6515" t="s">
        <v>19</v>
      </c>
      <c r="J6515" t="s">
        <v>22</v>
      </c>
      <c r="K65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25.811927196109899</v>
      </c>
      <c r="L6515" s="5">
        <f>TablaDatos[[#This Row],[IMC_raw]]/1000000000000000</f>
        <v>2.5811927196109901</v>
      </c>
      <c r="M6515" s="2">
        <v>2581192719610990</v>
      </c>
      <c r="N65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5" s="13">
        <f t="shared" si="101"/>
        <v>6514</v>
      </c>
      <c r="P6515" s="2" t="str">
        <f>IF(TablaDatos[[#This Row],[Diabetes]]=0,"No","Si")</f>
        <v>No</v>
      </c>
      <c r="Q6515">
        <v>0</v>
      </c>
      <c r="R6515">
        <f>TablaDatos[[#This Row],[Aux2]]/10000000000000</f>
        <v>1974.9669280755099</v>
      </c>
      <c r="S6515" s="1">
        <v>1.97496692807551E+16</v>
      </c>
      <c r="T6515" s="7">
        <f>TablaDatos[[#This Row],[Aux3]]/100000000000000</f>
        <v>21.109484523851101</v>
      </c>
      <c r="U6515" s="1">
        <v>2110948452385110</v>
      </c>
      <c r="V6515">
        <v>152.19999999999999</v>
      </c>
      <c r="W6515">
        <v>92.9</v>
      </c>
    </row>
    <row r="6516" spans="1:23">
      <c r="A6516">
        <v>2012</v>
      </c>
      <c r="B6516">
        <v>38</v>
      </c>
      <c r="C6516" t="s">
        <v>23</v>
      </c>
      <c r="D6516" t="s">
        <v>42</v>
      </c>
      <c r="E6516" t="s">
        <v>18</v>
      </c>
      <c r="F6516" t="s">
        <v>19</v>
      </c>
      <c r="G6516" t="s">
        <v>39</v>
      </c>
      <c r="H6516" s="3">
        <v>21949.119999999999</v>
      </c>
      <c r="I6516" t="s">
        <v>21</v>
      </c>
      <c r="J6516" t="s">
        <v>19</v>
      </c>
      <c r="K65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25.736064195397098</v>
      </c>
      <c r="L6516" s="6">
        <f>TablaDatos[[#This Row],[IMC_raw]]/1000000000000000</f>
        <v>2.5736064195397099</v>
      </c>
      <c r="M6516" s="2">
        <v>2573606419539710</v>
      </c>
      <c r="N65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6" s="13">
        <f t="shared" si="101"/>
        <v>6515</v>
      </c>
      <c r="P6516" s="2" t="str">
        <f>IF(TablaDatos[[#This Row],[Diabetes]]=0,"No","Si")</f>
        <v>No</v>
      </c>
      <c r="Q6516">
        <v>0</v>
      </c>
      <c r="R6516">
        <f>TablaDatos[[#This Row],[Aux2]]/10000000000000</f>
        <v>1963.89946221131</v>
      </c>
      <c r="S6516" s="1">
        <v>1.96389946221131E+16</v>
      </c>
      <c r="T6516" s="7">
        <f>TablaDatos[[#This Row],[Aux3]]/100000000000000</f>
        <v>24.083792791065399</v>
      </c>
      <c r="U6516" s="1">
        <v>2408379279106540</v>
      </c>
      <c r="V6516">
        <v>130.30000000000001</v>
      </c>
      <c r="W6516">
        <v>83.7</v>
      </c>
    </row>
    <row r="6517" spans="1:23">
      <c r="A6517">
        <v>2012</v>
      </c>
      <c r="B6517">
        <v>47</v>
      </c>
      <c r="C6517" t="s">
        <v>16</v>
      </c>
      <c r="D6517" t="s">
        <v>29</v>
      </c>
      <c r="E6517" t="s">
        <v>18</v>
      </c>
      <c r="F6517" t="s">
        <v>40</v>
      </c>
      <c r="G6517" t="s">
        <v>20</v>
      </c>
      <c r="H6517" s="3">
        <v>15396.07</v>
      </c>
      <c r="I6517" t="s">
        <v>19</v>
      </c>
      <c r="J6517" t="s">
        <v>18</v>
      </c>
      <c r="K65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25.667501096199899</v>
      </c>
      <c r="L6517" s="5">
        <f>TablaDatos[[#This Row],[IMC_raw]]/1000000000000000</f>
        <v>25.667501096199899</v>
      </c>
      <c r="M6517" s="2">
        <v>2.56675010961999E+16</v>
      </c>
      <c r="N65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7" s="13">
        <f t="shared" si="101"/>
        <v>6516</v>
      </c>
      <c r="P6517" s="2" t="str">
        <f>IF(TablaDatos[[#This Row],[Diabetes]]=0,"No","Si")</f>
        <v>No</v>
      </c>
      <c r="Q6517">
        <v>0</v>
      </c>
      <c r="R6517">
        <f>TablaDatos[[#This Row],[Aux2]]/10000000000000</f>
        <v>1912.7863081860501</v>
      </c>
      <c r="S6517" s="1">
        <v>1.91278630818605E+16</v>
      </c>
      <c r="T6517" s="7">
        <f>TablaDatos[[#This Row],[Aux3]]/100000000000000</f>
        <v>185.548367973788</v>
      </c>
      <c r="U6517" s="1">
        <v>1.85548367973788E+16</v>
      </c>
      <c r="V6517">
        <v>136.4</v>
      </c>
      <c r="W6517">
        <v>85.6</v>
      </c>
    </row>
    <row r="6518" spans="1:23">
      <c r="A6518">
        <v>2012</v>
      </c>
      <c r="B6518">
        <v>53</v>
      </c>
      <c r="C6518" t="s">
        <v>23</v>
      </c>
      <c r="D6518" t="s">
        <v>27</v>
      </c>
      <c r="E6518" t="s">
        <v>18</v>
      </c>
      <c r="F6518" t="s">
        <v>35</v>
      </c>
      <c r="G6518" t="s">
        <v>20</v>
      </c>
      <c r="H6518" s="3">
        <v>18370.39</v>
      </c>
      <c r="I6518" t="s">
        <v>19</v>
      </c>
      <c r="J6518" t="s">
        <v>19</v>
      </c>
      <c r="K65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25.632764715258396</v>
      </c>
      <c r="L6518" s="6">
        <f>TablaDatos[[#This Row],[IMC_raw]]/1000000000000000</f>
        <v>2.5632764715258398</v>
      </c>
      <c r="M6518" s="2">
        <v>2563276471525840</v>
      </c>
      <c r="N65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8" s="13">
        <f t="shared" si="101"/>
        <v>6517</v>
      </c>
      <c r="P6518" s="2" t="str">
        <f>IF(TablaDatos[[#This Row],[Diabetes]]=0,"No","Si")</f>
        <v>No</v>
      </c>
      <c r="Q6518">
        <v>0</v>
      </c>
      <c r="R6518">
        <f>TablaDatos[[#This Row],[Aux2]]/10000000000000</f>
        <v>2050.6664849692202</v>
      </c>
      <c r="S6518" s="1">
        <v>2.05066648496922E+16</v>
      </c>
      <c r="T6518" s="7">
        <f>TablaDatos[[#This Row],[Aux3]]/100000000000000</f>
        <v>264.694944172877</v>
      </c>
      <c r="U6518" s="1">
        <v>2.64694944172877E+16</v>
      </c>
      <c r="V6518">
        <v>141.1</v>
      </c>
      <c r="W6518">
        <v>79.5</v>
      </c>
    </row>
    <row r="6519" spans="1:23">
      <c r="A6519">
        <v>2012</v>
      </c>
      <c r="B6519">
        <v>41</v>
      </c>
      <c r="C6519" t="s">
        <v>23</v>
      </c>
      <c r="D6519" t="s">
        <v>71</v>
      </c>
      <c r="E6519" t="s">
        <v>18</v>
      </c>
      <c r="F6519" t="s">
        <v>40</v>
      </c>
      <c r="G6519" t="s">
        <v>39</v>
      </c>
      <c r="H6519" s="3">
        <v>17989.04</v>
      </c>
      <c r="I6519" t="s">
        <v>19</v>
      </c>
      <c r="J6519" t="s">
        <v>22</v>
      </c>
      <c r="K65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25.5523811236767</v>
      </c>
      <c r="L6519" s="6">
        <f>TablaDatos[[#This Row],[IMC_raw]]/1000000000000000</f>
        <v>25.5523811236767</v>
      </c>
      <c r="M6519" s="2">
        <v>2.55523811236767E+16</v>
      </c>
      <c r="N65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19" s="13">
        <f t="shared" si="101"/>
        <v>6518</v>
      </c>
      <c r="P6519" s="2" t="str">
        <f>IF(TablaDatos[[#This Row],[Diabetes]]=0,"No","Si")</f>
        <v>No</v>
      </c>
      <c r="Q6519">
        <v>0</v>
      </c>
      <c r="R6519">
        <f>TablaDatos[[#This Row],[Aux2]]/10000000000000</f>
        <v>160.402682521673</v>
      </c>
      <c r="S6519" s="1">
        <v>1604026825216730</v>
      </c>
      <c r="T6519" s="7">
        <f>TablaDatos[[#This Row],[Aux3]]/100000000000000</f>
        <v>187.24747641796</v>
      </c>
      <c r="U6519" s="1">
        <v>1.8724747641796E+16</v>
      </c>
      <c r="V6519">
        <v>130.69999999999999</v>
      </c>
      <c r="W6519">
        <v>85.9</v>
      </c>
    </row>
    <row r="6520" spans="1:23">
      <c r="A6520">
        <v>2012</v>
      </c>
      <c r="B6520">
        <v>55</v>
      </c>
      <c r="C6520" t="s">
        <v>23</v>
      </c>
      <c r="D6520" t="s">
        <v>32</v>
      </c>
      <c r="E6520" t="s">
        <v>18</v>
      </c>
      <c r="F6520" t="s">
        <v>19</v>
      </c>
      <c r="G6520" t="s">
        <v>28</v>
      </c>
      <c r="H6520" s="3">
        <v>16501.93</v>
      </c>
      <c r="I6520" t="s">
        <v>21</v>
      </c>
      <c r="J6520" t="s">
        <v>22</v>
      </c>
      <c r="K65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25.5165652787806</v>
      </c>
      <c r="L6520" s="6">
        <f>TablaDatos[[#This Row],[IMC_raw]]/1000000000000000</f>
        <v>25.5165652787806</v>
      </c>
      <c r="M6520" s="2">
        <v>2.55165652787806E+16</v>
      </c>
      <c r="N65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0" s="13">
        <f t="shared" si="101"/>
        <v>6519</v>
      </c>
      <c r="P6520" s="2" t="str">
        <f>IF(TablaDatos[[#This Row],[Diabetes]]=0,"No","Si")</f>
        <v>No</v>
      </c>
      <c r="Q6520">
        <v>0</v>
      </c>
      <c r="R6520">
        <f>TablaDatos[[#This Row],[Aux2]]/10000000000000</f>
        <v>2142.7382420365898</v>
      </c>
      <c r="S6520" s="1">
        <v>2.14273824203659E+16</v>
      </c>
      <c r="T6520" s="7">
        <f>TablaDatos[[#This Row],[Aux3]]/100000000000000</f>
        <v>20.806142729600101</v>
      </c>
      <c r="U6520" s="1">
        <v>2080614272960010</v>
      </c>
      <c r="V6520">
        <v>152.1</v>
      </c>
      <c r="W6520">
        <v>86.7</v>
      </c>
    </row>
    <row r="6521" spans="1:23">
      <c r="A6521">
        <v>2012</v>
      </c>
      <c r="B6521">
        <v>54</v>
      </c>
      <c r="C6521" t="s">
        <v>16</v>
      </c>
      <c r="D6521" t="s">
        <v>73</v>
      </c>
      <c r="E6521" t="s">
        <v>18</v>
      </c>
      <c r="F6521" t="s">
        <v>19</v>
      </c>
      <c r="G6521" t="s">
        <v>20</v>
      </c>
      <c r="H6521" s="3">
        <v>23762.92</v>
      </c>
      <c r="I6521" t="s">
        <v>21</v>
      </c>
      <c r="J6521" t="s">
        <v>18</v>
      </c>
      <c r="K65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25.511213072783299</v>
      </c>
      <c r="L6521" s="6">
        <f>TablaDatos[[#This Row],[IMC_raw]]/1000000000000000</f>
        <v>25.511213072783299</v>
      </c>
      <c r="M6521" s="2">
        <v>2.55112130727833E+16</v>
      </c>
      <c r="N65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1" s="13">
        <f t="shared" si="101"/>
        <v>6520</v>
      </c>
      <c r="P6521" s="2" t="str">
        <f>IF(TablaDatos[[#This Row],[Diabetes]]=0,"No","Si")</f>
        <v>No</v>
      </c>
      <c r="Q6521">
        <v>0</v>
      </c>
      <c r="R6521">
        <f>TablaDatos[[#This Row],[Aux2]]/10000000000000</f>
        <v>2099.1203810885099</v>
      </c>
      <c r="S6521" s="1">
        <v>2.09912038108851E+16</v>
      </c>
      <c r="T6521" s="7">
        <f>TablaDatos[[#This Row],[Aux3]]/100000000000000</f>
        <v>223.921179754397</v>
      </c>
      <c r="U6521" s="1">
        <v>2.23921179754397E+16</v>
      </c>
      <c r="V6521">
        <v>143.6</v>
      </c>
      <c r="W6521">
        <v>91.4</v>
      </c>
    </row>
    <row r="6522" spans="1:23">
      <c r="A6522">
        <v>2012</v>
      </c>
      <c r="B6522">
        <v>64</v>
      </c>
      <c r="C6522" t="s">
        <v>16</v>
      </c>
      <c r="D6522" t="s">
        <v>73</v>
      </c>
      <c r="E6522" t="s">
        <v>18</v>
      </c>
      <c r="F6522" t="s">
        <v>24</v>
      </c>
      <c r="G6522" t="s">
        <v>28</v>
      </c>
      <c r="H6522" s="3">
        <v>25304.51</v>
      </c>
      <c r="I6522" t="s">
        <v>19</v>
      </c>
      <c r="J6522" t="s">
        <v>22</v>
      </c>
      <c r="K65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25.455338943644499</v>
      </c>
      <c r="L6522" s="5">
        <f>TablaDatos[[#This Row],[IMC_raw]]/1000000000000000</f>
        <v>25.455338943644499</v>
      </c>
      <c r="M6522" s="2">
        <v>2.54553389436445E+16</v>
      </c>
      <c r="N65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2" s="13">
        <f t="shared" si="101"/>
        <v>6521</v>
      </c>
      <c r="P6522" s="2" t="str">
        <f>IF(TablaDatos[[#This Row],[Diabetes]]=0,"No","Si")</f>
        <v>No</v>
      </c>
      <c r="Q6522">
        <v>0</v>
      </c>
      <c r="R6522">
        <f>TablaDatos[[#This Row],[Aux2]]/10000000000000</f>
        <v>1966.4120665990399</v>
      </c>
      <c r="S6522" s="1">
        <v>1.96641206659904E+16</v>
      </c>
      <c r="T6522" s="7">
        <f>TablaDatos[[#This Row],[Aux3]]/100000000000000</f>
        <v>220.78966164659801</v>
      </c>
      <c r="U6522" s="1">
        <v>2.20789661646598E+16</v>
      </c>
      <c r="V6522">
        <v>153.6</v>
      </c>
      <c r="W6522">
        <v>90.7</v>
      </c>
    </row>
    <row r="6523" spans="1:23">
      <c r="A6523">
        <v>2012</v>
      </c>
      <c r="B6523">
        <v>66</v>
      </c>
      <c r="C6523" t="s">
        <v>23</v>
      </c>
      <c r="D6523" t="s">
        <v>17</v>
      </c>
      <c r="E6523" t="s">
        <v>18</v>
      </c>
      <c r="F6523" t="s">
        <v>24</v>
      </c>
      <c r="G6523" t="s">
        <v>25</v>
      </c>
      <c r="H6523" s="3">
        <v>12239.63</v>
      </c>
      <c r="I6523" t="s">
        <v>21</v>
      </c>
      <c r="J6523" t="s">
        <v>22</v>
      </c>
      <c r="K65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25.441494921561699</v>
      </c>
      <c r="L6523" s="5">
        <f>TablaDatos[[#This Row],[IMC_raw]]/1000000000000000</f>
        <v>2.54414949215617</v>
      </c>
      <c r="M6523" s="2">
        <v>2544149492156170</v>
      </c>
      <c r="N65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3" s="13">
        <f t="shared" si="101"/>
        <v>6522</v>
      </c>
      <c r="P6523" s="2" t="str">
        <f>IF(TablaDatos[[#This Row],[Diabetes]]=0,"No","Si")</f>
        <v>No</v>
      </c>
      <c r="Q6523">
        <v>0</v>
      </c>
      <c r="R6523">
        <f>TablaDatos[[#This Row],[Aux2]]/10000000000000</f>
        <v>2257.40241135107</v>
      </c>
      <c r="S6523" s="1">
        <v>2.25740241135107E+16</v>
      </c>
      <c r="T6523" s="7">
        <f>TablaDatos[[#This Row],[Aux3]]/100000000000000</f>
        <v>245.142547241236</v>
      </c>
      <c r="U6523" s="1">
        <v>2.45142547241236E+16</v>
      </c>
      <c r="V6523">
        <v>157.69999999999999</v>
      </c>
      <c r="W6523">
        <v>92.1</v>
      </c>
    </row>
    <row r="6524" spans="1:23">
      <c r="A6524">
        <v>2012</v>
      </c>
      <c r="B6524">
        <v>59</v>
      </c>
      <c r="C6524" t="s">
        <v>16</v>
      </c>
      <c r="D6524" t="s">
        <v>36</v>
      </c>
      <c r="E6524" t="s">
        <v>21</v>
      </c>
      <c r="F6524" t="s">
        <v>24</v>
      </c>
      <c r="G6524" t="s">
        <v>28</v>
      </c>
      <c r="H6524" s="3">
        <v>18095.560000000001</v>
      </c>
      <c r="I6524" t="s">
        <v>21</v>
      </c>
      <c r="J6524" t="s">
        <v>22</v>
      </c>
      <c r="K65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25.4130330560414</v>
      </c>
      <c r="L6524" s="5">
        <f>TablaDatos[[#This Row],[IMC_raw]]/1000000000000000</f>
        <v>0.25413033056041401</v>
      </c>
      <c r="M6524" s="2">
        <v>254130330560414</v>
      </c>
      <c r="N65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4" s="13">
        <f t="shared" si="101"/>
        <v>6523</v>
      </c>
      <c r="P6524" s="2" t="str">
        <f>IF(TablaDatos[[#This Row],[Diabetes]]=0,"No","Si")</f>
        <v>No</v>
      </c>
      <c r="Q6524">
        <v>0</v>
      </c>
      <c r="R6524">
        <f>TablaDatos[[#This Row],[Aux2]]/10000000000000</f>
        <v>2005.5943305303299</v>
      </c>
      <c r="S6524" s="1">
        <v>2.00559433053033E+16</v>
      </c>
      <c r="T6524" s="7">
        <f>TablaDatos[[#This Row],[Aux3]]/100000000000000</f>
        <v>226.399334377043</v>
      </c>
      <c r="U6524" s="1">
        <v>2.26399334377043E+16</v>
      </c>
      <c r="V6524">
        <v>152.19999999999999</v>
      </c>
      <c r="W6524">
        <v>97.3</v>
      </c>
    </row>
    <row r="6525" spans="1:23">
      <c r="A6525">
        <v>2012</v>
      </c>
      <c r="B6525">
        <v>40</v>
      </c>
      <c r="C6525" t="s">
        <v>23</v>
      </c>
      <c r="D6525" t="s">
        <v>42</v>
      </c>
      <c r="E6525" t="s">
        <v>18</v>
      </c>
      <c r="F6525" t="s">
        <v>19</v>
      </c>
      <c r="G6525" t="s">
        <v>39</v>
      </c>
      <c r="H6525" s="3">
        <v>15477.48</v>
      </c>
      <c r="I6525" t="s">
        <v>19</v>
      </c>
      <c r="J6525" t="s">
        <v>18</v>
      </c>
      <c r="K65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25.4116845869518</v>
      </c>
      <c r="L6525" s="6">
        <f>TablaDatos[[#This Row],[IMC_raw]]/1000000000000000</f>
        <v>25.4116845869518</v>
      </c>
      <c r="M6525" s="2">
        <v>2.54116845869518E+16</v>
      </c>
      <c r="N65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5" s="13">
        <f t="shared" si="101"/>
        <v>6524</v>
      </c>
      <c r="P6525" s="2" t="str">
        <f>IF(TablaDatos[[#This Row],[Diabetes]]=0,"No","Si")</f>
        <v>No</v>
      </c>
      <c r="Q6525">
        <v>0</v>
      </c>
      <c r="R6525">
        <f>TablaDatos[[#This Row],[Aux2]]/10000000000000</f>
        <v>19.8997866320417</v>
      </c>
      <c r="S6525" s="1">
        <v>198997866320417</v>
      </c>
      <c r="T6525" s="7">
        <f>TablaDatos[[#This Row],[Aux3]]/100000000000000</f>
        <v>215.243920290783</v>
      </c>
      <c r="U6525" s="1">
        <v>2.15243920290783E+16</v>
      </c>
      <c r="V6525">
        <v>142.19999999999999</v>
      </c>
      <c r="W6525">
        <v>81.900000000000006</v>
      </c>
    </row>
    <row r="6526" spans="1:23">
      <c r="A6526">
        <v>2012</v>
      </c>
      <c r="B6526">
        <v>49</v>
      </c>
      <c r="C6526" t="s">
        <v>16</v>
      </c>
      <c r="D6526" t="s">
        <v>34</v>
      </c>
      <c r="E6526" t="s">
        <v>18</v>
      </c>
      <c r="F6526" t="s">
        <v>19</v>
      </c>
      <c r="G6526" t="s">
        <v>20</v>
      </c>
      <c r="H6526" s="3">
        <v>35486.79</v>
      </c>
      <c r="I6526" t="s">
        <v>19</v>
      </c>
      <c r="J6526" t="s">
        <v>18</v>
      </c>
      <c r="K65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25.3968178037432</v>
      </c>
      <c r="L6526" s="5">
        <f>TablaDatos[[#This Row],[IMC_raw]]/1000000000000000</f>
        <v>2.5396817803743201</v>
      </c>
      <c r="M6526" s="2">
        <v>2539681780374320</v>
      </c>
      <c r="N65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6" s="13">
        <f t="shared" si="101"/>
        <v>6525</v>
      </c>
      <c r="P6526" s="2" t="str">
        <f>IF(TablaDatos[[#This Row],[Diabetes]]=0,"No","Si")</f>
        <v>No</v>
      </c>
      <c r="Q6526">
        <v>0</v>
      </c>
      <c r="R6526">
        <f>TablaDatos[[#This Row],[Aux2]]/10000000000000</f>
        <v>205.632342787173</v>
      </c>
      <c r="S6526" s="1">
        <v>2056323427871730</v>
      </c>
      <c r="T6526" s="7">
        <f>TablaDatos[[#This Row],[Aux3]]/100000000000000</f>
        <v>212.514192185258</v>
      </c>
      <c r="U6526" s="1">
        <v>2.12514192185258E+16</v>
      </c>
      <c r="V6526">
        <v>139.5</v>
      </c>
      <c r="W6526">
        <v>94.6</v>
      </c>
    </row>
    <row r="6527" spans="1:23">
      <c r="A6527">
        <v>2012</v>
      </c>
      <c r="B6527">
        <v>49</v>
      </c>
      <c r="C6527" t="s">
        <v>16</v>
      </c>
      <c r="D6527" t="s">
        <v>29</v>
      </c>
      <c r="E6527" t="s">
        <v>18</v>
      </c>
      <c r="F6527" t="s">
        <v>19</v>
      </c>
      <c r="G6527" t="s">
        <v>20</v>
      </c>
      <c r="H6527" s="3">
        <v>20384.990000000002</v>
      </c>
      <c r="I6527" t="s">
        <v>21</v>
      </c>
      <c r="J6527" t="s">
        <v>18</v>
      </c>
      <c r="K65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25.3960513305097</v>
      </c>
      <c r="L6527" s="6">
        <f>TablaDatos[[#This Row],[IMC_raw]]/1000000000000000</f>
        <v>0.253960513305097</v>
      </c>
      <c r="M6527" s="2">
        <v>253960513305097</v>
      </c>
      <c r="N65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7" s="13">
        <f t="shared" si="101"/>
        <v>6526</v>
      </c>
      <c r="P6527" s="2" t="str">
        <f>IF(TablaDatos[[#This Row],[Diabetes]]=0,"No","Si")</f>
        <v>No</v>
      </c>
      <c r="Q6527">
        <v>0</v>
      </c>
      <c r="R6527">
        <f>TablaDatos[[#This Row],[Aux2]]/10000000000000</f>
        <v>2049.8321286857499</v>
      </c>
      <c r="S6527" s="1">
        <v>2.04983212868575E+16</v>
      </c>
      <c r="T6527" s="7">
        <f>TablaDatos[[#This Row],[Aux3]]/100000000000000</f>
        <v>2.1140938896310701</v>
      </c>
      <c r="U6527" s="1">
        <v>211409388963107</v>
      </c>
      <c r="V6527">
        <v>140.80000000000001</v>
      </c>
      <c r="W6527">
        <v>93.8</v>
      </c>
    </row>
    <row r="6528" spans="1:23">
      <c r="A6528">
        <v>2012</v>
      </c>
      <c r="B6528">
        <v>59</v>
      </c>
      <c r="C6528" t="s">
        <v>23</v>
      </c>
      <c r="D6528" t="s">
        <v>29</v>
      </c>
      <c r="E6528" t="s">
        <v>19</v>
      </c>
      <c r="F6528" t="s">
        <v>19</v>
      </c>
      <c r="G6528" t="s">
        <v>28</v>
      </c>
      <c r="H6528" s="3">
        <v>14494.98</v>
      </c>
      <c r="I6528" t="s">
        <v>21</v>
      </c>
      <c r="J6528" t="s">
        <v>22</v>
      </c>
      <c r="K65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25.350861621865597</v>
      </c>
      <c r="L6528" s="6">
        <f>TablaDatos[[#This Row],[IMC_raw]]/1000000000000000</f>
        <v>2.5350861621865599</v>
      </c>
      <c r="M6528" s="2">
        <v>2535086162186560</v>
      </c>
      <c r="N65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8" s="13">
        <f t="shared" si="101"/>
        <v>6527</v>
      </c>
      <c r="P6528" s="2" t="str">
        <f>IF(TablaDatos[[#This Row],[Diabetes]]=0,"No","Si")</f>
        <v>No</v>
      </c>
      <c r="Q6528">
        <v>0</v>
      </c>
      <c r="R6528">
        <f>TablaDatos[[#This Row],[Aux2]]/10000000000000</f>
        <v>2212.2342915296099</v>
      </c>
      <c r="S6528" s="1">
        <v>2.21223429152961E+16</v>
      </c>
      <c r="T6528" s="7">
        <f>TablaDatos[[#This Row],[Aux3]]/100000000000000</f>
        <v>260.52070344715202</v>
      </c>
      <c r="U6528" s="1">
        <v>2.60520703447152E+16</v>
      </c>
      <c r="V6528">
        <v>156.19999999999999</v>
      </c>
      <c r="W6528">
        <v>91.6</v>
      </c>
    </row>
    <row r="6529" spans="1:23">
      <c r="A6529">
        <v>2012</v>
      </c>
      <c r="B6529">
        <v>60</v>
      </c>
      <c r="C6529" t="s">
        <v>23</v>
      </c>
      <c r="D6529" t="s">
        <v>29</v>
      </c>
      <c r="E6529" t="s">
        <v>18</v>
      </c>
      <c r="F6529" t="s">
        <v>24</v>
      </c>
      <c r="G6529" t="s">
        <v>28</v>
      </c>
      <c r="H6529" s="3">
        <v>13711.99</v>
      </c>
      <c r="I6529" t="s">
        <v>21</v>
      </c>
      <c r="J6529" t="s">
        <v>18</v>
      </c>
      <c r="K65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25.262132754037399</v>
      </c>
      <c r="L6529" s="5">
        <f>TablaDatos[[#This Row],[IMC_raw]]/1000000000000000</f>
        <v>25.262132754037399</v>
      </c>
      <c r="M6529" s="2">
        <v>2.52621327540374E+16</v>
      </c>
      <c r="N65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29" s="13">
        <f t="shared" si="101"/>
        <v>6528</v>
      </c>
      <c r="P6529" s="2" t="str">
        <f>IF(TablaDatos[[#This Row],[Diabetes]]=0,"No","Si")</f>
        <v>No</v>
      </c>
      <c r="Q6529">
        <v>0</v>
      </c>
      <c r="R6529">
        <f>TablaDatos[[#This Row],[Aux2]]/10000000000000</f>
        <v>192.51404993664599</v>
      </c>
      <c r="S6529" s="1">
        <v>1925140499366460</v>
      </c>
      <c r="T6529" s="7">
        <f>TablaDatos[[#This Row],[Aux3]]/100000000000000</f>
        <v>244.33902127722399</v>
      </c>
      <c r="U6529" s="1">
        <v>2.44339021277224E+16</v>
      </c>
      <c r="V6529">
        <v>147.1</v>
      </c>
      <c r="W6529">
        <v>91.3</v>
      </c>
    </row>
    <row r="6530" spans="1:23">
      <c r="A6530">
        <v>2012</v>
      </c>
      <c r="B6530">
        <v>57</v>
      </c>
      <c r="C6530" t="s">
        <v>16</v>
      </c>
      <c r="D6530" t="s">
        <v>17</v>
      </c>
      <c r="E6530" t="s">
        <v>19</v>
      </c>
      <c r="F6530" t="s">
        <v>35</v>
      </c>
      <c r="G6530" t="s">
        <v>28</v>
      </c>
      <c r="H6530" s="3">
        <v>38516.6</v>
      </c>
      <c r="I6530" t="s">
        <v>18</v>
      </c>
      <c r="J6530" t="s">
        <v>22</v>
      </c>
      <c r="K65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25.2379123345933</v>
      </c>
      <c r="L6530" s="6">
        <f>TablaDatos[[#This Row],[IMC_raw]]/1000000000000000</f>
        <v>25.2379123345933</v>
      </c>
      <c r="M6530" s="2">
        <v>2.52379123345933E+16</v>
      </c>
      <c r="N65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0" s="13">
        <f t="shared" ref="O6530:O6593" si="102">O6529+1</f>
        <v>6529</v>
      </c>
      <c r="P6530" s="2" t="str">
        <f>IF(TablaDatos[[#This Row],[Diabetes]]=0,"No","Si")</f>
        <v>No</v>
      </c>
      <c r="Q6530">
        <v>0</v>
      </c>
      <c r="R6530">
        <f>TablaDatos[[#This Row],[Aux2]]/10000000000000</f>
        <v>186.35626121948701</v>
      </c>
      <c r="S6530" s="1">
        <v>1863562612194870</v>
      </c>
      <c r="T6530" s="7">
        <f>TablaDatos[[#This Row],[Aux3]]/100000000000000</f>
        <v>206.79079241091301</v>
      </c>
      <c r="U6530" s="1">
        <v>2.06790792410913E+16</v>
      </c>
      <c r="V6530">
        <v>159.80000000000001</v>
      </c>
      <c r="W6530">
        <v>93.8</v>
      </c>
    </row>
    <row r="6531" spans="1:23">
      <c r="A6531">
        <v>2012</v>
      </c>
      <c r="B6531">
        <v>60</v>
      </c>
      <c r="C6531" t="s">
        <v>23</v>
      </c>
      <c r="D6531" t="s">
        <v>17</v>
      </c>
      <c r="E6531" t="s">
        <v>18</v>
      </c>
      <c r="F6531" t="s">
        <v>24</v>
      </c>
      <c r="G6531" t="s">
        <v>28</v>
      </c>
      <c r="H6531" s="3">
        <v>16696.009999999998</v>
      </c>
      <c r="I6531" t="s">
        <v>21</v>
      </c>
      <c r="J6531" t="s">
        <v>18</v>
      </c>
      <c r="K65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25.186788108019599</v>
      </c>
      <c r="L6531" s="6">
        <f>TablaDatos[[#This Row],[IMC_raw]]/1000000000000000</f>
        <v>25.186788108019599</v>
      </c>
      <c r="M6531" s="2">
        <v>2.51867881080196E+16</v>
      </c>
      <c r="N65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1" s="13">
        <f t="shared" si="102"/>
        <v>6530</v>
      </c>
      <c r="P6531" s="2" t="str">
        <f>IF(TablaDatos[[#This Row],[Diabetes]]=0,"No","Si")</f>
        <v>No</v>
      </c>
      <c r="Q6531">
        <v>0</v>
      </c>
      <c r="R6531">
        <f>TablaDatos[[#This Row],[Aux2]]/10000000000000</f>
        <v>2193.19216831017</v>
      </c>
      <c r="S6531" s="1">
        <v>2.19319216831017E+16</v>
      </c>
      <c r="T6531" s="7">
        <f>TablaDatos[[#This Row],[Aux3]]/100000000000000</f>
        <v>27.402988890136101</v>
      </c>
      <c r="U6531" s="1">
        <v>2740298889013610</v>
      </c>
      <c r="V6531">
        <v>152.5</v>
      </c>
      <c r="W6531">
        <v>95.5</v>
      </c>
    </row>
    <row r="6532" spans="1:23">
      <c r="A6532">
        <v>2012</v>
      </c>
      <c r="B6532">
        <v>69</v>
      </c>
      <c r="C6532" t="s">
        <v>16</v>
      </c>
      <c r="D6532" t="s">
        <v>71</v>
      </c>
      <c r="E6532" t="s">
        <v>18</v>
      </c>
      <c r="F6532" t="s">
        <v>24</v>
      </c>
      <c r="G6532" t="s">
        <v>25</v>
      </c>
      <c r="H6532" s="3">
        <v>18384.8</v>
      </c>
      <c r="I6532" t="s">
        <v>19</v>
      </c>
      <c r="J6532" t="s">
        <v>22</v>
      </c>
      <c r="K65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25.095497456591001</v>
      </c>
      <c r="L6532" s="5">
        <f>TablaDatos[[#This Row],[IMC_raw]]/1000000000000000</f>
        <v>25.095497456591001</v>
      </c>
      <c r="M6532" s="2">
        <v>2.5095497456591E+16</v>
      </c>
      <c r="N65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2" s="13">
        <f t="shared" si="102"/>
        <v>6531</v>
      </c>
      <c r="P6532" s="2" t="str">
        <f>IF(TablaDatos[[#This Row],[Diabetes]]=0,"No","Si")</f>
        <v>No</v>
      </c>
      <c r="Q6532">
        <v>0</v>
      </c>
      <c r="R6532">
        <f>TablaDatos[[#This Row],[Aux2]]/10000000000000</f>
        <v>2068.5609088228798</v>
      </c>
      <c r="S6532" s="1">
        <v>2.06856090882288E+16</v>
      </c>
      <c r="T6532" s="7">
        <f>TablaDatos[[#This Row],[Aux3]]/100000000000000</f>
        <v>22.807009293077201</v>
      </c>
      <c r="U6532" s="1">
        <v>2280700929307720</v>
      </c>
      <c r="V6532">
        <v>155.69999999999999</v>
      </c>
      <c r="W6532">
        <v>91.3</v>
      </c>
    </row>
    <row r="6533" spans="1:23">
      <c r="A6533">
        <v>2012</v>
      </c>
      <c r="B6533">
        <v>56</v>
      </c>
      <c r="C6533" t="s">
        <v>23</v>
      </c>
      <c r="D6533" t="s">
        <v>26</v>
      </c>
      <c r="E6533" t="s">
        <v>21</v>
      </c>
      <c r="F6533" t="s">
        <v>19</v>
      </c>
      <c r="G6533" t="s">
        <v>28</v>
      </c>
      <c r="H6533" s="3">
        <v>31947.7</v>
      </c>
      <c r="I6533" t="s">
        <v>21</v>
      </c>
      <c r="J6533" t="s">
        <v>18</v>
      </c>
      <c r="K65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25.087044248168699</v>
      </c>
      <c r="L6533" s="6">
        <f>TablaDatos[[#This Row],[IMC_raw]]/1000000000000000</f>
        <v>2.5087044248168699</v>
      </c>
      <c r="M6533" s="2">
        <v>2508704424816870</v>
      </c>
      <c r="N65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3" s="13">
        <f t="shared" si="102"/>
        <v>6532</v>
      </c>
      <c r="P6533" s="2" t="str">
        <f>IF(TablaDatos[[#This Row],[Diabetes]]=0,"No","Si")</f>
        <v>No</v>
      </c>
      <c r="Q6533">
        <v>0</v>
      </c>
      <c r="R6533">
        <f>TablaDatos[[#This Row],[Aux2]]/10000000000000</f>
        <v>1885.49406461389</v>
      </c>
      <c r="S6533" s="1">
        <v>1.88549406461389E+16</v>
      </c>
      <c r="T6533" s="7">
        <f>TablaDatos[[#This Row],[Aux3]]/100000000000000</f>
        <v>18.881019440080699</v>
      </c>
      <c r="U6533" s="1">
        <v>1888101944008070</v>
      </c>
      <c r="V6533">
        <v>150.30000000000001</v>
      </c>
      <c r="W6533">
        <v>90</v>
      </c>
    </row>
    <row r="6534" spans="1:23">
      <c r="A6534">
        <v>2012</v>
      </c>
      <c r="B6534">
        <v>54</v>
      </c>
      <c r="C6534" t="s">
        <v>16</v>
      </c>
      <c r="D6534" t="s">
        <v>17</v>
      </c>
      <c r="E6534" t="s">
        <v>18</v>
      </c>
      <c r="F6534" t="s">
        <v>40</v>
      </c>
      <c r="G6534" t="s">
        <v>20</v>
      </c>
      <c r="H6534" s="3">
        <v>48880.11</v>
      </c>
      <c r="I6534" t="s">
        <v>19</v>
      </c>
      <c r="J6534" t="s">
        <v>22</v>
      </c>
      <c r="K65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25.0313921826871</v>
      </c>
      <c r="L6534" s="6">
        <f>TablaDatos[[#This Row],[IMC_raw]]/1000000000000000</f>
        <v>25.0313921826871</v>
      </c>
      <c r="M6534" s="2">
        <v>2.50313921826871E+16</v>
      </c>
      <c r="N65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4" s="13">
        <f t="shared" si="102"/>
        <v>6533</v>
      </c>
      <c r="P6534" s="2" t="str">
        <f>IF(TablaDatos[[#This Row],[Diabetes]]=0,"No","Si")</f>
        <v>No</v>
      </c>
      <c r="Q6534">
        <v>0</v>
      </c>
      <c r="R6534">
        <f>TablaDatos[[#This Row],[Aux2]]/10000000000000</f>
        <v>2126.5285170526699</v>
      </c>
      <c r="S6534" s="1">
        <v>2.12652851705267E+16</v>
      </c>
      <c r="T6534" s="7">
        <f>TablaDatos[[#This Row],[Aux3]]/100000000000000</f>
        <v>192.82771839898399</v>
      </c>
      <c r="U6534" s="1">
        <v>1.92827718398984E+16</v>
      </c>
      <c r="V6534">
        <v>151.5</v>
      </c>
      <c r="W6534">
        <v>81.7</v>
      </c>
    </row>
    <row r="6535" spans="1:23">
      <c r="A6535">
        <v>2012</v>
      </c>
      <c r="B6535">
        <v>53</v>
      </c>
      <c r="C6535" t="s">
        <v>16</v>
      </c>
      <c r="D6535" t="s">
        <v>26</v>
      </c>
      <c r="E6535" t="s">
        <v>18</v>
      </c>
      <c r="F6535" t="s">
        <v>40</v>
      </c>
      <c r="G6535" t="s">
        <v>20</v>
      </c>
      <c r="H6535" s="3">
        <v>49952.28</v>
      </c>
      <c r="I6535" t="s">
        <v>19</v>
      </c>
      <c r="J6535" t="s">
        <v>18</v>
      </c>
      <c r="K65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25.021196151219701</v>
      </c>
      <c r="L6535" s="5">
        <f>TablaDatos[[#This Row],[IMC_raw]]/1000000000000000</f>
        <v>25.021196151219701</v>
      </c>
      <c r="M6535" s="2">
        <v>2.50211961512197E+16</v>
      </c>
      <c r="N65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5" s="13">
        <f t="shared" si="102"/>
        <v>6534</v>
      </c>
      <c r="P6535" s="2" t="str">
        <f>IF(TablaDatos[[#This Row],[Diabetes]]=0,"No","Si")</f>
        <v>No</v>
      </c>
      <c r="Q6535">
        <v>0</v>
      </c>
      <c r="R6535">
        <f>TablaDatos[[#This Row],[Aux2]]/10000000000000</f>
        <v>2138.2523536061399</v>
      </c>
      <c r="S6535" s="1">
        <v>2.13825235360614E+16</v>
      </c>
      <c r="T6535" s="7">
        <f>TablaDatos[[#This Row],[Aux3]]/100000000000000</f>
        <v>196.811507159895</v>
      </c>
      <c r="U6535" s="1">
        <v>1.96811507159895E+16</v>
      </c>
      <c r="V6535">
        <v>155.19999999999999</v>
      </c>
      <c r="W6535">
        <v>93.4</v>
      </c>
    </row>
    <row r="6536" spans="1:23">
      <c r="A6536">
        <v>2013</v>
      </c>
      <c r="B6536">
        <v>61</v>
      </c>
      <c r="C6536" t="s">
        <v>23</v>
      </c>
      <c r="D6536" t="s">
        <v>17</v>
      </c>
      <c r="E6536" t="s">
        <v>18</v>
      </c>
      <c r="F6536" t="s">
        <v>19</v>
      </c>
      <c r="G6536" t="s">
        <v>28</v>
      </c>
      <c r="H6536" s="3">
        <v>14950.81</v>
      </c>
      <c r="I6536" t="s">
        <v>21</v>
      </c>
      <c r="J6536" t="s">
        <v>18</v>
      </c>
      <c r="K65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29.999093437381703</v>
      </c>
      <c r="L6536" s="6">
        <f>TablaDatos[[#This Row],[IMC_raw]]/1000000000000000</f>
        <v>2.9999093437381701</v>
      </c>
      <c r="M6536" s="2">
        <v>2999909343738170</v>
      </c>
      <c r="N65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6" s="13">
        <f t="shared" si="102"/>
        <v>6535</v>
      </c>
      <c r="P6536" s="2" t="str">
        <f>IF(TablaDatos[[#This Row],[Diabetes]]=0,"No","Si")</f>
        <v>No</v>
      </c>
      <c r="Q6536">
        <v>0</v>
      </c>
      <c r="R6536">
        <f>TablaDatos[[#This Row],[Aux2]]/10000000000000</f>
        <v>2247.30011723495</v>
      </c>
      <c r="S6536" s="1">
        <v>2.24730011723495E+16</v>
      </c>
      <c r="T6536" s="7">
        <f>TablaDatos[[#This Row],[Aux3]]/100000000000000</f>
        <v>25.806439709636098</v>
      </c>
      <c r="U6536" s="1">
        <v>2580643970963610</v>
      </c>
      <c r="V6536">
        <v>158.30000000000001</v>
      </c>
      <c r="W6536">
        <v>96.6</v>
      </c>
    </row>
    <row r="6537" spans="1:23">
      <c r="A6537">
        <v>2013</v>
      </c>
      <c r="B6537">
        <v>50</v>
      </c>
      <c r="C6537" t="s">
        <v>16</v>
      </c>
      <c r="D6537" t="s">
        <v>74</v>
      </c>
      <c r="E6537" t="s">
        <v>18</v>
      </c>
      <c r="F6537" t="s">
        <v>24</v>
      </c>
      <c r="G6537" t="s">
        <v>20</v>
      </c>
      <c r="H6537" s="3">
        <v>17879.87</v>
      </c>
      <c r="I6537" t="s">
        <v>19</v>
      </c>
      <c r="J6537" t="s">
        <v>22</v>
      </c>
      <c r="K65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29.9836027680035</v>
      </c>
      <c r="L6537" s="5">
        <f>TablaDatos[[#This Row],[IMC_raw]]/1000000000000000</f>
        <v>29.9836027680035</v>
      </c>
      <c r="M6537" s="2">
        <v>2.99836027680035E+16</v>
      </c>
      <c r="N65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7" s="13">
        <f t="shared" si="102"/>
        <v>6536</v>
      </c>
      <c r="P6537" s="2" t="str">
        <f>IF(TablaDatos[[#This Row],[Diabetes]]=0,"No","Si")</f>
        <v>No</v>
      </c>
      <c r="Q6537">
        <v>0</v>
      </c>
      <c r="R6537">
        <f>TablaDatos[[#This Row],[Aux2]]/10000000000000</f>
        <v>2120.67893458252</v>
      </c>
      <c r="S6537" s="1">
        <v>2.12067893458252E+16</v>
      </c>
      <c r="T6537" s="7">
        <f>TablaDatos[[#This Row],[Aux3]]/100000000000000</f>
        <v>241.858972990952</v>
      </c>
      <c r="U6537" s="1">
        <v>2.41858972990952E+16</v>
      </c>
      <c r="V6537">
        <v>151.5</v>
      </c>
      <c r="W6537">
        <v>90.9</v>
      </c>
    </row>
    <row r="6538" spans="1:23">
      <c r="A6538">
        <v>2013</v>
      </c>
      <c r="B6538">
        <v>59</v>
      </c>
      <c r="C6538" t="s">
        <v>23</v>
      </c>
      <c r="D6538" t="s">
        <v>38</v>
      </c>
      <c r="E6538" t="s">
        <v>18</v>
      </c>
      <c r="F6538" t="s">
        <v>24</v>
      </c>
      <c r="G6538" t="s">
        <v>28</v>
      </c>
      <c r="H6538" s="3">
        <v>13208.7</v>
      </c>
      <c r="I6538" t="s">
        <v>21</v>
      </c>
      <c r="J6538" t="s">
        <v>22</v>
      </c>
      <c r="K65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29.966242989097299</v>
      </c>
      <c r="L6538" s="5">
        <f>TablaDatos[[#This Row],[IMC_raw]]/1000000000000000</f>
        <v>2.99662429890973</v>
      </c>
      <c r="M6538" s="2">
        <v>2996624298909730</v>
      </c>
      <c r="N65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8" s="13">
        <f t="shared" si="102"/>
        <v>6537</v>
      </c>
      <c r="P6538" s="2" t="str">
        <f>IF(TablaDatos[[#This Row],[Diabetes]]=0,"No","Si")</f>
        <v>No</v>
      </c>
      <c r="Q6538">
        <v>0</v>
      </c>
      <c r="R6538">
        <f>TablaDatos[[#This Row],[Aux2]]/10000000000000</f>
        <v>2043.9391623577901</v>
      </c>
      <c r="S6538" s="1">
        <v>2.04393916235779E+16</v>
      </c>
      <c r="T6538" s="7">
        <f>TablaDatos[[#This Row],[Aux3]]/100000000000000</f>
        <v>232.92977968472599</v>
      </c>
      <c r="U6538" s="1">
        <v>2.32929779684726E+16</v>
      </c>
      <c r="V6538">
        <v>156.30000000000001</v>
      </c>
      <c r="W6538">
        <v>94.9</v>
      </c>
    </row>
    <row r="6539" spans="1:23">
      <c r="A6539">
        <v>2013</v>
      </c>
      <c r="B6539">
        <v>59</v>
      </c>
      <c r="C6539" t="s">
        <v>23</v>
      </c>
      <c r="D6539" t="s">
        <v>73</v>
      </c>
      <c r="E6539" t="s">
        <v>19</v>
      </c>
      <c r="F6539" t="s">
        <v>24</v>
      </c>
      <c r="G6539" t="s">
        <v>28</v>
      </c>
      <c r="H6539" s="3">
        <v>22748.14</v>
      </c>
      <c r="I6539" t="s">
        <v>21</v>
      </c>
      <c r="J6539" t="s">
        <v>18</v>
      </c>
      <c r="K65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29.9587342874295</v>
      </c>
      <c r="L6539" s="6">
        <f>TablaDatos[[#This Row],[IMC_raw]]/1000000000000000</f>
        <v>29.9587342874295</v>
      </c>
      <c r="M6539" s="2">
        <v>2.99587342874295E+16</v>
      </c>
      <c r="N65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39" s="13">
        <f t="shared" si="102"/>
        <v>6538</v>
      </c>
      <c r="P6539" s="2" t="str">
        <f>IF(TablaDatos[[#This Row],[Diabetes]]=0,"No","Si")</f>
        <v>No</v>
      </c>
      <c r="Q6539">
        <v>0</v>
      </c>
      <c r="R6539">
        <f>TablaDatos[[#This Row],[Aux2]]/10000000000000</f>
        <v>2062.9053790696498</v>
      </c>
      <c r="S6539" s="1">
        <v>2.06290537906965E+16</v>
      </c>
      <c r="T6539" s="7">
        <f>TablaDatos[[#This Row],[Aux3]]/100000000000000</f>
        <v>265.07119089446002</v>
      </c>
      <c r="U6539" s="1">
        <v>2.6507119089446E+16</v>
      </c>
      <c r="V6539">
        <v>162.19999999999999</v>
      </c>
      <c r="W6539">
        <v>101.2</v>
      </c>
    </row>
    <row r="6540" spans="1:23">
      <c r="A6540">
        <v>2013</v>
      </c>
      <c r="B6540">
        <v>67</v>
      </c>
      <c r="C6540" t="s">
        <v>23</v>
      </c>
      <c r="D6540" t="s">
        <v>72</v>
      </c>
      <c r="E6540" t="s">
        <v>19</v>
      </c>
      <c r="F6540" t="s">
        <v>19</v>
      </c>
      <c r="G6540" t="s">
        <v>25</v>
      </c>
      <c r="H6540" s="3">
        <v>29616.65</v>
      </c>
      <c r="I6540" t="s">
        <v>21</v>
      </c>
      <c r="J6540" t="s">
        <v>22</v>
      </c>
      <c r="K65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29.942254777265401</v>
      </c>
      <c r="L6540" s="6">
        <f>TablaDatos[[#This Row],[IMC_raw]]/1000000000000000</f>
        <v>29.942254777265401</v>
      </c>
      <c r="M6540" s="2">
        <v>2.99422547772654E+16</v>
      </c>
      <c r="N65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0" s="13">
        <f t="shared" si="102"/>
        <v>6539</v>
      </c>
      <c r="P6540" s="2" t="str">
        <f>IF(TablaDatos[[#This Row],[Diabetes]]=0,"No","Si")</f>
        <v>No</v>
      </c>
      <c r="Q6540">
        <v>0</v>
      </c>
      <c r="R6540">
        <f>TablaDatos[[#This Row],[Aux2]]/10000000000000</f>
        <v>2170.9026606144398</v>
      </c>
      <c r="S6540" s="1">
        <v>2.17090266061444E+16</v>
      </c>
      <c r="T6540" s="7">
        <f>TablaDatos[[#This Row],[Aux3]]/100000000000000</f>
        <v>23.071643566182999</v>
      </c>
      <c r="U6540" s="1">
        <v>2307164356618300</v>
      </c>
      <c r="V6540">
        <v>152.69999999999999</v>
      </c>
      <c r="W6540">
        <v>94.5</v>
      </c>
    </row>
    <row r="6541" spans="1:23">
      <c r="A6541">
        <v>2013</v>
      </c>
      <c r="B6541">
        <v>64</v>
      </c>
      <c r="C6541" t="s">
        <v>23</v>
      </c>
      <c r="D6541" t="s">
        <v>17</v>
      </c>
      <c r="E6541" t="s">
        <v>31</v>
      </c>
      <c r="F6541" t="s">
        <v>19</v>
      </c>
      <c r="G6541" t="s">
        <v>28</v>
      </c>
      <c r="H6541" s="3">
        <v>19041.68</v>
      </c>
      <c r="I6541" t="s">
        <v>21</v>
      </c>
      <c r="J6541" t="s">
        <v>18</v>
      </c>
      <c r="K65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29.874857832097099</v>
      </c>
      <c r="L6541" s="6">
        <f>TablaDatos[[#This Row],[IMC_raw]]/100000000000000</f>
        <v>29.874857832097099</v>
      </c>
      <c r="M6541" s="2">
        <v>2987485783209710</v>
      </c>
      <c r="N65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1" s="13">
        <f t="shared" si="102"/>
        <v>6540</v>
      </c>
      <c r="P6541" s="2" t="str">
        <f>IF(TablaDatos[[#This Row],[Diabetes]]=0,"No","Si")</f>
        <v>Si</v>
      </c>
      <c r="Q6541">
        <v>1</v>
      </c>
      <c r="R6541">
        <f>TablaDatos[[#This Row],[Aux2]]/10000000000000</f>
        <v>198.73019192751599</v>
      </c>
      <c r="S6541" s="1">
        <v>1987301919275160</v>
      </c>
      <c r="T6541" s="7">
        <f>TablaDatos[[#This Row],[Aux3]]/100000000000000</f>
        <v>255.32980586507301</v>
      </c>
      <c r="U6541" s="1">
        <v>2.55329805865073E+16</v>
      </c>
      <c r="V6541">
        <v>155.5</v>
      </c>
      <c r="W6541">
        <v>99.3</v>
      </c>
    </row>
    <row r="6542" spans="1:23">
      <c r="A6542">
        <v>2013</v>
      </c>
      <c r="B6542">
        <v>59</v>
      </c>
      <c r="C6542" t="s">
        <v>16</v>
      </c>
      <c r="D6542" t="s">
        <v>29</v>
      </c>
      <c r="E6542" t="s">
        <v>21</v>
      </c>
      <c r="F6542" t="s">
        <v>19</v>
      </c>
      <c r="G6542" t="s">
        <v>28</v>
      </c>
      <c r="H6542" s="3">
        <v>17604.05</v>
      </c>
      <c r="I6542" t="s">
        <v>21</v>
      </c>
      <c r="J6542" t="s">
        <v>18</v>
      </c>
      <c r="K65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29.863812090913299</v>
      </c>
      <c r="L6542" s="5">
        <f>TablaDatos[[#This Row],[IMC_raw]]/1000000000000000</f>
        <v>29.863812090913299</v>
      </c>
      <c r="M6542" s="2">
        <v>2.98638120909133E+16</v>
      </c>
      <c r="N65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2" s="13">
        <f t="shared" si="102"/>
        <v>6541</v>
      </c>
      <c r="P6542" s="2" t="str">
        <f>IF(TablaDatos[[#This Row],[Diabetes]]=0,"No","Si")</f>
        <v>No</v>
      </c>
      <c r="Q6542">
        <v>0</v>
      </c>
      <c r="R6542">
        <f>TablaDatos[[#This Row],[Aux2]]/10000000000000</f>
        <v>212.30024628405101</v>
      </c>
      <c r="S6542" s="1">
        <v>2123002462840510</v>
      </c>
      <c r="T6542" s="7">
        <f>TablaDatos[[#This Row],[Aux3]]/100000000000000</f>
        <v>23.7084979005481</v>
      </c>
      <c r="U6542" s="1">
        <v>2370849790054810</v>
      </c>
      <c r="V6542">
        <v>166.9</v>
      </c>
      <c r="W6542">
        <v>96</v>
      </c>
    </row>
    <row r="6543" spans="1:23">
      <c r="A6543">
        <v>2013</v>
      </c>
      <c r="B6543">
        <v>65</v>
      </c>
      <c r="C6543" t="s">
        <v>23</v>
      </c>
      <c r="D6543" t="s">
        <v>36</v>
      </c>
      <c r="E6543" t="s">
        <v>18</v>
      </c>
      <c r="F6543" t="s">
        <v>24</v>
      </c>
      <c r="G6543" t="s">
        <v>25</v>
      </c>
      <c r="H6543" s="3">
        <v>12015.77</v>
      </c>
      <c r="I6543" t="s">
        <v>21</v>
      </c>
      <c r="J6543" t="s">
        <v>19</v>
      </c>
      <c r="K65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29.857951733421203</v>
      </c>
      <c r="L6543" s="6">
        <f>TablaDatos[[#This Row],[IMC_raw]]/1000000000000000</f>
        <v>2.9857951733421202</v>
      </c>
      <c r="M6543" s="2">
        <v>2985795173342120</v>
      </c>
      <c r="N65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3" s="13">
        <f t="shared" si="102"/>
        <v>6542</v>
      </c>
      <c r="P6543" s="2" t="str">
        <f>IF(TablaDatos[[#This Row],[Diabetes]]=0,"No","Si")</f>
        <v>No</v>
      </c>
      <c r="Q6543">
        <v>0</v>
      </c>
      <c r="R6543">
        <f>TablaDatos[[#This Row],[Aux2]]/10000000000000</f>
        <v>2207.8420435375701</v>
      </c>
      <c r="S6543" s="1">
        <v>2.20784204353757E+16</v>
      </c>
      <c r="T6543" s="7">
        <f>TablaDatos[[#This Row],[Aux3]]/100000000000000</f>
        <v>276.470906880668</v>
      </c>
      <c r="U6543" s="1">
        <v>2.76470906880668E+16</v>
      </c>
      <c r="V6543">
        <v>163.5</v>
      </c>
      <c r="W6543">
        <v>98.6</v>
      </c>
    </row>
    <row r="6544" spans="1:23">
      <c r="A6544">
        <v>2013</v>
      </c>
      <c r="B6544">
        <v>52</v>
      </c>
      <c r="C6544" t="s">
        <v>23</v>
      </c>
      <c r="D6544" t="s">
        <v>72</v>
      </c>
      <c r="E6544" t="s">
        <v>18</v>
      </c>
      <c r="F6544" t="s">
        <v>19</v>
      </c>
      <c r="G6544" t="s">
        <v>20</v>
      </c>
      <c r="H6544" s="3">
        <v>32868.42</v>
      </c>
      <c r="I6544" t="s">
        <v>21</v>
      </c>
      <c r="J6544" t="s">
        <v>21</v>
      </c>
      <c r="K65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29.845776059138799</v>
      </c>
      <c r="L6544" s="6">
        <f>TablaDatos[[#This Row],[IMC_raw]]/1000000000000000</f>
        <v>29.845776059138799</v>
      </c>
      <c r="M6544" s="2">
        <v>2.98457760591388E+16</v>
      </c>
      <c r="N65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4" s="13">
        <f t="shared" si="102"/>
        <v>6543</v>
      </c>
      <c r="P6544" s="2" t="str">
        <f>IF(TablaDatos[[#This Row],[Diabetes]]=0,"No","Si")</f>
        <v>No</v>
      </c>
      <c r="Q6544">
        <v>0</v>
      </c>
      <c r="R6544">
        <f>TablaDatos[[#This Row],[Aux2]]/10000000000000</f>
        <v>23.713940710100498</v>
      </c>
      <c r="S6544" s="1">
        <v>237139407101005</v>
      </c>
      <c r="T6544" s="7">
        <f>TablaDatos[[#This Row],[Aux3]]/100000000000000</f>
        <v>281.29796449401698</v>
      </c>
      <c r="U6544" s="1">
        <v>2.81297964494017E+16</v>
      </c>
      <c r="V6544">
        <v>147.30000000000001</v>
      </c>
      <c r="W6544">
        <v>93.8</v>
      </c>
    </row>
    <row r="6545" spans="1:23">
      <c r="A6545">
        <v>2013</v>
      </c>
      <c r="B6545">
        <v>62</v>
      </c>
      <c r="C6545" t="s">
        <v>23</v>
      </c>
      <c r="D6545" t="s">
        <v>29</v>
      </c>
      <c r="E6545" t="s">
        <v>21</v>
      </c>
      <c r="F6545" t="s">
        <v>24</v>
      </c>
      <c r="G6545" t="s">
        <v>28</v>
      </c>
      <c r="H6545" s="3">
        <v>7440.43</v>
      </c>
      <c r="I6545" t="s">
        <v>21</v>
      </c>
      <c r="J6545" t="s">
        <v>18</v>
      </c>
      <c r="K65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29.833344378243901</v>
      </c>
      <c r="L6545" s="5">
        <f>TablaDatos[[#This Row],[IMC_raw]]/1000000000000000</f>
        <v>29.833344378243901</v>
      </c>
      <c r="M6545" s="2">
        <v>2.98333443782439E+16</v>
      </c>
      <c r="N65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5" s="13">
        <f t="shared" si="102"/>
        <v>6544</v>
      </c>
      <c r="P6545" s="2" t="str">
        <f>IF(TablaDatos[[#This Row],[Diabetes]]=0,"No","Si")</f>
        <v>No</v>
      </c>
      <c r="Q6545">
        <v>0</v>
      </c>
      <c r="R6545">
        <f>TablaDatos[[#This Row],[Aux2]]/10000000000000</f>
        <v>228.21523068936901</v>
      </c>
      <c r="S6545" s="1">
        <v>2282152306893690</v>
      </c>
      <c r="T6545" s="7">
        <f>TablaDatos[[#This Row],[Aux3]]/100000000000000</f>
        <v>254.42336420980899</v>
      </c>
      <c r="U6545" s="1">
        <v>2.54423364209809E+16</v>
      </c>
      <c r="V6545">
        <v>169.2</v>
      </c>
      <c r="W6545">
        <v>95.4</v>
      </c>
    </row>
    <row r="6546" spans="1:23">
      <c r="A6546">
        <v>2013</v>
      </c>
      <c r="B6546">
        <v>50</v>
      </c>
      <c r="C6546" t="s">
        <v>16</v>
      </c>
      <c r="D6546" t="s">
        <v>26</v>
      </c>
      <c r="E6546" t="s">
        <v>18</v>
      </c>
      <c r="F6546" t="s">
        <v>19</v>
      </c>
      <c r="G6546" t="s">
        <v>20</v>
      </c>
      <c r="H6546" s="3">
        <v>39439.47</v>
      </c>
      <c r="I6546" t="s">
        <v>19</v>
      </c>
      <c r="J6546" t="s">
        <v>18</v>
      </c>
      <c r="K65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29.786036723677402</v>
      </c>
      <c r="L6546" s="5">
        <f>TablaDatos[[#This Row],[IMC_raw]]/1000000000000000</f>
        <v>29.786036723677402</v>
      </c>
      <c r="M6546" s="2">
        <v>2.97860367236774E+16</v>
      </c>
      <c r="N65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6" s="13">
        <f t="shared" si="102"/>
        <v>6545</v>
      </c>
      <c r="P6546" s="2" t="str">
        <f>IF(TablaDatos[[#This Row],[Diabetes]]=0,"No","Si")</f>
        <v>No</v>
      </c>
      <c r="Q6546">
        <v>0</v>
      </c>
      <c r="R6546">
        <f>TablaDatos[[#This Row],[Aux2]]/10000000000000</f>
        <v>221.05173630308499</v>
      </c>
      <c r="S6546" s="1">
        <v>2210517363030850</v>
      </c>
      <c r="T6546" s="7">
        <f>TablaDatos[[#This Row],[Aux3]]/100000000000000</f>
        <v>195.055159600325</v>
      </c>
      <c r="U6546" s="1">
        <v>1.95055159600325E+16</v>
      </c>
      <c r="V6546">
        <v>150.1</v>
      </c>
      <c r="W6546">
        <v>93</v>
      </c>
    </row>
    <row r="6547" spans="1:23">
      <c r="A6547">
        <v>2013</v>
      </c>
      <c r="B6547">
        <v>60</v>
      </c>
      <c r="C6547" t="s">
        <v>16</v>
      </c>
      <c r="D6547" t="s">
        <v>29</v>
      </c>
      <c r="E6547" t="s">
        <v>18</v>
      </c>
      <c r="F6547" t="s">
        <v>19</v>
      </c>
      <c r="G6547" t="s">
        <v>28</v>
      </c>
      <c r="H6547" s="3">
        <v>20054.560000000001</v>
      </c>
      <c r="I6547" t="s">
        <v>19</v>
      </c>
      <c r="J6547" t="s">
        <v>18</v>
      </c>
      <c r="K65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29.783355489418</v>
      </c>
      <c r="L6547" s="5">
        <f>TablaDatos[[#This Row],[IMC_raw]]/1000000000000000</f>
        <v>29.783355489418</v>
      </c>
      <c r="M6547" s="2">
        <v>2.9783355489418E+16</v>
      </c>
      <c r="N65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7" s="13">
        <f t="shared" si="102"/>
        <v>6546</v>
      </c>
      <c r="P6547" s="2" t="str">
        <f>IF(TablaDatos[[#This Row],[Diabetes]]=0,"No","Si")</f>
        <v>No</v>
      </c>
      <c r="Q6547">
        <v>0</v>
      </c>
      <c r="R6547">
        <f>TablaDatos[[#This Row],[Aux2]]/10000000000000</f>
        <v>2165.6378785217998</v>
      </c>
      <c r="S6547" s="1">
        <v>2.1656378785218E+16</v>
      </c>
      <c r="T6547" s="7">
        <f>TablaDatos[[#This Row],[Aux3]]/100000000000000</f>
        <v>256.62134614356802</v>
      </c>
      <c r="U6547" s="1">
        <v>2.56621346143568E+16</v>
      </c>
      <c r="V6547">
        <v>162.30000000000001</v>
      </c>
      <c r="W6547">
        <v>96.1</v>
      </c>
    </row>
    <row r="6548" spans="1:23">
      <c r="A6548">
        <v>2013</v>
      </c>
      <c r="B6548">
        <v>67</v>
      </c>
      <c r="C6548" t="s">
        <v>23</v>
      </c>
      <c r="D6548" t="s">
        <v>30</v>
      </c>
      <c r="E6548" t="s">
        <v>21</v>
      </c>
      <c r="F6548" t="s">
        <v>24</v>
      </c>
      <c r="G6548" t="s">
        <v>25</v>
      </c>
      <c r="H6548" s="3">
        <v>28750.93</v>
      </c>
      <c r="I6548" t="s">
        <v>21</v>
      </c>
      <c r="J6548" t="s">
        <v>22</v>
      </c>
      <c r="K65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29.745911584228601</v>
      </c>
      <c r="L6548" s="6">
        <f>TablaDatos[[#This Row],[IMC_raw]]/1000000000000000</f>
        <v>29.745911584228601</v>
      </c>
      <c r="M6548" s="2">
        <v>2.97459115842286E+16</v>
      </c>
      <c r="N65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8" s="13">
        <f t="shared" si="102"/>
        <v>6547</v>
      </c>
      <c r="P6548" s="2" t="str">
        <f>IF(TablaDatos[[#This Row],[Diabetes]]=0,"No","Si")</f>
        <v>No</v>
      </c>
      <c r="Q6548">
        <v>0</v>
      </c>
      <c r="R6548">
        <f>TablaDatos[[#This Row],[Aux2]]/10000000000000</f>
        <v>215.954236028351</v>
      </c>
      <c r="S6548" s="1">
        <v>2159542360283510</v>
      </c>
      <c r="T6548" s="7">
        <f>TablaDatos[[#This Row],[Aux3]]/100000000000000</f>
        <v>26.272085718407201</v>
      </c>
      <c r="U6548" s="1">
        <v>2627208571840720</v>
      </c>
      <c r="V6548">
        <v>156.4</v>
      </c>
      <c r="W6548">
        <v>89.5</v>
      </c>
    </row>
    <row r="6549" spans="1:23">
      <c r="A6549">
        <v>2013</v>
      </c>
      <c r="B6549">
        <v>58</v>
      </c>
      <c r="C6549" t="s">
        <v>16</v>
      </c>
      <c r="D6549" t="s">
        <v>26</v>
      </c>
      <c r="E6549" t="s">
        <v>21</v>
      </c>
      <c r="F6549" t="s">
        <v>24</v>
      </c>
      <c r="G6549" t="s">
        <v>28</v>
      </c>
      <c r="H6549" s="3">
        <v>17082.39</v>
      </c>
      <c r="I6549" t="s">
        <v>19</v>
      </c>
      <c r="J6549" t="s">
        <v>18</v>
      </c>
      <c r="K65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29.741092632364897</v>
      </c>
      <c r="L6549" s="5">
        <f>TablaDatos[[#This Row],[IMC_raw]]/1000000000000000</f>
        <v>2.9741092632364898</v>
      </c>
      <c r="M6549" s="2">
        <v>2974109263236490</v>
      </c>
      <c r="N65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49" s="13">
        <f t="shared" si="102"/>
        <v>6548</v>
      </c>
      <c r="P6549" s="2" t="str">
        <f>IF(TablaDatos[[#This Row],[Diabetes]]=0,"No","Si")</f>
        <v>Si</v>
      </c>
      <c r="Q6549">
        <v>1</v>
      </c>
      <c r="R6549">
        <f>TablaDatos[[#This Row],[Aux2]]/10000000000000</f>
        <v>219.10158727159501</v>
      </c>
      <c r="S6549" s="1">
        <v>2191015872715950</v>
      </c>
      <c r="T6549" s="7">
        <f>TablaDatos[[#This Row],[Aux3]]/100000000000000</f>
        <v>278.06175071936502</v>
      </c>
      <c r="U6549" s="1">
        <v>2.78061750719365E+16</v>
      </c>
      <c r="V6549">
        <v>164.9</v>
      </c>
      <c r="W6549">
        <v>96.7</v>
      </c>
    </row>
    <row r="6550" spans="1:23">
      <c r="A6550">
        <v>2013</v>
      </c>
      <c r="B6550">
        <v>62</v>
      </c>
      <c r="C6550" t="s">
        <v>23</v>
      </c>
      <c r="D6550" t="s">
        <v>37</v>
      </c>
      <c r="E6550" t="s">
        <v>18</v>
      </c>
      <c r="F6550" t="s">
        <v>24</v>
      </c>
      <c r="G6550" t="s">
        <v>28</v>
      </c>
      <c r="H6550" s="3">
        <v>6963.1</v>
      </c>
      <c r="I6550" t="s">
        <v>21</v>
      </c>
      <c r="J6550" t="s">
        <v>22</v>
      </c>
      <c r="K65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29.730583616350899</v>
      </c>
      <c r="L6550" s="6">
        <f>TablaDatos[[#This Row],[IMC_raw]]/1000000000000000</f>
        <v>29.730583616350899</v>
      </c>
      <c r="M6550" s="2">
        <v>2.97305836163509E+16</v>
      </c>
      <c r="N65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0" s="13">
        <f t="shared" si="102"/>
        <v>6549</v>
      </c>
      <c r="P6550" s="2" t="str">
        <f>IF(TablaDatos[[#This Row],[Diabetes]]=0,"No","Si")</f>
        <v>No</v>
      </c>
      <c r="Q6550">
        <v>0</v>
      </c>
      <c r="R6550">
        <f>TablaDatos[[#This Row],[Aux2]]/10000000000000</f>
        <v>2125.39299936614</v>
      </c>
      <c r="S6550" s="1">
        <v>2.12539299936614E+16</v>
      </c>
      <c r="T6550" s="7">
        <f>TablaDatos[[#This Row],[Aux3]]/100000000000000</f>
        <v>248.53380628253501</v>
      </c>
      <c r="U6550" s="1">
        <v>2.48533806282535E+16</v>
      </c>
      <c r="V6550">
        <v>153.5</v>
      </c>
      <c r="W6550">
        <v>98.9</v>
      </c>
    </row>
    <row r="6551" spans="1:23">
      <c r="A6551">
        <v>2013</v>
      </c>
      <c r="B6551">
        <v>61</v>
      </c>
      <c r="C6551" t="s">
        <v>16</v>
      </c>
      <c r="D6551" t="s">
        <v>73</v>
      </c>
      <c r="E6551" t="s">
        <v>31</v>
      </c>
      <c r="F6551" t="s">
        <v>35</v>
      </c>
      <c r="G6551" t="s">
        <v>28</v>
      </c>
      <c r="H6551" s="3">
        <v>13312.28</v>
      </c>
      <c r="I6551" t="s">
        <v>19</v>
      </c>
      <c r="J6551" t="s">
        <v>18</v>
      </c>
      <c r="K65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29.727719970218001</v>
      </c>
      <c r="L6551" s="5">
        <f>TablaDatos[[#This Row],[IMC_raw]]/1000000000000000</f>
        <v>2.9727719970218001</v>
      </c>
      <c r="M6551" s="2">
        <v>2972771997021800</v>
      </c>
      <c r="N65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1" s="13">
        <f t="shared" si="102"/>
        <v>6550</v>
      </c>
      <c r="P6551" s="2" t="str">
        <f>IF(TablaDatos[[#This Row],[Diabetes]]=0,"No","Si")</f>
        <v>Si</v>
      </c>
      <c r="Q6551">
        <v>1</v>
      </c>
      <c r="R6551">
        <f>TablaDatos[[#This Row],[Aux2]]/10000000000000</f>
        <v>2091.7769648313101</v>
      </c>
      <c r="S6551" s="1">
        <v>2.09177696483131E+16</v>
      </c>
      <c r="T6551" s="7">
        <f>TablaDatos[[#This Row],[Aux3]]/100000000000000</f>
        <v>22.2375695311725</v>
      </c>
      <c r="U6551" s="1">
        <v>2223756953117250</v>
      </c>
      <c r="V6551">
        <v>165.6</v>
      </c>
      <c r="W6551">
        <v>98.3</v>
      </c>
    </row>
    <row r="6552" spans="1:23">
      <c r="A6552">
        <v>2013</v>
      </c>
      <c r="B6552">
        <v>58</v>
      </c>
      <c r="C6552" t="s">
        <v>16</v>
      </c>
      <c r="D6552" t="s">
        <v>17</v>
      </c>
      <c r="E6552" t="s">
        <v>18</v>
      </c>
      <c r="F6552" t="s">
        <v>35</v>
      </c>
      <c r="G6552" t="s">
        <v>28</v>
      </c>
      <c r="H6552" s="3">
        <v>25651.38</v>
      </c>
      <c r="I6552" t="s">
        <v>19</v>
      </c>
      <c r="J6552" t="s">
        <v>22</v>
      </c>
      <c r="K65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29.713526284628198</v>
      </c>
      <c r="L6552" s="5">
        <f>TablaDatos[[#This Row],[IMC_raw]]/1000000000000000</f>
        <v>29.713526284628198</v>
      </c>
      <c r="M6552" s="2">
        <v>2.97135262846282E+16</v>
      </c>
      <c r="N65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2" s="13">
        <f t="shared" si="102"/>
        <v>6551</v>
      </c>
      <c r="P6552" s="2" t="str">
        <f>IF(TablaDatos[[#This Row],[Diabetes]]=0,"No","Si")</f>
        <v>No</v>
      </c>
      <c r="Q6552">
        <v>0</v>
      </c>
      <c r="R6552">
        <f>TablaDatos[[#This Row],[Aux2]]/10000000000000</f>
        <v>1942.0246018354301</v>
      </c>
      <c r="S6552" s="1">
        <v>1.94202460183543E+16</v>
      </c>
      <c r="T6552" s="7">
        <f>TablaDatos[[#This Row],[Aux3]]/100000000000000</f>
        <v>19.429906241496202</v>
      </c>
      <c r="U6552" s="1">
        <v>1942990624149620</v>
      </c>
      <c r="V6552">
        <v>153.1</v>
      </c>
      <c r="W6552">
        <v>95</v>
      </c>
    </row>
    <row r="6553" spans="1:23">
      <c r="A6553">
        <v>2013</v>
      </c>
      <c r="B6553">
        <v>71</v>
      </c>
      <c r="C6553" t="s">
        <v>16</v>
      </c>
      <c r="D6553" t="s">
        <v>73</v>
      </c>
      <c r="E6553" t="s">
        <v>21</v>
      </c>
      <c r="F6553" t="s">
        <v>24</v>
      </c>
      <c r="G6553" t="s">
        <v>25</v>
      </c>
      <c r="H6553" s="3">
        <v>34497.629999999997</v>
      </c>
      <c r="I6553" t="s">
        <v>21</v>
      </c>
      <c r="J6553" t="s">
        <v>18</v>
      </c>
      <c r="K65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29.702766677070201</v>
      </c>
      <c r="L6553" s="5">
        <f>TablaDatos[[#This Row],[IMC_raw]]/1000000000000000</f>
        <v>2.97027666770702</v>
      </c>
      <c r="M6553" s="2">
        <v>2970276667707020</v>
      </c>
      <c r="N65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3" s="13">
        <f t="shared" si="102"/>
        <v>6552</v>
      </c>
      <c r="P6553" s="2" t="str">
        <f>IF(TablaDatos[[#This Row],[Diabetes]]=0,"No","Si")</f>
        <v>Si</v>
      </c>
      <c r="Q6553">
        <v>1</v>
      </c>
      <c r="R6553">
        <f>TablaDatos[[#This Row],[Aux2]]/10000000000000</f>
        <v>2420.9125777803301</v>
      </c>
      <c r="S6553" s="1">
        <v>2.42091257778033E+16</v>
      </c>
      <c r="T6553" s="7">
        <f>TablaDatos[[#This Row],[Aux3]]/100000000000000</f>
        <v>256.39520389779699</v>
      </c>
      <c r="U6553" s="1">
        <v>2.56395203897797E+16</v>
      </c>
      <c r="V6553">
        <v>175.7</v>
      </c>
      <c r="W6553">
        <v>106</v>
      </c>
    </row>
    <row r="6554" spans="1:23">
      <c r="A6554">
        <v>2013</v>
      </c>
      <c r="B6554">
        <v>50</v>
      </c>
      <c r="C6554" t="s">
        <v>23</v>
      </c>
      <c r="D6554" t="s">
        <v>30</v>
      </c>
      <c r="E6554" t="s">
        <v>18</v>
      </c>
      <c r="F6554" t="s">
        <v>24</v>
      </c>
      <c r="G6554" t="s">
        <v>20</v>
      </c>
      <c r="H6554" s="3">
        <v>25078.41</v>
      </c>
      <c r="I6554" t="s">
        <v>21</v>
      </c>
      <c r="J6554" t="s">
        <v>22</v>
      </c>
      <c r="K65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29.685006144986399</v>
      </c>
      <c r="L6554" s="6">
        <f>TablaDatos[[#This Row],[IMC_raw]]/1000000000000000</f>
        <v>0.29685006144986398</v>
      </c>
      <c r="M6554" s="2">
        <v>296850061449864</v>
      </c>
      <c r="N65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4" s="13">
        <f t="shared" si="102"/>
        <v>6553</v>
      </c>
      <c r="P6554" s="2" t="str">
        <f>IF(TablaDatos[[#This Row],[Diabetes]]=0,"No","Si")</f>
        <v>No</v>
      </c>
      <c r="Q6554">
        <v>0</v>
      </c>
      <c r="R6554">
        <f>TablaDatos[[#This Row],[Aux2]]/10000000000000</f>
        <v>1935.9797187331001</v>
      </c>
      <c r="S6554" s="1">
        <v>1.9359797187331E+16</v>
      </c>
      <c r="T6554" s="7">
        <f>TablaDatos[[#This Row],[Aux3]]/100000000000000</f>
        <v>234.067433211409</v>
      </c>
      <c r="U6554" s="1">
        <v>2.34067433211409E+16</v>
      </c>
      <c r="V6554">
        <v>146.80000000000001</v>
      </c>
      <c r="W6554">
        <v>91.8</v>
      </c>
    </row>
    <row r="6555" spans="1:23">
      <c r="A6555">
        <v>2013</v>
      </c>
      <c r="B6555">
        <v>53</v>
      </c>
      <c r="C6555" t="s">
        <v>23</v>
      </c>
      <c r="D6555" t="s">
        <v>30</v>
      </c>
      <c r="E6555" t="s">
        <v>18</v>
      </c>
      <c r="F6555" t="s">
        <v>35</v>
      </c>
      <c r="G6555" t="s">
        <v>20</v>
      </c>
      <c r="H6555" s="3">
        <v>22734.23</v>
      </c>
      <c r="I6555" t="s">
        <v>21</v>
      </c>
      <c r="J6555" t="s">
        <v>18</v>
      </c>
      <c r="K65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29.679925553188401</v>
      </c>
      <c r="L6555" s="6">
        <f>TablaDatos[[#This Row],[IMC_raw]]/100000000000000</f>
        <v>29.679925553188401</v>
      </c>
      <c r="M6555" s="2">
        <v>2967992555318840</v>
      </c>
      <c r="N65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5" s="13">
        <f t="shared" si="102"/>
        <v>6554</v>
      </c>
      <c r="P6555" s="2" t="str">
        <f>IF(TablaDatos[[#This Row],[Diabetes]]=0,"No","Si")</f>
        <v>No</v>
      </c>
      <c r="Q6555">
        <v>0</v>
      </c>
      <c r="R6555">
        <f>TablaDatos[[#This Row],[Aux2]]/10000000000000</f>
        <v>2107.72385294369</v>
      </c>
      <c r="S6555" s="1">
        <v>2.10772385294369E+16</v>
      </c>
      <c r="T6555" s="7">
        <f>TablaDatos[[#This Row],[Aux3]]/100000000000000</f>
        <v>244.52510646884801</v>
      </c>
      <c r="U6555" s="1">
        <v>2.44525106468848E+16</v>
      </c>
      <c r="V6555">
        <v>159.1</v>
      </c>
      <c r="W6555">
        <v>93</v>
      </c>
    </row>
    <row r="6556" spans="1:23">
      <c r="A6556">
        <v>2013</v>
      </c>
      <c r="B6556">
        <v>55</v>
      </c>
      <c r="C6556" t="s">
        <v>23</v>
      </c>
      <c r="D6556" t="s">
        <v>30</v>
      </c>
      <c r="E6556" t="s">
        <v>19</v>
      </c>
      <c r="F6556" t="s">
        <v>19</v>
      </c>
      <c r="G6556" t="s">
        <v>28</v>
      </c>
      <c r="H6556" s="3">
        <v>17512.77</v>
      </c>
      <c r="I6556" t="s">
        <v>21</v>
      </c>
      <c r="J6556" t="s">
        <v>22</v>
      </c>
      <c r="K65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29.6341554645884</v>
      </c>
      <c r="L6556" s="5">
        <f>TablaDatos[[#This Row],[IMC_raw]]/1000000000000000</f>
        <v>2.9634155464588399</v>
      </c>
      <c r="M6556" s="2">
        <v>2963415546458840</v>
      </c>
      <c r="N65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6" s="13">
        <f t="shared" si="102"/>
        <v>6555</v>
      </c>
      <c r="P6556" s="2" t="str">
        <f>IF(TablaDatos[[#This Row],[Diabetes]]=0,"No","Si")</f>
        <v>No</v>
      </c>
      <c r="Q6556">
        <v>0</v>
      </c>
      <c r="R6556">
        <f>TablaDatos[[#This Row],[Aux2]]/10000000000000</f>
        <v>2135.15445695977</v>
      </c>
      <c r="S6556" s="1">
        <v>2.13515445695977E+16</v>
      </c>
      <c r="T6556" s="7">
        <f>TablaDatos[[#This Row],[Aux3]]/100000000000000</f>
        <v>26.526449588044802</v>
      </c>
      <c r="U6556" s="1">
        <v>2652644958804480</v>
      </c>
      <c r="V6556">
        <v>154.9</v>
      </c>
      <c r="W6556">
        <v>95.5</v>
      </c>
    </row>
    <row r="6557" spans="1:23">
      <c r="A6557">
        <v>2013</v>
      </c>
      <c r="B6557">
        <v>45</v>
      </c>
      <c r="C6557" t="s">
        <v>16</v>
      </c>
      <c r="D6557" t="s">
        <v>72</v>
      </c>
      <c r="E6557" t="s">
        <v>18</v>
      </c>
      <c r="F6557" t="s">
        <v>24</v>
      </c>
      <c r="G6557" t="s">
        <v>20</v>
      </c>
      <c r="H6557" s="3">
        <v>24824.32</v>
      </c>
      <c r="I6557" t="s">
        <v>21</v>
      </c>
      <c r="J6557" t="s">
        <v>18</v>
      </c>
      <c r="K65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29.575164357943599</v>
      </c>
      <c r="L6557" s="6">
        <f>TablaDatos[[#This Row],[IMC_raw]]/1000000000000000</f>
        <v>29.575164357943599</v>
      </c>
      <c r="M6557" s="2">
        <v>2.95751643579436E+16</v>
      </c>
      <c r="N65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7" s="13">
        <f t="shared" si="102"/>
        <v>6556</v>
      </c>
      <c r="P6557" s="2" t="str">
        <f>IF(TablaDatos[[#This Row],[Diabetes]]=0,"No","Si")</f>
        <v>No</v>
      </c>
      <c r="Q6557">
        <v>0</v>
      </c>
      <c r="R6557">
        <f>TablaDatos[[#This Row],[Aux2]]/10000000000000</f>
        <v>2000.2972897283501</v>
      </c>
      <c r="S6557" s="1">
        <v>2.00029728972835E+16</v>
      </c>
      <c r="T6557" s="7">
        <f>TablaDatos[[#This Row],[Aux3]]/100000000000000</f>
        <v>20.448725512941099</v>
      </c>
      <c r="U6557" s="1">
        <v>2044872551294110</v>
      </c>
      <c r="V6557">
        <v>132.1</v>
      </c>
      <c r="W6557">
        <v>88.1</v>
      </c>
    </row>
    <row r="6558" spans="1:23">
      <c r="A6558">
        <v>2013</v>
      </c>
      <c r="B6558">
        <v>42</v>
      </c>
      <c r="C6558" t="s">
        <v>23</v>
      </c>
      <c r="D6558" t="s">
        <v>72</v>
      </c>
      <c r="E6558" t="s">
        <v>18</v>
      </c>
      <c r="F6558" t="s">
        <v>35</v>
      </c>
      <c r="G6558" t="s">
        <v>39</v>
      </c>
      <c r="H6558" s="3">
        <v>20387.12</v>
      </c>
      <c r="I6558" t="s">
        <v>19</v>
      </c>
      <c r="J6558" t="s">
        <v>18</v>
      </c>
      <c r="K65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29.562709535231001</v>
      </c>
      <c r="L6558" s="5">
        <f>TablaDatos[[#This Row],[IMC_raw]]/1000000000000000</f>
        <v>29.562709535231001</v>
      </c>
      <c r="M6558" s="2">
        <v>2.9562709535231E+16</v>
      </c>
      <c r="N65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8" s="13">
        <f t="shared" si="102"/>
        <v>6557</v>
      </c>
      <c r="P6558" s="2" t="str">
        <f>IF(TablaDatos[[#This Row],[Diabetes]]=0,"No","Si")</f>
        <v>No</v>
      </c>
      <c r="Q6558">
        <v>0</v>
      </c>
      <c r="R6558">
        <f>TablaDatos[[#This Row],[Aux2]]/10000000000000</f>
        <v>2023.4755431810299</v>
      </c>
      <c r="S6558" s="1">
        <v>2.02347554318103E+16</v>
      </c>
      <c r="T6558" s="7">
        <f>TablaDatos[[#This Row],[Aux3]]/100000000000000</f>
        <v>242.04254710163599</v>
      </c>
      <c r="U6558" s="1">
        <v>2.42042547101636E+16</v>
      </c>
      <c r="V6558">
        <v>140</v>
      </c>
      <c r="W6558">
        <v>90.6</v>
      </c>
    </row>
    <row r="6559" spans="1:23">
      <c r="A6559">
        <v>2013</v>
      </c>
      <c r="B6559">
        <v>70</v>
      </c>
      <c r="C6559" t="s">
        <v>23</v>
      </c>
      <c r="D6559" t="s">
        <v>17</v>
      </c>
      <c r="E6559" t="s">
        <v>19</v>
      </c>
      <c r="F6559" t="s">
        <v>35</v>
      </c>
      <c r="G6559" t="s">
        <v>25</v>
      </c>
      <c r="H6559" s="3">
        <v>21133.27</v>
      </c>
      <c r="I6559" t="s">
        <v>19</v>
      </c>
      <c r="J6559" t="s">
        <v>22</v>
      </c>
      <c r="K65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29.541039394215499</v>
      </c>
      <c r="L6559" s="5">
        <f>TablaDatos[[#This Row],[IMC_raw]]/1000000000000000</f>
        <v>29.541039394215499</v>
      </c>
      <c r="M6559" s="2">
        <v>2.95410393942155E+16</v>
      </c>
      <c r="N65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59" s="13">
        <f t="shared" si="102"/>
        <v>6558</v>
      </c>
      <c r="P6559" s="2" t="str">
        <f>IF(TablaDatos[[#This Row],[Diabetes]]=0,"No","Si")</f>
        <v>No</v>
      </c>
      <c r="Q6559">
        <v>0</v>
      </c>
      <c r="R6559">
        <f>TablaDatos[[#This Row],[Aux2]]/10000000000000</f>
        <v>2085.4767732953101</v>
      </c>
      <c r="S6559" s="1">
        <v>2.08547677329531E+16</v>
      </c>
      <c r="T6559" s="7">
        <f>TablaDatos[[#This Row],[Aux3]]/100000000000000</f>
        <v>221.21478950260899</v>
      </c>
      <c r="U6559" s="1">
        <v>2.21214789502609E+16</v>
      </c>
      <c r="V6559">
        <v>163.9</v>
      </c>
      <c r="W6559">
        <v>100.8</v>
      </c>
    </row>
    <row r="6560" spans="1:23">
      <c r="A6560">
        <v>2013</v>
      </c>
      <c r="B6560">
        <v>64</v>
      </c>
      <c r="C6560" t="s">
        <v>23</v>
      </c>
      <c r="D6560" t="s">
        <v>29</v>
      </c>
      <c r="E6560" t="s">
        <v>18</v>
      </c>
      <c r="F6560" t="s">
        <v>19</v>
      </c>
      <c r="G6560" t="s">
        <v>28</v>
      </c>
      <c r="H6560" s="3">
        <v>13775.22</v>
      </c>
      <c r="I6560" t="s">
        <v>21</v>
      </c>
      <c r="J6560" t="s">
        <v>18</v>
      </c>
      <c r="K65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29.513148206136901</v>
      </c>
      <c r="L6560" s="6">
        <f>TablaDatos[[#This Row],[IMC_raw]]/1000000000000000</f>
        <v>29.513148206136901</v>
      </c>
      <c r="M6560" s="2">
        <v>2.95131482061369E+16</v>
      </c>
      <c r="N65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0" s="13">
        <f t="shared" si="102"/>
        <v>6559</v>
      </c>
      <c r="P6560" s="2" t="str">
        <f>IF(TablaDatos[[#This Row],[Diabetes]]=0,"No","Si")</f>
        <v>No</v>
      </c>
      <c r="Q6560">
        <v>0</v>
      </c>
      <c r="R6560">
        <f>TablaDatos[[#This Row],[Aux2]]/10000000000000</f>
        <v>23.467642710605698</v>
      </c>
      <c r="S6560" s="1">
        <v>234676427106057</v>
      </c>
      <c r="T6560" s="7">
        <f>TablaDatos[[#This Row],[Aux3]]/100000000000000</f>
        <v>249.16506246274901</v>
      </c>
      <c r="U6560" s="1">
        <v>2.49165062462749E+16</v>
      </c>
      <c r="V6560">
        <v>149.30000000000001</v>
      </c>
      <c r="W6560">
        <v>95.1</v>
      </c>
    </row>
    <row r="6561" spans="1:23">
      <c r="A6561">
        <v>2013</v>
      </c>
      <c r="B6561">
        <v>60</v>
      </c>
      <c r="C6561" t="s">
        <v>23</v>
      </c>
      <c r="D6561" t="s">
        <v>72</v>
      </c>
      <c r="E6561" t="s">
        <v>18</v>
      </c>
      <c r="F6561" t="s">
        <v>19</v>
      </c>
      <c r="G6561" t="s">
        <v>28</v>
      </c>
      <c r="H6561" s="3">
        <v>14104.17</v>
      </c>
      <c r="I6561" t="s">
        <v>21</v>
      </c>
      <c r="J6561" t="s">
        <v>19</v>
      </c>
      <c r="K65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29.504022021650499</v>
      </c>
      <c r="L6561" s="5">
        <f>TablaDatos[[#This Row],[IMC_raw]]/1000000000000000</f>
        <v>2.95040220216505</v>
      </c>
      <c r="M6561" s="2">
        <v>2950402202165050</v>
      </c>
      <c r="N65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1" s="13">
        <f t="shared" si="102"/>
        <v>6560</v>
      </c>
      <c r="P6561" s="2" t="str">
        <f>IF(TablaDatos[[#This Row],[Diabetes]]=0,"No","Si")</f>
        <v>No</v>
      </c>
      <c r="Q6561">
        <v>0</v>
      </c>
      <c r="R6561">
        <f>TablaDatos[[#This Row],[Aux2]]/10000000000000</f>
        <v>2282.5182549564802</v>
      </c>
      <c r="S6561" s="1">
        <v>2.28251825495648E+16</v>
      </c>
      <c r="T6561" s="7">
        <f>TablaDatos[[#This Row],[Aux3]]/100000000000000</f>
        <v>253.480642617489</v>
      </c>
      <c r="U6561" s="1">
        <v>2.53480642617489E+16</v>
      </c>
      <c r="V6561">
        <v>156.19999999999999</v>
      </c>
      <c r="W6561">
        <v>96.5</v>
      </c>
    </row>
    <row r="6562" spans="1:23">
      <c r="A6562">
        <v>2013</v>
      </c>
      <c r="B6562">
        <v>65</v>
      </c>
      <c r="C6562" t="s">
        <v>23</v>
      </c>
      <c r="D6562" t="s">
        <v>29</v>
      </c>
      <c r="E6562" t="s">
        <v>21</v>
      </c>
      <c r="F6562" t="s">
        <v>24</v>
      </c>
      <c r="G6562" t="s">
        <v>25</v>
      </c>
      <c r="H6562" s="3">
        <v>8989.3700000000008</v>
      </c>
      <c r="I6562" t="s">
        <v>21</v>
      </c>
      <c r="J6562" t="s">
        <v>18</v>
      </c>
      <c r="K65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29.5000264859639</v>
      </c>
      <c r="L6562" s="6">
        <f>TablaDatos[[#This Row],[IMC_raw]]/1000000000000000</f>
        <v>29.5000264859639</v>
      </c>
      <c r="M6562" s="2">
        <v>2.95000264859639E+16</v>
      </c>
      <c r="N65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2" s="13">
        <f t="shared" si="102"/>
        <v>6561</v>
      </c>
      <c r="P6562" s="2" t="str">
        <f>IF(TablaDatos[[#This Row],[Diabetes]]=0,"No","Si")</f>
        <v>Si</v>
      </c>
      <c r="Q6562">
        <v>1</v>
      </c>
      <c r="R6562">
        <f>TablaDatos[[#This Row],[Aux2]]/10000000000000</f>
        <v>2284.4945377045501</v>
      </c>
      <c r="S6562" s="1">
        <v>2.28449453770455E+16</v>
      </c>
      <c r="T6562" s="7">
        <f>TablaDatos[[#This Row],[Aux3]]/100000000000000</f>
        <v>274.35211020684301</v>
      </c>
      <c r="U6562" s="1">
        <v>2.74352110206843E+16</v>
      </c>
      <c r="V6562">
        <v>166.2</v>
      </c>
      <c r="W6562">
        <v>101.6</v>
      </c>
    </row>
    <row r="6563" spans="1:23">
      <c r="A6563">
        <v>2013</v>
      </c>
      <c r="B6563">
        <v>50</v>
      </c>
      <c r="C6563" t="s">
        <v>16</v>
      </c>
      <c r="D6563" t="s">
        <v>29</v>
      </c>
      <c r="E6563" t="s">
        <v>18</v>
      </c>
      <c r="F6563" t="s">
        <v>19</v>
      </c>
      <c r="G6563" t="s">
        <v>20</v>
      </c>
      <c r="H6563" s="3">
        <v>21546.799999999999</v>
      </c>
      <c r="I6563" t="s">
        <v>21</v>
      </c>
      <c r="J6563" t="s">
        <v>18</v>
      </c>
      <c r="K65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29.458993924306803</v>
      </c>
      <c r="L6563" s="6">
        <f>TablaDatos[[#This Row],[IMC_raw]]/1000000000000000</f>
        <v>2.9458993924306802</v>
      </c>
      <c r="M6563" s="2">
        <v>2945899392430680</v>
      </c>
      <c r="N65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3" s="13">
        <f t="shared" si="102"/>
        <v>6562</v>
      </c>
      <c r="P6563" s="2" t="str">
        <f>IF(TablaDatos[[#This Row],[Diabetes]]=0,"No","Si")</f>
        <v>No</v>
      </c>
      <c r="Q6563">
        <v>0</v>
      </c>
      <c r="R6563">
        <f>TablaDatos[[#This Row],[Aux2]]/10000000000000</f>
        <v>2026.1502935045501</v>
      </c>
      <c r="S6563" s="1">
        <v>2.02615029350455E+16</v>
      </c>
      <c r="T6563" s="7">
        <f>TablaDatos[[#This Row],[Aux3]]/100000000000000</f>
        <v>234.53274976550199</v>
      </c>
      <c r="U6563" s="1">
        <v>2.34532749765502E+16</v>
      </c>
      <c r="V6563">
        <v>140.6</v>
      </c>
      <c r="W6563">
        <v>85.8</v>
      </c>
    </row>
    <row r="6564" spans="1:23">
      <c r="A6564">
        <v>2013</v>
      </c>
      <c r="B6564">
        <v>49</v>
      </c>
      <c r="C6564" t="s">
        <v>16</v>
      </c>
      <c r="D6564" t="s">
        <v>34</v>
      </c>
      <c r="E6564" t="s">
        <v>21</v>
      </c>
      <c r="F6564" t="s">
        <v>24</v>
      </c>
      <c r="G6564" t="s">
        <v>20</v>
      </c>
      <c r="H6564" s="3">
        <v>16084.6</v>
      </c>
      <c r="I6564" t="s">
        <v>19</v>
      </c>
      <c r="J6564" t="s">
        <v>18</v>
      </c>
      <c r="K65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29.430702602371401</v>
      </c>
      <c r="L6564" s="5">
        <f>TablaDatos[[#This Row],[IMC_raw]]/1000000000000000</f>
        <v>29.430702602371401</v>
      </c>
      <c r="M6564" s="2">
        <v>2.94307026023714E+16</v>
      </c>
      <c r="N65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4" s="13">
        <f t="shared" si="102"/>
        <v>6563</v>
      </c>
      <c r="P6564" s="2" t="str">
        <f>IF(TablaDatos[[#This Row],[Diabetes]]=0,"No","Si")</f>
        <v>No</v>
      </c>
      <c r="Q6564">
        <v>0</v>
      </c>
      <c r="R6564">
        <f>TablaDatos[[#This Row],[Aux2]]/10000000000000</f>
        <v>195.308840686899</v>
      </c>
      <c r="S6564" s="1">
        <v>1953088406868990</v>
      </c>
      <c r="T6564" s="7">
        <f>TablaDatos[[#This Row],[Aux3]]/100000000000000</f>
        <v>200.91804419409399</v>
      </c>
      <c r="U6564" s="1">
        <v>2.00918044194094E+16</v>
      </c>
      <c r="V6564">
        <v>147.69999999999999</v>
      </c>
      <c r="W6564">
        <v>95.8</v>
      </c>
    </row>
    <row r="6565" spans="1:23">
      <c r="A6565">
        <v>2013</v>
      </c>
      <c r="B6565">
        <v>40</v>
      </c>
      <c r="C6565" t="s">
        <v>16</v>
      </c>
      <c r="D6565" t="s">
        <v>72</v>
      </c>
      <c r="E6565" t="s">
        <v>18</v>
      </c>
      <c r="F6565" t="s">
        <v>19</v>
      </c>
      <c r="G6565" t="s">
        <v>39</v>
      </c>
      <c r="H6565" s="3">
        <v>26505.19</v>
      </c>
      <c r="I6565" t="s">
        <v>19</v>
      </c>
      <c r="J6565" t="s">
        <v>18</v>
      </c>
      <c r="K65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29.390597748634899</v>
      </c>
      <c r="L6565" s="6">
        <f>TablaDatos[[#This Row],[IMC_raw]]/1000000000000000</f>
        <v>29.390597748634899</v>
      </c>
      <c r="M6565" s="2">
        <v>2.93905977486349E+16</v>
      </c>
      <c r="N65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5" s="13">
        <f t="shared" si="102"/>
        <v>6564</v>
      </c>
      <c r="P6565" s="2" t="str">
        <f>IF(TablaDatos[[#This Row],[Diabetes]]=0,"No","Si")</f>
        <v>No</v>
      </c>
      <c r="Q6565">
        <v>0</v>
      </c>
      <c r="R6565">
        <f>TablaDatos[[#This Row],[Aux2]]/10000000000000</f>
        <v>1953.17279045805</v>
      </c>
      <c r="S6565" s="1">
        <v>1.95317279045805E+16</v>
      </c>
      <c r="T6565" s="7">
        <f>TablaDatos[[#This Row],[Aux3]]/100000000000000</f>
        <v>264.47840641300797</v>
      </c>
      <c r="U6565" s="1">
        <v>2.64478406413008E+16</v>
      </c>
      <c r="V6565">
        <v>135.30000000000001</v>
      </c>
      <c r="W6565">
        <v>91.2</v>
      </c>
    </row>
    <row r="6566" spans="1:23">
      <c r="A6566">
        <v>2013</v>
      </c>
      <c r="B6566">
        <v>60</v>
      </c>
      <c r="C6566" t="s">
        <v>23</v>
      </c>
      <c r="D6566" t="s">
        <v>34</v>
      </c>
      <c r="E6566" t="s">
        <v>18</v>
      </c>
      <c r="F6566" t="s">
        <v>24</v>
      </c>
      <c r="G6566" t="s">
        <v>28</v>
      </c>
      <c r="H6566" s="3">
        <v>9445.33</v>
      </c>
      <c r="I6566" t="s">
        <v>21</v>
      </c>
      <c r="J6566" t="s">
        <v>22</v>
      </c>
      <c r="K65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29.3827187527693</v>
      </c>
      <c r="L6566" s="6">
        <f>TablaDatos[[#This Row],[IMC_raw]]/1000000000000000</f>
        <v>29.3827187527693</v>
      </c>
      <c r="M6566" s="2">
        <v>2.93827187527693E+16</v>
      </c>
      <c r="N65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6" s="13">
        <f t="shared" si="102"/>
        <v>6565</v>
      </c>
      <c r="P6566" s="2" t="str">
        <f>IF(TablaDatos[[#This Row],[Diabetes]]=0,"No","Si")</f>
        <v>No</v>
      </c>
      <c r="Q6566">
        <v>0</v>
      </c>
      <c r="R6566">
        <f>TablaDatos[[#This Row],[Aux2]]/10000000000000</f>
        <v>2135.5054581777599</v>
      </c>
      <c r="S6566" s="1">
        <v>2.13550545817776E+16</v>
      </c>
      <c r="T6566" s="7">
        <f>TablaDatos[[#This Row],[Aux3]]/100000000000000</f>
        <v>241.292915446043</v>
      </c>
      <c r="U6566" s="1">
        <v>2.41292915446043E+16</v>
      </c>
      <c r="V6566">
        <v>157.4</v>
      </c>
      <c r="W6566">
        <v>95.7</v>
      </c>
    </row>
    <row r="6567" spans="1:23">
      <c r="A6567">
        <v>2013</v>
      </c>
      <c r="B6567">
        <v>44</v>
      </c>
      <c r="C6567" t="s">
        <v>16</v>
      </c>
      <c r="D6567" t="s">
        <v>37</v>
      </c>
      <c r="E6567" t="s">
        <v>19</v>
      </c>
      <c r="F6567" t="s">
        <v>24</v>
      </c>
      <c r="G6567" t="s">
        <v>39</v>
      </c>
      <c r="H6567" s="3">
        <v>17348.939999999999</v>
      </c>
      <c r="I6567" t="s">
        <v>19</v>
      </c>
      <c r="J6567" t="s">
        <v>18</v>
      </c>
      <c r="K65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29.365461062774699</v>
      </c>
      <c r="L6567" s="6">
        <f>TablaDatos[[#This Row],[IMC_raw]]/1000000000000000</f>
        <v>29.365461062774699</v>
      </c>
      <c r="M6567" s="2">
        <v>2.93654610627747E+16</v>
      </c>
      <c r="N65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7" s="13">
        <f t="shared" si="102"/>
        <v>6566</v>
      </c>
      <c r="P6567" s="2" t="str">
        <f>IF(TablaDatos[[#This Row],[Diabetes]]=0,"No","Si")</f>
        <v>No</v>
      </c>
      <c r="Q6567">
        <v>0</v>
      </c>
      <c r="R6567">
        <f>TablaDatos[[#This Row],[Aux2]]/10000000000000</f>
        <v>2077.8393447562698</v>
      </c>
      <c r="S6567" s="1">
        <v>2.07783934475627E+16</v>
      </c>
      <c r="T6567" s="7">
        <f>TablaDatos[[#This Row],[Aux3]]/100000000000000</f>
        <v>228.39601496343101</v>
      </c>
      <c r="U6567" s="1">
        <v>2.28396014963431E+16</v>
      </c>
      <c r="V6567">
        <v>155.5</v>
      </c>
      <c r="W6567">
        <v>88.8</v>
      </c>
    </row>
    <row r="6568" spans="1:23">
      <c r="A6568">
        <v>2013</v>
      </c>
      <c r="B6568">
        <v>49</v>
      </c>
      <c r="C6568" t="s">
        <v>23</v>
      </c>
      <c r="D6568" t="s">
        <v>33</v>
      </c>
      <c r="E6568" t="s">
        <v>18</v>
      </c>
      <c r="F6568" t="s">
        <v>19</v>
      </c>
      <c r="G6568" t="s">
        <v>20</v>
      </c>
      <c r="H6568" s="3">
        <v>23484.38</v>
      </c>
      <c r="I6568" t="s">
        <v>19</v>
      </c>
      <c r="J6568" t="s">
        <v>21</v>
      </c>
      <c r="K65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29.362232905353501</v>
      </c>
      <c r="L6568" s="6">
        <f>TablaDatos[[#This Row],[IMC_raw]]/1000000000000000</f>
        <v>29.362232905353501</v>
      </c>
      <c r="M6568" s="2">
        <v>2.93622329053535E+16</v>
      </c>
      <c r="N65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8" s="13">
        <f t="shared" si="102"/>
        <v>6567</v>
      </c>
      <c r="P6568" s="2" t="str">
        <f>IF(TablaDatos[[#This Row],[Diabetes]]=0,"No","Si")</f>
        <v>No</v>
      </c>
      <c r="Q6568">
        <v>0</v>
      </c>
      <c r="R6568">
        <f>TablaDatos[[#This Row],[Aux2]]/10000000000000</f>
        <v>2454.5143913756401</v>
      </c>
      <c r="S6568" s="1">
        <v>2.45451439137564E+16</v>
      </c>
      <c r="T6568" s="7">
        <f>TablaDatos[[#This Row],[Aux3]]/100000000000000</f>
        <v>213.57039531028201</v>
      </c>
      <c r="U6568" s="1">
        <v>2.13570395310282E+16</v>
      </c>
      <c r="V6568">
        <v>136.80000000000001</v>
      </c>
      <c r="W6568">
        <v>88.1</v>
      </c>
    </row>
    <row r="6569" spans="1:23">
      <c r="A6569">
        <v>2013</v>
      </c>
      <c r="B6569">
        <v>57</v>
      </c>
      <c r="C6569" t="s">
        <v>16</v>
      </c>
      <c r="D6569" t="s">
        <v>72</v>
      </c>
      <c r="E6569" t="s">
        <v>18</v>
      </c>
      <c r="F6569" t="s">
        <v>19</v>
      </c>
      <c r="G6569" t="s">
        <v>28</v>
      </c>
      <c r="H6569" s="3">
        <v>22822.62</v>
      </c>
      <c r="I6569" t="s">
        <v>21</v>
      </c>
      <c r="J6569" t="s">
        <v>22</v>
      </c>
      <c r="K65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29.346485077587399</v>
      </c>
      <c r="L6569" s="5">
        <f>TablaDatos[[#This Row],[IMC_raw]]/1000000000000000</f>
        <v>29.346485077587399</v>
      </c>
      <c r="M6569" s="2">
        <v>2.93464850775874E+16</v>
      </c>
      <c r="N65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69" s="13">
        <f t="shared" si="102"/>
        <v>6568</v>
      </c>
      <c r="P6569" s="2" t="str">
        <f>IF(TablaDatos[[#This Row],[Diabetes]]=0,"No","Si")</f>
        <v>No</v>
      </c>
      <c r="Q6569">
        <v>0</v>
      </c>
      <c r="R6569">
        <f>TablaDatos[[#This Row],[Aux2]]/10000000000000</f>
        <v>208.26298981091799</v>
      </c>
      <c r="S6569" s="1">
        <v>2082629898109180</v>
      </c>
      <c r="T6569" s="7">
        <f>TablaDatos[[#This Row],[Aux3]]/100000000000000</f>
        <v>218.49043635320999</v>
      </c>
      <c r="U6569" s="1">
        <v>2.1849043635321E+16</v>
      </c>
      <c r="V6569">
        <v>156.6</v>
      </c>
      <c r="W6569">
        <v>96.6</v>
      </c>
    </row>
    <row r="6570" spans="1:23">
      <c r="A6570">
        <v>2013</v>
      </c>
      <c r="B6570">
        <v>61</v>
      </c>
      <c r="C6570" t="s">
        <v>23</v>
      </c>
      <c r="D6570" t="s">
        <v>36</v>
      </c>
      <c r="E6570" t="s">
        <v>31</v>
      </c>
      <c r="F6570" t="s">
        <v>24</v>
      </c>
      <c r="G6570" t="s">
        <v>28</v>
      </c>
      <c r="H6570" s="3">
        <v>9221.07</v>
      </c>
      <c r="I6570" t="s">
        <v>21</v>
      </c>
      <c r="J6570" t="s">
        <v>19</v>
      </c>
      <c r="K65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29.346265765578398</v>
      </c>
      <c r="L6570" s="5">
        <f>TablaDatos[[#This Row],[IMC_raw]]/1000000000000000</f>
        <v>2.9346265765578399</v>
      </c>
      <c r="M6570" s="2">
        <v>2934626576557840</v>
      </c>
      <c r="N65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0" s="13">
        <f t="shared" si="102"/>
        <v>6569</v>
      </c>
      <c r="P6570" s="2" t="str">
        <f>IF(TablaDatos[[#This Row],[Diabetes]]=0,"No","Si")</f>
        <v>Si</v>
      </c>
      <c r="Q6570">
        <v>1</v>
      </c>
      <c r="R6570">
        <f>TablaDatos[[#This Row],[Aux2]]/10000000000000</f>
        <v>2435.1989182684902</v>
      </c>
      <c r="S6570" s="1">
        <v>2.43519891826849E+16</v>
      </c>
      <c r="T6570" s="7">
        <f>TablaDatos[[#This Row],[Aux3]]/100000000000000</f>
        <v>265.68454200403102</v>
      </c>
      <c r="U6570" s="1">
        <v>2.65684542004031E+16</v>
      </c>
      <c r="V6570">
        <v>164</v>
      </c>
      <c r="W6570">
        <v>100.8</v>
      </c>
    </row>
    <row r="6571" spans="1:23">
      <c r="A6571">
        <v>2013</v>
      </c>
      <c r="B6571">
        <v>54</v>
      </c>
      <c r="C6571" t="s">
        <v>16</v>
      </c>
      <c r="D6571" t="s">
        <v>32</v>
      </c>
      <c r="E6571" t="s">
        <v>19</v>
      </c>
      <c r="F6571" t="s">
        <v>24</v>
      </c>
      <c r="G6571" t="s">
        <v>20</v>
      </c>
      <c r="H6571" s="3">
        <v>21903.49</v>
      </c>
      <c r="I6571" t="s">
        <v>21</v>
      </c>
      <c r="J6571" t="s">
        <v>22</v>
      </c>
      <c r="K65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29.345606990392401</v>
      </c>
      <c r="L6571" s="5">
        <f>TablaDatos[[#This Row],[IMC_raw]]/1000000000000000</f>
        <v>2.9345606990392401</v>
      </c>
      <c r="M6571" s="2">
        <v>2934560699039240</v>
      </c>
      <c r="N65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1" s="13">
        <f t="shared" si="102"/>
        <v>6570</v>
      </c>
      <c r="P6571" s="2" t="str">
        <f>IF(TablaDatos[[#This Row],[Diabetes]]=0,"No","Si")</f>
        <v>No</v>
      </c>
      <c r="Q6571">
        <v>0</v>
      </c>
      <c r="R6571">
        <f>TablaDatos[[#This Row],[Aux2]]/10000000000000</f>
        <v>2186.5324447995699</v>
      </c>
      <c r="S6571" s="1">
        <v>2.18653244479957E+16</v>
      </c>
      <c r="T6571" s="7">
        <f>TablaDatos[[#This Row],[Aux3]]/100000000000000</f>
        <v>236.15890978556101</v>
      </c>
      <c r="U6571" s="1">
        <v>2.36158909785561E+16</v>
      </c>
      <c r="V6571">
        <v>156.19999999999999</v>
      </c>
      <c r="W6571">
        <v>91.9</v>
      </c>
    </row>
    <row r="6572" spans="1:23">
      <c r="A6572">
        <v>2013</v>
      </c>
      <c r="B6572">
        <v>64</v>
      </c>
      <c r="C6572" t="s">
        <v>16</v>
      </c>
      <c r="D6572" t="s">
        <v>72</v>
      </c>
      <c r="E6572" t="s">
        <v>18</v>
      </c>
      <c r="F6572" t="s">
        <v>24</v>
      </c>
      <c r="G6572" t="s">
        <v>28</v>
      </c>
      <c r="H6572" s="3">
        <v>21116.69</v>
      </c>
      <c r="I6572" t="s">
        <v>19</v>
      </c>
      <c r="J6572" t="s">
        <v>22</v>
      </c>
      <c r="K65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29.329186847417802</v>
      </c>
      <c r="L6572" s="5">
        <f>TablaDatos[[#This Row],[IMC_raw]]/1000000000000000</f>
        <v>29.329186847417802</v>
      </c>
      <c r="M6572" s="2">
        <v>2.93291868474178E+16</v>
      </c>
      <c r="N65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2" s="13">
        <f t="shared" si="102"/>
        <v>6571</v>
      </c>
      <c r="P6572" s="2" t="str">
        <f>IF(TablaDatos[[#This Row],[Diabetes]]=0,"No","Si")</f>
        <v>No</v>
      </c>
      <c r="Q6572">
        <v>0</v>
      </c>
      <c r="R6572">
        <f>TablaDatos[[#This Row],[Aux2]]/10000000000000</f>
        <v>2192.38356259699</v>
      </c>
      <c r="S6572" s="1">
        <v>2.19238356259699E+16</v>
      </c>
      <c r="T6572" s="7">
        <f>TablaDatos[[#This Row],[Aux3]]/100000000000000</f>
        <v>23.9519538600291</v>
      </c>
      <c r="U6572" s="1">
        <v>2395195386002910</v>
      </c>
      <c r="V6572">
        <v>154</v>
      </c>
      <c r="W6572">
        <v>96.6</v>
      </c>
    </row>
    <row r="6573" spans="1:23">
      <c r="A6573">
        <v>2013</v>
      </c>
      <c r="B6573">
        <v>57</v>
      </c>
      <c r="C6573" t="s">
        <v>23</v>
      </c>
      <c r="D6573" t="s">
        <v>17</v>
      </c>
      <c r="E6573" t="s">
        <v>18</v>
      </c>
      <c r="F6573" t="s">
        <v>19</v>
      </c>
      <c r="G6573" t="s">
        <v>28</v>
      </c>
      <c r="H6573" s="3">
        <v>32449.599999999999</v>
      </c>
      <c r="I6573" t="s">
        <v>19</v>
      </c>
      <c r="J6573" t="s">
        <v>18</v>
      </c>
      <c r="K65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29.301506674178501</v>
      </c>
      <c r="L6573" s="6">
        <f>TablaDatos[[#This Row],[IMC_raw]]/1000000000000000</f>
        <v>29.301506674178501</v>
      </c>
      <c r="M6573" s="2">
        <v>2.93015066741785E+16</v>
      </c>
      <c r="N65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3" s="13">
        <f t="shared" si="102"/>
        <v>6572</v>
      </c>
      <c r="P6573" s="2" t="str">
        <f>IF(TablaDatos[[#This Row],[Diabetes]]=0,"No","Si")</f>
        <v>No</v>
      </c>
      <c r="Q6573">
        <v>0</v>
      </c>
      <c r="R6573">
        <f>TablaDatos[[#This Row],[Aux2]]/10000000000000</f>
        <v>2418.2940252227199</v>
      </c>
      <c r="S6573" s="1">
        <v>2.41829402522272E+16</v>
      </c>
      <c r="T6573" s="7">
        <f>TablaDatos[[#This Row],[Aux3]]/100000000000000</f>
        <v>235.855349511291</v>
      </c>
      <c r="U6573" s="1">
        <v>2.35855349511291E+16</v>
      </c>
      <c r="V6573">
        <v>163.69999999999999</v>
      </c>
      <c r="W6573">
        <v>92.2</v>
      </c>
    </row>
    <row r="6574" spans="1:23">
      <c r="A6574">
        <v>2013</v>
      </c>
      <c r="B6574">
        <v>43</v>
      </c>
      <c r="C6574" t="s">
        <v>16</v>
      </c>
      <c r="D6574" t="s">
        <v>73</v>
      </c>
      <c r="E6574" t="s">
        <v>18</v>
      </c>
      <c r="F6574" t="s">
        <v>35</v>
      </c>
      <c r="G6574" t="s">
        <v>39</v>
      </c>
      <c r="H6574" s="3">
        <v>31071.3</v>
      </c>
      <c r="I6574" t="s">
        <v>19</v>
      </c>
      <c r="J6574" t="s">
        <v>19</v>
      </c>
      <c r="K65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29.269641203277601</v>
      </c>
      <c r="L6574" s="5">
        <f>TablaDatos[[#This Row],[IMC_raw]]/1000000000000000</f>
        <v>29.269641203277601</v>
      </c>
      <c r="M6574" s="2">
        <v>2.92696412032776E+16</v>
      </c>
      <c r="N65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4" s="13">
        <f t="shared" si="102"/>
        <v>6573</v>
      </c>
      <c r="P6574" s="2" t="str">
        <f>IF(TablaDatos[[#This Row],[Diabetes]]=0,"No","Si")</f>
        <v>No</v>
      </c>
      <c r="Q6574">
        <v>0</v>
      </c>
      <c r="R6574">
        <f>TablaDatos[[#This Row],[Aux2]]/10000000000000</f>
        <v>2223.0653692301598</v>
      </c>
      <c r="S6574" s="1">
        <v>2.22306536923016E+16</v>
      </c>
      <c r="T6574" s="7">
        <f>TablaDatos[[#This Row],[Aux3]]/100000000000000</f>
        <v>23.3295740894951</v>
      </c>
      <c r="U6574" s="1">
        <v>2332957408949510</v>
      </c>
      <c r="V6574">
        <v>146.5</v>
      </c>
      <c r="W6574">
        <v>89.9</v>
      </c>
    </row>
    <row r="6575" spans="1:23">
      <c r="A6575">
        <v>2013</v>
      </c>
      <c r="B6575">
        <v>61</v>
      </c>
      <c r="C6575" t="s">
        <v>16</v>
      </c>
      <c r="D6575" t="s">
        <v>73</v>
      </c>
      <c r="E6575" t="s">
        <v>19</v>
      </c>
      <c r="F6575" t="s">
        <v>40</v>
      </c>
      <c r="G6575" t="s">
        <v>28</v>
      </c>
      <c r="H6575" s="3">
        <v>33295.129999999997</v>
      </c>
      <c r="I6575" t="s">
        <v>19</v>
      </c>
      <c r="J6575" t="s">
        <v>18</v>
      </c>
      <c r="K65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29.260485988629799</v>
      </c>
      <c r="L6575" s="6">
        <f>TablaDatos[[#This Row],[IMC_raw]]/1000000000000000</f>
        <v>29.260485988629799</v>
      </c>
      <c r="M6575" s="2">
        <v>2.92604859886298E+16</v>
      </c>
      <c r="N65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5" s="13">
        <f t="shared" si="102"/>
        <v>6574</v>
      </c>
      <c r="P6575" s="2" t="str">
        <f>IF(TablaDatos[[#This Row],[Diabetes]]=0,"No","Si")</f>
        <v>No</v>
      </c>
      <c r="Q6575">
        <v>0</v>
      </c>
      <c r="R6575">
        <f>TablaDatos[[#This Row],[Aux2]]/10000000000000</f>
        <v>2109.7180858499701</v>
      </c>
      <c r="S6575" s="1">
        <v>2.10971808584997E+16</v>
      </c>
      <c r="T6575" s="7">
        <f>TablaDatos[[#This Row],[Aux3]]/100000000000000</f>
        <v>25.615125611509502</v>
      </c>
      <c r="U6575" s="1">
        <v>2561512561150950</v>
      </c>
      <c r="V6575">
        <v>163.6</v>
      </c>
      <c r="W6575">
        <v>95.7</v>
      </c>
    </row>
    <row r="6576" spans="1:23">
      <c r="A6576">
        <v>2013</v>
      </c>
      <c r="B6576">
        <v>63</v>
      </c>
      <c r="C6576" t="s">
        <v>23</v>
      </c>
      <c r="D6576" t="s">
        <v>17</v>
      </c>
      <c r="E6576" t="s">
        <v>18</v>
      </c>
      <c r="F6576" t="s">
        <v>35</v>
      </c>
      <c r="G6576" t="s">
        <v>28</v>
      </c>
      <c r="H6576" s="3">
        <v>24503.35</v>
      </c>
      <c r="I6576" t="s">
        <v>21</v>
      </c>
      <c r="J6576" t="s">
        <v>18</v>
      </c>
      <c r="K65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29.238337685997799</v>
      </c>
      <c r="L6576" s="6">
        <f>TablaDatos[[#This Row],[IMC_raw]]/1000000000000000</f>
        <v>29.238337685997799</v>
      </c>
      <c r="M6576" s="2">
        <v>2.92383376859978E+16</v>
      </c>
      <c r="N65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6" s="13">
        <f t="shared" si="102"/>
        <v>6575</v>
      </c>
      <c r="P6576" s="2" t="str">
        <f>IF(TablaDatos[[#This Row],[Diabetes]]=0,"No","Si")</f>
        <v>No</v>
      </c>
      <c r="Q6576">
        <v>0</v>
      </c>
      <c r="R6576">
        <f>TablaDatos[[#This Row],[Aux2]]/10000000000000</f>
        <v>220.27114696625401</v>
      </c>
      <c r="S6576" s="1">
        <v>2202711469662540</v>
      </c>
      <c r="T6576" s="7">
        <f>TablaDatos[[#This Row],[Aux3]]/100000000000000</f>
        <v>19.7053168469489</v>
      </c>
      <c r="U6576" s="1">
        <v>1970531684694890</v>
      </c>
      <c r="V6576">
        <v>163</v>
      </c>
      <c r="W6576">
        <v>94</v>
      </c>
    </row>
    <row r="6577" spans="1:23">
      <c r="A6577">
        <v>2013</v>
      </c>
      <c r="B6577">
        <v>61</v>
      </c>
      <c r="C6577" t="s">
        <v>23</v>
      </c>
      <c r="D6577" t="s">
        <v>36</v>
      </c>
      <c r="E6577" t="s">
        <v>18</v>
      </c>
      <c r="F6577" t="s">
        <v>24</v>
      </c>
      <c r="G6577" t="s">
        <v>28</v>
      </c>
      <c r="H6577" s="3">
        <v>7856.62</v>
      </c>
      <c r="I6577" t="s">
        <v>19</v>
      </c>
      <c r="J6577" t="s">
        <v>22</v>
      </c>
      <c r="K65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29.202386858182798</v>
      </c>
      <c r="L6577" s="6">
        <f>TablaDatos[[#This Row],[IMC_raw]]/100000000000000</f>
        <v>29.202386858182798</v>
      </c>
      <c r="M6577" s="2">
        <v>2920238685818280</v>
      </c>
      <c r="N65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7" s="13">
        <f t="shared" si="102"/>
        <v>6576</v>
      </c>
      <c r="P6577" s="2" t="str">
        <f>IF(TablaDatos[[#This Row],[Diabetes]]=0,"No","Si")</f>
        <v>No</v>
      </c>
      <c r="Q6577">
        <v>0</v>
      </c>
      <c r="R6577">
        <f>TablaDatos[[#This Row],[Aux2]]/10000000000000</f>
        <v>226.23539828743</v>
      </c>
      <c r="S6577" s="1">
        <v>2262353982874300</v>
      </c>
      <c r="T6577" s="7">
        <f>TablaDatos[[#This Row],[Aux3]]/100000000000000</f>
        <v>255.42416842619099</v>
      </c>
      <c r="U6577" s="1">
        <v>2.55424168426191E+16</v>
      </c>
      <c r="V6577">
        <v>157.6</v>
      </c>
      <c r="W6577">
        <v>93.2</v>
      </c>
    </row>
    <row r="6578" spans="1:23">
      <c r="A6578">
        <v>2013</v>
      </c>
      <c r="B6578">
        <v>68</v>
      </c>
      <c r="C6578" t="s">
        <v>16</v>
      </c>
      <c r="D6578" t="s">
        <v>72</v>
      </c>
      <c r="E6578" t="s">
        <v>31</v>
      </c>
      <c r="F6578" t="s">
        <v>24</v>
      </c>
      <c r="G6578" t="s">
        <v>25</v>
      </c>
      <c r="H6578" s="3">
        <v>15344.65</v>
      </c>
      <c r="I6578" t="s">
        <v>21</v>
      </c>
      <c r="J6578" t="s">
        <v>18</v>
      </c>
      <c r="K65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29.170930034818298</v>
      </c>
      <c r="L6578" s="6">
        <f>TablaDatos[[#This Row],[IMC_raw]]/1000000000000000</f>
        <v>2.9170930034818299</v>
      </c>
      <c r="M6578" s="2">
        <v>2917093003481830</v>
      </c>
      <c r="N65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8" s="13">
        <f t="shared" si="102"/>
        <v>6577</v>
      </c>
      <c r="P6578" s="2" t="str">
        <f>IF(TablaDatos[[#This Row],[Diabetes]]=0,"No","Si")</f>
        <v>No</v>
      </c>
      <c r="Q6578">
        <v>0</v>
      </c>
      <c r="R6578">
        <f>TablaDatos[[#This Row],[Aux2]]/10000000000000</f>
        <v>216.699237063319</v>
      </c>
      <c r="S6578" s="1">
        <v>2166992370633190</v>
      </c>
      <c r="T6578" s="7">
        <f>TablaDatos[[#This Row],[Aux3]]/100000000000000</f>
        <v>27.3532417773479</v>
      </c>
      <c r="U6578" s="1">
        <v>2735324177734790</v>
      </c>
      <c r="V6578">
        <v>160.9</v>
      </c>
      <c r="W6578">
        <v>105.7</v>
      </c>
    </row>
    <row r="6579" spans="1:23">
      <c r="A6579">
        <v>2013</v>
      </c>
      <c r="B6579">
        <v>61</v>
      </c>
      <c r="C6579" t="s">
        <v>23</v>
      </c>
      <c r="D6579" t="s">
        <v>17</v>
      </c>
      <c r="E6579" t="s">
        <v>18</v>
      </c>
      <c r="F6579" t="s">
        <v>24</v>
      </c>
      <c r="G6579" t="s">
        <v>28</v>
      </c>
      <c r="H6579" s="3">
        <v>28005.1</v>
      </c>
      <c r="I6579" t="s">
        <v>19</v>
      </c>
      <c r="J6579" t="s">
        <v>22</v>
      </c>
      <c r="K65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29.167189943546102</v>
      </c>
      <c r="L6579" s="5">
        <f>TablaDatos[[#This Row],[IMC_raw]]/1000000000000000</f>
        <v>2.9167189943546101</v>
      </c>
      <c r="M6579" s="2">
        <v>2916718994354610</v>
      </c>
      <c r="N65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79" s="13">
        <f t="shared" si="102"/>
        <v>6578</v>
      </c>
      <c r="P6579" s="2" t="str">
        <f>IF(TablaDatos[[#This Row],[Diabetes]]=0,"No","Si")</f>
        <v>No</v>
      </c>
      <c r="Q6579">
        <v>0</v>
      </c>
      <c r="R6579">
        <f>TablaDatos[[#This Row],[Aux2]]/10000000000000</f>
        <v>2113.7168314589999</v>
      </c>
      <c r="S6579" s="1">
        <v>2.113716831459E+16</v>
      </c>
      <c r="T6579" s="7">
        <f>TablaDatos[[#This Row],[Aux3]]/100000000000000</f>
        <v>231.95340043319101</v>
      </c>
      <c r="U6579" s="1">
        <v>2.31953400433191E+16</v>
      </c>
      <c r="V6579">
        <v>147.6</v>
      </c>
      <c r="W6579">
        <v>90.1</v>
      </c>
    </row>
    <row r="6580" spans="1:23">
      <c r="A6580">
        <v>2013</v>
      </c>
      <c r="B6580">
        <v>45</v>
      </c>
      <c r="C6580" t="s">
        <v>16</v>
      </c>
      <c r="D6580" t="s">
        <v>74</v>
      </c>
      <c r="E6580" t="s">
        <v>19</v>
      </c>
      <c r="F6580" t="s">
        <v>35</v>
      </c>
      <c r="G6580" t="s">
        <v>20</v>
      </c>
      <c r="H6580" s="3">
        <v>30989.74</v>
      </c>
      <c r="I6580" t="s">
        <v>21</v>
      </c>
      <c r="J6580" t="s">
        <v>21</v>
      </c>
      <c r="K65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29.161858910955697</v>
      </c>
      <c r="L6580" s="5">
        <f>TablaDatos[[#This Row],[IMC_raw]]/1000000000000000</f>
        <v>2.9161858910955698</v>
      </c>
      <c r="M6580" s="2">
        <v>2916185891095570</v>
      </c>
      <c r="N65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0" s="13">
        <f t="shared" si="102"/>
        <v>6579</v>
      </c>
      <c r="P6580" s="2" t="str">
        <f>IF(TablaDatos[[#This Row],[Diabetes]]=0,"No","Si")</f>
        <v>No</v>
      </c>
      <c r="Q6580">
        <v>0</v>
      </c>
      <c r="R6580">
        <f>TablaDatos[[#This Row],[Aux2]]/10000000000000</f>
        <v>1768.65561733407</v>
      </c>
      <c r="S6580" s="1">
        <v>1.76865561733407E+16</v>
      </c>
      <c r="T6580" s="7">
        <f>TablaDatos[[#This Row],[Aux3]]/100000000000000</f>
        <v>226.736961445459</v>
      </c>
      <c r="U6580" s="1">
        <v>2.26736961445459E+16</v>
      </c>
      <c r="V6580">
        <v>147.5</v>
      </c>
      <c r="W6580">
        <v>91.2</v>
      </c>
    </row>
    <row r="6581" spans="1:23">
      <c r="A6581">
        <v>2013</v>
      </c>
      <c r="B6581">
        <v>55</v>
      </c>
      <c r="C6581" t="s">
        <v>23</v>
      </c>
      <c r="D6581" t="s">
        <v>33</v>
      </c>
      <c r="E6581" t="s">
        <v>18</v>
      </c>
      <c r="F6581" t="s">
        <v>19</v>
      </c>
      <c r="G6581" t="s">
        <v>28</v>
      </c>
      <c r="H6581" s="3">
        <v>26770.5</v>
      </c>
      <c r="I6581" t="s">
        <v>19</v>
      </c>
      <c r="J6581" t="s">
        <v>22</v>
      </c>
      <c r="K65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29.1590831197177</v>
      </c>
      <c r="L6581" s="5">
        <f>TablaDatos[[#This Row],[IMC_raw]]/1000000000000000</f>
        <v>29.1590831197177</v>
      </c>
      <c r="M6581" s="2">
        <v>2.91590831197177E+16</v>
      </c>
      <c r="N65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1" s="13">
        <f t="shared" si="102"/>
        <v>6580</v>
      </c>
      <c r="P6581" s="2" t="str">
        <f>IF(TablaDatos[[#This Row],[Diabetes]]=0,"No","Si")</f>
        <v>No</v>
      </c>
      <c r="Q6581">
        <v>0</v>
      </c>
      <c r="R6581">
        <f>TablaDatos[[#This Row],[Aux2]]/10000000000000</f>
        <v>2055.1273696572598</v>
      </c>
      <c r="S6581" s="1">
        <v>2.05512736965726E+16</v>
      </c>
      <c r="T6581" s="7">
        <f>TablaDatos[[#This Row],[Aux3]]/100000000000000</f>
        <v>223.28721402031101</v>
      </c>
      <c r="U6581" s="1">
        <v>2.23287214020311E+16</v>
      </c>
      <c r="V6581">
        <v>153.19999999999999</v>
      </c>
      <c r="W6581">
        <v>89.7</v>
      </c>
    </row>
    <row r="6582" spans="1:23">
      <c r="A6582">
        <v>2013</v>
      </c>
      <c r="B6582">
        <v>69</v>
      </c>
      <c r="C6582" t="s">
        <v>16</v>
      </c>
      <c r="D6582" t="s">
        <v>29</v>
      </c>
      <c r="E6582" t="s">
        <v>21</v>
      </c>
      <c r="F6582" t="s">
        <v>24</v>
      </c>
      <c r="G6582" t="s">
        <v>25</v>
      </c>
      <c r="H6582" s="3">
        <v>9364.1299999999992</v>
      </c>
      <c r="I6582" t="s">
        <v>21</v>
      </c>
      <c r="J6582" t="s">
        <v>18</v>
      </c>
      <c r="K65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29.155025496030898</v>
      </c>
      <c r="L6582" s="6">
        <f>TablaDatos[[#This Row],[IMC_raw]]/1000000000000000</f>
        <v>29.155025496030898</v>
      </c>
      <c r="M6582" s="2">
        <v>2.91550254960309E+16</v>
      </c>
      <c r="N65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2" s="13">
        <f t="shared" si="102"/>
        <v>6581</v>
      </c>
      <c r="P6582" s="2" t="str">
        <f>IF(TablaDatos[[#This Row],[Diabetes]]=0,"No","Si")</f>
        <v>Si</v>
      </c>
      <c r="Q6582">
        <v>1</v>
      </c>
      <c r="R6582">
        <f>TablaDatos[[#This Row],[Aux2]]/10000000000000</f>
        <v>2265.4216030060502</v>
      </c>
      <c r="S6582" s="1">
        <v>2.26542160300605E+16</v>
      </c>
      <c r="T6582" s="7">
        <f>TablaDatos[[#This Row],[Aux3]]/100000000000000</f>
        <v>238.756674994462</v>
      </c>
      <c r="U6582" s="1">
        <v>2.38756674994462E+16</v>
      </c>
      <c r="V6582">
        <v>170</v>
      </c>
      <c r="W6582">
        <v>103.4</v>
      </c>
    </row>
    <row r="6583" spans="1:23">
      <c r="A6583">
        <v>2013</v>
      </c>
      <c r="B6583">
        <v>55</v>
      </c>
      <c r="C6583" t="s">
        <v>23</v>
      </c>
      <c r="D6583" t="s">
        <v>71</v>
      </c>
      <c r="E6583" t="s">
        <v>31</v>
      </c>
      <c r="F6583" t="s">
        <v>19</v>
      </c>
      <c r="G6583" t="s">
        <v>28</v>
      </c>
      <c r="H6583" s="3">
        <v>15191.45</v>
      </c>
      <c r="I6583" t="s">
        <v>19</v>
      </c>
      <c r="J6583" t="s">
        <v>18</v>
      </c>
      <c r="K65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29.1452871921046</v>
      </c>
      <c r="L6583" s="6">
        <f>TablaDatos[[#This Row],[IMC_raw]]/1000000000000000</f>
        <v>29.1452871921046</v>
      </c>
      <c r="M6583" s="2">
        <v>2.91452871921046E+16</v>
      </c>
      <c r="N65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3" s="13">
        <f t="shared" si="102"/>
        <v>6582</v>
      </c>
      <c r="P6583" s="2" t="str">
        <f>IF(TablaDatos[[#This Row],[Diabetes]]=0,"No","Si")</f>
        <v>No</v>
      </c>
      <c r="Q6583">
        <v>0</v>
      </c>
      <c r="R6583">
        <f>TablaDatos[[#This Row],[Aux2]]/10000000000000</f>
        <v>2109.9573020601101</v>
      </c>
      <c r="S6583" s="1">
        <v>2.10995730206011E+16</v>
      </c>
      <c r="T6583" s="7">
        <f>TablaDatos[[#This Row],[Aux3]]/100000000000000</f>
        <v>23.159775643833999</v>
      </c>
      <c r="U6583" s="1">
        <v>2315977564383400</v>
      </c>
      <c r="V6583">
        <v>162.1</v>
      </c>
      <c r="W6583">
        <v>99.1</v>
      </c>
    </row>
    <row r="6584" spans="1:23">
      <c r="A6584">
        <v>2013</v>
      </c>
      <c r="B6584">
        <v>64</v>
      </c>
      <c r="C6584" t="s">
        <v>16</v>
      </c>
      <c r="D6584" t="s">
        <v>29</v>
      </c>
      <c r="E6584" t="s">
        <v>18</v>
      </c>
      <c r="F6584" t="s">
        <v>24</v>
      </c>
      <c r="G6584" t="s">
        <v>28</v>
      </c>
      <c r="H6584" s="3">
        <v>17524.13</v>
      </c>
      <c r="I6584" t="s">
        <v>19</v>
      </c>
      <c r="J6584" t="s">
        <v>22</v>
      </c>
      <c r="K65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29.1248105840906</v>
      </c>
      <c r="L6584" s="5">
        <f>TablaDatos[[#This Row],[IMC_raw]]/1000000000000000</f>
        <v>2.9124810584090599</v>
      </c>
      <c r="M6584" s="2">
        <v>2912481058409060</v>
      </c>
      <c r="N65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4" s="13">
        <f t="shared" si="102"/>
        <v>6583</v>
      </c>
      <c r="P6584" s="2" t="str">
        <f>IF(TablaDatos[[#This Row],[Diabetes]]=0,"No","Si")</f>
        <v>No</v>
      </c>
      <c r="Q6584">
        <v>0</v>
      </c>
      <c r="R6584">
        <f>TablaDatos[[#This Row],[Aux2]]/10000000000000</f>
        <v>2103.4903789862301</v>
      </c>
      <c r="S6584" s="1">
        <v>2.10349037898623E+16</v>
      </c>
      <c r="T6584" s="7">
        <f>TablaDatos[[#This Row],[Aux3]]/100000000000000</f>
        <v>22.959535024603401</v>
      </c>
      <c r="U6584" s="1">
        <v>2295953502460340</v>
      </c>
      <c r="V6584">
        <v>144.19999999999999</v>
      </c>
      <c r="W6584">
        <v>101.7</v>
      </c>
    </row>
    <row r="6585" spans="1:23">
      <c r="A6585">
        <v>2013</v>
      </c>
      <c r="B6585">
        <v>43</v>
      </c>
      <c r="C6585" t="s">
        <v>23</v>
      </c>
      <c r="D6585" t="s">
        <v>73</v>
      </c>
      <c r="E6585" t="s">
        <v>18</v>
      </c>
      <c r="F6585" t="s">
        <v>19</v>
      </c>
      <c r="G6585" t="s">
        <v>39</v>
      </c>
      <c r="H6585" s="3">
        <v>33029.360000000001</v>
      </c>
      <c r="I6585" t="s">
        <v>19</v>
      </c>
      <c r="J6585" t="s">
        <v>18</v>
      </c>
      <c r="K65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29.110963128154701</v>
      </c>
      <c r="L6585" s="5">
        <f>TablaDatos[[#This Row],[IMC_raw]]/1000000000000000</f>
        <v>29.110963128154701</v>
      </c>
      <c r="M6585" s="2">
        <v>2.91109631281547E+16</v>
      </c>
      <c r="N65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5" s="13">
        <f t="shared" si="102"/>
        <v>6584</v>
      </c>
      <c r="P6585" s="2" t="str">
        <f>IF(TablaDatos[[#This Row],[Diabetes]]=0,"No","Si")</f>
        <v>No</v>
      </c>
      <c r="Q6585">
        <v>0</v>
      </c>
      <c r="R6585">
        <f>TablaDatos[[#This Row],[Aux2]]/10000000000000</f>
        <v>216.82441403097701</v>
      </c>
      <c r="S6585" s="1">
        <v>2168244140309770</v>
      </c>
      <c r="T6585" s="7">
        <f>TablaDatos[[#This Row],[Aux3]]/100000000000000</f>
        <v>227.049278851705</v>
      </c>
      <c r="U6585" s="1">
        <v>2.27049278851705E+16</v>
      </c>
      <c r="V6585">
        <v>142.4</v>
      </c>
      <c r="W6585">
        <v>91.3</v>
      </c>
    </row>
    <row r="6586" spans="1:23">
      <c r="A6586">
        <v>2013</v>
      </c>
      <c r="B6586">
        <v>59</v>
      </c>
      <c r="C6586" t="s">
        <v>16</v>
      </c>
      <c r="D6586" t="s">
        <v>34</v>
      </c>
      <c r="E6586" t="s">
        <v>19</v>
      </c>
      <c r="F6586" t="s">
        <v>24</v>
      </c>
      <c r="G6586" t="s">
        <v>28</v>
      </c>
      <c r="H6586" s="3">
        <v>27181.32</v>
      </c>
      <c r="I6586" t="s">
        <v>21</v>
      </c>
      <c r="J6586" t="s">
        <v>18</v>
      </c>
      <c r="K65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29.081053957498899</v>
      </c>
      <c r="L6586" s="5">
        <f>TablaDatos[[#This Row],[IMC_raw]]/1000000000000000</f>
        <v>29.081053957498899</v>
      </c>
      <c r="M6586" s="2">
        <v>2.90810539574989E+16</v>
      </c>
      <c r="N65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6" s="13">
        <f t="shared" si="102"/>
        <v>6585</v>
      </c>
      <c r="P6586" s="2" t="str">
        <f>IF(TablaDatos[[#This Row],[Diabetes]]=0,"No","Si")</f>
        <v>No</v>
      </c>
      <c r="Q6586">
        <v>0</v>
      </c>
      <c r="R6586">
        <f>TablaDatos[[#This Row],[Aux2]]/10000000000000</f>
        <v>2230.49009162316</v>
      </c>
      <c r="S6586" s="1">
        <v>2.23049009162316E+16</v>
      </c>
      <c r="T6586" s="7">
        <f>TablaDatos[[#This Row],[Aux3]]/100000000000000</f>
        <v>25.324891574759299</v>
      </c>
      <c r="U6586" s="1">
        <v>2532489157475930</v>
      </c>
      <c r="V6586">
        <v>159.1</v>
      </c>
      <c r="W6586">
        <v>97.2</v>
      </c>
    </row>
    <row r="6587" spans="1:23">
      <c r="A6587">
        <v>2013</v>
      </c>
      <c r="B6587">
        <v>65</v>
      </c>
      <c r="C6587" t="s">
        <v>16</v>
      </c>
      <c r="D6587" t="s">
        <v>17</v>
      </c>
      <c r="E6587" t="s">
        <v>21</v>
      </c>
      <c r="F6587" t="s">
        <v>24</v>
      </c>
      <c r="G6587" t="s">
        <v>25</v>
      </c>
      <c r="H6587" s="3">
        <v>23778.46</v>
      </c>
      <c r="I6587" t="s">
        <v>21</v>
      </c>
      <c r="J6587" t="s">
        <v>18</v>
      </c>
      <c r="K65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29.062838307495699</v>
      </c>
      <c r="L6587" s="6">
        <f>TablaDatos[[#This Row],[IMC_raw]]/1000000000000000</f>
        <v>29.062838307495699</v>
      </c>
      <c r="M6587" s="2">
        <v>2.90628383074957E+16</v>
      </c>
      <c r="N65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7" s="13">
        <f t="shared" si="102"/>
        <v>6586</v>
      </c>
      <c r="P6587" s="2" t="str">
        <f>IF(TablaDatos[[#This Row],[Diabetes]]=0,"No","Si")</f>
        <v>No</v>
      </c>
      <c r="Q6587">
        <v>0</v>
      </c>
      <c r="R6587">
        <f>TablaDatos[[#This Row],[Aux2]]/10000000000000</f>
        <v>197.14528058021901</v>
      </c>
      <c r="S6587" s="1">
        <v>1971452805802190</v>
      </c>
      <c r="T6587" s="7">
        <f>TablaDatos[[#This Row],[Aux3]]/100000000000000</f>
        <v>220.51278588396201</v>
      </c>
      <c r="U6587" s="1">
        <v>2.20512785883962E+16</v>
      </c>
      <c r="V6587">
        <v>153.9</v>
      </c>
      <c r="W6587">
        <v>96.7</v>
      </c>
    </row>
    <row r="6588" spans="1:23">
      <c r="A6588">
        <v>2013</v>
      </c>
      <c r="B6588">
        <v>60</v>
      </c>
      <c r="C6588" t="s">
        <v>16</v>
      </c>
      <c r="D6588" t="s">
        <v>72</v>
      </c>
      <c r="E6588" t="s">
        <v>19</v>
      </c>
      <c r="F6588" t="s">
        <v>35</v>
      </c>
      <c r="G6588" t="s">
        <v>28</v>
      </c>
      <c r="H6588" s="3">
        <v>24045.33</v>
      </c>
      <c r="I6588" t="s">
        <v>19</v>
      </c>
      <c r="J6588" t="s">
        <v>18</v>
      </c>
      <c r="K65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29.048468691924601</v>
      </c>
      <c r="L6588" s="6">
        <f>TablaDatos[[#This Row],[IMC_raw]]/1000000000000000</f>
        <v>29.048468691924601</v>
      </c>
      <c r="M6588" s="2">
        <v>2.90484686919246E+16</v>
      </c>
      <c r="N65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8" s="13">
        <f t="shared" si="102"/>
        <v>6587</v>
      </c>
      <c r="P6588" s="2" t="str">
        <f>IF(TablaDatos[[#This Row],[Diabetes]]=0,"No","Si")</f>
        <v>No</v>
      </c>
      <c r="Q6588">
        <v>0</v>
      </c>
      <c r="R6588">
        <f>TablaDatos[[#This Row],[Aux2]]/10000000000000</f>
        <v>1926.10156821653</v>
      </c>
      <c r="S6588" s="1">
        <v>1.92610156821653E+16</v>
      </c>
      <c r="T6588" s="7">
        <f>TablaDatos[[#This Row],[Aux3]]/100000000000000</f>
        <v>21.177425915618901</v>
      </c>
      <c r="U6588" s="1">
        <v>2117742591561890</v>
      </c>
      <c r="V6588">
        <v>156.80000000000001</v>
      </c>
      <c r="W6588">
        <v>97.3</v>
      </c>
    </row>
    <row r="6589" spans="1:23">
      <c r="A6589">
        <v>2013</v>
      </c>
      <c r="B6589">
        <v>61</v>
      </c>
      <c r="C6589" t="s">
        <v>16</v>
      </c>
      <c r="D6589" t="s">
        <v>30</v>
      </c>
      <c r="E6589" t="s">
        <v>31</v>
      </c>
      <c r="F6589" t="s">
        <v>24</v>
      </c>
      <c r="G6589" t="s">
        <v>28</v>
      </c>
      <c r="H6589" s="3">
        <v>13486.01</v>
      </c>
      <c r="I6589" t="s">
        <v>21</v>
      </c>
      <c r="J6589" t="s">
        <v>18</v>
      </c>
      <c r="K65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29.038241389128899</v>
      </c>
      <c r="L6589" s="6">
        <f>TablaDatos[[#This Row],[IMC_raw]]/1000000000000000</f>
        <v>2.9038241389128898</v>
      </c>
      <c r="M6589" s="2">
        <v>2903824138912890</v>
      </c>
      <c r="N65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89" s="13">
        <f t="shared" si="102"/>
        <v>6588</v>
      </c>
      <c r="P6589" s="2" t="str">
        <f>IF(TablaDatos[[#This Row],[Diabetes]]=0,"No","Si")</f>
        <v>Si</v>
      </c>
      <c r="Q6589">
        <v>1</v>
      </c>
      <c r="R6589">
        <f>TablaDatos[[#This Row],[Aux2]]/10000000000000</f>
        <v>2318.8167905699001</v>
      </c>
      <c r="S6589" s="1">
        <v>2.3188167905699E+16</v>
      </c>
      <c r="T6589" s="7">
        <f>TablaDatos[[#This Row],[Aux3]]/100000000000000</f>
        <v>242.63789742397</v>
      </c>
      <c r="U6589" s="1">
        <v>2.4263789742397E+16</v>
      </c>
      <c r="V6589">
        <v>164.3</v>
      </c>
      <c r="W6589">
        <v>100.7</v>
      </c>
    </row>
    <row r="6590" spans="1:23">
      <c r="A6590">
        <v>2013</v>
      </c>
      <c r="B6590">
        <v>69</v>
      </c>
      <c r="C6590" t="s">
        <v>23</v>
      </c>
      <c r="D6590" t="s">
        <v>43</v>
      </c>
      <c r="E6590" t="s">
        <v>18</v>
      </c>
      <c r="F6590" t="s">
        <v>19</v>
      </c>
      <c r="G6590" t="s">
        <v>25</v>
      </c>
      <c r="H6590" s="3">
        <v>21328.99</v>
      </c>
      <c r="I6590" t="s">
        <v>19</v>
      </c>
      <c r="J6590" t="s">
        <v>22</v>
      </c>
      <c r="K65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29.032295714781302</v>
      </c>
      <c r="L6590" s="6">
        <f>TablaDatos[[#This Row],[IMC_raw]]/1000000000000000</f>
        <v>2.9032295714781302</v>
      </c>
      <c r="M6590" s="2">
        <v>2903229571478130</v>
      </c>
      <c r="N65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0" s="13">
        <f t="shared" si="102"/>
        <v>6589</v>
      </c>
      <c r="P6590" s="2" t="str">
        <f>IF(TablaDatos[[#This Row],[Diabetes]]=0,"No","Si")</f>
        <v>No</v>
      </c>
      <c r="Q6590">
        <v>0</v>
      </c>
      <c r="R6590">
        <f>TablaDatos[[#This Row],[Aux2]]/10000000000000</f>
        <v>1871.1642682568599</v>
      </c>
      <c r="S6590" s="1">
        <v>1.87116426825686E+16</v>
      </c>
      <c r="T6590" s="7">
        <f>TablaDatos[[#This Row],[Aux3]]/100000000000000</f>
        <v>233.422617288889</v>
      </c>
      <c r="U6590" s="1">
        <v>2.33422617288889E+16</v>
      </c>
      <c r="V6590">
        <v>152.5</v>
      </c>
      <c r="W6590">
        <v>90.8</v>
      </c>
    </row>
    <row r="6591" spans="1:23">
      <c r="A6591">
        <v>2013</v>
      </c>
      <c r="B6591">
        <v>57</v>
      </c>
      <c r="C6591" t="s">
        <v>23</v>
      </c>
      <c r="D6591" t="s">
        <v>27</v>
      </c>
      <c r="E6591" t="s">
        <v>18</v>
      </c>
      <c r="F6591" t="s">
        <v>19</v>
      </c>
      <c r="G6591" t="s">
        <v>28</v>
      </c>
      <c r="H6591" s="3">
        <v>23433.34</v>
      </c>
      <c r="I6591" t="s">
        <v>21</v>
      </c>
      <c r="J6591" t="s">
        <v>22</v>
      </c>
      <c r="K65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29.022601537158899</v>
      </c>
      <c r="L6591" s="6">
        <f>TablaDatos[[#This Row],[IMC_raw]]/1000000000000000</f>
        <v>29.022601537158899</v>
      </c>
      <c r="M6591" s="2">
        <v>2.90226015371589E+16</v>
      </c>
      <c r="N65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1" s="13">
        <f t="shared" si="102"/>
        <v>6590</v>
      </c>
      <c r="P6591" s="2" t="str">
        <f>IF(TablaDatos[[#This Row],[Diabetes]]=0,"No","Si")</f>
        <v>No</v>
      </c>
      <c r="Q6591">
        <v>0</v>
      </c>
      <c r="R6591">
        <f>TablaDatos[[#This Row],[Aux2]]/10000000000000</f>
        <v>2227.2671584251202</v>
      </c>
      <c r="S6591" s="1">
        <v>2.22726715842512E+16</v>
      </c>
      <c r="T6591" s="7">
        <f>TablaDatos[[#This Row],[Aux3]]/100000000000000</f>
        <v>251.76387712105301</v>
      </c>
      <c r="U6591" s="1">
        <v>2.51763877121053E+16</v>
      </c>
      <c r="V6591">
        <v>148.5</v>
      </c>
      <c r="W6591">
        <v>92.4</v>
      </c>
    </row>
    <row r="6592" spans="1:23">
      <c r="A6592">
        <v>2013</v>
      </c>
      <c r="B6592">
        <v>55</v>
      </c>
      <c r="C6592" t="s">
        <v>16</v>
      </c>
      <c r="D6592" t="s">
        <v>17</v>
      </c>
      <c r="E6592" t="s">
        <v>19</v>
      </c>
      <c r="F6592" t="s">
        <v>40</v>
      </c>
      <c r="G6592" t="s">
        <v>28</v>
      </c>
      <c r="H6592" s="3">
        <v>32637.35</v>
      </c>
      <c r="I6592" t="s">
        <v>18</v>
      </c>
      <c r="J6592" t="s">
        <v>18</v>
      </c>
      <c r="K65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28.985863761664199</v>
      </c>
      <c r="L6592" s="6">
        <f>TablaDatos[[#This Row],[IMC_raw]]/1000000000000000</f>
        <v>28.985863761664199</v>
      </c>
      <c r="M6592" s="2">
        <v>2.89858637616642E+16</v>
      </c>
      <c r="N65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2" s="13">
        <f t="shared" si="102"/>
        <v>6591</v>
      </c>
      <c r="P6592" s="2" t="str">
        <f>IF(TablaDatos[[#This Row],[Diabetes]]=0,"No","Si")</f>
        <v>No</v>
      </c>
      <c r="Q6592">
        <v>0</v>
      </c>
      <c r="R6592">
        <f>TablaDatos[[#This Row],[Aux2]]/10000000000000</f>
        <v>1888.5213634516699</v>
      </c>
      <c r="S6592" s="1">
        <v>1.88852136345167E+16</v>
      </c>
      <c r="T6592" s="7">
        <f>TablaDatos[[#This Row],[Aux3]]/100000000000000</f>
        <v>219.928498615921</v>
      </c>
      <c r="U6592" s="1">
        <v>2.19928498615921E+16</v>
      </c>
      <c r="V6592">
        <v>155.9</v>
      </c>
      <c r="W6592">
        <v>95.1</v>
      </c>
    </row>
    <row r="6593" spans="1:23">
      <c r="A6593">
        <v>2013</v>
      </c>
      <c r="B6593">
        <v>52</v>
      </c>
      <c r="C6593" t="s">
        <v>16</v>
      </c>
      <c r="D6593" t="s">
        <v>44</v>
      </c>
      <c r="E6593" t="s">
        <v>18</v>
      </c>
      <c r="F6593" t="s">
        <v>35</v>
      </c>
      <c r="G6593" t="s">
        <v>20</v>
      </c>
      <c r="H6593" s="3">
        <v>32478.74</v>
      </c>
      <c r="I6593" t="s">
        <v>18</v>
      </c>
      <c r="J6593" t="s">
        <v>18</v>
      </c>
      <c r="K65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28.970743601967101</v>
      </c>
      <c r="L6593" s="6">
        <f>TablaDatos[[#This Row],[IMC_raw]]/1000000000000000</f>
        <v>28.970743601967101</v>
      </c>
      <c r="M6593" s="2">
        <v>2.89707436019671E+16</v>
      </c>
      <c r="N65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3" s="13">
        <f t="shared" si="102"/>
        <v>6592</v>
      </c>
      <c r="P6593" s="2" t="str">
        <f>IF(TablaDatos[[#This Row],[Diabetes]]=0,"No","Si")</f>
        <v>No</v>
      </c>
      <c r="Q6593">
        <v>0</v>
      </c>
      <c r="R6593">
        <f>TablaDatos[[#This Row],[Aux2]]/10000000000000</f>
        <v>1839.5787404003099</v>
      </c>
      <c r="S6593" s="1">
        <v>1.83957874040031E+16</v>
      </c>
      <c r="T6593" s="7">
        <f>TablaDatos[[#This Row],[Aux3]]/100000000000000</f>
        <v>20.868947762627499</v>
      </c>
      <c r="U6593" s="1">
        <v>2086894776262750</v>
      </c>
      <c r="V6593">
        <v>150.4</v>
      </c>
      <c r="W6593">
        <v>86.9</v>
      </c>
    </row>
    <row r="6594" spans="1:23">
      <c r="A6594">
        <v>2013</v>
      </c>
      <c r="B6594">
        <v>61</v>
      </c>
      <c r="C6594" t="s">
        <v>16</v>
      </c>
      <c r="D6594" t="s">
        <v>17</v>
      </c>
      <c r="E6594" t="s">
        <v>19</v>
      </c>
      <c r="F6594" t="s">
        <v>24</v>
      </c>
      <c r="G6594" t="s">
        <v>28</v>
      </c>
      <c r="H6594" s="3">
        <v>21804.52</v>
      </c>
      <c r="I6594" t="s">
        <v>21</v>
      </c>
      <c r="J6594" t="s">
        <v>22</v>
      </c>
      <c r="K65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28.9339323811285</v>
      </c>
      <c r="L6594" s="6">
        <f>TablaDatos[[#This Row],[IMC_raw]]/1000000000000000</f>
        <v>28.9339323811285</v>
      </c>
      <c r="M6594" s="2">
        <v>2.89339323811285E+16</v>
      </c>
      <c r="N65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4" s="13">
        <f t="shared" ref="O6594:O6657" si="103">O6593+1</f>
        <v>6593</v>
      </c>
      <c r="P6594" s="2" t="str">
        <f>IF(TablaDatos[[#This Row],[Diabetes]]=0,"No","Si")</f>
        <v>No</v>
      </c>
      <c r="Q6594">
        <v>0</v>
      </c>
      <c r="R6594">
        <f>TablaDatos[[#This Row],[Aux2]]/10000000000000</f>
        <v>2135.8949789102398</v>
      </c>
      <c r="S6594" s="1">
        <v>2.13589497891024E+16</v>
      </c>
      <c r="T6594" s="7">
        <f>TablaDatos[[#This Row],[Aux3]]/100000000000000</f>
        <v>21.2726760962912</v>
      </c>
      <c r="U6594" s="1">
        <v>2127267609629120</v>
      </c>
      <c r="V6594">
        <v>148.9</v>
      </c>
      <c r="W6594">
        <v>100.4</v>
      </c>
    </row>
    <row r="6595" spans="1:23">
      <c r="A6595">
        <v>2013</v>
      </c>
      <c r="B6595">
        <v>58</v>
      </c>
      <c r="C6595" t="s">
        <v>23</v>
      </c>
      <c r="D6595" t="s">
        <v>74</v>
      </c>
      <c r="E6595" t="s">
        <v>19</v>
      </c>
      <c r="F6595" t="s">
        <v>24</v>
      </c>
      <c r="G6595" t="s">
        <v>28</v>
      </c>
      <c r="H6595" s="3">
        <v>12832.76</v>
      </c>
      <c r="I6595" t="s">
        <v>21</v>
      </c>
      <c r="J6595" t="s">
        <v>19</v>
      </c>
      <c r="K65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28.888094085083299</v>
      </c>
      <c r="L6595" s="6">
        <f>TablaDatos[[#This Row],[IMC_raw]]/1000000000000000</f>
        <v>28.888094085083299</v>
      </c>
      <c r="M6595" s="2">
        <v>2.88880940850833E+16</v>
      </c>
      <c r="N65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5" s="13">
        <f t="shared" si="103"/>
        <v>6594</v>
      </c>
      <c r="P6595" s="2" t="str">
        <f>IF(TablaDatos[[#This Row],[Diabetes]]=0,"No","Si")</f>
        <v>No</v>
      </c>
      <c r="Q6595">
        <v>0</v>
      </c>
      <c r="R6595">
        <f>TablaDatos[[#This Row],[Aux2]]/10000000000000</f>
        <v>227.46745294901299</v>
      </c>
      <c r="S6595" s="1">
        <v>2274674529490130</v>
      </c>
      <c r="T6595" s="7">
        <f>TablaDatos[[#This Row],[Aux3]]/100000000000000</f>
        <v>25.859970608310999</v>
      </c>
      <c r="U6595" s="1">
        <v>2585997060831100</v>
      </c>
      <c r="V6595">
        <v>160.5</v>
      </c>
      <c r="W6595">
        <v>98.6</v>
      </c>
    </row>
    <row r="6596" spans="1:23">
      <c r="A6596">
        <v>2013</v>
      </c>
      <c r="B6596">
        <v>45</v>
      </c>
      <c r="C6596" t="s">
        <v>23</v>
      </c>
      <c r="D6596" t="s">
        <v>29</v>
      </c>
      <c r="E6596" t="s">
        <v>18</v>
      </c>
      <c r="F6596" t="s">
        <v>24</v>
      </c>
      <c r="G6596" t="s">
        <v>20</v>
      </c>
      <c r="H6596" s="3">
        <v>14514.59</v>
      </c>
      <c r="I6596" t="s">
        <v>21</v>
      </c>
      <c r="J6596" t="s">
        <v>18</v>
      </c>
      <c r="K65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28.876541473717001</v>
      </c>
      <c r="L6596" s="5">
        <f>TablaDatos[[#This Row],[IMC_raw]]/1000000000000000</f>
        <v>28.876541473717001</v>
      </c>
      <c r="M6596" s="2">
        <v>2.8876541473717E+16</v>
      </c>
      <c r="N65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6" s="13">
        <f t="shared" si="103"/>
        <v>6595</v>
      </c>
      <c r="P6596" s="2" t="str">
        <f>IF(TablaDatos[[#This Row],[Diabetes]]=0,"No","Si")</f>
        <v>No</v>
      </c>
      <c r="Q6596">
        <v>0</v>
      </c>
      <c r="R6596">
        <f>TablaDatos[[#This Row],[Aux2]]/10000000000000</f>
        <v>2120.3441873679199</v>
      </c>
      <c r="S6596" s="1">
        <v>2.12034418736792E+16</v>
      </c>
      <c r="T6596" s="7">
        <f>TablaDatos[[#This Row],[Aux3]]/100000000000000</f>
        <v>238.24100874088899</v>
      </c>
      <c r="U6596" s="1">
        <v>2.38241008740889E+16</v>
      </c>
      <c r="V6596">
        <v>134.6</v>
      </c>
      <c r="W6596">
        <v>84.9</v>
      </c>
    </row>
    <row r="6597" spans="1:23">
      <c r="A6597">
        <v>2013</v>
      </c>
      <c r="B6597">
        <v>57</v>
      </c>
      <c r="C6597" t="s">
        <v>23</v>
      </c>
      <c r="D6597" t="s">
        <v>36</v>
      </c>
      <c r="E6597" t="s">
        <v>31</v>
      </c>
      <c r="F6597" t="s">
        <v>24</v>
      </c>
      <c r="G6597" t="s">
        <v>28</v>
      </c>
      <c r="H6597" s="3">
        <v>9450.57</v>
      </c>
      <c r="I6597" t="s">
        <v>21</v>
      </c>
      <c r="J6597" t="s">
        <v>19</v>
      </c>
      <c r="K65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28.847676249891101</v>
      </c>
      <c r="L6597" s="6">
        <f>TablaDatos[[#This Row],[IMC_raw]]/1000000000000000</f>
        <v>28.847676249891101</v>
      </c>
      <c r="M6597" s="2">
        <v>2.88476762498911E+16</v>
      </c>
      <c r="N65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7" s="13">
        <f t="shared" si="103"/>
        <v>6596</v>
      </c>
      <c r="P6597" s="2" t="str">
        <f>IF(TablaDatos[[#This Row],[Diabetes]]=0,"No","Si")</f>
        <v>Si</v>
      </c>
      <c r="Q6597">
        <v>1</v>
      </c>
      <c r="R6597">
        <f>TablaDatos[[#This Row],[Aux2]]/10000000000000</f>
        <v>2304.0179585055398</v>
      </c>
      <c r="S6597" s="1">
        <v>2.30401795850554E+16</v>
      </c>
      <c r="T6597" s="7">
        <f>TablaDatos[[#This Row],[Aux3]]/100000000000000</f>
        <v>27.6349249111944</v>
      </c>
      <c r="U6597" s="1">
        <v>2763492491119440</v>
      </c>
      <c r="V6597">
        <v>169.7</v>
      </c>
      <c r="W6597">
        <v>103.2</v>
      </c>
    </row>
    <row r="6598" spans="1:23">
      <c r="A6598">
        <v>2013</v>
      </c>
      <c r="B6598">
        <v>57</v>
      </c>
      <c r="C6598" t="s">
        <v>23</v>
      </c>
      <c r="D6598" t="s">
        <v>42</v>
      </c>
      <c r="E6598" t="s">
        <v>18</v>
      </c>
      <c r="F6598" t="s">
        <v>40</v>
      </c>
      <c r="G6598" t="s">
        <v>28</v>
      </c>
      <c r="H6598" s="3">
        <v>22494.09</v>
      </c>
      <c r="I6598" t="s">
        <v>19</v>
      </c>
      <c r="J6598" t="s">
        <v>18</v>
      </c>
      <c r="K65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28.833688429552598</v>
      </c>
      <c r="L6598" s="6">
        <f>TablaDatos[[#This Row],[IMC_raw]]/1000000000000000</f>
        <v>28.833688429552598</v>
      </c>
      <c r="M6598" s="2">
        <v>2.88336884295526E+16</v>
      </c>
      <c r="N65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8" s="13">
        <f t="shared" si="103"/>
        <v>6597</v>
      </c>
      <c r="P6598" s="2" t="str">
        <f>IF(TablaDatos[[#This Row],[Diabetes]]=0,"No","Si")</f>
        <v>No</v>
      </c>
      <c r="Q6598">
        <v>0</v>
      </c>
      <c r="R6598">
        <f>TablaDatos[[#This Row],[Aux2]]/10000000000000</f>
        <v>204.33932822236201</v>
      </c>
      <c r="S6598" s="1">
        <v>2043393282223620</v>
      </c>
      <c r="T6598" s="7">
        <f>TablaDatos[[#This Row],[Aux3]]/100000000000000</f>
        <v>212.52687523665401</v>
      </c>
      <c r="U6598" s="1">
        <v>2.12526875236654E+16</v>
      </c>
      <c r="V6598">
        <v>149.19999999999999</v>
      </c>
      <c r="W6598">
        <v>88.5</v>
      </c>
    </row>
    <row r="6599" spans="1:23">
      <c r="A6599">
        <v>2013</v>
      </c>
      <c r="B6599">
        <v>67</v>
      </c>
      <c r="C6599" t="s">
        <v>23</v>
      </c>
      <c r="D6599" t="s">
        <v>30</v>
      </c>
      <c r="E6599" t="s">
        <v>21</v>
      </c>
      <c r="F6599" t="s">
        <v>19</v>
      </c>
      <c r="G6599" t="s">
        <v>25</v>
      </c>
      <c r="H6599" s="3">
        <v>14908.38</v>
      </c>
      <c r="I6599" t="s">
        <v>21</v>
      </c>
      <c r="J6599" t="s">
        <v>21</v>
      </c>
      <c r="K65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28.830875410161099</v>
      </c>
      <c r="L6599" s="6">
        <f>TablaDatos[[#This Row],[IMC_raw]]/100000000000000</f>
        <v>28.830875410161099</v>
      </c>
      <c r="M6599" s="2">
        <v>2883087541016110</v>
      </c>
      <c r="N65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599" s="13">
        <f t="shared" si="103"/>
        <v>6598</v>
      </c>
      <c r="P6599" s="2" t="str">
        <f>IF(TablaDatos[[#This Row],[Diabetes]]=0,"No","Si")</f>
        <v>No</v>
      </c>
      <c r="Q6599">
        <v>0</v>
      </c>
      <c r="R6599">
        <f>TablaDatos[[#This Row],[Aux2]]/10000000000000</f>
        <v>2174.3995192524098</v>
      </c>
      <c r="S6599" s="1">
        <v>2.17439951925241E+16</v>
      </c>
      <c r="T6599" s="7">
        <f>TablaDatos[[#This Row],[Aux3]]/100000000000000</f>
        <v>234.00890594631201</v>
      </c>
      <c r="U6599" s="1">
        <v>2.34008905946312E+16</v>
      </c>
      <c r="V6599">
        <v>157.4</v>
      </c>
      <c r="W6599">
        <v>92.8</v>
      </c>
    </row>
    <row r="6600" spans="1:23">
      <c r="A6600">
        <v>2013</v>
      </c>
      <c r="B6600">
        <v>62</v>
      </c>
      <c r="C6600" t="s">
        <v>23</v>
      </c>
      <c r="D6600" t="s">
        <v>17</v>
      </c>
      <c r="E6600" t="s">
        <v>18</v>
      </c>
      <c r="F6600" t="s">
        <v>35</v>
      </c>
      <c r="G6600" t="s">
        <v>28</v>
      </c>
      <c r="H6600" s="3">
        <v>16791.52</v>
      </c>
      <c r="I6600" t="s">
        <v>21</v>
      </c>
      <c r="J6600" t="s">
        <v>19</v>
      </c>
      <c r="K66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28.813694945206798</v>
      </c>
      <c r="L6600" s="5">
        <f>TablaDatos[[#This Row],[IMC_raw]]/1000000000000000</f>
        <v>2.8813694945206798</v>
      </c>
      <c r="M6600" s="2">
        <v>2881369494520680</v>
      </c>
      <c r="N66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0" s="13">
        <f t="shared" si="103"/>
        <v>6599</v>
      </c>
      <c r="P6600" s="2" t="str">
        <f>IF(TablaDatos[[#This Row],[Diabetes]]=0,"No","Si")</f>
        <v>Si</v>
      </c>
      <c r="Q6600">
        <v>1</v>
      </c>
      <c r="R6600">
        <f>TablaDatos[[#This Row],[Aux2]]/10000000000000</f>
        <v>2284.7962774499701</v>
      </c>
      <c r="S6600" s="1">
        <v>2.28479627744997E+16</v>
      </c>
      <c r="T6600" s="7">
        <f>TablaDatos[[#This Row],[Aux3]]/100000000000000</f>
        <v>25.733967497281299</v>
      </c>
      <c r="U6600" s="1">
        <v>2573396749728130</v>
      </c>
      <c r="V6600">
        <v>160</v>
      </c>
      <c r="W6600">
        <v>96.6</v>
      </c>
    </row>
    <row r="6601" spans="1:23">
      <c r="A6601">
        <v>2013</v>
      </c>
      <c r="B6601">
        <v>71</v>
      </c>
      <c r="C6601" t="s">
        <v>23</v>
      </c>
      <c r="D6601" t="s">
        <v>29</v>
      </c>
      <c r="E6601" t="s">
        <v>21</v>
      </c>
      <c r="F6601" t="s">
        <v>19</v>
      </c>
      <c r="G6601" t="s">
        <v>25</v>
      </c>
      <c r="H6601" s="3">
        <v>6449.11</v>
      </c>
      <c r="I6601" t="s">
        <v>19</v>
      </c>
      <c r="J6601" t="s">
        <v>22</v>
      </c>
      <c r="K66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28.802927849623</v>
      </c>
      <c r="L6601" s="5">
        <f>TablaDatos[[#This Row],[IMC_raw]]/1000000000000000</f>
        <v>28.802927849623</v>
      </c>
      <c r="M6601" s="2">
        <v>2.8802927849623E+16</v>
      </c>
      <c r="N66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1" s="13">
        <f t="shared" si="103"/>
        <v>6600</v>
      </c>
      <c r="P6601" s="2" t="str">
        <f>IF(TablaDatos[[#This Row],[Diabetes]]=0,"No","Si")</f>
        <v>Si</v>
      </c>
      <c r="Q6601">
        <v>1</v>
      </c>
      <c r="R6601">
        <f>TablaDatos[[#This Row],[Aux2]]/10000000000000</f>
        <v>2230.30071712974</v>
      </c>
      <c r="S6601" s="1">
        <v>2.23030071712974E+16</v>
      </c>
      <c r="T6601" s="7">
        <f>TablaDatos[[#This Row],[Aux3]]/100000000000000</f>
        <v>270.88927606632802</v>
      </c>
      <c r="U6601" s="1">
        <v>2.70889276066328E+16</v>
      </c>
      <c r="V6601">
        <v>166.2</v>
      </c>
      <c r="W6601">
        <v>101.9</v>
      </c>
    </row>
    <row r="6602" spans="1:23">
      <c r="A6602">
        <v>2013</v>
      </c>
      <c r="B6602">
        <v>66</v>
      </c>
      <c r="C6602" t="s">
        <v>23</v>
      </c>
      <c r="D6602" t="s">
        <v>17</v>
      </c>
      <c r="E6602" t="s">
        <v>21</v>
      </c>
      <c r="F6602" t="s">
        <v>35</v>
      </c>
      <c r="G6602" t="s">
        <v>25</v>
      </c>
      <c r="H6602" s="3">
        <v>20475.55</v>
      </c>
      <c r="I6602" t="s">
        <v>21</v>
      </c>
      <c r="J6602" t="s">
        <v>21</v>
      </c>
      <c r="K66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28.789371209205498</v>
      </c>
      <c r="L6602" s="6">
        <f>TablaDatos[[#This Row],[IMC_raw]]/1000000000000000</f>
        <v>28.789371209205498</v>
      </c>
      <c r="M6602" s="2">
        <v>2.87893712092055E+16</v>
      </c>
      <c r="N66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2" s="13">
        <f t="shared" si="103"/>
        <v>6601</v>
      </c>
      <c r="P6602" s="2" t="str">
        <f>IF(TablaDatos[[#This Row],[Diabetes]]=0,"No","Si")</f>
        <v>No</v>
      </c>
      <c r="Q6602">
        <v>0</v>
      </c>
      <c r="R6602">
        <f>TablaDatos[[#This Row],[Aux2]]/10000000000000</f>
        <v>2513.4973623368901</v>
      </c>
      <c r="S6602" s="1">
        <v>2.51349736233689E+16</v>
      </c>
      <c r="T6602" s="7">
        <f>TablaDatos[[#This Row],[Aux3]]/100000000000000</f>
        <v>27.750040343288799</v>
      </c>
      <c r="U6602" s="1">
        <v>2775004034328880</v>
      </c>
      <c r="V6602">
        <v>180.9</v>
      </c>
      <c r="W6602">
        <v>98.2</v>
      </c>
    </row>
    <row r="6603" spans="1:23">
      <c r="A6603">
        <v>2013</v>
      </c>
      <c r="B6603">
        <v>58</v>
      </c>
      <c r="C6603" t="s">
        <v>23</v>
      </c>
      <c r="D6603" t="s">
        <v>17</v>
      </c>
      <c r="E6603" t="s">
        <v>18</v>
      </c>
      <c r="F6603" t="s">
        <v>19</v>
      </c>
      <c r="G6603" t="s">
        <v>28</v>
      </c>
      <c r="H6603" s="3">
        <v>41896.28</v>
      </c>
      <c r="I6603" t="s">
        <v>21</v>
      </c>
      <c r="J6603" t="s">
        <v>18</v>
      </c>
      <c r="K66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28.781965473233601</v>
      </c>
      <c r="L6603" s="5">
        <f>TablaDatos[[#This Row],[IMC_raw]]/1000000000000000</f>
        <v>28.781965473233601</v>
      </c>
      <c r="M6603" s="2">
        <v>2.87819654732336E+16</v>
      </c>
      <c r="N66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3" s="13">
        <f t="shared" si="103"/>
        <v>6602</v>
      </c>
      <c r="P6603" s="2" t="str">
        <f>IF(TablaDatos[[#This Row],[Diabetes]]=0,"No","Si")</f>
        <v>No</v>
      </c>
      <c r="Q6603">
        <v>0</v>
      </c>
      <c r="R6603">
        <f>TablaDatos[[#This Row],[Aux2]]/10000000000000</f>
        <v>1722.0138709385301</v>
      </c>
      <c r="S6603" s="1">
        <v>1.72201387093853E+16</v>
      </c>
      <c r="T6603" s="7">
        <f>TablaDatos[[#This Row],[Aux3]]/100000000000000</f>
        <v>229.77900713064199</v>
      </c>
      <c r="U6603" s="1">
        <v>2.29779007130642E+16</v>
      </c>
      <c r="V6603">
        <v>159.6</v>
      </c>
      <c r="W6603">
        <v>92.7</v>
      </c>
    </row>
    <row r="6604" spans="1:23">
      <c r="A6604">
        <v>2013</v>
      </c>
      <c r="B6604">
        <v>52</v>
      </c>
      <c r="C6604" t="s">
        <v>16</v>
      </c>
      <c r="D6604" t="s">
        <v>73</v>
      </c>
      <c r="E6604" t="s">
        <v>18</v>
      </c>
      <c r="F6604" t="s">
        <v>19</v>
      </c>
      <c r="G6604" t="s">
        <v>20</v>
      </c>
      <c r="H6604" s="3">
        <v>43168.4</v>
      </c>
      <c r="I6604" t="s">
        <v>21</v>
      </c>
      <c r="J6604" t="s">
        <v>18</v>
      </c>
      <c r="K66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28.781875450232</v>
      </c>
      <c r="L6604" s="6">
        <f>TablaDatos[[#This Row],[IMC_raw]]/1000000000000000</f>
        <v>28.781875450232</v>
      </c>
      <c r="M6604" s="2">
        <v>2.8781875450232E+16</v>
      </c>
      <c r="N66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4" s="13">
        <f t="shared" si="103"/>
        <v>6603</v>
      </c>
      <c r="P6604" s="2" t="str">
        <f>IF(TablaDatos[[#This Row],[Diabetes]]=0,"No","Si")</f>
        <v>No</v>
      </c>
      <c r="Q6604">
        <v>0</v>
      </c>
      <c r="R6604">
        <f>TablaDatos[[#This Row],[Aux2]]/10000000000000</f>
        <v>223.348304596334</v>
      </c>
      <c r="S6604" s="1">
        <v>2233483045963340</v>
      </c>
      <c r="T6604" s="7">
        <f>TablaDatos[[#This Row],[Aux3]]/100000000000000</f>
        <v>228.78893320574599</v>
      </c>
      <c r="U6604" s="1">
        <v>2.28788933205746E+16</v>
      </c>
      <c r="V6604">
        <v>140.4</v>
      </c>
      <c r="W6604">
        <v>95.7</v>
      </c>
    </row>
    <row r="6605" spans="1:23">
      <c r="A6605">
        <v>2013</v>
      </c>
      <c r="B6605">
        <v>65</v>
      </c>
      <c r="C6605" t="s">
        <v>23</v>
      </c>
      <c r="D6605" t="s">
        <v>72</v>
      </c>
      <c r="E6605" t="s">
        <v>21</v>
      </c>
      <c r="F6605" t="s">
        <v>24</v>
      </c>
      <c r="G6605" t="s">
        <v>25</v>
      </c>
      <c r="H6605" s="3">
        <v>15805.08</v>
      </c>
      <c r="I6605" t="s">
        <v>19</v>
      </c>
      <c r="J6605" t="s">
        <v>22</v>
      </c>
      <c r="K66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28.745606996359999</v>
      </c>
      <c r="L6605" s="5">
        <f>TablaDatos[[#This Row],[IMC_raw]]/1000000000000000</f>
        <v>28.745606996359999</v>
      </c>
      <c r="M6605" s="2">
        <v>2.874560699636E+16</v>
      </c>
      <c r="N66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5" s="13">
        <f t="shared" si="103"/>
        <v>6604</v>
      </c>
      <c r="P6605" s="2" t="str">
        <f>IF(TablaDatos[[#This Row],[Diabetes]]=0,"No","Si")</f>
        <v>No</v>
      </c>
      <c r="Q6605">
        <v>0</v>
      </c>
      <c r="R6605">
        <f>TablaDatos[[#This Row],[Aux2]]/10000000000000</f>
        <v>1964.5744581316901</v>
      </c>
      <c r="S6605" s="1">
        <v>1.96457445813169E+16</v>
      </c>
      <c r="T6605" s="7">
        <f>TablaDatos[[#This Row],[Aux3]]/100000000000000</f>
        <v>227.675108467353</v>
      </c>
      <c r="U6605" s="1">
        <v>2.27675108467353E+16</v>
      </c>
      <c r="V6605">
        <v>152.6</v>
      </c>
      <c r="W6605">
        <v>97.3</v>
      </c>
    </row>
    <row r="6606" spans="1:23">
      <c r="A6606">
        <v>2013</v>
      </c>
      <c r="B6606">
        <v>53</v>
      </c>
      <c r="C6606" t="s">
        <v>23</v>
      </c>
      <c r="D6606" t="s">
        <v>42</v>
      </c>
      <c r="E6606" t="s">
        <v>18</v>
      </c>
      <c r="F6606" t="s">
        <v>24</v>
      </c>
      <c r="G6606" t="s">
        <v>20</v>
      </c>
      <c r="H6606" s="3">
        <v>28270.79</v>
      </c>
      <c r="I6606" t="s">
        <v>21</v>
      </c>
      <c r="J6606" t="s">
        <v>22</v>
      </c>
      <c r="K66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28.7247095689475</v>
      </c>
      <c r="L6606" s="6">
        <f>TablaDatos[[#This Row],[IMC_raw]]/1000000000000000</f>
        <v>28.7247095689475</v>
      </c>
      <c r="M6606" s="2">
        <v>2.87247095689475E+16</v>
      </c>
      <c r="N66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6" s="13">
        <f t="shared" si="103"/>
        <v>6605</v>
      </c>
      <c r="P6606" s="2" t="str">
        <f>IF(TablaDatos[[#This Row],[Diabetes]]=0,"No","Si")</f>
        <v>Si</v>
      </c>
      <c r="Q6606">
        <v>1</v>
      </c>
      <c r="R6606">
        <f>TablaDatos[[#This Row],[Aux2]]/10000000000000</f>
        <v>2013.68777923435</v>
      </c>
      <c r="S6606" s="1">
        <v>2.01368777923435E+16</v>
      </c>
      <c r="T6606" s="7">
        <f>TablaDatos[[#This Row],[Aux3]]/100000000000000</f>
        <v>3.0000000000000001E-12</v>
      </c>
      <c r="U6606">
        <v>300</v>
      </c>
      <c r="V6606">
        <v>145</v>
      </c>
      <c r="W6606">
        <v>93.8</v>
      </c>
    </row>
    <row r="6607" spans="1:23">
      <c r="A6607">
        <v>2013</v>
      </c>
      <c r="B6607">
        <v>58</v>
      </c>
      <c r="C6607" t="s">
        <v>16</v>
      </c>
      <c r="D6607" t="s">
        <v>26</v>
      </c>
      <c r="E6607" t="s">
        <v>19</v>
      </c>
      <c r="F6607" t="s">
        <v>19</v>
      </c>
      <c r="G6607" t="s">
        <v>28</v>
      </c>
      <c r="H6607" s="3">
        <v>15648.59</v>
      </c>
      <c r="I6607" t="s">
        <v>21</v>
      </c>
      <c r="J6607" t="s">
        <v>22</v>
      </c>
      <c r="K66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28.722699535323201</v>
      </c>
      <c r="L6607" s="5">
        <f>TablaDatos[[#This Row],[IMC_raw]]/1000000000000000</f>
        <v>28.722699535323201</v>
      </c>
      <c r="M6607" s="2">
        <v>2.87226995353232E+16</v>
      </c>
      <c r="N66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7" s="13">
        <f t="shared" si="103"/>
        <v>6606</v>
      </c>
      <c r="P6607" s="2" t="str">
        <f>IF(TablaDatos[[#This Row],[Diabetes]]=0,"No","Si")</f>
        <v>No</v>
      </c>
      <c r="Q6607">
        <v>0</v>
      </c>
      <c r="R6607">
        <f>TablaDatos[[#This Row],[Aux2]]/10000000000000</f>
        <v>2096.9417692133802</v>
      </c>
      <c r="S6607" s="1">
        <v>2.09694176921338E+16</v>
      </c>
      <c r="T6607" s="7">
        <f>TablaDatos[[#This Row],[Aux3]]/100000000000000</f>
        <v>212.41942413910701</v>
      </c>
      <c r="U6607" s="1">
        <v>2.12419424139107E+16</v>
      </c>
      <c r="V6607">
        <v>160.4</v>
      </c>
      <c r="W6607">
        <v>96.6</v>
      </c>
    </row>
    <row r="6608" spans="1:23">
      <c r="A6608">
        <v>2013</v>
      </c>
      <c r="B6608">
        <v>52</v>
      </c>
      <c r="C6608" t="s">
        <v>16</v>
      </c>
      <c r="D6608" t="s">
        <v>72</v>
      </c>
      <c r="E6608" t="s">
        <v>18</v>
      </c>
      <c r="F6608" t="s">
        <v>19</v>
      </c>
      <c r="G6608" t="s">
        <v>20</v>
      </c>
      <c r="H6608" s="3">
        <v>16310.25</v>
      </c>
      <c r="I6608" t="s">
        <v>21</v>
      </c>
      <c r="J6608" t="s">
        <v>19</v>
      </c>
      <c r="K66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28.706384253151899</v>
      </c>
      <c r="L6608" s="5">
        <f>TablaDatos[[#This Row],[IMC_raw]]/1000000000000000</f>
        <v>28.706384253151899</v>
      </c>
      <c r="M6608" s="2">
        <v>2.87063842531519E+16</v>
      </c>
      <c r="N66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8" s="13">
        <f t="shared" si="103"/>
        <v>6607</v>
      </c>
      <c r="P6608" s="2" t="str">
        <f>IF(TablaDatos[[#This Row],[Diabetes]]=0,"No","Si")</f>
        <v>No</v>
      </c>
      <c r="Q6608">
        <v>0</v>
      </c>
      <c r="R6608">
        <f>TablaDatos[[#This Row],[Aux2]]/10000000000000</f>
        <v>2052.2879408855702</v>
      </c>
      <c r="S6608" s="1">
        <v>2.05228794088557E+16</v>
      </c>
      <c r="T6608" s="7">
        <f>TablaDatos[[#This Row],[Aux3]]/100000000000000</f>
        <v>244.06995330635601</v>
      </c>
      <c r="U6608" s="1">
        <v>2.44069953306356E+16</v>
      </c>
      <c r="V6608">
        <v>150.9</v>
      </c>
      <c r="W6608">
        <v>85.7</v>
      </c>
    </row>
    <row r="6609" spans="1:23">
      <c r="A6609">
        <v>2013</v>
      </c>
      <c r="B6609">
        <v>60</v>
      </c>
      <c r="C6609" t="s">
        <v>16</v>
      </c>
      <c r="D6609" t="s">
        <v>74</v>
      </c>
      <c r="E6609" t="s">
        <v>21</v>
      </c>
      <c r="F6609" t="s">
        <v>35</v>
      </c>
      <c r="G6609" t="s">
        <v>28</v>
      </c>
      <c r="H6609" s="3">
        <v>19168.73</v>
      </c>
      <c r="I6609" t="s">
        <v>19</v>
      </c>
      <c r="J6609" t="s">
        <v>21</v>
      </c>
      <c r="K66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28.670988825594101</v>
      </c>
      <c r="L6609" s="6">
        <f>TablaDatos[[#This Row],[IMC_raw]]/1000000000000000</f>
        <v>28.670988825594101</v>
      </c>
      <c r="M6609" s="2">
        <v>2.86709888255941E+16</v>
      </c>
      <c r="N66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09" s="13">
        <f t="shared" si="103"/>
        <v>6608</v>
      </c>
      <c r="P6609" s="2" t="str">
        <f>IF(TablaDatos[[#This Row],[Diabetes]]=0,"No","Si")</f>
        <v>No</v>
      </c>
      <c r="Q6609">
        <v>0</v>
      </c>
      <c r="R6609">
        <f>TablaDatos[[#This Row],[Aux2]]/10000000000000</f>
        <v>2042.4304210694499</v>
      </c>
      <c r="S6609" s="1">
        <v>2.04243042106945E+16</v>
      </c>
      <c r="T6609" s="7">
        <f>TablaDatos[[#This Row],[Aux3]]/100000000000000</f>
        <v>262.48950918588099</v>
      </c>
      <c r="U6609" s="1">
        <v>2.62489509185881E+16</v>
      </c>
      <c r="V6609">
        <v>159.1</v>
      </c>
      <c r="W6609">
        <v>96</v>
      </c>
    </row>
    <row r="6610" spans="1:23">
      <c r="A6610">
        <v>2013</v>
      </c>
      <c r="B6610">
        <v>53</v>
      </c>
      <c r="C6610" t="s">
        <v>23</v>
      </c>
      <c r="D6610" t="s">
        <v>73</v>
      </c>
      <c r="E6610" t="s">
        <v>18</v>
      </c>
      <c r="F6610" t="s">
        <v>19</v>
      </c>
      <c r="G6610" t="s">
        <v>20</v>
      </c>
      <c r="H6610" s="3">
        <v>53370.29</v>
      </c>
      <c r="I6610" t="s">
        <v>21</v>
      </c>
      <c r="J6610" t="s">
        <v>21</v>
      </c>
      <c r="K66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28.654621218866399</v>
      </c>
      <c r="L6610" s="6">
        <f>TablaDatos[[#This Row],[IMC_raw]]/1000000000000000</f>
        <v>28.654621218866399</v>
      </c>
      <c r="M6610" s="2">
        <v>2.86546212188664E+16</v>
      </c>
      <c r="N66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0" s="13">
        <f t="shared" si="103"/>
        <v>6609</v>
      </c>
      <c r="P6610" s="2" t="str">
        <f>IF(TablaDatos[[#This Row],[Diabetes]]=0,"No","Si")</f>
        <v>No</v>
      </c>
      <c r="Q6610">
        <v>0</v>
      </c>
      <c r="R6610">
        <f>TablaDatos[[#This Row],[Aux2]]/10000000000000</f>
        <v>200.95361164601201</v>
      </c>
      <c r="S6610" s="1">
        <v>2009536116460120</v>
      </c>
      <c r="T6610" s="7">
        <f>TablaDatos[[#This Row],[Aux3]]/100000000000000</f>
        <v>250.70523703461501</v>
      </c>
      <c r="U6610" s="1">
        <v>2.50705237034615E+16</v>
      </c>
      <c r="V6610">
        <v>153.69999999999999</v>
      </c>
      <c r="W6610">
        <v>88.2</v>
      </c>
    </row>
    <row r="6611" spans="1:23">
      <c r="A6611">
        <v>2013</v>
      </c>
      <c r="B6611">
        <v>55</v>
      </c>
      <c r="C6611" t="s">
        <v>23</v>
      </c>
      <c r="D6611" t="s">
        <v>36</v>
      </c>
      <c r="E6611" t="s">
        <v>21</v>
      </c>
      <c r="F6611" t="s">
        <v>24</v>
      </c>
      <c r="G6611" t="s">
        <v>28</v>
      </c>
      <c r="H6611" s="3">
        <v>14723.64</v>
      </c>
      <c r="I6611" t="s">
        <v>21</v>
      </c>
      <c r="J6611" t="s">
        <v>18</v>
      </c>
      <c r="K66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28.613966319726501</v>
      </c>
      <c r="L6611" s="5">
        <f>TablaDatos[[#This Row],[IMC_raw]]/1000000000000000</f>
        <v>28.613966319726501</v>
      </c>
      <c r="M6611" s="2">
        <v>2.86139663197265E+16</v>
      </c>
      <c r="N66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1" s="13">
        <f t="shared" si="103"/>
        <v>6610</v>
      </c>
      <c r="P6611" s="2" t="str">
        <f>IF(TablaDatos[[#This Row],[Diabetes]]=0,"No","Si")</f>
        <v>Si</v>
      </c>
      <c r="Q6611">
        <v>1</v>
      </c>
      <c r="R6611">
        <f>TablaDatos[[#This Row],[Aux2]]/10000000000000</f>
        <v>2148.2625693886098</v>
      </c>
      <c r="S6611" s="1">
        <v>2.14826256938861E+16</v>
      </c>
      <c r="T6611" s="7">
        <f>TablaDatos[[#This Row],[Aux3]]/100000000000000</f>
        <v>29.715771704532699</v>
      </c>
      <c r="U6611" s="1">
        <v>2971577170453270</v>
      </c>
      <c r="V6611">
        <v>152.69999999999999</v>
      </c>
      <c r="W6611">
        <v>97.3</v>
      </c>
    </row>
    <row r="6612" spans="1:23">
      <c r="A6612">
        <v>2013</v>
      </c>
      <c r="B6612">
        <v>50</v>
      </c>
      <c r="C6612" t="s">
        <v>16</v>
      </c>
      <c r="D6612" t="s">
        <v>29</v>
      </c>
      <c r="E6612" t="s">
        <v>19</v>
      </c>
      <c r="F6612" t="s">
        <v>19</v>
      </c>
      <c r="G6612" t="s">
        <v>20</v>
      </c>
      <c r="H6612" s="3">
        <v>16436.43</v>
      </c>
      <c r="I6612" t="s">
        <v>21</v>
      </c>
      <c r="J6612" t="s">
        <v>19</v>
      </c>
      <c r="K66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28.586899948091599</v>
      </c>
      <c r="L6612" s="5">
        <f>TablaDatos[[#This Row],[IMC_raw]]/1000000000000000</f>
        <v>2.85868999480916</v>
      </c>
      <c r="M6612" s="2">
        <v>2858689994809160</v>
      </c>
      <c r="N66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2" s="13">
        <f t="shared" si="103"/>
        <v>6611</v>
      </c>
      <c r="P6612" s="2" t="str">
        <f>IF(TablaDatos[[#This Row],[Diabetes]]=0,"No","Si")</f>
        <v>Si</v>
      </c>
      <c r="Q6612">
        <v>1</v>
      </c>
      <c r="R6612">
        <f>TablaDatos[[#This Row],[Aux2]]/10000000000000</f>
        <v>2184.1115294076199</v>
      </c>
      <c r="S6612" s="1">
        <v>2.18411152940762E+16</v>
      </c>
      <c r="T6612" s="7">
        <f>TablaDatos[[#This Row],[Aux3]]/100000000000000</f>
        <v>26.044501490348701</v>
      </c>
      <c r="U6612" s="1">
        <v>2604450149034870</v>
      </c>
      <c r="V6612">
        <v>154</v>
      </c>
      <c r="W6612">
        <v>101</v>
      </c>
    </row>
    <row r="6613" spans="1:23">
      <c r="A6613">
        <v>2013</v>
      </c>
      <c r="B6613">
        <v>61</v>
      </c>
      <c r="C6613" t="s">
        <v>23</v>
      </c>
      <c r="D6613" t="s">
        <v>41</v>
      </c>
      <c r="E6613" t="s">
        <v>18</v>
      </c>
      <c r="F6613" t="s">
        <v>24</v>
      </c>
      <c r="G6613" t="s">
        <v>28</v>
      </c>
      <c r="H6613" s="3">
        <v>15216.03</v>
      </c>
      <c r="I6613" t="s">
        <v>21</v>
      </c>
      <c r="J6613" t="s">
        <v>18</v>
      </c>
      <c r="K66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28.5527720976139</v>
      </c>
      <c r="L6613" s="6">
        <f>TablaDatos[[#This Row],[IMC_raw]]/1000000000000000</f>
        <v>0.28552772097613899</v>
      </c>
      <c r="M6613" s="2">
        <v>285527720976139</v>
      </c>
      <c r="N66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3" s="13">
        <f t="shared" si="103"/>
        <v>6612</v>
      </c>
      <c r="P6613" s="2" t="str">
        <f>IF(TablaDatos[[#This Row],[Diabetes]]=0,"No","Si")</f>
        <v>No</v>
      </c>
      <c r="Q6613">
        <v>0</v>
      </c>
      <c r="R6613">
        <f>TablaDatos[[#This Row],[Aux2]]/10000000000000</f>
        <v>2186.4771951307098</v>
      </c>
      <c r="S6613" s="1">
        <v>2.18647719513071E+16</v>
      </c>
      <c r="T6613" s="7">
        <f>TablaDatos[[#This Row],[Aux3]]/100000000000000</f>
        <v>199.79150611485301</v>
      </c>
      <c r="U6613" s="1">
        <v>1.99791506114853E+16</v>
      </c>
      <c r="V6613">
        <v>151.6</v>
      </c>
      <c r="W6613">
        <v>92.8</v>
      </c>
    </row>
    <row r="6614" spans="1:23">
      <c r="A6614">
        <v>2013</v>
      </c>
      <c r="B6614">
        <v>50</v>
      </c>
      <c r="C6614" t="s">
        <v>16</v>
      </c>
      <c r="D6614" t="s">
        <v>27</v>
      </c>
      <c r="E6614" t="s">
        <v>21</v>
      </c>
      <c r="F6614" t="s">
        <v>24</v>
      </c>
      <c r="G6614" t="s">
        <v>20</v>
      </c>
      <c r="H6614" s="3">
        <v>16941.09</v>
      </c>
      <c r="I6614" t="s">
        <v>21</v>
      </c>
      <c r="J6614" t="s">
        <v>18</v>
      </c>
      <c r="K66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28.551344784064597</v>
      </c>
      <c r="L6614" s="6">
        <f>TablaDatos[[#This Row],[IMC_raw]]/1000000000000000</f>
        <v>2.8551344784064598</v>
      </c>
      <c r="M6614" s="2">
        <v>2855134478406460</v>
      </c>
      <c r="N66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4" s="13">
        <f t="shared" si="103"/>
        <v>6613</v>
      </c>
      <c r="P6614" s="2" t="str">
        <f>IF(TablaDatos[[#This Row],[Diabetes]]=0,"No","Si")</f>
        <v>Si</v>
      </c>
      <c r="Q6614">
        <v>1</v>
      </c>
      <c r="R6614">
        <f>TablaDatos[[#This Row],[Aux2]]/10000000000000</f>
        <v>229.71479168836899</v>
      </c>
      <c r="S6614" s="1">
        <v>2297147916883690</v>
      </c>
      <c r="T6614" s="7">
        <f>TablaDatos[[#This Row],[Aux3]]/100000000000000</f>
        <v>225.75240512643401</v>
      </c>
      <c r="U6614" s="1">
        <v>2.25752405126434E+16</v>
      </c>
      <c r="V6614">
        <v>169.7</v>
      </c>
      <c r="W6614">
        <v>99.8</v>
      </c>
    </row>
    <row r="6615" spans="1:23">
      <c r="A6615">
        <v>2013</v>
      </c>
      <c r="B6615">
        <v>47</v>
      </c>
      <c r="C6615" t="s">
        <v>16</v>
      </c>
      <c r="D6615" t="s">
        <v>73</v>
      </c>
      <c r="E6615" t="s">
        <v>18</v>
      </c>
      <c r="F6615" t="s">
        <v>19</v>
      </c>
      <c r="G6615" t="s">
        <v>20</v>
      </c>
      <c r="H6615" s="3">
        <v>25756.57</v>
      </c>
      <c r="I6615" t="s">
        <v>19</v>
      </c>
      <c r="J6615" t="s">
        <v>22</v>
      </c>
      <c r="K66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28.546710864609999</v>
      </c>
      <c r="L6615" s="5">
        <f>TablaDatos[[#This Row],[IMC_raw]]/1000000000000000</f>
        <v>2.8546710864609999</v>
      </c>
      <c r="M6615" s="2">
        <v>2854671086461000</v>
      </c>
      <c r="N66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5" s="13">
        <f t="shared" si="103"/>
        <v>6614</v>
      </c>
      <c r="P6615" s="2" t="str">
        <f>IF(TablaDatos[[#This Row],[Diabetes]]=0,"No","Si")</f>
        <v>No</v>
      </c>
      <c r="Q6615">
        <v>0</v>
      </c>
      <c r="R6615">
        <f>TablaDatos[[#This Row],[Aux2]]/10000000000000</f>
        <v>1951.8451161487301</v>
      </c>
      <c r="S6615" s="1">
        <v>1.95184511614873E+16</v>
      </c>
      <c r="T6615" s="7">
        <f>TablaDatos[[#This Row],[Aux3]]/100000000000000</f>
        <v>211.493709067076</v>
      </c>
      <c r="U6615" s="1">
        <v>2.11493709067076E+16</v>
      </c>
      <c r="V6615">
        <v>147.19999999999999</v>
      </c>
      <c r="W6615">
        <v>92.1</v>
      </c>
    </row>
    <row r="6616" spans="1:23">
      <c r="A6616">
        <v>2013</v>
      </c>
      <c r="B6616">
        <v>59</v>
      </c>
      <c r="C6616" t="s">
        <v>23</v>
      </c>
      <c r="D6616" t="s">
        <v>37</v>
      </c>
      <c r="E6616" t="s">
        <v>31</v>
      </c>
      <c r="F6616" t="s">
        <v>24</v>
      </c>
      <c r="G6616" t="s">
        <v>28</v>
      </c>
      <c r="H6616" s="3">
        <v>13399.23</v>
      </c>
      <c r="I6616" t="s">
        <v>21</v>
      </c>
      <c r="J6616" t="s">
        <v>18</v>
      </c>
      <c r="K66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28.521686757222199</v>
      </c>
      <c r="L6616" s="5">
        <f>TablaDatos[[#This Row],[IMC_raw]]/1000000000000000</f>
        <v>28.521686757222199</v>
      </c>
      <c r="M6616" s="2">
        <v>2.85216867572222E+16</v>
      </c>
      <c r="N66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6" s="13">
        <f t="shared" si="103"/>
        <v>6615</v>
      </c>
      <c r="P6616" s="2" t="str">
        <f>IF(TablaDatos[[#This Row],[Diabetes]]=0,"No","Si")</f>
        <v>Si</v>
      </c>
      <c r="Q6616">
        <v>1</v>
      </c>
      <c r="R6616">
        <f>TablaDatos[[#This Row],[Aux2]]/10000000000000</f>
        <v>2395.2807212440298</v>
      </c>
      <c r="S6616" s="1">
        <v>2.39528072124403E+16</v>
      </c>
      <c r="T6616" s="7">
        <f>TablaDatos[[#This Row],[Aux3]]/100000000000000</f>
        <v>287.80596661710399</v>
      </c>
      <c r="U6616" s="1">
        <v>2.87805966617104E+16</v>
      </c>
      <c r="V6616">
        <v>175.2</v>
      </c>
      <c r="W6616">
        <v>100.5</v>
      </c>
    </row>
    <row r="6617" spans="1:23">
      <c r="A6617">
        <v>2013</v>
      </c>
      <c r="B6617">
        <v>67</v>
      </c>
      <c r="C6617" t="s">
        <v>16</v>
      </c>
      <c r="D6617" t="s">
        <v>38</v>
      </c>
      <c r="E6617" t="s">
        <v>21</v>
      </c>
      <c r="F6617" t="s">
        <v>19</v>
      </c>
      <c r="G6617" t="s">
        <v>25</v>
      </c>
      <c r="H6617" s="3">
        <v>21443.1</v>
      </c>
      <c r="I6617" t="s">
        <v>19</v>
      </c>
      <c r="J6617" t="s">
        <v>18</v>
      </c>
      <c r="K66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28.487985958414502</v>
      </c>
      <c r="L6617" s="5">
        <f>TablaDatos[[#This Row],[IMC_raw]]/1000000000000000</f>
        <v>28.487985958414502</v>
      </c>
      <c r="M6617" s="2">
        <v>2.84879859584145E+16</v>
      </c>
      <c r="N66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7" s="13">
        <f t="shared" si="103"/>
        <v>6616</v>
      </c>
      <c r="P6617" s="2" t="str">
        <f>IF(TablaDatos[[#This Row],[Diabetes]]=0,"No","Si")</f>
        <v>No</v>
      </c>
      <c r="Q6617">
        <v>0</v>
      </c>
      <c r="R6617">
        <f>TablaDatos[[#This Row],[Aux2]]/10000000000000</f>
        <v>2330.2220031704901</v>
      </c>
      <c r="S6617" s="1">
        <v>2.33022200317049E+16</v>
      </c>
      <c r="T6617" s="7">
        <f>TablaDatos[[#This Row],[Aux3]]/100000000000000</f>
        <v>252.68485978189599</v>
      </c>
      <c r="U6617" s="1">
        <v>2.52684859781896E+16</v>
      </c>
      <c r="V6617">
        <v>163.30000000000001</v>
      </c>
      <c r="W6617">
        <v>99</v>
      </c>
    </row>
    <row r="6618" spans="1:23">
      <c r="A6618">
        <v>2013</v>
      </c>
      <c r="B6618">
        <v>56</v>
      </c>
      <c r="C6618" t="s">
        <v>23</v>
      </c>
      <c r="D6618" t="s">
        <v>36</v>
      </c>
      <c r="E6618" t="s">
        <v>19</v>
      </c>
      <c r="F6618" t="s">
        <v>24</v>
      </c>
      <c r="G6618" t="s">
        <v>28</v>
      </c>
      <c r="H6618" s="3">
        <v>12678.15</v>
      </c>
      <c r="I6618" t="s">
        <v>21</v>
      </c>
      <c r="J6618" t="s">
        <v>18</v>
      </c>
      <c r="K66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28.472531908167504</v>
      </c>
      <c r="L6618" s="6">
        <f>TablaDatos[[#This Row],[IMC_raw]]/1000000000000000</f>
        <v>2.8472531908167502</v>
      </c>
      <c r="M6618" s="2">
        <v>2847253190816750</v>
      </c>
      <c r="N66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8" s="13">
        <f t="shared" si="103"/>
        <v>6617</v>
      </c>
      <c r="P6618" s="2" t="str">
        <f>IF(TablaDatos[[#This Row],[Diabetes]]=0,"No","Si")</f>
        <v>No</v>
      </c>
      <c r="Q6618">
        <v>0</v>
      </c>
      <c r="R6618">
        <f>TablaDatos[[#This Row],[Aux2]]/10000000000000</f>
        <v>237.442546068403</v>
      </c>
      <c r="S6618" s="1">
        <v>2374425460684030</v>
      </c>
      <c r="T6618" s="7">
        <f>TablaDatos[[#This Row],[Aux3]]/100000000000000</f>
        <v>260.33190372109999</v>
      </c>
      <c r="U6618" s="1">
        <v>2.603319037211E+16</v>
      </c>
      <c r="V6618">
        <v>169.3</v>
      </c>
      <c r="W6618">
        <v>98.2</v>
      </c>
    </row>
    <row r="6619" spans="1:23">
      <c r="A6619">
        <v>2013</v>
      </c>
      <c r="B6619">
        <v>51</v>
      </c>
      <c r="C6619" t="s">
        <v>23</v>
      </c>
      <c r="D6619" t="s">
        <v>42</v>
      </c>
      <c r="E6619" t="s">
        <v>18</v>
      </c>
      <c r="F6619" t="s">
        <v>24</v>
      </c>
      <c r="G6619" t="s">
        <v>20</v>
      </c>
      <c r="H6619" s="3">
        <v>15877.54</v>
      </c>
      <c r="I6619" t="s">
        <v>21</v>
      </c>
      <c r="J6619" t="s">
        <v>22</v>
      </c>
      <c r="K66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28.458887691433699</v>
      </c>
      <c r="L6619" s="5">
        <f>TablaDatos[[#This Row],[IMC_raw]]/1000000000000000</f>
        <v>28.458887691433699</v>
      </c>
      <c r="M6619" s="2">
        <v>2.84588876914337E+16</v>
      </c>
      <c r="N66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19" s="13">
        <f t="shared" si="103"/>
        <v>6618</v>
      </c>
      <c r="P6619" s="2" t="str">
        <f>IF(TablaDatos[[#This Row],[Diabetes]]=0,"No","Si")</f>
        <v>Si</v>
      </c>
      <c r="Q6619">
        <v>1</v>
      </c>
      <c r="R6619">
        <f>TablaDatos[[#This Row],[Aux2]]/10000000000000</f>
        <v>222.42999140419801</v>
      </c>
      <c r="S6619" s="1">
        <v>2224299914041980</v>
      </c>
      <c r="T6619" s="7">
        <f>TablaDatos[[#This Row],[Aux3]]/100000000000000</f>
        <v>25.744217625256699</v>
      </c>
      <c r="U6619" s="1">
        <v>2574421762525670</v>
      </c>
      <c r="V6619">
        <v>147.19999999999999</v>
      </c>
      <c r="W6619">
        <v>93.4</v>
      </c>
    </row>
    <row r="6620" spans="1:23">
      <c r="A6620">
        <v>2013</v>
      </c>
      <c r="B6620">
        <v>54</v>
      </c>
      <c r="C6620" t="s">
        <v>23</v>
      </c>
      <c r="D6620" t="s">
        <v>29</v>
      </c>
      <c r="E6620" t="s">
        <v>18</v>
      </c>
      <c r="F6620" t="s">
        <v>35</v>
      </c>
      <c r="G6620" t="s">
        <v>20</v>
      </c>
      <c r="H6620" s="3">
        <v>22521.74</v>
      </c>
      <c r="I6620" t="s">
        <v>18</v>
      </c>
      <c r="J6620" t="s">
        <v>18</v>
      </c>
      <c r="K66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28.428762706449</v>
      </c>
      <c r="L6620" s="5">
        <f>TablaDatos[[#This Row],[IMC_raw]]/1000000000000000</f>
        <v>28.428762706449</v>
      </c>
      <c r="M6620" s="2">
        <v>2.8428762706449E+16</v>
      </c>
      <c r="N66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0" s="13">
        <f t="shared" si="103"/>
        <v>6619</v>
      </c>
      <c r="P6620" s="2" t="str">
        <f>IF(TablaDatos[[#This Row],[Diabetes]]=0,"No","Si")</f>
        <v>No</v>
      </c>
      <c r="Q6620">
        <v>0</v>
      </c>
      <c r="R6620">
        <f>TablaDatos[[#This Row],[Aux2]]/10000000000000</f>
        <v>2096.2936404556599</v>
      </c>
      <c r="S6620" s="1">
        <v>2.09629364045566E+16</v>
      </c>
      <c r="T6620" s="7">
        <f>TablaDatos[[#This Row],[Aux3]]/100000000000000</f>
        <v>21.904009286725898</v>
      </c>
      <c r="U6620" s="1">
        <v>2190400928672590</v>
      </c>
      <c r="V6620">
        <v>148.5</v>
      </c>
      <c r="W6620">
        <v>88</v>
      </c>
    </row>
    <row r="6621" spans="1:23">
      <c r="A6621">
        <v>2013</v>
      </c>
      <c r="B6621">
        <v>56</v>
      </c>
      <c r="C6621" t="s">
        <v>23</v>
      </c>
      <c r="D6621" t="s">
        <v>27</v>
      </c>
      <c r="E6621" t="s">
        <v>18</v>
      </c>
      <c r="F6621" t="s">
        <v>24</v>
      </c>
      <c r="G6621" t="s">
        <v>28</v>
      </c>
      <c r="H6621" s="3">
        <v>15125</v>
      </c>
      <c r="I6621" t="s">
        <v>19</v>
      </c>
      <c r="J6621" t="s">
        <v>18</v>
      </c>
      <c r="K66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28.428040279495999</v>
      </c>
      <c r="L6621" s="5">
        <f>TablaDatos[[#This Row],[IMC_raw]]/1000000000000000</f>
        <v>28.428040279495999</v>
      </c>
      <c r="M6621" s="2">
        <v>2.8428040279496E+16</v>
      </c>
      <c r="N66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1" s="13">
        <f t="shared" si="103"/>
        <v>6620</v>
      </c>
      <c r="P6621" s="2" t="str">
        <f>IF(TablaDatos[[#This Row],[Diabetes]]=0,"No","Si")</f>
        <v>No</v>
      </c>
      <c r="Q6621">
        <v>0</v>
      </c>
      <c r="R6621">
        <f>TablaDatos[[#This Row],[Aux2]]/10000000000000</f>
        <v>2155.2129006569999</v>
      </c>
      <c r="S6621" s="1">
        <v>2.155212900657E+16</v>
      </c>
      <c r="T6621" s="7">
        <f>TablaDatos[[#This Row],[Aux3]]/100000000000000</f>
        <v>222.56689148621501</v>
      </c>
      <c r="U6621" s="1">
        <v>2.22566891486215E+16</v>
      </c>
      <c r="V6621">
        <v>158.80000000000001</v>
      </c>
      <c r="W6621">
        <v>90.9</v>
      </c>
    </row>
    <row r="6622" spans="1:23">
      <c r="A6622">
        <v>2013</v>
      </c>
      <c r="B6622">
        <v>58</v>
      </c>
      <c r="C6622" t="s">
        <v>16</v>
      </c>
      <c r="D6622" t="s">
        <v>34</v>
      </c>
      <c r="E6622" t="s">
        <v>19</v>
      </c>
      <c r="F6622" t="s">
        <v>19</v>
      </c>
      <c r="G6622" t="s">
        <v>28</v>
      </c>
      <c r="H6622" s="3">
        <v>12657.21</v>
      </c>
      <c r="I6622" t="s">
        <v>21</v>
      </c>
      <c r="J6622" t="s">
        <v>18</v>
      </c>
      <c r="K66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28.409193900963</v>
      </c>
      <c r="L6622" s="5">
        <f>TablaDatos[[#This Row],[IMC_raw]]/1000000000000000</f>
        <v>2.8409193900963001</v>
      </c>
      <c r="M6622" s="2">
        <v>2840919390096300</v>
      </c>
      <c r="N66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2" s="13">
        <f t="shared" si="103"/>
        <v>6621</v>
      </c>
      <c r="P6622" s="2" t="str">
        <f>IF(TablaDatos[[#This Row],[Diabetes]]=0,"No","Si")</f>
        <v>No</v>
      </c>
      <c r="Q6622">
        <v>0</v>
      </c>
      <c r="R6622">
        <f>TablaDatos[[#This Row],[Aux2]]/10000000000000</f>
        <v>181.62227273574999</v>
      </c>
      <c r="S6622" s="1">
        <v>1816222727357500</v>
      </c>
      <c r="T6622" s="7">
        <f>TablaDatos[[#This Row],[Aux3]]/100000000000000</f>
        <v>212.48022790301101</v>
      </c>
      <c r="U6622" s="1">
        <v>2.12480227903011E+16</v>
      </c>
      <c r="V6622">
        <v>157.5</v>
      </c>
      <c r="W6622">
        <v>98.6</v>
      </c>
    </row>
    <row r="6623" spans="1:23">
      <c r="A6623">
        <v>2013</v>
      </c>
      <c r="B6623">
        <v>39</v>
      </c>
      <c r="C6623" t="s">
        <v>23</v>
      </c>
      <c r="D6623" t="s">
        <v>72</v>
      </c>
      <c r="E6623" t="s">
        <v>18</v>
      </c>
      <c r="F6623" t="s">
        <v>35</v>
      </c>
      <c r="G6623" t="s">
        <v>39</v>
      </c>
      <c r="H6623" s="3">
        <v>26613.51</v>
      </c>
      <c r="I6623" t="s">
        <v>19</v>
      </c>
      <c r="J6623" t="s">
        <v>18</v>
      </c>
      <c r="K66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28.375240517132902</v>
      </c>
      <c r="L6623" s="5">
        <f>TablaDatos[[#This Row],[IMC_raw]]/1000000000000000</f>
        <v>28.375240517132902</v>
      </c>
      <c r="M6623" s="2">
        <v>2.83752405171329E+16</v>
      </c>
      <c r="N66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3" s="13">
        <f t="shared" si="103"/>
        <v>6622</v>
      </c>
      <c r="P6623" s="2" t="str">
        <f>IF(TablaDatos[[#This Row],[Diabetes]]=0,"No","Si")</f>
        <v>No</v>
      </c>
      <c r="Q6623">
        <v>0</v>
      </c>
      <c r="R6623">
        <f>TablaDatos[[#This Row],[Aux2]]/10000000000000</f>
        <v>173.06348988369501</v>
      </c>
      <c r="S6623" s="1">
        <v>1730634898836950</v>
      </c>
      <c r="T6623" s="7">
        <f>TablaDatos[[#This Row],[Aux3]]/100000000000000</f>
        <v>214.518115777666</v>
      </c>
      <c r="U6623" s="1">
        <v>2.14518115777666E+16</v>
      </c>
      <c r="V6623">
        <v>132.19999999999999</v>
      </c>
      <c r="W6623">
        <v>78.8</v>
      </c>
    </row>
    <row r="6624" spans="1:23">
      <c r="A6624">
        <v>2013</v>
      </c>
      <c r="B6624">
        <v>60</v>
      </c>
      <c r="C6624" t="s">
        <v>23</v>
      </c>
      <c r="D6624" t="s">
        <v>17</v>
      </c>
      <c r="E6624" t="s">
        <v>18</v>
      </c>
      <c r="F6624" t="s">
        <v>19</v>
      </c>
      <c r="G6624" t="s">
        <v>28</v>
      </c>
      <c r="H6624" s="3">
        <v>14623.47</v>
      </c>
      <c r="I6624" t="s">
        <v>21</v>
      </c>
      <c r="J6624" t="s">
        <v>19</v>
      </c>
      <c r="K66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28.3600661547339</v>
      </c>
      <c r="L6624" s="6">
        <f>TablaDatos[[#This Row],[IMC_raw]]/1000000000000000</f>
        <v>28.3600661547339</v>
      </c>
      <c r="M6624" s="2">
        <v>2.83600661547339E+16</v>
      </c>
      <c r="N66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4" s="13">
        <f t="shared" si="103"/>
        <v>6623</v>
      </c>
      <c r="P6624" s="2" t="str">
        <f>IF(TablaDatos[[#This Row],[Diabetes]]=0,"No","Si")</f>
        <v>No</v>
      </c>
      <c r="Q6624">
        <v>0</v>
      </c>
      <c r="R6624">
        <f>TablaDatos[[#This Row],[Aux2]]/10000000000000</f>
        <v>2140.1416700214399</v>
      </c>
      <c r="S6624" s="1">
        <v>2.14014167002144E+16</v>
      </c>
      <c r="T6624" s="7">
        <f>TablaDatos[[#This Row],[Aux3]]/100000000000000</f>
        <v>25.6841115657326</v>
      </c>
      <c r="U6624" s="1">
        <v>2568411156573260</v>
      </c>
      <c r="V6624">
        <v>155.9</v>
      </c>
      <c r="W6624">
        <v>97.6</v>
      </c>
    </row>
    <row r="6625" spans="1:23">
      <c r="A6625">
        <v>2013</v>
      </c>
      <c r="B6625">
        <v>60</v>
      </c>
      <c r="C6625" t="s">
        <v>23</v>
      </c>
      <c r="D6625" t="s">
        <v>73</v>
      </c>
      <c r="E6625" t="s">
        <v>21</v>
      </c>
      <c r="F6625" t="s">
        <v>24</v>
      </c>
      <c r="G6625" t="s">
        <v>28</v>
      </c>
      <c r="H6625" s="3">
        <v>16878.41</v>
      </c>
      <c r="I6625" t="s">
        <v>21</v>
      </c>
      <c r="J6625" t="s">
        <v>18</v>
      </c>
      <c r="K66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28.359865361092702</v>
      </c>
      <c r="L6625" s="6">
        <f>TablaDatos[[#This Row],[IMC_raw]]/1000000000000000</f>
        <v>28.359865361092702</v>
      </c>
      <c r="M6625" s="2">
        <v>2.83598653610927E+16</v>
      </c>
      <c r="N66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5" s="13">
        <f t="shared" si="103"/>
        <v>6624</v>
      </c>
      <c r="P6625" s="2" t="str">
        <f>IF(TablaDatos[[#This Row],[Diabetes]]=0,"No","Si")</f>
        <v>No</v>
      </c>
      <c r="Q6625">
        <v>0</v>
      </c>
      <c r="R6625">
        <f>TablaDatos[[#This Row],[Aux2]]/10000000000000</f>
        <v>2444.9809395062498</v>
      </c>
      <c r="S6625" s="1">
        <v>2.44498093950625E+16</v>
      </c>
      <c r="T6625" s="7">
        <f>TablaDatos[[#This Row],[Aux3]]/100000000000000</f>
        <v>287.40432839940399</v>
      </c>
      <c r="U6625" s="1">
        <v>2.87404328399404E+16</v>
      </c>
      <c r="V6625">
        <v>156.30000000000001</v>
      </c>
      <c r="W6625">
        <v>100</v>
      </c>
    </row>
    <row r="6626" spans="1:23">
      <c r="A6626">
        <v>2013</v>
      </c>
      <c r="B6626">
        <v>54</v>
      </c>
      <c r="C6626" t="s">
        <v>23</v>
      </c>
      <c r="D6626" t="s">
        <v>26</v>
      </c>
      <c r="E6626" t="s">
        <v>18</v>
      </c>
      <c r="F6626" t="s">
        <v>24</v>
      </c>
      <c r="G6626" t="s">
        <v>20</v>
      </c>
      <c r="H6626" s="3">
        <v>15775.64</v>
      </c>
      <c r="I6626" t="s">
        <v>21</v>
      </c>
      <c r="J6626" t="s">
        <v>21</v>
      </c>
      <c r="K66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28.3527716950362</v>
      </c>
      <c r="L6626" s="6">
        <f>TablaDatos[[#This Row],[IMC_raw]]/1000000000000000</f>
        <v>28.3527716950362</v>
      </c>
      <c r="M6626" s="2">
        <v>2.83527716950362E+16</v>
      </c>
      <c r="N66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6" s="13">
        <f t="shared" si="103"/>
        <v>6625</v>
      </c>
      <c r="P6626" s="2" t="str">
        <f>IF(TablaDatos[[#This Row],[Diabetes]]=0,"No","Si")</f>
        <v>No</v>
      </c>
      <c r="Q6626">
        <v>0</v>
      </c>
      <c r="R6626">
        <f>TablaDatos[[#This Row],[Aux2]]/10000000000000</f>
        <v>2401.3672153606499</v>
      </c>
      <c r="S6626" s="1">
        <v>2.40136721536065E+16</v>
      </c>
      <c r="T6626" s="7">
        <f>TablaDatos[[#This Row],[Aux3]]/100000000000000</f>
        <v>24.961694885193001</v>
      </c>
      <c r="U6626" s="1">
        <v>2496169488519300</v>
      </c>
      <c r="V6626">
        <v>144.80000000000001</v>
      </c>
      <c r="W6626">
        <v>90.6</v>
      </c>
    </row>
    <row r="6627" spans="1:23">
      <c r="A6627">
        <v>2013</v>
      </c>
      <c r="B6627">
        <v>66</v>
      </c>
      <c r="C6627" t="s">
        <v>23</v>
      </c>
      <c r="D6627" t="s">
        <v>72</v>
      </c>
      <c r="E6627" t="s">
        <v>18</v>
      </c>
      <c r="F6627" t="s">
        <v>19</v>
      </c>
      <c r="G6627" t="s">
        <v>25</v>
      </c>
      <c r="H6627" s="3">
        <v>19884.400000000001</v>
      </c>
      <c r="I6627" t="s">
        <v>19</v>
      </c>
      <c r="J6627" t="s">
        <v>22</v>
      </c>
      <c r="K66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28.343377055532599</v>
      </c>
      <c r="L6627" s="6">
        <f>TablaDatos[[#This Row],[IMC_raw]]/100000000000000</f>
        <v>28.343377055532599</v>
      </c>
      <c r="M6627" s="2">
        <v>2834337705553260</v>
      </c>
      <c r="N66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7" s="13">
        <f t="shared" si="103"/>
        <v>6626</v>
      </c>
      <c r="P6627" s="2" t="str">
        <f>IF(TablaDatos[[#This Row],[Diabetes]]=0,"No","Si")</f>
        <v>No</v>
      </c>
      <c r="Q6627">
        <v>0</v>
      </c>
      <c r="R6627">
        <f>TablaDatos[[#This Row],[Aux2]]/10000000000000</f>
        <v>2156.60553237778</v>
      </c>
      <c r="S6627" s="1">
        <v>2.15660553237778E+16</v>
      </c>
      <c r="T6627" s="7">
        <f>TablaDatos[[#This Row],[Aux3]]/100000000000000</f>
        <v>23.7763332091865</v>
      </c>
      <c r="U6627" s="1">
        <v>2377633320918650</v>
      </c>
      <c r="V6627">
        <v>150.1</v>
      </c>
      <c r="W6627">
        <v>96</v>
      </c>
    </row>
    <row r="6628" spans="1:23">
      <c r="A6628">
        <v>2013</v>
      </c>
      <c r="B6628">
        <v>53</v>
      </c>
      <c r="C6628" t="s">
        <v>23</v>
      </c>
      <c r="D6628" t="s">
        <v>17</v>
      </c>
      <c r="E6628" t="s">
        <v>18</v>
      </c>
      <c r="F6628" t="s">
        <v>19</v>
      </c>
      <c r="G6628" t="s">
        <v>20</v>
      </c>
      <c r="H6628" s="3">
        <v>26614.37</v>
      </c>
      <c r="I6628" t="s">
        <v>21</v>
      </c>
      <c r="J6628" t="s">
        <v>18</v>
      </c>
      <c r="K66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28.331230874046799</v>
      </c>
      <c r="L6628" s="5">
        <f>TablaDatos[[#This Row],[IMC_raw]]/1000000000000000</f>
        <v>2.83312308740468</v>
      </c>
      <c r="M6628" s="2">
        <v>2833123087404680</v>
      </c>
      <c r="N66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8" s="13">
        <f t="shared" si="103"/>
        <v>6627</v>
      </c>
      <c r="P6628" s="2" t="str">
        <f>IF(TablaDatos[[#This Row],[Diabetes]]=0,"No","Si")</f>
        <v>No</v>
      </c>
      <c r="Q6628">
        <v>0</v>
      </c>
      <c r="R6628">
        <f>TablaDatos[[#This Row],[Aux2]]/10000000000000</f>
        <v>21.076292549482201</v>
      </c>
      <c r="S6628" s="1">
        <v>210762925494822</v>
      </c>
      <c r="T6628" s="7">
        <f>TablaDatos[[#This Row],[Aux3]]/100000000000000</f>
        <v>226.60622201637099</v>
      </c>
      <c r="U6628" s="1">
        <v>2.26606222016371E+16</v>
      </c>
      <c r="V6628">
        <v>137.69999999999999</v>
      </c>
      <c r="W6628">
        <v>85.1</v>
      </c>
    </row>
    <row r="6629" spans="1:23">
      <c r="A6629">
        <v>2013</v>
      </c>
      <c r="B6629">
        <v>55</v>
      </c>
      <c r="C6629" t="s">
        <v>23</v>
      </c>
      <c r="D6629" t="s">
        <v>29</v>
      </c>
      <c r="E6629" t="s">
        <v>21</v>
      </c>
      <c r="F6629" t="s">
        <v>24</v>
      </c>
      <c r="G6629" t="s">
        <v>28</v>
      </c>
      <c r="H6629" s="3">
        <v>7376.89</v>
      </c>
      <c r="I6629" t="s">
        <v>19</v>
      </c>
      <c r="J6629" t="s">
        <v>18</v>
      </c>
      <c r="K66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28.2474849865411</v>
      </c>
      <c r="L6629" s="5">
        <f>TablaDatos[[#This Row],[IMC_raw]]/1000000000000000</f>
        <v>28.2474849865411</v>
      </c>
      <c r="M6629" s="2">
        <v>2.82474849865411E+16</v>
      </c>
      <c r="N66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29" s="13">
        <f t="shared" si="103"/>
        <v>6628</v>
      </c>
      <c r="P6629" s="2" t="str">
        <f>IF(TablaDatos[[#This Row],[Diabetes]]=0,"No","Si")</f>
        <v>No</v>
      </c>
      <c r="Q6629">
        <v>0</v>
      </c>
      <c r="R6629">
        <f>TablaDatos[[#This Row],[Aux2]]/10000000000000</f>
        <v>2174.7471018608398</v>
      </c>
      <c r="S6629" s="1">
        <v>2.17474710186084E+16</v>
      </c>
      <c r="T6629" s="7">
        <f>TablaDatos[[#This Row],[Aux3]]/100000000000000</f>
        <v>243.847959536925</v>
      </c>
      <c r="U6629" s="1">
        <v>2.43847959536925E+16</v>
      </c>
      <c r="V6629">
        <v>154.6</v>
      </c>
      <c r="W6629">
        <v>92</v>
      </c>
    </row>
    <row r="6630" spans="1:23">
      <c r="A6630">
        <v>2013</v>
      </c>
      <c r="B6630">
        <v>43</v>
      </c>
      <c r="C6630" t="s">
        <v>16</v>
      </c>
      <c r="D6630" t="s">
        <v>38</v>
      </c>
      <c r="E6630" t="s">
        <v>18</v>
      </c>
      <c r="F6630" t="s">
        <v>19</v>
      </c>
      <c r="G6630" t="s">
        <v>39</v>
      </c>
      <c r="H6630" s="3">
        <v>25588.400000000001</v>
      </c>
      <c r="I6630" t="s">
        <v>21</v>
      </c>
      <c r="J6630" t="s">
        <v>19</v>
      </c>
      <c r="K66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28.226859155181</v>
      </c>
      <c r="L6630" s="6">
        <f>TablaDatos[[#This Row],[IMC_raw]]/1000000000000000</f>
        <v>2.8226859155180999</v>
      </c>
      <c r="M6630" s="2">
        <v>2822685915518100</v>
      </c>
      <c r="N66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0" s="13">
        <f t="shared" si="103"/>
        <v>6629</v>
      </c>
      <c r="P6630" s="2" t="str">
        <f>IF(TablaDatos[[#This Row],[Diabetes]]=0,"No","Si")</f>
        <v>No</v>
      </c>
      <c r="Q6630">
        <v>0</v>
      </c>
      <c r="R6630">
        <f>TablaDatos[[#This Row],[Aux2]]/10000000000000</f>
        <v>198.06046179689801</v>
      </c>
      <c r="S6630" s="1">
        <v>1980604617968980</v>
      </c>
      <c r="T6630" s="7">
        <f>TablaDatos[[#This Row],[Aux3]]/100000000000000</f>
        <v>239.47368818656099</v>
      </c>
      <c r="U6630" s="1">
        <v>2.39473688186561E+16</v>
      </c>
      <c r="V6630">
        <v>144.1</v>
      </c>
      <c r="W6630">
        <v>87.2</v>
      </c>
    </row>
    <row r="6631" spans="1:23">
      <c r="A6631">
        <v>2013</v>
      </c>
      <c r="B6631">
        <v>54</v>
      </c>
      <c r="C6631" t="s">
        <v>16</v>
      </c>
      <c r="D6631" t="s">
        <v>37</v>
      </c>
      <c r="E6631" t="s">
        <v>18</v>
      </c>
      <c r="F6631" t="s">
        <v>35</v>
      </c>
      <c r="G6631" t="s">
        <v>20</v>
      </c>
      <c r="H6631" s="3">
        <v>16485.580000000002</v>
      </c>
      <c r="I6631" t="s">
        <v>19</v>
      </c>
      <c r="J6631" t="s">
        <v>18</v>
      </c>
      <c r="K66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28.1778773048907</v>
      </c>
      <c r="L6631" s="6">
        <f>TablaDatos[[#This Row],[IMC_raw]]/1000000000000000</f>
        <v>28.1778773048907</v>
      </c>
      <c r="M6631" s="2">
        <v>2.81778773048907E+16</v>
      </c>
      <c r="N66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1" s="13">
        <f t="shared" si="103"/>
        <v>6630</v>
      </c>
      <c r="P6631" s="2" t="str">
        <f>IF(TablaDatos[[#This Row],[Diabetes]]=0,"No","Si")</f>
        <v>No</v>
      </c>
      <c r="Q6631">
        <v>0</v>
      </c>
      <c r="R6631">
        <f>TablaDatos[[#This Row],[Aux2]]/10000000000000</f>
        <v>205.648215232577</v>
      </c>
      <c r="S6631" s="1">
        <v>2056482152325770</v>
      </c>
      <c r="T6631" s="7">
        <f>TablaDatos[[#This Row],[Aux3]]/100000000000000</f>
        <v>220.06079299826899</v>
      </c>
      <c r="U6631" s="1">
        <v>2.20060792998269E+16</v>
      </c>
      <c r="V6631">
        <v>149.5</v>
      </c>
      <c r="W6631">
        <v>91.7</v>
      </c>
    </row>
    <row r="6632" spans="1:23">
      <c r="A6632">
        <v>2013</v>
      </c>
      <c r="B6632">
        <v>38</v>
      </c>
      <c r="C6632" t="s">
        <v>23</v>
      </c>
      <c r="D6632" t="s">
        <v>27</v>
      </c>
      <c r="E6632" t="s">
        <v>18</v>
      </c>
      <c r="F6632" t="s">
        <v>35</v>
      </c>
      <c r="G6632" t="s">
        <v>39</v>
      </c>
      <c r="H6632" s="3">
        <v>15799.58</v>
      </c>
      <c r="I6632" t="s">
        <v>21</v>
      </c>
      <c r="J6632" t="s">
        <v>21</v>
      </c>
      <c r="K66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28.170364145017601</v>
      </c>
      <c r="L6632" s="5">
        <f>TablaDatos[[#This Row],[IMC_raw]]/1000000000000000</f>
        <v>28.170364145017601</v>
      </c>
      <c r="M6632" s="2">
        <v>2.81703641450176E+16</v>
      </c>
      <c r="N66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2" s="13">
        <f t="shared" si="103"/>
        <v>6631</v>
      </c>
      <c r="P6632" s="2" t="str">
        <f>IF(TablaDatos[[#This Row],[Diabetes]]=0,"No","Si")</f>
        <v>No</v>
      </c>
      <c r="Q6632">
        <v>0</v>
      </c>
      <c r="R6632">
        <f>TablaDatos[[#This Row],[Aux2]]/10000000000000</f>
        <v>220.006374500151</v>
      </c>
      <c r="S6632" s="1">
        <v>2200063745001510</v>
      </c>
      <c r="T6632" s="7">
        <f>TablaDatos[[#This Row],[Aux3]]/100000000000000</f>
        <v>211.001321144976</v>
      </c>
      <c r="U6632" s="1">
        <v>2.11001321144976E+16</v>
      </c>
      <c r="V6632">
        <v>141.1</v>
      </c>
      <c r="W6632">
        <v>85.8</v>
      </c>
    </row>
    <row r="6633" spans="1:23">
      <c r="A6633">
        <v>2013</v>
      </c>
      <c r="B6633">
        <v>51</v>
      </c>
      <c r="C6633" t="s">
        <v>16</v>
      </c>
      <c r="D6633" t="s">
        <v>26</v>
      </c>
      <c r="E6633" t="s">
        <v>18</v>
      </c>
      <c r="F6633" t="s">
        <v>35</v>
      </c>
      <c r="G6633" t="s">
        <v>20</v>
      </c>
      <c r="H6633" s="3">
        <v>40210.44</v>
      </c>
      <c r="I6633" t="s">
        <v>19</v>
      </c>
      <c r="J6633" t="s">
        <v>18</v>
      </c>
      <c r="K66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28.0877452092965</v>
      </c>
      <c r="L6633" s="6">
        <f>TablaDatos[[#This Row],[IMC_raw]]/1000000000000000</f>
        <v>28.0877452092965</v>
      </c>
      <c r="M6633" s="2">
        <v>2.80877452092965E+16</v>
      </c>
      <c r="N66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3" s="13">
        <f t="shared" si="103"/>
        <v>6632</v>
      </c>
      <c r="P6633" s="2" t="str">
        <f>IF(TablaDatos[[#This Row],[Diabetes]]=0,"No","Si")</f>
        <v>No</v>
      </c>
      <c r="Q6633">
        <v>0</v>
      </c>
      <c r="R6633">
        <f>TablaDatos[[#This Row],[Aux2]]/10000000000000</f>
        <v>2276.1705748064001</v>
      </c>
      <c r="S6633" s="1">
        <v>2.2761705748064E+16</v>
      </c>
      <c r="T6633" s="7">
        <f>TablaDatos[[#This Row],[Aux3]]/100000000000000</f>
        <v>217.93565250262901</v>
      </c>
      <c r="U6633" s="1">
        <v>2.17935652502629E+16</v>
      </c>
      <c r="V6633">
        <v>145.1</v>
      </c>
      <c r="W6633">
        <v>93.5</v>
      </c>
    </row>
    <row r="6634" spans="1:23">
      <c r="A6634">
        <v>2013</v>
      </c>
      <c r="B6634">
        <v>54</v>
      </c>
      <c r="C6634" t="s">
        <v>23</v>
      </c>
      <c r="D6634" t="s">
        <v>30</v>
      </c>
      <c r="E6634" t="s">
        <v>19</v>
      </c>
      <c r="F6634" t="s">
        <v>19</v>
      </c>
      <c r="G6634" t="s">
        <v>20</v>
      </c>
      <c r="H6634" s="3">
        <v>19703.8</v>
      </c>
      <c r="I6634" t="s">
        <v>19</v>
      </c>
      <c r="J6634" t="s">
        <v>21</v>
      </c>
      <c r="K66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28.083324819489398</v>
      </c>
      <c r="L6634" s="5">
        <f>TablaDatos[[#This Row],[IMC_raw]]/1000000000000000</f>
        <v>28.083324819489398</v>
      </c>
      <c r="M6634" s="2">
        <v>2.80833248194894E+16</v>
      </c>
      <c r="N66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4" s="13">
        <f t="shared" si="103"/>
        <v>6633</v>
      </c>
      <c r="P6634" s="2" t="str">
        <f>IF(TablaDatos[[#This Row],[Diabetes]]=0,"No","Si")</f>
        <v>No</v>
      </c>
      <c r="Q6634">
        <v>0</v>
      </c>
      <c r="R6634">
        <f>TablaDatos[[#This Row],[Aux2]]/10000000000000</f>
        <v>1955.0709881596399</v>
      </c>
      <c r="S6634" s="1">
        <v>1.95507098815964E+16</v>
      </c>
      <c r="T6634" s="7">
        <f>TablaDatos[[#This Row],[Aux3]]/100000000000000</f>
        <v>227.60272130180701</v>
      </c>
      <c r="U6634" s="1">
        <v>2.27602721301807E+16</v>
      </c>
      <c r="V6634">
        <v>147.4</v>
      </c>
      <c r="W6634">
        <v>89.6</v>
      </c>
    </row>
    <row r="6635" spans="1:23">
      <c r="A6635">
        <v>2013</v>
      </c>
      <c r="B6635">
        <v>57</v>
      </c>
      <c r="C6635" t="s">
        <v>16</v>
      </c>
      <c r="D6635" t="s">
        <v>26</v>
      </c>
      <c r="E6635" t="s">
        <v>19</v>
      </c>
      <c r="F6635" t="s">
        <v>19</v>
      </c>
      <c r="G6635" t="s">
        <v>28</v>
      </c>
      <c r="H6635" s="3">
        <v>44991.77</v>
      </c>
      <c r="I6635" t="s">
        <v>19</v>
      </c>
      <c r="J6635" t="s">
        <v>18</v>
      </c>
      <c r="K66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28.0740106790442</v>
      </c>
      <c r="L6635" s="6">
        <f>TablaDatos[[#This Row],[IMC_raw]]/1000000000000000</f>
        <v>2.8074010679044199</v>
      </c>
      <c r="M6635" s="2">
        <v>2807401067904420</v>
      </c>
      <c r="N66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5" s="13">
        <f t="shared" si="103"/>
        <v>6634</v>
      </c>
      <c r="P6635" s="2" t="str">
        <f>IF(TablaDatos[[#This Row],[Diabetes]]=0,"No","Si")</f>
        <v>No</v>
      </c>
      <c r="Q6635">
        <v>0</v>
      </c>
      <c r="R6635">
        <f>TablaDatos[[#This Row],[Aux2]]/10000000000000</f>
        <v>220.35009002285099</v>
      </c>
      <c r="S6635" s="1">
        <v>2203500900228510</v>
      </c>
      <c r="T6635" s="7">
        <f>TablaDatos[[#This Row],[Aux3]]/100000000000000</f>
        <v>222.86330664745299</v>
      </c>
      <c r="U6635" s="1">
        <v>2.22863306647453E+16</v>
      </c>
      <c r="V6635">
        <v>162.30000000000001</v>
      </c>
      <c r="W6635">
        <v>90.9</v>
      </c>
    </row>
    <row r="6636" spans="1:23">
      <c r="A6636">
        <v>2013</v>
      </c>
      <c r="B6636">
        <v>57</v>
      </c>
      <c r="C6636" t="s">
        <v>23</v>
      </c>
      <c r="D6636" t="s">
        <v>72</v>
      </c>
      <c r="E6636" t="s">
        <v>18</v>
      </c>
      <c r="F6636" t="s">
        <v>19</v>
      </c>
      <c r="G6636" t="s">
        <v>28</v>
      </c>
      <c r="H6636" s="3">
        <v>26254.13</v>
      </c>
      <c r="I6636" t="s">
        <v>21</v>
      </c>
      <c r="J6636" t="s">
        <v>19</v>
      </c>
      <c r="K66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28.041704110500199</v>
      </c>
      <c r="L6636" s="6">
        <f>TablaDatos[[#This Row],[IMC_raw]]/1000000000000000</f>
        <v>28.041704110500199</v>
      </c>
      <c r="M6636" s="2">
        <v>2.80417041105002E+16</v>
      </c>
      <c r="N66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6" s="13">
        <f t="shared" si="103"/>
        <v>6635</v>
      </c>
      <c r="P6636" s="2" t="str">
        <f>IF(TablaDatos[[#This Row],[Diabetes]]=0,"No","Si")</f>
        <v>No</v>
      </c>
      <c r="Q6636">
        <v>0</v>
      </c>
      <c r="R6636">
        <f>TablaDatos[[#This Row],[Aux2]]/10000000000000</f>
        <v>2414.2570200671198</v>
      </c>
      <c r="S6636" s="1">
        <v>2.41425702006712E+16</v>
      </c>
      <c r="T6636" s="7">
        <f>TablaDatos[[#This Row],[Aux3]]/100000000000000</f>
        <v>277.46155456657698</v>
      </c>
      <c r="U6636" s="1">
        <v>2.77461554566577E+16</v>
      </c>
      <c r="V6636">
        <v>155.80000000000001</v>
      </c>
      <c r="W6636">
        <v>92.6</v>
      </c>
    </row>
    <row r="6637" spans="1:23">
      <c r="A6637">
        <v>2013</v>
      </c>
      <c r="B6637">
        <v>56</v>
      </c>
      <c r="C6637" t="s">
        <v>16</v>
      </c>
      <c r="D6637" t="s">
        <v>27</v>
      </c>
      <c r="E6637" t="s">
        <v>21</v>
      </c>
      <c r="F6637" t="s">
        <v>24</v>
      </c>
      <c r="G6637" t="s">
        <v>28</v>
      </c>
      <c r="H6637" s="3">
        <v>27401.99</v>
      </c>
      <c r="I6637" t="s">
        <v>21</v>
      </c>
      <c r="J6637" t="s">
        <v>18</v>
      </c>
      <c r="K66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27.921816890894402</v>
      </c>
      <c r="L6637" s="6">
        <f>TablaDatos[[#This Row],[IMC_raw]]/1000000000000000</f>
        <v>27.921816890894402</v>
      </c>
      <c r="M6637" s="2">
        <v>2.79218168908944E+16</v>
      </c>
      <c r="N66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7" s="13">
        <f t="shared" si="103"/>
        <v>6636</v>
      </c>
      <c r="P6637" s="2" t="str">
        <f>IF(TablaDatos[[#This Row],[Diabetes]]=0,"No","Si")</f>
        <v>Si</v>
      </c>
      <c r="Q6637">
        <v>1</v>
      </c>
      <c r="R6637">
        <f>TablaDatos[[#This Row],[Aux2]]/10000000000000</f>
        <v>2201.5455277771298</v>
      </c>
      <c r="S6637" s="1">
        <v>2.20154552777713E+16</v>
      </c>
      <c r="T6637" s="7">
        <f>TablaDatos[[#This Row],[Aux3]]/100000000000000</f>
        <v>259.99422017518498</v>
      </c>
      <c r="U6637" s="1">
        <v>2.59994220175185E+16</v>
      </c>
      <c r="V6637">
        <v>162.69999999999999</v>
      </c>
      <c r="W6637">
        <v>98.2</v>
      </c>
    </row>
    <row r="6638" spans="1:23">
      <c r="A6638">
        <v>2013</v>
      </c>
      <c r="B6638">
        <v>51</v>
      </c>
      <c r="C6638" t="s">
        <v>16</v>
      </c>
      <c r="D6638" t="s">
        <v>72</v>
      </c>
      <c r="E6638" t="s">
        <v>18</v>
      </c>
      <c r="F6638" t="s">
        <v>19</v>
      </c>
      <c r="G6638" t="s">
        <v>20</v>
      </c>
      <c r="H6638" s="3">
        <v>22994.63</v>
      </c>
      <c r="I6638" t="s">
        <v>19</v>
      </c>
      <c r="J6638" t="s">
        <v>18</v>
      </c>
      <c r="K66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27.9070863064366</v>
      </c>
      <c r="L6638" s="6">
        <f>TablaDatos[[#This Row],[IMC_raw]]/1000000000000000</f>
        <v>27.9070863064366</v>
      </c>
      <c r="M6638" s="2">
        <v>2.79070863064366E+16</v>
      </c>
      <c r="N66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8" s="13">
        <f t="shared" si="103"/>
        <v>6637</v>
      </c>
      <c r="P6638" s="2" t="str">
        <f>IF(TablaDatos[[#This Row],[Diabetes]]=0,"No","Si")</f>
        <v>No</v>
      </c>
      <c r="Q6638">
        <v>0</v>
      </c>
      <c r="R6638">
        <f>TablaDatos[[#This Row],[Aux2]]/10000000000000</f>
        <v>2122.7494046689599</v>
      </c>
      <c r="S6638" s="1">
        <v>2.12274940466896E+16</v>
      </c>
      <c r="T6638" s="7">
        <f>TablaDatos[[#This Row],[Aux3]]/100000000000000</f>
        <v>234.82264058393699</v>
      </c>
      <c r="U6638" s="1">
        <v>2.34822640583937E+16</v>
      </c>
      <c r="V6638">
        <v>144.6</v>
      </c>
      <c r="W6638">
        <v>91.9</v>
      </c>
    </row>
    <row r="6639" spans="1:23">
      <c r="A6639">
        <v>2013</v>
      </c>
      <c r="B6639">
        <v>54</v>
      </c>
      <c r="C6639" t="s">
        <v>23</v>
      </c>
      <c r="D6639" t="s">
        <v>72</v>
      </c>
      <c r="E6639" t="s">
        <v>18</v>
      </c>
      <c r="F6639" t="s">
        <v>40</v>
      </c>
      <c r="G6639" t="s">
        <v>20</v>
      </c>
      <c r="H6639" s="3">
        <v>24363.200000000001</v>
      </c>
      <c r="I6639" t="s">
        <v>19</v>
      </c>
      <c r="J6639" t="s">
        <v>19</v>
      </c>
      <c r="K66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27.899620359804398</v>
      </c>
      <c r="L6639" s="5">
        <f>TablaDatos[[#This Row],[IMC_raw]]/1000000000000000</f>
        <v>27.899620359804398</v>
      </c>
      <c r="M6639" s="2">
        <v>2.78996203598044E+16</v>
      </c>
      <c r="N66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39" s="13">
        <f t="shared" si="103"/>
        <v>6638</v>
      </c>
      <c r="P6639" s="2" t="str">
        <f>IF(TablaDatos[[#This Row],[Diabetes]]=0,"No","Si")</f>
        <v>No</v>
      </c>
      <c r="Q6639">
        <v>0</v>
      </c>
      <c r="R6639">
        <f>TablaDatos[[#This Row],[Aux2]]/10000000000000</f>
        <v>1865.6319037716801</v>
      </c>
      <c r="S6639" s="1">
        <v>1.86563190377168E+16</v>
      </c>
      <c r="T6639" s="7">
        <f>TablaDatos[[#This Row],[Aux3]]/100000000000000</f>
        <v>204.54125450433901</v>
      </c>
      <c r="U6639" s="1">
        <v>2.04541254504339E+16</v>
      </c>
      <c r="V6639">
        <v>140.9</v>
      </c>
      <c r="W6639">
        <v>93.7</v>
      </c>
    </row>
    <row r="6640" spans="1:23">
      <c r="A6640">
        <v>2013</v>
      </c>
      <c r="B6640">
        <v>56</v>
      </c>
      <c r="C6640" t="s">
        <v>23</v>
      </c>
      <c r="D6640" t="s">
        <v>17</v>
      </c>
      <c r="E6640" t="s">
        <v>19</v>
      </c>
      <c r="F6640" t="s">
        <v>40</v>
      </c>
      <c r="G6640" t="s">
        <v>28</v>
      </c>
      <c r="H6640" s="3">
        <v>32741.46</v>
      </c>
      <c r="I6640" t="s">
        <v>19</v>
      </c>
      <c r="J6640" t="s">
        <v>18</v>
      </c>
      <c r="K66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27.880680898455399</v>
      </c>
      <c r="L6640" s="6">
        <f>TablaDatos[[#This Row],[IMC_raw]]/1000000000000000</f>
        <v>27.880680898455399</v>
      </c>
      <c r="M6640" s="2">
        <v>2.78806808984554E+16</v>
      </c>
      <c r="N66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0" s="13">
        <f t="shared" si="103"/>
        <v>6639</v>
      </c>
      <c r="P6640" s="2" t="str">
        <f>IF(TablaDatos[[#This Row],[Diabetes]]=0,"No","Si")</f>
        <v>No</v>
      </c>
      <c r="Q6640">
        <v>0</v>
      </c>
      <c r="R6640">
        <f>TablaDatos[[#This Row],[Aux2]]/10000000000000</f>
        <v>1730.3206011325401</v>
      </c>
      <c r="S6640" s="1">
        <v>1.73032060113254E+16</v>
      </c>
      <c r="T6640" s="7">
        <f>TablaDatos[[#This Row],[Aux3]]/100000000000000</f>
        <v>207.46974070126299</v>
      </c>
      <c r="U6640" s="1">
        <v>2.07469740701263E+16</v>
      </c>
      <c r="V6640">
        <v>151.69999999999999</v>
      </c>
      <c r="W6640">
        <v>85.7</v>
      </c>
    </row>
    <row r="6641" spans="1:23">
      <c r="A6641">
        <v>2013</v>
      </c>
      <c r="B6641">
        <v>69</v>
      </c>
      <c r="C6641" t="s">
        <v>23</v>
      </c>
      <c r="D6641" t="s">
        <v>72</v>
      </c>
      <c r="E6641" t="s">
        <v>21</v>
      </c>
      <c r="F6641" t="s">
        <v>24</v>
      </c>
      <c r="G6641" t="s">
        <v>25</v>
      </c>
      <c r="H6641" s="3">
        <v>15724.25</v>
      </c>
      <c r="I6641" t="s">
        <v>21</v>
      </c>
      <c r="J6641" t="s">
        <v>22</v>
      </c>
      <c r="K66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27.855571572880102</v>
      </c>
      <c r="L6641" s="6">
        <f>TablaDatos[[#This Row],[IMC_raw]]/1000000000000000</f>
        <v>2.78555715728801</v>
      </c>
      <c r="M6641" s="2">
        <v>2785557157288010</v>
      </c>
      <c r="N66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1" s="13">
        <f t="shared" si="103"/>
        <v>6640</v>
      </c>
      <c r="P6641" s="2" t="str">
        <f>IF(TablaDatos[[#This Row],[Diabetes]]=0,"No","Si")</f>
        <v>No</v>
      </c>
      <c r="Q6641">
        <v>0</v>
      </c>
      <c r="R6641">
        <f>TablaDatos[[#This Row],[Aux2]]/10000000000000</f>
        <v>207.285569340818</v>
      </c>
      <c r="S6641" s="1">
        <v>2072855693408180</v>
      </c>
      <c r="T6641" s="7">
        <f>TablaDatos[[#This Row],[Aux3]]/100000000000000</f>
        <v>24.154280913752299</v>
      </c>
      <c r="U6641" s="1">
        <v>2415428091375230</v>
      </c>
      <c r="V6641">
        <v>161</v>
      </c>
      <c r="W6641">
        <v>99.7</v>
      </c>
    </row>
    <row r="6642" spans="1:23">
      <c r="A6642">
        <v>2013</v>
      </c>
      <c r="B6642">
        <v>64</v>
      </c>
      <c r="C6642" t="s">
        <v>16</v>
      </c>
      <c r="D6642" t="s">
        <v>71</v>
      </c>
      <c r="E6642" t="s">
        <v>21</v>
      </c>
      <c r="F6642" t="s">
        <v>24</v>
      </c>
      <c r="G6642" t="s">
        <v>28</v>
      </c>
      <c r="H6642" s="3">
        <v>8766.61</v>
      </c>
      <c r="I6642" t="s">
        <v>21</v>
      </c>
      <c r="J6642" t="s">
        <v>22</v>
      </c>
      <c r="K66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27.8537730305653</v>
      </c>
      <c r="L6642" s="6">
        <f>TablaDatos[[#This Row],[IMC_raw]]/1000000000000000</f>
        <v>27.8537730305653</v>
      </c>
      <c r="M6642" s="2">
        <v>2.78537730305653E+16</v>
      </c>
      <c r="N66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2" s="13">
        <f t="shared" si="103"/>
        <v>6641</v>
      </c>
      <c r="P6642" s="2" t="str">
        <f>IF(TablaDatos[[#This Row],[Diabetes]]=0,"No","Si")</f>
        <v>No</v>
      </c>
      <c r="Q6642">
        <v>0</v>
      </c>
      <c r="R6642">
        <f>TablaDatos[[#This Row],[Aux2]]/10000000000000</f>
        <v>2196.76121058839</v>
      </c>
      <c r="S6642" s="1">
        <v>2.19676121058839E+16</v>
      </c>
      <c r="T6642" s="7">
        <f>TablaDatos[[#This Row],[Aux3]]/100000000000000</f>
        <v>243.61747367811799</v>
      </c>
      <c r="U6642" s="1">
        <v>2.43617473678118E+16</v>
      </c>
      <c r="V6642">
        <v>158.5</v>
      </c>
      <c r="W6642">
        <v>101.3</v>
      </c>
    </row>
    <row r="6643" spans="1:23">
      <c r="A6643">
        <v>2013</v>
      </c>
      <c r="B6643">
        <v>64</v>
      </c>
      <c r="C6643" t="s">
        <v>16</v>
      </c>
      <c r="D6643" t="s">
        <v>73</v>
      </c>
      <c r="E6643" t="s">
        <v>19</v>
      </c>
      <c r="F6643" t="s">
        <v>19</v>
      </c>
      <c r="G6643" t="s">
        <v>28</v>
      </c>
      <c r="H6643" s="3">
        <v>32555.89</v>
      </c>
      <c r="I6643" t="s">
        <v>19</v>
      </c>
      <c r="J6643" t="s">
        <v>22</v>
      </c>
      <c r="K66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27.8338530863067</v>
      </c>
      <c r="L6643" s="5">
        <f>TablaDatos[[#This Row],[IMC_raw]]/1000000000000000</f>
        <v>27.8338530863067</v>
      </c>
      <c r="M6643" s="2">
        <v>2.78338530863067E+16</v>
      </c>
      <c r="N66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3" s="13">
        <f t="shared" si="103"/>
        <v>6642</v>
      </c>
      <c r="P6643" s="2" t="str">
        <f>IF(TablaDatos[[#This Row],[Diabetes]]=0,"No","Si")</f>
        <v>No</v>
      </c>
      <c r="Q6643">
        <v>0</v>
      </c>
      <c r="R6643">
        <f>TablaDatos[[#This Row],[Aux2]]/10000000000000</f>
        <v>2200.1189662585998</v>
      </c>
      <c r="S6643" s="1">
        <v>2.2001189662586E+16</v>
      </c>
      <c r="T6643" s="7">
        <f>TablaDatos[[#This Row],[Aux3]]/100000000000000</f>
        <v>207.36065599304601</v>
      </c>
      <c r="U6643" s="1">
        <v>2.07360655993046E+16</v>
      </c>
      <c r="V6643">
        <v>158</v>
      </c>
      <c r="W6643">
        <v>92.9</v>
      </c>
    </row>
    <row r="6644" spans="1:23">
      <c r="A6644">
        <v>2013</v>
      </c>
      <c r="B6644">
        <v>72</v>
      </c>
      <c r="C6644" t="s">
        <v>16</v>
      </c>
      <c r="D6644" t="s">
        <v>36</v>
      </c>
      <c r="E6644" t="s">
        <v>21</v>
      </c>
      <c r="F6644" t="s">
        <v>24</v>
      </c>
      <c r="G6644" t="s">
        <v>25</v>
      </c>
      <c r="H6644" s="3">
        <v>15017.4</v>
      </c>
      <c r="I6644" t="s">
        <v>21</v>
      </c>
      <c r="J6644" t="s">
        <v>18</v>
      </c>
      <c r="K66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27.759310431369499</v>
      </c>
      <c r="L6644" s="5">
        <f>TablaDatos[[#This Row],[IMC_raw]]/1000000000000000</f>
        <v>27.759310431369499</v>
      </c>
      <c r="M6644" s="2">
        <v>2.77593104313695E+16</v>
      </c>
      <c r="N66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4" s="13">
        <f t="shared" si="103"/>
        <v>6643</v>
      </c>
      <c r="P6644" s="2" t="str">
        <f>IF(TablaDatos[[#This Row],[Diabetes]]=0,"No","Si")</f>
        <v>No</v>
      </c>
      <c r="Q6644">
        <v>0</v>
      </c>
      <c r="R6644">
        <f>TablaDatos[[#This Row],[Aux2]]/10000000000000</f>
        <v>2445.3050591082401</v>
      </c>
      <c r="S6644" s="1">
        <v>2.44530505910824E+16</v>
      </c>
      <c r="T6644" s="7">
        <f>TablaDatos[[#This Row],[Aux3]]/100000000000000</f>
        <v>249.403384062756</v>
      </c>
      <c r="U6644" s="1">
        <v>2.49403384062756E+16</v>
      </c>
      <c r="V6644">
        <v>171.4</v>
      </c>
      <c r="W6644">
        <v>100</v>
      </c>
    </row>
    <row r="6645" spans="1:23">
      <c r="A6645">
        <v>2013</v>
      </c>
      <c r="B6645">
        <v>52</v>
      </c>
      <c r="C6645" t="s">
        <v>16</v>
      </c>
      <c r="D6645" t="s">
        <v>34</v>
      </c>
      <c r="E6645" t="s">
        <v>18</v>
      </c>
      <c r="F6645" t="s">
        <v>19</v>
      </c>
      <c r="G6645" t="s">
        <v>20</v>
      </c>
      <c r="H6645" s="3">
        <v>19373</v>
      </c>
      <c r="I6645" t="s">
        <v>19</v>
      </c>
      <c r="J6645" t="s">
        <v>18</v>
      </c>
      <c r="K66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27.689028882274101</v>
      </c>
      <c r="L6645" s="5">
        <f>TablaDatos[[#This Row],[IMC_raw]]/1000000000000000</f>
        <v>27.689028882274101</v>
      </c>
      <c r="M6645" s="2">
        <v>2.76890288822741E+16</v>
      </c>
      <c r="N66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5" s="13">
        <f t="shared" si="103"/>
        <v>6644</v>
      </c>
      <c r="P6645" s="2" t="str">
        <f>IF(TablaDatos[[#This Row],[Diabetes]]=0,"No","Si")</f>
        <v>No</v>
      </c>
      <c r="Q6645">
        <v>0</v>
      </c>
      <c r="R6645">
        <f>TablaDatos[[#This Row],[Aux2]]/10000000000000</f>
        <v>2215.6420517679098</v>
      </c>
      <c r="S6645" s="1">
        <v>2.21564205176791E+16</v>
      </c>
      <c r="T6645" s="7">
        <f>TablaDatos[[#This Row],[Aux3]]/100000000000000</f>
        <v>250.42413493193499</v>
      </c>
      <c r="U6645" s="1">
        <v>2.50424134931935E+16</v>
      </c>
      <c r="V6645">
        <v>144</v>
      </c>
      <c r="W6645">
        <v>87.4</v>
      </c>
    </row>
    <row r="6646" spans="1:23">
      <c r="A6646">
        <v>2013</v>
      </c>
      <c r="B6646">
        <v>42</v>
      </c>
      <c r="C6646" t="s">
        <v>23</v>
      </c>
      <c r="D6646" t="s">
        <v>34</v>
      </c>
      <c r="E6646" t="s">
        <v>18</v>
      </c>
      <c r="F6646" t="s">
        <v>40</v>
      </c>
      <c r="G6646" t="s">
        <v>39</v>
      </c>
      <c r="H6646" s="3">
        <v>23053.09</v>
      </c>
      <c r="I6646" t="s">
        <v>19</v>
      </c>
      <c r="J6646" t="s">
        <v>21</v>
      </c>
      <c r="K66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27.683954151013999</v>
      </c>
      <c r="L6646" s="5">
        <f>TablaDatos[[#This Row],[IMC_raw]]/1000000000000000</f>
        <v>27.683954151013999</v>
      </c>
      <c r="M6646" s="2">
        <v>2.7683954151014E+16</v>
      </c>
      <c r="N66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6" s="13">
        <f t="shared" si="103"/>
        <v>6645</v>
      </c>
      <c r="P6646" s="2" t="str">
        <f>IF(TablaDatos[[#This Row],[Diabetes]]=0,"No","Si")</f>
        <v>No</v>
      </c>
      <c r="Q6646">
        <v>0</v>
      </c>
      <c r="R6646">
        <f>TablaDatos[[#This Row],[Aux2]]/10000000000000</f>
        <v>1834.5018065937099</v>
      </c>
      <c r="S6646" s="1">
        <v>1.83450180659371E+16</v>
      </c>
      <c r="T6646" s="7">
        <f>TablaDatos[[#This Row],[Aux3]]/100000000000000</f>
        <v>26.789374987941201</v>
      </c>
      <c r="U6646" s="1">
        <v>2678937498794120</v>
      </c>
      <c r="V6646">
        <v>145.69999999999999</v>
      </c>
      <c r="W6646">
        <v>95.4</v>
      </c>
    </row>
    <row r="6647" spans="1:23">
      <c r="A6647">
        <v>2013</v>
      </c>
      <c r="B6647">
        <v>60</v>
      </c>
      <c r="C6647" t="s">
        <v>16</v>
      </c>
      <c r="D6647" t="s">
        <v>72</v>
      </c>
      <c r="E6647" t="s">
        <v>18</v>
      </c>
      <c r="F6647" t="s">
        <v>24</v>
      </c>
      <c r="G6647" t="s">
        <v>28</v>
      </c>
      <c r="H6647" s="3">
        <v>17983.11</v>
      </c>
      <c r="I6647" t="s">
        <v>21</v>
      </c>
      <c r="J6647" t="s">
        <v>19</v>
      </c>
      <c r="K66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27.617763043906201</v>
      </c>
      <c r="L6647" s="6">
        <f>TablaDatos[[#This Row],[IMC_raw]]/1000000000000000</f>
        <v>27.617763043906201</v>
      </c>
      <c r="M6647" s="2">
        <v>2.76177630439062E+16</v>
      </c>
      <c r="N66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7" s="13">
        <f t="shared" si="103"/>
        <v>6646</v>
      </c>
      <c r="P6647" s="2" t="str">
        <f>IF(TablaDatos[[#This Row],[Diabetes]]=0,"No","Si")</f>
        <v>No</v>
      </c>
      <c r="Q6647">
        <v>0</v>
      </c>
      <c r="R6647">
        <f>TablaDatos[[#This Row],[Aux2]]/10000000000000</f>
        <v>2407.6827184037002</v>
      </c>
      <c r="S6647" s="1">
        <v>2.4076827184037E+16</v>
      </c>
      <c r="T6647" s="7">
        <f>TablaDatos[[#This Row],[Aux3]]/100000000000000</f>
        <v>255.62063162846999</v>
      </c>
      <c r="U6647" s="1">
        <v>2.5562063162847E+16</v>
      </c>
      <c r="V6647">
        <v>163.69999999999999</v>
      </c>
      <c r="W6647">
        <v>94.9</v>
      </c>
    </row>
    <row r="6648" spans="1:23">
      <c r="A6648">
        <v>2013</v>
      </c>
      <c r="B6648">
        <v>59</v>
      </c>
      <c r="C6648" t="s">
        <v>23</v>
      </c>
      <c r="D6648" t="s">
        <v>17</v>
      </c>
      <c r="E6648" t="s">
        <v>18</v>
      </c>
      <c r="F6648" t="s">
        <v>19</v>
      </c>
      <c r="G6648" t="s">
        <v>28</v>
      </c>
      <c r="H6648" s="3">
        <v>23308.06</v>
      </c>
      <c r="I6648" t="s">
        <v>19</v>
      </c>
      <c r="J6648" t="s">
        <v>22</v>
      </c>
      <c r="K66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27.612260990154496</v>
      </c>
      <c r="L6648" s="5">
        <f>TablaDatos[[#This Row],[IMC_raw]]/1000000000000000</f>
        <v>2.7612260990154498</v>
      </c>
      <c r="M6648" s="2">
        <v>2761226099015450</v>
      </c>
      <c r="N66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8" s="13">
        <f t="shared" si="103"/>
        <v>6647</v>
      </c>
      <c r="P6648" s="2" t="str">
        <f>IF(TablaDatos[[#This Row],[Diabetes]]=0,"No","Si")</f>
        <v>No</v>
      </c>
      <c r="Q6648">
        <v>0</v>
      </c>
      <c r="R6648">
        <f>TablaDatos[[#This Row],[Aux2]]/10000000000000</f>
        <v>2192.9482640966798</v>
      </c>
      <c r="S6648" s="1">
        <v>2.19294826409668E+16</v>
      </c>
      <c r="T6648" s="7">
        <f>TablaDatos[[#This Row],[Aux3]]/100000000000000</f>
        <v>19.804905819697201</v>
      </c>
      <c r="U6648" s="1">
        <v>1980490581969720</v>
      </c>
      <c r="V6648">
        <v>155.4</v>
      </c>
      <c r="W6648">
        <v>94.1</v>
      </c>
    </row>
    <row r="6649" spans="1:23">
      <c r="A6649">
        <v>2013</v>
      </c>
      <c r="B6649">
        <v>60</v>
      </c>
      <c r="C6649" t="s">
        <v>23</v>
      </c>
      <c r="D6649" t="s">
        <v>26</v>
      </c>
      <c r="E6649" t="s">
        <v>18</v>
      </c>
      <c r="F6649" t="s">
        <v>19</v>
      </c>
      <c r="G6649" t="s">
        <v>28</v>
      </c>
      <c r="H6649" s="3">
        <v>17677.47</v>
      </c>
      <c r="I6649" t="s">
        <v>21</v>
      </c>
      <c r="J6649" t="s">
        <v>18</v>
      </c>
      <c r="K66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27.602780158172902</v>
      </c>
      <c r="L6649" s="5">
        <f>TablaDatos[[#This Row],[IMC_raw]]/1000000000000000</f>
        <v>27.602780158172902</v>
      </c>
      <c r="M6649" s="2">
        <v>2.76027801581729E+16</v>
      </c>
      <c r="N66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49" s="13">
        <f t="shared" si="103"/>
        <v>6648</v>
      </c>
      <c r="P6649" s="2" t="str">
        <f>IF(TablaDatos[[#This Row],[Diabetes]]=0,"No","Si")</f>
        <v>No</v>
      </c>
      <c r="Q6649">
        <v>0</v>
      </c>
      <c r="R6649">
        <f>TablaDatos[[#This Row],[Aux2]]/10000000000000</f>
        <v>1750.9075692423</v>
      </c>
      <c r="S6649" s="1">
        <v>1.7509075692423E+16</v>
      </c>
      <c r="T6649" s="7">
        <f>TablaDatos[[#This Row],[Aux3]]/100000000000000</f>
        <v>220.782114589526</v>
      </c>
      <c r="U6649" s="1">
        <v>2.20782114589526E+16</v>
      </c>
      <c r="V6649">
        <v>150.6</v>
      </c>
      <c r="W6649">
        <v>90.7</v>
      </c>
    </row>
    <row r="6650" spans="1:23">
      <c r="A6650">
        <v>2013</v>
      </c>
      <c r="B6650">
        <v>67</v>
      </c>
      <c r="C6650" t="s">
        <v>16</v>
      </c>
      <c r="D6650" t="s">
        <v>42</v>
      </c>
      <c r="E6650" t="s">
        <v>18</v>
      </c>
      <c r="F6650" t="s">
        <v>24</v>
      </c>
      <c r="G6650" t="s">
        <v>25</v>
      </c>
      <c r="H6650" s="3">
        <v>14226.62</v>
      </c>
      <c r="I6650" t="s">
        <v>21</v>
      </c>
      <c r="J6650" t="s">
        <v>22</v>
      </c>
      <c r="K66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27.594931918877698</v>
      </c>
      <c r="L6650" s="5">
        <f>TablaDatos[[#This Row],[IMC_raw]]/1000000000000000</f>
        <v>27.594931918877698</v>
      </c>
      <c r="M6650" s="2">
        <v>2.75949319188777E+16</v>
      </c>
      <c r="N66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0" s="13">
        <f t="shared" si="103"/>
        <v>6649</v>
      </c>
      <c r="P6650" s="2" t="str">
        <f>IF(TablaDatos[[#This Row],[Diabetes]]=0,"No","Si")</f>
        <v>Si</v>
      </c>
      <c r="Q6650">
        <v>1</v>
      </c>
      <c r="R6650">
        <f>TablaDatos[[#This Row],[Aux2]]/10000000000000</f>
        <v>2214.6944419963002</v>
      </c>
      <c r="S6650" s="1">
        <v>2.2146944419963E+16</v>
      </c>
      <c r="T6650" s="7">
        <f>TablaDatos[[#This Row],[Aux3]]/100000000000000</f>
        <v>250.56638494630101</v>
      </c>
      <c r="U6650" s="1">
        <v>2.50566384946301E+16</v>
      </c>
      <c r="V6650">
        <v>163.1</v>
      </c>
      <c r="W6650">
        <v>100.1</v>
      </c>
    </row>
    <row r="6651" spans="1:23">
      <c r="A6651">
        <v>2013</v>
      </c>
      <c r="B6651">
        <v>53</v>
      </c>
      <c r="C6651" t="s">
        <v>16</v>
      </c>
      <c r="D6651" t="s">
        <v>42</v>
      </c>
      <c r="E6651" t="s">
        <v>18</v>
      </c>
      <c r="F6651" t="s">
        <v>40</v>
      </c>
      <c r="G6651" t="s">
        <v>20</v>
      </c>
      <c r="H6651" s="3">
        <v>26790.87</v>
      </c>
      <c r="I6651" t="s">
        <v>19</v>
      </c>
      <c r="J6651" t="s">
        <v>21</v>
      </c>
      <c r="K66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27.561521239619001</v>
      </c>
      <c r="L6651" s="6">
        <f>TablaDatos[[#This Row],[IMC_raw]]/1000000000000000</f>
        <v>27.561521239619001</v>
      </c>
      <c r="M6651" s="2">
        <v>2.7561521239619E+16</v>
      </c>
      <c r="N66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1" s="13">
        <f t="shared" si="103"/>
        <v>6650</v>
      </c>
      <c r="P6651" s="2" t="str">
        <f>IF(TablaDatos[[#This Row],[Diabetes]]=0,"No","Si")</f>
        <v>No</v>
      </c>
      <c r="Q6651">
        <v>0</v>
      </c>
      <c r="R6651">
        <f>TablaDatos[[#This Row],[Aux2]]/10000000000000</f>
        <v>2057.0531009475098</v>
      </c>
      <c r="S6651" s="1">
        <v>2.05705310094751E+16</v>
      </c>
      <c r="T6651" s="7">
        <f>TablaDatos[[#This Row],[Aux3]]/100000000000000</f>
        <v>238.69175348545301</v>
      </c>
      <c r="U6651" s="1">
        <v>2.38691753485453E+16</v>
      </c>
      <c r="V6651">
        <v>150.1</v>
      </c>
      <c r="W6651">
        <v>85.7</v>
      </c>
    </row>
    <row r="6652" spans="1:23">
      <c r="A6652">
        <v>2013</v>
      </c>
      <c r="B6652">
        <v>42</v>
      </c>
      <c r="C6652" t="s">
        <v>23</v>
      </c>
      <c r="D6652" t="s">
        <v>30</v>
      </c>
      <c r="E6652" t="s">
        <v>18</v>
      </c>
      <c r="F6652" t="s">
        <v>24</v>
      </c>
      <c r="G6652" t="s">
        <v>39</v>
      </c>
      <c r="H6652" s="3">
        <v>15322.68</v>
      </c>
      <c r="I6652" t="s">
        <v>21</v>
      </c>
      <c r="J6652" t="s">
        <v>19</v>
      </c>
      <c r="K66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27.550885942409899</v>
      </c>
      <c r="L6652" s="5">
        <f>TablaDatos[[#This Row],[IMC_raw]]/1000000000000000</f>
        <v>27.550885942409899</v>
      </c>
      <c r="M6652" s="2">
        <v>2.75508859424099E+16</v>
      </c>
      <c r="N66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2" s="13">
        <f t="shared" si="103"/>
        <v>6651</v>
      </c>
      <c r="P6652" s="2" t="str">
        <f>IF(TablaDatos[[#This Row],[Diabetes]]=0,"No","Si")</f>
        <v>No</v>
      </c>
      <c r="Q6652">
        <v>0</v>
      </c>
      <c r="R6652">
        <f>TablaDatos[[#This Row],[Aux2]]/10000000000000</f>
        <v>220.11932533393301</v>
      </c>
      <c r="S6652" s="1">
        <v>2201193253339330</v>
      </c>
      <c r="T6652" s="7">
        <f>TablaDatos[[#This Row],[Aux3]]/100000000000000</f>
        <v>244.93314347919801</v>
      </c>
      <c r="U6652" s="1">
        <v>2.44933143479198E+16</v>
      </c>
      <c r="V6652">
        <v>143.30000000000001</v>
      </c>
      <c r="W6652">
        <v>89.4</v>
      </c>
    </row>
    <row r="6653" spans="1:23">
      <c r="A6653">
        <v>2013</v>
      </c>
      <c r="B6653">
        <v>51</v>
      </c>
      <c r="C6653" t="s">
        <v>23</v>
      </c>
      <c r="D6653" t="s">
        <v>17</v>
      </c>
      <c r="E6653" t="s">
        <v>18</v>
      </c>
      <c r="F6653" t="s">
        <v>40</v>
      </c>
      <c r="G6653" t="s">
        <v>20</v>
      </c>
      <c r="H6653" s="3">
        <v>35025.370000000003</v>
      </c>
      <c r="I6653" t="s">
        <v>19</v>
      </c>
      <c r="J6653" t="s">
        <v>21</v>
      </c>
      <c r="K66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27.5495190173602</v>
      </c>
      <c r="L6653" s="5">
        <f>TablaDatos[[#This Row],[IMC_raw]]/1000000000000000</f>
        <v>27.5495190173602</v>
      </c>
      <c r="M6653" s="2">
        <v>2.75495190173602E+16</v>
      </c>
      <c r="N66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3" s="13">
        <f t="shared" si="103"/>
        <v>6652</v>
      </c>
      <c r="P6653" s="2" t="str">
        <f>IF(TablaDatos[[#This Row],[Diabetes]]=0,"No","Si")</f>
        <v>No</v>
      </c>
      <c r="Q6653">
        <v>0</v>
      </c>
      <c r="R6653">
        <f>TablaDatos[[#This Row],[Aux2]]/10000000000000</f>
        <v>222.92924089926399</v>
      </c>
      <c r="S6653" s="1">
        <v>2229292408992640</v>
      </c>
      <c r="T6653" s="7">
        <f>TablaDatos[[#This Row],[Aux3]]/100000000000000</f>
        <v>238.68044636842001</v>
      </c>
      <c r="U6653" s="1">
        <v>2.3868044636842E+16</v>
      </c>
      <c r="V6653">
        <v>138.19999999999999</v>
      </c>
      <c r="W6653">
        <v>91.2</v>
      </c>
    </row>
    <row r="6654" spans="1:23">
      <c r="A6654">
        <v>2013</v>
      </c>
      <c r="B6654">
        <v>50</v>
      </c>
      <c r="C6654" t="s">
        <v>16</v>
      </c>
      <c r="D6654" t="s">
        <v>73</v>
      </c>
      <c r="E6654" t="s">
        <v>21</v>
      </c>
      <c r="F6654" t="s">
        <v>24</v>
      </c>
      <c r="G6654" t="s">
        <v>20</v>
      </c>
      <c r="H6654" s="3">
        <v>20931.88</v>
      </c>
      <c r="I6654" t="s">
        <v>21</v>
      </c>
      <c r="J6654" t="s">
        <v>18</v>
      </c>
      <c r="K66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27.431031503198099</v>
      </c>
      <c r="L6654" s="5">
        <f>TablaDatos[[#This Row],[IMC_raw]]/1000000000000000</f>
        <v>27.431031503198099</v>
      </c>
      <c r="M6654" s="2">
        <v>2.74310315031981E+16</v>
      </c>
      <c r="N66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4" s="13">
        <f t="shared" si="103"/>
        <v>6653</v>
      </c>
      <c r="P6654" s="2" t="str">
        <f>IF(TablaDatos[[#This Row],[Diabetes]]=0,"No","Si")</f>
        <v>No</v>
      </c>
      <c r="Q6654">
        <v>0</v>
      </c>
      <c r="R6654">
        <f>TablaDatos[[#This Row],[Aux2]]/10000000000000</f>
        <v>2393.1359796473798</v>
      </c>
      <c r="S6654" s="1">
        <v>2.39313597964738E+16</v>
      </c>
      <c r="T6654" s="7">
        <f>TablaDatos[[#This Row],[Aux3]]/100000000000000</f>
        <v>24.476122608914501</v>
      </c>
      <c r="U6654" s="1">
        <v>2447612260891450</v>
      </c>
      <c r="V6654">
        <v>153.30000000000001</v>
      </c>
      <c r="W6654">
        <v>97.8</v>
      </c>
    </row>
    <row r="6655" spans="1:23">
      <c r="A6655">
        <v>2013</v>
      </c>
      <c r="B6655">
        <v>55</v>
      </c>
      <c r="C6655" t="s">
        <v>16</v>
      </c>
      <c r="D6655" t="s">
        <v>74</v>
      </c>
      <c r="E6655" t="s">
        <v>18</v>
      </c>
      <c r="F6655" t="s">
        <v>19</v>
      </c>
      <c r="G6655" t="s">
        <v>28</v>
      </c>
      <c r="H6655" s="3">
        <v>27894.97</v>
      </c>
      <c r="I6655" t="s">
        <v>19</v>
      </c>
      <c r="J6655" t="s">
        <v>19</v>
      </c>
      <c r="K66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27.405600590023699</v>
      </c>
      <c r="L6655" s="5">
        <f>TablaDatos[[#This Row],[IMC_raw]]/1000000000000000</f>
        <v>27.405600590023699</v>
      </c>
      <c r="M6655" s="2">
        <v>2.74056005900237E+16</v>
      </c>
      <c r="N66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5" s="13">
        <f t="shared" si="103"/>
        <v>6654</v>
      </c>
      <c r="P6655" s="2" t="str">
        <f>IF(TablaDatos[[#This Row],[Diabetes]]=0,"No","Si")</f>
        <v>No</v>
      </c>
      <c r="Q6655">
        <v>0</v>
      </c>
      <c r="R6655">
        <f>TablaDatos[[#This Row],[Aux2]]/10000000000000</f>
        <v>2231.7859558641399</v>
      </c>
      <c r="S6655" s="1">
        <v>2.23178595586414E+16</v>
      </c>
      <c r="T6655" s="7">
        <f>TablaDatos[[#This Row],[Aux3]]/100000000000000</f>
        <v>243.583433529432</v>
      </c>
      <c r="U6655" s="1">
        <v>2.43583433529432E+16</v>
      </c>
      <c r="V6655">
        <v>149.19999999999999</v>
      </c>
      <c r="W6655">
        <v>96.9</v>
      </c>
    </row>
    <row r="6656" spans="1:23">
      <c r="A6656">
        <v>2013</v>
      </c>
      <c r="B6656">
        <v>63</v>
      </c>
      <c r="C6656" t="s">
        <v>16</v>
      </c>
      <c r="D6656" t="s">
        <v>72</v>
      </c>
      <c r="E6656" t="s">
        <v>31</v>
      </c>
      <c r="F6656" t="s">
        <v>19</v>
      </c>
      <c r="G6656" t="s">
        <v>28</v>
      </c>
      <c r="H6656" s="3">
        <v>13729.28</v>
      </c>
      <c r="I6656" t="s">
        <v>21</v>
      </c>
      <c r="J6656" t="s">
        <v>19</v>
      </c>
      <c r="K66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27.405416499461499</v>
      </c>
      <c r="L6656" s="5">
        <f>TablaDatos[[#This Row],[IMC_raw]]/1000000000000000</f>
        <v>27.405416499461499</v>
      </c>
      <c r="M6656" s="2">
        <v>2.74054164994615E+16</v>
      </c>
      <c r="N66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6" s="13">
        <f t="shared" si="103"/>
        <v>6655</v>
      </c>
      <c r="P6656" s="2" t="str">
        <f>IF(TablaDatos[[#This Row],[Diabetes]]=0,"No","Si")</f>
        <v>Si</v>
      </c>
      <c r="Q6656">
        <v>1</v>
      </c>
      <c r="R6656">
        <f>TablaDatos[[#This Row],[Aux2]]/10000000000000</f>
        <v>2337.3536201393999</v>
      </c>
      <c r="S6656" s="1">
        <v>2.3373536201394E+16</v>
      </c>
      <c r="T6656" s="7">
        <f>TablaDatos[[#This Row],[Aux3]]/100000000000000</f>
        <v>26.543731263323298</v>
      </c>
      <c r="U6656" s="1">
        <v>2654373126332330</v>
      </c>
      <c r="V6656">
        <v>170.5</v>
      </c>
      <c r="W6656">
        <v>102.4</v>
      </c>
    </row>
    <row r="6657" spans="1:23">
      <c r="A6657">
        <v>2013</v>
      </c>
      <c r="B6657">
        <v>44</v>
      </c>
      <c r="C6657" t="s">
        <v>23</v>
      </c>
      <c r="D6657" t="s">
        <v>29</v>
      </c>
      <c r="E6657" t="s">
        <v>18</v>
      </c>
      <c r="F6657" t="s">
        <v>19</v>
      </c>
      <c r="G6657" t="s">
        <v>39</v>
      </c>
      <c r="H6657" s="3">
        <v>16908.900000000001</v>
      </c>
      <c r="I6657" t="s">
        <v>21</v>
      </c>
      <c r="J6657" t="s">
        <v>21</v>
      </c>
      <c r="K66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27.374000441090701</v>
      </c>
      <c r="L6657" s="6">
        <f>TablaDatos[[#This Row],[IMC_raw]]/1000000000000000</f>
        <v>27.374000441090701</v>
      </c>
      <c r="M6657" s="2">
        <v>2.73740004410907E+16</v>
      </c>
      <c r="N66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7" s="13">
        <f t="shared" si="103"/>
        <v>6656</v>
      </c>
      <c r="P6657" s="2" t="str">
        <f>IF(TablaDatos[[#This Row],[Diabetes]]=0,"No","Si")</f>
        <v>No</v>
      </c>
      <c r="Q6657">
        <v>0</v>
      </c>
      <c r="R6657">
        <f>TablaDatos[[#This Row],[Aux2]]/10000000000000</f>
        <v>202.08677784771101</v>
      </c>
      <c r="S6657" s="1">
        <v>2020867778477110</v>
      </c>
      <c r="T6657" s="7">
        <f>TablaDatos[[#This Row],[Aux3]]/100000000000000</f>
        <v>224.745385742888</v>
      </c>
      <c r="U6657" s="1">
        <v>2.24745385742888E+16</v>
      </c>
      <c r="V6657">
        <v>146.19999999999999</v>
      </c>
      <c r="W6657">
        <v>88.9</v>
      </c>
    </row>
    <row r="6658" spans="1:23">
      <c r="A6658">
        <v>2013</v>
      </c>
      <c r="B6658">
        <v>44</v>
      </c>
      <c r="C6658" t="s">
        <v>23</v>
      </c>
      <c r="D6658" t="s">
        <v>26</v>
      </c>
      <c r="E6658" t="s">
        <v>18</v>
      </c>
      <c r="F6658" t="s">
        <v>24</v>
      </c>
      <c r="G6658" t="s">
        <v>39</v>
      </c>
      <c r="H6658" s="3">
        <v>19424.59</v>
      </c>
      <c r="I6658" t="s">
        <v>21</v>
      </c>
      <c r="J6658" t="s">
        <v>21</v>
      </c>
      <c r="K66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27.3632940334303</v>
      </c>
      <c r="L6658" s="6">
        <f>TablaDatos[[#This Row],[IMC_raw]]/1000000000000000</f>
        <v>2.7363294033430301</v>
      </c>
      <c r="M6658" s="2">
        <v>2736329403343030</v>
      </c>
      <c r="N66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8" s="13">
        <f t="shared" ref="O6658:O6721" si="104">O6657+1</f>
        <v>6657</v>
      </c>
      <c r="P6658" s="2" t="str">
        <f>IF(TablaDatos[[#This Row],[Diabetes]]=0,"No","Si")</f>
        <v>No</v>
      </c>
      <c r="Q6658">
        <v>0</v>
      </c>
      <c r="R6658">
        <f>TablaDatos[[#This Row],[Aux2]]/10000000000000</f>
        <v>2271.8496528984801</v>
      </c>
      <c r="S6658" s="1">
        <v>2.27184965289848E+16</v>
      </c>
      <c r="T6658" s="7">
        <f>TablaDatos[[#This Row],[Aux3]]/100000000000000</f>
        <v>243.32812836279001</v>
      </c>
      <c r="U6658" s="1">
        <v>2.4332812836279E+16</v>
      </c>
      <c r="V6658">
        <v>147.6</v>
      </c>
      <c r="W6658">
        <v>96.4</v>
      </c>
    </row>
    <row r="6659" spans="1:23">
      <c r="A6659">
        <v>2013</v>
      </c>
      <c r="B6659">
        <v>57</v>
      </c>
      <c r="C6659" t="s">
        <v>16</v>
      </c>
      <c r="D6659" t="s">
        <v>42</v>
      </c>
      <c r="E6659" t="s">
        <v>18</v>
      </c>
      <c r="F6659" t="s">
        <v>35</v>
      </c>
      <c r="G6659" t="s">
        <v>28</v>
      </c>
      <c r="H6659" s="3">
        <v>22223.4</v>
      </c>
      <c r="I6659" t="s">
        <v>21</v>
      </c>
      <c r="J6659" t="s">
        <v>21</v>
      </c>
      <c r="K66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27.330489725790301</v>
      </c>
      <c r="L6659" s="5">
        <f>TablaDatos[[#This Row],[IMC_raw]]/1000000000000000</f>
        <v>2.7330489725790299</v>
      </c>
      <c r="M6659" s="2">
        <v>2733048972579030</v>
      </c>
      <c r="N66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59" s="13">
        <f t="shared" si="104"/>
        <v>6658</v>
      </c>
      <c r="P6659" s="2" t="str">
        <f>IF(TablaDatos[[#This Row],[Diabetes]]=0,"No","Si")</f>
        <v>No</v>
      </c>
      <c r="Q6659">
        <v>0</v>
      </c>
      <c r="R6659">
        <f>TablaDatos[[#This Row],[Aux2]]/10000000000000</f>
        <v>2334.0835162091298</v>
      </c>
      <c r="S6659" s="1">
        <v>2.33408351620913E+16</v>
      </c>
      <c r="T6659" s="7">
        <f>TablaDatos[[#This Row],[Aux3]]/100000000000000</f>
        <v>224.196262322042</v>
      </c>
      <c r="U6659" s="1">
        <v>2.24196262322042E+16</v>
      </c>
      <c r="V6659">
        <v>156.30000000000001</v>
      </c>
      <c r="W6659">
        <v>96.9</v>
      </c>
    </row>
    <row r="6660" spans="1:23">
      <c r="A6660">
        <v>2013</v>
      </c>
      <c r="B6660">
        <v>40</v>
      </c>
      <c r="C6660" t="s">
        <v>23</v>
      </c>
      <c r="D6660" t="s">
        <v>17</v>
      </c>
      <c r="E6660" t="s">
        <v>18</v>
      </c>
      <c r="F6660" t="s">
        <v>35</v>
      </c>
      <c r="G6660" t="s">
        <v>39</v>
      </c>
      <c r="H6660" s="3">
        <v>33463.919999999998</v>
      </c>
      <c r="I6660" t="s">
        <v>21</v>
      </c>
      <c r="J6660" t="s">
        <v>21</v>
      </c>
      <c r="K66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27.306812794180001</v>
      </c>
      <c r="L6660" s="5">
        <f>TablaDatos[[#This Row],[IMC_raw]]/1000000000000000</f>
        <v>2.730681279418</v>
      </c>
      <c r="M6660" s="2">
        <v>2730681279418000</v>
      </c>
      <c r="N66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0" s="13">
        <f t="shared" si="104"/>
        <v>6659</v>
      </c>
      <c r="P6660" s="2" t="str">
        <f>IF(TablaDatos[[#This Row],[Diabetes]]=0,"No","Si")</f>
        <v>No</v>
      </c>
      <c r="Q6660">
        <v>0</v>
      </c>
      <c r="R6660">
        <f>TablaDatos[[#This Row],[Aux2]]/10000000000000</f>
        <v>2038.1582548215499</v>
      </c>
      <c r="S6660" s="1">
        <v>2.03815825482155E+16</v>
      </c>
      <c r="T6660" s="7">
        <f>TablaDatos[[#This Row],[Aux3]]/100000000000000</f>
        <v>223.812720270613</v>
      </c>
      <c r="U6660" s="1">
        <v>2.23812720270613E+16</v>
      </c>
      <c r="V6660">
        <v>137.4</v>
      </c>
      <c r="W6660">
        <v>92.4</v>
      </c>
    </row>
    <row r="6661" spans="1:23">
      <c r="A6661">
        <v>2013</v>
      </c>
      <c r="B6661">
        <v>59</v>
      </c>
      <c r="C6661" t="s">
        <v>23</v>
      </c>
      <c r="D6661" t="s">
        <v>30</v>
      </c>
      <c r="E6661" t="s">
        <v>18</v>
      </c>
      <c r="F6661" t="s">
        <v>35</v>
      </c>
      <c r="G6661" t="s">
        <v>28</v>
      </c>
      <c r="H6661" s="3">
        <v>25162.74</v>
      </c>
      <c r="I6661" t="s">
        <v>19</v>
      </c>
      <c r="J6661" t="s">
        <v>18</v>
      </c>
      <c r="K66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27.2854771779249</v>
      </c>
      <c r="L6661" s="6">
        <f>TablaDatos[[#This Row],[IMC_raw]]/1000000000000000</f>
        <v>27.2854771779249</v>
      </c>
      <c r="M6661" s="2">
        <v>2.72854771779249E+16</v>
      </c>
      <c r="N66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1" s="13">
        <f t="shared" si="104"/>
        <v>6660</v>
      </c>
      <c r="P6661" s="2" t="str">
        <f>IF(TablaDatos[[#This Row],[Diabetes]]=0,"No","Si")</f>
        <v>No</v>
      </c>
      <c r="Q6661">
        <v>0</v>
      </c>
      <c r="R6661">
        <f>TablaDatos[[#This Row],[Aux2]]/10000000000000</f>
        <v>2039.3241342889501</v>
      </c>
      <c r="S6661" s="1">
        <v>2.03932413428895E+16</v>
      </c>
      <c r="T6661" s="7">
        <f>TablaDatos[[#This Row],[Aux3]]/100000000000000</f>
        <v>234.48703396045499</v>
      </c>
      <c r="U6661" s="1">
        <v>2.34487033960455E+16</v>
      </c>
      <c r="V6661">
        <v>155.69999999999999</v>
      </c>
      <c r="W6661">
        <v>88.5</v>
      </c>
    </row>
    <row r="6662" spans="1:23">
      <c r="A6662">
        <v>2013</v>
      </c>
      <c r="B6662">
        <v>58</v>
      </c>
      <c r="C6662" t="s">
        <v>16</v>
      </c>
      <c r="D6662" t="s">
        <v>29</v>
      </c>
      <c r="E6662" t="s">
        <v>21</v>
      </c>
      <c r="F6662" t="s">
        <v>19</v>
      </c>
      <c r="G6662" t="s">
        <v>28</v>
      </c>
      <c r="H6662" s="3">
        <v>12224.6</v>
      </c>
      <c r="I6662" t="s">
        <v>21</v>
      </c>
      <c r="J6662" t="s">
        <v>21</v>
      </c>
      <c r="K66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27.256019686502899</v>
      </c>
      <c r="L6662" s="6">
        <f>TablaDatos[[#This Row],[IMC_raw]]/1000000000000000</f>
        <v>27.256019686502899</v>
      </c>
      <c r="M6662" s="2">
        <v>2.72560196865029E+16</v>
      </c>
      <c r="N66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2" s="13">
        <f t="shared" si="104"/>
        <v>6661</v>
      </c>
      <c r="P6662" s="2" t="str">
        <f>IF(TablaDatos[[#This Row],[Diabetes]]=0,"No","Si")</f>
        <v>No</v>
      </c>
      <c r="Q6662">
        <v>0</v>
      </c>
      <c r="R6662">
        <f>TablaDatos[[#This Row],[Aux2]]/10000000000000</f>
        <v>2339.10295511604</v>
      </c>
      <c r="S6662" s="1">
        <v>2.33910295511604E+16</v>
      </c>
      <c r="T6662" s="7">
        <f>TablaDatos[[#This Row],[Aux3]]/100000000000000</f>
        <v>22.654888151587802</v>
      </c>
      <c r="U6662" s="1">
        <v>2265488815158780</v>
      </c>
      <c r="V6662">
        <v>159</v>
      </c>
      <c r="W6662">
        <v>96.5</v>
      </c>
    </row>
    <row r="6663" spans="1:23">
      <c r="A6663">
        <v>2013</v>
      </c>
      <c r="B6663">
        <v>55</v>
      </c>
      <c r="C6663" t="s">
        <v>16</v>
      </c>
      <c r="D6663" t="s">
        <v>72</v>
      </c>
      <c r="E6663" t="s">
        <v>19</v>
      </c>
      <c r="F6663" t="s">
        <v>24</v>
      </c>
      <c r="G6663" t="s">
        <v>28</v>
      </c>
      <c r="H6663" s="3">
        <v>20912.740000000002</v>
      </c>
      <c r="I6663" t="s">
        <v>21</v>
      </c>
      <c r="J6663" t="s">
        <v>19</v>
      </c>
      <c r="K66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27.1941792340921</v>
      </c>
      <c r="L6663" s="5">
        <f>TablaDatos[[#This Row],[IMC_raw]]/1000000000000000</f>
        <v>27.1941792340921</v>
      </c>
      <c r="M6663" s="2">
        <v>2.71941792340921E+16</v>
      </c>
      <c r="N66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3" s="13">
        <f t="shared" si="104"/>
        <v>6662</v>
      </c>
      <c r="P6663" s="2" t="str">
        <f>IF(TablaDatos[[#This Row],[Diabetes]]=0,"No","Si")</f>
        <v>No</v>
      </c>
      <c r="Q6663">
        <v>0</v>
      </c>
      <c r="R6663">
        <f>TablaDatos[[#This Row],[Aux2]]/10000000000000</f>
        <v>2132.86688239253</v>
      </c>
      <c r="S6663" s="1">
        <v>2.13286688239253E+16</v>
      </c>
      <c r="T6663" s="7">
        <f>TablaDatos[[#This Row],[Aux3]]/100000000000000</f>
        <v>250.95973529153599</v>
      </c>
      <c r="U6663" s="1">
        <v>2.50959735291536E+16</v>
      </c>
      <c r="V6663">
        <v>156.9</v>
      </c>
      <c r="W6663">
        <v>95.7</v>
      </c>
    </row>
    <row r="6664" spans="1:23">
      <c r="A6664">
        <v>2013</v>
      </c>
      <c r="B6664">
        <v>52</v>
      </c>
      <c r="C6664" t="s">
        <v>23</v>
      </c>
      <c r="D6664" t="s">
        <v>34</v>
      </c>
      <c r="E6664" t="s">
        <v>18</v>
      </c>
      <c r="F6664" t="s">
        <v>35</v>
      </c>
      <c r="G6664" t="s">
        <v>20</v>
      </c>
      <c r="H6664" s="3">
        <v>32823.760000000002</v>
      </c>
      <c r="I6664" t="s">
        <v>19</v>
      </c>
      <c r="J6664" t="s">
        <v>18</v>
      </c>
      <c r="K66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27.159545996526699</v>
      </c>
      <c r="L6664" s="6">
        <f>TablaDatos[[#This Row],[IMC_raw]]/1000000000000000</f>
        <v>27.159545996526699</v>
      </c>
      <c r="M6664" s="2">
        <v>2.71595459965267E+16</v>
      </c>
      <c r="N66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4" s="13">
        <f t="shared" si="104"/>
        <v>6663</v>
      </c>
      <c r="P6664" s="2" t="str">
        <f>IF(TablaDatos[[#This Row],[Diabetes]]=0,"No","Si")</f>
        <v>No</v>
      </c>
      <c r="Q6664">
        <v>0</v>
      </c>
      <c r="R6664">
        <f>TablaDatos[[#This Row],[Aux2]]/10000000000000</f>
        <v>167.23569408004801</v>
      </c>
      <c r="S6664" s="1">
        <v>1672356940800480</v>
      </c>
      <c r="T6664" s="7">
        <f>TablaDatos[[#This Row],[Aux3]]/100000000000000</f>
        <v>18.609089204600501</v>
      </c>
      <c r="U6664" s="1">
        <v>1860908920460050</v>
      </c>
      <c r="V6664">
        <v>135.69999999999999</v>
      </c>
      <c r="W6664">
        <v>87.2</v>
      </c>
    </row>
    <row r="6665" spans="1:23">
      <c r="A6665">
        <v>2013</v>
      </c>
      <c r="B6665">
        <v>70</v>
      </c>
      <c r="C6665" t="s">
        <v>16</v>
      </c>
      <c r="D6665" t="s">
        <v>73</v>
      </c>
      <c r="E6665" t="s">
        <v>21</v>
      </c>
      <c r="F6665" t="s">
        <v>24</v>
      </c>
      <c r="G6665" t="s">
        <v>25</v>
      </c>
      <c r="H6665" s="3">
        <v>21107.57</v>
      </c>
      <c r="I6665" t="s">
        <v>21</v>
      </c>
      <c r="J6665" t="s">
        <v>18</v>
      </c>
      <c r="K66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27.145784854687498</v>
      </c>
      <c r="L6665" s="5">
        <f>TablaDatos[[#This Row],[IMC_raw]]/1000000000000000</f>
        <v>27.145784854687498</v>
      </c>
      <c r="M6665" s="2">
        <v>2.71457848546875E+16</v>
      </c>
      <c r="N66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5" s="13">
        <f t="shared" si="104"/>
        <v>6664</v>
      </c>
      <c r="P6665" s="2" t="str">
        <f>IF(TablaDatos[[#This Row],[Diabetes]]=0,"No","Si")</f>
        <v>No</v>
      </c>
      <c r="Q6665">
        <v>0</v>
      </c>
      <c r="R6665">
        <f>TablaDatos[[#This Row],[Aux2]]/10000000000000</f>
        <v>2256.47377284816</v>
      </c>
      <c r="S6665" s="1">
        <v>2.25647377284816E+16</v>
      </c>
      <c r="T6665" s="7">
        <f>TablaDatos[[#This Row],[Aux3]]/100000000000000</f>
        <v>2.4393034323519398</v>
      </c>
      <c r="U6665" s="1">
        <v>243930343235194</v>
      </c>
      <c r="V6665">
        <v>170.3</v>
      </c>
      <c r="W6665">
        <v>106.2</v>
      </c>
    </row>
    <row r="6666" spans="1:23">
      <c r="A6666">
        <v>2013</v>
      </c>
      <c r="B6666">
        <v>50</v>
      </c>
      <c r="C6666" t="s">
        <v>23</v>
      </c>
      <c r="D6666" t="s">
        <v>41</v>
      </c>
      <c r="E6666" t="s">
        <v>18</v>
      </c>
      <c r="F6666" t="s">
        <v>19</v>
      </c>
      <c r="G6666" t="s">
        <v>20</v>
      </c>
      <c r="H6666" s="3">
        <v>20724.64</v>
      </c>
      <c r="I6666" t="s">
        <v>21</v>
      </c>
      <c r="J6666" t="s">
        <v>18</v>
      </c>
      <c r="K66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27.114001394410099</v>
      </c>
      <c r="L6666" s="6">
        <f>TablaDatos[[#This Row],[IMC_raw]]/1000000000000000</f>
        <v>27.114001394410099</v>
      </c>
      <c r="M6666" s="2">
        <v>2.71140013944101E+16</v>
      </c>
      <c r="N66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6" s="13">
        <f t="shared" si="104"/>
        <v>6665</v>
      </c>
      <c r="P6666" s="2" t="str">
        <f>IF(TablaDatos[[#This Row],[Diabetes]]=0,"No","Si")</f>
        <v>No</v>
      </c>
      <c r="Q6666">
        <v>0</v>
      </c>
      <c r="R6666">
        <f>TablaDatos[[#This Row],[Aux2]]/10000000000000</f>
        <v>2359.8090053932501</v>
      </c>
      <c r="S6666" s="1">
        <v>2.35980900539325E+16</v>
      </c>
      <c r="T6666" s="7">
        <f>TablaDatos[[#This Row],[Aux3]]/100000000000000</f>
        <v>23.498315594313301</v>
      </c>
      <c r="U6666" s="1">
        <v>2349831559431330</v>
      </c>
      <c r="V6666">
        <v>143.6</v>
      </c>
      <c r="W6666">
        <v>92.5</v>
      </c>
    </row>
    <row r="6667" spans="1:23">
      <c r="A6667">
        <v>2013</v>
      </c>
      <c r="B6667">
        <v>50</v>
      </c>
      <c r="C6667" t="s">
        <v>16</v>
      </c>
      <c r="D6667" t="s">
        <v>73</v>
      </c>
      <c r="E6667" t="s">
        <v>19</v>
      </c>
      <c r="F6667" t="s">
        <v>19</v>
      </c>
      <c r="G6667" t="s">
        <v>20</v>
      </c>
      <c r="H6667" s="3">
        <v>37086.019999999997</v>
      </c>
      <c r="I6667" t="s">
        <v>21</v>
      </c>
      <c r="J6667" t="s">
        <v>21</v>
      </c>
      <c r="K66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27.102988362001</v>
      </c>
      <c r="L6667" s="6">
        <f>TablaDatos[[#This Row],[IMC_raw]]/1000000000000000</f>
        <v>27.102988362001</v>
      </c>
      <c r="M6667" s="2">
        <v>2.7102988362001E+16</v>
      </c>
      <c r="N66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7" s="13">
        <f t="shared" si="104"/>
        <v>6666</v>
      </c>
      <c r="P6667" s="2" t="str">
        <f>IF(TablaDatos[[#This Row],[Diabetes]]=0,"No","Si")</f>
        <v>No</v>
      </c>
      <c r="Q6667">
        <v>0</v>
      </c>
      <c r="R6667">
        <f>TablaDatos[[#This Row],[Aux2]]/10000000000000</f>
        <v>231.47810318821999</v>
      </c>
      <c r="S6667" s="1">
        <v>2314781031882200</v>
      </c>
      <c r="T6667" s="7">
        <f>TablaDatos[[#This Row],[Aux3]]/100000000000000</f>
        <v>23.449294927983601</v>
      </c>
      <c r="U6667" s="1">
        <v>2344929492798360</v>
      </c>
      <c r="V6667">
        <v>144.69999999999999</v>
      </c>
      <c r="W6667">
        <v>92.5</v>
      </c>
    </row>
    <row r="6668" spans="1:23">
      <c r="A6668">
        <v>2013</v>
      </c>
      <c r="B6668">
        <v>62</v>
      </c>
      <c r="C6668" t="s">
        <v>16</v>
      </c>
      <c r="D6668" t="s">
        <v>73</v>
      </c>
      <c r="E6668" t="s">
        <v>21</v>
      </c>
      <c r="F6668" t="s">
        <v>24</v>
      </c>
      <c r="G6668" t="s">
        <v>28</v>
      </c>
      <c r="H6668" s="3">
        <v>33262.559999999998</v>
      </c>
      <c r="I6668" t="s">
        <v>21</v>
      </c>
      <c r="J6668" t="s">
        <v>18</v>
      </c>
      <c r="K66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27.0926518426208</v>
      </c>
      <c r="L6668" s="5">
        <f>TablaDatos[[#This Row],[IMC_raw]]/1000000000000000</f>
        <v>27.0926518426208</v>
      </c>
      <c r="M6668" s="2">
        <v>2.70926518426208E+16</v>
      </c>
      <c r="N66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8" s="13">
        <f t="shared" si="104"/>
        <v>6667</v>
      </c>
      <c r="P6668" s="2" t="str">
        <f>IF(TablaDatos[[#This Row],[Diabetes]]=0,"No","Si")</f>
        <v>No</v>
      </c>
      <c r="Q6668">
        <v>0</v>
      </c>
      <c r="R6668">
        <f>TablaDatos[[#This Row],[Aux2]]/10000000000000</f>
        <v>201.56762473974899</v>
      </c>
      <c r="S6668" s="1">
        <v>2015676247397490</v>
      </c>
      <c r="T6668" s="7">
        <f>TablaDatos[[#This Row],[Aux3]]/100000000000000</f>
        <v>245.10283511642601</v>
      </c>
      <c r="U6668" s="1">
        <v>2.45102835116426E+16</v>
      </c>
      <c r="V6668">
        <v>156.80000000000001</v>
      </c>
      <c r="W6668">
        <v>100.9</v>
      </c>
    </row>
    <row r="6669" spans="1:23">
      <c r="A6669">
        <v>2013</v>
      </c>
      <c r="B6669">
        <v>70</v>
      </c>
      <c r="C6669" t="s">
        <v>16</v>
      </c>
      <c r="D6669" t="s">
        <v>73</v>
      </c>
      <c r="E6669" t="s">
        <v>19</v>
      </c>
      <c r="F6669" t="s">
        <v>24</v>
      </c>
      <c r="G6669" t="s">
        <v>25</v>
      </c>
      <c r="H6669" s="3">
        <v>26902.81</v>
      </c>
      <c r="I6669" t="s">
        <v>21</v>
      </c>
      <c r="J6669" t="s">
        <v>22</v>
      </c>
      <c r="K66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27.081614446624599</v>
      </c>
      <c r="L6669" s="6">
        <f>TablaDatos[[#This Row],[IMC_raw]]/1000000000000000</f>
        <v>27.081614446624599</v>
      </c>
      <c r="M6669" s="2">
        <v>2.70816144466246E+16</v>
      </c>
      <c r="N66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69" s="13">
        <f t="shared" si="104"/>
        <v>6668</v>
      </c>
      <c r="P6669" s="2" t="str">
        <f>IF(TablaDatos[[#This Row],[Diabetes]]=0,"No","Si")</f>
        <v>No</v>
      </c>
      <c r="Q6669">
        <v>0</v>
      </c>
      <c r="R6669">
        <f>TablaDatos[[#This Row],[Aux2]]/10000000000000</f>
        <v>2003.8151129714199</v>
      </c>
      <c r="S6669" s="1">
        <v>2.00381511297142E+16</v>
      </c>
      <c r="T6669" s="7">
        <f>TablaDatos[[#This Row],[Aux3]]/100000000000000</f>
        <v>243.059481652919</v>
      </c>
      <c r="U6669" s="1">
        <v>2.43059481652919E+16</v>
      </c>
      <c r="V6669">
        <v>169.6</v>
      </c>
      <c r="W6669">
        <v>104.9</v>
      </c>
    </row>
    <row r="6670" spans="1:23">
      <c r="A6670">
        <v>2013</v>
      </c>
      <c r="B6670">
        <v>54</v>
      </c>
      <c r="C6670" t="s">
        <v>23</v>
      </c>
      <c r="D6670" t="s">
        <v>72</v>
      </c>
      <c r="E6670" t="s">
        <v>18</v>
      </c>
      <c r="F6670" t="s">
        <v>24</v>
      </c>
      <c r="G6670" t="s">
        <v>20</v>
      </c>
      <c r="H6670" s="3">
        <v>19762.509999999998</v>
      </c>
      <c r="I6670" t="s">
        <v>19</v>
      </c>
      <c r="J6670" t="s">
        <v>22</v>
      </c>
      <c r="K66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27.065465436618901</v>
      </c>
      <c r="L6670" s="5">
        <f>TablaDatos[[#This Row],[IMC_raw]]/1000000000000000</f>
        <v>27.065465436618901</v>
      </c>
      <c r="M6670" s="2">
        <v>2.70654654366189E+16</v>
      </c>
      <c r="N66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0" s="13">
        <f t="shared" si="104"/>
        <v>6669</v>
      </c>
      <c r="P6670" s="2" t="str">
        <f>IF(TablaDatos[[#This Row],[Diabetes]]=0,"No","Si")</f>
        <v>No</v>
      </c>
      <c r="Q6670">
        <v>0</v>
      </c>
      <c r="R6670">
        <f>TablaDatos[[#This Row],[Aux2]]/10000000000000</f>
        <v>2075.5600787697799</v>
      </c>
      <c r="S6670" s="1">
        <v>2.07556007876978E+16</v>
      </c>
      <c r="T6670" s="7">
        <f>TablaDatos[[#This Row],[Aux3]]/100000000000000</f>
        <v>221.22163329481</v>
      </c>
      <c r="U6670" s="1">
        <v>2.2122163329481E+16</v>
      </c>
      <c r="V6670">
        <v>137.30000000000001</v>
      </c>
      <c r="W6670">
        <v>88.5</v>
      </c>
    </row>
    <row r="6671" spans="1:23">
      <c r="A6671">
        <v>2013</v>
      </c>
      <c r="B6671">
        <v>60</v>
      </c>
      <c r="C6671" t="s">
        <v>16</v>
      </c>
      <c r="D6671" t="s">
        <v>29</v>
      </c>
      <c r="E6671" t="s">
        <v>18</v>
      </c>
      <c r="F6671" t="s">
        <v>19</v>
      </c>
      <c r="G6671" t="s">
        <v>28</v>
      </c>
      <c r="H6671" s="3">
        <v>10909.46</v>
      </c>
      <c r="I6671" t="s">
        <v>21</v>
      </c>
      <c r="J6671" t="s">
        <v>18</v>
      </c>
      <c r="K66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27.039625862545503</v>
      </c>
      <c r="L6671" s="6">
        <f>TablaDatos[[#This Row],[IMC_raw]]/1000000000000000</f>
        <v>0.27039625862545502</v>
      </c>
      <c r="M6671" s="2">
        <v>270396258625455</v>
      </c>
      <c r="N66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1" s="13">
        <f t="shared" si="104"/>
        <v>6670</v>
      </c>
      <c r="P6671" s="2" t="str">
        <f>IF(TablaDatos[[#This Row],[Diabetes]]=0,"No","Si")</f>
        <v>No</v>
      </c>
      <c r="Q6671">
        <v>0</v>
      </c>
      <c r="R6671">
        <f>TablaDatos[[#This Row],[Aux2]]/10000000000000</f>
        <v>219.22562646801501</v>
      </c>
      <c r="S6671" s="1">
        <v>2192256264680150</v>
      </c>
      <c r="T6671" s="7">
        <f>TablaDatos[[#This Row],[Aux3]]/100000000000000</f>
        <v>24.424792922882101</v>
      </c>
      <c r="U6671" s="1">
        <v>2442479292288210</v>
      </c>
      <c r="V6671">
        <v>151.6</v>
      </c>
      <c r="W6671">
        <v>92.1</v>
      </c>
    </row>
    <row r="6672" spans="1:23">
      <c r="A6672">
        <v>2013</v>
      </c>
      <c r="B6672">
        <v>71</v>
      </c>
      <c r="C6672" t="s">
        <v>16</v>
      </c>
      <c r="D6672" t="s">
        <v>27</v>
      </c>
      <c r="E6672" t="s">
        <v>21</v>
      </c>
      <c r="F6672" t="s">
        <v>24</v>
      </c>
      <c r="G6672" t="s">
        <v>25</v>
      </c>
      <c r="H6672" s="3">
        <v>10592.79</v>
      </c>
      <c r="I6672" t="s">
        <v>21</v>
      </c>
      <c r="J6672" t="s">
        <v>22</v>
      </c>
      <c r="K66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27.019154433771501</v>
      </c>
      <c r="L6672" s="6">
        <f>TablaDatos[[#This Row],[IMC_raw]]/1000000000000000</f>
        <v>27.019154433771501</v>
      </c>
      <c r="M6672" s="2">
        <v>2.70191544337715E+16</v>
      </c>
      <c r="N66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2" s="13">
        <f t="shared" si="104"/>
        <v>6671</v>
      </c>
      <c r="P6672" s="2" t="str">
        <f>IF(TablaDatos[[#This Row],[Diabetes]]=0,"No","Si")</f>
        <v>Si</v>
      </c>
      <c r="Q6672">
        <v>1</v>
      </c>
      <c r="R6672">
        <f>TablaDatos[[#This Row],[Aux2]]/10000000000000</f>
        <v>2046.25577109956</v>
      </c>
      <c r="S6672" s="1">
        <v>2.04625577109956E+16</v>
      </c>
      <c r="T6672" s="7">
        <f>TablaDatos[[#This Row],[Aux3]]/100000000000000</f>
        <v>25.089370862597999</v>
      </c>
      <c r="U6672" s="1">
        <v>2508937086259800</v>
      </c>
      <c r="V6672">
        <v>167.8</v>
      </c>
      <c r="W6672">
        <v>102.8</v>
      </c>
    </row>
    <row r="6673" spans="1:23">
      <c r="A6673">
        <v>2013</v>
      </c>
      <c r="B6673">
        <v>62</v>
      </c>
      <c r="C6673" t="s">
        <v>23</v>
      </c>
      <c r="D6673" t="s">
        <v>17</v>
      </c>
      <c r="E6673" t="s">
        <v>19</v>
      </c>
      <c r="F6673" t="s">
        <v>19</v>
      </c>
      <c r="G6673" t="s">
        <v>28</v>
      </c>
      <c r="H6673" s="3">
        <v>23040.04</v>
      </c>
      <c r="I6673" t="s">
        <v>21</v>
      </c>
      <c r="J6673" t="s">
        <v>18</v>
      </c>
      <c r="K66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27.015206671529199</v>
      </c>
      <c r="L6673" s="5">
        <f>TablaDatos[[#This Row],[IMC_raw]]/1000000000000000</f>
        <v>27.015206671529199</v>
      </c>
      <c r="M6673" s="2">
        <v>2.70152066715292E+16</v>
      </c>
      <c r="N66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3" s="13">
        <f t="shared" si="104"/>
        <v>6672</v>
      </c>
      <c r="P6673" s="2" t="str">
        <f>IF(TablaDatos[[#This Row],[Diabetes]]=0,"No","Si")</f>
        <v>No</v>
      </c>
      <c r="Q6673">
        <v>0</v>
      </c>
      <c r="R6673">
        <f>TablaDatos[[#This Row],[Aux2]]/10000000000000</f>
        <v>218.236215773438</v>
      </c>
      <c r="S6673" s="1">
        <v>2182362157734380</v>
      </c>
      <c r="T6673" s="7">
        <f>TablaDatos[[#This Row],[Aux3]]/100000000000000</f>
        <v>294.85337261775697</v>
      </c>
      <c r="U6673" s="1">
        <v>2.94853372617757E+16</v>
      </c>
      <c r="V6673">
        <v>152.6</v>
      </c>
      <c r="W6673">
        <v>92.4</v>
      </c>
    </row>
    <row r="6674" spans="1:23">
      <c r="A6674">
        <v>2013</v>
      </c>
      <c r="B6674">
        <v>46</v>
      </c>
      <c r="C6674" t="s">
        <v>16</v>
      </c>
      <c r="D6674" t="s">
        <v>74</v>
      </c>
      <c r="E6674" t="s">
        <v>18</v>
      </c>
      <c r="F6674" t="s">
        <v>19</v>
      </c>
      <c r="G6674" t="s">
        <v>20</v>
      </c>
      <c r="H6674" s="3">
        <v>32205.22</v>
      </c>
      <c r="I6674" t="s">
        <v>19</v>
      </c>
      <c r="J6674" t="s">
        <v>22</v>
      </c>
      <c r="K66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26.970813109240002</v>
      </c>
      <c r="L6674" s="5">
        <f>TablaDatos[[#This Row],[IMC_raw]]/1000000000000000</f>
        <v>2.6970813109240002</v>
      </c>
      <c r="M6674" s="2">
        <v>2697081310924000</v>
      </c>
      <c r="N66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4" s="13">
        <f t="shared" si="104"/>
        <v>6673</v>
      </c>
      <c r="P6674" s="2" t="str">
        <f>IF(TablaDatos[[#This Row],[Diabetes]]=0,"No","Si")</f>
        <v>No</v>
      </c>
      <c r="Q6674">
        <v>0</v>
      </c>
      <c r="R6674">
        <f>TablaDatos[[#This Row],[Aux2]]/10000000000000</f>
        <v>1819.7940736917701</v>
      </c>
      <c r="S6674" s="1">
        <v>1.81979407369177E+16</v>
      </c>
      <c r="T6674" s="7">
        <f>TablaDatos[[#This Row],[Aux3]]/100000000000000</f>
        <v>208.75711304614001</v>
      </c>
      <c r="U6674" s="1">
        <v>2.0875711304614E+16</v>
      </c>
      <c r="V6674">
        <v>146.19999999999999</v>
      </c>
      <c r="W6674">
        <v>92.3</v>
      </c>
    </row>
    <row r="6675" spans="1:23">
      <c r="A6675">
        <v>2013</v>
      </c>
      <c r="B6675">
        <v>51</v>
      </c>
      <c r="C6675" t="s">
        <v>23</v>
      </c>
      <c r="D6675" t="s">
        <v>73</v>
      </c>
      <c r="E6675" t="s">
        <v>18</v>
      </c>
      <c r="F6675" t="s">
        <v>24</v>
      </c>
      <c r="G6675" t="s">
        <v>20</v>
      </c>
      <c r="H6675" s="3">
        <v>34362.44</v>
      </c>
      <c r="I6675" t="s">
        <v>19</v>
      </c>
      <c r="J6675" t="s">
        <v>22</v>
      </c>
      <c r="K66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26.9644437998633</v>
      </c>
      <c r="L6675" s="6">
        <f>TablaDatos[[#This Row],[IMC_raw]]/1000000000000000</f>
        <v>26.9644437998633</v>
      </c>
      <c r="M6675" s="2">
        <v>2.69644437998633E+16</v>
      </c>
      <c r="N66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5" s="13">
        <f t="shared" si="104"/>
        <v>6674</v>
      </c>
      <c r="P6675" s="2" t="str">
        <f>IF(TablaDatos[[#This Row],[Diabetes]]=0,"No","Si")</f>
        <v>No</v>
      </c>
      <c r="Q6675">
        <v>0</v>
      </c>
      <c r="R6675">
        <f>TablaDatos[[#This Row],[Aux2]]/10000000000000</f>
        <v>1909.7089893089701</v>
      </c>
      <c r="S6675" s="1">
        <v>1.90970898930897E+16</v>
      </c>
      <c r="T6675" s="7">
        <f>TablaDatos[[#This Row],[Aux3]]/100000000000000</f>
        <v>21.263887138318498</v>
      </c>
      <c r="U6675" s="1">
        <v>2126388713831850</v>
      </c>
      <c r="V6675">
        <v>136.6</v>
      </c>
      <c r="W6675">
        <v>84.9</v>
      </c>
    </row>
    <row r="6676" spans="1:23">
      <c r="A6676">
        <v>2013</v>
      </c>
      <c r="B6676">
        <v>48</v>
      </c>
      <c r="C6676" t="s">
        <v>16</v>
      </c>
      <c r="D6676" t="s">
        <v>73</v>
      </c>
      <c r="E6676" t="s">
        <v>18</v>
      </c>
      <c r="F6676" t="s">
        <v>40</v>
      </c>
      <c r="G6676" t="s">
        <v>20</v>
      </c>
      <c r="H6676" s="3">
        <v>44107.07</v>
      </c>
      <c r="I6676" t="s">
        <v>19</v>
      </c>
      <c r="J6676" t="s">
        <v>21</v>
      </c>
      <c r="K66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26.941082408004903</v>
      </c>
      <c r="L6676" s="5">
        <f>TablaDatos[[#This Row],[IMC_raw]]/1000000000000000</f>
        <v>0.26941082408004902</v>
      </c>
      <c r="M6676" s="2">
        <v>269410824080049</v>
      </c>
      <c r="N66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6" s="13">
        <f t="shared" si="104"/>
        <v>6675</v>
      </c>
      <c r="P6676" s="2" t="str">
        <f>IF(TablaDatos[[#This Row],[Diabetes]]=0,"No","Si")</f>
        <v>No</v>
      </c>
      <c r="Q6676">
        <v>0</v>
      </c>
      <c r="R6676">
        <f>TablaDatos[[#This Row],[Aux2]]/10000000000000</f>
        <v>2001.7383702993</v>
      </c>
      <c r="S6676" s="1">
        <v>2.0017383702993E+16</v>
      </c>
      <c r="T6676" s="7">
        <f>TablaDatos[[#This Row],[Aux3]]/100000000000000</f>
        <v>20.8828417055947</v>
      </c>
      <c r="U6676" s="1">
        <v>2088284170559470</v>
      </c>
      <c r="V6676">
        <v>152.9</v>
      </c>
      <c r="W6676">
        <v>97</v>
      </c>
    </row>
    <row r="6677" spans="1:23">
      <c r="A6677">
        <v>2013</v>
      </c>
      <c r="B6677">
        <v>48</v>
      </c>
      <c r="C6677" t="s">
        <v>16</v>
      </c>
      <c r="D6677" t="s">
        <v>73</v>
      </c>
      <c r="E6677" t="s">
        <v>21</v>
      </c>
      <c r="F6677" t="s">
        <v>19</v>
      </c>
      <c r="G6677" t="s">
        <v>20</v>
      </c>
      <c r="H6677" s="3">
        <v>58358.75</v>
      </c>
      <c r="I6677" t="s">
        <v>19</v>
      </c>
      <c r="J6677" t="s">
        <v>18</v>
      </c>
      <c r="K66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26.918280247864899</v>
      </c>
      <c r="L6677" s="5">
        <f>TablaDatos[[#This Row],[IMC_raw]]/1000000000000000</f>
        <v>26.918280247864899</v>
      </c>
      <c r="M6677" s="2">
        <v>2.69182802478649E+16</v>
      </c>
      <c r="N66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7" s="13">
        <f t="shared" si="104"/>
        <v>6676</v>
      </c>
      <c r="P6677" s="2" t="str">
        <f>IF(TablaDatos[[#This Row],[Diabetes]]=0,"No","Si")</f>
        <v>No</v>
      </c>
      <c r="Q6677">
        <v>0</v>
      </c>
      <c r="R6677">
        <f>TablaDatos[[#This Row],[Aux2]]/10000000000000</f>
        <v>2218.2077639867098</v>
      </c>
      <c r="S6677" s="1">
        <v>2.21820776398671E+16</v>
      </c>
      <c r="T6677" s="7">
        <f>TablaDatos[[#This Row],[Aux3]]/100000000000000</f>
        <v>200.03353360205099</v>
      </c>
      <c r="U6677" s="1">
        <v>2.00033533602051E+16</v>
      </c>
      <c r="V6677">
        <v>143.4</v>
      </c>
      <c r="W6677">
        <v>94.7</v>
      </c>
    </row>
    <row r="6678" spans="1:23">
      <c r="A6678">
        <v>2013</v>
      </c>
      <c r="B6678">
        <v>44</v>
      </c>
      <c r="C6678" t="s">
        <v>16</v>
      </c>
      <c r="D6678" t="s">
        <v>74</v>
      </c>
      <c r="E6678" t="s">
        <v>18</v>
      </c>
      <c r="F6678" t="s">
        <v>35</v>
      </c>
      <c r="G6678" t="s">
        <v>39</v>
      </c>
      <c r="H6678" s="3">
        <v>46281.440000000002</v>
      </c>
      <c r="I6678" t="s">
        <v>18</v>
      </c>
      <c r="J6678" t="s">
        <v>22</v>
      </c>
      <c r="K66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26.881482974930499</v>
      </c>
      <c r="L6678" s="5">
        <f>TablaDatos[[#This Row],[IMC_raw]]/1000000000000000</f>
        <v>26.881482974930499</v>
      </c>
      <c r="M6678" s="2">
        <v>2.68814829749305E+16</v>
      </c>
      <c r="N66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8" s="13">
        <f t="shared" si="104"/>
        <v>6677</v>
      </c>
      <c r="P6678" s="2" t="str">
        <f>IF(TablaDatos[[#This Row],[Diabetes]]=0,"No","Si")</f>
        <v>No</v>
      </c>
      <c r="Q6678">
        <v>0</v>
      </c>
      <c r="R6678">
        <f>TablaDatos[[#This Row],[Aux2]]/10000000000000</f>
        <v>2024.1704645929001</v>
      </c>
      <c r="S6678" s="1">
        <v>2.0241704645929E+16</v>
      </c>
      <c r="T6678" s="7">
        <f>TablaDatos[[#This Row],[Aux3]]/100000000000000</f>
        <v>20.198189529928101</v>
      </c>
      <c r="U6678" s="1">
        <v>2019818952992810</v>
      </c>
      <c r="V6678">
        <v>132.1</v>
      </c>
      <c r="W6678">
        <v>87.6</v>
      </c>
    </row>
    <row r="6679" spans="1:23">
      <c r="A6679">
        <v>2013</v>
      </c>
      <c r="B6679">
        <v>56</v>
      </c>
      <c r="C6679" t="s">
        <v>16</v>
      </c>
      <c r="D6679" t="s">
        <v>17</v>
      </c>
      <c r="E6679" t="s">
        <v>31</v>
      </c>
      <c r="F6679" t="s">
        <v>24</v>
      </c>
      <c r="G6679" t="s">
        <v>28</v>
      </c>
      <c r="H6679" s="3">
        <v>37422.120000000003</v>
      </c>
      <c r="I6679" t="s">
        <v>21</v>
      </c>
      <c r="J6679" t="s">
        <v>21</v>
      </c>
      <c r="K66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26.830213798332601</v>
      </c>
      <c r="L6679" s="6">
        <f>TablaDatos[[#This Row],[IMC_raw]]/1000000000000000</f>
        <v>26.830213798332601</v>
      </c>
      <c r="M6679" s="2">
        <v>2.68302137983326E+16</v>
      </c>
      <c r="N66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79" s="13">
        <f t="shared" si="104"/>
        <v>6678</v>
      </c>
      <c r="P6679" s="2" t="str">
        <f>IF(TablaDatos[[#This Row],[Diabetes]]=0,"No","Si")</f>
        <v>No</v>
      </c>
      <c r="Q6679">
        <v>0</v>
      </c>
      <c r="R6679">
        <f>TablaDatos[[#This Row],[Aux2]]/10000000000000</f>
        <v>2214.4537548602202</v>
      </c>
      <c r="S6679" s="1">
        <v>2.21445375486022E+16</v>
      </c>
      <c r="T6679" s="7">
        <f>TablaDatos[[#This Row],[Aux3]]/100000000000000</f>
        <v>256.64902087852403</v>
      </c>
      <c r="U6679" s="1">
        <v>2.56649020878524E+16</v>
      </c>
      <c r="V6679">
        <v>165.5</v>
      </c>
      <c r="W6679">
        <v>99.3</v>
      </c>
    </row>
    <row r="6680" spans="1:23">
      <c r="A6680">
        <v>2013</v>
      </c>
      <c r="B6680">
        <v>59</v>
      </c>
      <c r="C6680" t="s">
        <v>16</v>
      </c>
      <c r="D6680" t="s">
        <v>71</v>
      </c>
      <c r="E6680" t="s">
        <v>19</v>
      </c>
      <c r="F6680" t="s">
        <v>19</v>
      </c>
      <c r="G6680" t="s">
        <v>28</v>
      </c>
      <c r="H6680" s="3">
        <v>34786.160000000003</v>
      </c>
      <c r="I6680" t="s">
        <v>19</v>
      </c>
      <c r="J6680" t="s">
        <v>18</v>
      </c>
      <c r="K66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26.815043725098501</v>
      </c>
      <c r="L6680" s="6">
        <f>TablaDatos[[#This Row],[IMC_raw]]/1000000000000000</f>
        <v>26.815043725098501</v>
      </c>
      <c r="M6680" s="2">
        <v>2.68150437250985E+16</v>
      </c>
      <c r="N66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0" s="13">
        <f t="shared" si="104"/>
        <v>6679</v>
      </c>
      <c r="P6680" s="2" t="str">
        <f>IF(TablaDatos[[#This Row],[Diabetes]]=0,"No","Si")</f>
        <v>No</v>
      </c>
      <c r="Q6680">
        <v>0</v>
      </c>
      <c r="R6680">
        <f>TablaDatos[[#This Row],[Aux2]]/10000000000000</f>
        <v>2095.1301558132</v>
      </c>
      <c r="S6680" s="1">
        <v>2.0951301558132E+16</v>
      </c>
      <c r="T6680" s="7">
        <f>TablaDatos[[#This Row],[Aux3]]/100000000000000</f>
        <v>19.564368613564099</v>
      </c>
      <c r="U6680" s="1">
        <v>1956436861356410</v>
      </c>
      <c r="V6680">
        <v>156.19999999999999</v>
      </c>
      <c r="W6680">
        <v>92.4</v>
      </c>
    </row>
    <row r="6681" spans="1:23">
      <c r="A6681">
        <v>2013</v>
      </c>
      <c r="B6681">
        <v>70</v>
      </c>
      <c r="C6681" t="s">
        <v>23</v>
      </c>
      <c r="D6681" t="s">
        <v>73</v>
      </c>
      <c r="E6681" t="s">
        <v>18</v>
      </c>
      <c r="F6681" t="s">
        <v>35</v>
      </c>
      <c r="G6681" t="s">
        <v>25</v>
      </c>
      <c r="H6681" s="3">
        <v>33062.120000000003</v>
      </c>
      <c r="I6681" t="s">
        <v>19</v>
      </c>
      <c r="J6681" t="s">
        <v>18</v>
      </c>
      <c r="K66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26.776151436503898</v>
      </c>
      <c r="L6681" s="6">
        <f>TablaDatos[[#This Row],[IMC_raw]]/1000000000000000</f>
        <v>26.776151436503898</v>
      </c>
      <c r="M6681" s="2">
        <v>2.67761514365039E+16</v>
      </c>
      <c r="N66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1" s="13">
        <f t="shared" si="104"/>
        <v>6680</v>
      </c>
      <c r="P6681" s="2" t="str">
        <f>IF(TablaDatos[[#This Row],[Diabetes]]=0,"No","Si")</f>
        <v>No</v>
      </c>
      <c r="Q6681">
        <v>0</v>
      </c>
      <c r="R6681">
        <f>TablaDatos[[#This Row],[Aux2]]/10000000000000</f>
        <v>2002.48079501092</v>
      </c>
      <c r="S6681" s="1">
        <v>2.00248079501092E+16</v>
      </c>
      <c r="T6681" s="7">
        <f>TablaDatos[[#This Row],[Aux3]]/100000000000000</f>
        <v>18.776637982686601</v>
      </c>
      <c r="U6681" s="1">
        <v>1877663798268660</v>
      </c>
      <c r="V6681">
        <v>167.6</v>
      </c>
      <c r="W6681">
        <v>103.8</v>
      </c>
    </row>
    <row r="6682" spans="1:23">
      <c r="A6682">
        <v>2013</v>
      </c>
      <c r="B6682">
        <v>53</v>
      </c>
      <c r="C6682" t="s">
        <v>16</v>
      </c>
      <c r="D6682" t="s">
        <v>73</v>
      </c>
      <c r="E6682" t="s">
        <v>18</v>
      </c>
      <c r="F6682" t="s">
        <v>35</v>
      </c>
      <c r="G6682" t="s">
        <v>20</v>
      </c>
      <c r="H6682" s="3">
        <v>25267.74</v>
      </c>
      <c r="I6682" t="s">
        <v>21</v>
      </c>
      <c r="J6682" t="s">
        <v>19</v>
      </c>
      <c r="K66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26.694200074327501</v>
      </c>
      <c r="L6682" s="6">
        <f>TablaDatos[[#This Row],[IMC_raw]]/1000000000000000</f>
        <v>2.6694200074327501</v>
      </c>
      <c r="M6682" s="2">
        <v>2669420007432750</v>
      </c>
      <c r="N66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2" s="13">
        <f t="shared" si="104"/>
        <v>6681</v>
      </c>
      <c r="P6682" s="2" t="str">
        <f>IF(TablaDatos[[#This Row],[Diabetes]]=0,"No","Si")</f>
        <v>No</v>
      </c>
      <c r="Q6682">
        <v>0</v>
      </c>
      <c r="R6682">
        <f>TablaDatos[[#This Row],[Aux2]]/10000000000000</f>
        <v>194.16496208609101</v>
      </c>
      <c r="S6682" s="1">
        <v>1941649620860910</v>
      </c>
      <c r="T6682" s="7">
        <f>TablaDatos[[#This Row],[Aux3]]/100000000000000</f>
        <v>21.772233448980799</v>
      </c>
      <c r="U6682" s="1">
        <v>2177223344898080</v>
      </c>
      <c r="V6682">
        <v>150.30000000000001</v>
      </c>
      <c r="W6682">
        <v>81.599999999999994</v>
      </c>
    </row>
    <row r="6683" spans="1:23">
      <c r="A6683">
        <v>2013</v>
      </c>
      <c r="B6683">
        <v>50</v>
      </c>
      <c r="C6683" t="s">
        <v>23</v>
      </c>
      <c r="D6683" t="s">
        <v>17</v>
      </c>
      <c r="E6683" t="s">
        <v>18</v>
      </c>
      <c r="F6683" t="s">
        <v>24</v>
      </c>
      <c r="G6683" t="s">
        <v>20</v>
      </c>
      <c r="H6683" s="3">
        <v>22824.42</v>
      </c>
      <c r="I6683" t="s">
        <v>21</v>
      </c>
      <c r="J6683" t="s">
        <v>22</v>
      </c>
      <c r="K66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26.670473101208302</v>
      </c>
      <c r="L6683" s="6">
        <f>TablaDatos[[#This Row],[IMC_raw]]/100000000000000</f>
        <v>26.670473101208302</v>
      </c>
      <c r="M6683" s="2">
        <v>2667047310120830</v>
      </c>
      <c r="N66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3" s="13">
        <f t="shared" si="104"/>
        <v>6682</v>
      </c>
      <c r="P6683" s="2" t="str">
        <f>IF(TablaDatos[[#This Row],[Diabetes]]=0,"No","Si")</f>
        <v>No</v>
      </c>
      <c r="Q6683">
        <v>0</v>
      </c>
      <c r="R6683">
        <f>TablaDatos[[#This Row],[Aux2]]/10000000000000</f>
        <v>224.43329777945399</v>
      </c>
      <c r="S6683" s="1">
        <v>2244332977794540</v>
      </c>
      <c r="T6683" s="7">
        <f>TablaDatos[[#This Row],[Aux3]]/100000000000000</f>
        <v>25.674224476276301</v>
      </c>
      <c r="U6683" s="1">
        <v>2567422447627630</v>
      </c>
      <c r="V6683">
        <v>142</v>
      </c>
      <c r="W6683">
        <v>82.8</v>
      </c>
    </row>
    <row r="6684" spans="1:23">
      <c r="A6684">
        <v>2013</v>
      </c>
      <c r="B6684">
        <v>50</v>
      </c>
      <c r="C6684" t="s">
        <v>23</v>
      </c>
      <c r="D6684" t="s">
        <v>72</v>
      </c>
      <c r="E6684" t="s">
        <v>18</v>
      </c>
      <c r="F6684" t="s">
        <v>19</v>
      </c>
      <c r="G6684" t="s">
        <v>20</v>
      </c>
      <c r="H6684" s="3">
        <v>34975.29</v>
      </c>
      <c r="I6684" t="s">
        <v>21</v>
      </c>
      <c r="J6684" t="s">
        <v>21</v>
      </c>
      <c r="K66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26.661140543681999</v>
      </c>
      <c r="L6684" s="5">
        <f>TablaDatos[[#This Row],[IMC_raw]]/1000000000000000</f>
        <v>26.661140543681999</v>
      </c>
      <c r="M6684" s="2">
        <v>2.6661140543682E+16</v>
      </c>
      <c r="N66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4" s="13">
        <f t="shared" si="104"/>
        <v>6683</v>
      </c>
      <c r="P6684" s="2" t="str">
        <f>IF(TablaDatos[[#This Row],[Diabetes]]=0,"No","Si")</f>
        <v>No</v>
      </c>
      <c r="Q6684">
        <v>0</v>
      </c>
      <c r="R6684">
        <f>TablaDatos[[#This Row],[Aux2]]/10000000000000</f>
        <v>2156.4339917451398</v>
      </c>
      <c r="S6684" s="1">
        <v>2.15643399174514E+16</v>
      </c>
      <c r="T6684" s="7">
        <f>TablaDatos[[#This Row],[Aux3]]/100000000000000</f>
        <v>279.141643420116</v>
      </c>
      <c r="U6684" s="1">
        <v>2.79141643420116E+16</v>
      </c>
      <c r="V6684">
        <v>146.4</v>
      </c>
      <c r="W6684">
        <v>90.8</v>
      </c>
    </row>
    <row r="6685" spans="1:23">
      <c r="A6685">
        <v>2013</v>
      </c>
      <c r="B6685">
        <v>44</v>
      </c>
      <c r="C6685" t="s">
        <v>23</v>
      </c>
      <c r="D6685" t="s">
        <v>17</v>
      </c>
      <c r="E6685" t="s">
        <v>18</v>
      </c>
      <c r="F6685" t="s">
        <v>40</v>
      </c>
      <c r="G6685" t="s">
        <v>39</v>
      </c>
      <c r="H6685" s="3">
        <v>20330.84</v>
      </c>
      <c r="I6685" t="s">
        <v>19</v>
      </c>
      <c r="J6685" t="s">
        <v>21</v>
      </c>
      <c r="K66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26.6445033628254</v>
      </c>
      <c r="L6685" s="5">
        <f>TablaDatos[[#This Row],[IMC_raw]]/1000000000000000</f>
        <v>2.66445033628254</v>
      </c>
      <c r="M6685" s="2">
        <v>2664450336282540</v>
      </c>
      <c r="N66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5" s="13">
        <f t="shared" si="104"/>
        <v>6684</v>
      </c>
      <c r="P6685" s="2" t="str">
        <f>IF(TablaDatos[[#This Row],[Diabetes]]=0,"No","Si")</f>
        <v>No</v>
      </c>
      <c r="Q6685">
        <v>0</v>
      </c>
      <c r="R6685">
        <f>TablaDatos[[#This Row],[Aux2]]/10000000000000</f>
        <v>179.18384133824401</v>
      </c>
      <c r="S6685" s="1">
        <v>1791838413382440</v>
      </c>
      <c r="T6685" s="7">
        <f>TablaDatos[[#This Row],[Aux3]]/100000000000000</f>
        <v>191.598929221378</v>
      </c>
      <c r="U6685" s="1">
        <v>1.91598929221378E+16</v>
      </c>
      <c r="V6685">
        <v>140.4</v>
      </c>
      <c r="W6685">
        <v>79.400000000000006</v>
      </c>
    </row>
    <row r="6686" spans="1:23">
      <c r="A6686">
        <v>2013</v>
      </c>
      <c r="B6686">
        <v>72</v>
      </c>
      <c r="C6686" t="s">
        <v>23</v>
      </c>
      <c r="D6686" t="s">
        <v>42</v>
      </c>
      <c r="E6686" t="s">
        <v>21</v>
      </c>
      <c r="F6686" t="s">
        <v>19</v>
      </c>
      <c r="G6686" t="s">
        <v>25</v>
      </c>
      <c r="H6686" s="3">
        <v>19191.7</v>
      </c>
      <c r="I6686" t="s">
        <v>21</v>
      </c>
      <c r="J6686" t="s">
        <v>18</v>
      </c>
      <c r="K66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26.539868819515902</v>
      </c>
      <c r="L6686" s="6">
        <f>TablaDatos[[#This Row],[IMC_raw]]/1000000000000000</f>
        <v>2.6539868819515902</v>
      </c>
      <c r="M6686" s="2">
        <v>2653986881951590</v>
      </c>
      <c r="N66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6" s="13">
        <f t="shared" si="104"/>
        <v>6685</v>
      </c>
      <c r="P6686" s="2" t="str">
        <f>IF(TablaDatos[[#This Row],[Diabetes]]=0,"No","Si")</f>
        <v>No</v>
      </c>
      <c r="Q6686">
        <v>0</v>
      </c>
      <c r="R6686">
        <f>TablaDatos[[#This Row],[Aux2]]/10000000000000</f>
        <v>2334.6725707031401</v>
      </c>
      <c r="S6686" s="1">
        <v>2.33467257070314E+16</v>
      </c>
      <c r="T6686" s="7">
        <f>TablaDatos[[#This Row],[Aux3]]/100000000000000</f>
        <v>245.21077426417</v>
      </c>
      <c r="U6686" s="1">
        <v>2.4521077426417E+16</v>
      </c>
      <c r="V6686">
        <v>167</v>
      </c>
      <c r="W6686">
        <v>101.1</v>
      </c>
    </row>
    <row r="6687" spans="1:23">
      <c r="A6687">
        <v>2013</v>
      </c>
      <c r="B6687">
        <v>63</v>
      </c>
      <c r="C6687" t="s">
        <v>16</v>
      </c>
      <c r="D6687" t="s">
        <v>17</v>
      </c>
      <c r="E6687" t="s">
        <v>18</v>
      </c>
      <c r="F6687" t="s">
        <v>35</v>
      </c>
      <c r="G6687" t="s">
        <v>28</v>
      </c>
      <c r="H6687" s="3">
        <v>35798.410000000003</v>
      </c>
      <c r="I6687" t="s">
        <v>18</v>
      </c>
      <c r="J6687" t="s">
        <v>22</v>
      </c>
      <c r="K66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26.5270520273105</v>
      </c>
      <c r="L6687" s="6">
        <f>TablaDatos[[#This Row],[IMC_raw]]/100000000000000</f>
        <v>26.5270520273105</v>
      </c>
      <c r="M6687" s="2">
        <v>2652705202731050</v>
      </c>
      <c r="N66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7" s="13">
        <f t="shared" si="104"/>
        <v>6686</v>
      </c>
      <c r="P6687" s="2" t="str">
        <f>IF(TablaDatos[[#This Row],[Diabetes]]=0,"No","Si")</f>
        <v>No</v>
      </c>
      <c r="Q6687">
        <v>0</v>
      </c>
      <c r="R6687">
        <f>TablaDatos[[#This Row],[Aux2]]/10000000000000</f>
        <v>1966.26561102092</v>
      </c>
      <c r="S6687" s="1">
        <v>1.96626561102092E+16</v>
      </c>
      <c r="T6687" s="7">
        <f>TablaDatos[[#This Row],[Aux3]]/100000000000000</f>
        <v>17.8515113016791</v>
      </c>
      <c r="U6687" s="1">
        <v>1785151130167910</v>
      </c>
      <c r="V6687">
        <v>148.69999999999999</v>
      </c>
      <c r="W6687">
        <v>92.8</v>
      </c>
    </row>
    <row r="6688" spans="1:23">
      <c r="A6688">
        <v>2013</v>
      </c>
      <c r="B6688">
        <v>53</v>
      </c>
      <c r="C6688" t="s">
        <v>23</v>
      </c>
      <c r="D6688" t="s">
        <v>73</v>
      </c>
      <c r="E6688" t="s">
        <v>18</v>
      </c>
      <c r="F6688" t="s">
        <v>40</v>
      </c>
      <c r="G6688" t="s">
        <v>20</v>
      </c>
      <c r="H6688" s="3">
        <v>44786.6</v>
      </c>
      <c r="I6688" t="s">
        <v>18</v>
      </c>
      <c r="J6688" t="s">
        <v>22</v>
      </c>
      <c r="K66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26.504447841496301</v>
      </c>
      <c r="L6688" s="6">
        <f>TablaDatos[[#This Row],[IMC_raw]]/1000000000000000</f>
        <v>26.504447841496301</v>
      </c>
      <c r="M6688" s="2">
        <v>2.65044478414963E+16</v>
      </c>
      <c r="N66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8" s="13">
        <f t="shared" si="104"/>
        <v>6687</v>
      </c>
      <c r="P6688" s="2" t="str">
        <f>IF(TablaDatos[[#This Row],[Diabetes]]=0,"No","Si")</f>
        <v>No</v>
      </c>
      <c r="Q6688">
        <v>0</v>
      </c>
      <c r="R6688">
        <f>TablaDatos[[#This Row],[Aux2]]/10000000000000</f>
        <v>173.966298380268</v>
      </c>
      <c r="S6688" s="1">
        <v>1739662983802680</v>
      </c>
      <c r="T6688" s="7">
        <f>TablaDatos[[#This Row],[Aux3]]/100000000000000</f>
        <v>169.128029387776</v>
      </c>
      <c r="U6688" s="1">
        <v>1.69128029387776E+16</v>
      </c>
      <c r="V6688">
        <v>145.1</v>
      </c>
      <c r="W6688">
        <v>81.400000000000006</v>
      </c>
    </row>
    <row r="6689" spans="1:23">
      <c r="A6689">
        <v>2013</v>
      </c>
      <c r="B6689">
        <v>47</v>
      </c>
      <c r="C6689" t="s">
        <v>16</v>
      </c>
      <c r="D6689" t="s">
        <v>73</v>
      </c>
      <c r="E6689" t="s">
        <v>31</v>
      </c>
      <c r="F6689" t="s">
        <v>35</v>
      </c>
      <c r="G6689" t="s">
        <v>20</v>
      </c>
      <c r="H6689" s="3">
        <v>30179.87</v>
      </c>
      <c r="I6689" t="s">
        <v>21</v>
      </c>
      <c r="J6689" t="s">
        <v>19</v>
      </c>
      <c r="K66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26.426358897356899</v>
      </c>
      <c r="L6689" s="5">
        <f>TablaDatos[[#This Row],[IMC_raw]]/1000000000000000</f>
        <v>26.426358897356899</v>
      </c>
      <c r="M6689" s="2">
        <v>2.64263588973569E+16</v>
      </c>
      <c r="N66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89" s="13">
        <f t="shared" si="104"/>
        <v>6688</v>
      </c>
      <c r="P6689" s="2" t="str">
        <f>IF(TablaDatos[[#This Row],[Diabetes]]=0,"No","Si")</f>
        <v>No</v>
      </c>
      <c r="Q6689">
        <v>0</v>
      </c>
      <c r="R6689">
        <f>TablaDatos[[#This Row],[Aux2]]/10000000000000</f>
        <v>2084.95490446043</v>
      </c>
      <c r="S6689" s="1">
        <v>2.08495490446043E+16</v>
      </c>
      <c r="T6689" s="7">
        <f>TablaDatos[[#This Row],[Aux3]]/100000000000000</f>
        <v>213.67701624389301</v>
      </c>
      <c r="U6689" s="1">
        <v>2.13677016243893E+16</v>
      </c>
      <c r="V6689">
        <v>153.4</v>
      </c>
      <c r="W6689">
        <v>94.4</v>
      </c>
    </row>
    <row r="6690" spans="1:23">
      <c r="A6690">
        <v>2013</v>
      </c>
      <c r="B6690">
        <v>64</v>
      </c>
      <c r="C6690" t="s">
        <v>23</v>
      </c>
      <c r="D6690" t="s">
        <v>29</v>
      </c>
      <c r="E6690" t="s">
        <v>18</v>
      </c>
      <c r="F6690" t="s">
        <v>19</v>
      </c>
      <c r="G6690" t="s">
        <v>28</v>
      </c>
      <c r="H6690" s="3">
        <v>29129.38</v>
      </c>
      <c r="I6690" t="s">
        <v>21</v>
      </c>
      <c r="J6690" t="s">
        <v>18</v>
      </c>
      <c r="K66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26.4093522242053</v>
      </c>
      <c r="L6690" s="5">
        <f>TablaDatos[[#This Row],[IMC_raw]]/1000000000000000</f>
        <v>26.4093522242053</v>
      </c>
      <c r="M6690" s="2">
        <v>2.64093522242053E+16</v>
      </c>
      <c r="N66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0" s="13">
        <f t="shared" si="104"/>
        <v>6689</v>
      </c>
      <c r="P6690" s="2" t="str">
        <f>IF(TablaDatos[[#This Row],[Diabetes]]=0,"No","Si")</f>
        <v>No</v>
      </c>
      <c r="Q6690">
        <v>0</v>
      </c>
      <c r="R6690">
        <f>TablaDatos[[#This Row],[Aux2]]/10000000000000</f>
        <v>196.27204416113699</v>
      </c>
      <c r="S6690" s="1">
        <v>1962720441611370</v>
      </c>
      <c r="T6690" s="7">
        <f>TablaDatos[[#This Row],[Aux3]]/100000000000000</f>
        <v>23.1776703781021</v>
      </c>
      <c r="U6690" s="1">
        <v>2317767037810210</v>
      </c>
      <c r="V6690">
        <v>145.1</v>
      </c>
      <c r="W6690">
        <v>97.4</v>
      </c>
    </row>
    <row r="6691" spans="1:23">
      <c r="A6691">
        <v>2013</v>
      </c>
      <c r="B6691">
        <v>62</v>
      </c>
      <c r="C6691" t="s">
        <v>16</v>
      </c>
      <c r="D6691" t="s">
        <v>17</v>
      </c>
      <c r="E6691" t="s">
        <v>18</v>
      </c>
      <c r="F6691" t="s">
        <v>35</v>
      </c>
      <c r="G6691" t="s">
        <v>28</v>
      </c>
      <c r="H6691" s="3">
        <v>41075.79</v>
      </c>
      <c r="I6691" t="s">
        <v>19</v>
      </c>
      <c r="J6691" t="s">
        <v>18</v>
      </c>
      <c r="K66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26.394103695879799</v>
      </c>
      <c r="L6691" s="5">
        <f>TablaDatos[[#This Row],[IMC_raw]]/100000000000000</f>
        <v>26.394103695879799</v>
      </c>
      <c r="M6691" s="2">
        <v>2639410369587980</v>
      </c>
      <c r="N66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1" s="13">
        <f t="shared" si="104"/>
        <v>6690</v>
      </c>
      <c r="P6691" s="2" t="str">
        <f>IF(TablaDatos[[#This Row],[Diabetes]]=0,"No","Si")</f>
        <v>No</v>
      </c>
      <c r="Q6691">
        <v>0</v>
      </c>
      <c r="R6691">
        <f>TablaDatos[[#This Row],[Aux2]]/10000000000000</f>
        <v>2031.04457599737</v>
      </c>
      <c r="S6691" s="1">
        <v>2.03104457599737E+16</v>
      </c>
      <c r="T6691" s="7">
        <f>TablaDatos[[#This Row],[Aux3]]/100000000000000</f>
        <v>238.943085403971</v>
      </c>
      <c r="U6691" s="1">
        <v>2.38943085403971E+16</v>
      </c>
      <c r="V6691">
        <v>147.30000000000001</v>
      </c>
      <c r="W6691">
        <v>90.7</v>
      </c>
    </row>
    <row r="6692" spans="1:23">
      <c r="A6692">
        <v>2013</v>
      </c>
      <c r="B6692">
        <v>53</v>
      </c>
      <c r="C6692" t="s">
        <v>23</v>
      </c>
      <c r="D6692" t="s">
        <v>29</v>
      </c>
      <c r="E6692" t="s">
        <v>18</v>
      </c>
      <c r="F6692" t="s">
        <v>19</v>
      </c>
      <c r="G6692" t="s">
        <v>20</v>
      </c>
      <c r="H6692" s="3">
        <v>22707.58</v>
      </c>
      <c r="I6692" t="s">
        <v>21</v>
      </c>
      <c r="J6692" t="s">
        <v>18</v>
      </c>
      <c r="K66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26.367161439784301</v>
      </c>
      <c r="L6692" s="5">
        <f>TablaDatos[[#This Row],[IMC_raw]]/1000000000000000</f>
        <v>26.367161439784301</v>
      </c>
      <c r="M6692" s="2">
        <v>2.63671614397843E+16</v>
      </c>
      <c r="N66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2" s="13">
        <f t="shared" si="104"/>
        <v>6691</v>
      </c>
      <c r="P6692" s="2" t="str">
        <f>IF(TablaDatos[[#This Row],[Diabetes]]=0,"No","Si")</f>
        <v>No</v>
      </c>
      <c r="Q6692">
        <v>0</v>
      </c>
      <c r="R6692">
        <f>TablaDatos[[#This Row],[Aux2]]/10000000000000</f>
        <v>200.32520320132801</v>
      </c>
      <c r="S6692" s="1">
        <v>2003252032013280</v>
      </c>
      <c r="T6692" s="7">
        <f>TablaDatos[[#This Row],[Aux3]]/100000000000000</f>
        <v>199.03756353774</v>
      </c>
      <c r="U6692" s="1">
        <v>1.9903756353774E+16</v>
      </c>
      <c r="V6692">
        <v>139.80000000000001</v>
      </c>
      <c r="W6692">
        <v>87.1</v>
      </c>
    </row>
    <row r="6693" spans="1:23">
      <c r="A6693">
        <v>2013</v>
      </c>
      <c r="B6693">
        <v>59</v>
      </c>
      <c r="C6693" t="s">
        <v>16</v>
      </c>
      <c r="D6693" t="s">
        <v>30</v>
      </c>
      <c r="E6693" t="s">
        <v>18</v>
      </c>
      <c r="F6693" t="s">
        <v>35</v>
      </c>
      <c r="G6693" t="s">
        <v>28</v>
      </c>
      <c r="H6693" s="3">
        <v>14378.41</v>
      </c>
      <c r="I6693" t="s">
        <v>19</v>
      </c>
      <c r="J6693" t="s">
        <v>18</v>
      </c>
      <c r="K66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26.344361294785902</v>
      </c>
      <c r="L6693" s="5">
        <f>TablaDatos[[#This Row],[IMC_raw]]/1000000000000000</f>
        <v>26.344361294785902</v>
      </c>
      <c r="M6693" s="2">
        <v>2.63443612947859E+16</v>
      </c>
      <c r="N66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3" s="13">
        <f t="shared" si="104"/>
        <v>6692</v>
      </c>
      <c r="P6693" s="2" t="str">
        <f>IF(TablaDatos[[#This Row],[Diabetes]]=0,"No","Si")</f>
        <v>No</v>
      </c>
      <c r="Q6693">
        <v>0</v>
      </c>
      <c r="R6693">
        <f>TablaDatos[[#This Row],[Aux2]]/10000000000000</f>
        <v>2027.88700866572</v>
      </c>
      <c r="S6693" s="1">
        <v>2.02788700866572E+16</v>
      </c>
      <c r="T6693" s="7">
        <f>TablaDatos[[#This Row],[Aux3]]/100000000000000</f>
        <v>197.72374421116101</v>
      </c>
      <c r="U6693" s="1">
        <v>1.97723744211161E+16</v>
      </c>
      <c r="V6693">
        <v>146.5</v>
      </c>
      <c r="W6693">
        <v>92.8</v>
      </c>
    </row>
    <row r="6694" spans="1:23">
      <c r="A6694">
        <v>2013</v>
      </c>
      <c r="B6694">
        <v>37</v>
      </c>
      <c r="C6694" t="s">
        <v>16</v>
      </c>
      <c r="D6694" t="s">
        <v>17</v>
      </c>
      <c r="E6694" t="s">
        <v>18</v>
      </c>
      <c r="F6694" t="s">
        <v>35</v>
      </c>
      <c r="G6694" t="s">
        <v>39</v>
      </c>
      <c r="H6694" s="3">
        <v>18677.8</v>
      </c>
      <c r="I6694" t="s">
        <v>21</v>
      </c>
      <c r="J6694" t="s">
        <v>21</v>
      </c>
      <c r="K66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26.336361076090999</v>
      </c>
      <c r="L6694" s="6">
        <f>TablaDatos[[#This Row],[IMC_raw]]/1000000000000000</f>
        <v>26.336361076090999</v>
      </c>
      <c r="M6694" s="2">
        <v>2.6336361076091E+16</v>
      </c>
      <c r="N66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4" s="13">
        <f t="shared" si="104"/>
        <v>6693</v>
      </c>
      <c r="P6694" s="2" t="str">
        <f>IF(TablaDatos[[#This Row],[Diabetes]]=0,"No","Si")</f>
        <v>No</v>
      </c>
      <c r="Q6694">
        <v>0</v>
      </c>
      <c r="R6694">
        <f>TablaDatos[[#This Row],[Aux2]]/10000000000000</f>
        <v>2177.59092019939</v>
      </c>
      <c r="S6694" s="1">
        <v>2.17759092019939E+16</v>
      </c>
      <c r="T6694" s="7">
        <f>TablaDatos[[#This Row],[Aux3]]/100000000000000</f>
        <v>2.305194741908E-2</v>
      </c>
      <c r="U6694" s="1">
        <v>2305194741908</v>
      </c>
      <c r="V6694">
        <v>140.80000000000001</v>
      </c>
      <c r="W6694">
        <v>83.7</v>
      </c>
    </row>
    <row r="6695" spans="1:23">
      <c r="A6695">
        <v>2013</v>
      </c>
      <c r="B6695">
        <v>60</v>
      </c>
      <c r="C6695" t="s">
        <v>23</v>
      </c>
      <c r="D6695" t="s">
        <v>17</v>
      </c>
      <c r="E6695" t="s">
        <v>18</v>
      </c>
      <c r="F6695" t="s">
        <v>40</v>
      </c>
      <c r="G6695" t="s">
        <v>28</v>
      </c>
      <c r="H6695" s="3">
        <v>27749.15</v>
      </c>
      <c r="I6695" t="s">
        <v>19</v>
      </c>
      <c r="J6695" t="s">
        <v>18</v>
      </c>
      <c r="K66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26.311290745442701</v>
      </c>
      <c r="L6695" s="6">
        <f>TablaDatos[[#This Row],[IMC_raw]]/1000000000000000</f>
        <v>26.311290745442701</v>
      </c>
      <c r="M6695" s="2">
        <v>2.63112907454427E+16</v>
      </c>
      <c r="N66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5" s="13">
        <f t="shared" si="104"/>
        <v>6694</v>
      </c>
      <c r="P6695" s="2" t="str">
        <f>IF(TablaDatos[[#This Row],[Diabetes]]=0,"No","Si")</f>
        <v>No</v>
      </c>
      <c r="Q6695">
        <v>0</v>
      </c>
      <c r="R6695">
        <f>TablaDatos[[#This Row],[Aux2]]/10000000000000</f>
        <v>183.69501080154399</v>
      </c>
      <c r="S6695" s="1">
        <v>1836950108015440</v>
      </c>
      <c r="T6695" s="7">
        <f>TablaDatos[[#This Row],[Aux3]]/100000000000000</f>
        <v>190.73478563793199</v>
      </c>
      <c r="U6695" s="1">
        <v>1.90734785637932E+16</v>
      </c>
      <c r="V6695">
        <v>145.5</v>
      </c>
      <c r="W6695">
        <v>87.1</v>
      </c>
    </row>
    <row r="6696" spans="1:23">
      <c r="A6696">
        <v>2013</v>
      </c>
      <c r="B6696">
        <v>52</v>
      </c>
      <c r="C6696" t="s">
        <v>16</v>
      </c>
      <c r="D6696" t="s">
        <v>17</v>
      </c>
      <c r="E6696" t="s">
        <v>19</v>
      </c>
      <c r="F6696" t="s">
        <v>35</v>
      </c>
      <c r="G6696" t="s">
        <v>20</v>
      </c>
      <c r="H6696" s="3">
        <v>31099.47</v>
      </c>
      <c r="I6696" t="s">
        <v>19</v>
      </c>
      <c r="J6696" t="s">
        <v>18</v>
      </c>
      <c r="K66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26.2800248148727</v>
      </c>
      <c r="L6696" s="5">
        <f>TablaDatos[[#This Row],[IMC_raw]]/1000000000000000</f>
        <v>26.2800248148727</v>
      </c>
      <c r="M6696" s="2">
        <v>2.62800248148727E+16</v>
      </c>
      <c r="N66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6" s="13">
        <f t="shared" si="104"/>
        <v>6695</v>
      </c>
      <c r="P6696" s="2" t="str">
        <f>IF(TablaDatos[[#This Row],[Diabetes]]=0,"No","Si")</f>
        <v>No</v>
      </c>
      <c r="Q6696">
        <v>0</v>
      </c>
      <c r="R6696">
        <f>TablaDatos[[#This Row],[Aux2]]/10000000000000</f>
        <v>1990.20559541533</v>
      </c>
      <c r="S6696" s="1">
        <v>1.99020559541533E+16</v>
      </c>
      <c r="T6696" s="7">
        <f>TablaDatos[[#This Row],[Aux3]]/100000000000000</f>
        <v>180.14632290391901</v>
      </c>
      <c r="U6696" s="1">
        <v>1.80146322903919E+16</v>
      </c>
      <c r="V6696">
        <v>146.19999999999999</v>
      </c>
      <c r="W6696">
        <v>90.2</v>
      </c>
    </row>
    <row r="6697" spans="1:23">
      <c r="A6697">
        <v>2013</v>
      </c>
      <c r="B6697">
        <v>48</v>
      </c>
      <c r="C6697" t="s">
        <v>23</v>
      </c>
      <c r="D6697" t="s">
        <v>27</v>
      </c>
      <c r="E6697" t="s">
        <v>18</v>
      </c>
      <c r="F6697" t="s">
        <v>24</v>
      </c>
      <c r="G6697" t="s">
        <v>20</v>
      </c>
      <c r="H6697" s="3">
        <v>22321.26</v>
      </c>
      <c r="I6697" t="s">
        <v>21</v>
      </c>
      <c r="J6697" t="s">
        <v>19</v>
      </c>
      <c r="K66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26.251033286598702</v>
      </c>
      <c r="L6697" s="6">
        <f>TablaDatos[[#This Row],[IMC_raw]]/100000000000000</f>
        <v>26.251033286598702</v>
      </c>
      <c r="M6697" s="2">
        <v>2625103328659870</v>
      </c>
      <c r="N66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7" s="13">
        <f t="shared" si="104"/>
        <v>6696</v>
      </c>
      <c r="P6697" s="2" t="str">
        <f>IF(TablaDatos[[#This Row],[Diabetes]]=0,"No","Si")</f>
        <v>No</v>
      </c>
      <c r="Q6697">
        <v>0</v>
      </c>
      <c r="R6697">
        <f>TablaDatos[[#This Row],[Aux2]]/10000000000000</f>
        <v>2012.1370851612101</v>
      </c>
      <c r="S6697" s="1">
        <v>2.01213708516121E+16</v>
      </c>
      <c r="T6697" s="7">
        <f>TablaDatos[[#This Row],[Aux3]]/100000000000000</f>
        <v>27.205592317737501</v>
      </c>
      <c r="U6697" s="1">
        <v>2720559231773750</v>
      </c>
      <c r="V6697">
        <v>148.30000000000001</v>
      </c>
      <c r="W6697">
        <v>90</v>
      </c>
    </row>
    <row r="6698" spans="1:23">
      <c r="A6698">
        <v>2013</v>
      </c>
      <c r="B6698">
        <v>57</v>
      </c>
      <c r="C6698" t="s">
        <v>16</v>
      </c>
      <c r="D6698" t="s">
        <v>42</v>
      </c>
      <c r="E6698" t="s">
        <v>18</v>
      </c>
      <c r="F6698" t="s">
        <v>19</v>
      </c>
      <c r="G6698" t="s">
        <v>28</v>
      </c>
      <c r="H6698" s="3">
        <v>17336.93</v>
      </c>
      <c r="I6698" t="s">
        <v>21</v>
      </c>
      <c r="J6698" t="s">
        <v>22</v>
      </c>
      <c r="K66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26.249645540352098</v>
      </c>
      <c r="L6698" s="6">
        <f>TablaDatos[[#This Row],[IMC_raw]]/1000000000000000</f>
        <v>26.249645540352098</v>
      </c>
      <c r="M6698" s="2">
        <v>2.62496455403521E+16</v>
      </c>
      <c r="N66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8" s="13">
        <f t="shared" si="104"/>
        <v>6697</v>
      </c>
      <c r="P6698" s="2" t="str">
        <f>IF(TablaDatos[[#This Row],[Diabetes]]=0,"No","Si")</f>
        <v>No</v>
      </c>
      <c r="Q6698">
        <v>0</v>
      </c>
      <c r="R6698">
        <f>TablaDatos[[#This Row],[Aux2]]/10000000000000</f>
        <v>1999.5131324341801</v>
      </c>
      <c r="S6698" s="1">
        <v>1.99951313243418E+16</v>
      </c>
      <c r="T6698" s="7">
        <f>TablaDatos[[#This Row],[Aux3]]/100000000000000</f>
        <v>21.2233771114552</v>
      </c>
      <c r="U6698" s="1">
        <v>2122337711145520</v>
      </c>
      <c r="V6698">
        <v>145.30000000000001</v>
      </c>
      <c r="W6698">
        <v>90</v>
      </c>
    </row>
    <row r="6699" spans="1:23">
      <c r="A6699">
        <v>2013</v>
      </c>
      <c r="B6699">
        <v>48</v>
      </c>
      <c r="C6699" t="s">
        <v>23</v>
      </c>
      <c r="D6699" t="s">
        <v>41</v>
      </c>
      <c r="E6699" t="s">
        <v>18</v>
      </c>
      <c r="F6699" t="s">
        <v>19</v>
      </c>
      <c r="G6699" t="s">
        <v>20</v>
      </c>
      <c r="H6699" s="3">
        <v>18449.54</v>
      </c>
      <c r="I6699" t="s">
        <v>21</v>
      </c>
      <c r="J6699" t="s">
        <v>22</v>
      </c>
      <c r="K66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26.246969838726098</v>
      </c>
      <c r="L6699" s="5">
        <f>TablaDatos[[#This Row],[IMC_raw]]/1000000000000000</f>
        <v>26.246969838726098</v>
      </c>
      <c r="M6699" s="2">
        <v>2.62469698387261E+16</v>
      </c>
      <c r="N66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699" s="13">
        <f t="shared" si="104"/>
        <v>6698</v>
      </c>
      <c r="P6699" s="2" t="str">
        <f>IF(TablaDatos[[#This Row],[Diabetes]]=0,"No","Si")</f>
        <v>No</v>
      </c>
      <c r="Q6699">
        <v>0</v>
      </c>
      <c r="R6699">
        <f>TablaDatos[[#This Row],[Aux2]]/10000000000000</f>
        <v>2147.8274680281402</v>
      </c>
      <c r="S6699" s="1">
        <v>2.14782746802814E+16</v>
      </c>
      <c r="T6699" s="7">
        <f>TablaDatos[[#This Row],[Aux3]]/100000000000000</f>
        <v>216.24110227848499</v>
      </c>
      <c r="U6699" s="1">
        <v>2.16241102278485E+16</v>
      </c>
      <c r="V6699">
        <v>142.5</v>
      </c>
      <c r="W6699">
        <v>87.3</v>
      </c>
    </row>
    <row r="6700" spans="1:23">
      <c r="A6700">
        <v>2013</v>
      </c>
      <c r="B6700">
        <v>50</v>
      </c>
      <c r="C6700" t="s">
        <v>16</v>
      </c>
      <c r="D6700" t="s">
        <v>42</v>
      </c>
      <c r="E6700" t="s">
        <v>18</v>
      </c>
      <c r="F6700" t="s">
        <v>35</v>
      </c>
      <c r="G6700" t="s">
        <v>20</v>
      </c>
      <c r="H6700" s="3">
        <v>37647.19</v>
      </c>
      <c r="I6700" t="s">
        <v>19</v>
      </c>
      <c r="J6700" t="s">
        <v>18</v>
      </c>
      <c r="K67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26.2210501922102</v>
      </c>
      <c r="L6700" s="6">
        <f>TablaDatos[[#This Row],[IMC_raw]]/1000000000000000</f>
        <v>2.6221050192210198</v>
      </c>
      <c r="M6700" s="2">
        <v>2622105019221020</v>
      </c>
      <c r="N67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0" s="13">
        <f t="shared" si="104"/>
        <v>6699</v>
      </c>
      <c r="P6700" s="2" t="str">
        <f>IF(TablaDatos[[#This Row],[Diabetes]]=0,"No","Si")</f>
        <v>No</v>
      </c>
      <c r="Q6700">
        <v>0</v>
      </c>
      <c r="R6700">
        <f>TablaDatos[[#This Row],[Aux2]]/10000000000000</f>
        <v>1863.06270146417</v>
      </c>
      <c r="S6700" s="1">
        <v>1.86306270146417E+16</v>
      </c>
      <c r="T6700" s="7">
        <f>TablaDatos[[#This Row],[Aux3]]/100000000000000</f>
        <v>184.112163456975</v>
      </c>
      <c r="U6700" s="1">
        <v>1.84112163456975E+16</v>
      </c>
      <c r="V6700">
        <v>144.9</v>
      </c>
      <c r="W6700">
        <v>85.8</v>
      </c>
    </row>
    <row r="6701" spans="1:23">
      <c r="A6701">
        <v>2013</v>
      </c>
      <c r="B6701">
        <v>56</v>
      </c>
      <c r="C6701" t="s">
        <v>23</v>
      </c>
      <c r="D6701" t="s">
        <v>34</v>
      </c>
      <c r="E6701" t="s">
        <v>21</v>
      </c>
      <c r="F6701" t="s">
        <v>35</v>
      </c>
      <c r="G6701" t="s">
        <v>28</v>
      </c>
      <c r="H6701" s="3">
        <v>20872.95</v>
      </c>
      <c r="I6701" t="s">
        <v>21</v>
      </c>
      <c r="J6701" t="s">
        <v>21</v>
      </c>
      <c r="K67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26.1471679701766</v>
      </c>
      <c r="L6701" s="6">
        <f>TablaDatos[[#This Row],[IMC_raw]]/1000000000000000</f>
        <v>2.6147167970176599</v>
      </c>
      <c r="M6701" s="2">
        <v>2614716797017660</v>
      </c>
      <c r="N67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1" s="13">
        <f t="shared" si="104"/>
        <v>6700</v>
      </c>
      <c r="P6701" s="2" t="str">
        <f>IF(TablaDatos[[#This Row],[Diabetes]]=0,"No","Si")</f>
        <v>No</v>
      </c>
      <c r="Q6701">
        <v>0</v>
      </c>
      <c r="R6701">
        <f>TablaDatos[[#This Row],[Aux2]]/10000000000000</f>
        <v>217.70084216637699</v>
      </c>
      <c r="S6701" s="1">
        <v>2177008421663770</v>
      </c>
      <c r="T6701" s="7">
        <f>TablaDatos[[#This Row],[Aux3]]/100000000000000</f>
        <v>207.68170073041</v>
      </c>
      <c r="U6701" s="1">
        <v>2.0768170073041E+16</v>
      </c>
      <c r="V6701">
        <v>162.9</v>
      </c>
      <c r="W6701">
        <v>91.1</v>
      </c>
    </row>
    <row r="6702" spans="1:23">
      <c r="A6702">
        <v>2013</v>
      </c>
      <c r="B6702">
        <v>62</v>
      </c>
      <c r="C6702" t="s">
        <v>23</v>
      </c>
      <c r="D6702" t="s">
        <v>72</v>
      </c>
      <c r="E6702" t="s">
        <v>19</v>
      </c>
      <c r="F6702" t="s">
        <v>19</v>
      </c>
      <c r="G6702" t="s">
        <v>28</v>
      </c>
      <c r="H6702" s="3">
        <v>11228.12</v>
      </c>
      <c r="I6702" t="s">
        <v>21</v>
      </c>
      <c r="J6702" t="s">
        <v>22</v>
      </c>
      <c r="K67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26.135652908849497</v>
      </c>
      <c r="L6702" s="6">
        <f>TablaDatos[[#This Row],[IMC_raw]]/1000000000000000</f>
        <v>2.6135652908849498</v>
      </c>
      <c r="M6702" s="2">
        <v>2613565290884950</v>
      </c>
      <c r="N67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2" s="13">
        <f t="shared" si="104"/>
        <v>6701</v>
      </c>
      <c r="P6702" s="2" t="str">
        <f>IF(TablaDatos[[#This Row],[Diabetes]]=0,"No","Si")</f>
        <v>No</v>
      </c>
      <c r="Q6702">
        <v>0</v>
      </c>
      <c r="R6702">
        <f>TablaDatos[[#This Row],[Aux2]]/10000000000000</f>
        <v>182.054591354873</v>
      </c>
      <c r="S6702" s="1">
        <v>1820545913548730</v>
      </c>
      <c r="T6702" s="7">
        <f>TablaDatos[[#This Row],[Aux3]]/100000000000000</f>
        <v>233.05548920550899</v>
      </c>
      <c r="U6702" s="1">
        <v>2.33055489205509E+16</v>
      </c>
      <c r="V6702">
        <v>159.19999999999999</v>
      </c>
      <c r="W6702">
        <v>93.7</v>
      </c>
    </row>
    <row r="6703" spans="1:23">
      <c r="A6703">
        <v>2013</v>
      </c>
      <c r="B6703">
        <v>55</v>
      </c>
      <c r="C6703" t="s">
        <v>16</v>
      </c>
      <c r="D6703" t="s">
        <v>32</v>
      </c>
      <c r="E6703" t="s">
        <v>18</v>
      </c>
      <c r="F6703" t="s">
        <v>19</v>
      </c>
      <c r="G6703" t="s">
        <v>28</v>
      </c>
      <c r="H6703" s="3">
        <v>20581.310000000001</v>
      </c>
      <c r="I6703" t="s">
        <v>19</v>
      </c>
      <c r="J6703" t="s">
        <v>18</v>
      </c>
      <c r="K67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26.111743189085601</v>
      </c>
      <c r="L6703" s="6">
        <f>TablaDatos[[#This Row],[IMC_raw]]/1000000000000000</f>
        <v>26.111743189085601</v>
      </c>
      <c r="M6703" s="2">
        <v>2.61117431890856E+16</v>
      </c>
      <c r="N67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3" s="13">
        <f t="shared" si="104"/>
        <v>6702</v>
      </c>
      <c r="P6703" s="2" t="str">
        <f>IF(TablaDatos[[#This Row],[Diabetes]]=0,"No","Si")</f>
        <v>No</v>
      </c>
      <c r="Q6703">
        <v>0</v>
      </c>
      <c r="R6703">
        <f>TablaDatos[[#This Row],[Aux2]]/10000000000000</f>
        <v>1996.6625272132101</v>
      </c>
      <c r="S6703" s="1">
        <v>1.99666252721321E+16</v>
      </c>
      <c r="T6703" s="7">
        <f>TablaDatos[[#This Row],[Aux3]]/100000000000000</f>
        <v>225.47747771666999</v>
      </c>
      <c r="U6703" s="1">
        <v>2.2547747771667E+16</v>
      </c>
      <c r="V6703">
        <v>158.9</v>
      </c>
      <c r="W6703">
        <v>91.7</v>
      </c>
    </row>
    <row r="6704" spans="1:23">
      <c r="A6704">
        <v>2013</v>
      </c>
      <c r="B6704">
        <v>51</v>
      </c>
      <c r="C6704" t="s">
        <v>16</v>
      </c>
      <c r="D6704" t="s">
        <v>36</v>
      </c>
      <c r="E6704" t="s">
        <v>18</v>
      </c>
      <c r="F6704" t="s">
        <v>19</v>
      </c>
      <c r="G6704" t="s">
        <v>20</v>
      </c>
      <c r="H6704" s="3">
        <v>32312.69</v>
      </c>
      <c r="I6704" t="s">
        <v>19</v>
      </c>
      <c r="J6704" t="s">
        <v>18</v>
      </c>
      <c r="K67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26.021249501360199</v>
      </c>
      <c r="L6704" s="5">
        <f>TablaDatos[[#This Row],[IMC_raw]]/1000000000000000</f>
        <v>26.021249501360199</v>
      </c>
      <c r="M6704" s="2">
        <v>2.60212495013602E+16</v>
      </c>
      <c r="N67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4" s="13">
        <f t="shared" si="104"/>
        <v>6703</v>
      </c>
      <c r="P6704" s="2" t="str">
        <f>IF(TablaDatos[[#This Row],[Diabetes]]=0,"No","Si")</f>
        <v>No</v>
      </c>
      <c r="Q6704">
        <v>0</v>
      </c>
      <c r="R6704">
        <f>TablaDatos[[#This Row],[Aux2]]/10000000000000</f>
        <v>218.90133355125701</v>
      </c>
      <c r="S6704" s="1">
        <v>2189013335512570</v>
      </c>
      <c r="T6704" s="7">
        <f>TablaDatos[[#This Row],[Aux3]]/100000000000000</f>
        <v>251.50933963806901</v>
      </c>
      <c r="U6704" s="1">
        <v>2.51509339638069E+16</v>
      </c>
      <c r="V6704">
        <v>140.9</v>
      </c>
      <c r="W6704">
        <v>95</v>
      </c>
    </row>
    <row r="6705" spans="1:23">
      <c r="A6705">
        <v>2013</v>
      </c>
      <c r="B6705">
        <v>49</v>
      </c>
      <c r="C6705" t="s">
        <v>16</v>
      </c>
      <c r="D6705" t="s">
        <v>42</v>
      </c>
      <c r="E6705" t="s">
        <v>18</v>
      </c>
      <c r="F6705" t="s">
        <v>35</v>
      </c>
      <c r="G6705" t="s">
        <v>20</v>
      </c>
      <c r="H6705" s="3">
        <v>28068.28</v>
      </c>
      <c r="I6705" t="s">
        <v>19</v>
      </c>
      <c r="J6705" t="s">
        <v>18</v>
      </c>
      <c r="K67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26.017729030812902</v>
      </c>
      <c r="L6705" s="5">
        <f>TablaDatos[[#This Row],[IMC_raw]]/1000000000000000</f>
        <v>2.6017729030812902</v>
      </c>
      <c r="M6705" s="2">
        <v>2601772903081290</v>
      </c>
      <c r="N67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5" s="13">
        <f t="shared" si="104"/>
        <v>6704</v>
      </c>
      <c r="P6705" s="2" t="str">
        <f>IF(TablaDatos[[#This Row],[Diabetes]]=0,"No","Si")</f>
        <v>No</v>
      </c>
      <c r="Q6705">
        <v>0</v>
      </c>
      <c r="R6705">
        <f>TablaDatos[[#This Row],[Aux2]]/10000000000000</f>
        <v>1909.2237958788701</v>
      </c>
      <c r="S6705" s="1">
        <v>1.90922379587887E+16</v>
      </c>
      <c r="T6705" s="7">
        <f>TablaDatos[[#This Row],[Aux3]]/100000000000000</f>
        <v>17.932811543285698</v>
      </c>
      <c r="U6705" s="1">
        <v>1793281154328570</v>
      </c>
      <c r="V6705">
        <v>151.4</v>
      </c>
      <c r="W6705">
        <v>85.4</v>
      </c>
    </row>
    <row r="6706" spans="1:23">
      <c r="A6706">
        <v>2013</v>
      </c>
      <c r="B6706">
        <v>48</v>
      </c>
      <c r="C6706" t="s">
        <v>16</v>
      </c>
      <c r="D6706" t="s">
        <v>73</v>
      </c>
      <c r="E6706" t="s">
        <v>18</v>
      </c>
      <c r="F6706" t="s">
        <v>40</v>
      </c>
      <c r="G6706" t="s">
        <v>20</v>
      </c>
      <c r="H6706" s="3">
        <v>28686.7</v>
      </c>
      <c r="I6706" t="s">
        <v>19</v>
      </c>
      <c r="J6706" t="s">
        <v>18</v>
      </c>
      <c r="K67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25.959815868519097</v>
      </c>
      <c r="L6706" s="5">
        <f>TablaDatos[[#This Row],[IMC_raw]]/1000000000000000</f>
        <v>0.25959815868519098</v>
      </c>
      <c r="M6706" s="2">
        <v>259598158685191</v>
      </c>
      <c r="N67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6" s="13">
        <f t="shared" si="104"/>
        <v>6705</v>
      </c>
      <c r="P6706" s="2" t="str">
        <f>IF(TablaDatos[[#This Row],[Diabetes]]=0,"No","Si")</f>
        <v>No</v>
      </c>
      <c r="Q6706">
        <v>0</v>
      </c>
      <c r="R6706">
        <f>TablaDatos[[#This Row],[Aux2]]/10000000000000</f>
        <v>2119.6644889251502</v>
      </c>
      <c r="S6706" s="1">
        <v>2.11966448892515E+16</v>
      </c>
      <c r="T6706" s="7">
        <f>TablaDatos[[#This Row],[Aux3]]/100000000000000</f>
        <v>19.450104794516001</v>
      </c>
      <c r="U6706" s="1">
        <v>1945010479451600</v>
      </c>
      <c r="V6706">
        <v>142.6</v>
      </c>
      <c r="W6706">
        <v>92</v>
      </c>
    </row>
    <row r="6707" spans="1:23">
      <c r="A6707">
        <v>2013</v>
      </c>
      <c r="B6707">
        <v>64</v>
      </c>
      <c r="C6707" t="s">
        <v>23</v>
      </c>
      <c r="D6707" t="s">
        <v>26</v>
      </c>
      <c r="E6707" t="s">
        <v>18</v>
      </c>
      <c r="F6707" t="s">
        <v>19</v>
      </c>
      <c r="G6707" t="s">
        <v>28</v>
      </c>
      <c r="H6707" s="3">
        <v>17703.37</v>
      </c>
      <c r="I6707" t="s">
        <v>21</v>
      </c>
      <c r="J6707" t="s">
        <v>18</v>
      </c>
      <c r="K67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25.920984205095898</v>
      </c>
      <c r="L6707" s="5">
        <f>TablaDatos[[#This Row],[IMC_raw]]/1000000000000000</f>
        <v>25.920984205095898</v>
      </c>
      <c r="M6707" s="2">
        <v>2.59209842050959E+16</v>
      </c>
      <c r="N67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7" s="13">
        <f t="shared" si="104"/>
        <v>6706</v>
      </c>
      <c r="P6707" s="2" t="str">
        <f>IF(TablaDatos[[#This Row],[Diabetes]]=0,"No","Si")</f>
        <v>No</v>
      </c>
      <c r="Q6707">
        <v>0</v>
      </c>
      <c r="R6707">
        <f>TablaDatos[[#This Row],[Aux2]]/10000000000000</f>
        <v>1936.3270223352599</v>
      </c>
      <c r="S6707" s="1">
        <v>1.93632702233526E+16</v>
      </c>
      <c r="T6707" s="7">
        <f>TablaDatos[[#This Row],[Aux3]]/100000000000000</f>
        <v>180.59023934256501</v>
      </c>
      <c r="U6707" s="1">
        <v>1.80590239342565E+16</v>
      </c>
      <c r="V6707">
        <v>152.5</v>
      </c>
      <c r="W6707">
        <v>92.3</v>
      </c>
    </row>
    <row r="6708" spans="1:23">
      <c r="A6708">
        <v>2013</v>
      </c>
      <c r="B6708">
        <v>53</v>
      </c>
      <c r="C6708" t="s">
        <v>23</v>
      </c>
      <c r="D6708" t="s">
        <v>36</v>
      </c>
      <c r="E6708" t="s">
        <v>18</v>
      </c>
      <c r="F6708" t="s">
        <v>24</v>
      </c>
      <c r="G6708" t="s">
        <v>20</v>
      </c>
      <c r="H6708" s="3">
        <v>19309.88</v>
      </c>
      <c r="I6708" t="s">
        <v>19</v>
      </c>
      <c r="J6708" t="s">
        <v>22</v>
      </c>
      <c r="K67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25.9098377562838</v>
      </c>
      <c r="L6708" s="6">
        <f>TablaDatos[[#This Row],[IMC_raw]]/1000000000000000</f>
        <v>25.9098377562838</v>
      </c>
      <c r="M6708" s="2">
        <v>2.59098377562838E+16</v>
      </c>
      <c r="N67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8" s="13">
        <f t="shared" si="104"/>
        <v>6707</v>
      </c>
      <c r="P6708" s="2" t="str">
        <f>IF(TablaDatos[[#This Row],[Diabetes]]=0,"No","Si")</f>
        <v>No</v>
      </c>
      <c r="Q6708">
        <v>0</v>
      </c>
      <c r="R6708">
        <f>TablaDatos[[#This Row],[Aux2]]/10000000000000</f>
        <v>1851.9391619842399</v>
      </c>
      <c r="S6708" s="1">
        <v>1.85193916198424E+16</v>
      </c>
      <c r="T6708" s="7">
        <f>TablaDatos[[#This Row],[Aux3]]/100000000000000</f>
        <v>232.14189978758799</v>
      </c>
      <c r="U6708" s="1">
        <v>2.32141899787588E+16</v>
      </c>
      <c r="V6708">
        <v>138.1</v>
      </c>
      <c r="W6708">
        <v>83.8</v>
      </c>
    </row>
    <row r="6709" spans="1:23">
      <c r="A6709">
        <v>2013</v>
      </c>
      <c r="B6709">
        <v>58</v>
      </c>
      <c r="C6709" t="s">
        <v>23</v>
      </c>
      <c r="D6709" t="s">
        <v>42</v>
      </c>
      <c r="E6709" t="s">
        <v>18</v>
      </c>
      <c r="F6709" t="s">
        <v>24</v>
      </c>
      <c r="G6709" t="s">
        <v>28</v>
      </c>
      <c r="H6709" s="3">
        <v>17888.86</v>
      </c>
      <c r="I6709" t="s">
        <v>21</v>
      </c>
      <c r="J6709" t="s">
        <v>18</v>
      </c>
      <c r="K67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25.903673570580398</v>
      </c>
      <c r="L6709" s="5">
        <f>TablaDatos[[#This Row],[IMC_raw]]/1000000000000000</f>
        <v>25.903673570580398</v>
      </c>
      <c r="M6709" s="2">
        <v>2.59036735705804E+16</v>
      </c>
      <c r="N67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09" s="13">
        <f t="shared" si="104"/>
        <v>6708</v>
      </c>
      <c r="P6709" s="2" t="str">
        <f>IF(TablaDatos[[#This Row],[Diabetes]]=0,"No","Si")</f>
        <v>No</v>
      </c>
      <c r="Q6709">
        <v>0</v>
      </c>
      <c r="R6709">
        <f>TablaDatos[[#This Row],[Aux2]]/10000000000000</f>
        <v>2232.8619720338102</v>
      </c>
      <c r="S6709" s="1">
        <v>2.23286197203381E+16</v>
      </c>
      <c r="T6709" s="7">
        <f>TablaDatos[[#This Row],[Aux3]]/100000000000000</f>
        <v>26.465768541895201</v>
      </c>
      <c r="U6709" s="1">
        <v>2646576854189520</v>
      </c>
      <c r="V6709">
        <v>151.80000000000001</v>
      </c>
      <c r="W6709">
        <v>96.4</v>
      </c>
    </row>
    <row r="6710" spans="1:23">
      <c r="A6710">
        <v>2013</v>
      </c>
      <c r="B6710">
        <v>58</v>
      </c>
      <c r="C6710" t="s">
        <v>16</v>
      </c>
      <c r="D6710" t="s">
        <v>17</v>
      </c>
      <c r="E6710" t="s">
        <v>18</v>
      </c>
      <c r="F6710" t="s">
        <v>35</v>
      </c>
      <c r="G6710" t="s">
        <v>28</v>
      </c>
      <c r="H6710" s="3">
        <v>32635.31</v>
      </c>
      <c r="I6710" t="s">
        <v>21</v>
      </c>
      <c r="J6710" t="s">
        <v>19</v>
      </c>
      <c r="K67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25.880397757402999</v>
      </c>
      <c r="L6710" s="6">
        <f>TablaDatos[[#This Row],[IMC_raw]]/1000000000000000</f>
        <v>25.880397757402999</v>
      </c>
      <c r="M6710" s="2">
        <v>2.5880397757403E+16</v>
      </c>
      <c r="N67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0" s="13">
        <f t="shared" si="104"/>
        <v>6709</v>
      </c>
      <c r="P6710" s="2" t="str">
        <f>IF(TablaDatos[[#This Row],[Diabetes]]=0,"No","Si")</f>
        <v>No</v>
      </c>
      <c r="Q6710">
        <v>0</v>
      </c>
      <c r="R6710">
        <f>TablaDatos[[#This Row],[Aux2]]/10000000000000</f>
        <v>2040.3015865505899</v>
      </c>
      <c r="S6710" s="1">
        <v>2.04030158655059E+16</v>
      </c>
      <c r="T6710" s="7">
        <f>TablaDatos[[#This Row],[Aux3]]/100000000000000</f>
        <v>231.430059045581</v>
      </c>
      <c r="U6710" s="1">
        <v>2.31430059045581E+16</v>
      </c>
      <c r="V6710">
        <v>145.19999999999999</v>
      </c>
      <c r="W6710">
        <v>97.1</v>
      </c>
    </row>
    <row r="6711" spans="1:23">
      <c r="A6711">
        <v>2013</v>
      </c>
      <c r="B6711">
        <v>49</v>
      </c>
      <c r="C6711" t="s">
        <v>16</v>
      </c>
      <c r="D6711" t="s">
        <v>36</v>
      </c>
      <c r="E6711" t="s">
        <v>21</v>
      </c>
      <c r="F6711" t="s">
        <v>19</v>
      </c>
      <c r="G6711" t="s">
        <v>20</v>
      </c>
      <c r="H6711" s="3">
        <v>25147.08</v>
      </c>
      <c r="I6711" t="s">
        <v>21</v>
      </c>
      <c r="J6711" t="s">
        <v>21</v>
      </c>
      <c r="K67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25.799506421722601</v>
      </c>
      <c r="L6711" s="5">
        <f>TablaDatos[[#This Row],[IMC_raw]]/1000000000000000</f>
        <v>2.57995064217226</v>
      </c>
      <c r="M6711" s="2">
        <v>2579950642172260</v>
      </c>
      <c r="N67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1" s="13">
        <f t="shared" si="104"/>
        <v>6710</v>
      </c>
      <c r="P6711" s="2" t="str">
        <f>IF(TablaDatos[[#This Row],[Diabetes]]=0,"No","Si")</f>
        <v>No</v>
      </c>
      <c r="Q6711">
        <v>0</v>
      </c>
      <c r="R6711">
        <f>TablaDatos[[#This Row],[Aux2]]/10000000000000</f>
        <v>2150.6168256936999</v>
      </c>
      <c r="S6711" s="1">
        <v>2.1506168256937E+16</v>
      </c>
      <c r="T6711" s="7">
        <f>TablaDatos[[#This Row],[Aux3]]/100000000000000</f>
        <v>24.196832083552302</v>
      </c>
      <c r="U6711" s="1">
        <v>2419683208355230</v>
      </c>
      <c r="V6711">
        <v>156.30000000000001</v>
      </c>
      <c r="W6711">
        <v>90.9</v>
      </c>
    </row>
    <row r="6712" spans="1:23">
      <c r="A6712">
        <v>2013</v>
      </c>
      <c r="B6712">
        <v>55</v>
      </c>
      <c r="C6712" t="s">
        <v>23</v>
      </c>
      <c r="D6712" t="s">
        <v>29</v>
      </c>
      <c r="E6712" t="s">
        <v>18</v>
      </c>
      <c r="F6712" t="s">
        <v>19</v>
      </c>
      <c r="G6712" t="s">
        <v>28</v>
      </c>
      <c r="H6712" s="3">
        <v>10055.07</v>
      </c>
      <c r="I6712" t="s">
        <v>19</v>
      </c>
      <c r="J6712" t="s">
        <v>18</v>
      </c>
      <c r="K67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25.737982433620299</v>
      </c>
      <c r="L6712" s="6">
        <f>TablaDatos[[#This Row],[IMC_raw]]/1000000000000000</f>
        <v>25.737982433620299</v>
      </c>
      <c r="M6712" s="2">
        <v>2.57379824336203E+16</v>
      </c>
      <c r="N67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2" s="13">
        <f t="shared" si="104"/>
        <v>6711</v>
      </c>
      <c r="P6712" s="2" t="str">
        <f>IF(TablaDatos[[#This Row],[Diabetes]]=0,"No","Si")</f>
        <v>No</v>
      </c>
      <c r="Q6712">
        <v>0</v>
      </c>
      <c r="R6712">
        <f>TablaDatos[[#This Row],[Aux2]]/10000000000000</f>
        <v>1952.0753942465401</v>
      </c>
      <c r="S6712" s="1">
        <v>1.95207539424654E+16</v>
      </c>
      <c r="T6712" s="7">
        <f>TablaDatos[[#This Row],[Aux3]]/100000000000000</f>
        <v>229.772949201892</v>
      </c>
      <c r="U6712" s="1">
        <v>2.29772949201892E+16</v>
      </c>
      <c r="V6712">
        <v>154.9</v>
      </c>
      <c r="W6712">
        <v>89.5</v>
      </c>
    </row>
    <row r="6713" spans="1:23">
      <c r="A6713">
        <v>2013</v>
      </c>
      <c r="B6713">
        <v>64</v>
      </c>
      <c r="C6713" t="s">
        <v>23</v>
      </c>
      <c r="D6713" t="s">
        <v>17</v>
      </c>
      <c r="E6713" t="s">
        <v>18</v>
      </c>
      <c r="F6713" t="s">
        <v>19</v>
      </c>
      <c r="G6713" t="s">
        <v>28</v>
      </c>
      <c r="H6713" s="3">
        <v>27255.02</v>
      </c>
      <c r="I6713" t="s">
        <v>19</v>
      </c>
      <c r="J6713" t="s">
        <v>22</v>
      </c>
      <c r="K67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25.729237823837799</v>
      </c>
      <c r="L6713" s="5">
        <f>TablaDatos[[#This Row],[IMC_raw]]/1000000000000000</f>
        <v>25.729237823837799</v>
      </c>
      <c r="M6713" s="2">
        <v>2.57292378238378E+16</v>
      </c>
      <c r="N67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3" s="13">
        <f t="shared" si="104"/>
        <v>6712</v>
      </c>
      <c r="P6713" s="2" t="str">
        <f>IF(TablaDatos[[#This Row],[Diabetes]]=0,"No","Si")</f>
        <v>No</v>
      </c>
      <c r="Q6713">
        <v>0</v>
      </c>
      <c r="R6713">
        <f>TablaDatos[[#This Row],[Aux2]]/10000000000000</f>
        <v>223.66348657502201</v>
      </c>
      <c r="S6713" s="1">
        <v>2236634865750220</v>
      </c>
      <c r="T6713" s="7">
        <f>TablaDatos[[#This Row],[Aux3]]/100000000000000</f>
        <v>240.50407825508799</v>
      </c>
      <c r="U6713" s="1">
        <v>2.40504078255088E+16</v>
      </c>
      <c r="V6713">
        <v>150.6</v>
      </c>
      <c r="W6713">
        <v>92.7</v>
      </c>
    </row>
    <row r="6714" spans="1:23">
      <c r="A6714">
        <v>2013</v>
      </c>
      <c r="B6714">
        <v>58</v>
      </c>
      <c r="C6714" t="s">
        <v>16</v>
      </c>
      <c r="D6714" t="s">
        <v>42</v>
      </c>
      <c r="E6714" t="s">
        <v>19</v>
      </c>
      <c r="F6714" t="s">
        <v>19</v>
      </c>
      <c r="G6714" t="s">
        <v>28</v>
      </c>
      <c r="H6714" s="3">
        <v>22934.3</v>
      </c>
      <c r="I6714" t="s">
        <v>21</v>
      </c>
      <c r="J6714" t="s">
        <v>18</v>
      </c>
      <c r="K67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25.694772824910999</v>
      </c>
      <c r="L6714" s="5">
        <f>TablaDatos[[#This Row],[IMC_raw]]/1000000000000000</f>
        <v>25.694772824910999</v>
      </c>
      <c r="M6714" s="2">
        <v>2.5694772824911E+16</v>
      </c>
      <c r="N67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4" s="13">
        <f t="shared" si="104"/>
        <v>6713</v>
      </c>
      <c r="P6714" s="2" t="str">
        <f>IF(TablaDatos[[#This Row],[Diabetes]]=0,"No","Si")</f>
        <v>No</v>
      </c>
      <c r="Q6714">
        <v>0</v>
      </c>
      <c r="R6714">
        <f>TablaDatos[[#This Row],[Aux2]]/10000000000000</f>
        <v>2160.275199535</v>
      </c>
      <c r="S6714" s="1">
        <v>2.160275199535E+16</v>
      </c>
      <c r="T6714" s="7">
        <f>TablaDatos[[#This Row],[Aux3]]/100000000000000</f>
        <v>225.97479132957901</v>
      </c>
      <c r="U6714" s="1">
        <v>2.25974791329579E+16</v>
      </c>
      <c r="V6714">
        <v>154.19999999999999</v>
      </c>
      <c r="W6714">
        <v>92.5</v>
      </c>
    </row>
    <row r="6715" spans="1:23">
      <c r="A6715">
        <v>2013</v>
      </c>
      <c r="B6715">
        <v>58</v>
      </c>
      <c r="C6715" t="s">
        <v>23</v>
      </c>
      <c r="D6715" t="s">
        <v>36</v>
      </c>
      <c r="E6715" t="s">
        <v>18</v>
      </c>
      <c r="F6715" t="s">
        <v>19</v>
      </c>
      <c r="G6715" t="s">
        <v>28</v>
      </c>
      <c r="H6715" s="3">
        <v>13357.75</v>
      </c>
      <c r="I6715" t="s">
        <v>21</v>
      </c>
      <c r="J6715" t="s">
        <v>18</v>
      </c>
      <c r="K67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25.6926361716862</v>
      </c>
      <c r="L6715" s="6">
        <f>TablaDatos[[#This Row],[IMC_raw]]/1000000000000000</f>
        <v>25.6926361716862</v>
      </c>
      <c r="M6715" s="2">
        <v>2.56926361716862E+16</v>
      </c>
      <c r="N67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5" s="13">
        <f t="shared" si="104"/>
        <v>6714</v>
      </c>
      <c r="P6715" s="2" t="str">
        <f>IF(TablaDatos[[#This Row],[Diabetes]]=0,"No","Si")</f>
        <v>No</v>
      </c>
      <c r="Q6715">
        <v>0</v>
      </c>
      <c r="R6715">
        <f>TablaDatos[[#This Row],[Aux2]]/10000000000000</f>
        <v>1956.33643454959</v>
      </c>
      <c r="S6715" s="1">
        <v>1.95633643454959E+16</v>
      </c>
      <c r="T6715" s="7">
        <f>TablaDatos[[#This Row],[Aux3]]/100000000000000</f>
        <v>22.576549801495101</v>
      </c>
      <c r="U6715" s="1">
        <v>2257654980149510</v>
      </c>
      <c r="V6715">
        <v>158</v>
      </c>
      <c r="W6715">
        <v>93.4</v>
      </c>
    </row>
    <row r="6716" spans="1:23">
      <c r="A6716">
        <v>2013</v>
      </c>
      <c r="B6716">
        <v>62</v>
      </c>
      <c r="C6716" t="s">
        <v>23</v>
      </c>
      <c r="D6716" t="s">
        <v>73</v>
      </c>
      <c r="E6716" t="s">
        <v>18</v>
      </c>
      <c r="F6716" t="s">
        <v>24</v>
      </c>
      <c r="G6716" t="s">
        <v>28</v>
      </c>
      <c r="H6716" s="3">
        <v>21501.200000000001</v>
      </c>
      <c r="I6716" t="s">
        <v>21</v>
      </c>
      <c r="J6716" t="s">
        <v>22</v>
      </c>
      <c r="K67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25.610831986470998</v>
      </c>
      <c r="L6716" s="5">
        <f>TablaDatos[[#This Row],[IMC_raw]]/1000000000000000</f>
        <v>25.610831986470998</v>
      </c>
      <c r="M6716" s="2">
        <v>2.5610831986471E+16</v>
      </c>
      <c r="N67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6" s="13">
        <f t="shared" si="104"/>
        <v>6715</v>
      </c>
      <c r="P6716" s="2" t="str">
        <f>IF(TablaDatos[[#This Row],[Diabetes]]=0,"No","Si")</f>
        <v>No</v>
      </c>
      <c r="Q6716">
        <v>0</v>
      </c>
      <c r="R6716">
        <f>TablaDatos[[#This Row],[Aux2]]/10000000000000</f>
        <v>2087.4447855123899</v>
      </c>
      <c r="S6716" s="1">
        <v>2.08744478551239E+16</v>
      </c>
      <c r="T6716" s="7">
        <f>TablaDatos[[#This Row],[Aux3]]/100000000000000</f>
        <v>183.508670829853</v>
      </c>
      <c r="U6716" s="1">
        <v>1.83508670829853E+16</v>
      </c>
      <c r="V6716">
        <v>152.1</v>
      </c>
      <c r="W6716">
        <v>88.8</v>
      </c>
    </row>
    <row r="6717" spans="1:23">
      <c r="A6717">
        <v>2013</v>
      </c>
      <c r="B6717">
        <v>62</v>
      </c>
      <c r="C6717" t="s">
        <v>23</v>
      </c>
      <c r="D6717" t="s">
        <v>71</v>
      </c>
      <c r="E6717" t="s">
        <v>18</v>
      </c>
      <c r="F6717" t="s">
        <v>24</v>
      </c>
      <c r="G6717" t="s">
        <v>28</v>
      </c>
      <c r="H6717" s="3">
        <v>9020.24</v>
      </c>
      <c r="I6717" t="s">
        <v>19</v>
      </c>
      <c r="J6717" t="s">
        <v>22</v>
      </c>
      <c r="K67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25.604259273451802</v>
      </c>
      <c r="L6717" s="5">
        <f>TablaDatos[[#This Row],[IMC_raw]]/1000000000000000</f>
        <v>2.5604259273451802</v>
      </c>
      <c r="M6717" s="2">
        <v>2560425927345180</v>
      </c>
      <c r="N67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7" s="13">
        <f t="shared" si="104"/>
        <v>6716</v>
      </c>
      <c r="P6717" s="2" t="str">
        <f>IF(TablaDatos[[#This Row],[Diabetes]]=0,"No","Si")</f>
        <v>No</v>
      </c>
      <c r="Q6717">
        <v>0</v>
      </c>
      <c r="R6717">
        <f>TablaDatos[[#This Row],[Aux2]]/10000000000000</f>
        <v>2095.6061789831601</v>
      </c>
      <c r="S6717" s="1">
        <v>2.09560617898316E+16</v>
      </c>
      <c r="T6717" s="7">
        <f>TablaDatos[[#This Row],[Aux3]]/100000000000000</f>
        <v>237.52903510423499</v>
      </c>
      <c r="U6717" s="1">
        <v>2.37529035104235E+16</v>
      </c>
      <c r="V6717">
        <v>154.6</v>
      </c>
      <c r="W6717">
        <v>88.5</v>
      </c>
    </row>
    <row r="6718" spans="1:23">
      <c r="A6718">
        <v>2013</v>
      </c>
      <c r="B6718">
        <v>61</v>
      </c>
      <c r="C6718" t="s">
        <v>23</v>
      </c>
      <c r="D6718" t="s">
        <v>27</v>
      </c>
      <c r="E6718" t="s">
        <v>18</v>
      </c>
      <c r="F6718" t="s">
        <v>35</v>
      </c>
      <c r="G6718" t="s">
        <v>28</v>
      </c>
      <c r="H6718" s="3">
        <v>28589.21</v>
      </c>
      <c r="I6718" t="s">
        <v>19</v>
      </c>
      <c r="J6718" t="s">
        <v>18</v>
      </c>
      <c r="K67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25.5872279157092</v>
      </c>
      <c r="L6718" s="5">
        <f>TablaDatos[[#This Row],[IMC_raw]]/1000000000000000</f>
        <v>2.5587227915709199</v>
      </c>
      <c r="M6718" s="2">
        <v>2558722791570920</v>
      </c>
      <c r="N67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8" s="13">
        <f t="shared" si="104"/>
        <v>6717</v>
      </c>
      <c r="P6718" s="2" t="str">
        <f>IF(TablaDatos[[#This Row],[Diabetes]]=0,"No","Si")</f>
        <v>No</v>
      </c>
      <c r="Q6718">
        <v>0</v>
      </c>
      <c r="R6718">
        <f>TablaDatos[[#This Row],[Aux2]]/10000000000000</f>
        <v>207.195696215905</v>
      </c>
      <c r="S6718" s="1">
        <v>2071956962159050</v>
      </c>
      <c r="T6718" s="7">
        <f>TablaDatos[[#This Row],[Aux3]]/100000000000000</f>
        <v>2.0246159833252699</v>
      </c>
      <c r="U6718" s="1">
        <v>202461598332527</v>
      </c>
      <c r="V6718">
        <v>152.19999999999999</v>
      </c>
      <c r="W6718">
        <v>88.6</v>
      </c>
    </row>
    <row r="6719" spans="1:23">
      <c r="A6719">
        <v>2013</v>
      </c>
      <c r="B6719">
        <v>46</v>
      </c>
      <c r="C6719" t="s">
        <v>23</v>
      </c>
      <c r="D6719" t="s">
        <v>17</v>
      </c>
      <c r="E6719" t="s">
        <v>18</v>
      </c>
      <c r="F6719" t="s">
        <v>35</v>
      </c>
      <c r="G6719" t="s">
        <v>20</v>
      </c>
      <c r="H6719" s="3">
        <v>32787.5</v>
      </c>
      <c r="I6719" t="s">
        <v>19</v>
      </c>
      <c r="J6719" t="s">
        <v>18</v>
      </c>
      <c r="K67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25.534809063521099</v>
      </c>
      <c r="L6719" s="6">
        <f>TablaDatos[[#This Row],[IMC_raw]]/1000000000000000</f>
        <v>25.534809063521099</v>
      </c>
      <c r="M6719" s="2">
        <v>2.55348090635211E+16</v>
      </c>
      <c r="N67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19" s="13">
        <f t="shared" si="104"/>
        <v>6718</v>
      </c>
      <c r="P6719" s="2" t="str">
        <f>IF(TablaDatos[[#This Row],[Diabetes]]=0,"No","Si")</f>
        <v>No</v>
      </c>
      <c r="Q6719">
        <v>0</v>
      </c>
      <c r="R6719">
        <f>TablaDatos[[#This Row],[Aux2]]/10000000000000</f>
        <v>223.820153143021</v>
      </c>
      <c r="S6719" s="1">
        <v>2238201531430210</v>
      </c>
      <c r="T6719" s="7">
        <f>TablaDatos[[#This Row],[Aux3]]/100000000000000</f>
        <v>191.57060149921199</v>
      </c>
      <c r="U6719" s="1">
        <v>1.91570601499212E+16</v>
      </c>
      <c r="V6719">
        <v>145.30000000000001</v>
      </c>
      <c r="W6719">
        <v>90.8</v>
      </c>
    </row>
    <row r="6720" spans="1:23">
      <c r="A6720">
        <v>2013</v>
      </c>
      <c r="B6720">
        <v>43</v>
      </c>
      <c r="C6720" t="s">
        <v>16</v>
      </c>
      <c r="D6720" t="s">
        <v>17</v>
      </c>
      <c r="E6720" t="s">
        <v>18</v>
      </c>
      <c r="F6720" t="s">
        <v>35</v>
      </c>
      <c r="G6720" t="s">
        <v>39</v>
      </c>
      <c r="H6720" s="3">
        <v>24938.12</v>
      </c>
      <c r="I6720" t="s">
        <v>19</v>
      </c>
      <c r="J6720" t="s">
        <v>18</v>
      </c>
      <c r="K67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25.520546086407297</v>
      </c>
      <c r="L6720" s="5">
        <f>TablaDatos[[#This Row],[IMC_raw]]/1000000000000000</f>
        <v>0.25520546086407297</v>
      </c>
      <c r="M6720" s="2">
        <v>255205460864073</v>
      </c>
      <c r="N67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0" s="13">
        <f t="shared" si="104"/>
        <v>6719</v>
      </c>
      <c r="P6720" s="2" t="str">
        <f>IF(TablaDatos[[#This Row],[Diabetes]]=0,"No","Si")</f>
        <v>No</v>
      </c>
      <c r="Q6720">
        <v>0</v>
      </c>
      <c r="R6720">
        <f>TablaDatos[[#This Row],[Aux2]]/10000000000000</f>
        <v>2008.18824226118</v>
      </c>
      <c r="S6720" s="1">
        <v>2.00818824226118E+16</v>
      </c>
      <c r="T6720" s="7">
        <f>TablaDatos[[#This Row],[Aux3]]/100000000000000</f>
        <v>187.150560185487</v>
      </c>
      <c r="U6720" s="1">
        <v>1.87150560185487E+16</v>
      </c>
      <c r="V6720">
        <v>133.9</v>
      </c>
      <c r="W6720">
        <v>89.1</v>
      </c>
    </row>
    <row r="6721" spans="1:23">
      <c r="A6721">
        <v>2013</v>
      </c>
      <c r="B6721">
        <v>57</v>
      </c>
      <c r="C6721" t="s">
        <v>23</v>
      </c>
      <c r="D6721" t="s">
        <v>72</v>
      </c>
      <c r="E6721" t="s">
        <v>19</v>
      </c>
      <c r="F6721" t="s">
        <v>24</v>
      </c>
      <c r="G6721" t="s">
        <v>28</v>
      </c>
      <c r="H6721" s="3">
        <v>35761.050000000003</v>
      </c>
      <c r="I6721" t="s">
        <v>19</v>
      </c>
      <c r="J6721" t="s">
        <v>18</v>
      </c>
      <c r="K67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25.424617536002604</v>
      </c>
      <c r="L6721" s="6">
        <f>TablaDatos[[#This Row],[IMC_raw]]/1000000000000000</f>
        <v>0.25424617536002603</v>
      </c>
      <c r="M6721" s="2">
        <v>254246175360026</v>
      </c>
      <c r="N67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1" s="13">
        <f t="shared" si="104"/>
        <v>6720</v>
      </c>
      <c r="P6721" s="2" t="str">
        <f>IF(TablaDatos[[#This Row],[Diabetes]]=0,"No","Si")</f>
        <v>No</v>
      </c>
      <c r="Q6721">
        <v>0</v>
      </c>
      <c r="R6721">
        <f>TablaDatos[[#This Row],[Aux2]]/10000000000000</f>
        <v>2262.7414347445701</v>
      </c>
      <c r="S6721" s="1">
        <v>2.26274143474457E+16</v>
      </c>
      <c r="T6721" s="7">
        <f>TablaDatos[[#This Row],[Aux3]]/100000000000000</f>
        <v>27.457351683348602</v>
      </c>
      <c r="U6721" s="1">
        <v>2745735168334860</v>
      </c>
      <c r="V6721">
        <v>160.30000000000001</v>
      </c>
      <c r="W6721">
        <v>96.7</v>
      </c>
    </row>
    <row r="6722" spans="1:23">
      <c r="A6722">
        <v>2013</v>
      </c>
      <c r="B6722">
        <v>54</v>
      </c>
      <c r="C6722" t="s">
        <v>16</v>
      </c>
      <c r="D6722" t="s">
        <v>29</v>
      </c>
      <c r="E6722" t="s">
        <v>18</v>
      </c>
      <c r="F6722" t="s">
        <v>19</v>
      </c>
      <c r="G6722" t="s">
        <v>20</v>
      </c>
      <c r="H6722" s="3">
        <v>16360.76</v>
      </c>
      <c r="I6722" t="s">
        <v>19</v>
      </c>
      <c r="J6722" t="s">
        <v>18</v>
      </c>
      <c r="K67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25.406530873363</v>
      </c>
      <c r="L6722" s="6">
        <f>TablaDatos[[#This Row],[IMC_raw]]/1000000000000000</f>
        <v>25.406530873363</v>
      </c>
      <c r="M6722" s="2">
        <v>2.5406530873363E+16</v>
      </c>
      <c r="N67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2" s="13">
        <f t="shared" ref="O6722:O6785" si="105">O6721+1</f>
        <v>6721</v>
      </c>
      <c r="P6722" s="2" t="str">
        <f>IF(TablaDatos[[#This Row],[Diabetes]]=0,"No","Si")</f>
        <v>No</v>
      </c>
      <c r="Q6722">
        <v>0</v>
      </c>
      <c r="R6722">
        <f>TablaDatos[[#This Row],[Aux2]]/10000000000000</f>
        <v>1889.3095892250799</v>
      </c>
      <c r="S6722" s="1">
        <v>1.88930958922508E+16</v>
      </c>
      <c r="T6722" s="7">
        <f>TablaDatos[[#This Row],[Aux3]]/100000000000000</f>
        <v>21.667343124364599</v>
      </c>
      <c r="U6722" s="1">
        <v>2166734312436460</v>
      </c>
      <c r="V6722">
        <v>141.6</v>
      </c>
      <c r="W6722">
        <v>82.3</v>
      </c>
    </row>
    <row r="6723" spans="1:23">
      <c r="A6723">
        <v>2013</v>
      </c>
      <c r="B6723">
        <v>58</v>
      </c>
      <c r="C6723" t="s">
        <v>23</v>
      </c>
      <c r="D6723" t="s">
        <v>17</v>
      </c>
      <c r="E6723" t="s">
        <v>18</v>
      </c>
      <c r="F6723" t="s">
        <v>40</v>
      </c>
      <c r="G6723" t="s">
        <v>28</v>
      </c>
      <c r="H6723" s="3">
        <v>42684.97</v>
      </c>
      <c r="I6723" t="s">
        <v>18</v>
      </c>
      <c r="J6723" t="s">
        <v>22</v>
      </c>
      <c r="K67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25.385755128360302</v>
      </c>
      <c r="L6723" s="6">
        <f>TablaDatos[[#This Row],[IMC_raw]]/1000000000000000</f>
        <v>25.385755128360302</v>
      </c>
      <c r="M6723" s="2">
        <v>2.53857551283603E+16</v>
      </c>
      <c r="N67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3" s="13">
        <f t="shared" si="105"/>
        <v>6722</v>
      </c>
      <c r="P6723" s="2" t="str">
        <f>IF(TablaDatos[[#This Row],[Diabetes]]=0,"No","Si")</f>
        <v>No</v>
      </c>
      <c r="Q6723">
        <v>0</v>
      </c>
      <c r="R6723">
        <f>TablaDatos[[#This Row],[Aux2]]/10000000000000</f>
        <v>181.794716707123</v>
      </c>
      <c r="S6723" s="1">
        <v>1817947167071230</v>
      </c>
      <c r="T6723" s="7">
        <f>TablaDatos[[#This Row],[Aux3]]/100000000000000</f>
        <v>15.5720927228046</v>
      </c>
      <c r="U6723" s="1">
        <v>1557209272280460</v>
      </c>
      <c r="V6723">
        <v>148.4</v>
      </c>
      <c r="W6723">
        <v>91.4</v>
      </c>
    </row>
    <row r="6724" spans="1:23">
      <c r="A6724">
        <v>2013</v>
      </c>
      <c r="B6724">
        <v>56</v>
      </c>
      <c r="C6724" t="s">
        <v>16</v>
      </c>
      <c r="D6724" t="s">
        <v>17</v>
      </c>
      <c r="E6724" t="s">
        <v>31</v>
      </c>
      <c r="F6724" t="s">
        <v>19</v>
      </c>
      <c r="G6724" t="s">
        <v>28</v>
      </c>
      <c r="H6724" s="3">
        <v>21335.759999999998</v>
      </c>
      <c r="I6724" t="s">
        <v>21</v>
      </c>
      <c r="J6724" t="s">
        <v>18</v>
      </c>
      <c r="K67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25.352513822045101</v>
      </c>
      <c r="L6724" s="5">
        <f>TablaDatos[[#This Row],[IMC_raw]]/1000000000000000</f>
        <v>25.352513822045101</v>
      </c>
      <c r="M6724" s="2">
        <v>2.53525138220451E+16</v>
      </c>
      <c r="N67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4" s="13">
        <f t="shared" si="105"/>
        <v>6723</v>
      </c>
      <c r="P6724" s="2" t="str">
        <f>IF(TablaDatos[[#This Row],[Diabetes]]=0,"No","Si")</f>
        <v>No</v>
      </c>
      <c r="Q6724">
        <v>0</v>
      </c>
      <c r="R6724">
        <f>TablaDatos[[#This Row],[Aux2]]/10000000000000</f>
        <v>205.978285061343</v>
      </c>
      <c r="S6724" s="1">
        <v>2059782850613430</v>
      </c>
      <c r="T6724" s="7">
        <f>TablaDatos[[#This Row],[Aux3]]/100000000000000</f>
        <v>228.39695142672599</v>
      </c>
      <c r="U6724" s="1">
        <v>2.28396951426726E+16</v>
      </c>
      <c r="V6724">
        <v>162.6</v>
      </c>
      <c r="W6724">
        <v>96.2</v>
      </c>
    </row>
    <row r="6725" spans="1:23">
      <c r="A6725">
        <v>2013</v>
      </c>
      <c r="B6725">
        <v>54</v>
      </c>
      <c r="C6725" t="s">
        <v>23</v>
      </c>
      <c r="D6725" t="s">
        <v>27</v>
      </c>
      <c r="E6725" t="s">
        <v>18</v>
      </c>
      <c r="F6725" t="s">
        <v>35</v>
      </c>
      <c r="G6725" t="s">
        <v>20</v>
      </c>
      <c r="H6725" s="3">
        <v>15983.26</v>
      </c>
      <c r="I6725" t="s">
        <v>19</v>
      </c>
      <c r="J6725" t="s">
        <v>22</v>
      </c>
      <c r="K67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25.3334300969228</v>
      </c>
      <c r="L6725" s="5">
        <f>TablaDatos[[#This Row],[IMC_raw]]/1000000000000000</f>
        <v>25.3334300969228</v>
      </c>
      <c r="M6725" s="2">
        <v>2.53334300969228E+16</v>
      </c>
      <c r="N67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5" s="13">
        <f t="shared" si="105"/>
        <v>6724</v>
      </c>
      <c r="P6725" s="2" t="str">
        <f>IF(TablaDatos[[#This Row],[Diabetes]]=0,"No","Si")</f>
        <v>No</v>
      </c>
      <c r="Q6725">
        <v>0</v>
      </c>
      <c r="R6725">
        <f>TablaDatos[[#This Row],[Aux2]]/10000000000000</f>
        <v>2066.9891259383298</v>
      </c>
      <c r="S6725" s="1">
        <v>2.06698912593833E+16</v>
      </c>
      <c r="T6725" s="7">
        <f>TablaDatos[[#This Row],[Aux3]]/100000000000000</f>
        <v>20.924713474303498</v>
      </c>
      <c r="U6725" s="1">
        <v>2092471347430350</v>
      </c>
      <c r="V6725">
        <v>132.5</v>
      </c>
      <c r="W6725">
        <v>84.4</v>
      </c>
    </row>
    <row r="6726" spans="1:23">
      <c r="A6726">
        <v>2013</v>
      </c>
      <c r="B6726">
        <v>60</v>
      </c>
      <c r="C6726" t="s">
        <v>23</v>
      </c>
      <c r="D6726" t="s">
        <v>73</v>
      </c>
      <c r="E6726" t="s">
        <v>18</v>
      </c>
      <c r="F6726" t="s">
        <v>35</v>
      </c>
      <c r="G6726" t="s">
        <v>28</v>
      </c>
      <c r="H6726" s="3">
        <v>30769.08</v>
      </c>
      <c r="I6726" t="s">
        <v>19</v>
      </c>
      <c r="J6726" t="s">
        <v>19</v>
      </c>
      <c r="K67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25.326593340833</v>
      </c>
      <c r="L6726" s="5">
        <f>TablaDatos[[#This Row],[IMC_raw]]/1000000000000000</f>
        <v>25.326593340833</v>
      </c>
      <c r="M6726" s="2">
        <v>2.5326593340833E+16</v>
      </c>
      <c r="N67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6" s="13">
        <f t="shared" si="105"/>
        <v>6725</v>
      </c>
      <c r="P6726" s="2" t="str">
        <f>IF(TablaDatos[[#This Row],[Diabetes]]=0,"No","Si")</f>
        <v>No</v>
      </c>
      <c r="Q6726">
        <v>0</v>
      </c>
      <c r="R6726">
        <f>TablaDatos[[#This Row],[Aux2]]/10000000000000</f>
        <v>1875.6724339961299</v>
      </c>
      <c r="S6726" s="1">
        <v>1.87567243399613E+16</v>
      </c>
      <c r="T6726" s="7">
        <f>TablaDatos[[#This Row],[Aux3]]/100000000000000</f>
        <v>2.1727646167957602</v>
      </c>
      <c r="U6726" s="1">
        <v>217276461679576</v>
      </c>
      <c r="V6726">
        <v>145.80000000000001</v>
      </c>
      <c r="W6726">
        <v>91.5</v>
      </c>
    </row>
    <row r="6727" spans="1:23">
      <c r="A6727">
        <v>2013</v>
      </c>
      <c r="B6727">
        <v>49</v>
      </c>
      <c r="C6727" t="s">
        <v>23</v>
      </c>
      <c r="D6727" t="s">
        <v>72</v>
      </c>
      <c r="E6727" t="s">
        <v>18</v>
      </c>
      <c r="F6727" t="s">
        <v>35</v>
      </c>
      <c r="G6727" t="s">
        <v>20</v>
      </c>
      <c r="H6727" s="3">
        <v>17081.55</v>
      </c>
      <c r="I6727" t="s">
        <v>19</v>
      </c>
      <c r="J6727" t="s">
        <v>18</v>
      </c>
      <c r="K67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25.3068464837568</v>
      </c>
      <c r="L6727" s="5">
        <f>TablaDatos[[#This Row],[IMC_raw]]/1000000000000000</f>
        <v>25.3068464837568</v>
      </c>
      <c r="M6727" s="2">
        <v>2.53068464837568E+16</v>
      </c>
      <c r="N67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7" s="13">
        <f t="shared" si="105"/>
        <v>6726</v>
      </c>
      <c r="P6727" s="2" t="str">
        <f>IF(TablaDatos[[#This Row],[Diabetes]]=0,"No","Si")</f>
        <v>No</v>
      </c>
      <c r="Q6727">
        <v>0</v>
      </c>
      <c r="R6727">
        <f>TablaDatos[[#This Row],[Aux2]]/10000000000000</f>
        <v>174.06213899704099</v>
      </c>
      <c r="S6727" s="1">
        <v>1740621389970410</v>
      </c>
      <c r="T6727" s="7">
        <f>TablaDatos[[#This Row],[Aux3]]/100000000000000</f>
        <v>185.966740202995</v>
      </c>
      <c r="U6727" s="1">
        <v>1.85966740202995E+16</v>
      </c>
      <c r="V6727">
        <v>140.5</v>
      </c>
      <c r="W6727">
        <v>87.1</v>
      </c>
    </row>
    <row r="6728" spans="1:23">
      <c r="A6728">
        <v>2013</v>
      </c>
      <c r="B6728">
        <v>72</v>
      </c>
      <c r="C6728" t="s">
        <v>16</v>
      </c>
      <c r="D6728" t="s">
        <v>73</v>
      </c>
      <c r="E6728" t="s">
        <v>31</v>
      </c>
      <c r="F6728" t="s">
        <v>24</v>
      </c>
      <c r="G6728" t="s">
        <v>25</v>
      </c>
      <c r="H6728" s="3">
        <v>16597</v>
      </c>
      <c r="I6728" t="s">
        <v>19</v>
      </c>
      <c r="J6728" t="s">
        <v>22</v>
      </c>
      <c r="K67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25.284501654397296</v>
      </c>
      <c r="L6728" s="6">
        <f>TablaDatos[[#This Row],[IMC_raw]]/1000000000000000</f>
        <v>2.5284501654397298</v>
      </c>
      <c r="M6728" s="2">
        <v>2528450165439730</v>
      </c>
      <c r="N67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8" s="13">
        <f t="shared" si="105"/>
        <v>6727</v>
      </c>
      <c r="P6728" s="2" t="str">
        <f>IF(TablaDatos[[#This Row],[Diabetes]]=0,"No","Si")</f>
        <v>No</v>
      </c>
      <c r="Q6728">
        <v>0</v>
      </c>
      <c r="R6728">
        <f>TablaDatos[[#This Row],[Aux2]]/10000000000000</f>
        <v>1771.75709203216</v>
      </c>
      <c r="S6728" s="1">
        <v>1.77175709203216E+16</v>
      </c>
      <c r="T6728" s="7">
        <f>TablaDatos[[#This Row],[Aux3]]/100000000000000</f>
        <v>24.453979672208401</v>
      </c>
      <c r="U6728" s="1">
        <v>2445397967220840</v>
      </c>
      <c r="V6728">
        <v>170.8</v>
      </c>
      <c r="W6728">
        <v>101.9</v>
      </c>
    </row>
    <row r="6729" spans="1:23">
      <c r="A6729">
        <v>2013</v>
      </c>
      <c r="B6729">
        <v>57</v>
      </c>
      <c r="C6729" t="s">
        <v>23</v>
      </c>
      <c r="D6729" t="s">
        <v>29</v>
      </c>
      <c r="E6729" t="s">
        <v>18</v>
      </c>
      <c r="F6729" t="s">
        <v>19</v>
      </c>
      <c r="G6729" t="s">
        <v>28</v>
      </c>
      <c r="H6729" s="3">
        <v>13391.93</v>
      </c>
      <c r="I6729" t="s">
        <v>19</v>
      </c>
      <c r="J6729" t="s">
        <v>22</v>
      </c>
      <c r="K67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25.264372678690101</v>
      </c>
      <c r="L6729" s="5">
        <f>TablaDatos[[#This Row],[IMC_raw]]/1000000000000000</f>
        <v>25.264372678690101</v>
      </c>
      <c r="M6729" s="2">
        <v>2.52643726786901E+16</v>
      </c>
      <c r="N67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29" s="13">
        <f t="shared" si="105"/>
        <v>6728</v>
      </c>
      <c r="P6729" s="2" t="str">
        <f>IF(TablaDatos[[#This Row],[Diabetes]]=0,"No","Si")</f>
        <v>No</v>
      </c>
      <c r="Q6729">
        <v>0</v>
      </c>
      <c r="R6729">
        <f>TablaDatos[[#This Row],[Aux2]]/10000000000000</f>
        <v>207.071518145265</v>
      </c>
      <c r="S6729" s="1">
        <v>2070715181452650</v>
      </c>
      <c r="T6729" s="7">
        <f>TablaDatos[[#This Row],[Aux3]]/100000000000000</f>
        <v>231.94208069693599</v>
      </c>
      <c r="U6729" s="1">
        <v>2.31942080696936E+16</v>
      </c>
      <c r="V6729">
        <v>150</v>
      </c>
      <c r="W6729">
        <v>86.4</v>
      </c>
    </row>
    <row r="6730" spans="1:23">
      <c r="A6730">
        <v>2013</v>
      </c>
      <c r="B6730">
        <v>57</v>
      </c>
      <c r="C6730" t="s">
        <v>23</v>
      </c>
      <c r="D6730" t="s">
        <v>33</v>
      </c>
      <c r="E6730" t="s">
        <v>19</v>
      </c>
      <c r="F6730" t="s">
        <v>24</v>
      </c>
      <c r="G6730" t="s">
        <v>28</v>
      </c>
      <c r="H6730" s="3">
        <v>24774.639999999999</v>
      </c>
      <c r="I6730" t="s">
        <v>21</v>
      </c>
      <c r="J6730" t="s">
        <v>18</v>
      </c>
      <c r="K67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25.211242635541101</v>
      </c>
      <c r="L6730" s="5">
        <f>TablaDatos[[#This Row],[IMC_raw]]/1000000000000000</f>
        <v>2.52112426355411</v>
      </c>
      <c r="M6730" s="2">
        <v>2521124263554110</v>
      </c>
      <c r="N67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0" s="13">
        <f t="shared" si="105"/>
        <v>6729</v>
      </c>
      <c r="P6730" s="2" t="str">
        <f>IF(TablaDatos[[#This Row],[Diabetes]]=0,"No","Si")</f>
        <v>No</v>
      </c>
      <c r="Q6730">
        <v>0</v>
      </c>
      <c r="R6730">
        <f>TablaDatos[[#This Row],[Aux2]]/10000000000000</f>
        <v>2082.6424619221202</v>
      </c>
      <c r="S6730" s="1">
        <v>2.08264246192212E+16</v>
      </c>
      <c r="T6730" s="7">
        <f>TablaDatos[[#This Row],[Aux3]]/100000000000000</f>
        <v>232.854048247148</v>
      </c>
      <c r="U6730" s="1">
        <v>2.32854048247148E+16</v>
      </c>
      <c r="V6730">
        <v>164.4</v>
      </c>
      <c r="W6730">
        <v>97.3</v>
      </c>
    </row>
    <row r="6731" spans="1:23">
      <c r="A6731">
        <v>2013</v>
      </c>
      <c r="B6731">
        <v>63</v>
      </c>
      <c r="C6731" t="s">
        <v>23</v>
      </c>
      <c r="D6731" t="s">
        <v>17</v>
      </c>
      <c r="E6731" t="s">
        <v>18</v>
      </c>
      <c r="F6731" t="s">
        <v>35</v>
      </c>
      <c r="G6731" t="s">
        <v>28</v>
      </c>
      <c r="H6731" s="3">
        <v>20602.75</v>
      </c>
      <c r="I6731" t="s">
        <v>21</v>
      </c>
      <c r="J6731" t="s">
        <v>18</v>
      </c>
      <c r="K67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25.185040014392399</v>
      </c>
      <c r="L6731" s="6">
        <f>TablaDatos[[#This Row],[IMC_raw]]/1000000000000000</f>
        <v>2.5185040014392399</v>
      </c>
      <c r="M6731" s="2">
        <v>2518504001439240</v>
      </c>
      <c r="N67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1" s="13">
        <f t="shared" si="105"/>
        <v>6730</v>
      </c>
      <c r="P6731" s="2" t="str">
        <f>IF(TablaDatos[[#This Row],[Diabetes]]=0,"No","Si")</f>
        <v>No</v>
      </c>
      <c r="Q6731">
        <v>0</v>
      </c>
      <c r="R6731">
        <f>TablaDatos[[#This Row],[Aux2]]/10000000000000</f>
        <v>1728.2141708905001</v>
      </c>
      <c r="S6731" s="1">
        <v>1.7282141708905E+16</v>
      </c>
      <c r="T6731" s="7">
        <f>TablaDatos[[#This Row],[Aux3]]/100000000000000</f>
        <v>17.435034005444901</v>
      </c>
      <c r="U6731" s="1">
        <v>1743503400544490</v>
      </c>
      <c r="V6731">
        <v>145.19999999999999</v>
      </c>
      <c r="W6731">
        <v>90.4</v>
      </c>
    </row>
    <row r="6732" spans="1:23">
      <c r="A6732">
        <v>2014</v>
      </c>
      <c r="B6732">
        <v>55</v>
      </c>
      <c r="C6732" t="s">
        <v>23</v>
      </c>
      <c r="D6732" t="s">
        <v>29</v>
      </c>
      <c r="E6732" t="s">
        <v>19</v>
      </c>
      <c r="F6732" t="s">
        <v>19</v>
      </c>
      <c r="G6732" t="s">
        <v>28</v>
      </c>
      <c r="H6732" s="3">
        <v>9468.1</v>
      </c>
      <c r="I6732" t="s">
        <v>21</v>
      </c>
      <c r="J6732" t="s">
        <v>18</v>
      </c>
      <c r="K6732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29.997313369994998</v>
      </c>
      <c r="L6732" s="5">
        <f>TablaDatos[[#This Row],[IMC_raw]]/1000000000000000</f>
        <v>2.9997313369995001E-2</v>
      </c>
      <c r="M6732" s="2">
        <v>29997313369995</v>
      </c>
      <c r="N67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2" s="13">
        <f t="shared" si="105"/>
        <v>6731</v>
      </c>
      <c r="P6732" s="2" t="str">
        <f>IF(TablaDatos[[#This Row],[Diabetes]]=0,"No","Si")</f>
        <v>No</v>
      </c>
      <c r="Q6732">
        <v>0</v>
      </c>
      <c r="R6732">
        <f>TablaDatos[[#This Row],[Aux2]]/10000000000000</f>
        <v>2027.47826378747</v>
      </c>
      <c r="S6732" s="1">
        <v>2.02747826378747E+16</v>
      </c>
      <c r="T6732" s="7">
        <f>TablaDatos[[#This Row],[Aux3]]/100000000000000</f>
        <v>253.29360727699401</v>
      </c>
      <c r="U6732" s="1">
        <v>2.53293607276994E+16</v>
      </c>
      <c r="V6732">
        <v>162.30000000000001</v>
      </c>
      <c r="W6732">
        <v>100</v>
      </c>
    </row>
    <row r="6733" spans="1:23">
      <c r="A6733">
        <v>2014</v>
      </c>
      <c r="B6733">
        <v>52</v>
      </c>
      <c r="C6733" t="s">
        <v>16</v>
      </c>
      <c r="D6733" t="s">
        <v>33</v>
      </c>
      <c r="E6733" t="s">
        <v>19</v>
      </c>
      <c r="F6733" t="s">
        <v>24</v>
      </c>
      <c r="G6733" t="s">
        <v>20</v>
      </c>
      <c r="H6733" s="3">
        <v>15664.4</v>
      </c>
      <c r="I6733" t="s">
        <v>21</v>
      </c>
      <c r="J6733" t="s">
        <v>18</v>
      </c>
      <c r="K67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29.988767625232502</v>
      </c>
      <c r="L6733" s="6">
        <f>TablaDatos[[#This Row],[IMC_raw]]/1000000000000000</f>
        <v>29.988767625232502</v>
      </c>
      <c r="M6733" s="2">
        <v>2.99887676252325E+16</v>
      </c>
      <c r="N67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3" s="13">
        <f t="shared" si="105"/>
        <v>6732</v>
      </c>
      <c r="P6733" s="2" t="str">
        <f>IF(TablaDatos[[#This Row],[Diabetes]]=0,"No","Si")</f>
        <v>Si</v>
      </c>
      <c r="Q6733">
        <v>1</v>
      </c>
      <c r="R6733">
        <f>TablaDatos[[#This Row],[Aux2]]/10000000000000</f>
        <v>2460.58096515435</v>
      </c>
      <c r="S6733" s="1">
        <v>2.46058096515435E+16</v>
      </c>
      <c r="T6733" s="7">
        <f>TablaDatos[[#This Row],[Aux3]]/100000000000000</f>
        <v>29.942706065905298</v>
      </c>
      <c r="U6733" s="1">
        <v>2994270606590530</v>
      </c>
      <c r="V6733">
        <v>148.4</v>
      </c>
      <c r="W6733">
        <v>101</v>
      </c>
    </row>
    <row r="6734" spans="1:23">
      <c r="A6734">
        <v>2014</v>
      </c>
      <c r="B6734">
        <v>60</v>
      </c>
      <c r="C6734" t="s">
        <v>16</v>
      </c>
      <c r="D6734" t="s">
        <v>17</v>
      </c>
      <c r="E6734" t="s">
        <v>18</v>
      </c>
      <c r="F6734" t="s">
        <v>19</v>
      </c>
      <c r="G6734" t="s">
        <v>28</v>
      </c>
      <c r="H6734" s="3">
        <v>22610.34</v>
      </c>
      <c r="I6734" t="s">
        <v>19</v>
      </c>
      <c r="J6734" t="s">
        <v>18</v>
      </c>
      <c r="K67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29.957203116448198</v>
      </c>
      <c r="L6734" s="6">
        <f>TablaDatos[[#This Row],[IMC_raw]]/1000000000000000</f>
        <v>29.957203116448198</v>
      </c>
      <c r="M6734" s="2">
        <v>2.99572031164482E+16</v>
      </c>
      <c r="N67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4" s="13">
        <f t="shared" si="105"/>
        <v>6733</v>
      </c>
      <c r="P6734" s="2" t="str">
        <f>IF(TablaDatos[[#This Row],[Diabetes]]=0,"No","Si")</f>
        <v>No</v>
      </c>
      <c r="Q6734">
        <v>0</v>
      </c>
      <c r="R6734">
        <f>TablaDatos[[#This Row],[Aux2]]/10000000000000</f>
        <v>2208.4508656030598</v>
      </c>
      <c r="S6734" s="1">
        <v>2.20845086560306E+16</v>
      </c>
      <c r="T6734" s="7">
        <f>TablaDatos[[#This Row],[Aux3]]/100000000000000</f>
        <v>22.2943731766673</v>
      </c>
      <c r="U6734" s="1">
        <v>2229437317666730</v>
      </c>
      <c r="V6734">
        <v>153.5</v>
      </c>
      <c r="W6734">
        <v>93.7</v>
      </c>
    </row>
    <row r="6735" spans="1:23">
      <c r="A6735">
        <v>2014</v>
      </c>
      <c r="B6735">
        <v>54</v>
      </c>
      <c r="C6735" t="s">
        <v>23</v>
      </c>
      <c r="D6735" t="s">
        <v>29</v>
      </c>
      <c r="E6735" t="s">
        <v>18</v>
      </c>
      <c r="F6735" t="s">
        <v>24</v>
      </c>
      <c r="G6735" t="s">
        <v>20</v>
      </c>
      <c r="H6735" s="3">
        <v>14597.78</v>
      </c>
      <c r="I6735" t="s">
        <v>21</v>
      </c>
      <c r="J6735" t="s">
        <v>18</v>
      </c>
      <c r="K67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29.949542034983001</v>
      </c>
      <c r="L6735" s="5">
        <f>TablaDatos[[#This Row],[IMC_raw]]/1000000000000000</f>
        <v>29.949542034983001</v>
      </c>
      <c r="M6735" s="2">
        <v>2.9949542034983E+16</v>
      </c>
      <c r="N67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5" s="13">
        <f t="shared" si="105"/>
        <v>6734</v>
      </c>
      <c r="P6735" s="2" t="str">
        <f>IF(TablaDatos[[#This Row],[Diabetes]]=0,"No","Si")</f>
        <v>No</v>
      </c>
      <c r="Q6735">
        <v>0</v>
      </c>
      <c r="R6735">
        <f>TablaDatos[[#This Row],[Aux2]]/10000000000000</f>
        <v>2425.7928452389001</v>
      </c>
      <c r="S6735" s="1">
        <v>2.4257928452389E+16</v>
      </c>
      <c r="T6735" s="7">
        <f>TablaDatos[[#This Row],[Aux3]]/100000000000000</f>
        <v>268.93725922802798</v>
      </c>
      <c r="U6735" s="1">
        <v>2.68937259228028E+16</v>
      </c>
      <c r="V6735">
        <v>154</v>
      </c>
      <c r="W6735">
        <v>87.8</v>
      </c>
    </row>
    <row r="6736" spans="1:23">
      <c r="A6736">
        <v>2014</v>
      </c>
      <c r="B6736">
        <v>57</v>
      </c>
      <c r="C6736" t="s">
        <v>16</v>
      </c>
      <c r="D6736" t="s">
        <v>38</v>
      </c>
      <c r="E6736" t="s">
        <v>18</v>
      </c>
      <c r="F6736" t="s">
        <v>40</v>
      </c>
      <c r="G6736" t="s">
        <v>28</v>
      </c>
      <c r="H6736" s="3">
        <v>13519.89</v>
      </c>
      <c r="I6736" t="s">
        <v>18</v>
      </c>
      <c r="J6736" t="s">
        <v>18</v>
      </c>
      <c r="K67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29.946327620436801</v>
      </c>
      <c r="L6736" s="6">
        <f>TablaDatos[[#This Row],[IMC_raw]]/100000000000000</f>
        <v>29.946327620436801</v>
      </c>
      <c r="M6736" s="2">
        <v>2994632762043680</v>
      </c>
      <c r="N67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6" s="13">
        <f t="shared" si="105"/>
        <v>6735</v>
      </c>
      <c r="P6736" s="2" t="str">
        <f>IF(TablaDatos[[#This Row],[Diabetes]]=0,"No","Si")</f>
        <v>No</v>
      </c>
      <c r="Q6736">
        <v>0</v>
      </c>
      <c r="R6736">
        <f>TablaDatos[[#This Row],[Aux2]]/10000000000000</f>
        <v>180.01636301431401</v>
      </c>
      <c r="S6736" s="1">
        <v>1800163630143140</v>
      </c>
      <c r="T6736" s="7">
        <f>TablaDatos[[#This Row],[Aux3]]/100000000000000</f>
        <v>187.709914955529</v>
      </c>
      <c r="U6736" s="1">
        <v>1.87709914955529E+16</v>
      </c>
      <c r="V6736">
        <v>154</v>
      </c>
      <c r="W6736">
        <v>91.5</v>
      </c>
    </row>
    <row r="6737" spans="1:23">
      <c r="A6737">
        <v>2014</v>
      </c>
      <c r="B6737">
        <v>57</v>
      </c>
      <c r="C6737" t="s">
        <v>16</v>
      </c>
      <c r="D6737" t="s">
        <v>27</v>
      </c>
      <c r="E6737" t="s">
        <v>18</v>
      </c>
      <c r="F6737" t="s">
        <v>24</v>
      </c>
      <c r="G6737" t="s">
        <v>28</v>
      </c>
      <c r="H6737" s="3">
        <v>13542</v>
      </c>
      <c r="I6737" t="s">
        <v>19</v>
      </c>
      <c r="J6737" t="s">
        <v>22</v>
      </c>
      <c r="K67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29.916798799313401</v>
      </c>
      <c r="L6737" s="6">
        <f>TablaDatos[[#This Row],[IMC_raw]]/1000000000000000</f>
        <v>29.916798799313401</v>
      </c>
      <c r="M6737" s="2">
        <v>2.99167987993134E+16</v>
      </c>
      <c r="N67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7" s="13">
        <f t="shared" si="105"/>
        <v>6736</v>
      </c>
      <c r="P6737" s="2" t="str">
        <f>IF(TablaDatos[[#This Row],[Diabetes]]=0,"No","Si")</f>
        <v>No</v>
      </c>
      <c r="Q6737">
        <v>0</v>
      </c>
      <c r="R6737">
        <f>TablaDatos[[#This Row],[Aux2]]/10000000000000</f>
        <v>2136.9711198474201</v>
      </c>
      <c r="S6737" s="1">
        <v>2.13697111984742E+16</v>
      </c>
      <c r="T6737" s="7">
        <f>TablaDatos[[#This Row],[Aux3]]/100000000000000</f>
        <v>196.22029958552699</v>
      </c>
      <c r="U6737" s="1">
        <v>1.96220299585527E+16</v>
      </c>
      <c r="V6737">
        <v>162.80000000000001</v>
      </c>
      <c r="W6737">
        <v>93.2</v>
      </c>
    </row>
    <row r="6738" spans="1:23">
      <c r="A6738">
        <v>2014</v>
      </c>
      <c r="B6738">
        <v>64</v>
      </c>
      <c r="C6738" t="s">
        <v>23</v>
      </c>
      <c r="D6738" t="s">
        <v>27</v>
      </c>
      <c r="E6738" t="s">
        <v>19</v>
      </c>
      <c r="F6738" t="s">
        <v>35</v>
      </c>
      <c r="G6738" t="s">
        <v>28</v>
      </c>
      <c r="H6738" s="3">
        <v>16043.11</v>
      </c>
      <c r="I6738" t="s">
        <v>19</v>
      </c>
      <c r="J6738" t="s">
        <v>19</v>
      </c>
      <c r="K67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29.8840585669831</v>
      </c>
      <c r="L6738" s="6">
        <f>TablaDatos[[#This Row],[IMC_raw]]/1000000000000000</f>
        <v>2.9884058566983098</v>
      </c>
      <c r="M6738" s="2">
        <v>2988405856698310</v>
      </c>
      <c r="N67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8" s="13">
        <f t="shared" si="105"/>
        <v>6737</v>
      </c>
      <c r="P6738" s="2" t="str">
        <f>IF(TablaDatos[[#This Row],[Diabetes]]=0,"No","Si")</f>
        <v>No</v>
      </c>
      <c r="Q6738">
        <v>0</v>
      </c>
      <c r="R6738">
        <f>TablaDatos[[#This Row],[Aux2]]/10000000000000</f>
        <v>215.380774757262</v>
      </c>
      <c r="S6738" s="1">
        <v>2153807747572620</v>
      </c>
      <c r="T6738" s="7">
        <f>TablaDatos[[#This Row],[Aux3]]/100000000000000</f>
        <v>210.50981901745399</v>
      </c>
      <c r="U6738" s="1">
        <v>2.10509819017454E+16</v>
      </c>
      <c r="V6738">
        <v>154.5</v>
      </c>
      <c r="W6738">
        <v>91.7</v>
      </c>
    </row>
    <row r="6739" spans="1:23">
      <c r="A6739">
        <v>2014</v>
      </c>
      <c r="B6739">
        <v>56</v>
      </c>
      <c r="C6739" t="s">
        <v>16</v>
      </c>
      <c r="D6739" t="s">
        <v>17</v>
      </c>
      <c r="E6739" t="s">
        <v>31</v>
      </c>
      <c r="F6739" t="s">
        <v>24</v>
      </c>
      <c r="G6739" t="s">
        <v>28</v>
      </c>
      <c r="H6739" s="3">
        <v>35904.370000000003</v>
      </c>
      <c r="I6739" t="s">
        <v>21</v>
      </c>
      <c r="J6739" t="s">
        <v>19</v>
      </c>
      <c r="K67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29.864432601644801</v>
      </c>
      <c r="L6739" s="5">
        <f>TablaDatos[[#This Row],[IMC_raw]]/1000000000000000</f>
        <v>2.9864432601644801</v>
      </c>
      <c r="M6739" s="2">
        <v>2986443260164480</v>
      </c>
      <c r="N67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39" s="13">
        <f t="shared" si="105"/>
        <v>6738</v>
      </c>
      <c r="P6739" s="2" t="str">
        <f>IF(TablaDatos[[#This Row],[Diabetes]]=0,"No","Si")</f>
        <v>Si</v>
      </c>
      <c r="Q6739">
        <v>1</v>
      </c>
      <c r="R6739">
        <f>TablaDatos[[#This Row],[Aux2]]/10000000000000</f>
        <v>203.87192253700499</v>
      </c>
      <c r="S6739" s="1">
        <v>2038719225370050</v>
      </c>
      <c r="T6739" s="7">
        <f>TablaDatos[[#This Row],[Aux3]]/100000000000000</f>
        <v>26.4812486294698</v>
      </c>
      <c r="U6739" s="1">
        <v>2648124862946980</v>
      </c>
      <c r="V6739">
        <v>166.1</v>
      </c>
      <c r="W6739">
        <v>104.4</v>
      </c>
    </row>
    <row r="6740" spans="1:23">
      <c r="A6740">
        <v>2014</v>
      </c>
      <c r="B6740">
        <v>67</v>
      </c>
      <c r="C6740" t="s">
        <v>16</v>
      </c>
      <c r="D6740" t="s">
        <v>72</v>
      </c>
      <c r="E6740" t="s">
        <v>21</v>
      </c>
      <c r="F6740" t="s">
        <v>19</v>
      </c>
      <c r="G6740" t="s">
        <v>25</v>
      </c>
      <c r="H6740" s="3">
        <v>25664.55</v>
      </c>
      <c r="I6740" t="s">
        <v>21</v>
      </c>
      <c r="J6740" t="s">
        <v>19</v>
      </c>
      <c r="K67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29.846164442932398</v>
      </c>
      <c r="L6740" s="6">
        <f>TablaDatos[[#This Row],[IMC_raw]]/1000000000000000</f>
        <v>2.9846164442932399</v>
      </c>
      <c r="M6740" s="2">
        <v>2984616444293240</v>
      </c>
      <c r="N67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0" s="13">
        <f t="shared" si="105"/>
        <v>6739</v>
      </c>
      <c r="P6740" s="2" t="str">
        <f>IF(TablaDatos[[#This Row],[Diabetes]]=0,"No","Si")</f>
        <v>No</v>
      </c>
      <c r="Q6740">
        <v>0</v>
      </c>
      <c r="R6740">
        <f>TablaDatos[[#This Row],[Aux2]]/10000000000000</f>
        <v>2205.7161482082302</v>
      </c>
      <c r="S6740" s="1">
        <v>2.20571614820823E+16</v>
      </c>
      <c r="T6740" s="7">
        <f>TablaDatos[[#This Row],[Aux3]]/100000000000000</f>
        <v>262.04040120241598</v>
      </c>
      <c r="U6740" s="1">
        <v>2.62040401202416E+16</v>
      </c>
      <c r="V6740">
        <v>161.6</v>
      </c>
      <c r="W6740">
        <v>99.5</v>
      </c>
    </row>
    <row r="6741" spans="1:23">
      <c r="A6741">
        <v>2014</v>
      </c>
      <c r="B6741">
        <v>56</v>
      </c>
      <c r="C6741" t="s">
        <v>16</v>
      </c>
      <c r="D6741" t="s">
        <v>42</v>
      </c>
      <c r="E6741" t="s">
        <v>21</v>
      </c>
      <c r="F6741" t="s">
        <v>19</v>
      </c>
      <c r="G6741" t="s">
        <v>28</v>
      </c>
      <c r="H6741" s="3">
        <v>26087.17</v>
      </c>
      <c r="I6741" t="s">
        <v>19</v>
      </c>
      <c r="J6741" t="s">
        <v>19</v>
      </c>
      <c r="K67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29.800525798970998</v>
      </c>
      <c r="L6741" s="5">
        <f>TablaDatos[[#This Row],[IMC_raw]]/1000000000000000</f>
        <v>2.9800525798970998</v>
      </c>
      <c r="M6741" s="2">
        <v>2980052579897100</v>
      </c>
      <c r="N67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1" s="13">
        <f t="shared" si="105"/>
        <v>6740</v>
      </c>
      <c r="P6741" s="2" t="str">
        <f>IF(TablaDatos[[#This Row],[Diabetes]]=0,"No","Si")</f>
        <v>No</v>
      </c>
      <c r="Q6741">
        <v>0</v>
      </c>
      <c r="R6741">
        <f>TablaDatos[[#This Row],[Aux2]]/10000000000000</f>
        <v>1976.81867710337</v>
      </c>
      <c r="S6741" s="1">
        <v>1.97681867710337E+16</v>
      </c>
      <c r="T6741" s="7">
        <f>TablaDatos[[#This Row],[Aux3]]/100000000000000</f>
        <v>202.51853794047099</v>
      </c>
      <c r="U6741" s="1">
        <v>2.02518537940471E+16</v>
      </c>
      <c r="V6741">
        <v>161.80000000000001</v>
      </c>
      <c r="W6741">
        <v>93.5</v>
      </c>
    </row>
    <row r="6742" spans="1:23">
      <c r="A6742">
        <v>2014</v>
      </c>
      <c r="B6742">
        <v>58</v>
      </c>
      <c r="C6742" t="s">
        <v>23</v>
      </c>
      <c r="D6742" t="s">
        <v>42</v>
      </c>
      <c r="E6742" t="s">
        <v>18</v>
      </c>
      <c r="F6742" t="s">
        <v>19</v>
      </c>
      <c r="G6742" t="s">
        <v>28</v>
      </c>
      <c r="H6742" s="3">
        <v>23678.25</v>
      </c>
      <c r="I6742" t="s">
        <v>19</v>
      </c>
      <c r="J6742" t="s">
        <v>22</v>
      </c>
      <c r="K67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29.732628837325098</v>
      </c>
      <c r="L6742" s="6">
        <f>TablaDatos[[#This Row],[IMC_raw]]/1000000000000000</f>
        <v>2.9732628837325099</v>
      </c>
      <c r="M6742" s="2">
        <v>2973262883732510</v>
      </c>
      <c r="N67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2" s="13">
        <f t="shared" si="105"/>
        <v>6741</v>
      </c>
      <c r="P6742" s="2" t="str">
        <f>IF(TablaDatos[[#This Row],[Diabetes]]=0,"No","Si")</f>
        <v>No</v>
      </c>
      <c r="Q6742">
        <v>0</v>
      </c>
      <c r="R6742">
        <f>TablaDatos[[#This Row],[Aux2]]/10000000000000</f>
        <v>2028.2425869967899</v>
      </c>
      <c r="S6742" s="1">
        <v>2.02824258699679E+16</v>
      </c>
      <c r="T6742" s="7">
        <f>TablaDatos[[#This Row],[Aux3]]/100000000000000</f>
        <v>224.99107306680901</v>
      </c>
      <c r="U6742" s="1">
        <v>2.24991073066809E+16</v>
      </c>
      <c r="V6742">
        <v>160.69999999999999</v>
      </c>
      <c r="W6742">
        <v>91.8</v>
      </c>
    </row>
    <row r="6743" spans="1:23">
      <c r="A6743">
        <v>2014</v>
      </c>
      <c r="B6743">
        <v>51</v>
      </c>
      <c r="C6743" t="s">
        <v>23</v>
      </c>
      <c r="D6743" t="s">
        <v>17</v>
      </c>
      <c r="E6743" t="s">
        <v>18</v>
      </c>
      <c r="F6743" t="s">
        <v>24</v>
      </c>
      <c r="G6743" t="s">
        <v>20</v>
      </c>
      <c r="H6743" s="3">
        <v>19461.740000000002</v>
      </c>
      <c r="I6743" t="s">
        <v>21</v>
      </c>
      <c r="J6743" t="s">
        <v>22</v>
      </c>
      <c r="K67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29.726005114411201</v>
      </c>
      <c r="L6743" s="6">
        <f>TablaDatos[[#This Row],[IMC_raw]]/1000000000000000</f>
        <v>29.726005114411201</v>
      </c>
      <c r="M6743" s="2">
        <v>2.97260051144112E+16</v>
      </c>
      <c r="N67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3" s="13">
        <f t="shared" si="105"/>
        <v>6742</v>
      </c>
      <c r="P6743" s="2" t="str">
        <f>IF(TablaDatos[[#This Row],[Diabetes]]=0,"No","Si")</f>
        <v>Si</v>
      </c>
      <c r="Q6743">
        <v>1</v>
      </c>
      <c r="R6743">
        <f>TablaDatos[[#This Row],[Aux2]]/10000000000000</f>
        <v>2003.0251510871101</v>
      </c>
      <c r="S6743" s="1">
        <v>2.00302515108711E+16</v>
      </c>
      <c r="T6743" s="7">
        <f>TablaDatos[[#This Row],[Aux3]]/100000000000000</f>
        <v>263.03761714312998</v>
      </c>
      <c r="U6743" s="1">
        <v>2.6303761714313E+16</v>
      </c>
      <c r="V6743">
        <v>148.19999999999999</v>
      </c>
      <c r="W6743">
        <v>90</v>
      </c>
    </row>
    <row r="6744" spans="1:23">
      <c r="A6744">
        <v>2014</v>
      </c>
      <c r="B6744">
        <v>58</v>
      </c>
      <c r="C6744" t="s">
        <v>16</v>
      </c>
      <c r="D6744" t="s">
        <v>34</v>
      </c>
      <c r="E6744" t="s">
        <v>18</v>
      </c>
      <c r="F6744" t="s">
        <v>19</v>
      </c>
      <c r="G6744" t="s">
        <v>28</v>
      </c>
      <c r="H6744" s="3">
        <v>24312.94</v>
      </c>
      <c r="I6744" t="s">
        <v>21</v>
      </c>
      <c r="J6744" t="s">
        <v>19</v>
      </c>
      <c r="K67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29.6557995117746</v>
      </c>
      <c r="L6744" s="6">
        <f>TablaDatos[[#This Row],[IMC_raw]]/1000000000000000</f>
        <v>29.6557995117746</v>
      </c>
      <c r="M6744" s="2">
        <v>2.96557995117746E+16</v>
      </c>
      <c r="N67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4" s="13">
        <f t="shared" si="105"/>
        <v>6743</v>
      </c>
      <c r="P6744" s="2" t="str">
        <f>IF(TablaDatos[[#This Row],[Diabetes]]=0,"No","Si")</f>
        <v>No</v>
      </c>
      <c r="Q6744">
        <v>0</v>
      </c>
      <c r="R6744">
        <f>TablaDatos[[#This Row],[Aux2]]/10000000000000</f>
        <v>221.018479435063</v>
      </c>
      <c r="S6744" s="1">
        <v>2210184794350630</v>
      </c>
      <c r="T6744" s="7">
        <f>TablaDatos[[#This Row],[Aux3]]/100000000000000</f>
        <v>246.96117489194901</v>
      </c>
      <c r="U6744" s="1">
        <v>2.46961174891949E+16</v>
      </c>
      <c r="V6744">
        <v>162.19999999999999</v>
      </c>
      <c r="W6744">
        <v>90.9</v>
      </c>
    </row>
    <row r="6745" spans="1:23">
      <c r="A6745">
        <v>2014</v>
      </c>
      <c r="B6745">
        <v>54</v>
      </c>
      <c r="C6745" t="s">
        <v>23</v>
      </c>
      <c r="D6745" t="s">
        <v>73</v>
      </c>
      <c r="E6745" t="s">
        <v>18</v>
      </c>
      <c r="F6745" t="s">
        <v>24</v>
      </c>
      <c r="G6745" t="s">
        <v>20</v>
      </c>
      <c r="H6745" s="3">
        <v>20429.75</v>
      </c>
      <c r="I6745" t="s">
        <v>21</v>
      </c>
      <c r="J6745" t="s">
        <v>18</v>
      </c>
      <c r="K67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29.642466389834201</v>
      </c>
      <c r="L6745" s="5">
        <f>TablaDatos[[#This Row],[IMC_raw]]/1000000000000000</f>
        <v>29.642466389834201</v>
      </c>
      <c r="M6745" s="2">
        <v>2.96424663898342E+16</v>
      </c>
      <c r="N67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5" s="13">
        <f t="shared" si="105"/>
        <v>6744</v>
      </c>
      <c r="P6745" s="2" t="str">
        <f>IF(TablaDatos[[#This Row],[Diabetes]]=0,"No","Si")</f>
        <v>No</v>
      </c>
      <c r="Q6745">
        <v>0</v>
      </c>
      <c r="R6745">
        <f>TablaDatos[[#This Row],[Aux2]]/10000000000000</f>
        <v>2181.0501524348201</v>
      </c>
      <c r="S6745" s="1">
        <v>2.18105015243482E+16</v>
      </c>
      <c r="T6745" s="7">
        <f>TablaDatos[[#This Row],[Aux3]]/100000000000000</f>
        <v>240.610033934928</v>
      </c>
      <c r="U6745" s="1">
        <v>2.40610033934928E+16</v>
      </c>
      <c r="V6745">
        <v>140.6</v>
      </c>
      <c r="W6745">
        <v>91.2</v>
      </c>
    </row>
    <row r="6746" spans="1:23">
      <c r="A6746">
        <v>2014</v>
      </c>
      <c r="B6746">
        <v>71</v>
      </c>
      <c r="C6746" t="s">
        <v>23</v>
      </c>
      <c r="D6746" t="s">
        <v>17</v>
      </c>
      <c r="E6746" t="s">
        <v>21</v>
      </c>
      <c r="F6746" t="s">
        <v>35</v>
      </c>
      <c r="G6746" t="s">
        <v>25</v>
      </c>
      <c r="H6746" s="3">
        <v>14615.03</v>
      </c>
      <c r="I6746" t="s">
        <v>19</v>
      </c>
      <c r="J6746" t="s">
        <v>18</v>
      </c>
      <c r="K67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29.636365766905801</v>
      </c>
      <c r="L6746" s="5">
        <f>TablaDatos[[#This Row],[IMC_raw]]/1000000000000000</f>
        <v>29.636365766905801</v>
      </c>
      <c r="M6746" s="2">
        <v>2.96363657669058E+16</v>
      </c>
      <c r="N67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6" s="13">
        <f t="shared" si="105"/>
        <v>6745</v>
      </c>
      <c r="P6746" s="2" t="str">
        <f>IF(TablaDatos[[#This Row],[Diabetes]]=0,"No","Si")</f>
        <v>No</v>
      </c>
      <c r="Q6746">
        <v>0</v>
      </c>
      <c r="R6746">
        <f>TablaDatos[[#This Row],[Aux2]]/10000000000000</f>
        <v>2096.9240185020999</v>
      </c>
      <c r="S6746" s="1">
        <v>2.0969240185021E+16</v>
      </c>
      <c r="T6746" s="7">
        <f>TablaDatos[[#This Row],[Aux3]]/100000000000000</f>
        <v>204.59622300511299</v>
      </c>
      <c r="U6746" s="1">
        <v>2.04596223005113E+16</v>
      </c>
      <c r="V6746">
        <v>155.80000000000001</v>
      </c>
      <c r="W6746">
        <v>103.3</v>
      </c>
    </row>
    <row r="6747" spans="1:23">
      <c r="A6747">
        <v>2014</v>
      </c>
      <c r="B6747">
        <v>44</v>
      </c>
      <c r="C6747" t="s">
        <v>16</v>
      </c>
      <c r="D6747" t="s">
        <v>26</v>
      </c>
      <c r="E6747" t="s">
        <v>18</v>
      </c>
      <c r="F6747" t="s">
        <v>24</v>
      </c>
      <c r="G6747" t="s">
        <v>39</v>
      </c>
      <c r="H6747" s="3">
        <v>26271.59</v>
      </c>
      <c r="I6747" t="s">
        <v>21</v>
      </c>
      <c r="J6747" t="s">
        <v>19</v>
      </c>
      <c r="K67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29.623700585339101</v>
      </c>
      <c r="L6747" s="6">
        <f>TablaDatos[[#This Row],[IMC_raw]]/1000000000000000</f>
        <v>29.623700585339101</v>
      </c>
      <c r="M6747" s="2">
        <v>2.96237005853391E+16</v>
      </c>
      <c r="N67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7" s="13">
        <f t="shared" si="105"/>
        <v>6746</v>
      </c>
      <c r="P6747" s="2" t="str">
        <f>IF(TablaDatos[[#This Row],[Diabetes]]=0,"No","Si")</f>
        <v>No</v>
      </c>
      <c r="Q6747">
        <v>0</v>
      </c>
      <c r="R6747">
        <f>TablaDatos[[#This Row],[Aux2]]/10000000000000</f>
        <v>2475.4735727544598</v>
      </c>
      <c r="S6747" s="1">
        <v>2.47547357275446E+16</v>
      </c>
      <c r="T6747" s="7">
        <f>TablaDatos[[#This Row],[Aux3]]/100000000000000</f>
        <v>248.110403255649</v>
      </c>
      <c r="U6747" s="1">
        <v>2.48110403255649E+16</v>
      </c>
      <c r="V6747">
        <v>149.9</v>
      </c>
      <c r="W6747">
        <v>93.9</v>
      </c>
    </row>
    <row r="6748" spans="1:23">
      <c r="A6748">
        <v>2014</v>
      </c>
      <c r="B6748">
        <v>64</v>
      </c>
      <c r="C6748" t="s">
        <v>23</v>
      </c>
      <c r="D6748" t="s">
        <v>17</v>
      </c>
      <c r="E6748" t="s">
        <v>19</v>
      </c>
      <c r="F6748" t="s">
        <v>35</v>
      </c>
      <c r="G6748" t="s">
        <v>28</v>
      </c>
      <c r="H6748" s="3">
        <v>19754.080000000002</v>
      </c>
      <c r="I6748" t="s">
        <v>19</v>
      </c>
      <c r="J6748" t="s">
        <v>18</v>
      </c>
      <c r="K67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29.612882117957898</v>
      </c>
      <c r="L6748" s="6">
        <f>TablaDatos[[#This Row],[IMC_raw]]/1000000000000000</f>
        <v>29.612882117957898</v>
      </c>
      <c r="M6748" s="2">
        <v>2.96128821179579E+16</v>
      </c>
      <c r="N67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8" s="13">
        <f t="shared" si="105"/>
        <v>6747</v>
      </c>
      <c r="P6748" s="2" t="str">
        <f>IF(TablaDatos[[#This Row],[Diabetes]]=0,"No","Si")</f>
        <v>No</v>
      </c>
      <c r="Q6748">
        <v>0</v>
      </c>
      <c r="R6748">
        <f>TablaDatos[[#This Row],[Aux2]]/10000000000000</f>
        <v>2096.9192236140798</v>
      </c>
      <c r="S6748" s="1">
        <v>2.09691922361408E+16</v>
      </c>
      <c r="T6748" s="7">
        <f>TablaDatos[[#This Row],[Aux3]]/100000000000000</f>
        <v>218.794299961305</v>
      </c>
      <c r="U6748" s="1">
        <v>2.18794299961305E+16</v>
      </c>
      <c r="V6748">
        <v>149.4</v>
      </c>
      <c r="W6748">
        <v>93</v>
      </c>
    </row>
    <row r="6749" spans="1:23">
      <c r="A6749">
        <v>2014</v>
      </c>
      <c r="B6749">
        <v>60</v>
      </c>
      <c r="C6749" t="s">
        <v>23</v>
      </c>
      <c r="D6749" t="s">
        <v>29</v>
      </c>
      <c r="E6749" t="s">
        <v>18</v>
      </c>
      <c r="F6749" t="s">
        <v>35</v>
      </c>
      <c r="G6749" t="s">
        <v>28</v>
      </c>
      <c r="H6749" s="3">
        <v>17577.93</v>
      </c>
      <c r="I6749" t="s">
        <v>19</v>
      </c>
      <c r="J6749" t="s">
        <v>18</v>
      </c>
      <c r="K67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29.601016661994599</v>
      </c>
      <c r="L6749" s="5">
        <f>TablaDatos[[#This Row],[IMC_raw]]/1000000000000000</f>
        <v>29.601016661994599</v>
      </c>
      <c r="M6749" s="2">
        <v>2.96010166619946E+16</v>
      </c>
      <c r="N67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49" s="13">
        <f t="shared" si="105"/>
        <v>6748</v>
      </c>
      <c r="P6749" s="2" t="str">
        <f>IF(TablaDatos[[#This Row],[Diabetes]]=0,"No","Si")</f>
        <v>No</v>
      </c>
      <c r="Q6749">
        <v>0</v>
      </c>
      <c r="R6749">
        <f>TablaDatos[[#This Row],[Aux2]]/10000000000000</f>
        <v>2202.4828593598099</v>
      </c>
      <c r="S6749" s="1">
        <v>2.20248285935981E+16</v>
      </c>
      <c r="T6749" s="7">
        <f>TablaDatos[[#This Row],[Aux3]]/100000000000000</f>
        <v>252.536224884934</v>
      </c>
      <c r="U6749" s="1">
        <v>2.52536224884934E+16</v>
      </c>
      <c r="V6749">
        <v>145.4</v>
      </c>
      <c r="W6749">
        <v>100.5</v>
      </c>
    </row>
    <row r="6750" spans="1:23">
      <c r="A6750">
        <v>2014</v>
      </c>
      <c r="B6750">
        <v>50</v>
      </c>
      <c r="C6750" t="s">
        <v>23</v>
      </c>
      <c r="D6750" t="s">
        <v>29</v>
      </c>
      <c r="E6750" t="s">
        <v>18</v>
      </c>
      <c r="F6750" t="s">
        <v>24</v>
      </c>
      <c r="G6750" t="s">
        <v>20</v>
      </c>
      <c r="H6750" s="3">
        <v>24654.26</v>
      </c>
      <c r="I6750" t="s">
        <v>21</v>
      </c>
      <c r="J6750" t="s">
        <v>19</v>
      </c>
      <c r="K67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29.600304736473099</v>
      </c>
      <c r="L6750" s="5">
        <f>TablaDatos[[#This Row],[IMC_raw]]/1000000000000000</f>
        <v>29.600304736473099</v>
      </c>
      <c r="M6750" s="2">
        <v>2.96003047364731E+16</v>
      </c>
      <c r="N67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0" s="13">
        <f t="shared" si="105"/>
        <v>6749</v>
      </c>
      <c r="P6750" s="2" t="str">
        <f>IF(TablaDatos[[#This Row],[Diabetes]]=0,"No","Si")</f>
        <v>Si</v>
      </c>
      <c r="Q6750">
        <v>1</v>
      </c>
      <c r="R6750">
        <f>TablaDatos[[#This Row],[Aux2]]/10000000000000</f>
        <v>236.38410892123801</v>
      </c>
      <c r="S6750" s="1">
        <v>2363841089212380</v>
      </c>
      <c r="T6750" s="7">
        <f>TablaDatos[[#This Row],[Aux3]]/100000000000000</f>
        <v>24.6544270710333</v>
      </c>
      <c r="U6750" s="1">
        <v>2465442707103330</v>
      </c>
      <c r="V6750">
        <v>154.5</v>
      </c>
      <c r="W6750">
        <v>94.1</v>
      </c>
    </row>
    <row r="6751" spans="1:23">
      <c r="A6751">
        <v>2014</v>
      </c>
      <c r="B6751">
        <v>69</v>
      </c>
      <c r="C6751" t="s">
        <v>23</v>
      </c>
      <c r="D6751" t="s">
        <v>17</v>
      </c>
      <c r="E6751" t="s">
        <v>31</v>
      </c>
      <c r="F6751" t="s">
        <v>24</v>
      </c>
      <c r="G6751" t="s">
        <v>25</v>
      </c>
      <c r="H6751" s="3">
        <v>10974.9</v>
      </c>
      <c r="I6751" t="s">
        <v>21</v>
      </c>
      <c r="J6751" t="s">
        <v>19</v>
      </c>
      <c r="K67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29.556502170639298</v>
      </c>
      <c r="L6751" s="6">
        <f>TablaDatos[[#This Row],[IMC_raw]]/100000000000000</f>
        <v>29.556502170639298</v>
      </c>
      <c r="M6751" s="2">
        <v>2955650217063930</v>
      </c>
      <c r="N67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1" s="13">
        <f t="shared" si="105"/>
        <v>6750</v>
      </c>
      <c r="P6751" s="2" t="str">
        <f>IF(TablaDatos[[#This Row],[Diabetes]]=0,"No","Si")</f>
        <v>No</v>
      </c>
      <c r="Q6751">
        <v>0</v>
      </c>
      <c r="R6751">
        <f>TablaDatos[[#This Row],[Aux2]]/10000000000000</f>
        <v>2094.7224049675301</v>
      </c>
      <c r="S6751" s="1">
        <v>2.09472240496753E+16</v>
      </c>
      <c r="T6751" s="7">
        <f>TablaDatos[[#This Row],[Aux3]]/100000000000000</f>
        <v>259.84961712069401</v>
      </c>
      <c r="U6751" s="1">
        <v>2.59849617120694E+16</v>
      </c>
      <c r="V6751">
        <v>157.1</v>
      </c>
      <c r="W6751">
        <v>104.6</v>
      </c>
    </row>
    <row r="6752" spans="1:23">
      <c r="A6752">
        <v>2014</v>
      </c>
      <c r="B6752">
        <v>62</v>
      </c>
      <c r="C6752" t="s">
        <v>23</v>
      </c>
      <c r="D6752" t="s">
        <v>73</v>
      </c>
      <c r="E6752" t="s">
        <v>19</v>
      </c>
      <c r="F6752" t="s">
        <v>24</v>
      </c>
      <c r="G6752" t="s">
        <v>28</v>
      </c>
      <c r="H6752" s="3">
        <v>16233.76</v>
      </c>
      <c r="I6752" t="s">
        <v>19</v>
      </c>
      <c r="J6752" t="s">
        <v>22</v>
      </c>
      <c r="K67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29.556349031998899</v>
      </c>
      <c r="L6752" s="5">
        <f>TablaDatos[[#This Row],[IMC_raw]]/1000000000000000</f>
        <v>29.556349031998899</v>
      </c>
      <c r="M6752" s="2">
        <v>2.95563490319989E+16</v>
      </c>
      <c r="N67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2" s="13">
        <f t="shared" si="105"/>
        <v>6751</v>
      </c>
      <c r="P6752" s="2" t="str">
        <f>IF(TablaDatos[[#This Row],[Diabetes]]=0,"No","Si")</f>
        <v>No</v>
      </c>
      <c r="Q6752">
        <v>0</v>
      </c>
      <c r="R6752">
        <f>TablaDatos[[#This Row],[Aux2]]/10000000000000</f>
        <v>2012.74006378325</v>
      </c>
      <c r="S6752" s="1">
        <v>2.01274006378325E+16</v>
      </c>
      <c r="T6752" s="7">
        <f>TablaDatos[[#This Row],[Aux3]]/100000000000000</f>
        <v>228.61819588180001</v>
      </c>
      <c r="U6752" s="1">
        <v>2.286181958818E+16</v>
      </c>
      <c r="V6752">
        <v>149</v>
      </c>
      <c r="W6752">
        <v>94.5</v>
      </c>
    </row>
    <row r="6753" spans="1:23">
      <c r="A6753">
        <v>2014</v>
      </c>
      <c r="B6753">
        <v>54</v>
      </c>
      <c r="C6753" t="s">
        <v>16</v>
      </c>
      <c r="D6753" t="s">
        <v>26</v>
      </c>
      <c r="E6753" t="s">
        <v>18</v>
      </c>
      <c r="F6753" t="s">
        <v>35</v>
      </c>
      <c r="G6753" t="s">
        <v>20</v>
      </c>
      <c r="H6753" s="3">
        <v>17338.32</v>
      </c>
      <c r="I6753" t="s">
        <v>21</v>
      </c>
      <c r="J6753" t="s">
        <v>18</v>
      </c>
      <c r="K67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29.5471329517685</v>
      </c>
      <c r="L6753" s="6">
        <f>TablaDatos[[#This Row],[IMC_raw]]/1000000000000000</f>
        <v>29.5471329517685</v>
      </c>
      <c r="M6753" s="2">
        <v>2.95471329517685E+16</v>
      </c>
      <c r="N67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3" s="13">
        <f t="shared" si="105"/>
        <v>6752</v>
      </c>
      <c r="P6753" s="2" t="str">
        <f>IF(TablaDatos[[#This Row],[Diabetes]]=0,"No","Si")</f>
        <v>No</v>
      </c>
      <c r="Q6753">
        <v>0</v>
      </c>
      <c r="R6753">
        <f>TablaDatos[[#This Row],[Aux2]]/10000000000000</f>
        <v>208.99590738130601</v>
      </c>
      <c r="S6753" s="1">
        <v>2089959073813060</v>
      </c>
      <c r="T6753" s="7">
        <f>TablaDatos[[#This Row],[Aux3]]/100000000000000</f>
        <v>213.368440061614</v>
      </c>
      <c r="U6753" s="1">
        <v>2.13368440061614E+16</v>
      </c>
      <c r="V6753">
        <v>145.69999999999999</v>
      </c>
      <c r="W6753">
        <v>92</v>
      </c>
    </row>
    <row r="6754" spans="1:23">
      <c r="A6754">
        <v>2014</v>
      </c>
      <c r="B6754">
        <v>61</v>
      </c>
      <c r="C6754" t="s">
        <v>23</v>
      </c>
      <c r="D6754" t="s">
        <v>29</v>
      </c>
      <c r="E6754" t="s">
        <v>18</v>
      </c>
      <c r="F6754" t="s">
        <v>24</v>
      </c>
      <c r="G6754" t="s">
        <v>28</v>
      </c>
      <c r="H6754" s="3">
        <v>10480.89</v>
      </c>
      <c r="I6754" t="s">
        <v>19</v>
      </c>
      <c r="J6754" t="s">
        <v>22</v>
      </c>
      <c r="K67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29.5150702444862</v>
      </c>
      <c r="L6754" s="6">
        <f>TablaDatos[[#This Row],[IMC_raw]]/1000000000000000</f>
        <v>29.5150702444862</v>
      </c>
      <c r="M6754" s="2">
        <v>2.95150702444862E+16</v>
      </c>
      <c r="N67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4" s="13">
        <f t="shared" si="105"/>
        <v>6753</v>
      </c>
      <c r="P6754" s="2" t="str">
        <f>IF(TablaDatos[[#This Row],[Diabetes]]=0,"No","Si")</f>
        <v>No</v>
      </c>
      <c r="Q6754">
        <v>0</v>
      </c>
      <c r="R6754">
        <f>TablaDatos[[#This Row],[Aux2]]/10000000000000</f>
        <v>182.90805681456999</v>
      </c>
      <c r="S6754" s="1">
        <v>1829080568145700</v>
      </c>
      <c r="T6754" s="7">
        <f>TablaDatos[[#This Row],[Aux3]]/100000000000000</f>
        <v>211.96448492607701</v>
      </c>
      <c r="U6754" s="1">
        <v>2.11964484926077E+16</v>
      </c>
      <c r="V6754">
        <v>147.19999999999999</v>
      </c>
      <c r="W6754">
        <v>82.7</v>
      </c>
    </row>
    <row r="6755" spans="1:23">
      <c r="A6755">
        <v>2014</v>
      </c>
      <c r="B6755">
        <v>71</v>
      </c>
      <c r="C6755" t="s">
        <v>23</v>
      </c>
      <c r="D6755" t="s">
        <v>17</v>
      </c>
      <c r="E6755" t="s">
        <v>18</v>
      </c>
      <c r="F6755" t="s">
        <v>19</v>
      </c>
      <c r="G6755" t="s">
        <v>25</v>
      </c>
      <c r="H6755" s="3">
        <v>22671.38</v>
      </c>
      <c r="I6755" t="s">
        <v>19</v>
      </c>
      <c r="J6755" t="s">
        <v>22</v>
      </c>
      <c r="K67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29.482424590221502</v>
      </c>
      <c r="L6755" s="5">
        <f>TablaDatos[[#This Row],[IMC_raw]]/1000000000000000</f>
        <v>2.9482424590221501</v>
      </c>
      <c r="M6755" s="2">
        <v>2948242459022150</v>
      </c>
      <c r="N67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5" s="13">
        <f t="shared" si="105"/>
        <v>6754</v>
      </c>
      <c r="P6755" s="2" t="str">
        <f>IF(TablaDatos[[#This Row],[Diabetes]]=0,"No","Si")</f>
        <v>No</v>
      </c>
      <c r="Q6755">
        <v>0</v>
      </c>
      <c r="R6755">
        <f>TablaDatos[[#This Row],[Aux2]]/10000000000000</f>
        <v>213.415739400158</v>
      </c>
      <c r="S6755" s="1">
        <v>2134157394001580</v>
      </c>
      <c r="T6755" s="7">
        <f>TablaDatos[[#This Row],[Aux3]]/100000000000000</f>
        <v>22.205755696468501</v>
      </c>
      <c r="U6755" s="1">
        <v>2220575569646850</v>
      </c>
      <c r="V6755">
        <v>151.5</v>
      </c>
      <c r="W6755">
        <v>99.3</v>
      </c>
    </row>
    <row r="6756" spans="1:23">
      <c r="A6756">
        <v>2014</v>
      </c>
      <c r="B6756">
        <v>62</v>
      </c>
      <c r="C6756" t="s">
        <v>16</v>
      </c>
      <c r="D6756" t="s">
        <v>38</v>
      </c>
      <c r="E6756" t="s">
        <v>18</v>
      </c>
      <c r="F6756" t="s">
        <v>19</v>
      </c>
      <c r="G6756" t="s">
        <v>28</v>
      </c>
      <c r="H6756" s="3">
        <v>17554.22</v>
      </c>
      <c r="I6756" t="s">
        <v>19</v>
      </c>
      <c r="J6756" t="s">
        <v>22</v>
      </c>
      <c r="K67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29.473677675315798</v>
      </c>
      <c r="L6756" s="6">
        <f>TablaDatos[[#This Row],[IMC_raw]]/1000000000000000</f>
        <v>2.9473677675315799</v>
      </c>
      <c r="M6756" s="2">
        <v>2947367767531580</v>
      </c>
      <c r="N67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6" s="13">
        <f t="shared" si="105"/>
        <v>6755</v>
      </c>
      <c r="P6756" s="2" t="str">
        <f>IF(TablaDatos[[#This Row],[Diabetes]]=0,"No","Si")</f>
        <v>No</v>
      </c>
      <c r="Q6756">
        <v>0</v>
      </c>
      <c r="R6756">
        <f>TablaDatos[[#This Row],[Aux2]]/10000000000000</f>
        <v>216.53438589222901</v>
      </c>
      <c r="S6756" s="1">
        <v>2165343858922290</v>
      </c>
      <c r="T6756" s="7">
        <f>TablaDatos[[#This Row],[Aux3]]/100000000000000</f>
        <v>220.07479117272001</v>
      </c>
      <c r="U6756" s="1">
        <v>2.2007479117272E+16</v>
      </c>
      <c r="V6756">
        <v>155.69999999999999</v>
      </c>
      <c r="W6756">
        <v>94.7</v>
      </c>
    </row>
    <row r="6757" spans="1:23">
      <c r="A6757">
        <v>2014</v>
      </c>
      <c r="B6757">
        <v>62</v>
      </c>
      <c r="C6757" t="s">
        <v>16</v>
      </c>
      <c r="D6757" t="s">
        <v>29</v>
      </c>
      <c r="E6757" t="s">
        <v>18</v>
      </c>
      <c r="F6757" t="s">
        <v>19</v>
      </c>
      <c r="G6757" t="s">
        <v>28</v>
      </c>
      <c r="H6757" s="3">
        <v>22682.07</v>
      </c>
      <c r="I6757" t="s">
        <v>18</v>
      </c>
      <c r="J6757" t="s">
        <v>22</v>
      </c>
      <c r="K67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29.4659778723762</v>
      </c>
      <c r="L6757" s="5">
        <f>TablaDatos[[#This Row],[IMC_raw]]/1000000000000000</f>
        <v>2.9465977872376201</v>
      </c>
      <c r="M6757" s="2">
        <v>2946597787237620</v>
      </c>
      <c r="N67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7" s="13">
        <f t="shared" si="105"/>
        <v>6756</v>
      </c>
      <c r="P6757" s="2" t="str">
        <f>IF(TablaDatos[[#This Row],[Diabetes]]=0,"No","Si")</f>
        <v>No</v>
      </c>
      <c r="Q6757">
        <v>0</v>
      </c>
      <c r="R6757">
        <f>TablaDatos[[#This Row],[Aux2]]/10000000000000</f>
        <v>1991.36652056363</v>
      </c>
      <c r="S6757" s="1">
        <v>1.99136652056363E+16</v>
      </c>
      <c r="T6757" s="7">
        <f>TablaDatos[[#This Row],[Aux3]]/100000000000000</f>
        <v>218.39668845757299</v>
      </c>
      <c r="U6757" s="1">
        <v>2.18396688457573E+16</v>
      </c>
      <c r="V6757">
        <v>153.9</v>
      </c>
      <c r="W6757">
        <v>89.6</v>
      </c>
    </row>
    <row r="6758" spans="1:23">
      <c r="A6758">
        <v>2014</v>
      </c>
      <c r="B6758">
        <v>64</v>
      </c>
      <c r="C6758" t="s">
        <v>23</v>
      </c>
      <c r="D6758" t="s">
        <v>29</v>
      </c>
      <c r="E6758" t="s">
        <v>18</v>
      </c>
      <c r="F6758" t="s">
        <v>19</v>
      </c>
      <c r="G6758" t="s">
        <v>28</v>
      </c>
      <c r="H6758" s="3">
        <v>15981.26</v>
      </c>
      <c r="I6758" t="s">
        <v>19</v>
      </c>
      <c r="J6758" t="s">
        <v>18</v>
      </c>
      <c r="K67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29.434154160228402</v>
      </c>
      <c r="L6758" s="6">
        <f>TablaDatos[[#This Row],[IMC_raw]]/1000000000000000</f>
        <v>2.9434154160228401</v>
      </c>
      <c r="M6758" s="2">
        <v>2943415416022840</v>
      </c>
      <c r="N67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8" s="13">
        <f t="shared" si="105"/>
        <v>6757</v>
      </c>
      <c r="P6758" s="2" t="str">
        <f>IF(TablaDatos[[#This Row],[Diabetes]]=0,"No","Si")</f>
        <v>No</v>
      </c>
      <c r="Q6758">
        <v>0</v>
      </c>
      <c r="R6758">
        <f>TablaDatos[[#This Row],[Aux2]]/10000000000000</f>
        <v>205.96982546376699</v>
      </c>
      <c r="S6758" s="1">
        <v>2059698254637670</v>
      </c>
      <c r="T6758" s="7">
        <f>TablaDatos[[#This Row],[Aux3]]/100000000000000</f>
        <v>235.958959408157</v>
      </c>
      <c r="U6758" s="1">
        <v>2.35958959408157E+16</v>
      </c>
      <c r="V6758">
        <v>158.19999999999999</v>
      </c>
      <c r="W6758">
        <v>98</v>
      </c>
    </row>
    <row r="6759" spans="1:23">
      <c r="A6759">
        <v>2014</v>
      </c>
      <c r="B6759">
        <v>56</v>
      </c>
      <c r="C6759" t="s">
        <v>16</v>
      </c>
      <c r="D6759" t="s">
        <v>29</v>
      </c>
      <c r="E6759" t="s">
        <v>21</v>
      </c>
      <c r="F6759" t="s">
        <v>24</v>
      </c>
      <c r="G6759" t="s">
        <v>28</v>
      </c>
      <c r="H6759" s="3">
        <v>16747.009999999998</v>
      </c>
      <c r="I6759" t="s">
        <v>21</v>
      </c>
      <c r="J6759" t="s">
        <v>19</v>
      </c>
      <c r="K67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29.429338222943201</v>
      </c>
      <c r="L6759" s="6">
        <f>TablaDatos[[#This Row],[IMC_raw]]/1000000000000000</f>
        <v>29.429338222943201</v>
      </c>
      <c r="M6759" s="2">
        <v>2.94293382229432E+16</v>
      </c>
      <c r="N67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59" s="13">
        <f t="shared" si="105"/>
        <v>6758</v>
      </c>
      <c r="P6759" s="2" t="str">
        <f>IF(TablaDatos[[#This Row],[Diabetes]]=0,"No","Si")</f>
        <v>No</v>
      </c>
      <c r="Q6759">
        <v>0</v>
      </c>
      <c r="R6759">
        <f>TablaDatos[[#This Row],[Aux2]]/10000000000000</f>
        <v>2475.9877053966002</v>
      </c>
      <c r="S6759" s="1">
        <v>2.4759877053966E+16</v>
      </c>
      <c r="T6759" s="7">
        <f>TablaDatos[[#This Row],[Aux3]]/100000000000000</f>
        <v>29.230231290788101</v>
      </c>
      <c r="U6759" s="1">
        <v>2923023129078810</v>
      </c>
      <c r="V6759">
        <v>167.9</v>
      </c>
      <c r="W6759">
        <v>103.2</v>
      </c>
    </row>
    <row r="6760" spans="1:23">
      <c r="A6760">
        <v>2014</v>
      </c>
      <c r="B6760">
        <v>64</v>
      </c>
      <c r="C6760" t="s">
        <v>23</v>
      </c>
      <c r="D6760" t="s">
        <v>30</v>
      </c>
      <c r="E6760" t="s">
        <v>19</v>
      </c>
      <c r="F6760" t="s">
        <v>19</v>
      </c>
      <c r="G6760" t="s">
        <v>28</v>
      </c>
      <c r="H6760" s="3">
        <v>11714.14</v>
      </c>
      <c r="I6760" t="s">
        <v>21</v>
      </c>
      <c r="J6760" t="s">
        <v>22</v>
      </c>
      <c r="K67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29.427613205894399</v>
      </c>
      <c r="L6760" s="6">
        <f>TablaDatos[[#This Row],[IMC_raw]]/1000000000000000</f>
        <v>29.427613205894399</v>
      </c>
      <c r="M6760" s="2">
        <v>2.94276132058944E+16</v>
      </c>
      <c r="N67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0" s="13">
        <f t="shared" si="105"/>
        <v>6759</v>
      </c>
      <c r="P6760" s="2" t="str">
        <f>IF(TablaDatos[[#This Row],[Diabetes]]=0,"No","Si")</f>
        <v>No</v>
      </c>
      <c r="Q6760">
        <v>0</v>
      </c>
      <c r="R6760">
        <f>TablaDatos[[#This Row],[Aux2]]/10000000000000</f>
        <v>209.05629244282801</v>
      </c>
      <c r="S6760" s="1">
        <v>2090562924428280</v>
      </c>
      <c r="T6760" s="7">
        <f>TablaDatos[[#This Row],[Aux3]]/100000000000000</f>
        <v>241.769084042706</v>
      </c>
      <c r="U6760" s="1">
        <v>2.41769084042706E+16</v>
      </c>
      <c r="V6760">
        <v>149.6</v>
      </c>
      <c r="W6760">
        <v>95.6</v>
      </c>
    </row>
    <row r="6761" spans="1:23">
      <c r="A6761">
        <v>2014</v>
      </c>
      <c r="B6761">
        <v>66</v>
      </c>
      <c r="C6761" t="s">
        <v>23</v>
      </c>
      <c r="D6761" t="s">
        <v>17</v>
      </c>
      <c r="E6761" t="s">
        <v>18</v>
      </c>
      <c r="F6761" t="s">
        <v>35</v>
      </c>
      <c r="G6761" t="s">
        <v>25</v>
      </c>
      <c r="H6761" s="3">
        <v>27601.4</v>
      </c>
      <c r="I6761" t="s">
        <v>19</v>
      </c>
      <c r="J6761" t="s">
        <v>18</v>
      </c>
      <c r="K67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29.4253873352277</v>
      </c>
      <c r="L6761" s="5">
        <f>TablaDatos[[#This Row],[IMC_raw]]/1000000000000000</f>
        <v>29.4253873352277</v>
      </c>
      <c r="M6761" s="2">
        <v>2.94253873352277E+16</v>
      </c>
      <c r="N67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1" s="13">
        <f t="shared" si="105"/>
        <v>6760</v>
      </c>
      <c r="P6761" s="2" t="str">
        <f>IF(TablaDatos[[#This Row],[Diabetes]]=0,"No","Si")</f>
        <v>No</v>
      </c>
      <c r="Q6761">
        <v>0</v>
      </c>
      <c r="R6761">
        <f>TablaDatos[[#This Row],[Aux2]]/10000000000000</f>
        <v>2031.3315661241099</v>
      </c>
      <c r="S6761" s="1">
        <v>2.03133156612411E+16</v>
      </c>
      <c r="T6761" s="7">
        <f>TablaDatos[[#This Row],[Aux3]]/100000000000000</f>
        <v>20.7552887139036</v>
      </c>
      <c r="U6761" s="1">
        <v>2075528871390360</v>
      </c>
      <c r="V6761">
        <v>155</v>
      </c>
      <c r="W6761">
        <v>95.3</v>
      </c>
    </row>
    <row r="6762" spans="1:23">
      <c r="A6762">
        <v>2014</v>
      </c>
      <c r="B6762">
        <v>57</v>
      </c>
      <c r="C6762" t="s">
        <v>23</v>
      </c>
      <c r="D6762" t="s">
        <v>30</v>
      </c>
      <c r="E6762" t="s">
        <v>18</v>
      </c>
      <c r="F6762" t="s">
        <v>24</v>
      </c>
      <c r="G6762" t="s">
        <v>28</v>
      </c>
      <c r="H6762" s="3">
        <v>18638.2</v>
      </c>
      <c r="I6762" t="s">
        <v>21</v>
      </c>
      <c r="J6762" t="s">
        <v>22</v>
      </c>
      <c r="K67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29.404598075170799</v>
      </c>
      <c r="L6762" s="5">
        <f>TablaDatos[[#This Row],[IMC_raw]]/1000000000000000</f>
        <v>29.404598075170799</v>
      </c>
      <c r="M6762" s="2">
        <v>2.94045980751708E+16</v>
      </c>
      <c r="N67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2" s="13">
        <f t="shared" si="105"/>
        <v>6761</v>
      </c>
      <c r="P6762" s="2" t="str">
        <f>IF(TablaDatos[[#This Row],[Diabetes]]=0,"No","Si")</f>
        <v>No</v>
      </c>
      <c r="Q6762">
        <v>0</v>
      </c>
      <c r="R6762">
        <f>TablaDatos[[#This Row],[Aux2]]/10000000000000</f>
        <v>2170.0914916688198</v>
      </c>
      <c r="S6762" s="1">
        <v>2.17009149166882E+16</v>
      </c>
      <c r="T6762" s="7">
        <f>TablaDatos[[#This Row],[Aux3]]/100000000000000</f>
        <v>249.549332538892</v>
      </c>
      <c r="U6762" s="1">
        <v>2.49549332538892E+16</v>
      </c>
      <c r="V6762">
        <v>151.30000000000001</v>
      </c>
      <c r="W6762">
        <v>98.3</v>
      </c>
    </row>
    <row r="6763" spans="1:23">
      <c r="A6763">
        <v>2014</v>
      </c>
      <c r="B6763">
        <v>48</v>
      </c>
      <c r="C6763" t="s">
        <v>23</v>
      </c>
      <c r="D6763" t="s">
        <v>17</v>
      </c>
      <c r="E6763" t="s">
        <v>19</v>
      </c>
      <c r="F6763" t="s">
        <v>19</v>
      </c>
      <c r="G6763" t="s">
        <v>20</v>
      </c>
      <c r="H6763" s="3">
        <v>33593.86</v>
      </c>
      <c r="I6763" t="s">
        <v>19</v>
      </c>
      <c r="J6763" t="s">
        <v>19</v>
      </c>
      <c r="K67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29.391821797600901</v>
      </c>
      <c r="L6763" s="6">
        <f>TablaDatos[[#This Row],[IMC_raw]]/100000000000000</f>
        <v>29.391821797600901</v>
      </c>
      <c r="M6763" s="2">
        <v>2939182179760090</v>
      </c>
      <c r="N67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3" s="13">
        <f t="shared" si="105"/>
        <v>6762</v>
      </c>
      <c r="P6763" s="2" t="str">
        <f>IF(TablaDatos[[#This Row],[Diabetes]]=0,"No","Si")</f>
        <v>No</v>
      </c>
      <c r="Q6763">
        <v>0</v>
      </c>
      <c r="R6763">
        <f>TablaDatos[[#This Row],[Aux2]]/10000000000000</f>
        <v>1906.9682521689599</v>
      </c>
      <c r="S6763" s="1">
        <v>1.90696825216896E+16</v>
      </c>
      <c r="T6763" s="7">
        <f>TablaDatos[[#This Row],[Aux3]]/100000000000000</f>
        <v>266.117093813878</v>
      </c>
      <c r="U6763" s="1">
        <v>2.66117093813878E+16</v>
      </c>
      <c r="V6763">
        <v>145.6</v>
      </c>
      <c r="W6763">
        <v>82.9</v>
      </c>
    </row>
    <row r="6764" spans="1:23">
      <c r="A6764">
        <v>2014</v>
      </c>
      <c r="B6764">
        <v>64</v>
      </c>
      <c r="C6764" t="s">
        <v>23</v>
      </c>
      <c r="D6764" t="s">
        <v>37</v>
      </c>
      <c r="E6764" t="s">
        <v>19</v>
      </c>
      <c r="F6764" t="s">
        <v>24</v>
      </c>
      <c r="G6764" t="s">
        <v>28</v>
      </c>
      <c r="H6764" s="3">
        <v>8177.67</v>
      </c>
      <c r="I6764" t="s">
        <v>21</v>
      </c>
      <c r="J6764" t="s">
        <v>18</v>
      </c>
      <c r="K67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29.388011173270701</v>
      </c>
      <c r="L6764" s="6">
        <f>TablaDatos[[#This Row],[IMC_raw]]/100000000000000</f>
        <v>29.388011173270701</v>
      </c>
      <c r="M6764" s="2">
        <v>2938801117327070</v>
      </c>
      <c r="N67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4" s="13">
        <f t="shared" si="105"/>
        <v>6763</v>
      </c>
      <c r="P6764" s="2" t="str">
        <f>IF(TablaDatos[[#This Row],[Diabetes]]=0,"No","Si")</f>
        <v>Si</v>
      </c>
      <c r="Q6764">
        <v>1</v>
      </c>
      <c r="R6764">
        <f>TablaDatos[[#This Row],[Aux2]]/10000000000000</f>
        <v>2313.4550747102298</v>
      </c>
      <c r="S6764" s="1">
        <v>2.31345507471023E+16</v>
      </c>
      <c r="T6764" s="7">
        <f>TablaDatos[[#This Row],[Aux3]]/100000000000000</f>
        <v>220.51786534367599</v>
      </c>
      <c r="U6764" s="1">
        <v>2.20517865343676E+16</v>
      </c>
      <c r="V6764">
        <v>159.6</v>
      </c>
      <c r="W6764">
        <v>96.4</v>
      </c>
    </row>
    <row r="6765" spans="1:23">
      <c r="A6765">
        <v>2014</v>
      </c>
      <c r="B6765">
        <v>61</v>
      </c>
      <c r="C6765" t="s">
        <v>23</v>
      </c>
      <c r="D6765" t="s">
        <v>73</v>
      </c>
      <c r="E6765" t="s">
        <v>18</v>
      </c>
      <c r="F6765" t="s">
        <v>19</v>
      </c>
      <c r="G6765" t="s">
        <v>28</v>
      </c>
      <c r="H6765" s="3">
        <v>17143.48</v>
      </c>
      <c r="I6765" t="s">
        <v>21</v>
      </c>
      <c r="J6765" t="s">
        <v>22</v>
      </c>
      <c r="K67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29.3444291456778</v>
      </c>
      <c r="L6765" s="5">
        <f>TablaDatos[[#This Row],[IMC_raw]]/1000000000000000</f>
        <v>2.9344429145677799</v>
      </c>
      <c r="M6765" s="2">
        <v>2934442914567780</v>
      </c>
      <c r="N67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5" s="13">
        <f t="shared" si="105"/>
        <v>6764</v>
      </c>
      <c r="P6765" s="2" t="str">
        <f>IF(TablaDatos[[#This Row],[Diabetes]]=0,"No","Si")</f>
        <v>No</v>
      </c>
      <c r="Q6765">
        <v>0</v>
      </c>
      <c r="R6765">
        <f>TablaDatos[[#This Row],[Aux2]]/10000000000000</f>
        <v>2121.3925099650601</v>
      </c>
      <c r="S6765" s="1">
        <v>2.12139250996506E+16</v>
      </c>
      <c r="T6765" s="7">
        <f>TablaDatos[[#This Row],[Aux3]]/100000000000000</f>
        <v>26.299846212811399</v>
      </c>
      <c r="U6765" s="1">
        <v>2629984621281140</v>
      </c>
      <c r="V6765">
        <v>153.30000000000001</v>
      </c>
      <c r="W6765">
        <v>92</v>
      </c>
    </row>
    <row r="6766" spans="1:23">
      <c r="A6766">
        <v>2014</v>
      </c>
      <c r="B6766">
        <v>64</v>
      </c>
      <c r="C6766" t="s">
        <v>16</v>
      </c>
      <c r="D6766" t="s">
        <v>17</v>
      </c>
      <c r="E6766" t="s">
        <v>18</v>
      </c>
      <c r="F6766" t="s">
        <v>35</v>
      </c>
      <c r="G6766" t="s">
        <v>28</v>
      </c>
      <c r="H6766" s="3">
        <v>28124.6</v>
      </c>
      <c r="I6766" t="s">
        <v>19</v>
      </c>
      <c r="J6766" t="s">
        <v>18</v>
      </c>
      <c r="K67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29.343636897961701</v>
      </c>
      <c r="L6766" s="6">
        <f>TablaDatos[[#This Row],[IMC_raw]]/1000000000000000</f>
        <v>29.343636897961701</v>
      </c>
      <c r="M6766" s="2">
        <v>2.93436368979617E+16</v>
      </c>
      <c r="N67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6" s="13">
        <f t="shared" si="105"/>
        <v>6765</v>
      </c>
      <c r="P6766" s="2" t="str">
        <f>IF(TablaDatos[[#This Row],[Diabetes]]=0,"No","Si")</f>
        <v>No</v>
      </c>
      <c r="Q6766">
        <v>0</v>
      </c>
      <c r="R6766">
        <f>TablaDatos[[#This Row],[Aux2]]/10000000000000</f>
        <v>2374.0720683618401</v>
      </c>
      <c r="S6766" s="1">
        <v>2.37407206836184E+16</v>
      </c>
      <c r="T6766" s="7">
        <f>TablaDatos[[#This Row],[Aux3]]/100000000000000</f>
        <v>23.575485837230399</v>
      </c>
      <c r="U6766" s="1">
        <v>2357548583723040</v>
      </c>
      <c r="V6766">
        <v>150.9</v>
      </c>
      <c r="W6766">
        <v>101</v>
      </c>
    </row>
    <row r="6767" spans="1:23">
      <c r="A6767">
        <v>2014</v>
      </c>
      <c r="B6767">
        <v>53</v>
      </c>
      <c r="C6767" t="s">
        <v>16</v>
      </c>
      <c r="D6767" t="s">
        <v>73</v>
      </c>
      <c r="E6767" t="s">
        <v>18</v>
      </c>
      <c r="F6767" t="s">
        <v>19</v>
      </c>
      <c r="G6767" t="s">
        <v>20</v>
      </c>
      <c r="H6767" s="3">
        <v>42205.02</v>
      </c>
      <c r="I6767" t="s">
        <v>19</v>
      </c>
      <c r="J6767" t="s">
        <v>22</v>
      </c>
      <c r="K67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29.309388537495799</v>
      </c>
      <c r="L6767" s="5">
        <f>TablaDatos[[#This Row],[IMC_raw]]/1000000000000000</f>
        <v>29.309388537495799</v>
      </c>
      <c r="M6767" s="2">
        <v>2.93093885374958E+16</v>
      </c>
      <c r="N67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7" s="13">
        <f t="shared" si="105"/>
        <v>6766</v>
      </c>
      <c r="P6767" s="2" t="str">
        <f>IF(TablaDatos[[#This Row],[Diabetes]]=0,"No","Si")</f>
        <v>Si</v>
      </c>
      <c r="Q6767">
        <v>1</v>
      </c>
      <c r="R6767">
        <f>TablaDatos[[#This Row],[Aux2]]/10000000000000</f>
        <v>2004.8621297944101</v>
      </c>
      <c r="S6767" s="1">
        <v>2.00486212979441E+16</v>
      </c>
      <c r="T6767" s="7">
        <f>TablaDatos[[#This Row],[Aux3]]/100000000000000</f>
        <v>221.38564594191101</v>
      </c>
      <c r="U6767" s="1">
        <v>2.21385645941911E+16</v>
      </c>
      <c r="V6767">
        <v>146.30000000000001</v>
      </c>
      <c r="W6767">
        <v>89.4</v>
      </c>
    </row>
    <row r="6768" spans="1:23">
      <c r="A6768">
        <v>2014</v>
      </c>
      <c r="B6768">
        <v>62</v>
      </c>
      <c r="C6768" t="s">
        <v>23</v>
      </c>
      <c r="D6768" t="s">
        <v>72</v>
      </c>
      <c r="E6768" t="s">
        <v>18</v>
      </c>
      <c r="F6768" t="s">
        <v>40</v>
      </c>
      <c r="G6768" t="s">
        <v>28</v>
      </c>
      <c r="H6768" s="3">
        <v>22361.64</v>
      </c>
      <c r="I6768" t="s">
        <v>19</v>
      </c>
      <c r="J6768" t="s">
        <v>22</v>
      </c>
      <c r="K67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29.3020026044011</v>
      </c>
      <c r="L6768" s="6">
        <f>TablaDatos[[#This Row],[IMC_raw]]/1000000000000000</f>
        <v>29.3020026044011</v>
      </c>
      <c r="M6768" s="2">
        <v>2.93020026044011E+16</v>
      </c>
      <c r="N67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8" s="13">
        <f t="shared" si="105"/>
        <v>6767</v>
      </c>
      <c r="P6768" s="2" t="str">
        <f>IF(TablaDatos[[#This Row],[Diabetes]]=0,"No","Si")</f>
        <v>No</v>
      </c>
      <c r="Q6768">
        <v>0</v>
      </c>
      <c r="R6768">
        <f>TablaDatos[[#This Row],[Aux2]]/10000000000000</f>
        <v>1770.84813545222</v>
      </c>
      <c r="S6768" s="1">
        <v>1.77084813545222E+16</v>
      </c>
      <c r="T6768" s="7">
        <f>TablaDatos[[#This Row],[Aux3]]/100000000000000</f>
        <v>200.653708461615</v>
      </c>
      <c r="U6768" s="1">
        <v>2.00653708461615E+16</v>
      </c>
      <c r="V6768">
        <v>148.80000000000001</v>
      </c>
      <c r="W6768">
        <v>92.1</v>
      </c>
    </row>
    <row r="6769" spans="1:23">
      <c r="A6769">
        <v>2014</v>
      </c>
      <c r="B6769">
        <v>40</v>
      </c>
      <c r="C6769" t="s">
        <v>23</v>
      </c>
      <c r="D6769" t="s">
        <v>29</v>
      </c>
      <c r="E6769" t="s">
        <v>18</v>
      </c>
      <c r="F6769" t="s">
        <v>24</v>
      </c>
      <c r="G6769" t="s">
        <v>39</v>
      </c>
      <c r="H6769" s="3">
        <v>12183.69</v>
      </c>
      <c r="I6769" t="s">
        <v>21</v>
      </c>
      <c r="J6769" t="s">
        <v>22</v>
      </c>
      <c r="K67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29.2966415540096</v>
      </c>
      <c r="L6769" s="5">
        <f>TablaDatos[[#This Row],[IMC_raw]]/1000000000000000</f>
        <v>29.2966415540096</v>
      </c>
      <c r="M6769" s="2">
        <v>2.92966415540096E+16</v>
      </c>
      <c r="N67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69" s="13">
        <f t="shared" si="105"/>
        <v>6768</v>
      </c>
      <c r="P6769" s="2" t="str">
        <f>IF(TablaDatos[[#This Row],[Diabetes]]=0,"No","Si")</f>
        <v>Si</v>
      </c>
      <c r="Q6769">
        <v>1</v>
      </c>
      <c r="R6769">
        <f>TablaDatos[[#This Row],[Aux2]]/10000000000000</f>
        <v>2192.2353553181601</v>
      </c>
      <c r="S6769" s="1">
        <v>2.19223535531816E+16</v>
      </c>
      <c r="T6769" s="7">
        <f>TablaDatos[[#This Row],[Aux3]]/100000000000000</f>
        <v>261.77119696542098</v>
      </c>
      <c r="U6769" s="1">
        <v>2.61771196965421E+16</v>
      </c>
      <c r="V6769">
        <v>148</v>
      </c>
      <c r="W6769">
        <v>90.4</v>
      </c>
    </row>
    <row r="6770" spans="1:23">
      <c r="A6770">
        <v>2014</v>
      </c>
      <c r="B6770">
        <v>53</v>
      </c>
      <c r="C6770" t="s">
        <v>16</v>
      </c>
      <c r="D6770" t="s">
        <v>34</v>
      </c>
      <c r="E6770" t="s">
        <v>18</v>
      </c>
      <c r="F6770" t="s">
        <v>35</v>
      </c>
      <c r="G6770" t="s">
        <v>20</v>
      </c>
      <c r="H6770" s="3">
        <v>22300.959999999999</v>
      </c>
      <c r="I6770" t="s">
        <v>18</v>
      </c>
      <c r="J6770" t="s">
        <v>22</v>
      </c>
      <c r="K67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29.280987765006198</v>
      </c>
      <c r="L6770" s="5">
        <f>TablaDatos[[#This Row],[IMC_raw]]/1000000000000000</f>
        <v>29.280987765006198</v>
      </c>
      <c r="M6770" s="2">
        <v>2.92809877650062E+16</v>
      </c>
      <c r="N67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0" s="13">
        <f t="shared" si="105"/>
        <v>6769</v>
      </c>
      <c r="P6770" s="2" t="str">
        <f>IF(TablaDatos[[#This Row],[Diabetes]]=0,"No","Si")</f>
        <v>No</v>
      </c>
      <c r="Q6770">
        <v>0</v>
      </c>
      <c r="R6770">
        <f>TablaDatos[[#This Row],[Aux2]]/10000000000000</f>
        <v>1969.41860543251</v>
      </c>
      <c r="S6770" s="1">
        <v>1.96941860543251E+16</v>
      </c>
      <c r="T6770" s="7">
        <f>TablaDatos[[#This Row],[Aux3]]/100000000000000</f>
        <v>203.817552982921</v>
      </c>
      <c r="U6770" s="1">
        <v>2.03817552982921E+16</v>
      </c>
      <c r="V6770">
        <v>144.6</v>
      </c>
      <c r="W6770">
        <v>88.5</v>
      </c>
    </row>
    <row r="6771" spans="1:23">
      <c r="A6771">
        <v>2014</v>
      </c>
      <c r="B6771">
        <v>63</v>
      </c>
      <c r="C6771" t="s">
        <v>16</v>
      </c>
      <c r="D6771" t="s">
        <v>26</v>
      </c>
      <c r="E6771" t="s">
        <v>18</v>
      </c>
      <c r="F6771" t="s">
        <v>19</v>
      </c>
      <c r="G6771" t="s">
        <v>28</v>
      </c>
      <c r="H6771" s="3">
        <v>27987.119999999999</v>
      </c>
      <c r="I6771" t="s">
        <v>19</v>
      </c>
      <c r="J6771" t="s">
        <v>22</v>
      </c>
      <c r="K67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29.263727030441899</v>
      </c>
      <c r="L6771" s="6">
        <f>TablaDatos[[#This Row],[IMC_raw]]/1000000000000000</f>
        <v>29.263727030441899</v>
      </c>
      <c r="M6771" s="2">
        <v>2.92637270304419E+16</v>
      </c>
      <c r="N67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1" s="13">
        <f t="shared" si="105"/>
        <v>6770</v>
      </c>
      <c r="P6771" s="2" t="str">
        <f>IF(TablaDatos[[#This Row],[Diabetes]]=0,"No","Si")</f>
        <v>No</v>
      </c>
      <c r="Q6771">
        <v>0</v>
      </c>
      <c r="R6771">
        <f>TablaDatos[[#This Row],[Aux2]]/10000000000000</f>
        <v>209.61811526394001</v>
      </c>
      <c r="S6771" s="1">
        <v>2096181152639400</v>
      </c>
      <c r="T6771" s="7">
        <f>TablaDatos[[#This Row],[Aux3]]/100000000000000</f>
        <v>197.29782133458599</v>
      </c>
      <c r="U6771" s="1">
        <v>1.97297821334586E+16</v>
      </c>
      <c r="V6771">
        <v>156.5</v>
      </c>
      <c r="W6771">
        <v>94.9</v>
      </c>
    </row>
    <row r="6772" spans="1:23">
      <c r="A6772">
        <v>2014</v>
      </c>
      <c r="B6772">
        <v>46</v>
      </c>
      <c r="C6772" t="s">
        <v>23</v>
      </c>
      <c r="D6772" t="s">
        <v>73</v>
      </c>
      <c r="E6772" t="s">
        <v>18</v>
      </c>
      <c r="F6772" t="s">
        <v>40</v>
      </c>
      <c r="G6772" t="s">
        <v>20</v>
      </c>
      <c r="H6772" s="3">
        <v>31595.64</v>
      </c>
      <c r="I6772" t="s">
        <v>19</v>
      </c>
      <c r="J6772" t="s">
        <v>19</v>
      </c>
      <c r="K67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29.262467849549001</v>
      </c>
      <c r="L6772" s="6">
        <f>TablaDatos[[#This Row],[IMC_raw]]/1000000000000000</f>
        <v>29.262467849549001</v>
      </c>
      <c r="M6772" s="2">
        <v>2.9262467849549E+16</v>
      </c>
      <c r="N67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2" s="13">
        <f t="shared" si="105"/>
        <v>6771</v>
      </c>
      <c r="P6772" s="2" t="str">
        <f>IF(TablaDatos[[#This Row],[Diabetes]]=0,"No","Si")</f>
        <v>No</v>
      </c>
      <c r="Q6772">
        <v>0</v>
      </c>
      <c r="R6772">
        <f>TablaDatos[[#This Row],[Aux2]]/10000000000000</f>
        <v>2170.5873155094</v>
      </c>
      <c r="S6772" s="1">
        <v>2.1705873155094E+16</v>
      </c>
      <c r="T6772" s="7">
        <f>TablaDatos[[#This Row],[Aux3]]/100000000000000</f>
        <v>20.0882293112216</v>
      </c>
      <c r="U6772" s="1">
        <v>2008822931122160</v>
      </c>
      <c r="V6772">
        <v>142.9</v>
      </c>
      <c r="W6772">
        <v>87</v>
      </c>
    </row>
    <row r="6773" spans="1:23">
      <c r="A6773">
        <v>2014</v>
      </c>
      <c r="B6773">
        <v>53</v>
      </c>
      <c r="C6773" t="s">
        <v>16</v>
      </c>
      <c r="D6773" t="s">
        <v>26</v>
      </c>
      <c r="E6773" t="s">
        <v>19</v>
      </c>
      <c r="F6773" t="s">
        <v>19</v>
      </c>
      <c r="G6773" t="s">
        <v>20</v>
      </c>
      <c r="H6773" s="3">
        <v>27070.12</v>
      </c>
      <c r="I6773" t="s">
        <v>19</v>
      </c>
      <c r="J6773" t="s">
        <v>22</v>
      </c>
      <c r="K67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29.2580522538099</v>
      </c>
      <c r="L6773" s="6">
        <f>TablaDatos[[#This Row],[IMC_raw]]/1000000000000000</f>
        <v>29.2580522538099</v>
      </c>
      <c r="M6773" s="2">
        <v>2.92580522538099E+16</v>
      </c>
      <c r="N67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3" s="13">
        <f t="shared" si="105"/>
        <v>6772</v>
      </c>
      <c r="P6773" s="2" t="str">
        <f>IF(TablaDatos[[#This Row],[Diabetes]]=0,"No","Si")</f>
        <v>No</v>
      </c>
      <c r="Q6773">
        <v>0</v>
      </c>
      <c r="R6773">
        <f>TablaDatos[[#This Row],[Aux2]]/10000000000000</f>
        <v>2271.9041110344701</v>
      </c>
      <c r="S6773" s="1">
        <v>2.27190411103447E+16</v>
      </c>
      <c r="T6773" s="7">
        <f>TablaDatos[[#This Row],[Aux3]]/100000000000000</f>
        <v>26.399103462794798</v>
      </c>
      <c r="U6773" s="1">
        <v>2639910346279480</v>
      </c>
      <c r="V6773">
        <v>150</v>
      </c>
      <c r="W6773">
        <v>98.5</v>
      </c>
    </row>
    <row r="6774" spans="1:23">
      <c r="A6774">
        <v>2014</v>
      </c>
      <c r="B6774">
        <v>49</v>
      </c>
      <c r="C6774" t="s">
        <v>23</v>
      </c>
      <c r="D6774" t="s">
        <v>29</v>
      </c>
      <c r="E6774" t="s">
        <v>31</v>
      </c>
      <c r="F6774" t="s">
        <v>24</v>
      </c>
      <c r="G6774" t="s">
        <v>20</v>
      </c>
      <c r="H6774" s="3">
        <v>9618.91</v>
      </c>
      <c r="I6774" t="s">
        <v>21</v>
      </c>
      <c r="J6774" t="s">
        <v>19</v>
      </c>
      <c r="K67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29.2465430775237</v>
      </c>
      <c r="L6774" s="6">
        <f>TablaDatos[[#This Row],[IMC_raw]]/1000000000000000</f>
        <v>2.9246543077523701</v>
      </c>
      <c r="M6774" s="2">
        <v>2924654307752370</v>
      </c>
      <c r="N67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4" s="13">
        <f t="shared" si="105"/>
        <v>6773</v>
      </c>
      <c r="P6774" s="2" t="str">
        <f>IF(TablaDatos[[#This Row],[Diabetes]]=0,"No","Si")</f>
        <v>Si</v>
      </c>
      <c r="Q6774">
        <v>1</v>
      </c>
      <c r="R6774">
        <f>TablaDatos[[#This Row],[Aux2]]/10000000000000</f>
        <v>234.43740121701001</v>
      </c>
      <c r="S6774" s="1">
        <v>2344374012170100</v>
      </c>
      <c r="T6774" s="7">
        <f>TablaDatos[[#This Row],[Aux3]]/100000000000000</f>
        <v>271.66825199037498</v>
      </c>
      <c r="U6774" s="1">
        <v>2.71668251990375E+16</v>
      </c>
      <c r="V6774">
        <v>152.19999999999999</v>
      </c>
      <c r="W6774">
        <v>92.2</v>
      </c>
    </row>
    <row r="6775" spans="1:23">
      <c r="A6775">
        <v>2014</v>
      </c>
      <c r="B6775">
        <v>63</v>
      </c>
      <c r="C6775" t="s">
        <v>16</v>
      </c>
      <c r="D6775" t="s">
        <v>72</v>
      </c>
      <c r="E6775" t="s">
        <v>31</v>
      </c>
      <c r="F6775" t="s">
        <v>24</v>
      </c>
      <c r="G6775" t="s">
        <v>28</v>
      </c>
      <c r="H6775" s="3">
        <v>9767.2000000000007</v>
      </c>
      <c r="I6775" t="s">
        <v>21</v>
      </c>
      <c r="J6775" t="s">
        <v>18</v>
      </c>
      <c r="K67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29.177955508769099</v>
      </c>
      <c r="L6775" s="5">
        <f>TablaDatos[[#This Row],[IMC_raw]]/1000000000000000</f>
        <v>29.177955508769099</v>
      </c>
      <c r="M6775" s="2">
        <v>2.91779555087691E+16</v>
      </c>
      <c r="N67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5" s="13">
        <f t="shared" si="105"/>
        <v>6774</v>
      </c>
      <c r="P6775" s="2" t="str">
        <f>IF(TablaDatos[[#This Row],[Diabetes]]=0,"No","Si")</f>
        <v>Si</v>
      </c>
      <c r="Q6775">
        <v>1</v>
      </c>
      <c r="R6775">
        <f>TablaDatos[[#This Row],[Aux2]]/10000000000000</f>
        <v>2206.0312425019501</v>
      </c>
      <c r="S6775" s="1">
        <v>2.20603124250195E+16</v>
      </c>
      <c r="T6775" s="7">
        <f>TablaDatos[[#This Row],[Aux3]]/100000000000000</f>
        <v>264.06084698254301</v>
      </c>
      <c r="U6775" s="1">
        <v>2.64060846982543E+16</v>
      </c>
      <c r="V6775">
        <v>169.9</v>
      </c>
      <c r="W6775">
        <v>102.7</v>
      </c>
    </row>
    <row r="6776" spans="1:23">
      <c r="A6776">
        <v>2014</v>
      </c>
      <c r="B6776">
        <v>64</v>
      </c>
      <c r="C6776" t="s">
        <v>23</v>
      </c>
      <c r="D6776" t="s">
        <v>29</v>
      </c>
      <c r="E6776" t="s">
        <v>19</v>
      </c>
      <c r="F6776" t="s">
        <v>24</v>
      </c>
      <c r="G6776" t="s">
        <v>28</v>
      </c>
      <c r="H6776" s="3">
        <v>9219.48</v>
      </c>
      <c r="I6776" t="s">
        <v>21</v>
      </c>
      <c r="J6776" t="s">
        <v>18</v>
      </c>
      <c r="K67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29.177491124517697</v>
      </c>
      <c r="L6776" s="6">
        <f>TablaDatos[[#This Row],[IMC_raw]]/1000000000000000</f>
        <v>2.9177491124517698</v>
      </c>
      <c r="M6776" s="2">
        <v>2917749112451770</v>
      </c>
      <c r="N67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6" s="13">
        <f t="shared" si="105"/>
        <v>6775</v>
      </c>
      <c r="P6776" s="2" t="str">
        <f>IF(TablaDatos[[#This Row],[Diabetes]]=0,"No","Si")</f>
        <v>Si</v>
      </c>
      <c r="Q6776">
        <v>1</v>
      </c>
      <c r="R6776">
        <f>TablaDatos[[#This Row],[Aux2]]/10000000000000</f>
        <v>235.98407331716399</v>
      </c>
      <c r="S6776" s="1">
        <v>2359840733171640</v>
      </c>
      <c r="T6776" s="7">
        <f>TablaDatos[[#This Row],[Aux3]]/100000000000000</f>
        <v>28.9907973594906</v>
      </c>
      <c r="U6776" s="1">
        <v>2899079735949060</v>
      </c>
      <c r="V6776">
        <v>162.6</v>
      </c>
      <c r="W6776">
        <v>99.3</v>
      </c>
    </row>
    <row r="6777" spans="1:23">
      <c r="A6777">
        <v>2014</v>
      </c>
      <c r="B6777">
        <v>56</v>
      </c>
      <c r="C6777" t="s">
        <v>23</v>
      </c>
      <c r="D6777" t="s">
        <v>36</v>
      </c>
      <c r="E6777" t="s">
        <v>18</v>
      </c>
      <c r="F6777" t="s">
        <v>24</v>
      </c>
      <c r="G6777" t="s">
        <v>28</v>
      </c>
      <c r="H6777" s="3">
        <v>17181.939999999999</v>
      </c>
      <c r="I6777" t="s">
        <v>21</v>
      </c>
      <c r="J6777" t="s">
        <v>18</v>
      </c>
      <c r="K67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29.158667086671901</v>
      </c>
      <c r="L6777" s="5">
        <f>TablaDatos[[#This Row],[IMC_raw]]/1000000000000000</f>
        <v>29.158667086671901</v>
      </c>
      <c r="M6777" s="2">
        <v>2.91586670866719E+16</v>
      </c>
      <c r="N67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7" s="13">
        <f t="shared" si="105"/>
        <v>6776</v>
      </c>
      <c r="P6777" s="2" t="str">
        <f>IF(TablaDatos[[#This Row],[Diabetes]]=0,"No","Si")</f>
        <v>No</v>
      </c>
      <c r="Q6777">
        <v>0</v>
      </c>
      <c r="R6777">
        <f>TablaDatos[[#This Row],[Aux2]]/10000000000000</f>
        <v>18.5361948676304</v>
      </c>
      <c r="S6777" s="1">
        <v>185361948676304</v>
      </c>
      <c r="T6777" s="7">
        <f>TablaDatos[[#This Row],[Aux3]]/100000000000000</f>
        <v>24.156330306266</v>
      </c>
      <c r="U6777" s="1">
        <v>2415633030626600</v>
      </c>
      <c r="V6777">
        <v>149.4</v>
      </c>
      <c r="W6777">
        <v>92.5</v>
      </c>
    </row>
    <row r="6778" spans="1:23">
      <c r="A6778">
        <v>2014</v>
      </c>
      <c r="B6778">
        <v>64</v>
      </c>
      <c r="C6778" t="s">
        <v>16</v>
      </c>
      <c r="D6778" t="s">
        <v>27</v>
      </c>
      <c r="E6778" t="s">
        <v>18</v>
      </c>
      <c r="F6778" t="s">
        <v>19</v>
      </c>
      <c r="G6778" t="s">
        <v>28</v>
      </c>
      <c r="H6778" s="3">
        <v>17178.419999999998</v>
      </c>
      <c r="I6778" t="s">
        <v>21</v>
      </c>
      <c r="J6778" t="s">
        <v>22</v>
      </c>
      <c r="K67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29.121146046095401</v>
      </c>
      <c r="L6778" s="6">
        <f>TablaDatos[[#This Row],[IMC_raw]]/1000000000000000</f>
        <v>2.9121146046095401</v>
      </c>
      <c r="M6778" s="2">
        <v>2912114604609540</v>
      </c>
      <c r="N67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8" s="13">
        <f t="shared" si="105"/>
        <v>6777</v>
      </c>
      <c r="P6778" s="2" t="str">
        <f>IF(TablaDatos[[#This Row],[Diabetes]]=0,"No","Si")</f>
        <v>No</v>
      </c>
      <c r="Q6778">
        <v>0</v>
      </c>
      <c r="R6778">
        <f>TablaDatos[[#This Row],[Aux2]]/10000000000000</f>
        <v>208.862145794176</v>
      </c>
      <c r="S6778" s="1">
        <v>2088621457941760</v>
      </c>
      <c r="T6778" s="7">
        <f>TablaDatos[[#This Row],[Aux3]]/100000000000000</f>
        <v>233.687624345187</v>
      </c>
      <c r="U6778" s="1">
        <v>2.33687624345187E+16</v>
      </c>
      <c r="V6778">
        <v>147.30000000000001</v>
      </c>
      <c r="W6778">
        <v>96.6</v>
      </c>
    </row>
    <row r="6779" spans="1:23">
      <c r="A6779">
        <v>2014</v>
      </c>
      <c r="B6779">
        <v>68</v>
      </c>
      <c r="C6779" t="s">
        <v>23</v>
      </c>
      <c r="D6779" t="s">
        <v>34</v>
      </c>
      <c r="E6779" t="s">
        <v>31</v>
      </c>
      <c r="F6779" t="s">
        <v>24</v>
      </c>
      <c r="G6779" t="s">
        <v>25</v>
      </c>
      <c r="H6779" s="3">
        <v>10973.69</v>
      </c>
      <c r="I6779" t="s">
        <v>21</v>
      </c>
      <c r="J6779" t="s">
        <v>18</v>
      </c>
      <c r="K67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29.118747592870399</v>
      </c>
      <c r="L6779" s="6">
        <f>TablaDatos[[#This Row],[IMC_raw]]/1000000000000000</f>
        <v>2.91187475928704</v>
      </c>
      <c r="M6779" s="2">
        <v>2911874759287040</v>
      </c>
      <c r="N67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79" s="13">
        <f t="shared" si="105"/>
        <v>6778</v>
      </c>
      <c r="P6779" s="2" t="str">
        <f>IF(TablaDatos[[#This Row],[Diabetes]]=0,"No","Si")</f>
        <v>Si</v>
      </c>
      <c r="Q6779">
        <v>1</v>
      </c>
      <c r="R6779">
        <f>TablaDatos[[#This Row],[Aux2]]/10000000000000</f>
        <v>214.24952479170199</v>
      </c>
      <c r="S6779" s="1">
        <v>2142495247917020</v>
      </c>
      <c r="T6779" s="7">
        <f>TablaDatos[[#This Row],[Aux3]]/100000000000000</f>
        <v>266.18658103880301</v>
      </c>
      <c r="U6779" s="1">
        <v>2.66186581038803E+16</v>
      </c>
      <c r="V6779">
        <v>170.5</v>
      </c>
      <c r="W6779">
        <v>101.9</v>
      </c>
    </row>
    <row r="6780" spans="1:23">
      <c r="A6780">
        <v>2014</v>
      </c>
      <c r="B6780">
        <v>66</v>
      </c>
      <c r="C6780" t="s">
        <v>16</v>
      </c>
      <c r="D6780" t="s">
        <v>30</v>
      </c>
      <c r="E6780" t="s">
        <v>21</v>
      </c>
      <c r="F6780" t="s">
        <v>24</v>
      </c>
      <c r="G6780" t="s">
        <v>25</v>
      </c>
      <c r="H6780" s="3">
        <v>23381</v>
      </c>
      <c r="I6780" t="s">
        <v>19</v>
      </c>
      <c r="J6780" t="s">
        <v>22</v>
      </c>
      <c r="K67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29.080067063119699</v>
      </c>
      <c r="L6780" s="6">
        <f>TablaDatos[[#This Row],[IMC_raw]]/1000000000000000</f>
        <v>2.9080067063119701</v>
      </c>
      <c r="M6780" s="2">
        <v>2908006706311970</v>
      </c>
      <c r="N67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0" s="13">
        <f t="shared" si="105"/>
        <v>6779</v>
      </c>
      <c r="P6780" s="2" t="str">
        <f>IF(TablaDatos[[#This Row],[Diabetes]]=0,"No","Si")</f>
        <v>Si</v>
      </c>
      <c r="Q6780">
        <v>1</v>
      </c>
      <c r="R6780">
        <f>TablaDatos[[#This Row],[Aux2]]/10000000000000</f>
        <v>20.7996140932641</v>
      </c>
      <c r="S6780" s="1">
        <v>207996140932641</v>
      </c>
      <c r="T6780" s="7">
        <f>TablaDatos[[#This Row],[Aux3]]/100000000000000</f>
        <v>223.59608680108599</v>
      </c>
      <c r="U6780" s="1">
        <v>2.23596086801086E+16</v>
      </c>
      <c r="V6780">
        <v>162.30000000000001</v>
      </c>
      <c r="W6780">
        <v>101.2</v>
      </c>
    </row>
    <row r="6781" spans="1:23">
      <c r="A6781">
        <v>2014</v>
      </c>
      <c r="B6781">
        <v>73</v>
      </c>
      <c r="C6781" t="s">
        <v>23</v>
      </c>
      <c r="D6781" t="s">
        <v>73</v>
      </c>
      <c r="E6781" t="s">
        <v>18</v>
      </c>
      <c r="F6781" t="s">
        <v>19</v>
      </c>
      <c r="G6781" t="s">
        <v>25</v>
      </c>
      <c r="H6781" s="3">
        <v>35425.72</v>
      </c>
      <c r="I6781" t="s">
        <v>19</v>
      </c>
      <c r="J6781" t="s">
        <v>22</v>
      </c>
      <c r="K67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29.0674089154634</v>
      </c>
      <c r="L6781" s="5">
        <f>TablaDatos[[#This Row],[IMC_raw]]/1000000000000000</f>
        <v>29.0674089154634</v>
      </c>
      <c r="M6781" s="2">
        <v>2.90674089154634E+16</v>
      </c>
      <c r="N67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1" s="13">
        <f t="shared" si="105"/>
        <v>6780</v>
      </c>
      <c r="P6781" s="2" t="str">
        <f>IF(TablaDatos[[#This Row],[Diabetes]]=0,"No","Si")</f>
        <v>No</v>
      </c>
      <c r="Q6781">
        <v>0</v>
      </c>
      <c r="R6781">
        <f>TablaDatos[[#This Row],[Aux2]]/10000000000000</f>
        <v>2129.0557147762702</v>
      </c>
      <c r="S6781" s="1">
        <v>2.12905571477627E+16</v>
      </c>
      <c r="T6781" s="7">
        <f>TablaDatos[[#This Row],[Aux3]]/100000000000000</f>
        <v>217.66322251786499</v>
      </c>
      <c r="U6781" s="1">
        <v>2.17663222517865E+16</v>
      </c>
      <c r="V6781">
        <v>155.6</v>
      </c>
      <c r="W6781">
        <v>99</v>
      </c>
    </row>
    <row r="6782" spans="1:23">
      <c r="A6782">
        <v>2014</v>
      </c>
      <c r="B6782">
        <v>57</v>
      </c>
      <c r="C6782" t="s">
        <v>23</v>
      </c>
      <c r="D6782" t="s">
        <v>71</v>
      </c>
      <c r="E6782" t="s">
        <v>18</v>
      </c>
      <c r="F6782" t="s">
        <v>19</v>
      </c>
      <c r="G6782" t="s">
        <v>28</v>
      </c>
      <c r="H6782" s="3">
        <v>25924.43</v>
      </c>
      <c r="I6782" t="s">
        <v>19</v>
      </c>
      <c r="J6782" t="s">
        <v>22</v>
      </c>
      <c r="K67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29.049846974415001</v>
      </c>
      <c r="L6782" s="6">
        <f>TablaDatos[[#This Row],[IMC_raw]]/1000000000000000</f>
        <v>29.049846974415001</v>
      </c>
      <c r="M6782" s="2">
        <v>2.9049846974415E+16</v>
      </c>
      <c r="N67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2" s="13">
        <f t="shared" si="105"/>
        <v>6781</v>
      </c>
      <c r="P6782" s="2" t="str">
        <f>IF(TablaDatos[[#This Row],[Diabetes]]=0,"No","Si")</f>
        <v>No</v>
      </c>
      <c r="Q6782">
        <v>0</v>
      </c>
      <c r="R6782">
        <f>TablaDatos[[#This Row],[Aux2]]/10000000000000</f>
        <v>219.280008909586</v>
      </c>
      <c r="S6782" s="1">
        <v>2192800089095860</v>
      </c>
      <c r="T6782" s="7">
        <f>TablaDatos[[#This Row],[Aux3]]/100000000000000</f>
        <v>27.4932317821266</v>
      </c>
      <c r="U6782" s="1">
        <v>2749323178212660</v>
      </c>
      <c r="V6782">
        <v>164.2</v>
      </c>
      <c r="W6782">
        <v>91</v>
      </c>
    </row>
    <row r="6783" spans="1:23">
      <c r="A6783">
        <v>2014</v>
      </c>
      <c r="B6783">
        <v>43</v>
      </c>
      <c r="C6783" t="s">
        <v>16</v>
      </c>
      <c r="D6783" t="s">
        <v>34</v>
      </c>
      <c r="E6783" t="s">
        <v>19</v>
      </c>
      <c r="F6783" t="s">
        <v>35</v>
      </c>
      <c r="G6783" t="s">
        <v>39</v>
      </c>
      <c r="H6783" s="3">
        <v>40409.769999999997</v>
      </c>
      <c r="I6783" t="s">
        <v>19</v>
      </c>
      <c r="J6783" t="s">
        <v>18</v>
      </c>
      <c r="K67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29.009998951705299</v>
      </c>
      <c r="L6783" s="6">
        <f>TablaDatos[[#This Row],[IMC_raw]]/1000000000000000</f>
        <v>29.009998951705299</v>
      </c>
      <c r="M6783" s="2">
        <v>2.90099989517053E+16</v>
      </c>
      <c r="N67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3" s="13">
        <f t="shared" si="105"/>
        <v>6782</v>
      </c>
      <c r="P6783" s="2" t="str">
        <f>IF(TablaDatos[[#This Row],[Diabetes]]=0,"No","Si")</f>
        <v>No</v>
      </c>
      <c r="Q6783">
        <v>0</v>
      </c>
      <c r="R6783">
        <f>TablaDatos[[#This Row],[Aux2]]/10000000000000</f>
        <v>183.899494071898</v>
      </c>
      <c r="S6783" s="1">
        <v>1838994940718980</v>
      </c>
      <c r="T6783" s="7">
        <f>TablaDatos[[#This Row],[Aux3]]/100000000000000</f>
        <v>210.477270963753</v>
      </c>
      <c r="U6783" s="1">
        <v>2.10477270963753E+16</v>
      </c>
      <c r="V6783">
        <v>143.69999999999999</v>
      </c>
      <c r="W6783">
        <v>92.1</v>
      </c>
    </row>
    <row r="6784" spans="1:23">
      <c r="A6784">
        <v>2014</v>
      </c>
      <c r="B6784">
        <v>56</v>
      </c>
      <c r="C6784" t="s">
        <v>16</v>
      </c>
      <c r="D6784" t="s">
        <v>17</v>
      </c>
      <c r="E6784" t="s">
        <v>21</v>
      </c>
      <c r="F6784" t="s">
        <v>19</v>
      </c>
      <c r="G6784" t="s">
        <v>28</v>
      </c>
      <c r="H6784" s="3">
        <v>18901.560000000001</v>
      </c>
      <c r="I6784" t="s">
        <v>19</v>
      </c>
      <c r="J6784" t="s">
        <v>22</v>
      </c>
      <c r="K67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29.003504557594699</v>
      </c>
      <c r="L6784" s="6">
        <f>TablaDatos[[#This Row],[IMC_raw]]/100000000000000</f>
        <v>29.003504557594699</v>
      </c>
      <c r="M6784" s="2">
        <v>2900350455759470</v>
      </c>
      <c r="N67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4" s="13">
        <f t="shared" si="105"/>
        <v>6783</v>
      </c>
      <c r="P6784" s="2" t="str">
        <f>IF(TablaDatos[[#This Row],[Diabetes]]=0,"No","Si")</f>
        <v>No</v>
      </c>
      <c r="Q6784">
        <v>0</v>
      </c>
      <c r="R6784">
        <f>TablaDatos[[#This Row],[Aux2]]/10000000000000</f>
        <v>186.36206096676301</v>
      </c>
      <c r="S6784" s="1">
        <v>1863620609667630</v>
      </c>
      <c r="T6784" s="7">
        <f>TablaDatos[[#This Row],[Aux3]]/100000000000000</f>
        <v>20.910068537019999</v>
      </c>
      <c r="U6784" s="1">
        <v>2091006853702000</v>
      </c>
      <c r="V6784">
        <v>156.1</v>
      </c>
      <c r="W6784">
        <v>96.9</v>
      </c>
    </row>
    <row r="6785" spans="1:23">
      <c r="A6785">
        <v>2014</v>
      </c>
      <c r="B6785">
        <v>63</v>
      </c>
      <c r="C6785" t="s">
        <v>16</v>
      </c>
      <c r="D6785" t="s">
        <v>36</v>
      </c>
      <c r="E6785" t="s">
        <v>21</v>
      </c>
      <c r="F6785" t="s">
        <v>24</v>
      </c>
      <c r="G6785" t="s">
        <v>28</v>
      </c>
      <c r="H6785" s="3">
        <v>13943.49</v>
      </c>
      <c r="I6785" t="s">
        <v>21</v>
      </c>
      <c r="J6785" t="s">
        <v>21</v>
      </c>
      <c r="K67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28.9988677736814</v>
      </c>
      <c r="L6785" s="6">
        <f>TablaDatos[[#This Row],[IMC_raw]]/1000000000000000</f>
        <v>28.9988677736814</v>
      </c>
      <c r="M6785" s="2">
        <v>2.89988677736814E+16</v>
      </c>
      <c r="N67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5" s="13">
        <f t="shared" si="105"/>
        <v>6784</v>
      </c>
      <c r="P6785" s="2" t="str">
        <f>IF(TablaDatos[[#This Row],[Diabetes]]=0,"No","Si")</f>
        <v>No</v>
      </c>
      <c r="Q6785">
        <v>0</v>
      </c>
      <c r="R6785">
        <f>TablaDatos[[#This Row],[Aux2]]/10000000000000</f>
        <v>1817.6793263371401</v>
      </c>
      <c r="S6785" s="1">
        <v>1.81767932633714E+16</v>
      </c>
      <c r="T6785" s="7">
        <f>TablaDatos[[#This Row],[Aux3]]/100000000000000</f>
        <v>228.71053760823699</v>
      </c>
      <c r="U6785" s="1">
        <v>2.28710537608237E+16</v>
      </c>
      <c r="V6785">
        <v>166.4</v>
      </c>
      <c r="W6785">
        <v>98.9</v>
      </c>
    </row>
    <row r="6786" spans="1:23">
      <c r="A6786">
        <v>2014</v>
      </c>
      <c r="B6786">
        <v>63</v>
      </c>
      <c r="C6786" t="s">
        <v>23</v>
      </c>
      <c r="D6786" t="s">
        <v>71</v>
      </c>
      <c r="E6786" t="s">
        <v>19</v>
      </c>
      <c r="F6786" t="s">
        <v>24</v>
      </c>
      <c r="G6786" t="s">
        <v>28</v>
      </c>
      <c r="H6786" s="3">
        <v>11059.31</v>
      </c>
      <c r="I6786" t="s">
        <v>19</v>
      </c>
      <c r="J6786" t="s">
        <v>22</v>
      </c>
      <c r="K67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28.992623491915101</v>
      </c>
      <c r="L6786" s="5">
        <f>TablaDatos[[#This Row],[IMC_raw]]/1000000000000000</f>
        <v>28.992623491915101</v>
      </c>
      <c r="M6786" s="2">
        <v>2.89926234919151E+16</v>
      </c>
      <c r="N67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6" s="13">
        <f t="shared" ref="O6786:O6849" si="106">O6785+1</f>
        <v>6785</v>
      </c>
      <c r="P6786" s="2" t="str">
        <f>IF(TablaDatos[[#This Row],[Diabetes]]=0,"No","Si")</f>
        <v>No</v>
      </c>
      <c r="Q6786">
        <v>0</v>
      </c>
      <c r="R6786">
        <f>TablaDatos[[#This Row],[Aux2]]/10000000000000</f>
        <v>2213.27765909866</v>
      </c>
      <c r="S6786" s="1">
        <v>2.21327765909866E+16</v>
      </c>
      <c r="T6786" s="7">
        <f>TablaDatos[[#This Row],[Aux3]]/100000000000000</f>
        <v>242.59101070344099</v>
      </c>
      <c r="U6786" s="1">
        <v>2.42591010703441E+16</v>
      </c>
      <c r="V6786">
        <v>151.9</v>
      </c>
      <c r="W6786">
        <v>92.7</v>
      </c>
    </row>
    <row r="6787" spans="1:23">
      <c r="A6787">
        <v>2014</v>
      </c>
      <c r="B6787">
        <v>59</v>
      </c>
      <c r="C6787" t="s">
        <v>16</v>
      </c>
      <c r="D6787" t="s">
        <v>74</v>
      </c>
      <c r="E6787" t="s">
        <v>31</v>
      </c>
      <c r="F6787" t="s">
        <v>24</v>
      </c>
      <c r="G6787" t="s">
        <v>28</v>
      </c>
      <c r="H6787" s="3">
        <v>17826.77</v>
      </c>
      <c r="I6787" t="s">
        <v>19</v>
      </c>
      <c r="J6787" t="s">
        <v>22</v>
      </c>
      <c r="K67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28.975981953739701</v>
      </c>
      <c r="L6787" s="5">
        <f>TablaDatos[[#This Row],[IMC_raw]]/1000000000000000</f>
        <v>28.975981953739701</v>
      </c>
      <c r="M6787" s="2">
        <v>2.89759819537397E+16</v>
      </c>
      <c r="N67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7" s="13">
        <f t="shared" si="106"/>
        <v>6786</v>
      </c>
      <c r="P6787" s="2" t="str">
        <f>IF(TablaDatos[[#This Row],[Diabetes]]=0,"No","Si")</f>
        <v>No</v>
      </c>
      <c r="Q6787">
        <v>0</v>
      </c>
      <c r="R6787">
        <f>TablaDatos[[#This Row],[Aux2]]/10000000000000</f>
        <v>2128.9464479695998</v>
      </c>
      <c r="S6787" s="1">
        <v>2.1289464479696E+16</v>
      </c>
      <c r="T6787" s="7">
        <f>TablaDatos[[#This Row],[Aux3]]/100000000000000</f>
        <v>24.419061439861</v>
      </c>
      <c r="U6787" s="1">
        <v>2441906143986100</v>
      </c>
      <c r="V6787">
        <v>168.7</v>
      </c>
      <c r="W6787">
        <v>97.7</v>
      </c>
    </row>
    <row r="6788" spans="1:23">
      <c r="A6788">
        <v>2014</v>
      </c>
      <c r="B6788">
        <v>51</v>
      </c>
      <c r="C6788" t="s">
        <v>23</v>
      </c>
      <c r="D6788" t="s">
        <v>33</v>
      </c>
      <c r="E6788" t="s">
        <v>19</v>
      </c>
      <c r="F6788" t="s">
        <v>19</v>
      </c>
      <c r="G6788" t="s">
        <v>20</v>
      </c>
      <c r="H6788" s="3">
        <v>25545.23</v>
      </c>
      <c r="I6788" t="s">
        <v>19</v>
      </c>
      <c r="J6788" t="s">
        <v>22</v>
      </c>
      <c r="K67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28.973094548632201</v>
      </c>
      <c r="L6788" s="6">
        <f>TablaDatos[[#This Row],[IMC_raw]]/1000000000000000</f>
        <v>28.973094548632201</v>
      </c>
      <c r="M6788" s="2">
        <v>2.89730945486322E+16</v>
      </c>
      <c r="N67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8" s="13">
        <f t="shared" si="106"/>
        <v>6787</v>
      </c>
      <c r="P6788" s="2" t="str">
        <f>IF(TablaDatos[[#This Row],[Diabetes]]=0,"No","Si")</f>
        <v>No</v>
      </c>
      <c r="Q6788">
        <v>0</v>
      </c>
      <c r="R6788">
        <f>TablaDatos[[#This Row],[Aux2]]/10000000000000</f>
        <v>2209.8446338594499</v>
      </c>
      <c r="S6788" s="1">
        <v>2.20984463385945E+16</v>
      </c>
      <c r="T6788" s="7">
        <f>TablaDatos[[#This Row],[Aux3]]/100000000000000</f>
        <v>188.974397307446</v>
      </c>
      <c r="U6788" s="1">
        <v>1.88974397307446E+16</v>
      </c>
      <c r="V6788">
        <v>146.9</v>
      </c>
      <c r="W6788">
        <v>84.6</v>
      </c>
    </row>
    <row r="6789" spans="1:23">
      <c r="A6789">
        <v>2014</v>
      </c>
      <c r="B6789">
        <v>68</v>
      </c>
      <c r="C6789" t="s">
        <v>16</v>
      </c>
      <c r="D6789" t="s">
        <v>36</v>
      </c>
      <c r="E6789" t="s">
        <v>21</v>
      </c>
      <c r="F6789" t="s">
        <v>19</v>
      </c>
      <c r="G6789" t="s">
        <v>25</v>
      </c>
      <c r="H6789" s="3">
        <v>13986.02</v>
      </c>
      <c r="I6789" t="s">
        <v>21</v>
      </c>
      <c r="J6789" t="s">
        <v>18</v>
      </c>
      <c r="K67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28.971220892859797</v>
      </c>
      <c r="L6789" s="5">
        <f>TablaDatos[[#This Row],[IMC_raw]]/1000000000000000</f>
        <v>2.8971220892859799</v>
      </c>
      <c r="M6789" s="2">
        <v>2897122089285980</v>
      </c>
      <c r="N67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89" s="13">
        <f t="shared" si="106"/>
        <v>6788</v>
      </c>
      <c r="P6789" s="2" t="str">
        <f>IF(TablaDatos[[#This Row],[Diabetes]]=0,"No","Si")</f>
        <v>No</v>
      </c>
      <c r="Q6789">
        <v>0</v>
      </c>
      <c r="R6789">
        <f>TablaDatos[[#This Row],[Aux2]]/10000000000000</f>
        <v>2032.1861498534499</v>
      </c>
      <c r="S6789" s="1">
        <v>2.03218614985345E+16</v>
      </c>
      <c r="T6789" s="7">
        <f>TablaDatos[[#This Row],[Aux3]]/100000000000000</f>
        <v>241.103251217077</v>
      </c>
      <c r="U6789" s="1">
        <v>2.41103251217077E+16</v>
      </c>
      <c r="V6789">
        <v>151.30000000000001</v>
      </c>
      <c r="W6789">
        <v>97.6</v>
      </c>
    </row>
    <row r="6790" spans="1:23">
      <c r="A6790">
        <v>2014</v>
      </c>
      <c r="B6790">
        <v>61</v>
      </c>
      <c r="C6790" t="s">
        <v>16</v>
      </c>
      <c r="D6790" t="s">
        <v>36</v>
      </c>
      <c r="E6790" t="s">
        <v>21</v>
      </c>
      <c r="F6790" t="s">
        <v>24</v>
      </c>
      <c r="G6790" t="s">
        <v>28</v>
      </c>
      <c r="H6790" s="3">
        <v>9492.11</v>
      </c>
      <c r="I6790" t="s">
        <v>19</v>
      </c>
      <c r="J6790" t="s">
        <v>22</v>
      </c>
      <c r="K67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28.9655501349052</v>
      </c>
      <c r="L6790" s="6">
        <f>TablaDatos[[#This Row],[IMC_raw]]/1000000000000000</f>
        <v>28.9655501349052</v>
      </c>
      <c r="M6790" s="2">
        <v>2.89655501349052E+16</v>
      </c>
      <c r="N67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0" s="13">
        <f t="shared" si="106"/>
        <v>6789</v>
      </c>
      <c r="P6790" s="2" t="str">
        <f>IF(TablaDatos[[#This Row],[Diabetes]]=0,"No","Si")</f>
        <v>No</v>
      </c>
      <c r="Q6790">
        <v>0</v>
      </c>
      <c r="R6790">
        <f>TablaDatos[[#This Row],[Aux2]]/10000000000000</f>
        <v>2261.3534292157901</v>
      </c>
      <c r="S6790" s="1">
        <v>2.26135342921579E+16</v>
      </c>
      <c r="T6790" s="7">
        <f>TablaDatos[[#This Row],[Aux3]]/100000000000000</f>
        <v>23.938896200140899</v>
      </c>
      <c r="U6790" s="1">
        <v>2393889620014090</v>
      </c>
      <c r="V6790">
        <v>168.7</v>
      </c>
      <c r="W6790">
        <v>91.3</v>
      </c>
    </row>
    <row r="6791" spans="1:23">
      <c r="A6791">
        <v>2014</v>
      </c>
      <c r="B6791">
        <v>44</v>
      </c>
      <c r="C6791" t="s">
        <v>23</v>
      </c>
      <c r="D6791" t="s">
        <v>34</v>
      </c>
      <c r="E6791" t="s">
        <v>18</v>
      </c>
      <c r="F6791" t="s">
        <v>19</v>
      </c>
      <c r="G6791" t="s">
        <v>39</v>
      </c>
      <c r="H6791" s="3">
        <v>24667.24</v>
      </c>
      <c r="I6791" t="s">
        <v>21</v>
      </c>
      <c r="J6791" t="s">
        <v>21</v>
      </c>
      <c r="K67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28.964051992214898</v>
      </c>
      <c r="L6791" s="6">
        <f>TablaDatos[[#This Row],[IMC_raw]]/1000000000000000</f>
        <v>28.964051992214898</v>
      </c>
      <c r="M6791" s="2">
        <v>2.89640519922149E+16</v>
      </c>
      <c r="N67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1" s="13">
        <f t="shared" si="106"/>
        <v>6790</v>
      </c>
      <c r="P6791" s="2" t="str">
        <f>IF(TablaDatos[[#This Row],[Diabetes]]=0,"No","Si")</f>
        <v>No</v>
      </c>
      <c r="Q6791">
        <v>0</v>
      </c>
      <c r="R6791">
        <f>TablaDatos[[#This Row],[Aux2]]/10000000000000</f>
        <v>22.846274942884602</v>
      </c>
      <c r="S6791" s="1">
        <v>228462749428846</v>
      </c>
      <c r="T6791" s="7">
        <f>TablaDatos[[#This Row],[Aux3]]/100000000000000</f>
        <v>258.46453188881497</v>
      </c>
      <c r="U6791" s="1">
        <v>2.58464531888815E+16</v>
      </c>
      <c r="V6791">
        <v>144.19999999999999</v>
      </c>
      <c r="W6791">
        <v>86.5</v>
      </c>
    </row>
    <row r="6792" spans="1:23">
      <c r="A6792">
        <v>2014</v>
      </c>
      <c r="B6792">
        <v>50</v>
      </c>
      <c r="C6792" t="s">
        <v>23</v>
      </c>
      <c r="D6792" t="s">
        <v>29</v>
      </c>
      <c r="E6792" t="s">
        <v>19</v>
      </c>
      <c r="F6792" t="s">
        <v>35</v>
      </c>
      <c r="G6792" t="s">
        <v>20</v>
      </c>
      <c r="H6792" s="3">
        <v>13511.59</v>
      </c>
      <c r="I6792" t="s">
        <v>21</v>
      </c>
      <c r="J6792" t="s">
        <v>19</v>
      </c>
      <c r="K67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28.958961903537801</v>
      </c>
      <c r="L6792" s="5">
        <f>TablaDatos[[#This Row],[IMC_raw]]/1000000000000000</f>
        <v>28.958961903537801</v>
      </c>
      <c r="M6792" s="2">
        <v>2.89589619035378E+16</v>
      </c>
      <c r="N67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2" s="13">
        <f t="shared" si="106"/>
        <v>6791</v>
      </c>
      <c r="P6792" s="2" t="str">
        <f>IF(TablaDatos[[#This Row],[Diabetes]]=0,"No","Si")</f>
        <v>No</v>
      </c>
      <c r="Q6792">
        <v>0</v>
      </c>
      <c r="R6792">
        <f>TablaDatos[[#This Row],[Aux2]]/10000000000000</f>
        <v>2023.8010726785701</v>
      </c>
      <c r="S6792" s="1">
        <v>2.02380107267857E+16</v>
      </c>
      <c r="T6792" s="7">
        <f>TablaDatos[[#This Row],[Aux3]]/100000000000000</f>
        <v>222.901105808414</v>
      </c>
      <c r="U6792" s="1">
        <v>2.22901105808414E+16</v>
      </c>
      <c r="V6792">
        <v>149.5</v>
      </c>
      <c r="W6792">
        <v>86.6</v>
      </c>
    </row>
    <row r="6793" spans="1:23">
      <c r="A6793">
        <v>2014</v>
      </c>
      <c r="B6793">
        <v>53</v>
      </c>
      <c r="C6793" t="s">
        <v>16</v>
      </c>
      <c r="D6793" t="s">
        <v>72</v>
      </c>
      <c r="E6793" t="s">
        <v>18</v>
      </c>
      <c r="F6793" t="s">
        <v>19</v>
      </c>
      <c r="G6793" t="s">
        <v>20</v>
      </c>
      <c r="H6793" s="3">
        <v>15096.2</v>
      </c>
      <c r="I6793" t="s">
        <v>19</v>
      </c>
      <c r="J6793" t="s">
        <v>22</v>
      </c>
      <c r="K67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28.939355804451399</v>
      </c>
      <c r="L6793" s="6">
        <f>TablaDatos[[#This Row],[IMC_raw]]/1000000000000000</f>
        <v>2.8939355804451399</v>
      </c>
      <c r="M6793" s="2">
        <v>2893935580445140</v>
      </c>
      <c r="N67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3" s="13">
        <f t="shared" si="106"/>
        <v>6792</v>
      </c>
      <c r="P6793" s="2" t="str">
        <f>IF(TablaDatos[[#This Row],[Diabetes]]=0,"No","Si")</f>
        <v>No</v>
      </c>
      <c r="Q6793">
        <v>0</v>
      </c>
      <c r="R6793">
        <f>TablaDatos[[#This Row],[Aux2]]/10000000000000</f>
        <v>2043.42855014574</v>
      </c>
      <c r="S6793" s="1">
        <v>2.04342855014574E+16</v>
      </c>
      <c r="T6793" s="7">
        <f>TablaDatos[[#This Row],[Aux3]]/100000000000000</f>
        <v>200.578735652305</v>
      </c>
      <c r="U6793" s="1">
        <v>2.00578735652305E+16</v>
      </c>
      <c r="V6793">
        <v>140.1</v>
      </c>
      <c r="W6793">
        <v>91.6</v>
      </c>
    </row>
    <row r="6794" spans="1:23">
      <c r="A6794">
        <v>2014</v>
      </c>
      <c r="B6794">
        <v>66</v>
      </c>
      <c r="C6794" t="s">
        <v>16</v>
      </c>
      <c r="D6794" t="s">
        <v>29</v>
      </c>
      <c r="E6794" t="s">
        <v>21</v>
      </c>
      <c r="F6794" t="s">
        <v>24</v>
      </c>
      <c r="G6794" t="s">
        <v>25</v>
      </c>
      <c r="H6794" s="3">
        <v>6477.77</v>
      </c>
      <c r="I6794" t="s">
        <v>21</v>
      </c>
      <c r="J6794" t="s">
        <v>18</v>
      </c>
      <c r="K67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28.9241024032791</v>
      </c>
      <c r="L6794" s="5">
        <f>TablaDatos[[#This Row],[IMC_raw]]/1000000000000000</f>
        <v>28.9241024032791</v>
      </c>
      <c r="M6794" s="2">
        <v>2.89241024032791E+16</v>
      </c>
      <c r="N67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4" s="13">
        <f t="shared" si="106"/>
        <v>6793</v>
      </c>
      <c r="P6794" s="2" t="str">
        <f>IF(TablaDatos[[#This Row],[Diabetes]]=0,"No","Si")</f>
        <v>No</v>
      </c>
      <c r="Q6794">
        <v>0</v>
      </c>
      <c r="R6794">
        <f>TablaDatos[[#This Row],[Aux2]]/10000000000000</f>
        <v>2332.1385672357801</v>
      </c>
      <c r="S6794" s="1">
        <v>2.33213856723578E+16</v>
      </c>
      <c r="T6794" s="7">
        <f>TablaDatos[[#This Row],[Aux3]]/100000000000000</f>
        <v>27.043960187660701</v>
      </c>
      <c r="U6794" s="1">
        <v>2704396018766070</v>
      </c>
      <c r="V6794">
        <v>168.7</v>
      </c>
      <c r="W6794">
        <v>95.8</v>
      </c>
    </row>
    <row r="6795" spans="1:23">
      <c r="A6795">
        <v>2014</v>
      </c>
      <c r="B6795">
        <v>53</v>
      </c>
      <c r="C6795" t="s">
        <v>23</v>
      </c>
      <c r="D6795" t="s">
        <v>30</v>
      </c>
      <c r="E6795" t="s">
        <v>18</v>
      </c>
      <c r="F6795" t="s">
        <v>24</v>
      </c>
      <c r="G6795" t="s">
        <v>20</v>
      </c>
      <c r="H6795" s="3">
        <v>11395.05</v>
      </c>
      <c r="I6795" t="s">
        <v>19</v>
      </c>
      <c r="J6795" t="s">
        <v>22</v>
      </c>
      <c r="K67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28.913994419130599</v>
      </c>
      <c r="L6795" s="6">
        <f>TablaDatos[[#This Row],[IMC_raw]]/1000000000000000</f>
        <v>28.913994419130599</v>
      </c>
      <c r="M6795" s="2">
        <v>2.89139944191306E+16</v>
      </c>
      <c r="N67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5" s="13">
        <f t="shared" si="106"/>
        <v>6794</v>
      </c>
      <c r="P6795" s="2" t="str">
        <f>IF(TablaDatos[[#This Row],[Diabetes]]=0,"No","Si")</f>
        <v>Si</v>
      </c>
      <c r="Q6795">
        <v>1</v>
      </c>
      <c r="R6795">
        <f>TablaDatos[[#This Row],[Aux2]]/10000000000000</f>
        <v>222.44992820662199</v>
      </c>
      <c r="S6795" s="1">
        <v>2224499282066220</v>
      </c>
      <c r="T6795" s="7">
        <f>TablaDatos[[#This Row],[Aux3]]/100000000000000</f>
        <v>27.055016450900101</v>
      </c>
      <c r="U6795" s="1">
        <v>2705501645090010</v>
      </c>
      <c r="V6795">
        <v>148.1</v>
      </c>
      <c r="W6795">
        <v>88.2</v>
      </c>
    </row>
    <row r="6796" spans="1:23">
      <c r="A6796">
        <v>2014</v>
      </c>
      <c r="B6796">
        <v>57</v>
      </c>
      <c r="C6796" t="s">
        <v>16</v>
      </c>
      <c r="D6796" t="s">
        <v>30</v>
      </c>
      <c r="E6796" t="s">
        <v>18</v>
      </c>
      <c r="F6796" t="s">
        <v>24</v>
      </c>
      <c r="G6796" t="s">
        <v>28</v>
      </c>
      <c r="H6796" s="3">
        <v>11750.54</v>
      </c>
      <c r="I6796" t="s">
        <v>21</v>
      </c>
      <c r="J6796" t="s">
        <v>19</v>
      </c>
      <c r="K67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28.862333707853001</v>
      </c>
      <c r="L6796" s="5">
        <f>TablaDatos[[#This Row],[IMC_raw]]/1000000000000000</f>
        <v>28.862333707853001</v>
      </c>
      <c r="M6796" s="2">
        <v>2.8862333707853E+16</v>
      </c>
      <c r="N67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6" s="13">
        <f t="shared" si="106"/>
        <v>6795</v>
      </c>
      <c r="P6796" s="2" t="str">
        <f>IF(TablaDatos[[#This Row],[Diabetes]]=0,"No","Si")</f>
        <v>No</v>
      </c>
      <c r="Q6796">
        <v>0</v>
      </c>
      <c r="R6796">
        <f>TablaDatos[[#This Row],[Aux2]]/10000000000000</f>
        <v>2009.39004197553</v>
      </c>
      <c r="S6796" s="1">
        <v>2.00939004197553E+16</v>
      </c>
      <c r="T6796" s="7">
        <f>TablaDatos[[#This Row],[Aux3]]/100000000000000</f>
        <v>25.693048824782601</v>
      </c>
      <c r="U6796" s="1">
        <v>2569304882478260</v>
      </c>
      <c r="V6796">
        <v>166.9</v>
      </c>
      <c r="W6796">
        <v>99.2</v>
      </c>
    </row>
    <row r="6797" spans="1:23">
      <c r="A6797">
        <v>2014</v>
      </c>
      <c r="B6797">
        <v>63</v>
      </c>
      <c r="C6797" t="s">
        <v>23</v>
      </c>
      <c r="D6797" t="s">
        <v>73</v>
      </c>
      <c r="E6797" t="s">
        <v>21</v>
      </c>
      <c r="F6797" t="s">
        <v>24</v>
      </c>
      <c r="G6797" t="s">
        <v>28</v>
      </c>
      <c r="H6797" s="3">
        <v>22057.07</v>
      </c>
      <c r="I6797" t="s">
        <v>19</v>
      </c>
      <c r="J6797" t="s">
        <v>22</v>
      </c>
      <c r="K67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28.859874605242801</v>
      </c>
      <c r="L6797" s="5">
        <f>TablaDatos[[#This Row],[IMC_raw]]/1000000000000000</f>
        <v>28.859874605242801</v>
      </c>
      <c r="M6797" s="2">
        <v>2.88598746052428E+16</v>
      </c>
      <c r="N67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7" s="13">
        <f t="shared" si="106"/>
        <v>6796</v>
      </c>
      <c r="P6797" s="2" t="str">
        <f>IF(TablaDatos[[#This Row],[Diabetes]]=0,"No","Si")</f>
        <v>No</v>
      </c>
      <c r="Q6797">
        <v>0</v>
      </c>
      <c r="R6797">
        <f>TablaDatos[[#This Row],[Aux2]]/10000000000000</f>
        <v>175.29065172266101</v>
      </c>
      <c r="S6797" s="1">
        <v>1752906517226610</v>
      </c>
      <c r="T6797" s="7">
        <f>TablaDatos[[#This Row],[Aux3]]/100000000000000</f>
        <v>227.47995172527999</v>
      </c>
      <c r="U6797" s="1">
        <v>2.2747995172528E+16</v>
      </c>
      <c r="V6797">
        <v>154.19999999999999</v>
      </c>
      <c r="W6797">
        <v>94</v>
      </c>
    </row>
    <row r="6798" spans="1:23">
      <c r="A6798">
        <v>2014</v>
      </c>
      <c r="B6798">
        <v>54</v>
      </c>
      <c r="C6798" t="s">
        <v>23</v>
      </c>
      <c r="D6798" t="s">
        <v>17</v>
      </c>
      <c r="E6798" t="s">
        <v>18</v>
      </c>
      <c r="F6798" t="s">
        <v>35</v>
      </c>
      <c r="G6798" t="s">
        <v>20</v>
      </c>
      <c r="H6798" s="3">
        <v>25765.81</v>
      </c>
      <c r="I6798" t="s">
        <v>19</v>
      </c>
      <c r="J6798" t="s">
        <v>18</v>
      </c>
      <c r="K67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28.8469403726493</v>
      </c>
      <c r="L6798" s="6">
        <f>TablaDatos[[#This Row],[IMC_raw]]/1000000000000000</f>
        <v>2.8846940372649299</v>
      </c>
      <c r="M6798" s="2">
        <v>2884694037264930</v>
      </c>
      <c r="N67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8" s="13">
        <f t="shared" si="106"/>
        <v>6797</v>
      </c>
      <c r="P6798" s="2" t="str">
        <f>IF(TablaDatos[[#This Row],[Diabetes]]=0,"No","Si")</f>
        <v>No</v>
      </c>
      <c r="Q6798">
        <v>0</v>
      </c>
      <c r="R6798">
        <f>TablaDatos[[#This Row],[Aux2]]/10000000000000</f>
        <v>2112.9894710725298</v>
      </c>
      <c r="S6798" s="1">
        <v>2.11298947107253E+16</v>
      </c>
      <c r="T6798" s="7">
        <f>TablaDatos[[#This Row],[Aux3]]/100000000000000</f>
        <v>211.58962940474001</v>
      </c>
      <c r="U6798" s="1">
        <v>2.1158962940474E+16</v>
      </c>
      <c r="V6798">
        <v>145.5</v>
      </c>
      <c r="W6798">
        <v>87.5</v>
      </c>
    </row>
    <row r="6799" spans="1:23">
      <c r="A6799">
        <v>2014</v>
      </c>
      <c r="B6799">
        <v>61</v>
      </c>
      <c r="C6799" t="s">
        <v>16</v>
      </c>
      <c r="D6799" t="s">
        <v>17</v>
      </c>
      <c r="E6799" t="s">
        <v>21</v>
      </c>
      <c r="F6799" t="s">
        <v>19</v>
      </c>
      <c r="G6799" t="s">
        <v>28</v>
      </c>
      <c r="H6799" s="3">
        <v>18877.939999999999</v>
      </c>
      <c r="I6799" t="s">
        <v>19</v>
      </c>
      <c r="J6799" t="s">
        <v>19</v>
      </c>
      <c r="K67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28.807474078737702</v>
      </c>
      <c r="L6799" s="6">
        <f>TablaDatos[[#This Row],[IMC_raw]]/1000000000000000</f>
        <v>28.807474078737702</v>
      </c>
      <c r="M6799" s="2">
        <v>2.88074740787377E+16</v>
      </c>
      <c r="N67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799" s="13">
        <f t="shared" si="106"/>
        <v>6798</v>
      </c>
      <c r="P6799" s="2" t="str">
        <f>IF(TablaDatos[[#This Row],[Diabetes]]=0,"No","Si")</f>
        <v>No</v>
      </c>
      <c r="Q6799">
        <v>0</v>
      </c>
      <c r="R6799">
        <f>TablaDatos[[#This Row],[Aux2]]/10000000000000</f>
        <v>2323.8061030672402</v>
      </c>
      <c r="S6799" s="1">
        <v>2.32380610306724E+16</v>
      </c>
      <c r="T6799" s="7">
        <f>TablaDatos[[#This Row],[Aux3]]/100000000000000</f>
        <v>282.37335430252</v>
      </c>
      <c r="U6799" s="1">
        <v>2.8237335430252E+16</v>
      </c>
      <c r="V6799">
        <v>172.8</v>
      </c>
      <c r="W6799">
        <v>100.2</v>
      </c>
    </row>
    <row r="6800" spans="1:23">
      <c r="A6800">
        <v>2014</v>
      </c>
      <c r="B6800">
        <v>67</v>
      </c>
      <c r="C6800" t="s">
        <v>16</v>
      </c>
      <c r="D6800" t="s">
        <v>30</v>
      </c>
      <c r="E6800" t="s">
        <v>31</v>
      </c>
      <c r="F6800" t="s">
        <v>24</v>
      </c>
      <c r="G6800" t="s">
        <v>25</v>
      </c>
      <c r="H6800" s="3">
        <v>16891.37</v>
      </c>
      <c r="I6800" t="s">
        <v>21</v>
      </c>
      <c r="J6800" t="s">
        <v>18</v>
      </c>
      <c r="K68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28.806194826893599</v>
      </c>
      <c r="L6800" s="6">
        <f>TablaDatos[[#This Row],[IMC_raw]]/1000000000000000</f>
        <v>28.806194826893599</v>
      </c>
      <c r="M6800" s="2">
        <v>2.88061948268936E+16</v>
      </c>
      <c r="N68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0" s="13">
        <f t="shared" si="106"/>
        <v>6799</v>
      </c>
      <c r="P6800" s="2" t="str">
        <f>IF(TablaDatos[[#This Row],[Diabetes]]=0,"No","Si")</f>
        <v>No</v>
      </c>
      <c r="Q6800">
        <v>0</v>
      </c>
      <c r="R6800">
        <f>TablaDatos[[#This Row],[Aux2]]/10000000000000</f>
        <v>2094.2429401909699</v>
      </c>
      <c r="S6800" s="1">
        <v>2.09424294019097E+16</v>
      </c>
      <c r="T6800" s="7">
        <f>TablaDatos[[#This Row],[Aux3]]/100000000000000</f>
        <v>198.402329649889</v>
      </c>
      <c r="U6800" s="1">
        <v>1.98402329649889E+16</v>
      </c>
      <c r="V6800">
        <v>161.4</v>
      </c>
      <c r="W6800">
        <v>94.9</v>
      </c>
    </row>
    <row r="6801" spans="1:23">
      <c r="A6801">
        <v>2014</v>
      </c>
      <c r="B6801">
        <v>58</v>
      </c>
      <c r="C6801" t="s">
        <v>16</v>
      </c>
      <c r="D6801" t="s">
        <v>26</v>
      </c>
      <c r="E6801" t="s">
        <v>18</v>
      </c>
      <c r="F6801" t="s">
        <v>24</v>
      </c>
      <c r="G6801" t="s">
        <v>28</v>
      </c>
      <c r="H6801" s="3">
        <v>33266.300000000003</v>
      </c>
      <c r="I6801" t="s">
        <v>21</v>
      </c>
      <c r="J6801" t="s">
        <v>18</v>
      </c>
      <c r="K68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28.785478771760399</v>
      </c>
      <c r="L6801" s="6">
        <f>TablaDatos[[#This Row],[IMC_raw]]/1000000000000000</f>
        <v>28.785478771760399</v>
      </c>
      <c r="M6801" s="2">
        <v>2.87854787717604E+16</v>
      </c>
      <c r="N68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1" s="13">
        <f t="shared" si="106"/>
        <v>6800</v>
      </c>
      <c r="P6801" s="2" t="str">
        <f>IF(TablaDatos[[#This Row],[Diabetes]]=0,"No","Si")</f>
        <v>No</v>
      </c>
      <c r="Q6801">
        <v>0</v>
      </c>
      <c r="R6801">
        <f>TablaDatos[[#This Row],[Aux2]]/10000000000000</f>
        <v>2070.3213459990302</v>
      </c>
      <c r="S6801" s="1">
        <v>2.07032134599903E+16</v>
      </c>
      <c r="T6801" s="7">
        <f>TablaDatos[[#This Row],[Aux3]]/100000000000000</f>
        <v>253.58634269532101</v>
      </c>
      <c r="U6801" s="1">
        <v>2.53586342695321E+16</v>
      </c>
      <c r="V6801">
        <v>162.30000000000001</v>
      </c>
      <c r="W6801">
        <v>98.7</v>
      </c>
    </row>
    <row r="6802" spans="1:23">
      <c r="A6802">
        <v>2014</v>
      </c>
      <c r="B6802">
        <v>54</v>
      </c>
      <c r="C6802" t="s">
        <v>23</v>
      </c>
      <c r="D6802" t="s">
        <v>34</v>
      </c>
      <c r="E6802" t="s">
        <v>18</v>
      </c>
      <c r="F6802" t="s">
        <v>35</v>
      </c>
      <c r="G6802" t="s">
        <v>20</v>
      </c>
      <c r="H6802" s="3">
        <v>21108.89</v>
      </c>
      <c r="I6802" t="s">
        <v>19</v>
      </c>
      <c r="J6802" t="s">
        <v>22</v>
      </c>
      <c r="K68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28.749848382182599</v>
      </c>
      <c r="L6802" s="5">
        <f>TablaDatos[[#This Row],[IMC_raw]]/1000000000000000</f>
        <v>28.749848382182599</v>
      </c>
      <c r="M6802" s="2">
        <v>2.87498483821826E+16</v>
      </c>
      <c r="N68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2" s="13">
        <f t="shared" si="106"/>
        <v>6801</v>
      </c>
      <c r="P6802" s="2" t="str">
        <f>IF(TablaDatos[[#This Row],[Diabetes]]=0,"No","Si")</f>
        <v>No</v>
      </c>
      <c r="Q6802">
        <v>0</v>
      </c>
      <c r="R6802">
        <f>TablaDatos[[#This Row],[Aux2]]/10000000000000</f>
        <v>2008.8810848595999</v>
      </c>
      <c r="S6802" s="1">
        <v>2.0088810848596E+16</v>
      </c>
      <c r="T6802" s="7">
        <f>TablaDatos[[#This Row],[Aux3]]/100000000000000</f>
        <v>218.00236292334299</v>
      </c>
      <c r="U6802" s="1">
        <v>2.18002362923343E+16</v>
      </c>
      <c r="V6802">
        <v>139.5</v>
      </c>
      <c r="W6802">
        <v>90.5</v>
      </c>
    </row>
    <row r="6803" spans="1:23">
      <c r="A6803">
        <v>2014</v>
      </c>
      <c r="B6803">
        <v>54</v>
      </c>
      <c r="C6803" t="s">
        <v>16</v>
      </c>
      <c r="D6803" t="s">
        <v>72</v>
      </c>
      <c r="E6803" t="s">
        <v>19</v>
      </c>
      <c r="F6803" t="s">
        <v>35</v>
      </c>
      <c r="G6803" t="s">
        <v>20</v>
      </c>
      <c r="H6803" s="3">
        <v>21881.5</v>
      </c>
      <c r="I6803" t="s">
        <v>19</v>
      </c>
      <c r="J6803" t="s">
        <v>18</v>
      </c>
      <c r="K68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28.727434553455602</v>
      </c>
      <c r="L6803" s="6">
        <f>TablaDatos[[#This Row],[IMC_raw]]/1000000000000000</f>
        <v>2.8727434553455602</v>
      </c>
      <c r="M6803" s="2">
        <v>2872743455345560</v>
      </c>
      <c r="N68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3" s="13">
        <f t="shared" si="106"/>
        <v>6802</v>
      </c>
      <c r="P6803" s="2" t="str">
        <f>IF(TablaDatos[[#This Row],[Diabetes]]=0,"No","Si")</f>
        <v>No</v>
      </c>
      <c r="Q6803">
        <v>0</v>
      </c>
      <c r="R6803">
        <f>TablaDatos[[#This Row],[Aux2]]/10000000000000</f>
        <v>1879.48867492002</v>
      </c>
      <c r="S6803" s="1">
        <v>1.87948867492002E+16</v>
      </c>
      <c r="T6803" s="7">
        <f>TablaDatos[[#This Row],[Aux3]]/100000000000000</f>
        <v>22.350418555143399</v>
      </c>
      <c r="U6803" s="1">
        <v>2235041855514340</v>
      </c>
      <c r="V6803">
        <v>149.69999999999999</v>
      </c>
      <c r="W6803">
        <v>89.9</v>
      </c>
    </row>
    <row r="6804" spans="1:23">
      <c r="A6804">
        <v>2014</v>
      </c>
      <c r="B6804">
        <v>64</v>
      </c>
      <c r="C6804" t="s">
        <v>23</v>
      </c>
      <c r="D6804" t="s">
        <v>26</v>
      </c>
      <c r="E6804" t="s">
        <v>18</v>
      </c>
      <c r="F6804" t="s">
        <v>19</v>
      </c>
      <c r="G6804" t="s">
        <v>28</v>
      </c>
      <c r="H6804" s="3">
        <v>17236.29</v>
      </c>
      <c r="I6804" t="s">
        <v>19</v>
      </c>
      <c r="J6804" t="s">
        <v>22</v>
      </c>
      <c r="K68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28.705825715400699</v>
      </c>
      <c r="L6804" s="5">
        <f>TablaDatos[[#This Row],[IMC_raw]]/1000000000000000</f>
        <v>28.705825715400699</v>
      </c>
      <c r="M6804" s="2">
        <v>2.87058257154007E+16</v>
      </c>
      <c r="N68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4" s="13">
        <f t="shared" si="106"/>
        <v>6803</v>
      </c>
      <c r="P6804" s="2" t="str">
        <f>IF(TablaDatos[[#This Row],[Diabetes]]=0,"No","Si")</f>
        <v>No</v>
      </c>
      <c r="Q6804">
        <v>0</v>
      </c>
      <c r="R6804">
        <f>TablaDatos[[#This Row],[Aux2]]/10000000000000</f>
        <v>1955.47208302789</v>
      </c>
      <c r="S6804" s="1">
        <v>1.95547208302789E+16</v>
      </c>
      <c r="T6804" s="7">
        <f>TablaDatos[[#This Row],[Aux3]]/100000000000000</f>
        <v>187.701381381217</v>
      </c>
      <c r="U6804" s="1">
        <v>1.87701381381217E+16</v>
      </c>
      <c r="V6804">
        <v>148.5</v>
      </c>
      <c r="W6804">
        <v>87.9</v>
      </c>
    </row>
    <row r="6805" spans="1:23">
      <c r="A6805">
        <v>2014</v>
      </c>
      <c r="B6805">
        <v>65</v>
      </c>
      <c r="C6805" t="s">
        <v>23</v>
      </c>
      <c r="D6805" t="s">
        <v>73</v>
      </c>
      <c r="E6805" t="s">
        <v>21</v>
      </c>
      <c r="F6805" t="s">
        <v>24</v>
      </c>
      <c r="G6805" t="s">
        <v>25</v>
      </c>
      <c r="H6805" s="3">
        <v>17717.599999999999</v>
      </c>
      <c r="I6805" t="s">
        <v>19</v>
      </c>
      <c r="J6805" t="s">
        <v>18</v>
      </c>
      <c r="K68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28.6907072066839</v>
      </c>
      <c r="L6805" s="6">
        <f>TablaDatos[[#This Row],[IMC_raw]]/1000000000000000</f>
        <v>2.8690707206683901</v>
      </c>
      <c r="M6805" s="2">
        <v>2869070720668390</v>
      </c>
      <c r="N68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5" s="13">
        <f t="shared" si="106"/>
        <v>6804</v>
      </c>
      <c r="P6805" s="2" t="str">
        <f>IF(TablaDatos[[#This Row],[Diabetes]]=0,"No","Si")</f>
        <v>Si</v>
      </c>
      <c r="Q6805">
        <v>1</v>
      </c>
      <c r="R6805">
        <f>TablaDatos[[#This Row],[Aux2]]/10000000000000</f>
        <v>2014.83295868804</v>
      </c>
      <c r="S6805" s="1">
        <v>2.01483295868804E+16</v>
      </c>
      <c r="T6805" s="7">
        <f>TablaDatos[[#This Row],[Aux3]]/100000000000000</f>
        <v>228.49328212101199</v>
      </c>
      <c r="U6805" s="1">
        <v>2.28493282121012E+16</v>
      </c>
      <c r="V6805">
        <v>160</v>
      </c>
      <c r="W6805">
        <v>101.2</v>
      </c>
    </row>
    <row r="6806" spans="1:23">
      <c r="A6806">
        <v>2014</v>
      </c>
      <c r="B6806">
        <v>66</v>
      </c>
      <c r="C6806" t="s">
        <v>16</v>
      </c>
      <c r="D6806" t="s">
        <v>42</v>
      </c>
      <c r="E6806" t="s">
        <v>21</v>
      </c>
      <c r="F6806" t="s">
        <v>24</v>
      </c>
      <c r="G6806" t="s">
        <v>25</v>
      </c>
      <c r="H6806" s="3">
        <v>10964.78</v>
      </c>
      <c r="I6806" t="s">
        <v>21</v>
      </c>
      <c r="J6806" t="s">
        <v>18</v>
      </c>
      <c r="K68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28.684639987238199</v>
      </c>
      <c r="L6806" s="6">
        <f>TablaDatos[[#This Row],[IMC_raw]]/1000000000000000</f>
        <v>28.684639987238199</v>
      </c>
      <c r="M6806" s="2">
        <v>2.86846399872382E+16</v>
      </c>
      <c r="N68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6" s="13">
        <f t="shared" si="106"/>
        <v>6805</v>
      </c>
      <c r="P6806" s="2" t="str">
        <f>IF(TablaDatos[[#This Row],[Diabetes]]=0,"No","Si")</f>
        <v>No</v>
      </c>
      <c r="Q6806">
        <v>0</v>
      </c>
      <c r="R6806">
        <f>TablaDatos[[#This Row],[Aux2]]/10000000000000</f>
        <v>2122.35120947015</v>
      </c>
      <c r="S6806" s="1">
        <v>2.12235120947015E+16</v>
      </c>
      <c r="T6806" s="7">
        <f>TablaDatos[[#This Row],[Aux3]]/100000000000000</f>
        <v>248.431597555774</v>
      </c>
      <c r="U6806" s="1">
        <v>2.48431597555774E+16</v>
      </c>
      <c r="V6806">
        <v>164.1</v>
      </c>
      <c r="W6806">
        <v>100.3</v>
      </c>
    </row>
    <row r="6807" spans="1:23">
      <c r="A6807">
        <v>2014</v>
      </c>
      <c r="B6807">
        <v>42</v>
      </c>
      <c r="C6807" t="s">
        <v>16</v>
      </c>
      <c r="D6807" t="s">
        <v>33</v>
      </c>
      <c r="E6807" t="s">
        <v>18</v>
      </c>
      <c r="F6807" t="s">
        <v>19</v>
      </c>
      <c r="G6807" t="s">
        <v>39</v>
      </c>
      <c r="H6807" s="3">
        <v>36869.279999999999</v>
      </c>
      <c r="I6807" t="s">
        <v>21</v>
      </c>
      <c r="J6807" t="s">
        <v>21</v>
      </c>
      <c r="K68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28.678380541275999</v>
      </c>
      <c r="L6807" s="6">
        <f>TablaDatos[[#This Row],[IMC_raw]]/1000000000000000</f>
        <v>28.678380541275999</v>
      </c>
      <c r="M6807" s="2">
        <v>2.8678380541276E+16</v>
      </c>
      <c r="N68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7" s="13">
        <f t="shared" si="106"/>
        <v>6806</v>
      </c>
      <c r="P6807" s="2" t="str">
        <f>IF(TablaDatos[[#This Row],[Diabetes]]=0,"No","Si")</f>
        <v>No</v>
      </c>
      <c r="Q6807">
        <v>0</v>
      </c>
      <c r="R6807">
        <f>TablaDatos[[#This Row],[Aux2]]/10000000000000</f>
        <v>2063.6802761546401</v>
      </c>
      <c r="S6807" s="1">
        <v>2.06368027615464E+16</v>
      </c>
      <c r="T6807" s="7">
        <f>TablaDatos[[#This Row],[Aux3]]/100000000000000</f>
        <v>21.237879071574898</v>
      </c>
      <c r="U6807" s="1">
        <v>2123787907157490</v>
      </c>
      <c r="V6807">
        <v>138.9</v>
      </c>
      <c r="W6807">
        <v>91.9</v>
      </c>
    </row>
    <row r="6808" spans="1:23">
      <c r="A6808">
        <v>2014</v>
      </c>
      <c r="B6808">
        <v>63</v>
      </c>
      <c r="C6808" t="s">
        <v>23</v>
      </c>
      <c r="D6808" t="s">
        <v>73</v>
      </c>
      <c r="E6808" t="s">
        <v>21</v>
      </c>
      <c r="F6808" t="s">
        <v>24</v>
      </c>
      <c r="G6808" t="s">
        <v>28</v>
      </c>
      <c r="H6808" s="3">
        <v>27749.31</v>
      </c>
      <c r="I6808" t="s">
        <v>21</v>
      </c>
      <c r="J6808" t="s">
        <v>18</v>
      </c>
      <c r="K68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28.657925589884499</v>
      </c>
      <c r="L6808" s="5">
        <f>TablaDatos[[#This Row],[IMC_raw]]/1000000000000000</f>
        <v>28.657925589884499</v>
      </c>
      <c r="M6808" s="2">
        <v>2.86579255898845E+16</v>
      </c>
      <c r="N68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8" s="13">
        <f t="shared" si="106"/>
        <v>6807</v>
      </c>
      <c r="P6808" s="2" t="str">
        <f>IF(TablaDatos[[#This Row],[Diabetes]]=0,"No","Si")</f>
        <v>No</v>
      </c>
      <c r="Q6808">
        <v>0</v>
      </c>
      <c r="R6808">
        <f>TablaDatos[[#This Row],[Aux2]]/10000000000000</f>
        <v>2412.7102916529702</v>
      </c>
      <c r="S6808" s="1">
        <v>2.41271029165297E+16</v>
      </c>
      <c r="T6808" s="7">
        <f>TablaDatos[[#This Row],[Aux3]]/100000000000000</f>
        <v>251.00010737705401</v>
      </c>
      <c r="U6808" s="1">
        <v>2.51000107377054E+16</v>
      </c>
      <c r="V6808">
        <v>161.1</v>
      </c>
      <c r="W6808">
        <v>100.1</v>
      </c>
    </row>
    <row r="6809" spans="1:23">
      <c r="A6809">
        <v>2014</v>
      </c>
      <c r="B6809">
        <v>42</v>
      </c>
      <c r="C6809" t="s">
        <v>23</v>
      </c>
      <c r="D6809" t="s">
        <v>74</v>
      </c>
      <c r="E6809" t="s">
        <v>18</v>
      </c>
      <c r="F6809" t="s">
        <v>24</v>
      </c>
      <c r="G6809" t="s">
        <v>39</v>
      </c>
      <c r="H6809" s="3">
        <v>13145.07</v>
      </c>
      <c r="I6809" t="s">
        <v>21</v>
      </c>
      <c r="J6809" t="s">
        <v>19</v>
      </c>
      <c r="K68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28.648396441455901</v>
      </c>
      <c r="L6809" s="5">
        <f>TablaDatos[[#This Row],[IMC_raw]]/1000000000000000</f>
        <v>2.8648396441455901</v>
      </c>
      <c r="M6809" s="2">
        <v>2864839644145590</v>
      </c>
      <c r="N68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09" s="13">
        <f t="shared" si="106"/>
        <v>6808</v>
      </c>
      <c r="P6809" s="2" t="str">
        <f>IF(TablaDatos[[#This Row],[Diabetes]]=0,"No","Si")</f>
        <v>No</v>
      </c>
      <c r="Q6809">
        <v>0</v>
      </c>
      <c r="R6809">
        <f>TablaDatos[[#This Row],[Aux2]]/10000000000000</f>
        <v>217.638563328538</v>
      </c>
      <c r="S6809" s="1">
        <v>2176385633285380</v>
      </c>
      <c r="T6809" s="7">
        <f>TablaDatos[[#This Row],[Aux3]]/100000000000000</f>
        <v>267.837305201991</v>
      </c>
      <c r="U6809" s="1">
        <v>2.67837305201991E+16</v>
      </c>
      <c r="V6809">
        <v>148.5</v>
      </c>
      <c r="W6809">
        <v>89.6</v>
      </c>
    </row>
    <row r="6810" spans="1:23">
      <c r="A6810">
        <v>2014</v>
      </c>
      <c r="B6810">
        <v>52</v>
      </c>
      <c r="C6810" t="s">
        <v>16</v>
      </c>
      <c r="D6810" t="s">
        <v>29</v>
      </c>
      <c r="E6810" t="s">
        <v>18</v>
      </c>
      <c r="F6810" t="s">
        <v>35</v>
      </c>
      <c r="G6810" t="s">
        <v>20</v>
      </c>
      <c r="H6810" s="3">
        <v>17522.7</v>
      </c>
      <c r="I6810" t="s">
        <v>19</v>
      </c>
      <c r="J6810" t="s">
        <v>22</v>
      </c>
      <c r="K68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28.6301892638987</v>
      </c>
      <c r="L6810" s="6">
        <f>TablaDatos[[#This Row],[IMC_raw]]/1000000000000000</f>
        <v>28.6301892638987</v>
      </c>
      <c r="M6810" s="2">
        <v>2.86301892638987E+16</v>
      </c>
      <c r="N68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0" s="13">
        <f t="shared" si="106"/>
        <v>6809</v>
      </c>
      <c r="P6810" s="2" t="str">
        <f>IF(TablaDatos[[#This Row],[Diabetes]]=0,"No","Si")</f>
        <v>No</v>
      </c>
      <c r="Q6810">
        <v>0</v>
      </c>
      <c r="R6810">
        <f>TablaDatos[[#This Row],[Aux2]]/10000000000000</f>
        <v>1892.29204697828</v>
      </c>
      <c r="S6810" s="1">
        <v>1.89229204697828E+16</v>
      </c>
      <c r="T6810" s="7">
        <f>TablaDatos[[#This Row],[Aux3]]/100000000000000</f>
        <v>217.30757814323999</v>
      </c>
      <c r="U6810" s="1">
        <v>2.1730757814324E+16</v>
      </c>
      <c r="V6810">
        <v>137</v>
      </c>
      <c r="W6810">
        <v>91.8</v>
      </c>
    </row>
    <row r="6811" spans="1:23">
      <c r="A6811">
        <v>2014</v>
      </c>
      <c r="B6811">
        <v>58</v>
      </c>
      <c r="C6811" t="s">
        <v>16</v>
      </c>
      <c r="D6811" t="s">
        <v>36</v>
      </c>
      <c r="E6811" t="s">
        <v>21</v>
      </c>
      <c r="F6811" t="s">
        <v>19</v>
      </c>
      <c r="G6811" t="s">
        <v>28</v>
      </c>
      <c r="H6811" s="3">
        <v>17859.650000000001</v>
      </c>
      <c r="I6811" t="s">
        <v>21</v>
      </c>
      <c r="J6811" t="s">
        <v>19</v>
      </c>
      <c r="K68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28.616563479236401</v>
      </c>
      <c r="L6811" s="6">
        <f>TablaDatos[[#This Row],[IMC_raw]]/1000000000000000</f>
        <v>2.8616563479236401</v>
      </c>
      <c r="M6811" s="2">
        <v>2861656347923640</v>
      </c>
      <c r="N68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1" s="13">
        <f t="shared" si="106"/>
        <v>6810</v>
      </c>
      <c r="P6811" s="2" t="str">
        <f>IF(TablaDatos[[#This Row],[Diabetes]]=0,"No","Si")</f>
        <v>No</v>
      </c>
      <c r="Q6811">
        <v>0</v>
      </c>
      <c r="R6811">
        <f>TablaDatos[[#This Row],[Aux2]]/10000000000000</f>
        <v>1959.12470351192</v>
      </c>
      <c r="S6811" s="1">
        <v>1.95912470351192E+16</v>
      </c>
      <c r="T6811" s="7">
        <f>TablaDatos[[#This Row],[Aux3]]/100000000000000</f>
        <v>217.062075483347</v>
      </c>
      <c r="U6811" s="1">
        <v>2.17062075483347E+16</v>
      </c>
      <c r="V6811">
        <v>164.6</v>
      </c>
      <c r="W6811">
        <v>102.7</v>
      </c>
    </row>
    <row r="6812" spans="1:23">
      <c r="A6812">
        <v>2014</v>
      </c>
      <c r="B6812">
        <v>55</v>
      </c>
      <c r="C6812" t="s">
        <v>23</v>
      </c>
      <c r="D6812" t="s">
        <v>73</v>
      </c>
      <c r="E6812" t="s">
        <v>19</v>
      </c>
      <c r="F6812" t="s">
        <v>24</v>
      </c>
      <c r="G6812" t="s">
        <v>28</v>
      </c>
      <c r="H6812" s="3">
        <v>24199.95</v>
      </c>
      <c r="I6812" t="s">
        <v>19</v>
      </c>
      <c r="J6812" t="s">
        <v>22</v>
      </c>
      <c r="K68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28.5786343256114</v>
      </c>
      <c r="L6812" s="5">
        <f>TablaDatos[[#This Row],[IMC_raw]]/100000000000000</f>
        <v>28.5786343256114</v>
      </c>
      <c r="M6812" s="2">
        <v>2857863432561140</v>
      </c>
      <c r="N68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2" s="13">
        <f t="shared" si="106"/>
        <v>6811</v>
      </c>
      <c r="P6812" s="2" t="str">
        <f>IF(TablaDatos[[#This Row],[Diabetes]]=0,"No","Si")</f>
        <v>No</v>
      </c>
      <c r="Q6812">
        <v>0</v>
      </c>
      <c r="R6812">
        <f>TablaDatos[[#This Row],[Aux2]]/10000000000000</f>
        <v>2175.2171024115601</v>
      </c>
      <c r="S6812" s="1">
        <v>2.17521710241156E+16</v>
      </c>
      <c r="T6812" s="7">
        <f>TablaDatos[[#This Row],[Aux3]]/100000000000000</f>
        <v>221.50262588838501</v>
      </c>
      <c r="U6812" s="1">
        <v>2.21502625888385E+16</v>
      </c>
      <c r="V6812">
        <v>152.80000000000001</v>
      </c>
      <c r="W6812">
        <v>90.2</v>
      </c>
    </row>
    <row r="6813" spans="1:23">
      <c r="A6813">
        <v>2014</v>
      </c>
      <c r="B6813">
        <v>63</v>
      </c>
      <c r="C6813" t="s">
        <v>23</v>
      </c>
      <c r="D6813" t="s">
        <v>36</v>
      </c>
      <c r="E6813" t="s">
        <v>18</v>
      </c>
      <c r="F6813" t="s">
        <v>24</v>
      </c>
      <c r="G6813" t="s">
        <v>28</v>
      </c>
      <c r="H6813" s="3">
        <v>12088.94</v>
      </c>
      <c r="I6813" t="s">
        <v>21</v>
      </c>
      <c r="J6813" t="s">
        <v>22</v>
      </c>
      <c r="K68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28.576688653620501</v>
      </c>
      <c r="L6813" s="5">
        <f>TablaDatos[[#This Row],[IMC_raw]]/1000000000000000</f>
        <v>2.8576688653620499</v>
      </c>
      <c r="M6813" s="2">
        <v>2857668865362050</v>
      </c>
      <c r="N68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3" s="13">
        <f t="shared" si="106"/>
        <v>6812</v>
      </c>
      <c r="P6813" s="2" t="str">
        <f>IF(TablaDatos[[#This Row],[Diabetes]]=0,"No","Si")</f>
        <v>No</v>
      </c>
      <c r="Q6813">
        <v>0</v>
      </c>
      <c r="R6813">
        <f>TablaDatos[[#This Row],[Aux2]]/10000000000000</f>
        <v>1882.6533483636499</v>
      </c>
      <c r="S6813" s="1">
        <v>1.88265334836365E+16</v>
      </c>
      <c r="T6813" s="7">
        <f>TablaDatos[[#This Row],[Aux3]]/100000000000000</f>
        <v>220.24707616716501</v>
      </c>
      <c r="U6813" s="1">
        <v>2.20247076167165E+16</v>
      </c>
      <c r="V6813">
        <v>147</v>
      </c>
      <c r="W6813">
        <v>95.4</v>
      </c>
    </row>
    <row r="6814" spans="1:23">
      <c r="A6814">
        <v>2014</v>
      </c>
      <c r="B6814">
        <v>53</v>
      </c>
      <c r="C6814" t="s">
        <v>16</v>
      </c>
      <c r="D6814" t="s">
        <v>71</v>
      </c>
      <c r="E6814" t="s">
        <v>19</v>
      </c>
      <c r="F6814" t="s">
        <v>24</v>
      </c>
      <c r="G6814" t="s">
        <v>20</v>
      </c>
      <c r="H6814" s="3">
        <v>20047.150000000001</v>
      </c>
      <c r="I6814" t="s">
        <v>19</v>
      </c>
      <c r="J6814" t="s">
        <v>22</v>
      </c>
      <c r="K68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28.561679639241799</v>
      </c>
      <c r="L6814" s="6">
        <f>TablaDatos[[#This Row],[IMC_raw]]/1000000000000000</f>
        <v>28.561679639241799</v>
      </c>
      <c r="M6814" s="2">
        <v>2.85616796392418E+16</v>
      </c>
      <c r="N68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4" s="13">
        <f t="shared" si="106"/>
        <v>6813</v>
      </c>
      <c r="P6814" s="2" t="str">
        <f>IF(TablaDatos[[#This Row],[Diabetes]]=0,"No","Si")</f>
        <v>No</v>
      </c>
      <c r="Q6814">
        <v>0</v>
      </c>
      <c r="R6814">
        <f>TablaDatos[[#This Row],[Aux2]]/10000000000000</f>
        <v>2057.2665455696701</v>
      </c>
      <c r="S6814" s="1">
        <v>2.05726654556967E+16</v>
      </c>
      <c r="T6814" s="7">
        <f>TablaDatos[[#This Row],[Aux3]]/100000000000000</f>
        <v>26.877437331566298</v>
      </c>
      <c r="U6814" s="1">
        <v>2687743733156630</v>
      </c>
      <c r="V6814">
        <v>147.1</v>
      </c>
      <c r="W6814">
        <v>89</v>
      </c>
    </row>
    <row r="6815" spans="1:23">
      <c r="A6815">
        <v>2014</v>
      </c>
      <c r="B6815">
        <v>63</v>
      </c>
      <c r="C6815" t="s">
        <v>23</v>
      </c>
      <c r="D6815" t="s">
        <v>72</v>
      </c>
      <c r="E6815" t="s">
        <v>18</v>
      </c>
      <c r="F6815" t="s">
        <v>24</v>
      </c>
      <c r="G6815" t="s">
        <v>28</v>
      </c>
      <c r="H6815" s="3">
        <v>15774.55</v>
      </c>
      <c r="I6815" t="s">
        <v>21</v>
      </c>
      <c r="J6815" t="s">
        <v>18</v>
      </c>
      <c r="K68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28.548288955736201</v>
      </c>
      <c r="L6815" s="6">
        <f>TablaDatos[[#This Row],[IMC_raw]]/1000000000000000</f>
        <v>28.548288955736201</v>
      </c>
      <c r="M6815" s="2">
        <v>2.85482889557362E+16</v>
      </c>
      <c r="N68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5" s="13">
        <f t="shared" si="106"/>
        <v>6814</v>
      </c>
      <c r="P6815" s="2" t="str">
        <f>IF(TablaDatos[[#This Row],[Diabetes]]=0,"No","Si")</f>
        <v>No</v>
      </c>
      <c r="Q6815">
        <v>0</v>
      </c>
      <c r="R6815">
        <f>TablaDatos[[#This Row],[Aux2]]/10000000000000</f>
        <v>219.93829272463901</v>
      </c>
      <c r="S6815" s="1">
        <v>2199382927246390</v>
      </c>
      <c r="T6815" s="7">
        <f>TablaDatos[[#This Row],[Aux3]]/100000000000000</f>
        <v>247.77362003742999</v>
      </c>
      <c r="U6815" s="1">
        <v>2.4777362003743E+16</v>
      </c>
      <c r="V6815">
        <v>151.30000000000001</v>
      </c>
      <c r="W6815">
        <v>93.8</v>
      </c>
    </row>
    <row r="6816" spans="1:23">
      <c r="A6816">
        <v>2014</v>
      </c>
      <c r="B6816">
        <v>48</v>
      </c>
      <c r="C6816" t="s">
        <v>23</v>
      </c>
      <c r="D6816" t="s">
        <v>17</v>
      </c>
      <c r="E6816" t="s">
        <v>18</v>
      </c>
      <c r="F6816" t="s">
        <v>19</v>
      </c>
      <c r="G6816" t="s">
        <v>20</v>
      </c>
      <c r="H6816" s="3">
        <v>24571.1</v>
      </c>
      <c r="I6816" t="s">
        <v>19</v>
      </c>
      <c r="J6816" t="s">
        <v>18</v>
      </c>
      <c r="K68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28.539179371661398</v>
      </c>
      <c r="L6816" s="6">
        <f>TablaDatos[[#This Row],[IMC_raw]]/1000000000000000</f>
        <v>2.8539179371661398</v>
      </c>
      <c r="M6816" s="2">
        <v>2853917937166140</v>
      </c>
      <c r="N68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6" s="13">
        <f t="shared" si="106"/>
        <v>6815</v>
      </c>
      <c r="P6816" s="2" t="str">
        <f>IF(TablaDatos[[#This Row],[Diabetes]]=0,"No","Si")</f>
        <v>No</v>
      </c>
      <c r="Q6816">
        <v>0</v>
      </c>
      <c r="R6816">
        <f>TablaDatos[[#This Row],[Aux2]]/10000000000000</f>
        <v>2302.6164019146499</v>
      </c>
      <c r="S6816" s="1">
        <v>2.30261640191465E+16</v>
      </c>
      <c r="T6816" s="7">
        <f>TablaDatos[[#This Row],[Aux3]]/100000000000000</f>
        <v>238.47359877331101</v>
      </c>
      <c r="U6816" s="1">
        <v>2.38473598773311E+16</v>
      </c>
      <c r="V6816">
        <v>145.1</v>
      </c>
      <c r="W6816">
        <v>90.8</v>
      </c>
    </row>
    <row r="6817" spans="1:23">
      <c r="A6817">
        <v>2014</v>
      </c>
      <c r="B6817">
        <v>45</v>
      </c>
      <c r="C6817" t="s">
        <v>16</v>
      </c>
      <c r="D6817" t="s">
        <v>17</v>
      </c>
      <c r="E6817" t="s">
        <v>21</v>
      </c>
      <c r="F6817" t="s">
        <v>40</v>
      </c>
      <c r="G6817" t="s">
        <v>20</v>
      </c>
      <c r="H6817" s="3">
        <v>42314.74</v>
      </c>
      <c r="I6817" t="s">
        <v>19</v>
      </c>
      <c r="J6817" t="s">
        <v>21</v>
      </c>
      <c r="K68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28.4764741728372</v>
      </c>
      <c r="L6817" s="5">
        <f>TablaDatos[[#This Row],[IMC_raw]]/1000000000000000</f>
        <v>2.8476474172837198</v>
      </c>
      <c r="M6817" s="2">
        <v>2847647417283720</v>
      </c>
      <c r="N68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7" s="13">
        <f t="shared" si="106"/>
        <v>6816</v>
      </c>
      <c r="P6817" s="2" t="str">
        <f>IF(TablaDatos[[#This Row],[Diabetes]]=0,"No","Si")</f>
        <v>No</v>
      </c>
      <c r="Q6817">
        <v>0</v>
      </c>
      <c r="R6817">
        <f>TablaDatos[[#This Row],[Aux2]]/10000000000000</f>
        <v>1787.9044277466801</v>
      </c>
      <c r="S6817" s="1">
        <v>1.78790442774668E+16</v>
      </c>
      <c r="T6817" s="7">
        <f>TablaDatos[[#This Row],[Aux3]]/100000000000000</f>
        <v>182.66473124201599</v>
      </c>
      <c r="U6817" s="1">
        <v>1.82664731242016E+16</v>
      </c>
      <c r="V6817">
        <v>143.9</v>
      </c>
      <c r="W6817">
        <v>91</v>
      </c>
    </row>
    <row r="6818" spans="1:23">
      <c r="A6818">
        <v>2014</v>
      </c>
      <c r="B6818">
        <v>66</v>
      </c>
      <c r="C6818" t="s">
        <v>16</v>
      </c>
      <c r="D6818" t="s">
        <v>73</v>
      </c>
      <c r="E6818" t="s">
        <v>21</v>
      </c>
      <c r="F6818" t="s">
        <v>24</v>
      </c>
      <c r="G6818" t="s">
        <v>25</v>
      </c>
      <c r="H6818" s="3">
        <v>19011.740000000002</v>
      </c>
      <c r="I6818" t="s">
        <v>21</v>
      </c>
      <c r="J6818" t="s">
        <v>22</v>
      </c>
      <c r="K68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28.442341964222599</v>
      </c>
      <c r="L6818" s="6">
        <f>TablaDatos[[#This Row],[IMC_raw]]/1000000000000000</f>
        <v>28.442341964222599</v>
      </c>
      <c r="M6818" s="2">
        <v>2.84423419642226E+16</v>
      </c>
      <c r="N68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8" s="13">
        <f t="shared" si="106"/>
        <v>6817</v>
      </c>
      <c r="P6818" s="2" t="str">
        <f>IF(TablaDatos[[#This Row],[Diabetes]]=0,"No","Si")</f>
        <v>No</v>
      </c>
      <c r="Q6818">
        <v>0</v>
      </c>
      <c r="R6818">
        <f>TablaDatos[[#This Row],[Aux2]]/10000000000000</f>
        <v>2259.2067567060599</v>
      </c>
      <c r="S6818" s="1">
        <v>2.25920675670606E+16</v>
      </c>
      <c r="T6818" s="7">
        <f>TablaDatos[[#This Row],[Aux3]]/100000000000000</f>
        <v>26.552384827478502</v>
      </c>
      <c r="U6818" s="1">
        <v>2655238482747850</v>
      </c>
      <c r="V6818">
        <v>166.4</v>
      </c>
      <c r="W6818">
        <v>95.6</v>
      </c>
    </row>
    <row r="6819" spans="1:23">
      <c r="A6819">
        <v>2014</v>
      </c>
      <c r="B6819">
        <v>44</v>
      </c>
      <c r="C6819" t="s">
        <v>23</v>
      </c>
      <c r="D6819" t="s">
        <v>17</v>
      </c>
      <c r="E6819" t="s">
        <v>18</v>
      </c>
      <c r="F6819" t="s">
        <v>35</v>
      </c>
      <c r="G6819" t="s">
        <v>39</v>
      </c>
      <c r="H6819" s="3">
        <v>11647.29</v>
      </c>
      <c r="I6819" t="s">
        <v>19</v>
      </c>
      <c r="J6819" t="s">
        <v>18</v>
      </c>
      <c r="K68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28.442246732005401</v>
      </c>
      <c r="L6819" s="5">
        <f>TablaDatos[[#This Row],[IMC_raw]]/1000000000000000</f>
        <v>28.442246732005401</v>
      </c>
      <c r="M6819" s="2">
        <v>2.84422467320054E+16</v>
      </c>
      <c r="N68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19" s="13">
        <f t="shared" si="106"/>
        <v>6818</v>
      </c>
      <c r="P6819" s="2" t="str">
        <f>IF(TablaDatos[[#This Row],[Diabetes]]=0,"No","Si")</f>
        <v>No</v>
      </c>
      <c r="Q6819">
        <v>0</v>
      </c>
      <c r="R6819">
        <f>TablaDatos[[#This Row],[Aux2]]/10000000000000</f>
        <v>1961.4708543419199</v>
      </c>
      <c r="S6819" s="1">
        <v>1.96147085434192E+16</v>
      </c>
      <c r="T6819" s="7">
        <f>TablaDatos[[#This Row],[Aux3]]/100000000000000</f>
        <v>185.407130333781</v>
      </c>
      <c r="U6819" s="1">
        <v>1.85407130333781E+16</v>
      </c>
      <c r="V6819">
        <v>140.30000000000001</v>
      </c>
      <c r="W6819">
        <v>94.5</v>
      </c>
    </row>
    <row r="6820" spans="1:23">
      <c r="A6820">
        <v>2014</v>
      </c>
      <c r="B6820">
        <v>50</v>
      </c>
      <c r="C6820" t="s">
        <v>16</v>
      </c>
      <c r="D6820" t="s">
        <v>29</v>
      </c>
      <c r="E6820" t="s">
        <v>18</v>
      </c>
      <c r="F6820" t="s">
        <v>24</v>
      </c>
      <c r="G6820" t="s">
        <v>20</v>
      </c>
      <c r="H6820" s="3">
        <v>20671.55</v>
      </c>
      <c r="I6820" t="s">
        <v>19</v>
      </c>
      <c r="J6820" t="s">
        <v>22</v>
      </c>
      <c r="K68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28.4035281530765</v>
      </c>
      <c r="L6820" s="6">
        <f>TablaDatos[[#This Row],[IMC_raw]]/100000000000000</f>
        <v>28.4035281530765</v>
      </c>
      <c r="M6820" s="2">
        <v>2840352815307650</v>
      </c>
      <c r="N68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0" s="13">
        <f t="shared" si="106"/>
        <v>6819</v>
      </c>
      <c r="P6820" s="2" t="str">
        <f>IF(TablaDatos[[#This Row],[Diabetes]]=0,"No","Si")</f>
        <v>No</v>
      </c>
      <c r="Q6820">
        <v>0</v>
      </c>
      <c r="R6820">
        <f>TablaDatos[[#This Row],[Aux2]]/10000000000000</f>
        <v>194.29881300578799</v>
      </c>
      <c r="S6820" s="1">
        <v>1942988130057880</v>
      </c>
      <c r="T6820" s="7">
        <f>TablaDatos[[#This Row],[Aux3]]/100000000000000</f>
        <v>21.706877074837301</v>
      </c>
      <c r="U6820" s="1">
        <v>2170687707483730</v>
      </c>
      <c r="V6820">
        <v>149.4</v>
      </c>
      <c r="W6820">
        <v>85.2</v>
      </c>
    </row>
    <row r="6821" spans="1:23">
      <c r="A6821">
        <v>2014</v>
      </c>
      <c r="B6821">
        <v>60</v>
      </c>
      <c r="C6821" t="s">
        <v>16</v>
      </c>
      <c r="D6821" t="s">
        <v>17</v>
      </c>
      <c r="E6821" t="s">
        <v>18</v>
      </c>
      <c r="F6821" t="s">
        <v>35</v>
      </c>
      <c r="G6821" t="s">
        <v>28</v>
      </c>
      <c r="H6821" s="3">
        <v>17427.060000000001</v>
      </c>
      <c r="I6821" t="s">
        <v>19</v>
      </c>
      <c r="J6821" t="s">
        <v>22</v>
      </c>
      <c r="K68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28.397847554549099</v>
      </c>
      <c r="L6821" s="6">
        <f>TablaDatos[[#This Row],[IMC_raw]]/1000000000000000</f>
        <v>28.397847554549099</v>
      </c>
      <c r="M6821" s="2">
        <v>2.83978475545491E+16</v>
      </c>
      <c r="N68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1" s="13">
        <f t="shared" si="106"/>
        <v>6820</v>
      </c>
      <c r="P6821" s="2" t="str">
        <f>IF(TablaDatos[[#This Row],[Diabetes]]=0,"No","Si")</f>
        <v>No</v>
      </c>
      <c r="Q6821">
        <v>0</v>
      </c>
      <c r="R6821">
        <f>TablaDatos[[#This Row],[Aux2]]/10000000000000</f>
        <v>1956.2918837560701</v>
      </c>
      <c r="S6821" s="1">
        <v>1.95629188375607E+16</v>
      </c>
      <c r="T6821" s="7">
        <f>TablaDatos[[#This Row],[Aux3]]/100000000000000</f>
        <v>18.234748189697601</v>
      </c>
      <c r="U6821" s="1">
        <v>1823474818969760</v>
      </c>
      <c r="V6821">
        <v>157.19999999999999</v>
      </c>
      <c r="W6821">
        <v>91.8</v>
      </c>
    </row>
    <row r="6822" spans="1:23">
      <c r="A6822">
        <v>2014</v>
      </c>
      <c r="B6822">
        <v>63</v>
      </c>
      <c r="C6822" t="s">
        <v>23</v>
      </c>
      <c r="D6822" t="s">
        <v>26</v>
      </c>
      <c r="E6822" t="s">
        <v>21</v>
      </c>
      <c r="F6822" t="s">
        <v>35</v>
      </c>
      <c r="G6822" t="s">
        <v>28</v>
      </c>
      <c r="H6822" s="3">
        <v>20893.43</v>
      </c>
      <c r="I6822" t="s">
        <v>19</v>
      </c>
      <c r="J6822" t="s">
        <v>21</v>
      </c>
      <c r="K68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28.376361364031599</v>
      </c>
      <c r="L6822" s="6">
        <f>TablaDatos[[#This Row],[IMC_raw]]/1000000000000000</f>
        <v>28.376361364031599</v>
      </c>
      <c r="M6822" s="2">
        <v>2.83763613640316E+16</v>
      </c>
      <c r="N68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2" s="13">
        <f t="shared" si="106"/>
        <v>6821</v>
      </c>
      <c r="P6822" s="2" t="str">
        <f>IF(TablaDatos[[#This Row],[Diabetes]]=0,"No","Si")</f>
        <v>No</v>
      </c>
      <c r="Q6822">
        <v>0</v>
      </c>
      <c r="R6822">
        <f>TablaDatos[[#This Row],[Aux2]]/10000000000000</f>
        <v>197.40509220284801</v>
      </c>
      <c r="S6822" s="1">
        <v>1974050922028480</v>
      </c>
      <c r="T6822" s="7">
        <f>TablaDatos[[#This Row],[Aux3]]/100000000000000</f>
        <v>211.798297502559</v>
      </c>
      <c r="U6822" s="1">
        <v>2.11798297502559E+16</v>
      </c>
      <c r="V6822">
        <v>158</v>
      </c>
      <c r="W6822">
        <v>91.2</v>
      </c>
    </row>
    <row r="6823" spans="1:23">
      <c r="A6823">
        <v>2014</v>
      </c>
      <c r="B6823">
        <v>55</v>
      </c>
      <c r="C6823" t="s">
        <v>16</v>
      </c>
      <c r="D6823" t="s">
        <v>30</v>
      </c>
      <c r="E6823" t="s">
        <v>18</v>
      </c>
      <c r="F6823" t="s">
        <v>24</v>
      </c>
      <c r="G6823" t="s">
        <v>28</v>
      </c>
      <c r="H6823" s="3">
        <v>28937.74</v>
      </c>
      <c r="I6823" t="s">
        <v>21</v>
      </c>
      <c r="J6823" t="s">
        <v>22</v>
      </c>
      <c r="K68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28.3572448131602</v>
      </c>
      <c r="L6823" s="6">
        <f>TablaDatos[[#This Row],[IMC_raw]]/1000000000000000</f>
        <v>2.8357244813160198</v>
      </c>
      <c r="M6823" s="2">
        <v>2835724481316020</v>
      </c>
      <c r="N68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3" s="13">
        <f t="shared" si="106"/>
        <v>6822</v>
      </c>
      <c r="P6823" s="2" t="str">
        <f>IF(TablaDatos[[#This Row],[Diabetes]]=0,"No","Si")</f>
        <v>No</v>
      </c>
      <c r="Q6823">
        <v>0</v>
      </c>
      <c r="R6823">
        <f>TablaDatos[[#This Row],[Aux2]]/10000000000000</f>
        <v>2100.17731388519</v>
      </c>
      <c r="S6823" s="1">
        <v>2.10017731388519E+16</v>
      </c>
      <c r="T6823" s="7">
        <f>TablaDatos[[#This Row],[Aux3]]/100000000000000</f>
        <v>210.831891125412</v>
      </c>
      <c r="U6823" s="1">
        <v>2.10831891125412E+16</v>
      </c>
      <c r="V6823">
        <v>156.9</v>
      </c>
      <c r="W6823">
        <v>94.3</v>
      </c>
    </row>
    <row r="6824" spans="1:23">
      <c r="A6824">
        <v>2014</v>
      </c>
      <c r="B6824">
        <v>67</v>
      </c>
      <c r="C6824" t="s">
        <v>23</v>
      </c>
      <c r="D6824" t="s">
        <v>73</v>
      </c>
      <c r="E6824" t="s">
        <v>31</v>
      </c>
      <c r="F6824" t="s">
        <v>24</v>
      </c>
      <c r="G6824" t="s">
        <v>25</v>
      </c>
      <c r="H6824" s="3">
        <v>13043.96</v>
      </c>
      <c r="I6824" t="s">
        <v>21</v>
      </c>
      <c r="J6824" t="s">
        <v>18</v>
      </c>
      <c r="K68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28.352615441389499</v>
      </c>
      <c r="L6824" s="5">
        <f>TablaDatos[[#This Row],[IMC_raw]]/1000000000000000</f>
        <v>28.352615441389499</v>
      </c>
      <c r="M6824" s="2">
        <v>2.83526154413895E+16</v>
      </c>
      <c r="N68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4" s="13">
        <f t="shared" si="106"/>
        <v>6823</v>
      </c>
      <c r="P6824" s="2" t="str">
        <f>IF(TablaDatos[[#This Row],[Diabetes]]=0,"No","Si")</f>
        <v>Si</v>
      </c>
      <c r="Q6824">
        <v>1</v>
      </c>
      <c r="R6824">
        <f>TablaDatos[[#This Row],[Aux2]]/10000000000000</f>
        <v>217.57904596047399</v>
      </c>
      <c r="S6824" s="1">
        <v>2175790459604740</v>
      </c>
      <c r="T6824" s="7">
        <f>TablaDatos[[#This Row],[Aux3]]/100000000000000</f>
        <v>25.437924653204401</v>
      </c>
      <c r="U6824" s="1">
        <v>2543792465320440</v>
      </c>
      <c r="V6824">
        <v>165.7</v>
      </c>
      <c r="W6824">
        <v>100.5</v>
      </c>
    </row>
    <row r="6825" spans="1:23">
      <c r="A6825">
        <v>2014</v>
      </c>
      <c r="B6825">
        <v>63</v>
      </c>
      <c r="C6825" t="s">
        <v>23</v>
      </c>
      <c r="D6825" t="s">
        <v>72</v>
      </c>
      <c r="E6825" t="s">
        <v>21</v>
      </c>
      <c r="F6825" t="s">
        <v>24</v>
      </c>
      <c r="G6825" t="s">
        <v>28</v>
      </c>
      <c r="H6825" s="3">
        <v>18952.82</v>
      </c>
      <c r="I6825" t="s">
        <v>21</v>
      </c>
      <c r="J6825" t="s">
        <v>18</v>
      </c>
      <c r="K68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28.348885094780499</v>
      </c>
      <c r="L6825" s="5">
        <f>TablaDatos[[#This Row],[IMC_raw]]/1000000000000000</f>
        <v>28.348885094780499</v>
      </c>
      <c r="M6825" s="2">
        <v>2.83488850947805E+16</v>
      </c>
      <c r="N68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5" s="13">
        <f t="shared" si="106"/>
        <v>6824</v>
      </c>
      <c r="P6825" s="2" t="str">
        <f>IF(TablaDatos[[#This Row],[Diabetes]]=0,"No","Si")</f>
        <v>Si</v>
      </c>
      <c r="Q6825">
        <v>1</v>
      </c>
      <c r="R6825">
        <f>TablaDatos[[#This Row],[Aux2]]/10000000000000</f>
        <v>2459.5746731838599</v>
      </c>
      <c r="S6825" s="1">
        <v>2.45957467318386E+16</v>
      </c>
      <c r="T6825" s="7">
        <f>TablaDatos[[#This Row],[Aux3]]/100000000000000</f>
        <v>26.7830914675529</v>
      </c>
      <c r="U6825" s="1">
        <v>2678309146755290</v>
      </c>
      <c r="V6825">
        <v>164.8</v>
      </c>
      <c r="W6825">
        <v>102.1</v>
      </c>
    </row>
    <row r="6826" spans="1:23">
      <c r="A6826">
        <v>2014</v>
      </c>
      <c r="B6826">
        <v>67</v>
      </c>
      <c r="C6826" t="s">
        <v>16</v>
      </c>
      <c r="D6826" t="s">
        <v>73</v>
      </c>
      <c r="E6826" t="s">
        <v>21</v>
      </c>
      <c r="F6826" t="s">
        <v>19</v>
      </c>
      <c r="G6826" t="s">
        <v>25</v>
      </c>
      <c r="H6826" s="3">
        <v>21903.9</v>
      </c>
      <c r="I6826" t="s">
        <v>21</v>
      </c>
      <c r="J6826" t="s">
        <v>19</v>
      </c>
      <c r="K68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28.346125914894898</v>
      </c>
      <c r="L6826" s="6">
        <f>TablaDatos[[#This Row],[IMC_raw]]/1000000000000000</f>
        <v>28.346125914894898</v>
      </c>
      <c r="M6826" s="2">
        <v>2.83461259148949E+16</v>
      </c>
      <c r="N68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6" s="13">
        <f t="shared" si="106"/>
        <v>6825</v>
      </c>
      <c r="P6826" s="2" t="str">
        <f>IF(TablaDatos[[#This Row],[Diabetes]]=0,"No","Si")</f>
        <v>No</v>
      </c>
      <c r="Q6826">
        <v>0</v>
      </c>
      <c r="R6826">
        <f>TablaDatos[[#This Row],[Aux2]]/10000000000000</f>
        <v>2283.9371444716598</v>
      </c>
      <c r="S6826" s="1">
        <v>2.28393714447166E+16</v>
      </c>
      <c r="T6826" s="7">
        <f>TablaDatos[[#This Row],[Aux3]]/100000000000000</f>
        <v>255.87894407747399</v>
      </c>
      <c r="U6826" s="1">
        <v>2.55878944077474E+16</v>
      </c>
      <c r="V6826">
        <v>166</v>
      </c>
      <c r="W6826">
        <v>100.2</v>
      </c>
    </row>
    <row r="6827" spans="1:23">
      <c r="A6827">
        <v>2014</v>
      </c>
      <c r="B6827">
        <v>42</v>
      </c>
      <c r="C6827" t="s">
        <v>16</v>
      </c>
      <c r="D6827" t="s">
        <v>36</v>
      </c>
      <c r="E6827" t="s">
        <v>18</v>
      </c>
      <c r="F6827" t="s">
        <v>24</v>
      </c>
      <c r="G6827" t="s">
        <v>39</v>
      </c>
      <c r="H6827" s="3">
        <v>15985.03</v>
      </c>
      <c r="I6827" t="s">
        <v>21</v>
      </c>
      <c r="J6827" t="s">
        <v>18</v>
      </c>
      <c r="K68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28.336839333042796</v>
      </c>
      <c r="L6827" s="6">
        <f>TablaDatos[[#This Row],[IMC_raw]]/1000000000000000</f>
        <v>2.8336839333042798</v>
      </c>
      <c r="M6827" s="2">
        <v>2833683933304280</v>
      </c>
      <c r="N68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7" s="13">
        <f t="shared" si="106"/>
        <v>6826</v>
      </c>
      <c r="P6827" s="2" t="str">
        <f>IF(TablaDatos[[#This Row],[Diabetes]]=0,"No","Si")</f>
        <v>No</v>
      </c>
      <c r="Q6827">
        <v>0</v>
      </c>
      <c r="R6827">
        <f>TablaDatos[[#This Row],[Aux2]]/10000000000000</f>
        <v>200.71498632735199</v>
      </c>
      <c r="S6827" s="1">
        <v>2007149863273520</v>
      </c>
      <c r="T6827" s="7">
        <f>TablaDatos[[#This Row],[Aux3]]/100000000000000</f>
        <v>215.279112855546</v>
      </c>
      <c r="U6827" s="1">
        <v>2.15279112855546E+16</v>
      </c>
      <c r="V6827">
        <v>142.80000000000001</v>
      </c>
      <c r="W6827">
        <v>86.8</v>
      </c>
    </row>
    <row r="6828" spans="1:23">
      <c r="A6828">
        <v>2014</v>
      </c>
      <c r="B6828">
        <v>64</v>
      </c>
      <c r="C6828" t="s">
        <v>16</v>
      </c>
      <c r="D6828" t="s">
        <v>29</v>
      </c>
      <c r="E6828" t="s">
        <v>31</v>
      </c>
      <c r="F6828" t="s">
        <v>19</v>
      </c>
      <c r="G6828" t="s">
        <v>28</v>
      </c>
      <c r="H6828" s="3">
        <v>9020.73</v>
      </c>
      <c r="I6828" t="s">
        <v>21</v>
      </c>
      <c r="J6828" t="s">
        <v>21</v>
      </c>
      <c r="K68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28.308340415363102</v>
      </c>
      <c r="L6828" s="5">
        <f>TablaDatos[[#This Row],[IMC_raw]]/1000000000000000</f>
        <v>28.308340415363102</v>
      </c>
      <c r="M6828" s="2">
        <v>2.83083404153631E+16</v>
      </c>
      <c r="N68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8" s="13">
        <f t="shared" si="106"/>
        <v>6827</v>
      </c>
      <c r="P6828" s="2" t="str">
        <f>IF(TablaDatos[[#This Row],[Diabetes]]=0,"No","Si")</f>
        <v>No</v>
      </c>
      <c r="Q6828">
        <v>0</v>
      </c>
      <c r="R6828">
        <f>TablaDatos[[#This Row],[Aux2]]/10000000000000</f>
        <v>2058.3770603955099</v>
      </c>
      <c r="S6828" s="1">
        <v>2.05837706039551E+16</v>
      </c>
      <c r="T6828" s="7">
        <f>TablaDatos[[#This Row],[Aux3]]/100000000000000</f>
        <v>278.42710352507203</v>
      </c>
      <c r="U6828" s="1">
        <v>2.78427103525072E+16</v>
      </c>
      <c r="V6828">
        <v>174.6</v>
      </c>
      <c r="W6828">
        <v>99.7</v>
      </c>
    </row>
    <row r="6829" spans="1:23">
      <c r="A6829">
        <v>2014</v>
      </c>
      <c r="B6829">
        <v>64</v>
      </c>
      <c r="C6829" t="s">
        <v>16</v>
      </c>
      <c r="D6829" t="s">
        <v>32</v>
      </c>
      <c r="E6829" t="s">
        <v>21</v>
      </c>
      <c r="F6829" t="s">
        <v>19</v>
      </c>
      <c r="G6829" t="s">
        <v>28</v>
      </c>
      <c r="H6829" s="3">
        <v>13444.44</v>
      </c>
      <c r="I6829" t="s">
        <v>21</v>
      </c>
      <c r="J6829" t="s">
        <v>18</v>
      </c>
      <c r="K68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28.304593272296202</v>
      </c>
      <c r="L6829" s="5">
        <f>TablaDatos[[#This Row],[IMC_raw]]/1000000000000000</f>
        <v>2.8304593272296201</v>
      </c>
      <c r="M6829" s="2">
        <v>2830459327229620</v>
      </c>
      <c r="N68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29" s="13">
        <f t="shared" si="106"/>
        <v>6828</v>
      </c>
      <c r="P6829" s="2" t="str">
        <f>IF(TablaDatos[[#This Row],[Diabetes]]=0,"No","Si")</f>
        <v>No</v>
      </c>
      <c r="Q6829">
        <v>0</v>
      </c>
      <c r="R6829">
        <f>TablaDatos[[#This Row],[Aux2]]/10000000000000</f>
        <v>2217.28711291021</v>
      </c>
      <c r="S6829" s="1">
        <v>2.21728711291021E+16</v>
      </c>
      <c r="T6829" s="7">
        <f>TablaDatos[[#This Row],[Aux3]]/100000000000000</f>
        <v>240.99694944153501</v>
      </c>
      <c r="U6829" s="1">
        <v>2.40996949441535E+16</v>
      </c>
      <c r="V6829">
        <v>160.6</v>
      </c>
      <c r="W6829">
        <v>101.3</v>
      </c>
    </row>
    <row r="6830" spans="1:23">
      <c r="A6830">
        <v>2014</v>
      </c>
      <c r="B6830">
        <v>58</v>
      </c>
      <c r="C6830" t="s">
        <v>16</v>
      </c>
      <c r="D6830" t="s">
        <v>27</v>
      </c>
      <c r="E6830" t="s">
        <v>21</v>
      </c>
      <c r="F6830" t="s">
        <v>19</v>
      </c>
      <c r="G6830" t="s">
        <v>28</v>
      </c>
      <c r="H6830" s="3">
        <v>24492.18</v>
      </c>
      <c r="I6830" t="s">
        <v>21</v>
      </c>
      <c r="J6830" t="s">
        <v>22</v>
      </c>
      <c r="K68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28.292827836939299</v>
      </c>
      <c r="L6830" s="6">
        <f>TablaDatos[[#This Row],[IMC_raw]]/1000000000000000</f>
        <v>28.292827836939299</v>
      </c>
      <c r="M6830" s="2">
        <v>2.82928278369393E+16</v>
      </c>
      <c r="N68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0" s="13">
        <f t="shared" si="106"/>
        <v>6829</v>
      </c>
      <c r="P6830" s="2" t="str">
        <f>IF(TablaDatos[[#This Row],[Diabetes]]=0,"No","Si")</f>
        <v>No</v>
      </c>
      <c r="Q6830">
        <v>0</v>
      </c>
      <c r="R6830">
        <f>TablaDatos[[#This Row],[Aux2]]/10000000000000</f>
        <v>187.579715799795</v>
      </c>
      <c r="S6830" s="1">
        <v>1875797157997950</v>
      </c>
      <c r="T6830" s="7">
        <f>TablaDatos[[#This Row],[Aux3]]/100000000000000</f>
        <v>22.5411877650678</v>
      </c>
      <c r="U6830" s="1">
        <v>2254118776506780</v>
      </c>
      <c r="V6830">
        <v>159.69999999999999</v>
      </c>
      <c r="W6830">
        <v>95.9</v>
      </c>
    </row>
    <row r="6831" spans="1:23">
      <c r="A6831">
        <v>2014</v>
      </c>
      <c r="B6831">
        <v>54</v>
      </c>
      <c r="C6831" t="s">
        <v>23</v>
      </c>
      <c r="D6831" t="s">
        <v>73</v>
      </c>
      <c r="E6831" t="s">
        <v>18</v>
      </c>
      <c r="F6831" t="s">
        <v>19</v>
      </c>
      <c r="G6831" t="s">
        <v>20</v>
      </c>
      <c r="H6831" s="3">
        <v>31414.97</v>
      </c>
      <c r="I6831" t="s">
        <v>19</v>
      </c>
      <c r="J6831" t="s">
        <v>22</v>
      </c>
      <c r="K68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28.270370892334402</v>
      </c>
      <c r="L6831" s="5">
        <f>TablaDatos[[#This Row],[IMC_raw]]/1000000000000000</f>
        <v>28.270370892334402</v>
      </c>
      <c r="M6831" s="2">
        <v>2.82703708923344E+16</v>
      </c>
      <c r="N68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1" s="13">
        <f t="shared" si="106"/>
        <v>6830</v>
      </c>
      <c r="P6831" s="2" t="str">
        <f>IF(TablaDatos[[#This Row],[Diabetes]]=0,"No","Si")</f>
        <v>No</v>
      </c>
      <c r="Q6831">
        <v>0</v>
      </c>
      <c r="R6831">
        <f>TablaDatos[[#This Row],[Aux2]]/10000000000000</f>
        <v>2024.3234814165</v>
      </c>
      <c r="S6831" s="1">
        <v>2.0243234814165E+16</v>
      </c>
      <c r="T6831" s="7">
        <f>TablaDatos[[#This Row],[Aux3]]/100000000000000</f>
        <v>206.63797099902101</v>
      </c>
      <c r="U6831" s="1">
        <v>2.06637970999021E+16</v>
      </c>
      <c r="V6831">
        <v>143.9</v>
      </c>
      <c r="W6831">
        <v>88.3</v>
      </c>
    </row>
    <row r="6832" spans="1:23">
      <c r="A6832">
        <v>2014</v>
      </c>
      <c r="B6832">
        <v>60</v>
      </c>
      <c r="C6832" t="s">
        <v>23</v>
      </c>
      <c r="D6832" t="s">
        <v>34</v>
      </c>
      <c r="E6832" t="s">
        <v>18</v>
      </c>
      <c r="F6832" t="s">
        <v>19</v>
      </c>
      <c r="G6832" t="s">
        <v>28</v>
      </c>
      <c r="H6832" s="3">
        <v>28751.279999999999</v>
      </c>
      <c r="I6832" t="s">
        <v>21</v>
      </c>
      <c r="J6832" t="s">
        <v>22</v>
      </c>
      <c r="K68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28.245681357262299</v>
      </c>
      <c r="L6832" s="6">
        <f>TablaDatos[[#This Row],[IMC_raw]]/1000000000000000</f>
        <v>2.82456813572623</v>
      </c>
      <c r="M6832" s="2">
        <v>2824568135726230</v>
      </c>
      <c r="N68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2" s="13">
        <f t="shared" si="106"/>
        <v>6831</v>
      </c>
      <c r="P6832" s="2" t="str">
        <f>IF(TablaDatos[[#This Row],[Diabetes]]=0,"No","Si")</f>
        <v>No</v>
      </c>
      <c r="Q6832">
        <v>0</v>
      </c>
      <c r="R6832">
        <f>TablaDatos[[#This Row],[Aux2]]/10000000000000</f>
        <v>2179.57638593504</v>
      </c>
      <c r="S6832" s="1">
        <v>2.17957638593504E+16</v>
      </c>
      <c r="T6832" s="7">
        <f>TablaDatos[[#This Row],[Aux3]]/100000000000000</f>
        <v>23.5398359951682</v>
      </c>
      <c r="U6832" s="1">
        <v>2353983599516820</v>
      </c>
      <c r="V6832">
        <v>153</v>
      </c>
      <c r="W6832">
        <v>93.5</v>
      </c>
    </row>
    <row r="6833" spans="1:23">
      <c r="A6833">
        <v>2014</v>
      </c>
      <c r="B6833">
        <v>63</v>
      </c>
      <c r="C6833" t="s">
        <v>23</v>
      </c>
      <c r="D6833" t="s">
        <v>17</v>
      </c>
      <c r="E6833" t="s">
        <v>18</v>
      </c>
      <c r="F6833" t="s">
        <v>40</v>
      </c>
      <c r="G6833" t="s">
        <v>28</v>
      </c>
      <c r="H6833" s="3">
        <v>31578.5</v>
      </c>
      <c r="I6833" t="s">
        <v>19</v>
      </c>
      <c r="J6833" t="s">
        <v>18</v>
      </c>
      <c r="K68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28.244094499354599</v>
      </c>
      <c r="L6833" s="5">
        <f>TablaDatos[[#This Row],[IMC_raw]]/1000000000000000</f>
        <v>28.244094499354599</v>
      </c>
      <c r="M6833" s="2">
        <v>2.82440944993546E+16</v>
      </c>
      <c r="N68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3" s="13">
        <f t="shared" si="106"/>
        <v>6832</v>
      </c>
      <c r="P6833" s="2" t="str">
        <f>IF(TablaDatos[[#This Row],[Diabetes]]=0,"No","Si")</f>
        <v>No</v>
      </c>
      <c r="Q6833">
        <v>0</v>
      </c>
      <c r="R6833">
        <f>TablaDatos[[#This Row],[Aux2]]/10000000000000</f>
        <v>18.7785284504434</v>
      </c>
      <c r="S6833" s="1">
        <v>187785284504434</v>
      </c>
      <c r="T6833" s="7">
        <f>TablaDatos[[#This Row],[Aux3]]/100000000000000</f>
        <v>173.53983680354801</v>
      </c>
      <c r="U6833" s="1">
        <v>1.73539836803548E+16</v>
      </c>
      <c r="V6833">
        <v>150.19999999999999</v>
      </c>
      <c r="W6833">
        <v>82.4</v>
      </c>
    </row>
    <row r="6834" spans="1:23">
      <c r="A6834">
        <v>2014</v>
      </c>
      <c r="B6834">
        <v>50</v>
      </c>
      <c r="C6834" t="s">
        <v>23</v>
      </c>
      <c r="D6834" t="s">
        <v>17</v>
      </c>
      <c r="E6834" t="s">
        <v>18</v>
      </c>
      <c r="F6834" t="s">
        <v>19</v>
      </c>
      <c r="G6834" t="s">
        <v>20</v>
      </c>
      <c r="H6834" s="3">
        <v>26901.84</v>
      </c>
      <c r="I6834" t="s">
        <v>19</v>
      </c>
      <c r="J6834" t="s">
        <v>18</v>
      </c>
      <c r="K68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28.231629672451</v>
      </c>
      <c r="L6834" s="6">
        <f>TablaDatos[[#This Row],[IMC_raw]]/1000000000000000</f>
        <v>28.231629672451</v>
      </c>
      <c r="M6834" s="2">
        <v>2.8231629672451E+16</v>
      </c>
      <c r="N68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4" s="13">
        <f t="shared" si="106"/>
        <v>6833</v>
      </c>
      <c r="P6834" s="2" t="str">
        <f>IF(TablaDatos[[#This Row],[Diabetes]]=0,"No","Si")</f>
        <v>No</v>
      </c>
      <c r="Q6834">
        <v>0</v>
      </c>
      <c r="R6834">
        <f>TablaDatos[[#This Row],[Aux2]]/10000000000000</f>
        <v>20.721750674117299</v>
      </c>
      <c r="S6834" s="1">
        <v>207217506741173</v>
      </c>
      <c r="T6834" s="7">
        <f>TablaDatos[[#This Row],[Aux3]]/100000000000000</f>
        <v>18.757763663414799</v>
      </c>
      <c r="U6834" s="1">
        <v>1875776366341480</v>
      </c>
      <c r="V6834">
        <v>134.69999999999999</v>
      </c>
      <c r="W6834">
        <v>88.8</v>
      </c>
    </row>
    <row r="6835" spans="1:23">
      <c r="A6835">
        <v>2014</v>
      </c>
      <c r="B6835">
        <v>55</v>
      </c>
      <c r="C6835" t="s">
        <v>16</v>
      </c>
      <c r="D6835" t="s">
        <v>26</v>
      </c>
      <c r="E6835" t="s">
        <v>18</v>
      </c>
      <c r="F6835" t="s">
        <v>19</v>
      </c>
      <c r="G6835" t="s">
        <v>28</v>
      </c>
      <c r="H6835" s="3">
        <v>27050.06</v>
      </c>
      <c r="I6835" t="s">
        <v>21</v>
      </c>
      <c r="J6835" t="s">
        <v>21</v>
      </c>
      <c r="K68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28.1852240682942</v>
      </c>
      <c r="L6835" s="6">
        <f>TablaDatos[[#This Row],[IMC_raw]]/1000000000000000</f>
        <v>28.1852240682942</v>
      </c>
      <c r="M6835" s="2">
        <v>2.81852240682942E+16</v>
      </c>
      <c r="N68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5" s="13">
        <f t="shared" si="106"/>
        <v>6834</v>
      </c>
      <c r="P6835" s="2" t="str">
        <f>IF(TablaDatos[[#This Row],[Diabetes]]=0,"No","Si")</f>
        <v>No</v>
      </c>
      <c r="Q6835">
        <v>0</v>
      </c>
      <c r="R6835">
        <f>TablaDatos[[#This Row],[Aux2]]/10000000000000</f>
        <v>2015.00116997686</v>
      </c>
      <c r="S6835" s="1">
        <v>2.01500116997686E+16</v>
      </c>
      <c r="T6835" s="7">
        <f>TablaDatos[[#This Row],[Aux3]]/100000000000000</f>
        <v>237.41542248257301</v>
      </c>
      <c r="U6835" s="1">
        <v>2.37415422482573E+16</v>
      </c>
      <c r="V6835">
        <v>151.80000000000001</v>
      </c>
      <c r="W6835">
        <v>99.8</v>
      </c>
    </row>
    <row r="6836" spans="1:23">
      <c r="A6836">
        <v>2014</v>
      </c>
      <c r="B6836">
        <v>59</v>
      </c>
      <c r="C6836" t="s">
        <v>16</v>
      </c>
      <c r="D6836" t="s">
        <v>36</v>
      </c>
      <c r="E6836" t="s">
        <v>19</v>
      </c>
      <c r="F6836" t="s">
        <v>24</v>
      </c>
      <c r="G6836" t="s">
        <v>28</v>
      </c>
      <c r="H6836" s="3">
        <v>31700.03</v>
      </c>
      <c r="I6836" t="s">
        <v>19</v>
      </c>
      <c r="J6836" t="s">
        <v>18</v>
      </c>
      <c r="K68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28.1799965460003</v>
      </c>
      <c r="L6836" s="5">
        <f>TablaDatos[[#This Row],[IMC_raw]]/1000000000000000</f>
        <v>2.8179996546000301</v>
      </c>
      <c r="M6836" s="2">
        <v>2817999654600030</v>
      </c>
      <c r="N68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6" s="13">
        <f t="shared" si="106"/>
        <v>6835</v>
      </c>
      <c r="P6836" s="2" t="str">
        <f>IF(TablaDatos[[#This Row],[Diabetes]]=0,"No","Si")</f>
        <v>No</v>
      </c>
      <c r="Q6836">
        <v>0</v>
      </c>
      <c r="R6836">
        <f>TablaDatos[[#This Row],[Aux2]]/10000000000000</f>
        <v>2223.43014307767</v>
      </c>
      <c r="S6836" s="1">
        <v>2.22343014307767E+16</v>
      </c>
      <c r="T6836" s="7">
        <f>TablaDatos[[#This Row],[Aux3]]/100000000000000</f>
        <v>237.379403771352</v>
      </c>
      <c r="U6836" s="1">
        <v>2.37379403771352E+16</v>
      </c>
      <c r="V6836">
        <v>161.1</v>
      </c>
      <c r="W6836">
        <v>95.4</v>
      </c>
    </row>
    <row r="6837" spans="1:23">
      <c r="A6837">
        <v>2014</v>
      </c>
      <c r="B6837">
        <v>53</v>
      </c>
      <c r="C6837" t="s">
        <v>23</v>
      </c>
      <c r="D6837" t="s">
        <v>29</v>
      </c>
      <c r="E6837" t="s">
        <v>18</v>
      </c>
      <c r="F6837" t="s">
        <v>19</v>
      </c>
      <c r="G6837" t="s">
        <v>20</v>
      </c>
      <c r="H6837" s="3">
        <v>25787.13</v>
      </c>
      <c r="I6837" t="s">
        <v>19</v>
      </c>
      <c r="J6837" t="s">
        <v>19</v>
      </c>
      <c r="K68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28.161192194697399</v>
      </c>
      <c r="L6837" s="5">
        <f>TablaDatos[[#This Row],[IMC_raw]]/1000000000000000</f>
        <v>28.161192194697399</v>
      </c>
      <c r="M6837" s="2">
        <v>2.81611921946974E+16</v>
      </c>
      <c r="N68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7" s="13">
        <f t="shared" si="106"/>
        <v>6836</v>
      </c>
      <c r="P6837" s="2" t="str">
        <f>IF(TablaDatos[[#This Row],[Diabetes]]=0,"No","Si")</f>
        <v>No</v>
      </c>
      <c r="Q6837">
        <v>0</v>
      </c>
      <c r="R6837">
        <f>TablaDatos[[#This Row],[Aux2]]/10000000000000</f>
        <v>209.00598992483901</v>
      </c>
      <c r="S6837" s="1">
        <v>2090059899248390</v>
      </c>
      <c r="T6837" s="7">
        <f>TablaDatos[[#This Row],[Aux3]]/100000000000000</f>
        <v>24.346808076154701</v>
      </c>
      <c r="U6837" s="1">
        <v>2434680807615470</v>
      </c>
      <c r="V6837">
        <v>154.9</v>
      </c>
      <c r="W6837">
        <v>86</v>
      </c>
    </row>
    <row r="6838" spans="1:23">
      <c r="A6838">
        <v>2014</v>
      </c>
      <c r="B6838">
        <v>60</v>
      </c>
      <c r="C6838" t="s">
        <v>23</v>
      </c>
      <c r="D6838" t="s">
        <v>29</v>
      </c>
      <c r="E6838" t="s">
        <v>18</v>
      </c>
      <c r="F6838" t="s">
        <v>24</v>
      </c>
      <c r="G6838" t="s">
        <v>28</v>
      </c>
      <c r="H6838" s="3">
        <v>9735.41</v>
      </c>
      <c r="I6838" t="s">
        <v>21</v>
      </c>
      <c r="J6838" t="s">
        <v>18</v>
      </c>
      <c r="K68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28.096757189921</v>
      </c>
      <c r="L6838" s="6">
        <f>TablaDatos[[#This Row],[IMC_raw]]/100000000000000</f>
        <v>28.096757189921</v>
      </c>
      <c r="M6838" s="2">
        <v>2809675718992100</v>
      </c>
      <c r="N68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8" s="13">
        <f t="shared" si="106"/>
        <v>6837</v>
      </c>
      <c r="P6838" s="2" t="str">
        <f>IF(TablaDatos[[#This Row],[Diabetes]]=0,"No","Si")</f>
        <v>No</v>
      </c>
      <c r="Q6838">
        <v>0</v>
      </c>
      <c r="R6838">
        <f>TablaDatos[[#This Row],[Aux2]]/10000000000000</f>
        <v>2332.3705127605299</v>
      </c>
      <c r="S6838" s="1">
        <v>2.33237051276053E+16</v>
      </c>
      <c r="T6838" s="7">
        <f>TablaDatos[[#This Row],[Aux3]]/100000000000000</f>
        <v>247.49156766041699</v>
      </c>
      <c r="U6838" s="1">
        <v>2.47491567660417E+16</v>
      </c>
      <c r="V6838">
        <v>154.69999999999999</v>
      </c>
      <c r="W6838">
        <v>94.5</v>
      </c>
    </row>
    <row r="6839" spans="1:23">
      <c r="A6839">
        <v>2014</v>
      </c>
      <c r="B6839">
        <v>60</v>
      </c>
      <c r="C6839" t="s">
        <v>23</v>
      </c>
      <c r="D6839" t="s">
        <v>29</v>
      </c>
      <c r="E6839" t="s">
        <v>19</v>
      </c>
      <c r="F6839" t="s">
        <v>24</v>
      </c>
      <c r="G6839" t="s">
        <v>28</v>
      </c>
      <c r="H6839" s="3">
        <v>12701.73</v>
      </c>
      <c r="I6839" t="s">
        <v>19</v>
      </c>
      <c r="J6839" t="s">
        <v>22</v>
      </c>
      <c r="K68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28.095462734073902</v>
      </c>
      <c r="L6839" s="5">
        <f>TablaDatos[[#This Row],[IMC_raw]]/1000000000000000</f>
        <v>28.095462734073902</v>
      </c>
      <c r="M6839" s="2">
        <v>2.80954627340739E+16</v>
      </c>
      <c r="N68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39" s="13">
        <f t="shared" si="106"/>
        <v>6838</v>
      </c>
      <c r="P6839" s="2" t="str">
        <f>IF(TablaDatos[[#This Row],[Diabetes]]=0,"No","Si")</f>
        <v>No</v>
      </c>
      <c r="Q6839">
        <v>0</v>
      </c>
      <c r="R6839">
        <f>TablaDatos[[#This Row],[Aux2]]/10000000000000</f>
        <v>1785.8049063614401</v>
      </c>
      <c r="S6839" s="1">
        <v>1.78580490636144E+16</v>
      </c>
      <c r="T6839" s="7">
        <f>TablaDatos[[#This Row],[Aux3]]/100000000000000</f>
        <v>216.26993161151401</v>
      </c>
      <c r="U6839" s="1">
        <v>2.16269931611514E+16</v>
      </c>
      <c r="V6839">
        <v>156.6</v>
      </c>
      <c r="W6839">
        <v>95.2</v>
      </c>
    </row>
    <row r="6840" spans="1:23">
      <c r="A6840">
        <v>2014</v>
      </c>
      <c r="B6840">
        <v>41</v>
      </c>
      <c r="C6840" t="s">
        <v>16</v>
      </c>
      <c r="D6840" t="s">
        <v>38</v>
      </c>
      <c r="E6840" t="s">
        <v>18</v>
      </c>
      <c r="F6840" t="s">
        <v>35</v>
      </c>
      <c r="G6840" t="s">
        <v>39</v>
      </c>
      <c r="H6840" s="3">
        <v>56128.93</v>
      </c>
      <c r="I6840" t="s">
        <v>19</v>
      </c>
      <c r="J6840" t="s">
        <v>19</v>
      </c>
      <c r="K68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28.0516638220153</v>
      </c>
      <c r="L6840" s="5">
        <f>TablaDatos[[#This Row],[IMC_raw]]/1000000000000000</f>
        <v>28.0516638220153</v>
      </c>
      <c r="M6840" s="2">
        <v>2.80516638220153E+16</v>
      </c>
      <c r="N68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0" s="13">
        <f t="shared" si="106"/>
        <v>6839</v>
      </c>
      <c r="P6840" s="2" t="str">
        <f>IF(TablaDatos[[#This Row],[Diabetes]]=0,"No","Si")</f>
        <v>No</v>
      </c>
      <c r="Q6840">
        <v>0</v>
      </c>
      <c r="R6840">
        <f>TablaDatos[[#This Row],[Aux2]]/10000000000000</f>
        <v>2141.1214844884198</v>
      </c>
      <c r="S6840" s="1">
        <v>2.14112148448842E+16</v>
      </c>
      <c r="T6840" s="7">
        <f>TablaDatos[[#This Row],[Aux3]]/100000000000000</f>
        <v>215.058613466846</v>
      </c>
      <c r="U6840" s="1">
        <v>2.15058613466846E+16</v>
      </c>
      <c r="V6840">
        <v>142</v>
      </c>
      <c r="W6840">
        <v>86.5</v>
      </c>
    </row>
    <row r="6841" spans="1:23">
      <c r="A6841">
        <v>2014</v>
      </c>
      <c r="B6841">
        <v>56</v>
      </c>
      <c r="C6841" t="s">
        <v>16</v>
      </c>
      <c r="D6841" t="s">
        <v>36</v>
      </c>
      <c r="E6841" t="s">
        <v>21</v>
      </c>
      <c r="F6841" t="s">
        <v>19</v>
      </c>
      <c r="G6841" t="s">
        <v>28</v>
      </c>
      <c r="H6841" s="3">
        <v>18767.88</v>
      </c>
      <c r="I6841" t="s">
        <v>21</v>
      </c>
      <c r="J6841" t="s">
        <v>19</v>
      </c>
      <c r="K68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28.049621030761401</v>
      </c>
      <c r="L6841" s="6">
        <f>TablaDatos[[#This Row],[IMC_raw]]/1000000000000000</f>
        <v>28.049621030761401</v>
      </c>
      <c r="M6841" s="2">
        <v>2.80496210307614E+16</v>
      </c>
      <c r="N68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1" s="13">
        <f t="shared" si="106"/>
        <v>6840</v>
      </c>
      <c r="P6841" s="2" t="str">
        <f>IF(TablaDatos[[#This Row],[Diabetes]]=0,"No","Si")</f>
        <v>No</v>
      </c>
      <c r="Q6841">
        <v>0</v>
      </c>
      <c r="R6841">
        <f>TablaDatos[[#This Row],[Aux2]]/10000000000000</f>
        <v>2095.4503773338402</v>
      </c>
      <c r="S6841" s="1">
        <v>2.09545037733384E+16</v>
      </c>
      <c r="T6841" s="7">
        <f>TablaDatos[[#This Row],[Aux3]]/100000000000000</f>
        <v>23.973899802120499</v>
      </c>
      <c r="U6841" s="1">
        <v>2397389980212050</v>
      </c>
      <c r="V6841">
        <v>169.6</v>
      </c>
      <c r="W6841">
        <v>99.7</v>
      </c>
    </row>
    <row r="6842" spans="1:23">
      <c r="A6842">
        <v>2014</v>
      </c>
      <c r="B6842">
        <v>56</v>
      </c>
      <c r="C6842" t="s">
        <v>23</v>
      </c>
      <c r="D6842" t="s">
        <v>34</v>
      </c>
      <c r="E6842" t="s">
        <v>19</v>
      </c>
      <c r="F6842" t="s">
        <v>19</v>
      </c>
      <c r="G6842" t="s">
        <v>28</v>
      </c>
      <c r="H6842" s="3">
        <v>17978.5</v>
      </c>
      <c r="I6842" t="s">
        <v>21</v>
      </c>
      <c r="J6842" t="s">
        <v>18</v>
      </c>
      <c r="K68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28.021948211688699</v>
      </c>
      <c r="L6842" s="6">
        <f>TablaDatos[[#This Row],[IMC_raw]]/1000000000000000</f>
        <v>28.021948211688699</v>
      </c>
      <c r="M6842" s="2">
        <v>2.80219482116887E+16</v>
      </c>
      <c r="N68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2" s="13">
        <f t="shared" si="106"/>
        <v>6841</v>
      </c>
      <c r="P6842" s="2" t="str">
        <f>IF(TablaDatos[[#This Row],[Diabetes]]=0,"No","Si")</f>
        <v>Si</v>
      </c>
      <c r="Q6842">
        <v>1</v>
      </c>
      <c r="R6842">
        <f>TablaDatos[[#This Row],[Aux2]]/10000000000000</f>
        <v>2245.68143027632</v>
      </c>
      <c r="S6842" s="1">
        <v>2.24568143027632E+16</v>
      </c>
      <c r="T6842" s="7">
        <f>TablaDatos[[#This Row],[Aux3]]/100000000000000</f>
        <v>237.265565304023</v>
      </c>
      <c r="U6842" s="1">
        <v>2.37265565304023E+16</v>
      </c>
      <c r="V6842">
        <v>153.69999999999999</v>
      </c>
      <c r="W6842">
        <v>100.9</v>
      </c>
    </row>
    <row r="6843" spans="1:23">
      <c r="A6843">
        <v>2014</v>
      </c>
      <c r="B6843">
        <v>61</v>
      </c>
      <c r="C6843" t="s">
        <v>23</v>
      </c>
      <c r="D6843" t="s">
        <v>72</v>
      </c>
      <c r="E6843" t="s">
        <v>18</v>
      </c>
      <c r="F6843" t="s">
        <v>24</v>
      </c>
      <c r="G6843" t="s">
        <v>28</v>
      </c>
      <c r="H6843" s="3">
        <v>17667.66</v>
      </c>
      <c r="I6843" t="s">
        <v>21</v>
      </c>
      <c r="J6843" t="s">
        <v>18</v>
      </c>
      <c r="K68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28.010901400078598</v>
      </c>
      <c r="L6843" s="5">
        <f>TablaDatos[[#This Row],[IMC_raw]]/1000000000000000</f>
        <v>2.8010901400078598</v>
      </c>
      <c r="M6843" s="2">
        <v>2801090140007860</v>
      </c>
      <c r="N68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3" s="13">
        <f t="shared" si="106"/>
        <v>6842</v>
      </c>
      <c r="P6843" s="2" t="str">
        <f>IF(TablaDatos[[#This Row],[Diabetes]]=0,"No","Si")</f>
        <v>No</v>
      </c>
      <c r="Q6843">
        <v>0</v>
      </c>
      <c r="R6843">
        <f>TablaDatos[[#This Row],[Aux2]]/10000000000000</f>
        <v>2275.1306621689</v>
      </c>
      <c r="S6843" s="1">
        <v>2.2751306621689E+16</v>
      </c>
      <c r="T6843" s="7">
        <f>TablaDatos[[#This Row],[Aux3]]/100000000000000</f>
        <v>22.043776939691298</v>
      </c>
      <c r="U6843" s="1">
        <v>2204377693969130</v>
      </c>
      <c r="V6843">
        <v>159.6</v>
      </c>
      <c r="W6843">
        <v>93.6</v>
      </c>
    </row>
    <row r="6844" spans="1:23">
      <c r="A6844">
        <v>2014</v>
      </c>
      <c r="B6844">
        <v>50</v>
      </c>
      <c r="C6844" t="s">
        <v>23</v>
      </c>
      <c r="D6844" t="s">
        <v>29</v>
      </c>
      <c r="E6844" t="s">
        <v>18</v>
      </c>
      <c r="F6844" t="s">
        <v>19</v>
      </c>
      <c r="G6844" t="s">
        <v>20</v>
      </c>
      <c r="H6844" s="3">
        <v>23979.21</v>
      </c>
      <c r="I6844" t="s">
        <v>19</v>
      </c>
      <c r="J6844" t="s">
        <v>18</v>
      </c>
      <c r="K68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28.0098906610759</v>
      </c>
      <c r="L6844" s="6">
        <f>TablaDatos[[#This Row],[IMC_raw]]/1000000000000000</f>
        <v>28.0098906610759</v>
      </c>
      <c r="M6844" s="2">
        <v>2.80098906610759E+16</v>
      </c>
      <c r="N68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4" s="13">
        <f t="shared" si="106"/>
        <v>6843</v>
      </c>
      <c r="P6844" s="2" t="str">
        <f>IF(TablaDatos[[#This Row],[Diabetes]]=0,"No","Si")</f>
        <v>No</v>
      </c>
      <c r="Q6844">
        <v>0</v>
      </c>
      <c r="R6844">
        <f>TablaDatos[[#This Row],[Aux2]]/10000000000000</f>
        <v>241.09357902934599</v>
      </c>
      <c r="S6844" s="1">
        <v>2410935790293460</v>
      </c>
      <c r="T6844" s="7">
        <f>TablaDatos[[#This Row],[Aux3]]/100000000000000</f>
        <v>219.48401879608099</v>
      </c>
      <c r="U6844" s="1">
        <v>2.19484018796081E+16</v>
      </c>
      <c r="V6844">
        <v>143.9</v>
      </c>
      <c r="W6844">
        <v>88.5</v>
      </c>
    </row>
    <row r="6845" spans="1:23">
      <c r="A6845">
        <v>2014</v>
      </c>
      <c r="B6845">
        <v>52</v>
      </c>
      <c r="C6845" t="s">
        <v>23</v>
      </c>
      <c r="D6845" t="s">
        <v>26</v>
      </c>
      <c r="E6845" t="s">
        <v>18</v>
      </c>
      <c r="F6845" t="s">
        <v>19</v>
      </c>
      <c r="G6845" t="s">
        <v>20</v>
      </c>
      <c r="H6845" s="3">
        <v>16359.49</v>
      </c>
      <c r="I6845" t="s">
        <v>21</v>
      </c>
      <c r="J6845" t="s">
        <v>19</v>
      </c>
      <c r="K68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27.9884136942756</v>
      </c>
      <c r="L6845" s="5">
        <f>TablaDatos[[#This Row],[IMC_raw]]/1000000000000000</f>
        <v>27.9884136942756</v>
      </c>
      <c r="M6845" s="2">
        <v>2.79884136942756E+16</v>
      </c>
      <c r="N68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5" s="13">
        <f t="shared" si="106"/>
        <v>6844</v>
      </c>
      <c r="P6845" s="2" t="str">
        <f>IF(TablaDatos[[#This Row],[Diabetes]]=0,"No","Si")</f>
        <v>No</v>
      </c>
      <c r="Q6845">
        <v>0</v>
      </c>
      <c r="R6845">
        <f>TablaDatos[[#This Row],[Aux2]]/10000000000000</f>
        <v>2467.0671551317</v>
      </c>
      <c r="S6845" s="1">
        <v>2.4670671551317E+16</v>
      </c>
      <c r="T6845" s="7">
        <f>TablaDatos[[#This Row],[Aux3]]/100000000000000</f>
        <v>230.56452312081399</v>
      </c>
      <c r="U6845" s="1">
        <v>2.30564523120814E+16</v>
      </c>
      <c r="V6845">
        <v>150.9</v>
      </c>
      <c r="W6845">
        <v>89.1</v>
      </c>
    </row>
    <row r="6846" spans="1:23">
      <c r="A6846">
        <v>2014</v>
      </c>
      <c r="B6846">
        <v>62</v>
      </c>
      <c r="C6846" t="s">
        <v>23</v>
      </c>
      <c r="D6846" t="s">
        <v>17</v>
      </c>
      <c r="E6846" t="s">
        <v>18</v>
      </c>
      <c r="F6846" t="s">
        <v>24</v>
      </c>
      <c r="G6846" t="s">
        <v>28</v>
      </c>
      <c r="H6846" s="3">
        <v>14033.16</v>
      </c>
      <c r="I6846" t="s">
        <v>19</v>
      </c>
      <c r="J6846" t="s">
        <v>22</v>
      </c>
      <c r="K68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27.9867550005083</v>
      </c>
      <c r="L6846" s="6">
        <f>TablaDatos[[#This Row],[IMC_raw]]/1000000000000000</f>
        <v>2.7986755000508299</v>
      </c>
      <c r="M6846" s="2">
        <v>2798675500050830</v>
      </c>
      <c r="N68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6" s="13">
        <f t="shared" si="106"/>
        <v>6845</v>
      </c>
      <c r="P6846" s="2" t="str">
        <f>IF(TablaDatos[[#This Row],[Diabetes]]=0,"No","Si")</f>
        <v>No</v>
      </c>
      <c r="Q6846">
        <v>0</v>
      </c>
      <c r="R6846">
        <f>TablaDatos[[#This Row],[Aux2]]/10000000000000</f>
        <v>222.15148566273601</v>
      </c>
      <c r="S6846" s="1">
        <v>2221514856627360</v>
      </c>
      <c r="T6846" s="7">
        <f>TablaDatos[[#This Row],[Aux3]]/100000000000000</f>
        <v>17.242800082553799</v>
      </c>
      <c r="U6846" s="1">
        <v>1724280008255380</v>
      </c>
      <c r="V6846">
        <v>147.19999999999999</v>
      </c>
      <c r="W6846">
        <v>94.4</v>
      </c>
    </row>
    <row r="6847" spans="1:23">
      <c r="A6847">
        <v>2014</v>
      </c>
      <c r="B6847">
        <v>59</v>
      </c>
      <c r="C6847" t="s">
        <v>16</v>
      </c>
      <c r="D6847" t="s">
        <v>72</v>
      </c>
      <c r="E6847" t="s">
        <v>19</v>
      </c>
      <c r="F6847" t="s">
        <v>24</v>
      </c>
      <c r="G6847" t="s">
        <v>28</v>
      </c>
      <c r="H6847" s="3">
        <v>23456.37</v>
      </c>
      <c r="I6847" t="s">
        <v>21</v>
      </c>
      <c r="J6847" t="s">
        <v>22</v>
      </c>
      <c r="K68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27.973846925395399</v>
      </c>
      <c r="L6847" s="5">
        <f>TablaDatos[[#This Row],[IMC_raw]]/1000000000000000</f>
        <v>2.79738469253954</v>
      </c>
      <c r="M6847" s="2">
        <v>2797384692539540</v>
      </c>
      <c r="N68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7" s="13">
        <f t="shared" si="106"/>
        <v>6846</v>
      </c>
      <c r="P6847" s="2" t="str">
        <f>IF(TablaDatos[[#This Row],[Diabetes]]=0,"No","Si")</f>
        <v>Si</v>
      </c>
      <c r="Q6847">
        <v>1</v>
      </c>
      <c r="R6847">
        <f>TablaDatos[[#This Row],[Aux2]]/10000000000000</f>
        <v>201.05514648365499</v>
      </c>
      <c r="S6847" s="1">
        <v>2010551464836550</v>
      </c>
      <c r="T6847" s="7">
        <f>TablaDatos[[#This Row],[Aux3]]/100000000000000</f>
        <v>23.427497905757601</v>
      </c>
      <c r="U6847" s="1">
        <v>2342749790575760</v>
      </c>
      <c r="V6847">
        <v>160.6</v>
      </c>
      <c r="W6847">
        <v>98</v>
      </c>
    </row>
    <row r="6848" spans="1:23">
      <c r="A6848">
        <v>2014</v>
      </c>
      <c r="B6848">
        <v>47</v>
      </c>
      <c r="C6848" t="s">
        <v>16</v>
      </c>
      <c r="D6848" t="s">
        <v>17</v>
      </c>
      <c r="E6848" t="s">
        <v>18</v>
      </c>
      <c r="F6848" t="s">
        <v>19</v>
      </c>
      <c r="G6848" t="s">
        <v>20</v>
      </c>
      <c r="H6848" s="3">
        <v>33984.26</v>
      </c>
      <c r="I6848" t="s">
        <v>21</v>
      </c>
      <c r="J6848" t="s">
        <v>19</v>
      </c>
      <c r="K68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27.962882482039699</v>
      </c>
      <c r="L6848" s="5">
        <f>TablaDatos[[#This Row],[IMC_raw]]/1000000000000000</f>
        <v>2.7962882482039699</v>
      </c>
      <c r="M6848" s="2">
        <v>2796288248203970</v>
      </c>
      <c r="N68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8" s="13">
        <f t="shared" si="106"/>
        <v>6847</v>
      </c>
      <c r="P6848" s="2" t="str">
        <f>IF(TablaDatos[[#This Row],[Diabetes]]=0,"No","Si")</f>
        <v>No</v>
      </c>
      <c r="Q6848">
        <v>0</v>
      </c>
      <c r="R6848">
        <f>TablaDatos[[#This Row],[Aux2]]/10000000000000</f>
        <v>224.362183267756</v>
      </c>
      <c r="S6848" s="1">
        <v>2243621832677560</v>
      </c>
      <c r="T6848" s="7">
        <f>TablaDatos[[#This Row],[Aux3]]/100000000000000</f>
        <v>236.24877620747901</v>
      </c>
      <c r="U6848" s="1">
        <v>2.36248776207479E+16</v>
      </c>
      <c r="V6848">
        <v>142.6</v>
      </c>
      <c r="W6848">
        <v>96.5</v>
      </c>
    </row>
    <row r="6849" spans="1:23">
      <c r="A6849">
        <v>2014</v>
      </c>
      <c r="B6849">
        <v>53</v>
      </c>
      <c r="C6849" t="s">
        <v>23</v>
      </c>
      <c r="D6849" t="s">
        <v>26</v>
      </c>
      <c r="E6849" t="s">
        <v>18</v>
      </c>
      <c r="F6849" t="s">
        <v>19</v>
      </c>
      <c r="G6849" t="s">
        <v>20</v>
      </c>
      <c r="H6849" s="3">
        <v>25329.88</v>
      </c>
      <c r="I6849" t="s">
        <v>19</v>
      </c>
      <c r="J6849" t="s">
        <v>22</v>
      </c>
      <c r="K68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27.935088687741999</v>
      </c>
      <c r="L6849" s="6">
        <f>TablaDatos[[#This Row],[IMC_raw]]/1000000000000000</f>
        <v>27.935088687741999</v>
      </c>
      <c r="M6849" s="2">
        <v>2.7935088687742E+16</v>
      </c>
      <c r="N68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49" s="13">
        <f t="shared" si="106"/>
        <v>6848</v>
      </c>
      <c r="P6849" s="2" t="str">
        <f>IF(TablaDatos[[#This Row],[Diabetes]]=0,"No","Si")</f>
        <v>Si</v>
      </c>
      <c r="Q6849">
        <v>1</v>
      </c>
      <c r="R6849">
        <f>TablaDatos[[#This Row],[Aux2]]/10000000000000</f>
        <v>2221.18387373207</v>
      </c>
      <c r="S6849" s="1">
        <v>2.22118387373207E+16</v>
      </c>
      <c r="T6849" s="7">
        <f>TablaDatos[[#This Row],[Aux3]]/100000000000000</f>
        <v>242.49097743311901</v>
      </c>
      <c r="U6849" s="1">
        <v>2.42490977433119E+16</v>
      </c>
      <c r="V6849">
        <v>151.6</v>
      </c>
      <c r="W6849">
        <v>94.2</v>
      </c>
    </row>
    <row r="6850" spans="1:23">
      <c r="A6850">
        <v>2014</v>
      </c>
      <c r="B6850">
        <v>66</v>
      </c>
      <c r="C6850" t="s">
        <v>23</v>
      </c>
      <c r="D6850" t="s">
        <v>32</v>
      </c>
      <c r="E6850" t="s">
        <v>18</v>
      </c>
      <c r="F6850" t="s">
        <v>19</v>
      </c>
      <c r="G6850" t="s">
        <v>25</v>
      </c>
      <c r="H6850" s="3">
        <v>25094.84</v>
      </c>
      <c r="I6850" t="s">
        <v>19</v>
      </c>
      <c r="J6850" t="s">
        <v>22</v>
      </c>
      <c r="K68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27.918520604853899</v>
      </c>
      <c r="L6850" s="5">
        <f>TablaDatos[[#This Row],[IMC_raw]]/1000000000000000</f>
        <v>27.918520604853899</v>
      </c>
      <c r="M6850" s="2">
        <v>2.79185206048539E+16</v>
      </c>
      <c r="N68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0" s="13">
        <f t="shared" ref="O6850:O6913" si="107">O6849+1</f>
        <v>6849</v>
      </c>
      <c r="P6850" s="2" t="str">
        <f>IF(TablaDatos[[#This Row],[Diabetes]]=0,"No","Si")</f>
        <v>No</v>
      </c>
      <c r="Q6850">
        <v>0</v>
      </c>
      <c r="R6850">
        <f>TablaDatos[[#This Row],[Aux2]]/10000000000000</f>
        <v>2149.4722308803598</v>
      </c>
      <c r="S6850" s="1">
        <v>2.14947223088036E+16</v>
      </c>
      <c r="T6850" s="7">
        <f>TablaDatos[[#This Row],[Aux3]]/100000000000000</f>
        <v>232.84966911253801</v>
      </c>
      <c r="U6850" s="1">
        <v>2.32849669112538E+16</v>
      </c>
      <c r="V6850">
        <v>144.5</v>
      </c>
      <c r="W6850">
        <v>91.9</v>
      </c>
    </row>
    <row r="6851" spans="1:23">
      <c r="A6851">
        <v>2014</v>
      </c>
      <c r="B6851">
        <v>55</v>
      </c>
      <c r="C6851" t="s">
        <v>23</v>
      </c>
      <c r="D6851" t="s">
        <v>74</v>
      </c>
      <c r="E6851" t="s">
        <v>19</v>
      </c>
      <c r="F6851" t="s">
        <v>19</v>
      </c>
      <c r="G6851" t="s">
        <v>28</v>
      </c>
      <c r="H6851" s="3">
        <v>26576.43</v>
      </c>
      <c r="I6851" t="s">
        <v>21</v>
      </c>
      <c r="J6851" t="s">
        <v>19</v>
      </c>
      <c r="K68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27.902128411480899</v>
      </c>
      <c r="L6851" s="6">
        <f>TablaDatos[[#This Row],[IMC_raw]]/1000000000000000</f>
        <v>27.902128411480899</v>
      </c>
      <c r="M6851" s="2">
        <v>2.79021284114809E+16</v>
      </c>
      <c r="N68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1" s="13">
        <f t="shared" si="107"/>
        <v>6850</v>
      </c>
      <c r="P6851" s="2" t="str">
        <f>IF(TablaDatos[[#This Row],[Diabetes]]=0,"No","Si")</f>
        <v>No</v>
      </c>
      <c r="Q6851">
        <v>0</v>
      </c>
      <c r="R6851">
        <f>TablaDatos[[#This Row],[Aux2]]/10000000000000</f>
        <v>230.983681822368</v>
      </c>
      <c r="S6851" s="1">
        <v>2309836818223680</v>
      </c>
      <c r="T6851" s="7">
        <f>TablaDatos[[#This Row],[Aux3]]/100000000000000</f>
        <v>235.56671155096299</v>
      </c>
      <c r="U6851" s="1">
        <v>2.35566711550963E+16</v>
      </c>
      <c r="V6851">
        <v>165.3</v>
      </c>
      <c r="W6851">
        <v>98</v>
      </c>
    </row>
    <row r="6852" spans="1:23">
      <c r="A6852">
        <v>2014</v>
      </c>
      <c r="B6852">
        <v>53</v>
      </c>
      <c r="C6852" t="s">
        <v>16</v>
      </c>
      <c r="D6852" t="s">
        <v>72</v>
      </c>
      <c r="E6852" t="s">
        <v>18</v>
      </c>
      <c r="F6852" t="s">
        <v>35</v>
      </c>
      <c r="G6852" t="s">
        <v>20</v>
      </c>
      <c r="H6852" s="3">
        <v>26749.59</v>
      </c>
      <c r="I6852" t="s">
        <v>19</v>
      </c>
      <c r="J6852" t="s">
        <v>18</v>
      </c>
      <c r="K68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27.8738661324196</v>
      </c>
      <c r="L6852" s="5">
        <f>TablaDatos[[#This Row],[IMC_raw]]/1000000000000000</f>
        <v>2.78738661324196</v>
      </c>
      <c r="M6852" s="2">
        <v>2787386613241960</v>
      </c>
      <c r="N68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2" s="13">
        <f t="shared" si="107"/>
        <v>6851</v>
      </c>
      <c r="P6852" s="2" t="str">
        <f>IF(TablaDatos[[#This Row],[Diabetes]]=0,"No","Si")</f>
        <v>No</v>
      </c>
      <c r="Q6852">
        <v>0</v>
      </c>
      <c r="R6852">
        <f>TablaDatos[[#This Row],[Aux2]]/10000000000000</f>
        <v>221.81583761236601</v>
      </c>
      <c r="S6852" s="1">
        <v>2218158376123660</v>
      </c>
      <c r="T6852" s="7">
        <f>TablaDatos[[#This Row],[Aux3]]/100000000000000</f>
        <v>23.439909649018201</v>
      </c>
      <c r="U6852" s="1">
        <v>2343990964901820</v>
      </c>
      <c r="V6852">
        <v>145.30000000000001</v>
      </c>
      <c r="W6852">
        <v>89.2</v>
      </c>
    </row>
    <row r="6853" spans="1:23">
      <c r="A6853">
        <v>2014</v>
      </c>
      <c r="B6853">
        <v>72</v>
      </c>
      <c r="C6853" t="s">
        <v>16</v>
      </c>
      <c r="D6853" t="s">
        <v>17</v>
      </c>
      <c r="E6853" t="s">
        <v>21</v>
      </c>
      <c r="F6853" t="s">
        <v>24</v>
      </c>
      <c r="G6853" t="s">
        <v>25</v>
      </c>
      <c r="H6853" s="3">
        <v>15948.83</v>
      </c>
      <c r="I6853" t="s">
        <v>21</v>
      </c>
      <c r="J6853" t="s">
        <v>22</v>
      </c>
      <c r="K68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27.872742566019298</v>
      </c>
      <c r="L6853" s="5">
        <f>TablaDatos[[#This Row],[IMC_raw]]/1000000000000000</f>
        <v>0.27872742566019298</v>
      </c>
      <c r="M6853" s="2">
        <v>278727425660193</v>
      </c>
      <c r="N68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3" s="13">
        <f t="shared" si="107"/>
        <v>6852</v>
      </c>
      <c r="P6853" s="2" t="str">
        <f>IF(TablaDatos[[#This Row],[Diabetes]]=0,"No","Si")</f>
        <v>No</v>
      </c>
      <c r="Q6853">
        <v>0</v>
      </c>
      <c r="R6853">
        <f>TablaDatos[[#This Row],[Aux2]]/10000000000000</f>
        <v>2166.9128583819902</v>
      </c>
      <c r="S6853" s="1">
        <v>2.16691285838199E+16</v>
      </c>
      <c r="T6853" s="7">
        <f>TablaDatos[[#This Row],[Aux3]]/100000000000000</f>
        <v>271.267956764198</v>
      </c>
      <c r="U6853" s="1">
        <v>2.71267956764198E+16</v>
      </c>
      <c r="V6853">
        <v>164.5</v>
      </c>
      <c r="W6853">
        <v>104.1</v>
      </c>
    </row>
    <row r="6854" spans="1:23">
      <c r="A6854">
        <v>2014</v>
      </c>
      <c r="B6854">
        <v>64</v>
      </c>
      <c r="C6854" t="s">
        <v>23</v>
      </c>
      <c r="D6854" t="s">
        <v>34</v>
      </c>
      <c r="E6854" t="s">
        <v>19</v>
      </c>
      <c r="F6854" t="s">
        <v>35</v>
      </c>
      <c r="G6854" t="s">
        <v>28</v>
      </c>
      <c r="H6854" s="3">
        <v>19008.47</v>
      </c>
      <c r="I6854" t="s">
        <v>19</v>
      </c>
      <c r="J6854" t="s">
        <v>18</v>
      </c>
      <c r="K68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27.868388508245403</v>
      </c>
      <c r="L6854" s="5">
        <f>TablaDatos[[#This Row],[IMC_raw]]/1000000000000000</f>
        <v>2.7868388508245401</v>
      </c>
      <c r="M6854" s="2">
        <v>2786838850824540</v>
      </c>
      <c r="N68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4" s="13">
        <f t="shared" si="107"/>
        <v>6853</v>
      </c>
      <c r="P6854" s="2" t="str">
        <f>IF(TablaDatos[[#This Row],[Diabetes]]=0,"No","Si")</f>
        <v>Si</v>
      </c>
      <c r="Q6854">
        <v>1</v>
      </c>
      <c r="R6854">
        <f>TablaDatos[[#This Row],[Aux2]]/10000000000000</f>
        <v>2063.1461067702098</v>
      </c>
      <c r="S6854" s="1">
        <v>2.06314610677021E+16</v>
      </c>
      <c r="T6854" s="7">
        <f>TablaDatos[[#This Row],[Aux3]]/100000000000000</f>
        <v>21.928925306225</v>
      </c>
      <c r="U6854" s="1">
        <v>2192892530622500</v>
      </c>
      <c r="V6854">
        <v>161.69999999999999</v>
      </c>
      <c r="W6854">
        <v>95.1</v>
      </c>
    </row>
    <row r="6855" spans="1:23">
      <c r="A6855">
        <v>2014</v>
      </c>
      <c r="B6855">
        <v>66</v>
      </c>
      <c r="C6855" t="s">
        <v>23</v>
      </c>
      <c r="D6855" t="s">
        <v>29</v>
      </c>
      <c r="E6855" t="s">
        <v>18</v>
      </c>
      <c r="F6855" t="s">
        <v>19</v>
      </c>
      <c r="G6855" t="s">
        <v>25</v>
      </c>
      <c r="H6855" s="3">
        <v>9410.3799999999992</v>
      </c>
      <c r="I6855" t="s">
        <v>19</v>
      </c>
      <c r="J6855" t="s">
        <v>18</v>
      </c>
      <c r="K68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27.8523089114233</v>
      </c>
      <c r="L6855" s="5">
        <f>TablaDatos[[#This Row],[IMC_raw]]/1000000000000000</f>
        <v>27.8523089114233</v>
      </c>
      <c r="M6855" s="2">
        <v>2.78523089114233E+16</v>
      </c>
      <c r="N68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5" s="13">
        <f t="shared" si="107"/>
        <v>6854</v>
      </c>
      <c r="P6855" s="2" t="str">
        <f>IF(TablaDatos[[#This Row],[Diabetes]]=0,"No","Si")</f>
        <v>No</v>
      </c>
      <c r="Q6855">
        <v>0</v>
      </c>
      <c r="R6855">
        <f>TablaDatos[[#This Row],[Aux2]]/10000000000000</f>
        <v>2198.0702170244099</v>
      </c>
      <c r="S6855" s="1">
        <v>2.19807021702441E+16</v>
      </c>
      <c r="T6855" s="7">
        <f>TablaDatos[[#This Row],[Aux3]]/100000000000000</f>
        <v>234.544625514909</v>
      </c>
      <c r="U6855" s="1">
        <v>2.34544625514909E+16</v>
      </c>
      <c r="V6855">
        <v>154.5</v>
      </c>
      <c r="W6855">
        <v>91.8</v>
      </c>
    </row>
    <row r="6856" spans="1:23">
      <c r="A6856">
        <v>2014</v>
      </c>
      <c r="B6856">
        <v>52</v>
      </c>
      <c r="C6856" t="s">
        <v>16</v>
      </c>
      <c r="D6856" t="s">
        <v>30</v>
      </c>
      <c r="E6856" t="s">
        <v>18</v>
      </c>
      <c r="F6856" t="s">
        <v>24</v>
      </c>
      <c r="G6856" t="s">
        <v>20</v>
      </c>
      <c r="H6856" s="3">
        <v>12180.22</v>
      </c>
      <c r="I6856" t="s">
        <v>21</v>
      </c>
      <c r="J6856" t="s">
        <v>21</v>
      </c>
      <c r="K68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27.845804450848497</v>
      </c>
      <c r="L6856" s="5">
        <f>TablaDatos[[#This Row],[IMC_raw]]/1000000000000000</f>
        <v>2.7845804450848499</v>
      </c>
      <c r="M6856" s="2">
        <v>2784580445084850</v>
      </c>
      <c r="N68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6" s="13">
        <f t="shared" si="107"/>
        <v>6855</v>
      </c>
      <c r="P6856" s="2" t="str">
        <f>IF(TablaDatos[[#This Row],[Diabetes]]=0,"No","Si")</f>
        <v>No</v>
      </c>
      <c r="Q6856">
        <v>0</v>
      </c>
      <c r="R6856">
        <f>TablaDatos[[#This Row],[Aux2]]/10000000000000</f>
        <v>2335.8290502499299</v>
      </c>
      <c r="S6856" s="1">
        <v>2.33582905024993E+16</v>
      </c>
      <c r="T6856" s="7">
        <f>TablaDatos[[#This Row],[Aux3]]/100000000000000</f>
        <v>26.283877010087199</v>
      </c>
      <c r="U6856" s="1">
        <v>2628387701008720</v>
      </c>
      <c r="V6856">
        <v>150.19999999999999</v>
      </c>
      <c r="W6856">
        <v>93.4</v>
      </c>
    </row>
    <row r="6857" spans="1:23">
      <c r="A6857">
        <v>2014</v>
      </c>
      <c r="B6857">
        <v>53</v>
      </c>
      <c r="C6857" t="s">
        <v>23</v>
      </c>
      <c r="D6857" t="s">
        <v>30</v>
      </c>
      <c r="E6857" t="s">
        <v>18</v>
      </c>
      <c r="F6857" t="s">
        <v>35</v>
      </c>
      <c r="G6857" t="s">
        <v>20</v>
      </c>
      <c r="H6857" s="3">
        <v>18429.45</v>
      </c>
      <c r="I6857" t="s">
        <v>18</v>
      </c>
      <c r="J6857" s="8" t="s">
        <v>21</v>
      </c>
      <c r="K6857" s="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27.843212255964801</v>
      </c>
      <c r="L6857" s="6">
        <f>TablaDatos[[#This Row],[IMC_raw]]/1000000000000000</f>
        <v>27.843212255964801</v>
      </c>
      <c r="M6857" s="2">
        <v>2.78432122559648E+16</v>
      </c>
      <c r="N68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7" s="13">
        <f t="shared" si="107"/>
        <v>6856</v>
      </c>
      <c r="P6857" s="2" t="str">
        <f>IF(TablaDatos[[#This Row],[Diabetes]]=0,"No","Si")</f>
        <v>No</v>
      </c>
      <c r="Q6857">
        <v>0</v>
      </c>
      <c r="R6857">
        <f>TablaDatos[[#This Row],[Aux2]]/10000000000000</f>
        <v>2081.9450064729499</v>
      </c>
      <c r="S6857" s="1">
        <v>2.08194500647295E+16</v>
      </c>
      <c r="T6857" s="7">
        <f>TablaDatos[[#This Row],[Aux3]]/100000000000000</f>
        <v>178.39051635557499</v>
      </c>
      <c r="U6857" s="1">
        <v>1.78390516355575E+16</v>
      </c>
      <c r="V6857">
        <v>142.1</v>
      </c>
      <c r="W6857">
        <v>84.8</v>
      </c>
    </row>
    <row r="6858" spans="1:23">
      <c r="A6858">
        <v>2014</v>
      </c>
      <c r="B6858">
        <v>46</v>
      </c>
      <c r="C6858" t="s">
        <v>16</v>
      </c>
      <c r="D6858" t="s">
        <v>29</v>
      </c>
      <c r="E6858" t="s">
        <v>21</v>
      </c>
      <c r="F6858" t="s">
        <v>35</v>
      </c>
      <c r="G6858" t="s">
        <v>20</v>
      </c>
      <c r="H6858" s="3">
        <v>19803.82</v>
      </c>
      <c r="I6858" t="s">
        <v>21</v>
      </c>
      <c r="J6858" t="s">
        <v>21</v>
      </c>
      <c r="K68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27.829186384327802</v>
      </c>
      <c r="L6858" s="5">
        <f>TablaDatos[[#This Row],[IMC_raw]]/1000000000000000</f>
        <v>27.829186384327802</v>
      </c>
      <c r="M6858" s="2">
        <v>2.78291863843278E+16</v>
      </c>
      <c r="N68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8" s="13">
        <f t="shared" si="107"/>
        <v>6857</v>
      </c>
      <c r="P6858" s="2" t="str">
        <f>IF(TablaDatos[[#This Row],[Diabetes]]=0,"No","Si")</f>
        <v>No</v>
      </c>
      <c r="Q6858">
        <v>0</v>
      </c>
      <c r="R6858">
        <f>TablaDatos[[#This Row],[Aux2]]/10000000000000</f>
        <v>1876.16581748408</v>
      </c>
      <c r="S6858" s="1">
        <v>1.87616581748408E+16</v>
      </c>
      <c r="T6858" s="7">
        <f>TablaDatos[[#This Row],[Aux3]]/100000000000000</f>
        <v>237.39710033442501</v>
      </c>
      <c r="U6858" s="1">
        <v>2.37397100334425E+16</v>
      </c>
      <c r="V6858">
        <v>146.9</v>
      </c>
      <c r="W6858">
        <v>93.6</v>
      </c>
    </row>
    <row r="6859" spans="1:23">
      <c r="A6859">
        <v>2014</v>
      </c>
      <c r="B6859">
        <v>71</v>
      </c>
      <c r="C6859" t="s">
        <v>23</v>
      </c>
      <c r="D6859" t="s">
        <v>36</v>
      </c>
      <c r="E6859" t="s">
        <v>18</v>
      </c>
      <c r="F6859" t="s">
        <v>19</v>
      </c>
      <c r="G6859" t="s">
        <v>25</v>
      </c>
      <c r="H6859" s="3">
        <v>12181</v>
      </c>
      <c r="I6859" t="s">
        <v>19</v>
      </c>
      <c r="J6859" t="s">
        <v>22</v>
      </c>
      <c r="K68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27.786300637029498</v>
      </c>
      <c r="L6859" s="6">
        <f>TablaDatos[[#This Row],[IMC_raw]]/1000000000000000</f>
        <v>0.27786300637029498</v>
      </c>
      <c r="M6859" s="2">
        <v>277863006370295</v>
      </c>
      <c r="N68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59" s="13">
        <f t="shared" si="107"/>
        <v>6858</v>
      </c>
      <c r="P6859" s="2" t="str">
        <f>IF(TablaDatos[[#This Row],[Diabetes]]=0,"No","Si")</f>
        <v>No</v>
      </c>
      <c r="Q6859">
        <v>0</v>
      </c>
      <c r="R6859">
        <f>TablaDatos[[#This Row],[Aux2]]/10000000000000</f>
        <v>230.65487654420599</v>
      </c>
      <c r="S6859" s="1">
        <v>2306548765442060</v>
      </c>
      <c r="T6859" s="7">
        <f>TablaDatos[[#This Row],[Aux3]]/100000000000000</f>
        <v>24.394488942085498</v>
      </c>
      <c r="U6859" s="1">
        <v>2439448894208550</v>
      </c>
      <c r="V6859">
        <v>157.69999999999999</v>
      </c>
      <c r="W6859">
        <v>100.8</v>
      </c>
    </row>
    <row r="6860" spans="1:23">
      <c r="A6860">
        <v>2014</v>
      </c>
      <c r="B6860">
        <v>64</v>
      </c>
      <c r="C6860" t="s">
        <v>23</v>
      </c>
      <c r="D6860" t="s">
        <v>73</v>
      </c>
      <c r="E6860" t="s">
        <v>18</v>
      </c>
      <c r="F6860" t="s">
        <v>24</v>
      </c>
      <c r="G6860" t="s">
        <v>28</v>
      </c>
      <c r="H6860" s="3">
        <v>19950.66</v>
      </c>
      <c r="I6860" t="s">
        <v>21</v>
      </c>
      <c r="J6860" t="s">
        <v>22</v>
      </c>
      <c r="K68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27.7626483450378</v>
      </c>
      <c r="L6860" s="5">
        <f>TablaDatos[[#This Row],[IMC_raw]]/1000000000000000</f>
        <v>27.7626483450378</v>
      </c>
      <c r="M6860" s="2">
        <v>2.77626483450378E+16</v>
      </c>
      <c r="N68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0" s="13">
        <f t="shared" si="107"/>
        <v>6859</v>
      </c>
      <c r="P6860" s="2" t="str">
        <f>IF(TablaDatos[[#This Row],[Diabetes]]=0,"No","Si")</f>
        <v>No</v>
      </c>
      <c r="Q6860">
        <v>0</v>
      </c>
      <c r="R6860">
        <f>TablaDatos[[#This Row],[Aux2]]/10000000000000</f>
        <v>2175.6482692793902</v>
      </c>
      <c r="S6860" s="1">
        <v>2.17564826927939E+16</v>
      </c>
      <c r="T6860" s="7">
        <f>TablaDatos[[#This Row],[Aux3]]/100000000000000</f>
        <v>213.83521357762601</v>
      </c>
      <c r="U6860" s="1">
        <v>2.13835213577626E+16</v>
      </c>
      <c r="V6860">
        <v>158.80000000000001</v>
      </c>
      <c r="W6860">
        <v>93.1</v>
      </c>
    </row>
    <row r="6861" spans="1:23">
      <c r="A6861">
        <v>2014</v>
      </c>
      <c r="B6861">
        <v>64</v>
      </c>
      <c r="C6861" t="s">
        <v>23</v>
      </c>
      <c r="D6861" t="s">
        <v>74</v>
      </c>
      <c r="E6861" t="s">
        <v>18</v>
      </c>
      <c r="F6861" t="s">
        <v>35</v>
      </c>
      <c r="G6861" t="s">
        <v>28</v>
      </c>
      <c r="H6861" s="3">
        <v>22534.33</v>
      </c>
      <c r="I6861" t="s">
        <v>21</v>
      </c>
      <c r="J6861" t="s">
        <v>19</v>
      </c>
      <c r="K68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27.739281035548299</v>
      </c>
      <c r="L6861" s="6">
        <f>TablaDatos[[#This Row],[IMC_raw]]/100000000000000</f>
        <v>27.739281035548299</v>
      </c>
      <c r="M6861" s="2">
        <v>2773928103554830</v>
      </c>
      <c r="N68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1" s="13">
        <f t="shared" si="107"/>
        <v>6860</v>
      </c>
      <c r="P6861" s="2" t="str">
        <f>IF(TablaDatos[[#This Row],[Diabetes]]=0,"No","Si")</f>
        <v>No</v>
      </c>
      <c r="Q6861">
        <v>0</v>
      </c>
      <c r="R6861">
        <f>TablaDatos[[#This Row],[Aux2]]/10000000000000</f>
        <v>2210.0687375472598</v>
      </c>
      <c r="S6861" s="1">
        <v>2.21006873754726E+16</v>
      </c>
      <c r="T6861" s="7">
        <f>TablaDatos[[#This Row],[Aux3]]/100000000000000</f>
        <v>235.179318893942</v>
      </c>
      <c r="U6861" s="1">
        <v>2.35179318893942E+16</v>
      </c>
      <c r="V6861">
        <v>160.69999999999999</v>
      </c>
      <c r="W6861">
        <v>92.3</v>
      </c>
    </row>
    <row r="6862" spans="1:23">
      <c r="A6862">
        <v>2014</v>
      </c>
      <c r="B6862">
        <v>53</v>
      </c>
      <c r="C6862" t="s">
        <v>16</v>
      </c>
      <c r="D6862" t="s">
        <v>29</v>
      </c>
      <c r="E6862" t="s">
        <v>18</v>
      </c>
      <c r="F6862" t="s">
        <v>35</v>
      </c>
      <c r="G6862" t="s">
        <v>20</v>
      </c>
      <c r="H6862" s="3">
        <v>12891.61</v>
      </c>
      <c r="I6862" t="s">
        <v>19</v>
      </c>
      <c r="J6862" t="s">
        <v>18</v>
      </c>
      <c r="K68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27.725366073830202</v>
      </c>
      <c r="L6862" s="5">
        <f>TablaDatos[[#This Row],[IMC_raw]]/1000000000000000</f>
        <v>27.725366073830202</v>
      </c>
      <c r="M6862" s="2">
        <v>2.77253660738302E+16</v>
      </c>
      <c r="N68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2" s="13">
        <f t="shared" si="107"/>
        <v>6861</v>
      </c>
      <c r="P6862" s="2" t="str">
        <f>IF(TablaDatos[[#This Row],[Diabetes]]=0,"No","Si")</f>
        <v>No</v>
      </c>
      <c r="Q6862">
        <v>0</v>
      </c>
      <c r="R6862">
        <f>TablaDatos[[#This Row],[Aux2]]/10000000000000</f>
        <v>2025.2209082049601</v>
      </c>
      <c r="S6862" s="1">
        <v>2.02522090820496E+16</v>
      </c>
      <c r="T6862" s="7">
        <f>TablaDatos[[#This Row],[Aux3]]/100000000000000</f>
        <v>224.66741246433099</v>
      </c>
      <c r="U6862" s="1">
        <v>2.24667412464331E+16</v>
      </c>
      <c r="V6862">
        <v>146.19999999999999</v>
      </c>
      <c r="W6862">
        <v>95.1</v>
      </c>
    </row>
    <row r="6863" spans="1:23">
      <c r="A6863">
        <v>2014</v>
      </c>
      <c r="B6863">
        <v>51</v>
      </c>
      <c r="C6863" t="s">
        <v>16</v>
      </c>
      <c r="D6863" t="s">
        <v>72</v>
      </c>
      <c r="E6863" t="s">
        <v>21</v>
      </c>
      <c r="F6863" t="s">
        <v>24</v>
      </c>
      <c r="G6863" t="s">
        <v>20</v>
      </c>
      <c r="H6863" s="3">
        <v>17647.099999999999</v>
      </c>
      <c r="I6863" t="s">
        <v>19</v>
      </c>
      <c r="J6863" t="s">
        <v>18</v>
      </c>
      <c r="K68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27.716147416229099</v>
      </c>
      <c r="L6863" s="5">
        <f>TablaDatos[[#This Row],[IMC_raw]]/1000000000000000</f>
        <v>27.716147416229099</v>
      </c>
      <c r="M6863" s="2">
        <v>2.77161474162291E+16</v>
      </c>
      <c r="N68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3" s="13">
        <f t="shared" si="107"/>
        <v>6862</v>
      </c>
      <c r="P6863" s="2" t="str">
        <f>IF(TablaDatos[[#This Row],[Diabetes]]=0,"No","Si")</f>
        <v>No</v>
      </c>
      <c r="Q6863">
        <v>0</v>
      </c>
      <c r="R6863">
        <f>TablaDatos[[#This Row],[Aux2]]/10000000000000</f>
        <v>2035.63494518635</v>
      </c>
      <c r="S6863" s="1">
        <v>2.03563494518635E+16</v>
      </c>
      <c r="T6863" s="7">
        <f>TablaDatos[[#This Row],[Aux3]]/100000000000000</f>
        <v>25.7858202078184</v>
      </c>
      <c r="U6863" s="1">
        <v>2578582020781840</v>
      </c>
      <c r="V6863">
        <v>155.9</v>
      </c>
      <c r="W6863">
        <v>90.7</v>
      </c>
    </row>
    <row r="6864" spans="1:23">
      <c r="A6864">
        <v>2014</v>
      </c>
      <c r="B6864">
        <v>52</v>
      </c>
      <c r="C6864" t="s">
        <v>16</v>
      </c>
      <c r="D6864" t="s">
        <v>29</v>
      </c>
      <c r="E6864" t="s">
        <v>18</v>
      </c>
      <c r="F6864" t="s">
        <v>19</v>
      </c>
      <c r="G6864" t="s">
        <v>20</v>
      </c>
      <c r="H6864" s="3">
        <v>25552.31</v>
      </c>
      <c r="I6864" t="s">
        <v>19</v>
      </c>
      <c r="J6864" t="s">
        <v>18</v>
      </c>
      <c r="K68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27.6985922998884</v>
      </c>
      <c r="L6864" s="6">
        <f>TablaDatos[[#This Row],[IMC_raw]]/1000000000000000</f>
        <v>27.6985922998884</v>
      </c>
      <c r="M6864" s="2">
        <v>2.76985922998884E+16</v>
      </c>
      <c r="N68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4" s="13">
        <f t="shared" si="107"/>
        <v>6863</v>
      </c>
      <c r="P6864" s="2" t="str">
        <f>IF(TablaDatos[[#This Row],[Diabetes]]=0,"No","Si")</f>
        <v>No</v>
      </c>
      <c r="Q6864">
        <v>0</v>
      </c>
      <c r="R6864">
        <f>TablaDatos[[#This Row],[Aux2]]/10000000000000</f>
        <v>209.39822280527801</v>
      </c>
      <c r="S6864" s="1">
        <v>2093982228052780</v>
      </c>
      <c r="T6864" s="7">
        <f>TablaDatos[[#This Row],[Aux3]]/100000000000000</f>
        <v>236.690335902057</v>
      </c>
      <c r="U6864" s="1">
        <v>2.36690335902057E+16</v>
      </c>
      <c r="V6864">
        <v>147.1</v>
      </c>
      <c r="W6864">
        <v>87.2</v>
      </c>
    </row>
    <row r="6865" spans="1:23">
      <c r="A6865">
        <v>2014</v>
      </c>
      <c r="B6865">
        <v>59</v>
      </c>
      <c r="C6865" t="s">
        <v>23</v>
      </c>
      <c r="D6865" t="s">
        <v>17</v>
      </c>
      <c r="E6865" t="s">
        <v>19</v>
      </c>
      <c r="F6865" t="s">
        <v>35</v>
      </c>
      <c r="G6865" t="s">
        <v>28</v>
      </c>
      <c r="H6865" s="3">
        <v>33901.800000000003</v>
      </c>
      <c r="I6865" t="s">
        <v>21</v>
      </c>
      <c r="J6865" t="s">
        <v>21</v>
      </c>
      <c r="K68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27.689910082594999</v>
      </c>
      <c r="L6865" s="6">
        <f>TablaDatos[[#This Row],[IMC_raw]]/1000000000000000</f>
        <v>27.689910082594999</v>
      </c>
      <c r="M6865" s="2">
        <v>2.7689910082595E+16</v>
      </c>
      <c r="N68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5" s="13">
        <f t="shared" si="107"/>
        <v>6864</v>
      </c>
      <c r="P6865" s="2" t="str">
        <f>IF(TablaDatos[[#This Row],[Diabetes]]=0,"No","Si")</f>
        <v>No</v>
      </c>
      <c r="Q6865">
        <v>0</v>
      </c>
      <c r="R6865">
        <f>TablaDatos[[#This Row],[Aux2]]/10000000000000</f>
        <v>2143.7101055186099</v>
      </c>
      <c r="S6865" s="1">
        <v>2.14371010551861E+16</v>
      </c>
      <c r="T6865" s="7">
        <f>TablaDatos[[#This Row],[Aux3]]/100000000000000</f>
        <v>239.63101981458999</v>
      </c>
      <c r="U6865" s="1">
        <v>2.3963101981459E+16</v>
      </c>
      <c r="V6865">
        <v>160.6</v>
      </c>
      <c r="W6865">
        <v>96.7</v>
      </c>
    </row>
    <row r="6866" spans="1:23">
      <c r="A6866">
        <v>2014</v>
      </c>
      <c r="B6866">
        <v>62</v>
      </c>
      <c r="C6866" t="s">
        <v>23</v>
      </c>
      <c r="D6866" t="s">
        <v>29</v>
      </c>
      <c r="E6866" t="s">
        <v>31</v>
      </c>
      <c r="F6866" t="s">
        <v>19</v>
      </c>
      <c r="G6866" t="s">
        <v>28</v>
      </c>
      <c r="H6866" s="3">
        <v>14254.58</v>
      </c>
      <c r="I6866" t="s">
        <v>19</v>
      </c>
      <c r="J6866" t="s">
        <v>22</v>
      </c>
      <c r="K68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27.685011443719599</v>
      </c>
      <c r="L6866" s="5">
        <f>TablaDatos[[#This Row],[IMC_raw]]/1000000000000000</f>
        <v>2.7685011443719598</v>
      </c>
      <c r="M6866" s="2">
        <v>2768501144371960</v>
      </c>
      <c r="N68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6" s="13">
        <f t="shared" si="107"/>
        <v>6865</v>
      </c>
      <c r="P6866" s="2" t="str">
        <f>IF(TablaDatos[[#This Row],[Diabetes]]=0,"No","Si")</f>
        <v>Si</v>
      </c>
      <c r="Q6866">
        <v>1</v>
      </c>
      <c r="R6866">
        <f>TablaDatos[[#This Row],[Aux2]]/10000000000000</f>
        <v>2591.08619943952</v>
      </c>
      <c r="S6866" s="1">
        <v>2.59108619943952E+16</v>
      </c>
      <c r="T6866" s="7">
        <f>TablaDatos[[#This Row],[Aux3]]/100000000000000</f>
        <v>25.634762592395401</v>
      </c>
      <c r="U6866" s="1">
        <v>2563476259239540</v>
      </c>
      <c r="V6866">
        <v>168.1</v>
      </c>
      <c r="W6866">
        <v>97.6</v>
      </c>
    </row>
    <row r="6867" spans="1:23">
      <c r="A6867">
        <v>2014</v>
      </c>
      <c r="B6867">
        <v>58</v>
      </c>
      <c r="C6867" t="s">
        <v>16</v>
      </c>
      <c r="D6867" t="s">
        <v>36</v>
      </c>
      <c r="E6867" t="s">
        <v>19</v>
      </c>
      <c r="F6867" t="s">
        <v>35</v>
      </c>
      <c r="G6867" t="s">
        <v>28</v>
      </c>
      <c r="H6867" s="3">
        <v>24456.27</v>
      </c>
      <c r="I6867" t="s">
        <v>19</v>
      </c>
      <c r="J6867" t="s">
        <v>22</v>
      </c>
      <c r="K68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27.684859346484899</v>
      </c>
      <c r="L6867" s="6">
        <f>TablaDatos[[#This Row],[IMC_raw]]/1000000000000000</f>
        <v>27.684859346484899</v>
      </c>
      <c r="M6867" s="2">
        <v>2.76848593464849E+16</v>
      </c>
      <c r="N68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7" s="13">
        <f t="shared" si="107"/>
        <v>6866</v>
      </c>
      <c r="P6867" s="2" t="str">
        <f>IF(TablaDatos[[#This Row],[Diabetes]]=0,"No","Si")</f>
        <v>No</v>
      </c>
      <c r="Q6867">
        <v>0</v>
      </c>
      <c r="R6867">
        <f>TablaDatos[[#This Row],[Aux2]]/10000000000000</f>
        <v>2038.2990887378901</v>
      </c>
      <c r="S6867" s="1">
        <v>2.03829908873789E+16</v>
      </c>
      <c r="T6867" s="7">
        <f>TablaDatos[[#This Row],[Aux3]]/100000000000000</f>
        <v>199.38538158837201</v>
      </c>
      <c r="U6867" s="1">
        <v>1.99385381588372E+16</v>
      </c>
      <c r="V6867">
        <v>151.69999999999999</v>
      </c>
      <c r="W6867">
        <v>95.4</v>
      </c>
    </row>
    <row r="6868" spans="1:23">
      <c r="A6868">
        <v>2014</v>
      </c>
      <c r="B6868">
        <v>52</v>
      </c>
      <c r="C6868" t="s">
        <v>23</v>
      </c>
      <c r="D6868" t="s">
        <v>32</v>
      </c>
      <c r="E6868" t="s">
        <v>18</v>
      </c>
      <c r="F6868" t="s">
        <v>19</v>
      </c>
      <c r="G6868" t="s">
        <v>20</v>
      </c>
      <c r="H6868" s="3">
        <v>25139.52</v>
      </c>
      <c r="I6868" t="s">
        <v>21</v>
      </c>
      <c r="J6868" t="s">
        <v>19</v>
      </c>
      <c r="K68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27.670845009956299</v>
      </c>
      <c r="L6868" s="6">
        <f>TablaDatos[[#This Row],[IMC_raw]]/1000000000000000</f>
        <v>2.76708450099563</v>
      </c>
      <c r="M6868" s="2">
        <v>2767084500995630</v>
      </c>
      <c r="N68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8" s="13">
        <f t="shared" si="107"/>
        <v>6867</v>
      </c>
      <c r="P6868" s="2" t="str">
        <f>IF(TablaDatos[[#This Row],[Diabetes]]=0,"No","Si")</f>
        <v>No</v>
      </c>
      <c r="Q6868">
        <v>0</v>
      </c>
      <c r="R6868">
        <f>TablaDatos[[#This Row],[Aux2]]/10000000000000</f>
        <v>2242.2917292238799</v>
      </c>
      <c r="S6868" s="1">
        <v>2.24229172922388E+16</v>
      </c>
      <c r="T6868" s="7">
        <f>TablaDatos[[#This Row],[Aux3]]/100000000000000</f>
        <v>220.26087568535701</v>
      </c>
      <c r="U6868" s="1">
        <v>2.20260875685357E+16</v>
      </c>
      <c r="V6868">
        <v>139.69999999999999</v>
      </c>
      <c r="W6868">
        <v>86.7</v>
      </c>
    </row>
    <row r="6869" spans="1:23">
      <c r="A6869">
        <v>2014</v>
      </c>
      <c r="B6869">
        <v>38</v>
      </c>
      <c r="C6869" t="s">
        <v>23</v>
      </c>
      <c r="D6869" t="s">
        <v>29</v>
      </c>
      <c r="E6869" t="s">
        <v>18</v>
      </c>
      <c r="F6869" t="s">
        <v>35</v>
      </c>
      <c r="G6869" t="s">
        <v>39</v>
      </c>
      <c r="H6869" s="3">
        <v>20862.04</v>
      </c>
      <c r="I6869" t="s">
        <v>19</v>
      </c>
      <c r="J6869" t="s">
        <v>18</v>
      </c>
      <c r="K68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27.6482418834619</v>
      </c>
      <c r="L6869" s="6">
        <f>TablaDatos[[#This Row],[IMC_raw]]/1000000000000000</f>
        <v>2.7648241883461901</v>
      </c>
      <c r="M6869" s="2">
        <v>2764824188346190</v>
      </c>
      <c r="N68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69" s="13">
        <f t="shared" si="107"/>
        <v>6868</v>
      </c>
      <c r="P6869" s="2" t="str">
        <f>IF(TablaDatos[[#This Row],[Diabetes]]=0,"No","Si")</f>
        <v>No</v>
      </c>
      <c r="Q6869">
        <v>0</v>
      </c>
      <c r="R6869">
        <f>TablaDatos[[#This Row],[Aux2]]/10000000000000</f>
        <v>1937.3460002496299</v>
      </c>
      <c r="S6869" s="1">
        <v>1.93734600024963E+16</v>
      </c>
      <c r="T6869" s="7">
        <f>TablaDatos[[#This Row],[Aux3]]/100000000000000</f>
        <v>208.968347934977</v>
      </c>
      <c r="U6869" s="1">
        <v>2.08968347934977E+16</v>
      </c>
      <c r="V6869">
        <v>137.6</v>
      </c>
      <c r="W6869">
        <v>81</v>
      </c>
    </row>
    <row r="6870" spans="1:23">
      <c r="A6870">
        <v>2014</v>
      </c>
      <c r="B6870">
        <v>51</v>
      </c>
      <c r="C6870" t="s">
        <v>16</v>
      </c>
      <c r="D6870" t="s">
        <v>73</v>
      </c>
      <c r="E6870" t="s">
        <v>31</v>
      </c>
      <c r="F6870" t="s">
        <v>24</v>
      </c>
      <c r="G6870" t="s">
        <v>20</v>
      </c>
      <c r="H6870" s="3">
        <v>19061.55</v>
      </c>
      <c r="I6870" t="s">
        <v>21</v>
      </c>
      <c r="J6870" t="s">
        <v>21</v>
      </c>
      <c r="K68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27.617217335924803</v>
      </c>
      <c r="L6870" s="5">
        <f>TablaDatos[[#This Row],[IMC_raw]]/1000000000000000</f>
        <v>2.7617217335924802</v>
      </c>
      <c r="M6870" s="2">
        <v>2761721733592480</v>
      </c>
      <c r="N68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0" s="13">
        <f t="shared" si="107"/>
        <v>6869</v>
      </c>
      <c r="P6870" s="2" t="str">
        <f>IF(TablaDatos[[#This Row],[Diabetes]]=0,"No","Si")</f>
        <v>Si</v>
      </c>
      <c r="Q6870">
        <v>1</v>
      </c>
      <c r="R6870">
        <f>TablaDatos[[#This Row],[Aux2]]/10000000000000</f>
        <v>259.031320604445</v>
      </c>
      <c r="S6870" s="1">
        <v>2590313206044450</v>
      </c>
      <c r="T6870" s="7">
        <f>TablaDatos[[#This Row],[Aux3]]/100000000000000</f>
        <v>3.0000000000000001E-12</v>
      </c>
      <c r="U6870">
        <v>300</v>
      </c>
      <c r="V6870">
        <v>171.2</v>
      </c>
      <c r="W6870">
        <v>97.7</v>
      </c>
    </row>
    <row r="6871" spans="1:23">
      <c r="A6871">
        <v>2014</v>
      </c>
      <c r="B6871">
        <v>47</v>
      </c>
      <c r="C6871" t="s">
        <v>23</v>
      </c>
      <c r="D6871" t="s">
        <v>73</v>
      </c>
      <c r="E6871" t="s">
        <v>18</v>
      </c>
      <c r="F6871" t="s">
        <v>35</v>
      </c>
      <c r="G6871" t="s">
        <v>20</v>
      </c>
      <c r="H6871" s="3">
        <v>42527.47</v>
      </c>
      <c r="I6871" t="s">
        <v>19</v>
      </c>
      <c r="J6871" t="s">
        <v>18</v>
      </c>
      <c r="K68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27.571317826110398</v>
      </c>
      <c r="L6871" s="5">
        <f>TablaDatos[[#This Row],[IMC_raw]]/1000000000000000</f>
        <v>27.571317826110398</v>
      </c>
      <c r="M6871" s="2">
        <v>2.75713178261104E+16</v>
      </c>
      <c r="N68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1" s="13">
        <f t="shared" si="107"/>
        <v>6870</v>
      </c>
      <c r="P6871" s="2" t="str">
        <f>IF(TablaDatos[[#This Row],[Diabetes]]=0,"No","Si")</f>
        <v>No</v>
      </c>
      <c r="Q6871">
        <v>0</v>
      </c>
      <c r="R6871">
        <f>TablaDatos[[#This Row],[Aux2]]/10000000000000</f>
        <v>198.01019505392699</v>
      </c>
      <c r="S6871" s="1">
        <v>1980101950539270</v>
      </c>
      <c r="T6871" s="7">
        <f>TablaDatos[[#This Row],[Aux3]]/100000000000000</f>
        <v>22.037910452994598</v>
      </c>
      <c r="U6871" s="1">
        <v>2203791045299460</v>
      </c>
      <c r="V6871">
        <v>143.6</v>
      </c>
      <c r="W6871">
        <v>85.6</v>
      </c>
    </row>
    <row r="6872" spans="1:23">
      <c r="A6872">
        <v>2014</v>
      </c>
      <c r="B6872">
        <v>53</v>
      </c>
      <c r="C6872" t="s">
        <v>16</v>
      </c>
      <c r="D6872" t="s">
        <v>34</v>
      </c>
      <c r="E6872" t="s">
        <v>18</v>
      </c>
      <c r="F6872" t="s">
        <v>19</v>
      </c>
      <c r="G6872" t="s">
        <v>20</v>
      </c>
      <c r="H6872" s="3">
        <v>17026.580000000002</v>
      </c>
      <c r="I6872" t="s">
        <v>19</v>
      </c>
      <c r="J6872" t="s">
        <v>18</v>
      </c>
      <c r="K68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27.565399200172301</v>
      </c>
      <c r="L6872" s="6">
        <f>TablaDatos[[#This Row],[IMC_raw]]/100000000000000</f>
        <v>27.565399200172301</v>
      </c>
      <c r="M6872" s="2">
        <v>2756539920017230</v>
      </c>
      <c r="N68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2" s="13">
        <f t="shared" si="107"/>
        <v>6871</v>
      </c>
      <c r="P6872" s="2" t="str">
        <f>IF(TablaDatos[[#This Row],[Diabetes]]=0,"No","Si")</f>
        <v>No</v>
      </c>
      <c r="Q6872">
        <v>0</v>
      </c>
      <c r="R6872">
        <f>TablaDatos[[#This Row],[Aux2]]/10000000000000</f>
        <v>2176.4531119407402</v>
      </c>
      <c r="S6872" s="1">
        <v>2.17645311194074E+16</v>
      </c>
      <c r="T6872" s="7">
        <f>TablaDatos[[#This Row],[Aux3]]/100000000000000</f>
        <v>217.050017186567</v>
      </c>
      <c r="U6872" s="1">
        <v>2.17050017186567E+16</v>
      </c>
      <c r="V6872">
        <v>147.9</v>
      </c>
      <c r="W6872">
        <v>86.8</v>
      </c>
    </row>
    <row r="6873" spans="1:23">
      <c r="A6873">
        <v>2014</v>
      </c>
      <c r="B6873">
        <v>56</v>
      </c>
      <c r="C6873" t="s">
        <v>23</v>
      </c>
      <c r="D6873" t="s">
        <v>72</v>
      </c>
      <c r="E6873" t="s">
        <v>19</v>
      </c>
      <c r="F6873" t="s">
        <v>19</v>
      </c>
      <c r="G6873" t="s">
        <v>28</v>
      </c>
      <c r="H6873" s="3">
        <v>13365.9</v>
      </c>
      <c r="I6873" t="s">
        <v>21</v>
      </c>
      <c r="J6873" t="s">
        <v>18</v>
      </c>
      <c r="K68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27.554128525688299</v>
      </c>
      <c r="L6873" s="5">
        <f>TablaDatos[[#This Row],[IMC_raw]]/1000000000000000</f>
        <v>0.27554128525688298</v>
      </c>
      <c r="M6873" s="2">
        <v>275541285256883</v>
      </c>
      <c r="N68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3" s="13">
        <f t="shared" si="107"/>
        <v>6872</v>
      </c>
      <c r="P6873" s="2" t="str">
        <f>IF(TablaDatos[[#This Row],[Diabetes]]=0,"No","Si")</f>
        <v>No</v>
      </c>
      <c r="Q6873">
        <v>0</v>
      </c>
      <c r="R6873">
        <f>TablaDatos[[#This Row],[Aux2]]/10000000000000</f>
        <v>2080.3127206367599</v>
      </c>
      <c r="S6873" s="1">
        <v>2.08031272063676E+16</v>
      </c>
      <c r="T6873" s="7">
        <f>TablaDatos[[#This Row],[Aux3]]/100000000000000</f>
        <v>257.525382998601</v>
      </c>
      <c r="U6873" s="1">
        <v>2.57525382998601E+16</v>
      </c>
      <c r="V6873">
        <v>156.6</v>
      </c>
      <c r="W6873">
        <v>91.6</v>
      </c>
    </row>
    <row r="6874" spans="1:23">
      <c r="A6874">
        <v>2014</v>
      </c>
      <c r="B6874">
        <v>68</v>
      </c>
      <c r="C6874" t="s">
        <v>23</v>
      </c>
      <c r="D6874" t="s">
        <v>73</v>
      </c>
      <c r="E6874" t="s">
        <v>18</v>
      </c>
      <c r="F6874" t="s">
        <v>19</v>
      </c>
      <c r="G6874" t="s">
        <v>25</v>
      </c>
      <c r="H6874" s="3">
        <v>24200.26</v>
      </c>
      <c r="I6874" t="s">
        <v>21</v>
      </c>
      <c r="J6874" t="s">
        <v>22</v>
      </c>
      <c r="K68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27.541636144090301</v>
      </c>
      <c r="L6874" s="5">
        <f>TablaDatos[[#This Row],[IMC_raw]]/1000000000000000</f>
        <v>2.75416361440903</v>
      </c>
      <c r="M6874" s="2">
        <v>2754163614409030</v>
      </c>
      <c r="N68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4" s="13">
        <f t="shared" si="107"/>
        <v>6873</v>
      </c>
      <c r="P6874" s="2" t="str">
        <f>IF(TablaDatos[[#This Row],[Diabetes]]=0,"No","Si")</f>
        <v>No</v>
      </c>
      <c r="Q6874">
        <v>0</v>
      </c>
      <c r="R6874">
        <f>TablaDatos[[#This Row],[Aux2]]/10000000000000</f>
        <v>2110.67406024705</v>
      </c>
      <c r="S6874" s="1">
        <v>2.11067406024705E+16</v>
      </c>
      <c r="T6874" s="7">
        <f>TablaDatos[[#This Row],[Aux3]]/100000000000000</f>
        <v>229.675731213592</v>
      </c>
      <c r="U6874" s="1">
        <v>2.29675731213592E+16</v>
      </c>
      <c r="V6874">
        <v>157.5</v>
      </c>
      <c r="W6874">
        <v>90.4</v>
      </c>
    </row>
    <row r="6875" spans="1:23">
      <c r="A6875">
        <v>2014</v>
      </c>
      <c r="B6875">
        <v>62</v>
      </c>
      <c r="C6875" t="s">
        <v>23</v>
      </c>
      <c r="D6875" t="s">
        <v>29</v>
      </c>
      <c r="E6875" t="s">
        <v>18</v>
      </c>
      <c r="F6875" t="s">
        <v>40</v>
      </c>
      <c r="G6875" t="s">
        <v>28</v>
      </c>
      <c r="H6875" s="3">
        <v>10501.57</v>
      </c>
      <c r="I6875" t="s">
        <v>19</v>
      </c>
      <c r="J6875" t="s">
        <v>19</v>
      </c>
      <c r="K68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27.527291193121801</v>
      </c>
      <c r="L6875" s="6">
        <f>TablaDatos[[#This Row],[IMC_raw]]/1000000000000000</f>
        <v>2.7527291193121801</v>
      </c>
      <c r="M6875" s="2">
        <v>2752729119312180</v>
      </c>
      <c r="N68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5" s="13">
        <f t="shared" si="107"/>
        <v>6874</v>
      </c>
      <c r="P6875" s="2" t="str">
        <f>IF(TablaDatos[[#This Row],[Diabetes]]=0,"No","Si")</f>
        <v>No</v>
      </c>
      <c r="Q6875">
        <v>0</v>
      </c>
      <c r="R6875">
        <f>TablaDatos[[#This Row],[Aux2]]/10000000000000</f>
        <v>1830.67705560526</v>
      </c>
      <c r="S6875" s="1">
        <v>1.83067705560526E+16</v>
      </c>
      <c r="T6875" s="7">
        <f>TablaDatos[[#This Row],[Aux3]]/100000000000000</f>
        <v>202.20987190904</v>
      </c>
      <c r="U6875" s="1">
        <v>2.0220987190904E+16</v>
      </c>
      <c r="V6875">
        <v>157.19999999999999</v>
      </c>
      <c r="W6875">
        <v>94.1</v>
      </c>
    </row>
    <row r="6876" spans="1:23">
      <c r="A6876">
        <v>2014</v>
      </c>
      <c r="B6876">
        <v>57</v>
      </c>
      <c r="C6876" t="s">
        <v>23</v>
      </c>
      <c r="D6876" t="s">
        <v>27</v>
      </c>
      <c r="E6876" t="s">
        <v>18</v>
      </c>
      <c r="F6876" t="s">
        <v>19</v>
      </c>
      <c r="G6876" t="s">
        <v>28</v>
      </c>
      <c r="H6876" s="3">
        <v>23746.09</v>
      </c>
      <c r="I6876" t="s">
        <v>19</v>
      </c>
      <c r="J6876" t="s">
        <v>22</v>
      </c>
      <c r="K68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27.497558419089</v>
      </c>
      <c r="L6876" s="6">
        <f>TablaDatos[[#This Row],[IMC_raw]]/1000000000000000</f>
        <v>27.497558419089</v>
      </c>
      <c r="M6876" s="2">
        <v>2.7497558419089E+16</v>
      </c>
      <c r="N68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6" s="13">
        <f t="shared" si="107"/>
        <v>6875</v>
      </c>
      <c r="P6876" s="2" t="str">
        <f>IF(TablaDatos[[#This Row],[Diabetes]]=0,"No","Si")</f>
        <v>No</v>
      </c>
      <c r="Q6876">
        <v>0</v>
      </c>
      <c r="R6876">
        <f>TablaDatos[[#This Row],[Aux2]]/10000000000000</f>
        <v>2098.7108197176899</v>
      </c>
      <c r="S6876" s="1">
        <v>2.09871081971769E+16</v>
      </c>
      <c r="T6876" s="7">
        <f>TablaDatos[[#This Row],[Aux3]]/100000000000000</f>
        <v>249.428584643161</v>
      </c>
      <c r="U6876" s="1">
        <v>2.49428584643161E+16</v>
      </c>
      <c r="V6876">
        <v>144.1</v>
      </c>
      <c r="W6876">
        <v>95.2</v>
      </c>
    </row>
    <row r="6877" spans="1:23">
      <c r="A6877">
        <v>2014</v>
      </c>
      <c r="B6877">
        <v>61</v>
      </c>
      <c r="C6877" t="s">
        <v>23</v>
      </c>
      <c r="D6877" t="s">
        <v>72</v>
      </c>
      <c r="E6877" t="s">
        <v>18</v>
      </c>
      <c r="F6877" t="s">
        <v>24</v>
      </c>
      <c r="G6877" t="s">
        <v>28</v>
      </c>
      <c r="H6877" s="3">
        <v>9102.02</v>
      </c>
      <c r="I6877" t="s">
        <v>19</v>
      </c>
      <c r="J6877" t="s">
        <v>22</v>
      </c>
      <c r="K68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27.4746836432154</v>
      </c>
      <c r="L6877" s="5">
        <f>TablaDatos[[#This Row],[IMC_raw]]/1000000000000000</f>
        <v>27.4746836432154</v>
      </c>
      <c r="M6877" s="2">
        <v>2.74746836432154E+16</v>
      </c>
      <c r="N68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7" s="13">
        <f t="shared" si="107"/>
        <v>6876</v>
      </c>
      <c r="P6877" s="2" t="str">
        <f>IF(TablaDatos[[#This Row],[Diabetes]]=0,"No","Si")</f>
        <v>No</v>
      </c>
      <c r="Q6877">
        <v>0</v>
      </c>
      <c r="R6877">
        <f>TablaDatos[[#This Row],[Aux2]]/10000000000000</f>
        <v>209.80408373476499</v>
      </c>
      <c r="S6877" s="1">
        <v>2098040837347650</v>
      </c>
      <c r="T6877" s="7">
        <f>TablaDatos[[#This Row],[Aux3]]/100000000000000</f>
        <v>225.74250436732399</v>
      </c>
      <c r="U6877" s="1">
        <v>2.25742504367324E+16</v>
      </c>
      <c r="V6877">
        <v>154.1</v>
      </c>
      <c r="W6877">
        <v>90</v>
      </c>
    </row>
    <row r="6878" spans="1:23">
      <c r="A6878">
        <v>2014</v>
      </c>
      <c r="B6878">
        <v>64</v>
      </c>
      <c r="C6878" t="s">
        <v>23</v>
      </c>
      <c r="D6878" t="s">
        <v>37</v>
      </c>
      <c r="E6878" t="s">
        <v>18</v>
      </c>
      <c r="F6878" t="s">
        <v>35</v>
      </c>
      <c r="G6878" t="s">
        <v>28</v>
      </c>
      <c r="H6878" s="3">
        <v>24390.73</v>
      </c>
      <c r="I6878" t="s">
        <v>21</v>
      </c>
      <c r="J6878" t="s">
        <v>18</v>
      </c>
      <c r="K68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27.4493707625866</v>
      </c>
      <c r="L6878" s="6">
        <f>TablaDatos[[#This Row],[IMC_raw]]/100000000000000</f>
        <v>27.4493707625866</v>
      </c>
      <c r="M6878" s="2">
        <v>2744937076258660</v>
      </c>
      <c r="N68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8" s="13">
        <f t="shared" si="107"/>
        <v>6877</v>
      </c>
      <c r="P6878" s="2" t="str">
        <f>IF(TablaDatos[[#This Row],[Diabetes]]=0,"No","Si")</f>
        <v>No</v>
      </c>
      <c r="Q6878">
        <v>0</v>
      </c>
      <c r="R6878">
        <f>TablaDatos[[#This Row],[Aux2]]/10000000000000</f>
        <v>2096.77239181293</v>
      </c>
      <c r="S6878" s="1">
        <v>2.09677239181293E+16</v>
      </c>
      <c r="T6878" s="7">
        <f>TablaDatos[[#This Row],[Aux3]]/100000000000000</f>
        <v>211.79065358715701</v>
      </c>
      <c r="U6878" s="1">
        <v>2.11790653587157E+16</v>
      </c>
      <c r="V6878">
        <v>161.19999999999999</v>
      </c>
      <c r="W6878">
        <v>88.8</v>
      </c>
    </row>
    <row r="6879" spans="1:23">
      <c r="A6879">
        <v>2014</v>
      </c>
      <c r="B6879">
        <v>54</v>
      </c>
      <c r="C6879" t="s">
        <v>16</v>
      </c>
      <c r="D6879" t="s">
        <v>42</v>
      </c>
      <c r="E6879" t="s">
        <v>19</v>
      </c>
      <c r="F6879" t="s">
        <v>19</v>
      </c>
      <c r="G6879" t="s">
        <v>20</v>
      </c>
      <c r="H6879" s="3">
        <v>19767.919999999998</v>
      </c>
      <c r="I6879" t="s">
        <v>21</v>
      </c>
      <c r="J6879" t="s">
        <v>18</v>
      </c>
      <c r="K68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27.434641944487399</v>
      </c>
      <c r="L6879" s="5">
        <f>TablaDatos[[#This Row],[IMC_raw]]/1000000000000000</f>
        <v>27.434641944487399</v>
      </c>
      <c r="M6879" s="2">
        <v>2.74346419444874E+16</v>
      </c>
      <c r="N68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79" s="13">
        <f t="shared" si="107"/>
        <v>6878</v>
      </c>
      <c r="P6879" s="2" t="str">
        <f>IF(TablaDatos[[#This Row],[Diabetes]]=0,"No","Si")</f>
        <v>No</v>
      </c>
      <c r="Q6879">
        <v>0</v>
      </c>
      <c r="R6879">
        <f>TablaDatos[[#This Row],[Aux2]]/10000000000000</f>
        <v>1900.45867610307</v>
      </c>
      <c r="S6879" s="1">
        <v>1.90045867610307E+16</v>
      </c>
      <c r="T6879" s="7">
        <f>TablaDatos[[#This Row],[Aux3]]/100000000000000</f>
        <v>21.388910008820002</v>
      </c>
      <c r="U6879" s="1">
        <v>2138891000882000</v>
      </c>
      <c r="V6879">
        <v>153.4</v>
      </c>
      <c r="W6879">
        <v>94</v>
      </c>
    </row>
    <row r="6880" spans="1:23">
      <c r="A6880">
        <v>2014</v>
      </c>
      <c r="B6880">
        <v>60</v>
      </c>
      <c r="C6880" t="s">
        <v>16</v>
      </c>
      <c r="D6880" t="s">
        <v>34</v>
      </c>
      <c r="E6880" t="s">
        <v>18</v>
      </c>
      <c r="F6880" t="s">
        <v>35</v>
      </c>
      <c r="G6880" t="s">
        <v>28</v>
      </c>
      <c r="H6880" s="3">
        <v>21867.73</v>
      </c>
      <c r="I6880" t="s">
        <v>19</v>
      </c>
      <c r="J6880" t="s">
        <v>22</v>
      </c>
      <c r="K68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27.4201529988235</v>
      </c>
      <c r="L6880" s="6">
        <f>TablaDatos[[#This Row],[IMC_raw]]/1000000000000000</f>
        <v>27.4201529988235</v>
      </c>
      <c r="M6880" s="2">
        <v>2.74201529988235E+16</v>
      </c>
      <c r="N68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0" s="13">
        <f t="shared" si="107"/>
        <v>6879</v>
      </c>
      <c r="P6880" s="2" t="str">
        <f>IF(TablaDatos[[#This Row],[Diabetes]]=0,"No","Si")</f>
        <v>Si</v>
      </c>
      <c r="Q6880">
        <v>1</v>
      </c>
      <c r="R6880">
        <f>TablaDatos[[#This Row],[Aux2]]/10000000000000</f>
        <v>2035.0928160744299</v>
      </c>
      <c r="S6880" s="1">
        <v>2.03509281607443E+16</v>
      </c>
      <c r="T6880" s="7">
        <f>TablaDatos[[#This Row],[Aux3]]/100000000000000</f>
        <v>241.436491586355</v>
      </c>
      <c r="U6880" s="1">
        <v>2.41436491586355E+16</v>
      </c>
      <c r="V6880">
        <v>145.1</v>
      </c>
      <c r="W6880">
        <v>94.6</v>
      </c>
    </row>
    <row r="6881" spans="1:23">
      <c r="A6881">
        <v>2014</v>
      </c>
      <c r="B6881">
        <v>50</v>
      </c>
      <c r="C6881" t="s">
        <v>23</v>
      </c>
      <c r="D6881" t="s">
        <v>29</v>
      </c>
      <c r="E6881" t="s">
        <v>18</v>
      </c>
      <c r="F6881" t="s">
        <v>24</v>
      </c>
      <c r="G6881" t="s">
        <v>20</v>
      </c>
      <c r="H6881" s="3">
        <v>10190.049999999999</v>
      </c>
      <c r="I6881" t="s">
        <v>19</v>
      </c>
      <c r="J6881" t="s">
        <v>22</v>
      </c>
      <c r="K68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27.395695291605499</v>
      </c>
      <c r="L6881" s="6">
        <f>TablaDatos[[#This Row],[IMC_raw]]/1000000000000000</f>
        <v>27.395695291605499</v>
      </c>
      <c r="M6881" s="2">
        <v>2.73956952916055E+16</v>
      </c>
      <c r="N68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1" s="13">
        <f t="shared" si="107"/>
        <v>6880</v>
      </c>
      <c r="P6881" s="2" t="str">
        <f>IF(TablaDatos[[#This Row],[Diabetes]]=0,"No","Si")</f>
        <v>No</v>
      </c>
      <c r="Q6881">
        <v>0</v>
      </c>
      <c r="R6881">
        <f>TablaDatos[[#This Row],[Aux2]]/10000000000000</f>
        <v>1942.2275235110501</v>
      </c>
      <c r="S6881" s="1">
        <v>1.94222752351105E+16</v>
      </c>
      <c r="T6881" s="7">
        <f>TablaDatos[[#This Row],[Aux3]]/100000000000000</f>
        <v>246.74481019007899</v>
      </c>
      <c r="U6881" s="1">
        <v>2.46744810190079E+16</v>
      </c>
      <c r="V6881">
        <v>141.6</v>
      </c>
      <c r="W6881">
        <v>88.2</v>
      </c>
    </row>
    <row r="6882" spans="1:23">
      <c r="A6882">
        <v>2014</v>
      </c>
      <c r="B6882">
        <v>54</v>
      </c>
      <c r="C6882" t="s">
        <v>23</v>
      </c>
      <c r="D6882" t="s">
        <v>72</v>
      </c>
      <c r="E6882" t="s">
        <v>18</v>
      </c>
      <c r="F6882" t="s">
        <v>40</v>
      </c>
      <c r="G6882" t="s">
        <v>20</v>
      </c>
      <c r="H6882" s="3">
        <v>12641.86</v>
      </c>
      <c r="I6882" t="s">
        <v>19</v>
      </c>
      <c r="J6882" t="s">
        <v>19</v>
      </c>
      <c r="K68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27.393554828823202</v>
      </c>
      <c r="L6882" s="6">
        <f>TablaDatos[[#This Row],[IMC_raw]]/1000000000000000</f>
        <v>2.7393554828823201</v>
      </c>
      <c r="M6882" s="2">
        <v>2739355482882320</v>
      </c>
      <c r="N68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2" s="13">
        <f t="shared" si="107"/>
        <v>6881</v>
      </c>
      <c r="P6882" s="2" t="str">
        <f>IF(TablaDatos[[#This Row],[Diabetes]]=0,"No","Si")</f>
        <v>No</v>
      </c>
      <c r="Q6882">
        <v>0</v>
      </c>
      <c r="R6882">
        <f>TablaDatos[[#This Row],[Aux2]]/10000000000000</f>
        <v>197.93047409521901</v>
      </c>
      <c r="S6882" s="1">
        <v>1979304740952190</v>
      </c>
      <c r="T6882" s="7">
        <f>TablaDatos[[#This Row],[Aux3]]/100000000000000</f>
        <v>267.83347912261399</v>
      </c>
      <c r="U6882" s="1">
        <v>2.67833479122614E+16</v>
      </c>
      <c r="V6882">
        <v>141.6</v>
      </c>
      <c r="W6882">
        <v>90.7</v>
      </c>
    </row>
    <row r="6883" spans="1:23">
      <c r="A6883">
        <v>2014</v>
      </c>
      <c r="B6883">
        <v>57</v>
      </c>
      <c r="C6883" t="s">
        <v>23</v>
      </c>
      <c r="D6883" t="s">
        <v>17</v>
      </c>
      <c r="E6883" t="s">
        <v>18</v>
      </c>
      <c r="F6883" t="s">
        <v>40</v>
      </c>
      <c r="G6883" t="s">
        <v>28</v>
      </c>
      <c r="H6883" s="3">
        <v>24891.77</v>
      </c>
      <c r="I6883" t="s">
        <v>19</v>
      </c>
      <c r="J6883" t="s">
        <v>18</v>
      </c>
      <c r="K68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27.3611105269318</v>
      </c>
      <c r="L6883" s="6">
        <f>TablaDatos[[#This Row],[IMC_raw]]/1000000000000000</f>
        <v>27.3611105269318</v>
      </c>
      <c r="M6883" s="2">
        <v>2.73611105269318E+16</v>
      </c>
      <c r="N68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3" s="13">
        <f t="shared" si="107"/>
        <v>6882</v>
      </c>
      <c r="P6883" s="2" t="str">
        <f>IF(TablaDatos[[#This Row],[Diabetes]]=0,"No","Si")</f>
        <v>No</v>
      </c>
      <c r="Q6883">
        <v>0</v>
      </c>
      <c r="R6883">
        <f>TablaDatos[[#This Row],[Aux2]]/10000000000000</f>
        <v>1909.9824552610301</v>
      </c>
      <c r="S6883" s="1">
        <v>1.90998245526103E+16</v>
      </c>
      <c r="T6883" s="7">
        <f>TablaDatos[[#This Row],[Aux3]]/100000000000000</f>
        <v>184.07144810086999</v>
      </c>
      <c r="U6883" s="1">
        <v>1.8407144810087E+16</v>
      </c>
      <c r="V6883">
        <v>148.30000000000001</v>
      </c>
      <c r="W6883">
        <v>91.3</v>
      </c>
    </row>
    <row r="6884" spans="1:23">
      <c r="A6884">
        <v>2014</v>
      </c>
      <c r="B6884">
        <v>72</v>
      </c>
      <c r="C6884" t="s">
        <v>23</v>
      </c>
      <c r="D6884" t="s">
        <v>71</v>
      </c>
      <c r="E6884" t="s">
        <v>21</v>
      </c>
      <c r="F6884" t="s">
        <v>24</v>
      </c>
      <c r="G6884" t="s">
        <v>25</v>
      </c>
      <c r="H6884" s="3">
        <v>17943.71</v>
      </c>
      <c r="I6884" t="s">
        <v>21</v>
      </c>
      <c r="J6884" t="s">
        <v>18</v>
      </c>
      <c r="K68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27.360435448085898</v>
      </c>
      <c r="L6884" s="5">
        <f>TablaDatos[[#This Row],[IMC_raw]]/1000000000000000</f>
        <v>2.7360435448085898</v>
      </c>
      <c r="M6884" s="2">
        <v>2736043544808590</v>
      </c>
      <c r="N68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4" s="13">
        <f t="shared" si="107"/>
        <v>6883</v>
      </c>
      <c r="P6884" s="2" t="str">
        <f>IF(TablaDatos[[#This Row],[Diabetes]]=0,"No","Si")</f>
        <v>No</v>
      </c>
      <c r="Q6884">
        <v>0</v>
      </c>
      <c r="R6884">
        <f>TablaDatos[[#This Row],[Aux2]]/10000000000000</f>
        <v>192.34233960542099</v>
      </c>
      <c r="S6884" s="1">
        <v>1923423396054210</v>
      </c>
      <c r="T6884" s="7">
        <f>TablaDatos[[#This Row],[Aux3]]/100000000000000</f>
        <v>216.30232878976199</v>
      </c>
      <c r="U6884" s="1">
        <v>2.16302328789762E+16</v>
      </c>
      <c r="V6884">
        <v>161.30000000000001</v>
      </c>
      <c r="W6884">
        <v>102.3</v>
      </c>
    </row>
    <row r="6885" spans="1:23">
      <c r="A6885">
        <v>2014</v>
      </c>
      <c r="B6885">
        <v>59</v>
      </c>
      <c r="C6885" t="s">
        <v>16</v>
      </c>
      <c r="D6885" t="s">
        <v>29</v>
      </c>
      <c r="E6885" t="s">
        <v>21</v>
      </c>
      <c r="F6885" t="s">
        <v>19</v>
      </c>
      <c r="G6885" t="s">
        <v>28</v>
      </c>
      <c r="H6885" s="3">
        <v>21377.62</v>
      </c>
      <c r="I6885" t="s">
        <v>21</v>
      </c>
      <c r="J6885" t="s">
        <v>18</v>
      </c>
      <c r="K68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27.298315504522598</v>
      </c>
      <c r="L6885" s="6">
        <f>TablaDatos[[#This Row],[IMC_raw]]/1000000000000000</f>
        <v>27.298315504522598</v>
      </c>
      <c r="M6885" s="2">
        <v>2.72983155045226E+16</v>
      </c>
      <c r="N68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5" s="13">
        <f t="shared" si="107"/>
        <v>6884</v>
      </c>
      <c r="P6885" s="2" t="str">
        <f>IF(TablaDatos[[#This Row],[Diabetes]]=0,"No","Si")</f>
        <v>No</v>
      </c>
      <c r="Q6885">
        <v>0</v>
      </c>
      <c r="R6885">
        <f>TablaDatos[[#This Row],[Aux2]]/10000000000000</f>
        <v>1899.4141644824499</v>
      </c>
      <c r="S6885" s="1">
        <v>1.89941416448245E+16</v>
      </c>
      <c r="T6885" s="7">
        <f>TablaDatos[[#This Row],[Aux3]]/100000000000000</f>
        <v>252.09960154083601</v>
      </c>
      <c r="U6885" s="1">
        <v>2.52099601540836E+16</v>
      </c>
      <c r="V6885">
        <v>152.6</v>
      </c>
      <c r="W6885">
        <v>99.8</v>
      </c>
    </row>
    <row r="6886" spans="1:23">
      <c r="A6886">
        <v>2014</v>
      </c>
      <c r="B6886">
        <v>49</v>
      </c>
      <c r="C6886" t="s">
        <v>23</v>
      </c>
      <c r="D6886" t="s">
        <v>73</v>
      </c>
      <c r="E6886" t="s">
        <v>18</v>
      </c>
      <c r="F6886" t="s">
        <v>19</v>
      </c>
      <c r="G6886" t="s">
        <v>20</v>
      </c>
      <c r="H6886" s="3">
        <v>22920.7</v>
      </c>
      <c r="I6886" t="s">
        <v>21</v>
      </c>
      <c r="J6886" t="s">
        <v>19</v>
      </c>
      <c r="K68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27.2758453768236</v>
      </c>
      <c r="L6886" s="5">
        <f>TablaDatos[[#This Row],[IMC_raw]]/1000000000000000</f>
        <v>27.2758453768236</v>
      </c>
      <c r="M6886" s="2">
        <v>2.72758453768236E+16</v>
      </c>
      <c r="N68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6" s="13">
        <f t="shared" si="107"/>
        <v>6885</v>
      </c>
      <c r="P6886" s="2" t="str">
        <f>IF(TablaDatos[[#This Row],[Diabetes]]=0,"No","Si")</f>
        <v>No</v>
      </c>
      <c r="Q6886">
        <v>0</v>
      </c>
      <c r="R6886">
        <f>TablaDatos[[#This Row],[Aux2]]/10000000000000</f>
        <v>2218.5161467797302</v>
      </c>
      <c r="S6886" s="1">
        <v>2.21851614677973E+16</v>
      </c>
      <c r="T6886" s="7">
        <f>TablaDatos[[#This Row],[Aux3]]/100000000000000</f>
        <v>236.421089993165</v>
      </c>
      <c r="U6886" s="1">
        <v>2.36421089993165E+16</v>
      </c>
      <c r="V6886">
        <v>142.6</v>
      </c>
      <c r="W6886">
        <v>87.4</v>
      </c>
    </row>
    <row r="6887" spans="1:23">
      <c r="A6887">
        <v>2014</v>
      </c>
      <c r="B6887">
        <v>62</v>
      </c>
      <c r="C6887" t="s">
        <v>16</v>
      </c>
      <c r="D6887" t="s">
        <v>17</v>
      </c>
      <c r="E6887" t="s">
        <v>18</v>
      </c>
      <c r="F6887" t="s">
        <v>35</v>
      </c>
      <c r="G6887" t="s">
        <v>28</v>
      </c>
      <c r="H6887" s="3">
        <v>27896.94</v>
      </c>
      <c r="I6887" t="s">
        <v>19</v>
      </c>
      <c r="J6887" t="s">
        <v>22</v>
      </c>
      <c r="K68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27.272106119070799</v>
      </c>
      <c r="L6887" s="6">
        <f>TablaDatos[[#This Row],[IMC_raw]]/1000000000000000</f>
        <v>27.272106119070799</v>
      </c>
      <c r="M6887" s="2">
        <v>2.72721061190708E+16</v>
      </c>
      <c r="N68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7" s="13">
        <f t="shared" si="107"/>
        <v>6886</v>
      </c>
      <c r="P6887" s="2" t="str">
        <f>IF(TablaDatos[[#This Row],[Diabetes]]=0,"No","Si")</f>
        <v>No</v>
      </c>
      <c r="Q6887">
        <v>0</v>
      </c>
      <c r="R6887">
        <f>TablaDatos[[#This Row],[Aux2]]/10000000000000</f>
        <v>1918.18213602431</v>
      </c>
      <c r="S6887" s="1">
        <v>1.91818213602431E+16</v>
      </c>
      <c r="T6887" s="7">
        <f>TablaDatos[[#This Row],[Aux3]]/100000000000000</f>
        <v>205.90834138462799</v>
      </c>
      <c r="U6887" s="1">
        <v>2.05908341384628E+16</v>
      </c>
      <c r="V6887">
        <v>152.30000000000001</v>
      </c>
      <c r="W6887">
        <v>95</v>
      </c>
    </row>
    <row r="6888" spans="1:23">
      <c r="A6888">
        <v>2014</v>
      </c>
      <c r="B6888">
        <v>63</v>
      </c>
      <c r="C6888" t="s">
        <v>16</v>
      </c>
      <c r="D6888" t="s">
        <v>36</v>
      </c>
      <c r="E6888" t="s">
        <v>21</v>
      </c>
      <c r="F6888" t="s">
        <v>24</v>
      </c>
      <c r="G6888" t="s">
        <v>28</v>
      </c>
      <c r="H6888" s="3">
        <v>10840.69</v>
      </c>
      <c r="I6888" t="s">
        <v>21</v>
      </c>
      <c r="J6888" t="s">
        <v>22</v>
      </c>
      <c r="K68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27.2644320151567</v>
      </c>
      <c r="L6888" s="6">
        <f>TablaDatos[[#This Row],[IMC_raw]]/1000000000000000</f>
        <v>2.7264432015156701</v>
      </c>
      <c r="M6888" s="2">
        <v>2726443201515670</v>
      </c>
      <c r="N68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8" s="13">
        <f t="shared" si="107"/>
        <v>6887</v>
      </c>
      <c r="P6888" s="2" t="str">
        <f>IF(TablaDatos[[#This Row],[Diabetes]]=0,"No","Si")</f>
        <v>No</v>
      </c>
      <c r="Q6888">
        <v>0</v>
      </c>
      <c r="R6888">
        <f>TablaDatos[[#This Row],[Aux2]]/10000000000000</f>
        <v>2100.6067122269501</v>
      </c>
      <c r="S6888" s="1">
        <v>2.10060671222695E+16</v>
      </c>
      <c r="T6888" s="7">
        <f>TablaDatos[[#This Row],[Aux3]]/100000000000000</f>
        <v>241.785724745485</v>
      </c>
      <c r="U6888" s="1">
        <v>2.41785724745485E+16</v>
      </c>
      <c r="V6888">
        <v>158.30000000000001</v>
      </c>
      <c r="W6888">
        <v>94.3</v>
      </c>
    </row>
    <row r="6889" spans="1:23">
      <c r="A6889">
        <v>2014</v>
      </c>
      <c r="B6889">
        <v>41</v>
      </c>
      <c r="C6889" t="s">
        <v>16</v>
      </c>
      <c r="D6889" t="s">
        <v>73</v>
      </c>
      <c r="E6889" t="s">
        <v>18</v>
      </c>
      <c r="F6889" t="s">
        <v>19</v>
      </c>
      <c r="G6889" t="s">
        <v>39</v>
      </c>
      <c r="H6889" s="3">
        <v>37395.870000000003</v>
      </c>
      <c r="I6889" t="s">
        <v>21</v>
      </c>
      <c r="J6889" t="s">
        <v>21</v>
      </c>
      <c r="K68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27.240344414226101</v>
      </c>
      <c r="L6889" s="6">
        <f>TablaDatos[[#This Row],[IMC_raw]]/1000000000000000</f>
        <v>27.240344414226101</v>
      </c>
      <c r="M6889" s="2">
        <v>2.72403444142261E+16</v>
      </c>
      <c r="N68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89" s="13">
        <f t="shared" si="107"/>
        <v>6888</v>
      </c>
      <c r="P6889" s="2" t="str">
        <f>IF(TablaDatos[[#This Row],[Diabetes]]=0,"No","Si")</f>
        <v>No</v>
      </c>
      <c r="Q6889">
        <v>0</v>
      </c>
      <c r="R6889">
        <f>TablaDatos[[#This Row],[Aux2]]/10000000000000</f>
        <v>1929.8297096014401</v>
      </c>
      <c r="S6889" s="1">
        <v>1.92982970960144E+16</v>
      </c>
      <c r="T6889" s="7">
        <f>TablaDatos[[#This Row],[Aux3]]/100000000000000</f>
        <v>20.6386676898452</v>
      </c>
      <c r="U6889" s="1">
        <v>2063866768984520</v>
      </c>
      <c r="V6889">
        <v>151.30000000000001</v>
      </c>
      <c r="W6889">
        <v>88.6</v>
      </c>
    </row>
    <row r="6890" spans="1:23">
      <c r="A6890">
        <v>2014</v>
      </c>
      <c r="B6890">
        <v>59</v>
      </c>
      <c r="C6890" t="s">
        <v>16</v>
      </c>
      <c r="D6890" t="s">
        <v>73</v>
      </c>
      <c r="E6890" t="s">
        <v>18</v>
      </c>
      <c r="F6890" t="s">
        <v>35</v>
      </c>
      <c r="G6890" t="s">
        <v>28</v>
      </c>
      <c r="H6890" s="3">
        <v>36801.620000000003</v>
      </c>
      <c r="I6890" t="s">
        <v>21</v>
      </c>
      <c r="J6890" t="s">
        <v>22</v>
      </c>
      <c r="K68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27.236026827234298</v>
      </c>
      <c r="L6890" s="6">
        <f>TablaDatos[[#This Row],[IMC_raw]]/1000000000000000</f>
        <v>2.7236026827234299</v>
      </c>
      <c r="M6890" s="2">
        <v>2723602682723430</v>
      </c>
      <c r="N68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0" s="13">
        <f t="shared" si="107"/>
        <v>6889</v>
      </c>
      <c r="P6890" s="2" t="str">
        <f>IF(TablaDatos[[#This Row],[Diabetes]]=0,"No","Si")</f>
        <v>No</v>
      </c>
      <c r="Q6890">
        <v>0</v>
      </c>
      <c r="R6890">
        <f>TablaDatos[[#This Row],[Aux2]]/10000000000000</f>
        <v>1923.07018300408</v>
      </c>
      <c r="S6890" s="1">
        <v>1.92307018300408E+16</v>
      </c>
      <c r="T6890" s="7">
        <f>TablaDatos[[#This Row],[Aux3]]/100000000000000</f>
        <v>20.712157870562301</v>
      </c>
      <c r="U6890" s="1">
        <v>2071215787056230</v>
      </c>
      <c r="V6890">
        <v>146.9</v>
      </c>
      <c r="W6890">
        <v>95.3</v>
      </c>
    </row>
    <row r="6891" spans="1:23">
      <c r="A6891">
        <v>2014</v>
      </c>
      <c r="B6891">
        <v>50</v>
      </c>
      <c r="C6891" t="s">
        <v>23</v>
      </c>
      <c r="D6891" t="s">
        <v>36</v>
      </c>
      <c r="E6891" t="s">
        <v>18</v>
      </c>
      <c r="F6891" t="s">
        <v>35</v>
      </c>
      <c r="G6891" t="s">
        <v>20</v>
      </c>
      <c r="H6891" s="3">
        <v>11949.62</v>
      </c>
      <c r="I6891" t="s">
        <v>19</v>
      </c>
      <c r="J6891" t="s">
        <v>18</v>
      </c>
      <c r="K68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27.202516212021798</v>
      </c>
      <c r="L6891" s="5">
        <f>TablaDatos[[#This Row],[IMC_raw]]/1000000000000000</f>
        <v>27.202516212021798</v>
      </c>
      <c r="M6891" s="2">
        <v>2.72025162120218E+16</v>
      </c>
      <c r="N68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1" s="13">
        <f t="shared" si="107"/>
        <v>6890</v>
      </c>
      <c r="P6891" s="2" t="str">
        <f>IF(TablaDatos[[#This Row],[Diabetes]]=0,"No","Si")</f>
        <v>No</v>
      </c>
      <c r="Q6891">
        <v>0</v>
      </c>
      <c r="R6891">
        <f>TablaDatos[[#This Row],[Aux2]]/10000000000000</f>
        <v>1696.8669476800901</v>
      </c>
      <c r="S6891" s="1">
        <v>1.69686694768009E+16</v>
      </c>
      <c r="T6891" s="7">
        <f>TablaDatos[[#This Row],[Aux3]]/100000000000000</f>
        <v>198.661624621729</v>
      </c>
      <c r="U6891" s="1">
        <v>1.98661624621729E+16</v>
      </c>
      <c r="V6891">
        <v>131.6</v>
      </c>
      <c r="W6891">
        <v>85</v>
      </c>
    </row>
    <row r="6892" spans="1:23">
      <c r="A6892">
        <v>2014</v>
      </c>
      <c r="B6892">
        <v>60</v>
      </c>
      <c r="C6892" t="s">
        <v>16</v>
      </c>
      <c r="D6892" t="s">
        <v>73</v>
      </c>
      <c r="E6892" t="s">
        <v>19</v>
      </c>
      <c r="F6892" t="s">
        <v>19</v>
      </c>
      <c r="G6892" t="s">
        <v>28</v>
      </c>
      <c r="H6892" s="3">
        <v>36565.67</v>
      </c>
      <c r="I6892" t="s">
        <v>18</v>
      </c>
      <c r="J6892" t="s">
        <v>22</v>
      </c>
      <c r="K68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27.159289304461598</v>
      </c>
      <c r="L6892" s="5">
        <f>TablaDatos[[#This Row],[IMC_raw]]/1000000000000000</f>
        <v>27.159289304461598</v>
      </c>
      <c r="M6892" s="2">
        <v>2.71592893044616E+16</v>
      </c>
      <c r="N68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2" s="13">
        <f t="shared" si="107"/>
        <v>6891</v>
      </c>
      <c r="P6892" s="2" t="str">
        <f>IF(TablaDatos[[#This Row],[Diabetes]]=0,"No","Si")</f>
        <v>No</v>
      </c>
      <c r="Q6892">
        <v>0</v>
      </c>
      <c r="R6892">
        <f>TablaDatos[[#This Row],[Aux2]]/10000000000000</f>
        <v>2057.1010143481399</v>
      </c>
      <c r="S6892" s="1">
        <v>2.05710101434814E+16</v>
      </c>
      <c r="T6892" s="7">
        <f>TablaDatos[[#This Row],[Aux3]]/100000000000000</f>
        <v>22.834319009887899</v>
      </c>
      <c r="U6892" s="1">
        <v>2283431900988790</v>
      </c>
      <c r="V6892">
        <v>154</v>
      </c>
      <c r="W6892">
        <v>94.3</v>
      </c>
    </row>
    <row r="6893" spans="1:23">
      <c r="A6893">
        <v>2014</v>
      </c>
      <c r="B6893">
        <v>50</v>
      </c>
      <c r="C6893" t="s">
        <v>16</v>
      </c>
      <c r="D6893" t="s">
        <v>73</v>
      </c>
      <c r="E6893" t="s">
        <v>19</v>
      </c>
      <c r="F6893" t="s">
        <v>19</v>
      </c>
      <c r="G6893" t="s">
        <v>20</v>
      </c>
      <c r="H6893" s="3">
        <v>27070.12</v>
      </c>
      <c r="I6893" t="s">
        <v>21</v>
      </c>
      <c r="J6893" t="s">
        <v>19</v>
      </c>
      <c r="K68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27.128683957516099</v>
      </c>
      <c r="L6893" s="6">
        <f>TablaDatos[[#This Row],[IMC_raw]]/1000000000000000</f>
        <v>2.71286839575161</v>
      </c>
      <c r="M6893" s="2">
        <v>2712868395751610</v>
      </c>
      <c r="N68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3" s="13">
        <f t="shared" si="107"/>
        <v>6892</v>
      </c>
      <c r="P6893" s="2" t="str">
        <f>IF(TablaDatos[[#This Row],[Diabetes]]=0,"No","Si")</f>
        <v>No</v>
      </c>
      <c r="Q6893">
        <v>0</v>
      </c>
      <c r="R6893">
        <f>TablaDatos[[#This Row],[Aux2]]/10000000000000</f>
        <v>2053.1401638419002</v>
      </c>
      <c r="S6893" s="1">
        <v>2.0531401638419E+16</v>
      </c>
      <c r="T6893" s="7">
        <f>TablaDatos[[#This Row],[Aux3]]/100000000000000</f>
        <v>23.8758777397586</v>
      </c>
      <c r="U6893" s="1">
        <v>2387587773975860</v>
      </c>
      <c r="V6893">
        <v>142.9</v>
      </c>
      <c r="W6893">
        <v>87</v>
      </c>
    </row>
    <row r="6894" spans="1:23">
      <c r="A6894">
        <v>2014</v>
      </c>
      <c r="B6894">
        <v>70</v>
      </c>
      <c r="C6894" t="s">
        <v>16</v>
      </c>
      <c r="D6894" t="s">
        <v>72</v>
      </c>
      <c r="E6894" t="s">
        <v>31</v>
      </c>
      <c r="F6894" t="s">
        <v>24</v>
      </c>
      <c r="G6894" t="s">
        <v>25</v>
      </c>
      <c r="H6894" s="3">
        <v>15159.67</v>
      </c>
      <c r="I6894" t="s">
        <v>21</v>
      </c>
      <c r="J6894" t="s">
        <v>18</v>
      </c>
      <c r="K68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27.100377159667499</v>
      </c>
      <c r="L6894" s="5">
        <f>TablaDatos[[#This Row],[IMC_raw]]/1000000000000000</f>
        <v>27.100377159667499</v>
      </c>
      <c r="M6894" s="2">
        <v>2.71003771596675E+16</v>
      </c>
      <c r="N68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4" s="13">
        <f t="shared" si="107"/>
        <v>6893</v>
      </c>
      <c r="P6894" s="2" t="str">
        <f>IF(TablaDatos[[#This Row],[Diabetes]]=0,"No","Si")</f>
        <v>No</v>
      </c>
      <c r="Q6894">
        <v>0</v>
      </c>
      <c r="R6894">
        <f>TablaDatos[[#This Row],[Aux2]]/10000000000000</f>
        <v>2381.0393376604802</v>
      </c>
      <c r="S6894" s="1">
        <v>2.38103933766048E+16</v>
      </c>
      <c r="T6894" s="7">
        <f>TablaDatos[[#This Row],[Aux3]]/100000000000000</f>
        <v>221.975935016839</v>
      </c>
      <c r="U6894" s="1">
        <v>2.21975935016839E+16</v>
      </c>
      <c r="V6894">
        <v>174.5</v>
      </c>
      <c r="W6894">
        <v>97.8</v>
      </c>
    </row>
    <row r="6895" spans="1:23">
      <c r="A6895">
        <v>2014</v>
      </c>
      <c r="B6895">
        <v>55</v>
      </c>
      <c r="C6895" t="s">
        <v>16</v>
      </c>
      <c r="D6895" t="s">
        <v>73</v>
      </c>
      <c r="E6895" t="s">
        <v>18</v>
      </c>
      <c r="F6895" t="s">
        <v>24</v>
      </c>
      <c r="G6895" t="s">
        <v>28</v>
      </c>
      <c r="H6895" s="3">
        <v>23643.81</v>
      </c>
      <c r="I6895" t="s">
        <v>21</v>
      </c>
      <c r="J6895" t="s">
        <v>22</v>
      </c>
      <c r="K68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27.095055228299898</v>
      </c>
      <c r="L6895" s="5">
        <f>TablaDatos[[#This Row],[IMC_raw]]/1000000000000000</f>
        <v>27.095055228299898</v>
      </c>
      <c r="M6895" s="2">
        <v>2.70950552282999E+16</v>
      </c>
      <c r="N68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5" s="13">
        <f t="shared" si="107"/>
        <v>6894</v>
      </c>
      <c r="P6895" s="2" t="str">
        <f>IF(TablaDatos[[#This Row],[Diabetes]]=0,"No","Si")</f>
        <v>No</v>
      </c>
      <c r="Q6895">
        <v>0</v>
      </c>
      <c r="R6895">
        <f>TablaDatos[[#This Row],[Aux2]]/10000000000000</f>
        <v>2133.1217140251802</v>
      </c>
      <c r="S6895" s="1">
        <v>2.13312171402518E+16</v>
      </c>
      <c r="T6895" s="7">
        <f>TablaDatos[[#This Row],[Aux3]]/100000000000000</f>
        <v>233.65952566560199</v>
      </c>
      <c r="U6895" s="1">
        <v>2.33659525665602E+16</v>
      </c>
      <c r="V6895">
        <v>148.4</v>
      </c>
      <c r="W6895">
        <v>92.8</v>
      </c>
    </row>
    <row r="6896" spans="1:23">
      <c r="A6896">
        <v>2014</v>
      </c>
      <c r="B6896">
        <v>49</v>
      </c>
      <c r="C6896" t="s">
        <v>16</v>
      </c>
      <c r="D6896" t="s">
        <v>17</v>
      </c>
      <c r="E6896" t="s">
        <v>18</v>
      </c>
      <c r="F6896" t="s">
        <v>19</v>
      </c>
      <c r="G6896" t="s">
        <v>20</v>
      </c>
      <c r="H6896" s="3">
        <v>22468.9</v>
      </c>
      <c r="I6896" t="s">
        <v>19</v>
      </c>
      <c r="J6896" t="s">
        <v>22</v>
      </c>
      <c r="K68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27.0791680543525</v>
      </c>
      <c r="L6896" s="6">
        <f>TablaDatos[[#This Row],[IMC_raw]]/1000000000000000</f>
        <v>2.70791680543525</v>
      </c>
      <c r="M6896" s="2">
        <v>2707916805435250</v>
      </c>
      <c r="N68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6" s="13">
        <f t="shared" si="107"/>
        <v>6895</v>
      </c>
      <c r="P6896" s="2" t="str">
        <f>IF(TablaDatos[[#This Row],[Diabetes]]=0,"No","Si")</f>
        <v>No</v>
      </c>
      <c r="Q6896">
        <v>0</v>
      </c>
      <c r="R6896">
        <f>TablaDatos[[#This Row],[Aux2]]/10000000000000</f>
        <v>2016.50855436236</v>
      </c>
      <c r="S6896" s="1">
        <v>2.01650855436236E+16</v>
      </c>
      <c r="T6896" s="7">
        <f>TablaDatos[[#This Row],[Aux3]]/100000000000000</f>
        <v>16.382629044871901</v>
      </c>
      <c r="U6896" s="1">
        <v>1638262904487190</v>
      </c>
      <c r="V6896">
        <v>142.5</v>
      </c>
      <c r="W6896">
        <v>84.5</v>
      </c>
    </row>
    <row r="6897" spans="1:23">
      <c r="A6897">
        <v>2014</v>
      </c>
      <c r="B6897">
        <v>53</v>
      </c>
      <c r="C6897" t="s">
        <v>16</v>
      </c>
      <c r="D6897" t="s">
        <v>29</v>
      </c>
      <c r="E6897" t="s">
        <v>18</v>
      </c>
      <c r="F6897" t="s">
        <v>35</v>
      </c>
      <c r="G6897" t="s">
        <v>20</v>
      </c>
      <c r="H6897" s="3">
        <v>24703.51</v>
      </c>
      <c r="I6897" t="s">
        <v>21</v>
      </c>
      <c r="J6897" t="s">
        <v>18</v>
      </c>
      <c r="K68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27.0076681303558</v>
      </c>
      <c r="L6897" s="5">
        <f>TablaDatos[[#This Row],[IMC_raw]]/1000000000000000</f>
        <v>27.0076681303558</v>
      </c>
      <c r="M6897" s="2">
        <v>2.70076681303558E+16</v>
      </c>
      <c r="N68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7" s="13">
        <f t="shared" si="107"/>
        <v>6896</v>
      </c>
      <c r="P6897" s="2" t="str">
        <f>IF(TablaDatos[[#This Row],[Diabetes]]=0,"No","Si")</f>
        <v>No</v>
      </c>
      <c r="Q6897">
        <v>0</v>
      </c>
      <c r="R6897">
        <f>TablaDatos[[#This Row],[Aux2]]/10000000000000</f>
        <v>1944.52291125836</v>
      </c>
      <c r="S6897" s="1">
        <v>1.94452291125836E+16</v>
      </c>
      <c r="T6897" s="7">
        <f>TablaDatos[[#This Row],[Aux3]]/100000000000000</f>
        <v>213.86272469331999</v>
      </c>
      <c r="U6897" s="1">
        <v>2.1386272469332E+16</v>
      </c>
      <c r="V6897">
        <v>139.19999999999999</v>
      </c>
      <c r="W6897">
        <v>94.1</v>
      </c>
    </row>
    <row r="6898" spans="1:23">
      <c r="A6898">
        <v>2014</v>
      </c>
      <c r="B6898">
        <v>52</v>
      </c>
      <c r="C6898" t="s">
        <v>16</v>
      </c>
      <c r="D6898" t="s">
        <v>33</v>
      </c>
      <c r="E6898" t="s">
        <v>18</v>
      </c>
      <c r="F6898" t="s">
        <v>35</v>
      </c>
      <c r="G6898" t="s">
        <v>20</v>
      </c>
      <c r="H6898" s="3">
        <v>16887.46</v>
      </c>
      <c r="I6898" t="s">
        <v>19</v>
      </c>
      <c r="J6898" t="s">
        <v>22</v>
      </c>
      <c r="K68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26.9735500265027</v>
      </c>
      <c r="L6898" s="5">
        <f>TablaDatos[[#This Row],[IMC_raw]]/1000000000000000</f>
        <v>26.9735500265027</v>
      </c>
      <c r="M6898" s="2">
        <v>2.69735500265027E+16</v>
      </c>
      <c r="N68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8" s="13">
        <f t="shared" si="107"/>
        <v>6897</v>
      </c>
      <c r="P6898" s="2" t="str">
        <f>IF(TablaDatos[[#This Row],[Diabetes]]=0,"No","Si")</f>
        <v>No</v>
      </c>
      <c r="Q6898">
        <v>0</v>
      </c>
      <c r="R6898">
        <f>TablaDatos[[#This Row],[Aux2]]/10000000000000</f>
        <v>2060.0154132402999</v>
      </c>
      <c r="S6898" s="1">
        <v>2.0600154132403E+16</v>
      </c>
      <c r="T6898" s="7">
        <f>TablaDatos[[#This Row],[Aux3]]/100000000000000</f>
        <v>20.417154356698699</v>
      </c>
      <c r="U6898" s="1">
        <v>2041715435669870</v>
      </c>
      <c r="V6898">
        <v>138.5</v>
      </c>
      <c r="W6898">
        <v>85.4</v>
      </c>
    </row>
    <row r="6899" spans="1:23">
      <c r="A6899">
        <v>2014</v>
      </c>
      <c r="B6899">
        <v>45</v>
      </c>
      <c r="C6899" t="s">
        <v>23</v>
      </c>
      <c r="D6899" t="s">
        <v>72</v>
      </c>
      <c r="E6899" t="s">
        <v>18</v>
      </c>
      <c r="F6899" t="s">
        <v>35</v>
      </c>
      <c r="G6899" t="s">
        <v>20</v>
      </c>
      <c r="H6899" s="3">
        <v>35534.94</v>
      </c>
      <c r="I6899" t="s">
        <v>21</v>
      </c>
      <c r="J6899" t="s">
        <v>19</v>
      </c>
      <c r="K68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26.9416757321018</v>
      </c>
      <c r="L6899" s="5">
        <f>TablaDatos[[#This Row],[IMC_raw]]/1000000000000000</f>
        <v>2.69416757321018</v>
      </c>
      <c r="M6899" s="2">
        <v>2694167573210180</v>
      </c>
      <c r="N68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899" s="13">
        <f t="shared" si="107"/>
        <v>6898</v>
      </c>
      <c r="P6899" s="2" t="str">
        <f>IF(TablaDatos[[#This Row],[Diabetes]]=0,"No","Si")</f>
        <v>No</v>
      </c>
      <c r="Q6899">
        <v>0</v>
      </c>
      <c r="R6899">
        <f>TablaDatos[[#This Row],[Aux2]]/10000000000000</f>
        <v>204.37900839299601</v>
      </c>
      <c r="S6899" s="1">
        <v>2043790083929960</v>
      </c>
      <c r="T6899" s="7">
        <f>TablaDatos[[#This Row],[Aux3]]/100000000000000</f>
        <v>224.37766329682</v>
      </c>
      <c r="U6899" s="1">
        <v>2.2437766329682E+16</v>
      </c>
      <c r="V6899">
        <v>145.6</v>
      </c>
      <c r="W6899">
        <v>86.3</v>
      </c>
    </row>
    <row r="6900" spans="1:23">
      <c r="A6900">
        <v>2014</v>
      </c>
      <c r="B6900">
        <v>47</v>
      </c>
      <c r="C6900" t="s">
        <v>16</v>
      </c>
      <c r="D6900" t="s">
        <v>29</v>
      </c>
      <c r="E6900" t="s">
        <v>18</v>
      </c>
      <c r="F6900" t="s">
        <v>24</v>
      </c>
      <c r="G6900" t="s">
        <v>20</v>
      </c>
      <c r="H6900" s="3">
        <v>18297.78</v>
      </c>
      <c r="I6900" t="s">
        <v>19</v>
      </c>
      <c r="J6900" t="s">
        <v>22</v>
      </c>
      <c r="K69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26.924643328852</v>
      </c>
      <c r="L6900" s="5">
        <f>TablaDatos[[#This Row],[IMC_raw]]/1000000000000000</f>
        <v>2.6924643328852</v>
      </c>
      <c r="M6900" s="2">
        <v>2692464332885200</v>
      </c>
      <c r="N69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0" s="13">
        <f t="shared" si="107"/>
        <v>6899</v>
      </c>
      <c r="P6900" s="2" t="str">
        <f>IF(TablaDatos[[#This Row],[Diabetes]]=0,"No","Si")</f>
        <v>No</v>
      </c>
      <c r="Q6900">
        <v>0</v>
      </c>
      <c r="R6900">
        <f>TablaDatos[[#This Row],[Aux2]]/10000000000000</f>
        <v>1912.0141145554601</v>
      </c>
      <c r="S6900" s="1">
        <v>1.91201411455546E+16</v>
      </c>
      <c r="T6900" s="7">
        <f>TablaDatos[[#This Row],[Aux3]]/100000000000000</f>
        <v>229.905577643794</v>
      </c>
      <c r="U6900" s="1">
        <v>2.29905577643794E+16</v>
      </c>
      <c r="V6900">
        <v>148.4</v>
      </c>
      <c r="W6900">
        <v>87.7</v>
      </c>
    </row>
    <row r="6901" spans="1:23">
      <c r="A6901">
        <v>2014</v>
      </c>
      <c r="B6901">
        <v>71</v>
      </c>
      <c r="C6901" t="s">
        <v>16</v>
      </c>
      <c r="D6901" t="s">
        <v>26</v>
      </c>
      <c r="E6901" t="s">
        <v>31</v>
      </c>
      <c r="F6901" t="s">
        <v>24</v>
      </c>
      <c r="G6901" t="s">
        <v>25</v>
      </c>
      <c r="H6901" s="3">
        <v>13582.67</v>
      </c>
      <c r="I6901" t="s">
        <v>19</v>
      </c>
      <c r="J6901" t="s">
        <v>22</v>
      </c>
      <c r="K69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26.906830344539301</v>
      </c>
      <c r="L6901" s="5">
        <f>TablaDatos[[#This Row],[IMC_raw]]/1000000000000000</f>
        <v>26.906830344539301</v>
      </c>
      <c r="M6901" s="2">
        <v>2.69068303445393E+16</v>
      </c>
      <c r="N69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1" s="13">
        <f t="shared" si="107"/>
        <v>6900</v>
      </c>
      <c r="P6901" s="2" t="str">
        <f>IF(TablaDatos[[#This Row],[Diabetes]]=0,"No","Si")</f>
        <v>No</v>
      </c>
      <c r="Q6901">
        <v>0</v>
      </c>
      <c r="R6901">
        <f>TablaDatos[[#This Row],[Aux2]]/10000000000000</f>
        <v>1956.49802115947</v>
      </c>
      <c r="S6901" s="1">
        <v>1.95649802115947E+16</v>
      </c>
      <c r="T6901" s="7">
        <f>TablaDatos[[#This Row],[Aux3]]/100000000000000</f>
        <v>23.454112051409599</v>
      </c>
      <c r="U6901" s="1">
        <v>2345411205140960</v>
      </c>
      <c r="V6901">
        <v>169.8</v>
      </c>
      <c r="W6901">
        <v>98.1</v>
      </c>
    </row>
    <row r="6902" spans="1:23">
      <c r="A6902">
        <v>2014</v>
      </c>
      <c r="B6902">
        <v>71</v>
      </c>
      <c r="C6902" t="s">
        <v>16</v>
      </c>
      <c r="D6902" t="s">
        <v>17</v>
      </c>
      <c r="E6902" t="s">
        <v>21</v>
      </c>
      <c r="F6902" t="s">
        <v>19</v>
      </c>
      <c r="G6902" t="s">
        <v>25</v>
      </c>
      <c r="H6902" s="3">
        <v>21316.77</v>
      </c>
      <c r="I6902" t="s">
        <v>19</v>
      </c>
      <c r="J6902" t="s">
        <v>22</v>
      </c>
      <c r="K69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26.903095231015502</v>
      </c>
      <c r="L6902" s="5">
        <f>TablaDatos[[#This Row],[IMC_raw]]/1000000000000000</f>
        <v>2.6903095231015501</v>
      </c>
      <c r="M6902" s="2">
        <v>2690309523101550</v>
      </c>
      <c r="N69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2" s="13">
        <f t="shared" si="107"/>
        <v>6901</v>
      </c>
      <c r="P6902" s="2" t="str">
        <f>IF(TablaDatos[[#This Row],[Diabetes]]=0,"No","Si")</f>
        <v>No</v>
      </c>
      <c r="Q6902">
        <v>0</v>
      </c>
      <c r="R6902">
        <f>TablaDatos[[#This Row],[Aux2]]/10000000000000</f>
        <v>1820.2725989104999</v>
      </c>
      <c r="S6902" s="1">
        <v>1.8202725989105E+16</v>
      </c>
      <c r="T6902" s="7">
        <f>TablaDatos[[#This Row],[Aux3]]/100000000000000</f>
        <v>24.0188321801771</v>
      </c>
      <c r="U6902" s="1">
        <v>2401883218017710</v>
      </c>
      <c r="V6902">
        <v>168.4</v>
      </c>
      <c r="W6902">
        <v>94.3</v>
      </c>
    </row>
    <row r="6903" spans="1:23">
      <c r="A6903">
        <v>2014</v>
      </c>
      <c r="B6903">
        <v>70</v>
      </c>
      <c r="C6903" t="s">
        <v>23</v>
      </c>
      <c r="D6903" t="s">
        <v>17</v>
      </c>
      <c r="E6903" t="s">
        <v>21</v>
      </c>
      <c r="F6903" t="s">
        <v>24</v>
      </c>
      <c r="G6903" t="s">
        <v>25</v>
      </c>
      <c r="H6903" s="3">
        <v>15817.06</v>
      </c>
      <c r="I6903" t="s">
        <v>21</v>
      </c>
      <c r="J6903" t="s">
        <v>18</v>
      </c>
      <c r="K69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26.869062310274298</v>
      </c>
      <c r="L6903" s="6">
        <f>TablaDatos[[#This Row],[IMC_raw]]/1000000000000000</f>
        <v>26.869062310274298</v>
      </c>
      <c r="M6903" s="2">
        <v>2.68690623102743E+16</v>
      </c>
      <c r="N69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3" s="13">
        <f t="shared" si="107"/>
        <v>6902</v>
      </c>
      <c r="P6903" s="2" t="str">
        <f>IF(TablaDatos[[#This Row],[Diabetes]]=0,"No","Si")</f>
        <v>No</v>
      </c>
      <c r="Q6903">
        <v>0</v>
      </c>
      <c r="R6903">
        <f>TablaDatos[[#This Row],[Aux2]]/10000000000000</f>
        <v>226.24236136397499</v>
      </c>
      <c r="S6903" s="1">
        <v>2262423613639750</v>
      </c>
      <c r="T6903" s="7">
        <f>TablaDatos[[#This Row],[Aux3]]/100000000000000</f>
        <v>222.848773057502</v>
      </c>
      <c r="U6903" s="1">
        <v>2.22848773057502E+16</v>
      </c>
      <c r="V6903">
        <v>170</v>
      </c>
      <c r="W6903">
        <v>106</v>
      </c>
    </row>
    <row r="6904" spans="1:23">
      <c r="A6904">
        <v>2014</v>
      </c>
      <c r="B6904">
        <v>55</v>
      </c>
      <c r="C6904" t="s">
        <v>16</v>
      </c>
      <c r="D6904" t="s">
        <v>17</v>
      </c>
      <c r="E6904" t="s">
        <v>18</v>
      </c>
      <c r="F6904" t="s">
        <v>19</v>
      </c>
      <c r="G6904" t="s">
        <v>28</v>
      </c>
      <c r="H6904" s="3">
        <v>27051.87</v>
      </c>
      <c r="I6904" t="s">
        <v>21</v>
      </c>
      <c r="J6904" t="s">
        <v>18</v>
      </c>
      <c r="K69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26.8644276884209</v>
      </c>
      <c r="L6904" s="5">
        <f>TablaDatos[[#This Row],[IMC_raw]]/1000000000000000</f>
        <v>26.8644276884209</v>
      </c>
      <c r="M6904" s="2">
        <v>2.68644276884209E+16</v>
      </c>
      <c r="N69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4" s="13">
        <f t="shared" si="107"/>
        <v>6903</v>
      </c>
      <c r="P6904" s="2" t="str">
        <f>IF(TablaDatos[[#This Row],[Diabetes]]=0,"No","Si")</f>
        <v>No</v>
      </c>
      <c r="Q6904">
        <v>0</v>
      </c>
      <c r="R6904">
        <f>TablaDatos[[#This Row],[Aux2]]/10000000000000</f>
        <v>209.33311987462</v>
      </c>
      <c r="S6904" s="1">
        <v>2093331198746200</v>
      </c>
      <c r="T6904" s="7">
        <f>TablaDatos[[#This Row],[Aux3]]/100000000000000</f>
        <v>248.46202202391001</v>
      </c>
      <c r="U6904" s="1">
        <v>2.4846202202391E+16</v>
      </c>
      <c r="V6904">
        <v>158.69999999999999</v>
      </c>
      <c r="W6904">
        <v>93</v>
      </c>
    </row>
    <row r="6905" spans="1:23">
      <c r="A6905">
        <v>2014</v>
      </c>
      <c r="B6905">
        <v>50</v>
      </c>
      <c r="C6905" t="s">
        <v>16</v>
      </c>
      <c r="D6905" t="s">
        <v>17</v>
      </c>
      <c r="E6905" t="s">
        <v>18</v>
      </c>
      <c r="F6905" t="s">
        <v>19</v>
      </c>
      <c r="G6905" t="s">
        <v>20</v>
      </c>
      <c r="H6905" s="3">
        <v>35668.300000000003</v>
      </c>
      <c r="I6905" t="s">
        <v>19</v>
      </c>
      <c r="J6905" t="s">
        <v>22</v>
      </c>
      <c r="K69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26.8324924357998</v>
      </c>
      <c r="L6905" s="5">
        <f>TablaDatos[[#This Row],[IMC_raw]]/1000000000000000</f>
        <v>2.6832492435799802</v>
      </c>
      <c r="M6905" s="2">
        <v>2683249243579980</v>
      </c>
      <c r="N69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5" s="13">
        <f t="shared" si="107"/>
        <v>6904</v>
      </c>
      <c r="P6905" s="2" t="str">
        <f>IF(TablaDatos[[#This Row],[Diabetes]]=0,"No","Si")</f>
        <v>No</v>
      </c>
      <c r="Q6905">
        <v>0</v>
      </c>
      <c r="R6905">
        <f>TablaDatos[[#This Row],[Aux2]]/10000000000000</f>
        <v>2191.7687378236701</v>
      </c>
      <c r="S6905" s="1">
        <v>2.19176873782367E+16</v>
      </c>
      <c r="T6905" s="7">
        <f>TablaDatos[[#This Row],[Aux3]]/100000000000000</f>
        <v>248.98644374217201</v>
      </c>
      <c r="U6905" s="1">
        <v>2.48986443742172E+16</v>
      </c>
      <c r="V6905">
        <v>147.80000000000001</v>
      </c>
      <c r="W6905">
        <v>89</v>
      </c>
    </row>
    <row r="6906" spans="1:23">
      <c r="A6906">
        <v>2014</v>
      </c>
      <c r="B6906">
        <v>71</v>
      </c>
      <c r="C6906" t="s">
        <v>16</v>
      </c>
      <c r="D6906" t="s">
        <v>42</v>
      </c>
      <c r="E6906" t="s">
        <v>21</v>
      </c>
      <c r="F6906" t="s">
        <v>24</v>
      </c>
      <c r="G6906" t="s">
        <v>25</v>
      </c>
      <c r="H6906" s="3">
        <v>14663.75</v>
      </c>
      <c r="I6906" t="s">
        <v>21</v>
      </c>
      <c r="J6906" t="s">
        <v>22</v>
      </c>
      <c r="K69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26.827596947899199</v>
      </c>
      <c r="L6906" s="6">
        <f>TablaDatos[[#This Row],[IMC_raw]]/1000000000000000</f>
        <v>26.827596947899199</v>
      </c>
      <c r="M6906" s="2">
        <v>2.68275969478992E+16</v>
      </c>
      <c r="N69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6" s="13">
        <f t="shared" si="107"/>
        <v>6905</v>
      </c>
      <c r="P6906" s="2" t="str">
        <f>IF(TablaDatos[[#This Row],[Diabetes]]=0,"No","Si")</f>
        <v>No</v>
      </c>
      <c r="Q6906">
        <v>0</v>
      </c>
      <c r="R6906">
        <f>TablaDatos[[#This Row],[Aux2]]/10000000000000</f>
        <v>2118.8847914541002</v>
      </c>
      <c r="S6906" s="1">
        <v>2.1188847914541E+16</v>
      </c>
      <c r="T6906" s="7">
        <f>TablaDatos[[#This Row],[Aux3]]/100000000000000</f>
        <v>26.746897012861101</v>
      </c>
      <c r="U6906" s="1">
        <v>2674689701286110</v>
      </c>
      <c r="V6906">
        <v>162</v>
      </c>
      <c r="W6906">
        <v>98.9</v>
      </c>
    </row>
    <row r="6907" spans="1:23">
      <c r="A6907">
        <v>2014</v>
      </c>
      <c r="B6907">
        <v>50</v>
      </c>
      <c r="C6907" t="s">
        <v>16</v>
      </c>
      <c r="D6907" t="s">
        <v>29</v>
      </c>
      <c r="E6907" t="s">
        <v>18</v>
      </c>
      <c r="F6907" t="s">
        <v>35</v>
      </c>
      <c r="G6907" t="s">
        <v>20</v>
      </c>
      <c r="H6907" s="3">
        <v>25477.42</v>
      </c>
      <c r="I6907" t="s">
        <v>19</v>
      </c>
      <c r="J6907" t="s">
        <v>18</v>
      </c>
      <c r="K69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26.7381703008021</v>
      </c>
      <c r="L6907" s="6">
        <f>TablaDatos[[#This Row],[IMC_raw]]/1000000000000000</f>
        <v>2.67381703008021</v>
      </c>
      <c r="M6907" s="2">
        <v>2673817030080210</v>
      </c>
      <c r="N69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7" s="13">
        <f t="shared" si="107"/>
        <v>6906</v>
      </c>
      <c r="P6907" s="2" t="str">
        <f>IF(TablaDatos[[#This Row],[Diabetes]]=0,"No","Si")</f>
        <v>No</v>
      </c>
      <c r="Q6907">
        <v>0</v>
      </c>
      <c r="R6907">
        <f>TablaDatos[[#This Row],[Aux2]]/10000000000000</f>
        <v>188.662390853603</v>
      </c>
      <c r="S6907" s="1">
        <v>1886623908536030</v>
      </c>
      <c r="T6907" s="7">
        <f>TablaDatos[[#This Row],[Aux3]]/100000000000000</f>
        <v>22.196201492716199</v>
      </c>
      <c r="U6907" s="1">
        <v>2219620149271620</v>
      </c>
      <c r="V6907">
        <v>156.30000000000001</v>
      </c>
      <c r="W6907">
        <v>82.6</v>
      </c>
    </row>
    <row r="6908" spans="1:23">
      <c r="A6908">
        <v>2014</v>
      </c>
      <c r="B6908">
        <v>62</v>
      </c>
      <c r="C6908" t="s">
        <v>23</v>
      </c>
      <c r="D6908" t="s">
        <v>38</v>
      </c>
      <c r="E6908" t="s">
        <v>18</v>
      </c>
      <c r="F6908" t="s">
        <v>19</v>
      </c>
      <c r="G6908" t="s">
        <v>28</v>
      </c>
      <c r="H6908" s="3">
        <v>20769.060000000001</v>
      </c>
      <c r="I6908" t="s">
        <v>21</v>
      </c>
      <c r="J6908" t="s">
        <v>18</v>
      </c>
      <c r="K69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26.734148539064702</v>
      </c>
      <c r="L6908" s="5">
        <f>TablaDatos[[#This Row],[IMC_raw]]/1000000000000000</f>
        <v>26.734148539064702</v>
      </c>
      <c r="M6908" s="2">
        <v>2.67341485390647E+16</v>
      </c>
      <c r="N69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8" s="13">
        <f t="shared" si="107"/>
        <v>6907</v>
      </c>
      <c r="P6908" s="2" t="str">
        <f>IF(TablaDatos[[#This Row],[Diabetes]]=0,"No","Si")</f>
        <v>Si</v>
      </c>
      <c r="Q6908">
        <v>1</v>
      </c>
      <c r="R6908">
        <f>TablaDatos[[#This Row],[Aux2]]/10000000000000</f>
        <v>2206.0263603583298</v>
      </c>
      <c r="S6908" s="1">
        <v>2.20602636035833E+16</v>
      </c>
      <c r="T6908" s="7">
        <f>TablaDatos[[#This Row],[Aux3]]/100000000000000</f>
        <v>261.15291419144398</v>
      </c>
      <c r="U6908" s="1">
        <v>2.61152914191444E+16</v>
      </c>
      <c r="V6908">
        <v>160.9</v>
      </c>
      <c r="W6908">
        <v>90.5</v>
      </c>
    </row>
    <row r="6909" spans="1:23">
      <c r="A6909">
        <v>2014</v>
      </c>
      <c r="B6909">
        <v>57</v>
      </c>
      <c r="C6909" t="s">
        <v>16</v>
      </c>
      <c r="D6909" t="s">
        <v>17</v>
      </c>
      <c r="E6909" t="s">
        <v>18</v>
      </c>
      <c r="F6909" t="s">
        <v>24</v>
      </c>
      <c r="G6909" t="s">
        <v>28</v>
      </c>
      <c r="H6909" s="3">
        <v>31974.14</v>
      </c>
      <c r="I6909" t="s">
        <v>21</v>
      </c>
      <c r="J6909" t="s">
        <v>18</v>
      </c>
      <c r="K69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26.7094462839462</v>
      </c>
      <c r="L6909" s="5">
        <f>TablaDatos[[#This Row],[IMC_raw]]/1000000000000000</f>
        <v>2.6709446283946199</v>
      </c>
      <c r="M6909" s="2">
        <v>2670944628394620</v>
      </c>
      <c r="N69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09" s="13">
        <f t="shared" si="107"/>
        <v>6908</v>
      </c>
      <c r="P6909" s="2" t="str">
        <f>IF(TablaDatos[[#This Row],[Diabetes]]=0,"No","Si")</f>
        <v>No</v>
      </c>
      <c r="Q6909">
        <v>0</v>
      </c>
      <c r="R6909">
        <f>TablaDatos[[#This Row],[Aux2]]/10000000000000</f>
        <v>2099.6413275551099</v>
      </c>
      <c r="S6909" s="1">
        <v>2.09964132755511E+16</v>
      </c>
      <c r="T6909" s="7">
        <f>TablaDatos[[#This Row],[Aux3]]/100000000000000</f>
        <v>288.43236894073499</v>
      </c>
      <c r="U6909" s="1">
        <v>2.88432368940735E+16</v>
      </c>
      <c r="V6909">
        <v>160.80000000000001</v>
      </c>
      <c r="W6909">
        <v>93.3</v>
      </c>
    </row>
    <row r="6910" spans="1:23">
      <c r="A6910">
        <v>2014</v>
      </c>
      <c r="B6910">
        <v>63</v>
      </c>
      <c r="C6910" t="s">
        <v>23</v>
      </c>
      <c r="D6910" t="s">
        <v>73</v>
      </c>
      <c r="E6910" t="s">
        <v>18</v>
      </c>
      <c r="F6910" t="s">
        <v>24</v>
      </c>
      <c r="G6910" t="s">
        <v>28</v>
      </c>
      <c r="H6910" s="3">
        <v>31582.5</v>
      </c>
      <c r="I6910" t="s">
        <v>19</v>
      </c>
      <c r="J6910" t="s">
        <v>18</v>
      </c>
      <c r="K69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26.6972225624332</v>
      </c>
      <c r="L6910" s="6">
        <f>TablaDatos[[#This Row],[IMC_raw]]/1000000000000000</f>
        <v>26.6972225624332</v>
      </c>
      <c r="M6910" s="2">
        <v>2.66972225624332E+16</v>
      </c>
      <c r="N69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0" s="13">
        <f t="shared" si="107"/>
        <v>6909</v>
      </c>
      <c r="P6910" s="2" t="str">
        <f>IF(TablaDatos[[#This Row],[Diabetes]]=0,"No","Si")</f>
        <v>No</v>
      </c>
      <c r="Q6910">
        <v>0</v>
      </c>
      <c r="R6910">
        <f>TablaDatos[[#This Row],[Aux2]]/10000000000000</f>
        <v>2249.4176037469701</v>
      </c>
      <c r="S6910" s="1">
        <v>2.24941760374697E+16</v>
      </c>
      <c r="T6910" s="7">
        <f>TablaDatos[[#This Row],[Aux3]]/100000000000000</f>
        <v>22.015610003658299</v>
      </c>
      <c r="U6910" s="1">
        <v>2201561000365830</v>
      </c>
      <c r="V6910">
        <v>148.6</v>
      </c>
      <c r="W6910">
        <v>99.2</v>
      </c>
    </row>
    <row r="6911" spans="1:23">
      <c r="A6911">
        <v>2014</v>
      </c>
      <c r="B6911">
        <v>66</v>
      </c>
      <c r="C6911" t="s">
        <v>23</v>
      </c>
      <c r="D6911" t="s">
        <v>42</v>
      </c>
      <c r="E6911" t="s">
        <v>21</v>
      </c>
      <c r="F6911" t="s">
        <v>24</v>
      </c>
      <c r="G6911" t="s">
        <v>25</v>
      </c>
      <c r="H6911" s="3">
        <v>7634.86</v>
      </c>
      <c r="I6911" t="s">
        <v>19</v>
      </c>
      <c r="J6911" t="s">
        <v>18</v>
      </c>
      <c r="K69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26.676536784720202</v>
      </c>
      <c r="L6911" s="5">
        <f>TablaDatos[[#This Row],[IMC_raw]]/1000000000000000</f>
        <v>0.26676536784720201</v>
      </c>
      <c r="M6911" s="2">
        <v>266765367847202</v>
      </c>
      <c r="N69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1" s="13">
        <f t="shared" si="107"/>
        <v>6910</v>
      </c>
      <c r="P6911" s="2" t="str">
        <f>IF(TablaDatos[[#This Row],[Diabetes]]=0,"No","Si")</f>
        <v>Si</v>
      </c>
      <c r="Q6911">
        <v>1</v>
      </c>
      <c r="R6911">
        <f>TablaDatos[[#This Row],[Aux2]]/10000000000000</f>
        <v>2347.8356323371499</v>
      </c>
      <c r="S6911" s="1">
        <v>2.34783563233715E+16</v>
      </c>
      <c r="T6911" s="7">
        <f>TablaDatos[[#This Row],[Aux3]]/100000000000000</f>
        <v>27.614549846390499</v>
      </c>
      <c r="U6911" s="1">
        <v>2761454984639050</v>
      </c>
      <c r="V6911">
        <v>151.5</v>
      </c>
      <c r="W6911">
        <v>94.6</v>
      </c>
    </row>
    <row r="6912" spans="1:23">
      <c r="A6912">
        <v>2014</v>
      </c>
      <c r="B6912">
        <v>54</v>
      </c>
      <c r="C6912" t="s">
        <v>16</v>
      </c>
      <c r="D6912" t="s">
        <v>29</v>
      </c>
      <c r="E6912" t="s">
        <v>18</v>
      </c>
      <c r="F6912" t="s">
        <v>19</v>
      </c>
      <c r="G6912" t="s">
        <v>20</v>
      </c>
      <c r="H6912" s="3">
        <v>29483.53</v>
      </c>
      <c r="I6912" t="s">
        <v>19</v>
      </c>
      <c r="J6912" t="s">
        <v>18</v>
      </c>
      <c r="K69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26.662007364112899</v>
      </c>
      <c r="L6912" s="5">
        <f>TablaDatos[[#This Row],[IMC_raw]]/1000000000000000</f>
        <v>26.662007364112899</v>
      </c>
      <c r="M6912" s="2">
        <v>2.66620073641129E+16</v>
      </c>
      <c r="N69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2" s="13">
        <f t="shared" si="107"/>
        <v>6911</v>
      </c>
      <c r="P6912" s="2" t="str">
        <f>IF(TablaDatos[[#This Row],[Diabetes]]=0,"No","Si")</f>
        <v>No</v>
      </c>
      <c r="Q6912">
        <v>0</v>
      </c>
      <c r="R6912">
        <f>TablaDatos[[#This Row],[Aux2]]/10000000000000</f>
        <v>1828.6575311970801</v>
      </c>
      <c r="S6912" s="1">
        <v>1.82865753119708E+16</v>
      </c>
      <c r="T6912" s="7">
        <f>TablaDatos[[#This Row],[Aux3]]/100000000000000</f>
        <v>236.90011073195001</v>
      </c>
      <c r="U6912" s="1">
        <v>2.3690011073195E+16</v>
      </c>
      <c r="V6912">
        <v>143</v>
      </c>
      <c r="W6912">
        <v>91.2</v>
      </c>
    </row>
    <row r="6913" spans="1:23">
      <c r="A6913">
        <v>2014</v>
      </c>
      <c r="B6913">
        <v>59</v>
      </c>
      <c r="C6913" t="s">
        <v>16</v>
      </c>
      <c r="D6913" t="s">
        <v>29</v>
      </c>
      <c r="E6913" t="s">
        <v>18</v>
      </c>
      <c r="F6913" t="s">
        <v>24</v>
      </c>
      <c r="G6913" t="s">
        <v>28</v>
      </c>
      <c r="H6913" s="3">
        <v>16187.75</v>
      </c>
      <c r="I6913" t="s">
        <v>19</v>
      </c>
      <c r="J6913" t="s">
        <v>22</v>
      </c>
      <c r="K69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26.521022307991601</v>
      </c>
      <c r="L6913" s="6">
        <f>TablaDatos[[#This Row],[IMC_raw]]/1000000000000000</f>
        <v>26.521022307991601</v>
      </c>
      <c r="M6913" s="2">
        <v>2.65210223079916E+16</v>
      </c>
      <c r="N69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3" s="13">
        <f t="shared" si="107"/>
        <v>6912</v>
      </c>
      <c r="P6913" s="2" t="str">
        <f>IF(TablaDatos[[#This Row],[Diabetes]]=0,"No","Si")</f>
        <v>No</v>
      </c>
      <c r="Q6913">
        <v>0</v>
      </c>
      <c r="R6913">
        <f>TablaDatos[[#This Row],[Aux2]]/10000000000000</f>
        <v>219.84490966216501</v>
      </c>
      <c r="S6913" s="1">
        <v>2198449096621650</v>
      </c>
      <c r="T6913" s="7">
        <f>TablaDatos[[#This Row],[Aux3]]/100000000000000</f>
        <v>226.837802970441</v>
      </c>
      <c r="U6913" s="1">
        <v>2.26837802970441E+16</v>
      </c>
      <c r="V6913">
        <v>154.1</v>
      </c>
      <c r="W6913">
        <v>99.1</v>
      </c>
    </row>
    <row r="6914" spans="1:23">
      <c r="A6914">
        <v>2014</v>
      </c>
      <c r="B6914">
        <v>50</v>
      </c>
      <c r="C6914" t="s">
        <v>16</v>
      </c>
      <c r="D6914" t="s">
        <v>29</v>
      </c>
      <c r="E6914" t="s">
        <v>18</v>
      </c>
      <c r="F6914" t="s">
        <v>19</v>
      </c>
      <c r="G6914" t="s">
        <v>20</v>
      </c>
      <c r="H6914" s="3">
        <v>12776.11</v>
      </c>
      <c r="I6914" t="s">
        <v>18</v>
      </c>
      <c r="J6914" t="s">
        <v>18</v>
      </c>
      <c r="K69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26.507099159433601</v>
      </c>
      <c r="L6914" s="5">
        <f>TablaDatos[[#This Row],[IMC_raw]]/100000000000000</f>
        <v>26.507099159433601</v>
      </c>
      <c r="M6914" s="2">
        <v>2650709915943360</v>
      </c>
      <c r="N69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4" s="13">
        <f t="shared" ref="O6914:O6977" si="108">O6913+1</f>
        <v>6913</v>
      </c>
      <c r="P6914" s="2" t="str">
        <f>IF(TablaDatos[[#This Row],[Diabetes]]=0,"No","Si")</f>
        <v>No</v>
      </c>
      <c r="Q6914">
        <v>0</v>
      </c>
      <c r="R6914">
        <f>TablaDatos[[#This Row],[Aux2]]/10000000000000</f>
        <v>1933.195104355</v>
      </c>
      <c r="S6914" s="1">
        <v>1.933195104355E+16</v>
      </c>
      <c r="T6914" s="7">
        <f>TablaDatos[[#This Row],[Aux3]]/100000000000000</f>
        <v>217.643178234582</v>
      </c>
      <c r="U6914" s="1">
        <v>2.17643178234582E+16</v>
      </c>
      <c r="V6914">
        <v>151.69999999999999</v>
      </c>
      <c r="W6914">
        <v>82.5</v>
      </c>
    </row>
    <row r="6915" spans="1:23">
      <c r="A6915">
        <v>2014</v>
      </c>
      <c r="B6915">
        <v>54</v>
      </c>
      <c r="C6915" t="s">
        <v>16</v>
      </c>
      <c r="D6915" t="s">
        <v>29</v>
      </c>
      <c r="E6915" t="s">
        <v>18</v>
      </c>
      <c r="F6915" t="s">
        <v>19</v>
      </c>
      <c r="G6915" t="s">
        <v>20</v>
      </c>
      <c r="H6915" s="3">
        <v>24842.69</v>
      </c>
      <c r="I6915" t="s">
        <v>19</v>
      </c>
      <c r="J6915" t="s">
        <v>22</v>
      </c>
      <c r="K69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26.462375429607601</v>
      </c>
      <c r="L6915" s="6">
        <f>TablaDatos[[#This Row],[IMC_raw]]/1000000000000000</f>
        <v>2.6462375429607601</v>
      </c>
      <c r="M6915" s="2">
        <v>2646237542960760</v>
      </c>
      <c r="N69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5" s="13">
        <f t="shared" si="108"/>
        <v>6914</v>
      </c>
      <c r="P6915" s="2" t="str">
        <f>IF(TablaDatos[[#This Row],[Diabetes]]=0,"No","Si")</f>
        <v>No</v>
      </c>
      <c r="Q6915">
        <v>0</v>
      </c>
      <c r="R6915">
        <f>TablaDatos[[#This Row],[Aux2]]/10000000000000</f>
        <v>2153.6702429901902</v>
      </c>
      <c r="S6915" s="1">
        <v>2.15367024299019E+16</v>
      </c>
      <c r="T6915" s="7">
        <f>TablaDatos[[#This Row],[Aux3]]/100000000000000</f>
        <v>206.69962386097399</v>
      </c>
      <c r="U6915" s="1">
        <v>2.06699623860974E+16</v>
      </c>
      <c r="V6915">
        <v>146.5</v>
      </c>
      <c r="W6915">
        <v>86.5</v>
      </c>
    </row>
    <row r="6916" spans="1:23">
      <c r="A6916">
        <v>2014</v>
      </c>
      <c r="B6916">
        <v>52</v>
      </c>
      <c r="C6916" t="s">
        <v>23</v>
      </c>
      <c r="D6916" t="s">
        <v>17</v>
      </c>
      <c r="E6916" t="s">
        <v>18</v>
      </c>
      <c r="F6916" t="s">
        <v>24</v>
      </c>
      <c r="G6916" t="s">
        <v>20</v>
      </c>
      <c r="H6916" s="3">
        <v>15794.7</v>
      </c>
      <c r="I6916" t="s">
        <v>19</v>
      </c>
      <c r="J6916" t="s">
        <v>18</v>
      </c>
      <c r="K69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26.454696898050699</v>
      </c>
      <c r="L6916" s="6">
        <f>TablaDatos[[#This Row],[IMC_raw]]/1000000000000000</f>
        <v>26.454696898050699</v>
      </c>
      <c r="M6916" s="2">
        <v>2.64546968980507E+16</v>
      </c>
      <c r="N69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6" s="13">
        <f t="shared" si="108"/>
        <v>6915</v>
      </c>
      <c r="P6916" s="2" t="str">
        <f>IF(TablaDatos[[#This Row],[Diabetes]]=0,"No","Si")</f>
        <v>No</v>
      </c>
      <c r="Q6916">
        <v>0</v>
      </c>
      <c r="R6916">
        <f>TablaDatos[[#This Row],[Aux2]]/10000000000000</f>
        <v>2128.3841308128699</v>
      </c>
      <c r="S6916" s="1">
        <v>2.12838413081287E+16</v>
      </c>
      <c r="T6916" s="7">
        <f>TablaDatos[[#This Row],[Aux3]]/100000000000000</f>
        <v>223.71030644290701</v>
      </c>
      <c r="U6916" s="1">
        <v>2.23710306442907E+16</v>
      </c>
      <c r="V6916">
        <v>146.4</v>
      </c>
      <c r="W6916">
        <v>85.5</v>
      </c>
    </row>
    <row r="6917" spans="1:23">
      <c r="A6917">
        <v>2014</v>
      </c>
      <c r="B6917">
        <v>58</v>
      </c>
      <c r="C6917" t="s">
        <v>16</v>
      </c>
      <c r="D6917" t="s">
        <v>36</v>
      </c>
      <c r="E6917" t="s">
        <v>21</v>
      </c>
      <c r="F6917" t="s">
        <v>24</v>
      </c>
      <c r="G6917" t="s">
        <v>28</v>
      </c>
      <c r="H6917" s="3">
        <v>16792.669999999998</v>
      </c>
      <c r="I6917" t="s">
        <v>21</v>
      </c>
      <c r="J6917" t="s">
        <v>18</v>
      </c>
      <c r="K69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26.454488704341699</v>
      </c>
      <c r="L6917" s="5">
        <f>TablaDatos[[#This Row],[IMC_raw]]/1000000000000000</f>
        <v>26.454488704341699</v>
      </c>
      <c r="M6917" s="2">
        <v>2.64544887043417E+16</v>
      </c>
      <c r="N69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7" s="13">
        <f t="shared" si="108"/>
        <v>6916</v>
      </c>
      <c r="P6917" s="2" t="str">
        <f>IF(TablaDatos[[#This Row],[Diabetes]]=0,"No","Si")</f>
        <v>No</v>
      </c>
      <c r="Q6917">
        <v>0</v>
      </c>
      <c r="R6917">
        <f>TablaDatos[[#This Row],[Aux2]]/10000000000000</f>
        <v>2136.1558844955998</v>
      </c>
      <c r="S6917" s="1">
        <v>2.1361558844956E+16</v>
      </c>
      <c r="T6917" s="7">
        <f>TablaDatos[[#This Row],[Aux3]]/100000000000000</f>
        <v>238.142738086343</v>
      </c>
      <c r="U6917" s="1">
        <v>2.38142738086343E+16</v>
      </c>
      <c r="V6917">
        <v>158.9</v>
      </c>
      <c r="W6917">
        <v>98.9</v>
      </c>
    </row>
    <row r="6918" spans="1:23">
      <c r="A6918">
        <v>2014</v>
      </c>
      <c r="B6918">
        <v>61</v>
      </c>
      <c r="C6918" t="s">
        <v>23</v>
      </c>
      <c r="D6918" t="s">
        <v>72</v>
      </c>
      <c r="E6918" t="s">
        <v>18</v>
      </c>
      <c r="F6918" t="s">
        <v>24</v>
      </c>
      <c r="G6918" t="s">
        <v>28</v>
      </c>
      <c r="H6918" s="3">
        <v>11434.73</v>
      </c>
      <c r="I6918" t="s">
        <v>19</v>
      </c>
      <c r="J6918" t="s">
        <v>22</v>
      </c>
      <c r="K69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26.391412350600799</v>
      </c>
      <c r="L6918" s="6">
        <f>TablaDatos[[#This Row],[IMC_raw]]/1000000000000000</f>
        <v>26.391412350600799</v>
      </c>
      <c r="M6918" s="2">
        <v>2.63914123506008E+16</v>
      </c>
      <c r="N69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8" s="13">
        <f t="shared" si="108"/>
        <v>6917</v>
      </c>
      <c r="P6918" s="2" t="str">
        <f>IF(TablaDatos[[#This Row],[Diabetes]]=0,"No","Si")</f>
        <v>No</v>
      </c>
      <c r="Q6918">
        <v>0</v>
      </c>
      <c r="R6918">
        <f>TablaDatos[[#This Row],[Aux2]]/10000000000000</f>
        <v>2363.70703507996</v>
      </c>
      <c r="S6918" s="1">
        <v>2.36370703507996E+16</v>
      </c>
      <c r="T6918" s="7">
        <f>TablaDatos[[#This Row],[Aux3]]/100000000000000</f>
        <v>242.07229375992301</v>
      </c>
      <c r="U6918" s="1">
        <v>2.42072293759923E+16</v>
      </c>
      <c r="V6918">
        <v>153.80000000000001</v>
      </c>
      <c r="W6918">
        <v>87.9</v>
      </c>
    </row>
    <row r="6919" spans="1:23">
      <c r="A6919">
        <v>2014</v>
      </c>
      <c r="B6919">
        <v>52</v>
      </c>
      <c r="C6919" t="s">
        <v>16</v>
      </c>
      <c r="D6919" t="s">
        <v>17</v>
      </c>
      <c r="E6919" t="s">
        <v>18</v>
      </c>
      <c r="F6919" t="s">
        <v>19</v>
      </c>
      <c r="G6919" t="s">
        <v>20</v>
      </c>
      <c r="H6919" s="3">
        <v>23840.28</v>
      </c>
      <c r="I6919" t="s">
        <v>21</v>
      </c>
      <c r="J6919" t="s">
        <v>21</v>
      </c>
      <c r="K69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26.1873477356135</v>
      </c>
      <c r="L6919" s="6">
        <f>TablaDatos[[#This Row],[IMC_raw]]/1000000000000000</f>
        <v>26.1873477356135</v>
      </c>
      <c r="M6919" s="2">
        <v>2.61873477356135E+16</v>
      </c>
      <c r="N69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19" s="13">
        <f t="shared" si="108"/>
        <v>6918</v>
      </c>
      <c r="P6919" s="2" t="str">
        <f>IF(TablaDatos[[#This Row],[Diabetes]]=0,"No","Si")</f>
        <v>No</v>
      </c>
      <c r="Q6919">
        <v>0</v>
      </c>
      <c r="R6919">
        <f>TablaDatos[[#This Row],[Aux2]]/10000000000000</f>
        <v>2122.5312333992201</v>
      </c>
      <c r="S6919" s="1">
        <v>2.12253123339922E+16</v>
      </c>
      <c r="T6919" s="7">
        <f>TablaDatos[[#This Row],[Aux3]]/100000000000000</f>
        <v>26.797568838462698</v>
      </c>
      <c r="U6919" s="1">
        <v>2679756883846270</v>
      </c>
      <c r="V6919">
        <v>162.5</v>
      </c>
      <c r="W6919">
        <v>93.3</v>
      </c>
    </row>
    <row r="6920" spans="1:23">
      <c r="A6920">
        <v>2014</v>
      </c>
      <c r="B6920">
        <v>54</v>
      </c>
      <c r="C6920" t="s">
        <v>16</v>
      </c>
      <c r="D6920" t="s">
        <v>72</v>
      </c>
      <c r="E6920" t="s">
        <v>18</v>
      </c>
      <c r="F6920" t="s">
        <v>19</v>
      </c>
      <c r="G6920" t="s">
        <v>20</v>
      </c>
      <c r="H6920" s="3">
        <v>16667.759999999998</v>
      </c>
      <c r="I6920" t="s">
        <v>19</v>
      </c>
      <c r="J6920" t="s">
        <v>18</v>
      </c>
      <c r="K69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26.172281164372102</v>
      </c>
      <c r="L6920" s="5">
        <f>TablaDatos[[#This Row],[IMC_raw]]/1000000000000000</f>
        <v>2.61722811643721</v>
      </c>
      <c r="M6920" s="2">
        <v>2617228116437210</v>
      </c>
      <c r="N69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0" s="13">
        <f t="shared" si="108"/>
        <v>6919</v>
      </c>
      <c r="P6920" s="2" t="str">
        <f>IF(TablaDatos[[#This Row],[Diabetes]]=0,"No","Si")</f>
        <v>Si</v>
      </c>
      <c r="Q6920">
        <v>1</v>
      </c>
      <c r="R6920">
        <f>TablaDatos[[#This Row],[Aux2]]/10000000000000</f>
        <v>2010.49446364648</v>
      </c>
      <c r="S6920" s="1">
        <v>2.01049446364648E+16</v>
      </c>
      <c r="T6920" s="7">
        <f>TablaDatos[[#This Row],[Aux3]]/100000000000000</f>
        <v>202.08195485964299</v>
      </c>
      <c r="U6920" s="1">
        <v>2.02081954859643E+16</v>
      </c>
      <c r="V6920">
        <v>145.69999999999999</v>
      </c>
      <c r="W6920">
        <v>95.6</v>
      </c>
    </row>
    <row r="6921" spans="1:23">
      <c r="A6921">
        <v>2014</v>
      </c>
      <c r="B6921">
        <v>59</v>
      </c>
      <c r="C6921" t="s">
        <v>23</v>
      </c>
      <c r="D6921" t="s">
        <v>29</v>
      </c>
      <c r="E6921" t="s">
        <v>18</v>
      </c>
      <c r="F6921" t="s">
        <v>19</v>
      </c>
      <c r="G6921" t="s">
        <v>28</v>
      </c>
      <c r="H6921" s="3">
        <v>24178.18</v>
      </c>
      <c r="I6921" t="s">
        <v>21</v>
      </c>
      <c r="J6921" t="s">
        <v>18</v>
      </c>
      <c r="K69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26.165226162707</v>
      </c>
      <c r="L6921" s="5">
        <f>TablaDatos[[#This Row],[IMC_raw]]/1000000000000000</f>
        <v>2.6165226162707</v>
      </c>
      <c r="M6921" s="2">
        <v>2616522616270700</v>
      </c>
      <c r="N69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1" s="13">
        <f t="shared" si="108"/>
        <v>6920</v>
      </c>
      <c r="P6921" s="2" t="str">
        <f>IF(TablaDatos[[#This Row],[Diabetes]]=0,"No","Si")</f>
        <v>No</v>
      </c>
      <c r="Q6921">
        <v>0</v>
      </c>
      <c r="R6921">
        <f>TablaDatos[[#This Row],[Aux2]]/10000000000000</f>
        <v>20.276427159298301</v>
      </c>
      <c r="S6921" s="1">
        <v>202764271592983</v>
      </c>
      <c r="T6921" s="7">
        <f>TablaDatos[[#This Row],[Aux3]]/100000000000000</f>
        <v>273.46433300367499</v>
      </c>
      <c r="U6921" s="1">
        <v>2.73464333003675E+16</v>
      </c>
      <c r="V6921">
        <v>150.69999999999999</v>
      </c>
      <c r="W6921">
        <v>93.1</v>
      </c>
    </row>
    <row r="6922" spans="1:23">
      <c r="A6922">
        <v>2014</v>
      </c>
      <c r="B6922">
        <v>60</v>
      </c>
      <c r="C6922" t="s">
        <v>23</v>
      </c>
      <c r="D6922" t="s">
        <v>17</v>
      </c>
      <c r="E6922" t="s">
        <v>18</v>
      </c>
      <c r="F6922" t="s">
        <v>19</v>
      </c>
      <c r="G6922" t="s">
        <v>28</v>
      </c>
      <c r="H6922" s="3">
        <v>27020.81</v>
      </c>
      <c r="I6922" t="s">
        <v>21</v>
      </c>
      <c r="J6922" t="s">
        <v>19</v>
      </c>
      <c r="K69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26.1574750868282</v>
      </c>
      <c r="L6922" s="5">
        <f>TablaDatos[[#This Row],[IMC_raw]]/1000000000000000</f>
        <v>2.6157475086828201</v>
      </c>
      <c r="M6922" s="2">
        <v>2615747508682820</v>
      </c>
      <c r="N69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2" s="13">
        <f t="shared" si="108"/>
        <v>6921</v>
      </c>
      <c r="P6922" s="2" t="str">
        <f>IF(TablaDatos[[#This Row],[Diabetes]]=0,"No","Si")</f>
        <v>No</v>
      </c>
      <c r="Q6922">
        <v>0</v>
      </c>
      <c r="R6922">
        <f>TablaDatos[[#This Row],[Aux2]]/10000000000000</f>
        <v>224.964643740756</v>
      </c>
      <c r="S6922" s="1">
        <v>2249646437407560</v>
      </c>
      <c r="T6922" s="7">
        <f>TablaDatos[[#This Row],[Aux3]]/100000000000000</f>
        <v>212.60766938374601</v>
      </c>
      <c r="U6922" s="1">
        <v>2.12607669383746E+16</v>
      </c>
      <c r="V6922">
        <v>156.5</v>
      </c>
      <c r="W6922">
        <v>95.8</v>
      </c>
    </row>
    <row r="6923" spans="1:23">
      <c r="A6923">
        <v>2014</v>
      </c>
      <c r="B6923">
        <v>57</v>
      </c>
      <c r="C6923" t="s">
        <v>23</v>
      </c>
      <c r="D6923" t="s">
        <v>73</v>
      </c>
      <c r="E6923" t="s">
        <v>18</v>
      </c>
      <c r="F6923" t="s">
        <v>35</v>
      </c>
      <c r="G6923" t="s">
        <v>28</v>
      </c>
      <c r="H6923" s="3">
        <v>27314.26</v>
      </c>
      <c r="I6923" t="s">
        <v>19</v>
      </c>
      <c r="J6923" t="s">
        <v>19</v>
      </c>
      <c r="K69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26.153402696086498</v>
      </c>
      <c r="L6923" s="5">
        <f>TablaDatos[[#This Row],[IMC_raw]]/1000000000000000</f>
        <v>26.153402696086498</v>
      </c>
      <c r="M6923" s="2">
        <v>2.61534026960865E+16</v>
      </c>
      <c r="N69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3" s="13">
        <f t="shared" si="108"/>
        <v>6922</v>
      </c>
      <c r="P6923" s="2" t="str">
        <f>IF(TablaDatos[[#This Row],[Diabetes]]=0,"No","Si")</f>
        <v>No</v>
      </c>
      <c r="Q6923">
        <v>0</v>
      </c>
      <c r="R6923">
        <f>TablaDatos[[#This Row],[Aux2]]/10000000000000</f>
        <v>1888.5291405225</v>
      </c>
      <c r="S6923" s="1">
        <v>1.8885291405225E+16</v>
      </c>
      <c r="T6923" s="7">
        <f>TablaDatos[[#This Row],[Aux3]]/100000000000000</f>
        <v>248.11765518079599</v>
      </c>
      <c r="U6923" s="1">
        <v>2.48117655180796E+16</v>
      </c>
      <c r="V6923">
        <v>158.1</v>
      </c>
      <c r="W6923">
        <v>88.3</v>
      </c>
    </row>
    <row r="6924" spans="1:23">
      <c r="A6924">
        <v>2014</v>
      </c>
      <c r="B6924">
        <v>52</v>
      </c>
      <c r="C6924" t="s">
        <v>23</v>
      </c>
      <c r="D6924" t="s">
        <v>73</v>
      </c>
      <c r="E6924" t="s">
        <v>18</v>
      </c>
      <c r="F6924" t="s">
        <v>19</v>
      </c>
      <c r="G6924" t="s">
        <v>20</v>
      </c>
      <c r="H6924" s="3">
        <v>25840.01</v>
      </c>
      <c r="I6924" t="s">
        <v>21</v>
      </c>
      <c r="J6924" t="s">
        <v>18</v>
      </c>
      <c r="K69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25.969223367672701</v>
      </c>
      <c r="L6924" s="5">
        <f>TablaDatos[[#This Row],[IMC_raw]]/1000000000000000</f>
        <v>25.969223367672701</v>
      </c>
      <c r="M6924" s="2">
        <v>2.59692233676727E+16</v>
      </c>
      <c r="N69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4" s="13">
        <f t="shared" si="108"/>
        <v>6923</v>
      </c>
      <c r="P6924" s="2" t="str">
        <f>IF(TablaDatos[[#This Row],[Diabetes]]=0,"No","Si")</f>
        <v>No</v>
      </c>
      <c r="Q6924">
        <v>0</v>
      </c>
      <c r="R6924">
        <f>TablaDatos[[#This Row],[Aux2]]/10000000000000</f>
        <v>2163.2056144019298</v>
      </c>
      <c r="S6924" s="1">
        <v>2.16320561440193E+16</v>
      </c>
      <c r="T6924" s="7">
        <f>TablaDatos[[#This Row],[Aux3]]/100000000000000</f>
        <v>26.5465502790748</v>
      </c>
      <c r="U6924" s="1">
        <v>2654655027907480</v>
      </c>
      <c r="V6924">
        <v>135.6</v>
      </c>
      <c r="W6924">
        <v>85</v>
      </c>
    </row>
    <row r="6925" spans="1:23">
      <c r="A6925">
        <v>2014</v>
      </c>
      <c r="B6925">
        <v>59</v>
      </c>
      <c r="C6925" t="s">
        <v>23</v>
      </c>
      <c r="D6925" t="s">
        <v>72</v>
      </c>
      <c r="E6925" t="s">
        <v>19</v>
      </c>
      <c r="F6925" t="s">
        <v>24</v>
      </c>
      <c r="G6925" t="s">
        <v>28</v>
      </c>
      <c r="H6925" s="3">
        <v>12948.23</v>
      </c>
      <c r="I6925" t="s">
        <v>21</v>
      </c>
      <c r="J6925" t="s">
        <v>22</v>
      </c>
      <c r="K69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25.963442710916599</v>
      </c>
      <c r="L6925" s="6">
        <f>TablaDatos[[#This Row],[IMC_raw]]/1000000000000000</f>
        <v>25.963442710916599</v>
      </c>
      <c r="M6925" s="2">
        <v>2.59634427109166E+16</v>
      </c>
      <c r="N69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5" s="13">
        <f t="shared" si="108"/>
        <v>6924</v>
      </c>
      <c r="P6925" s="2" t="str">
        <f>IF(TablaDatos[[#This Row],[Diabetes]]=0,"No","Si")</f>
        <v>No</v>
      </c>
      <c r="Q6925">
        <v>0</v>
      </c>
      <c r="R6925">
        <f>TablaDatos[[#This Row],[Aux2]]/10000000000000</f>
        <v>1972.4541709616001</v>
      </c>
      <c r="S6925" s="1">
        <v>1.9724541709616E+16</v>
      </c>
      <c r="T6925" s="7">
        <f>TablaDatos[[#This Row],[Aux3]]/100000000000000</f>
        <v>26.964517320497499</v>
      </c>
      <c r="U6925" s="1">
        <v>2696451732049750</v>
      </c>
      <c r="V6925">
        <v>147.69999999999999</v>
      </c>
      <c r="W6925">
        <v>94.1</v>
      </c>
    </row>
    <row r="6926" spans="1:23">
      <c r="A6926">
        <v>2014</v>
      </c>
      <c r="B6926">
        <v>55</v>
      </c>
      <c r="C6926" t="s">
        <v>16</v>
      </c>
      <c r="D6926" t="s">
        <v>74</v>
      </c>
      <c r="E6926" t="s">
        <v>18</v>
      </c>
      <c r="F6926" t="s">
        <v>35</v>
      </c>
      <c r="G6926" t="s">
        <v>28</v>
      </c>
      <c r="H6926" s="3">
        <v>24179.32</v>
      </c>
      <c r="I6926" t="s">
        <v>19</v>
      </c>
      <c r="J6926" t="s">
        <v>19</v>
      </c>
      <c r="K69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25.959072135409201</v>
      </c>
      <c r="L6926" s="6">
        <f>TablaDatos[[#This Row],[IMC_raw]]/1000000000000000</f>
        <v>2.59590721354092</v>
      </c>
      <c r="M6926" s="2">
        <v>2595907213540920</v>
      </c>
      <c r="N69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6" s="13">
        <f t="shared" si="108"/>
        <v>6925</v>
      </c>
      <c r="P6926" s="2" t="str">
        <f>IF(TablaDatos[[#This Row],[Diabetes]]=0,"No","Si")</f>
        <v>No</v>
      </c>
      <c r="Q6926">
        <v>0</v>
      </c>
      <c r="R6926">
        <f>TablaDatos[[#This Row],[Aux2]]/10000000000000</f>
        <v>2153.2443435442101</v>
      </c>
      <c r="S6926" s="1">
        <v>2.15324434354421E+16</v>
      </c>
      <c r="T6926" s="7">
        <f>TablaDatos[[#This Row],[Aux3]]/100000000000000</f>
        <v>203.31227775894499</v>
      </c>
      <c r="U6926" s="1">
        <v>2.03312277758945E+16</v>
      </c>
      <c r="V6926">
        <v>150.1</v>
      </c>
      <c r="W6926">
        <v>97.3</v>
      </c>
    </row>
    <row r="6927" spans="1:23">
      <c r="A6927">
        <v>2014</v>
      </c>
      <c r="B6927">
        <v>58</v>
      </c>
      <c r="C6927" t="s">
        <v>16</v>
      </c>
      <c r="D6927" t="s">
        <v>29</v>
      </c>
      <c r="E6927" t="s">
        <v>18</v>
      </c>
      <c r="F6927" t="s">
        <v>24</v>
      </c>
      <c r="G6927" t="s">
        <v>28</v>
      </c>
      <c r="H6927" s="3">
        <v>19943.23</v>
      </c>
      <c r="I6927" t="s">
        <v>19</v>
      </c>
      <c r="J6927" t="s">
        <v>22</v>
      </c>
      <c r="K69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25.936988122297603</v>
      </c>
      <c r="L6927" s="5">
        <f>TablaDatos[[#This Row],[IMC_raw]]/1000000000000000</f>
        <v>2.5936988122297602</v>
      </c>
      <c r="M6927" s="2">
        <v>2593698812229760</v>
      </c>
      <c r="N69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7" s="13">
        <f t="shared" si="108"/>
        <v>6926</v>
      </c>
      <c r="P6927" s="2" t="str">
        <f>IF(TablaDatos[[#This Row],[Diabetes]]=0,"No","Si")</f>
        <v>No</v>
      </c>
      <c r="Q6927">
        <v>0</v>
      </c>
      <c r="R6927">
        <f>TablaDatos[[#This Row],[Aux2]]/10000000000000</f>
        <v>2110.0389088264501</v>
      </c>
      <c r="S6927" s="1">
        <v>2.11003890882645E+16</v>
      </c>
      <c r="T6927" s="7">
        <f>TablaDatos[[#This Row],[Aux3]]/100000000000000</f>
        <v>233.775020887691</v>
      </c>
      <c r="U6927" s="1">
        <v>2.33775020887691E+16</v>
      </c>
      <c r="V6927">
        <v>141.69999999999999</v>
      </c>
      <c r="W6927">
        <v>96.8</v>
      </c>
    </row>
    <row r="6928" spans="1:23">
      <c r="A6928">
        <v>2014</v>
      </c>
      <c r="B6928">
        <v>51</v>
      </c>
      <c r="C6928" t="s">
        <v>16</v>
      </c>
      <c r="D6928" t="s">
        <v>17</v>
      </c>
      <c r="E6928" t="s">
        <v>19</v>
      </c>
      <c r="F6928" t="s">
        <v>35</v>
      </c>
      <c r="G6928" t="s">
        <v>20</v>
      </c>
      <c r="H6928" s="3">
        <v>18122.47</v>
      </c>
      <c r="I6928" t="s">
        <v>19</v>
      </c>
      <c r="J6928" t="s">
        <v>19</v>
      </c>
      <c r="K69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25.911606613056897</v>
      </c>
      <c r="L6928" s="6">
        <f>TablaDatos[[#This Row],[IMC_raw]]/1000000000000000</f>
        <v>0.25911606613056898</v>
      </c>
      <c r="M6928" s="2">
        <v>259116066130569</v>
      </c>
      <c r="N69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8" s="13">
        <f t="shared" si="108"/>
        <v>6927</v>
      </c>
      <c r="P6928" s="2" t="str">
        <f>IF(TablaDatos[[#This Row],[Diabetes]]=0,"No","Si")</f>
        <v>No</v>
      </c>
      <c r="Q6928">
        <v>0</v>
      </c>
      <c r="R6928">
        <f>TablaDatos[[#This Row],[Aux2]]/10000000000000</f>
        <v>2165.2791864687201</v>
      </c>
      <c r="S6928" s="1">
        <v>2.16527918646872E+16</v>
      </c>
      <c r="T6928" s="7">
        <f>TablaDatos[[#This Row],[Aux3]]/100000000000000</f>
        <v>20.078377874635098</v>
      </c>
      <c r="U6928" s="1">
        <v>2007837787463510</v>
      </c>
      <c r="V6928">
        <v>150.4</v>
      </c>
      <c r="W6928">
        <v>94.6</v>
      </c>
    </row>
    <row r="6929" spans="1:23">
      <c r="A6929">
        <v>2014</v>
      </c>
      <c r="B6929">
        <v>55</v>
      </c>
      <c r="C6929" t="s">
        <v>16</v>
      </c>
      <c r="D6929" t="s">
        <v>34</v>
      </c>
      <c r="E6929" t="s">
        <v>19</v>
      </c>
      <c r="F6929" t="s">
        <v>24</v>
      </c>
      <c r="G6929" t="s">
        <v>28</v>
      </c>
      <c r="H6929" s="3">
        <v>29310.19</v>
      </c>
      <c r="I6929" t="s">
        <v>21</v>
      </c>
      <c r="J6929" t="s">
        <v>18</v>
      </c>
      <c r="K69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25.851998711192898</v>
      </c>
      <c r="L6929" s="5">
        <f>TablaDatos[[#This Row],[IMC_raw]]/1000000000000000</f>
        <v>2.5851998711192898</v>
      </c>
      <c r="M6929" s="2">
        <v>2585199871119290</v>
      </c>
      <c r="N69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29" s="13">
        <f t="shared" si="108"/>
        <v>6928</v>
      </c>
      <c r="P6929" s="2" t="str">
        <f>IF(TablaDatos[[#This Row],[Diabetes]]=0,"No","Si")</f>
        <v>No</v>
      </c>
      <c r="Q6929">
        <v>0</v>
      </c>
      <c r="R6929">
        <f>TablaDatos[[#This Row],[Aux2]]/10000000000000</f>
        <v>230.17306140150799</v>
      </c>
      <c r="S6929" s="1">
        <v>2301730614015080</v>
      </c>
      <c r="T6929" s="7">
        <f>TablaDatos[[#This Row],[Aux3]]/100000000000000</f>
        <v>209.55141029806501</v>
      </c>
      <c r="U6929" s="1">
        <v>2.09551410298065E+16</v>
      </c>
      <c r="V6929">
        <v>159.6</v>
      </c>
      <c r="W6929">
        <v>99.3</v>
      </c>
    </row>
    <row r="6930" spans="1:23">
      <c r="A6930">
        <v>2014</v>
      </c>
      <c r="B6930">
        <v>46</v>
      </c>
      <c r="C6930" t="s">
        <v>23</v>
      </c>
      <c r="D6930" t="s">
        <v>17</v>
      </c>
      <c r="E6930" t="s">
        <v>18</v>
      </c>
      <c r="F6930" t="s">
        <v>19</v>
      </c>
      <c r="G6930" t="s">
        <v>20</v>
      </c>
      <c r="H6930" s="3">
        <v>16742.87</v>
      </c>
      <c r="I6930" t="s">
        <v>19</v>
      </c>
      <c r="J6930" t="s">
        <v>22</v>
      </c>
      <c r="K69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25.850131812006701</v>
      </c>
      <c r="L6930" s="6">
        <f>TablaDatos[[#This Row],[IMC_raw]]/1000000000000000</f>
        <v>25.850131812006701</v>
      </c>
      <c r="M6930" s="2">
        <v>2.58501318120067E+16</v>
      </c>
      <c r="N69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0" s="13">
        <f t="shared" si="108"/>
        <v>6929</v>
      </c>
      <c r="P6930" s="2" t="str">
        <f>IF(TablaDatos[[#This Row],[Diabetes]]=0,"No","Si")</f>
        <v>Si</v>
      </c>
      <c r="Q6930">
        <v>1</v>
      </c>
      <c r="R6930">
        <f>TablaDatos[[#This Row],[Aux2]]/10000000000000</f>
        <v>1983.71378861166</v>
      </c>
      <c r="S6930" s="1">
        <v>1.98371378861166E+16</v>
      </c>
      <c r="T6930" s="7">
        <f>TablaDatos[[#This Row],[Aux3]]/100000000000000</f>
        <v>24.618256102116302</v>
      </c>
      <c r="U6930" s="1">
        <v>2461825610211630</v>
      </c>
      <c r="V6930">
        <v>138.9</v>
      </c>
      <c r="W6930">
        <v>87.1</v>
      </c>
    </row>
    <row r="6931" spans="1:23">
      <c r="A6931">
        <v>2014</v>
      </c>
      <c r="B6931">
        <v>55</v>
      </c>
      <c r="C6931" t="s">
        <v>16</v>
      </c>
      <c r="D6931" t="s">
        <v>37</v>
      </c>
      <c r="E6931" t="s">
        <v>19</v>
      </c>
      <c r="F6931" t="s">
        <v>19</v>
      </c>
      <c r="G6931" t="s">
        <v>28</v>
      </c>
      <c r="H6931" s="3">
        <v>32290.33</v>
      </c>
      <c r="I6931" t="s">
        <v>19</v>
      </c>
      <c r="J6931" t="s">
        <v>18</v>
      </c>
      <c r="K69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25.8425533000283</v>
      </c>
      <c r="L6931" s="5">
        <f>TablaDatos[[#This Row],[IMC_raw]]/1000000000000000</f>
        <v>25.8425533000283</v>
      </c>
      <c r="M6931" s="2">
        <v>2.58425533000283E+16</v>
      </c>
      <c r="N69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1" s="13">
        <f t="shared" si="108"/>
        <v>6930</v>
      </c>
      <c r="P6931" s="2" t="str">
        <f>IF(TablaDatos[[#This Row],[Diabetes]]=0,"No","Si")</f>
        <v>No</v>
      </c>
      <c r="Q6931">
        <v>0</v>
      </c>
      <c r="R6931">
        <f>TablaDatos[[#This Row],[Aux2]]/10000000000000</f>
        <v>2011.9090194042799</v>
      </c>
      <c r="S6931" s="1">
        <v>2.01190901940428E+16</v>
      </c>
      <c r="T6931" s="7">
        <f>TablaDatos[[#This Row],[Aux3]]/100000000000000</f>
        <v>22.737958699126899</v>
      </c>
      <c r="U6931" s="1">
        <v>2273795869912690</v>
      </c>
      <c r="V6931">
        <v>153.6</v>
      </c>
      <c r="W6931">
        <v>90.6</v>
      </c>
    </row>
    <row r="6932" spans="1:23">
      <c r="A6932">
        <v>2014</v>
      </c>
      <c r="B6932">
        <v>56</v>
      </c>
      <c r="C6932" t="s">
        <v>23</v>
      </c>
      <c r="D6932" t="s">
        <v>74</v>
      </c>
      <c r="E6932" t="s">
        <v>18</v>
      </c>
      <c r="F6932" t="s">
        <v>19</v>
      </c>
      <c r="G6932" t="s">
        <v>28</v>
      </c>
      <c r="H6932" s="3">
        <v>16340.14</v>
      </c>
      <c r="I6932" t="s">
        <v>19</v>
      </c>
      <c r="J6932" t="s">
        <v>22</v>
      </c>
      <c r="K69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25.8409332169397</v>
      </c>
      <c r="L6932" s="5">
        <f>TablaDatos[[#This Row],[IMC_raw]]/1000000000000000</f>
        <v>2.5840933216939699</v>
      </c>
      <c r="M6932" s="2">
        <v>2584093321693970</v>
      </c>
      <c r="N69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2" s="13">
        <f t="shared" si="108"/>
        <v>6931</v>
      </c>
      <c r="P6932" s="2" t="str">
        <f>IF(TablaDatos[[#This Row],[Diabetes]]=0,"No","Si")</f>
        <v>No</v>
      </c>
      <c r="Q6932">
        <v>0</v>
      </c>
      <c r="R6932">
        <f>TablaDatos[[#This Row],[Aux2]]/10000000000000</f>
        <v>2064.81308308084</v>
      </c>
      <c r="S6932" s="1">
        <v>2.06481308308084E+16</v>
      </c>
      <c r="T6932" s="7">
        <f>TablaDatos[[#This Row],[Aux3]]/100000000000000</f>
        <v>176.19715761737601</v>
      </c>
      <c r="U6932" s="1">
        <v>1.76197157617376E+16</v>
      </c>
      <c r="V6932">
        <v>152.30000000000001</v>
      </c>
      <c r="W6932">
        <v>93.6</v>
      </c>
    </row>
    <row r="6933" spans="1:23">
      <c r="A6933">
        <v>2014</v>
      </c>
      <c r="B6933">
        <v>47</v>
      </c>
      <c r="C6933" t="s">
        <v>23</v>
      </c>
      <c r="D6933" t="s">
        <v>72</v>
      </c>
      <c r="E6933" t="s">
        <v>18</v>
      </c>
      <c r="F6933" t="s">
        <v>19</v>
      </c>
      <c r="G6933" t="s">
        <v>20</v>
      </c>
      <c r="H6933" s="3">
        <v>27471.19</v>
      </c>
      <c r="I6933" t="s">
        <v>19</v>
      </c>
      <c r="J6933" t="s">
        <v>22</v>
      </c>
      <c r="K69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25.8353922068573</v>
      </c>
      <c r="L6933" s="6">
        <f>TablaDatos[[#This Row],[IMC_raw]]/1000000000000000</f>
        <v>25.8353922068573</v>
      </c>
      <c r="M6933" s="2">
        <v>2.58353922068573E+16</v>
      </c>
      <c r="N69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3" s="13">
        <f t="shared" si="108"/>
        <v>6932</v>
      </c>
      <c r="P6933" s="2" t="str">
        <f>IF(TablaDatos[[#This Row],[Diabetes]]=0,"No","Si")</f>
        <v>No</v>
      </c>
      <c r="Q6933">
        <v>0</v>
      </c>
      <c r="R6933">
        <f>TablaDatos[[#This Row],[Aux2]]/10000000000000</f>
        <v>1778.49093930763</v>
      </c>
      <c r="S6933" s="1">
        <v>1.77849093930763E+16</v>
      </c>
      <c r="T6933" s="7">
        <f>TablaDatos[[#This Row],[Aux3]]/100000000000000</f>
        <v>2.04874130376496</v>
      </c>
      <c r="U6933" s="1">
        <v>204874130376496</v>
      </c>
      <c r="V6933">
        <v>137</v>
      </c>
      <c r="W6933">
        <v>85</v>
      </c>
    </row>
    <row r="6934" spans="1:23">
      <c r="A6934">
        <v>2014</v>
      </c>
      <c r="B6934">
        <v>64</v>
      </c>
      <c r="C6934" t="s">
        <v>16</v>
      </c>
      <c r="D6934" t="s">
        <v>72</v>
      </c>
      <c r="E6934" t="s">
        <v>18</v>
      </c>
      <c r="F6934" t="s">
        <v>24</v>
      </c>
      <c r="G6934" t="s">
        <v>28</v>
      </c>
      <c r="H6934" s="3">
        <v>18892.759999999998</v>
      </c>
      <c r="I6934" t="s">
        <v>21</v>
      </c>
      <c r="J6934" t="s">
        <v>18</v>
      </c>
      <c r="K69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25.8243634287604</v>
      </c>
      <c r="L6934" s="6">
        <f>TablaDatos[[#This Row],[IMC_raw]]/1000000000000000</f>
        <v>25.8243634287604</v>
      </c>
      <c r="M6934" s="2">
        <v>2.58243634287604E+16</v>
      </c>
      <c r="N69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4" s="13">
        <f t="shared" si="108"/>
        <v>6933</v>
      </c>
      <c r="P6934" s="2" t="str">
        <f>IF(TablaDatos[[#This Row],[Diabetes]]=0,"No","Si")</f>
        <v>No</v>
      </c>
      <c r="Q6934">
        <v>0</v>
      </c>
      <c r="R6934">
        <f>TablaDatos[[#This Row],[Aux2]]/10000000000000</f>
        <v>2361.8394385036499</v>
      </c>
      <c r="S6934" s="1">
        <v>2.36183943850365E+16</v>
      </c>
      <c r="T6934" s="7">
        <f>TablaDatos[[#This Row],[Aux3]]/100000000000000</f>
        <v>264.60269951825097</v>
      </c>
      <c r="U6934" s="1">
        <v>2.64602699518251E+16</v>
      </c>
      <c r="V6934">
        <v>153.5</v>
      </c>
      <c r="W6934">
        <v>96.6</v>
      </c>
    </row>
    <row r="6935" spans="1:23">
      <c r="A6935">
        <v>2014</v>
      </c>
      <c r="B6935">
        <v>51</v>
      </c>
      <c r="C6935" t="s">
        <v>23</v>
      </c>
      <c r="D6935" t="s">
        <v>73</v>
      </c>
      <c r="E6935" t="s">
        <v>18</v>
      </c>
      <c r="F6935" t="s">
        <v>35</v>
      </c>
      <c r="G6935" t="s">
        <v>20</v>
      </c>
      <c r="H6935" s="3">
        <v>29475.34</v>
      </c>
      <c r="I6935" t="s">
        <v>18</v>
      </c>
      <c r="J6935" t="s">
        <v>19</v>
      </c>
      <c r="K69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25.780162245033601</v>
      </c>
      <c r="L6935" s="6">
        <f>TablaDatos[[#This Row],[IMC_raw]]/1000000000000000</f>
        <v>2.5780162245033602</v>
      </c>
      <c r="M6935" s="2">
        <v>2578016224503360</v>
      </c>
      <c r="N69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5" s="13">
        <f t="shared" si="108"/>
        <v>6934</v>
      </c>
      <c r="P6935" s="2" t="str">
        <f>IF(TablaDatos[[#This Row],[Diabetes]]=0,"No","Si")</f>
        <v>No</v>
      </c>
      <c r="Q6935">
        <v>0</v>
      </c>
      <c r="R6935">
        <f>TablaDatos[[#This Row],[Aux2]]/10000000000000</f>
        <v>2011.2825274629699</v>
      </c>
      <c r="S6935" s="1">
        <v>2.01128252746297E+16</v>
      </c>
      <c r="T6935" s="7">
        <f>TablaDatos[[#This Row],[Aux3]]/100000000000000</f>
        <v>229.33885089263001</v>
      </c>
      <c r="U6935" s="1">
        <v>2.2933885089263E+16</v>
      </c>
      <c r="V6935">
        <v>143.19999999999999</v>
      </c>
      <c r="W6935">
        <v>92.4</v>
      </c>
    </row>
    <row r="6936" spans="1:23">
      <c r="A6936">
        <v>2014</v>
      </c>
      <c r="B6936">
        <v>57</v>
      </c>
      <c r="C6936" t="s">
        <v>23</v>
      </c>
      <c r="D6936" t="s">
        <v>32</v>
      </c>
      <c r="E6936" t="s">
        <v>19</v>
      </c>
      <c r="F6936" t="s">
        <v>35</v>
      </c>
      <c r="G6936" t="s">
        <v>28</v>
      </c>
      <c r="H6936" s="3">
        <v>29715.46</v>
      </c>
      <c r="I6936" t="s">
        <v>19</v>
      </c>
      <c r="J6936" t="s">
        <v>22</v>
      </c>
      <c r="K69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25.761201447924101</v>
      </c>
      <c r="L6936" s="5">
        <f>TablaDatos[[#This Row],[IMC_raw]]/1000000000000000</f>
        <v>25.761201447924101</v>
      </c>
      <c r="M6936" s="2">
        <v>2.57612014479241E+16</v>
      </c>
      <c r="N69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6" s="13">
        <f t="shared" si="108"/>
        <v>6935</v>
      </c>
      <c r="P6936" s="2" t="str">
        <f>IF(TablaDatos[[#This Row],[Diabetes]]=0,"No","Si")</f>
        <v>No</v>
      </c>
      <c r="Q6936">
        <v>0</v>
      </c>
      <c r="R6936">
        <f>TablaDatos[[#This Row],[Aux2]]/10000000000000</f>
        <v>2005.68697191147</v>
      </c>
      <c r="S6936" s="1">
        <v>2.00568697191147E+16</v>
      </c>
      <c r="T6936" s="7">
        <f>TablaDatos[[#This Row],[Aux3]]/100000000000000</f>
        <v>17.6517880487729</v>
      </c>
      <c r="U6936" s="1">
        <v>1765178804877290</v>
      </c>
      <c r="V6936">
        <v>151.5</v>
      </c>
      <c r="W6936">
        <v>89</v>
      </c>
    </row>
    <row r="6937" spans="1:23">
      <c r="A6937">
        <v>2014</v>
      </c>
      <c r="B6937">
        <v>64</v>
      </c>
      <c r="C6937" t="s">
        <v>16</v>
      </c>
      <c r="D6937" t="s">
        <v>73</v>
      </c>
      <c r="E6937" t="s">
        <v>18</v>
      </c>
      <c r="F6937" t="s">
        <v>19</v>
      </c>
      <c r="G6937" t="s">
        <v>28</v>
      </c>
      <c r="H6937" s="3">
        <v>21944.63</v>
      </c>
      <c r="I6937" t="s">
        <v>21</v>
      </c>
      <c r="J6937" t="s">
        <v>22</v>
      </c>
      <c r="K69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25.756984510911902</v>
      </c>
      <c r="L6937" s="6">
        <f>TablaDatos[[#This Row],[IMC_raw]]/1000000000000000</f>
        <v>2.5756984510911902</v>
      </c>
      <c r="M6937" s="2">
        <v>2575698451091190</v>
      </c>
      <c r="N69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7" s="13">
        <f t="shared" si="108"/>
        <v>6936</v>
      </c>
      <c r="P6937" s="2" t="str">
        <f>IF(TablaDatos[[#This Row],[Diabetes]]=0,"No","Si")</f>
        <v>No</v>
      </c>
      <c r="Q6937">
        <v>0</v>
      </c>
      <c r="R6937">
        <f>TablaDatos[[#This Row],[Aux2]]/10000000000000</f>
        <v>1994.4768356703701</v>
      </c>
      <c r="S6937" s="1">
        <v>1.99447683567037E+16</v>
      </c>
      <c r="T6937" s="7">
        <f>TablaDatos[[#This Row],[Aux3]]/100000000000000</f>
        <v>234.57368358613101</v>
      </c>
      <c r="U6937" s="1">
        <v>2.34573683586131E+16</v>
      </c>
      <c r="V6937">
        <v>159.1</v>
      </c>
      <c r="W6937">
        <v>92.1</v>
      </c>
    </row>
    <row r="6938" spans="1:23">
      <c r="A6938">
        <v>2014</v>
      </c>
      <c r="B6938">
        <v>55</v>
      </c>
      <c r="C6938" t="s">
        <v>16</v>
      </c>
      <c r="D6938" t="s">
        <v>72</v>
      </c>
      <c r="E6938" t="s">
        <v>19</v>
      </c>
      <c r="F6938" t="s">
        <v>19</v>
      </c>
      <c r="G6938" t="s">
        <v>28</v>
      </c>
      <c r="H6938" s="3">
        <v>25940.69</v>
      </c>
      <c r="I6938" t="s">
        <v>19</v>
      </c>
      <c r="J6938" t="s">
        <v>19</v>
      </c>
      <c r="K69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25.736154900336299</v>
      </c>
      <c r="L6938" s="6">
        <f>TablaDatos[[#This Row],[IMC_raw]]/1000000000000000</f>
        <v>25.736154900336299</v>
      </c>
      <c r="M6938" s="2">
        <v>2.57361549003363E+16</v>
      </c>
      <c r="N69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8" s="13">
        <f t="shared" si="108"/>
        <v>6937</v>
      </c>
      <c r="P6938" s="2" t="str">
        <f>IF(TablaDatos[[#This Row],[Diabetes]]=0,"No","Si")</f>
        <v>No</v>
      </c>
      <c r="Q6938">
        <v>0</v>
      </c>
      <c r="R6938">
        <f>TablaDatos[[#This Row],[Aux2]]/10000000000000</f>
        <v>188.083080613547</v>
      </c>
      <c r="S6938" s="1">
        <v>1880830806135470</v>
      </c>
      <c r="T6938" s="7">
        <f>TablaDatos[[#This Row],[Aux3]]/100000000000000</f>
        <v>208.0236171757</v>
      </c>
      <c r="U6938" s="1">
        <v>2.080236171757E+16</v>
      </c>
      <c r="V6938">
        <v>158.5</v>
      </c>
      <c r="W6938">
        <v>96.6</v>
      </c>
    </row>
    <row r="6939" spans="1:23">
      <c r="A6939">
        <v>2014</v>
      </c>
      <c r="B6939">
        <v>51</v>
      </c>
      <c r="C6939" t="s">
        <v>16</v>
      </c>
      <c r="D6939" t="s">
        <v>34</v>
      </c>
      <c r="E6939" t="s">
        <v>18</v>
      </c>
      <c r="F6939" t="s">
        <v>35</v>
      </c>
      <c r="G6939" t="s">
        <v>20</v>
      </c>
      <c r="H6939" s="3">
        <v>11431.27</v>
      </c>
      <c r="I6939" t="s">
        <v>19</v>
      </c>
      <c r="J6939" t="s">
        <v>18</v>
      </c>
      <c r="K69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25.630823890043299</v>
      </c>
      <c r="L6939" s="5">
        <f>TablaDatos[[#This Row],[IMC_raw]]/1000000000000000</f>
        <v>25.630823890043299</v>
      </c>
      <c r="M6939" s="2">
        <v>2.56308238900433E+16</v>
      </c>
      <c r="N69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39" s="13">
        <f t="shared" si="108"/>
        <v>6938</v>
      </c>
      <c r="P6939" s="2" t="str">
        <f>IF(TablaDatos[[#This Row],[Diabetes]]=0,"No","Si")</f>
        <v>No</v>
      </c>
      <c r="Q6939">
        <v>0</v>
      </c>
      <c r="R6939">
        <f>TablaDatos[[#This Row],[Aux2]]/10000000000000</f>
        <v>1672.31145199923</v>
      </c>
      <c r="S6939" s="1">
        <v>1.67231145199923E+16</v>
      </c>
      <c r="T6939" s="7">
        <f>TablaDatos[[#This Row],[Aux3]]/100000000000000</f>
        <v>255.16209567978399</v>
      </c>
      <c r="U6939" s="1">
        <v>2.55162095679784E+16</v>
      </c>
      <c r="V6939">
        <v>138.6</v>
      </c>
      <c r="W6939">
        <v>90.2</v>
      </c>
    </row>
    <row r="6940" spans="1:23">
      <c r="A6940">
        <v>2014</v>
      </c>
      <c r="B6940">
        <v>36</v>
      </c>
      <c r="C6940" t="s">
        <v>23</v>
      </c>
      <c r="D6940" t="s">
        <v>42</v>
      </c>
      <c r="E6940" t="s">
        <v>18</v>
      </c>
      <c r="F6940" t="s">
        <v>19</v>
      </c>
      <c r="G6940" t="s">
        <v>39</v>
      </c>
      <c r="H6940" s="3">
        <v>13574.88</v>
      </c>
      <c r="I6940" t="s">
        <v>19</v>
      </c>
      <c r="J6940" t="s">
        <v>18</v>
      </c>
      <c r="K69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25.5621860396557</v>
      </c>
      <c r="L6940" s="6">
        <f>TablaDatos[[#This Row],[IMC_raw]]/1000000000000000</f>
        <v>25.5621860396557</v>
      </c>
      <c r="M6940" s="2">
        <v>2.55621860396557E+16</v>
      </c>
      <c r="N69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0" s="13">
        <f t="shared" si="108"/>
        <v>6939</v>
      </c>
      <c r="P6940" s="2" t="str">
        <f>IF(TablaDatos[[#This Row],[Diabetes]]=0,"No","Si")</f>
        <v>Si</v>
      </c>
      <c r="Q6940">
        <v>1</v>
      </c>
      <c r="R6940">
        <f>TablaDatos[[#This Row],[Aux2]]/10000000000000</f>
        <v>1877.6118399367299</v>
      </c>
      <c r="S6940" s="1">
        <v>1.87761183993673E+16</v>
      </c>
      <c r="T6940" s="7">
        <f>TablaDatos[[#This Row],[Aux3]]/100000000000000</f>
        <v>222.756201476331</v>
      </c>
      <c r="U6940" s="1">
        <v>2.22756201476331E+16</v>
      </c>
      <c r="V6940">
        <v>131</v>
      </c>
      <c r="W6940">
        <v>79</v>
      </c>
    </row>
    <row r="6941" spans="1:23">
      <c r="A6941">
        <v>2014</v>
      </c>
      <c r="B6941">
        <v>54</v>
      </c>
      <c r="C6941" t="s">
        <v>16</v>
      </c>
      <c r="D6941" t="s">
        <v>17</v>
      </c>
      <c r="E6941" t="s">
        <v>18</v>
      </c>
      <c r="F6941" t="s">
        <v>40</v>
      </c>
      <c r="G6941" t="s">
        <v>20</v>
      </c>
      <c r="H6941" s="3">
        <v>26244.17</v>
      </c>
      <c r="I6941" t="s">
        <v>19</v>
      </c>
      <c r="J6941" t="s">
        <v>18</v>
      </c>
      <c r="K69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25.559666375695901</v>
      </c>
      <c r="L6941" s="6">
        <f>TablaDatos[[#This Row],[IMC_raw]]/1000000000000000</f>
        <v>0.255596663756959</v>
      </c>
      <c r="M6941" s="2">
        <v>255596663756959</v>
      </c>
      <c r="N69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1" s="13">
        <f t="shared" si="108"/>
        <v>6940</v>
      </c>
      <c r="P6941" s="2" t="str">
        <f>IF(TablaDatos[[#This Row],[Diabetes]]=0,"No","Si")</f>
        <v>No</v>
      </c>
      <c r="Q6941">
        <v>0</v>
      </c>
      <c r="R6941">
        <f>TablaDatos[[#This Row],[Aux2]]/10000000000000</f>
        <v>190.952482858107</v>
      </c>
      <c r="S6941" s="1">
        <v>1909524828581070</v>
      </c>
      <c r="T6941" s="7">
        <f>TablaDatos[[#This Row],[Aux3]]/100000000000000</f>
        <v>231.67523512966801</v>
      </c>
      <c r="U6941" s="1">
        <v>2.31675235129668E+16</v>
      </c>
      <c r="V6941">
        <v>146.1</v>
      </c>
      <c r="W6941">
        <v>87</v>
      </c>
    </row>
    <row r="6942" spans="1:23">
      <c r="A6942">
        <v>2014</v>
      </c>
      <c r="B6942">
        <v>55</v>
      </c>
      <c r="C6942" t="s">
        <v>16</v>
      </c>
      <c r="D6942" t="s">
        <v>17</v>
      </c>
      <c r="E6942" t="s">
        <v>18</v>
      </c>
      <c r="F6942" t="s">
        <v>40</v>
      </c>
      <c r="G6942" t="s">
        <v>28</v>
      </c>
      <c r="H6942" s="3">
        <v>35122.81</v>
      </c>
      <c r="I6942" t="s">
        <v>19</v>
      </c>
      <c r="J6942" t="s">
        <v>19</v>
      </c>
      <c r="K69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25.554053687497099</v>
      </c>
      <c r="L6942" s="6">
        <f>TablaDatos[[#This Row],[IMC_raw]]/1000000000000000</f>
        <v>2.5554053687497098</v>
      </c>
      <c r="M6942" s="2">
        <v>2555405368749710</v>
      </c>
      <c r="N69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2" s="13">
        <f t="shared" si="108"/>
        <v>6941</v>
      </c>
      <c r="P6942" s="2" t="str">
        <f>IF(TablaDatos[[#This Row],[Diabetes]]=0,"No","Si")</f>
        <v>No</v>
      </c>
      <c r="Q6942">
        <v>0</v>
      </c>
      <c r="R6942">
        <f>TablaDatos[[#This Row],[Aux2]]/10000000000000</f>
        <v>2.0078419677816002</v>
      </c>
      <c r="S6942" s="1">
        <v>20078419677816</v>
      </c>
      <c r="T6942" s="7">
        <f>TablaDatos[[#This Row],[Aux3]]/100000000000000</f>
        <v>211.82563717108599</v>
      </c>
      <c r="U6942" s="1">
        <v>2.11825637171086E+16</v>
      </c>
      <c r="V6942">
        <v>154.69999999999999</v>
      </c>
      <c r="W6942">
        <v>99.3</v>
      </c>
    </row>
    <row r="6943" spans="1:23">
      <c r="A6943">
        <v>2014</v>
      </c>
      <c r="B6943">
        <v>55</v>
      </c>
      <c r="C6943" t="s">
        <v>23</v>
      </c>
      <c r="D6943" t="s">
        <v>73</v>
      </c>
      <c r="E6943" t="s">
        <v>18</v>
      </c>
      <c r="F6943" t="s">
        <v>19</v>
      </c>
      <c r="G6943" t="s">
        <v>28</v>
      </c>
      <c r="H6943" s="3">
        <v>37351.46</v>
      </c>
      <c r="I6943" t="s">
        <v>19</v>
      </c>
      <c r="J6943" t="s">
        <v>18</v>
      </c>
      <c r="K69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25.502312280169999</v>
      </c>
      <c r="L6943" s="6">
        <f>TablaDatos[[#This Row],[IMC_raw]]/1000000000000000</f>
        <v>25.502312280169999</v>
      </c>
      <c r="M6943" s="2">
        <v>2.550231228017E+16</v>
      </c>
      <c r="N69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3" s="13">
        <f t="shared" si="108"/>
        <v>6942</v>
      </c>
      <c r="P6943" s="2" t="str">
        <f>IF(TablaDatos[[#This Row],[Diabetes]]=0,"No","Si")</f>
        <v>No</v>
      </c>
      <c r="Q6943">
        <v>0</v>
      </c>
      <c r="R6943">
        <f>TablaDatos[[#This Row],[Aux2]]/10000000000000</f>
        <v>2091.9860105596699</v>
      </c>
      <c r="S6943" s="1">
        <v>2.09198601055967E+16</v>
      </c>
      <c r="T6943" s="7">
        <f>TablaDatos[[#This Row],[Aux3]]/100000000000000</f>
        <v>209.27986612752301</v>
      </c>
      <c r="U6943" s="1">
        <v>2.09279866127523E+16</v>
      </c>
      <c r="V6943">
        <v>147.5</v>
      </c>
      <c r="W6943">
        <v>95.1</v>
      </c>
    </row>
    <row r="6944" spans="1:23">
      <c r="A6944">
        <v>2014</v>
      </c>
      <c r="B6944">
        <v>63</v>
      </c>
      <c r="C6944" t="s">
        <v>16</v>
      </c>
      <c r="D6944" t="s">
        <v>17</v>
      </c>
      <c r="E6944" t="s">
        <v>18</v>
      </c>
      <c r="F6944" t="s">
        <v>35</v>
      </c>
      <c r="G6944" t="s">
        <v>28</v>
      </c>
      <c r="H6944" s="3">
        <v>28327.63</v>
      </c>
      <c r="I6944" t="s">
        <v>19</v>
      </c>
      <c r="J6944" t="s">
        <v>18</v>
      </c>
      <c r="K69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25.493848660519099</v>
      </c>
      <c r="L6944" s="5">
        <f>TablaDatos[[#This Row],[IMC_raw]]/1000000000000000</f>
        <v>2.5493848660519101</v>
      </c>
      <c r="M6944" s="2">
        <v>2549384866051910</v>
      </c>
      <c r="N69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4" s="13">
        <f t="shared" si="108"/>
        <v>6943</v>
      </c>
      <c r="P6944" s="2" t="str">
        <f>IF(TablaDatos[[#This Row],[Diabetes]]=0,"No","Si")</f>
        <v>No</v>
      </c>
      <c r="Q6944">
        <v>0</v>
      </c>
      <c r="R6944">
        <f>TablaDatos[[#This Row],[Aux2]]/10000000000000</f>
        <v>2167.42615947177</v>
      </c>
      <c r="S6944" s="1">
        <v>2.16742615947177E+16</v>
      </c>
      <c r="T6944" s="7">
        <f>TablaDatos[[#This Row],[Aux3]]/100000000000000</f>
        <v>195.26145945902201</v>
      </c>
      <c r="U6944" s="1">
        <v>1.95261459459022E+16</v>
      </c>
      <c r="V6944">
        <v>148.19999999999999</v>
      </c>
      <c r="W6944">
        <v>86.8</v>
      </c>
    </row>
    <row r="6945" spans="1:23">
      <c r="A6945">
        <v>2014</v>
      </c>
      <c r="B6945">
        <v>63</v>
      </c>
      <c r="C6945" t="s">
        <v>16</v>
      </c>
      <c r="D6945" t="s">
        <v>42</v>
      </c>
      <c r="E6945" t="s">
        <v>18</v>
      </c>
      <c r="F6945" t="s">
        <v>24</v>
      </c>
      <c r="G6945" t="s">
        <v>28</v>
      </c>
      <c r="H6945" s="3">
        <v>22391.98</v>
      </c>
      <c r="I6945" t="s">
        <v>19</v>
      </c>
      <c r="J6945" t="s">
        <v>22</v>
      </c>
      <c r="K69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25.492031016430801</v>
      </c>
      <c r="L6945" s="5">
        <f>TablaDatos[[#This Row],[IMC_raw]]/1000000000000000</f>
        <v>25.492031016430801</v>
      </c>
      <c r="M6945" s="2">
        <v>2.54920310164308E+16</v>
      </c>
      <c r="N69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5" s="13">
        <f t="shared" si="108"/>
        <v>6944</v>
      </c>
      <c r="P6945" s="2" t="str">
        <f>IF(TablaDatos[[#This Row],[Diabetes]]=0,"No","Si")</f>
        <v>No</v>
      </c>
      <c r="Q6945">
        <v>0</v>
      </c>
      <c r="R6945">
        <f>TablaDatos[[#This Row],[Aux2]]/10000000000000</f>
        <v>2071.2404977894398</v>
      </c>
      <c r="S6945" s="1">
        <v>2.07124049778944E+16</v>
      </c>
      <c r="T6945" s="7">
        <f>TablaDatos[[#This Row],[Aux3]]/100000000000000</f>
        <v>195.17608907058101</v>
      </c>
      <c r="U6945" s="1">
        <v>1.95176089070581E+16</v>
      </c>
      <c r="V6945">
        <v>141.80000000000001</v>
      </c>
      <c r="W6945">
        <v>91.8</v>
      </c>
    </row>
    <row r="6946" spans="1:23">
      <c r="A6946">
        <v>2014</v>
      </c>
      <c r="B6946">
        <v>45</v>
      </c>
      <c r="C6946" t="s">
        <v>23</v>
      </c>
      <c r="D6946" t="s">
        <v>34</v>
      </c>
      <c r="E6946" t="s">
        <v>18</v>
      </c>
      <c r="F6946" t="s">
        <v>19</v>
      </c>
      <c r="G6946" t="s">
        <v>20</v>
      </c>
      <c r="H6946" s="3">
        <v>42873.26</v>
      </c>
      <c r="I6946" t="s">
        <v>19</v>
      </c>
      <c r="J6946" t="s">
        <v>18</v>
      </c>
      <c r="K69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25.355649611986099</v>
      </c>
      <c r="L6946" s="5">
        <f>TablaDatos[[#This Row],[IMC_raw]]/1000000000000000</f>
        <v>25.355649611986099</v>
      </c>
      <c r="M6946" s="2">
        <v>2.53556496119861E+16</v>
      </c>
      <c r="N69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6" s="13">
        <f t="shared" si="108"/>
        <v>6945</v>
      </c>
      <c r="P6946" s="2" t="str">
        <f>IF(TablaDatos[[#This Row],[Diabetes]]=0,"No","Si")</f>
        <v>No</v>
      </c>
      <c r="Q6946">
        <v>0</v>
      </c>
      <c r="R6946">
        <f>TablaDatos[[#This Row],[Aux2]]/10000000000000</f>
        <v>2138.2528084073501</v>
      </c>
      <c r="S6946" s="1">
        <v>2.13825280840735E+16</v>
      </c>
      <c r="T6946" s="7">
        <f>TablaDatos[[#This Row],[Aux3]]/100000000000000</f>
        <v>227.78307726207001</v>
      </c>
      <c r="U6946" s="1">
        <v>2.2778307726207E+16</v>
      </c>
      <c r="V6946">
        <v>148.4</v>
      </c>
      <c r="W6946">
        <v>85.6</v>
      </c>
    </row>
    <row r="6947" spans="1:23">
      <c r="A6947">
        <v>2014</v>
      </c>
      <c r="B6947">
        <v>52</v>
      </c>
      <c r="C6947" t="s">
        <v>16</v>
      </c>
      <c r="D6947" t="s">
        <v>72</v>
      </c>
      <c r="E6947" t="s">
        <v>18</v>
      </c>
      <c r="F6947" t="s">
        <v>35</v>
      </c>
      <c r="G6947" t="s">
        <v>20</v>
      </c>
      <c r="H6947" s="3">
        <v>19081.099999999999</v>
      </c>
      <c r="I6947" t="s">
        <v>21</v>
      </c>
      <c r="J6947" t="s">
        <v>19</v>
      </c>
      <c r="K69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25.341823149887102</v>
      </c>
      <c r="L6947" s="6">
        <f>TablaDatos[[#This Row],[IMC_raw]]/1000000000000000</f>
        <v>2.5341823149887102</v>
      </c>
      <c r="M6947" s="2">
        <v>2534182314988710</v>
      </c>
      <c r="N69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7" s="13">
        <f t="shared" si="108"/>
        <v>6946</v>
      </c>
      <c r="P6947" s="2" t="str">
        <f>IF(TablaDatos[[#This Row],[Diabetes]]=0,"No","Si")</f>
        <v>No</v>
      </c>
      <c r="Q6947">
        <v>0</v>
      </c>
      <c r="R6947">
        <f>TablaDatos[[#This Row],[Aux2]]/10000000000000</f>
        <v>2009.88916041632</v>
      </c>
      <c r="S6947" s="1">
        <v>2.00988916041632E+16</v>
      </c>
      <c r="T6947" s="7">
        <f>TablaDatos[[#This Row],[Aux3]]/100000000000000</f>
        <v>226.57196146004699</v>
      </c>
      <c r="U6947" s="1">
        <v>2.26571961460047E+16</v>
      </c>
      <c r="V6947">
        <v>132.69999999999999</v>
      </c>
      <c r="W6947">
        <v>93</v>
      </c>
    </row>
    <row r="6948" spans="1:23">
      <c r="A6948">
        <v>2014</v>
      </c>
      <c r="B6948">
        <v>54</v>
      </c>
      <c r="C6948" t="s">
        <v>23</v>
      </c>
      <c r="D6948" t="s">
        <v>17</v>
      </c>
      <c r="E6948" t="s">
        <v>18</v>
      </c>
      <c r="F6948" t="s">
        <v>35</v>
      </c>
      <c r="G6948" t="s">
        <v>20</v>
      </c>
      <c r="H6948" s="3">
        <v>21166.49</v>
      </c>
      <c r="I6948" t="s">
        <v>19</v>
      </c>
      <c r="J6948" t="s">
        <v>18</v>
      </c>
      <c r="K69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25.207739940264901</v>
      </c>
      <c r="L6948" s="5">
        <f>TablaDatos[[#This Row],[IMC_raw]]/1000000000000000</f>
        <v>25.207739940264901</v>
      </c>
      <c r="M6948" s="2">
        <v>2.52077399402649E+16</v>
      </c>
      <c r="N69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8" s="13">
        <f t="shared" si="108"/>
        <v>6947</v>
      </c>
      <c r="P6948" s="2" t="str">
        <f>IF(TablaDatos[[#This Row],[Diabetes]]=0,"No","Si")</f>
        <v>No</v>
      </c>
      <c r="Q6948">
        <v>0</v>
      </c>
      <c r="R6948">
        <f>TablaDatos[[#This Row],[Aux2]]/10000000000000</f>
        <v>2062.6962625223</v>
      </c>
      <c r="S6948" s="1">
        <v>2.0626962625223E+16</v>
      </c>
      <c r="T6948" s="7">
        <f>TablaDatos[[#This Row],[Aux3]]/100000000000000</f>
        <v>228.20868706358999</v>
      </c>
      <c r="U6948" s="1">
        <v>2.2820868706359E+16</v>
      </c>
      <c r="V6948">
        <v>141</v>
      </c>
      <c r="W6948">
        <v>81.599999999999994</v>
      </c>
    </row>
    <row r="6949" spans="1:23">
      <c r="A6949">
        <v>2014</v>
      </c>
      <c r="B6949">
        <v>56</v>
      </c>
      <c r="C6949" t="s">
        <v>16</v>
      </c>
      <c r="D6949" t="s">
        <v>71</v>
      </c>
      <c r="E6949" t="s">
        <v>21</v>
      </c>
      <c r="F6949" t="s">
        <v>24</v>
      </c>
      <c r="G6949" t="s">
        <v>28</v>
      </c>
      <c r="H6949" s="3">
        <v>18817.669999999998</v>
      </c>
      <c r="I6949" t="s">
        <v>21</v>
      </c>
      <c r="J6949" t="s">
        <v>18</v>
      </c>
      <c r="K69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25.173999696382101</v>
      </c>
      <c r="L6949" s="6">
        <f>TablaDatos[[#This Row],[IMC_raw]]/1000000000000000</f>
        <v>25.173999696382101</v>
      </c>
      <c r="M6949" s="2">
        <v>2.51739996963821E+16</v>
      </c>
      <c r="N69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49" s="13">
        <f t="shared" si="108"/>
        <v>6948</v>
      </c>
      <c r="P6949" s="2" t="str">
        <f>IF(TablaDatos[[#This Row],[Diabetes]]=0,"No","Si")</f>
        <v>No</v>
      </c>
      <c r="Q6949">
        <v>0</v>
      </c>
      <c r="R6949">
        <f>TablaDatos[[#This Row],[Aux2]]/10000000000000</f>
        <v>213.44503003650601</v>
      </c>
      <c r="S6949" s="1">
        <v>2134450300365060</v>
      </c>
      <c r="T6949" s="7">
        <f>TablaDatos[[#This Row],[Aux3]]/100000000000000</f>
        <v>24.385505702830901</v>
      </c>
      <c r="U6949" s="1">
        <v>2438550570283090</v>
      </c>
      <c r="V6949">
        <v>163.1</v>
      </c>
      <c r="W6949">
        <v>97.3</v>
      </c>
    </row>
    <row r="6950" spans="1:23">
      <c r="A6950">
        <v>2014</v>
      </c>
      <c r="B6950">
        <v>46</v>
      </c>
      <c r="C6950" t="s">
        <v>16</v>
      </c>
      <c r="D6950" t="s">
        <v>72</v>
      </c>
      <c r="E6950" t="s">
        <v>18</v>
      </c>
      <c r="F6950" t="s">
        <v>19</v>
      </c>
      <c r="G6950" t="s">
        <v>20</v>
      </c>
      <c r="H6950" s="3">
        <v>15915.13</v>
      </c>
      <c r="I6950" t="s">
        <v>21</v>
      </c>
      <c r="J6950" t="s">
        <v>22</v>
      </c>
      <c r="K69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25.172001252430597</v>
      </c>
      <c r="L6950" s="6">
        <f>TablaDatos[[#This Row],[IMC_raw]]/1000000000000000</f>
        <v>2.5172001252430598</v>
      </c>
      <c r="M6950" s="2">
        <v>2517200125243060</v>
      </c>
      <c r="N69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0" s="13">
        <f t="shared" si="108"/>
        <v>6949</v>
      </c>
      <c r="P6950" s="2" t="str">
        <f>IF(TablaDatos[[#This Row],[Diabetes]]=0,"No","Si")</f>
        <v>No</v>
      </c>
      <c r="Q6950">
        <v>0</v>
      </c>
      <c r="R6950">
        <f>TablaDatos[[#This Row],[Aux2]]/10000000000000</f>
        <v>1944.3666290127301</v>
      </c>
      <c r="S6950" s="1">
        <v>1.94436662901273E+16</v>
      </c>
      <c r="T6950" s="7">
        <f>TablaDatos[[#This Row],[Aux3]]/100000000000000</f>
        <v>231.24011260280301</v>
      </c>
      <c r="U6950" s="1">
        <v>2.31240112602803E+16</v>
      </c>
      <c r="V6950">
        <v>141.4</v>
      </c>
      <c r="W6950">
        <v>86.6</v>
      </c>
    </row>
    <row r="6951" spans="1:23">
      <c r="A6951">
        <v>2014</v>
      </c>
      <c r="B6951">
        <v>48</v>
      </c>
      <c r="C6951" t="s">
        <v>23</v>
      </c>
      <c r="D6951" t="s">
        <v>26</v>
      </c>
      <c r="E6951" t="s">
        <v>18</v>
      </c>
      <c r="F6951" t="s">
        <v>19</v>
      </c>
      <c r="G6951" t="s">
        <v>20</v>
      </c>
      <c r="H6951" s="3">
        <v>20375.22</v>
      </c>
      <c r="I6951" t="s">
        <v>19</v>
      </c>
      <c r="J6951" t="s">
        <v>18</v>
      </c>
      <c r="K69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25.1477213621381</v>
      </c>
      <c r="L6951" s="6">
        <f>TablaDatos[[#This Row],[IMC_raw]]/1000000000000000</f>
        <v>25.1477213621381</v>
      </c>
      <c r="M6951" s="2">
        <v>2.51477213621381E+16</v>
      </c>
      <c r="N69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1" s="13">
        <f t="shared" si="108"/>
        <v>6950</v>
      </c>
      <c r="P6951" s="2" t="str">
        <f>IF(TablaDatos[[#This Row],[Diabetes]]=0,"No","Si")</f>
        <v>No</v>
      </c>
      <c r="Q6951">
        <v>0</v>
      </c>
      <c r="R6951">
        <f>TablaDatos[[#This Row],[Aux2]]/10000000000000</f>
        <v>2159.6854326197999</v>
      </c>
      <c r="S6951" s="1">
        <v>2.1596854326198E+16</v>
      </c>
      <c r="T6951" s="7">
        <f>TablaDatos[[#This Row],[Aux3]]/100000000000000</f>
        <v>235.56597713032301</v>
      </c>
      <c r="U6951" s="1">
        <v>2.35565977130323E+16</v>
      </c>
      <c r="V6951">
        <v>141.9</v>
      </c>
      <c r="W6951">
        <v>85.3</v>
      </c>
    </row>
    <row r="6952" spans="1:23">
      <c r="A6952">
        <v>2014</v>
      </c>
      <c r="B6952">
        <v>50</v>
      </c>
      <c r="C6952" t="s">
        <v>16</v>
      </c>
      <c r="D6952" t="s">
        <v>73</v>
      </c>
      <c r="E6952" t="s">
        <v>19</v>
      </c>
      <c r="F6952" t="s">
        <v>24</v>
      </c>
      <c r="G6952" t="s">
        <v>20</v>
      </c>
      <c r="H6952" s="3">
        <v>22730.47</v>
      </c>
      <c r="I6952" t="s">
        <v>21</v>
      </c>
      <c r="J6952" t="s">
        <v>18</v>
      </c>
      <c r="K69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25.081877326509598</v>
      </c>
      <c r="L6952" s="5">
        <f>TablaDatos[[#This Row],[IMC_raw]]/1000000000000000</f>
        <v>25.081877326509598</v>
      </c>
      <c r="M6952" s="2">
        <v>2.50818773265096E+16</v>
      </c>
      <c r="N69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2" s="13">
        <f t="shared" si="108"/>
        <v>6951</v>
      </c>
      <c r="P6952" s="2" t="str">
        <f>IF(TablaDatos[[#This Row],[Diabetes]]=0,"No","Si")</f>
        <v>No</v>
      </c>
      <c r="Q6952">
        <v>0</v>
      </c>
      <c r="R6952">
        <f>TablaDatos[[#This Row],[Aux2]]/10000000000000</f>
        <v>1999.7014801212599</v>
      </c>
      <c r="S6952" s="1">
        <v>1.99970148012126E+16</v>
      </c>
      <c r="T6952" s="7">
        <f>TablaDatos[[#This Row],[Aux3]]/100000000000000</f>
        <v>231.08239640274601</v>
      </c>
      <c r="U6952" s="1">
        <v>2.31082396402746E+16</v>
      </c>
      <c r="V6952">
        <v>152.6</v>
      </c>
      <c r="W6952">
        <v>87.9</v>
      </c>
    </row>
    <row r="6953" spans="1:23">
      <c r="A6953">
        <v>2014</v>
      </c>
      <c r="B6953">
        <v>42</v>
      </c>
      <c r="C6953" t="s">
        <v>23</v>
      </c>
      <c r="D6953" t="s">
        <v>17</v>
      </c>
      <c r="E6953" t="s">
        <v>18</v>
      </c>
      <c r="F6953" t="s">
        <v>40</v>
      </c>
      <c r="G6953" t="s">
        <v>39</v>
      </c>
      <c r="H6953" s="3">
        <v>20051.7</v>
      </c>
      <c r="I6953" t="s">
        <v>21</v>
      </c>
      <c r="J6953" t="s">
        <v>21</v>
      </c>
      <c r="K69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25.058869120289</v>
      </c>
      <c r="L6953" s="6">
        <f>TablaDatos[[#This Row],[IMC_raw]]/1000000000000000</f>
        <v>25.058869120289</v>
      </c>
      <c r="M6953" s="2">
        <v>2.5058869120289E+16</v>
      </c>
      <c r="N69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3" s="13">
        <f t="shared" si="108"/>
        <v>6952</v>
      </c>
      <c r="P6953" s="2" t="str">
        <f>IF(TablaDatos[[#This Row],[Diabetes]]=0,"No","Si")</f>
        <v>No</v>
      </c>
      <c r="Q6953">
        <v>0</v>
      </c>
      <c r="R6953">
        <f>TablaDatos[[#This Row],[Aux2]]/10000000000000</f>
        <v>1944.4471317400601</v>
      </c>
      <c r="S6953" s="1">
        <v>1.94444713174006E+16</v>
      </c>
      <c r="T6953" s="7">
        <f>TablaDatos[[#This Row],[Aux3]]/100000000000000</f>
        <v>1.8155963953329999E-2</v>
      </c>
      <c r="U6953" s="1">
        <v>1815596395333</v>
      </c>
      <c r="V6953">
        <v>131.19999999999999</v>
      </c>
      <c r="W6953">
        <v>89.8</v>
      </c>
    </row>
    <row r="6954" spans="1:23">
      <c r="A6954">
        <v>2014</v>
      </c>
      <c r="B6954">
        <v>59</v>
      </c>
      <c r="C6954" t="s">
        <v>23</v>
      </c>
      <c r="D6954" t="s">
        <v>73</v>
      </c>
      <c r="E6954" t="s">
        <v>18</v>
      </c>
      <c r="F6954" t="s">
        <v>24</v>
      </c>
      <c r="G6954" t="s">
        <v>28</v>
      </c>
      <c r="H6954" s="3">
        <v>24933.1</v>
      </c>
      <c r="I6954" t="s">
        <v>18</v>
      </c>
      <c r="J6954" t="s">
        <v>22</v>
      </c>
      <c r="K69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25.004479996031701</v>
      </c>
      <c r="L6954" s="5">
        <f>TablaDatos[[#This Row],[IMC_raw]]/1000000000000000</f>
        <v>25.004479996031701</v>
      </c>
      <c r="M6954" s="2">
        <v>2.50044799960317E+16</v>
      </c>
      <c r="N69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4" s="13">
        <f t="shared" si="108"/>
        <v>6953</v>
      </c>
      <c r="P6954" s="2" t="str">
        <f>IF(TablaDatos[[#This Row],[Diabetes]]=0,"No","Si")</f>
        <v>No</v>
      </c>
      <c r="Q6954">
        <v>0</v>
      </c>
      <c r="R6954">
        <f>TablaDatos[[#This Row],[Aux2]]/10000000000000</f>
        <v>1838.6297821252599</v>
      </c>
      <c r="S6954" s="1">
        <v>1.83862978212526E+16</v>
      </c>
      <c r="T6954" s="7">
        <f>TablaDatos[[#This Row],[Aux3]]/100000000000000</f>
        <v>213.90569174148001</v>
      </c>
      <c r="U6954" s="1">
        <v>2.1390569174148E+16</v>
      </c>
      <c r="V6954">
        <v>146.4</v>
      </c>
      <c r="W6954">
        <v>92</v>
      </c>
    </row>
    <row r="6955" spans="1:23">
      <c r="A6955">
        <v>2015</v>
      </c>
      <c r="B6955">
        <v>58</v>
      </c>
      <c r="C6955" t="s">
        <v>23</v>
      </c>
      <c r="D6955" t="s">
        <v>26</v>
      </c>
      <c r="E6955" t="s">
        <v>21</v>
      </c>
      <c r="F6955" t="s">
        <v>24</v>
      </c>
      <c r="G6955" t="s">
        <v>28</v>
      </c>
      <c r="H6955" s="3">
        <v>21869.07</v>
      </c>
      <c r="I6955" t="s">
        <v>21</v>
      </c>
      <c r="J6955" t="s">
        <v>19</v>
      </c>
      <c r="K69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29.9823687079551</v>
      </c>
      <c r="L6955" s="5">
        <f>TablaDatos[[#This Row],[IMC_raw]]/1000000000000000</f>
        <v>29.9823687079551</v>
      </c>
      <c r="M6955" s="2">
        <v>2.99823687079551E+16</v>
      </c>
      <c r="N69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5" s="13">
        <f t="shared" si="108"/>
        <v>6954</v>
      </c>
      <c r="P6955" s="2" t="str">
        <f>IF(TablaDatos[[#This Row],[Diabetes]]=0,"No","Si")</f>
        <v>No</v>
      </c>
      <c r="Q6955">
        <v>0</v>
      </c>
      <c r="R6955">
        <f>TablaDatos[[#This Row],[Aux2]]/10000000000000</f>
        <v>2069.3146319472198</v>
      </c>
      <c r="S6955" s="1">
        <v>2.06931463194722E+16</v>
      </c>
      <c r="T6955" s="7">
        <f>TablaDatos[[#This Row],[Aux3]]/100000000000000</f>
        <v>240.02850292702601</v>
      </c>
      <c r="U6955" s="1">
        <v>2.40028502927026E+16</v>
      </c>
      <c r="V6955">
        <v>159.69999999999999</v>
      </c>
      <c r="W6955">
        <v>95.5</v>
      </c>
    </row>
    <row r="6956" spans="1:23">
      <c r="A6956">
        <v>2015</v>
      </c>
      <c r="B6956">
        <v>60</v>
      </c>
      <c r="C6956" t="s">
        <v>23</v>
      </c>
      <c r="D6956" t="s">
        <v>29</v>
      </c>
      <c r="E6956" t="s">
        <v>18</v>
      </c>
      <c r="F6956" t="s">
        <v>35</v>
      </c>
      <c r="G6956" t="s">
        <v>28</v>
      </c>
      <c r="H6956" s="3">
        <v>21967.21</v>
      </c>
      <c r="I6956" t="s">
        <v>21</v>
      </c>
      <c r="J6956" t="s">
        <v>18</v>
      </c>
      <c r="K69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29.960879202079301</v>
      </c>
      <c r="L6956" s="5">
        <f>TablaDatos[[#This Row],[IMC_raw]]/1000000000000000</f>
        <v>29.960879202079301</v>
      </c>
      <c r="M6956" s="2">
        <v>2.99608792020793E+16</v>
      </c>
      <c r="N69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6" s="13">
        <f t="shared" si="108"/>
        <v>6955</v>
      </c>
      <c r="P6956" s="2" t="str">
        <f>IF(TablaDatos[[#This Row],[Diabetes]]=0,"No","Si")</f>
        <v>No</v>
      </c>
      <c r="Q6956">
        <v>0</v>
      </c>
      <c r="R6956">
        <f>TablaDatos[[#This Row],[Aux2]]/10000000000000</f>
        <v>2282.4108164927102</v>
      </c>
      <c r="S6956" s="1">
        <v>2.28241081649271E+16</v>
      </c>
      <c r="T6956" s="7">
        <f>TablaDatos[[#This Row],[Aux3]]/100000000000000</f>
        <v>20.1068476972467</v>
      </c>
      <c r="U6956" s="1">
        <v>2010684769724670</v>
      </c>
      <c r="V6956">
        <v>161.5</v>
      </c>
      <c r="W6956">
        <v>96.8</v>
      </c>
    </row>
    <row r="6957" spans="1:23">
      <c r="A6957">
        <v>2015</v>
      </c>
      <c r="B6957">
        <v>62</v>
      </c>
      <c r="C6957" t="s">
        <v>16</v>
      </c>
      <c r="D6957" t="s">
        <v>42</v>
      </c>
      <c r="E6957" t="s">
        <v>18</v>
      </c>
      <c r="F6957" t="s">
        <v>24</v>
      </c>
      <c r="G6957" t="s">
        <v>28</v>
      </c>
      <c r="H6957" s="3">
        <v>11701.1</v>
      </c>
      <c r="I6957" t="s">
        <v>21</v>
      </c>
      <c r="J6957" t="s">
        <v>22</v>
      </c>
      <c r="K69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29.919949375371498</v>
      </c>
      <c r="L6957" s="5">
        <f>TablaDatos[[#This Row],[IMC_raw]]/1000000000000000</f>
        <v>29.919949375371498</v>
      </c>
      <c r="M6957" s="2">
        <v>2.99199493753715E+16</v>
      </c>
      <c r="N69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7" s="13">
        <f t="shared" si="108"/>
        <v>6956</v>
      </c>
      <c r="P6957" s="2" t="str">
        <f>IF(TablaDatos[[#This Row],[Diabetes]]=0,"No","Si")</f>
        <v>No</v>
      </c>
      <c r="Q6957">
        <v>0</v>
      </c>
      <c r="R6957">
        <f>TablaDatos[[#This Row],[Aux2]]/10000000000000</f>
        <v>2549.0620533961301</v>
      </c>
      <c r="S6957" s="1">
        <v>2.54906205339613E+16</v>
      </c>
      <c r="T6957" s="7">
        <f>TablaDatos[[#This Row],[Aux3]]/100000000000000</f>
        <v>245.400783966342</v>
      </c>
      <c r="U6957" s="1">
        <v>2.45400783966342E+16</v>
      </c>
      <c r="V6957">
        <v>165.5</v>
      </c>
      <c r="W6957">
        <v>100.5</v>
      </c>
    </row>
    <row r="6958" spans="1:23">
      <c r="A6958">
        <v>2015</v>
      </c>
      <c r="B6958">
        <v>54</v>
      </c>
      <c r="C6958" t="s">
        <v>23</v>
      </c>
      <c r="D6958" t="s">
        <v>30</v>
      </c>
      <c r="E6958" t="s">
        <v>18</v>
      </c>
      <c r="F6958" t="s">
        <v>19</v>
      </c>
      <c r="G6958" t="s">
        <v>20</v>
      </c>
      <c r="H6958" s="3">
        <v>34321.26</v>
      </c>
      <c r="I6958" t="s">
        <v>21</v>
      </c>
      <c r="J6958" t="s">
        <v>18</v>
      </c>
      <c r="K69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29.884924945556399</v>
      </c>
      <c r="L6958" s="5">
        <f>TablaDatos[[#This Row],[IMC_raw]]/1000000000000000</f>
        <v>29.884924945556399</v>
      </c>
      <c r="M6958" s="2">
        <v>2.98849249455564E+16</v>
      </c>
      <c r="N69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8" s="13">
        <f t="shared" si="108"/>
        <v>6957</v>
      </c>
      <c r="P6958" s="2" t="str">
        <f>IF(TablaDatos[[#This Row],[Diabetes]]=0,"No","Si")</f>
        <v>No</v>
      </c>
      <c r="Q6958">
        <v>0</v>
      </c>
      <c r="R6958">
        <f>TablaDatos[[#This Row],[Aux2]]/10000000000000</f>
        <v>189.57465958339799</v>
      </c>
      <c r="S6958" s="1">
        <v>1895746595833980</v>
      </c>
      <c r="T6958" s="7">
        <f>TablaDatos[[#This Row],[Aux3]]/100000000000000</f>
        <v>222.43724163272401</v>
      </c>
      <c r="U6958" s="1">
        <v>2.22437241632724E+16</v>
      </c>
      <c r="V6958">
        <v>133.30000000000001</v>
      </c>
      <c r="W6958">
        <v>97.3</v>
      </c>
    </row>
    <row r="6959" spans="1:23">
      <c r="A6959">
        <v>2015</v>
      </c>
      <c r="B6959">
        <v>62</v>
      </c>
      <c r="C6959" t="s">
        <v>16</v>
      </c>
      <c r="D6959" t="s">
        <v>72</v>
      </c>
      <c r="E6959" t="s">
        <v>18</v>
      </c>
      <c r="F6959" t="s">
        <v>19</v>
      </c>
      <c r="G6959" t="s">
        <v>28</v>
      </c>
      <c r="H6959" s="3">
        <v>17858.080000000002</v>
      </c>
      <c r="I6959" t="s">
        <v>21</v>
      </c>
      <c r="J6959" t="s">
        <v>22</v>
      </c>
      <c r="K69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29.869765420690999</v>
      </c>
      <c r="L6959" s="6">
        <f>TablaDatos[[#This Row],[IMC_raw]]/1000000000000000</f>
        <v>29.869765420690999</v>
      </c>
      <c r="M6959" s="2">
        <v>2.9869765420691E+16</v>
      </c>
      <c r="N69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59" s="13">
        <f t="shared" si="108"/>
        <v>6958</v>
      </c>
      <c r="P6959" s="2" t="str">
        <f>IF(TablaDatos[[#This Row],[Diabetes]]=0,"No","Si")</f>
        <v>Si</v>
      </c>
      <c r="Q6959">
        <v>1</v>
      </c>
      <c r="R6959">
        <f>TablaDatos[[#This Row],[Aux2]]/10000000000000</f>
        <v>223.094484028051</v>
      </c>
      <c r="S6959" s="1">
        <v>2230944840280510</v>
      </c>
      <c r="T6959" s="7">
        <f>TablaDatos[[#This Row],[Aux3]]/100000000000000</f>
        <v>253.15012408107</v>
      </c>
      <c r="U6959" s="1">
        <v>2.5315012408107E+16</v>
      </c>
      <c r="V6959">
        <v>160.69999999999999</v>
      </c>
      <c r="W6959">
        <v>101</v>
      </c>
    </row>
    <row r="6960" spans="1:23">
      <c r="A6960">
        <v>2015</v>
      </c>
      <c r="B6960">
        <v>50</v>
      </c>
      <c r="C6960" t="s">
        <v>16</v>
      </c>
      <c r="D6960" t="s">
        <v>30</v>
      </c>
      <c r="E6960" t="s">
        <v>18</v>
      </c>
      <c r="F6960" t="s">
        <v>40</v>
      </c>
      <c r="G6960" t="s">
        <v>20</v>
      </c>
      <c r="H6960" s="3">
        <v>30611.78</v>
      </c>
      <c r="I6960" t="s">
        <v>19</v>
      </c>
      <c r="J6960" t="s">
        <v>21</v>
      </c>
      <c r="K69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29.8438027842591</v>
      </c>
      <c r="L6960" s="6">
        <f>TablaDatos[[#This Row],[IMC_raw]]/1000000000000000</f>
        <v>29.8438027842591</v>
      </c>
      <c r="M6960" s="2">
        <v>2.98438027842591E+16</v>
      </c>
      <c r="N69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0" s="13">
        <f t="shared" si="108"/>
        <v>6959</v>
      </c>
      <c r="P6960" s="2" t="str">
        <f>IF(TablaDatos[[#This Row],[Diabetes]]=0,"No","Si")</f>
        <v>No</v>
      </c>
      <c r="Q6960">
        <v>0</v>
      </c>
      <c r="R6960">
        <f>TablaDatos[[#This Row],[Aux2]]/10000000000000</f>
        <v>1968.0477431860099</v>
      </c>
      <c r="S6960" s="1">
        <v>1.96804774318601E+16</v>
      </c>
      <c r="T6960" s="7">
        <f>TablaDatos[[#This Row],[Aux3]]/100000000000000</f>
        <v>21.384805142385499</v>
      </c>
      <c r="U6960" s="1">
        <v>2138480514238550</v>
      </c>
      <c r="V6960">
        <v>142.1</v>
      </c>
      <c r="W6960">
        <v>92.4</v>
      </c>
    </row>
    <row r="6961" spans="1:23">
      <c r="A6961">
        <v>2015</v>
      </c>
      <c r="B6961">
        <v>55</v>
      </c>
      <c r="C6961" t="s">
        <v>16</v>
      </c>
      <c r="D6961" t="s">
        <v>29</v>
      </c>
      <c r="E6961" t="s">
        <v>18</v>
      </c>
      <c r="F6961" t="s">
        <v>35</v>
      </c>
      <c r="G6961" t="s">
        <v>28</v>
      </c>
      <c r="H6961" s="3">
        <v>22529.37</v>
      </c>
      <c r="I6961" t="s">
        <v>19</v>
      </c>
      <c r="J6961" t="s">
        <v>22</v>
      </c>
      <c r="K69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29.822561436499601</v>
      </c>
      <c r="L6961" s="6">
        <f>TablaDatos[[#This Row],[IMC_raw]]/1000000000000000</f>
        <v>29.822561436499601</v>
      </c>
      <c r="M6961" s="2">
        <v>2.98225614364996E+16</v>
      </c>
      <c r="N69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1" s="13">
        <f t="shared" si="108"/>
        <v>6960</v>
      </c>
      <c r="P6961" s="2" t="str">
        <f>IF(TablaDatos[[#This Row],[Diabetes]]=0,"No","Si")</f>
        <v>No</v>
      </c>
      <c r="Q6961">
        <v>0</v>
      </c>
      <c r="R6961">
        <f>TablaDatos[[#This Row],[Aux2]]/10000000000000</f>
        <v>18.272919185979301</v>
      </c>
      <c r="S6961" s="1">
        <v>182729191859793</v>
      </c>
      <c r="T6961" s="7">
        <f>TablaDatos[[#This Row],[Aux3]]/100000000000000</f>
        <v>188.28781445214099</v>
      </c>
      <c r="U6961" s="1">
        <v>1.88287814452141E+16</v>
      </c>
      <c r="V6961">
        <v>152.6</v>
      </c>
      <c r="W6961">
        <v>91</v>
      </c>
    </row>
    <row r="6962" spans="1:23">
      <c r="A6962">
        <v>2015</v>
      </c>
      <c r="B6962">
        <v>69</v>
      </c>
      <c r="C6962" t="s">
        <v>16</v>
      </c>
      <c r="D6962" t="s">
        <v>29</v>
      </c>
      <c r="E6962" t="s">
        <v>21</v>
      </c>
      <c r="F6962" t="s">
        <v>24</v>
      </c>
      <c r="G6962" t="s">
        <v>25</v>
      </c>
      <c r="H6962" s="3">
        <v>9490.76</v>
      </c>
      <c r="I6962" t="s">
        <v>21</v>
      </c>
      <c r="J6962" t="s">
        <v>22</v>
      </c>
      <c r="K69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29.811417364633702</v>
      </c>
      <c r="L6962" s="5">
        <f>TablaDatos[[#This Row],[IMC_raw]]/1000000000000000</f>
        <v>29.811417364633702</v>
      </c>
      <c r="M6962" s="2">
        <v>2.98114173646337E+16</v>
      </c>
      <c r="N69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2" s="13">
        <f t="shared" si="108"/>
        <v>6961</v>
      </c>
      <c r="P6962" s="2" t="str">
        <f>IF(TablaDatos[[#This Row],[Diabetes]]=0,"No","Si")</f>
        <v>No</v>
      </c>
      <c r="Q6962">
        <v>0</v>
      </c>
      <c r="R6962">
        <f>TablaDatos[[#This Row],[Aux2]]/10000000000000</f>
        <v>2071.4883430836499</v>
      </c>
      <c r="S6962" s="1">
        <v>2.07148834308365E+16</v>
      </c>
      <c r="T6962" s="7">
        <f>TablaDatos[[#This Row],[Aux3]]/100000000000000</f>
        <v>224.87010785909899</v>
      </c>
      <c r="U6962" s="1">
        <v>2.24870107859099E+16</v>
      </c>
      <c r="V6962">
        <v>162.80000000000001</v>
      </c>
      <c r="W6962">
        <v>98.5</v>
      </c>
    </row>
    <row r="6963" spans="1:23">
      <c r="A6963">
        <v>2015</v>
      </c>
      <c r="B6963">
        <v>68</v>
      </c>
      <c r="C6963" t="s">
        <v>16</v>
      </c>
      <c r="D6963" t="s">
        <v>17</v>
      </c>
      <c r="E6963" t="s">
        <v>21</v>
      </c>
      <c r="F6963" t="s">
        <v>24</v>
      </c>
      <c r="G6963" t="s">
        <v>25</v>
      </c>
      <c r="H6963" s="3">
        <v>22438.49</v>
      </c>
      <c r="I6963" t="s">
        <v>19</v>
      </c>
      <c r="J6963" t="s">
        <v>18</v>
      </c>
      <c r="K69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29.800920029347498</v>
      </c>
      <c r="L6963" s="6">
        <f>TablaDatos[[#This Row],[IMC_raw]]/1000000000000000</f>
        <v>29.800920029347498</v>
      </c>
      <c r="M6963" s="2">
        <v>2.98009200293475E+16</v>
      </c>
      <c r="N69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3" s="13">
        <f t="shared" si="108"/>
        <v>6962</v>
      </c>
      <c r="P6963" s="2" t="str">
        <f>IF(TablaDatos[[#This Row],[Diabetes]]=0,"No","Si")</f>
        <v>No</v>
      </c>
      <c r="Q6963">
        <v>0</v>
      </c>
      <c r="R6963">
        <f>TablaDatos[[#This Row],[Aux2]]/10000000000000</f>
        <v>2093.6903337418998</v>
      </c>
      <c r="S6963" s="1">
        <v>2.0936903337419E+16</v>
      </c>
      <c r="T6963" s="7">
        <f>TablaDatos[[#This Row],[Aux3]]/100000000000000</f>
        <v>2.51354712728123</v>
      </c>
      <c r="U6963" s="1">
        <v>251354712728123</v>
      </c>
      <c r="V6963">
        <v>166.9</v>
      </c>
      <c r="W6963">
        <v>99.1</v>
      </c>
    </row>
    <row r="6964" spans="1:23">
      <c r="A6964">
        <v>2015</v>
      </c>
      <c r="B6964">
        <v>62</v>
      </c>
      <c r="C6964" t="s">
        <v>16</v>
      </c>
      <c r="D6964" t="s">
        <v>30</v>
      </c>
      <c r="E6964" t="s">
        <v>21</v>
      </c>
      <c r="F6964" t="s">
        <v>35</v>
      </c>
      <c r="G6964" t="s">
        <v>28</v>
      </c>
      <c r="H6964" s="3">
        <v>36869.120000000003</v>
      </c>
      <c r="I6964" t="s">
        <v>18</v>
      </c>
      <c r="J6964" t="s">
        <v>18</v>
      </c>
      <c r="K69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29.728710805840201</v>
      </c>
      <c r="L6964" s="6">
        <f>TablaDatos[[#This Row],[IMC_raw]]/1000000000000000</f>
        <v>2.9728710805840199</v>
      </c>
      <c r="M6964" s="2">
        <v>2972871080584020</v>
      </c>
      <c r="N69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4" s="13">
        <f t="shared" si="108"/>
        <v>6963</v>
      </c>
      <c r="P6964" s="2" t="str">
        <f>IF(TablaDatos[[#This Row],[Diabetes]]=0,"No","Si")</f>
        <v>No</v>
      </c>
      <c r="Q6964">
        <v>0</v>
      </c>
      <c r="R6964">
        <f>TablaDatos[[#This Row],[Aux2]]/10000000000000</f>
        <v>208.29995154623199</v>
      </c>
      <c r="S6964" s="1">
        <v>2082999515462320</v>
      </c>
      <c r="T6964" s="7">
        <f>TablaDatos[[#This Row],[Aux3]]/100000000000000</f>
        <v>224.02274637691701</v>
      </c>
      <c r="U6964" s="1">
        <v>2.24022746376917E+16</v>
      </c>
      <c r="V6964">
        <v>155.30000000000001</v>
      </c>
      <c r="W6964">
        <v>95.4</v>
      </c>
    </row>
    <row r="6965" spans="1:23">
      <c r="A6965">
        <v>2015</v>
      </c>
      <c r="B6965">
        <v>61</v>
      </c>
      <c r="C6965" t="s">
        <v>16</v>
      </c>
      <c r="D6965" t="s">
        <v>34</v>
      </c>
      <c r="E6965" t="s">
        <v>18</v>
      </c>
      <c r="F6965" t="s">
        <v>19</v>
      </c>
      <c r="G6965" t="s">
        <v>28</v>
      </c>
      <c r="H6965" s="3">
        <v>30126.61</v>
      </c>
      <c r="I6965" t="s">
        <v>18</v>
      </c>
      <c r="J6965" t="s">
        <v>22</v>
      </c>
      <c r="K69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29.7222014277176</v>
      </c>
      <c r="L6965" s="5">
        <f>TablaDatos[[#This Row],[IMC_raw]]/1000000000000000</f>
        <v>29.7222014277176</v>
      </c>
      <c r="M6965" s="2">
        <v>2.97222014277176E+16</v>
      </c>
      <c r="N69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5" s="13">
        <f t="shared" si="108"/>
        <v>6964</v>
      </c>
      <c r="P6965" s="2" t="str">
        <f>IF(TablaDatos[[#This Row],[Diabetes]]=0,"No","Si")</f>
        <v>Si</v>
      </c>
      <c r="Q6965">
        <v>1</v>
      </c>
      <c r="R6965">
        <f>TablaDatos[[#This Row],[Aux2]]/10000000000000</f>
        <v>2195.9957576839502</v>
      </c>
      <c r="S6965" s="1">
        <v>2.19599575768395E+16</v>
      </c>
      <c r="T6965" s="7">
        <f>TablaDatos[[#This Row],[Aux3]]/100000000000000</f>
        <v>233.737102665897</v>
      </c>
      <c r="U6965" s="1">
        <v>2.33737102665897E+16</v>
      </c>
      <c r="V6965">
        <v>154.5</v>
      </c>
      <c r="W6965">
        <v>96.1</v>
      </c>
    </row>
    <row r="6966" spans="1:23">
      <c r="A6966">
        <v>2015</v>
      </c>
      <c r="B6966">
        <v>53</v>
      </c>
      <c r="C6966" t="s">
        <v>23</v>
      </c>
      <c r="D6966" t="s">
        <v>29</v>
      </c>
      <c r="E6966" t="s">
        <v>18</v>
      </c>
      <c r="F6966" t="s">
        <v>19</v>
      </c>
      <c r="G6966" t="s">
        <v>20</v>
      </c>
      <c r="H6966" s="3">
        <v>24374.45</v>
      </c>
      <c r="I6966" t="s">
        <v>19</v>
      </c>
      <c r="J6966" t="s">
        <v>18</v>
      </c>
      <c r="K69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29.720377642903699</v>
      </c>
      <c r="L6966" s="6">
        <f>TablaDatos[[#This Row],[IMC_raw]]/1000000000000000</f>
        <v>29.720377642903699</v>
      </c>
      <c r="M6966" s="2">
        <v>2.97203776429037E+16</v>
      </c>
      <c r="N69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6" s="13">
        <f t="shared" si="108"/>
        <v>6965</v>
      </c>
      <c r="P6966" s="2" t="str">
        <f>IF(TablaDatos[[#This Row],[Diabetes]]=0,"No","Si")</f>
        <v>No</v>
      </c>
      <c r="Q6966">
        <v>0</v>
      </c>
      <c r="R6966">
        <f>TablaDatos[[#This Row],[Aux2]]/10000000000000</f>
        <v>2120.0590668659602</v>
      </c>
      <c r="S6966" s="1">
        <v>2.12005906686596E+16</v>
      </c>
      <c r="T6966" s="7">
        <f>TablaDatos[[#This Row],[Aux3]]/100000000000000</f>
        <v>226.11775662610799</v>
      </c>
      <c r="U6966" s="1">
        <v>2.26117756626108E+16</v>
      </c>
      <c r="V6966">
        <v>136.9</v>
      </c>
      <c r="W6966">
        <v>88.7</v>
      </c>
    </row>
    <row r="6967" spans="1:23">
      <c r="A6967">
        <v>2015</v>
      </c>
      <c r="B6967">
        <v>63</v>
      </c>
      <c r="C6967" t="s">
        <v>16</v>
      </c>
      <c r="D6967" t="s">
        <v>29</v>
      </c>
      <c r="E6967" t="s">
        <v>18</v>
      </c>
      <c r="F6967" t="s">
        <v>19</v>
      </c>
      <c r="G6967" t="s">
        <v>28</v>
      </c>
      <c r="H6967" s="3">
        <v>15375.22</v>
      </c>
      <c r="I6967" t="s">
        <v>19</v>
      </c>
      <c r="J6967" t="s">
        <v>22</v>
      </c>
      <c r="K69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29.716045069443599</v>
      </c>
      <c r="L6967" s="5">
        <f>TablaDatos[[#This Row],[IMC_raw]]/1000000000000000</f>
        <v>29.716045069443599</v>
      </c>
      <c r="M6967" s="2">
        <v>2.97160450694436E+16</v>
      </c>
      <c r="N69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7" s="13">
        <f t="shared" si="108"/>
        <v>6966</v>
      </c>
      <c r="P6967" s="2" t="str">
        <f>IF(TablaDatos[[#This Row],[Diabetes]]=0,"No","Si")</f>
        <v>No</v>
      </c>
      <c r="Q6967">
        <v>0</v>
      </c>
      <c r="R6967">
        <f>TablaDatos[[#This Row],[Aux2]]/10000000000000</f>
        <v>1977.2235497741699</v>
      </c>
      <c r="S6967" s="1">
        <v>1.97722354977417E+16</v>
      </c>
      <c r="T6967" s="7">
        <f>TablaDatos[[#This Row],[Aux3]]/100000000000000</f>
        <v>181.59241683110901</v>
      </c>
      <c r="U6967" s="1">
        <v>1.81592416831109E+16</v>
      </c>
      <c r="V6967">
        <v>156.5</v>
      </c>
      <c r="W6967">
        <v>100.5</v>
      </c>
    </row>
    <row r="6968" spans="1:23">
      <c r="A6968">
        <v>2015</v>
      </c>
      <c r="B6968">
        <v>55</v>
      </c>
      <c r="C6968" t="s">
        <v>23</v>
      </c>
      <c r="D6968" t="s">
        <v>42</v>
      </c>
      <c r="E6968" t="s">
        <v>18</v>
      </c>
      <c r="F6968" t="s">
        <v>24</v>
      </c>
      <c r="G6968" t="s">
        <v>28</v>
      </c>
      <c r="H6968" s="3">
        <v>9810.19</v>
      </c>
      <c r="I6968" t="s">
        <v>19</v>
      </c>
      <c r="J6968" t="s">
        <v>22</v>
      </c>
      <c r="K69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29.713987216759602</v>
      </c>
      <c r="L6968" s="5">
        <f>TablaDatos[[#This Row],[IMC_raw]]/1000000000000000</f>
        <v>29.713987216759602</v>
      </c>
      <c r="M6968" s="2">
        <v>2.97139872167596E+16</v>
      </c>
      <c r="N69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8" s="13">
        <f t="shared" si="108"/>
        <v>6967</v>
      </c>
      <c r="P6968" s="2" t="str">
        <f>IF(TablaDatos[[#This Row],[Diabetes]]=0,"No","Si")</f>
        <v>No</v>
      </c>
      <c r="Q6968">
        <v>0</v>
      </c>
      <c r="R6968">
        <f>TablaDatos[[#This Row],[Aux2]]/10000000000000</f>
        <v>2140.6811079712802</v>
      </c>
      <c r="S6968" s="1">
        <v>2.14068110797128E+16</v>
      </c>
      <c r="T6968" s="7">
        <f>TablaDatos[[#This Row],[Aux3]]/100000000000000</f>
        <v>23.974437186036599</v>
      </c>
      <c r="U6968" s="1">
        <v>2397443718603660</v>
      </c>
      <c r="V6968">
        <v>153</v>
      </c>
      <c r="W6968">
        <v>97.9</v>
      </c>
    </row>
    <row r="6969" spans="1:23">
      <c r="A6969">
        <v>2015</v>
      </c>
      <c r="B6969">
        <v>64</v>
      </c>
      <c r="C6969" t="s">
        <v>23</v>
      </c>
      <c r="D6969" t="s">
        <v>29</v>
      </c>
      <c r="E6969" t="s">
        <v>18</v>
      </c>
      <c r="F6969" t="s">
        <v>24</v>
      </c>
      <c r="G6969" t="s">
        <v>28</v>
      </c>
      <c r="H6969" s="3">
        <v>17718.37</v>
      </c>
      <c r="I6969" t="s">
        <v>19</v>
      </c>
      <c r="J6969" t="s">
        <v>22</v>
      </c>
      <c r="K69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29.709484014403699</v>
      </c>
      <c r="L6969" s="6">
        <f>TablaDatos[[#This Row],[IMC_raw]]/1000000000000000</f>
        <v>29.709484014403699</v>
      </c>
      <c r="M6969" s="2">
        <v>2.97094840144037E+16</v>
      </c>
      <c r="N69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69" s="13">
        <f t="shared" si="108"/>
        <v>6968</v>
      </c>
      <c r="P6969" s="2" t="str">
        <f>IF(TablaDatos[[#This Row],[Diabetes]]=0,"No","Si")</f>
        <v>No</v>
      </c>
      <c r="Q6969">
        <v>0</v>
      </c>
      <c r="R6969">
        <f>TablaDatos[[#This Row],[Aux2]]/10000000000000</f>
        <v>223.83110338835601</v>
      </c>
      <c r="S6969" s="1">
        <v>2238311033883560</v>
      </c>
      <c r="T6969" s="7">
        <f>TablaDatos[[#This Row],[Aux3]]/100000000000000</f>
        <v>25.676307986334301</v>
      </c>
      <c r="U6969" s="1">
        <v>2567630798633430</v>
      </c>
      <c r="V6969">
        <v>154.9</v>
      </c>
      <c r="W6969">
        <v>89.6</v>
      </c>
    </row>
    <row r="6970" spans="1:23">
      <c r="A6970">
        <v>2015</v>
      </c>
      <c r="B6970">
        <v>54</v>
      </c>
      <c r="C6970" t="s">
        <v>23</v>
      </c>
      <c r="D6970" t="s">
        <v>36</v>
      </c>
      <c r="E6970" t="s">
        <v>18</v>
      </c>
      <c r="F6970" t="s">
        <v>35</v>
      </c>
      <c r="G6970" t="s">
        <v>20</v>
      </c>
      <c r="H6970" s="3">
        <v>17164.36</v>
      </c>
      <c r="I6970" t="s">
        <v>19</v>
      </c>
      <c r="J6970" t="s">
        <v>18</v>
      </c>
      <c r="K69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29.6688340924355</v>
      </c>
      <c r="L6970" s="5">
        <f>TablaDatos[[#This Row],[IMC_raw]]/1000000000000000</f>
        <v>2.9668834092435499</v>
      </c>
      <c r="M6970" s="2">
        <v>2966883409243550</v>
      </c>
      <c r="N69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0" s="13">
        <f t="shared" si="108"/>
        <v>6969</v>
      </c>
      <c r="P6970" s="2" t="str">
        <f>IF(TablaDatos[[#This Row],[Diabetes]]=0,"No","Si")</f>
        <v>No</v>
      </c>
      <c r="Q6970">
        <v>0</v>
      </c>
      <c r="R6970">
        <f>TablaDatos[[#This Row],[Aux2]]/10000000000000</f>
        <v>206.45418726659599</v>
      </c>
      <c r="S6970" s="1">
        <v>2064541872665960</v>
      </c>
      <c r="T6970" s="7">
        <f>TablaDatos[[#This Row],[Aux3]]/100000000000000</f>
        <v>195.79803125182701</v>
      </c>
      <c r="U6970" s="1">
        <v>1.95798031251827E+16</v>
      </c>
      <c r="V6970">
        <v>132.30000000000001</v>
      </c>
      <c r="W6970">
        <v>85.1</v>
      </c>
    </row>
    <row r="6971" spans="1:23">
      <c r="A6971">
        <v>2015</v>
      </c>
      <c r="B6971">
        <v>62</v>
      </c>
      <c r="C6971" t="s">
        <v>16</v>
      </c>
      <c r="D6971" t="s">
        <v>37</v>
      </c>
      <c r="E6971" t="s">
        <v>19</v>
      </c>
      <c r="F6971" t="s">
        <v>24</v>
      </c>
      <c r="G6971" t="s">
        <v>28</v>
      </c>
      <c r="H6971" s="3">
        <v>17396.07</v>
      </c>
      <c r="I6971" t="s">
        <v>18</v>
      </c>
      <c r="J6971" t="s">
        <v>22</v>
      </c>
      <c r="K69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29.662854728034496</v>
      </c>
      <c r="L6971" s="6">
        <f>TablaDatos[[#This Row],[IMC_raw]]/1000000000000000</f>
        <v>2.9662854728034498</v>
      </c>
      <c r="M6971" s="2">
        <v>2966285472803450</v>
      </c>
      <c r="N69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1" s="13">
        <f t="shared" si="108"/>
        <v>6970</v>
      </c>
      <c r="P6971" s="2" t="str">
        <f>IF(TablaDatos[[#This Row],[Diabetes]]=0,"No","Si")</f>
        <v>Si</v>
      </c>
      <c r="Q6971">
        <v>1</v>
      </c>
      <c r="R6971">
        <f>TablaDatos[[#This Row],[Aux2]]/10000000000000</f>
        <v>246.620850553992</v>
      </c>
      <c r="S6971" s="1">
        <v>2466208505539920</v>
      </c>
      <c r="T6971" s="7">
        <f>TablaDatos[[#This Row],[Aux3]]/100000000000000</f>
        <v>27.658595333762101</v>
      </c>
      <c r="U6971" s="1">
        <v>2765859533376210</v>
      </c>
      <c r="V6971">
        <v>164.3</v>
      </c>
      <c r="W6971">
        <v>95.3</v>
      </c>
    </row>
    <row r="6972" spans="1:23">
      <c r="A6972">
        <v>2015</v>
      </c>
      <c r="B6972">
        <v>54</v>
      </c>
      <c r="C6972" t="s">
        <v>23</v>
      </c>
      <c r="D6972" t="s">
        <v>73</v>
      </c>
      <c r="E6972" t="s">
        <v>18</v>
      </c>
      <c r="F6972" t="s">
        <v>40</v>
      </c>
      <c r="G6972" t="s">
        <v>20</v>
      </c>
      <c r="H6972" s="3">
        <v>29376.86</v>
      </c>
      <c r="I6972" t="s">
        <v>21</v>
      </c>
      <c r="J6972" t="s">
        <v>18</v>
      </c>
      <c r="K69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29.662223541681001</v>
      </c>
      <c r="L6972" s="5">
        <f>TablaDatos[[#This Row],[IMC_raw]]/100000000000000</f>
        <v>29.662223541681001</v>
      </c>
      <c r="M6972" s="2">
        <v>2966222354168100</v>
      </c>
      <c r="N69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2" s="13">
        <f t="shared" si="108"/>
        <v>6971</v>
      </c>
      <c r="P6972" s="2" t="str">
        <f>IF(TablaDatos[[#This Row],[Diabetes]]=0,"No","Si")</f>
        <v>No</v>
      </c>
      <c r="Q6972">
        <v>0</v>
      </c>
      <c r="R6972">
        <f>TablaDatos[[#This Row],[Aux2]]/10000000000000</f>
        <v>1953.2701962655501</v>
      </c>
      <c r="S6972" s="1">
        <v>1.95327019626555E+16</v>
      </c>
      <c r="T6972" s="7">
        <f>TablaDatos[[#This Row],[Aux3]]/100000000000000</f>
        <v>205.95896281987001</v>
      </c>
      <c r="U6972" s="1">
        <v>2.0595896281987E+16</v>
      </c>
      <c r="V6972">
        <v>147.69999999999999</v>
      </c>
      <c r="W6972">
        <v>91.3</v>
      </c>
    </row>
    <row r="6973" spans="1:23">
      <c r="A6973">
        <v>2015</v>
      </c>
      <c r="B6973">
        <v>59</v>
      </c>
      <c r="C6973" t="s">
        <v>16</v>
      </c>
      <c r="D6973" t="s">
        <v>73</v>
      </c>
      <c r="E6973" t="s">
        <v>18</v>
      </c>
      <c r="F6973" t="s">
        <v>19</v>
      </c>
      <c r="G6973" t="s">
        <v>28</v>
      </c>
      <c r="H6973" s="3">
        <v>17796.18</v>
      </c>
      <c r="I6973" t="s">
        <v>19</v>
      </c>
      <c r="J6973" t="s">
        <v>22</v>
      </c>
      <c r="K69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29.655379621273202</v>
      </c>
      <c r="L6973" s="6">
        <f>TablaDatos[[#This Row],[IMC_raw]]/100000000000000</f>
        <v>29.655379621273202</v>
      </c>
      <c r="M6973" s="2">
        <v>2965537962127320</v>
      </c>
      <c r="N69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3" s="13">
        <f t="shared" si="108"/>
        <v>6972</v>
      </c>
      <c r="P6973" s="2" t="str">
        <f>IF(TablaDatos[[#This Row],[Diabetes]]=0,"No","Si")</f>
        <v>No</v>
      </c>
      <c r="Q6973">
        <v>0</v>
      </c>
      <c r="R6973">
        <f>TablaDatos[[#This Row],[Aux2]]/10000000000000</f>
        <v>2247.3257440467701</v>
      </c>
      <c r="S6973" s="1">
        <v>2.24732574404677E+16</v>
      </c>
      <c r="T6973" s="7">
        <f>TablaDatos[[#This Row],[Aux3]]/100000000000000</f>
        <v>240.003761636832</v>
      </c>
      <c r="U6973" s="1">
        <v>2.40003761636832E+16</v>
      </c>
      <c r="V6973">
        <v>163.1</v>
      </c>
      <c r="W6973">
        <v>92.6</v>
      </c>
    </row>
    <row r="6974" spans="1:23">
      <c r="A6974">
        <v>2015</v>
      </c>
      <c r="B6974">
        <v>48</v>
      </c>
      <c r="C6974" t="s">
        <v>16</v>
      </c>
      <c r="D6974" t="s">
        <v>17</v>
      </c>
      <c r="E6974" t="s">
        <v>21</v>
      </c>
      <c r="F6974" t="s">
        <v>19</v>
      </c>
      <c r="G6974" t="s">
        <v>20</v>
      </c>
      <c r="H6974" s="3">
        <v>16443.09</v>
      </c>
      <c r="I6974" t="s">
        <v>21</v>
      </c>
      <c r="J6974" t="s">
        <v>21</v>
      </c>
      <c r="K69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29.654381866005799</v>
      </c>
      <c r="L6974" s="5">
        <f>TablaDatos[[#This Row],[IMC_raw]]/1000000000000000</f>
        <v>29.654381866005799</v>
      </c>
      <c r="M6974" s="2">
        <v>2.96543818660058E+16</v>
      </c>
      <c r="N69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4" s="13">
        <f t="shared" si="108"/>
        <v>6973</v>
      </c>
      <c r="P6974" s="2" t="str">
        <f>IF(TablaDatos[[#This Row],[Diabetes]]=0,"No","Si")</f>
        <v>Si</v>
      </c>
      <c r="Q6974">
        <v>1</v>
      </c>
      <c r="R6974">
        <f>TablaDatos[[#This Row],[Aux2]]/10000000000000</f>
        <v>226.19342084928201</v>
      </c>
      <c r="S6974" s="1">
        <v>2261934208492820</v>
      </c>
      <c r="T6974" s="7">
        <f>TablaDatos[[#This Row],[Aux3]]/100000000000000</f>
        <v>256.66808388240997</v>
      </c>
      <c r="U6974" s="1">
        <v>2.5666808388241E+16</v>
      </c>
      <c r="V6974">
        <v>160.80000000000001</v>
      </c>
      <c r="W6974">
        <v>96.8</v>
      </c>
    </row>
    <row r="6975" spans="1:23">
      <c r="A6975">
        <v>2015</v>
      </c>
      <c r="B6975">
        <v>65</v>
      </c>
      <c r="C6975" t="s">
        <v>16</v>
      </c>
      <c r="D6975" t="s">
        <v>74</v>
      </c>
      <c r="E6975" t="s">
        <v>21</v>
      </c>
      <c r="F6975" t="s">
        <v>35</v>
      </c>
      <c r="G6975" t="s">
        <v>25</v>
      </c>
      <c r="H6975" s="3">
        <v>16299.6</v>
      </c>
      <c r="I6975" t="s">
        <v>21</v>
      </c>
      <c r="J6975" t="s">
        <v>19</v>
      </c>
      <c r="K69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29.646340835234898</v>
      </c>
      <c r="L6975" s="6">
        <f>TablaDatos[[#This Row],[IMC_raw]]/1000000000000000</f>
        <v>29.646340835234898</v>
      </c>
      <c r="M6975" s="2">
        <v>2.96463408352349E+16</v>
      </c>
      <c r="N69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5" s="13">
        <f t="shared" si="108"/>
        <v>6974</v>
      </c>
      <c r="P6975" s="2" t="str">
        <f>IF(TablaDatos[[#This Row],[Diabetes]]=0,"No","Si")</f>
        <v>Si</v>
      </c>
      <c r="Q6975">
        <v>1</v>
      </c>
      <c r="R6975">
        <f>TablaDatos[[#This Row],[Aux2]]/10000000000000</f>
        <v>228.735132590972</v>
      </c>
      <c r="S6975" s="1">
        <v>2287351325909720</v>
      </c>
      <c r="T6975" s="7">
        <f>TablaDatos[[#This Row],[Aux3]]/100000000000000</f>
        <v>285.22567114380001</v>
      </c>
      <c r="U6975" s="1">
        <v>2.852256711438E+16</v>
      </c>
      <c r="V6975">
        <v>167.6</v>
      </c>
      <c r="W6975">
        <v>100.2</v>
      </c>
    </row>
    <row r="6976" spans="1:23">
      <c r="A6976">
        <v>2015</v>
      </c>
      <c r="B6976">
        <v>67</v>
      </c>
      <c r="C6976" t="s">
        <v>16</v>
      </c>
      <c r="D6976" t="s">
        <v>17</v>
      </c>
      <c r="E6976" t="s">
        <v>18</v>
      </c>
      <c r="F6976" t="s">
        <v>35</v>
      </c>
      <c r="G6976" t="s">
        <v>25</v>
      </c>
      <c r="H6976" s="3">
        <v>22702.69</v>
      </c>
      <c r="I6976" t="s">
        <v>19</v>
      </c>
      <c r="J6976" t="s">
        <v>18</v>
      </c>
      <c r="K69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29.642806175527902</v>
      </c>
      <c r="L6976" s="5">
        <f>TablaDatos[[#This Row],[IMC_raw]]/1000000000000000</f>
        <v>29.642806175527902</v>
      </c>
      <c r="M6976" s="2">
        <v>2.96428061755279E+16</v>
      </c>
      <c r="N69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6" s="13">
        <f t="shared" si="108"/>
        <v>6975</v>
      </c>
      <c r="P6976" s="2" t="str">
        <f>IF(TablaDatos[[#This Row],[Diabetes]]=0,"No","Si")</f>
        <v>Si</v>
      </c>
      <c r="Q6976">
        <v>1</v>
      </c>
      <c r="R6976">
        <f>TablaDatos[[#This Row],[Aux2]]/10000000000000</f>
        <v>2162.3179372433301</v>
      </c>
      <c r="S6976" s="1">
        <v>2.16231793724333E+16</v>
      </c>
      <c r="T6976" s="7">
        <f>TablaDatos[[#This Row],[Aux3]]/100000000000000</f>
        <v>21.4770490051088</v>
      </c>
      <c r="U6976" s="1">
        <v>2147704900510880</v>
      </c>
      <c r="V6976">
        <v>151.4</v>
      </c>
      <c r="W6976">
        <v>96.9</v>
      </c>
    </row>
    <row r="6977" spans="1:23">
      <c r="A6977">
        <v>2015</v>
      </c>
      <c r="B6977">
        <v>60</v>
      </c>
      <c r="C6977" t="s">
        <v>23</v>
      </c>
      <c r="D6977" t="s">
        <v>37</v>
      </c>
      <c r="E6977" t="s">
        <v>19</v>
      </c>
      <c r="F6977" t="s">
        <v>24</v>
      </c>
      <c r="G6977" t="s">
        <v>28</v>
      </c>
      <c r="H6977" s="3">
        <v>11939.44</v>
      </c>
      <c r="I6977" t="s">
        <v>21</v>
      </c>
      <c r="J6977" t="s">
        <v>18</v>
      </c>
      <c r="K69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29.625708341711601</v>
      </c>
      <c r="L6977" s="5">
        <f>TablaDatos[[#This Row],[IMC_raw]]/1000000000000000</f>
        <v>29.625708341711601</v>
      </c>
      <c r="M6977" s="2">
        <v>2.96257083417116E+16</v>
      </c>
      <c r="N69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7" s="13">
        <f t="shared" si="108"/>
        <v>6976</v>
      </c>
      <c r="P6977" s="2" t="str">
        <f>IF(TablaDatos[[#This Row],[Diabetes]]=0,"No","Si")</f>
        <v>No</v>
      </c>
      <c r="Q6977">
        <v>0</v>
      </c>
      <c r="R6977">
        <f>TablaDatos[[#This Row],[Aux2]]/10000000000000</f>
        <v>2082.3089716964901</v>
      </c>
      <c r="S6977" s="1">
        <v>2.08230897169649E+16</v>
      </c>
      <c r="T6977" s="7">
        <f>TablaDatos[[#This Row],[Aux3]]/100000000000000</f>
        <v>252.30813407547799</v>
      </c>
      <c r="U6977" s="1">
        <v>2.52308134075478E+16</v>
      </c>
      <c r="V6977">
        <v>162.1</v>
      </c>
      <c r="W6977">
        <v>98</v>
      </c>
    </row>
    <row r="6978" spans="1:23">
      <c r="A6978">
        <v>2015</v>
      </c>
      <c r="B6978">
        <v>56</v>
      </c>
      <c r="C6978" t="s">
        <v>23</v>
      </c>
      <c r="D6978" t="s">
        <v>34</v>
      </c>
      <c r="E6978" t="s">
        <v>18</v>
      </c>
      <c r="F6978" t="s">
        <v>24</v>
      </c>
      <c r="G6978" t="s">
        <v>28</v>
      </c>
      <c r="H6978" s="3">
        <v>17292.34</v>
      </c>
      <c r="I6978" t="s">
        <v>19</v>
      </c>
      <c r="J6978" t="s">
        <v>22</v>
      </c>
      <c r="K69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29.5736792272406</v>
      </c>
      <c r="L6978" s="6">
        <f>TablaDatos[[#This Row],[IMC_raw]]/1000000000000000</f>
        <v>29.5736792272406</v>
      </c>
      <c r="M6978" s="2">
        <v>2.95736792272406E+16</v>
      </c>
      <c r="N69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8" s="13">
        <f t="shared" ref="O6978:O7041" si="109">O6977+1</f>
        <v>6977</v>
      </c>
      <c r="P6978" s="2" t="str">
        <f>IF(TablaDatos[[#This Row],[Diabetes]]=0,"No","Si")</f>
        <v>No</v>
      </c>
      <c r="Q6978">
        <v>0</v>
      </c>
      <c r="R6978">
        <f>TablaDatos[[#This Row],[Aux2]]/10000000000000</f>
        <v>215.60075498719601</v>
      </c>
      <c r="S6978" s="1">
        <v>2156007549871960</v>
      </c>
      <c r="T6978" s="7">
        <f>TablaDatos[[#This Row],[Aux3]]/100000000000000</f>
        <v>249.30612477451101</v>
      </c>
      <c r="U6978" s="1">
        <v>2.49306124774511E+16</v>
      </c>
      <c r="V6978">
        <v>154.80000000000001</v>
      </c>
      <c r="W6978">
        <v>90.5</v>
      </c>
    </row>
    <row r="6979" spans="1:23">
      <c r="A6979">
        <v>2015</v>
      </c>
      <c r="B6979">
        <v>70</v>
      </c>
      <c r="C6979" t="s">
        <v>16</v>
      </c>
      <c r="D6979" t="s">
        <v>30</v>
      </c>
      <c r="E6979" t="s">
        <v>19</v>
      </c>
      <c r="F6979" t="s">
        <v>35</v>
      </c>
      <c r="G6979" t="s">
        <v>25</v>
      </c>
      <c r="H6979" s="3">
        <v>15054.93</v>
      </c>
      <c r="I6979" t="s">
        <v>19</v>
      </c>
      <c r="J6979" t="s">
        <v>18</v>
      </c>
      <c r="K69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29.566669137849999</v>
      </c>
      <c r="L6979" s="6">
        <f>TablaDatos[[#This Row],[IMC_raw]]/1000000000000000</f>
        <v>29.566669137849999</v>
      </c>
      <c r="M6979" s="2">
        <v>2.956666913785E+16</v>
      </c>
      <c r="N69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79" s="13">
        <f t="shared" si="109"/>
        <v>6978</v>
      </c>
      <c r="P6979" s="2" t="str">
        <f>IF(TablaDatos[[#This Row],[Diabetes]]=0,"No","Si")</f>
        <v>No</v>
      </c>
      <c r="Q6979">
        <v>0</v>
      </c>
      <c r="R6979">
        <f>TablaDatos[[#This Row],[Aux2]]/10000000000000</f>
        <v>2059.5554408376602</v>
      </c>
      <c r="S6979" s="1">
        <v>2.05955544083766E+16</v>
      </c>
      <c r="T6979" s="7">
        <f>TablaDatos[[#This Row],[Aux3]]/100000000000000</f>
        <v>199.87353720352999</v>
      </c>
      <c r="U6979" s="1">
        <v>1.9987353720353E+16</v>
      </c>
      <c r="V6979">
        <v>160.4</v>
      </c>
      <c r="W6979">
        <v>103.7</v>
      </c>
    </row>
    <row r="6980" spans="1:23">
      <c r="A6980">
        <v>2015</v>
      </c>
      <c r="B6980">
        <v>62</v>
      </c>
      <c r="C6980" t="s">
        <v>16</v>
      </c>
      <c r="D6980" t="s">
        <v>29</v>
      </c>
      <c r="E6980" t="s">
        <v>18</v>
      </c>
      <c r="F6980" t="s">
        <v>19</v>
      </c>
      <c r="G6980" t="s">
        <v>28</v>
      </c>
      <c r="H6980" s="3">
        <v>13411.69</v>
      </c>
      <c r="I6980" t="s">
        <v>21</v>
      </c>
      <c r="J6980" t="s">
        <v>22</v>
      </c>
      <c r="K69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29.527559906558302</v>
      </c>
      <c r="L6980" s="6">
        <f>TablaDatos[[#This Row],[IMC_raw]]/1000000000000000</f>
        <v>2.9527559906558301</v>
      </c>
      <c r="M6980" s="2">
        <v>2952755990655830</v>
      </c>
      <c r="N69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0" s="13">
        <f t="shared" si="109"/>
        <v>6979</v>
      </c>
      <c r="P6980" s="2" t="str">
        <f>IF(TablaDatos[[#This Row],[Diabetes]]=0,"No","Si")</f>
        <v>No</v>
      </c>
      <c r="Q6980">
        <v>0</v>
      </c>
      <c r="R6980">
        <f>TablaDatos[[#This Row],[Aux2]]/10000000000000</f>
        <v>1894.9301433257399</v>
      </c>
      <c r="S6980" s="1">
        <v>1.89493014332574E+16</v>
      </c>
      <c r="T6980" s="7">
        <f>TablaDatos[[#This Row],[Aux3]]/100000000000000</f>
        <v>236.444699948563</v>
      </c>
      <c r="U6980" s="1">
        <v>2.36444699948563E+16</v>
      </c>
      <c r="V6980">
        <v>159.6</v>
      </c>
      <c r="W6980">
        <v>97.8</v>
      </c>
    </row>
    <row r="6981" spans="1:23">
      <c r="A6981">
        <v>2015</v>
      </c>
      <c r="B6981">
        <v>51</v>
      </c>
      <c r="C6981" t="s">
        <v>23</v>
      </c>
      <c r="D6981" t="s">
        <v>30</v>
      </c>
      <c r="E6981" t="s">
        <v>18</v>
      </c>
      <c r="F6981" t="s">
        <v>19</v>
      </c>
      <c r="G6981" t="s">
        <v>20</v>
      </c>
      <c r="H6981" s="3">
        <v>21650.91</v>
      </c>
      <c r="I6981" t="s">
        <v>19</v>
      </c>
      <c r="J6981" t="s">
        <v>22</v>
      </c>
      <c r="K69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29.520508735051799</v>
      </c>
      <c r="L6981" s="6">
        <f>TablaDatos[[#This Row],[IMC_raw]]/1000000000000000</f>
        <v>29.520508735051799</v>
      </c>
      <c r="M6981" s="2">
        <v>2.95205087350518E+16</v>
      </c>
      <c r="N69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1" s="13">
        <f t="shared" si="109"/>
        <v>6980</v>
      </c>
      <c r="P6981" s="2" t="str">
        <f>IF(TablaDatos[[#This Row],[Diabetes]]=0,"No","Si")</f>
        <v>No</v>
      </c>
      <c r="Q6981">
        <v>0</v>
      </c>
      <c r="R6981">
        <f>TablaDatos[[#This Row],[Aux2]]/10000000000000</f>
        <v>166.53356349222</v>
      </c>
      <c r="S6981" s="1">
        <v>1665335634922200</v>
      </c>
      <c r="T6981" s="7">
        <f>TablaDatos[[#This Row],[Aux3]]/100000000000000</f>
        <v>20.7499127326052</v>
      </c>
      <c r="U6981" s="1">
        <v>2074991273260520</v>
      </c>
      <c r="V6981">
        <v>142.1</v>
      </c>
      <c r="W6981">
        <v>86.4</v>
      </c>
    </row>
    <row r="6982" spans="1:23">
      <c r="A6982">
        <v>2015</v>
      </c>
      <c r="B6982">
        <v>67</v>
      </c>
      <c r="C6982" t="s">
        <v>16</v>
      </c>
      <c r="D6982" t="s">
        <v>29</v>
      </c>
      <c r="E6982" t="s">
        <v>21</v>
      </c>
      <c r="F6982" t="s">
        <v>24</v>
      </c>
      <c r="G6982" t="s">
        <v>25</v>
      </c>
      <c r="H6982" s="3">
        <v>14563.21</v>
      </c>
      <c r="I6982" t="s">
        <v>21</v>
      </c>
      <c r="J6982" t="s">
        <v>22</v>
      </c>
      <c r="K69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29.518750827558101</v>
      </c>
      <c r="L6982" s="5">
        <f>TablaDatos[[#This Row],[IMC_raw]]/1000000000000000</f>
        <v>29.518750827558101</v>
      </c>
      <c r="M6982" s="2">
        <v>2.95187508275581E+16</v>
      </c>
      <c r="N69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2" s="13">
        <f t="shared" si="109"/>
        <v>6981</v>
      </c>
      <c r="P6982" s="2" t="str">
        <f>IF(TablaDatos[[#This Row],[Diabetes]]=0,"No","Si")</f>
        <v>No</v>
      </c>
      <c r="Q6982">
        <v>0</v>
      </c>
      <c r="R6982">
        <f>TablaDatos[[#This Row],[Aux2]]/10000000000000</f>
        <v>2154.3038076732</v>
      </c>
      <c r="S6982" s="1">
        <v>2.1543038076732E+16</v>
      </c>
      <c r="T6982" s="7">
        <f>TablaDatos[[#This Row],[Aux3]]/100000000000000</f>
        <v>23.2365223142573</v>
      </c>
      <c r="U6982" s="1">
        <v>2323652231425730</v>
      </c>
      <c r="V6982">
        <v>158.1</v>
      </c>
      <c r="W6982">
        <v>93.2</v>
      </c>
    </row>
    <row r="6983" spans="1:23">
      <c r="A6983">
        <v>2015</v>
      </c>
      <c r="B6983">
        <v>54</v>
      </c>
      <c r="C6983" t="s">
        <v>23</v>
      </c>
      <c r="D6983" t="s">
        <v>30</v>
      </c>
      <c r="E6983" t="s">
        <v>18</v>
      </c>
      <c r="F6983" t="s">
        <v>19</v>
      </c>
      <c r="G6983" t="s">
        <v>20</v>
      </c>
      <c r="H6983" s="3">
        <v>19543.07</v>
      </c>
      <c r="I6983" t="s">
        <v>21</v>
      </c>
      <c r="J6983" t="s">
        <v>19</v>
      </c>
      <c r="K69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29.483488856844904</v>
      </c>
      <c r="L6983" s="5">
        <f>TablaDatos[[#This Row],[IMC_raw]]/1000000000000000</f>
        <v>0.29483488856844903</v>
      </c>
      <c r="M6983" s="2">
        <v>294834888568449</v>
      </c>
      <c r="N69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3" s="13">
        <f t="shared" si="109"/>
        <v>6982</v>
      </c>
      <c r="P6983" s="2" t="str">
        <f>IF(TablaDatos[[#This Row],[Diabetes]]=0,"No","Si")</f>
        <v>No</v>
      </c>
      <c r="Q6983">
        <v>0</v>
      </c>
      <c r="R6983">
        <f>TablaDatos[[#This Row],[Aux2]]/10000000000000</f>
        <v>2215.8675591935198</v>
      </c>
      <c r="S6983" s="1">
        <v>2.21586755919352E+16</v>
      </c>
      <c r="T6983" s="7">
        <f>TablaDatos[[#This Row],[Aux3]]/100000000000000</f>
        <v>247.65137095373601</v>
      </c>
      <c r="U6983" s="1">
        <v>2.47651370953736E+16</v>
      </c>
      <c r="V6983">
        <v>147.1</v>
      </c>
      <c r="W6983">
        <v>88.5</v>
      </c>
    </row>
    <row r="6984" spans="1:23">
      <c r="A6984">
        <v>2015</v>
      </c>
      <c r="B6984">
        <v>42</v>
      </c>
      <c r="C6984" t="s">
        <v>23</v>
      </c>
      <c r="D6984" t="s">
        <v>73</v>
      </c>
      <c r="E6984" t="s">
        <v>19</v>
      </c>
      <c r="F6984" t="s">
        <v>35</v>
      </c>
      <c r="G6984" t="s">
        <v>39</v>
      </c>
      <c r="H6984" s="3">
        <v>21255.34</v>
      </c>
      <c r="I6984" t="s">
        <v>19</v>
      </c>
      <c r="J6984" t="s">
        <v>18</v>
      </c>
      <c r="K69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29.467877912920599</v>
      </c>
      <c r="L6984" s="5">
        <f>TablaDatos[[#This Row],[IMC_raw]]/1000000000000000</f>
        <v>2.9467877912920599</v>
      </c>
      <c r="M6984" s="2">
        <v>2946787791292060</v>
      </c>
      <c r="N69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4" s="13">
        <f t="shared" si="109"/>
        <v>6983</v>
      </c>
      <c r="P6984" s="2" t="str">
        <f>IF(TablaDatos[[#This Row],[Diabetes]]=0,"No","Si")</f>
        <v>No</v>
      </c>
      <c r="Q6984">
        <v>0</v>
      </c>
      <c r="R6984">
        <f>TablaDatos[[#This Row],[Aux2]]/10000000000000</f>
        <v>212.00391231719499</v>
      </c>
      <c r="S6984" s="1">
        <v>2120039123171950</v>
      </c>
      <c r="T6984" s="7">
        <f>TablaDatos[[#This Row],[Aux3]]/100000000000000</f>
        <v>214.63710176074699</v>
      </c>
      <c r="U6984" s="1">
        <v>2.14637101760747E+16</v>
      </c>
      <c r="V6984">
        <v>151</v>
      </c>
      <c r="W6984">
        <v>90.7</v>
      </c>
    </row>
    <row r="6985" spans="1:23">
      <c r="A6985">
        <v>2015</v>
      </c>
      <c r="B6985">
        <v>46</v>
      </c>
      <c r="C6985" t="s">
        <v>16</v>
      </c>
      <c r="D6985" t="s">
        <v>36</v>
      </c>
      <c r="E6985" t="s">
        <v>21</v>
      </c>
      <c r="F6985" t="s">
        <v>35</v>
      </c>
      <c r="G6985" t="s">
        <v>20</v>
      </c>
      <c r="H6985" s="3">
        <v>22269.15</v>
      </c>
      <c r="I6985" t="s">
        <v>19</v>
      </c>
      <c r="J6985" t="s">
        <v>21</v>
      </c>
      <c r="K69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29.459707070994401</v>
      </c>
      <c r="L6985" s="5">
        <f>TablaDatos[[#This Row],[IMC_raw]]/1000000000000000</f>
        <v>29.459707070994401</v>
      </c>
      <c r="M6985" s="2">
        <v>2.94597070709944E+16</v>
      </c>
      <c r="N69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5" s="13">
        <f t="shared" si="109"/>
        <v>6984</v>
      </c>
      <c r="P6985" s="2" t="str">
        <f>IF(TablaDatos[[#This Row],[Diabetes]]=0,"No","Si")</f>
        <v>No</v>
      </c>
      <c r="Q6985">
        <v>0</v>
      </c>
      <c r="R6985">
        <f>TablaDatos[[#This Row],[Aux2]]/10000000000000</f>
        <v>2037.79087996915</v>
      </c>
      <c r="S6985" s="1">
        <v>2.03779087996915E+16</v>
      </c>
      <c r="T6985" s="7">
        <f>TablaDatos[[#This Row],[Aux3]]/100000000000000</f>
        <v>22.576189321894301</v>
      </c>
      <c r="U6985" s="1">
        <v>2257618932189430</v>
      </c>
      <c r="V6985">
        <v>146.80000000000001</v>
      </c>
      <c r="W6985">
        <v>90.1</v>
      </c>
    </row>
    <row r="6986" spans="1:23">
      <c r="A6986">
        <v>2015</v>
      </c>
      <c r="B6986">
        <v>56</v>
      </c>
      <c r="C6986" t="s">
        <v>23</v>
      </c>
      <c r="D6986" t="s">
        <v>32</v>
      </c>
      <c r="E6986" t="s">
        <v>19</v>
      </c>
      <c r="F6986" t="s">
        <v>24</v>
      </c>
      <c r="G6986" t="s">
        <v>28</v>
      </c>
      <c r="H6986" s="3">
        <v>25703.55</v>
      </c>
      <c r="I6986" t="s">
        <v>19</v>
      </c>
      <c r="J6986" t="s">
        <v>22</v>
      </c>
      <c r="K69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29.452306283530397</v>
      </c>
      <c r="L6986" s="5">
        <f>TablaDatos[[#This Row],[IMC_raw]]/1000000000000000</f>
        <v>2.9452306283530398</v>
      </c>
      <c r="M6986" s="2">
        <v>2945230628353040</v>
      </c>
      <c r="N69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6" s="13">
        <f t="shared" si="109"/>
        <v>6985</v>
      </c>
      <c r="P6986" s="2" t="str">
        <f>IF(TablaDatos[[#This Row],[Diabetes]]=0,"No","Si")</f>
        <v>No</v>
      </c>
      <c r="Q6986">
        <v>0</v>
      </c>
      <c r="R6986">
        <f>TablaDatos[[#This Row],[Aux2]]/10000000000000</f>
        <v>21.990065545259402</v>
      </c>
      <c r="S6986" s="1">
        <v>219900655452594</v>
      </c>
      <c r="T6986" s="7">
        <f>TablaDatos[[#This Row],[Aux3]]/100000000000000</f>
        <v>255.304934551071</v>
      </c>
      <c r="U6986" s="1">
        <v>2.55304934551071E+16</v>
      </c>
      <c r="V6986">
        <v>157.80000000000001</v>
      </c>
      <c r="W6986">
        <v>94.2</v>
      </c>
    </row>
    <row r="6987" spans="1:23">
      <c r="A6987">
        <v>2015</v>
      </c>
      <c r="B6987">
        <v>57</v>
      </c>
      <c r="C6987" t="s">
        <v>23</v>
      </c>
      <c r="D6987" t="s">
        <v>72</v>
      </c>
      <c r="E6987" t="s">
        <v>18</v>
      </c>
      <c r="F6987" t="s">
        <v>24</v>
      </c>
      <c r="G6987" t="s">
        <v>28</v>
      </c>
      <c r="H6987" s="3">
        <v>16276.02</v>
      </c>
      <c r="I6987" t="s">
        <v>21</v>
      </c>
      <c r="J6987" t="s">
        <v>22</v>
      </c>
      <c r="K69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29.4494275102338</v>
      </c>
      <c r="L6987" s="6">
        <f>TablaDatos[[#This Row],[IMC_raw]]/1000000000000000</f>
        <v>0.294494275102338</v>
      </c>
      <c r="M6987" s="2">
        <v>294494275102338</v>
      </c>
      <c r="N69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7" s="13">
        <f t="shared" si="109"/>
        <v>6986</v>
      </c>
      <c r="P6987" s="2" t="str">
        <f>IF(TablaDatos[[#This Row],[Diabetes]]=0,"No","Si")</f>
        <v>No</v>
      </c>
      <c r="Q6987">
        <v>0</v>
      </c>
      <c r="R6987">
        <f>TablaDatos[[#This Row],[Aux2]]/10000000000000</f>
        <v>2066.6884333113398</v>
      </c>
      <c r="S6987" s="1">
        <v>2.06668843331134E+16</v>
      </c>
      <c r="T6987" s="7">
        <f>TablaDatos[[#This Row],[Aux3]]/100000000000000</f>
        <v>219.05478646524199</v>
      </c>
      <c r="U6987" s="1">
        <v>2.19054786465242E+16</v>
      </c>
      <c r="V6987">
        <v>146.6</v>
      </c>
      <c r="W6987">
        <v>92.8</v>
      </c>
    </row>
    <row r="6988" spans="1:23">
      <c r="A6988">
        <v>2015</v>
      </c>
      <c r="B6988">
        <v>52</v>
      </c>
      <c r="C6988" t="s">
        <v>16</v>
      </c>
      <c r="D6988" t="s">
        <v>72</v>
      </c>
      <c r="E6988" t="s">
        <v>18</v>
      </c>
      <c r="F6988" t="s">
        <v>19</v>
      </c>
      <c r="G6988" t="s">
        <v>20</v>
      </c>
      <c r="H6988" s="3">
        <v>28878.93</v>
      </c>
      <c r="I6988" t="s">
        <v>19</v>
      </c>
      <c r="J6988" t="s">
        <v>18</v>
      </c>
      <c r="K69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29.434242645317898</v>
      </c>
      <c r="L6988" s="5">
        <f>TablaDatos[[#This Row],[IMC_raw]]/1000000000000000</f>
        <v>0.29434242645317898</v>
      </c>
      <c r="M6988" s="2">
        <v>294342426453179</v>
      </c>
      <c r="N69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8" s="13">
        <f t="shared" si="109"/>
        <v>6987</v>
      </c>
      <c r="P6988" s="2" t="str">
        <f>IF(TablaDatos[[#This Row],[Diabetes]]=0,"No","Si")</f>
        <v>No</v>
      </c>
      <c r="Q6988">
        <v>0</v>
      </c>
      <c r="R6988">
        <f>TablaDatos[[#This Row],[Aux2]]/10000000000000</f>
        <v>216.33393036210899</v>
      </c>
      <c r="S6988" s="1">
        <v>2163339303621090</v>
      </c>
      <c r="T6988" s="7">
        <f>TablaDatos[[#This Row],[Aux3]]/100000000000000</f>
        <v>230.005862138075</v>
      </c>
      <c r="U6988" s="1">
        <v>2.30005862138075E+16</v>
      </c>
      <c r="V6988">
        <v>149</v>
      </c>
      <c r="W6988">
        <v>93</v>
      </c>
    </row>
    <row r="6989" spans="1:23">
      <c r="A6989">
        <v>2015</v>
      </c>
      <c r="B6989">
        <v>48</v>
      </c>
      <c r="C6989" t="s">
        <v>23</v>
      </c>
      <c r="D6989" t="s">
        <v>74</v>
      </c>
      <c r="E6989" t="s">
        <v>18</v>
      </c>
      <c r="F6989" t="s">
        <v>40</v>
      </c>
      <c r="G6989" t="s">
        <v>20</v>
      </c>
      <c r="H6989" s="3">
        <v>16636.099999999999</v>
      </c>
      <c r="I6989" t="s">
        <v>19</v>
      </c>
      <c r="J6989" t="s">
        <v>18</v>
      </c>
      <c r="K69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29.430802904455202</v>
      </c>
      <c r="L6989" s="5">
        <f>TablaDatos[[#This Row],[IMC_raw]]/1000000000000000</f>
        <v>2.9430802904455202</v>
      </c>
      <c r="M6989" s="2">
        <v>2943080290445520</v>
      </c>
      <c r="N69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89" s="13">
        <f t="shared" si="109"/>
        <v>6988</v>
      </c>
      <c r="P6989" s="2" t="str">
        <f>IF(TablaDatos[[#This Row],[Diabetes]]=0,"No","Si")</f>
        <v>No</v>
      </c>
      <c r="Q6989">
        <v>0</v>
      </c>
      <c r="R6989">
        <f>TablaDatos[[#This Row],[Aux2]]/10000000000000</f>
        <v>2108.41448040658</v>
      </c>
      <c r="S6989" s="1">
        <v>2.10841448040658E+16</v>
      </c>
      <c r="T6989" s="7">
        <f>TablaDatos[[#This Row],[Aux3]]/100000000000000</f>
        <v>20.910866036095101</v>
      </c>
      <c r="U6989" s="1">
        <v>2091086603609510</v>
      </c>
      <c r="V6989">
        <v>141.1</v>
      </c>
      <c r="W6989">
        <v>87.6</v>
      </c>
    </row>
    <row r="6990" spans="1:23">
      <c r="A6990">
        <v>2015</v>
      </c>
      <c r="B6990">
        <v>57</v>
      </c>
      <c r="C6990" t="s">
        <v>23</v>
      </c>
      <c r="D6990" t="s">
        <v>17</v>
      </c>
      <c r="E6990" t="s">
        <v>19</v>
      </c>
      <c r="F6990" t="s">
        <v>19</v>
      </c>
      <c r="G6990" t="s">
        <v>28</v>
      </c>
      <c r="H6990" s="3">
        <v>31878.35</v>
      </c>
      <c r="I6990" t="s">
        <v>21</v>
      </c>
      <c r="J6990" t="s">
        <v>19</v>
      </c>
      <c r="K69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29.4307391337335</v>
      </c>
      <c r="L6990" s="6">
        <f>TablaDatos[[#This Row],[IMC_raw]]/100000000000000</f>
        <v>29.4307391337335</v>
      </c>
      <c r="M6990" s="2">
        <v>2943073913373350</v>
      </c>
      <c r="N69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0" s="13">
        <f t="shared" si="109"/>
        <v>6989</v>
      </c>
      <c r="P6990" s="2" t="str">
        <f>IF(TablaDatos[[#This Row],[Diabetes]]=0,"No","Si")</f>
        <v>No</v>
      </c>
      <c r="Q6990">
        <v>0</v>
      </c>
      <c r="R6990">
        <f>TablaDatos[[#This Row],[Aux2]]/10000000000000</f>
        <v>2171.6132439223002</v>
      </c>
      <c r="S6990" s="1">
        <v>2.1716132439223E+16</v>
      </c>
      <c r="T6990" s="7">
        <f>TablaDatos[[#This Row],[Aux3]]/100000000000000</f>
        <v>226.99016693938501</v>
      </c>
      <c r="U6990" s="1">
        <v>2.26990166939385E+16</v>
      </c>
      <c r="V6990">
        <v>165.7</v>
      </c>
      <c r="W6990">
        <v>102.1</v>
      </c>
    </row>
    <row r="6991" spans="1:23">
      <c r="A6991">
        <v>2015</v>
      </c>
      <c r="B6991">
        <v>68</v>
      </c>
      <c r="C6991" t="s">
        <v>16</v>
      </c>
      <c r="D6991" t="s">
        <v>73</v>
      </c>
      <c r="E6991" t="s">
        <v>31</v>
      </c>
      <c r="F6991" t="s">
        <v>24</v>
      </c>
      <c r="G6991" t="s">
        <v>25</v>
      </c>
      <c r="H6991" s="3">
        <v>14669.47</v>
      </c>
      <c r="I6991" t="s">
        <v>21</v>
      </c>
      <c r="J6991" t="s">
        <v>18</v>
      </c>
      <c r="K69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29.414011081746501</v>
      </c>
      <c r="L6991" s="5">
        <f>TablaDatos[[#This Row],[IMC_raw]]/1000000000000000</f>
        <v>29.414011081746501</v>
      </c>
      <c r="M6991" s="2">
        <v>2.94140110817465E+16</v>
      </c>
      <c r="N69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1" s="13">
        <f t="shared" si="109"/>
        <v>6990</v>
      </c>
      <c r="P6991" s="2" t="str">
        <f>IF(TablaDatos[[#This Row],[Diabetes]]=0,"No","Si")</f>
        <v>No</v>
      </c>
      <c r="Q6991">
        <v>0</v>
      </c>
      <c r="R6991">
        <f>TablaDatos[[#This Row],[Aux2]]/10000000000000</f>
        <v>2036.88608967138</v>
      </c>
      <c r="S6991" s="1">
        <v>2.03688608967138E+16</v>
      </c>
      <c r="T6991" s="7">
        <f>TablaDatos[[#This Row],[Aux3]]/100000000000000</f>
        <v>270.24337236886902</v>
      </c>
      <c r="U6991" s="1">
        <v>2.70243372368869E+16</v>
      </c>
      <c r="V6991">
        <v>162.5</v>
      </c>
      <c r="W6991">
        <v>99</v>
      </c>
    </row>
    <row r="6992" spans="1:23">
      <c r="A6992">
        <v>2015</v>
      </c>
      <c r="B6992">
        <v>56</v>
      </c>
      <c r="C6992" t="s">
        <v>16</v>
      </c>
      <c r="D6992" t="s">
        <v>73</v>
      </c>
      <c r="E6992" t="s">
        <v>19</v>
      </c>
      <c r="F6992" t="s">
        <v>19</v>
      </c>
      <c r="G6992" t="s">
        <v>28</v>
      </c>
      <c r="H6992" s="3">
        <v>29780.38</v>
      </c>
      <c r="I6992" t="s">
        <v>21</v>
      </c>
      <c r="J6992" t="s">
        <v>18</v>
      </c>
      <c r="K69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29.397641331409599</v>
      </c>
      <c r="L6992" s="6">
        <f>TablaDatos[[#This Row],[IMC_raw]]/1000000000000000</f>
        <v>29.397641331409599</v>
      </c>
      <c r="M6992" s="2">
        <v>2.93976413314096E+16</v>
      </c>
      <c r="N69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2" s="13">
        <f t="shared" si="109"/>
        <v>6991</v>
      </c>
      <c r="P6992" s="2" t="str">
        <f>IF(TablaDatos[[#This Row],[Diabetes]]=0,"No","Si")</f>
        <v>No</v>
      </c>
      <c r="Q6992">
        <v>0</v>
      </c>
      <c r="R6992">
        <f>TablaDatos[[#This Row],[Aux2]]/10000000000000</f>
        <v>2251.87837341248</v>
      </c>
      <c r="S6992" s="1">
        <v>2.25187837341248E+16</v>
      </c>
      <c r="T6992" s="7">
        <f>TablaDatos[[#This Row],[Aux3]]/100000000000000</f>
        <v>228.93998612489</v>
      </c>
      <c r="U6992" s="1">
        <v>2.2893998612489E+16</v>
      </c>
      <c r="V6992">
        <v>160.19999999999999</v>
      </c>
      <c r="W6992">
        <v>97.4</v>
      </c>
    </row>
    <row r="6993" spans="1:23">
      <c r="A6993">
        <v>2015</v>
      </c>
      <c r="B6993">
        <v>53</v>
      </c>
      <c r="C6993" t="s">
        <v>16</v>
      </c>
      <c r="D6993" t="s">
        <v>33</v>
      </c>
      <c r="E6993" t="s">
        <v>18</v>
      </c>
      <c r="F6993" t="s">
        <v>19</v>
      </c>
      <c r="G6993" t="s">
        <v>20</v>
      </c>
      <c r="H6993" s="3">
        <v>39910.06</v>
      </c>
      <c r="I6993" t="s">
        <v>21</v>
      </c>
      <c r="J6993" t="s">
        <v>19</v>
      </c>
      <c r="K69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29.392217909170999</v>
      </c>
      <c r="L6993" s="5">
        <f>TablaDatos[[#This Row],[IMC_raw]]/1000000000000000</f>
        <v>29.392217909170999</v>
      </c>
      <c r="M6993" s="2">
        <v>2.9392217909171E+16</v>
      </c>
      <c r="N69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3" s="13">
        <f t="shared" si="109"/>
        <v>6992</v>
      </c>
      <c r="P6993" s="2" t="str">
        <f>IF(TablaDatos[[#This Row],[Diabetes]]=0,"No","Si")</f>
        <v>No</v>
      </c>
      <c r="Q6993">
        <v>0</v>
      </c>
      <c r="R6993">
        <f>TablaDatos[[#This Row],[Aux2]]/10000000000000</f>
        <v>2045.6155008205101</v>
      </c>
      <c r="S6993" s="1">
        <v>2.04561550082051E+16</v>
      </c>
      <c r="T6993" s="7">
        <f>TablaDatos[[#This Row],[Aux3]]/100000000000000</f>
        <v>22.014745400928199</v>
      </c>
      <c r="U6993" s="1">
        <v>2201474540092820</v>
      </c>
      <c r="V6993">
        <v>144.69999999999999</v>
      </c>
      <c r="W6993">
        <v>93.7</v>
      </c>
    </row>
    <row r="6994" spans="1:23">
      <c r="A6994">
        <v>2015</v>
      </c>
      <c r="B6994">
        <v>64</v>
      </c>
      <c r="C6994" t="s">
        <v>23</v>
      </c>
      <c r="D6994" t="s">
        <v>42</v>
      </c>
      <c r="E6994" t="s">
        <v>18</v>
      </c>
      <c r="F6994" t="s">
        <v>19</v>
      </c>
      <c r="G6994" t="s">
        <v>28</v>
      </c>
      <c r="H6994" s="3">
        <v>12729.38</v>
      </c>
      <c r="I6994" t="s">
        <v>19</v>
      </c>
      <c r="J6994" t="s">
        <v>22</v>
      </c>
      <c r="K69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29.381666911704201</v>
      </c>
      <c r="L6994" s="5">
        <f>TablaDatos[[#This Row],[IMC_raw]]/1000000000000000</f>
        <v>0.29381666911704202</v>
      </c>
      <c r="M6994" s="2">
        <v>293816669117042</v>
      </c>
      <c r="N69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4" s="13">
        <f t="shared" si="109"/>
        <v>6993</v>
      </c>
      <c r="P6994" s="2" t="str">
        <f>IF(TablaDatos[[#This Row],[Diabetes]]=0,"No","Si")</f>
        <v>No</v>
      </c>
      <c r="Q6994">
        <v>0</v>
      </c>
      <c r="R6994">
        <f>TablaDatos[[#This Row],[Aux2]]/10000000000000</f>
        <v>1940.7117279353599</v>
      </c>
      <c r="S6994" s="1">
        <v>1.94071172793536E+16</v>
      </c>
      <c r="T6994" s="7">
        <f>TablaDatos[[#This Row],[Aux3]]/100000000000000</f>
        <v>230.260152875899</v>
      </c>
      <c r="U6994" s="1">
        <v>2.30260152875899E+16</v>
      </c>
      <c r="V6994">
        <v>145.19999999999999</v>
      </c>
      <c r="W6994">
        <v>90.9</v>
      </c>
    </row>
    <row r="6995" spans="1:23">
      <c r="A6995">
        <v>2015</v>
      </c>
      <c r="B6995">
        <v>65</v>
      </c>
      <c r="C6995" t="s">
        <v>23</v>
      </c>
      <c r="D6995" t="s">
        <v>30</v>
      </c>
      <c r="E6995" t="s">
        <v>19</v>
      </c>
      <c r="F6995" t="s">
        <v>24</v>
      </c>
      <c r="G6995" t="s">
        <v>25</v>
      </c>
      <c r="H6995" s="3">
        <v>8773.67</v>
      </c>
      <c r="I6995" t="s">
        <v>21</v>
      </c>
      <c r="J6995" t="s">
        <v>18</v>
      </c>
      <c r="K69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29.372141348776498</v>
      </c>
      <c r="L6995" s="5">
        <f>TablaDatos[[#This Row],[IMC_raw]]/1000000000000000</f>
        <v>2.9372141348776499</v>
      </c>
      <c r="M6995" s="2">
        <v>2937214134877650</v>
      </c>
      <c r="N69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5" s="13">
        <f t="shared" si="109"/>
        <v>6994</v>
      </c>
      <c r="P6995" s="2" t="str">
        <f>IF(TablaDatos[[#This Row],[Diabetes]]=0,"No","Si")</f>
        <v>Si</v>
      </c>
      <c r="Q6995">
        <v>1</v>
      </c>
      <c r="R6995">
        <f>TablaDatos[[#This Row],[Aux2]]/10000000000000</f>
        <v>2091.24127579886</v>
      </c>
      <c r="S6995" s="1">
        <v>2.09124127579886E+16</v>
      </c>
      <c r="T6995" s="7">
        <f>TablaDatos[[#This Row],[Aux3]]/100000000000000</f>
        <v>26.736367519629699</v>
      </c>
      <c r="U6995" s="1">
        <v>2673636751962970</v>
      </c>
      <c r="V6995">
        <v>161.30000000000001</v>
      </c>
      <c r="W6995">
        <v>98.6</v>
      </c>
    </row>
    <row r="6996" spans="1:23">
      <c r="A6996">
        <v>2015</v>
      </c>
      <c r="B6996">
        <v>63</v>
      </c>
      <c r="C6996" t="s">
        <v>16</v>
      </c>
      <c r="D6996" t="s">
        <v>26</v>
      </c>
      <c r="E6996" t="s">
        <v>18</v>
      </c>
      <c r="F6996" t="s">
        <v>35</v>
      </c>
      <c r="G6996" t="s">
        <v>28</v>
      </c>
      <c r="H6996" s="3">
        <v>28862.74</v>
      </c>
      <c r="I6996" t="s">
        <v>18</v>
      </c>
      <c r="J6996" t="s">
        <v>22</v>
      </c>
      <c r="K69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29.365104493667296</v>
      </c>
      <c r="L6996" s="5">
        <f>TablaDatos[[#This Row],[IMC_raw]]/1000000000000000</f>
        <v>2.9365104493667298</v>
      </c>
      <c r="M6996" s="2">
        <v>2936510449366730</v>
      </c>
      <c r="N69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6" s="13">
        <f t="shared" si="109"/>
        <v>6995</v>
      </c>
      <c r="P6996" s="2" t="str">
        <f>IF(TablaDatos[[#This Row],[Diabetes]]=0,"No","Si")</f>
        <v>No</v>
      </c>
      <c r="Q6996">
        <v>0</v>
      </c>
      <c r="R6996">
        <f>TablaDatos[[#This Row],[Aux2]]/10000000000000</f>
        <v>1616.89113909601</v>
      </c>
      <c r="S6996" s="1">
        <v>1.61689113909601E+16</v>
      </c>
      <c r="T6996" s="7">
        <f>TablaDatos[[#This Row],[Aux3]]/100000000000000</f>
        <v>17.162694583417199</v>
      </c>
      <c r="U6996" s="1">
        <v>1716269458341720</v>
      </c>
      <c r="V6996">
        <v>143.9</v>
      </c>
      <c r="W6996">
        <v>91.3</v>
      </c>
    </row>
    <row r="6997" spans="1:23">
      <c r="A6997">
        <v>2015</v>
      </c>
      <c r="B6997">
        <v>61</v>
      </c>
      <c r="C6997" t="s">
        <v>16</v>
      </c>
      <c r="D6997" t="s">
        <v>72</v>
      </c>
      <c r="E6997" t="s">
        <v>21</v>
      </c>
      <c r="F6997" t="s">
        <v>19</v>
      </c>
      <c r="G6997" t="s">
        <v>28</v>
      </c>
      <c r="H6997" s="3">
        <v>15512.16</v>
      </c>
      <c r="I6997" t="s">
        <v>21</v>
      </c>
      <c r="J6997" t="s">
        <v>18</v>
      </c>
      <c r="K69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29.359741273191801</v>
      </c>
      <c r="L6997" s="6">
        <f>TablaDatos[[#This Row],[IMC_raw]]/1000000000000000</f>
        <v>29.359741273191801</v>
      </c>
      <c r="M6997" s="2">
        <v>2.93597412731918E+16</v>
      </c>
      <c r="N69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7" s="13">
        <f t="shared" si="109"/>
        <v>6996</v>
      </c>
      <c r="P6997" s="2" t="str">
        <f>IF(TablaDatos[[#This Row],[Diabetes]]=0,"No","Si")</f>
        <v>No</v>
      </c>
      <c r="Q6997">
        <v>0</v>
      </c>
      <c r="R6997">
        <f>TablaDatos[[#This Row],[Aux2]]/10000000000000</f>
        <v>2143.3372143906799</v>
      </c>
      <c r="S6997" s="1">
        <v>2.14333721439068E+16</v>
      </c>
      <c r="T6997" s="7">
        <f>TablaDatos[[#This Row],[Aux3]]/100000000000000</f>
        <v>212.845680626594</v>
      </c>
      <c r="U6997" s="1">
        <v>2.12845680626594E+16</v>
      </c>
      <c r="V6997">
        <v>153.30000000000001</v>
      </c>
      <c r="W6997">
        <v>95.5</v>
      </c>
    </row>
    <row r="6998" spans="1:23">
      <c r="A6998">
        <v>2015</v>
      </c>
      <c r="B6998">
        <v>55</v>
      </c>
      <c r="C6998" t="s">
        <v>16</v>
      </c>
      <c r="D6998" t="s">
        <v>73</v>
      </c>
      <c r="E6998" t="s">
        <v>31</v>
      </c>
      <c r="F6998" t="s">
        <v>35</v>
      </c>
      <c r="G6998" t="s">
        <v>28</v>
      </c>
      <c r="H6998" s="3">
        <v>39532.129999999997</v>
      </c>
      <c r="I6998" t="s">
        <v>21</v>
      </c>
      <c r="J6998" t="s">
        <v>21</v>
      </c>
      <c r="K69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29.3593442530514</v>
      </c>
      <c r="L6998" s="5">
        <f>TablaDatos[[#This Row],[IMC_raw]]/1000000000000000</f>
        <v>29.3593442530514</v>
      </c>
      <c r="M6998" s="2">
        <v>2.93593442530514E+16</v>
      </c>
      <c r="N69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8" s="13">
        <f t="shared" si="109"/>
        <v>6997</v>
      </c>
      <c r="P6998" s="2" t="str">
        <f>IF(TablaDatos[[#This Row],[Diabetes]]=0,"No","Si")</f>
        <v>No</v>
      </c>
      <c r="Q6998">
        <v>0</v>
      </c>
      <c r="R6998">
        <f>TablaDatos[[#This Row],[Aux2]]/10000000000000</f>
        <v>2042.8021727067801</v>
      </c>
      <c r="S6998" s="1">
        <v>2.04280217270678E+16</v>
      </c>
      <c r="T6998" s="7">
        <f>TablaDatos[[#This Row],[Aux3]]/100000000000000</f>
        <v>225.95063319869399</v>
      </c>
      <c r="U6998" s="1">
        <v>2.25950633198694E+16</v>
      </c>
      <c r="V6998">
        <v>166.6</v>
      </c>
      <c r="W6998">
        <v>102.1</v>
      </c>
    </row>
    <row r="6999" spans="1:23">
      <c r="A6999">
        <v>2015</v>
      </c>
      <c r="B6999">
        <v>67</v>
      </c>
      <c r="C6999" t="s">
        <v>16</v>
      </c>
      <c r="D6999" t="s">
        <v>26</v>
      </c>
      <c r="E6999" t="s">
        <v>18</v>
      </c>
      <c r="F6999" t="s">
        <v>24</v>
      </c>
      <c r="G6999" t="s">
        <v>25</v>
      </c>
      <c r="H6999" s="3">
        <v>26141.59</v>
      </c>
      <c r="I6999" t="s">
        <v>19</v>
      </c>
      <c r="J6999" t="s">
        <v>22</v>
      </c>
      <c r="K69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29.355601490043</v>
      </c>
      <c r="L6999" s="5">
        <f>TablaDatos[[#This Row],[IMC_raw]]/1000000000000000</f>
        <v>29.355601490043</v>
      </c>
      <c r="M6999" s="2">
        <v>2.9355601490043E+16</v>
      </c>
      <c r="N69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6999" s="13">
        <f t="shared" si="109"/>
        <v>6998</v>
      </c>
      <c r="P6999" s="2" t="str">
        <f>IF(TablaDatos[[#This Row],[Diabetes]]=0,"No","Si")</f>
        <v>No</v>
      </c>
      <c r="Q6999">
        <v>0</v>
      </c>
      <c r="R6999">
        <f>TablaDatos[[#This Row],[Aux2]]/10000000000000</f>
        <v>2183.1034830835301</v>
      </c>
      <c r="S6999" s="1">
        <v>2.18310348308353E+16</v>
      </c>
      <c r="T6999" s="7">
        <f>TablaDatos[[#This Row],[Aux3]]/100000000000000</f>
        <v>20.112333548849598</v>
      </c>
      <c r="U6999" s="1">
        <v>2011233354884960</v>
      </c>
      <c r="V6999">
        <v>153.19999999999999</v>
      </c>
      <c r="W6999">
        <v>89</v>
      </c>
    </row>
    <row r="7000" spans="1:23">
      <c r="A7000">
        <v>2015</v>
      </c>
      <c r="B7000">
        <v>60</v>
      </c>
      <c r="C7000" t="s">
        <v>16</v>
      </c>
      <c r="D7000" t="s">
        <v>34</v>
      </c>
      <c r="E7000" t="s">
        <v>21</v>
      </c>
      <c r="F7000" t="s">
        <v>24</v>
      </c>
      <c r="G7000" t="s">
        <v>28</v>
      </c>
      <c r="H7000" s="3">
        <v>13842.02</v>
      </c>
      <c r="I7000" t="s">
        <v>21</v>
      </c>
      <c r="J7000" t="s">
        <v>21</v>
      </c>
      <c r="K70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29.3312207144177</v>
      </c>
      <c r="L7000" s="5">
        <f>TablaDatos[[#This Row],[IMC_raw]]/1000000000000000</f>
        <v>29.3312207144177</v>
      </c>
      <c r="M7000" s="2">
        <v>2.93312207144177E+16</v>
      </c>
      <c r="N70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0" s="13">
        <f t="shared" si="109"/>
        <v>6999</v>
      </c>
      <c r="P7000" s="2" t="str">
        <f>IF(TablaDatos[[#This Row],[Diabetes]]=0,"No","Si")</f>
        <v>No</v>
      </c>
      <c r="Q7000">
        <v>0</v>
      </c>
      <c r="R7000">
        <f>TablaDatos[[#This Row],[Aux2]]/10000000000000</f>
        <v>2145.0485374647201</v>
      </c>
      <c r="S7000" s="1">
        <v>2.14504853746472E+16</v>
      </c>
      <c r="T7000" s="7">
        <f>TablaDatos[[#This Row],[Aux3]]/100000000000000</f>
        <v>27.031135434166199</v>
      </c>
      <c r="U7000" s="1">
        <v>2703113543416620</v>
      </c>
      <c r="V7000">
        <v>159.9</v>
      </c>
      <c r="W7000">
        <v>95.5</v>
      </c>
    </row>
    <row r="7001" spans="1:23">
      <c r="A7001">
        <v>2015</v>
      </c>
      <c r="B7001">
        <v>63</v>
      </c>
      <c r="C7001" t="s">
        <v>16</v>
      </c>
      <c r="D7001" t="s">
        <v>27</v>
      </c>
      <c r="E7001" t="s">
        <v>19</v>
      </c>
      <c r="F7001" t="s">
        <v>19</v>
      </c>
      <c r="G7001" t="s">
        <v>28</v>
      </c>
      <c r="H7001" s="3">
        <v>18701.16</v>
      </c>
      <c r="I7001" t="s">
        <v>19</v>
      </c>
      <c r="J7001" t="s">
        <v>22</v>
      </c>
      <c r="K70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29.315552565782799</v>
      </c>
      <c r="L7001" s="6">
        <f>TablaDatos[[#This Row],[IMC_raw]]/1000000000000000</f>
        <v>2.9315552565782799</v>
      </c>
      <c r="M7001" s="2">
        <v>2931555256578280</v>
      </c>
      <c r="N70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1" s="13">
        <f t="shared" si="109"/>
        <v>7000</v>
      </c>
      <c r="P7001" s="2" t="str">
        <f>IF(TablaDatos[[#This Row],[Diabetes]]=0,"No","Si")</f>
        <v>No</v>
      </c>
      <c r="Q7001">
        <v>0</v>
      </c>
      <c r="R7001">
        <f>TablaDatos[[#This Row],[Aux2]]/10000000000000</f>
        <v>213.72964446632</v>
      </c>
      <c r="S7001" s="1">
        <v>2137296444663200</v>
      </c>
      <c r="T7001" s="7">
        <f>TablaDatos[[#This Row],[Aux3]]/100000000000000</f>
        <v>217.619496691183</v>
      </c>
      <c r="U7001" s="1">
        <v>2.17619496691183E+16</v>
      </c>
      <c r="V7001">
        <v>155.6</v>
      </c>
      <c r="W7001">
        <v>101.2</v>
      </c>
    </row>
    <row r="7002" spans="1:23">
      <c r="A7002">
        <v>2015</v>
      </c>
      <c r="B7002">
        <v>55</v>
      </c>
      <c r="C7002" t="s">
        <v>23</v>
      </c>
      <c r="D7002" t="s">
        <v>73</v>
      </c>
      <c r="E7002" t="s">
        <v>19</v>
      </c>
      <c r="F7002" t="s">
        <v>24</v>
      </c>
      <c r="G7002" t="s">
        <v>28</v>
      </c>
      <c r="H7002" s="3">
        <v>32508.1</v>
      </c>
      <c r="I7002" t="s">
        <v>19</v>
      </c>
      <c r="J7002" t="s">
        <v>18</v>
      </c>
      <c r="K70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29.301115916356402</v>
      </c>
      <c r="L7002" s="6">
        <f>TablaDatos[[#This Row],[IMC_raw]]/1000000000000000</f>
        <v>2.9301115916356402</v>
      </c>
      <c r="M7002" s="2">
        <v>2930111591635640</v>
      </c>
      <c r="N70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2" s="13">
        <f t="shared" si="109"/>
        <v>7001</v>
      </c>
      <c r="P7002" s="2" t="str">
        <f>IF(TablaDatos[[#This Row],[Diabetes]]=0,"No","Si")</f>
        <v>No</v>
      </c>
      <c r="Q7002">
        <v>0</v>
      </c>
      <c r="R7002">
        <f>TablaDatos[[#This Row],[Aux2]]/10000000000000</f>
        <v>2188.57107563522</v>
      </c>
      <c r="S7002" s="1">
        <v>2.18857107563522E+16</v>
      </c>
      <c r="T7002" s="7">
        <f>TablaDatos[[#This Row],[Aux3]]/100000000000000</f>
        <v>203.259854620429</v>
      </c>
      <c r="U7002" s="1">
        <v>2.03259854620429E+16</v>
      </c>
      <c r="V7002">
        <v>145.9</v>
      </c>
      <c r="W7002">
        <v>95.1</v>
      </c>
    </row>
    <row r="7003" spans="1:23">
      <c r="A7003">
        <v>2015</v>
      </c>
      <c r="B7003">
        <v>61</v>
      </c>
      <c r="C7003" t="s">
        <v>23</v>
      </c>
      <c r="D7003" t="s">
        <v>42</v>
      </c>
      <c r="E7003" t="s">
        <v>31</v>
      </c>
      <c r="F7003" t="s">
        <v>24</v>
      </c>
      <c r="G7003" t="s">
        <v>28</v>
      </c>
      <c r="H7003" s="3">
        <v>8486.59</v>
      </c>
      <c r="I7003" t="s">
        <v>21</v>
      </c>
      <c r="J7003" t="s">
        <v>18</v>
      </c>
      <c r="K70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29.288051322468998</v>
      </c>
      <c r="L7003" s="5">
        <f>TablaDatos[[#This Row],[IMC_raw]]/1000000000000000</f>
        <v>29.288051322468998</v>
      </c>
      <c r="M7003" s="2">
        <v>2.9288051322469E+16</v>
      </c>
      <c r="N70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3" s="13">
        <f t="shared" si="109"/>
        <v>7002</v>
      </c>
      <c r="P7003" s="2" t="str">
        <f>IF(TablaDatos[[#This Row],[Diabetes]]=0,"No","Si")</f>
        <v>Si</v>
      </c>
      <c r="Q7003">
        <v>1</v>
      </c>
      <c r="R7003">
        <f>TablaDatos[[#This Row],[Aux2]]/10000000000000</f>
        <v>244.230294315176</v>
      </c>
      <c r="S7003" s="1">
        <v>2442302943151760</v>
      </c>
      <c r="T7003" s="7">
        <f>TablaDatos[[#This Row],[Aux3]]/100000000000000</f>
        <v>27.315540183313999</v>
      </c>
      <c r="U7003" s="1">
        <v>2731554018331400</v>
      </c>
      <c r="V7003">
        <v>171.1</v>
      </c>
      <c r="W7003">
        <v>99.2</v>
      </c>
    </row>
    <row r="7004" spans="1:23">
      <c r="A7004">
        <v>2015</v>
      </c>
      <c r="B7004">
        <v>58</v>
      </c>
      <c r="C7004" t="s">
        <v>23</v>
      </c>
      <c r="D7004" t="s">
        <v>17</v>
      </c>
      <c r="E7004" t="s">
        <v>19</v>
      </c>
      <c r="F7004" t="s">
        <v>24</v>
      </c>
      <c r="G7004" t="s">
        <v>28</v>
      </c>
      <c r="H7004" s="3">
        <v>21063.61</v>
      </c>
      <c r="I7004" t="s">
        <v>21</v>
      </c>
      <c r="J7004" t="s">
        <v>22</v>
      </c>
      <c r="K70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29.2397815065552</v>
      </c>
      <c r="L7004" s="6">
        <f>TablaDatos[[#This Row],[IMC_raw]]/1000000000000000</f>
        <v>2.92397815065552</v>
      </c>
      <c r="M7004" s="2">
        <v>2923978150655520</v>
      </c>
      <c r="N70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4" s="13">
        <f t="shared" si="109"/>
        <v>7003</v>
      </c>
      <c r="P7004" s="2" t="str">
        <f>IF(TablaDatos[[#This Row],[Diabetes]]=0,"No","Si")</f>
        <v>No</v>
      </c>
      <c r="Q7004">
        <v>0</v>
      </c>
      <c r="R7004">
        <f>TablaDatos[[#This Row],[Aux2]]/10000000000000</f>
        <v>2194.2894548498498</v>
      </c>
      <c r="S7004" s="1">
        <v>2.19428945484985E+16</v>
      </c>
      <c r="T7004" s="7">
        <f>TablaDatos[[#This Row],[Aux3]]/100000000000000</f>
        <v>228.22465976354701</v>
      </c>
      <c r="U7004" s="1">
        <v>2.28224659763547E+16</v>
      </c>
      <c r="V7004">
        <v>155.4</v>
      </c>
      <c r="W7004">
        <v>94.3</v>
      </c>
    </row>
    <row r="7005" spans="1:23">
      <c r="A7005">
        <v>2015</v>
      </c>
      <c r="B7005">
        <v>55</v>
      </c>
      <c r="C7005" t="s">
        <v>16</v>
      </c>
      <c r="D7005" t="s">
        <v>33</v>
      </c>
      <c r="E7005" t="s">
        <v>19</v>
      </c>
      <c r="F7005" t="s">
        <v>19</v>
      </c>
      <c r="G7005" t="s">
        <v>28</v>
      </c>
      <c r="H7005" s="3">
        <v>27841.68</v>
      </c>
      <c r="I7005" t="s">
        <v>19</v>
      </c>
      <c r="J7005" t="s">
        <v>18</v>
      </c>
      <c r="K70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29.232929968638899</v>
      </c>
      <c r="L7005" s="5">
        <f>TablaDatos[[#This Row],[IMC_raw]]/1000000000000000</f>
        <v>2.9232929968638901</v>
      </c>
      <c r="M7005" s="2">
        <v>2923292996863890</v>
      </c>
      <c r="N70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5" s="13">
        <f t="shared" si="109"/>
        <v>7004</v>
      </c>
      <c r="P7005" s="2" t="str">
        <f>IF(TablaDatos[[#This Row],[Diabetes]]=0,"No","Si")</f>
        <v>No</v>
      </c>
      <c r="Q7005">
        <v>0</v>
      </c>
      <c r="R7005">
        <f>TablaDatos[[#This Row],[Aux2]]/10000000000000</f>
        <v>2126.4473467216098</v>
      </c>
      <c r="S7005" s="1">
        <v>2.12644734672161E+16</v>
      </c>
      <c r="T7005" s="7">
        <f>TablaDatos[[#This Row],[Aux3]]/100000000000000</f>
        <v>24.060802269041702</v>
      </c>
      <c r="U7005" s="1">
        <v>2406080226904170</v>
      </c>
      <c r="V7005">
        <v>154.4</v>
      </c>
      <c r="W7005">
        <v>95.9</v>
      </c>
    </row>
    <row r="7006" spans="1:23">
      <c r="A7006">
        <v>2015</v>
      </c>
      <c r="B7006">
        <v>60</v>
      </c>
      <c r="C7006" t="s">
        <v>16</v>
      </c>
      <c r="D7006" t="s">
        <v>29</v>
      </c>
      <c r="E7006" t="s">
        <v>18</v>
      </c>
      <c r="F7006" t="s">
        <v>19</v>
      </c>
      <c r="G7006" t="s">
        <v>28</v>
      </c>
      <c r="H7006" s="3">
        <v>14261.62</v>
      </c>
      <c r="I7006" t="s">
        <v>19</v>
      </c>
      <c r="J7006" t="s">
        <v>18</v>
      </c>
      <c r="K70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29.2220481495782</v>
      </c>
      <c r="L7006" s="5">
        <f>TablaDatos[[#This Row],[IMC_raw]]/1000000000000000</f>
        <v>29.2220481495782</v>
      </c>
      <c r="M7006" s="2">
        <v>2.92220481495782E+16</v>
      </c>
      <c r="N70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6" s="13">
        <f t="shared" si="109"/>
        <v>7005</v>
      </c>
      <c r="P7006" s="2" t="str">
        <f>IF(TablaDatos[[#This Row],[Diabetes]]=0,"No","Si")</f>
        <v>No</v>
      </c>
      <c r="Q7006">
        <v>0</v>
      </c>
      <c r="R7006">
        <f>TablaDatos[[#This Row],[Aux2]]/10000000000000</f>
        <v>2029.3835146354299</v>
      </c>
      <c r="S7006" s="1">
        <v>2.02938351463543E+16</v>
      </c>
      <c r="T7006" s="7">
        <f>TablaDatos[[#This Row],[Aux3]]/100000000000000</f>
        <v>227.85284398761701</v>
      </c>
      <c r="U7006" s="1">
        <v>2.27852843987617E+16</v>
      </c>
      <c r="V7006">
        <v>155.19999999999999</v>
      </c>
      <c r="W7006">
        <v>92.2</v>
      </c>
    </row>
    <row r="7007" spans="1:23">
      <c r="A7007">
        <v>2015</v>
      </c>
      <c r="B7007">
        <v>51</v>
      </c>
      <c r="C7007" t="s">
        <v>23</v>
      </c>
      <c r="D7007" t="s">
        <v>36</v>
      </c>
      <c r="E7007" t="s">
        <v>18</v>
      </c>
      <c r="F7007" t="s">
        <v>35</v>
      </c>
      <c r="G7007" t="s">
        <v>20</v>
      </c>
      <c r="H7007" s="3">
        <v>22472.62</v>
      </c>
      <c r="I7007" t="s">
        <v>19</v>
      </c>
      <c r="J7007" t="s">
        <v>18</v>
      </c>
      <c r="K70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29.219519335258202</v>
      </c>
      <c r="L7007" s="5">
        <f>TablaDatos[[#This Row],[IMC_raw]]/100000000000000</f>
        <v>29.219519335258202</v>
      </c>
      <c r="M7007" s="2">
        <v>2921951933525820</v>
      </c>
      <c r="N70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7" s="13">
        <f t="shared" si="109"/>
        <v>7006</v>
      </c>
      <c r="P7007" s="2" t="str">
        <f>IF(TablaDatos[[#This Row],[Diabetes]]=0,"No","Si")</f>
        <v>No</v>
      </c>
      <c r="Q7007">
        <v>0</v>
      </c>
      <c r="R7007">
        <f>TablaDatos[[#This Row],[Aux2]]/10000000000000</f>
        <v>2083.0963149914601</v>
      </c>
      <c r="S7007" s="1">
        <v>2.08309631499146E+16</v>
      </c>
      <c r="T7007" s="7">
        <f>TablaDatos[[#This Row],[Aux3]]/100000000000000</f>
        <v>26.507906646578999</v>
      </c>
      <c r="U7007" s="1">
        <v>2650790664657900</v>
      </c>
      <c r="V7007">
        <v>148.80000000000001</v>
      </c>
      <c r="W7007">
        <v>83.5</v>
      </c>
    </row>
    <row r="7008" spans="1:23">
      <c r="A7008">
        <v>2015</v>
      </c>
      <c r="B7008">
        <v>59</v>
      </c>
      <c r="C7008" t="s">
        <v>16</v>
      </c>
      <c r="D7008" t="s">
        <v>29</v>
      </c>
      <c r="E7008" t="s">
        <v>18</v>
      </c>
      <c r="F7008" t="s">
        <v>35</v>
      </c>
      <c r="G7008" t="s">
        <v>28</v>
      </c>
      <c r="H7008" s="3">
        <v>43298.14</v>
      </c>
      <c r="I7008" t="s">
        <v>19</v>
      </c>
      <c r="J7008" t="s">
        <v>21</v>
      </c>
      <c r="K70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29.199066222874801</v>
      </c>
      <c r="L7008" s="6">
        <f>TablaDatos[[#This Row],[IMC_raw]]/1000000000000000</f>
        <v>29.199066222874801</v>
      </c>
      <c r="M7008" s="2">
        <v>2.91990662228748E+16</v>
      </c>
      <c r="N70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8" s="13">
        <f t="shared" si="109"/>
        <v>7007</v>
      </c>
      <c r="P7008" s="2" t="str">
        <f>IF(TablaDatos[[#This Row],[Diabetes]]=0,"No","Si")</f>
        <v>No</v>
      </c>
      <c r="Q7008">
        <v>0</v>
      </c>
      <c r="R7008">
        <f>TablaDatos[[#This Row],[Aux2]]/10000000000000</f>
        <v>2093.2305379816298</v>
      </c>
      <c r="S7008" s="1">
        <v>2.09323053798163E+16</v>
      </c>
      <c r="T7008" s="7">
        <f>TablaDatos[[#This Row],[Aux3]]/100000000000000</f>
        <v>232.694152220825</v>
      </c>
      <c r="U7008" s="1">
        <v>2.32694152220825E+16</v>
      </c>
      <c r="V7008">
        <v>164.7</v>
      </c>
      <c r="W7008">
        <v>100.2</v>
      </c>
    </row>
    <row r="7009" spans="1:23">
      <c r="A7009">
        <v>2015</v>
      </c>
      <c r="B7009">
        <v>59</v>
      </c>
      <c r="C7009" t="s">
        <v>16</v>
      </c>
      <c r="D7009" t="s">
        <v>42</v>
      </c>
      <c r="E7009" t="s">
        <v>19</v>
      </c>
      <c r="F7009" t="s">
        <v>24</v>
      </c>
      <c r="G7009" t="s">
        <v>28</v>
      </c>
      <c r="H7009" s="3">
        <v>21636.14</v>
      </c>
      <c r="I7009" t="s">
        <v>19</v>
      </c>
      <c r="J7009" t="s">
        <v>18</v>
      </c>
      <c r="K70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29.196601237633701</v>
      </c>
      <c r="L7009" s="6">
        <f>TablaDatos[[#This Row],[IMC_raw]]/100000000000000</f>
        <v>29.196601237633701</v>
      </c>
      <c r="M7009" s="2">
        <v>2919660123763370</v>
      </c>
      <c r="N70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09" s="13">
        <f t="shared" si="109"/>
        <v>7008</v>
      </c>
      <c r="P7009" s="2" t="str">
        <f>IF(TablaDatos[[#This Row],[Diabetes]]=0,"No","Si")</f>
        <v>Si</v>
      </c>
      <c r="Q7009">
        <v>1</v>
      </c>
      <c r="R7009">
        <f>TablaDatos[[#This Row],[Aux2]]/10000000000000</f>
        <v>2010.9014992570001</v>
      </c>
      <c r="S7009" s="1">
        <v>2.010901499257E+16</v>
      </c>
      <c r="T7009" s="7">
        <f>TablaDatos[[#This Row],[Aux3]]/100000000000000</f>
        <v>28.002633352707701</v>
      </c>
      <c r="U7009" s="1">
        <v>2800263335270770</v>
      </c>
      <c r="V7009">
        <v>159.1</v>
      </c>
      <c r="W7009">
        <v>98</v>
      </c>
    </row>
    <row r="7010" spans="1:23">
      <c r="A7010">
        <v>2015</v>
      </c>
      <c r="B7010">
        <v>54</v>
      </c>
      <c r="C7010" t="s">
        <v>23</v>
      </c>
      <c r="D7010" t="s">
        <v>73</v>
      </c>
      <c r="E7010" t="s">
        <v>18</v>
      </c>
      <c r="F7010" t="s">
        <v>35</v>
      </c>
      <c r="G7010" t="s">
        <v>20</v>
      </c>
      <c r="H7010" s="3">
        <v>33469.07</v>
      </c>
      <c r="I7010" t="s">
        <v>19</v>
      </c>
      <c r="J7010" t="s">
        <v>18</v>
      </c>
      <c r="K70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29.1561530868081</v>
      </c>
      <c r="L7010" s="6">
        <f>TablaDatos[[#This Row],[IMC_raw]]/1000000000000000</f>
        <v>29.1561530868081</v>
      </c>
      <c r="M7010" s="2">
        <v>2.91561530868081E+16</v>
      </c>
      <c r="N70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0" s="13">
        <f t="shared" si="109"/>
        <v>7009</v>
      </c>
      <c r="P7010" s="2" t="str">
        <f>IF(TablaDatos[[#This Row],[Diabetes]]=0,"No","Si")</f>
        <v>No</v>
      </c>
      <c r="Q7010">
        <v>0</v>
      </c>
      <c r="R7010">
        <f>TablaDatos[[#This Row],[Aux2]]/10000000000000</f>
        <v>2120.4637132315302</v>
      </c>
      <c r="S7010" s="1">
        <v>2.12046371323153E+16</v>
      </c>
      <c r="T7010" s="7">
        <f>TablaDatos[[#This Row],[Aux3]]/100000000000000</f>
        <v>25.621542101939699</v>
      </c>
      <c r="U7010" s="1">
        <v>2562154210193970</v>
      </c>
      <c r="V7010">
        <v>145.69999999999999</v>
      </c>
      <c r="W7010">
        <v>91.6</v>
      </c>
    </row>
    <row r="7011" spans="1:23">
      <c r="A7011">
        <v>2015</v>
      </c>
      <c r="B7011">
        <v>66</v>
      </c>
      <c r="C7011" t="s">
        <v>16</v>
      </c>
      <c r="D7011" t="s">
        <v>29</v>
      </c>
      <c r="E7011" t="s">
        <v>19</v>
      </c>
      <c r="F7011" t="s">
        <v>19</v>
      </c>
      <c r="G7011" t="s">
        <v>25</v>
      </c>
      <c r="H7011" s="3">
        <v>18164.73</v>
      </c>
      <c r="I7011" t="s">
        <v>19</v>
      </c>
      <c r="J7011" t="s">
        <v>19</v>
      </c>
      <c r="K70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29.132046052498499</v>
      </c>
      <c r="L7011" s="6">
        <f>TablaDatos[[#This Row],[IMC_raw]]/1000000000000000</f>
        <v>29.132046052498499</v>
      </c>
      <c r="M7011" s="2">
        <v>2.91320460524985E+16</v>
      </c>
      <c r="N70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1" s="13">
        <f t="shared" si="109"/>
        <v>7010</v>
      </c>
      <c r="P7011" s="2" t="str">
        <f>IF(TablaDatos[[#This Row],[Diabetes]]=0,"No","Si")</f>
        <v>Si</v>
      </c>
      <c r="Q7011">
        <v>1</v>
      </c>
      <c r="R7011">
        <f>TablaDatos[[#This Row],[Aux2]]/10000000000000</f>
        <v>2294.98247680958</v>
      </c>
      <c r="S7011" s="1">
        <v>2.29498247680958E+16</v>
      </c>
      <c r="T7011" s="7">
        <f>TablaDatos[[#This Row],[Aux3]]/100000000000000</f>
        <v>210.92837088612399</v>
      </c>
      <c r="U7011" s="1">
        <v>2.10928370886124E+16</v>
      </c>
      <c r="V7011">
        <v>160.69999999999999</v>
      </c>
      <c r="W7011">
        <v>97.6</v>
      </c>
    </row>
    <row r="7012" spans="1:23">
      <c r="A7012">
        <v>2015</v>
      </c>
      <c r="B7012">
        <v>62</v>
      </c>
      <c r="C7012" t="s">
        <v>16</v>
      </c>
      <c r="D7012" t="s">
        <v>27</v>
      </c>
      <c r="E7012" t="s">
        <v>21</v>
      </c>
      <c r="F7012" t="s">
        <v>24</v>
      </c>
      <c r="G7012" t="s">
        <v>28</v>
      </c>
      <c r="H7012" s="3">
        <v>18397.52</v>
      </c>
      <c r="I7012" t="s">
        <v>21</v>
      </c>
      <c r="J7012" t="s">
        <v>18</v>
      </c>
      <c r="K70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29.1272557930609</v>
      </c>
      <c r="L7012" s="6">
        <f>TablaDatos[[#This Row],[IMC_raw]]/1000000000000000</f>
        <v>29.1272557930609</v>
      </c>
      <c r="M7012" s="2">
        <v>2.91272557930609E+16</v>
      </c>
      <c r="N70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2" s="13">
        <f t="shared" si="109"/>
        <v>7011</v>
      </c>
      <c r="P7012" s="2" t="str">
        <f>IF(TablaDatos[[#This Row],[Diabetes]]=0,"No","Si")</f>
        <v>No</v>
      </c>
      <c r="Q7012">
        <v>0</v>
      </c>
      <c r="R7012">
        <f>TablaDatos[[#This Row],[Aux2]]/10000000000000</f>
        <v>2180.5854122400101</v>
      </c>
      <c r="S7012" s="1">
        <v>2.18058541224001E+16</v>
      </c>
      <c r="T7012" s="7">
        <f>TablaDatos[[#This Row],[Aux3]]/100000000000000</f>
        <v>25.446512396031199</v>
      </c>
      <c r="U7012" s="1">
        <v>2544651239603120</v>
      </c>
      <c r="V7012">
        <v>164.6</v>
      </c>
      <c r="W7012">
        <v>94.7</v>
      </c>
    </row>
    <row r="7013" spans="1:23">
      <c r="A7013">
        <v>2015</v>
      </c>
      <c r="B7013">
        <v>51</v>
      </c>
      <c r="C7013" t="s">
        <v>16</v>
      </c>
      <c r="D7013" t="s">
        <v>73</v>
      </c>
      <c r="E7013" t="s">
        <v>18</v>
      </c>
      <c r="F7013" t="s">
        <v>19</v>
      </c>
      <c r="G7013" t="s">
        <v>20</v>
      </c>
      <c r="H7013" s="3">
        <v>56082.86</v>
      </c>
      <c r="I7013" t="s">
        <v>19</v>
      </c>
      <c r="J7013" t="s">
        <v>22</v>
      </c>
      <c r="K70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29.0893579561018</v>
      </c>
      <c r="L7013" s="6">
        <f>TablaDatos[[#This Row],[IMC_raw]]/1000000000000000</f>
        <v>29.0893579561018</v>
      </c>
      <c r="M7013" s="2">
        <v>2.90893579561018E+16</v>
      </c>
      <c r="N70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3" s="13">
        <f t="shared" si="109"/>
        <v>7012</v>
      </c>
      <c r="P7013" s="2" t="str">
        <f>IF(TablaDatos[[#This Row],[Diabetes]]=0,"No","Si")</f>
        <v>No</v>
      </c>
      <c r="Q7013">
        <v>0</v>
      </c>
      <c r="R7013">
        <f>TablaDatos[[#This Row],[Aux2]]/10000000000000</f>
        <v>2003.3741824106301</v>
      </c>
      <c r="S7013" s="1">
        <v>2.00337418241063E+16</v>
      </c>
      <c r="T7013" s="7">
        <f>TablaDatos[[#This Row],[Aux3]]/100000000000000</f>
        <v>221.16096845758699</v>
      </c>
      <c r="U7013" s="1">
        <v>2.21160968457587E+16</v>
      </c>
      <c r="V7013">
        <v>139.80000000000001</v>
      </c>
      <c r="W7013">
        <v>90.7</v>
      </c>
    </row>
    <row r="7014" spans="1:23">
      <c r="A7014">
        <v>2015</v>
      </c>
      <c r="B7014">
        <v>63</v>
      </c>
      <c r="C7014" t="s">
        <v>16</v>
      </c>
      <c r="D7014" t="s">
        <v>72</v>
      </c>
      <c r="E7014" t="s">
        <v>18</v>
      </c>
      <c r="F7014" t="s">
        <v>19</v>
      </c>
      <c r="G7014" t="s">
        <v>28</v>
      </c>
      <c r="H7014" s="3">
        <v>23739.34</v>
      </c>
      <c r="I7014" t="s">
        <v>19</v>
      </c>
      <c r="J7014" t="s">
        <v>22</v>
      </c>
      <c r="K70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29.084247144448199</v>
      </c>
      <c r="L7014" s="5">
        <f>TablaDatos[[#This Row],[IMC_raw]]/1000000000000000</f>
        <v>29.084247144448199</v>
      </c>
      <c r="M7014" s="2">
        <v>2.90842471444482E+16</v>
      </c>
      <c r="N70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4" s="13">
        <f t="shared" si="109"/>
        <v>7013</v>
      </c>
      <c r="P7014" s="2" t="str">
        <f>IF(TablaDatos[[#This Row],[Diabetes]]=0,"No","Si")</f>
        <v>No</v>
      </c>
      <c r="Q7014">
        <v>0</v>
      </c>
      <c r="R7014">
        <f>TablaDatos[[#This Row],[Aux2]]/10000000000000</f>
        <v>207.849562877598</v>
      </c>
      <c r="S7014" s="1">
        <v>2078495628775980</v>
      </c>
      <c r="T7014" s="7">
        <f>TablaDatos[[#This Row],[Aux3]]/100000000000000</f>
        <v>22.3218843858897</v>
      </c>
      <c r="U7014" s="1">
        <v>2232188438588970</v>
      </c>
      <c r="V7014">
        <v>150.4</v>
      </c>
      <c r="W7014">
        <v>88.7</v>
      </c>
    </row>
    <row r="7015" spans="1:23">
      <c r="A7015">
        <v>2015</v>
      </c>
      <c r="B7015">
        <v>49</v>
      </c>
      <c r="C7015" t="s">
        <v>16</v>
      </c>
      <c r="D7015" t="s">
        <v>72</v>
      </c>
      <c r="E7015" t="s">
        <v>18</v>
      </c>
      <c r="F7015" t="s">
        <v>35</v>
      </c>
      <c r="G7015" t="s">
        <v>20</v>
      </c>
      <c r="H7015" s="3">
        <v>25943.19</v>
      </c>
      <c r="I7015" t="s">
        <v>19</v>
      </c>
      <c r="J7015" t="s">
        <v>18</v>
      </c>
      <c r="K70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29.077143720288301</v>
      </c>
      <c r="L7015" s="5">
        <f>TablaDatos[[#This Row],[IMC_raw]]/1000000000000000</f>
        <v>29.077143720288301</v>
      </c>
      <c r="M7015" s="2">
        <v>2.90771437202883E+16</v>
      </c>
      <c r="N70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5" s="13">
        <f t="shared" si="109"/>
        <v>7014</v>
      </c>
      <c r="P7015" s="2" t="str">
        <f>IF(TablaDatos[[#This Row],[Diabetes]]=0,"No","Si")</f>
        <v>No</v>
      </c>
      <c r="Q7015">
        <v>0</v>
      </c>
      <c r="R7015">
        <f>TablaDatos[[#This Row],[Aux2]]/10000000000000</f>
        <v>1948.6938978168</v>
      </c>
      <c r="S7015" s="1">
        <v>1.9486938978168E+16</v>
      </c>
      <c r="T7015" s="7">
        <f>TablaDatos[[#This Row],[Aux3]]/100000000000000</f>
        <v>213.986071568911</v>
      </c>
      <c r="U7015" s="1">
        <v>2.13986071568911E+16</v>
      </c>
      <c r="V7015">
        <v>140.9</v>
      </c>
      <c r="W7015">
        <v>95.5</v>
      </c>
    </row>
    <row r="7016" spans="1:23">
      <c r="A7016">
        <v>2015</v>
      </c>
      <c r="B7016">
        <v>54</v>
      </c>
      <c r="C7016" t="s">
        <v>23</v>
      </c>
      <c r="D7016" t="s">
        <v>73</v>
      </c>
      <c r="E7016" t="s">
        <v>19</v>
      </c>
      <c r="F7016" t="s">
        <v>24</v>
      </c>
      <c r="G7016" t="s">
        <v>20</v>
      </c>
      <c r="H7016" s="3">
        <v>22023.77</v>
      </c>
      <c r="I7016" t="s">
        <v>21</v>
      </c>
      <c r="J7016" t="s">
        <v>18</v>
      </c>
      <c r="K70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29.060761388752397</v>
      </c>
      <c r="L7016" s="5">
        <f>TablaDatos[[#This Row],[IMC_raw]]/1000000000000000</f>
        <v>2.9060761388752399</v>
      </c>
      <c r="M7016" s="2">
        <v>2906076138875240</v>
      </c>
      <c r="N70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6" s="13">
        <f t="shared" si="109"/>
        <v>7015</v>
      </c>
      <c r="P7016" s="2" t="str">
        <f>IF(TablaDatos[[#This Row],[Diabetes]]=0,"No","Si")</f>
        <v>No</v>
      </c>
      <c r="Q7016">
        <v>0</v>
      </c>
      <c r="R7016">
        <f>TablaDatos[[#This Row],[Aux2]]/10000000000000</f>
        <v>2294.5256067595601</v>
      </c>
      <c r="S7016" s="1">
        <v>2.29452560675956E+16</v>
      </c>
      <c r="T7016" s="7">
        <f>TablaDatos[[#This Row],[Aux3]]/100000000000000</f>
        <v>236.01354383133901</v>
      </c>
      <c r="U7016" s="1">
        <v>2.36013543831339E+16</v>
      </c>
      <c r="V7016">
        <v>141.1</v>
      </c>
      <c r="W7016">
        <v>88.1</v>
      </c>
    </row>
    <row r="7017" spans="1:23">
      <c r="A7017">
        <v>2015</v>
      </c>
      <c r="B7017">
        <v>54</v>
      </c>
      <c r="C7017" t="s">
        <v>16</v>
      </c>
      <c r="D7017" t="s">
        <v>29</v>
      </c>
      <c r="E7017" t="s">
        <v>19</v>
      </c>
      <c r="F7017" t="s">
        <v>35</v>
      </c>
      <c r="G7017" t="s">
        <v>20</v>
      </c>
      <c r="H7017" s="3">
        <v>15187.22</v>
      </c>
      <c r="I7017" t="s">
        <v>21</v>
      </c>
      <c r="J7017" t="s">
        <v>19</v>
      </c>
      <c r="K70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29.0509050361525</v>
      </c>
      <c r="L7017" s="5">
        <f>TablaDatos[[#This Row],[IMC_raw]]/1000000000000000</f>
        <v>2.9050905036152499</v>
      </c>
      <c r="M7017" s="2">
        <v>2905090503615250</v>
      </c>
      <c r="N70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7" s="13">
        <f t="shared" si="109"/>
        <v>7016</v>
      </c>
      <c r="P7017" s="2" t="str">
        <f>IF(TablaDatos[[#This Row],[Diabetes]]=0,"No","Si")</f>
        <v>No</v>
      </c>
      <c r="Q7017">
        <v>0</v>
      </c>
      <c r="R7017">
        <f>TablaDatos[[#This Row],[Aux2]]/10000000000000</f>
        <v>2098.1369666466799</v>
      </c>
      <c r="S7017" s="1">
        <v>2.09813696664668E+16</v>
      </c>
      <c r="T7017" s="7">
        <f>TablaDatos[[#This Row],[Aux3]]/100000000000000</f>
        <v>234.84019146833299</v>
      </c>
      <c r="U7017" s="1">
        <v>2.34840191468333E+16</v>
      </c>
      <c r="V7017">
        <v>150.69999999999999</v>
      </c>
      <c r="W7017">
        <v>95.8</v>
      </c>
    </row>
    <row r="7018" spans="1:23">
      <c r="A7018">
        <v>2015</v>
      </c>
      <c r="B7018">
        <v>69</v>
      </c>
      <c r="C7018" t="s">
        <v>16</v>
      </c>
      <c r="D7018" t="s">
        <v>29</v>
      </c>
      <c r="E7018" t="s">
        <v>21</v>
      </c>
      <c r="F7018" t="s">
        <v>24</v>
      </c>
      <c r="G7018" t="s">
        <v>25</v>
      </c>
      <c r="H7018" s="3">
        <v>12647.86</v>
      </c>
      <c r="I7018" t="s">
        <v>21</v>
      </c>
      <c r="J7018" t="s">
        <v>22</v>
      </c>
      <c r="K70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29.037500029346603</v>
      </c>
      <c r="L7018" s="6">
        <f>TablaDatos[[#This Row],[IMC_raw]]/1000000000000000</f>
        <v>0.29037500029346602</v>
      </c>
      <c r="M7018" s="2">
        <v>290375000293466</v>
      </c>
      <c r="N70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8" s="13">
        <f t="shared" si="109"/>
        <v>7017</v>
      </c>
      <c r="P7018" s="2" t="str">
        <f>IF(TablaDatos[[#This Row],[Diabetes]]=0,"No","Si")</f>
        <v>Si</v>
      </c>
      <c r="Q7018">
        <v>1</v>
      </c>
      <c r="R7018">
        <f>TablaDatos[[#This Row],[Aux2]]/10000000000000</f>
        <v>242.16674814241799</v>
      </c>
      <c r="S7018" s="1">
        <v>2421667481424180</v>
      </c>
      <c r="T7018" s="7">
        <f>TablaDatos[[#This Row],[Aux3]]/100000000000000</f>
        <v>281.03931791500298</v>
      </c>
      <c r="U7018" s="1">
        <v>2.81039317915003E+16</v>
      </c>
      <c r="V7018">
        <v>159.9</v>
      </c>
      <c r="W7018">
        <v>100.3</v>
      </c>
    </row>
    <row r="7019" spans="1:23">
      <c r="A7019">
        <v>2015</v>
      </c>
      <c r="B7019">
        <v>61</v>
      </c>
      <c r="C7019" t="s">
        <v>16</v>
      </c>
      <c r="D7019" t="s">
        <v>73</v>
      </c>
      <c r="E7019" t="s">
        <v>18</v>
      </c>
      <c r="F7019" t="s">
        <v>19</v>
      </c>
      <c r="G7019" t="s">
        <v>28</v>
      </c>
      <c r="H7019" s="3">
        <v>15345.32</v>
      </c>
      <c r="I7019" t="s">
        <v>21</v>
      </c>
      <c r="J7019" t="s">
        <v>18</v>
      </c>
      <c r="K70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29.012070145813802</v>
      </c>
      <c r="L7019" s="5">
        <f>TablaDatos[[#This Row],[IMC_raw]]/1000000000000000</f>
        <v>29.012070145813802</v>
      </c>
      <c r="M7019" s="2">
        <v>2.90120701458138E+16</v>
      </c>
      <c r="N70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19" s="13">
        <f t="shared" si="109"/>
        <v>7018</v>
      </c>
      <c r="P7019" s="2" t="str">
        <f>IF(TablaDatos[[#This Row],[Diabetes]]=0,"No","Si")</f>
        <v>No</v>
      </c>
      <c r="Q7019">
        <v>0</v>
      </c>
      <c r="R7019">
        <f>TablaDatos[[#This Row],[Aux2]]/10000000000000</f>
        <v>2134.5730068282801</v>
      </c>
      <c r="S7019" s="1">
        <v>2.13457300682828E+16</v>
      </c>
      <c r="T7019" s="7">
        <f>TablaDatos[[#This Row],[Aux3]]/100000000000000</f>
        <v>200.10968701819999</v>
      </c>
      <c r="U7019" s="1">
        <v>2.001096870182E+16</v>
      </c>
      <c r="V7019">
        <v>158.30000000000001</v>
      </c>
      <c r="W7019">
        <v>97.6</v>
      </c>
    </row>
    <row r="7020" spans="1:23">
      <c r="A7020">
        <v>2015</v>
      </c>
      <c r="B7020">
        <v>57</v>
      </c>
      <c r="C7020" t="s">
        <v>23</v>
      </c>
      <c r="D7020" t="s">
        <v>73</v>
      </c>
      <c r="E7020" t="s">
        <v>18</v>
      </c>
      <c r="F7020" t="s">
        <v>24</v>
      </c>
      <c r="G7020" t="s">
        <v>28</v>
      </c>
      <c r="H7020" s="3">
        <v>27715.95</v>
      </c>
      <c r="I7020" t="s">
        <v>19</v>
      </c>
      <c r="J7020" t="s">
        <v>22</v>
      </c>
      <c r="K70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29.0083287317219</v>
      </c>
      <c r="L7020" s="6">
        <f>TablaDatos[[#This Row],[IMC_raw]]/1000000000000000</f>
        <v>2.90083287317219</v>
      </c>
      <c r="M7020" s="2">
        <v>2900832873172190</v>
      </c>
      <c r="N70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0" s="13">
        <f t="shared" si="109"/>
        <v>7019</v>
      </c>
      <c r="P7020" s="2" t="str">
        <f>IF(TablaDatos[[#This Row],[Diabetes]]=0,"No","Si")</f>
        <v>Si</v>
      </c>
      <c r="Q7020">
        <v>1</v>
      </c>
      <c r="R7020">
        <f>TablaDatos[[#This Row],[Aux2]]/10000000000000</f>
        <v>2476.79938113654</v>
      </c>
      <c r="S7020" s="1">
        <v>2.47679938113654E+16</v>
      </c>
      <c r="T7020" s="7">
        <f>TablaDatos[[#This Row],[Aux3]]/100000000000000</f>
        <v>228.664805642148</v>
      </c>
      <c r="U7020" s="1">
        <v>2.28664805642148E+16</v>
      </c>
      <c r="V7020">
        <v>158.9</v>
      </c>
      <c r="W7020">
        <v>94</v>
      </c>
    </row>
    <row r="7021" spans="1:23">
      <c r="A7021">
        <v>2015</v>
      </c>
      <c r="B7021">
        <v>59</v>
      </c>
      <c r="C7021" t="s">
        <v>16</v>
      </c>
      <c r="D7021" t="s">
        <v>38</v>
      </c>
      <c r="E7021" t="s">
        <v>18</v>
      </c>
      <c r="F7021" t="s">
        <v>19</v>
      </c>
      <c r="G7021" t="s">
        <v>28</v>
      </c>
      <c r="H7021" s="3">
        <v>37556.99</v>
      </c>
      <c r="I7021" t="s">
        <v>19</v>
      </c>
      <c r="J7021" t="s">
        <v>22</v>
      </c>
      <c r="K70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29.004250603372501</v>
      </c>
      <c r="L7021" s="5">
        <f>TablaDatos[[#This Row],[IMC_raw]]/1000000000000000</f>
        <v>29.004250603372501</v>
      </c>
      <c r="M7021" s="2">
        <v>2.90042506033725E+16</v>
      </c>
      <c r="N70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1" s="13">
        <f t="shared" si="109"/>
        <v>7020</v>
      </c>
      <c r="P7021" s="2" t="str">
        <f>IF(TablaDatos[[#This Row],[Diabetes]]=0,"No","Si")</f>
        <v>No</v>
      </c>
      <c r="Q7021">
        <v>0</v>
      </c>
      <c r="R7021">
        <f>TablaDatos[[#This Row],[Aux2]]/10000000000000</f>
        <v>214.25473092741601</v>
      </c>
      <c r="S7021" s="1">
        <v>2142547309274160</v>
      </c>
      <c r="T7021" s="7">
        <f>TablaDatos[[#This Row],[Aux3]]/100000000000000</f>
        <v>2.4034546658978302</v>
      </c>
      <c r="U7021" s="1">
        <v>240345466589783</v>
      </c>
      <c r="V7021">
        <v>148.1</v>
      </c>
      <c r="W7021">
        <v>97.1</v>
      </c>
    </row>
    <row r="7022" spans="1:23">
      <c r="A7022">
        <v>2015</v>
      </c>
      <c r="B7022">
        <v>64</v>
      </c>
      <c r="C7022" t="s">
        <v>16</v>
      </c>
      <c r="D7022" t="s">
        <v>30</v>
      </c>
      <c r="E7022" t="s">
        <v>18</v>
      </c>
      <c r="F7022" t="s">
        <v>24</v>
      </c>
      <c r="G7022" t="s">
        <v>28</v>
      </c>
      <c r="H7022" s="3">
        <v>19850.669999999998</v>
      </c>
      <c r="I7022" t="s">
        <v>21</v>
      </c>
      <c r="J7022" t="s">
        <v>22</v>
      </c>
      <c r="K70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28.991615817492601</v>
      </c>
      <c r="L7022" s="6">
        <f>TablaDatos[[#This Row],[IMC_raw]]/1000000000000000</f>
        <v>28.991615817492601</v>
      </c>
      <c r="M7022" s="2">
        <v>2.89916158174926E+16</v>
      </c>
      <c r="N70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2" s="13">
        <f t="shared" si="109"/>
        <v>7021</v>
      </c>
      <c r="P7022" s="2" t="str">
        <f>IF(TablaDatos[[#This Row],[Diabetes]]=0,"No","Si")</f>
        <v>No</v>
      </c>
      <c r="Q7022">
        <v>0</v>
      </c>
      <c r="R7022">
        <f>TablaDatos[[#This Row],[Aux2]]/10000000000000</f>
        <v>2241.3064391856501</v>
      </c>
      <c r="S7022" s="1">
        <v>2.24130643918565E+16</v>
      </c>
      <c r="T7022" s="7">
        <f>TablaDatos[[#This Row],[Aux3]]/100000000000000</f>
        <v>252.638981581579</v>
      </c>
      <c r="U7022" s="1">
        <v>2.52638981581579E+16</v>
      </c>
      <c r="V7022">
        <v>148.4</v>
      </c>
      <c r="W7022">
        <v>101.9</v>
      </c>
    </row>
    <row r="7023" spans="1:23">
      <c r="A7023">
        <v>2015</v>
      </c>
      <c r="B7023">
        <v>57</v>
      </c>
      <c r="C7023" t="s">
        <v>23</v>
      </c>
      <c r="D7023" t="s">
        <v>73</v>
      </c>
      <c r="E7023" t="s">
        <v>18</v>
      </c>
      <c r="F7023" t="s">
        <v>24</v>
      </c>
      <c r="G7023" t="s">
        <v>28</v>
      </c>
      <c r="H7023" s="3">
        <v>35185.17</v>
      </c>
      <c r="I7023" t="s">
        <v>21</v>
      </c>
      <c r="J7023" t="s">
        <v>18</v>
      </c>
      <c r="K70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28.958648276466096</v>
      </c>
      <c r="L7023" s="6">
        <f>TablaDatos[[#This Row],[IMC_raw]]/1000000000000000</f>
        <v>0.28958648276466098</v>
      </c>
      <c r="M7023" s="2">
        <v>289586482764661</v>
      </c>
      <c r="N70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3" s="13">
        <f t="shared" si="109"/>
        <v>7022</v>
      </c>
      <c r="P7023" s="2" t="str">
        <f>IF(TablaDatos[[#This Row],[Diabetes]]=0,"No","Si")</f>
        <v>No</v>
      </c>
      <c r="Q7023">
        <v>0</v>
      </c>
      <c r="R7023">
        <f>TablaDatos[[#This Row],[Aux2]]/10000000000000</f>
        <v>2281.9991562335399</v>
      </c>
      <c r="S7023" s="1">
        <v>2.28199915623354E+16</v>
      </c>
      <c r="T7023" s="7">
        <f>TablaDatos[[#This Row],[Aux3]]/100000000000000</f>
        <v>230.74910136200401</v>
      </c>
      <c r="U7023" s="1">
        <v>2.30749101362004E+16</v>
      </c>
      <c r="V7023">
        <v>156.5</v>
      </c>
      <c r="W7023">
        <v>94.2</v>
      </c>
    </row>
    <row r="7024" spans="1:23">
      <c r="A7024">
        <v>2015</v>
      </c>
      <c r="B7024">
        <v>59</v>
      </c>
      <c r="C7024" t="s">
        <v>23</v>
      </c>
      <c r="D7024" t="s">
        <v>29</v>
      </c>
      <c r="E7024" t="s">
        <v>18</v>
      </c>
      <c r="F7024" t="s">
        <v>35</v>
      </c>
      <c r="G7024" t="s">
        <v>28</v>
      </c>
      <c r="H7024" s="3">
        <v>19690.560000000001</v>
      </c>
      <c r="I7024" t="s">
        <v>19</v>
      </c>
      <c r="J7024" t="s">
        <v>18</v>
      </c>
      <c r="K70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28.952421649074502</v>
      </c>
      <c r="L7024" s="6">
        <f>TablaDatos[[#This Row],[IMC_raw]]/1000000000000000</f>
        <v>2.89524216490745</v>
      </c>
      <c r="M7024" s="2">
        <v>2895242164907450</v>
      </c>
      <c r="N70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4" s="13">
        <f t="shared" si="109"/>
        <v>7023</v>
      </c>
      <c r="P7024" s="2" t="str">
        <f>IF(TablaDatos[[#This Row],[Diabetes]]=0,"No","Si")</f>
        <v>No</v>
      </c>
      <c r="Q7024">
        <v>0</v>
      </c>
      <c r="R7024">
        <f>TablaDatos[[#This Row],[Aux2]]/10000000000000</f>
        <v>1992.15111129866</v>
      </c>
      <c r="S7024" s="1">
        <v>1.99215111129866E+16</v>
      </c>
      <c r="T7024" s="7">
        <f>TablaDatos[[#This Row],[Aux3]]/100000000000000</f>
        <v>211.774972700474</v>
      </c>
      <c r="U7024" s="1">
        <v>2.11774972700474E+16</v>
      </c>
      <c r="V7024">
        <v>153.19999999999999</v>
      </c>
      <c r="W7024">
        <v>92.9</v>
      </c>
    </row>
    <row r="7025" spans="1:23">
      <c r="A7025">
        <v>2015</v>
      </c>
      <c r="B7025">
        <v>57</v>
      </c>
      <c r="C7025" t="s">
        <v>23</v>
      </c>
      <c r="D7025" t="s">
        <v>17</v>
      </c>
      <c r="E7025" t="s">
        <v>18</v>
      </c>
      <c r="F7025" t="s">
        <v>35</v>
      </c>
      <c r="G7025" t="s">
        <v>28</v>
      </c>
      <c r="H7025" s="3">
        <v>28656.3</v>
      </c>
      <c r="I7025" t="s">
        <v>19</v>
      </c>
      <c r="J7025" t="s">
        <v>19</v>
      </c>
      <c r="K70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28.921067324404401</v>
      </c>
      <c r="L7025" s="5">
        <f>TablaDatos[[#This Row],[IMC_raw]]/1000000000000000</f>
        <v>28.921067324404401</v>
      </c>
      <c r="M7025" s="2">
        <v>2.89210673244044E+16</v>
      </c>
      <c r="N70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5" s="13">
        <f t="shared" si="109"/>
        <v>7024</v>
      </c>
      <c r="P7025" s="2" t="str">
        <f>IF(TablaDatos[[#This Row],[Diabetes]]=0,"No","Si")</f>
        <v>No</v>
      </c>
      <c r="Q7025">
        <v>0</v>
      </c>
      <c r="R7025">
        <f>TablaDatos[[#This Row],[Aux2]]/10000000000000</f>
        <v>2020.4968579474801</v>
      </c>
      <c r="S7025" s="1">
        <v>2.02049685794748E+16</v>
      </c>
      <c r="T7025" s="7">
        <f>TablaDatos[[#This Row],[Aux3]]/100000000000000</f>
        <v>25.611880297830801</v>
      </c>
      <c r="U7025" s="1">
        <v>2561188029783080</v>
      </c>
      <c r="V7025">
        <v>155.9</v>
      </c>
      <c r="W7025">
        <v>97.1</v>
      </c>
    </row>
    <row r="7026" spans="1:23">
      <c r="A7026">
        <v>2015</v>
      </c>
      <c r="B7026">
        <v>70</v>
      </c>
      <c r="C7026" t="s">
        <v>23</v>
      </c>
      <c r="D7026" t="s">
        <v>42</v>
      </c>
      <c r="E7026" t="s">
        <v>18</v>
      </c>
      <c r="F7026" t="s">
        <v>24</v>
      </c>
      <c r="G7026" t="s">
        <v>25</v>
      </c>
      <c r="H7026" s="3">
        <v>16213.25</v>
      </c>
      <c r="I7026" t="s">
        <v>21</v>
      </c>
      <c r="J7026" t="s">
        <v>22</v>
      </c>
      <c r="K70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28.847873566237496</v>
      </c>
      <c r="L7026" s="6">
        <f>TablaDatos[[#This Row],[IMC_raw]]/1000000000000000</f>
        <v>0.28847873566237497</v>
      </c>
      <c r="M7026" s="2">
        <v>288478735662375</v>
      </c>
      <c r="N70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6" s="13">
        <f t="shared" si="109"/>
        <v>7025</v>
      </c>
      <c r="P7026" s="2" t="str">
        <f>IF(TablaDatos[[#This Row],[Diabetes]]=0,"No","Si")</f>
        <v>No</v>
      </c>
      <c r="Q7026">
        <v>0</v>
      </c>
      <c r="R7026">
        <f>TablaDatos[[#This Row],[Aux2]]/10000000000000</f>
        <v>2430.9561923015999</v>
      </c>
      <c r="S7026" s="1">
        <v>2.4309561923016E+16</v>
      </c>
      <c r="T7026" s="7">
        <f>TablaDatos[[#This Row],[Aux3]]/100000000000000</f>
        <v>21.8486213785039</v>
      </c>
      <c r="U7026" s="1">
        <v>2184862137850390</v>
      </c>
      <c r="V7026">
        <v>168.1</v>
      </c>
      <c r="W7026">
        <v>99</v>
      </c>
    </row>
    <row r="7027" spans="1:23">
      <c r="A7027">
        <v>2015</v>
      </c>
      <c r="B7027">
        <v>56</v>
      </c>
      <c r="C7027" t="s">
        <v>23</v>
      </c>
      <c r="D7027" t="s">
        <v>17</v>
      </c>
      <c r="E7027" t="s">
        <v>18</v>
      </c>
      <c r="F7027" t="s">
        <v>24</v>
      </c>
      <c r="G7027" t="s">
        <v>28</v>
      </c>
      <c r="H7027" s="3">
        <v>22307.38</v>
      </c>
      <c r="I7027" t="s">
        <v>19</v>
      </c>
      <c r="J7027" t="s">
        <v>22</v>
      </c>
      <c r="K70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28.839145415687998</v>
      </c>
      <c r="L7027" s="5">
        <f>TablaDatos[[#This Row],[IMC_raw]]/1000000000000000</f>
        <v>2.8839145415687999</v>
      </c>
      <c r="M7027" s="2">
        <v>2883914541568800</v>
      </c>
      <c r="N70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7" s="13">
        <f t="shared" si="109"/>
        <v>7026</v>
      </c>
      <c r="P7027" s="2" t="str">
        <f>IF(TablaDatos[[#This Row],[Diabetes]]=0,"No","Si")</f>
        <v>No</v>
      </c>
      <c r="Q7027">
        <v>0</v>
      </c>
      <c r="R7027">
        <f>TablaDatos[[#This Row],[Aux2]]/10000000000000</f>
        <v>2023.21623048079</v>
      </c>
      <c r="S7027" s="1">
        <v>2.02321623048079E+16</v>
      </c>
      <c r="T7027" s="7">
        <f>TablaDatos[[#This Row],[Aux3]]/100000000000000</f>
        <v>264.77667076268699</v>
      </c>
      <c r="U7027" s="1">
        <v>2.64776670762687E+16</v>
      </c>
      <c r="V7027">
        <v>160.30000000000001</v>
      </c>
      <c r="W7027">
        <v>94.8</v>
      </c>
    </row>
    <row r="7028" spans="1:23">
      <c r="A7028">
        <v>2015</v>
      </c>
      <c r="B7028">
        <v>55</v>
      </c>
      <c r="C7028" t="s">
        <v>23</v>
      </c>
      <c r="D7028" t="s">
        <v>72</v>
      </c>
      <c r="E7028" t="s">
        <v>18</v>
      </c>
      <c r="F7028" t="s">
        <v>24</v>
      </c>
      <c r="G7028" t="s">
        <v>28</v>
      </c>
      <c r="H7028" s="3">
        <v>20157.71</v>
      </c>
      <c r="I7028" t="s">
        <v>19</v>
      </c>
      <c r="J7028" t="s">
        <v>22</v>
      </c>
      <c r="K70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28.829953680595899</v>
      </c>
      <c r="L7028" s="5">
        <f>TablaDatos[[#This Row],[IMC_raw]]/1000000000000000</f>
        <v>28.829953680595899</v>
      </c>
      <c r="M7028" s="2">
        <v>2.88299536805959E+16</v>
      </c>
      <c r="N70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8" s="13">
        <f t="shared" si="109"/>
        <v>7027</v>
      </c>
      <c r="P7028" s="2" t="str">
        <f>IF(TablaDatos[[#This Row],[Diabetes]]=0,"No","Si")</f>
        <v>No</v>
      </c>
      <c r="Q7028">
        <v>0</v>
      </c>
      <c r="R7028">
        <f>TablaDatos[[#This Row],[Aux2]]/10000000000000</f>
        <v>196.915355593101</v>
      </c>
      <c r="S7028" s="1">
        <v>1969153555931010</v>
      </c>
      <c r="T7028" s="7">
        <f>TablaDatos[[#This Row],[Aux3]]/100000000000000</f>
        <v>233.74347476217901</v>
      </c>
      <c r="U7028" s="1">
        <v>2.33743474762179E+16</v>
      </c>
      <c r="V7028">
        <v>153</v>
      </c>
      <c r="W7028">
        <v>85.6</v>
      </c>
    </row>
    <row r="7029" spans="1:23">
      <c r="A7029">
        <v>2015</v>
      </c>
      <c r="B7029">
        <v>64</v>
      </c>
      <c r="C7029" t="s">
        <v>23</v>
      </c>
      <c r="D7029" t="s">
        <v>17</v>
      </c>
      <c r="E7029" t="s">
        <v>18</v>
      </c>
      <c r="F7029" t="s">
        <v>19</v>
      </c>
      <c r="G7029" t="s">
        <v>28</v>
      </c>
      <c r="H7029" s="3">
        <v>18533.330000000002</v>
      </c>
      <c r="I7029" t="s">
        <v>19</v>
      </c>
      <c r="J7029" t="s">
        <v>22</v>
      </c>
      <c r="K70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28.787888356349999</v>
      </c>
      <c r="L7029" s="5">
        <f>TablaDatos[[#This Row],[IMC_raw]]/1000000000000000</f>
        <v>28.787888356349999</v>
      </c>
      <c r="M7029" s="2">
        <v>2.878788835635E+16</v>
      </c>
      <c r="N70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29" s="13">
        <f t="shared" si="109"/>
        <v>7028</v>
      </c>
      <c r="P7029" s="2" t="str">
        <f>IF(TablaDatos[[#This Row],[Diabetes]]=0,"No","Si")</f>
        <v>No</v>
      </c>
      <c r="Q7029">
        <v>0</v>
      </c>
      <c r="R7029">
        <f>TablaDatos[[#This Row],[Aux2]]/10000000000000</f>
        <v>2223.0812616696999</v>
      </c>
      <c r="S7029" s="1">
        <v>2.2230812616697E+16</v>
      </c>
      <c r="T7029" s="7">
        <f>TablaDatos[[#This Row],[Aux3]]/100000000000000</f>
        <v>236.19785261829199</v>
      </c>
      <c r="U7029" s="1">
        <v>2.36197852618292E+16</v>
      </c>
      <c r="V7029">
        <v>159</v>
      </c>
      <c r="W7029">
        <v>92.4</v>
      </c>
    </row>
    <row r="7030" spans="1:23">
      <c r="A7030">
        <v>2015</v>
      </c>
      <c r="B7030">
        <v>67</v>
      </c>
      <c r="C7030" t="s">
        <v>23</v>
      </c>
      <c r="D7030" t="s">
        <v>38</v>
      </c>
      <c r="E7030" t="s">
        <v>18</v>
      </c>
      <c r="F7030" t="s">
        <v>24</v>
      </c>
      <c r="G7030" t="s">
        <v>25</v>
      </c>
      <c r="H7030" s="3">
        <v>5878.97</v>
      </c>
      <c r="I7030" t="s">
        <v>21</v>
      </c>
      <c r="J7030" t="s">
        <v>22</v>
      </c>
      <c r="K70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28.7853200138311</v>
      </c>
      <c r="L7030" s="6">
        <f>TablaDatos[[#This Row],[IMC_raw]]/1000000000000000</f>
        <v>28.7853200138311</v>
      </c>
      <c r="M7030" s="2">
        <v>2.87853200138311E+16</v>
      </c>
      <c r="N70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0" s="13">
        <f t="shared" si="109"/>
        <v>7029</v>
      </c>
      <c r="P7030" s="2" t="str">
        <f>IF(TablaDatos[[#This Row],[Diabetes]]=0,"No","Si")</f>
        <v>No</v>
      </c>
      <c r="Q7030">
        <v>0</v>
      </c>
      <c r="R7030">
        <f>TablaDatos[[#This Row],[Aux2]]/10000000000000</f>
        <v>212.33431482489399</v>
      </c>
      <c r="S7030" s="1">
        <v>2123343148248940</v>
      </c>
      <c r="T7030" s="7">
        <f>TablaDatos[[#This Row],[Aux3]]/100000000000000</f>
        <v>226.186524441318</v>
      </c>
      <c r="U7030" s="1">
        <v>2.26186524441318E+16</v>
      </c>
      <c r="V7030">
        <v>155.30000000000001</v>
      </c>
      <c r="W7030">
        <v>91.4</v>
      </c>
    </row>
    <row r="7031" spans="1:23">
      <c r="A7031">
        <v>2015</v>
      </c>
      <c r="B7031">
        <v>58</v>
      </c>
      <c r="C7031" t="s">
        <v>23</v>
      </c>
      <c r="D7031" t="s">
        <v>36</v>
      </c>
      <c r="E7031" t="s">
        <v>21</v>
      </c>
      <c r="F7031" t="s">
        <v>19</v>
      </c>
      <c r="G7031" t="s">
        <v>28</v>
      </c>
      <c r="H7031" s="3">
        <v>21096.2</v>
      </c>
      <c r="I7031" t="s">
        <v>19</v>
      </c>
      <c r="J7031" t="s">
        <v>18</v>
      </c>
      <c r="K70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28.767832303342402</v>
      </c>
      <c r="L7031" s="5">
        <f>TablaDatos[[#This Row],[IMC_raw]]/1000000000000000</f>
        <v>2.8767832303342402</v>
      </c>
      <c r="M7031" s="2">
        <v>2876783230334240</v>
      </c>
      <c r="N70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1" s="13">
        <f t="shared" si="109"/>
        <v>7030</v>
      </c>
      <c r="P7031" s="2" t="str">
        <f>IF(TablaDatos[[#This Row],[Diabetes]]=0,"No","Si")</f>
        <v>No</v>
      </c>
      <c r="Q7031">
        <v>0</v>
      </c>
      <c r="R7031">
        <f>TablaDatos[[#This Row],[Aux2]]/10000000000000</f>
        <v>2179.87740343409</v>
      </c>
      <c r="S7031" s="1">
        <v>2.17987740343409E+16</v>
      </c>
      <c r="T7031" s="7">
        <f>TablaDatos[[#This Row],[Aux3]]/100000000000000</f>
        <v>197.004165717566</v>
      </c>
      <c r="U7031" s="1">
        <v>1.97004165717566E+16</v>
      </c>
      <c r="V7031">
        <v>163.19999999999999</v>
      </c>
      <c r="W7031">
        <v>98.9</v>
      </c>
    </row>
    <row r="7032" spans="1:23">
      <c r="A7032">
        <v>2015</v>
      </c>
      <c r="B7032">
        <v>61</v>
      </c>
      <c r="C7032" t="s">
        <v>23</v>
      </c>
      <c r="D7032" t="s">
        <v>17</v>
      </c>
      <c r="E7032" t="s">
        <v>19</v>
      </c>
      <c r="F7032" t="s">
        <v>24</v>
      </c>
      <c r="G7032" t="s">
        <v>28</v>
      </c>
      <c r="H7032" s="3">
        <v>17543.13</v>
      </c>
      <c r="I7032" t="s">
        <v>21</v>
      </c>
      <c r="J7032" t="s">
        <v>19</v>
      </c>
      <c r="K70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28.757664609493602</v>
      </c>
      <c r="L7032" s="5">
        <f>TablaDatos[[#This Row],[IMC_raw]]/1000000000000000</f>
        <v>2.8757664609493601</v>
      </c>
      <c r="M7032" s="2">
        <v>2875766460949360</v>
      </c>
      <c r="N70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2" s="13">
        <f t="shared" si="109"/>
        <v>7031</v>
      </c>
      <c r="P7032" s="2" t="str">
        <f>IF(TablaDatos[[#This Row],[Diabetes]]=0,"No","Si")</f>
        <v>No</v>
      </c>
      <c r="Q7032">
        <v>0</v>
      </c>
      <c r="R7032">
        <f>TablaDatos[[#This Row],[Aux2]]/10000000000000</f>
        <v>236.322932588068</v>
      </c>
      <c r="S7032" s="1">
        <v>2363229325880680</v>
      </c>
      <c r="T7032" s="7">
        <f>TablaDatos[[#This Row],[Aux3]]/100000000000000</f>
        <v>268.42505296177097</v>
      </c>
      <c r="U7032" s="1">
        <v>2.68425052961771E+16</v>
      </c>
      <c r="V7032">
        <v>164.8</v>
      </c>
      <c r="W7032">
        <v>91.6</v>
      </c>
    </row>
    <row r="7033" spans="1:23">
      <c r="A7033">
        <v>2015</v>
      </c>
      <c r="B7033">
        <v>71</v>
      </c>
      <c r="C7033" t="s">
        <v>16</v>
      </c>
      <c r="D7033" t="s">
        <v>73</v>
      </c>
      <c r="E7033" t="s">
        <v>21</v>
      </c>
      <c r="F7033" t="s">
        <v>24</v>
      </c>
      <c r="G7033" t="s">
        <v>25</v>
      </c>
      <c r="H7033" s="3">
        <v>39820.85</v>
      </c>
      <c r="I7033" t="s">
        <v>21</v>
      </c>
      <c r="J7033" t="s">
        <v>18</v>
      </c>
      <c r="K70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28.751270221935901</v>
      </c>
      <c r="L7033" s="6">
        <f>TablaDatos[[#This Row],[IMC_raw]]/1000000000000000</f>
        <v>2.8751270221935901</v>
      </c>
      <c r="M7033" s="2">
        <v>2875127022193590</v>
      </c>
      <c r="N70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3" s="13">
        <f t="shared" si="109"/>
        <v>7032</v>
      </c>
      <c r="P7033" s="2" t="str">
        <f>IF(TablaDatos[[#This Row],[Diabetes]]=0,"No","Si")</f>
        <v>No</v>
      </c>
      <c r="Q7033">
        <v>0</v>
      </c>
      <c r="R7033">
        <f>TablaDatos[[#This Row],[Aux2]]/10000000000000</f>
        <v>2333.4707436547401</v>
      </c>
      <c r="S7033" s="1">
        <v>2.33347074365474E+16</v>
      </c>
      <c r="T7033" s="7">
        <f>TablaDatos[[#This Row],[Aux3]]/100000000000000</f>
        <v>259.228148014515</v>
      </c>
      <c r="U7033" s="1">
        <v>2.59228148014515E+16</v>
      </c>
      <c r="V7033">
        <v>177.5</v>
      </c>
      <c r="W7033">
        <v>99.6</v>
      </c>
    </row>
    <row r="7034" spans="1:23">
      <c r="A7034">
        <v>2015</v>
      </c>
      <c r="B7034">
        <v>72</v>
      </c>
      <c r="C7034" t="s">
        <v>23</v>
      </c>
      <c r="D7034" t="s">
        <v>72</v>
      </c>
      <c r="E7034" t="s">
        <v>31</v>
      </c>
      <c r="F7034" t="s">
        <v>24</v>
      </c>
      <c r="G7034" t="s">
        <v>25</v>
      </c>
      <c r="H7034" s="3">
        <v>17672.11</v>
      </c>
      <c r="I7034" t="s">
        <v>21</v>
      </c>
      <c r="J7034" t="s">
        <v>18</v>
      </c>
      <c r="K70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28.687597566529899</v>
      </c>
      <c r="L7034" s="5">
        <f>TablaDatos[[#This Row],[IMC_raw]]/1000000000000000</f>
        <v>28.687597566529899</v>
      </c>
      <c r="M7034" s="2">
        <v>2.86875975665299E+16</v>
      </c>
      <c r="N70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4" s="13">
        <f t="shared" si="109"/>
        <v>7033</v>
      </c>
      <c r="P7034" s="2" t="str">
        <f>IF(TablaDatos[[#This Row],[Diabetes]]=0,"No","Si")</f>
        <v>No</v>
      </c>
      <c r="Q7034">
        <v>0</v>
      </c>
      <c r="R7034">
        <f>TablaDatos[[#This Row],[Aux2]]/10000000000000</f>
        <v>2088.4296666883101</v>
      </c>
      <c r="S7034" s="1">
        <v>2.08842966668831E+16</v>
      </c>
      <c r="T7034" s="7">
        <f>TablaDatos[[#This Row],[Aux3]]/100000000000000</f>
        <v>218.506551892679</v>
      </c>
      <c r="U7034" s="1">
        <v>2.18506551892679E+16</v>
      </c>
      <c r="V7034">
        <v>161.5</v>
      </c>
      <c r="W7034">
        <v>103</v>
      </c>
    </row>
    <row r="7035" spans="1:23">
      <c r="A7035">
        <v>2015</v>
      </c>
      <c r="B7035">
        <v>52</v>
      </c>
      <c r="C7035" t="s">
        <v>23</v>
      </c>
      <c r="D7035" t="s">
        <v>34</v>
      </c>
      <c r="E7035" t="s">
        <v>18</v>
      </c>
      <c r="F7035" t="s">
        <v>40</v>
      </c>
      <c r="G7035" t="s">
        <v>20</v>
      </c>
      <c r="H7035" s="3">
        <v>12196</v>
      </c>
      <c r="I7035" t="s">
        <v>19</v>
      </c>
      <c r="J7035" t="s">
        <v>18</v>
      </c>
      <c r="K70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28.684915082613799</v>
      </c>
      <c r="L7035" s="5">
        <f>TablaDatos[[#This Row],[IMC_raw]]/1000000000000000</f>
        <v>28.684915082613799</v>
      </c>
      <c r="M7035" s="2">
        <v>2.86849150826138E+16</v>
      </c>
      <c r="N70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5" s="13">
        <f t="shared" si="109"/>
        <v>7034</v>
      </c>
      <c r="P7035" s="2" t="str">
        <f>IF(TablaDatos[[#This Row],[Diabetes]]=0,"No","Si")</f>
        <v>No</v>
      </c>
      <c r="Q7035">
        <v>0</v>
      </c>
      <c r="R7035">
        <f>TablaDatos[[#This Row],[Aux2]]/10000000000000</f>
        <v>187.40488615432599</v>
      </c>
      <c r="S7035" s="1">
        <v>1874048861543260</v>
      </c>
      <c r="T7035" s="7">
        <f>TablaDatos[[#This Row],[Aux3]]/100000000000000</f>
        <v>191.27515631887701</v>
      </c>
      <c r="U7035" s="1">
        <v>1.91275156318877E+16</v>
      </c>
      <c r="V7035">
        <v>145.9</v>
      </c>
      <c r="W7035">
        <v>79.5</v>
      </c>
    </row>
    <row r="7036" spans="1:23">
      <c r="A7036">
        <v>2015</v>
      </c>
      <c r="B7036">
        <v>52</v>
      </c>
      <c r="C7036" t="s">
        <v>23</v>
      </c>
      <c r="D7036" t="s">
        <v>42</v>
      </c>
      <c r="E7036" t="s">
        <v>18</v>
      </c>
      <c r="F7036" t="s">
        <v>35</v>
      </c>
      <c r="G7036" t="s">
        <v>20</v>
      </c>
      <c r="H7036" s="3">
        <v>19181.03</v>
      </c>
      <c r="I7036" t="s">
        <v>21</v>
      </c>
      <c r="J7036" t="s">
        <v>18</v>
      </c>
      <c r="K70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28.681224088420599</v>
      </c>
      <c r="L7036" s="5">
        <f>TablaDatos[[#This Row],[IMC_raw]]/1000000000000000</f>
        <v>28.681224088420599</v>
      </c>
      <c r="M7036" s="2">
        <v>2.86812240884206E+16</v>
      </c>
      <c r="N70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6" s="13">
        <f t="shared" si="109"/>
        <v>7035</v>
      </c>
      <c r="P7036" s="2" t="str">
        <f>IF(TablaDatos[[#This Row],[Diabetes]]=0,"No","Si")</f>
        <v>No</v>
      </c>
      <c r="Q7036">
        <v>0</v>
      </c>
      <c r="R7036">
        <f>TablaDatos[[#This Row],[Aux2]]/10000000000000</f>
        <v>213.86311491418999</v>
      </c>
      <c r="S7036" s="1">
        <v>2138631149141900</v>
      </c>
      <c r="T7036" s="7">
        <f>TablaDatos[[#This Row],[Aux3]]/100000000000000</f>
        <v>222.32199558112401</v>
      </c>
      <c r="U7036" s="1">
        <v>2.22321995581124E+16</v>
      </c>
      <c r="V7036">
        <v>143.5</v>
      </c>
      <c r="W7036">
        <v>93.1</v>
      </c>
    </row>
    <row r="7037" spans="1:23">
      <c r="A7037">
        <v>2015</v>
      </c>
      <c r="B7037">
        <v>73</v>
      </c>
      <c r="C7037" t="s">
        <v>23</v>
      </c>
      <c r="D7037" t="s">
        <v>37</v>
      </c>
      <c r="E7037" t="s">
        <v>31</v>
      </c>
      <c r="F7037" t="s">
        <v>24</v>
      </c>
      <c r="G7037" t="s">
        <v>25</v>
      </c>
      <c r="H7037" s="3">
        <v>13604.31</v>
      </c>
      <c r="I7037" t="s">
        <v>21</v>
      </c>
      <c r="J7037" t="s">
        <v>22</v>
      </c>
      <c r="K70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28.602089500988498</v>
      </c>
      <c r="L7037" s="5">
        <f>TablaDatos[[#This Row],[IMC_raw]]/1000000000000000</f>
        <v>2.8602089500988499</v>
      </c>
      <c r="M7037" s="2">
        <v>2860208950098850</v>
      </c>
      <c r="N70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7" s="13">
        <f t="shared" si="109"/>
        <v>7036</v>
      </c>
      <c r="P7037" s="2" t="str">
        <f>IF(TablaDatos[[#This Row],[Diabetes]]=0,"No","Si")</f>
        <v>No</v>
      </c>
      <c r="Q7037">
        <v>0</v>
      </c>
      <c r="R7037">
        <f>TablaDatos[[#This Row],[Aux2]]/10000000000000</f>
        <v>2332.4484496731602</v>
      </c>
      <c r="S7037" s="1">
        <v>2.33244844967316E+16</v>
      </c>
      <c r="T7037" s="7">
        <f>TablaDatos[[#This Row],[Aux3]]/100000000000000</f>
        <v>240.62668711519001</v>
      </c>
      <c r="U7037" s="1">
        <v>2.4062668711519E+16</v>
      </c>
      <c r="V7037">
        <v>178.3</v>
      </c>
      <c r="W7037">
        <v>97.3</v>
      </c>
    </row>
    <row r="7038" spans="1:23">
      <c r="A7038">
        <v>2015</v>
      </c>
      <c r="B7038">
        <v>54</v>
      </c>
      <c r="C7038" t="s">
        <v>23</v>
      </c>
      <c r="D7038" t="s">
        <v>74</v>
      </c>
      <c r="E7038" t="s">
        <v>18</v>
      </c>
      <c r="F7038" t="s">
        <v>35</v>
      </c>
      <c r="G7038" t="s">
        <v>20</v>
      </c>
      <c r="H7038" s="3">
        <v>19604.57</v>
      </c>
      <c r="I7038" t="s">
        <v>19</v>
      </c>
      <c r="J7038" t="s">
        <v>19</v>
      </c>
      <c r="K70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28.586655037493799</v>
      </c>
      <c r="L7038" s="6">
        <f>TablaDatos[[#This Row],[IMC_raw]]/1000000000000000</f>
        <v>28.586655037493799</v>
      </c>
      <c r="M7038" s="2">
        <v>2.85866550374938E+16</v>
      </c>
      <c r="N70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8" s="13">
        <f t="shared" si="109"/>
        <v>7037</v>
      </c>
      <c r="P7038" s="2" t="str">
        <f>IF(TablaDatos[[#This Row],[Diabetes]]=0,"No","Si")</f>
        <v>No</v>
      </c>
      <c r="Q7038">
        <v>0</v>
      </c>
      <c r="R7038">
        <f>TablaDatos[[#This Row],[Aux2]]/10000000000000</f>
        <v>209.735270976099</v>
      </c>
      <c r="S7038" s="1">
        <v>2097352709760990</v>
      </c>
      <c r="T7038" s="7">
        <f>TablaDatos[[#This Row],[Aux3]]/100000000000000</f>
        <v>190.96541064352201</v>
      </c>
      <c r="U7038" s="1">
        <v>1.90965410643522E+16</v>
      </c>
      <c r="V7038">
        <v>149.1</v>
      </c>
      <c r="W7038">
        <v>81.099999999999994</v>
      </c>
    </row>
    <row r="7039" spans="1:23">
      <c r="A7039">
        <v>2015</v>
      </c>
      <c r="B7039">
        <v>65</v>
      </c>
      <c r="C7039" t="s">
        <v>23</v>
      </c>
      <c r="D7039" t="s">
        <v>29</v>
      </c>
      <c r="E7039" t="s">
        <v>21</v>
      </c>
      <c r="F7039" t="s">
        <v>19</v>
      </c>
      <c r="G7039" t="s">
        <v>25</v>
      </c>
      <c r="H7039" s="3">
        <v>18136.55</v>
      </c>
      <c r="I7039" t="s">
        <v>21</v>
      </c>
      <c r="J7039" t="s">
        <v>18</v>
      </c>
      <c r="K70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28.583167959137999</v>
      </c>
      <c r="L7039" s="6">
        <f>TablaDatos[[#This Row],[IMC_raw]]/100000000000000</f>
        <v>28.583167959137999</v>
      </c>
      <c r="M7039" s="2">
        <v>2858316795913800</v>
      </c>
      <c r="N70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39" s="13">
        <f t="shared" si="109"/>
        <v>7038</v>
      </c>
      <c r="P7039" s="2" t="str">
        <f>IF(TablaDatos[[#This Row],[Diabetes]]=0,"No","Si")</f>
        <v>No</v>
      </c>
      <c r="Q7039">
        <v>0</v>
      </c>
      <c r="R7039">
        <f>TablaDatos[[#This Row],[Aux2]]/10000000000000</f>
        <v>218.45638785483999</v>
      </c>
      <c r="S7039" s="1">
        <v>2184563878548400</v>
      </c>
      <c r="T7039" s="7">
        <f>TablaDatos[[#This Row],[Aux3]]/100000000000000</f>
        <v>205.76640965886401</v>
      </c>
      <c r="U7039" s="1">
        <v>2.05766409658864E+16</v>
      </c>
      <c r="V7039">
        <v>156.69999999999999</v>
      </c>
      <c r="W7039">
        <v>96.8</v>
      </c>
    </row>
    <row r="7040" spans="1:23">
      <c r="A7040">
        <v>2015</v>
      </c>
      <c r="B7040">
        <v>57</v>
      </c>
      <c r="C7040" t="s">
        <v>16</v>
      </c>
      <c r="D7040" t="s">
        <v>17</v>
      </c>
      <c r="E7040" t="s">
        <v>21</v>
      </c>
      <c r="F7040" t="s">
        <v>24</v>
      </c>
      <c r="G7040" t="s">
        <v>28</v>
      </c>
      <c r="H7040" s="3">
        <v>22508.18</v>
      </c>
      <c r="I7040" t="s">
        <v>21</v>
      </c>
      <c r="J7040" t="s">
        <v>18</v>
      </c>
      <c r="K70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28.566272857800499</v>
      </c>
      <c r="L7040" s="5">
        <f>TablaDatos[[#This Row],[IMC_raw]]/1000000000000000</f>
        <v>28.566272857800499</v>
      </c>
      <c r="M7040" s="2">
        <v>2.85662728578005E+16</v>
      </c>
      <c r="N70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0" s="13">
        <f t="shared" si="109"/>
        <v>7039</v>
      </c>
      <c r="P7040" s="2" t="str">
        <f>IF(TablaDatos[[#This Row],[Diabetes]]=0,"No","Si")</f>
        <v>Si</v>
      </c>
      <c r="Q7040">
        <v>1</v>
      </c>
      <c r="R7040">
        <f>TablaDatos[[#This Row],[Aux2]]/10000000000000</f>
        <v>2402.8414618189199</v>
      </c>
      <c r="S7040" s="1">
        <v>2.40284146181892E+16</v>
      </c>
      <c r="T7040" s="7">
        <f>TablaDatos[[#This Row],[Aux3]]/100000000000000</f>
        <v>25.6698570244675</v>
      </c>
      <c r="U7040" s="1">
        <v>2566985702446750</v>
      </c>
      <c r="V7040">
        <v>168</v>
      </c>
      <c r="W7040">
        <v>102.9</v>
      </c>
    </row>
    <row r="7041" spans="1:23">
      <c r="A7041">
        <v>2015</v>
      </c>
      <c r="B7041">
        <v>62</v>
      </c>
      <c r="C7041" t="s">
        <v>16</v>
      </c>
      <c r="D7041" t="s">
        <v>37</v>
      </c>
      <c r="E7041" t="s">
        <v>19</v>
      </c>
      <c r="F7041" t="s">
        <v>19</v>
      </c>
      <c r="G7041" t="s">
        <v>28</v>
      </c>
      <c r="H7041" s="3">
        <v>15689.43</v>
      </c>
      <c r="I7041" t="s">
        <v>19</v>
      </c>
      <c r="J7041" t="s">
        <v>22</v>
      </c>
      <c r="K70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28.558642869898598</v>
      </c>
      <c r="L7041" s="6">
        <f>TablaDatos[[#This Row],[IMC_raw]]/1000000000000000</f>
        <v>28.558642869898598</v>
      </c>
      <c r="M7041" s="2">
        <v>2.85586428698986E+16</v>
      </c>
      <c r="N70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1" s="13">
        <f t="shared" si="109"/>
        <v>7040</v>
      </c>
      <c r="P7041" s="2" t="str">
        <f>IF(TablaDatos[[#This Row],[Diabetes]]=0,"No","Si")</f>
        <v>Si</v>
      </c>
      <c r="Q7041">
        <v>1</v>
      </c>
      <c r="R7041">
        <f>TablaDatos[[#This Row],[Aux2]]/10000000000000</f>
        <v>1908.7436860436501</v>
      </c>
      <c r="S7041" s="1">
        <v>1.90874368604365E+16</v>
      </c>
      <c r="T7041" s="7">
        <f>TablaDatos[[#This Row],[Aux3]]/100000000000000</f>
        <v>22.5833057375872</v>
      </c>
      <c r="U7041" s="1">
        <v>2258330573758720</v>
      </c>
      <c r="V7041">
        <v>153.4</v>
      </c>
      <c r="W7041">
        <v>98</v>
      </c>
    </row>
    <row r="7042" spans="1:23">
      <c r="A7042">
        <v>2015</v>
      </c>
      <c r="B7042">
        <v>60</v>
      </c>
      <c r="C7042" t="s">
        <v>16</v>
      </c>
      <c r="D7042" t="s">
        <v>30</v>
      </c>
      <c r="E7042" t="s">
        <v>19</v>
      </c>
      <c r="F7042" t="s">
        <v>19</v>
      </c>
      <c r="G7042" t="s">
        <v>28</v>
      </c>
      <c r="H7042" s="3">
        <v>17468.75</v>
      </c>
      <c r="I7042" t="s">
        <v>21</v>
      </c>
      <c r="J7042" t="s">
        <v>18</v>
      </c>
      <c r="K70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28.5565858479635</v>
      </c>
      <c r="L7042" s="5">
        <f>TablaDatos[[#This Row],[IMC_raw]]/1000000000000000</f>
        <v>28.5565858479635</v>
      </c>
      <c r="M7042" s="2">
        <v>2.85565858479635E+16</v>
      </c>
      <c r="N70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2" s="13">
        <f t="shared" ref="O7042:O7105" si="110">O7041+1</f>
        <v>7041</v>
      </c>
      <c r="P7042" s="2" t="str">
        <f>IF(TablaDatos[[#This Row],[Diabetes]]=0,"No","Si")</f>
        <v>No</v>
      </c>
      <c r="Q7042">
        <v>0</v>
      </c>
      <c r="R7042">
        <f>TablaDatos[[#This Row],[Aux2]]/10000000000000</f>
        <v>2197.87103474786</v>
      </c>
      <c r="S7042" s="1">
        <v>2.19787103474786E+16</v>
      </c>
      <c r="T7042" s="7">
        <f>TablaDatos[[#This Row],[Aux3]]/100000000000000</f>
        <v>236.43735788555099</v>
      </c>
      <c r="U7042" s="1">
        <v>2.36437357885551E+16</v>
      </c>
      <c r="V7042">
        <v>168</v>
      </c>
      <c r="W7042">
        <v>97.7</v>
      </c>
    </row>
    <row r="7043" spans="1:23">
      <c r="A7043">
        <v>2015</v>
      </c>
      <c r="B7043">
        <v>68</v>
      </c>
      <c r="C7043" t="s">
        <v>23</v>
      </c>
      <c r="D7043" t="s">
        <v>72</v>
      </c>
      <c r="E7043" t="s">
        <v>18</v>
      </c>
      <c r="F7043" t="s">
        <v>24</v>
      </c>
      <c r="G7043" t="s">
        <v>25</v>
      </c>
      <c r="H7043" s="3">
        <v>10822.35</v>
      </c>
      <c r="I7043" t="s">
        <v>21</v>
      </c>
      <c r="J7043" t="s">
        <v>22</v>
      </c>
      <c r="K70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28.5298522720392</v>
      </c>
      <c r="L7043" s="5">
        <f>TablaDatos[[#This Row],[IMC_raw]]/1000000000000000</f>
        <v>28.5298522720392</v>
      </c>
      <c r="M7043" s="2">
        <v>2.85298522720392E+16</v>
      </c>
      <c r="N70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3" s="13">
        <f t="shared" si="110"/>
        <v>7042</v>
      </c>
      <c r="P7043" s="2" t="str">
        <f>IF(TablaDatos[[#This Row],[Diabetes]]=0,"No","Si")</f>
        <v>No</v>
      </c>
      <c r="Q7043">
        <v>0</v>
      </c>
      <c r="R7043">
        <f>TablaDatos[[#This Row],[Aux2]]/10000000000000</f>
        <v>2347.4246895431302</v>
      </c>
      <c r="S7043" s="1">
        <v>2.34742468954313E+16</v>
      </c>
      <c r="T7043" s="7">
        <f>TablaDatos[[#This Row],[Aux3]]/100000000000000</f>
        <v>24.9755901196236</v>
      </c>
      <c r="U7043" s="1">
        <v>2497559011962360</v>
      </c>
      <c r="V7043">
        <v>149.5</v>
      </c>
      <c r="W7043">
        <v>88.1</v>
      </c>
    </row>
    <row r="7044" spans="1:23">
      <c r="A7044">
        <v>2015</v>
      </c>
      <c r="B7044">
        <v>53</v>
      </c>
      <c r="C7044" t="s">
        <v>16</v>
      </c>
      <c r="D7044" t="s">
        <v>42</v>
      </c>
      <c r="E7044" t="s">
        <v>18</v>
      </c>
      <c r="F7044" t="s">
        <v>24</v>
      </c>
      <c r="G7044" t="s">
        <v>20</v>
      </c>
      <c r="H7044" s="3">
        <v>26194.41</v>
      </c>
      <c r="I7044" t="s">
        <v>21</v>
      </c>
      <c r="J7044" t="s">
        <v>18</v>
      </c>
      <c r="K70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28.4550567297482</v>
      </c>
      <c r="L7044" s="5">
        <f>TablaDatos[[#This Row],[IMC_raw]]/1000000000000000</f>
        <v>28.4550567297482</v>
      </c>
      <c r="M7044" s="2">
        <v>2.84550567297482E+16</v>
      </c>
      <c r="N70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4" s="13">
        <f t="shared" si="110"/>
        <v>7043</v>
      </c>
      <c r="P7044" s="2" t="str">
        <f>IF(TablaDatos[[#This Row],[Diabetes]]=0,"No","Si")</f>
        <v>No</v>
      </c>
      <c r="Q7044">
        <v>0</v>
      </c>
      <c r="R7044">
        <f>TablaDatos[[#This Row],[Aux2]]/10000000000000</f>
        <v>229.44973223037201</v>
      </c>
      <c r="S7044" s="1">
        <v>2294497322303720</v>
      </c>
      <c r="T7044" s="7">
        <f>TablaDatos[[#This Row],[Aux3]]/100000000000000</f>
        <v>247.83573668648</v>
      </c>
      <c r="U7044" s="1">
        <v>2.4783573668648E+16</v>
      </c>
      <c r="V7044">
        <v>153.1</v>
      </c>
      <c r="W7044">
        <v>90.7</v>
      </c>
    </row>
    <row r="7045" spans="1:23">
      <c r="A7045">
        <v>2015</v>
      </c>
      <c r="B7045">
        <v>61</v>
      </c>
      <c r="C7045" t="s">
        <v>23</v>
      </c>
      <c r="D7045" t="s">
        <v>72</v>
      </c>
      <c r="E7045" t="s">
        <v>18</v>
      </c>
      <c r="F7045" t="s">
        <v>40</v>
      </c>
      <c r="G7045" t="s">
        <v>28</v>
      </c>
      <c r="H7045" s="3">
        <v>12662.54</v>
      </c>
      <c r="I7045" t="s">
        <v>19</v>
      </c>
      <c r="J7045" t="s">
        <v>18</v>
      </c>
      <c r="K70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28.4450756417679</v>
      </c>
      <c r="L7045" s="6">
        <f>TablaDatos[[#This Row],[IMC_raw]]/1000000000000000</f>
        <v>2.8445075641767898</v>
      </c>
      <c r="M7045" s="2">
        <v>2844507564176790</v>
      </c>
      <c r="N70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5" s="13">
        <f t="shared" si="110"/>
        <v>7044</v>
      </c>
      <c r="P7045" s="2" t="str">
        <f>IF(TablaDatos[[#This Row],[Diabetes]]=0,"No","Si")</f>
        <v>No</v>
      </c>
      <c r="Q7045">
        <v>0</v>
      </c>
      <c r="R7045">
        <f>TablaDatos[[#This Row],[Aux2]]/10000000000000</f>
        <v>215.55001733590501</v>
      </c>
      <c r="S7045" s="1">
        <v>2155500173359050</v>
      </c>
      <c r="T7045" s="7">
        <f>TablaDatos[[#This Row],[Aux3]]/100000000000000</f>
        <v>21.811326520599401</v>
      </c>
      <c r="U7045" s="1">
        <v>2181132652059940</v>
      </c>
      <c r="V7045">
        <v>149.19999999999999</v>
      </c>
      <c r="W7045">
        <v>95.5</v>
      </c>
    </row>
    <row r="7046" spans="1:23">
      <c r="A7046">
        <v>2015</v>
      </c>
      <c r="B7046">
        <v>55</v>
      </c>
      <c r="C7046" t="s">
        <v>23</v>
      </c>
      <c r="D7046" t="s">
        <v>41</v>
      </c>
      <c r="E7046" t="s">
        <v>18</v>
      </c>
      <c r="F7046" t="s">
        <v>19</v>
      </c>
      <c r="G7046" t="s">
        <v>28</v>
      </c>
      <c r="H7046" s="3">
        <v>15959.84</v>
      </c>
      <c r="I7046" t="s">
        <v>21</v>
      </c>
      <c r="J7046" t="s">
        <v>18</v>
      </c>
      <c r="K70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28.423028982061801</v>
      </c>
      <c r="L7046" s="6">
        <f>TablaDatos[[#This Row],[IMC_raw]]/100000000000000</f>
        <v>28.423028982061801</v>
      </c>
      <c r="M7046" s="2">
        <v>2842302898206180</v>
      </c>
      <c r="N70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6" s="13">
        <f t="shared" si="110"/>
        <v>7045</v>
      </c>
      <c r="P7046" s="2" t="str">
        <f>IF(TablaDatos[[#This Row],[Diabetes]]=0,"No","Si")</f>
        <v>No</v>
      </c>
      <c r="Q7046">
        <v>0</v>
      </c>
      <c r="R7046">
        <f>TablaDatos[[#This Row],[Aux2]]/10000000000000</f>
        <v>2027.6946628963301</v>
      </c>
      <c r="S7046" s="1">
        <v>2.02769466289633E+16</v>
      </c>
      <c r="T7046" s="7">
        <f>TablaDatos[[#This Row],[Aux3]]/100000000000000</f>
        <v>231.95235924283199</v>
      </c>
      <c r="U7046" s="1">
        <v>2.31952359242832E+16</v>
      </c>
      <c r="V7046">
        <v>153.19999999999999</v>
      </c>
      <c r="W7046">
        <v>93.7</v>
      </c>
    </row>
    <row r="7047" spans="1:23">
      <c r="A7047">
        <v>2015</v>
      </c>
      <c r="B7047">
        <v>54</v>
      </c>
      <c r="C7047" t="s">
        <v>16</v>
      </c>
      <c r="D7047" t="s">
        <v>29</v>
      </c>
      <c r="E7047" t="s">
        <v>18</v>
      </c>
      <c r="F7047" t="s">
        <v>19</v>
      </c>
      <c r="G7047" t="s">
        <v>20</v>
      </c>
      <c r="H7047" s="3">
        <v>18254.62</v>
      </c>
      <c r="I7047" t="s">
        <v>21</v>
      </c>
      <c r="J7047" t="s">
        <v>18</v>
      </c>
      <c r="K70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28.419536818765501</v>
      </c>
      <c r="L7047" s="5">
        <f>TablaDatos[[#This Row],[IMC_raw]]/1000000000000000</f>
        <v>28.419536818765501</v>
      </c>
      <c r="M7047" s="2">
        <v>2.84195368187655E+16</v>
      </c>
      <c r="N70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7" s="13">
        <f t="shared" si="110"/>
        <v>7046</v>
      </c>
      <c r="P7047" s="2" t="str">
        <f>IF(TablaDatos[[#This Row],[Diabetes]]=0,"No","Si")</f>
        <v>No</v>
      </c>
      <c r="Q7047">
        <v>0</v>
      </c>
      <c r="R7047">
        <f>TablaDatos[[#This Row],[Aux2]]/10000000000000</f>
        <v>2058.9542645682</v>
      </c>
      <c r="S7047" s="1">
        <v>2.0589542645682E+16</v>
      </c>
      <c r="T7047" s="7">
        <f>TablaDatos[[#This Row],[Aux3]]/100000000000000</f>
        <v>227.794940578488</v>
      </c>
      <c r="U7047" s="1">
        <v>2.27794940578488E+16</v>
      </c>
      <c r="V7047">
        <v>146.80000000000001</v>
      </c>
      <c r="W7047">
        <v>89.2</v>
      </c>
    </row>
    <row r="7048" spans="1:23">
      <c r="A7048">
        <v>2015</v>
      </c>
      <c r="B7048">
        <v>51</v>
      </c>
      <c r="C7048" t="s">
        <v>16</v>
      </c>
      <c r="D7048" t="s">
        <v>73</v>
      </c>
      <c r="E7048" t="s">
        <v>21</v>
      </c>
      <c r="F7048" t="s">
        <v>24</v>
      </c>
      <c r="G7048" t="s">
        <v>20</v>
      </c>
      <c r="H7048" s="3">
        <v>24776.44</v>
      </c>
      <c r="I7048" t="s">
        <v>21</v>
      </c>
      <c r="J7048" t="s">
        <v>18</v>
      </c>
      <c r="K70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28.4068653011518</v>
      </c>
      <c r="L7048" s="6">
        <f>TablaDatos[[#This Row],[IMC_raw]]/100000000000000</f>
        <v>28.4068653011518</v>
      </c>
      <c r="M7048" s="2">
        <v>2840686530115180</v>
      </c>
      <c r="N70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8" s="13">
        <f t="shared" si="110"/>
        <v>7047</v>
      </c>
      <c r="P7048" s="2" t="str">
        <f>IF(TablaDatos[[#This Row],[Diabetes]]=0,"No","Si")</f>
        <v>No</v>
      </c>
      <c r="Q7048">
        <v>0</v>
      </c>
      <c r="R7048">
        <f>TablaDatos[[#This Row],[Aux2]]/10000000000000</f>
        <v>2101.3980376948398</v>
      </c>
      <c r="S7048" s="1">
        <v>2.10139803769484E+16</v>
      </c>
      <c r="T7048" s="7">
        <f>TablaDatos[[#This Row],[Aux3]]/100000000000000</f>
        <v>220.10199341666299</v>
      </c>
      <c r="U7048" s="1">
        <v>2.20101993416663E+16</v>
      </c>
      <c r="V7048">
        <v>158.4</v>
      </c>
      <c r="W7048">
        <v>89.3</v>
      </c>
    </row>
    <row r="7049" spans="1:23">
      <c r="A7049">
        <v>2015</v>
      </c>
      <c r="B7049">
        <v>43</v>
      </c>
      <c r="C7049" t="s">
        <v>16</v>
      </c>
      <c r="D7049" t="s">
        <v>71</v>
      </c>
      <c r="E7049" t="s">
        <v>18</v>
      </c>
      <c r="F7049" t="s">
        <v>19</v>
      </c>
      <c r="G7049" t="s">
        <v>39</v>
      </c>
      <c r="H7049" s="3">
        <v>18389.650000000001</v>
      </c>
      <c r="I7049" t="s">
        <v>21</v>
      </c>
      <c r="J7049" t="s">
        <v>21</v>
      </c>
      <c r="K70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28.406658628614402</v>
      </c>
      <c r="L7049" s="6">
        <f>TablaDatos[[#This Row],[IMC_raw]]/1000000000000000</f>
        <v>28.406658628614402</v>
      </c>
      <c r="M7049" s="2">
        <v>2.84066586286144E+16</v>
      </c>
      <c r="N70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49" s="13">
        <f t="shared" si="110"/>
        <v>7048</v>
      </c>
      <c r="P7049" s="2" t="str">
        <f>IF(TablaDatos[[#This Row],[Diabetes]]=0,"No","Si")</f>
        <v>No</v>
      </c>
      <c r="Q7049">
        <v>0</v>
      </c>
      <c r="R7049">
        <f>TablaDatos[[#This Row],[Aux2]]/10000000000000</f>
        <v>2222.8600953400501</v>
      </c>
      <c r="S7049" s="1">
        <v>2.22286009534005E+16</v>
      </c>
      <c r="T7049" s="7">
        <f>TablaDatos[[#This Row],[Aux3]]/100000000000000</f>
        <v>23.300764760007301</v>
      </c>
      <c r="U7049" s="1">
        <v>2330076476000730</v>
      </c>
      <c r="V7049">
        <v>140.80000000000001</v>
      </c>
      <c r="W7049">
        <v>92.4</v>
      </c>
    </row>
    <row r="7050" spans="1:23">
      <c r="A7050">
        <v>2015</v>
      </c>
      <c r="B7050">
        <v>51</v>
      </c>
      <c r="C7050" t="s">
        <v>23</v>
      </c>
      <c r="D7050" t="s">
        <v>26</v>
      </c>
      <c r="E7050" t="s">
        <v>19</v>
      </c>
      <c r="F7050" t="s">
        <v>35</v>
      </c>
      <c r="G7050" t="s">
        <v>20</v>
      </c>
      <c r="H7050" s="3">
        <v>34832.53</v>
      </c>
      <c r="I7050" t="s">
        <v>21</v>
      </c>
      <c r="J7050" t="s">
        <v>21</v>
      </c>
      <c r="K70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28.388712119757301</v>
      </c>
      <c r="L7050" s="5">
        <f>TablaDatos[[#This Row],[IMC_raw]]/1000000000000000</f>
        <v>28.388712119757301</v>
      </c>
      <c r="M7050" s="2">
        <v>2.83887121197573E+16</v>
      </c>
      <c r="N70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0" s="13">
        <f t="shared" si="110"/>
        <v>7049</v>
      </c>
      <c r="P7050" s="2" t="str">
        <f>IF(TablaDatos[[#This Row],[Diabetes]]=0,"No","Si")</f>
        <v>No</v>
      </c>
      <c r="Q7050">
        <v>0</v>
      </c>
      <c r="R7050">
        <f>TablaDatos[[#This Row],[Aux2]]/10000000000000</f>
        <v>2283.4076588254402</v>
      </c>
      <c r="S7050" s="1">
        <v>2.28340765882544E+16</v>
      </c>
      <c r="T7050" s="7">
        <f>TablaDatos[[#This Row],[Aux3]]/100000000000000</f>
        <v>25.9813100987468</v>
      </c>
      <c r="U7050" s="1">
        <v>2598131009874680</v>
      </c>
      <c r="V7050">
        <v>149.5</v>
      </c>
      <c r="W7050">
        <v>92.4</v>
      </c>
    </row>
    <row r="7051" spans="1:23">
      <c r="A7051">
        <v>2015</v>
      </c>
      <c r="B7051">
        <v>55</v>
      </c>
      <c r="C7051" t="s">
        <v>23</v>
      </c>
      <c r="D7051" t="s">
        <v>17</v>
      </c>
      <c r="E7051" t="s">
        <v>18</v>
      </c>
      <c r="F7051" t="s">
        <v>24</v>
      </c>
      <c r="G7051" t="s">
        <v>28</v>
      </c>
      <c r="H7051" s="3">
        <v>14519.62</v>
      </c>
      <c r="I7051" t="s">
        <v>21</v>
      </c>
      <c r="J7051" t="s">
        <v>18</v>
      </c>
      <c r="K70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28.3828989293403</v>
      </c>
      <c r="L7051" s="6">
        <f>TablaDatos[[#This Row],[IMC_raw]]/1000000000000000</f>
        <v>28.3828989293403</v>
      </c>
      <c r="M7051" s="2">
        <v>2.83828989293403E+16</v>
      </c>
      <c r="N70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1" s="13">
        <f t="shared" si="110"/>
        <v>7050</v>
      </c>
      <c r="P7051" s="2" t="str">
        <f>IF(TablaDatos[[#This Row],[Diabetes]]=0,"No","Si")</f>
        <v>No</v>
      </c>
      <c r="Q7051">
        <v>0</v>
      </c>
      <c r="R7051">
        <f>TablaDatos[[#This Row],[Aux2]]/10000000000000</f>
        <v>198.58200297279899</v>
      </c>
      <c r="S7051" s="1">
        <v>1985820029727990</v>
      </c>
      <c r="T7051" s="7">
        <f>TablaDatos[[#This Row],[Aux3]]/100000000000000</f>
        <v>25.364122810360101</v>
      </c>
      <c r="U7051" s="1">
        <v>2536412281036010</v>
      </c>
      <c r="V7051">
        <v>146.30000000000001</v>
      </c>
      <c r="W7051">
        <v>94.8</v>
      </c>
    </row>
    <row r="7052" spans="1:23">
      <c r="A7052">
        <v>2015</v>
      </c>
      <c r="B7052">
        <v>41</v>
      </c>
      <c r="C7052" t="s">
        <v>23</v>
      </c>
      <c r="D7052" t="s">
        <v>17</v>
      </c>
      <c r="E7052" t="s">
        <v>18</v>
      </c>
      <c r="F7052" t="s">
        <v>35</v>
      </c>
      <c r="G7052" t="s">
        <v>39</v>
      </c>
      <c r="H7052" s="3">
        <v>43367.02</v>
      </c>
      <c r="I7052" t="s">
        <v>19</v>
      </c>
      <c r="J7052" t="s">
        <v>21</v>
      </c>
      <c r="K70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28.364874286684699</v>
      </c>
      <c r="L7052" s="6">
        <f>TablaDatos[[#This Row],[IMC_raw]]/1000000000000000</f>
        <v>28.364874286684699</v>
      </c>
      <c r="M7052" s="2">
        <v>2.83648742866847E+16</v>
      </c>
      <c r="N70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2" s="13">
        <f t="shared" si="110"/>
        <v>7051</v>
      </c>
      <c r="P7052" s="2" t="str">
        <f>IF(TablaDatos[[#This Row],[Diabetes]]=0,"No","Si")</f>
        <v>No</v>
      </c>
      <c r="Q7052">
        <v>0</v>
      </c>
      <c r="R7052">
        <f>TablaDatos[[#This Row],[Aux2]]/10000000000000</f>
        <v>189.27756330356601</v>
      </c>
      <c r="S7052" s="1">
        <v>1892775633035660</v>
      </c>
      <c r="T7052" s="7">
        <f>TablaDatos[[#This Row],[Aux3]]/100000000000000</f>
        <v>211.645874396414</v>
      </c>
      <c r="U7052" s="1">
        <v>2.11645874396414E+16</v>
      </c>
      <c r="V7052">
        <v>144.5</v>
      </c>
      <c r="W7052">
        <v>84.2</v>
      </c>
    </row>
    <row r="7053" spans="1:23">
      <c r="A7053">
        <v>2015</v>
      </c>
      <c r="B7053">
        <v>64</v>
      </c>
      <c r="C7053" t="s">
        <v>16</v>
      </c>
      <c r="D7053" t="s">
        <v>30</v>
      </c>
      <c r="E7053" t="s">
        <v>21</v>
      </c>
      <c r="F7053" t="s">
        <v>19</v>
      </c>
      <c r="G7053" t="s">
        <v>28</v>
      </c>
      <c r="H7053" s="3">
        <v>10807.83</v>
      </c>
      <c r="I7053" t="s">
        <v>21</v>
      </c>
      <c r="J7053" t="s">
        <v>18</v>
      </c>
      <c r="K70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28.341653898513698</v>
      </c>
      <c r="L7053" s="5">
        <f>TablaDatos[[#This Row],[IMC_raw]]/1000000000000000</f>
        <v>2.8341653898513699</v>
      </c>
      <c r="M7053" s="2">
        <v>2834165389851370</v>
      </c>
      <c r="N70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3" s="13">
        <f t="shared" si="110"/>
        <v>7052</v>
      </c>
      <c r="P7053" s="2" t="str">
        <f>IF(TablaDatos[[#This Row],[Diabetes]]=0,"No","Si")</f>
        <v>No</v>
      </c>
      <c r="Q7053">
        <v>0</v>
      </c>
      <c r="R7053">
        <f>TablaDatos[[#This Row],[Aux2]]/10000000000000</f>
        <v>1996.6238554725201</v>
      </c>
      <c r="S7053" s="1">
        <v>1.99662385547252E+16</v>
      </c>
      <c r="T7053" s="7">
        <f>TablaDatos[[#This Row],[Aux3]]/100000000000000</f>
        <v>207.58354915594299</v>
      </c>
      <c r="U7053" s="1">
        <v>2.07583549155943E+16</v>
      </c>
      <c r="V7053">
        <v>166.2</v>
      </c>
      <c r="W7053">
        <v>93.8</v>
      </c>
    </row>
    <row r="7054" spans="1:23">
      <c r="A7054">
        <v>2015</v>
      </c>
      <c r="B7054">
        <v>55</v>
      </c>
      <c r="C7054" t="s">
        <v>16</v>
      </c>
      <c r="D7054" t="s">
        <v>42</v>
      </c>
      <c r="E7054" t="s">
        <v>18</v>
      </c>
      <c r="F7054" t="s">
        <v>19</v>
      </c>
      <c r="G7054" t="s">
        <v>28</v>
      </c>
      <c r="H7054" s="3">
        <v>34374.93</v>
      </c>
      <c r="I7054" t="s">
        <v>19</v>
      </c>
      <c r="J7054" t="s">
        <v>22</v>
      </c>
      <c r="K70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28.328223369241901</v>
      </c>
      <c r="L7054" s="5">
        <f>TablaDatos[[#This Row],[IMC_raw]]/1000000000000000</f>
        <v>28.328223369241901</v>
      </c>
      <c r="M7054" s="2">
        <v>2.83282233692419E+16</v>
      </c>
      <c r="N70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4" s="13">
        <f t="shared" si="110"/>
        <v>7053</v>
      </c>
      <c r="P7054" s="2" t="str">
        <f>IF(TablaDatos[[#This Row],[Diabetes]]=0,"No","Si")</f>
        <v>No</v>
      </c>
      <c r="Q7054">
        <v>0</v>
      </c>
      <c r="R7054">
        <f>TablaDatos[[#This Row],[Aux2]]/10000000000000</f>
        <v>20.808014640018499</v>
      </c>
      <c r="S7054" s="1">
        <v>208080146400185</v>
      </c>
      <c r="T7054" s="7">
        <f>TablaDatos[[#This Row],[Aux3]]/100000000000000</f>
        <v>27.484668998625299</v>
      </c>
      <c r="U7054" s="1">
        <v>2748466899862530</v>
      </c>
      <c r="V7054">
        <v>159.9</v>
      </c>
      <c r="W7054">
        <v>94.6</v>
      </c>
    </row>
    <row r="7055" spans="1:23">
      <c r="A7055">
        <v>2015</v>
      </c>
      <c r="B7055">
        <v>64</v>
      </c>
      <c r="C7055" t="s">
        <v>23</v>
      </c>
      <c r="D7055" t="s">
        <v>73</v>
      </c>
      <c r="E7055" t="s">
        <v>18</v>
      </c>
      <c r="F7055" t="s">
        <v>19</v>
      </c>
      <c r="G7055" t="s">
        <v>28</v>
      </c>
      <c r="H7055" s="3">
        <v>30483.01</v>
      </c>
      <c r="I7055" t="s">
        <v>21</v>
      </c>
      <c r="J7055" t="s">
        <v>18</v>
      </c>
      <c r="K70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28.322940823977799</v>
      </c>
      <c r="L7055" s="6">
        <f>TablaDatos[[#This Row],[IMC_raw]]/1000000000000000</f>
        <v>28.322940823977799</v>
      </c>
      <c r="M7055" s="2">
        <v>2.83229408239778E+16</v>
      </c>
      <c r="N70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5" s="13">
        <f t="shared" si="110"/>
        <v>7054</v>
      </c>
      <c r="P7055" s="2" t="str">
        <f>IF(TablaDatos[[#This Row],[Diabetes]]=0,"No","Si")</f>
        <v>No</v>
      </c>
      <c r="Q7055">
        <v>0</v>
      </c>
      <c r="R7055">
        <f>TablaDatos[[#This Row],[Aux2]]/10000000000000</f>
        <v>227.167770583156</v>
      </c>
      <c r="S7055" s="1">
        <v>2271677705831560</v>
      </c>
      <c r="T7055" s="7">
        <f>TablaDatos[[#This Row],[Aux3]]/100000000000000</f>
        <v>252.573742697352</v>
      </c>
      <c r="U7055" s="1">
        <v>2.52573742697352E+16</v>
      </c>
      <c r="V7055">
        <v>164.6</v>
      </c>
      <c r="W7055">
        <v>93.9</v>
      </c>
    </row>
    <row r="7056" spans="1:23">
      <c r="A7056">
        <v>2015</v>
      </c>
      <c r="B7056">
        <v>65</v>
      </c>
      <c r="C7056" t="s">
        <v>23</v>
      </c>
      <c r="D7056" t="s">
        <v>29</v>
      </c>
      <c r="E7056" t="s">
        <v>21</v>
      </c>
      <c r="F7056" t="s">
        <v>24</v>
      </c>
      <c r="G7056" t="s">
        <v>25</v>
      </c>
      <c r="H7056" s="3">
        <v>18289.099999999999</v>
      </c>
      <c r="I7056" t="s">
        <v>21</v>
      </c>
      <c r="J7056" t="s">
        <v>22</v>
      </c>
      <c r="K70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28.2913565683087</v>
      </c>
      <c r="L7056" s="6">
        <f>TablaDatos[[#This Row],[IMC_raw]]/1000000000000000</f>
        <v>2.8291356568308701</v>
      </c>
      <c r="M7056" s="2">
        <v>2829135656830870</v>
      </c>
      <c r="N70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6" s="13">
        <f t="shared" si="110"/>
        <v>7055</v>
      </c>
      <c r="P7056" s="2" t="str">
        <f>IF(TablaDatos[[#This Row],[Diabetes]]=0,"No","Si")</f>
        <v>No</v>
      </c>
      <c r="Q7056">
        <v>0</v>
      </c>
      <c r="R7056">
        <f>TablaDatos[[#This Row],[Aux2]]/10000000000000</f>
        <v>2050.93994744066</v>
      </c>
      <c r="S7056" s="1">
        <v>2.05093994744066E+16</v>
      </c>
      <c r="T7056" s="7">
        <f>TablaDatos[[#This Row],[Aux3]]/100000000000000</f>
        <v>228.009247655926</v>
      </c>
      <c r="U7056" s="1">
        <v>2.28009247655926E+16</v>
      </c>
      <c r="V7056">
        <v>160.5</v>
      </c>
      <c r="W7056">
        <v>95.9</v>
      </c>
    </row>
    <row r="7057" spans="1:23">
      <c r="A7057">
        <v>2015</v>
      </c>
      <c r="B7057">
        <v>52</v>
      </c>
      <c r="C7057" t="s">
        <v>16</v>
      </c>
      <c r="D7057" t="s">
        <v>73</v>
      </c>
      <c r="E7057" t="s">
        <v>18</v>
      </c>
      <c r="F7057" t="s">
        <v>19</v>
      </c>
      <c r="G7057" t="s">
        <v>20</v>
      </c>
      <c r="H7057" s="3">
        <v>26876.66</v>
      </c>
      <c r="I7057" t="s">
        <v>19</v>
      </c>
      <c r="J7057" t="s">
        <v>19</v>
      </c>
      <c r="K70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28.281174753910701</v>
      </c>
      <c r="L7057" s="5">
        <f>TablaDatos[[#This Row],[IMC_raw]]/1000000000000000</f>
        <v>28.281174753910701</v>
      </c>
      <c r="M7057" s="2">
        <v>2.82811747539107E+16</v>
      </c>
      <c r="N70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7" s="13">
        <f t="shared" si="110"/>
        <v>7056</v>
      </c>
      <c r="P7057" s="2" t="str">
        <f>IF(TablaDatos[[#This Row],[Diabetes]]=0,"No","Si")</f>
        <v>No</v>
      </c>
      <c r="Q7057">
        <v>0</v>
      </c>
      <c r="R7057">
        <f>TablaDatos[[#This Row],[Aux2]]/10000000000000</f>
        <v>2035.6697252332499</v>
      </c>
      <c r="S7057" s="1">
        <v>2.03566972523325E+16</v>
      </c>
      <c r="T7057" s="7">
        <f>TablaDatos[[#This Row],[Aux3]]/100000000000000</f>
        <v>23.238362973800001</v>
      </c>
      <c r="U7057" s="1">
        <v>2323836297380000</v>
      </c>
      <c r="V7057">
        <v>145</v>
      </c>
      <c r="W7057">
        <v>91.2</v>
      </c>
    </row>
    <row r="7058" spans="1:23">
      <c r="A7058">
        <v>2015</v>
      </c>
      <c r="B7058">
        <v>51</v>
      </c>
      <c r="C7058" t="s">
        <v>23</v>
      </c>
      <c r="D7058" t="s">
        <v>30</v>
      </c>
      <c r="E7058" t="s">
        <v>19</v>
      </c>
      <c r="F7058" t="s">
        <v>19</v>
      </c>
      <c r="G7058" t="s">
        <v>20</v>
      </c>
      <c r="H7058" s="3">
        <v>20885.310000000001</v>
      </c>
      <c r="I7058" t="s">
        <v>19</v>
      </c>
      <c r="J7058" t="s">
        <v>18</v>
      </c>
      <c r="K70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28.2784010549999</v>
      </c>
      <c r="L7058" s="5">
        <f>TablaDatos[[#This Row],[IMC_raw]]/1000000000000000</f>
        <v>28.2784010549999</v>
      </c>
      <c r="M7058" s="2">
        <v>2.82784010549999E+16</v>
      </c>
      <c r="N70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8" s="13">
        <f t="shared" si="110"/>
        <v>7057</v>
      </c>
      <c r="P7058" s="2" t="str">
        <f>IF(TablaDatos[[#This Row],[Diabetes]]=0,"No","Si")</f>
        <v>No</v>
      </c>
      <c r="Q7058">
        <v>0</v>
      </c>
      <c r="R7058">
        <f>TablaDatos[[#This Row],[Aux2]]/10000000000000</f>
        <v>1913.4883343982999</v>
      </c>
      <c r="S7058" s="1">
        <v>1.9134883343983E+16</v>
      </c>
      <c r="T7058" s="7">
        <f>TablaDatos[[#This Row],[Aux3]]/100000000000000</f>
        <v>225.487032503987</v>
      </c>
      <c r="U7058" s="1">
        <v>2.25487032503987E+16</v>
      </c>
      <c r="V7058">
        <v>150.9</v>
      </c>
      <c r="W7058">
        <v>84.3</v>
      </c>
    </row>
    <row r="7059" spans="1:23">
      <c r="A7059">
        <v>2015</v>
      </c>
      <c r="B7059">
        <v>59</v>
      </c>
      <c r="C7059" t="s">
        <v>23</v>
      </c>
      <c r="D7059" t="s">
        <v>38</v>
      </c>
      <c r="E7059" t="s">
        <v>18</v>
      </c>
      <c r="F7059" t="s">
        <v>19</v>
      </c>
      <c r="G7059" t="s">
        <v>28</v>
      </c>
      <c r="H7059" s="3">
        <v>17357.2</v>
      </c>
      <c r="I7059" t="s">
        <v>21</v>
      </c>
      <c r="J7059" t="s">
        <v>18</v>
      </c>
      <c r="K70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28.2761566498387</v>
      </c>
      <c r="L7059" s="5">
        <f>TablaDatos[[#This Row],[IMC_raw]]/1000000000000000</f>
        <v>2.82761566498387</v>
      </c>
      <c r="M7059" s="2">
        <v>2827615664983870</v>
      </c>
      <c r="N70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59" s="13">
        <f t="shared" si="110"/>
        <v>7058</v>
      </c>
      <c r="P7059" s="2" t="str">
        <f>IF(TablaDatos[[#This Row],[Diabetes]]=0,"No","Si")</f>
        <v>No</v>
      </c>
      <c r="Q7059">
        <v>0</v>
      </c>
      <c r="R7059">
        <f>TablaDatos[[#This Row],[Aux2]]/10000000000000</f>
        <v>212.70943590751801</v>
      </c>
      <c r="S7059" s="1">
        <v>2127094359075180</v>
      </c>
      <c r="T7059" s="7">
        <f>TablaDatos[[#This Row],[Aux3]]/100000000000000</f>
        <v>19.238504840244499</v>
      </c>
      <c r="U7059" s="1">
        <v>1923850484024450</v>
      </c>
      <c r="V7059">
        <v>155.1</v>
      </c>
      <c r="W7059">
        <v>89.8</v>
      </c>
    </row>
    <row r="7060" spans="1:23">
      <c r="A7060">
        <v>2015</v>
      </c>
      <c r="B7060">
        <v>55</v>
      </c>
      <c r="C7060" t="s">
        <v>23</v>
      </c>
      <c r="D7060" t="s">
        <v>29</v>
      </c>
      <c r="E7060" t="s">
        <v>18</v>
      </c>
      <c r="F7060" t="s">
        <v>35</v>
      </c>
      <c r="G7060" t="s">
        <v>28</v>
      </c>
      <c r="H7060" s="3">
        <v>16065.74</v>
      </c>
      <c r="I7060" t="s">
        <v>19</v>
      </c>
      <c r="J7060" t="s">
        <v>18</v>
      </c>
      <c r="K70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28.258497663954699</v>
      </c>
      <c r="L7060" s="5">
        <f>TablaDatos[[#This Row],[IMC_raw]]/1000000000000000</f>
        <v>28.258497663954699</v>
      </c>
      <c r="M7060" s="2">
        <v>2.82584976639547E+16</v>
      </c>
      <c r="N70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0" s="13">
        <f t="shared" si="110"/>
        <v>7059</v>
      </c>
      <c r="P7060" s="2" t="str">
        <f>IF(TablaDatos[[#This Row],[Diabetes]]=0,"No","Si")</f>
        <v>No</v>
      </c>
      <c r="Q7060">
        <v>0</v>
      </c>
      <c r="R7060">
        <f>TablaDatos[[#This Row],[Aux2]]/10000000000000</f>
        <v>2144.7404732216</v>
      </c>
      <c r="S7060" s="1">
        <v>2.1447404732216E+16</v>
      </c>
      <c r="T7060" s="7">
        <f>TablaDatos[[#This Row],[Aux3]]/100000000000000</f>
        <v>191.942934132608</v>
      </c>
      <c r="U7060" s="1">
        <v>1.91942934132608E+16</v>
      </c>
      <c r="V7060">
        <v>146.69999999999999</v>
      </c>
      <c r="W7060">
        <v>88.1</v>
      </c>
    </row>
    <row r="7061" spans="1:23">
      <c r="A7061">
        <v>2015</v>
      </c>
      <c r="B7061">
        <v>64</v>
      </c>
      <c r="C7061" t="s">
        <v>23</v>
      </c>
      <c r="D7061" t="s">
        <v>17</v>
      </c>
      <c r="E7061" t="s">
        <v>19</v>
      </c>
      <c r="F7061" t="s">
        <v>35</v>
      </c>
      <c r="G7061" t="s">
        <v>28</v>
      </c>
      <c r="H7061" s="3">
        <v>19318.009999999998</v>
      </c>
      <c r="I7061" t="s">
        <v>21</v>
      </c>
      <c r="J7061" t="s">
        <v>18</v>
      </c>
      <c r="K70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28.2072591716787</v>
      </c>
      <c r="L7061" s="5">
        <f>TablaDatos[[#This Row],[IMC_raw]]/1000000000000000</f>
        <v>28.2072591716787</v>
      </c>
      <c r="M7061" s="2">
        <v>2.82072591716787E+16</v>
      </c>
      <c r="N70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1" s="13">
        <f t="shared" si="110"/>
        <v>7060</v>
      </c>
      <c r="P7061" s="2" t="str">
        <f>IF(TablaDatos[[#This Row],[Diabetes]]=0,"No","Si")</f>
        <v>No</v>
      </c>
      <c r="Q7061">
        <v>0</v>
      </c>
      <c r="R7061">
        <f>TablaDatos[[#This Row],[Aux2]]/10000000000000</f>
        <v>2014.7232099840701</v>
      </c>
      <c r="S7061" s="1">
        <v>2.01472320998407E+16</v>
      </c>
      <c r="T7061" s="7">
        <f>TablaDatos[[#This Row],[Aux3]]/100000000000000</f>
        <v>245.50669609472101</v>
      </c>
      <c r="U7061" s="1">
        <v>2.45506696094721E+16</v>
      </c>
      <c r="V7061">
        <v>165.7</v>
      </c>
      <c r="W7061">
        <v>97</v>
      </c>
    </row>
    <row r="7062" spans="1:23">
      <c r="A7062">
        <v>2015</v>
      </c>
      <c r="B7062">
        <v>55</v>
      </c>
      <c r="C7062" t="s">
        <v>23</v>
      </c>
      <c r="D7062" t="s">
        <v>32</v>
      </c>
      <c r="E7062" t="s">
        <v>21</v>
      </c>
      <c r="F7062" t="s">
        <v>24</v>
      </c>
      <c r="G7062" t="s">
        <v>28</v>
      </c>
      <c r="H7062" s="3">
        <v>13671.25</v>
      </c>
      <c r="I7062" t="s">
        <v>21</v>
      </c>
      <c r="J7062" t="s">
        <v>22</v>
      </c>
      <c r="K70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28.1856997968647</v>
      </c>
      <c r="L7062" s="5">
        <f>TablaDatos[[#This Row],[IMC_raw]]/1000000000000000</f>
        <v>28.1856997968647</v>
      </c>
      <c r="M7062" s="2">
        <v>2.81856997968647E+16</v>
      </c>
      <c r="N70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2" s="13">
        <f t="shared" si="110"/>
        <v>7061</v>
      </c>
      <c r="P7062" s="2" t="str">
        <f>IF(TablaDatos[[#This Row],[Diabetes]]=0,"No","Si")</f>
        <v>No</v>
      </c>
      <c r="Q7062">
        <v>0</v>
      </c>
      <c r="R7062">
        <f>TablaDatos[[#This Row],[Aux2]]/10000000000000</f>
        <v>2451.0169561170801</v>
      </c>
      <c r="S7062" s="1">
        <v>2.45101695611708E+16</v>
      </c>
      <c r="T7062" s="7">
        <f>TablaDatos[[#This Row],[Aux3]]/100000000000000</f>
        <v>245.239967817501</v>
      </c>
      <c r="U7062" s="1">
        <v>2.45239967817501E+16</v>
      </c>
      <c r="V7062">
        <v>154.6</v>
      </c>
      <c r="W7062">
        <v>96.5</v>
      </c>
    </row>
    <row r="7063" spans="1:23">
      <c r="A7063">
        <v>2015</v>
      </c>
      <c r="B7063">
        <v>58</v>
      </c>
      <c r="C7063" t="s">
        <v>16</v>
      </c>
      <c r="D7063" t="s">
        <v>72</v>
      </c>
      <c r="E7063" t="s">
        <v>21</v>
      </c>
      <c r="F7063" t="s">
        <v>19</v>
      </c>
      <c r="G7063" t="s">
        <v>28</v>
      </c>
      <c r="H7063" s="3">
        <v>12934.97</v>
      </c>
      <c r="I7063" t="s">
        <v>19</v>
      </c>
      <c r="J7063" t="s">
        <v>18</v>
      </c>
      <c r="K70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28.1562268793454</v>
      </c>
      <c r="L7063" s="6">
        <f>TablaDatos[[#This Row],[IMC_raw]]/1000000000000000</f>
        <v>28.1562268793454</v>
      </c>
      <c r="M7063" s="2">
        <v>2.81562268793454E+16</v>
      </c>
      <c r="N70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3" s="13">
        <f t="shared" si="110"/>
        <v>7062</v>
      </c>
      <c r="P7063" s="2" t="str">
        <f>IF(TablaDatos[[#This Row],[Diabetes]]=0,"No","Si")</f>
        <v>Si</v>
      </c>
      <c r="Q7063">
        <v>1</v>
      </c>
      <c r="R7063">
        <f>TablaDatos[[#This Row],[Aux2]]/10000000000000</f>
        <v>1886.61675679015</v>
      </c>
      <c r="S7063" s="1">
        <v>1.88661675679015E+16</v>
      </c>
      <c r="T7063" s="7">
        <f>TablaDatos[[#This Row],[Aux3]]/100000000000000</f>
        <v>24.070526007140199</v>
      </c>
      <c r="U7063" s="1">
        <v>2407052600714020</v>
      </c>
      <c r="V7063">
        <v>160.9</v>
      </c>
      <c r="W7063">
        <v>97.6</v>
      </c>
    </row>
    <row r="7064" spans="1:23">
      <c r="A7064">
        <v>2015</v>
      </c>
      <c r="B7064">
        <v>63</v>
      </c>
      <c r="C7064" t="s">
        <v>23</v>
      </c>
      <c r="D7064" t="s">
        <v>17</v>
      </c>
      <c r="E7064" t="s">
        <v>19</v>
      </c>
      <c r="F7064" t="s">
        <v>24</v>
      </c>
      <c r="G7064" t="s">
        <v>28</v>
      </c>
      <c r="H7064" s="3">
        <v>11922.08</v>
      </c>
      <c r="I7064" t="s">
        <v>21</v>
      </c>
      <c r="J7064" t="s">
        <v>18</v>
      </c>
      <c r="K70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28.144550839366296</v>
      </c>
      <c r="L7064" s="5">
        <f>TablaDatos[[#This Row],[IMC_raw]]/1000000000000000</f>
        <v>2.8144550839366298</v>
      </c>
      <c r="M7064" s="2">
        <v>2814455083936630</v>
      </c>
      <c r="N70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4" s="13">
        <f t="shared" si="110"/>
        <v>7063</v>
      </c>
      <c r="P7064" s="2" t="str">
        <f>IF(TablaDatos[[#This Row],[Diabetes]]=0,"No","Si")</f>
        <v>No</v>
      </c>
      <c r="Q7064">
        <v>0</v>
      </c>
      <c r="R7064">
        <f>TablaDatos[[#This Row],[Aux2]]/10000000000000</f>
        <v>1993.4796527358201</v>
      </c>
      <c r="S7064" s="1">
        <v>1.99347965273582E+16</v>
      </c>
      <c r="T7064" s="7">
        <f>TablaDatos[[#This Row],[Aux3]]/100000000000000</f>
        <v>255.45080414657701</v>
      </c>
      <c r="U7064" s="1">
        <v>2.55450804146577E+16</v>
      </c>
      <c r="V7064">
        <v>160.1</v>
      </c>
      <c r="W7064">
        <v>96</v>
      </c>
    </row>
    <row r="7065" spans="1:23">
      <c r="A7065">
        <v>2015</v>
      </c>
      <c r="B7065">
        <v>58</v>
      </c>
      <c r="C7065" t="s">
        <v>16</v>
      </c>
      <c r="D7065" t="s">
        <v>72</v>
      </c>
      <c r="E7065" t="s">
        <v>21</v>
      </c>
      <c r="F7065" t="s">
        <v>19</v>
      </c>
      <c r="G7065" t="s">
        <v>28</v>
      </c>
      <c r="H7065" s="3">
        <v>32186.21</v>
      </c>
      <c r="I7065" t="s">
        <v>21</v>
      </c>
      <c r="J7065" t="s">
        <v>19</v>
      </c>
      <c r="K70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28.139062546885999</v>
      </c>
      <c r="L7065" s="5">
        <f>TablaDatos[[#This Row],[IMC_raw]]/1000000000000000</f>
        <v>28.139062546885999</v>
      </c>
      <c r="M7065" s="2">
        <v>2.8139062546886E+16</v>
      </c>
      <c r="N70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5" s="13">
        <f t="shared" si="110"/>
        <v>7064</v>
      </c>
      <c r="P7065" s="2" t="str">
        <f>IF(TablaDatos[[#This Row],[Diabetes]]=0,"No","Si")</f>
        <v>No</v>
      </c>
      <c r="Q7065">
        <v>0</v>
      </c>
      <c r="R7065">
        <f>TablaDatos[[#This Row],[Aux2]]/10000000000000</f>
        <v>220.49557311063501</v>
      </c>
      <c r="S7065" s="1">
        <v>2204955731106350</v>
      </c>
      <c r="T7065" s="7">
        <f>TablaDatos[[#This Row],[Aux3]]/100000000000000</f>
        <v>261.01687871845002</v>
      </c>
      <c r="U7065" s="1">
        <v>2.6101687871845E+16</v>
      </c>
      <c r="V7065">
        <v>157.19999999999999</v>
      </c>
      <c r="W7065">
        <v>98.8</v>
      </c>
    </row>
    <row r="7066" spans="1:23">
      <c r="A7066">
        <v>2015</v>
      </c>
      <c r="B7066">
        <v>57</v>
      </c>
      <c r="C7066" t="s">
        <v>16</v>
      </c>
      <c r="D7066" t="s">
        <v>29</v>
      </c>
      <c r="E7066" t="s">
        <v>19</v>
      </c>
      <c r="F7066" t="s">
        <v>19</v>
      </c>
      <c r="G7066" t="s">
        <v>28</v>
      </c>
      <c r="H7066" s="3">
        <v>14741.97</v>
      </c>
      <c r="I7066" t="s">
        <v>19</v>
      </c>
      <c r="J7066" t="s">
        <v>22</v>
      </c>
      <c r="K70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28.117790365455701</v>
      </c>
      <c r="L7066" s="6">
        <f>TablaDatos[[#This Row],[IMC_raw]]/100000000000000</f>
        <v>28.117790365455701</v>
      </c>
      <c r="M7066" s="2">
        <v>2811779036545570</v>
      </c>
      <c r="N70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6" s="13">
        <f t="shared" si="110"/>
        <v>7065</v>
      </c>
      <c r="P7066" s="2" t="str">
        <f>IF(TablaDatos[[#This Row],[Diabetes]]=0,"No","Si")</f>
        <v>No</v>
      </c>
      <c r="Q7066">
        <v>0</v>
      </c>
      <c r="R7066">
        <f>TablaDatos[[#This Row],[Aux2]]/10000000000000</f>
        <v>2016.3087241916901</v>
      </c>
      <c r="S7066" s="1">
        <v>2.01630872419169E+16</v>
      </c>
      <c r="T7066" s="7">
        <f>TablaDatos[[#This Row],[Aux3]]/100000000000000</f>
        <v>213.532767163838</v>
      </c>
      <c r="U7066" s="1">
        <v>2.13532767163838E+16</v>
      </c>
      <c r="V7066">
        <v>153.19999999999999</v>
      </c>
      <c r="W7066">
        <v>89.5</v>
      </c>
    </row>
    <row r="7067" spans="1:23">
      <c r="A7067">
        <v>2015</v>
      </c>
      <c r="B7067">
        <v>46</v>
      </c>
      <c r="C7067" t="s">
        <v>23</v>
      </c>
      <c r="D7067" t="s">
        <v>29</v>
      </c>
      <c r="E7067" t="s">
        <v>18</v>
      </c>
      <c r="F7067" t="s">
        <v>19</v>
      </c>
      <c r="G7067" t="s">
        <v>20</v>
      </c>
      <c r="H7067" s="3">
        <v>12950.53</v>
      </c>
      <c r="I7067" t="s">
        <v>21</v>
      </c>
      <c r="J7067" t="s">
        <v>19</v>
      </c>
      <c r="K70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28.0975255282879</v>
      </c>
      <c r="L7067" s="6">
        <f>TablaDatos[[#This Row],[IMC_raw]]/1000000000000000</f>
        <v>2.8097525528287899</v>
      </c>
      <c r="M7067" s="2">
        <v>2809752552828790</v>
      </c>
      <c r="N70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7" s="13">
        <f t="shared" si="110"/>
        <v>7066</v>
      </c>
      <c r="P7067" s="2" t="str">
        <f>IF(TablaDatos[[#This Row],[Diabetes]]=0,"No","Si")</f>
        <v>No</v>
      </c>
      <c r="Q7067">
        <v>0</v>
      </c>
      <c r="R7067">
        <f>TablaDatos[[#This Row],[Aux2]]/10000000000000</f>
        <v>2360.3937289329501</v>
      </c>
      <c r="S7067" s="1">
        <v>2.36039372893295E+16</v>
      </c>
      <c r="T7067" s="7">
        <f>TablaDatos[[#This Row],[Aux3]]/100000000000000</f>
        <v>246.137762796906</v>
      </c>
      <c r="U7067" s="1">
        <v>2.46137762796906E+16</v>
      </c>
      <c r="V7067">
        <v>148.5</v>
      </c>
      <c r="W7067">
        <v>94.2</v>
      </c>
    </row>
    <row r="7068" spans="1:23">
      <c r="A7068">
        <v>2015</v>
      </c>
      <c r="B7068">
        <v>48</v>
      </c>
      <c r="C7068" t="s">
        <v>16</v>
      </c>
      <c r="D7068" t="s">
        <v>73</v>
      </c>
      <c r="E7068" t="s">
        <v>18</v>
      </c>
      <c r="F7068" t="s">
        <v>19</v>
      </c>
      <c r="G7068" t="s">
        <v>20</v>
      </c>
      <c r="H7068" s="3">
        <v>41486.69</v>
      </c>
      <c r="I7068" t="s">
        <v>19</v>
      </c>
      <c r="J7068" t="s">
        <v>18</v>
      </c>
      <c r="K70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28.073417113709901</v>
      </c>
      <c r="L7068" s="5">
        <f>TablaDatos[[#This Row],[IMC_raw]]/1000000000000000</f>
        <v>2.8073417113709902</v>
      </c>
      <c r="M7068" s="2">
        <v>2807341711370990</v>
      </c>
      <c r="N70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8" s="13">
        <f t="shared" si="110"/>
        <v>7067</v>
      </c>
      <c r="P7068" s="2" t="str">
        <f>IF(TablaDatos[[#This Row],[Diabetes]]=0,"No","Si")</f>
        <v>No</v>
      </c>
      <c r="Q7068">
        <v>0</v>
      </c>
      <c r="R7068">
        <f>TablaDatos[[#This Row],[Aux2]]/10000000000000</f>
        <v>216.83320082186501</v>
      </c>
      <c r="S7068" s="1">
        <v>2168332008218650</v>
      </c>
      <c r="T7068" s="7">
        <f>TablaDatos[[#This Row],[Aux3]]/100000000000000</f>
        <v>2.2228093547506198</v>
      </c>
      <c r="U7068" s="1">
        <v>222280935475062</v>
      </c>
      <c r="V7068">
        <v>150.5</v>
      </c>
      <c r="W7068">
        <v>86.1</v>
      </c>
    </row>
    <row r="7069" spans="1:23">
      <c r="A7069">
        <v>2015</v>
      </c>
      <c r="B7069">
        <v>49</v>
      </c>
      <c r="C7069" t="s">
        <v>23</v>
      </c>
      <c r="D7069" t="s">
        <v>72</v>
      </c>
      <c r="E7069" t="s">
        <v>18</v>
      </c>
      <c r="F7069" t="s">
        <v>35</v>
      </c>
      <c r="G7069" t="s">
        <v>20</v>
      </c>
      <c r="H7069" s="3">
        <v>23574.51</v>
      </c>
      <c r="I7069" t="s">
        <v>19</v>
      </c>
      <c r="J7069" t="s">
        <v>22</v>
      </c>
      <c r="K70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28.046225665078399</v>
      </c>
      <c r="L7069" s="6">
        <f>TablaDatos[[#This Row],[IMC_raw]]/1000000000000000</f>
        <v>0.280462256650784</v>
      </c>
      <c r="M7069" s="2">
        <v>280462256650784</v>
      </c>
      <c r="N70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69" s="13">
        <f t="shared" si="110"/>
        <v>7068</v>
      </c>
      <c r="P7069" s="2" t="str">
        <f>IF(TablaDatos[[#This Row],[Diabetes]]=0,"No","Si")</f>
        <v>No</v>
      </c>
      <c r="Q7069">
        <v>0</v>
      </c>
      <c r="R7069">
        <f>TablaDatos[[#This Row],[Aux2]]/10000000000000</f>
        <v>1938.26284052764</v>
      </c>
      <c r="S7069" s="1">
        <v>1.93826284052764E+16</v>
      </c>
      <c r="T7069" s="7">
        <f>TablaDatos[[#This Row],[Aux3]]/100000000000000</f>
        <v>229.51018228756001</v>
      </c>
      <c r="U7069" s="1">
        <v>2.2951018228756E+16</v>
      </c>
      <c r="V7069">
        <v>144.30000000000001</v>
      </c>
      <c r="W7069">
        <v>83.6</v>
      </c>
    </row>
    <row r="7070" spans="1:23">
      <c r="A7070">
        <v>2015</v>
      </c>
      <c r="B7070">
        <v>59</v>
      </c>
      <c r="C7070" t="s">
        <v>16</v>
      </c>
      <c r="D7070" t="s">
        <v>73</v>
      </c>
      <c r="E7070" t="s">
        <v>21</v>
      </c>
      <c r="F7070" t="s">
        <v>24</v>
      </c>
      <c r="G7070" t="s">
        <v>28</v>
      </c>
      <c r="H7070" s="3">
        <v>35466.11</v>
      </c>
      <c r="I7070" t="s">
        <v>21</v>
      </c>
      <c r="J7070" t="s">
        <v>19</v>
      </c>
      <c r="K70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28.011617284803101</v>
      </c>
      <c r="L7070" s="6">
        <f>TablaDatos[[#This Row],[IMC_raw]]/1000000000000000</f>
        <v>28.011617284803101</v>
      </c>
      <c r="M7070" s="2">
        <v>2.80116172848031E+16</v>
      </c>
      <c r="N70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0" s="13">
        <f t="shared" si="110"/>
        <v>7069</v>
      </c>
      <c r="P7070" s="2" t="str">
        <f>IF(TablaDatos[[#This Row],[Diabetes]]=0,"No","Si")</f>
        <v>No</v>
      </c>
      <c r="Q7070">
        <v>0</v>
      </c>
      <c r="R7070">
        <f>TablaDatos[[#This Row],[Aux2]]/10000000000000</f>
        <v>216.59655343302501</v>
      </c>
      <c r="S7070" s="1">
        <v>2165965534330250</v>
      </c>
      <c r="T7070" s="7">
        <f>TablaDatos[[#This Row],[Aux3]]/100000000000000</f>
        <v>25.498597966223301</v>
      </c>
      <c r="U7070" s="1">
        <v>2549859796622330</v>
      </c>
      <c r="V7070">
        <v>155.80000000000001</v>
      </c>
      <c r="W7070">
        <v>101.9</v>
      </c>
    </row>
    <row r="7071" spans="1:23">
      <c r="A7071">
        <v>2015</v>
      </c>
      <c r="B7071">
        <v>54</v>
      </c>
      <c r="C7071" t="s">
        <v>23</v>
      </c>
      <c r="D7071" t="s">
        <v>32</v>
      </c>
      <c r="E7071" t="s">
        <v>18</v>
      </c>
      <c r="F7071" t="s">
        <v>19</v>
      </c>
      <c r="G7071" t="s">
        <v>20</v>
      </c>
      <c r="H7071" s="3">
        <v>19336.23</v>
      </c>
      <c r="I7071" t="s">
        <v>21</v>
      </c>
      <c r="J7071" t="s">
        <v>18</v>
      </c>
      <c r="K70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28.001212875857799</v>
      </c>
      <c r="L7071" s="5">
        <f>TablaDatos[[#This Row],[IMC_raw]]/1000000000000000</f>
        <v>28.001212875857799</v>
      </c>
      <c r="M7071" s="2">
        <v>2.80012128758578E+16</v>
      </c>
      <c r="N70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1" s="13">
        <f t="shared" si="110"/>
        <v>7070</v>
      </c>
      <c r="P7071" s="2" t="str">
        <f>IF(TablaDatos[[#This Row],[Diabetes]]=0,"No","Si")</f>
        <v>No</v>
      </c>
      <c r="Q7071">
        <v>0</v>
      </c>
      <c r="R7071">
        <f>TablaDatos[[#This Row],[Aux2]]/10000000000000</f>
        <v>1891.75639488774</v>
      </c>
      <c r="S7071" s="1">
        <v>1.89175639488774E+16</v>
      </c>
      <c r="T7071" s="7">
        <f>TablaDatos[[#This Row],[Aux3]]/100000000000000</f>
        <v>259.94648998627702</v>
      </c>
      <c r="U7071" s="1">
        <v>2.59946489986277E+16</v>
      </c>
      <c r="V7071">
        <v>139.19999999999999</v>
      </c>
      <c r="W7071">
        <v>84.5</v>
      </c>
    </row>
    <row r="7072" spans="1:23">
      <c r="A7072">
        <v>2015</v>
      </c>
      <c r="B7072">
        <v>66</v>
      </c>
      <c r="C7072" t="s">
        <v>23</v>
      </c>
      <c r="D7072" t="s">
        <v>30</v>
      </c>
      <c r="E7072" t="s">
        <v>18</v>
      </c>
      <c r="F7072" t="s">
        <v>35</v>
      </c>
      <c r="G7072" t="s">
        <v>25</v>
      </c>
      <c r="H7072" s="3">
        <v>18331.66</v>
      </c>
      <c r="I7072" t="s">
        <v>19</v>
      </c>
      <c r="J7072" t="s">
        <v>22</v>
      </c>
      <c r="K70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27.998284160780901</v>
      </c>
      <c r="L7072" s="6">
        <f>TablaDatos[[#This Row],[IMC_raw]]/1000000000000000</f>
        <v>27.998284160780901</v>
      </c>
      <c r="M7072" s="2">
        <v>2.79982841607809E+16</v>
      </c>
      <c r="N70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2" s="13">
        <f t="shared" si="110"/>
        <v>7071</v>
      </c>
      <c r="P7072" s="2" t="str">
        <f>IF(TablaDatos[[#This Row],[Diabetes]]=0,"No","Si")</f>
        <v>No</v>
      </c>
      <c r="Q7072">
        <v>0</v>
      </c>
      <c r="R7072">
        <f>TablaDatos[[#This Row],[Aux2]]/10000000000000</f>
        <v>186.423197072063</v>
      </c>
      <c r="S7072" s="1">
        <v>1864231970720630</v>
      </c>
      <c r="T7072" s="7">
        <f>TablaDatos[[#This Row],[Aux3]]/100000000000000</f>
        <v>213.77852371623601</v>
      </c>
      <c r="U7072" s="1">
        <v>2.13778523716236E+16</v>
      </c>
      <c r="V7072">
        <v>155.19999999999999</v>
      </c>
      <c r="W7072">
        <v>89.1</v>
      </c>
    </row>
    <row r="7073" spans="1:23">
      <c r="A7073">
        <v>2015</v>
      </c>
      <c r="B7073">
        <v>51</v>
      </c>
      <c r="C7073" t="s">
        <v>23</v>
      </c>
      <c r="D7073" t="s">
        <v>30</v>
      </c>
      <c r="E7073" t="s">
        <v>18</v>
      </c>
      <c r="F7073" t="s">
        <v>35</v>
      </c>
      <c r="G7073" t="s">
        <v>20</v>
      </c>
      <c r="H7073" s="3">
        <v>28602.48</v>
      </c>
      <c r="I7073" t="s">
        <v>19</v>
      </c>
      <c r="J7073" t="s">
        <v>19</v>
      </c>
      <c r="K70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27.976890779236101</v>
      </c>
      <c r="L7073" s="5">
        <f>TablaDatos[[#This Row],[IMC_raw]]/1000000000000000</f>
        <v>27.976890779236101</v>
      </c>
      <c r="M7073" s="2">
        <v>2.79768907792361E+16</v>
      </c>
      <c r="N70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3" s="13">
        <f t="shared" si="110"/>
        <v>7072</v>
      </c>
      <c r="P7073" s="2" t="str">
        <f>IF(TablaDatos[[#This Row],[Diabetes]]=0,"No","Si")</f>
        <v>No</v>
      </c>
      <c r="Q7073">
        <v>0</v>
      </c>
      <c r="R7073">
        <f>TablaDatos[[#This Row],[Aux2]]/10000000000000</f>
        <v>210.238873999812</v>
      </c>
      <c r="S7073" s="1">
        <v>2102388739998120</v>
      </c>
      <c r="T7073" s="7">
        <f>TablaDatos[[#This Row],[Aux3]]/100000000000000</f>
        <v>235.17519353481799</v>
      </c>
      <c r="U7073" s="1">
        <v>2.35175193534818E+16</v>
      </c>
      <c r="V7073">
        <v>143.80000000000001</v>
      </c>
      <c r="W7073">
        <v>88.2</v>
      </c>
    </row>
    <row r="7074" spans="1:23">
      <c r="A7074">
        <v>2015</v>
      </c>
      <c r="B7074">
        <v>59</v>
      </c>
      <c r="C7074" t="s">
        <v>23</v>
      </c>
      <c r="D7074" t="s">
        <v>29</v>
      </c>
      <c r="E7074" t="s">
        <v>18</v>
      </c>
      <c r="F7074" t="s">
        <v>19</v>
      </c>
      <c r="G7074" t="s">
        <v>28</v>
      </c>
      <c r="H7074" s="3">
        <v>14586.84</v>
      </c>
      <c r="I7074" t="s">
        <v>19</v>
      </c>
      <c r="J7074" t="s">
        <v>22</v>
      </c>
      <c r="K70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27.969714972849498</v>
      </c>
      <c r="L7074" s="5">
        <f>TablaDatos[[#This Row],[IMC_raw]]/1000000000000000</f>
        <v>27.969714972849498</v>
      </c>
      <c r="M7074" s="2">
        <v>2.79697149728495E+16</v>
      </c>
      <c r="N70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4" s="13">
        <f t="shared" si="110"/>
        <v>7073</v>
      </c>
      <c r="P7074" s="2" t="str">
        <f>IF(TablaDatos[[#This Row],[Diabetes]]=0,"No","Si")</f>
        <v>No</v>
      </c>
      <c r="Q7074">
        <v>0</v>
      </c>
      <c r="R7074">
        <f>TablaDatos[[#This Row],[Aux2]]/10000000000000</f>
        <v>1854.1755761787001</v>
      </c>
      <c r="S7074" s="1">
        <v>1.8541755761787E+16</v>
      </c>
      <c r="T7074" s="7">
        <f>TablaDatos[[#This Row],[Aux3]]/100000000000000</f>
        <v>213.287050035291</v>
      </c>
      <c r="U7074" s="1">
        <v>2.13287050035291E+16</v>
      </c>
      <c r="V7074">
        <v>140.69999999999999</v>
      </c>
      <c r="W7074">
        <v>91.5</v>
      </c>
    </row>
    <row r="7075" spans="1:23">
      <c r="A7075">
        <v>2015</v>
      </c>
      <c r="B7075">
        <v>57</v>
      </c>
      <c r="C7075" t="s">
        <v>23</v>
      </c>
      <c r="D7075" t="s">
        <v>71</v>
      </c>
      <c r="E7075" t="s">
        <v>18</v>
      </c>
      <c r="F7075" t="s">
        <v>24</v>
      </c>
      <c r="G7075" t="s">
        <v>28</v>
      </c>
      <c r="H7075" s="3">
        <v>14141.18</v>
      </c>
      <c r="I7075" t="s">
        <v>19</v>
      </c>
      <c r="J7075" t="s">
        <v>22</v>
      </c>
      <c r="K70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27.949027264547798</v>
      </c>
      <c r="L7075" s="5">
        <f>TablaDatos[[#This Row],[IMC_raw]]/1000000000000000</f>
        <v>2.7949027264547799</v>
      </c>
      <c r="M7075" s="2">
        <v>2794902726454780</v>
      </c>
      <c r="N70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5" s="13">
        <f t="shared" si="110"/>
        <v>7074</v>
      </c>
      <c r="P7075" s="2" t="str">
        <f>IF(TablaDatos[[#This Row],[Diabetes]]=0,"No","Si")</f>
        <v>No</v>
      </c>
      <c r="Q7075">
        <v>0</v>
      </c>
      <c r="R7075">
        <f>TablaDatos[[#This Row],[Aux2]]/10000000000000</f>
        <v>1901.7977216952199</v>
      </c>
      <c r="S7075" s="1">
        <v>1.90179772169522E+16</v>
      </c>
      <c r="T7075" s="7">
        <f>TablaDatos[[#This Row],[Aux3]]/100000000000000</f>
        <v>22.555252204453101</v>
      </c>
      <c r="U7075" s="1">
        <v>2255525220445310</v>
      </c>
      <c r="V7075">
        <v>158.9</v>
      </c>
      <c r="W7075">
        <v>89</v>
      </c>
    </row>
    <row r="7076" spans="1:23">
      <c r="A7076">
        <v>2015</v>
      </c>
      <c r="B7076">
        <v>65</v>
      </c>
      <c r="C7076" t="s">
        <v>23</v>
      </c>
      <c r="D7076" t="s">
        <v>73</v>
      </c>
      <c r="E7076" t="s">
        <v>19</v>
      </c>
      <c r="F7076" t="s">
        <v>19</v>
      </c>
      <c r="G7076" t="s">
        <v>25</v>
      </c>
      <c r="H7076" s="3">
        <v>26905.27</v>
      </c>
      <c r="I7076" t="s">
        <v>19</v>
      </c>
      <c r="J7076" t="s">
        <v>22</v>
      </c>
      <c r="K70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27.9130380178661</v>
      </c>
      <c r="L7076" s="6">
        <f>TablaDatos[[#This Row],[IMC_raw]]/1000000000000000</f>
        <v>27.9130380178661</v>
      </c>
      <c r="M7076" s="2">
        <v>2.79130380178661E+16</v>
      </c>
      <c r="N70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6" s="13">
        <f t="shared" si="110"/>
        <v>7075</v>
      </c>
      <c r="P7076" s="2" t="str">
        <f>IF(TablaDatos[[#This Row],[Diabetes]]=0,"No","Si")</f>
        <v>No</v>
      </c>
      <c r="Q7076">
        <v>0</v>
      </c>
      <c r="R7076">
        <f>TablaDatos[[#This Row],[Aux2]]/10000000000000</f>
        <v>228.107939686176</v>
      </c>
      <c r="S7076" s="1">
        <v>2281079396861760</v>
      </c>
      <c r="T7076" s="7">
        <f>TablaDatos[[#This Row],[Aux3]]/100000000000000</f>
        <v>24.2601368802639</v>
      </c>
      <c r="U7076" s="1">
        <v>2426013688026390</v>
      </c>
      <c r="V7076">
        <v>152</v>
      </c>
      <c r="W7076">
        <v>94.1</v>
      </c>
    </row>
    <row r="7077" spans="1:23">
      <c r="A7077">
        <v>2015</v>
      </c>
      <c r="B7077">
        <v>57</v>
      </c>
      <c r="C7077" t="s">
        <v>16</v>
      </c>
      <c r="D7077" t="s">
        <v>26</v>
      </c>
      <c r="E7077" t="s">
        <v>21</v>
      </c>
      <c r="F7077" t="s">
        <v>24</v>
      </c>
      <c r="G7077" t="s">
        <v>28</v>
      </c>
      <c r="H7077" s="3">
        <v>22005.29</v>
      </c>
      <c r="I7077" t="s">
        <v>21</v>
      </c>
      <c r="J7077" t="s">
        <v>21</v>
      </c>
      <c r="K70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27.831470773183099</v>
      </c>
      <c r="L7077" s="6">
        <f>TablaDatos[[#This Row],[IMC_raw]]/1000000000000000</f>
        <v>27.831470773183099</v>
      </c>
      <c r="M7077" s="2">
        <v>2.78314707731831E+16</v>
      </c>
      <c r="N70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7" s="13">
        <f t="shared" si="110"/>
        <v>7076</v>
      </c>
      <c r="P7077" s="2" t="str">
        <f>IF(TablaDatos[[#This Row],[Diabetes]]=0,"No","Si")</f>
        <v>No</v>
      </c>
      <c r="Q7077">
        <v>0</v>
      </c>
      <c r="R7077">
        <f>TablaDatos[[#This Row],[Aux2]]/10000000000000</f>
        <v>2007.4367433678699</v>
      </c>
      <c r="S7077" s="1">
        <v>2.00743674336787E+16</v>
      </c>
      <c r="T7077" s="7">
        <f>TablaDatos[[#This Row],[Aux3]]/100000000000000</f>
        <v>25.8934152976313</v>
      </c>
      <c r="U7077" s="1">
        <v>2589341529763130</v>
      </c>
      <c r="V7077">
        <v>163.1</v>
      </c>
      <c r="W7077">
        <v>104.1</v>
      </c>
    </row>
    <row r="7078" spans="1:23">
      <c r="A7078">
        <v>2015</v>
      </c>
      <c r="B7078">
        <v>61</v>
      </c>
      <c r="C7078" t="s">
        <v>16</v>
      </c>
      <c r="D7078" t="s">
        <v>73</v>
      </c>
      <c r="E7078" t="s">
        <v>19</v>
      </c>
      <c r="F7078" t="s">
        <v>24</v>
      </c>
      <c r="G7078" t="s">
        <v>28</v>
      </c>
      <c r="H7078" s="3">
        <v>22974.83</v>
      </c>
      <c r="I7078" t="s">
        <v>21</v>
      </c>
      <c r="J7078" t="s">
        <v>18</v>
      </c>
      <c r="K70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27.812053158166599</v>
      </c>
      <c r="L7078" s="5">
        <f>TablaDatos[[#This Row],[IMC_raw]]/1000000000000000</f>
        <v>27.812053158166599</v>
      </c>
      <c r="M7078" s="2">
        <v>2.78120531581666E+16</v>
      </c>
      <c r="N70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8" s="13">
        <f t="shared" si="110"/>
        <v>7077</v>
      </c>
      <c r="P7078" s="2" t="str">
        <f>IF(TablaDatos[[#This Row],[Diabetes]]=0,"No","Si")</f>
        <v>No</v>
      </c>
      <c r="Q7078">
        <v>0</v>
      </c>
      <c r="R7078">
        <f>TablaDatos[[#This Row],[Aux2]]/10000000000000</f>
        <v>2025.2451251918999</v>
      </c>
      <c r="S7078" s="1">
        <v>2.0252451251919E+16</v>
      </c>
      <c r="T7078" s="7">
        <f>TablaDatos[[#This Row],[Aux3]]/100000000000000</f>
        <v>237.66713867949201</v>
      </c>
      <c r="U7078" s="1">
        <v>2.37667138679492E+16</v>
      </c>
      <c r="V7078">
        <v>164.1</v>
      </c>
      <c r="W7078">
        <v>96.8</v>
      </c>
    </row>
    <row r="7079" spans="1:23">
      <c r="A7079">
        <v>2015</v>
      </c>
      <c r="B7079">
        <v>48</v>
      </c>
      <c r="C7079" t="s">
        <v>23</v>
      </c>
      <c r="D7079" t="s">
        <v>42</v>
      </c>
      <c r="E7079" t="s">
        <v>18</v>
      </c>
      <c r="F7079" t="s">
        <v>19</v>
      </c>
      <c r="G7079" t="s">
        <v>20</v>
      </c>
      <c r="H7079" s="3">
        <v>28311.48</v>
      </c>
      <c r="I7079" t="s">
        <v>19</v>
      </c>
      <c r="J7079" t="s">
        <v>18</v>
      </c>
      <c r="K70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27.7966104494745</v>
      </c>
      <c r="L7079" s="5">
        <f>TablaDatos[[#This Row],[IMC_raw]]/1000000000000000</f>
        <v>27.7966104494745</v>
      </c>
      <c r="M7079" s="2">
        <v>2.77966104494745E+16</v>
      </c>
      <c r="N70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79" s="13">
        <f t="shared" si="110"/>
        <v>7078</v>
      </c>
      <c r="P7079" s="2" t="str">
        <f>IF(TablaDatos[[#This Row],[Diabetes]]=0,"No","Si")</f>
        <v>No</v>
      </c>
      <c r="Q7079">
        <v>0</v>
      </c>
      <c r="R7079">
        <f>TablaDatos[[#This Row],[Aux2]]/10000000000000</f>
        <v>2101.1816271140901</v>
      </c>
      <c r="S7079" s="1">
        <v>2.10118162711409E+16</v>
      </c>
      <c r="T7079" s="7">
        <f>TablaDatos[[#This Row],[Aux3]]/100000000000000</f>
        <v>21.0675688777782</v>
      </c>
      <c r="U7079" s="1">
        <v>2106756887777820</v>
      </c>
      <c r="V7079">
        <v>135.4</v>
      </c>
      <c r="W7079">
        <v>88.2</v>
      </c>
    </row>
    <row r="7080" spans="1:23">
      <c r="A7080">
        <v>2015</v>
      </c>
      <c r="B7080">
        <v>62</v>
      </c>
      <c r="C7080" t="s">
        <v>23</v>
      </c>
      <c r="D7080" t="s">
        <v>32</v>
      </c>
      <c r="E7080" t="s">
        <v>18</v>
      </c>
      <c r="F7080" t="s">
        <v>19</v>
      </c>
      <c r="G7080" t="s">
        <v>28</v>
      </c>
      <c r="H7080" s="3">
        <v>13505.9</v>
      </c>
      <c r="I7080" t="s">
        <v>19</v>
      </c>
      <c r="J7080" t="s">
        <v>18</v>
      </c>
      <c r="K70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27.766284197476502</v>
      </c>
      <c r="L7080" s="5">
        <f>TablaDatos[[#This Row],[IMC_raw]]/1000000000000000</f>
        <v>2.7766284197476501</v>
      </c>
      <c r="M7080" s="2">
        <v>2776628419747650</v>
      </c>
      <c r="N70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0" s="13">
        <f t="shared" si="110"/>
        <v>7079</v>
      </c>
      <c r="P7080" s="2" t="str">
        <f>IF(TablaDatos[[#This Row],[Diabetes]]=0,"No","Si")</f>
        <v>No</v>
      </c>
      <c r="Q7080">
        <v>0</v>
      </c>
      <c r="R7080">
        <f>TablaDatos[[#This Row],[Aux2]]/10000000000000</f>
        <v>2161.7981923695302</v>
      </c>
      <c r="S7080" s="1">
        <v>2.16179819236953E+16</v>
      </c>
      <c r="T7080" s="7">
        <f>TablaDatos[[#This Row],[Aux3]]/100000000000000</f>
        <v>236.77883895887101</v>
      </c>
      <c r="U7080" s="1">
        <v>2.36778838958871E+16</v>
      </c>
      <c r="V7080">
        <v>157.9</v>
      </c>
      <c r="W7080">
        <v>94.9</v>
      </c>
    </row>
    <row r="7081" spans="1:23">
      <c r="A7081">
        <v>2015</v>
      </c>
      <c r="B7081">
        <v>47</v>
      </c>
      <c r="C7081" t="s">
        <v>16</v>
      </c>
      <c r="D7081" t="s">
        <v>29</v>
      </c>
      <c r="E7081" t="s">
        <v>18</v>
      </c>
      <c r="F7081" t="s">
        <v>19</v>
      </c>
      <c r="G7081" t="s">
        <v>20</v>
      </c>
      <c r="H7081" s="3">
        <v>16243.97</v>
      </c>
      <c r="I7081" t="s">
        <v>21</v>
      </c>
      <c r="J7081" t="s">
        <v>18</v>
      </c>
      <c r="K70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27.7381226298725</v>
      </c>
      <c r="L7081" s="5">
        <f>TablaDatos[[#This Row],[IMC_raw]]/1000000000000000</f>
        <v>27.7381226298725</v>
      </c>
      <c r="M7081" s="2">
        <v>2.77381226298725E+16</v>
      </c>
      <c r="N70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1" s="13">
        <f t="shared" si="110"/>
        <v>7080</v>
      </c>
      <c r="P7081" s="2" t="str">
        <f>IF(TablaDatos[[#This Row],[Diabetes]]=0,"No","Si")</f>
        <v>No</v>
      </c>
      <c r="Q7081">
        <v>0</v>
      </c>
      <c r="R7081">
        <f>TablaDatos[[#This Row],[Aux2]]/10000000000000</f>
        <v>214.048825593327</v>
      </c>
      <c r="S7081" s="1">
        <v>2140488255933270</v>
      </c>
      <c r="T7081" s="7">
        <f>TablaDatos[[#This Row],[Aux3]]/100000000000000</f>
        <v>226.86833982693</v>
      </c>
      <c r="U7081" s="1">
        <v>2.2686833982693E+16</v>
      </c>
      <c r="V7081">
        <v>149.30000000000001</v>
      </c>
      <c r="W7081">
        <v>87.8</v>
      </c>
    </row>
    <row r="7082" spans="1:23">
      <c r="A7082">
        <v>2015</v>
      </c>
      <c r="B7082">
        <v>59</v>
      </c>
      <c r="C7082" t="s">
        <v>16</v>
      </c>
      <c r="D7082" t="s">
        <v>33</v>
      </c>
      <c r="E7082" t="s">
        <v>18</v>
      </c>
      <c r="F7082" t="s">
        <v>40</v>
      </c>
      <c r="G7082" t="s">
        <v>28</v>
      </c>
      <c r="H7082" s="3">
        <v>40719.78</v>
      </c>
      <c r="I7082" t="s">
        <v>19</v>
      </c>
      <c r="J7082" t="s">
        <v>21</v>
      </c>
      <c r="K70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27.7354484720532</v>
      </c>
      <c r="L7082" s="6">
        <f>TablaDatos[[#This Row],[IMC_raw]]/1000000000000000</f>
        <v>27.7354484720532</v>
      </c>
      <c r="M7082" s="2">
        <v>2.77354484720532E+16</v>
      </c>
      <c r="N70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2" s="13">
        <f t="shared" si="110"/>
        <v>7081</v>
      </c>
      <c r="P7082" s="2" t="str">
        <f>IF(TablaDatos[[#This Row],[Diabetes]]=0,"No","Si")</f>
        <v>No</v>
      </c>
      <c r="Q7082">
        <v>0</v>
      </c>
      <c r="R7082">
        <f>TablaDatos[[#This Row],[Aux2]]/10000000000000</f>
        <v>2020.0960006343701</v>
      </c>
      <c r="S7082" s="1">
        <v>2.02009600063437E+16</v>
      </c>
      <c r="T7082" s="7">
        <f>TablaDatos[[#This Row],[Aux3]]/100000000000000</f>
        <v>24.075844073351199</v>
      </c>
      <c r="U7082" s="1">
        <v>2407584407335120</v>
      </c>
      <c r="V7082">
        <v>151.5</v>
      </c>
      <c r="W7082">
        <v>93.4</v>
      </c>
    </row>
    <row r="7083" spans="1:23">
      <c r="A7083">
        <v>2015</v>
      </c>
      <c r="B7083">
        <v>61</v>
      </c>
      <c r="C7083" t="s">
        <v>23</v>
      </c>
      <c r="D7083" t="s">
        <v>17</v>
      </c>
      <c r="E7083" t="s">
        <v>18</v>
      </c>
      <c r="F7083" t="s">
        <v>40</v>
      </c>
      <c r="G7083" t="s">
        <v>28</v>
      </c>
      <c r="H7083" s="3">
        <v>19072.12</v>
      </c>
      <c r="I7083" t="s">
        <v>19</v>
      </c>
      <c r="J7083" t="s">
        <v>18</v>
      </c>
      <c r="K70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27.728110493743699</v>
      </c>
      <c r="L7083" s="5">
        <f>TablaDatos[[#This Row],[IMC_raw]]/1000000000000000</f>
        <v>27.728110493743699</v>
      </c>
      <c r="M7083" s="2">
        <v>2.77281104937437E+16</v>
      </c>
      <c r="N70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3" s="13">
        <f t="shared" si="110"/>
        <v>7082</v>
      </c>
      <c r="P7083" s="2" t="str">
        <f>IF(TablaDatos[[#This Row],[Diabetes]]=0,"No","Si")</f>
        <v>No</v>
      </c>
      <c r="Q7083">
        <v>0</v>
      </c>
      <c r="R7083">
        <f>TablaDatos[[#This Row],[Aux2]]/10000000000000</f>
        <v>1934.7003397114599</v>
      </c>
      <c r="S7083" s="1">
        <v>1.93470033971146E+16</v>
      </c>
      <c r="T7083" s="7">
        <f>TablaDatos[[#This Row],[Aux3]]/100000000000000</f>
        <v>210.19992478598701</v>
      </c>
      <c r="U7083" s="1">
        <v>2.10199924785987E+16</v>
      </c>
      <c r="V7083">
        <v>158.19999999999999</v>
      </c>
      <c r="W7083">
        <v>90</v>
      </c>
    </row>
    <row r="7084" spans="1:23">
      <c r="A7084">
        <v>2015</v>
      </c>
      <c r="B7084">
        <v>45</v>
      </c>
      <c r="C7084" t="s">
        <v>23</v>
      </c>
      <c r="D7084" t="s">
        <v>72</v>
      </c>
      <c r="E7084" t="s">
        <v>18</v>
      </c>
      <c r="F7084" t="s">
        <v>24</v>
      </c>
      <c r="G7084" t="s">
        <v>20</v>
      </c>
      <c r="H7084" s="3">
        <v>14969.92</v>
      </c>
      <c r="I7084" t="s">
        <v>21</v>
      </c>
      <c r="J7084" t="s">
        <v>18</v>
      </c>
      <c r="K70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27.723094701695299</v>
      </c>
      <c r="L7084" s="6">
        <f>TablaDatos[[#This Row],[IMC_raw]]/1000000000000000</f>
        <v>27.723094701695299</v>
      </c>
      <c r="M7084" s="2">
        <v>2.77230947016953E+16</v>
      </c>
      <c r="N70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4" s="13">
        <f t="shared" si="110"/>
        <v>7083</v>
      </c>
      <c r="P7084" s="2" t="str">
        <f>IF(TablaDatos[[#This Row],[Diabetes]]=0,"No","Si")</f>
        <v>No</v>
      </c>
      <c r="Q7084">
        <v>0</v>
      </c>
      <c r="R7084">
        <f>TablaDatos[[#This Row],[Aux2]]/10000000000000</f>
        <v>2101.4634209656601</v>
      </c>
      <c r="S7084" s="1">
        <v>2.10146342096566E+16</v>
      </c>
      <c r="T7084" s="7">
        <f>TablaDatos[[#This Row],[Aux3]]/100000000000000</f>
        <v>219.03466300822501</v>
      </c>
      <c r="U7084" s="1">
        <v>2.19034663008225E+16</v>
      </c>
      <c r="V7084">
        <v>133.9</v>
      </c>
      <c r="W7084">
        <v>89.7</v>
      </c>
    </row>
    <row r="7085" spans="1:23">
      <c r="A7085">
        <v>2015</v>
      </c>
      <c r="B7085">
        <v>47</v>
      </c>
      <c r="C7085" t="s">
        <v>16</v>
      </c>
      <c r="D7085" t="s">
        <v>34</v>
      </c>
      <c r="E7085" t="s">
        <v>18</v>
      </c>
      <c r="F7085" t="s">
        <v>40</v>
      </c>
      <c r="G7085" t="s">
        <v>20</v>
      </c>
      <c r="H7085" s="3">
        <v>22702.09</v>
      </c>
      <c r="I7085" t="s">
        <v>19</v>
      </c>
      <c r="J7085" t="s">
        <v>18</v>
      </c>
      <c r="K70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27.6821162219358</v>
      </c>
      <c r="L7085" s="5">
        <f>TablaDatos[[#This Row],[IMC_raw]]/1000000000000000</f>
        <v>27.6821162219358</v>
      </c>
      <c r="M7085" s="2">
        <v>2.76821162219358E+16</v>
      </c>
      <c r="N70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5" s="13">
        <f t="shared" si="110"/>
        <v>7084</v>
      </c>
      <c r="P7085" s="2" t="str">
        <f>IF(TablaDatos[[#This Row],[Diabetes]]=0,"No","Si")</f>
        <v>No</v>
      </c>
      <c r="Q7085">
        <v>0</v>
      </c>
      <c r="R7085">
        <f>TablaDatos[[#This Row],[Aux2]]/10000000000000</f>
        <v>2203.18471720972</v>
      </c>
      <c r="S7085" s="1">
        <v>2.20318471720972E+16</v>
      </c>
      <c r="T7085" s="7">
        <f>TablaDatos[[#This Row],[Aux3]]/100000000000000</f>
        <v>209.662195524597</v>
      </c>
      <c r="U7085" s="1">
        <v>2.09662195524597E+16</v>
      </c>
      <c r="V7085">
        <v>148.6</v>
      </c>
      <c r="W7085">
        <v>89.9</v>
      </c>
    </row>
    <row r="7086" spans="1:23">
      <c r="A7086">
        <v>2015</v>
      </c>
      <c r="B7086">
        <v>57</v>
      </c>
      <c r="C7086" t="s">
        <v>23</v>
      </c>
      <c r="D7086" t="s">
        <v>73</v>
      </c>
      <c r="E7086" t="s">
        <v>18</v>
      </c>
      <c r="F7086" t="s">
        <v>19</v>
      </c>
      <c r="G7086" t="s">
        <v>28</v>
      </c>
      <c r="H7086" s="3">
        <v>32417.81</v>
      </c>
      <c r="I7086" t="s">
        <v>19</v>
      </c>
      <c r="J7086" t="s">
        <v>18</v>
      </c>
      <c r="K70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27.6771964079445</v>
      </c>
      <c r="L7086" s="6">
        <f>TablaDatos[[#This Row],[IMC_raw]]/1000000000000000</f>
        <v>2.76771964079445</v>
      </c>
      <c r="M7086" s="2">
        <v>2767719640794450</v>
      </c>
      <c r="N70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6" s="13">
        <f t="shared" si="110"/>
        <v>7085</v>
      </c>
      <c r="P7086" s="2" t="str">
        <f>IF(TablaDatos[[#This Row],[Diabetes]]=0,"No","Si")</f>
        <v>No</v>
      </c>
      <c r="Q7086">
        <v>0</v>
      </c>
      <c r="R7086">
        <f>TablaDatos[[#This Row],[Aux2]]/10000000000000</f>
        <v>2048.4211777548198</v>
      </c>
      <c r="S7086" s="1">
        <v>2.04842117775482E+16</v>
      </c>
      <c r="T7086" s="7">
        <f>TablaDatos[[#This Row],[Aux3]]/100000000000000</f>
        <v>237.80877644429</v>
      </c>
      <c r="U7086" s="1">
        <v>2.3780877644429E+16</v>
      </c>
      <c r="V7086">
        <v>155.69999999999999</v>
      </c>
      <c r="W7086">
        <v>90.7</v>
      </c>
    </row>
    <row r="7087" spans="1:23">
      <c r="A7087">
        <v>2015</v>
      </c>
      <c r="B7087">
        <v>56</v>
      </c>
      <c r="C7087" t="s">
        <v>23</v>
      </c>
      <c r="D7087" t="s">
        <v>34</v>
      </c>
      <c r="E7087" t="s">
        <v>21</v>
      </c>
      <c r="F7087" t="s">
        <v>24</v>
      </c>
      <c r="G7087" t="s">
        <v>28</v>
      </c>
      <c r="H7087" s="3">
        <v>14554.74</v>
      </c>
      <c r="I7087" t="s">
        <v>21</v>
      </c>
      <c r="J7087" t="s">
        <v>19</v>
      </c>
      <c r="K70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27.6122340337872</v>
      </c>
      <c r="L7087" s="6">
        <f>TablaDatos[[#This Row],[IMC_raw]]/1000000000000000</f>
        <v>27.6122340337872</v>
      </c>
      <c r="M7087" s="2">
        <v>2.76122340337872E+16</v>
      </c>
      <c r="N70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7" s="13">
        <f t="shared" si="110"/>
        <v>7086</v>
      </c>
      <c r="P7087" s="2" t="str">
        <f>IF(TablaDatos[[#This Row],[Diabetes]]=0,"No","Si")</f>
        <v>No</v>
      </c>
      <c r="Q7087">
        <v>0</v>
      </c>
      <c r="R7087">
        <f>TablaDatos[[#This Row],[Aux2]]/10000000000000</f>
        <v>2280.0744580964001</v>
      </c>
      <c r="S7087" s="1">
        <v>2.2800744580964E+16</v>
      </c>
      <c r="T7087" s="7">
        <f>TablaDatos[[#This Row],[Aux3]]/100000000000000</f>
        <v>246.63717715857399</v>
      </c>
      <c r="U7087" s="1">
        <v>2.46637177158574E+16</v>
      </c>
      <c r="V7087">
        <v>163.19999999999999</v>
      </c>
      <c r="W7087">
        <v>92.1</v>
      </c>
    </row>
    <row r="7088" spans="1:23">
      <c r="A7088">
        <v>2015</v>
      </c>
      <c r="B7088">
        <v>43</v>
      </c>
      <c r="C7088" t="s">
        <v>23</v>
      </c>
      <c r="D7088" t="s">
        <v>72</v>
      </c>
      <c r="E7088" t="s">
        <v>18</v>
      </c>
      <c r="F7088" t="s">
        <v>19</v>
      </c>
      <c r="G7088" t="s">
        <v>39</v>
      </c>
      <c r="H7088" s="3">
        <v>23419.86</v>
      </c>
      <c r="I7088" t="s">
        <v>21</v>
      </c>
      <c r="J7088" t="s">
        <v>18</v>
      </c>
      <c r="K70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27.581229161186499</v>
      </c>
      <c r="L7088" s="5">
        <f>TablaDatos[[#This Row],[IMC_raw]]/1000000000000000</f>
        <v>0.27581229161186499</v>
      </c>
      <c r="M7088" s="2">
        <v>275812291611865</v>
      </c>
      <c r="N70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8" s="13">
        <f t="shared" si="110"/>
        <v>7087</v>
      </c>
      <c r="P7088" s="2" t="str">
        <f>IF(TablaDatos[[#This Row],[Diabetes]]=0,"No","Si")</f>
        <v>No</v>
      </c>
      <c r="Q7088">
        <v>0</v>
      </c>
      <c r="R7088">
        <f>TablaDatos[[#This Row],[Aux2]]/10000000000000</f>
        <v>1977.9564530733601</v>
      </c>
      <c r="S7088" s="1">
        <v>1.97795645307336E+16</v>
      </c>
      <c r="T7088" s="7">
        <f>TablaDatos[[#This Row],[Aux3]]/100000000000000</f>
        <v>23.888502821395001</v>
      </c>
      <c r="U7088" s="1">
        <v>2388850282139500</v>
      </c>
      <c r="V7088">
        <v>146.69999999999999</v>
      </c>
      <c r="W7088">
        <v>89.8</v>
      </c>
    </row>
    <row r="7089" spans="1:23">
      <c r="A7089">
        <v>2015</v>
      </c>
      <c r="B7089">
        <v>71</v>
      </c>
      <c r="C7089" t="s">
        <v>23</v>
      </c>
      <c r="D7089" t="s">
        <v>26</v>
      </c>
      <c r="E7089" t="s">
        <v>21</v>
      </c>
      <c r="F7089" t="s">
        <v>24</v>
      </c>
      <c r="G7089" t="s">
        <v>25</v>
      </c>
      <c r="H7089" s="3">
        <v>16654.310000000001</v>
      </c>
      <c r="I7089" t="s">
        <v>21</v>
      </c>
      <c r="J7089" t="s">
        <v>18</v>
      </c>
      <c r="K70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27.566594155959201</v>
      </c>
      <c r="L7089" s="6">
        <f>TablaDatos[[#This Row],[IMC_raw]]/1000000000000000</f>
        <v>27.566594155959201</v>
      </c>
      <c r="M7089" s="2">
        <v>2.75665941559592E+16</v>
      </c>
      <c r="N70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89" s="13">
        <f t="shared" si="110"/>
        <v>7088</v>
      </c>
      <c r="P7089" s="2" t="str">
        <f>IF(TablaDatos[[#This Row],[Diabetes]]=0,"No","Si")</f>
        <v>Si</v>
      </c>
      <c r="Q7089">
        <v>1</v>
      </c>
      <c r="R7089">
        <f>TablaDatos[[#This Row],[Aux2]]/10000000000000</f>
        <v>251.06948515727399</v>
      </c>
      <c r="S7089" s="1">
        <v>2510694851572740</v>
      </c>
      <c r="T7089" s="7">
        <f>TablaDatos[[#This Row],[Aux3]]/100000000000000</f>
        <v>3.0000000000000001E-12</v>
      </c>
      <c r="U7089">
        <v>300</v>
      </c>
      <c r="V7089">
        <v>170.7</v>
      </c>
      <c r="W7089">
        <v>98.6</v>
      </c>
    </row>
    <row r="7090" spans="1:23">
      <c r="A7090">
        <v>2015</v>
      </c>
      <c r="B7090">
        <v>47</v>
      </c>
      <c r="C7090" t="s">
        <v>23</v>
      </c>
      <c r="D7090" t="s">
        <v>26</v>
      </c>
      <c r="E7090" t="s">
        <v>19</v>
      </c>
      <c r="F7090" t="s">
        <v>19</v>
      </c>
      <c r="G7090" t="s">
        <v>20</v>
      </c>
      <c r="H7090" s="3">
        <v>32158.26</v>
      </c>
      <c r="I7090" t="s">
        <v>21</v>
      </c>
      <c r="J7090" t="s">
        <v>19</v>
      </c>
      <c r="K70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27.550983924511797</v>
      </c>
      <c r="L7090" s="5">
        <f>TablaDatos[[#This Row],[IMC_raw]]/1000000000000000</f>
        <v>2.7550983924511798</v>
      </c>
      <c r="M7090" s="2">
        <v>2755098392451180</v>
      </c>
      <c r="N70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0" s="13">
        <f t="shared" si="110"/>
        <v>7089</v>
      </c>
      <c r="P7090" s="2" t="str">
        <f>IF(TablaDatos[[#This Row],[Diabetes]]=0,"No","Si")</f>
        <v>No</v>
      </c>
      <c r="Q7090">
        <v>0</v>
      </c>
      <c r="R7090">
        <f>TablaDatos[[#This Row],[Aux2]]/10000000000000</f>
        <v>1975.23140019776</v>
      </c>
      <c r="S7090" s="1">
        <v>1.97523140019776E+16</v>
      </c>
      <c r="T7090" s="7">
        <f>TablaDatos[[#This Row],[Aux3]]/100000000000000</f>
        <v>21.893916766763201</v>
      </c>
      <c r="U7090" s="1">
        <v>2189391676676320</v>
      </c>
      <c r="V7090">
        <v>143</v>
      </c>
      <c r="W7090">
        <v>95.5</v>
      </c>
    </row>
    <row r="7091" spans="1:23">
      <c r="A7091">
        <v>2015</v>
      </c>
      <c r="B7091">
        <v>53</v>
      </c>
      <c r="C7091" t="s">
        <v>23</v>
      </c>
      <c r="D7091" t="s">
        <v>29</v>
      </c>
      <c r="E7091" t="s">
        <v>18</v>
      </c>
      <c r="F7091" t="s">
        <v>24</v>
      </c>
      <c r="G7091" t="s">
        <v>20</v>
      </c>
      <c r="H7091" s="3">
        <v>11249.24</v>
      </c>
      <c r="I7091" t="s">
        <v>21</v>
      </c>
      <c r="J7091" t="s">
        <v>18</v>
      </c>
      <c r="K70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27.542164076657301</v>
      </c>
      <c r="L7091" s="6">
        <f>TablaDatos[[#This Row],[IMC_raw]]/1000000000000000</f>
        <v>27.542164076657301</v>
      </c>
      <c r="M7091" s="2">
        <v>2.75421640766573E+16</v>
      </c>
      <c r="N70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1" s="13">
        <f t="shared" si="110"/>
        <v>7090</v>
      </c>
      <c r="P7091" s="2" t="str">
        <f>IF(TablaDatos[[#This Row],[Diabetes]]=0,"No","Si")</f>
        <v>No</v>
      </c>
      <c r="Q7091">
        <v>0</v>
      </c>
      <c r="R7091">
        <f>TablaDatos[[#This Row],[Aux2]]/10000000000000</f>
        <v>2520.6035683468799</v>
      </c>
      <c r="S7091" s="1">
        <v>2.52060356834688E+16</v>
      </c>
      <c r="T7091" s="7">
        <f>TablaDatos[[#This Row],[Aux3]]/100000000000000</f>
        <v>249.355622380271</v>
      </c>
      <c r="U7091" s="1">
        <v>2.49355622380271E+16</v>
      </c>
      <c r="V7091">
        <v>142.6</v>
      </c>
      <c r="W7091">
        <v>93.9</v>
      </c>
    </row>
    <row r="7092" spans="1:23">
      <c r="A7092">
        <v>2015</v>
      </c>
      <c r="B7092">
        <v>46</v>
      </c>
      <c r="C7092" t="s">
        <v>16</v>
      </c>
      <c r="D7092" t="s">
        <v>29</v>
      </c>
      <c r="E7092" t="s">
        <v>18</v>
      </c>
      <c r="F7092" t="s">
        <v>19</v>
      </c>
      <c r="G7092" t="s">
        <v>20</v>
      </c>
      <c r="H7092" s="3">
        <v>26072.080000000002</v>
      </c>
      <c r="I7092" t="s">
        <v>19</v>
      </c>
      <c r="J7092" t="s">
        <v>18</v>
      </c>
      <c r="K70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27.539748359579601</v>
      </c>
      <c r="L7092" s="5">
        <f>TablaDatos[[#This Row],[IMC_raw]]/1000000000000000</f>
        <v>2.7539748359579601</v>
      </c>
      <c r="M7092" s="2">
        <v>2753974835957960</v>
      </c>
      <c r="N70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2" s="13">
        <f t="shared" si="110"/>
        <v>7091</v>
      </c>
      <c r="P7092" s="2" t="str">
        <f>IF(TablaDatos[[#This Row],[Diabetes]]=0,"No","Si")</f>
        <v>No</v>
      </c>
      <c r="Q7092">
        <v>0</v>
      </c>
      <c r="R7092">
        <f>TablaDatos[[#This Row],[Aux2]]/10000000000000</f>
        <v>2204.50576264245</v>
      </c>
      <c r="S7092" s="1">
        <v>2.20450576264245E+16</v>
      </c>
      <c r="T7092" s="7">
        <f>TablaDatos[[#This Row],[Aux3]]/100000000000000</f>
        <v>23.6868421961777</v>
      </c>
      <c r="U7092" s="1">
        <v>2368684219617770</v>
      </c>
      <c r="V7092">
        <v>149.4</v>
      </c>
      <c r="W7092">
        <v>91.4</v>
      </c>
    </row>
    <row r="7093" spans="1:23">
      <c r="A7093">
        <v>2015</v>
      </c>
      <c r="B7093">
        <v>60</v>
      </c>
      <c r="C7093" t="s">
        <v>16</v>
      </c>
      <c r="D7093" t="s">
        <v>34</v>
      </c>
      <c r="E7093" t="s">
        <v>18</v>
      </c>
      <c r="F7093" t="s">
        <v>24</v>
      </c>
      <c r="G7093" t="s">
        <v>28</v>
      </c>
      <c r="H7093" s="3">
        <v>21775</v>
      </c>
      <c r="I7093" t="s">
        <v>21</v>
      </c>
      <c r="J7093" t="s">
        <v>22</v>
      </c>
      <c r="K70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27.527850198120898</v>
      </c>
      <c r="L7093" s="6">
        <f>TablaDatos[[#This Row],[IMC_raw]]/100000000000000</f>
        <v>27.527850198120898</v>
      </c>
      <c r="M7093" s="2">
        <v>2752785019812090</v>
      </c>
      <c r="N70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3" s="13">
        <f t="shared" si="110"/>
        <v>7092</v>
      </c>
      <c r="P7093" s="2" t="str">
        <f>IF(TablaDatos[[#This Row],[Diabetes]]=0,"No","Si")</f>
        <v>No</v>
      </c>
      <c r="Q7093">
        <v>0</v>
      </c>
      <c r="R7093">
        <f>TablaDatos[[#This Row],[Aux2]]/10000000000000</f>
        <v>2126.0263604403299</v>
      </c>
      <c r="S7093" s="1">
        <v>2.12602636044033E+16</v>
      </c>
      <c r="T7093" s="7">
        <f>TablaDatos[[#This Row],[Aux3]]/100000000000000</f>
        <v>26.946713389424399</v>
      </c>
      <c r="U7093" s="1">
        <v>2694671338942440</v>
      </c>
      <c r="V7093">
        <v>163.5</v>
      </c>
      <c r="W7093">
        <v>93.8</v>
      </c>
    </row>
    <row r="7094" spans="1:23">
      <c r="A7094">
        <v>2015</v>
      </c>
      <c r="B7094">
        <v>54</v>
      </c>
      <c r="C7094" t="s">
        <v>16</v>
      </c>
      <c r="D7094" t="s">
        <v>34</v>
      </c>
      <c r="E7094" t="s">
        <v>21</v>
      </c>
      <c r="F7094" t="s">
        <v>24</v>
      </c>
      <c r="G7094" t="s">
        <v>20</v>
      </c>
      <c r="H7094" s="3">
        <v>25849.53</v>
      </c>
      <c r="I7094" t="s">
        <v>19</v>
      </c>
      <c r="J7094" t="s">
        <v>22</v>
      </c>
      <c r="K70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27.5132555148185</v>
      </c>
      <c r="L7094" s="6">
        <f>TablaDatos[[#This Row],[IMC_raw]]/1000000000000000</f>
        <v>27.5132555148185</v>
      </c>
      <c r="M7094" s="2">
        <v>2.75132555148185E+16</v>
      </c>
      <c r="N70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4" s="13">
        <f t="shared" si="110"/>
        <v>7093</v>
      </c>
      <c r="P7094" s="2" t="str">
        <f>IF(TablaDatos[[#This Row],[Diabetes]]=0,"No","Si")</f>
        <v>Si</v>
      </c>
      <c r="Q7094">
        <v>1</v>
      </c>
      <c r="R7094">
        <f>TablaDatos[[#This Row],[Aux2]]/10000000000000</f>
        <v>2286.08297839733</v>
      </c>
      <c r="S7094" s="1">
        <v>2.28608297839733E+16</v>
      </c>
      <c r="T7094" s="7">
        <f>TablaDatos[[#This Row],[Aux3]]/100000000000000</f>
        <v>22.240009518836899</v>
      </c>
      <c r="U7094" s="1">
        <v>2224000951883690</v>
      </c>
      <c r="V7094">
        <v>148.6</v>
      </c>
      <c r="W7094">
        <v>93.9</v>
      </c>
    </row>
    <row r="7095" spans="1:23">
      <c r="A7095">
        <v>2015</v>
      </c>
      <c r="B7095">
        <v>57</v>
      </c>
      <c r="C7095" t="s">
        <v>16</v>
      </c>
      <c r="D7095" t="s">
        <v>17</v>
      </c>
      <c r="E7095" t="s">
        <v>18</v>
      </c>
      <c r="F7095" t="s">
        <v>19</v>
      </c>
      <c r="G7095" t="s">
        <v>28</v>
      </c>
      <c r="H7095" s="3">
        <v>27271.49</v>
      </c>
      <c r="I7095" t="s">
        <v>19</v>
      </c>
      <c r="J7095" t="s">
        <v>18</v>
      </c>
      <c r="K70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27.498156688661201</v>
      </c>
      <c r="L7095" s="5">
        <f>TablaDatos[[#This Row],[IMC_raw]]/1000000000000000</f>
        <v>27.498156688661201</v>
      </c>
      <c r="M7095" s="2">
        <v>2.74981566886612E+16</v>
      </c>
      <c r="N70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5" s="13">
        <f t="shared" si="110"/>
        <v>7094</v>
      </c>
      <c r="P7095" s="2" t="str">
        <f>IF(TablaDatos[[#This Row],[Diabetes]]=0,"No","Si")</f>
        <v>No</v>
      </c>
      <c r="Q7095">
        <v>0</v>
      </c>
      <c r="R7095">
        <f>TablaDatos[[#This Row],[Aux2]]/10000000000000</f>
        <v>2243.3280711887001</v>
      </c>
      <c r="S7095" s="1">
        <v>2.2433280711887E+16</v>
      </c>
      <c r="T7095" s="7">
        <f>TablaDatos[[#This Row],[Aux3]]/100000000000000</f>
        <v>240.236607216539</v>
      </c>
      <c r="U7095" s="1">
        <v>2.40236607216539E+16</v>
      </c>
      <c r="V7095">
        <v>152.69999999999999</v>
      </c>
      <c r="W7095">
        <v>97.8</v>
      </c>
    </row>
    <row r="7096" spans="1:23">
      <c r="A7096">
        <v>2015</v>
      </c>
      <c r="B7096">
        <v>56</v>
      </c>
      <c r="C7096" t="s">
        <v>23</v>
      </c>
      <c r="D7096" t="s">
        <v>72</v>
      </c>
      <c r="E7096" t="s">
        <v>18</v>
      </c>
      <c r="F7096" t="s">
        <v>19</v>
      </c>
      <c r="G7096" t="s">
        <v>28</v>
      </c>
      <c r="H7096" s="3">
        <v>20641.66</v>
      </c>
      <c r="I7096" t="s">
        <v>21</v>
      </c>
      <c r="J7096" t="s">
        <v>18</v>
      </c>
      <c r="K70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27.495878290299501</v>
      </c>
      <c r="L7096" s="5">
        <f>TablaDatos[[#This Row],[IMC_raw]]/1000000000000000</f>
        <v>27.495878290299501</v>
      </c>
      <c r="M7096" s="2">
        <v>2.74958782902995E+16</v>
      </c>
      <c r="N70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6" s="13">
        <f t="shared" si="110"/>
        <v>7095</v>
      </c>
      <c r="P7096" s="2" t="str">
        <f>IF(TablaDatos[[#This Row],[Diabetes]]=0,"No","Si")</f>
        <v>No</v>
      </c>
      <c r="Q7096">
        <v>0</v>
      </c>
      <c r="R7096">
        <f>TablaDatos[[#This Row],[Aux2]]/10000000000000</f>
        <v>228.216044851351</v>
      </c>
      <c r="S7096" s="1">
        <v>2282160448513510</v>
      </c>
      <c r="T7096" s="7">
        <f>TablaDatos[[#This Row],[Aux3]]/100000000000000</f>
        <v>245.66628835057799</v>
      </c>
      <c r="U7096" s="1">
        <v>2.45666288350578E+16</v>
      </c>
      <c r="V7096">
        <v>165.4</v>
      </c>
      <c r="W7096">
        <v>91.8</v>
      </c>
    </row>
    <row r="7097" spans="1:23">
      <c r="A7097">
        <v>2015</v>
      </c>
      <c r="B7097">
        <v>55</v>
      </c>
      <c r="C7097" t="s">
        <v>23</v>
      </c>
      <c r="D7097" t="s">
        <v>38</v>
      </c>
      <c r="E7097" t="s">
        <v>18</v>
      </c>
      <c r="F7097" t="s">
        <v>24</v>
      </c>
      <c r="G7097" t="s">
        <v>28</v>
      </c>
      <c r="H7097" s="3">
        <v>35306.269999999997</v>
      </c>
      <c r="I7097" t="s">
        <v>19</v>
      </c>
      <c r="J7097" t="s">
        <v>18</v>
      </c>
      <c r="K70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27.385017951762102</v>
      </c>
      <c r="L7097" s="5">
        <f>TablaDatos[[#This Row],[IMC_raw]]/1000000000000000</f>
        <v>27.385017951762102</v>
      </c>
      <c r="M7097" s="2">
        <v>2.73850179517621E+16</v>
      </c>
      <c r="N70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7" s="13">
        <f t="shared" si="110"/>
        <v>7096</v>
      </c>
      <c r="P7097" s="2" t="str">
        <f>IF(TablaDatos[[#This Row],[Diabetes]]=0,"No","Si")</f>
        <v>No</v>
      </c>
      <c r="Q7097">
        <v>0</v>
      </c>
      <c r="R7097">
        <f>TablaDatos[[#This Row],[Aux2]]/10000000000000</f>
        <v>2024.79202813854</v>
      </c>
      <c r="S7097" s="1">
        <v>2.02479202813854E+16</v>
      </c>
      <c r="T7097" s="7">
        <f>TablaDatos[[#This Row],[Aux3]]/100000000000000</f>
        <v>194.54196874441101</v>
      </c>
      <c r="U7097" s="1">
        <v>1.94541968744411E+16</v>
      </c>
      <c r="V7097">
        <v>147.6</v>
      </c>
      <c r="W7097">
        <v>90.3</v>
      </c>
    </row>
    <row r="7098" spans="1:23">
      <c r="A7098">
        <v>2015</v>
      </c>
      <c r="B7098">
        <v>62</v>
      </c>
      <c r="C7098" t="s">
        <v>16</v>
      </c>
      <c r="D7098" t="s">
        <v>29</v>
      </c>
      <c r="E7098" t="s">
        <v>19</v>
      </c>
      <c r="F7098" t="s">
        <v>24</v>
      </c>
      <c r="G7098" t="s">
        <v>28</v>
      </c>
      <c r="H7098" s="3">
        <v>13108.73</v>
      </c>
      <c r="I7098" t="s">
        <v>21</v>
      </c>
      <c r="J7098" t="s">
        <v>18</v>
      </c>
      <c r="K70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27.380114962228703</v>
      </c>
      <c r="L7098" s="6">
        <f>TablaDatos[[#This Row],[IMC_raw]]/1000000000000000</f>
        <v>2.7380114962228701</v>
      </c>
      <c r="M7098" s="2">
        <v>2738011496222870</v>
      </c>
      <c r="N70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8" s="13">
        <f t="shared" si="110"/>
        <v>7097</v>
      </c>
      <c r="P7098" s="2" t="str">
        <f>IF(TablaDatos[[#This Row],[Diabetes]]=0,"No","Si")</f>
        <v>No</v>
      </c>
      <c r="Q7098">
        <v>0</v>
      </c>
      <c r="R7098">
        <f>TablaDatos[[#This Row],[Aux2]]/10000000000000</f>
        <v>226.76024208701401</v>
      </c>
      <c r="S7098" s="1">
        <v>2267602420870140</v>
      </c>
      <c r="T7098" s="7">
        <f>TablaDatos[[#This Row],[Aux3]]/100000000000000</f>
        <v>272.23205353936402</v>
      </c>
      <c r="U7098" s="1">
        <v>2.72232053539364E+16</v>
      </c>
      <c r="V7098">
        <v>158.80000000000001</v>
      </c>
      <c r="W7098">
        <v>93.4</v>
      </c>
    </row>
    <row r="7099" spans="1:23">
      <c r="A7099">
        <v>2015</v>
      </c>
      <c r="B7099">
        <v>41</v>
      </c>
      <c r="C7099" t="s">
        <v>23</v>
      </c>
      <c r="D7099" t="s">
        <v>73</v>
      </c>
      <c r="E7099" t="s">
        <v>18</v>
      </c>
      <c r="F7099" t="s">
        <v>19</v>
      </c>
      <c r="G7099" t="s">
        <v>39</v>
      </c>
      <c r="H7099" s="3">
        <v>27863.46</v>
      </c>
      <c r="I7099" t="s">
        <v>21</v>
      </c>
      <c r="J7099" t="s">
        <v>21</v>
      </c>
      <c r="K70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27.3724150613787</v>
      </c>
      <c r="L7099" s="6">
        <f>TablaDatos[[#This Row],[IMC_raw]]/1000000000000000</f>
        <v>27.3724150613787</v>
      </c>
      <c r="M7099" s="2">
        <v>2.73724150613787E+16</v>
      </c>
      <c r="N70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099" s="13">
        <f t="shared" si="110"/>
        <v>7098</v>
      </c>
      <c r="P7099" s="2" t="str">
        <f>IF(TablaDatos[[#This Row],[Diabetes]]=0,"No","Si")</f>
        <v>No</v>
      </c>
      <c r="Q7099">
        <v>0</v>
      </c>
      <c r="R7099">
        <f>TablaDatos[[#This Row],[Aux2]]/10000000000000</f>
        <v>2173.62662217864</v>
      </c>
      <c r="S7099" s="1">
        <v>2.17362662217864E+16</v>
      </c>
      <c r="T7099" s="7">
        <f>TablaDatos[[#This Row],[Aux3]]/100000000000000</f>
        <v>221.62788315435199</v>
      </c>
      <c r="U7099" s="1">
        <v>2.21627883154352E+16</v>
      </c>
      <c r="V7099">
        <v>145.80000000000001</v>
      </c>
      <c r="W7099">
        <v>88.5</v>
      </c>
    </row>
    <row r="7100" spans="1:23">
      <c r="A7100">
        <v>2015</v>
      </c>
      <c r="B7100">
        <v>63</v>
      </c>
      <c r="C7100" t="s">
        <v>16</v>
      </c>
      <c r="D7100" t="s">
        <v>29</v>
      </c>
      <c r="E7100" t="s">
        <v>18</v>
      </c>
      <c r="F7100" t="s">
        <v>24</v>
      </c>
      <c r="G7100" t="s">
        <v>28</v>
      </c>
      <c r="H7100" s="3">
        <v>13587.75</v>
      </c>
      <c r="I7100" t="s">
        <v>19</v>
      </c>
      <c r="J7100" t="s">
        <v>22</v>
      </c>
      <c r="K71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27.353876166903301</v>
      </c>
      <c r="L7100" s="5">
        <f>TablaDatos[[#This Row],[IMC_raw]]/1000000000000000</f>
        <v>27.353876166903301</v>
      </c>
      <c r="M7100" s="2">
        <v>2.73538761669033E+16</v>
      </c>
      <c r="N71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0" s="13">
        <f t="shared" si="110"/>
        <v>7099</v>
      </c>
      <c r="P7100" s="2" t="str">
        <f>IF(TablaDatos[[#This Row],[Diabetes]]=0,"No","Si")</f>
        <v>No</v>
      </c>
      <c r="Q7100">
        <v>0</v>
      </c>
      <c r="R7100">
        <f>TablaDatos[[#This Row],[Aux2]]/10000000000000</f>
        <v>2180.3069862931002</v>
      </c>
      <c r="S7100" s="1">
        <v>2.1803069862931E+16</v>
      </c>
      <c r="T7100" s="7">
        <f>TablaDatos[[#This Row],[Aux3]]/100000000000000</f>
        <v>219.382006707399</v>
      </c>
      <c r="U7100" s="1">
        <v>2.19382006707399E+16</v>
      </c>
      <c r="V7100">
        <v>161.6</v>
      </c>
      <c r="W7100">
        <v>92.1</v>
      </c>
    </row>
    <row r="7101" spans="1:23">
      <c r="A7101">
        <v>2015</v>
      </c>
      <c r="B7101">
        <v>61</v>
      </c>
      <c r="C7101" t="s">
        <v>16</v>
      </c>
      <c r="D7101" t="s">
        <v>73</v>
      </c>
      <c r="E7101" t="s">
        <v>18</v>
      </c>
      <c r="F7101" t="s">
        <v>19</v>
      </c>
      <c r="G7101" t="s">
        <v>28</v>
      </c>
      <c r="H7101" s="3">
        <v>46401.17</v>
      </c>
      <c r="I7101" t="s">
        <v>19</v>
      </c>
      <c r="J7101" t="s">
        <v>22</v>
      </c>
      <c r="K71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27.296975689367098</v>
      </c>
      <c r="L7101" s="5">
        <f>TablaDatos[[#This Row],[IMC_raw]]/1000000000000000</f>
        <v>27.296975689367098</v>
      </c>
      <c r="M7101" s="2">
        <v>2.72969756893671E+16</v>
      </c>
      <c r="N71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1" s="13">
        <f t="shared" si="110"/>
        <v>7100</v>
      </c>
      <c r="P7101" s="2" t="str">
        <f>IF(TablaDatos[[#This Row],[Diabetes]]=0,"No","Si")</f>
        <v>No</v>
      </c>
      <c r="Q7101">
        <v>0</v>
      </c>
      <c r="R7101">
        <f>TablaDatos[[#This Row],[Aux2]]/10000000000000</f>
        <v>194.96111834469201</v>
      </c>
      <c r="S7101" s="1">
        <v>1949611183446920</v>
      </c>
      <c r="T7101" s="7">
        <f>TablaDatos[[#This Row],[Aux3]]/100000000000000</f>
        <v>22.259897498343399</v>
      </c>
      <c r="U7101" s="1">
        <v>2225989749834340</v>
      </c>
      <c r="V7101">
        <v>146.4</v>
      </c>
      <c r="W7101">
        <v>93.9</v>
      </c>
    </row>
    <row r="7102" spans="1:23">
      <c r="A7102">
        <v>2015</v>
      </c>
      <c r="B7102">
        <v>52</v>
      </c>
      <c r="C7102" t="s">
        <v>23</v>
      </c>
      <c r="D7102" t="s">
        <v>72</v>
      </c>
      <c r="E7102" t="s">
        <v>18</v>
      </c>
      <c r="F7102" t="s">
        <v>19</v>
      </c>
      <c r="G7102" t="s">
        <v>20</v>
      </c>
      <c r="H7102" s="3">
        <v>22543.22</v>
      </c>
      <c r="I7102" t="s">
        <v>19</v>
      </c>
      <c r="J7102" t="s">
        <v>22</v>
      </c>
      <c r="K71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27.295960532679501</v>
      </c>
      <c r="L7102" s="5">
        <f>TablaDatos[[#This Row],[IMC_raw]]/1000000000000000</f>
        <v>27.295960532679501</v>
      </c>
      <c r="M7102" s="2">
        <v>2.72959605326795E+16</v>
      </c>
      <c r="N71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2" s="13">
        <f t="shared" si="110"/>
        <v>7101</v>
      </c>
      <c r="P7102" s="2" t="str">
        <f>IF(TablaDatos[[#This Row],[Diabetes]]=0,"No","Si")</f>
        <v>No</v>
      </c>
      <c r="Q7102">
        <v>0</v>
      </c>
      <c r="R7102">
        <f>TablaDatos[[#This Row],[Aux2]]/10000000000000</f>
        <v>207.765126373475</v>
      </c>
      <c r="S7102" s="1">
        <v>2077651263734750</v>
      </c>
      <c r="T7102" s="7">
        <f>TablaDatos[[#This Row],[Aux3]]/100000000000000</f>
        <v>21.125407988076699</v>
      </c>
      <c r="U7102" s="1">
        <v>2112540798807670</v>
      </c>
      <c r="V7102">
        <v>139.30000000000001</v>
      </c>
      <c r="W7102">
        <v>86</v>
      </c>
    </row>
    <row r="7103" spans="1:23">
      <c r="A7103">
        <v>2015</v>
      </c>
      <c r="B7103">
        <v>60</v>
      </c>
      <c r="C7103" t="s">
        <v>16</v>
      </c>
      <c r="D7103" t="s">
        <v>34</v>
      </c>
      <c r="E7103" t="s">
        <v>18</v>
      </c>
      <c r="F7103" t="s">
        <v>19</v>
      </c>
      <c r="G7103" t="s">
        <v>28</v>
      </c>
      <c r="H7103" s="3">
        <v>24574.62</v>
      </c>
      <c r="I7103" t="s">
        <v>21</v>
      </c>
      <c r="J7103" t="s">
        <v>18</v>
      </c>
      <c r="K71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27.218777500404499</v>
      </c>
      <c r="L7103" s="5">
        <f>TablaDatos[[#This Row],[IMC_raw]]/1000000000000000</f>
        <v>27.218777500404499</v>
      </c>
      <c r="M7103" s="2">
        <v>2.72187775004045E+16</v>
      </c>
      <c r="N71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3" s="13">
        <f t="shared" si="110"/>
        <v>7102</v>
      </c>
      <c r="P7103" s="2" t="str">
        <f>IF(TablaDatos[[#This Row],[Diabetes]]=0,"No","Si")</f>
        <v>Si</v>
      </c>
      <c r="Q7103">
        <v>1</v>
      </c>
      <c r="R7103">
        <f>TablaDatos[[#This Row],[Aux2]]/10000000000000</f>
        <v>2269.0169408370398</v>
      </c>
      <c r="S7103" s="1">
        <v>2.26901694083704E+16</v>
      </c>
      <c r="T7103" s="7">
        <f>TablaDatos[[#This Row],[Aux3]]/100000000000000</f>
        <v>22.554325487154902</v>
      </c>
      <c r="U7103" s="1">
        <v>2255432548715490</v>
      </c>
      <c r="V7103">
        <v>163</v>
      </c>
      <c r="W7103">
        <v>103.7</v>
      </c>
    </row>
    <row r="7104" spans="1:23">
      <c r="A7104">
        <v>2015</v>
      </c>
      <c r="B7104">
        <v>58</v>
      </c>
      <c r="C7104" t="s">
        <v>23</v>
      </c>
      <c r="D7104" t="s">
        <v>29</v>
      </c>
      <c r="E7104" t="s">
        <v>18</v>
      </c>
      <c r="F7104" t="s">
        <v>24</v>
      </c>
      <c r="G7104" t="s">
        <v>28</v>
      </c>
      <c r="H7104" s="3">
        <v>18224.259999999998</v>
      </c>
      <c r="I7104" t="s">
        <v>19</v>
      </c>
      <c r="J7104" t="s">
        <v>22</v>
      </c>
      <c r="K71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27.2127541847033</v>
      </c>
      <c r="L7104" s="6">
        <f>TablaDatos[[#This Row],[IMC_raw]]/1000000000000000</f>
        <v>2.7212754184703298</v>
      </c>
      <c r="M7104" s="2">
        <v>2721275418470330</v>
      </c>
      <c r="N71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4" s="13">
        <f t="shared" si="110"/>
        <v>7103</v>
      </c>
      <c r="P7104" s="2" t="str">
        <f>IF(TablaDatos[[#This Row],[Diabetes]]=0,"No","Si")</f>
        <v>No</v>
      </c>
      <c r="Q7104">
        <v>0</v>
      </c>
      <c r="R7104">
        <f>TablaDatos[[#This Row],[Aux2]]/10000000000000</f>
        <v>2058.2695219846601</v>
      </c>
      <c r="S7104" s="1">
        <v>2.05826952198466E+16</v>
      </c>
      <c r="T7104" s="7">
        <f>TablaDatos[[#This Row],[Aux3]]/100000000000000</f>
        <v>188.20215377027</v>
      </c>
      <c r="U7104" s="1">
        <v>1.8820215377027E+16</v>
      </c>
      <c r="V7104">
        <v>158.80000000000001</v>
      </c>
      <c r="W7104">
        <v>90.6</v>
      </c>
    </row>
    <row r="7105" spans="1:23">
      <c r="A7105">
        <v>2015</v>
      </c>
      <c r="B7105">
        <v>58</v>
      </c>
      <c r="C7105" t="s">
        <v>16</v>
      </c>
      <c r="D7105" t="s">
        <v>73</v>
      </c>
      <c r="E7105" t="s">
        <v>19</v>
      </c>
      <c r="F7105" t="s">
        <v>24</v>
      </c>
      <c r="G7105" t="s">
        <v>28</v>
      </c>
      <c r="H7105" s="3">
        <v>27393.33</v>
      </c>
      <c r="I7105" t="s">
        <v>19</v>
      </c>
      <c r="J7105" t="s">
        <v>22</v>
      </c>
      <c r="K71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27.192542267617998</v>
      </c>
      <c r="L7105" s="6">
        <f>TablaDatos[[#This Row],[IMC_raw]]/1000000000000000</f>
        <v>27.192542267617998</v>
      </c>
      <c r="M7105" s="2">
        <v>2.7192542267618E+16</v>
      </c>
      <c r="N71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5" s="13">
        <f t="shared" si="110"/>
        <v>7104</v>
      </c>
      <c r="P7105" s="2" t="str">
        <f>IF(TablaDatos[[#This Row],[Diabetes]]=0,"No","Si")</f>
        <v>No</v>
      </c>
      <c r="Q7105">
        <v>0</v>
      </c>
      <c r="R7105">
        <f>TablaDatos[[#This Row],[Aux2]]/10000000000000</f>
        <v>197.424934408339</v>
      </c>
      <c r="S7105" s="1">
        <v>1974249344083390</v>
      </c>
      <c r="T7105" s="7">
        <f>TablaDatos[[#This Row],[Aux3]]/100000000000000</f>
        <v>239.35659688016901</v>
      </c>
      <c r="U7105" s="1">
        <v>2.39356596880169E+16</v>
      </c>
      <c r="V7105">
        <v>164.3</v>
      </c>
      <c r="W7105">
        <v>87.5</v>
      </c>
    </row>
    <row r="7106" spans="1:23">
      <c r="A7106">
        <v>2015</v>
      </c>
      <c r="B7106">
        <v>47</v>
      </c>
      <c r="C7106" t="s">
        <v>23</v>
      </c>
      <c r="D7106" t="s">
        <v>29</v>
      </c>
      <c r="E7106" t="s">
        <v>18</v>
      </c>
      <c r="F7106" t="s">
        <v>35</v>
      </c>
      <c r="G7106" t="s">
        <v>20</v>
      </c>
      <c r="H7106" s="3">
        <v>12860.94</v>
      </c>
      <c r="I7106" t="s">
        <v>19</v>
      </c>
      <c r="J7106" t="s">
        <v>18</v>
      </c>
      <c r="K71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27.1905154868025</v>
      </c>
      <c r="L7106" s="5">
        <f>TablaDatos[[#This Row],[IMC_raw]]/1000000000000000</f>
        <v>2.71905154868025</v>
      </c>
      <c r="M7106" s="2">
        <v>2719051548680250</v>
      </c>
      <c r="N71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6" s="13">
        <f t="shared" ref="O7106:O7169" si="111">O7105+1</f>
        <v>7105</v>
      </c>
      <c r="P7106" s="2" t="str">
        <f>IF(TablaDatos[[#This Row],[Diabetes]]=0,"No","Si")</f>
        <v>No</v>
      </c>
      <c r="Q7106">
        <v>0</v>
      </c>
      <c r="R7106">
        <f>TablaDatos[[#This Row],[Aux2]]/10000000000000</f>
        <v>1874.97780392708</v>
      </c>
      <c r="S7106" s="1">
        <v>1.87497780392708E+16</v>
      </c>
      <c r="T7106" s="7">
        <f>TablaDatos[[#This Row],[Aux3]]/100000000000000</f>
        <v>236.73442992271799</v>
      </c>
      <c r="U7106" s="1">
        <v>2.36734429922718E+16</v>
      </c>
      <c r="V7106">
        <v>135.30000000000001</v>
      </c>
      <c r="W7106">
        <v>86.6</v>
      </c>
    </row>
    <row r="7107" spans="1:23">
      <c r="A7107">
        <v>2015</v>
      </c>
      <c r="B7107">
        <v>58</v>
      </c>
      <c r="C7107" t="s">
        <v>16</v>
      </c>
      <c r="D7107" t="s">
        <v>30</v>
      </c>
      <c r="E7107" t="s">
        <v>18</v>
      </c>
      <c r="F7107" t="s">
        <v>19</v>
      </c>
      <c r="G7107" t="s">
        <v>28</v>
      </c>
      <c r="H7107" s="3">
        <v>29252.31</v>
      </c>
      <c r="I7107" t="s">
        <v>19</v>
      </c>
      <c r="J7107" t="s">
        <v>22</v>
      </c>
      <c r="K71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27.127784808971199</v>
      </c>
      <c r="L7107" s="5">
        <f>TablaDatos[[#This Row],[IMC_raw]]/1000000000000000</f>
        <v>27.127784808971199</v>
      </c>
      <c r="M7107" s="2">
        <v>2.71277848089712E+16</v>
      </c>
      <c r="N71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7" s="13">
        <f t="shared" si="111"/>
        <v>7106</v>
      </c>
      <c r="P7107" s="2" t="str">
        <f>IF(TablaDatos[[#This Row],[Diabetes]]=0,"No","Si")</f>
        <v>No</v>
      </c>
      <c r="Q7107">
        <v>0</v>
      </c>
      <c r="R7107">
        <f>TablaDatos[[#This Row],[Aux2]]/10000000000000</f>
        <v>204.95124703537499</v>
      </c>
      <c r="S7107" s="1">
        <v>2049512470353750</v>
      </c>
      <c r="T7107" s="7">
        <f>TablaDatos[[#This Row],[Aux3]]/100000000000000</f>
        <v>233.729828433916</v>
      </c>
      <c r="U7107" s="1">
        <v>2.33729828433916E+16</v>
      </c>
      <c r="V7107">
        <v>155</v>
      </c>
      <c r="W7107">
        <v>97.7</v>
      </c>
    </row>
    <row r="7108" spans="1:23">
      <c r="A7108">
        <v>2015</v>
      </c>
      <c r="B7108">
        <v>65</v>
      </c>
      <c r="C7108" t="s">
        <v>23</v>
      </c>
      <c r="D7108" t="s">
        <v>73</v>
      </c>
      <c r="E7108" t="s">
        <v>21</v>
      </c>
      <c r="F7108" t="s">
        <v>19</v>
      </c>
      <c r="G7108" t="s">
        <v>25</v>
      </c>
      <c r="H7108" s="3">
        <v>22583.66</v>
      </c>
      <c r="I7108" t="s">
        <v>19</v>
      </c>
      <c r="J7108" t="s">
        <v>18</v>
      </c>
      <c r="K71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27.073190407238702</v>
      </c>
      <c r="L7108" s="6">
        <f>TablaDatos[[#This Row],[IMC_raw]]/100000000000000</f>
        <v>27.073190407238702</v>
      </c>
      <c r="M7108" s="2">
        <v>2707319040723870</v>
      </c>
      <c r="N71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8" s="13">
        <f t="shared" si="111"/>
        <v>7107</v>
      </c>
      <c r="P7108" s="2" t="str">
        <f>IF(TablaDatos[[#This Row],[Diabetes]]=0,"No","Si")</f>
        <v>No</v>
      </c>
      <c r="Q7108">
        <v>0</v>
      </c>
      <c r="R7108">
        <f>TablaDatos[[#This Row],[Aux2]]/10000000000000</f>
        <v>2393.1520210666399</v>
      </c>
      <c r="S7108" s="1">
        <v>2.39315202106664E+16</v>
      </c>
      <c r="T7108" s="7">
        <f>TablaDatos[[#This Row],[Aux3]]/100000000000000</f>
        <v>253.27976659942399</v>
      </c>
      <c r="U7108" s="1">
        <v>2.53279766599424E+16</v>
      </c>
      <c r="V7108">
        <v>156.6</v>
      </c>
      <c r="W7108">
        <v>96.6</v>
      </c>
    </row>
    <row r="7109" spans="1:23">
      <c r="A7109">
        <v>2015</v>
      </c>
      <c r="B7109">
        <v>57</v>
      </c>
      <c r="C7109" t="s">
        <v>16</v>
      </c>
      <c r="D7109" t="s">
        <v>17</v>
      </c>
      <c r="E7109" t="s">
        <v>18</v>
      </c>
      <c r="F7109" t="s">
        <v>19</v>
      </c>
      <c r="G7109" t="s">
        <v>28</v>
      </c>
      <c r="H7109" s="3">
        <v>28448.89</v>
      </c>
      <c r="I7109" t="s">
        <v>19</v>
      </c>
      <c r="J7109" t="s">
        <v>22</v>
      </c>
      <c r="K71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27.072408897550201</v>
      </c>
      <c r="L7109" s="6">
        <f>TablaDatos[[#This Row],[IMC_raw]]/1000000000000000</f>
        <v>2.70724088975502</v>
      </c>
      <c r="M7109" s="2">
        <v>2707240889755020</v>
      </c>
      <c r="N71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09" s="13">
        <f t="shared" si="111"/>
        <v>7108</v>
      </c>
      <c r="P7109" s="2" t="str">
        <f>IF(TablaDatos[[#This Row],[Diabetes]]=0,"No","Si")</f>
        <v>No</v>
      </c>
      <c r="Q7109">
        <v>0</v>
      </c>
      <c r="R7109">
        <f>TablaDatos[[#This Row],[Aux2]]/10000000000000</f>
        <v>2093.3503240658401</v>
      </c>
      <c r="S7109" s="1">
        <v>2.09335032406584E+16</v>
      </c>
      <c r="T7109" s="7">
        <f>TablaDatos[[#This Row],[Aux3]]/100000000000000</f>
        <v>2.2406652653560899</v>
      </c>
      <c r="U7109" s="1">
        <v>224066526535609</v>
      </c>
      <c r="V7109">
        <v>159.30000000000001</v>
      </c>
      <c r="W7109">
        <v>95.2</v>
      </c>
    </row>
    <row r="7110" spans="1:23">
      <c r="A7110">
        <v>2015</v>
      </c>
      <c r="B7110">
        <v>47</v>
      </c>
      <c r="C7110" t="s">
        <v>23</v>
      </c>
      <c r="D7110" t="s">
        <v>72</v>
      </c>
      <c r="E7110" t="s">
        <v>18</v>
      </c>
      <c r="F7110" t="s">
        <v>35</v>
      </c>
      <c r="G7110" t="s">
        <v>20</v>
      </c>
      <c r="H7110" s="3">
        <v>17414.45</v>
      </c>
      <c r="I7110" t="s">
        <v>19</v>
      </c>
      <c r="J7110" t="s">
        <v>19</v>
      </c>
      <c r="K71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27.054432281734499</v>
      </c>
      <c r="L7110" s="5">
        <f>TablaDatos[[#This Row],[IMC_raw]]/1000000000000000</f>
        <v>27.054432281734499</v>
      </c>
      <c r="M7110" s="2">
        <v>2.70544322817345E+16</v>
      </c>
      <c r="N71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0" s="13">
        <f t="shared" si="111"/>
        <v>7109</v>
      </c>
      <c r="P7110" s="2" t="str">
        <f>IF(TablaDatos[[#This Row],[Diabetes]]=0,"No","Si")</f>
        <v>No</v>
      </c>
      <c r="Q7110">
        <v>0</v>
      </c>
      <c r="R7110">
        <f>TablaDatos[[#This Row],[Aux2]]/10000000000000</f>
        <v>172.32658378095999</v>
      </c>
      <c r="S7110" s="1">
        <v>1723265837809600</v>
      </c>
      <c r="T7110" s="7">
        <f>TablaDatos[[#This Row],[Aux3]]/100000000000000</f>
        <v>202.45477861835801</v>
      </c>
      <c r="U7110" s="1">
        <v>2.02454778618358E+16</v>
      </c>
      <c r="V7110">
        <v>145.6</v>
      </c>
      <c r="W7110">
        <v>81.2</v>
      </c>
    </row>
    <row r="7111" spans="1:23">
      <c r="A7111">
        <v>2015</v>
      </c>
      <c r="B7111">
        <v>60</v>
      </c>
      <c r="C7111" t="s">
        <v>16</v>
      </c>
      <c r="D7111" t="s">
        <v>73</v>
      </c>
      <c r="E7111" t="s">
        <v>18</v>
      </c>
      <c r="F7111" t="s">
        <v>19</v>
      </c>
      <c r="G7111" t="s">
        <v>28</v>
      </c>
      <c r="H7111" s="3">
        <v>40296.11</v>
      </c>
      <c r="I7111" t="s">
        <v>19</v>
      </c>
      <c r="J7111" t="s">
        <v>18</v>
      </c>
      <c r="K71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27.044019029851597</v>
      </c>
      <c r="L7111" s="5">
        <f>TablaDatos[[#This Row],[IMC_raw]]/1000000000000000</f>
        <v>2.7044019029851598</v>
      </c>
      <c r="M7111" s="2">
        <v>2704401902985160</v>
      </c>
      <c r="N71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1" s="13">
        <f t="shared" si="111"/>
        <v>7110</v>
      </c>
      <c r="P7111" s="2" t="str">
        <f>IF(TablaDatos[[#This Row],[Diabetes]]=0,"No","Si")</f>
        <v>No</v>
      </c>
      <c r="Q7111">
        <v>0</v>
      </c>
      <c r="R7111">
        <f>TablaDatos[[#This Row],[Aux2]]/10000000000000</f>
        <v>2283.2163960305902</v>
      </c>
      <c r="S7111" s="1">
        <v>2.28321639603059E+16</v>
      </c>
      <c r="T7111" s="7">
        <f>TablaDatos[[#This Row],[Aux3]]/100000000000000</f>
        <v>24.430121764388499</v>
      </c>
      <c r="U7111" s="1">
        <v>2443012176438850</v>
      </c>
      <c r="V7111">
        <v>159.6</v>
      </c>
      <c r="W7111">
        <v>99.2</v>
      </c>
    </row>
    <row r="7112" spans="1:23">
      <c r="A7112">
        <v>2015</v>
      </c>
      <c r="B7112">
        <v>57</v>
      </c>
      <c r="C7112" t="s">
        <v>23</v>
      </c>
      <c r="D7112" t="s">
        <v>29</v>
      </c>
      <c r="E7112" t="s">
        <v>18</v>
      </c>
      <c r="F7112" t="s">
        <v>24</v>
      </c>
      <c r="G7112" t="s">
        <v>28</v>
      </c>
      <c r="H7112" s="3">
        <v>17578.25</v>
      </c>
      <c r="I7112" t="s">
        <v>19</v>
      </c>
      <c r="J7112" t="s">
        <v>22</v>
      </c>
      <c r="K71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27.017456415202901</v>
      </c>
      <c r="L7112" s="5">
        <f>TablaDatos[[#This Row],[IMC_raw]]/100000000000000</f>
        <v>27.017456415202901</v>
      </c>
      <c r="M7112" s="2">
        <v>2701745641520290</v>
      </c>
      <c r="N71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2" s="13">
        <f t="shared" si="111"/>
        <v>7111</v>
      </c>
      <c r="P7112" s="2" t="str">
        <f>IF(TablaDatos[[#This Row],[Diabetes]]=0,"No","Si")</f>
        <v>No</v>
      </c>
      <c r="Q7112">
        <v>0</v>
      </c>
      <c r="R7112">
        <f>TablaDatos[[#This Row],[Aux2]]/10000000000000</f>
        <v>1970.63926068961</v>
      </c>
      <c r="S7112" s="1">
        <v>1.97063926068961E+16</v>
      </c>
      <c r="T7112" s="7">
        <f>TablaDatos[[#This Row],[Aux3]]/100000000000000</f>
        <v>23.1009937661089</v>
      </c>
      <c r="U7112" s="1">
        <v>2310099376610890</v>
      </c>
      <c r="V7112">
        <v>141.80000000000001</v>
      </c>
      <c r="W7112">
        <v>91</v>
      </c>
    </row>
    <row r="7113" spans="1:23">
      <c r="A7113">
        <v>2015</v>
      </c>
      <c r="B7113">
        <v>58</v>
      </c>
      <c r="C7113" t="s">
        <v>23</v>
      </c>
      <c r="D7113" t="s">
        <v>34</v>
      </c>
      <c r="E7113" t="s">
        <v>21</v>
      </c>
      <c r="F7113" t="s">
        <v>19</v>
      </c>
      <c r="G7113" t="s">
        <v>28</v>
      </c>
      <c r="H7113" s="3">
        <v>21858.28</v>
      </c>
      <c r="I7113" t="s">
        <v>19</v>
      </c>
      <c r="J7113" t="s">
        <v>18</v>
      </c>
      <c r="K71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27.017416423861999</v>
      </c>
      <c r="L7113" s="6">
        <f>TablaDatos[[#This Row],[IMC_raw]]/1000000000000000</f>
        <v>27.017416423861999</v>
      </c>
      <c r="M7113" s="2">
        <v>2.7017416423862E+16</v>
      </c>
      <c r="N71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3" s="13">
        <f t="shared" si="111"/>
        <v>7112</v>
      </c>
      <c r="P7113" s="2" t="str">
        <f>IF(TablaDatos[[#This Row],[Diabetes]]=0,"No","Si")</f>
        <v>No</v>
      </c>
      <c r="Q7113">
        <v>0</v>
      </c>
      <c r="R7113">
        <f>TablaDatos[[#This Row],[Aux2]]/10000000000000</f>
        <v>2022.6524522283601</v>
      </c>
      <c r="S7113" s="1">
        <v>2.02265245222836E+16</v>
      </c>
      <c r="T7113" s="7">
        <f>TablaDatos[[#This Row],[Aux3]]/100000000000000</f>
        <v>23.6345324174845</v>
      </c>
      <c r="U7113" s="1">
        <v>2363453241748450</v>
      </c>
      <c r="V7113">
        <v>153.5</v>
      </c>
      <c r="W7113">
        <v>98</v>
      </c>
    </row>
    <row r="7114" spans="1:23">
      <c r="A7114">
        <v>2015</v>
      </c>
      <c r="B7114">
        <v>63</v>
      </c>
      <c r="C7114" t="s">
        <v>23</v>
      </c>
      <c r="D7114" t="s">
        <v>29</v>
      </c>
      <c r="E7114" t="s">
        <v>18</v>
      </c>
      <c r="F7114" t="s">
        <v>24</v>
      </c>
      <c r="G7114" t="s">
        <v>28</v>
      </c>
      <c r="H7114" s="3">
        <v>8937.41</v>
      </c>
      <c r="I7114" t="s">
        <v>19</v>
      </c>
      <c r="J7114" t="s">
        <v>22</v>
      </c>
      <c r="K71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26.974788071268598</v>
      </c>
      <c r="L7114" s="5">
        <f>TablaDatos[[#This Row],[IMC_raw]]/1000000000000000</f>
        <v>26.974788071268598</v>
      </c>
      <c r="M7114" s="2">
        <v>2.69747880712686E+16</v>
      </c>
      <c r="N71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4" s="13">
        <f t="shared" si="111"/>
        <v>7113</v>
      </c>
      <c r="P7114" s="2" t="str">
        <f>IF(TablaDatos[[#This Row],[Diabetes]]=0,"No","Si")</f>
        <v>No</v>
      </c>
      <c r="Q7114">
        <v>0</v>
      </c>
      <c r="R7114">
        <f>TablaDatos[[#This Row],[Aux2]]/10000000000000</f>
        <v>2225.0886418227901</v>
      </c>
      <c r="S7114" s="1">
        <v>2.22508864182279E+16</v>
      </c>
      <c r="T7114" s="7">
        <f>TablaDatos[[#This Row],[Aux3]]/100000000000000</f>
        <v>239.74169638754699</v>
      </c>
      <c r="U7114" s="1">
        <v>2.39741696387547E+16</v>
      </c>
      <c r="V7114">
        <v>147.9</v>
      </c>
      <c r="W7114">
        <v>92.4</v>
      </c>
    </row>
    <row r="7115" spans="1:23">
      <c r="A7115">
        <v>2015</v>
      </c>
      <c r="B7115">
        <v>64</v>
      </c>
      <c r="C7115" t="s">
        <v>23</v>
      </c>
      <c r="D7115" t="s">
        <v>73</v>
      </c>
      <c r="E7115" t="s">
        <v>18</v>
      </c>
      <c r="F7115" t="s">
        <v>40</v>
      </c>
      <c r="G7115" t="s">
        <v>28</v>
      </c>
      <c r="H7115" s="3">
        <v>23222.46</v>
      </c>
      <c r="I7115" t="s">
        <v>19</v>
      </c>
      <c r="J7115" t="s">
        <v>22</v>
      </c>
      <c r="K71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26.953985391235801</v>
      </c>
      <c r="L7115" s="5">
        <f>TablaDatos[[#This Row],[IMC_raw]]/1000000000000000</f>
        <v>26.953985391235801</v>
      </c>
      <c r="M7115" s="2">
        <v>2.69539853912358E+16</v>
      </c>
      <c r="N71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5" s="13">
        <f t="shared" si="111"/>
        <v>7114</v>
      </c>
      <c r="P7115" s="2" t="str">
        <f>IF(TablaDatos[[#This Row],[Diabetes]]=0,"No","Si")</f>
        <v>No</v>
      </c>
      <c r="Q7115">
        <v>0</v>
      </c>
      <c r="R7115">
        <f>TablaDatos[[#This Row],[Aux2]]/10000000000000</f>
        <v>1751.0073720027599</v>
      </c>
      <c r="S7115" s="1">
        <v>1.75100737200276E+16</v>
      </c>
      <c r="T7115" s="7">
        <f>TablaDatos[[#This Row],[Aux3]]/100000000000000</f>
        <v>235.75531437084001</v>
      </c>
      <c r="U7115" s="1">
        <v>2.3575531437084E+16</v>
      </c>
      <c r="V7115">
        <v>147.19999999999999</v>
      </c>
      <c r="W7115">
        <v>99.6</v>
      </c>
    </row>
    <row r="7116" spans="1:23">
      <c r="A7116">
        <v>2015</v>
      </c>
      <c r="B7116">
        <v>48</v>
      </c>
      <c r="C7116" t="s">
        <v>16</v>
      </c>
      <c r="D7116" t="s">
        <v>71</v>
      </c>
      <c r="E7116" t="s">
        <v>21</v>
      </c>
      <c r="F7116" t="s">
        <v>24</v>
      </c>
      <c r="G7116" t="s">
        <v>20</v>
      </c>
      <c r="H7116" s="3">
        <v>15086.94</v>
      </c>
      <c r="I7116" t="s">
        <v>21</v>
      </c>
      <c r="J7116" t="s">
        <v>19</v>
      </c>
      <c r="K71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26.931647379152</v>
      </c>
      <c r="L7116" s="5">
        <f>TablaDatos[[#This Row],[IMC_raw]]/1000000000000000</f>
        <v>26.931647379152</v>
      </c>
      <c r="M7116" s="2">
        <v>2.6931647379152E+16</v>
      </c>
      <c r="N71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6" s="13">
        <f t="shared" si="111"/>
        <v>7115</v>
      </c>
      <c r="P7116" s="2" t="str">
        <f>IF(TablaDatos[[#This Row],[Diabetes]]=0,"No","Si")</f>
        <v>No</v>
      </c>
      <c r="Q7116">
        <v>0</v>
      </c>
      <c r="R7116">
        <f>TablaDatos[[#This Row],[Aux2]]/10000000000000</f>
        <v>2273.5878660604199</v>
      </c>
      <c r="S7116" s="1">
        <v>2.27358786606042E+16</v>
      </c>
      <c r="T7116" s="7">
        <f>TablaDatos[[#This Row],[Aux3]]/100000000000000</f>
        <v>250.81596763461599</v>
      </c>
      <c r="U7116" s="1">
        <v>2.50815967634616E+16</v>
      </c>
      <c r="V7116">
        <v>148.5</v>
      </c>
      <c r="W7116">
        <v>91</v>
      </c>
    </row>
    <row r="7117" spans="1:23">
      <c r="A7117">
        <v>2015</v>
      </c>
      <c r="B7117">
        <v>67</v>
      </c>
      <c r="C7117" t="s">
        <v>16</v>
      </c>
      <c r="D7117" t="s">
        <v>42</v>
      </c>
      <c r="E7117" t="s">
        <v>19</v>
      </c>
      <c r="F7117" t="s">
        <v>24</v>
      </c>
      <c r="G7117" t="s">
        <v>25</v>
      </c>
      <c r="H7117" s="3">
        <v>19466.05</v>
      </c>
      <c r="I7117" t="s">
        <v>21</v>
      </c>
      <c r="J7117" t="s">
        <v>19</v>
      </c>
      <c r="K71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26.885884126471002</v>
      </c>
      <c r="L7117" s="6">
        <f>TablaDatos[[#This Row],[IMC_raw]]/1000000000000000</f>
        <v>26.885884126471002</v>
      </c>
      <c r="M7117" s="2">
        <v>2.6885884126471E+16</v>
      </c>
      <c r="N71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7" s="13">
        <f t="shared" si="111"/>
        <v>7116</v>
      </c>
      <c r="P7117" s="2" t="str">
        <f>IF(TablaDatos[[#This Row],[Diabetes]]=0,"No","Si")</f>
        <v>No</v>
      </c>
      <c r="Q7117">
        <v>0</v>
      </c>
      <c r="R7117">
        <f>TablaDatos[[#This Row],[Aux2]]/10000000000000</f>
        <v>251.82237978359001</v>
      </c>
      <c r="S7117" s="1">
        <v>2518223797835900</v>
      </c>
      <c r="T7117" s="7">
        <f>TablaDatos[[#This Row],[Aux3]]/100000000000000</f>
        <v>289.13390935486598</v>
      </c>
      <c r="U7117" s="1">
        <v>2.89133909354866E+16</v>
      </c>
      <c r="V7117">
        <v>164.8</v>
      </c>
      <c r="W7117">
        <v>96.5</v>
      </c>
    </row>
    <row r="7118" spans="1:23">
      <c r="A7118">
        <v>2015</v>
      </c>
      <c r="B7118">
        <v>61</v>
      </c>
      <c r="C7118" t="s">
        <v>23</v>
      </c>
      <c r="D7118" t="s">
        <v>29</v>
      </c>
      <c r="E7118" t="s">
        <v>19</v>
      </c>
      <c r="F7118" t="s">
        <v>35</v>
      </c>
      <c r="G7118" t="s">
        <v>28</v>
      </c>
      <c r="H7118" s="3">
        <v>16258.95</v>
      </c>
      <c r="I7118" t="s">
        <v>19</v>
      </c>
      <c r="J7118" t="s">
        <v>18</v>
      </c>
      <c r="K71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26.871481592963999</v>
      </c>
      <c r="L7118" s="5">
        <f>TablaDatos[[#This Row],[IMC_raw]]/1000000000000000</f>
        <v>26.871481592963999</v>
      </c>
      <c r="M7118" s="2">
        <v>2.6871481592964E+16</v>
      </c>
      <c r="N71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8" s="13">
        <f t="shared" si="111"/>
        <v>7117</v>
      </c>
      <c r="P7118" s="2" t="str">
        <f>IF(TablaDatos[[#This Row],[Diabetes]]=0,"No","Si")</f>
        <v>No</v>
      </c>
      <c r="Q7118">
        <v>0</v>
      </c>
      <c r="R7118">
        <f>TablaDatos[[#This Row],[Aux2]]/10000000000000</f>
        <v>2132.76480328457</v>
      </c>
      <c r="S7118" s="1">
        <v>2.13276480328457E+16</v>
      </c>
      <c r="T7118" s="7">
        <f>TablaDatos[[#This Row],[Aux3]]/100000000000000</f>
        <v>26.190149814203799</v>
      </c>
      <c r="U7118" s="1">
        <v>2619014981420380</v>
      </c>
      <c r="V7118">
        <v>155.9</v>
      </c>
      <c r="W7118">
        <v>91.3</v>
      </c>
    </row>
    <row r="7119" spans="1:23">
      <c r="A7119">
        <v>2015</v>
      </c>
      <c r="B7119">
        <v>60</v>
      </c>
      <c r="C7119" t="s">
        <v>23</v>
      </c>
      <c r="D7119" t="s">
        <v>73</v>
      </c>
      <c r="E7119" t="s">
        <v>18</v>
      </c>
      <c r="F7119" t="s">
        <v>24</v>
      </c>
      <c r="G7119" t="s">
        <v>28</v>
      </c>
      <c r="H7119" s="3">
        <v>18637.759999999998</v>
      </c>
      <c r="I7119" t="s">
        <v>19</v>
      </c>
      <c r="J7119" t="s">
        <v>22</v>
      </c>
      <c r="K71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26.8655882368923</v>
      </c>
      <c r="L7119" s="5">
        <f>TablaDatos[[#This Row],[IMC_raw]]/1000000000000000</f>
        <v>26.8655882368923</v>
      </c>
      <c r="M7119" s="2">
        <v>2.68655882368923E+16</v>
      </c>
      <c r="N71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19" s="13">
        <f t="shared" si="111"/>
        <v>7118</v>
      </c>
      <c r="P7119" s="2" t="str">
        <f>IF(TablaDatos[[#This Row],[Diabetes]]=0,"No","Si")</f>
        <v>No</v>
      </c>
      <c r="Q7119">
        <v>0</v>
      </c>
      <c r="R7119">
        <f>TablaDatos[[#This Row],[Aux2]]/10000000000000</f>
        <v>20.5789667533505</v>
      </c>
      <c r="S7119" s="1">
        <v>205789667533505</v>
      </c>
      <c r="T7119" s="7">
        <f>TablaDatos[[#This Row],[Aux3]]/100000000000000</f>
        <v>192.382788390765</v>
      </c>
      <c r="U7119" s="1">
        <v>1.92382788390765E+16</v>
      </c>
      <c r="V7119">
        <v>153.9</v>
      </c>
      <c r="W7119">
        <v>93.9</v>
      </c>
    </row>
    <row r="7120" spans="1:23">
      <c r="A7120">
        <v>2015</v>
      </c>
      <c r="B7120">
        <v>54</v>
      </c>
      <c r="C7120" t="s">
        <v>23</v>
      </c>
      <c r="D7120" t="s">
        <v>73</v>
      </c>
      <c r="E7120" t="s">
        <v>18</v>
      </c>
      <c r="F7120" t="s">
        <v>19</v>
      </c>
      <c r="G7120" t="s">
        <v>20</v>
      </c>
      <c r="H7120" s="3">
        <v>33953.800000000003</v>
      </c>
      <c r="I7120" t="s">
        <v>21</v>
      </c>
      <c r="J7120" t="s">
        <v>18</v>
      </c>
      <c r="K71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26.860630882357398</v>
      </c>
      <c r="L7120" s="6">
        <f>TablaDatos[[#This Row],[IMC_raw]]/100000000000000</f>
        <v>2.6860630882357399</v>
      </c>
      <c r="M7120" s="2">
        <v>268606308823574</v>
      </c>
      <c r="N71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0" s="13">
        <f t="shared" si="111"/>
        <v>7119</v>
      </c>
      <c r="P7120" s="2" t="str">
        <f>IF(TablaDatos[[#This Row],[Diabetes]]=0,"No","Si")</f>
        <v>No</v>
      </c>
      <c r="Q7120">
        <v>0</v>
      </c>
      <c r="R7120">
        <f>TablaDatos[[#This Row],[Aux2]]/10000000000000</f>
        <v>1993.5064604287099</v>
      </c>
      <c r="S7120" s="1">
        <v>1.99350646042871E+16</v>
      </c>
      <c r="T7120" s="7">
        <f>TablaDatos[[#This Row],[Aux3]]/100000000000000</f>
        <v>236.285211861173</v>
      </c>
      <c r="U7120" s="1">
        <v>2.36285211861173E+16</v>
      </c>
      <c r="V7120">
        <v>150</v>
      </c>
      <c r="W7120">
        <v>94.4</v>
      </c>
    </row>
    <row r="7121" spans="1:23">
      <c r="A7121">
        <v>2015</v>
      </c>
      <c r="B7121">
        <v>67</v>
      </c>
      <c r="C7121" t="s">
        <v>23</v>
      </c>
      <c r="D7121" t="s">
        <v>17</v>
      </c>
      <c r="E7121" t="s">
        <v>19</v>
      </c>
      <c r="F7121" t="s">
        <v>19</v>
      </c>
      <c r="G7121" t="s">
        <v>25</v>
      </c>
      <c r="H7121" s="3">
        <v>22761.97</v>
      </c>
      <c r="I7121" t="s">
        <v>21</v>
      </c>
      <c r="J7121" t="s">
        <v>19</v>
      </c>
      <c r="K71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26.858684252646299</v>
      </c>
      <c r="L7121" s="6">
        <f>TablaDatos[[#This Row],[IMC_raw]]/1000000000000000</f>
        <v>2.6858684252646299</v>
      </c>
      <c r="M7121" s="2">
        <v>2685868425264630</v>
      </c>
      <c r="N71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1" s="13">
        <f t="shared" si="111"/>
        <v>7120</v>
      </c>
      <c r="P7121" s="2" t="str">
        <f>IF(TablaDatos[[#This Row],[Diabetes]]=0,"No","Si")</f>
        <v>No</v>
      </c>
      <c r="Q7121">
        <v>0</v>
      </c>
      <c r="R7121">
        <f>TablaDatos[[#This Row],[Aux2]]/10000000000000</f>
        <v>207.80671899337</v>
      </c>
      <c r="S7121" s="1">
        <v>2078067189933700</v>
      </c>
      <c r="T7121" s="7">
        <f>TablaDatos[[#This Row],[Aux3]]/100000000000000</f>
        <v>244.59161369886101</v>
      </c>
      <c r="U7121" s="1">
        <v>2.44591613698861E+16</v>
      </c>
      <c r="V7121">
        <v>158.80000000000001</v>
      </c>
      <c r="W7121">
        <v>101.8</v>
      </c>
    </row>
    <row r="7122" spans="1:23">
      <c r="A7122">
        <v>2015</v>
      </c>
      <c r="B7122">
        <v>59</v>
      </c>
      <c r="C7122" t="s">
        <v>16</v>
      </c>
      <c r="D7122" t="s">
        <v>72</v>
      </c>
      <c r="E7122" t="s">
        <v>18</v>
      </c>
      <c r="F7122" t="s">
        <v>19</v>
      </c>
      <c r="G7122" t="s">
        <v>28</v>
      </c>
      <c r="H7122" s="3">
        <v>30532.65</v>
      </c>
      <c r="I7122" t="s">
        <v>21</v>
      </c>
      <c r="J7122" t="s">
        <v>18</v>
      </c>
      <c r="K71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26.754577947859499</v>
      </c>
      <c r="L7122" s="6">
        <f>TablaDatos[[#This Row],[IMC_raw]]/1000000000000000</f>
        <v>26.754577947859499</v>
      </c>
      <c r="M7122" s="2">
        <v>2.67545779478595E+16</v>
      </c>
      <c r="N71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2" s="13">
        <f t="shared" si="111"/>
        <v>7121</v>
      </c>
      <c r="P7122" s="2" t="str">
        <f>IF(TablaDatos[[#This Row],[Diabetes]]=0,"No","Si")</f>
        <v>No</v>
      </c>
      <c r="Q7122">
        <v>0</v>
      </c>
      <c r="R7122">
        <f>TablaDatos[[#This Row],[Aux2]]/10000000000000</f>
        <v>2172.9040911929101</v>
      </c>
      <c r="S7122" s="1">
        <v>2.17290409119291E+16</v>
      </c>
      <c r="T7122" s="7">
        <f>TablaDatos[[#This Row],[Aux3]]/100000000000000</f>
        <v>22.820698951731899</v>
      </c>
      <c r="U7122" s="1">
        <v>2282069895173190</v>
      </c>
      <c r="V7122">
        <v>165</v>
      </c>
      <c r="W7122">
        <v>93.6</v>
      </c>
    </row>
    <row r="7123" spans="1:23">
      <c r="A7123">
        <v>2015</v>
      </c>
      <c r="B7123">
        <v>63</v>
      </c>
      <c r="C7123" t="s">
        <v>16</v>
      </c>
      <c r="D7123" t="s">
        <v>73</v>
      </c>
      <c r="E7123" t="s">
        <v>18</v>
      </c>
      <c r="F7123" t="s">
        <v>24</v>
      </c>
      <c r="G7123" t="s">
        <v>28</v>
      </c>
      <c r="H7123" s="3">
        <v>34320.720000000001</v>
      </c>
      <c r="I7123" t="s">
        <v>21</v>
      </c>
      <c r="J7123" t="s">
        <v>22</v>
      </c>
      <c r="K71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26.732502666003999</v>
      </c>
      <c r="L7123" s="5">
        <f>TablaDatos[[#This Row],[IMC_raw]]/1000000000000000</f>
        <v>26.732502666003999</v>
      </c>
      <c r="M7123" s="2">
        <v>2.6732502666004E+16</v>
      </c>
      <c r="N71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3" s="13">
        <f t="shared" si="111"/>
        <v>7122</v>
      </c>
      <c r="P7123" s="2" t="str">
        <f>IF(TablaDatos[[#This Row],[Diabetes]]=0,"No","Si")</f>
        <v>No</v>
      </c>
      <c r="Q7123">
        <v>0</v>
      </c>
      <c r="R7123">
        <f>TablaDatos[[#This Row],[Aux2]]/10000000000000</f>
        <v>206.92059676264901</v>
      </c>
      <c r="S7123" s="1">
        <v>2069205967626490</v>
      </c>
      <c r="T7123" s="7">
        <f>TablaDatos[[#This Row],[Aux3]]/100000000000000</f>
        <v>271.251814451229</v>
      </c>
      <c r="U7123" s="1">
        <v>2.71251814451229E+16</v>
      </c>
      <c r="V7123">
        <v>153.19999999999999</v>
      </c>
      <c r="W7123">
        <v>91.2</v>
      </c>
    </row>
    <row r="7124" spans="1:23">
      <c r="A7124">
        <v>2015</v>
      </c>
      <c r="B7124">
        <v>60</v>
      </c>
      <c r="C7124" t="s">
        <v>16</v>
      </c>
      <c r="D7124" t="s">
        <v>73</v>
      </c>
      <c r="E7124" t="s">
        <v>21</v>
      </c>
      <c r="F7124" t="s">
        <v>19</v>
      </c>
      <c r="G7124" t="s">
        <v>28</v>
      </c>
      <c r="H7124" s="3">
        <v>34717.910000000003</v>
      </c>
      <c r="I7124" t="s">
        <v>21</v>
      </c>
      <c r="J7124" t="s">
        <v>19</v>
      </c>
      <c r="K71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26.6992255942124</v>
      </c>
      <c r="L7124" s="5">
        <f>TablaDatos[[#This Row],[IMC_raw]]/1000000000000000</f>
        <v>2.6699225594212401</v>
      </c>
      <c r="M7124" s="2">
        <v>2669922559421240</v>
      </c>
      <c r="N71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4" s="13">
        <f t="shared" si="111"/>
        <v>7123</v>
      </c>
      <c r="P7124" s="2" t="str">
        <f>IF(TablaDatos[[#This Row],[Diabetes]]=0,"No","Si")</f>
        <v>No</v>
      </c>
      <c r="Q7124">
        <v>0</v>
      </c>
      <c r="R7124">
        <f>TablaDatos[[#This Row],[Aux2]]/10000000000000</f>
        <v>2210.2651660873298</v>
      </c>
      <c r="S7124" s="1">
        <v>2.21026516608733E+16</v>
      </c>
      <c r="T7124" s="7">
        <f>TablaDatos[[#This Row],[Aux3]]/100000000000000</f>
        <v>24.425871151642902</v>
      </c>
      <c r="U7124" s="1">
        <v>2442587115164290</v>
      </c>
      <c r="V7124">
        <v>167.5</v>
      </c>
      <c r="W7124">
        <v>98.1</v>
      </c>
    </row>
    <row r="7125" spans="1:23">
      <c r="A7125">
        <v>2015</v>
      </c>
      <c r="B7125">
        <v>57</v>
      </c>
      <c r="C7125" t="s">
        <v>16</v>
      </c>
      <c r="D7125" t="s">
        <v>32</v>
      </c>
      <c r="E7125" t="s">
        <v>19</v>
      </c>
      <c r="F7125" t="s">
        <v>24</v>
      </c>
      <c r="G7125" t="s">
        <v>28</v>
      </c>
      <c r="H7125" s="3">
        <v>16052.27</v>
      </c>
      <c r="I7125" t="s">
        <v>21</v>
      </c>
      <c r="J7125" t="s">
        <v>18</v>
      </c>
      <c r="K71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26.654679758000903</v>
      </c>
      <c r="L7125" s="5">
        <f>TablaDatos[[#This Row],[IMC_raw]]/1000000000000000</f>
        <v>2.6654679758000901</v>
      </c>
      <c r="M7125" s="2">
        <v>2665467975800090</v>
      </c>
      <c r="N71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5" s="13">
        <f t="shared" si="111"/>
        <v>7124</v>
      </c>
      <c r="P7125" s="2" t="str">
        <f>IF(TablaDatos[[#This Row],[Diabetes]]=0,"No","Si")</f>
        <v>No</v>
      </c>
      <c r="Q7125">
        <v>0</v>
      </c>
      <c r="R7125">
        <f>TablaDatos[[#This Row],[Aux2]]/10000000000000</f>
        <v>230.444936318446</v>
      </c>
      <c r="S7125" s="1">
        <v>2304449363184460</v>
      </c>
      <c r="T7125" s="7">
        <f>TablaDatos[[#This Row],[Aux3]]/100000000000000</f>
        <v>2.3914454481173801</v>
      </c>
      <c r="U7125" s="1">
        <v>239144544811738</v>
      </c>
      <c r="V7125">
        <v>153.4</v>
      </c>
      <c r="W7125">
        <v>95</v>
      </c>
    </row>
    <row r="7126" spans="1:23">
      <c r="A7126">
        <v>2015</v>
      </c>
      <c r="B7126">
        <v>50</v>
      </c>
      <c r="C7126" t="s">
        <v>16</v>
      </c>
      <c r="D7126" t="s">
        <v>36</v>
      </c>
      <c r="E7126" t="s">
        <v>18</v>
      </c>
      <c r="F7126" t="s">
        <v>24</v>
      </c>
      <c r="G7126" t="s">
        <v>20</v>
      </c>
      <c r="H7126" s="3">
        <v>20276.099999999999</v>
      </c>
      <c r="I7126" t="s">
        <v>21</v>
      </c>
      <c r="J7126" t="s">
        <v>18</v>
      </c>
      <c r="K71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26.644095493811001</v>
      </c>
      <c r="L7126" s="5">
        <f>TablaDatos[[#This Row],[IMC_raw]]/1000000000000000</f>
        <v>2.6644095493811002</v>
      </c>
      <c r="M7126" s="2">
        <v>2664409549381100</v>
      </c>
      <c r="N71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6" s="13">
        <f t="shared" si="111"/>
        <v>7125</v>
      </c>
      <c r="P7126" s="2" t="str">
        <f>IF(TablaDatos[[#This Row],[Diabetes]]=0,"No","Si")</f>
        <v>No</v>
      </c>
      <c r="Q7126">
        <v>0</v>
      </c>
      <c r="R7126">
        <f>TablaDatos[[#This Row],[Aux2]]/10000000000000</f>
        <v>1816.93687585668</v>
      </c>
      <c r="S7126" s="1">
        <v>1.81693687585668E+16</v>
      </c>
      <c r="T7126" s="7">
        <f>TablaDatos[[#This Row],[Aux3]]/100000000000000</f>
        <v>202.34661673545801</v>
      </c>
      <c r="U7126" s="1">
        <v>2.02346616735458E+16</v>
      </c>
      <c r="V7126">
        <v>140.6</v>
      </c>
      <c r="W7126">
        <v>87.7</v>
      </c>
    </row>
    <row r="7127" spans="1:23">
      <c r="A7127">
        <v>2015</v>
      </c>
      <c r="B7127">
        <v>48</v>
      </c>
      <c r="C7127" t="s">
        <v>16</v>
      </c>
      <c r="D7127" t="s">
        <v>42</v>
      </c>
      <c r="E7127" t="s">
        <v>18</v>
      </c>
      <c r="F7127" t="s">
        <v>40</v>
      </c>
      <c r="G7127" t="s">
        <v>20</v>
      </c>
      <c r="H7127" s="3">
        <v>29829.56</v>
      </c>
      <c r="I7127" t="s">
        <v>19</v>
      </c>
      <c r="J7127" t="s">
        <v>19</v>
      </c>
      <c r="K71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26.588360366972601</v>
      </c>
      <c r="L7127" s="6">
        <f>TablaDatos[[#This Row],[IMC_raw]]/100000000000000</f>
        <v>26.588360366972601</v>
      </c>
      <c r="M7127" s="2">
        <v>2658836036697260</v>
      </c>
      <c r="N71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7" s="13">
        <f t="shared" si="111"/>
        <v>7126</v>
      </c>
      <c r="P7127" s="2" t="str">
        <f>IF(TablaDatos[[#This Row],[Diabetes]]=0,"No","Si")</f>
        <v>No</v>
      </c>
      <c r="Q7127">
        <v>0</v>
      </c>
      <c r="R7127">
        <f>TablaDatos[[#This Row],[Aux2]]/10000000000000</f>
        <v>2130.8628300509599</v>
      </c>
      <c r="S7127" s="1">
        <v>2.13086283005096E+16</v>
      </c>
      <c r="T7127" s="7">
        <f>TablaDatos[[#This Row],[Aux3]]/100000000000000</f>
        <v>214.66874945542699</v>
      </c>
      <c r="U7127" s="1">
        <v>2.14668749455427E+16</v>
      </c>
      <c r="V7127">
        <v>152.30000000000001</v>
      </c>
      <c r="W7127">
        <v>90.4</v>
      </c>
    </row>
    <row r="7128" spans="1:23">
      <c r="A7128">
        <v>2015</v>
      </c>
      <c r="B7128">
        <v>61</v>
      </c>
      <c r="C7128" t="s">
        <v>23</v>
      </c>
      <c r="D7128" t="s">
        <v>17</v>
      </c>
      <c r="E7128" t="s">
        <v>18</v>
      </c>
      <c r="F7128" t="s">
        <v>24</v>
      </c>
      <c r="G7128" t="s">
        <v>28</v>
      </c>
      <c r="H7128" s="3">
        <v>23677.23</v>
      </c>
      <c r="I7128" t="s">
        <v>19</v>
      </c>
      <c r="J7128" t="s">
        <v>22</v>
      </c>
      <c r="K7128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26.582749474405997</v>
      </c>
      <c r="L7128" s="6">
        <f>TablaDatos[[#This Row],[IMC_raw]]/1000000000000000</f>
        <v>2.6582749474406E-2</v>
      </c>
      <c r="M7128" s="2">
        <v>26582749474406</v>
      </c>
      <c r="N71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8" s="13">
        <f t="shared" si="111"/>
        <v>7127</v>
      </c>
      <c r="P7128" s="2" t="str">
        <f>IF(TablaDatos[[#This Row],[Diabetes]]=0,"No","Si")</f>
        <v>No</v>
      </c>
      <c r="Q7128">
        <v>0</v>
      </c>
      <c r="R7128">
        <f>TablaDatos[[#This Row],[Aux2]]/10000000000000</f>
        <v>223.85228306002</v>
      </c>
      <c r="S7128" s="1">
        <v>2238522830600200</v>
      </c>
      <c r="T7128" s="7">
        <f>TablaDatos[[#This Row],[Aux3]]/100000000000000</f>
        <v>252.89234167204501</v>
      </c>
      <c r="U7128" s="1">
        <v>2.52892341672045E+16</v>
      </c>
      <c r="V7128">
        <v>150.6</v>
      </c>
      <c r="W7128">
        <v>92.8</v>
      </c>
    </row>
    <row r="7129" spans="1:23">
      <c r="A7129">
        <v>2015</v>
      </c>
      <c r="B7129">
        <v>56</v>
      </c>
      <c r="C7129" t="s">
        <v>16</v>
      </c>
      <c r="D7129" t="s">
        <v>29</v>
      </c>
      <c r="E7129" t="s">
        <v>18</v>
      </c>
      <c r="F7129" t="s">
        <v>19</v>
      </c>
      <c r="G7129" t="s">
        <v>28</v>
      </c>
      <c r="H7129" s="3">
        <v>33760.959999999999</v>
      </c>
      <c r="I7129" t="s">
        <v>21</v>
      </c>
      <c r="J7129" t="s">
        <v>18</v>
      </c>
      <c r="K71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26.416588526879796</v>
      </c>
      <c r="L7129" s="6">
        <f>TablaDatos[[#This Row],[IMC_raw]]/1000000000000000</f>
        <v>0.26416588526879797</v>
      </c>
      <c r="M7129" s="2">
        <v>264165885268798</v>
      </c>
      <c r="N71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29" s="13">
        <f t="shared" si="111"/>
        <v>7128</v>
      </c>
      <c r="P7129" s="2" t="str">
        <f>IF(TablaDatos[[#This Row],[Diabetes]]=0,"No","Si")</f>
        <v>No</v>
      </c>
      <c r="Q7129">
        <v>0</v>
      </c>
      <c r="R7129">
        <f>TablaDatos[[#This Row],[Aux2]]/10000000000000</f>
        <v>2080.2675203377898</v>
      </c>
      <c r="S7129" s="1">
        <v>2.08026752033779E+16</v>
      </c>
      <c r="T7129" s="7">
        <f>TablaDatos[[#This Row],[Aux3]]/100000000000000</f>
        <v>229.28594103037</v>
      </c>
      <c r="U7129" s="1">
        <v>2.2928594103037E+16</v>
      </c>
      <c r="V7129">
        <v>159</v>
      </c>
      <c r="W7129">
        <v>94.9</v>
      </c>
    </row>
    <row r="7130" spans="1:23">
      <c r="A7130">
        <v>2015</v>
      </c>
      <c r="B7130">
        <v>54</v>
      </c>
      <c r="C7130" t="s">
        <v>16</v>
      </c>
      <c r="D7130" t="s">
        <v>17</v>
      </c>
      <c r="E7130" t="s">
        <v>18</v>
      </c>
      <c r="F7130" t="s">
        <v>19</v>
      </c>
      <c r="G7130" t="s">
        <v>20</v>
      </c>
      <c r="H7130" s="3">
        <v>15942.67</v>
      </c>
      <c r="I7130" t="s">
        <v>19</v>
      </c>
      <c r="J7130" t="s">
        <v>22</v>
      </c>
      <c r="K71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26.353774259717099</v>
      </c>
      <c r="L7130" s="5">
        <f>TablaDatos[[#This Row],[IMC_raw]]/1000000000000000</f>
        <v>2.63537742597171</v>
      </c>
      <c r="M7130" s="2">
        <v>2635377425971710</v>
      </c>
      <c r="N71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0" s="13">
        <f t="shared" si="111"/>
        <v>7129</v>
      </c>
      <c r="P7130" s="2" t="str">
        <f>IF(TablaDatos[[#This Row],[Diabetes]]=0,"No","Si")</f>
        <v>No</v>
      </c>
      <c r="Q7130">
        <v>0</v>
      </c>
      <c r="R7130">
        <f>TablaDatos[[#This Row],[Aux2]]/10000000000000</f>
        <v>187.706904192883</v>
      </c>
      <c r="S7130" s="1">
        <v>1877069041928830</v>
      </c>
      <c r="T7130" s="7">
        <f>TablaDatos[[#This Row],[Aux3]]/100000000000000</f>
        <v>251.63426495751099</v>
      </c>
      <c r="U7130" s="1">
        <v>2.51634264957511E+16</v>
      </c>
      <c r="V7130">
        <v>139</v>
      </c>
      <c r="W7130">
        <v>90.4</v>
      </c>
    </row>
    <row r="7131" spans="1:23">
      <c r="A7131">
        <v>2015</v>
      </c>
      <c r="B7131">
        <v>55</v>
      </c>
      <c r="C7131" t="s">
        <v>23</v>
      </c>
      <c r="D7131" t="s">
        <v>73</v>
      </c>
      <c r="E7131" t="s">
        <v>18</v>
      </c>
      <c r="F7131" t="s">
        <v>24</v>
      </c>
      <c r="G7131" t="s">
        <v>28</v>
      </c>
      <c r="H7131" s="3">
        <v>30769.45</v>
      </c>
      <c r="I7131" t="s">
        <v>21</v>
      </c>
      <c r="J7131" t="s">
        <v>18</v>
      </c>
      <c r="K71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26.348538418439599</v>
      </c>
      <c r="L7131" s="6">
        <f>TablaDatos[[#This Row],[IMC_raw]]/1000000000000000</f>
        <v>2.63485384184396</v>
      </c>
      <c r="M7131" s="2">
        <v>2634853841843960</v>
      </c>
      <c r="N71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1" s="13">
        <f t="shared" si="111"/>
        <v>7130</v>
      </c>
      <c r="P7131" s="2" t="str">
        <f>IF(TablaDatos[[#This Row],[Diabetes]]=0,"No","Si")</f>
        <v>No</v>
      </c>
      <c r="Q7131">
        <v>0</v>
      </c>
      <c r="R7131">
        <f>TablaDatos[[#This Row],[Aux2]]/10000000000000</f>
        <v>2234.7182689203801</v>
      </c>
      <c r="S7131" s="1">
        <v>2.23471826892038E+16</v>
      </c>
      <c r="T7131" s="7">
        <f>TablaDatos[[#This Row],[Aux3]]/100000000000000</f>
        <v>264.72075820209801</v>
      </c>
      <c r="U7131" s="1">
        <v>2.64720758202098E+16</v>
      </c>
      <c r="V7131">
        <v>147</v>
      </c>
      <c r="W7131">
        <v>93.6</v>
      </c>
    </row>
    <row r="7132" spans="1:23">
      <c r="A7132">
        <v>2015</v>
      </c>
      <c r="B7132">
        <v>60</v>
      </c>
      <c r="C7132" t="s">
        <v>23</v>
      </c>
      <c r="D7132" t="s">
        <v>74</v>
      </c>
      <c r="E7132" t="s">
        <v>18</v>
      </c>
      <c r="F7132" t="s">
        <v>19</v>
      </c>
      <c r="G7132" t="s">
        <v>28</v>
      </c>
      <c r="H7132" s="3">
        <v>19350.3</v>
      </c>
      <c r="I7132" t="s">
        <v>19</v>
      </c>
      <c r="J7132" t="s">
        <v>22</v>
      </c>
      <c r="K71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26.282605162011802</v>
      </c>
      <c r="L7132" s="5">
        <f>TablaDatos[[#This Row],[IMC_raw]]/1000000000000000</f>
        <v>26.282605162011802</v>
      </c>
      <c r="M7132" s="2">
        <v>2.62826051620118E+16</v>
      </c>
      <c r="N71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2" s="13">
        <f t="shared" si="111"/>
        <v>7131</v>
      </c>
      <c r="P7132" s="2" t="str">
        <f>IF(TablaDatos[[#This Row],[Diabetes]]=0,"No","Si")</f>
        <v>No</v>
      </c>
      <c r="Q7132">
        <v>0</v>
      </c>
      <c r="R7132">
        <f>TablaDatos[[#This Row],[Aux2]]/10000000000000</f>
        <v>1922.1184644622101</v>
      </c>
      <c r="S7132" s="1">
        <v>1.92211846446221E+16</v>
      </c>
      <c r="T7132" s="7">
        <f>TablaDatos[[#This Row],[Aux3]]/100000000000000</f>
        <v>220.040388161766</v>
      </c>
      <c r="U7132" s="1">
        <v>2.20040388161766E+16</v>
      </c>
      <c r="V7132">
        <v>157.30000000000001</v>
      </c>
      <c r="W7132">
        <v>86.9</v>
      </c>
    </row>
    <row r="7133" spans="1:23">
      <c r="A7133">
        <v>2015</v>
      </c>
      <c r="B7133">
        <v>67</v>
      </c>
      <c r="C7133" t="s">
        <v>23</v>
      </c>
      <c r="D7133" t="s">
        <v>29</v>
      </c>
      <c r="E7133" t="s">
        <v>18</v>
      </c>
      <c r="F7133" t="s">
        <v>19</v>
      </c>
      <c r="G7133" t="s">
        <v>25</v>
      </c>
      <c r="H7133" s="3">
        <v>16256.62</v>
      </c>
      <c r="I7133" t="s">
        <v>21</v>
      </c>
      <c r="J7133" t="s">
        <v>22</v>
      </c>
      <c r="K71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26.274253355287598</v>
      </c>
      <c r="L7133" s="6">
        <f>TablaDatos[[#This Row],[IMC_raw]]/1000000000000000</f>
        <v>26.274253355287598</v>
      </c>
      <c r="M7133" s="2">
        <v>2.62742533552876E+16</v>
      </c>
      <c r="N71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3" s="13">
        <f t="shared" si="111"/>
        <v>7132</v>
      </c>
      <c r="P7133" s="2" t="str">
        <f>IF(TablaDatos[[#This Row],[Diabetes]]=0,"No","Si")</f>
        <v>No</v>
      </c>
      <c r="Q7133">
        <v>0</v>
      </c>
      <c r="R7133">
        <f>TablaDatos[[#This Row],[Aux2]]/10000000000000</f>
        <v>2124.6204323746201</v>
      </c>
      <c r="S7133" s="1">
        <v>2.12462043237462E+16</v>
      </c>
      <c r="T7133" s="7">
        <f>TablaDatos[[#This Row],[Aux3]]/100000000000000</f>
        <v>220.49813419293201</v>
      </c>
      <c r="U7133" s="1">
        <v>2.20498134192932E+16</v>
      </c>
      <c r="V7133">
        <v>152.30000000000001</v>
      </c>
      <c r="W7133">
        <v>96</v>
      </c>
    </row>
    <row r="7134" spans="1:23">
      <c r="A7134">
        <v>2015</v>
      </c>
      <c r="B7134">
        <v>51</v>
      </c>
      <c r="C7134" t="s">
        <v>23</v>
      </c>
      <c r="D7134" t="s">
        <v>27</v>
      </c>
      <c r="E7134" t="s">
        <v>18</v>
      </c>
      <c r="F7134" t="s">
        <v>19</v>
      </c>
      <c r="G7134" t="s">
        <v>20</v>
      </c>
      <c r="H7134" s="3">
        <v>20350.07</v>
      </c>
      <c r="I7134" t="s">
        <v>19</v>
      </c>
      <c r="J7134" t="s">
        <v>19</v>
      </c>
      <c r="K71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26.1835481477064</v>
      </c>
      <c r="L7134" s="5">
        <f>TablaDatos[[#This Row],[IMC_raw]]/1000000000000000</f>
        <v>26.1835481477064</v>
      </c>
      <c r="M7134" s="2">
        <v>2.61835481477064E+16</v>
      </c>
      <c r="N71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4" s="13">
        <f t="shared" si="111"/>
        <v>7133</v>
      </c>
      <c r="P7134" s="2" t="str">
        <f>IF(TablaDatos[[#This Row],[Diabetes]]=0,"No","Si")</f>
        <v>No</v>
      </c>
      <c r="Q7134">
        <v>0</v>
      </c>
      <c r="R7134">
        <f>TablaDatos[[#This Row],[Aux2]]/10000000000000</f>
        <v>1942.91727370634</v>
      </c>
      <c r="S7134" s="1">
        <v>1.94291727370634E+16</v>
      </c>
      <c r="T7134" s="7">
        <f>TablaDatos[[#This Row],[Aux3]]/100000000000000</f>
        <v>225.78410426388899</v>
      </c>
      <c r="U7134" s="1">
        <v>2.25784104263889E+16</v>
      </c>
      <c r="V7134">
        <v>133.4</v>
      </c>
      <c r="W7134">
        <v>84.2</v>
      </c>
    </row>
    <row r="7135" spans="1:23">
      <c r="A7135">
        <v>2015</v>
      </c>
      <c r="B7135">
        <v>53</v>
      </c>
      <c r="C7135" t="s">
        <v>16</v>
      </c>
      <c r="D7135" t="s">
        <v>73</v>
      </c>
      <c r="E7135" t="s">
        <v>19</v>
      </c>
      <c r="F7135" t="s">
        <v>24</v>
      </c>
      <c r="G7135" t="s">
        <v>20</v>
      </c>
      <c r="H7135" s="3">
        <v>52680.45</v>
      </c>
      <c r="I7135" t="s">
        <v>19</v>
      </c>
      <c r="J7135" t="s">
        <v>18</v>
      </c>
      <c r="K71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26.070985303920601</v>
      </c>
      <c r="L7135" s="5">
        <f>TablaDatos[[#This Row],[IMC_raw]]/1000000000000000</f>
        <v>26.070985303920601</v>
      </c>
      <c r="M7135" s="2">
        <v>2.60709853039206E+16</v>
      </c>
      <c r="N71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5" s="13">
        <f t="shared" si="111"/>
        <v>7134</v>
      </c>
      <c r="P7135" s="2" t="str">
        <f>IF(TablaDatos[[#This Row],[Diabetes]]=0,"No","Si")</f>
        <v>No</v>
      </c>
      <c r="Q7135">
        <v>0</v>
      </c>
      <c r="R7135">
        <f>TablaDatos[[#This Row],[Aux2]]/10000000000000</f>
        <v>2335.6039833001701</v>
      </c>
      <c r="S7135" s="1">
        <v>2.33560398330017E+16</v>
      </c>
      <c r="T7135" s="7">
        <f>TablaDatos[[#This Row],[Aux3]]/100000000000000</f>
        <v>225.55934541597301</v>
      </c>
      <c r="U7135" s="1">
        <v>2.25559345415973E+16</v>
      </c>
      <c r="V7135">
        <v>148.1</v>
      </c>
      <c r="W7135">
        <v>96.8</v>
      </c>
    </row>
    <row r="7136" spans="1:23">
      <c r="A7136">
        <v>2015</v>
      </c>
      <c r="B7136">
        <v>58</v>
      </c>
      <c r="C7136" t="s">
        <v>16</v>
      </c>
      <c r="D7136" t="s">
        <v>73</v>
      </c>
      <c r="E7136" t="s">
        <v>18</v>
      </c>
      <c r="F7136" t="s">
        <v>24</v>
      </c>
      <c r="G7136" t="s">
        <v>28</v>
      </c>
      <c r="H7136" s="3">
        <v>24959.03</v>
      </c>
      <c r="I7136" t="s">
        <v>21</v>
      </c>
      <c r="J7136" t="s">
        <v>18</v>
      </c>
      <c r="K71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26.057229369485601</v>
      </c>
      <c r="L7136" s="5">
        <f>TablaDatos[[#This Row],[IMC_raw]]/1000000000000000</f>
        <v>26.057229369485601</v>
      </c>
      <c r="M7136" s="2">
        <v>2.60572293694856E+16</v>
      </c>
      <c r="N71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6" s="13">
        <f t="shared" si="111"/>
        <v>7135</v>
      </c>
      <c r="P7136" s="2" t="str">
        <f>IF(TablaDatos[[#This Row],[Diabetes]]=0,"No","Si")</f>
        <v>No</v>
      </c>
      <c r="Q7136">
        <v>0</v>
      </c>
      <c r="R7136">
        <f>TablaDatos[[#This Row],[Aux2]]/10000000000000</f>
        <v>2082.70419184819</v>
      </c>
      <c r="S7136" s="1">
        <v>2.08270419184819E+16</v>
      </c>
      <c r="T7136" s="7">
        <f>TablaDatos[[#This Row],[Aux3]]/100000000000000</f>
        <v>237.464420148692</v>
      </c>
      <c r="U7136" s="1">
        <v>2.37464420148692E+16</v>
      </c>
      <c r="V7136">
        <v>154.30000000000001</v>
      </c>
      <c r="W7136">
        <v>96.8</v>
      </c>
    </row>
    <row r="7137" spans="1:23">
      <c r="A7137">
        <v>2015</v>
      </c>
      <c r="B7137">
        <v>66</v>
      </c>
      <c r="C7137" t="s">
        <v>16</v>
      </c>
      <c r="D7137" t="s">
        <v>42</v>
      </c>
      <c r="E7137" t="s">
        <v>31</v>
      </c>
      <c r="F7137" t="s">
        <v>24</v>
      </c>
      <c r="G7137" t="s">
        <v>25</v>
      </c>
      <c r="H7137" s="3">
        <v>15795.74</v>
      </c>
      <c r="I7137" t="s">
        <v>21</v>
      </c>
      <c r="J7137" t="s">
        <v>22</v>
      </c>
      <c r="K71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26.017223869196901</v>
      </c>
      <c r="L7137" s="6">
        <f>TablaDatos[[#This Row],[IMC_raw]]/1000000000000000</f>
        <v>2.6017223869196902</v>
      </c>
      <c r="M7137" s="2">
        <v>2601722386919690</v>
      </c>
      <c r="N71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7" s="13">
        <f t="shared" si="111"/>
        <v>7136</v>
      </c>
      <c r="P7137" s="2" t="str">
        <f>IF(TablaDatos[[#This Row],[Diabetes]]=0,"No","Si")</f>
        <v>Si</v>
      </c>
      <c r="Q7137">
        <v>1</v>
      </c>
      <c r="R7137">
        <f>TablaDatos[[#This Row],[Aux2]]/10000000000000</f>
        <v>2115.7545081860299</v>
      </c>
      <c r="S7137" s="1">
        <v>2.11575450818603E+16</v>
      </c>
      <c r="T7137" s="7">
        <f>TablaDatos[[#This Row],[Aux3]]/100000000000000</f>
        <v>22.339309526821701</v>
      </c>
      <c r="U7137" s="1">
        <v>2233930952682170</v>
      </c>
      <c r="V7137">
        <v>172.6</v>
      </c>
      <c r="W7137">
        <v>102.2</v>
      </c>
    </row>
    <row r="7138" spans="1:23">
      <c r="A7138">
        <v>2015</v>
      </c>
      <c r="B7138">
        <v>50</v>
      </c>
      <c r="C7138" t="s">
        <v>23</v>
      </c>
      <c r="D7138" t="s">
        <v>36</v>
      </c>
      <c r="E7138" t="s">
        <v>18</v>
      </c>
      <c r="F7138" t="s">
        <v>35</v>
      </c>
      <c r="G7138" t="s">
        <v>20</v>
      </c>
      <c r="H7138" s="3">
        <v>10503.6</v>
      </c>
      <c r="I7138" t="s">
        <v>19</v>
      </c>
      <c r="J7138" t="s">
        <v>19</v>
      </c>
      <c r="K71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25.985604400446796</v>
      </c>
      <c r="L7138" s="5">
        <f>TablaDatos[[#This Row],[IMC_raw]]/1000000000000000</f>
        <v>2.5985604400446798</v>
      </c>
      <c r="M7138" s="2">
        <v>2598560440044680</v>
      </c>
      <c r="N71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8" s="13">
        <f t="shared" si="111"/>
        <v>7137</v>
      </c>
      <c r="P7138" s="2" t="str">
        <f>IF(TablaDatos[[#This Row],[Diabetes]]=0,"No","Si")</f>
        <v>No</v>
      </c>
      <c r="Q7138">
        <v>0</v>
      </c>
      <c r="R7138">
        <f>TablaDatos[[#This Row],[Aux2]]/10000000000000</f>
        <v>2144.9627904723102</v>
      </c>
      <c r="S7138" s="1">
        <v>2.14496279047231E+16</v>
      </c>
      <c r="T7138" s="7">
        <f>TablaDatos[[#This Row],[Aux3]]/100000000000000</f>
        <v>195.991305017396</v>
      </c>
      <c r="U7138" s="1">
        <v>1.95991305017396E+16</v>
      </c>
      <c r="V7138">
        <v>146.69999999999999</v>
      </c>
      <c r="W7138">
        <v>90</v>
      </c>
    </row>
    <row r="7139" spans="1:23">
      <c r="A7139">
        <v>2015</v>
      </c>
      <c r="B7139">
        <v>52</v>
      </c>
      <c r="C7139" t="s">
        <v>23</v>
      </c>
      <c r="D7139" t="s">
        <v>30</v>
      </c>
      <c r="E7139" t="s">
        <v>18</v>
      </c>
      <c r="F7139" t="s">
        <v>19</v>
      </c>
      <c r="G7139" t="s">
        <v>20</v>
      </c>
      <c r="H7139" s="3">
        <v>48820.77</v>
      </c>
      <c r="I7139" t="s">
        <v>21</v>
      </c>
      <c r="J7139" t="s">
        <v>18</v>
      </c>
      <c r="K71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25.949830412543701</v>
      </c>
      <c r="L7139" s="6">
        <f>TablaDatos[[#This Row],[IMC_raw]]/1000000000000000</f>
        <v>2.5949830412543702</v>
      </c>
      <c r="M7139" s="2">
        <v>2594983041254370</v>
      </c>
      <c r="N71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39" s="13">
        <f t="shared" si="111"/>
        <v>7138</v>
      </c>
      <c r="P7139" s="2" t="str">
        <f>IF(TablaDatos[[#This Row],[Diabetes]]=0,"No","Si")</f>
        <v>No</v>
      </c>
      <c r="Q7139">
        <v>0</v>
      </c>
      <c r="R7139">
        <f>TablaDatos[[#This Row],[Aux2]]/10000000000000</f>
        <v>1990.2830065399501</v>
      </c>
      <c r="S7139" s="1">
        <v>1.99028300653995E+16</v>
      </c>
      <c r="T7139" s="7">
        <f>TablaDatos[[#This Row],[Aux3]]/100000000000000</f>
        <v>207.805911879392</v>
      </c>
      <c r="U7139" s="1">
        <v>2.07805911879392E+16</v>
      </c>
      <c r="V7139">
        <v>140</v>
      </c>
      <c r="W7139">
        <v>85.9</v>
      </c>
    </row>
    <row r="7140" spans="1:23">
      <c r="A7140">
        <v>2015</v>
      </c>
      <c r="B7140">
        <v>42</v>
      </c>
      <c r="C7140" t="s">
        <v>16</v>
      </c>
      <c r="D7140" t="s">
        <v>26</v>
      </c>
      <c r="E7140" t="s">
        <v>18</v>
      </c>
      <c r="F7140" t="s">
        <v>35</v>
      </c>
      <c r="G7140" t="s">
        <v>39</v>
      </c>
      <c r="H7140" s="3">
        <v>36872.720000000001</v>
      </c>
      <c r="I7140" t="s">
        <v>21</v>
      </c>
      <c r="J7140" t="s">
        <v>21</v>
      </c>
      <c r="K71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25.835447959169102</v>
      </c>
      <c r="L7140" s="5">
        <f>TablaDatos[[#This Row],[IMC_raw]]/1000000000000000</f>
        <v>25.835447959169102</v>
      </c>
      <c r="M7140" s="2">
        <v>2.58354479591691E+16</v>
      </c>
      <c r="N71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0" s="13">
        <f t="shared" si="111"/>
        <v>7139</v>
      </c>
      <c r="P7140" s="2" t="str">
        <f>IF(TablaDatos[[#This Row],[Diabetes]]=0,"No","Si")</f>
        <v>No</v>
      </c>
      <c r="Q7140">
        <v>0</v>
      </c>
      <c r="R7140">
        <f>TablaDatos[[#This Row],[Aux2]]/10000000000000</f>
        <v>2138.3572035348998</v>
      </c>
      <c r="S7140" s="1">
        <v>2.1383572035349E+16</v>
      </c>
      <c r="T7140" s="7">
        <f>TablaDatos[[#This Row],[Aux3]]/100000000000000</f>
        <v>237.46344051488799</v>
      </c>
      <c r="U7140" s="1">
        <v>2.37463440514888E+16</v>
      </c>
      <c r="V7140">
        <v>141.19999999999999</v>
      </c>
      <c r="W7140">
        <v>88.1</v>
      </c>
    </row>
    <row r="7141" spans="1:23">
      <c r="A7141">
        <v>2015</v>
      </c>
      <c r="B7141">
        <v>63</v>
      </c>
      <c r="C7141" t="s">
        <v>16</v>
      </c>
      <c r="D7141" t="s">
        <v>29</v>
      </c>
      <c r="E7141" t="s">
        <v>18</v>
      </c>
      <c r="F7141" t="s">
        <v>24</v>
      </c>
      <c r="G7141" t="s">
        <v>28</v>
      </c>
      <c r="H7141" s="3">
        <v>22905.08</v>
      </c>
      <c r="I7141" t="s">
        <v>19</v>
      </c>
      <c r="J7141" t="s">
        <v>22</v>
      </c>
      <c r="K71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25.7761344352427</v>
      </c>
      <c r="L7141" s="5">
        <f>TablaDatos[[#This Row],[IMC_raw]]/1000000000000000</f>
        <v>25.7761344352427</v>
      </c>
      <c r="M7141" s="2">
        <v>2.57761344352427E+16</v>
      </c>
      <c r="N71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1" s="13">
        <f t="shared" si="111"/>
        <v>7140</v>
      </c>
      <c r="P7141" s="2" t="str">
        <f>IF(TablaDatos[[#This Row],[Diabetes]]=0,"No","Si")</f>
        <v>No</v>
      </c>
      <c r="Q7141">
        <v>0</v>
      </c>
      <c r="R7141">
        <f>TablaDatos[[#This Row],[Aux2]]/10000000000000</f>
        <v>1972.2343837784699</v>
      </c>
      <c r="S7141" s="1">
        <v>1.97223438377847E+16</v>
      </c>
      <c r="T7141" s="7">
        <f>TablaDatos[[#This Row],[Aux3]]/100000000000000</f>
        <v>224.53449028350099</v>
      </c>
      <c r="U7141" s="1">
        <v>2.24534490283501E+16</v>
      </c>
      <c r="V7141">
        <v>147.6</v>
      </c>
      <c r="W7141">
        <v>97</v>
      </c>
    </row>
    <row r="7142" spans="1:23">
      <c r="A7142">
        <v>2015</v>
      </c>
      <c r="B7142">
        <v>67</v>
      </c>
      <c r="C7142" t="s">
        <v>23</v>
      </c>
      <c r="D7142" t="s">
        <v>74</v>
      </c>
      <c r="E7142" t="s">
        <v>18</v>
      </c>
      <c r="F7142" t="s">
        <v>24</v>
      </c>
      <c r="G7142" t="s">
        <v>25</v>
      </c>
      <c r="H7142" s="3">
        <v>9388.9</v>
      </c>
      <c r="I7142" t="s">
        <v>21</v>
      </c>
      <c r="J7142" t="s">
        <v>22</v>
      </c>
      <c r="K71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25.7451784113027</v>
      </c>
      <c r="L7142" s="6">
        <f>TablaDatos[[#This Row],[IMC_raw]]/1000000000000000</f>
        <v>2.57451784113027</v>
      </c>
      <c r="M7142" s="2">
        <v>2574517841130270</v>
      </c>
      <c r="N71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2" s="13">
        <f t="shared" si="111"/>
        <v>7141</v>
      </c>
      <c r="P7142" s="2" t="str">
        <f>IF(TablaDatos[[#This Row],[Diabetes]]=0,"No","Si")</f>
        <v>No</v>
      </c>
      <c r="Q7142">
        <v>0</v>
      </c>
      <c r="R7142">
        <f>TablaDatos[[#This Row],[Aux2]]/10000000000000</f>
        <v>2148.94320510643</v>
      </c>
      <c r="S7142" s="1">
        <v>2.14894320510643E+16</v>
      </c>
      <c r="T7142" s="7">
        <f>TablaDatos[[#This Row],[Aux3]]/100000000000000</f>
        <v>254.224439059053</v>
      </c>
      <c r="U7142" s="1">
        <v>2.54224439059053E+16</v>
      </c>
      <c r="V7142">
        <v>156.19999999999999</v>
      </c>
      <c r="W7142">
        <v>90.7</v>
      </c>
    </row>
    <row r="7143" spans="1:23">
      <c r="A7143">
        <v>2015</v>
      </c>
      <c r="B7143">
        <v>62</v>
      </c>
      <c r="C7143" t="s">
        <v>23</v>
      </c>
      <c r="D7143" t="s">
        <v>72</v>
      </c>
      <c r="E7143" t="s">
        <v>18</v>
      </c>
      <c r="F7143" t="s">
        <v>35</v>
      </c>
      <c r="G7143" t="s">
        <v>28</v>
      </c>
      <c r="H7143" s="3">
        <v>20479.5</v>
      </c>
      <c r="I7143" t="s">
        <v>19</v>
      </c>
      <c r="J7143" t="s">
        <v>22</v>
      </c>
      <c r="K71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25.698530522977201</v>
      </c>
      <c r="L7143" s="6">
        <f>TablaDatos[[#This Row],[IMC_raw]]/1000000000000000</f>
        <v>25.698530522977201</v>
      </c>
      <c r="M7143" s="2">
        <v>2.56985305229772E+16</v>
      </c>
      <c r="N71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3" s="13">
        <f t="shared" si="111"/>
        <v>7142</v>
      </c>
      <c r="P7143" s="2" t="str">
        <f>IF(TablaDatos[[#This Row],[Diabetes]]=0,"No","Si")</f>
        <v>No</v>
      </c>
      <c r="Q7143">
        <v>0</v>
      </c>
      <c r="R7143">
        <f>TablaDatos[[#This Row],[Aux2]]/10000000000000</f>
        <v>199.49072952800901</v>
      </c>
      <c r="S7143" s="1">
        <v>1994907295280090</v>
      </c>
      <c r="T7143" s="7">
        <f>TablaDatos[[#This Row],[Aux3]]/100000000000000</f>
        <v>2.3748665894170001E-2</v>
      </c>
      <c r="U7143" s="1">
        <v>2374866589417</v>
      </c>
      <c r="V7143">
        <v>151.9</v>
      </c>
      <c r="W7143">
        <v>89.7</v>
      </c>
    </row>
    <row r="7144" spans="1:23">
      <c r="A7144">
        <v>2015</v>
      </c>
      <c r="B7144">
        <v>50</v>
      </c>
      <c r="C7144" t="s">
        <v>23</v>
      </c>
      <c r="D7144" t="s">
        <v>27</v>
      </c>
      <c r="E7144" t="s">
        <v>18</v>
      </c>
      <c r="F7144" t="s">
        <v>24</v>
      </c>
      <c r="G7144" t="s">
        <v>20</v>
      </c>
      <c r="H7144" s="3">
        <v>18892.71</v>
      </c>
      <c r="I7144" t="s">
        <v>19</v>
      </c>
      <c r="J7144" t="s">
        <v>18</v>
      </c>
      <c r="K71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25.6390720061016</v>
      </c>
      <c r="L7144" s="6">
        <f>TablaDatos[[#This Row],[IMC_raw]]/1000000000000000</f>
        <v>2.56390720061016</v>
      </c>
      <c r="M7144" s="2">
        <v>2563907200610160</v>
      </c>
      <c r="N71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4" s="13">
        <f t="shared" si="111"/>
        <v>7143</v>
      </c>
      <c r="P7144" s="2" t="str">
        <f>IF(TablaDatos[[#This Row],[Diabetes]]=0,"No","Si")</f>
        <v>No</v>
      </c>
      <c r="Q7144">
        <v>0</v>
      </c>
      <c r="R7144">
        <f>TablaDatos[[#This Row],[Aux2]]/10000000000000</f>
        <v>2066.1115690543802</v>
      </c>
      <c r="S7144" s="1">
        <v>2.06611156905438E+16</v>
      </c>
      <c r="T7144" s="7">
        <f>TablaDatos[[#This Row],[Aux3]]/100000000000000</f>
        <v>214.24434172068999</v>
      </c>
      <c r="U7144" s="1">
        <v>2.1424434172069E+16</v>
      </c>
      <c r="V7144">
        <v>139.69999999999999</v>
      </c>
      <c r="W7144">
        <v>89</v>
      </c>
    </row>
    <row r="7145" spans="1:23">
      <c r="A7145">
        <v>2015</v>
      </c>
      <c r="B7145">
        <v>63</v>
      </c>
      <c r="C7145" t="s">
        <v>23</v>
      </c>
      <c r="D7145" t="s">
        <v>42</v>
      </c>
      <c r="E7145" t="s">
        <v>19</v>
      </c>
      <c r="F7145" t="s">
        <v>24</v>
      </c>
      <c r="G7145" t="s">
        <v>28</v>
      </c>
      <c r="H7145" s="3">
        <v>14823.81</v>
      </c>
      <c r="I7145" t="s">
        <v>21</v>
      </c>
      <c r="J7145" t="s">
        <v>18</v>
      </c>
      <c r="K71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25.601739277041201</v>
      </c>
      <c r="L7145" s="6">
        <f>TablaDatos[[#This Row],[IMC_raw]]/1000000000000000</f>
        <v>25.601739277041201</v>
      </c>
      <c r="M7145" s="2">
        <v>2.56017392770412E+16</v>
      </c>
      <c r="N71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5" s="13">
        <f t="shared" si="111"/>
        <v>7144</v>
      </c>
      <c r="P7145" s="2" t="str">
        <f>IF(TablaDatos[[#This Row],[Diabetes]]=0,"No","Si")</f>
        <v>No</v>
      </c>
      <c r="Q7145">
        <v>0</v>
      </c>
      <c r="R7145">
        <f>TablaDatos[[#This Row],[Aux2]]/10000000000000</f>
        <v>221.49025028781</v>
      </c>
      <c r="S7145" s="1">
        <v>2214902502878100</v>
      </c>
      <c r="T7145" s="7">
        <f>TablaDatos[[#This Row],[Aux3]]/100000000000000</f>
        <v>25.573583018131099</v>
      </c>
      <c r="U7145" s="1">
        <v>2557358301813110</v>
      </c>
      <c r="V7145">
        <v>162.1</v>
      </c>
      <c r="W7145">
        <v>97</v>
      </c>
    </row>
    <row r="7146" spans="1:23">
      <c r="A7146">
        <v>2015</v>
      </c>
      <c r="B7146">
        <v>70</v>
      </c>
      <c r="C7146" t="s">
        <v>23</v>
      </c>
      <c r="D7146" t="s">
        <v>72</v>
      </c>
      <c r="E7146" t="s">
        <v>31</v>
      </c>
      <c r="F7146" t="s">
        <v>24</v>
      </c>
      <c r="G7146" t="s">
        <v>25</v>
      </c>
      <c r="H7146" s="3">
        <v>13789.21</v>
      </c>
      <c r="I7146" t="s">
        <v>21</v>
      </c>
      <c r="J7146" t="s">
        <v>22</v>
      </c>
      <c r="K71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25.544025663674201</v>
      </c>
      <c r="L7146" s="5">
        <f>TablaDatos[[#This Row],[IMC_raw]]/1000000000000000</f>
        <v>25.544025663674201</v>
      </c>
      <c r="M7146" s="2">
        <v>2.55440256636742E+16</v>
      </c>
      <c r="N71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6" s="13">
        <f t="shared" si="111"/>
        <v>7145</v>
      </c>
      <c r="P7146" s="2" t="str">
        <f>IF(TablaDatos[[#This Row],[Diabetes]]=0,"No","Si")</f>
        <v>Si</v>
      </c>
      <c r="Q7146">
        <v>1</v>
      </c>
      <c r="R7146">
        <f>TablaDatos[[#This Row],[Aux2]]/10000000000000</f>
        <v>204.99673241662799</v>
      </c>
      <c r="S7146" s="1">
        <v>2049967324166280</v>
      </c>
      <c r="T7146" s="7">
        <f>TablaDatos[[#This Row],[Aux3]]/100000000000000</f>
        <v>262.40769643420902</v>
      </c>
      <c r="U7146" s="1">
        <v>2.62407696434209E+16</v>
      </c>
      <c r="V7146">
        <v>180.9</v>
      </c>
      <c r="W7146">
        <v>102.9</v>
      </c>
    </row>
    <row r="7147" spans="1:23">
      <c r="A7147">
        <v>2015</v>
      </c>
      <c r="B7147">
        <v>51</v>
      </c>
      <c r="C7147" t="s">
        <v>23</v>
      </c>
      <c r="D7147" t="s">
        <v>34</v>
      </c>
      <c r="E7147" t="s">
        <v>18</v>
      </c>
      <c r="F7147" t="s">
        <v>35</v>
      </c>
      <c r="G7147" t="s">
        <v>20</v>
      </c>
      <c r="H7147" s="3">
        <v>27522.77</v>
      </c>
      <c r="I7147" t="s">
        <v>19</v>
      </c>
      <c r="J7147" t="s">
        <v>18</v>
      </c>
      <c r="K71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25.534326996457601</v>
      </c>
      <c r="L7147" s="6">
        <f>TablaDatos[[#This Row],[IMC_raw]]/1000000000000000</f>
        <v>25.534326996457601</v>
      </c>
      <c r="M7147" s="2">
        <v>2.55343269964576E+16</v>
      </c>
      <c r="N71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7" s="13">
        <f t="shared" si="111"/>
        <v>7146</v>
      </c>
      <c r="P7147" s="2" t="str">
        <f>IF(TablaDatos[[#This Row],[Diabetes]]=0,"No","Si")</f>
        <v>No</v>
      </c>
      <c r="Q7147">
        <v>0</v>
      </c>
      <c r="R7147">
        <f>TablaDatos[[#This Row],[Aux2]]/10000000000000</f>
        <v>1935.70934866993</v>
      </c>
      <c r="S7147" s="1">
        <v>1.93570934866993E+16</v>
      </c>
      <c r="T7147" s="7">
        <f>TablaDatos[[#This Row],[Aux3]]/100000000000000</f>
        <v>217.99271912490099</v>
      </c>
      <c r="U7147" s="1">
        <v>2.17992719124901E+16</v>
      </c>
      <c r="V7147">
        <v>144.1</v>
      </c>
      <c r="W7147">
        <v>80.599999999999994</v>
      </c>
    </row>
    <row r="7148" spans="1:23">
      <c r="A7148">
        <v>2015</v>
      </c>
      <c r="B7148">
        <v>62</v>
      </c>
      <c r="C7148" t="s">
        <v>16</v>
      </c>
      <c r="D7148" t="s">
        <v>17</v>
      </c>
      <c r="E7148" t="s">
        <v>19</v>
      </c>
      <c r="F7148" t="s">
        <v>19</v>
      </c>
      <c r="G7148" t="s">
        <v>28</v>
      </c>
      <c r="H7148" s="3">
        <v>29901.98</v>
      </c>
      <c r="I7148" t="s">
        <v>19</v>
      </c>
      <c r="J7148" t="s">
        <v>19</v>
      </c>
      <c r="K71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25.5277459208375</v>
      </c>
      <c r="L7148" s="6">
        <f>TablaDatos[[#This Row],[IMC_raw]]/1000000000000000</f>
        <v>2.5527745920837499</v>
      </c>
      <c r="M7148" s="2">
        <v>2552774592083750</v>
      </c>
      <c r="N71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8" s="13">
        <f t="shared" si="111"/>
        <v>7147</v>
      </c>
      <c r="P7148" s="2" t="str">
        <f>IF(TablaDatos[[#This Row],[Diabetes]]=0,"No","Si")</f>
        <v>No</v>
      </c>
      <c r="Q7148">
        <v>0</v>
      </c>
      <c r="R7148">
        <f>TablaDatos[[#This Row],[Aux2]]/10000000000000</f>
        <v>208.17167881459901</v>
      </c>
      <c r="S7148" s="1">
        <v>2081716788145990</v>
      </c>
      <c r="T7148" s="7">
        <f>TablaDatos[[#This Row],[Aux3]]/100000000000000</f>
        <v>20.4661356362021</v>
      </c>
      <c r="U7148" s="1">
        <v>2046613563620210</v>
      </c>
      <c r="V7148">
        <v>157.19999999999999</v>
      </c>
      <c r="W7148">
        <v>92.8</v>
      </c>
    </row>
    <row r="7149" spans="1:23">
      <c r="A7149">
        <v>2015</v>
      </c>
      <c r="B7149">
        <v>62</v>
      </c>
      <c r="C7149" t="s">
        <v>16</v>
      </c>
      <c r="D7149" t="s">
        <v>17</v>
      </c>
      <c r="E7149" t="s">
        <v>19</v>
      </c>
      <c r="F7149" t="s">
        <v>35</v>
      </c>
      <c r="G7149" t="s">
        <v>28</v>
      </c>
      <c r="H7149" s="3">
        <v>24596.720000000001</v>
      </c>
      <c r="I7149" t="s">
        <v>19</v>
      </c>
      <c r="J7149" t="s">
        <v>19</v>
      </c>
      <c r="K71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25.467650211311799</v>
      </c>
      <c r="L7149" s="5">
        <f>TablaDatos[[#This Row],[IMC_raw]]/1000000000000000</f>
        <v>2.5467650211311801</v>
      </c>
      <c r="M7149" s="2">
        <v>2546765021131180</v>
      </c>
      <c r="N71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49" s="13">
        <f t="shared" si="111"/>
        <v>7148</v>
      </c>
      <c r="P7149" s="2" t="str">
        <f>IF(TablaDatos[[#This Row],[Diabetes]]=0,"No","Si")</f>
        <v>No</v>
      </c>
      <c r="Q7149">
        <v>0</v>
      </c>
      <c r="R7149">
        <f>TablaDatos[[#This Row],[Aux2]]/10000000000000</f>
        <v>2066.6323111018701</v>
      </c>
      <c r="S7149" s="1">
        <v>2.06663231110187E+16</v>
      </c>
      <c r="T7149" s="7">
        <f>TablaDatos[[#This Row],[Aux3]]/100000000000000</f>
        <v>22.7381843250588</v>
      </c>
      <c r="U7149" s="1">
        <v>2273818432505880</v>
      </c>
      <c r="V7149">
        <v>141.9</v>
      </c>
      <c r="W7149">
        <v>98.7</v>
      </c>
    </row>
    <row r="7150" spans="1:23">
      <c r="A7150">
        <v>2015</v>
      </c>
      <c r="B7150">
        <v>55</v>
      </c>
      <c r="C7150" t="s">
        <v>16</v>
      </c>
      <c r="D7150" t="s">
        <v>29</v>
      </c>
      <c r="E7150" t="s">
        <v>18</v>
      </c>
      <c r="F7150" t="s">
        <v>19</v>
      </c>
      <c r="G7150" t="s">
        <v>28</v>
      </c>
      <c r="H7150" s="3">
        <v>14179.31</v>
      </c>
      <c r="I7150" t="s">
        <v>19</v>
      </c>
      <c r="J7150" t="s">
        <v>22</v>
      </c>
      <c r="K71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25.460376461123801</v>
      </c>
      <c r="L7150" s="6">
        <f>TablaDatos[[#This Row],[IMC_raw]]/1000000000000000</f>
        <v>0.25460376461123801</v>
      </c>
      <c r="M7150" s="2">
        <v>254603764611238</v>
      </c>
      <c r="N71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0" s="13">
        <f t="shared" si="111"/>
        <v>7149</v>
      </c>
      <c r="P7150" s="2" t="str">
        <f>IF(TablaDatos[[#This Row],[Diabetes]]=0,"No","Si")</f>
        <v>No</v>
      </c>
      <c r="Q7150">
        <v>0</v>
      </c>
      <c r="R7150">
        <f>TablaDatos[[#This Row],[Aux2]]/10000000000000</f>
        <v>1948.84180807133</v>
      </c>
      <c r="S7150" s="1">
        <v>1.94884180807133E+16</v>
      </c>
      <c r="T7150" s="7">
        <f>TablaDatos[[#This Row],[Aux3]]/100000000000000</f>
        <v>190.67729906945499</v>
      </c>
      <c r="U7150" s="1">
        <v>1.90677299069455E+16</v>
      </c>
      <c r="V7150">
        <v>151.19999999999999</v>
      </c>
      <c r="W7150">
        <v>93.2</v>
      </c>
    </row>
    <row r="7151" spans="1:23">
      <c r="A7151">
        <v>2015</v>
      </c>
      <c r="B7151">
        <v>59</v>
      </c>
      <c r="C7151" t="s">
        <v>23</v>
      </c>
      <c r="D7151" t="s">
        <v>17</v>
      </c>
      <c r="E7151" t="s">
        <v>19</v>
      </c>
      <c r="F7151" t="s">
        <v>19</v>
      </c>
      <c r="G7151" t="s">
        <v>28</v>
      </c>
      <c r="H7151" s="3">
        <v>14759.84</v>
      </c>
      <c r="I7151" t="s">
        <v>21</v>
      </c>
      <c r="J7151" t="s">
        <v>18</v>
      </c>
      <c r="K71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25.4503021793663</v>
      </c>
      <c r="L7151" s="5">
        <f>TablaDatos[[#This Row],[IMC_raw]]/1000000000000000</f>
        <v>25.4503021793663</v>
      </c>
      <c r="M7151" s="2">
        <v>2.54503021793663E+16</v>
      </c>
      <c r="N71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1" s="13">
        <f t="shared" si="111"/>
        <v>7150</v>
      </c>
      <c r="P7151" s="2" t="str">
        <f>IF(TablaDatos[[#This Row],[Diabetes]]=0,"No","Si")</f>
        <v>No</v>
      </c>
      <c r="Q7151">
        <v>0</v>
      </c>
      <c r="R7151">
        <f>TablaDatos[[#This Row],[Aux2]]/10000000000000</f>
        <v>2230.65264760726</v>
      </c>
      <c r="S7151" s="1">
        <v>2.23065264760726E+16</v>
      </c>
      <c r="T7151" s="7">
        <f>TablaDatos[[#This Row],[Aux3]]/100000000000000</f>
        <v>207.64322480103201</v>
      </c>
      <c r="U7151" s="1">
        <v>2.07643224801032E+16</v>
      </c>
      <c r="V7151">
        <v>150.19999999999999</v>
      </c>
      <c r="W7151">
        <v>94.2</v>
      </c>
    </row>
    <row r="7152" spans="1:23">
      <c r="A7152">
        <v>2015</v>
      </c>
      <c r="B7152">
        <v>63</v>
      </c>
      <c r="C7152" t="s">
        <v>16</v>
      </c>
      <c r="D7152" t="s">
        <v>27</v>
      </c>
      <c r="E7152" t="s">
        <v>18</v>
      </c>
      <c r="F7152" t="s">
        <v>24</v>
      </c>
      <c r="G7152" t="s">
        <v>28</v>
      </c>
      <c r="H7152" s="3">
        <v>10096.040000000001</v>
      </c>
      <c r="I7152" t="s">
        <v>21</v>
      </c>
      <c r="J7152" t="s">
        <v>18</v>
      </c>
      <c r="K71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25.437148414667298</v>
      </c>
      <c r="L7152" s="5">
        <f>TablaDatos[[#This Row],[IMC_raw]]/1000000000000000</f>
        <v>25.437148414667298</v>
      </c>
      <c r="M7152" s="2">
        <v>2.54371484146673E+16</v>
      </c>
      <c r="N71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2" s="13">
        <f t="shared" si="111"/>
        <v>7151</v>
      </c>
      <c r="P7152" s="2" t="str">
        <f>IF(TablaDatos[[#This Row],[Diabetes]]=0,"No","Si")</f>
        <v>No</v>
      </c>
      <c r="Q7152">
        <v>0</v>
      </c>
      <c r="R7152">
        <f>TablaDatos[[#This Row],[Aux2]]/10000000000000</f>
        <v>2519.4134965295998</v>
      </c>
      <c r="S7152" s="1">
        <v>2.5194134965296E+16</v>
      </c>
      <c r="T7152" s="7">
        <f>TablaDatos[[#This Row],[Aux3]]/100000000000000</f>
        <v>27.0979147768332</v>
      </c>
      <c r="U7152" s="1">
        <v>2709791477683320</v>
      </c>
      <c r="V7152">
        <v>160.80000000000001</v>
      </c>
      <c r="W7152">
        <v>96.9</v>
      </c>
    </row>
    <row r="7153" spans="1:23">
      <c r="A7153">
        <v>2015</v>
      </c>
      <c r="B7153">
        <v>51</v>
      </c>
      <c r="C7153" t="s">
        <v>23</v>
      </c>
      <c r="D7153" t="s">
        <v>33</v>
      </c>
      <c r="E7153" t="s">
        <v>19</v>
      </c>
      <c r="F7153" t="s">
        <v>24</v>
      </c>
      <c r="G7153" t="s">
        <v>20</v>
      </c>
      <c r="H7153" s="3">
        <v>23972.2</v>
      </c>
      <c r="I7153" t="s">
        <v>21</v>
      </c>
      <c r="J7153" t="s">
        <v>18</v>
      </c>
      <c r="K71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25.3655865105967</v>
      </c>
      <c r="L7153" s="5">
        <f>TablaDatos[[#This Row],[IMC_raw]]/1000000000000000</f>
        <v>25.3655865105967</v>
      </c>
      <c r="M7153" s="2">
        <v>2.53655865105967E+16</v>
      </c>
      <c r="N71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3" s="13">
        <f t="shared" si="111"/>
        <v>7152</v>
      </c>
      <c r="P7153" s="2" t="str">
        <f>IF(TablaDatos[[#This Row],[Diabetes]]=0,"No","Si")</f>
        <v>No</v>
      </c>
      <c r="Q7153">
        <v>0</v>
      </c>
      <c r="R7153">
        <f>TablaDatos[[#This Row],[Aux2]]/10000000000000</f>
        <v>2168.5617874599898</v>
      </c>
      <c r="S7153" s="1">
        <v>2.16856178745999E+16</v>
      </c>
      <c r="T7153" s="7">
        <f>TablaDatos[[#This Row],[Aux3]]/100000000000000</f>
        <v>274.65033241145301</v>
      </c>
      <c r="U7153" s="1">
        <v>2.74650332411453E+16</v>
      </c>
      <c r="V7153">
        <v>142.80000000000001</v>
      </c>
      <c r="W7153">
        <v>91.7</v>
      </c>
    </row>
    <row r="7154" spans="1:23">
      <c r="A7154">
        <v>2015</v>
      </c>
      <c r="B7154">
        <v>45</v>
      </c>
      <c r="C7154" t="s">
        <v>23</v>
      </c>
      <c r="D7154" t="s">
        <v>17</v>
      </c>
      <c r="E7154" t="s">
        <v>18</v>
      </c>
      <c r="F7154" t="s">
        <v>24</v>
      </c>
      <c r="G7154" t="s">
        <v>20</v>
      </c>
      <c r="H7154" s="3">
        <v>21262.39</v>
      </c>
      <c r="I7154" t="s">
        <v>19</v>
      </c>
      <c r="J7154" t="s">
        <v>18</v>
      </c>
      <c r="K71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25.286946398265002</v>
      </c>
      <c r="L7154" s="5">
        <f>TablaDatos[[#This Row],[IMC_raw]]/1000000000000000</f>
        <v>2.5286946398265</v>
      </c>
      <c r="M7154" s="2">
        <v>2528694639826500</v>
      </c>
      <c r="N71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4" s="13">
        <f t="shared" si="111"/>
        <v>7153</v>
      </c>
      <c r="P7154" s="2" t="str">
        <f>IF(TablaDatos[[#This Row],[Diabetes]]=0,"No","Si")</f>
        <v>No</v>
      </c>
      <c r="Q7154">
        <v>0</v>
      </c>
      <c r="R7154">
        <f>TablaDatos[[#This Row],[Aux2]]/10000000000000</f>
        <v>1968.0941273301901</v>
      </c>
      <c r="S7154" s="1">
        <v>1.96809412733019E+16</v>
      </c>
      <c r="T7154" s="7">
        <f>TablaDatos[[#This Row],[Aux3]]/100000000000000</f>
        <v>208.949973306359</v>
      </c>
      <c r="U7154" s="1">
        <v>2.08949973306359E+16</v>
      </c>
      <c r="V7154">
        <v>141.4</v>
      </c>
      <c r="W7154">
        <v>86.2</v>
      </c>
    </row>
    <row r="7155" spans="1:23">
      <c r="A7155">
        <v>2015</v>
      </c>
      <c r="B7155">
        <v>54</v>
      </c>
      <c r="C7155" t="s">
        <v>16</v>
      </c>
      <c r="D7155" t="s">
        <v>27</v>
      </c>
      <c r="E7155" t="s">
        <v>18</v>
      </c>
      <c r="F7155" t="s">
        <v>24</v>
      </c>
      <c r="G7155" t="s">
        <v>20</v>
      </c>
      <c r="H7155" s="3">
        <v>16287.01</v>
      </c>
      <c r="I7155" t="s">
        <v>19</v>
      </c>
      <c r="J7155" t="s">
        <v>22</v>
      </c>
      <c r="K71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25.214822977007799</v>
      </c>
      <c r="L7155" s="6">
        <f>TablaDatos[[#This Row],[IMC_raw]]/1000000000000000</f>
        <v>25.214822977007799</v>
      </c>
      <c r="M7155" s="2">
        <v>2.52148229770078E+16</v>
      </c>
      <c r="N71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5" s="13">
        <f t="shared" si="111"/>
        <v>7154</v>
      </c>
      <c r="P7155" s="2" t="str">
        <f>IF(TablaDatos[[#This Row],[Diabetes]]=0,"No","Si")</f>
        <v>No</v>
      </c>
      <c r="Q7155">
        <v>0</v>
      </c>
      <c r="R7155">
        <f>TablaDatos[[#This Row],[Aux2]]/10000000000000</f>
        <v>1819.1428268909599</v>
      </c>
      <c r="S7155" s="1">
        <v>1.81914282689096E+16</v>
      </c>
      <c r="T7155" s="7">
        <f>TablaDatos[[#This Row],[Aux3]]/100000000000000</f>
        <v>18.031206588809901</v>
      </c>
      <c r="U7155" s="1">
        <v>1803120658880990</v>
      </c>
      <c r="V7155">
        <v>140.80000000000001</v>
      </c>
      <c r="W7155">
        <v>90.8</v>
      </c>
    </row>
    <row r="7156" spans="1:23">
      <c r="A7156">
        <v>2015</v>
      </c>
      <c r="B7156">
        <v>43</v>
      </c>
      <c r="C7156" t="s">
        <v>23</v>
      </c>
      <c r="D7156" t="s">
        <v>29</v>
      </c>
      <c r="E7156" t="s">
        <v>18</v>
      </c>
      <c r="F7156" t="s">
        <v>19</v>
      </c>
      <c r="G7156" t="s">
        <v>39</v>
      </c>
      <c r="H7156" s="3">
        <v>20258.5</v>
      </c>
      <c r="I7156" t="s">
        <v>21</v>
      </c>
      <c r="J7156" t="s">
        <v>22</v>
      </c>
      <c r="K71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25.189873032305101</v>
      </c>
      <c r="L7156" s="5">
        <f>TablaDatos[[#This Row],[IMC_raw]]/1000000000000000</f>
        <v>25.189873032305101</v>
      </c>
      <c r="M7156" s="2">
        <v>2.51898730323051E+16</v>
      </c>
      <c r="N71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6" s="13">
        <f t="shared" si="111"/>
        <v>7155</v>
      </c>
      <c r="P7156" s="2" t="str">
        <f>IF(TablaDatos[[#This Row],[Diabetes]]=0,"No","Si")</f>
        <v>No</v>
      </c>
      <c r="Q7156">
        <v>0</v>
      </c>
      <c r="R7156">
        <f>TablaDatos[[#This Row],[Aux2]]/10000000000000</f>
        <v>1901.35869129249</v>
      </c>
      <c r="S7156" s="1">
        <v>1.90135869129249E+16</v>
      </c>
      <c r="T7156" s="7">
        <f>TablaDatos[[#This Row],[Aux3]]/100000000000000</f>
        <v>2.0931783087254798</v>
      </c>
      <c r="U7156" s="1">
        <v>209317830872548</v>
      </c>
      <c r="V7156">
        <v>135.1</v>
      </c>
      <c r="W7156">
        <v>87.9</v>
      </c>
    </row>
    <row r="7157" spans="1:23">
      <c r="A7157">
        <v>2015</v>
      </c>
      <c r="B7157">
        <v>54</v>
      </c>
      <c r="C7157" t="s">
        <v>23</v>
      </c>
      <c r="D7157" t="s">
        <v>17</v>
      </c>
      <c r="E7157" t="s">
        <v>18</v>
      </c>
      <c r="F7157" t="s">
        <v>35</v>
      </c>
      <c r="G7157" t="s">
        <v>20</v>
      </c>
      <c r="H7157" s="3">
        <v>34021.14</v>
      </c>
      <c r="I7157" t="s">
        <v>21</v>
      </c>
      <c r="J7157" t="s">
        <v>18</v>
      </c>
      <c r="K71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25.188766600871201</v>
      </c>
      <c r="L7157" s="5">
        <f>TablaDatos[[#This Row],[IMC_raw]]/1000000000000000</f>
        <v>25.188766600871201</v>
      </c>
      <c r="M7157" s="2">
        <v>2.51887666008712E+16</v>
      </c>
      <c r="N71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7" s="13">
        <f t="shared" si="111"/>
        <v>7156</v>
      </c>
      <c r="P7157" s="2" t="str">
        <f>IF(TablaDatos[[#This Row],[Diabetes]]=0,"No","Si")</f>
        <v>No</v>
      </c>
      <c r="Q7157">
        <v>0</v>
      </c>
      <c r="R7157">
        <f>TablaDatos[[#This Row],[Aux2]]/10000000000000</f>
        <v>2039.3870438578299</v>
      </c>
      <c r="S7157" s="1">
        <v>2.03938704385783E+16</v>
      </c>
      <c r="T7157" s="7">
        <f>TablaDatos[[#This Row],[Aux3]]/100000000000000</f>
        <v>217.09125264576201</v>
      </c>
      <c r="U7157" s="1">
        <v>2.17091252645762E+16</v>
      </c>
      <c r="V7157">
        <v>147.19999999999999</v>
      </c>
      <c r="W7157">
        <v>85.6</v>
      </c>
    </row>
    <row r="7158" spans="1:23">
      <c r="A7158">
        <v>2015</v>
      </c>
      <c r="B7158">
        <v>52</v>
      </c>
      <c r="C7158" t="s">
        <v>16</v>
      </c>
      <c r="D7158" t="s">
        <v>72</v>
      </c>
      <c r="E7158" t="s">
        <v>18</v>
      </c>
      <c r="F7158" t="s">
        <v>19</v>
      </c>
      <c r="G7158" t="s">
        <v>20</v>
      </c>
      <c r="H7158" s="3">
        <v>19621.3</v>
      </c>
      <c r="I7158" t="s">
        <v>19</v>
      </c>
      <c r="J7158" t="s">
        <v>22</v>
      </c>
      <c r="K71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25.178456384913801</v>
      </c>
      <c r="L7158" s="6">
        <f>TablaDatos[[#This Row],[IMC_raw]]/1000000000000000</f>
        <v>25.178456384913801</v>
      </c>
      <c r="M7158" s="2">
        <v>2.51784563849138E+16</v>
      </c>
      <c r="N71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8" s="13">
        <f t="shared" si="111"/>
        <v>7157</v>
      </c>
      <c r="P7158" s="2" t="str">
        <f>IF(TablaDatos[[#This Row],[Diabetes]]=0,"No","Si")</f>
        <v>No</v>
      </c>
      <c r="Q7158">
        <v>0</v>
      </c>
      <c r="R7158">
        <f>TablaDatos[[#This Row],[Aux2]]/10000000000000</f>
        <v>1906.03235486318</v>
      </c>
      <c r="S7158" s="1">
        <v>1.90603235486318E+16</v>
      </c>
      <c r="T7158" s="7">
        <f>TablaDatos[[#This Row],[Aux3]]/100000000000000</f>
        <v>179.30164708942101</v>
      </c>
      <c r="U7158" s="1">
        <v>1.79301647089421E+16</v>
      </c>
      <c r="V7158">
        <v>146.5</v>
      </c>
      <c r="W7158">
        <v>91.4</v>
      </c>
    </row>
    <row r="7159" spans="1:23">
      <c r="A7159">
        <v>2015</v>
      </c>
      <c r="B7159">
        <v>59</v>
      </c>
      <c r="C7159" t="s">
        <v>16</v>
      </c>
      <c r="D7159" t="s">
        <v>17</v>
      </c>
      <c r="E7159" t="s">
        <v>21</v>
      </c>
      <c r="F7159" t="s">
        <v>24</v>
      </c>
      <c r="G7159" t="s">
        <v>28</v>
      </c>
      <c r="H7159" s="3">
        <v>13961.44</v>
      </c>
      <c r="I7159" t="s">
        <v>19</v>
      </c>
      <c r="J7159" t="s">
        <v>18</v>
      </c>
      <c r="K71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25.1434527002945</v>
      </c>
      <c r="L7159" s="5">
        <f>TablaDatos[[#This Row],[IMC_raw]]/1000000000000000</f>
        <v>25.1434527002945</v>
      </c>
      <c r="M7159" s="2">
        <v>2.51434527002945E+16</v>
      </c>
      <c r="N71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59" s="13">
        <f t="shared" si="111"/>
        <v>7158</v>
      </c>
      <c r="P7159" s="2" t="str">
        <f>IF(TablaDatos[[#This Row],[Diabetes]]=0,"No","Si")</f>
        <v>No</v>
      </c>
      <c r="Q7159">
        <v>0</v>
      </c>
      <c r="R7159">
        <f>TablaDatos[[#This Row],[Aux2]]/10000000000000</f>
        <v>2242.0215957186801</v>
      </c>
      <c r="S7159" s="1">
        <v>2.24202159571868E+16</v>
      </c>
      <c r="T7159" s="7">
        <f>TablaDatos[[#This Row],[Aux3]]/100000000000000</f>
        <v>234.57890234246801</v>
      </c>
      <c r="U7159" s="1">
        <v>2.34578902342468E+16</v>
      </c>
      <c r="V7159">
        <v>154.69999999999999</v>
      </c>
      <c r="W7159">
        <v>96.5</v>
      </c>
    </row>
    <row r="7160" spans="1:23">
      <c r="A7160">
        <v>2015</v>
      </c>
      <c r="B7160">
        <v>51</v>
      </c>
      <c r="C7160" t="s">
        <v>16</v>
      </c>
      <c r="D7160" t="s">
        <v>73</v>
      </c>
      <c r="E7160" t="s">
        <v>19</v>
      </c>
      <c r="F7160" t="s">
        <v>19</v>
      </c>
      <c r="G7160" t="s">
        <v>20</v>
      </c>
      <c r="H7160" s="3">
        <v>31401.9</v>
      </c>
      <c r="I7160" t="s">
        <v>19</v>
      </c>
      <c r="J7160" t="s">
        <v>18</v>
      </c>
      <c r="K71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25.124101186927099</v>
      </c>
      <c r="L7160" s="6">
        <f>TablaDatos[[#This Row],[IMC_raw]]/1000000000000000</f>
        <v>25.124101186927099</v>
      </c>
      <c r="M7160" s="2">
        <v>2.51241011869271E+16</v>
      </c>
      <c r="N71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0" s="13">
        <f t="shared" si="111"/>
        <v>7159</v>
      </c>
      <c r="P7160" s="2" t="str">
        <f>IF(TablaDatos[[#This Row],[Diabetes]]=0,"No","Si")</f>
        <v>No</v>
      </c>
      <c r="Q7160">
        <v>0</v>
      </c>
      <c r="R7160">
        <f>TablaDatos[[#This Row],[Aux2]]/10000000000000</f>
        <v>1957.50518135837</v>
      </c>
      <c r="S7160" s="1">
        <v>1.95750518135837E+16</v>
      </c>
      <c r="T7160" s="7">
        <f>TablaDatos[[#This Row],[Aux3]]/100000000000000</f>
        <v>220.88149585290799</v>
      </c>
      <c r="U7160" s="1">
        <v>2.20881495852908E+16</v>
      </c>
      <c r="V7160">
        <v>145.30000000000001</v>
      </c>
      <c r="W7160">
        <v>89.8</v>
      </c>
    </row>
    <row r="7161" spans="1:23">
      <c r="A7161">
        <v>2015</v>
      </c>
      <c r="B7161">
        <v>64</v>
      </c>
      <c r="C7161" t="s">
        <v>16</v>
      </c>
      <c r="D7161" t="s">
        <v>29</v>
      </c>
      <c r="E7161" t="s">
        <v>18</v>
      </c>
      <c r="F7161" t="s">
        <v>19</v>
      </c>
      <c r="G7161" t="s">
        <v>28</v>
      </c>
      <c r="H7161" s="3">
        <v>23606.73</v>
      </c>
      <c r="I7161" t="s">
        <v>19</v>
      </c>
      <c r="J7161" t="s">
        <v>22</v>
      </c>
      <c r="K71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25.082056937671201</v>
      </c>
      <c r="L7161" s="5">
        <f>TablaDatos[[#This Row],[IMC_raw]]/1000000000000000</f>
        <v>25.082056937671201</v>
      </c>
      <c r="M7161" s="2">
        <v>2.50820569376712E+16</v>
      </c>
      <c r="N71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1" s="13">
        <f t="shared" si="111"/>
        <v>7160</v>
      </c>
      <c r="P7161" s="2" t="str">
        <f>IF(TablaDatos[[#This Row],[Diabetes]]=0,"No","Si")</f>
        <v>No</v>
      </c>
      <c r="Q7161">
        <v>0</v>
      </c>
      <c r="R7161">
        <f>TablaDatos[[#This Row],[Aux2]]/10000000000000</f>
        <v>2102.7283292380198</v>
      </c>
      <c r="S7161" s="1">
        <v>2.10272832923802E+16</v>
      </c>
      <c r="T7161" s="7">
        <f>TablaDatos[[#This Row],[Aux3]]/100000000000000</f>
        <v>223.34484655580999</v>
      </c>
      <c r="U7161" s="1">
        <v>2.2334484655581E+16</v>
      </c>
      <c r="V7161">
        <v>152.30000000000001</v>
      </c>
      <c r="W7161">
        <v>90.4</v>
      </c>
    </row>
    <row r="7162" spans="1:23">
      <c r="A7162">
        <v>2015</v>
      </c>
      <c r="B7162">
        <v>60</v>
      </c>
      <c r="C7162" t="s">
        <v>23</v>
      </c>
      <c r="D7162" t="s">
        <v>34</v>
      </c>
      <c r="E7162" t="s">
        <v>18</v>
      </c>
      <c r="F7162" t="s">
        <v>19</v>
      </c>
      <c r="G7162" t="s">
        <v>28</v>
      </c>
      <c r="H7162" s="3">
        <v>25394.959999999999</v>
      </c>
      <c r="I7162" t="s">
        <v>19</v>
      </c>
      <c r="J7162" t="s">
        <v>18</v>
      </c>
      <c r="K71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25.062598959603601</v>
      </c>
      <c r="L7162" s="6">
        <f>TablaDatos[[#This Row],[IMC_raw]]/1000000000000000</f>
        <v>25.062598959603601</v>
      </c>
      <c r="M7162" s="2">
        <v>2.50625989596036E+16</v>
      </c>
      <c r="N71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2" s="13">
        <f t="shared" si="111"/>
        <v>7161</v>
      </c>
      <c r="P7162" s="2" t="str">
        <f>IF(TablaDatos[[#This Row],[Diabetes]]=0,"No","Si")</f>
        <v>No</v>
      </c>
      <c r="Q7162">
        <v>0</v>
      </c>
      <c r="R7162">
        <f>TablaDatos[[#This Row],[Aux2]]/10000000000000</f>
        <v>1877.1381450466699</v>
      </c>
      <c r="S7162" s="1">
        <v>1.87713814504667E+16</v>
      </c>
      <c r="T7162" s="7">
        <f>TablaDatos[[#This Row],[Aux3]]/100000000000000</f>
        <v>216.260893412098</v>
      </c>
      <c r="U7162" s="1">
        <v>2.16260893412098E+16</v>
      </c>
      <c r="V7162">
        <v>145.30000000000001</v>
      </c>
      <c r="W7162">
        <v>91.1</v>
      </c>
    </row>
    <row r="7163" spans="1:23">
      <c r="A7163">
        <v>2015</v>
      </c>
      <c r="B7163">
        <v>49</v>
      </c>
      <c r="C7163" t="s">
        <v>16</v>
      </c>
      <c r="D7163" t="s">
        <v>44</v>
      </c>
      <c r="E7163" t="s">
        <v>18</v>
      </c>
      <c r="F7163" t="s">
        <v>19</v>
      </c>
      <c r="G7163" t="s">
        <v>20</v>
      </c>
      <c r="H7163" s="3">
        <v>25890.7</v>
      </c>
      <c r="I7163" t="s">
        <v>21</v>
      </c>
      <c r="J7163" t="s">
        <v>18</v>
      </c>
      <c r="K71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25.0089761187891</v>
      </c>
      <c r="L7163" s="5">
        <f>TablaDatos[[#This Row],[IMC_raw]]/1000000000000000</f>
        <v>0.250089761187891</v>
      </c>
      <c r="M7163" s="2">
        <v>250089761187891</v>
      </c>
      <c r="N71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3" s="13">
        <f t="shared" si="111"/>
        <v>7162</v>
      </c>
      <c r="P7163" s="2" t="str">
        <f>IF(TablaDatos[[#This Row],[Diabetes]]=0,"No","Si")</f>
        <v>No</v>
      </c>
      <c r="Q7163">
        <v>0</v>
      </c>
      <c r="R7163">
        <f>TablaDatos[[#This Row],[Aux2]]/10000000000000</f>
        <v>1782.4101676806499</v>
      </c>
      <c r="S7163" s="1">
        <v>1.78241016768065E+16</v>
      </c>
      <c r="T7163" s="7">
        <f>TablaDatos[[#This Row],[Aux3]]/100000000000000</f>
        <v>20.7495719807279</v>
      </c>
      <c r="U7163" s="1">
        <v>2074957198072790</v>
      </c>
      <c r="V7163">
        <v>140.30000000000001</v>
      </c>
      <c r="W7163">
        <v>87.1</v>
      </c>
    </row>
    <row r="7164" spans="1:23">
      <c r="A7164">
        <v>2016</v>
      </c>
      <c r="B7164">
        <v>51</v>
      </c>
      <c r="C7164" t="s">
        <v>23</v>
      </c>
      <c r="D7164" t="s">
        <v>71</v>
      </c>
      <c r="E7164" t="s">
        <v>18</v>
      </c>
      <c r="F7164" t="s">
        <v>40</v>
      </c>
      <c r="G7164" t="s">
        <v>20</v>
      </c>
      <c r="H7164" s="3">
        <v>23924.47</v>
      </c>
      <c r="I7164" t="s">
        <v>19</v>
      </c>
      <c r="J7164" t="s">
        <v>18</v>
      </c>
      <c r="K71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29.9995455355057</v>
      </c>
      <c r="L7164" s="6">
        <f>TablaDatos[[#This Row],[IMC_raw]]/1000000000000000</f>
        <v>29.9995455355057</v>
      </c>
      <c r="M7164" s="2">
        <v>2.99995455355057E+16</v>
      </c>
      <c r="N71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4" s="13">
        <f t="shared" si="111"/>
        <v>7163</v>
      </c>
      <c r="P7164" s="2" t="str">
        <f>IF(TablaDatos[[#This Row],[Diabetes]]=0,"No","Si")</f>
        <v>No</v>
      </c>
      <c r="Q7164">
        <v>0</v>
      </c>
      <c r="R7164">
        <f>TablaDatos[[#This Row],[Aux2]]/10000000000000</f>
        <v>1863.40900469078</v>
      </c>
      <c r="S7164" s="1">
        <v>1.86340900469078E+16</v>
      </c>
      <c r="T7164" s="7">
        <f>TablaDatos[[#This Row],[Aux3]]/100000000000000</f>
        <v>197.23210332674199</v>
      </c>
      <c r="U7164" s="1">
        <v>1.97232103326742E+16</v>
      </c>
      <c r="V7164">
        <v>134.19999999999999</v>
      </c>
      <c r="W7164">
        <v>86.6</v>
      </c>
    </row>
    <row r="7165" spans="1:23">
      <c r="A7165">
        <v>2016</v>
      </c>
      <c r="B7165">
        <v>49</v>
      </c>
      <c r="C7165" t="s">
        <v>16</v>
      </c>
      <c r="D7165" t="s">
        <v>29</v>
      </c>
      <c r="E7165" t="s">
        <v>21</v>
      </c>
      <c r="F7165" t="s">
        <v>24</v>
      </c>
      <c r="G7165" t="s">
        <v>20</v>
      </c>
      <c r="H7165" s="3">
        <v>19130.759999999998</v>
      </c>
      <c r="I7165" t="s">
        <v>21</v>
      </c>
      <c r="J7165" t="s">
        <v>19</v>
      </c>
      <c r="K71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29.9950535554152</v>
      </c>
      <c r="L7165" s="5">
        <f>TablaDatos[[#This Row],[IMC_raw]]/1000000000000000</f>
        <v>29.9950535554152</v>
      </c>
      <c r="M7165" s="2">
        <v>2.99950535554152E+16</v>
      </c>
      <c r="N71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5" s="13">
        <f t="shared" si="111"/>
        <v>7164</v>
      </c>
      <c r="P7165" s="2" t="str">
        <f>IF(TablaDatos[[#This Row],[Diabetes]]=0,"No","Si")</f>
        <v>Si</v>
      </c>
      <c r="Q7165">
        <v>1</v>
      </c>
      <c r="R7165">
        <f>TablaDatos[[#This Row],[Aux2]]/10000000000000</f>
        <v>185.70556207189901</v>
      </c>
      <c r="S7165" s="1">
        <v>1857055620718990</v>
      </c>
      <c r="T7165" s="7">
        <f>TablaDatos[[#This Row],[Aux3]]/100000000000000</f>
        <v>253.377222881623</v>
      </c>
      <c r="U7165" s="1">
        <v>2.53377222881623E+16</v>
      </c>
      <c r="V7165">
        <v>156.9</v>
      </c>
      <c r="W7165">
        <v>94</v>
      </c>
    </row>
    <row r="7166" spans="1:23">
      <c r="A7166">
        <v>2016</v>
      </c>
      <c r="B7166">
        <v>63</v>
      </c>
      <c r="C7166" t="s">
        <v>23</v>
      </c>
      <c r="D7166" t="s">
        <v>72</v>
      </c>
      <c r="E7166" t="s">
        <v>18</v>
      </c>
      <c r="F7166" t="s">
        <v>19</v>
      </c>
      <c r="G7166" t="s">
        <v>28</v>
      </c>
      <c r="H7166" s="3">
        <v>18861.07</v>
      </c>
      <c r="I7166" t="s">
        <v>19</v>
      </c>
      <c r="J7166" t="s">
        <v>22</v>
      </c>
      <c r="K71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29.994561665419901</v>
      </c>
      <c r="L7166" s="5">
        <f>TablaDatos[[#This Row],[IMC_raw]]/1000000000000000</f>
        <v>29.994561665419901</v>
      </c>
      <c r="M7166" s="2">
        <v>2.99945616654199E+16</v>
      </c>
      <c r="N71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6" s="13">
        <f t="shared" si="111"/>
        <v>7165</v>
      </c>
      <c r="P7166" s="2" t="str">
        <f>IF(TablaDatos[[#This Row],[Diabetes]]=0,"No","Si")</f>
        <v>No</v>
      </c>
      <c r="Q7166">
        <v>0</v>
      </c>
      <c r="R7166">
        <f>TablaDatos[[#This Row],[Aux2]]/10000000000000</f>
        <v>1978.8078631593401</v>
      </c>
      <c r="S7166" s="1">
        <v>1.97880786315934E+16</v>
      </c>
      <c r="T7166" s="7">
        <f>TablaDatos[[#This Row],[Aux3]]/100000000000000</f>
        <v>21.204290905494101</v>
      </c>
      <c r="U7166" s="1">
        <v>2120429090549410</v>
      </c>
      <c r="V7166">
        <v>143.5</v>
      </c>
      <c r="W7166">
        <v>86.8</v>
      </c>
    </row>
    <row r="7167" spans="1:23">
      <c r="A7167">
        <v>2016</v>
      </c>
      <c r="B7167">
        <v>58</v>
      </c>
      <c r="C7167" t="s">
        <v>23</v>
      </c>
      <c r="D7167" t="s">
        <v>29</v>
      </c>
      <c r="E7167" t="s">
        <v>21</v>
      </c>
      <c r="F7167" t="s">
        <v>19</v>
      </c>
      <c r="G7167" t="s">
        <v>28</v>
      </c>
      <c r="H7167" s="3">
        <v>15100.71</v>
      </c>
      <c r="I7167" t="s">
        <v>19</v>
      </c>
      <c r="J7167" t="s">
        <v>18</v>
      </c>
      <c r="K71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29.971538243422302</v>
      </c>
      <c r="L7167" s="5">
        <f>TablaDatos[[#This Row],[IMC_raw]]/1000000000000000</f>
        <v>29.971538243422302</v>
      </c>
      <c r="M7167" s="2">
        <v>2.99715382434223E+16</v>
      </c>
      <c r="N71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7" s="13">
        <f t="shared" si="111"/>
        <v>7166</v>
      </c>
      <c r="P7167" s="2" t="str">
        <f>IF(TablaDatos[[#This Row],[Diabetes]]=0,"No","Si")</f>
        <v>No</v>
      </c>
      <c r="Q7167">
        <v>0</v>
      </c>
      <c r="R7167">
        <f>TablaDatos[[#This Row],[Aux2]]/10000000000000</f>
        <v>221.57275490346299</v>
      </c>
      <c r="S7167" s="1">
        <v>2215727549034630</v>
      </c>
      <c r="T7167" s="7">
        <f>TablaDatos[[#This Row],[Aux3]]/100000000000000</f>
        <v>24.2748477792865</v>
      </c>
      <c r="U7167" s="1">
        <v>2427484777928650</v>
      </c>
      <c r="V7167">
        <v>153.69999999999999</v>
      </c>
      <c r="W7167">
        <v>94.1</v>
      </c>
    </row>
    <row r="7168" spans="1:23">
      <c r="A7168">
        <v>2016</v>
      </c>
      <c r="B7168">
        <v>60</v>
      </c>
      <c r="C7168" t="s">
        <v>23</v>
      </c>
      <c r="D7168" t="s">
        <v>26</v>
      </c>
      <c r="E7168" t="s">
        <v>19</v>
      </c>
      <c r="F7168" t="s">
        <v>24</v>
      </c>
      <c r="G7168" t="s">
        <v>28</v>
      </c>
      <c r="H7168" s="3">
        <v>15391.34</v>
      </c>
      <c r="I7168" t="s">
        <v>21</v>
      </c>
      <c r="J7168" t="s">
        <v>18</v>
      </c>
      <c r="K71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29.9456063104127</v>
      </c>
      <c r="L7168" s="6">
        <f>TablaDatos[[#This Row],[IMC_raw]]/1000000000000000</f>
        <v>2.9945606310412698</v>
      </c>
      <c r="M7168" s="2">
        <v>2994560631041270</v>
      </c>
      <c r="N71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8" s="13">
        <f t="shared" si="111"/>
        <v>7167</v>
      </c>
      <c r="P7168" s="2" t="str">
        <f>IF(TablaDatos[[#This Row],[Diabetes]]=0,"No","Si")</f>
        <v>No</v>
      </c>
      <c r="Q7168">
        <v>0</v>
      </c>
      <c r="R7168">
        <f>TablaDatos[[#This Row],[Aux2]]/10000000000000</f>
        <v>2352.0836727834399</v>
      </c>
      <c r="S7168" s="1">
        <v>2.35208367278344E+16</v>
      </c>
      <c r="T7168" s="7">
        <f>TablaDatos[[#This Row],[Aux3]]/100000000000000</f>
        <v>219.94485317726199</v>
      </c>
      <c r="U7168" s="1">
        <v>2.19944853177262E+16</v>
      </c>
      <c r="V7168">
        <v>158.9</v>
      </c>
      <c r="W7168">
        <v>95.8</v>
      </c>
    </row>
    <row r="7169" spans="1:23">
      <c r="A7169">
        <v>2016</v>
      </c>
      <c r="B7169">
        <v>53</v>
      </c>
      <c r="C7169" t="s">
        <v>23</v>
      </c>
      <c r="D7169" t="s">
        <v>29</v>
      </c>
      <c r="E7169" t="s">
        <v>18</v>
      </c>
      <c r="F7169" t="s">
        <v>24</v>
      </c>
      <c r="G7169" t="s">
        <v>20</v>
      </c>
      <c r="H7169" s="3">
        <v>9444.82</v>
      </c>
      <c r="I7169" t="s">
        <v>21</v>
      </c>
      <c r="J7169" t="s">
        <v>18</v>
      </c>
      <c r="K71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29.929468857206</v>
      </c>
      <c r="L7169" s="5">
        <f>TablaDatos[[#This Row],[IMC_raw]]/100000000000000</f>
        <v>29.929468857206</v>
      </c>
      <c r="M7169" s="2">
        <v>2992946885720600</v>
      </c>
      <c r="N71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69" s="13">
        <f t="shared" si="111"/>
        <v>7168</v>
      </c>
      <c r="P7169" s="2" t="str">
        <f>IF(TablaDatos[[#This Row],[Diabetes]]=0,"No","Si")</f>
        <v>No</v>
      </c>
      <c r="Q7169">
        <v>0</v>
      </c>
      <c r="R7169">
        <f>TablaDatos[[#This Row],[Aux2]]/10000000000000</f>
        <v>2303.0409245159099</v>
      </c>
      <c r="S7169" s="1">
        <v>2.30304092451591E+16</v>
      </c>
      <c r="T7169" s="7">
        <f>TablaDatos[[#This Row],[Aux3]]/100000000000000</f>
        <v>0.24752329936313</v>
      </c>
      <c r="U7169" s="1">
        <v>24752329936313</v>
      </c>
      <c r="V7169">
        <v>153.9</v>
      </c>
      <c r="W7169">
        <v>94.7</v>
      </c>
    </row>
    <row r="7170" spans="1:23">
      <c r="A7170">
        <v>2016</v>
      </c>
      <c r="B7170">
        <v>40</v>
      </c>
      <c r="C7170" t="s">
        <v>16</v>
      </c>
      <c r="D7170" t="s">
        <v>72</v>
      </c>
      <c r="E7170" t="s">
        <v>18</v>
      </c>
      <c r="F7170" t="s">
        <v>19</v>
      </c>
      <c r="G7170" t="s">
        <v>39</v>
      </c>
      <c r="H7170" s="3">
        <v>24252.44</v>
      </c>
      <c r="I7170" t="s">
        <v>19</v>
      </c>
      <c r="J7170" t="s">
        <v>18</v>
      </c>
      <c r="K71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29.900433215526199</v>
      </c>
      <c r="L7170" s="5">
        <f>TablaDatos[[#This Row],[IMC_raw]]/1000000000000000</f>
        <v>29.900433215526199</v>
      </c>
      <c r="M7170" s="2">
        <v>2.99004332155262E+16</v>
      </c>
      <c r="N71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0" s="13">
        <f t="shared" ref="O7170:O7233" si="112">O7169+1</f>
        <v>7169</v>
      </c>
      <c r="P7170" s="2" t="str">
        <f>IF(TablaDatos[[#This Row],[Diabetes]]=0,"No","Si")</f>
        <v>No</v>
      </c>
      <c r="Q7170">
        <v>0</v>
      </c>
      <c r="R7170">
        <f>TablaDatos[[#This Row],[Aux2]]/10000000000000</f>
        <v>228.717724134441</v>
      </c>
      <c r="S7170" s="1">
        <v>2287177241344410</v>
      </c>
      <c r="T7170" s="7">
        <f>TablaDatos[[#This Row],[Aux3]]/100000000000000</f>
        <v>27.493995706371201</v>
      </c>
      <c r="U7170" s="1">
        <v>2749399570637120</v>
      </c>
      <c r="V7170">
        <v>151.5</v>
      </c>
      <c r="W7170">
        <v>96.1</v>
      </c>
    </row>
    <row r="7171" spans="1:23">
      <c r="A7171">
        <v>2016</v>
      </c>
      <c r="B7171">
        <v>54</v>
      </c>
      <c r="C7171" t="s">
        <v>16</v>
      </c>
      <c r="D7171" t="s">
        <v>26</v>
      </c>
      <c r="E7171" t="s">
        <v>18</v>
      </c>
      <c r="F7171" t="s">
        <v>19</v>
      </c>
      <c r="G7171" t="s">
        <v>20</v>
      </c>
      <c r="H7171" s="3">
        <v>39310.89</v>
      </c>
      <c r="I7171" t="s">
        <v>19</v>
      </c>
      <c r="J7171" t="s">
        <v>18</v>
      </c>
      <c r="K71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29.890708651893</v>
      </c>
      <c r="L7171" s="5">
        <f>TablaDatos[[#This Row],[IMC_raw]]/1000000000000000</f>
        <v>29.890708651893</v>
      </c>
      <c r="M7171" s="2">
        <v>2.9890708651893E+16</v>
      </c>
      <c r="N71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1" s="13">
        <f t="shared" si="112"/>
        <v>7170</v>
      </c>
      <c r="P7171" s="2" t="str">
        <f>IF(TablaDatos[[#This Row],[Diabetes]]=0,"No","Si")</f>
        <v>No</v>
      </c>
      <c r="Q7171">
        <v>0</v>
      </c>
      <c r="R7171">
        <f>TablaDatos[[#This Row],[Aux2]]/10000000000000</f>
        <v>2101.5932061256399</v>
      </c>
      <c r="S7171" s="1">
        <v>2.10159320612564E+16</v>
      </c>
      <c r="T7171" s="7">
        <f>TablaDatos[[#This Row],[Aux3]]/100000000000000</f>
        <v>24.7775585174276</v>
      </c>
      <c r="U7171" s="1">
        <v>2477755851742760</v>
      </c>
      <c r="V7171">
        <v>149.1</v>
      </c>
      <c r="W7171">
        <v>89.9</v>
      </c>
    </row>
    <row r="7172" spans="1:23">
      <c r="A7172">
        <v>2016</v>
      </c>
      <c r="B7172">
        <v>72</v>
      </c>
      <c r="C7172" t="s">
        <v>16</v>
      </c>
      <c r="D7172" t="s">
        <v>73</v>
      </c>
      <c r="E7172" t="s">
        <v>21</v>
      </c>
      <c r="F7172" t="s">
        <v>24</v>
      </c>
      <c r="G7172" t="s">
        <v>25</v>
      </c>
      <c r="H7172" s="3">
        <v>32037.06</v>
      </c>
      <c r="I7172" t="s">
        <v>21</v>
      </c>
      <c r="J7172" t="s">
        <v>22</v>
      </c>
      <c r="K71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29.8688810921937</v>
      </c>
      <c r="L7172" s="6">
        <f>TablaDatos[[#This Row],[IMC_raw]]/1000000000000000</f>
        <v>2.98688810921937</v>
      </c>
      <c r="M7172" s="2">
        <v>2986888109219370</v>
      </c>
      <c r="N71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2" s="13">
        <f t="shared" si="112"/>
        <v>7171</v>
      </c>
      <c r="P7172" s="2" t="str">
        <f>IF(TablaDatos[[#This Row],[Diabetes]]=0,"No","Si")</f>
        <v>Si</v>
      </c>
      <c r="Q7172">
        <v>1</v>
      </c>
      <c r="R7172">
        <f>TablaDatos[[#This Row],[Aux2]]/10000000000000</f>
        <v>237.891943926377</v>
      </c>
      <c r="S7172" s="1">
        <v>2378919439263770</v>
      </c>
      <c r="T7172" s="7">
        <f>TablaDatos[[#This Row],[Aux3]]/100000000000000</f>
        <v>26.685304775834801</v>
      </c>
      <c r="U7172" s="1">
        <v>2668530477583480</v>
      </c>
      <c r="V7172">
        <v>167.7</v>
      </c>
      <c r="W7172">
        <v>110.3</v>
      </c>
    </row>
    <row r="7173" spans="1:23">
      <c r="A7173">
        <v>2016</v>
      </c>
      <c r="B7173">
        <v>65</v>
      </c>
      <c r="C7173" t="s">
        <v>23</v>
      </c>
      <c r="D7173" t="s">
        <v>34</v>
      </c>
      <c r="E7173" t="s">
        <v>18</v>
      </c>
      <c r="F7173" t="s">
        <v>35</v>
      </c>
      <c r="G7173" t="s">
        <v>25</v>
      </c>
      <c r="H7173" s="3">
        <v>13921.54</v>
      </c>
      <c r="I7173" t="s">
        <v>19</v>
      </c>
      <c r="J7173" t="s">
        <v>18</v>
      </c>
      <c r="K71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29.8400081290965</v>
      </c>
      <c r="L7173" s="5">
        <f>TablaDatos[[#This Row],[IMC_raw]]/1000000000000000</f>
        <v>29.8400081290965</v>
      </c>
      <c r="M7173" s="2">
        <v>2.98400081290965E+16</v>
      </c>
      <c r="N71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3" s="13">
        <f t="shared" si="112"/>
        <v>7172</v>
      </c>
      <c r="P7173" s="2" t="str">
        <f>IF(TablaDatos[[#This Row],[Diabetes]]=0,"No","Si")</f>
        <v>No</v>
      </c>
      <c r="Q7173">
        <v>0</v>
      </c>
      <c r="R7173">
        <f>TablaDatos[[#This Row],[Aux2]]/10000000000000</f>
        <v>1963.9338122235499</v>
      </c>
      <c r="S7173" s="1">
        <v>1.96393381222355E+16</v>
      </c>
      <c r="T7173" s="7">
        <f>TablaDatos[[#This Row],[Aux3]]/100000000000000</f>
        <v>230.229178866231</v>
      </c>
      <c r="U7173" s="1">
        <v>2.30229178866231E+16</v>
      </c>
      <c r="V7173">
        <v>155.19999999999999</v>
      </c>
      <c r="W7173">
        <v>89.4</v>
      </c>
    </row>
    <row r="7174" spans="1:23">
      <c r="A7174">
        <v>2016</v>
      </c>
      <c r="B7174">
        <v>58</v>
      </c>
      <c r="C7174" t="s">
        <v>23</v>
      </c>
      <c r="D7174" t="s">
        <v>30</v>
      </c>
      <c r="E7174" t="s">
        <v>18</v>
      </c>
      <c r="F7174" t="s">
        <v>24</v>
      </c>
      <c r="G7174" t="s">
        <v>28</v>
      </c>
      <c r="H7174" s="3">
        <v>13914.24</v>
      </c>
      <c r="I7174" t="s">
        <v>21</v>
      </c>
      <c r="J7174" t="s">
        <v>22</v>
      </c>
      <c r="K71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29.813778817618601</v>
      </c>
      <c r="L7174" s="5">
        <f>TablaDatos[[#This Row],[IMC_raw]]/1000000000000000</f>
        <v>29.813778817618601</v>
      </c>
      <c r="M7174" s="2">
        <v>2.98137788176186E+16</v>
      </c>
      <c r="N71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4" s="13">
        <f t="shared" si="112"/>
        <v>7173</v>
      </c>
      <c r="P7174" s="2" t="str">
        <f>IF(TablaDatos[[#This Row],[Diabetes]]=0,"No","Si")</f>
        <v>No</v>
      </c>
      <c r="Q7174">
        <v>0</v>
      </c>
      <c r="R7174">
        <f>TablaDatos[[#This Row],[Aux2]]/10000000000000</f>
        <v>19.062416076320499</v>
      </c>
      <c r="S7174" s="1">
        <v>190624160763205</v>
      </c>
      <c r="T7174" s="7">
        <f>TablaDatos[[#This Row],[Aux3]]/100000000000000</f>
        <v>216.059368651574</v>
      </c>
      <c r="U7174" s="1">
        <v>2.16059368651574E+16</v>
      </c>
      <c r="V7174">
        <v>155.5</v>
      </c>
      <c r="W7174">
        <v>94.1</v>
      </c>
    </row>
    <row r="7175" spans="1:23">
      <c r="A7175">
        <v>2016</v>
      </c>
      <c r="B7175">
        <v>56</v>
      </c>
      <c r="C7175" t="s">
        <v>16</v>
      </c>
      <c r="D7175" t="s">
        <v>73</v>
      </c>
      <c r="E7175" t="s">
        <v>19</v>
      </c>
      <c r="F7175" t="s">
        <v>19</v>
      </c>
      <c r="G7175" t="s">
        <v>28</v>
      </c>
      <c r="H7175" s="3">
        <v>34856.519999999997</v>
      </c>
      <c r="I7175" t="s">
        <v>19</v>
      </c>
      <c r="J7175" t="s">
        <v>19</v>
      </c>
      <c r="K71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29.786819763269399</v>
      </c>
      <c r="L7175" s="6">
        <f>TablaDatos[[#This Row],[IMC_raw]]/1000000000000000</f>
        <v>29.786819763269399</v>
      </c>
      <c r="M7175" s="2">
        <v>2.97868197632694E+16</v>
      </c>
      <c r="N71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5" s="13">
        <f t="shared" si="112"/>
        <v>7174</v>
      </c>
      <c r="P7175" s="2" t="str">
        <f>IF(TablaDatos[[#This Row],[Diabetes]]=0,"No","Si")</f>
        <v>No</v>
      </c>
      <c r="Q7175">
        <v>0</v>
      </c>
      <c r="R7175">
        <f>TablaDatos[[#This Row],[Aux2]]/10000000000000</f>
        <v>219.46442584465501</v>
      </c>
      <c r="S7175" s="1">
        <v>2194644258446550</v>
      </c>
      <c r="T7175" s="7">
        <f>TablaDatos[[#This Row],[Aux3]]/100000000000000</f>
        <v>25.865814718835999</v>
      </c>
      <c r="U7175" s="1">
        <v>2586581471883600</v>
      </c>
      <c r="V7175">
        <v>157.6</v>
      </c>
      <c r="W7175">
        <v>98.3</v>
      </c>
    </row>
    <row r="7176" spans="1:23">
      <c r="A7176">
        <v>2016</v>
      </c>
      <c r="B7176">
        <v>54</v>
      </c>
      <c r="C7176" t="s">
        <v>23</v>
      </c>
      <c r="D7176" t="s">
        <v>36</v>
      </c>
      <c r="E7176" t="s">
        <v>18</v>
      </c>
      <c r="F7176" t="s">
        <v>40</v>
      </c>
      <c r="G7176" t="s">
        <v>20</v>
      </c>
      <c r="H7176" s="3">
        <v>20090.87</v>
      </c>
      <c r="I7176" t="s">
        <v>19</v>
      </c>
      <c r="J7176" t="s">
        <v>18</v>
      </c>
      <c r="K71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29.769678413007302</v>
      </c>
      <c r="L7176" s="6">
        <f>TablaDatos[[#This Row],[IMC_raw]]/1000000000000000</f>
        <v>2.9769678413007301</v>
      </c>
      <c r="M7176" s="2">
        <v>2976967841300730</v>
      </c>
      <c r="N71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6" s="13">
        <f t="shared" si="112"/>
        <v>7175</v>
      </c>
      <c r="P7176" s="2" t="str">
        <f>IF(TablaDatos[[#This Row],[Diabetes]]=0,"No","Si")</f>
        <v>No</v>
      </c>
      <c r="Q7176">
        <v>0</v>
      </c>
      <c r="R7176">
        <f>TablaDatos[[#This Row],[Aux2]]/10000000000000</f>
        <v>183.90736002584501</v>
      </c>
      <c r="S7176" s="1">
        <v>1839073600258450</v>
      </c>
      <c r="T7176" s="7">
        <f>TablaDatos[[#This Row],[Aux3]]/100000000000000</f>
        <v>194.06849304309799</v>
      </c>
      <c r="U7176" s="1">
        <v>1.94068493043098E+16</v>
      </c>
      <c r="V7176">
        <v>137.4</v>
      </c>
      <c r="W7176">
        <v>87</v>
      </c>
    </row>
    <row r="7177" spans="1:23">
      <c r="A7177">
        <v>2016</v>
      </c>
      <c r="B7177">
        <v>66</v>
      </c>
      <c r="C7177" t="s">
        <v>16</v>
      </c>
      <c r="D7177" t="s">
        <v>73</v>
      </c>
      <c r="E7177" t="s">
        <v>21</v>
      </c>
      <c r="F7177" t="s">
        <v>24</v>
      </c>
      <c r="G7177" t="s">
        <v>25</v>
      </c>
      <c r="H7177" s="3">
        <v>18892</v>
      </c>
      <c r="I7177" t="s">
        <v>21</v>
      </c>
      <c r="J7177" t="s">
        <v>22</v>
      </c>
      <c r="K71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29.761587163120101</v>
      </c>
      <c r="L7177" s="5">
        <f>TablaDatos[[#This Row],[IMC_raw]]/1000000000000000</f>
        <v>29.761587163120101</v>
      </c>
      <c r="M7177" s="2">
        <v>2.97615871631201E+16</v>
      </c>
      <c r="N71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7" s="13">
        <f t="shared" si="112"/>
        <v>7176</v>
      </c>
      <c r="P7177" s="2" t="str">
        <f>IF(TablaDatos[[#This Row],[Diabetes]]=0,"No","Si")</f>
        <v>Si</v>
      </c>
      <c r="Q7177">
        <v>1</v>
      </c>
      <c r="R7177">
        <f>TablaDatos[[#This Row],[Aux2]]/10000000000000</f>
        <v>2325.1978183226902</v>
      </c>
      <c r="S7177" s="1">
        <v>2.32519781832269E+16</v>
      </c>
      <c r="T7177" s="7">
        <f>TablaDatos[[#This Row],[Aux3]]/100000000000000</f>
        <v>26.74661717431</v>
      </c>
      <c r="U7177" s="1">
        <v>2674661717431000</v>
      </c>
      <c r="V7177">
        <v>163.6</v>
      </c>
      <c r="W7177">
        <v>104.2</v>
      </c>
    </row>
    <row r="7178" spans="1:23">
      <c r="A7178">
        <v>2016</v>
      </c>
      <c r="B7178">
        <v>63</v>
      </c>
      <c r="C7178" t="s">
        <v>16</v>
      </c>
      <c r="D7178" t="s">
        <v>72</v>
      </c>
      <c r="E7178" t="s">
        <v>19</v>
      </c>
      <c r="F7178" t="s">
        <v>24</v>
      </c>
      <c r="G7178" t="s">
        <v>28</v>
      </c>
      <c r="H7178" s="3">
        <v>29236.38</v>
      </c>
      <c r="I7178" t="s">
        <v>21</v>
      </c>
      <c r="J7178" t="s">
        <v>22</v>
      </c>
      <c r="K71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29.727321926582398</v>
      </c>
      <c r="L7178" s="6">
        <f>TablaDatos[[#This Row],[IMC_raw]]/1000000000000000</f>
        <v>29.727321926582398</v>
      </c>
      <c r="M7178" s="2">
        <v>2.97273219265824E+16</v>
      </c>
      <c r="N71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8" s="13">
        <f t="shared" si="112"/>
        <v>7177</v>
      </c>
      <c r="P7178" s="2" t="str">
        <f>IF(TablaDatos[[#This Row],[Diabetes]]=0,"No","Si")</f>
        <v>No</v>
      </c>
      <c r="Q7178">
        <v>0</v>
      </c>
      <c r="R7178">
        <f>TablaDatos[[#This Row],[Aux2]]/10000000000000</f>
        <v>2.1784638904941001</v>
      </c>
      <c r="S7178" s="1">
        <v>21784638904941</v>
      </c>
      <c r="T7178" s="7">
        <f>TablaDatos[[#This Row],[Aux3]]/100000000000000</f>
        <v>236.22837226724599</v>
      </c>
      <c r="U7178" s="1">
        <v>2.36228372267246E+16</v>
      </c>
      <c r="V7178">
        <v>162.69999999999999</v>
      </c>
      <c r="W7178">
        <v>101.6</v>
      </c>
    </row>
    <row r="7179" spans="1:23">
      <c r="A7179">
        <v>2016</v>
      </c>
      <c r="B7179">
        <v>59</v>
      </c>
      <c r="C7179" t="s">
        <v>16</v>
      </c>
      <c r="D7179" t="s">
        <v>71</v>
      </c>
      <c r="E7179" t="s">
        <v>31</v>
      </c>
      <c r="F7179" t="s">
        <v>24</v>
      </c>
      <c r="G7179" t="s">
        <v>28</v>
      </c>
      <c r="H7179" s="3">
        <v>13486.55</v>
      </c>
      <c r="I7179" t="s">
        <v>19</v>
      </c>
      <c r="J7179" t="s">
        <v>19</v>
      </c>
      <c r="K71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29.723715141488601</v>
      </c>
      <c r="L7179" s="6">
        <f>TablaDatos[[#This Row],[IMC_raw]]/1000000000000000</f>
        <v>29.723715141488601</v>
      </c>
      <c r="M7179" s="2">
        <v>2.97237151414886E+16</v>
      </c>
      <c r="N71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79" s="13">
        <f t="shared" si="112"/>
        <v>7178</v>
      </c>
      <c r="P7179" s="2" t="str">
        <f>IF(TablaDatos[[#This Row],[Diabetes]]=0,"No","Si")</f>
        <v>No</v>
      </c>
      <c r="Q7179">
        <v>0</v>
      </c>
      <c r="R7179">
        <f>TablaDatos[[#This Row],[Aux2]]/10000000000000</f>
        <v>2276.1122265426202</v>
      </c>
      <c r="S7179" s="1">
        <v>2.27611222654262E+16</v>
      </c>
      <c r="T7179" s="7">
        <f>TablaDatos[[#This Row],[Aux3]]/100000000000000</f>
        <v>26.208319183932399</v>
      </c>
      <c r="U7179" s="1">
        <v>2620831918393240</v>
      </c>
      <c r="V7179">
        <v>165.7</v>
      </c>
      <c r="W7179">
        <v>101.9</v>
      </c>
    </row>
    <row r="7180" spans="1:23">
      <c r="A7180">
        <v>2016</v>
      </c>
      <c r="B7180">
        <v>60</v>
      </c>
      <c r="C7180" t="s">
        <v>16</v>
      </c>
      <c r="D7180" t="s">
        <v>26</v>
      </c>
      <c r="E7180" t="s">
        <v>21</v>
      </c>
      <c r="F7180" t="s">
        <v>19</v>
      </c>
      <c r="G7180" t="s">
        <v>28</v>
      </c>
      <c r="H7180" s="3">
        <v>31618.5</v>
      </c>
      <c r="I7180" t="s">
        <v>21</v>
      </c>
      <c r="J7180" t="s">
        <v>19</v>
      </c>
      <c r="K71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29.718412165640402</v>
      </c>
      <c r="L7180" s="5">
        <f>TablaDatos[[#This Row],[IMC_raw]]/100000000000000</f>
        <v>29.718412165640402</v>
      </c>
      <c r="M7180" s="2">
        <v>2971841216564040</v>
      </c>
      <c r="N71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0" s="13">
        <f t="shared" si="112"/>
        <v>7179</v>
      </c>
      <c r="P7180" s="2" t="str">
        <f>IF(TablaDatos[[#This Row],[Diabetes]]=0,"No","Si")</f>
        <v>No</v>
      </c>
      <c r="Q7180">
        <v>0</v>
      </c>
      <c r="R7180">
        <f>TablaDatos[[#This Row],[Aux2]]/10000000000000</f>
        <v>2316.9903033687201</v>
      </c>
      <c r="S7180" s="1">
        <v>2.31699030336872E+16</v>
      </c>
      <c r="T7180" s="7">
        <f>TablaDatos[[#This Row],[Aux3]]/100000000000000</f>
        <v>26.26305126055</v>
      </c>
      <c r="U7180" s="1">
        <v>2626305126055000</v>
      </c>
      <c r="V7180">
        <v>162.80000000000001</v>
      </c>
      <c r="W7180">
        <v>102.5</v>
      </c>
    </row>
    <row r="7181" spans="1:23">
      <c r="A7181">
        <v>2016</v>
      </c>
      <c r="B7181">
        <v>61</v>
      </c>
      <c r="C7181" t="s">
        <v>16</v>
      </c>
      <c r="D7181" t="s">
        <v>73</v>
      </c>
      <c r="E7181" t="s">
        <v>18</v>
      </c>
      <c r="F7181" t="s">
        <v>19</v>
      </c>
      <c r="G7181" t="s">
        <v>28</v>
      </c>
      <c r="H7181" s="3">
        <v>20487.650000000001</v>
      </c>
      <c r="I7181" t="s">
        <v>19</v>
      </c>
      <c r="J7181" t="s">
        <v>22</v>
      </c>
      <c r="K71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29.674168807694201</v>
      </c>
      <c r="L7181" s="5">
        <f>TablaDatos[[#This Row],[IMC_raw]]/1000000000000000</f>
        <v>0.29674168807694201</v>
      </c>
      <c r="M7181" s="2">
        <v>296741688076942</v>
      </c>
      <c r="N71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1" s="13">
        <f t="shared" si="112"/>
        <v>7180</v>
      </c>
      <c r="P7181" s="2" t="str">
        <f>IF(TablaDatos[[#This Row],[Diabetes]]=0,"No","Si")</f>
        <v>No</v>
      </c>
      <c r="Q7181">
        <v>0</v>
      </c>
      <c r="R7181">
        <f>TablaDatos[[#This Row],[Aux2]]/10000000000000</f>
        <v>213.01743163712499</v>
      </c>
      <c r="S7181" s="1">
        <v>2130174316371250</v>
      </c>
      <c r="T7181" s="7">
        <f>TablaDatos[[#This Row],[Aux3]]/100000000000000</f>
        <v>249.81698735446</v>
      </c>
      <c r="U7181" s="1">
        <v>2.4981698735446E+16</v>
      </c>
      <c r="V7181">
        <v>162.19999999999999</v>
      </c>
      <c r="W7181">
        <v>90.2</v>
      </c>
    </row>
    <row r="7182" spans="1:23">
      <c r="A7182">
        <v>2016</v>
      </c>
      <c r="B7182">
        <v>55</v>
      </c>
      <c r="C7182" t="s">
        <v>23</v>
      </c>
      <c r="D7182" t="s">
        <v>72</v>
      </c>
      <c r="E7182" t="s">
        <v>18</v>
      </c>
      <c r="F7182" t="s">
        <v>19</v>
      </c>
      <c r="G7182" t="s">
        <v>28</v>
      </c>
      <c r="H7182" s="3">
        <v>12751.37</v>
      </c>
      <c r="I7182" t="s">
        <v>19</v>
      </c>
      <c r="J7182" t="s">
        <v>22</v>
      </c>
      <c r="K71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29.670770515493899</v>
      </c>
      <c r="L7182" s="5">
        <f>TablaDatos[[#This Row],[IMC_raw]]/1000000000000000</f>
        <v>2.9670770515493898</v>
      </c>
      <c r="M7182" s="2">
        <v>2967077051549390</v>
      </c>
      <c r="N71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2" s="13">
        <f t="shared" si="112"/>
        <v>7181</v>
      </c>
      <c r="P7182" s="2" t="str">
        <f>IF(TablaDatos[[#This Row],[Diabetes]]=0,"No","Si")</f>
        <v>No</v>
      </c>
      <c r="Q7182">
        <v>0</v>
      </c>
      <c r="R7182">
        <f>TablaDatos[[#This Row],[Aux2]]/10000000000000</f>
        <v>2118.0238560624398</v>
      </c>
      <c r="S7182" s="1">
        <v>2.11802385606244E+16</v>
      </c>
      <c r="T7182" s="7">
        <f>TablaDatos[[#This Row],[Aux3]]/100000000000000</f>
        <v>218.48267905253499</v>
      </c>
      <c r="U7182" s="1">
        <v>2.18482679052535E+16</v>
      </c>
      <c r="V7182">
        <v>153.19999999999999</v>
      </c>
      <c r="W7182">
        <v>91.9</v>
      </c>
    </row>
    <row r="7183" spans="1:23">
      <c r="A7183">
        <v>2016</v>
      </c>
      <c r="B7183">
        <v>70</v>
      </c>
      <c r="C7183" t="s">
        <v>23</v>
      </c>
      <c r="D7183" t="s">
        <v>29</v>
      </c>
      <c r="E7183" t="s">
        <v>31</v>
      </c>
      <c r="F7183" t="s">
        <v>24</v>
      </c>
      <c r="G7183" t="s">
        <v>25</v>
      </c>
      <c r="H7183" s="3">
        <v>11557.3</v>
      </c>
      <c r="I7183" t="s">
        <v>21</v>
      </c>
      <c r="J7183" t="s">
        <v>19</v>
      </c>
      <c r="K71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29.6645959435835</v>
      </c>
      <c r="L7183" s="6">
        <f>TablaDatos[[#This Row],[IMC_raw]]/1000000000000000</f>
        <v>29.6645959435835</v>
      </c>
      <c r="M7183" s="2">
        <v>2.96645959435835E+16</v>
      </c>
      <c r="N71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3" s="13">
        <f t="shared" si="112"/>
        <v>7182</v>
      </c>
      <c r="P7183" s="2" t="str">
        <f>IF(TablaDatos[[#This Row],[Diabetes]]=0,"No","Si")</f>
        <v>Si</v>
      </c>
      <c r="Q7183">
        <v>1</v>
      </c>
      <c r="R7183">
        <f>TablaDatos[[#This Row],[Aux2]]/10000000000000</f>
        <v>2484.2765768647</v>
      </c>
      <c r="S7183" s="1">
        <v>2.4842765768647E+16</v>
      </c>
      <c r="T7183" s="7">
        <f>TablaDatos[[#This Row],[Aux3]]/100000000000000</f>
        <v>3.0000000000000001E-12</v>
      </c>
      <c r="U7183">
        <v>300</v>
      </c>
      <c r="V7183">
        <v>174.6</v>
      </c>
      <c r="W7183">
        <v>109</v>
      </c>
    </row>
    <row r="7184" spans="1:23">
      <c r="A7184">
        <v>2016</v>
      </c>
      <c r="B7184">
        <v>58</v>
      </c>
      <c r="C7184" t="s">
        <v>23</v>
      </c>
      <c r="D7184" t="s">
        <v>29</v>
      </c>
      <c r="E7184" t="s">
        <v>18</v>
      </c>
      <c r="F7184" t="s">
        <v>19</v>
      </c>
      <c r="G7184" t="s">
        <v>28</v>
      </c>
      <c r="H7184" s="3">
        <v>9062.31</v>
      </c>
      <c r="I7184" t="s">
        <v>19</v>
      </c>
      <c r="J7184" t="s">
        <v>22</v>
      </c>
      <c r="K71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29.657114363104199</v>
      </c>
      <c r="L7184" s="5">
        <f>TablaDatos[[#This Row],[IMC_raw]]/1000000000000000</f>
        <v>29.657114363104199</v>
      </c>
      <c r="M7184" s="2">
        <v>2.96571143631042E+16</v>
      </c>
      <c r="N71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4" s="13">
        <f t="shared" si="112"/>
        <v>7183</v>
      </c>
      <c r="P7184" s="2" t="str">
        <f>IF(TablaDatos[[#This Row],[Diabetes]]=0,"No","Si")</f>
        <v>No</v>
      </c>
      <c r="Q7184">
        <v>0</v>
      </c>
      <c r="R7184">
        <f>TablaDatos[[#This Row],[Aux2]]/10000000000000</f>
        <v>1869.7145248705899</v>
      </c>
      <c r="S7184" s="1">
        <v>1.86971452487059E+16</v>
      </c>
      <c r="T7184" s="7">
        <f>TablaDatos[[#This Row],[Aux3]]/100000000000000</f>
        <v>199.972764445758</v>
      </c>
      <c r="U7184" s="1">
        <v>1.99972764445758E+16</v>
      </c>
      <c r="V7184">
        <v>150.69999999999999</v>
      </c>
      <c r="W7184">
        <v>91.7</v>
      </c>
    </row>
    <row r="7185" spans="1:23">
      <c r="A7185">
        <v>2016</v>
      </c>
      <c r="B7185">
        <v>56</v>
      </c>
      <c r="C7185" t="s">
        <v>23</v>
      </c>
      <c r="D7185" t="s">
        <v>43</v>
      </c>
      <c r="E7185" t="s">
        <v>18</v>
      </c>
      <c r="F7185" t="s">
        <v>35</v>
      </c>
      <c r="G7185" t="s">
        <v>28</v>
      </c>
      <c r="H7185" s="3">
        <v>27474.07</v>
      </c>
      <c r="I7185" t="s">
        <v>19</v>
      </c>
      <c r="J7185" t="s">
        <v>18</v>
      </c>
      <c r="K71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29.642864802143901</v>
      </c>
      <c r="L7185" s="6">
        <f>TablaDatos[[#This Row],[IMC_raw]]/1000000000000000</f>
        <v>29.642864802143901</v>
      </c>
      <c r="M7185" s="2">
        <v>2.96428648021439E+16</v>
      </c>
      <c r="N71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5" s="13">
        <f t="shared" si="112"/>
        <v>7184</v>
      </c>
      <c r="P7185" s="2" t="str">
        <f>IF(TablaDatos[[#This Row],[Diabetes]]=0,"No","Si")</f>
        <v>No</v>
      </c>
      <c r="Q7185">
        <v>0</v>
      </c>
      <c r="R7185">
        <f>TablaDatos[[#This Row],[Aux2]]/10000000000000</f>
        <v>1652.39604831047</v>
      </c>
      <c r="S7185" s="1">
        <v>1.65239604831047E+16</v>
      </c>
      <c r="T7185" s="7">
        <f>TablaDatos[[#This Row],[Aux3]]/100000000000000</f>
        <v>187.11632215577299</v>
      </c>
      <c r="U7185" s="1">
        <v>1.87116322155773E+16</v>
      </c>
      <c r="V7185">
        <v>148.9</v>
      </c>
      <c r="W7185">
        <v>93.3</v>
      </c>
    </row>
    <row r="7186" spans="1:23">
      <c r="A7186">
        <v>2016</v>
      </c>
      <c r="B7186">
        <v>57</v>
      </c>
      <c r="C7186" t="s">
        <v>16</v>
      </c>
      <c r="D7186" t="s">
        <v>30</v>
      </c>
      <c r="E7186" t="s">
        <v>19</v>
      </c>
      <c r="F7186" t="s">
        <v>19</v>
      </c>
      <c r="G7186" t="s">
        <v>28</v>
      </c>
      <c r="H7186" s="3">
        <v>26734.45</v>
      </c>
      <c r="I7186" t="s">
        <v>19</v>
      </c>
      <c r="J7186" t="s">
        <v>18</v>
      </c>
      <c r="K71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29.6393082577858</v>
      </c>
      <c r="L7186" s="6">
        <f>TablaDatos[[#This Row],[IMC_raw]]/1000000000000000</f>
        <v>29.6393082577858</v>
      </c>
      <c r="M7186" s="2">
        <v>2.96393082577858E+16</v>
      </c>
      <c r="N71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6" s="13">
        <f t="shared" si="112"/>
        <v>7185</v>
      </c>
      <c r="P7186" s="2" t="str">
        <f>IF(TablaDatos[[#This Row],[Diabetes]]=0,"No","Si")</f>
        <v>No</v>
      </c>
      <c r="Q7186">
        <v>0</v>
      </c>
      <c r="R7186">
        <f>TablaDatos[[#This Row],[Aux2]]/10000000000000</f>
        <v>2284.7163786095298</v>
      </c>
      <c r="S7186" s="1">
        <v>2.28471637860953E+16</v>
      </c>
      <c r="T7186" s="7">
        <f>TablaDatos[[#This Row],[Aux3]]/100000000000000</f>
        <v>216.036993684527</v>
      </c>
      <c r="U7186" s="1">
        <v>2.16036993684527E+16</v>
      </c>
      <c r="V7186">
        <v>155.9</v>
      </c>
      <c r="W7186">
        <v>99.8</v>
      </c>
    </row>
    <row r="7187" spans="1:23">
      <c r="A7187">
        <v>2016</v>
      </c>
      <c r="B7187">
        <v>56</v>
      </c>
      <c r="C7187" t="s">
        <v>16</v>
      </c>
      <c r="D7187" t="s">
        <v>33</v>
      </c>
      <c r="E7187" t="s">
        <v>18</v>
      </c>
      <c r="F7187" t="s">
        <v>35</v>
      </c>
      <c r="G7187" t="s">
        <v>28</v>
      </c>
      <c r="H7187" s="3">
        <v>37142.58</v>
      </c>
      <c r="I7187" t="s">
        <v>19</v>
      </c>
      <c r="J7187" t="s">
        <v>18</v>
      </c>
      <c r="K71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29.628378909547099</v>
      </c>
      <c r="L7187" s="6">
        <f>TablaDatos[[#This Row],[IMC_raw]]/1000000000000000</f>
        <v>29.628378909547099</v>
      </c>
      <c r="M7187" s="2">
        <v>2.96283789095471E+16</v>
      </c>
      <c r="N71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7" s="13">
        <f t="shared" si="112"/>
        <v>7186</v>
      </c>
      <c r="P7187" s="2" t="str">
        <f>IF(TablaDatos[[#This Row],[Diabetes]]=0,"No","Si")</f>
        <v>No</v>
      </c>
      <c r="Q7187">
        <v>0</v>
      </c>
      <c r="R7187">
        <f>TablaDatos[[#This Row],[Aux2]]/10000000000000</f>
        <v>2065.3633949285399</v>
      </c>
      <c r="S7187" s="1">
        <v>2.06536339492854E+16</v>
      </c>
      <c r="T7187" s="7">
        <f>TablaDatos[[#This Row],[Aux3]]/100000000000000</f>
        <v>198.591242804459</v>
      </c>
      <c r="U7187" s="1">
        <v>1.98591242804459E+16</v>
      </c>
      <c r="V7187">
        <v>151.6</v>
      </c>
      <c r="W7187">
        <v>96.1</v>
      </c>
    </row>
    <row r="7188" spans="1:23">
      <c r="A7188">
        <v>2016</v>
      </c>
      <c r="B7188">
        <v>44</v>
      </c>
      <c r="C7188" t="s">
        <v>16</v>
      </c>
      <c r="D7188" t="s">
        <v>30</v>
      </c>
      <c r="E7188" t="s">
        <v>18</v>
      </c>
      <c r="F7188" t="s">
        <v>35</v>
      </c>
      <c r="G7188" t="s">
        <v>39</v>
      </c>
      <c r="H7188" s="3">
        <v>35856.11</v>
      </c>
      <c r="I7188" t="s">
        <v>19</v>
      </c>
      <c r="J7188" t="s">
        <v>18</v>
      </c>
      <c r="K71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29.627919862199501</v>
      </c>
      <c r="L7188" s="6">
        <f>TablaDatos[[#This Row],[IMC_raw]]/1000000000000000</f>
        <v>29.627919862199501</v>
      </c>
      <c r="M7188" s="2">
        <v>2.96279198621995E+16</v>
      </c>
      <c r="N71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8" s="13">
        <f t="shared" si="112"/>
        <v>7187</v>
      </c>
      <c r="P7188" s="2" t="str">
        <f>IF(TablaDatos[[#This Row],[Diabetes]]=0,"No","Si")</f>
        <v>No</v>
      </c>
      <c r="Q7188">
        <v>0</v>
      </c>
      <c r="R7188">
        <f>TablaDatos[[#This Row],[Aux2]]/10000000000000</f>
        <v>2097.66331055414</v>
      </c>
      <c r="S7188" s="1">
        <v>2.09766331055414E+16</v>
      </c>
      <c r="T7188" s="7">
        <f>TablaDatos[[#This Row],[Aux3]]/100000000000000</f>
        <v>21.0648888557295</v>
      </c>
      <c r="U7188" s="1">
        <v>2106488885572950</v>
      </c>
      <c r="V7188">
        <v>155.6</v>
      </c>
      <c r="W7188">
        <v>91.7</v>
      </c>
    </row>
    <row r="7189" spans="1:23">
      <c r="A7189">
        <v>2016</v>
      </c>
      <c r="B7189">
        <v>51</v>
      </c>
      <c r="C7189" t="s">
        <v>23</v>
      </c>
      <c r="D7189" t="s">
        <v>73</v>
      </c>
      <c r="E7189" t="s">
        <v>19</v>
      </c>
      <c r="F7189" t="s">
        <v>24</v>
      </c>
      <c r="G7189" t="s">
        <v>20</v>
      </c>
      <c r="H7189" s="3">
        <v>21226.69</v>
      </c>
      <c r="I7189" t="s">
        <v>21</v>
      </c>
      <c r="J7189" t="s">
        <v>18</v>
      </c>
      <c r="K71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29.619254562678702</v>
      </c>
      <c r="L7189" s="5">
        <f>TablaDatos[[#This Row],[IMC_raw]]/1000000000000000</f>
        <v>29.619254562678702</v>
      </c>
      <c r="M7189" s="2">
        <v>2.96192545626787E+16</v>
      </c>
      <c r="N71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89" s="13">
        <f t="shared" si="112"/>
        <v>7188</v>
      </c>
      <c r="P7189" s="2" t="str">
        <f>IF(TablaDatos[[#This Row],[Diabetes]]=0,"No","Si")</f>
        <v>No</v>
      </c>
      <c r="Q7189">
        <v>0</v>
      </c>
      <c r="R7189">
        <f>TablaDatos[[#This Row],[Aux2]]/10000000000000</f>
        <v>2077.7405462072902</v>
      </c>
      <c r="S7189" s="1">
        <v>2.07774054620729E+16</v>
      </c>
      <c r="T7189" s="7">
        <f>TablaDatos[[#This Row],[Aux3]]/100000000000000</f>
        <v>233.60163715454399</v>
      </c>
      <c r="U7189" s="1">
        <v>2.33601637154544E+16</v>
      </c>
      <c r="V7189">
        <v>142.5</v>
      </c>
      <c r="W7189">
        <v>89.4</v>
      </c>
    </row>
    <row r="7190" spans="1:23">
      <c r="A7190">
        <v>2016</v>
      </c>
      <c r="B7190">
        <v>46</v>
      </c>
      <c r="C7190" t="s">
        <v>23</v>
      </c>
      <c r="D7190" t="s">
        <v>73</v>
      </c>
      <c r="E7190" t="s">
        <v>18</v>
      </c>
      <c r="F7190" t="s">
        <v>35</v>
      </c>
      <c r="G7190" t="s">
        <v>20</v>
      </c>
      <c r="H7190" s="3">
        <v>28807.09</v>
      </c>
      <c r="I7190" t="s">
        <v>19</v>
      </c>
      <c r="J7190" t="s">
        <v>21</v>
      </c>
      <c r="K71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29.5698764259966</v>
      </c>
      <c r="L7190" s="5">
        <f>TablaDatos[[#This Row],[IMC_raw]]/1000000000000000</f>
        <v>2.95698764259966</v>
      </c>
      <c r="M7190" s="2">
        <v>2956987642599660</v>
      </c>
      <c r="N71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0" s="13">
        <f t="shared" si="112"/>
        <v>7189</v>
      </c>
      <c r="P7190" s="2" t="str">
        <f>IF(TablaDatos[[#This Row],[Diabetes]]=0,"No","Si")</f>
        <v>No</v>
      </c>
      <c r="Q7190">
        <v>0</v>
      </c>
      <c r="R7190">
        <f>TablaDatos[[#This Row],[Aux2]]/10000000000000</f>
        <v>2195.74138088462</v>
      </c>
      <c r="S7190" s="1">
        <v>2.19574138088462E+16</v>
      </c>
      <c r="T7190" s="7">
        <f>TablaDatos[[#This Row],[Aux3]]/100000000000000</f>
        <v>203.32136820952999</v>
      </c>
      <c r="U7190" s="1">
        <v>2.0332136820953E+16</v>
      </c>
      <c r="V7190">
        <v>142.6</v>
      </c>
      <c r="W7190">
        <v>85</v>
      </c>
    </row>
    <row r="7191" spans="1:23">
      <c r="A7191">
        <v>2016</v>
      </c>
      <c r="B7191">
        <v>37</v>
      </c>
      <c r="C7191" t="s">
        <v>16</v>
      </c>
      <c r="D7191" t="s">
        <v>29</v>
      </c>
      <c r="E7191" t="s">
        <v>18</v>
      </c>
      <c r="F7191" t="s">
        <v>35</v>
      </c>
      <c r="G7191" t="s">
        <v>39</v>
      </c>
      <c r="H7191" s="3">
        <v>13437.68</v>
      </c>
      <c r="I7191" t="s">
        <v>21</v>
      </c>
      <c r="J7191" t="s">
        <v>21</v>
      </c>
      <c r="K71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29.562130513197499</v>
      </c>
      <c r="L7191" s="5">
        <f>TablaDatos[[#This Row],[IMC_raw]]/1000000000000000</f>
        <v>0.29562130513197499</v>
      </c>
      <c r="M7191" s="2">
        <v>295621305131975</v>
      </c>
      <c r="N71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1" s="13">
        <f t="shared" si="112"/>
        <v>7190</v>
      </c>
      <c r="P7191" s="2" t="str">
        <f>IF(TablaDatos[[#This Row],[Diabetes]]=0,"No","Si")</f>
        <v>No</v>
      </c>
      <c r="Q7191">
        <v>0</v>
      </c>
      <c r="R7191">
        <f>TablaDatos[[#This Row],[Aux2]]/10000000000000</f>
        <v>1952.81446821179</v>
      </c>
      <c r="S7191" s="1">
        <v>1.95281446821179E+16</v>
      </c>
      <c r="T7191" s="7">
        <f>TablaDatos[[#This Row],[Aux3]]/100000000000000</f>
        <v>242.01784350389701</v>
      </c>
      <c r="U7191" s="1">
        <v>2.42017843503897E+16</v>
      </c>
      <c r="V7191">
        <v>136.80000000000001</v>
      </c>
      <c r="W7191">
        <v>85</v>
      </c>
    </row>
    <row r="7192" spans="1:23">
      <c r="A7192">
        <v>2016</v>
      </c>
      <c r="B7192">
        <v>59</v>
      </c>
      <c r="C7192" t="s">
        <v>23</v>
      </c>
      <c r="D7192" t="s">
        <v>29</v>
      </c>
      <c r="E7192" t="s">
        <v>19</v>
      </c>
      <c r="F7192" t="s">
        <v>19</v>
      </c>
      <c r="G7192" t="s">
        <v>28</v>
      </c>
      <c r="H7192" s="3">
        <v>18312.21</v>
      </c>
      <c r="I7192" t="s">
        <v>19</v>
      </c>
      <c r="J7192" t="s">
        <v>22</v>
      </c>
      <c r="K71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29.514133873686198</v>
      </c>
      <c r="L7192" s="5">
        <f>TablaDatos[[#This Row],[IMC_raw]]/1000000000000000</f>
        <v>2.9514133873686199</v>
      </c>
      <c r="M7192" s="2">
        <v>2951413387368620</v>
      </c>
      <c r="N71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2" s="13">
        <f t="shared" si="112"/>
        <v>7191</v>
      </c>
      <c r="P7192" s="2" t="str">
        <f>IF(TablaDatos[[#This Row],[Diabetes]]=0,"No","Si")</f>
        <v>No</v>
      </c>
      <c r="Q7192">
        <v>0</v>
      </c>
      <c r="R7192">
        <f>TablaDatos[[#This Row],[Aux2]]/10000000000000</f>
        <v>195.832254950259</v>
      </c>
      <c r="S7192" s="1">
        <v>1958322549502590</v>
      </c>
      <c r="T7192" s="7">
        <f>TablaDatos[[#This Row],[Aux3]]/100000000000000</f>
        <v>239.888287945813</v>
      </c>
      <c r="U7192" s="1">
        <v>2.39888287945813E+16</v>
      </c>
      <c r="V7192">
        <v>144.30000000000001</v>
      </c>
      <c r="W7192">
        <v>88.4</v>
      </c>
    </row>
    <row r="7193" spans="1:23">
      <c r="A7193">
        <v>2016</v>
      </c>
      <c r="B7193">
        <v>54</v>
      </c>
      <c r="C7193" t="s">
        <v>16</v>
      </c>
      <c r="D7193" t="s">
        <v>42</v>
      </c>
      <c r="E7193" t="s">
        <v>19</v>
      </c>
      <c r="F7193" t="s">
        <v>24</v>
      </c>
      <c r="G7193" t="s">
        <v>20</v>
      </c>
      <c r="H7193" s="3">
        <v>17342.91</v>
      </c>
      <c r="I7193" t="s">
        <v>19</v>
      </c>
      <c r="J7193" t="s">
        <v>18</v>
      </c>
      <c r="K71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29.502324926390202</v>
      </c>
      <c r="L7193" s="6">
        <f>TablaDatos[[#This Row],[IMC_raw]]/1000000000000000</f>
        <v>2.95023249263902</v>
      </c>
      <c r="M7193" s="2">
        <v>2950232492639020</v>
      </c>
      <c r="N71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3" s="13">
        <f t="shared" si="112"/>
        <v>7192</v>
      </c>
      <c r="P7193" s="2" t="str">
        <f>IF(TablaDatos[[#This Row],[Diabetes]]=0,"No","Si")</f>
        <v>No</v>
      </c>
      <c r="Q7193">
        <v>0</v>
      </c>
      <c r="R7193">
        <f>TablaDatos[[#This Row],[Aux2]]/10000000000000</f>
        <v>1743.1949123744901</v>
      </c>
      <c r="S7193" s="1">
        <v>1.74319491237449E+16</v>
      </c>
      <c r="T7193" s="7">
        <f>TablaDatos[[#This Row],[Aux3]]/100000000000000</f>
        <v>23.451959592106899</v>
      </c>
      <c r="U7193" s="1">
        <v>2345195959210690</v>
      </c>
      <c r="V7193">
        <v>144.30000000000001</v>
      </c>
      <c r="W7193">
        <v>92.4</v>
      </c>
    </row>
    <row r="7194" spans="1:23">
      <c r="A7194">
        <v>2016</v>
      </c>
      <c r="B7194">
        <v>54</v>
      </c>
      <c r="C7194" t="s">
        <v>23</v>
      </c>
      <c r="D7194" t="s">
        <v>72</v>
      </c>
      <c r="E7194" t="s">
        <v>19</v>
      </c>
      <c r="F7194" t="s">
        <v>24</v>
      </c>
      <c r="G7194" t="s">
        <v>20</v>
      </c>
      <c r="H7194" s="3">
        <v>28571.439999999999</v>
      </c>
      <c r="I7194" t="s">
        <v>21</v>
      </c>
      <c r="J7194" t="s">
        <v>18</v>
      </c>
      <c r="K71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29.501607443311901</v>
      </c>
      <c r="L7194" s="6">
        <f>TablaDatos[[#This Row],[IMC_raw]]/1000000000000000</f>
        <v>29.501607443311901</v>
      </c>
      <c r="M7194" s="2">
        <v>2.95016074433119E+16</v>
      </c>
      <c r="N71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4" s="13">
        <f t="shared" si="112"/>
        <v>7193</v>
      </c>
      <c r="P7194" s="2" t="str">
        <f>IF(TablaDatos[[#This Row],[Diabetes]]=0,"No","Si")</f>
        <v>Si</v>
      </c>
      <c r="Q7194">
        <v>1</v>
      </c>
      <c r="R7194">
        <f>TablaDatos[[#This Row],[Aux2]]/10000000000000</f>
        <v>2369.1997661176301</v>
      </c>
      <c r="S7194" s="1">
        <v>2.36919976611763E+16</v>
      </c>
      <c r="T7194" s="7">
        <f>TablaDatos[[#This Row],[Aux3]]/100000000000000</f>
        <v>29.252381033015801</v>
      </c>
      <c r="U7194" s="1">
        <v>2925238103301580</v>
      </c>
      <c r="V7194">
        <v>157</v>
      </c>
      <c r="W7194">
        <v>93.9</v>
      </c>
    </row>
    <row r="7195" spans="1:23">
      <c r="A7195">
        <v>2016</v>
      </c>
      <c r="B7195">
        <v>62</v>
      </c>
      <c r="C7195" t="s">
        <v>16</v>
      </c>
      <c r="D7195" t="s">
        <v>42</v>
      </c>
      <c r="E7195" t="s">
        <v>19</v>
      </c>
      <c r="F7195" t="s">
        <v>40</v>
      </c>
      <c r="G7195" t="s">
        <v>28</v>
      </c>
      <c r="H7195" s="3">
        <v>22680.11</v>
      </c>
      <c r="I7195" t="s">
        <v>18</v>
      </c>
      <c r="J7195" t="s">
        <v>18</v>
      </c>
      <c r="K71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29.491426043766499</v>
      </c>
      <c r="L7195" s="6">
        <f>TablaDatos[[#This Row],[IMC_raw]]/1000000000000000</f>
        <v>29.491426043766499</v>
      </c>
      <c r="M7195" s="2">
        <v>2.94914260437665E+16</v>
      </c>
      <c r="N71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5" s="13">
        <f t="shared" si="112"/>
        <v>7194</v>
      </c>
      <c r="P7195" s="2" t="str">
        <f>IF(TablaDatos[[#This Row],[Diabetes]]=0,"No","Si")</f>
        <v>No</v>
      </c>
      <c r="Q7195">
        <v>0</v>
      </c>
      <c r="R7195">
        <f>TablaDatos[[#This Row],[Aux2]]/10000000000000</f>
        <v>20.688486628657799</v>
      </c>
      <c r="S7195" s="1">
        <v>206884866286578</v>
      </c>
      <c r="T7195" s="7">
        <f>TablaDatos[[#This Row],[Aux3]]/100000000000000</f>
        <v>2.2688057091817302</v>
      </c>
      <c r="U7195" s="1">
        <v>226880570918173</v>
      </c>
      <c r="V7195">
        <v>166.2</v>
      </c>
      <c r="W7195">
        <v>94.6</v>
      </c>
    </row>
    <row r="7196" spans="1:23">
      <c r="A7196">
        <v>2016</v>
      </c>
      <c r="B7196">
        <v>68</v>
      </c>
      <c r="C7196" t="s">
        <v>23</v>
      </c>
      <c r="D7196" t="s">
        <v>73</v>
      </c>
      <c r="E7196" t="s">
        <v>21</v>
      </c>
      <c r="F7196" t="s">
        <v>24</v>
      </c>
      <c r="G7196" t="s">
        <v>25</v>
      </c>
      <c r="H7196" s="3">
        <v>26327.759999999998</v>
      </c>
      <c r="I7196" t="s">
        <v>21</v>
      </c>
      <c r="J7196" t="s">
        <v>22</v>
      </c>
      <c r="K71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29.4696086281395</v>
      </c>
      <c r="L7196" s="6">
        <f>TablaDatos[[#This Row],[IMC_raw]]/1000000000000000</f>
        <v>29.4696086281395</v>
      </c>
      <c r="M7196" s="2">
        <v>2.94696086281395E+16</v>
      </c>
      <c r="N71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6" s="13">
        <f t="shared" si="112"/>
        <v>7195</v>
      </c>
      <c r="P7196" s="2" t="str">
        <f>IF(TablaDatos[[#This Row],[Diabetes]]=0,"No","Si")</f>
        <v>No</v>
      </c>
      <c r="Q7196">
        <v>0</v>
      </c>
      <c r="R7196">
        <f>TablaDatos[[#This Row],[Aux2]]/10000000000000</f>
        <v>2279.3111478423998</v>
      </c>
      <c r="S7196" s="1">
        <v>2.2793111478424E+16</v>
      </c>
      <c r="T7196" s="7">
        <f>TablaDatos[[#This Row],[Aux3]]/100000000000000</f>
        <v>255.16676452812899</v>
      </c>
      <c r="U7196" s="1">
        <v>2.55166764528129E+16</v>
      </c>
      <c r="V7196">
        <v>156.4</v>
      </c>
      <c r="W7196">
        <v>96.8</v>
      </c>
    </row>
    <row r="7197" spans="1:23">
      <c r="A7197">
        <v>2016</v>
      </c>
      <c r="B7197">
        <v>66</v>
      </c>
      <c r="C7197" t="s">
        <v>23</v>
      </c>
      <c r="D7197" t="s">
        <v>73</v>
      </c>
      <c r="E7197" t="s">
        <v>19</v>
      </c>
      <c r="F7197" t="s">
        <v>24</v>
      </c>
      <c r="G7197" t="s">
        <v>25</v>
      </c>
      <c r="H7197" s="3">
        <v>23263.24</v>
      </c>
      <c r="I7197" t="s">
        <v>21</v>
      </c>
      <c r="J7197" t="s">
        <v>22</v>
      </c>
      <c r="K71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29.452850482096402</v>
      </c>
      <c r="L7197" s="5">
        <f>TablaDatos[[#This Row],[IMC_raw]]/1000000000000000</f>
        <v>2.94528504820964</v>
      </c>
      <c r="M7197" s="2">
        <v>2945285048209640</v>
      </c>
      <c r="N71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7" s="13">
        <f t="shared" si="112"/>
        <v>7196</v>
      </c>
      <c r="P7197" s="2" t="str">
        <f>IF(TablaDatos[[#This Row],[Diabetes]]=0,"No","Si")</f>
        <v>No</v>
      </c>
      <c r="Q7197">
        <v>0</v>
      </c>
      <c r="R7197">
        <f>TablaDatos[[#This Row],[Aux2]]/10000000000000</f>
        <v>2265.9813177954902</v>
      </c>
      <c r="S7197" s="1">
        <v>2.26598131779549E+16</v>
      </c>
      <c r="T7197" s="7">
        <f>TablaDatos[[#This Row],[Aux3]]/100000000000000</f>
        <v>253.921467191</v>
      </c>
      <c r="U7197" s="1">
        <v>2.53921467191E+16</v>
      </c>
      <c r="V7197">
        <v>164</v>
      </c>
      <c r="W7197">
        <v>95.9</v>
      </c>
    </row>
    <row r="7198" spans="1:23">
      <c r="A7198">
        <v>2016</v>
      </c>
      <c r="B7198">
        <v>51</v>
      </c>
      <c r="C7198" t="s">
        <v>23</v>
      </c>
      <c r="D7198" t="s">
        <v>29</v>
      </c>
      <c r="E7198" t="s">
        <v>18</v>
      </c>
      <c r="F7198" t="s">
        <v>24</v>
      </c>
      <c r="G7198" t="s">
        <v>20</v>
      </c>
      <c r="H7198" s="3">
        <v>12496.22</v>
      </c>
      <c r="I7198" t="s">
        <v>21</v>
      </c>
      <c r="J7198" t="s">
        <v>18</v>
      </c>
      <c r="K71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29.406350975079199</v>
      </c>
      <c r="L7198" s="5">
        <f>TablaDatos[[#This Row],[IMC_raw]]/1000000000000000</f>
        <v>29.406350975079199</v>
      </c>
      <c r="M7198" s="2">
        <v>2.94063509750792E+16</v>
      </c>
      <c r="N71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8" s="13">
        <f t="shared" si="112"/>
        <v>7197</v>
      </c>
      <c r="P7198" s="2" t="str">
        <f>IF(TablaDatos[[#This Row],[Diabetes]]=0,"No","Si")</f>
        <v>No</v>
      </c>
      <c r="Q7198">
        <v>0</v>
      </c>
      <c r="R7198">
        <f>TablaDatos[[#This Row],[Aux2]]/10000000000000</f>
        <v>2094.8688418758202</v>
      </c>
      <c r="S7198" s="1">
        <v>2.09486884187582E+16</v>
      </c>
      <c r="T7198" s="7">
        <f>TablaDatos[[#This Row],[Aux3]]/100000000000000</f>
        <v>230.84244079655301</v>
      </c>
      <c r="U7198" s="1">
        <v>2.30842440796553E+16</v>
      </c>
      <c r="V7198">
        <v>146.4</v>
      </c>
      <c r="W7198">
        <v>87.6</v>
      </c>
    </row>
    <row r="7199" spans="1:23">
      <c r="A7199">
        <v>2016</v>
      </c>
      <c r="B7199">
        <v>56</v>
      </c>
      <c r="C7199" t="s">
        <v>16</v>
      </c>
      <c r="D7199" t="s">
        <v>72</v>
      </c>
      <c r="E7199" t="s">
        <v>21</v>
      </c>
      <c r="F7199" t="s">
        <v>19</v>
      </c>
      <c r="G7199" t="s">
        <v>28</v>
      </c>
      <c r="H7199" s="3">
        <v>31599.360000000001</v>
      </c>
      <c r="I7199" t="s">
        <v>19</v>
      </c>
      <c r="J7199" t="s">
        <v>22</v>
      </c>
      <c r="K71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29.3890497899785</v>
      </c>
      <c r="L7199" s="5">
        <f>TablaDatos[[#This Row],[IMC_raw]]/1000000000000000</f>
        <v>29.3890497899785</v>
      </c>
      <c r="M7199" s="2">
        <v>2.93890497899785E+16</v>
      </c>
      <c r="N71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199" s="13">
        <f t="shared" si="112"/>
        <v>7198</v>
      </c>
      <c r="P7199" s="2" t="str">
        <f>IF(TablaDatos[[#This Row],[Diabetes]]=0,"No","Si")</f>
        <v>No</v>
      </c>
      <c r="Q7199">
        <v>0</v>
      </c>
      <c r="R7199">
        <f>TablaDatos[[#This Row],[Aux2]]/10000000000000</f>
        <v>216.29311844846001</v>
      </c>
      <c r="S7199" s="1">
        <v>2162931184484600</v>
      </c>
      <c r="T7199" s="7">
        <f>TablaDatos[[#This Row],[Aux3]]/100000000000000</f>
        <v>229.57115300408699</v>
      </c>
      <c r="U7199" s="1">
        <v>2.29571153004087E+16</v>
      </c>
      <c r="V7199">
        <v>155.1</v>
      </c>
      <c r="W7199">
        <v>92.5</v>
      </c>
    </row>
    <row r="7200" spans="1:23">
      <c r="A7200">
        <v>2016</v>
      </c>
      <c r="B7200">
        <v>61</v>
      </c>
      <c r="C7200" t="s">
        <v>16</v>
      </c>
      <c r="D7200" t="s">
        <v>42</v>
      </c>
      <c r="E7200" t="s">
        <v>21</v>
      </c>
      <c r="F7200" t="s">
        <v>24</v>
      </c>
      <c r="G7200" t="s">
        <v>28</v>
      </c>
      <c r="H7200" s="3">
        <v>14416.49</v>
      </c>
      <c r="I7200" t="s">
        <v>19</v>
      </c>
      <c r="J7200" t="s">
        <v>22</v>
      </c>
      <c r="K72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29.388515127612902</v>
      </c>
      <c r="L7200" s="5">
        <f>TablaDatos[[#This Row],[IMC_raw]]/1000000000000000</f>
        <v>29.388515127612902</v>
      </c>
      <c r="M7200" s="2">
        <v>2.93885151276129E+16</v>
      </c>
      <c r="N72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0" s="13">
        <f t="shared" si="112"/>
        <v>7199</v>
      </c>
      <c r="P7200" s="2" t="str">
        <f>IF(TablaDatos[[#This Row],[Diabetes]]=0,"No","Si")</f>
        <v>No</v>
      </c>
      <c r="Q7200">
        <v>0</v>
      </c>
      <c r="R7200">
        <f>TablaDatos[[#This Row],[Aux2]]/10000000000000</f>
        <v>2022.22391902239</v>
      </c>
      <c r="S7200" s="1">
        <v>2.02222391902239E+16</v>
      </c>
      <c r="T7200" s="7">
        <f>TablaDatos[[#This Row],[Aux3]]/100000000000000</f>
        <v>241.16674606478901</v>
      </c>
      <c r="U7200" s="1">
        <v>2.41166746064789E+16</v>
      </c>
      <c r="V7200">
        <v>158.30000000000001</v>
      </c>
      <c r="W7200">
        <v>96.4</v>
      </c>
    </row>
    <row r="7201" spans="1:23">
      <c r="A7201">
        <v>2016</v>
      </c>
      <c r="B7201">
        <v>64</v>
      </c>
      <c r="C7201" t="s">
        <v>23</v>
      </c>
      <c r="D7201" t="s">
        <v>73</v>
      </c>
      <c r="E7201" t="s">
        <v>18</v>
      </c>
      <c r="F7201" t="s">
        <v>40</v>
      </c>
      <c r="G7201" t="s">
        <v>28</v>
      </c>
      <c r="H7201" s="3">
        <v>21668.75</v>
      </c>
      <c r="I7201" t="s">
        <v>19</v>
      </c>
      <c r="J7201" t="s">
        <v>22</v>
      </c>
      <c r="K72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29.374601508790999</v>
      </c>
      <c r="L7201" s="5">
        <f>TablaDatos[[#This Row],[IMC_raw]]/1000000000000000</f>
        <v>29.374601508790999</v>
      </c>
      <c r="M7201" s="2">
        <v>2.9374601508791E+16</v>
      </c>
      <c r="N72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1" s="13">
        <f t="shared" si="112"/>
        <v>7200</v>
      </c>
      <c r="P7201" s="2" t="str">
        <f>IF(TablaDatos[[#This Row],[Diabetes]]=0,"No","Si")</f>
        <v>No</v>
      </c>
      <c r="Q7201">
        <v>0</v>
      </c>
      <c r="R7201">
        <f>TablaDatos[[#This Row],[Aux2]]/10000000000000</f>
        <v>2033.1524713834399</v>
      </c>
      <c r="S7201" s="1">
        <v>2.03315247138344E+16</v>
      </c>
      <c r="T7201" s="7">
        <f>TablaDatos[[#This Row],[Aux3]]/100000000000000</f>
        <v>211.7298288993</v>
      </c>
      <c r="U7201" s="1">
        <v>2.117298288993E+16</v>
      </c>
      <c r="V7201">
        <v>154.5</v>
      </c>
      <c r="W7201">
        <v>90.5</v>
      </c>
    </row>
    <row r="7202" spans="1:23">
      <c r="A7202">
        <v>2016</v>
      </c>
      <c r="B7202">
        <v>46</v>
      </c>
      <c r="C7202" t="s">
        <v>23</v>
      </c>
      <c r="D7202" t="s">
        <v>17</v>
      </c>
      <c r="E7202" t="s">
        <v>19</v>
      </c>
      <c r="F7202" t="s">
        <v>24</v>
      </c>
      <c r="G7202" t="s">
        <v>20</v>
      </c>
      <c r="H7202" s="3">
        <v>31333.72</v>
      </c>
      <c r="I7202" t="s">
        <v>19</v>
      </c>
      <c r="J7202" t="s">
        <v>18</v>
      </c>
      <c r="K72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29.296310372856599</v>
      </c>
      <c r="L7202" s="6">
        <f>TablaDatos[[#This Row],[IMC_raw]]/1000000000000000</f>
        <v>29.296310372856599</v>
      </c>
      <c r="M7202" s="2">
        <v>2.92963103728566E+16</v>
      </c>
      <c r="N72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2" s="13">
        <f t="shared" si="112"/>
        <v>7201</v>
      </c>
      <c r="P7202" s="2" t="str">
        <f>IF(TablaDatos[[#This Row],[Diabetes]]=0,"No","Si")</f>
        <v>No</v>
      </c>
      <c r="Q7202">
        <v>0</v>
      </c>
      <c r="R7202">
        <f>TablaDatos[[#This Row],[Aux2]]/10000000000000</f>
        <v>253.80056391130799</v>
      </c>
      <c r="S7202" s="1">
        <v>2538005639113080</v>
      </c>
      <c r="T7202" s="7">
        <f>TablaDatos[[#This Row],[Aux3]]/100000000000000</f>
        <v>229.77471104285101</v>
      </c>
      <c r="U7202" s="1">
        <v>2.29774711042851E+16</v>
      </c>
      <c r="V7202">
        <v>146.30000000000001</v>
      </c>
      <c r="W7202">
        <v>90.2</v>
      </c>
    </row>
    <row r="7203" spans="1:23">
      <c r="A7203">
        <v>2016</v>
      </c>
      <c r="B7203">
        <v>60</v>
      </c>
      <c r="C7203" t="s">
        <v>16</v>
      </c>
      <c r="D7203" t="s">
        <v>72</v>
      </c>
      <c r="E7203" t="s">
        <v>21</v>
      </c>
      <c r="F7203" t="s">
        <v>24</v>
      </c>
      <c r="G7203" t="s">
        <v>28</v>
      </c>
      <c r="H7203" s="3">
        <v>14079.78</v>
      </c>
      <c r="I7203" t="s">
        <v>19</v>
      </c>
      <c r="J7203" t="s">
        <v>22</v>
      </c>
      <c r="K72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29.294843853662101</v>
      </c>
      <c r="L7203" s="6">
        <f>TablaDatos[[#This Row],[IMC_raw]]/1000000000000000</f>
        <v>2.92948438536621</v>
      </c>
      <c r="M7203" s="2">
        <v>2929484385366210</v>
      </c>
      <c r="N72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3" s="13">
        <f t="shared" si="112"/>
        <v>7202</v>
      </c>
      <c r="P7203" s="2" t="str">
        <f>IF(TablaDatos[[#This Row],[Diabetes]]=0,"No","Si")</f>
        <v>No</v>
      </c>
      <c r="Q7203">
        <v>0</v>
      </c>
      <c r="R7203">
        <f>TablaDatos[[#This Row],[Aux2]]/10000000000000</f>
        <v>2226.2688001031001</v>
      </c>
      <c r="S7203" s="1">
        <v>2.2262688001031E+16</v>
      </c>
      <c r="T7203" s="7">
        <f>TablaDatos[[#This Row],[Aux3]]/100000000000000</f>
        <v>254.87464628352799</v>
      </c>
      <c r="U7203" s="1">
        <v>2.54874646283528E+16</v>
      </c>
      <c r="V7203">
        <v>160</v>
      </c>
      <c r="W7203">
        <v>104.6</v>
      </c>
    </row>
    <row r="7204" spans="1:23">
      <c r="A7204">
        <v>2016</v>
      </c>
      <c r="B7204">
        <v>47</v>
      </c>
      <c r="C7204" t="s">
        <v>23</v>
      </c>
      <c r="D7204" t="s">
        <v>29</v>
      </c>
      <c r="E7204" t="s">
        <v>18</v>
      </c>
      <c r="F7204" t="s">
        <v>24</v>
      </c>
      <c r="G7204" t="s">
        <v>20</v>
      </c>
      <c r="H7204" s="3">
        <v>11275.53</v>
      </c>
      <c r="I7204" t="s">
        <v>21</v>
      </c>
      <c r="J7204" t="s">
        <v>19</v>
      </c>
      <c r="K72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29.258297933263801</v>
      </c>
      <c r="L7204" s="5">
        <f>TablaDatos[[#This Row],[IMC_raw]]/1000000000000000</f>
        <v>29.258297933263801</v>
      </c>
      <c r="M7204" s="2">
        <v>2.92582979332638E+16</v>
      </c>
      <c r="N72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4" s="13">
        <f t="shared" si="112"/>
        <v>7203</v>
      </c>
      <c r="P7204" s="2" t="str">
        <f>IF(TablaDatos[[#This Row],[Diabetes]]=0,"No","Si")</f>
        <v>No</v>
      </c>
      <c r="Q7204">
        <v>0</v>
      </c>
      <c r="R7204">
        <f>TablaDatos[[#This Row],[Aux2]]/10000000000000</f>
        <v>2344.6605055313498</v>
      </c>
      <c r="S7204" s="1">
        <v>2.34466050553135E+16</v>
      </c>
      <c r="T7204" s="7">
        <f>TablaDatos[[#This Row],[Aux3]]/100000000000000</f>
        <v>228.51274568773201</v>
      </c>
      <c r="U7204" s="1">
        <v>2.28512745687732E+16</v>
      </c>
      <c r="V7204">
        <v>145.6</v>
      </c>
      <c r="W7204">
        <v>87.6</v>
      </c>
    </row>
    <row r="7205" spans="1:23">
      <c r="A7205">
        <v>2016</v>
      </c>
      <c r="B7205">
        <v>62</v>
      </c>
      <c r="C7205" t="s">
        <v>23</v>
      </c>
      <c r="D7205" t="s">
        <v>36</v>
      </c>
      <c r="E7205" t="s">
        <v>18</v>
      </c>
      <c r="F7205" t="s">
        <v>19</v>
      </c>
      <c r="G7205" t="s">
        <v>28</v>
      </c>
      <c r="H7205" s="3">
        <v>11719.36</v>
      </c>
      <c r="I7205" t="s">
        <v>19</v>
      </c>
      <c r="J7205" t="s">
        <v>22</v>
      </c>
      <c r="K72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29.253989925408199</v>
      </c>
      <c r="L7205" s="6">
        <f>TablaDatos[[#This Row],[IMC_raw]]/1000000000000000</f>
        <v>29.253989925408199</v>
      </c>
      <c r="M7205" s="2">
        <v>2.92539899254082E+16</v>
      </c>
      <c r="N72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5" s="13">
        <f t="shared" si="112"/>
        <v>7204</v>
      </c>
      <c r="P7205" s="2" t="str">
        <f>IF(TablaDatos[[#This Row],[Diabetes]]=0,"No","Si")</f>
        <v>No</v>
      </c>
      <c r="Q7205">
        <v>0</v>
      </c>
      <c r="R7205">
        <f>TablaDatos[[#This Row],[Aux2]]/10000000000000</f>
        <v>22.057983146683799</v>
      </c>
      <c r="S7205" s="1">
        <v>220579831466838</v>
      </c>
      <c r="T7205" s="7">
        <f>TablaDatos[[#This Row],[Aux3]]/100000000000000</f>
        <v>27.0681083810201</v>
      </c>
      <c r="U7205" s="1">
        <v>2706810838102010</v>
      </c>
      <c r="V7205">
        <v>143.5</v>
      </c>
      <c r="W7205">
        <v>96.3</v>
      </c>
    </row>
    <row r="7206" spans="1:23">
      <c r="A7206">
        <v>2016</v>
      </c>
      <c r="B7206">
        <v>60</v>
      </c>
      <c r="C7206" t="s">
        <v>16</v>
      </c>
      <c r="D7206" t="s">
        <v>72</v>
      </c>
      <c r="E7206" t="s">
        <v>21</v>
      </c>
      <c r="F7206" t="s">
        <v>24</v>
      </c>
      <c r="G7206" t="s">
        <v>28</v>
      </c>
      <c r="H7206" s="3">
        <v>13066.63</v>
      </c>
      <c r="I7206" t="s">
        <v>21</v>
      </c>
      <c r="J7206" t="s">
        <v>18</v>
      </c>
      <c r="K72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29.248078747227101</v>
      </c>
      <c r="L7206" s="5">
        <f>TablaDatos[[#This Row],[IMC_raw]]/1000000000000000</f>
        <v>29.248078747227101</v>
      </c>
      <c r="M7206" s="2">
        <v>2.92480787472271E+16</v>
      </c>
      <c r="N72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6" s="13">
        <f t="shared" si="112"/>
        <v>7205</v>
      </c>
      <c r="P7206" s="2" t="str">
        <f>IF(TablaDatos[[#This Row],[Diabetes]]=0,"No","Si")</f>
        <v>Si</v>
      </c>
      <c r="Q7206">
        <v>1</v>
      </c>
      <c r="R7206">
        <f>TablaDatos[[#This Row],[Aux2]]/10000000000000</f>
        <v>205.09906515120801</v>
      </c>
      <c r="S7206" s="1">
        <v>2050990651512080</v>
      </c>
      <c r="T7206" s="7">
        <f>TablaDatos[[#This Row],[Aux3]]/100000000000000</f>
        <v>251.472662261865</v>
      </c>
      <c r="U7206" s="1">
        <v>2.51472662261865E+16</v>
      </c>
      <c r="V7206">
        <v>178.5</v>
      </c>
      <c r="W7206">
        <v>97.3</v>
      </c>
    </row>
    <row r="7207" spans="1:23">
      <c r="A7207">
        <v>2016</v>
      </c>
      <c r="B7207">
        <v>56</v>
      </c>
      <c r="C7207" t="s">
        <v>23</v>
      </c>
      <c r="D7207" t="s">
        <v>17</v>
      </c>
      <c r="E7207" t="s">
        <v>18</v>
      </c>
      <c r="F7207" t="s">
        <v>19</v>
      </c>
      <c r="G7207" t="s">
        <v>28</v>
      </c>
      <c r="H7207" s="3">
        <v>29828.75</v>
      </c>
      <c r="I7207" t="s">
        <v>19</v>
      </c>
      <c r="J7207" t="s">
        <v>22</v>
      </c>
      <c r="K72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29.246564535983801</v>
      </c>
      <c r="L7207" s="5">
        <f>TablaDatos[[#This Row],[IMC_raw]]/1000000000000000</f>
        <v>29.246564535983801</v>
      </c>
      <c r="M7207" s="2">
        <v>2.92465645359838E+16</v>
      </c>
      <c r="N72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7" s="13">
        <f t="shared" si="112"/>
        <v>7206</v>
      </c>
      <c r="P7207" s="2" t="str">
        <f>IF(TablaDatos[[#This Row],[Diabetes]]=0,"No","Si")</f>
        <v>No</v>
      </c>
      <c r="Q7207">
        <v>0</v>
      </c>
      <c r="R7207">
        <f>TablaDatos[[#This Row],[Aux2]]/10000000000000</f>
        <v>1985.13818614048</v>
      </c>
      <c r="S7207" s="1">
        <v>1.98513818614048E+16</v>
      </c>
      <c r="T7207" s="7">
        <f>TablaDatos[[#This Row],[Aux3]]/100000000000000</f>
        <v>221.593003106906</v>
      </c>
      <c r="U7207" s="1">
        <v>2.21593003106906E+16</v>
      </c>
      <c r="V7207">
        <v>151.80000000000001</v>
      </c>
      <c r="W7207">
        <v>88.6</v>
      </c>
    </row>
    <row r="7208" spans="1:23">
      <c r="A7208">
        <v>2016</v>
      </c>
      <c r="B7208">
        <v>57</v>
      </c>
      <c r="C7208" t="s">
        <v>16</v>
      </c>
      <c r="D7208" t="s">
        <v>36</v>
      </c>
      <c r="E7208" t="s">
        <v>18</v>
      </c>
      <c r="F7208" t="s">
        <v>24</v>
      </c>
      <c r="G7208" t="s">
        <v>28</v>
      </c>
      <c r="H7208" s="3">
        <v>9149.15</v>
      </c>
      <c r="I7208" t="s">
        <v>19</v>
      </c>
      <c r="J7208" t="s">
        <v>18</v>
      </c>
      <c r="K72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29.238089444756397</v>
      </c>
      <c r="L7208" s="5">
        <f>TablaDatos[[#This Row],[IMC_raw]]/1000000000000000</f>
        <v>0.29238089444756399</v>
      </c>
      <c r="M7208" s="2">
        <v>292380894447564</v>
      </c>
      <c r="N72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8" s="13">
        <f t="shared" si="112"/>
        <v>7207</v>
      </c>
      <c r="P7208" s="2" t="str">
        <f>IF(TablaDatos[[#This Row],[Diabetes]]=0,"No","Si")</f>
        <v>Si</v>
      </c>
      <c r="Q7208">
        <v>1</v>
      </c>
      <c r="R7208">
        <f>TablaDatos[[#This Row],[Aux2]]/10000000000000</f>
        <v>2414.1608093782902</v>
      </c>
      <c r="S7208" s="1">
        <v>2.41416080937829E+16</v>
      </c>
      <c r="T7208" s="7">
        <f>TablaDatos[[#This Row],[Aux3]]/100000000000000</f>
        <v>25.838620088712499</v>
      </c>
      <c r="U7208" s="1">
        <v>2583862008871250</v>
      </c>
      <c r="V7208">
        <v>149.9</v>
      </c>
      <c r="W7208">
        <v>98.8</v>
      </c>
    </row>
    <row r="7209" spans="1:23">
      <c r="A7209">
        <v>2016</v>
      </c>
      <c r="B7209">
        <v>70</v>
      </c>
      <c r="C7209" t="s">
        <v>23</v>
      </c>
      <c r="D7209" t="s">
        <v>27</v>
      </c>
      <c r="E7209" t="s">
        <v>31</v>
      </c>
      <c r="F7209" t="s">
        <v>19</v>
      </c>
      <c r="G7209" t="s">
        <v>25</v>
      </c>
      <c r="H7209" s="3">
        <v>15798.3</v>
      </c>
      <c r="I7209" t="s">
        <v>19</v>
      </c>
      <c r="J7209" t="s">
        <v>19</v>
      </c>
      <c r="K72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29.229906934785799</v>
      </c>
      <c r="L7209" s="5">
        <f>TablaDatos[[#This Row],[IMC_raw]]/1000000000000000</f>
        <v>29.229906934785799</v>
      </c>
      <c r="M7209" s="2">
        <v>2.92299069347858E+16</v>
      </c>
      <c r="N72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09" s="13">
        <f t="shared" si="112"/>
        <v>7208</v>
      </c>
      <c r="P7209" s="2" t="str">
        <f>IF(TablaDatos[[#This Row],[Diabetes]]=0,"No","Si")</f>
        <v>No</v>
      </c>
      <c r="Q7209">
        <v>0</v>
      </c>
      <c r="R7209">
        <f>TablaDatos[[#This Row],[Aux2]]/10000000000000</f>
        <v>2006.5731435928401</v>
      </c>
      <c r="S7209" s="1">
        <v>2.00657314359284E+16</v>
      </c>
      <c r="T7209" s="7">
        <f>TablaDatos[[#This Row],[Aux3]]/100000000000000</f>
        <v>238.99779108962099</v>
      </c>
      <c r="U7209" s="1">
        <v>2.38997791089621E+16</v>
      </c>
      <c r="V7209">
        <v>174.3</v>
      </c>
      <c r="W7209">
        <v>100.8</v>
      </c>
    </row>
    <row r="7210" spans="1:23">
      <c r="A7210">
        <v>2016</v>
      </c>
      <c r="B7210">
        <v>59</v>
      </c>
      <c r="C7210" t="s">
        <v>23</v>
      </c>
      <c r="D7210" t="s">
        <v>27</v>
      </c>
      <c r="E7210" t="s">
        <v>18</v>
      </c>
      <c r="F7210" t="s">
        <v>24</v>
      </c>
      <c r="G7210" t="s">
        <v>28</v>
      </c>
      <c r="H7210" s="3">
        <v>16541.22</v>
      </c>
      <c r="I7210" t="s">
        <v>21</v>
      </c>
      <c r="J7210" t="s">
        <v>18</v>
      </c>
      <c r="K72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29.184999456651898</v>
      </c>
      <c r="L7210" s="6">
        <f>TablaDatos[[#This Row],[IMC_raw]]/1000000000000000</f>
        <v>2.9184999456651899</v>
      </c>
      <c r="M7210" s="2">
        <v>2918499945665190</v>
      </c>
      <c r="N72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0" s="13">
        <f t="shared" si="112"/>
        <v>7209</v>
      </c>
      <c r="P7210" s="2" t="str">
        <f>IF(TablaDatos[[#This Row],[Diabetes]]=0,"No","Si")</f>
        <v>No</v>
      </c>
      <c r="Q7210">
        <v>0</v>
      </c>
      <c r="R7210">
        <f>TablaDatos[[#This Row],[Aux2]]/10000000000000</f>
        <v>2213.36270483303</v>
      </c>
      <c r="S7210" s="1">
        <v>2.21336270483303E+16</v>
      </c>
      <c r="T7210" s="7">
        <f>TablaDatos[[#This Row],[Aux3]]/100000000000000</f>
        <v>228.813178057177</v>
      </c>
      <c r="U7210" s="1">
        <v>2.28813178057177E+16</v>
      </c>
      <c r="V7210">
        <v>159.69999999999999</v>
      </c>
      <c r="W7210">
        <v>91.9</v>
      </c>
    </row>
    <row r="7211" spans="1:23">
      <c r="A7211">
        <v>2016</v>
      </c>
      <c r="B7211">
        <v>42</v>
      </c>
      <c r="C7211" t="s">
        <v>16</v>
      </c>
      <c r="D7211" t="s">
        <v>27</v>
      </c>
      <c r="E7211" t="s">
        <v>18</v>
      </c>
      <c r="F7211" t="s">
        <v>24</v>
      </c>
      <c r="G7211" t="s">
        <v>39</v>
      </c>
      <c r="H7211" s="3">
        <v>27796.81</v>
      </c>
      <c r="I7211" t="s">
        <v>21</v>
      </c>
      <c r="J7211" t="s">
        <v>18</v>
      </c>
      <c r="K72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29.184930318583799</v>
      </c>
      <c r="L7211" s="5">
        <f>TablaDatos[[#This Row],[IMC_raw]]/1000000000000000</f>
        <v>29.184930318583799</v>
      </c>
      <c r="M7211" s="2">
        <v>2.91849303185838E+16</v>
      </c>
      <c r="N72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1" s="13">
        <f t="shared" si="112"/>
        <v>7210</v>
      </c>
      <c r="P7211" s="2" t="str">
        <f>IF(TablaDatos[[#This Row],[Diabetes]]=0,"No","Si")</f>
        <v>No</v>
      </c>
      <c r="Q7211">
        <v>0</v>
      </c>
      <c r="R7211">
        <f>TablaDatos[[#This Row],[Aux2]]/10000000000000</f>
        <v>20.574190405918099</v>
      </c>
      <c r="S7211" s="1">
        <v>205741904059181</v>
      </c>
      <c r="T7211" s="7">
        <f>TablaDatos[[#This Row],[Aux3]]/100000000000000</f>
        <v>239.085588890309</v>
      </c>
      <c r="U7211" s="1">
        <v>2.39085588890309E+16</v>
      </c>
      <c r="V7211">
        <v>147.69999999999999</v>
      </c>
      <c r="W7211">
        <v>92.2</v>
      </c>
    </row>
    <row r="7212" spans="1:23">
      <c r="A7212">
        <v>2016</v>
      </c>
      <c r="B7212">
        <v>63</v>
      </c>
      <c r="C7212" t="s">
        <v>16</v>
      </c>
      <c r="D7212" t="s">
        <v>29</v>
      </c>
      <c r="E7212" t="s">
        <v>18</v>
      </c>
      <c r="F7212" t="s">
        <v>24</v>
      </c>
      <c r="G7212" t="s">
        <v>28</v>
      </c>
      <c r="H7212" s="3">
        <v>23386.97</v>
      </c>
      <c r="I7212" t="s">
        <v>21</v>
      </c>
      <c r="J7212" t="s">
        <v>18</v>
      </c>
      <c r="K72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29.1669785894005</v>
      </c>
      <c r="L7212" s="6">
        <f>TablaDatos[[#This Row],[IMC_raw]]/100000000000000</f>
        <v>29.1669785894005</v>
      </c>
      <c r="M7212" s="2">
        <v>2916697858940050</v>
      </c>
      <c r="N72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2" s="13">
        <f t="shared" si="112"/>
        <v>7211</v>
      </c>
      <c r="P7212" s="2" t="str">
        <f>IF(TablaDatos[[#This Row],[Diabetes]]=0,"No","Si")</f>
        <v>No</v>
      </c>
      <c r="Q7212">
        <v>0</v>
      </c>
      <c r="R7212">
        <f>TablaDatos[[#This Row],[Aux2]]/10000000000000</f>
        <v>2245.86697506567</v>
      </c>
      <c r="S7212" s="1">
        <v>2.24586697506567E+16</v>
      </c>
      <c r="T7212" s="7">
        <f>TablaDatos[[#This Row],[Aux3]]/100000000000000</f>
        <v>25.3478055060998</v>
      </c>
      <c r="U7212" s="1">
        <v>2534780550609980</v>
      </c>
      <c r="V7212">
        <v>161.30000000000001</v>
      </c>
      <c r="W7212">
        <v>94.1</v>
      </c>
    </row>
    <row r="7213" spans="1:23">
      <c r="A7213">
        <v>2016</v>
      </c>
      <c r="B7213">
        <v>54</v>
      </c>
      <c r="C7213" t="s">
        <v>23</v>
      </c>
      <c r="D7213" t="s">
        <v>42</v>
      </c>
      <c r="E7213" t="s">
        <v>21</v>
      </c>
      <c r="F7213" t="s">
        <v>24</v>
      </c>
      <c r="G7213" t="s">
        <v>20</v>
      </c>
      <c r="H7213" s="3">
        <v>19963.23</v>
      </c>
      <c r="I7213" t="s">
        <v>21</v>
      </c>
      <c r="J7213" t="s">
        <v>19</v>
      </c>
      <c r="K72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29.158626399841999</v>
      </c>
      <c r="L7213" s="5">
        <f>TablaDatos[[#This Row],[IMC_raw]]/1000000000000000</f>
        <v>29.158626399841999</v>
      </c>
      <c r="M7213" s="2">
        <v>2.9158626399842E+16</v>
      </c>
      <c r="N72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3" s="13">
        <f t="shared" si="112"/>
        <v>7212</v>
      </c>
      <c r="P7213" s="2" t="str">
        <f>IF(TablaDatos[[#This Row],[Diabetes]]=0,"No","Si")</f>
        <v>No</v>
      </c>
      <c r="Q7213">
        <v>0</v>
      </c>
      <c r="R7213">
        <f>TablaDatos[[#This Row],[Aux2]]/10000000000000</f>
        <v>2195.0687308776101</v>
      </c>
      <c r="S7213" s="1">
        <v>2.19506873087761E+16</v>
      </c>
      <c r="T7213" s="7">
        <f>TablaDatos[[#This Row],[Aux3]]/100000000000000</f>
        <v>23.9994551771623</v>
      </c>
      <c r="U7213" s="1">
        <v>2399945517716230</v>
      </c>
      <c r="V7213">
        <v>151.5</v>
      </c>
      <c r="W7213">
        <v>90.7</v>
      </c>
    </row>
    <row r="7214" spans="1:23">
      <c r="A7214">
        <v>2016</v>
      </c>
      <c r="B7214">
        <v>47</v>
      </c>
      <c r="C7214" t="s">
        <v>16</v>
      </c>
      <c r="D7214" t="s">
        <v>37</v>
      </c>
      <c r="E7214" t="s">
        <v>18</v>
      </c>
      <c r="F7214" t="s">
        <v>35</v>
      </c>
      <c r="G7214" t="s">
        <v>20</v>
      </c>
      <c r="H7214" s="3">
        <v>11937.22</v>
      </c>
      <c r="I7214" t="s">
        <v>19</v>
      </c>
      <c r="J7214" t="s">
        <v>18</v>
      </c>
      <c r="K72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29.1152977062122</v>
      </c>
      <c r="L7214" s="5">
        <f>TablaDatos[[#This Row],[IMC_raw]]/1000000000000000</f>
        <v>2.91152977062122</v>
      </c>
      <c r="M7214" s="2">
        <v>2911529770621220</v>
      </c>
      <c r="N72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4" s="13">
        <f t="shared" si="112"/>
        <v>7213</v>
      </c>
      <c r="P7214" s="2" t="str">
        <f>IF(TablaDatos[[#This Row],[Diabetes]]=0,"No","Si")</f>
        <v>No</v>
      </c>
      <c r="Q7214">
        <v>0</v>
      </c>
      <c r="R7214">
        <f>TablaDatos[[#This Row],[Aux2]]/10000000000000</f>
        <v>199.31094376331799</v>
      </c>
      <c r="S7214" s="1">
        <v>1993109437633180</v>
      </c>
      <c r="T7214" s="7">
        <f>TablaDatos[[#This Row],[Aux3]]/100000000000000</f>
        <v>207.92154014294999</v>
      </c>
      <c r="U7214" s="1">
        <v>2.0792154014295E+16</v>
      </c>
      <c r="V7214">
        <v>152.9</v>
      </c>
      <c r="W7214">
        <v>89.4</v>
      </c>
    </row>
    <row r="7215" spans="1:23">
      <c r="A7215">
        <v>2016</v>
      </c>
      <c r="B7215">
        <v>51</v>
      </c>
      <c r="C7215" t="s">
        <v>23</v>
      </c>
      <c r="D7215" t="s">
        <v>72</v>
      </c>
      <c r="E7215" t="s">
        <v>18</v>
      </c>
      <c r="F7215" t="s">
        <v>19</v>
      </c>
      <c r="G7215" t="s">
        <v>20</v>
      </c>
      <c r="H7215" s="3">
        <v>21297.52</v>
      </c>
      <c r="I7215" t="s">
        <v>19</v>
      </c>
      <c r="J7215" t="s">
        <v>18</v>
      </c>
      <c r="K72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29.098725863400102</v>
      </c>
      <c r="L7215" s="5">
        <f>TablaDatos[[#This Row],[IMC_raw]]/1000000000000000</f>
        <v>29.098725863400102</v>
      </c>
      <c r="M7215" s="2">
        <v>2.90987258634001E+16</v>
      </c>
      <c r="N72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5" s="13">
        <f t="shared" si="112"/>
        <v>7214</v>
      </c>
      <c r="P7215" s="2" t="str">
        <f>IF(TablaDatos[[#This Row],[Diabetes]]=0,"No","Si")</f>
        <v>No</v>
      </c>
      <c r="Q7215">
        <v>0</v>
      </c>
      <c r="R7215">
        <f>TablaDatos[[#This Row],[Aux2]]/10000000000000</f>
        <v>1675.24055561717</v>
      </c>
      <c r="S7215" s="1">
        <v>1.67524055561717E+16</v>
      </c>
      <c r="T7215" s="7">
        <f>TablaDatos[[#This Row],[Aux3]]/100000000000000</f>
        <v>173.905037405808</v>
      </c>
      <c r="U7215" s="1">
        <v>1.73905037405808E+16</v>
      </c>
      <c r="V7215">
        <v>126.2</v>
      </c>
      <c r="W7215">
        <v>88.6</v>
      </c>
    </row>
    <row r="7216" spans="1:23">
      <c r="A7216">
        <v>2016</v>
      </c>
      <c r="B7216">
        <v>69</v>
      </c>
      <c r="C7216" t="s">
        <v>16</v>
      </c>
      <c r="D7216" t="s">
        <v>32</v>
      </c>
      <c r="E7216" t="s">
        <v>18</v>
      </c>
      <c r="F7216" t="s">
        <v>19</v>
      </c>
      <c r="G7216" t="s">
        <v>25</v>
      </c>
      <c r="H7216" s="3">
        <v>21991.93</v>
      </c>
      <c r="I7216" t="s">
        <v>19</v>
      </c>
      <c r="J7216" t="s">
        <v>22</v>
      </c>
      <c r="K72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29.096178722070299</v>
      </c>
      <c r="L7216" s="5">
        <f>TablaDatos[[#This Row],[IMC_raw]]/1000000000000000</f>
        <v>2.9096178722070301</v>
      </c>
      <c r="M7216" s="2">
        <v>2909617872207030</v>
      </c>
      <c r="N72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6" s="13">
        <f t="shared" si="112"/>
        <v>7215</v>
      </c>
      <c r="P7216" s="2" t="str">
        <f>IF(TablaDatos[[#This Row],[Diabetes]]=0,"No","Si")</f>
        <v>No</v>
      </c>
      <c r="Q7216">
        <v>0</v>
      </c>
      <c r="R7216">
        <f>TablaDatos[[#This Row],[Aux2]]/10000000000000</f>
        <v>184.687042866262</v>
      </c>
      <c r="S7216" s="1">
        <v>1846870428662620</v>
      </c>
      <c r="T7216" s="7">
        <f>TablaDatos[[#This Row],[Aux3]]/100000000000000</f>
        <v>232.94849557016099</v>
      </c>
      <c r="U7216" s="1">
        <v>2.32948495570161E+16</v>
      </c>
      <c r="V7216">
        <v>160.69999999999999</v>
      </c>
      <c r="W7216">
        <v>91.6</v>
      </c>
    </row>
    <row r="7217" spans="1:23">
      <c r="A7217">
        <v>2016</v>
      </c>
      <c r="B7217">
        <v>55</v>
      </c>
      <c r="C7217" t="s">
        <v>16</v>
      </c>
      <c r="D7217" t="s">
        <v>29</v>
      </c>
      <c r="E7217" t="s">
        <v>21</v>
      </c>
      <c r="F7217" t="s">
        <v>24</v>
      </c>
      <c r="G7217" t="s">
        <v>28</v>
      </c>
      <c r="H7217" s="3">
        <v>20127.71</v>
      </c>
      <c r="I7217" t="s">
        <v>19</v>
      </c>
      <c r="J7217" t="s">
        <v>22</v>
      </c>
      <c r="K72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29.0819426676494</v>
      </c>
      <c r="L7217" s="5">
        <f>TablaDatos[[#This Row],[IMC_raw]]/1000000000000000</f>
        <v>29.0819426676494</v>
      </c>
      <c r="M7217" s="2">
        <v>2.90819426676494E+16</v>
      </c>
      <c r="N72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7" s="13">
        <f t="shared" si="112"/>
        <v>7216</v>
      </c>
      <c r="P7217" s="2" t="str">
        <f>IF(TablaDatos[[#This Row],[Diabetes]]=0,"No","Si")</f>
        <v>No</v>
      </c>
      <c r="Q7217">
        <v>0</v>
      </c>
      <c r="R7217">
        <f>TablaDatos[[#This Row],[Aux2]]/10000000000000</f>
        <v>2065.5288065908899</v>
      </c>
      <c r="S7217" s="1">
        <v>2.06552880659089E+16</v>
      </c>
      <c r="T7217" s="7">
        <f>TablaDatos[[#This Row],[Aux3]]/100000000000000</f>
        <v>235.317219753416</v>
      </c>
      <c r="U7217" s="1">
        <v>2.35317219753416E+16</v>
      </c>
      <c r="V7217">
        <v>155.4</v>
      </c>
      <c r="W7217">
        <v>99.7</v>
      </c>
    </row>
    <row r="7218" spans="1:23">
      <c r="A7218">
        <v>2016</v>
      </c>
      <c r="B7218">
        <v>66</v>
      </c>
      <c r="C7218" t="s">
        <v>23</v>
      </c>
      <c r="D7218" t="s">
        <v>34</v>
      </c>
      <c r="E7218" t="s">
        <v>18</v>
      </c>
      <c r="F7218" t="s">
        <v>35</v>
      </c>
      <c r="G7218" t="s">
        <v>25</v>
      </c>
      <c r="H7218" s="3">
        <v>17606.53</v>
      </c>
      <c r="I7218" t="s">
        <v>19</v>
      </c>
      <c r="J7218" t="s">
        <v>22</v>
      </c>
      <c r="K72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29.0790381954642</v>
      </c>
      <c r="L7218" s="5">
        <f>TablaDatos[[#This Row],[IMC_raw]]/1000000000000000</f>
        <v>29.0790381954642</v>
      </c>
      <c r="M7218" s="2">
        <v>2.90790381954642E+16</v>
      </c>
      <c r="N72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8" s="13">
        <f t="shared" si="112"/>
        <v>7217</v>
      </c>
      <c r="P7218" s="2" t="str">
        <f>IF(TablaDatos[[#This Row],[Diabetes]]=0,"No","Si")</f>
        <v>No</v>
      </c>
      <c r="Q7218">
        <v>0</v>
      </c>
      <c r="R7218">
        <f>TablaDatos[[#This Row],[Aux2]]/10000000000000</f>
        <v>195.87045558156399</v>
      </c>
      <c r="S7218" s="1">
        <v>1958704555815640</v>
      </c>
      <c r="T7218" s="7">
        <f>TablaDatos[[#This Row],[Aux3]]/100000000000000</f>
        <v>192.525758282032</v>
      </c>
      <c r="U7218" s="1">
        <v>1.92525758282032E+16</v>
      </c>
      <c r="V7218">
        <v>153.19999999999999</v>
      </c>
      <c r="W7218">
        <v>95.4</v>
      </c>
    </row>
    <row r="7219" spans="1:23">
      <c r="A7219">
        <v>2016</v>
      </c>
      <c r="B7219">
        <v>56</v>
      </c>
      <c r="C7219" t="s">
        <v>16</v>
      </c>
      <c r="D7219" t="s">
        <v>73</v>
      </c>
      <c r="E7219" t="s">
        <v>21</v>
      </c>
      <c r="F7219" t="s">
        <v>24</v>
      </c>
      <c r="G7219" t="s">
        <v>28</v>
      </c>
      <c r="H7219" s="3">
        <v>15427.16</v>
      </c>
      <c r="I7219" t="s">
        <v>21</v>
      </c>
      <c r="J7219" t="s">
        <v>21</v>
      </c>
      <c r="K72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29.068201347963097</v>
      </c>
      <c r="L7219" s="5">
        <f>TablaDatos[[#This Row],[IMC_raw]]/1000000000000000</f>
        <v>2.9068201347963099</v>
      </c>
      <c r="M7219" s="2">
        <v>2906820134796310</v>
      </c>
      <c r="N72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19" s="13">
        <f t="shared" si="112"/>
        <v>7218</v>
      </c>
      <c r="P7219" s="2" t="str">
        <f>IF(TablaDatos[[#This Row],[Diabetes]]=0,"No","Si")</f>
        <v>No</v>
      </c>
      <c r="Q7219">
        <v>0</v>
      </c>
      <c r="R7219">
        <f>TablaDatos[[#This Row],[Aux2]]/10000000000000</f>
        <v>241.640884122534</v>
      </c>
      <c r="S7219" s="1">
        <v>2416408841225340</v>
      </c>
      <c r="T7219" s="7">
        <f>TablaDatos[[#This Row],[Aux3]]/100000000000000</f>
        <v>28.6637947623428</v>
      </c>
      <c r="U7219" s="1">
        <v>2866379476234280</v>
      </c>
      <c r="V7219">
        <v>161</v>
      </c>
      <c r="W7219">
        <v>100.8</v>
      </c>
    </row>
    <row r="7220" spans="1:23">
      <c r="A7220">
        <v>2016</v>
      </c>
      <c r="B7220">
        <v>62</v>
      </c>
      <c r="C7220" t="s">
        <v>23</v>
      </c>
      <c r="D7220" t="s">
        <v>72</v>
      </c>
      <c r="E7220" t="s">
        <v>18</v>
      </c>
      <c r="F7220" t="s">
        <v>24</v>
      </c>
      <c r="G7220" t="s">
        <v>28</v>
      </c>
      <c r="H7220" s="3">
        <v>11329.63</v>
      </c>
      <c r="I7220" t="s">
        <v>19</v>
      </c>
      <c r="J7220" t="s">
        <v>22</v>
      </c>
      <c r="K72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29.065547257370298</v>
      </c>
      <c r="L7220" s="5">
        <f>TablaDatos[[#This Row],[IMC_raw]]/1000000000000000</f>
        <v>2.9065547257370299</v>
      </c>
      <c r="M7220" s="2">
        <v>2906554725737030</v>
      </c>
      <c r="N72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0" s="13">
        <f t="shared" si="112"/>
        <v>7219</v>
      </c>
      <c r="P7220" s="2" t="str">
        <f>IF(TablaDatos[[#This Row],[Diabetes]]=0,"No","Si")</f>
        <v>No</v>
      </c>
      <c r="Q7220">
        <v>0</v>
      </c>
      <c r="R7220">
        <f>TablaDatos[[#This Row],[Aux2]]/10000000000000</f>
        <v>232.580585540192</v>
      </c>
      <c r="S7220" s="1">
        <v>2325805855401920</v>
      </c>
      <c r="T7220" s="7">
        <f>TablaDatos[[#This Row],[Aux3]]/100000000000000</f>
        <v>237.06501315914301</v>
      </c>
      <c r="U7220" s="1">
        <v>2.37065013159143E+16</v>
      </c>
      <c r="V7220">
        <v>146.5</v>
      </c>
      <c r="W7220">
        <v>95.9</v>
      </c>
    </row>
    <row r="7221" spans="1:23">
      <c r="A7221">
        <v>2016</v>
      </c>
      <c r="B7221">
        <v>61</v>
      </c>
      <c r="C7221" t="s">
        <v>16</v>
      </c>
      <c r="D7221" t="s">
        <v>17</v>
      </c>
      <c r="E7221" t="s">
        <v>21</v>
      </c>
      <c r="F7221" t="s">
        <v>24</v>
      </c>
      <c r="G7221" t="s">
        <v>28</v>
      </c>
      <c r="H7221" s="3">
        <v>23186.5</v>
      </c>
      <c r="I7221" t="s">
        <v>21</v>
      </c>
      <c r="J7221" t="s">
        <v>18</v>
      </c>
      <c r="K72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29.054640376115898</v>
      </c>
      <c r="L7221" s="6">
        <f>TablaDatos[[#This Row],[IMC_raw]]/1000000000000000</f>
        <v>29.054640376115898</v>
      </c>
      <c r="M7221" s="2">
        <v>2.90546403761159E+16</v>
      </c>
      <c r="N72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1" s="13">
        <f t="shared" si="112"/>
        <v>7220</v>
      </c>
      <c r="P7221" s="2" t="str">
        <f>IF(TablaDatos[[#This Row],[Diabetes]]=0,"No","Si")</f>
        <v>Si</v>
      </c>
      <c r="Q7221">
        <v>1</v>
      </c>
      <c r="R7221">
        <f>TablaDatos[[#This Row],[Aux2]]/10000000000000</f>
        <v>25.277991316858898</v>
      </c>
      <c r="S7221" s="1">
        <v>252779913168589</v>
      </c>
      <c r="T7221" s="7">
        <f>TablaDatos[[#This Row],[Aux3]]/100000000000000</f>
        <v>25.3340976852223</v>
      </c>
      <c r="U7221" s="1">
        <v>2533409768522230</v>
      </c>
      <c r="V7221">
        <v>165.8</v>
      </c>
      <c r="W7221">
        <v>99.8</v>
      </c>
    </row>
    <row r="7222" spans="1:23">
      <c r="A7222">
        <v>2016</v>
      </c>
      <c r="B7222">
        <v>55</v>
      </c>
      <c r="C7222" t="s">
        <v>23</v>
      </c>
      <c r="D7222" t="s">
        <v>73</v>
      </c>
      <c r="E7222" t="s">
        <v>19</v>
      </c>
      <c r="F7222" t="s">
        <v>40</v>
      </c>
      <c r="G7222" t="s">
        <v>28</v>
      </c>
      <c r="H7222" s="3">
        <v>27259.74</v>
      </c>
      <c r="I7222" t="s">
        <v>19</v>
      </c>
      <c r="J7222" t="s">
        <v>18</v>
      </c>
      <c r="K72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29.0085455140436</v>
      </c>
      <c r="L7222" s="5">
        <f>TablaDatos[[#This Row],[IMC_raw]]/1000000000000000</f>
        <v>29.0085455140436</v>
      </c>
      <c r="M7222" s="2">
        <v>2.90085455140436E+16</v>
      </c>
      <c r="N72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2" s="13">
        <f t="shared" si="112"/>
        <v>7221</v>
      </c>
      <c r="P7222" s="2" t="str">
        <f>IF(TablaDatos[[#This Row],[Diabetes]]=0,"No","Si")</f>
        <v>No</v>
      </c>
      <c r="Q7222">
        <v>0</v>
      </c>
      <c r="R7222">
        <f>TablaDatos[[#This Row],[Aux2]]/10000000000000</f>
        <v>2008.1649845950801</v>
      </c>
      <c r="S7222" s="1">
        <v>2.00816498459508E+16</v>
      </c>
      <c r="T7222" s="7">
        <f>TablaDatos[[#This Row],[Aux3]]/100000000000000</f>
        <v>207.54101213419401</v>
      </c>
      <c r="U7222" s="1">
        <v>2.07541012134194E+16</v>
      </c>
      <c r="V7222">
        <v>158.5</v>
      </c>
      <c r="W7222">
        <v>95.4</v>
      </c>
    </row>
    <row r="7223" spans="1:23">
      <c r="A7223">
        <v>2016</v>
      </c>
      <c r="B7223">
        <v>52</v>
      </c>
      <c r="C7223" t="s">
        <v>16</v>
      </c>
      <c r="D7223" t="s">
        <v>74</v>
      </c>
      <c r="E7223" t="s">
        <v>18</v>
      </c>
      <c r="F7223" t="s">
        <v>19</v>
      </c>
      <c r="G7223" t="s">
        <v>20</v>
      </c>
      <c r="H7223" s="3">
        <v>28880.15</v>
      </c>
      <c r="I7223" t="s">
        <v>21</v>
      </c>
      <c r="J7223" t="s">
        <v>18</v>
      </c>
      <c r="K72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29.007864296051199</v>
      </c>
      <c r="L7223" s="5">
        <f>TablaDatos[[#This Row],[IMC_raw]]/1000000000000000</f>
        <v>2.90078642960512</v>
      </c>
      <c r="M7223" s="2">
        <v>2900786429605120</v>
      </c>
      <c r="N72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3" s="13">
        <f t="shared" si="112"/>
        <v>7222</v>
      </c>
      <c r="P7223" s="2" t="str">
        <f>IF(TablaDatos[[#This Row],[Diabetes]]=0,"No","Si")</f>
        <v>No</v>
      </c>
      <c r="Q7223">
        <v>0</v>
      </c>
      <c r="R7223">
        <f>TablaDatos[[#This Row],[Aux2]]/10000000000000</f>
        <v>226.76698231260201</v>
      </c>
      <c r="S7223" s="1">
        <v>2267669823126020</v>
      </c>
      <c r="T7223" s="7">
        <f>TablaDatos[[#This Row],[Aux3]]/100000000000000</f>
        <v>26.661423840795202</v>
      </c>
      <c r="U7223" s="1">
        <v>2666142384079520</v>
      </c>
      <c r="V7223">
        <v>138.6</v>
      </c>
      <c r="W7223">
        <v>88.2</v>
      </c>
    </row>
    <row r="7224" spans="1:23">
      <c r="A7224">
        <v>2016</v>
      </c>
      <c r="B7224">
        <v>43</v>
      </c>
      <c r="C7224" t="s">
        <v>16</v>
      </c>
      <c r="D7224" t="s">
        <v>17</v>
      </c>
      <c r="E7224" t="s">
        <v>18</v>
      </c>
      <c r="F7224" t="s">
        <v>19</v>
      </c>
      <c r="G7224" t="s">
        <v>39</v>
      </c>
      <c r="H7224" s="3">
        <v>28044.959999999999</v>
      </c>
      <c r="I7224" t="s">
        <v>19</v>
      </c>
      <c r="J7224" t="s">
        <v>18</v>
      </c>
      <c r="K72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28.9991816831403</v>
      </c>
      <c r="L7224" s="6">
        <f>TablaDatos[[#This Row],[IMC_raw]]/1000000000000000</f>
        <v>28.9991816831403</v>
      </c>
      <c r="M7224" s="2">
        <v>2.89991816831403E+16</v>
      </c>
      <c r="N72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4" s="13">
        <f t="shared" si="112"/>
        <v>7223</v>
      </c>
      <c r="P7224" s="2" t="str">
        <f>IF(TablaDatos[[#This Row],[Diabetes]]=0,"No","Si")</f>
        <v>No</v>
      </c>
      <c r="Q7224">
        <v>0</v>
      </c>
      <c r="R7224">
        <f>TablaDatos[[#This Row],[Aux2]]/10000000000000</f>
        <v>2051.7074913379902</v>
      </c>
      <c r="S7224" s="1">
        <v>2.05170749133799E+16</v>
      </c>
      <c r="T7224" s="7">
        <f>TablaDatos[[#This Row],[Aux3]]/100000000000000</f>
        <v>244.91834529651899</v>
      </c>
      <c r="U7224" s="1">
        <v>2.44918345296519E+16</v>
      </c>
      <c r="V7224">
        <v>145.80000000000001</v>
      </c>
      <c r="W7224">
        <v>91.6</v>
      </c>
    </row>
    <row r="7225" spans="1:23">
      <c r="A7225">
        <v>2016</v>
      </c>
      <c r="B7225">
        <v>59</v>
      </c>
      <c r="C7225" t="s">
        <v>23</v>
      </c>
      <c r="D7225" t="s">
        <v>73</v>
      </c>
      <c r="E7225" t="s">
        <v>18</v>
      </c>
      <c r="F7225" t="s">
        <v>35</v>
      </c>
      <c r="G7225" t="s">
        <v>28</v>
      </c>
      <c r="H7225" s="3">
        <v>34165.839999999997</v>
      </c>
      <c r="I7225" t="s">
        <v>21</v>
      </c>
      <c r="J7225" t="s">
        <v>21</v>
      </c>
      <c r="K72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28.976104750468501</v>
      </c>
      <c r="L7225" s="6">
        <f>TablaDatos[[#This Row],[IMC_raw]]/1000000000000000</f>
        <v>28.976104750468501</v>
      </c>
      <c r="M7225" s="2">
        <v>2.89761047504685E+16</v>
      </c>
      <c r="N72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5" s="13">
        <f t="shared" si="112"/>
        <v>7224</v>
      </c>
      <c r="P7225" s="2" t="str">
        <f>IF(TablaDatos[[#This Row],[Diabetes]]=0,"No","Si")</f>
        <v>No</v>
      </c>
      <c r="Q7225">
        <v>0</v>
      </c>
      <c r="R7225">
        <f>TablaDatos[[#This Row],[Aux2]]/10000000000000</f>
        <v>2192.4922150542902</v>
      </c>
      <c r="S7225" s="1">
        <v>2.19249221505429E+16</v>
      </c>
      <c r="T7225" s="7">
        <f>TablaDatos[[#This Row],[Aux3]]/100000000000000</f>
        <v>23.4016096718961</v>
      </c>
      <c r="U7225" s="1">
        <v>2340160967189610</v>
      </c>
      <c r="V7225">
        <v>155.30000000000001</v>
      </c>
      <c r="W7225">
        <v>89.6</v>
      </c>
    </row>
    <row r="7226" spans="1:23">
      <c r="A7226">
        <v>2016</v>
      </c>
      <c r="B7226">
        <v>74</v>
      </c>
      <c r="C7226" t="s">
        <v>23</v>
      </c>
      <c r="D7226" t="s">
        <v>29</v>
      </c>
      <c r="E7226" t="s">
        <v>21</v>
      </c>
      <c r="F7226" t="s">
        <v>19</v>
      </c>
      <c r="G7226" t="s">
        <v>25</v>
      </c>
      <c r="H7226" s="3">
        <v>8794.32</v>
      </c>
      <c r="I7226" t="s">
        <v>19</v>
      </c>
      <c r="J7226" t="s">
        <v>22</v>
      </c>
      <c r="K72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28.970760409791399</v>
      </c>
      <c r="L7226" s="5">
        <f>TablaDatos[[#This Row],[IMC_raw]]/1000000000000000</f>
        <v>28.970760409791399</v>
      </c>
      <c r="M7226" s="2">
        <v>2.89707604097914E+16</v>
      </c>
      <c r="N72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6" s="13">
        <f t="shared" si="112"/>
        <v>7225</v>
      </c>
      <c r="P7226" s="2" t="str">
        <f>IF(TablaDatos[[#This Row],[Diabetes]]=0,"No","Si")</f>
        <v>No</v>
      </c>
      <c r="Q7226">
        <v>0</v>
      </c>
      <c r="R7226">
        <f>TablaDatos[[#This Row],[Aux2]]/10000000000000</f>
        <v>2041.6716796483699</v>
      </c>
      <c r="S7226" s="1">
        <v>2.04167167964837E+16</v>
      </c>
      <c r="T7226" s="7">
        <f>TablaDatos[[#This Row],[Aux3]]/100000000000000</f>
        <v>210.964587877235</v>
      </c>
      <c r="U7226" s="1">
        <v>2.10964587877235E+16</v>
      </c>
      <c r="V7226">
        <v>162.9</v>
      </c>
      <c r="W7226">
        <v>97.1</v>
      </c>
    </row>
    <row r="7227" spans="1:23">
      <c r="A7227">
        <v>2016</v>
      </c>
      <c r="B7227">
        <v>53</v>
      </c>
      <c r="C7227" t="s">
        <v>16</v>
      </c>
      <c r="D7227" t="s">
        <v>29</v>
      </c>
      <c r="E7227" t="s">
        <v>18</v>
      </c>
      <c r="F7227" t="s">
        <v>19</v>
      </c>
      <c r="G7227" t="s">
        <v>20</v>
      </c>
      <c r="H7227" s="3">
        <v>11257.31</v>
      </c>
      <c r="I7227" t="s">
        <v>19</v>
      </c>
      <c r="J7227" t="s">
        <v>22</v>
      </c>
      <c r="K72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28.964400391351298</v>
      </c>
      <c r="L7227" s="6">
        <f>TablaDatos[[#This Row],[IMC_raw]]/1000000000000000</f>
        <v>2.8964400391351299</v>
      </c>
      <c r="M7227" s="2">
        <v>2896440039135130</v>
      </c>
      <c r="N72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7" s="13">
        <f t="shared" si="112"/>
        <v>7226</v>
      </c>
      <c r="P7227" s="2" t="str">
        <f>IF(TablaDatos[[#This Row],[Diabetes]]=0,"No","Si")</f>
        <v>No</v>
      </c>
      <c r="Q7227">
        <v>0</v>
      </c>
      <c r="R7227">
        <f>TablaDatos[[#This Row],[Aux2]]/10000000000000</f>
        <v>199.27290988132</v>
      </c>
      <c r="S7227" s="1">
        <v>1992729098813200</v>
      </c>
      <c r="T7227" s="7">
        <f>TablaDatos[[#This Row],[Aux3]]/100000000000000</f>
        <v>235.21360596963899</v>
      </c>
      <c r="U7227" s="1">
        <v>2.35213605969639E+16</v>
      </c>
      <c r="V7227">
        <v>141.4</v>
      </c>
      <c r="W7227">
        <v>89.6</v>
      </c>
    </row>
    <row r="7228" spans="1:23">
      <c r="A7228">
        <v>2016</v>
      </c>
      <c r="B7228">
        <v>63</v>
      </c>
      <c r="C7228" t="s">
        <v>16</v>
      </c>
      <c r="D7228" t="s">
        <v>29</v>
      </c>
      <c r="E7228" t="s">
        <v>21</v>
      </c>
      <c r="F7228" t="s">
        <v>24</v>
      </c>
      <c r="G7228" t="s">
        <v>28</v>
      </c>
      <c r="H7228" s="3">
        <v>12693.9</v>
      </c>
      <c r="I7228" t="s">
        <v>19</v>
      </c>
      <c r="J7228" t="s">
        <v>18</v>
      </c>
      <c r="K72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28.963008793634401</v>
      </c>
      <c r="L7228" s="5">
        <f>TablaDatos[[#This Row],[IMC_raw]]/1000000000000000</f>
        <v>28.963008793634401</v>
      </c>
      <c r="M7228" s="2">
        <v>2.89630087936344E+16</v>
      </c>
      <c r="N72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8" s="13">
        <f t="shared" si="112"/>
        <v>7227</v>
      </c>
      <c r="P7228" s="2" t="str">
        <f>IF(TablaDatos[[#This Row],[Diabetes]]=0,"No","Si")</f>
        <v>Si</v>
      </c>
      <c r="Q7228">
        <v>1</v>
      </c>
      <c r="R7228">
        <f>TablaDatos[[#This Row],[Aux2]]/10000000000000</f>
        <v>2412.3282186398901</v>
      </c>
      <c r="S7228" s="1">
        <v>2.41232821863989E+16</v>
      </c>
      <c r="T7228" s="7">
        <f>TablaDatos[[#This Row],[Aux3]]/100000000000000</f>
        <v>26.6935677692531</v>
      </c>
      <c r="U7228" s="1">
        <v>2669356776925310</v>
      </c>
      <c r="V7228">
        <v>165.6</v>
      </c>
      <c r="W7228">
        <v>100.6</v>
      </c>
    </row>
    <row r="7229" spans="1:23">
      <c r="A7229">
        <v>2016</v>
      </c>
      <c r="B7229">
        <v>50</v>
      </c>
      <c r="C7229" t="s">
        <v>16</v>
      </c>
      <c r="D7229" t="s">
        <v>17</v>
      </c>
      <c r="E7229" t="s">
        <v>18</v>
      </c>
      <c r="F7229" t="s">
        <v>35</v>
      </c>
      <c r="G7229" t="s">
        <v>20</v>
      </c>
      <c r="H7229" s="3">
        <v>40079.910000000003</v>
      </c>
      <c r="I7229" t="s">
        <v>19</v>
      </c>
      <c r="J7229" t="s">
        <v>18</v>
      </c>
      <c r="K72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28.9401371735208</v>
      </c>
      <c r="L7229" s="6">
        <f>TablaDatos[[#This Row],[IMC_raw]]/1000000000000000</f>
        <v>28.9401371735208</v>
      </c>
      <c r="M7229" s="2">
        <v>2.89401371735208E+16</v>
      </c>
      <c r="N72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29" s="13">
        <f t="shared" si="112"/>
        <v>7228</v>
      </c>
      <c r="P7229" s="2" t="str">
        <f>IF(TablaDatos[[#This Row],[Diabetes]]=0,"No","Si")</f>
        <v>No</v>
      </c>
      <c r="Q7229">
        <v>0</v>
      </c>
      <c r="R7229">
        <f>TablaDatos[[#This Row],[Aux2]]/10000000000000</f>
        <v>1723.87124012156</v>
      </c>
      <c r="S7229" s="1">
        <v>1.72387124012156E+16</v>
      </c>
      <c r="T7229" s="7">
        <f>TablaDatos[[#This Row],[Aux3]]/100000000000000</f>
        <v>198.308263584841</v>
      </c>
      <c r="U7229" s="1">
        <v>1.98308263584841E+16</v>
      </c>
      <c r="V7229">
        <v>141.80000000000001</v>
      </c>
      <c r="W7229">
        <v>92.8</v>
      </c>
    </row>
    <row r="7230" spans="1:23">
      <c r="A7230">
        <v>2016</v>
      </c>
      <c r="B7230">
        <v>67</v>
      </c>
      <c r="C7230" t="s">
        <v>23</v>
      </c>
      <c r="D7230" t="s">
        <v>36</v>
      </c>
      <c r="E7230" t="s">
        <v>18</v>
      </c>
      <c r="F7230" t="s">
        <v>19</v>
      </c>
      <c r="G7230" t="s">
        <v>25</v>
      </c>
      <c r="H7230" s="3">
        <v>11425.62</v>
      </c>
      <c r="I7230" t="s">
        <v>21</v>
      </c>
      <c r="J7230" t="s">
        <v>18</v>
      </c>
      <c r="K72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28.9353175223516</v>
      </c>
      <c r="L7230" s="5">
        <f>TablaDatos[[#This Row],[IMC_raw]]/100000000000000</f>
        <v>28.9353175223516</v>
      </c>
      <c r="M7230" s="2">
        <v>2893531752235160</v>
      </c>
      <c r="N72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0" s="13">
        <f t="shared" si="112"/>
        <v>7229</v>
      </c>
      <c r="P7230" s="2" t="str">
        <f>IF(TablaDatos[[#This Row],[Diabetes]]=0,"No","Si")</f>
        <v>Si</v>
      </c>
      <c r="Q7230">
        <v>1</v>
      </c>
      <c r="R7230">
        <f>TablaDatos[[#This Row],[Aux2]]/10000000000000</f>
        <v>2060.5327681092499</v>
      </c>
      <c r="S7230" s="1">
        <v>2.06053276810925E+16</v>
      </c>
      <c r="T7230" s="7">
        <f>TablaDatos[[#This Row],[Aux3]]/100000000000000</f>
        <v>2.6208414832392202</v>
      </c>
      <c r="U7230" s="1">
        <v>262084148323922</v>
      </c>
      <c r="V7230">
        <v>158.6</v>
      </c>
      <c r="W7230">
        <v>98.7</v>
      </c>
    </row>
    <row r="7231" spans="1:23">
      <c r="A7231">
        <v>2016</v>
      </c>
      <c r="B7231">
        <v>59</v>
      </c>
      <c r="C7231" t="s">
        <v>23</v>
      </c>
      <c r="D7231" t="s">
        <v>29</v>
      </c>
      <c r="E7231" t="s">
        <v>18</v>
      </c>
      <c r="F7231" t="s">
        <v>24</v>
      </c>
      <c r="G7231" t="s">
        <v>28</v>
      </c>
      <c r="H7231" s="3">
        <v>22238.87</v>
      </c>
      <c r="I7231" t="s">
        <v>21</v>
      </c>
      <c r="J7231" t="s">
        <v>22</v>
      </c>
      <c r="K7231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28.925672986812</v>
      </c>
      <c r="L7231" s="5">
        <f>TablaDatos[[#This Row],[IMC_raw]]/1000000000000000</f>
        <v>2.8925672986812E-2</v>
      </c>
      <c r="M7231" s="2">
        <v>28925672986812</v>
      </c>
      <c r="N72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1" s="13">
        <f t="shared" si="112"/>
        <v>7230</v>
      </c>
      <c r="P7231" s="2" t="str">
        <f>IF(TablaDatos[[#This Row],[Diabetes]]=0,"No","Si")</f>
        <v>No</v>
      </c>
      <c r="Q7231">
        <v>0</v>
      </c>
      <c r="R7231">
        <f>TablaDatos[[#This Row],[Aux2]]/10000000000000</f>
        <v>233.40304447468</v>
      </c>
      <c r="S7231" s="1">
        <v>2334030444746800</v>
      </c>
      <c r="T7231" s="7">
        <f>TablaDatos[[#This Row],[Aux3]]/100000000000000</f>
        <v>25.914510082417401</v>
      </c>
      <c r="U7231" s="1">
        <v>2591451008241740</v>
      </c>
      <c r="V7231">
        <v>151.19999999999999</v>
      </c>
      <c r="W7231">
        <v>93.9</v>
      </c>
    </row>
    <row r="7232" spans="1:23">
      <c r="A7232">
        <v>2016</v>
      </c>
      <c r="B7232">
        <v>53</v>
      </c>
      <c r="C7232" t="s">
        <v>16</v>
      </c>
      <c r="D7232" t="s">
        <v>74</v>
      </c>
      <c r="E7232" t="s">
        <v>18</v>
      </c>
      <c r="F7232" t="s">
        <v>24</v>
      </c>
      <c r="G7232" t="s">
        <v>20</v>
      </c>
      <c r="H7232" s="3">
        <v>25426.78</v>
      </c>
      <c r="I7232" t="s">
        <v>21</v>
      </c>
      <c r="J7232" t="s">
        <v>18</v>
      </c>
      <c r="K72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28.882956390555702</v>
      </c>
      <c r="L7232" s="6">
        <f>TablaDatos[[#This Row],[IMC_raw]]/1000000000000000</f>
        <v>2.8882956390555701</v>
      </c>
      <c r="M7232" s="2">
        <v>2888295639055570</v>
      </c>
      <c r="N72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2" s="13">
        <f t="shared" si="112"/>
        <v>7231</v>
      </c>
      <c r="P7232" s="2" t="str">
        <f>IF(TablaDatos[[#This Row],[Diabetes]]=0,"No","Si")</f>
        <v>No</v>
      </c>
      <c r="Q7232">
        <v>0</v>
      </c>
      <c r="R7232">
        <f>TablaDatos[[#This Row],[Aux2]]/10000000000000</f>
        <v>202.50230770258099</v>
      </c>
      <c r="S7232" s="1">
        <v>2025023077025810</v>
      </c>
      <c r="T7232" s="7">
        <f>TablaDatos[[#This Row],[Aux3]]/100000000000000</f>
        <v>23.1848379530385</v>
      </c>
      <c r="U7232" s="1">
        <v>2318483795303850</v>
      </c>
      <c r="V7232">
        <v>151.19999999999999</v>
      </c>
      <c r="W7232">
        <v>92.8</v>
      </c>
    </row>
    <row r="7233" spans="1:23">
      <c r="A7233">
        <v>2016</v>
      </c>
      <c r="B7233">
        <v>69</v>
      </c>
      <c r="C7233" t="s">
        <v>23</v>
      </c>
      <c r="D7233" t="s">
        <v>36</v>
      </c>
      <c r="E7233" t="s">
        <v>19</v>
      </c>
      <c r="F7233" t="s">
        <v>24</v>
      </c>
      <c r="G7233" t="s">
        <v>25</v>
      </c>
      <c r="H7233" s="3">
        <v>8486.4</v>
      </c>
      <c r="I7233" t="s">
        <v>21</v>
      </c>
      <c r="J7233" t="s">
        <v>22</v>
      </c>
      <c r="K72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28.877502601641801</v>
      </c>
      <c r="L7233" s="5">
        <f>TablaDatos[[#This Row],[IMC_raw]]/1000000000000000</f>
        <v>28.877502601641801</v>
      </c>
      <c r="M7233" s="2">
        <v>2.88775026016418E+16</v>
      </c>
      <c r="N72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3" s="13">
        <f t="shared" si="112"/>
        <v>7232</v>
      </c>
      <c r="P7233" s="2" t="str">
        <f>IF(TablaDatos[[#This Row],[Diabetes]]=0,"No","Si")</f>
        <v>No</v>
      </c>
      <c r="Q7233">
        <v>0</v>
      </c>
      <c r="R7233">
        <f>TablaDatos[[#This Row],[Aux2]]/10000000000000</f>
        <v>207.67809507320601</v>
      </c>
      <c r="S7233" s="1">
        <v>2076780950732060</v>
      </c>
      <c r="T7233" s="7">
        <f>TablaDatos[[#This Row],[Aux3]]/100000000000000</f>
        <v>24.989632163635399</v>
      </c>
      <c r="U7233" s="1">
        <v>2498963216363540</v>
      </c>
      <c r="V7233">
        <v>159.9</v>
      </c>
      <c r="W7233">
        <v>94.5</v>
      </c>
    </row>
    <row r="7234" spans="1:23">
      <c r="A7234">
        <v>2016</v>
      </c>
      <c r="B7234">
        <v>44</v>
      </c>
      <c r="C7234" t="s">
        <v>16</v>
      </c>
      <c r="D7234" t="s">
        <v>29</v>
      </c>
      <c r="E7234" t="s">
        <v>18</v>
      </c>
      <c r="F7234" t="s">
        <v>35</v>
      </c>
      <c r="G7234" t="s">
        <v>39</v>
      </c>
      <c r="H7234" s="3">
        <v>14834.4</v>
      </c>
      <c r="I7234" t="s">
        <v>21</v>
      </c>
      <c r="J7234" t="s">
        <v>19</v>
      </c>
      <c r="K72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28.872283913723098</v>
      </c>
      <c r="L7234" s="5">
        <f>TablaDatos[[#This Row],[IMC_raw]]/1000000000000000</f>
        <v>28.872283913723098</v>
      </c>
      <c r="M7234" s="2">
        <v>2.88722839137231E+16</v>
      </c>
      <c r="N72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4" s="13">
        <f t="shared" ref="O7234:O7297" si="113">O7233+1</f>
        <v>7233</v>
      </c>
      <c r="P7234" s="2" t="str">
        <f>IF(TablaDatos[[#This Row],[Diabetes]]=0,"No","Si")</f>
        <v>No</v>
      </c>
      <c r="Q7234">
        <v>0</v>
      </c>
      <c r="R7234">
        <f>TablaDatos[[#This Row],[Aux2]]/10000000000000</f>
        <v>2209.5705895392198</v>
      </c>
      <c r="S7234" s="1">
        <v>2.20957058953922E+16</v>
      </c>
      <c r="T7234" s="7">
        <f>TablaDatos[[#This Row],[Aux3]]/100000000000000</f>
        <v>246.429316743333</v>
      </c>
      <c r="U7234" s="1">
        <v>2.46429316743333E+16</v>
      </c>
      <c r="V7234">
        <v>148.19999999999999</v>
      </c>
      <c r="W7234">
        <v>91.3</v>
      </c>
    </row>
    <row r="7235" spans="1:23">
      <c r="A7235">
        <v>2016</v>
      </c>
      <c r="B7235">
        <v>62</v>
      </c>
      <c r="C7235" t="s">
        <v>16</v>
      </c>
      <c r="D7235" t="s">
        <v>27</v>
      </c>
      <c r="E7235" t="s">
        <v>21</v>
      </c>
      <c r="F7235" t="s">
        <v>24</v>
      </c>
      <c r="G7235" t="s">
        <v>28</v>
      </c>
      <c r="H7235" s="3">
        <v>9493.75</v>
      </c>
      <c r="I7235" t="s">
        <v>19</v>
      </c>
      <c r="J7235" t="s">
        <v>18</v>
      </c>
      <c r="K72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28.832343121987599</v>
      </c>
      <c r="L7235" s="6">
        <f>TablaDatos[[#This Row],[IMC_raw]]/1000000000000000</f>
        <v>28.832343121987599</v>
      </c>
      <c r="M7235" s="2">
        <v>2.88323431219876E+16</v>
      </c>
      <c r="N72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5" s="13">
        <f t="shared" si="113"/>
        <v>7234</v>
      </c>
      <c r="P7235" s="2" t="str">
        <f>IF(TablaDatos[[#This Row],[Diabetes]]=0,"No","Si")</f>
        <v>No</v>
      </c>
      <c r="Q7235">
        <v>0</v>
      </c>
      <c r="R7235">
        <f>TablaDatos[[#This Row],[Aux2]]/10000000000000</f>
        <v>1976.5632862754801</v>
      </c>
      <c r="S7235" s="1">
        <v>1.97656328627548E+16</v>
      </c>
      <c r="T7235" s="7">
        <f>TablaDatos[[#This Row],[Aux3]]/100000000000000</f>
        <v>241.16540514571301</v>
      </c>
      <c r="U7235" s="1">
        <v>2.41165405145713E+16</v>
      </c>
      <c r="V7235">
        <v>155.69999999999999</v>
      </c>
      <c r="W7235">
        <v>94.2</v>
      </c>
    </row>
    <row r="7236" spans="1:23">
      <c r="A7236">
        <v>2016</v>
      </c>
      <c r="B7236">
        <v>59</v>
      </c>
      <c r="C7236" t="s">
        <v>23</v>
      </c>
      <c r="D7236" t="s">
        <v>17</v>
      </c>
      <c r="E7236" t="s">
        <v>18</v>
      </c>
      <c r="F7236" t="s">
        <v>24</v>
      </c>
      <c r="G7236" t="s">
        <v>28</v>
      </c>
      <c r="H7236" s="3">
        <v>28268.14</v>
      </c>
      <c r="I7236" t="s">
        <v>19</v>
      </c>
      <c r="J7236" t="s">
        <v>22</v>
      </c>
      <c r="K72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28.805194502014398</v>
      </c>
      <c r="L7236" s="6">
        <f>TablaDatos[[#This Row],[IMC_raw]]/100000000000000</f>
        <v>28.805194502014398</v>
      </c>
      <c r="M7236" s="2">
        <v>2880519450201440</v>
      </c>
      <c r="N72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6" s="13">
        <f t="shared" si="113"/>
        <v>7235</v>
      </c>
      <c r="P7236" s="2" t="str">
        <f>IF(TablaDatos[[#This Row],[Diabetes]]=0,"No","Si")</f>
        <v>No</v>
      </c>
      <c r="Q7236">
        <v>0</v>
      </c>
      <c r="R7236">
        <f>TablaDatos[[#This Row],[Aux2]]/10000000000000</f>
        <v>2242.9981950321799</v>
      </c>
      <c r="S7236" s="1">
        <v>2.24299819503218E+16</v>
      </c>
      <c r="T7236" s="7">
        <f>TablaDatos[[#This Row],[Aux3]]/100000000000000</f>
        <v>240.01218861214099</v>
      </c>
      <c r="U7236" s="1">
        <v>2.40012188612141E+16</v>
      </c>
      <c r="V7236">
        <v>156.6</v>
      </c>
      <c r="W7236">
        <v>92.6</v>
      </c>
    </row>
    <row r="7237" spans="1:23">
      <c r="A7237">
        <v>2016</v>
      </c>
      <c r="B7237">
        <v>66</v>
      </c>
      <c r="C7237" t="s">
        <v>16</v>
      </c>
      <c r="D7237" t="s">
        <v>34</v>
      </c>
      <c r="E7237" t="s">
        <v>31</v>
      </c>
      <c r="F7237" t="s">
        <v>24</v>
      </c>
      <c r="G7237" t="s">
        <v>25</v>
      </c>
      <c r="H7237" s="3">
        <v>11235.89</v>
      </c>
      <c r="I7237" t="s">
        <v>19</v>
      </c>
      <c r="J7237" t="s">
        <v>22</v>
      </c>
      <c r="K72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28.7875473232607</v>
      </c>
      <c r="L7237" s="5">
        <f>TablaDatos[[#This Row],[IMC_raw]]/1000000000000000</f>
        <v>28.7875473232607</v>
      </c>
      <c r="M7237" s="2">
        <v>2.87875473232607E+16</v>
      </c>
      <c r="N72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7" s="13">
        <f t="shared" si="113"/>
        <v>7236</v>
      </c>
      <c r="P7237" s="2" t="str">
        <f>IF(TablaDatos[[#This Row],[Diabetes]]=0,"No","Si")</f>
        <v>Si</v>
      </c>
      <c r="Q7237">
        <v>1</v>
      </c>
      <c r="R7237">
        <f>TablaDatos[[#This Row],[Aux2]]/10000000000000</f>
        <v>2442.0429262304001</v>
      </c>
      <c r="S7237" s="1">
        <v>2.4420429262304E+16</v>
      </c>
      <c r="T7237" s="7">
        <f>TablaDatos[[#This Row],[Aux3]]/100000000000000</f>
        <v>22.300424673037099</v>
      </c>
      <c r="U7237" s="1">
        <v>2230042467303710</v>
      </c>
      <c r="V7237">
        <v>168</v>
      </c>
      <c r="W7237">
        <v>105.3</v>
      </c>
    </row>
    <row r="7238" spans="1:23">
      <c r="A7238">
        <v>2016</v>
      </c>
      <c r="B7238">
        <v>62</v>
      </c>
      <c r="C7238" t="s">
        <v>23</v>
      </c>
      <c r="D7238" t="s">
        <v>42</v>
      </c>
      <c r="E7238" t="s">
        <v>18</v>
      </c>
      <c r="F7238" t="s">
        <v>40</v>
      </c>
      <c r="G7238" t="s">
        <v>28</v>
      </c>
      <c r="H7238" s="3">
        <v>12673.71</v>
      </c>
      <c r="I7238" t="s">
        <v>18</v>
      </c>
      <c r="J7238" t="s">
        <v>22</v>
      </c>
      <c r="K72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28.779873339344501</v>
      </c>
      <c r="L7238" s="5">
        <f>TablaDatos[[#This Row],[IMC_raw]]/1000000000000000</f>
        <v>28.779873339344501</v>
      </c>
      <c r="M7238" s="2">
        <v>2.87798733393445E+16</v>
      </c>
      <c r="N72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8" s="13">
        <f t="shared" si="113"/>
        <v>7237</v>
      </c>
      <c r="P7238" s="2" t="str">
        <f>IF(TablaDatos[[#This Row],[Diabetes]]=0,"No","Si")</f>
        <v>No</v>
      </c>
      <c r="Q7238">
        <v>0</v>
      </c>
      <c r="R7238">
        <f>TablaDatos[[#This Row],[Aux2]]/10000000000000</f>
        <v>19.8038687509497</v>
      </c>
      <c r="S7238" s="1">
        <v>198038687509497</v>
      </c>
      <c r="T7238" s="7">
        <f>TablaDatos[[#This Row],[Aux3]]/100000000000000</f>
        <v>23.099991876170101</v>
      </c>
      <c r="U7238" s="1">
        <v>2309999187617010</v>
      </c>
      <c r="V7238">
        <v>148.80000000000001</v>
      </c>
      <c r="W7238">
        <v>91.9</v>
      </c>
    </row>
    <row r="7239" spans="1:23">
      <c r="A7239">
        <v>2016</v>
      </c>
      <c r="B7239">
        <v>60</v>
      </c>
      <c r="C7239" t="s">
        <v>16</v>
      </c>
      <c r="D7239" t="s">
        <v>71</v>
      </c>
      <c r="E7239" t="s">
        <v>18</v>
      </c>
      <c r="F7239" t="s">
        <v>19</v>
      </c>
      <c r="G7239" t="s">
        <v>28</v>
      </c>
      <c r="H7239" s="3">
        <v>16209.3</v>
      </c>
      <c r="I7239" t="s">
        <v>19</v>
      </c>
      <c r="J7239" t="s">
        <v>22</v>
      </c>
      <c r="K72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28.771996720506699</v>
      </c>
      <c r="L7239" s="6">
        <f>TablaDatos[[#This Row],[IMC_raw]]/1000000000000000</f>
        <v>28.771996720506699</v>
      </c>
      <c r="M7239" s="2">
        <v>2.87719967205067E+16</v>
      </c>
      <c r="N72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39" s="13">
        <f t="shared" si="113"/>
        <v>7238</v>
      </c>
      <c r="P7239" s="2" t="str">
        <f>IF(TablaDatos[[#This Row],[Diabetes]]=0,"No","Si")</f>
        <v>No</v>
      </c>
      <c r="Q7239">
        <v>0</v>
      </c>
      <c r="R7239">
        <f>TablaDatos[[#This Row],[Aux2]]/10000000000000</f>
        <v>2065.6017903635502</v>
      </c>
      <c r="S7239" s="1">
        <v>2.06560179036355E+16</v>
      </c>
      <c r="T7239" s="7">
        <f>TablaDatos[[#This Row],[Aux3]]/100000000000000</f>
        <v>225.643213817055</v>
      </c>
      <c r="U7239" s="1">
        <v>2.25643213817055E+16</v>
      </c>
      <c r="V7239">
        <v>159.4</v>
      </c>
      <c r="W7239">
        <v>96</v>
      </c>
    </row>
    <row r="7240" spans="1:23">
      <c r="A7240">
        <v>2016</v>
      </c>
      <c r="B7240">
        <v>54</v>
      </c>
      <c r="C7240" t="s">
        <v>16</v>
      </c>
      <c r="D7240" t="s">
        <v>73</v>
      </c>
      <c r="E7240" t="s">
        <v>18</v>
      </c>
      <c r="F7240" t="s">
        <v>35</v>
      </c>
      <c r="G7240" t="s">
        <v>20</v>
      </c>
      <c r="H7240" s="3">
        <v>38849.769999999997</v>
      </c>
      <c r="I7240" t="s">
        <v>19</v>
      </c>
      <c r="J7240" t="s">
        <v>22</v>
      </c>
      <c r="K72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28.751531373661901</v>
      </c>
      <c r="L7240" s="5">
        <f>TablaDatos[[#This Row],[IMC_raw]]/1000000000000000</f>
        <v>28.751531373661901</v>
      </c>
      <c r="M7240" s="2">
        <v>2.87515313736619E+16</v>
      </c>
      <c r="N72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0" s="13">
        <f t="shared" si="113"/>
        <v>7239</v>
      </c>
      <c r="P7240" s="2" t="str">
        <f>IF(TablaDatos[[#This Row],[Diabetes]]=0,"No","Si")</f>
        <v>No</v>
      </c>
      <c r="Q7240">
        <v>0</v>
      </c>
      <c r="R7240">
        <f>TablaDatos[[#This Row],[Aux2]]/10000000000000</f>
        <v>1969.4341714130601</v>
      </c>
      <c r="S7240" s="1">
        <v>1.96943417141306E+16</v>
      </c>
      <c r="T7240" s="7">
        <f>TablaDatos[[#This Row],[Aux3]]/100000000000000</f>
        <v>226.951142832676</v>
      </c>
      <c r="U7240" s="1">
        <v>2.26951142832676E+16</v>
      </c>
      <c r="V7240">
        <v>141.6</v>
      </c>
      <c r="W7240">
        <v>91.3</v>
      </c>
    </row>
    <row r="7241" spans="1:23">
      <c r="A7241">
        <v>2016</v>
      </c>
      <c r="B7241">
        <v>48</v>
      </c>
      <c r="C7241" t="s">
        <v>23</v>
      </c>
      <c r="D7241" t="s">
        <v>72</v>
      </c>
      <c r="E7241" t="s">
        <v>18</v>
      </c>
      <c r="F7241" t="s">
        <v>24</v>
      </c>
      <c r="G7241" t="s">
        <v>20</v>
      </c>
      <c r="H7241" s="3">
        <v>13664.68</v>
      </c>
      <c r="I7241" t="s">
        <v>21</v>
      </c>
      <c r="J7241" t="s">
        <v>18</v>
      </c>
      <c r="K72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28.7427121422615</v>
      </c>
      <c r="L7241" s="5">
        <f>TablaDatos[[#This Row],[IMC_raw]]/1000000000000000</f>
        <v>28.7427121422615</v>
      </c>
      <c r="M7241" s="2">
        <v>2.87427121422615E+16</v>
      </c>
      <c r="N72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1" s="13">
        <f t="shared" si="113"/>
        <v>7240</v>
      </c>
      <c r="P7241" s="2" t="str">
        <f>IF(TablaDatos[[#This Row],[Diabetes]]=0,"No","Si")</f>
        <v>No</v>
      </c>
      <c r="Q7241">
        <v>0</v>
      </c>
      <c r="R7241">
        <f>TablaDatos[[#This Row],[Aux2]]/10000000000000</f>
        <v>2147.78203005049</v>
      </c>
      <c r="S7241" s="1">
        <v>2.14778203005049E+16</v>
      </c>
      <c r="T7241" s="7">
        <f>TablaDatos[[#This Row],[Aux3]]/100000000000000</f>
        <v>243.40649409380401</v>
      </c>
      <c r="U7241" s="1">
        <v>2.43406494093804E+16</v>
      </c>
      <c r="V7241">
        <v>147</v>
      </c>
      <c r="W7241">
        <v>90.6</v>
      </c>
    </row>
    <row r="7242" spans="1:23">
      <c r="A7242">
        <v>2016</v>
      </c>
      <c r="B7242">
        <v>67</v>
      </c>
      <c r="C7242" t="s">
        <v>16</v>
      </c>
      <c r="D7242" t="s">
        <v>37</v>
      </c>
      <c r="E7242" t="s">
        <v>21</v>
      </c>
      <c r="F7242" t="s">
        <v>24</v>
      </c>
      <c r="G7242" t="s">
        <v>25</v>
      </c>
      <c r="H7242" s="3">
        <v>10261.49</v>
      </c>
      <c r="I7242" t="s">
        <v>21</v>
      </c>
      <c r="J7242" t="s">
        <v>18</v>
      </c>
      <c r="K72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28.738211685204199</v>
      </c>
      <c r="L7242" s="6">
        <f>TablaDatos[[#This Row],[IMC_raw]]/1000000000000000</f>
        <v>2.8738211685204198</v>
      </c>
      <c r="M7242" s="2">
        <v>2873821168520420</v>
      </c>
      <c r="N72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2" s="13">
        <f t="shared" si="113"/>
        <v>7241</v>
      </c>
      <c r="P7242" s="2" t="str">
        <f>IF(TablaDatos[[#This Row],[Diabetes]]=0,"No","Si")</f>
        <v>Si</v>
      </c>
      <c r="Q7242">
        <v>1</v>
      </c>
      <c r="R7242">
        <f>TablaDatos[[#This Row],[Aux2]]/10000000000000</f>
        <v>231.227549114818</v>
      </c>
      <c r="S7242" s="1">
        <v>2312275491148180</v>
      </c>
      <c r="T7242" s="7">
        <f>TablaDatos[[#This Row],[Aux3]]/100000000000000</f>
        <v>287.460286833819</v>
      </c>
      <c r="U7242" s="1">
        <v>2.87460286833819E+16</v>
      </c>
      <c r="V7242">
        <v>166.6</v>
      </c>
      <c r="W7242">
        <v>98.1</v>
      </c>
    </row>
    <row r="7243" spans="1:23">
      <c r="A7243">
        <v>2016</v>
      </c>
      <c r="B7243">
        <v>59</v>
      </c>
      <c r="C7243" t="s">
        <v>23</v>
      </c>
      <c r="D7243" t="s">
        <v>42</v>
      </c>
      <c r="E7243" t="s">
        <v>18</v>
      </c>
      <c r="F7243" t="s">
        <v>24</v>
      </c>
      <c r="G7243" t="s">
        <v>28</v>
      </c>
      <c r="H7243" s="3">
        <v>23264.41</v>
      </c>
      <c r="I7243" t="s">
        <v>21</v>
      </c>
      <c r="J7243" t="s">
        <v>18</v>
      </c>
      <c r="K72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28.6987887683601</v>
      </c>
      <c r="L7243" s="5">
        <f>TablaDatos[[#This Row],[IMC_raw]]/1000000000000000</f>
        <v>28.6987887683601</v>
      </c>
      <c r="M7243" s="2">
        <v>2.86987887683601E+16</v>
      </c>
      <c r="N72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3" s="13">
        <f t="shared" si="113"/>
        <v>7242</v>
      </c>
      <c r="P7243" s="2" t="str">
        <f>IF(TablaDatos[[#This Row],[Diabetes]]=0,"No","Si")</f>
        <v>No</v>
      </c>
      <c r="Q7243">
        <v>0</v>
      </c>
      <c r="R7243">
        <f>TablaDatos[[#This Row],[Aux2]]/10000000000000</f>
        <v>230.584930027615</v>
      </c>
      <c r="S7243" s="1">
        <v>2305849300276150</v>
      </c>
      <c r="T7243" s="7">
        <f>TablaDatos[[#This Row],[Aux3]]/100000000000000</f>
        <v>3.0000000000000001E-12</v>
      </c>
      <c r="U7243">
        <v>300</v>
      </c>
      <c r="V7243">
        <v>151.80000000000001</v>
      </c>
      <c r="W7243">
        <v>97.7</v>
      </c>
    </row>
    <row r="7244" spans="1:23">
      <c r="A7244">
        <v>2016</v>
      </c>
      <c r="B7244">
        <v>51</v>
      </c>
      <c r="C7244" t="s">
        <v>23</v>
      </c>
      <c r="D7244" t="s">
        <v>72</v>
      </c>
      <c r="E7244" t="s">
        <v>18</v>
      </c>
      <c r="F7244" t="s">
        <v>24</v>
      </c>
      <c r="G7244" t="s">
        <v>20</v>
      </c>
      <c r="H7244" s="3">
        <v>22978.81</v>
      </c>
      <c r="I7244" t="s">
        <v>21</v>
      </c>
      <c r="J7244" t="s">
        <v>22</v>
      </c>
      <c r="K72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28.694550021435901</v>
      </c>
      <c r="L7244" s="5">
        <f>TablaDatos[[#This Row],[IMC_raw]]/1000000000000000</f>
        <v>28.694550021435901</v>
      </c>
      <c r="M7244" s="2">
        <v>2.86945500214359E+16</v>
      </c>
      <c r="N72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4" s="13">
        <f t="shared" si="113"/>
        <v>7243</v>
      </c>
      <c r="P7244" s="2" t="str">
        <f>IF(TablaDatos[[#This Row],[Diabetes]]=0,"No","Si")</f>
        <v>No</v>
      </c>
      <c r="Q7244">
        <v>0</v>
      </c>
      <c r="R7244">
        <f>TablaDatos[[#This Row],[Aux2]]/10000000000000</f>
        <v>2215.3399894591798</v>
      </c>
      <c r="S7244" s="1">
        <v>2.21533998945918E+16</v>
      </c>
      <c r="T7244" s="7">
        <f>TablaDatos[[#This Row],[Aux3]]/100000000000000</f>
        <v>260.268749320577</v>
      </c>
      <c r="U7244" s="1">
        <v>2.60268749320577E+16</v>
      </c>
      <c r="V7244">
        <v>147.6</v>
      </c>
      <c r="W7244">
        <v>90.8</v>
      </c>
    </row>
    <row r="7245" spans="1:23">
      <c r="A7245">
        <v>2016</v>
      </c>
      <c r="B7245">
        <v>67</v>
      </c>
      <c r="C7245" t="s">
        <v>23</v>
      </c>
      <c r="D7245" t="s">
        <v>73</v>
      </c>
      <c r="E7245" t="s">
        <v>18</v>
      </c>
      <c r="F7245" t="s">
        <v>19</v>
      </c>
      <c r="G7245" t="s">
        <v>25</v>
      </c>
      <c r="H7245" s="3">
        <v>15098.38</v>
      </c>
      <c r="I7245" t="s">
        <v>19</v>
      </c>
      <c r="J7245" t="s">
        <v>18</v>
      </c>
      <c r="K72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28.689136666197399</v>
      </c>
      <c r="L7245" s="6">
        <f>TablaDatos[[#This Row],[IMC_raw]]/100000000000000</f>
        <v>28.689136666197399</v>
      </c>
      <c r="M7245" s="2">
        <v>2868913666619740</v>
      </c>
      <c r="N72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5" s="13">
        <f t="shared" si="113"/>
        <v>7244</v>
      </c>
      <c r="P7245" s="2" t="str">
        <f>IF(TablaDatos[[#This Row],[Diabetes]]=0,"No","Si")</f>
        <v>No</v>
      </c>
      <c r="Q7245">
        <v>0</v>
      </c>
      <c r="R7245">
        <f>TablaDatos[[#This Row],[Aux2]]/10000000000000</f>
        <v>186.556067675836</v>
      </c>
      <c r="S7245" s="1">
        <v>1865560676758360</v>
      </c>
      <c r="T7245" s="7">
        <f>TablaDatos[[#This Row],[Aux3]]/100000000000000</f>
        <v>20.8271496511009</v>
      </c>
      <c r="U7245" s="1">
        <v>2082714965110090</v>
      </c>
      <c r="V7245">
        <v>143.1</v>
      </c>
      <c r="W7245">
        <v>91.2</v>
      </c>
    </row>
    <row r="7246" spans="1:23">
      <c r="A7246">
        <v>2016</v>
      </c>
      <c r="B7246">
        <v>62</v>
      </c>
      <c r="C7246" t="s">
        <v>16</v>
      </c>
      <c r="D7246" t="s">
        <v>33</v>
      </c>
      <c r="E7246" t="s">
        <v>18</v>
      </c>
      <c r="F7246" t="s">
        <v>40</v>
      </c>
      <c r="G7246" t="s">
        <v>28</v>
      </c>
      <c r="H7246" s="3">
        <v>23533.96</v>
      </c>
      <c r="I7246" t="s">
        <v>18</v>
      </c>
      <c r="J7246" t="s">
        <v>18</v>
      </c>
      <c r="K72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28.670139095823</v>
      </c>
      <c r="L7246" s="6">
        <f>TablaDatos[[#This Row],[IMC_raw]]/1000000000000000</f>
        <v>28.670139095823</v>
      </c>
      <c r="M7246" s="2">
        <v>2.8670139095823E+16</v>
      </c>
      <c r="N72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6" s="13">
        <f t="shared" si="113"/>
        <v>7245</v>
      </c>
      <c r="P7246" s="2" t="str">
        <f>IF(TablaDatos[[#This Row],[Diabetes]]=0,"No","Si")</f>
        <v>No</v>
      </c>
      <c r="Q7246">
        <v>0</v>
      </c>
      <c r="R7246">
        <f>TablaDatos[[#This Row],[Aux2]]/10000000000000</f>
        <v>1449.84582479705</v>
      </c>
      <c r="S7246" s="1">
        <v>1.44984582479705E+16</v>
      </c>
      <c r="T7246" s="7">
        <f>TablaDatos[[#This Row],[Aux3]]/100000000000000</f>
        <v>0.19839034383359</v>
      </c>
      <c r="U7246" s="1">
        <v>19839034383359</v>
      </c>
      <c r="V7246">
        <v>156.69999999999999</v>
      </c>
      <c r="W7246">
        <v>88.3</v>
      </c>
    </row>
    <row r="7247" spans="1:23">
      <c r="A7247">
        <v>2016</v>
      </c>
      <c r="B7247">
        <v>65</v>
      </c>
      <c r="C7247" t="s">
        <v>16</v>
      </c>
      <c r="D7247" t="s">
        <v>72</v>
      </c>
      <c r="E7247" t="s">
        <v>19</v>
      </c>
      <c r="F7247" t="s">
        <v>24</v>
      </c>
      <c r="G7247" t="s">
        <v>25</v>
      </c>
      <c r="H7247" s="3">
        <v>20992.53</v>
      </c>
      <c r="I7247" t="s">
        <v>19</v>
      </c>
      <c r="J7247" t="s">
        <v>18</v>
      </c>
      <c r="K72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28.646512794051297</v>
      </c>
      <c r="L7247" s="6">
        <f>TablaDatos[[#This Row],[IMC_raw]]/1000000000000000</f>
        <v>0.28646512794051299</v>
      </c>
      <c r="M7247" s="2">
        <v>286465127940513</v>
      </c>
      <c r="N72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7" s="13">
        <f t="shared" si="113"/>
        <v>7246</v>
      </c>
      <c r="P7247" s="2" t="str">
        <f>IF(TablaDatos[[#This Row],[Diabetes]]=0,"No","Si")</f>
        <v>Si</v>
      </c>
      <c r="Q7247">
        <v>1</v>
      </c>
      <c r="R7247">
        <f>TablaDatos[[#This Row],[Aux2]]/10000000000000</f>
        <v>2270.4656072831699</v>
      </c>
      <c r="S7247" s="1">
        <v>2.27046560728317E+16</v>
      </c>
      <c r="T7247" s="7">
        <f>TablaDatos[[#This Row],[Aux3]]/100000000000000</f>
        <v>251.66746286000401</v>
      </c>
      <c r="U7247" s="1">
        <v>2.51667462860004E+16</v>
      </c>
      <c r="V7247">
        <v>163.5</v>
      </c>
      <c r="W7247">
        <v>100.4</v>
      </c>
    </row>
    <row r="7248" spans="1:23">
      <c r="A7248">
        <v>2016</v>
      </c>
      <c r="B7248">
        <v>63</v>
      </c>
      <c r="C7248" t="s">
        <v>16</v>
      </c>
      <c r="D7248" t="s">
        <v>72</v>
      </c>
      <c r="E7248" t="s">
        <v>18</v>
      </c>
      <c r="F7248" t="s">
        <v>35</v>
      </c>
      <c r="G7248" t="s">
        <v>28</v>
      </c>
      <c r="H7248" s="3">
        <v>20806.009999999998</v>
      </c>
      <c r="I7248" t="s">
        <v>19</v>
      </c>
      <c r="J7248" t="s">
        <v>22</v>
      </c>
      <c r="K72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28.645961347296701</v>
      </c>
      <c r="L7248" s="6">
        <f>TablaDatos[[#This Row],[IMC_raw]]/1000000000000000</f>
        <v>28.645961347296701</v>
      </c>
      <c r="M7248" s="2">
        <v>2.86459613472967E+16</v>
      </c>
      <c r="N72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8" s="13">
        <f t="shared" si="113"/>
        <v>7247</v>
      </c>
      <c r="P7248" s="2" t="str">
        <f>IF(TablaDatos[[#This Row],[Diabetes]]=0,"No","Si")</f>
        <v>No</v>
      </c>
      <c r="Q7248">
        <v>0</v>
      </c>
      <c r="R7248">
        <f>TablaDatos[[#This Row],[Aux2]]/10000000000000</f>
        <v>1959.8816998233201</v>
      </c>
      <c r="S7248" s="1">
        <v>1.95988169982332E+16</v>
      </c>
      <c r="T7248" s="7">
        <f>TablaDatos[[#This Row],[Aux3]]/100000000000000</f>
        <v>229.90381641606001</v>
      </c>
      <c r="U7248" s="1">
        <v>2.2990381641606E+16</v>
      </c>
      <c r="V7248">
        <v>157.5</v>
      </c>
      <c r="W7248">
        <v>96.5</v>
      </c>
    </row>
    <row r="7249" spans="1:23">
      <c r="A7249">
        <v>2016</v>
      </c>
      <c r="B7249">
        <v>71</v>
      </c>
      <c r="C7249" t="s">
        <v>23</v>
      </c>
      <c r="D7249" t="s">
        <v>73</v>
      </c>
      <c r="E7249" t="s">
        <v>21</v>
      </c>
      <c r="F7249" t="s">
        <v>24</v>
      </c>
      <c r="G7249" t="s">
        <v>25</v>
      </c>
      <c r="H7249" s="3">
        <v>15759.5</v>
      </c>
      <c r="I7249" t="s">
        <v>21</v>
      </c>
      <c r="J7249" t="s">
        <v>18</v>
      </c>
      <c r="K72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28.638497201757598</v>
      </c>
      <c r="L7249" s="5">
        <f>TablaDatos[[#This Row],[IMC_raw]]/1000000000000000</f>
        <v>28.638497201757598</v>
      </c>
      <c r="M7249" s="2">
        <v>2.86384972017576E+16</v>
      </c>
      <c r="N72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49" s="13">
        <f t="shared" si="113"/>
        <v>7248</v>
      </c>
      <c r="P7249" s="2" t="str">
        <f>IF(TablaDatos[[#This Row],[Diabetes]]=0,"No","Si")</f>
        <v>No</v>
      </c>
      <c r="Q7249">
        <v>0</v>
      </c>
      <c r="R7249">
        <f>TablaDatos[[#This Row],[Aux2]]/10000000000000</f>
        <v>212.07560260426601</v>
      </c>
      <c r="S7249" s="1">
        <v>2120756026042660</v>
      </c>
      <c r="T7249" s="7">
        <f>TablaDatos[[#This Row],[Aux3]]/100000000000000</f>
        <v>27.6294346599182</v>
      </c>
      <c r="U7249" s="1">
        <v>2762943465991820</v>
      </c>
      <c r="V7249">
        <v>170.2</v>
      </c>
      <c r="W7249">
        <v>107.7</v>
      </c>
    </row>
    <row r="7250" spans="1:23">
      <c r="A7250">
        <v>2016</v>
      </c>
      <c r="B7250">
        <v>47</v>
      </c>
      <c r="C7250" t="s">
        <v>16</v>
      </c>
      <c r="D7250" t="s">
        <v>73</v>
      </c>
      <c r="E7250" t="s">
        <v>18</v>
      </c>
      <c r="F7250" t="s">
        <v>19</v>
      </c>
      <c r="G7250" t="s">
        <v>20</v>
      </c>
      <c r="H7250" s="3">
        <v>27550.44</v>
      </c>
      <c r="I7250" t="s">
        <v>21</v>
      </c>
      <c r="J7250" t="s">
        <v>21</v>
      </c>
      <c r="K72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28.633030520584001</v>
      </c>
      <c r="L7250" s="5">
        <f>TablaDatos[[#This Row],[IMC_raw]]/1000000000000000</f>
        <v>28.633030520584001</v>
      </c>
      <c r="M7250" s="2">
        <v>2.8633030520584E+16</v>
      </c>
      <c r="N72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0" s="13">
        <f t="shared" si="113"/>
        <v>7249</v>
      </c>
      <c r="P7250" s="2" t="str">
        <f>IF(TablaDatos[[#This Row],[Diabetes]]=0,"No","Si")</f>
        <v>No</v>
      </c>
      <c r="Q7250">
        <v>0</v>
      </c>
      <c r="R7250">
        <f>TablaDatos[[#This Row],[Aux2]]/10000000000000</f>
        <v>2436.4777487423999</v>
      </c>
      <c r="S7250" s="1">
        <v>2.4364777487424E+16</v>
      </c>
      <c r="T7250" s="7">
        <f>TablaDatos[[#This Row],[Aux3]]/100000000000000</f>
        <v>25.806299985556901</v>
      </c>
      <c r="U7250" s="1">
        <v>2580629998555690</v>
      </c>
      <c r="V7250">
        <v>163.6</v>
      </c>
      <c r="W7250">
        <v>96.5</v>
      </c>
    </row>
    <row r="7251" spans="1:23">
      <c r="A7251">
        <v>2016</v>
      </c>
      <c r="B7251">
        <v>64</v>
      </c>
      <c r="C7251" t="s">
        <v>16</v>
      </c>
      <c r="D7251" t="s">
        <v>72</v>
      </c>
      <c r="E7251" t="s">
        <v>18</v>
      </c>
      <c r="F7251" t="s">
        <v>35</v>
      </c>
      <c r="G7251" t="s">
        <v>28</v>
      </c>
      <c r="H7251" s="3">
        <v>18065.14</v>
      </c>
      <c r="I7251" t="s">
        <v>18</v>
      </c>
      <c r="J7251" t="s">
        <v>22</v>
      </c>
      <c r="K72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28.578670814615599</v>
      </c>
      <c r="L7251" s="5">
        <f>TablaDatos[[#This Row],[IMC_raw]]/1000000000000000</f>
        <v>28.578670814615599</v>
      </c>
      <c r="M7251" s="2">
        <v>2.85786708146156E+16</v>
      </c>
      <c r="N72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1" s="13">
        <f t="shared" si="113"/>
        <v>7250</v>
      </c>
      <c r="P7251" s="2" t="str">
        <f>IF(TablaDatos[[#This Row],[Diabetes]]=0,"No","Si")</f>
        <v>No</v>
      </c>
      <c r="Q7251">
        <v>0</v>
      </c>
      <c r="R7251">
        <f>TablaDatos[[#This Row],[Aux2]]/10000000000000</f>
        <v>1734.8482190487</v>
      </c>
      <c r="S7251" s="1">
        <v>1.7348482190487E+16</v>
      </c>
      <c r="T7251" s="7">
        <f>TablaDatos[[#This Row],[Aux3]]/100000000000000</f>
        <v>17.4460948899358</v>
      </c>
      <c r="U7251" s="1">
        <v>1744609488993580</v>
      </c>
      <c r="V7251">
        <v>150.69999999999999</v>
      </c>
      <c r="W7251">
        <v>90.6</v>
      </c>
    </row>
    <row r="7252" spans="1:23">
      <c r="A7252">
        <v>2016</v>
      </c>
      <c r="B7252">
        <v>42</v>
      </c>
      <c r="C7252" t="s">
        <v>23</v>
      </c>
      <c r="D7252" t="s">
        <v>38</v>
      </c>
      <c r="E7252" t="s">
        <v>18</v>
      </c>
      <c r="F7252" t="s">
        <v>24</v>
      </c>
      <c r="G7252" t="s">
        <v>39</v>
      </c>
      <c r="H7252" s="3">
        <v>15264.69</v>
      </c>
      <c r="I7252" t="s">
        <v>21</v>
      </c>
      <c r="J7252" t="s">
        <v>22</v>
      </c>
      <c r="K72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28.543005930796301</v>
      </c>
      <c r="L7252" s="6">
        <f>TablaDatos[[#This Row],[IMC_raw]]/1000000000000000</f>
        <v>28.543005930796301</v>
      </c>
      <c r="M7252" s="2">
        <v>2.85430059307963E+16</v>
      </c>
      <c r="N72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2" s="13">
        <f t="shared" si="113"/>
        <v>7251</v>
      </c>
      <c r="P7252" s="2" t="str">
        <f>IF(TablaDatos[[#This Row],[Diabetes]]=0,"No","Si")</f>
        <v>Si</v>
      </c>
      <c r="Q7252">
        <v>1</v>
      </c>
      <c r="R7252">
        <f>TablaDatos[[#This Row],[Aux2]]/10000000000000</f>
        <v>2353.41462669975</v>
      </c>
      <c r="S7252" s="1">
        <v>2.35341462669975E+16</v>
      </c>
      <c r="T7252" s="7">
        <f>TablaDatos[[#This Row],[Aux3]]/100000000000000</f>
        <v>278.85780205783402</v>
      </c>
      <c r="U7252" s="1">
        <v>2.78857802057834E+16</v>
      </c>
      <c r="V7252">
        <v>147</v>
      </c>
      <c r="W7252">
        <v>93.5</v>
      </c>
    </row>
    <row r="7253" spans="1:23">
      <c r="A7253">
        <v>2016</v>
      </c>
      <c r="B7253">
        <v>55</v>
      </c>
      <c r="C7253" t="s">
        <v>16</v>
      </c>
      <c r="D7253" t="s">
        <v>34</v>
      </c>
      <c r="E7253" t="s">
        <v>31</v>
      </c>
      <c r="F7253" t="s">
        <v>24</v>
      </c>
      <c r="G7253" t="s">
        <v>28</v>
      </c>
      <c r="H7253" s="3">
        <v>19983.77</v>
      </c>
      <c r="I7253" t="s">
        <v>21</v>
      </c>
      <c r="J7253" t="s">
        <v>18</v>
      </c>
      <c r="K72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28.537652789713501</v>
      </c>
      <c r="L7253" s="5">
        <f>TablaDatos[[#This Row],[IMC_raw]]/1000000000000000</f>
        <v>28.537652789713501</v>
      </c>
      <c r="M7253" s="2">
        <v>2.85376527897135E+16</v>
      </c>
      <c r="N72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3" s="13">
        <f t="shared" si="113"/>
        <v>7252</v>
      </c>
      <c r="P7253" s="2" t="str">
        <f>IF(TablaDatos[[#This Row],[Diabetes]]=0,"No","Si")</f>
        <v>No</v>
      </c>
      <c r="Q7253">
        <v>0</v>
      </c>
      <c r="R7253">
        <f>TablaDatos[[#This Row],[Aux2]]/10000000000000</f>
        <v>232.67840171334799</v>
      </c>
      <c r="S7253" s="1">
        <v>2326784017133480</v>
      </c>
      <c r="T7253" s="7">
        <f>TablaDatos[[#This Row],[Aux3]]/100000000000000</f>
        <v>252.575669418578</v>
      </c>
      <c r="U7253" s="1">
        <v>2.52575669418578E+16</v>
      </c>
      <c r="V7253">
        <v>166.5</v>
      </c>
      <c r="W7253">
        <v>96.4</v>
      </c>
    </row>
    <row r="7254" spans="1:23">
      <c r="A7254">
        <v>2016</v>
      </c>
      <c r="B7254">
        <v>54</v>
      </c>
      <c r="C7254" t="s">
        <v>23</v>
      </c>
      <c r="D7254" t="s">
        <v>73</v>
      </c>
      <c r="E7254" t="s">
        <v>18</v>
      </c>
      <c r="F7254" t="s">
        <v>35</v>
      </c>
      <c r="G7254" t="s">
        <v>20</v>
      </c>
      <c r="H7254" s="3">
        <v>48185.71</v>
      </c>
      <c r="I7254" t="s">
        <v>21</v>
      </c>
      <c r="J7254" t="s">
        <v>19</v>
      </c>
      <c r="K72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28.527189864219299</v>
      </c>
      <c r="L7254" s="5">
        <f>TablaDatos[[#This Row],[IMC_raw]]/1000000000000000</f>
        <v>28.527189864219299</v>
      </c>
      <c r="M7254" s="2">
        <v>2.85271898642193E+16</v>
      </c>
      <c r="N72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4" s="13">
        <f t="shared" si="113"/>
        <v>7253</v>
      </c>
      <c r="P7254" s="2" t="str">
        <f>IF(TablaDatos[[#This Row],[Diabetes]]=0,"No","Si")</f>
        <v>No</v>
      </c>
      <c r="Q7254">
        <v>0</v>
      </c>
      <c r="R7254">
        <f>TablaDatos[[#This Row],[Aux2]]/10000000000000</f>
        <v>2105.58465755113</v>
      </c>
      <c r="S7254" s="1">
        <v>2.10558465755113E+16</v>
      </c>
      <c r="T7254" s="7">
        <f>TablaDatos[[#This Row],[Aux3]]/100000000000000</f>
        <v>275.55078873578799</v>
      </c>
      <c r="U7254" s="1">
        <v>2.75550788735788E+16</v>
      </c>
      <c r="V7254">
        <v>154.69999999999999</v>
      </c>
      <c r="W7254">
        <v>87.9</v>
      </c>
    </row>
    <row r="7255" spans="1:23">
      <c r="A7255">
        <v>2016</v>
      </c>
      <c r="B7255">
        <v>45</v>
      </c>
      <c r="C7255" t="s">
        <v>23</v>
      </c>
      <c r="D7255" t="s">
        <v>72</v>
      </c>
      <c r="E7255" t="s">
        <v>19</v>
      </c>
      <c r="F7255" t="s">
        <v>24</v>
      </c>
      <c r="G7255" t="s">
        <v>20</v>
      </c>
      <c r="H7255" s="3">
        <v>21730.49</v>
      </c>
      <c r="I7255" t="s">
        <v>19</v>
      </c>
      <c r="J7255" t="s">
        <v>18</v>
      </c>
      <c r="K72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28.514432691349601</v>
      </c>
      <c r="L7255" s="6">
        <f>TablaDatos[[#This Row],[IMC_raw]]/1000000000000000</f>
        <v>28.514432691349601</v>
      </c>
      <c r="M7255" s="2">
        <v>2.85144326913496E+16</v>
      </c>
      <c r="N72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5" s="13">
        <f t="shared" si="113"/>
        <v>7254</v>
      </c>
      <c r="P7255" s="2" t="str">
        <f>IF(TablaDatos[[#This Row],[Diabetes]]=0,"No","Si")</f>
        <v>No</v>
      </c>
      <c r="Q7255">
        <v>0</v>
      </c>
      <c r="R7255">
        <f>TablaDatos[[#This Row],[Aux2]]/10000000000000</f>
        <v>2218.2949228173702</v>
      </c>
      <c r="S7255" s="1">
        <v>2.21829492281737E+16</v>
      </c>
      <c r="T7255" s="7">
        <f>TablaDatos[[#This Row],[Aux3]]/100000000000000</f>
        <v>251.06459185164101</v>
      </c>
      <c r="U7255" s="1">
        <v>2.51064591851641E+16</v>
      </c>
      <c r="V7255">
        <v>147.30000000000001</v>
      </c>
      <c r="W7255">
        <v>92.3</v>
      </c>
    </row>
    <row r="7256" spans="1:23">
      <c r="A7256">
        <v>2016</v>
      </c>
      <c r="B7256">
        <v>58</v>
      </c>
      <c r="C7256" t="s">
        <v>23</v>
      </c>
      <c r="D7256" t="s">
        <v>34</v>
      </c>
      <c r="E7256" t="s">
        <v>18</v>
      </c>
      <c r="F7256" t="s">
        <v>24</v>
      </c>
      <c r="G7256" t="s">
        <v>28</v>
      </c>
      <c r="H7256" s="3">
        <v>17184.349999999999</v>
      </c>
      <c r="I7256" t="s">
        <v>21</v>
      </c>
      <c r="J7256" t="s">
        <v>22</v>
      </c>
      <c r="K72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28.480230915494296</v>
      </c>
      <c r="L7256" s="5">
        <f>TablaDatos[[#This Row],[IMC_raw]]/1000000000000000</f>
        <v>0.28480230915494298</v>
      </c>
      <c r="M7256" s="2">
        <v>284802309154943</v>
      </c>
      <c r="N72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6" s="13">
        <f t="shared" si="113"/>
        <v>7255</v>
      </c>
      <c r="P7256" s="2" t="str">
        <f>IF(TablaDatos[[#This Row],[Diabetes]]=0,"No","Si")</f>
        <v>No</v>
      </c>
      <c r="Q7256">
        <v>0</v>
      </c>
      <c r="R7256">
        <f>TablaDatos[[#This Row],[Aux2]]/10000000000000</f>
        <v>2012.47990428401</v>
      </c>
      <c r="S7256" s="1">
        <v>2.01247990428401E+16</v>
      </c>
      <c r="T7256" s="7">
        <f>TablaDatos[[#This Row],[Aux3]]/100000000000000</f>
        <v>20.501446857080602</v>
      </c>
      <c r="U7256" s="1">
        <v>2050144685708060</v>
      </c>
      <c r="V7256">
        <v>152.30000000000001</v>
      </c>
      <c r="W7256">
        <v>93.5</v>
      </c>
    </row>
    <row r="7257" spans="1:23">
      <c r="A7257">
        <v>2016</v>
      </c>
      <c r="B7257">
        <v>57</v>
      </c>
      <c r="C7257" t="s">
        <v>23</v>
      </c>
      <c r="D7257" t="s">
        <v>36</v>
      </c>
      <c r="E7257" t="s">
        <v>18</v>
      </c>
      <c r="F7257" t="s">
        <v>19</v>
      </c>
      <c r="G7257" t="s">
        <v>28</v>
      </c>
      <c r="H7257" s="3">
        <v>15551.84</v>
      </c>
      <c r="I7257" t="s">
        <v>21</v>
      </c>
      <c r="J7257" t="s">
        <v>19</v>
      </c>
      <c r="K72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28.4035698084346</v>
      </c>
      <c r="L7257" s="5">
        <f>TablaDatos[[#This Row],[IMC_raw]]/1000000000000000</f>
        <v>28.4035698084346</v>
      </c>
      <c r="M7257" s="2">
        <v>2.84035698084346E+16</v>
      </c>
      <c r="N72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7" s="13">
        <f t="shared" si="113"/>
        <v>7256</v>
      </c>
      <c r="P7257" s="2" t="str">
        <f>IF(TablaDatos[[#This Row],[Diabetes]]=0,"No","Si")</f>
        <v>No</v>
      </c>
      <c r="Q7257">
        <v>0</v>
      </c>
      <c r="R7257">
        <f>TablaDatos[[#This Row],[Aux2]]/10000000000000</f>
        <v>2330.61037585342</v>
      </c>
      <c r="S7257" s="1">
        <v>2.33061037585342E+16</v>
      </c>
      <c r="T7257" s="7">
        <f>TablaDatos[[#This Row],[Aux3]]/100000000000000</f>
        <v>214.139091966519</v>
      </c>
      <c r="U7257" s="1">
        <v>2.14139091966519E+16</v>
      </c>
      <c r="V7257">
        <v>153.5</v>
      </c>
      <c r="W7257">
        <v>96</v>
      </c>
    </row>
    <row r="7258" spans="1:23">
      <c r="A7258">
        <v>2016</v>
      </c>
      <c r="B7258">
        <v>58</v>
      </c>
      <c r="C7258" t="s">
        <v>16</v>
      </c>
      <c r="D7258" t="s">
        <v>34</v>
      </c>
      <c r="E7258" t="s">
        <v>18</v>
      </c>
      <c r="F7258" t="s">
        <v>35</v>
      </c>
      <c r="G7258" t="s">
        <v>28</v>
      </c>
      <c r="H7258" s="3">
        <v>28307.1</v>
      </c>
      <c r="I7258" t="s">
        <v>18</v>
      </c>
      <c r="J7258" t="s">
        <v>22</v>
      </c>
      <c r="K72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28.383960356758799</v>
      </c>
      <c r="L7258" s="6">
        <f>TablaDatos[[#This Row],[IMC_raw]]/1000000000000000</f>
        <v>0.28383960356758797</v>
      </c>
      <c r="M7258" s="2">
        <v>283839603567588</v>
      </c>
      <c r="N72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8" s="13">
        <f t="shared" si="113"/>
        <v>7257</v>
      </c>
      <c r="P7258" s="2" t="str">
        <f>IF(TablaDatos[[#This Row],[Diabetes]]=0,"No","Si")</f>
        <v>No</v>
      </c>
      <c r="Q7258">
        <v>0</v>
      </c>
      <c r="R7258">
        <f>TablaDatos[[#This Row],[Aux2]]/10000000000000</f>
        <v>2039.1643671024599</v>
      </c>
      <c r="S7258" s="1">
        <v>2.03916436710246E+16</v>
      </c>
      <c r="T7258" s="7">
        <f>TablaDatos[[#This Row],[Aux3]]/100000000000000</f>
        <v>20.642248674902099</v>
      </c>
      <c r="U7258" s="1">
        <v>2064224867490210</v>
      </c>
      <c r="V7258">
        <v>151.19999999999999</v>
      </c>
      <c r="W7258">
        <v>94.4</v>
      </c>
    </row>
    <row r="7259" spans="1:23">
      <c r="A7259">
        <v>2016</v>
      </c>
      <c r="B7259">
        <v>68</v>
      </c>
      <c r="C7259" t="s">
        <v>23</v>
      </c>
      <c r="D7259" t="s">
        <v>72</v>
      </c>
      <c r="E7259" t="s">
        <v>19</v>
      </c>
      <c r="F7259" t="s">
        <v>35</v>
      </c>
      <c r="G7259" t="s">
        <v>25</v>
      </c>
      <c r="H7259" s="3">
        <v>18943.91</v>
      </c>
      <c r="I7259" t="s">
        <v>21</v>
      </c>
      <c r="J7259" t="s">
        <v>22</v>
      </c>
      <c r="K72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28.346499098553601</v>
      </c>
      <c r="L7259" s="5">
        <f>TablaDatos[[#This Row],[IMC_raw]]/1000000000000000</f>
        <v>0.28346499098553601</v>
      </c>
      <c r="M7259" s="2">
        <v>283464990985536</v>
      </c>
      <c r="N72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59" s="13">
        <f t="shared" si="113"/>
        <v>7258</v>
      </c>
      <c r="P7259" s="2" t="str">
        <f>IF(TablaDatos[[#This Row],[Diabetes]]=0,"No","Si")</f>
        <v>No</v>
      </c>
      <c r="Q7259">
        <v>0</v>
      </c>
      <c r="R7259">
        <f>TablaDatos[[#This Row],[Aux2]]/10000000000000</f>
        <v>2194.1511815848098</v>
      </c>
      <c r="S7259" s="1">
        <v>2.19415118158481E+16</v>
      </c>
      <c r="T7259" s="7">
        <f>TablaDatos[[#This Row],[Aux3]]/100000000000000</f>
        <v>240.17211061787501</v>
      </c>
      <c r="U7259" s="1">
        <v>2.40172110617875E+16</v>
      </c>
      <c r="V7259">
        <v>162.4</v>
      </c>
      <c r="W7259">
        <v>94</v>
      </c>
    </row>
    <row r="7260" spans="1:23">
      <c r="A7260">
        <v>2016</v>
      </c>
      <c r="B7260">
        <v>60</v>
      </c>
      <c r="C7260" t="s">
        <v>23</v>
      </c>
      <c r="D7260" t="s">
        <v>29</v>
      </c>
      <c r="E7260" t="s">
        <v>18</v>
      </c>
      <c r="F7260" t="s">
        <v>24</v>
      </c>
      <c r="G7260" t="s">
        <v>28</v>
      </c>
      <c r="H7260" s="3">
        <v>11929.2</v>
      </c>
      <c r="I7260" t="s">
        <v>21</v>
      </c>
      <c r="J7260" t="s">
        <v>18</v>
      </c>
      <c r="K72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28.339274064818699</v>
      </c>
      <c r="L7260" s="6">
        <f>TablaDatos[[#This Row],[IMC_raw]]/1000000000000000</f>
        <v>28.339274064818699</v>
      </c>
      <c r="M7260" s="2">
        <v>2.83392740648187E+16</v>
      </c>
      <c r="N72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0" s="13">
        <f t="shared" si="113"/>
        <v>7259</v>
      </c>
      <c r="P7260" s="2" t="str">
        <f>IF(TablaDatos[[#This Row],[Diabetes]]=0,"No","Si")</f>
        <v>No</v>
      </c>
      <c r="Q7260">
        <v>0</v>
      </c>
      <c r="R7260">
        <f>TablaDatos[[#This Row],[Aux2]]/10000000000000</f>
        <v>237.82730312387801</v>
      </c>
      <c r="S7260" s="1">
        <v>2378273031238780</v>
      </c>
      <c r="T7260" s="7">
        <f>TablaDatos[[#This Row],[Aux3]]/100000000000000</f>
        <v>243.37472738267601</v>
      </c>
      <c r="U7260" s="1">
        <v>2.43374727382676E+16</v>
      </c>
      <c r="V7260">
        <v>151.1</v>
      </c>
      <c r="W7260">
        <v>88.5</v>
      </c>
    </row>
    <row r="7261" spans="1:23">
      <c r="A7261">
        <v>2016</v>
      </c>
      <c r="B7261">
        <v>60</v>
      </c>
      <c r="C7261" t="s">
        <v>23</v>
      </c>
      <c r="D7261" t="s">
        <v>37</v>
      </c>
      <c r="E7261" t="s">
        <v>18</v>
      </c>
      <c r="F7261" t="s">
        <v>19</v>
      </c>
      <c r="G7261" t="s">
        <v>28</v>
      </c>
      <c r="H7261" s="3">
        <v>14609.62</v>
      </c>
      <c r="I7261" t="s">
        <v>19</v>
      </c>
      <c r="J7261" t="s">
        <v>22</v>
      </c>
      <c r="K72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28.334273413548999</v>
      </c>
      <c r="L7261" s="6">
        <f>TablaDatos[[#This Row],[IMC_raw]]/100000000000000</f>
        <v>28.334273413548999</v>
      </c>
      <c r="M7261" s="2">
        <v>2833427341354900</v>
      </c>
      <c r="N72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1" s="13">
        <f t="shared" si="113"/>
        <v>7260</v>
      </c>
      <c r="P7261" s="2" t="str">
        <f>IF(TablaDatos[[#This Row],[Diabetes]]=0,"No","Si")</f>
        <v>No</v>
      </c>
      <c r="Q7261">
        <v>0</v>
      </c>
      <c r="R7261">
        <f>TablaDatos[[#This Row],[Aux2]]/10000000000000</f>
        <v>2183.5803065881501</v>
      </c>
      <c r="S7261" s="1">
        <v>2.18358030658815E+16</v>
      </c>
      <c r="T7261" s="7">
        <f>TablaDatos[[#This Row],[Aux3]]/100000000000000</f>
        <v>196.030660948367</v>
      </c>
      <c r="U7261" s="1">
        <v>1.96030660948367E+16</v>
      </c>
      <c r="V7261">
        <v>138.6</v>
      </c>
      <c r="W7261">
        <v>94.1</v>
      </c>
    </row>
    <row r="7262" spans="1:23">
      <c r="A7262">
        <v>2016</v>
      </c>
      <c r="B7262">
        <v>64</v>
      </c>
      <c r="C7262" t="s">
        <v>16</v>
      </c>
      <c r="D7262" t="s">
        <v>42</v>
      </c>
      <c r="E7262" t="s">
        <v>18</v>
      </c>
      <c r="F7262" t="s">
        <v>35</v>
      </c>
      <c r="G7262" t="s">
        <v>28</v>
      </c>
      <c r="H7262" s="3">
        <v>21950.81</v>
      </c>
      <c r="I7262" t="s">
        <v>19</v>
      </c>
      <c r="J7262" t="s">
        <v>22</v>
      </c>
      <c r="K72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28.290804264316904</v>
      </c>
      <c r="L7262" s="6">
        <f>TablaDatos[[#This Row],[IMC_raw]]/1000000000000000</f>
        <v>2.8290804264316902</v>
      </c>
      <c r="M7262" s="2">
        <v>2829080426431690</v>
      </c>
      <c r="N72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2" s="13">
        <f t="shared" si="113"/>
        <v>7261</v>
      </c>
      <c r="P7262" s="2" t="str">
        <f>IF(TablaDatos[[#This Row],[Diabetes]]=0,"No","Si")</f>
        <v>No</v>
      </c>
      <c r="Q7262">
        <v>0</v>
      </c>
      <c r="R7262">
        <f>TablaDatos[[#This Row],[Aux2]]/10000000000000</f>
        <v>1967.90533090698</v>
      </c>
      <c r="S7262" s="1">
        <v>1.96790533090698E+16</v>
      </c>
      <c r="T7262" s="7">
        <f>TablaDatos[[#This Row],[Aux3]]/100000000000000</f>
        <v>19.555979245520501</v>
      </c>
      <c r="U7262" s="1">
        <v>1955597924552050</v>
      </c>
      <c r="V7262">
        <v>158.4</v>
      </c>
      <c r="W7262">
        <v>92.9</v>
      </c>
    </row>
    <row r="7263" spans="1:23">
      <c r="A7263">
        <v>2016</v>
      </c>
      <c r="B7263">
        <v>67</v>
      </c>
      <c r="C7263" t="s">
        <v>16</v>
      </c>
      <c r="D7263" t="s">
        <v>26</v>
      </c>
      <c r="E7263" t="s">
        <v>21</v>
      </c>
      <c r="F7263" t="s">
        <v>24</v>
      </c>
      <c r="G7263" t="s">
        <v>25</v>
      </c>
      <c r="H7263" s="3">
        <v>21937.919999999998</v>
      </c>
      <c r="I7263" t="s">
        <v>21</v>
      </c>
      <c r="J7263" t="s">
        <v>18</v>
      </c>
      <c r="K72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28.264427500247802</v>
      </c>
      <c r="L7263" s="5">
        <f>TablaDatos[[#This Row],[IMC_raw]]/1000000000000000</f>
        <v>2.8264427500247802</v>
      </c>
      <c r="M7263" s="2">
        <v>2826442750024780</v>
      </c>
      <c r="N72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3" s="13">
        <f t="shared" si="113"/>
        <v>7262</v>
      </c>
      <c r="P7263" s="2" t="str">
        <f>IF(TablaDatos[[#This Row],[Diabetes]]=0,"No","Si")</f>
        <v>No</v>
      </c>
      <c r="Q7263">
        <v>0</v>
      </c>
      <c r="R7263">
        <f>TablaDatos[[#This Row],[Aux2]]/10000000000000</f>
        <v>2289.0072742492698</v>
      </c>
      <c r="S7263" s="1">
        <v>2.28900727424927E+16</v>
      </c>
      <c r="T7263" s="7">
        <f>TablaDatos[[#This Row],[Aux3]]/100000000000000</f>
        <v>0.25302178842171003</v>
      </c>
      <c r="U7263" s="1">
        <v>25302178842171</v>
      </c>
      <c r="V7263">
        <v>171.1</v>
      </c>
      <c r="W7263">
        <v>98.9</v>
      </c>
    </row>
    <row r="7264" spans="1:23">
      <c r="A7264">
        <v>2016</v>
      </c>
      <c r="B7264">
        <v>50</v>
      </c>
      <c r="C7264" t="s">
        <v>23</v>
      </c>
      <c r="D7264" t="s">
        <v>17</v>
      </c>
      <c r="E7264" t="s">
        <v>31</v>
      </c>
      <c r="F7264" t="s">
        <v>35</v>
      </c>
      <c r="G7264" t="s">
        <v>20</v>
      </c>
      <c r="H7264" s="3">
        <v>13085.71</v>
      </c>
      <c r="I7264" t="s">
        <v>21</v>
      </c>
      <c r="J7264" t="s">
        <v>21</v>
      </c>
      <c r="K72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28.2637658330327</v>
      </c>
      <c r="L7264" s="5">
        <f>TablaDatos[[#This Row],[IMC_raw]]/1000000000000000</f>
        <v>28.2637658330327</v>
      </c>
      <c r="M7264" s="2">
        <v>2.82637658330327E+16</v>
      </c>
      <c r="N72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4" s="13">
        <f t="shared" si="113"/>
        <v>7263</v>
      </c>
      <c r="P7264" s="2" t="str">
        <f>IF(TablaDatos[[#This Row],[Diabetes]]=0,"No","Si")</f>
        <v>Si</v>
      </c>
      <c r="Q7264">
        <v>1</v>
      </c>
      <c r="R7264">
        <f>TablaDatos[[#This Row],[Aux2]]/10000000000000</f>
        <v>209.269716551274</v>
      </c>
      <c r="S7264" s="1">
        <v>2092697165512740</v>
      </c>
      <c r="T7264" s="7">
        <f>TablaDatos[[#This Row],[Aux3]]/100000000000000</f>
        <v>257.595143948969</v>
      </c>
      <c r="U7264" s="1">
        <v>2.57595143948969E+16</v>
      </c>
      <c r="V7264">
        <v>152.19999999999999</v>
      </c>
      <c r="W7264">
        <v>93</v>
      </c>
    </row>
    <row r="7265" spans="1:23">
      <c r="A7265">
        <v>2016</v>
      </c>
      <c r="B7265">
        <v>49</v>
      </c>
      <c r="C7265" t="s">
        <v>23</v>
      </c>
      <c r="D7265" t="s">
        <v>34</v>
      </c>
      <c r="E7265" t="s">
        <v>19</v>
      </c>
      <c r="F7265" t="s">
        <v>24</v>
      </c>
      <c r="G7265" t="s">
        <v>20</v>
      </c>
      <c r="H7265" s="3">
        <v>23901.54</v>
      </c>
      <c r="I7265" t="s">
        <v>19</v>
      </c>
      <c r="J7265" t="s">
        <v>18</v>
      </c>
      <c r="K72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28.2376967164045</v>
      </c>
      <c r="L7265" s="5">
        <f>TablaDatos[[#This Row],[IMC_raw]]/1000000000000000</f>
        <v>2.8237696716404499</v>
      </c>
      <c r="M7265" s="2">
        <v>2823769671640450</v>
      </c>
      <c r="N72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5" s="13">
        <f t="shared" si="113"/>
        <v>7264</v>
      </c>
      <c r="P7265" s="2" t="str">
        <f>IF(TablaDatos[[#This Row],[Diabetes]]=0,"No","Si")</f>
        <v>No</v>
      </c>
      <c r="Q7265">
        <v>0</v>
      </c>
      <c r="R7265">
        <f>TablaDatos[[#This Row],[Aux2]]/10000000000000</f>
        <v>2111.8751828542199</v>
      </c>
      <c r="S7265" s="1">
        <v>2.11187518285422E+16</v>
      </c>
      <c r="T7265" s="7">
        <f>TablaDatos[[#This Row],[Aux3]]/100000000000000</f>
        <v>28.272625036295999</v>
      </c>
      <c r="U7265" s="1">
        <v>2827262503629600</v>
      </c>
      <c r="V7265">
        <v>152.9</v>
      </c>
      <c r="W7265">
        <v>93</v>
      </c>
    </row>
    <row r="7266" spans="1:23">
      <c r="A7266">
        <v>2016</v>
      </c>
      <c r="B7266">
        <v>54</v>
      </c>
      <c r="C7266" t="s">
        <v>16</v>
      </c>
      <c r="D7266" t="s">
        <v>73</v>
      </c>
      <c r="E7266" t="s">
        <v>18</v>
      </c>
      <c r="F7266" t="s">
        <v>40</v>
      </c>
      <c r="G7266" t="s">
        <v>20</v>
      </c>
      <c r="H7266" s="3">
        <v>36438.910000000003</v>
      </c>
      <c r="I7266" t="s">
        <v>19</v>
      </c>
      <c r="J7266" t="s">
        <v>19</v>
      </c>
      <c r="K72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28.207705896445901</v>
      </c>
      <c r="L7266" s="6">
        <f>TablaDatos[[#This Row],[IMC_raw]]/1000000000000000</f>
        <v>28.207705896445901</v>
      </c>
      <c r="M7266" s="2">
        <v>2.82077058964459E+16</v>
      </c>
      <c r="N72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6" s="13">
        <f t="shared" si="113"/>
        <v>7265</v>
      </c>
      <c r="P7266" s="2" t="str">
        <f>IF(TablaDatos[[#This Row],[Diabetes]]=0,"No","Si")</f>
        <v>No</v>
      </c>
      <c r="Q7266">
        <v>0</v>
      </c>
      <c r="R7266">
        <f>TablaDatos[[#This Row],[Aux2]]/10000000000000</f>
        <v>180.41764085802799</v>
      </c>
      <c r="S7266" s="1">
        <v>1804176408580280</v>
      </c>
      <c r="T7266" s="7">
        <f>TablaDatos[[#This Row],[Aux3]]/100000000000000</f>
        <v>198.657634597444</v>
      </c>
      <c r="U7266" s="1">
        <v>1.98657634597444E+16</v>
      </c>
      <c r="V7266">
        <v>147.5</v>
      </c>
      <c r="W7266">
        <v>85.6</v>
      </c>
    </row>
    <row r="7267" spans="1:23">
      <c r="A7267">
        <v>2016</v>
      </c>
      <c r="B7267">
        <v>56</v>
      </c>
      <c r="C7267" t="s">
        <v>16</v>
      </c>
      <c r="D7267" t="s">
        <v>38</v>
      </c>
      <c r="E7267" t="s">
        <v>19</v>
      </c>
      <c r="F7267" t="s">
        <v>35</v>
      </c>
      <c r="G7267" t="s">
        <v>28</v>
      </c>
      <c r="H7267" s="3">
        <v>17272.75</v>
      </c>
      <c r="I7267" t="s">
        <v>19</v>
      </c>
      <c r="J7267" t="s">
        <v>18</v>
      </c>
      <c r="K72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28.190445092779999</v>
      </c>
      <c r="L7267" s="6">
        <f>TablaDatos[[#This Row],[IMC_raw]]/1000000000000000</f>
        <v>28.190445092779999</v>
      </c>
      <c r="M7267" s="2">
        <v>2.819044509278E+16</v>
      </c>
      <c r="N72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7" s="13">
        <f t="shared" si="113"/>
        <v>7266</v>
      </c>
      <c r="P7267" s="2" t="str">
        <f>IF(TablaDatos[[#This Row],[Diabetes]]=0,"No","Si")</f>
        <v>No</v>
      </c>
      <c r="Q7267">
        <v>0</v>
      </c>
      <c r="R7267">
        <f>TablaDatos[[#This Row],[Aux2]]/10000000000000</f>
        <v>1902.9372174959401</v>
      </c>
      <c r="S7267" s="1">
        <v>1.90293721749594E+16</v>
      </c>
      <c r="T7267" s="7">
        <f>TablaDatos[[#This Row],[Aux3]]/100000000000000</f>
        <v>20.5748846140552</v>
      </c>
      <c r="U7267" s="1">
        <v>2057488461405520</v>
      </c>
      <c r="V7267">
        <v>166</v>
      </c>
      <c r="W7267">
        <v>95.8</v>
      </c>
    </row>
    <row r="7268" spans="1:23">
      <c r="A7268">
        <v>2016</v>
      </c>
      <c r="B7268">
        <v>56</v>
      </c>
      <c r="C7268" t="s">
        <v>16</v>
      </c>
      <c r="D7268" t="s">
        <v>41</v>
      </c>
      <c r="E7268" t="s">
        <v>18</v>
      </c>
      <c r="F7268" t="s">
        <v>24</v>
      </c>
      <c r="G7268" t="s">
        <v>28</v>
      </c>
      <c r="H7268" s="3">
        <v>25193.71</v>
      </c>
      <c r="I7268" t="s">
        <v>21</v>
      </c>
      <c r="J7268" t="s">
        <v>19</v>
      </c>
      <c r="K72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28.157045000421402</v>
      </c>
      <c r="L7268" s="6">
        <f>TablaDatos[[#This Row],[IMC_raw]]/1000000000000000</f>
        <v>28.157045000421402</v>
      </c>
      <c r="M7268" s="2">
        <v>2.81570450004214E+16</v>
      </c>
      <c r="N72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8" s="13">
        <f t="shared" si="113"/>
        <v>7267</v>
      </c>
      <c r="P7268" s="2" t="str">
        <f>IF(TablaDatos[[#This Row],[Diabetes]]=0,"No","Si")</f>
        <v>No</v>
      </c>
      <c r="Q7268">
        <v>0</v>
      </c>
      <c r="R7268">
        <f>TablaDatos[[#This Row],[Aux2]]/10000000000000</f>
        <v>2002.0817864942201</v>
      </c>
      <c r="S7268" s="1">
        <v>2.00208178649422E+16</v>
      </c>
      <c r="T7268" s="7">
        <f>TablaDatos[[#This Row],[Aux3]]/100000000000000</f>
        <v>24.121847093554901</v>
      </c>
      <c r="U7268" s="1">
        <v>2412184709355490</v>
      </c>
      <c r="V7268">
        <v>160.19999999999999</v>
      </c>
      <c r="W7268">
        <v>96.5</v>
      </c>
    </row>
    <row r="7269" spans="1:23">
      <c r="A7269">
        <v>2016</v>
      </c>
      <c r="B7269">
        <v>52</v>
      </c>
      <c r="C7269" t="s">
        <v>23</v>
      </c>
      <c r="D7269" t="s">
        <v>34</v>
      </c>
      <c r="E7269" t="s">
        <v>19</v>
      </c>
      <c r="F7269" t="s">
        <v>24</v>
      </c>
      <c r="G7269" t="s">
        <v>20</v>
      </c>
      <c r="H7269" s="3">
        <v>15778.27</v>
      </c>
      <c r="I7269" t="s">
        <v>21</v>
      </c>
      <c r="J7269" t="s">
        <v>18</v>
      </c>
      <c r="K72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28.152949780634302</v>
      </c>
      <c r="L7269" s="5">
        <f>TablaDatos[[#This Row],[IMC_raw]]/1000000000000000</f>
        <v>28.152949780634302</v>
      </c>
      <c r="M7269" s="2">
        <v>2.81529497806343E+16</v>
      </c>
      <c r="N72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69" s="13">
        <f t="shared" si="113"/>
        <v>7268</v>
      </c>
      <c r="P7269" s="2" t="str">
        <f>IF(TablaDatos[[#This Row],[Diabetes]]=0,"No","Si")</f>
        <v>No</v>
      </c>
      <c r="Q7269">
        <v>0</v>
      </c>
      <c r="R7269">
        <f>TablaDatos[[#This Row],[Aux2]]/10000000000000</f>
        <v>231.608707194554</v>
      </c>
      <c r="S7269" s="1">
        <v>2316087071945540</v>
      </c>
      <c r="T7269" s="7">
        <f>TablaDatos[[#This Row],[Aux3]]/100000000000000</f>
        <v>26.165346418351099</v>
      </c>
      <c r="U7269" s="1">
        <v>2616534641835110</v>
      </c>
      <c r="V7269">
        <v>147.1</v>
      </c>
      <c r="W7269">
        <v>96</v>
      </c>
    </row>
    <row r="7270" spans="1:23">
      <c r="A7270">
        <v>2016</v>
      </c>
      <c r="B7270">
        <v>57</v>
      </c>
      <c r="C7270" t="s">
        <v>23</v>
      </c>
      <c r="D7270" t="s">
        <v>73</v>
      </c>
      <c r="E7270" t="s">
        <v>21</v>
      </c>
      <c r="F7270" t="s">
        <v>24</v>
      </c>
      <c r="G7270" t="s">
        <v>28</v>
      </c>
      <c r="H7270" s="3">
        <v>26037.99</v>
      </c>
      <c r="I7270" t="s">
        <v>21</v>
      </c>
      <c r="J7270" t="s">
        <v>21</v>
      </c>
      <c r="K72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28.151737867863197</v>
      </c>
      <c r="L7270" s="6">
        <f>TablaDatos[[#This Row],[IMC_raw]]/1000000000000000</f>
        <v>2.8151737867863198</v>
      </c>
      <c r="M7270" s="2">
        <v>2815173786786320</v>
      </c>
      <c r="N72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0" s="13">
        <f t="shared" si="113"/>
        <v>7269</v>
      </c>
      <c r="P7270" s="2" t="str">
        <f>IF(TablaDatos[[#This Row],[Diabetes]]=0,"No","Si")</f>
        <v>No</v>
      </c>
      <c r="Q7270">
        <v>0</v>
      </c>
      <c r="R7270">
        <f>TablaDatos[[#This Row],[Aux2]]/10000000000000</f>
        <v>223.17691124706701</v>
      </c>
      <c r="S7270" s="1">
        <v>2231769112470670</v>
      </c>
      <c r="T7270" s="7">
        <f>TablaDatos[[#This Row],[Aux3]]/100000000000000</f>
        <v>242.50620270585901</v>
      </c>
      <c r="U7270" s="1">
        <v>2.42506202705859E+16</v>
      </c>
      <c r="V7270">
        <v>161.69999999999999</v>
      </c>
      <c r="W7270">
        <v>90.7</v>
      </c>
    </row>
    <row r="7271" spans="1:23">
      <c r="A7271">
        <v>2016</v>
      </c>
      <c r="B7271">
        <v>49</v>
      </c>
      <c r="C7271" t="s">
        <v>16</v>
      </c>
      <c r="D7271" t="s">
        <v>29</v>
      </c>
      <c r="E7271" t="s">
        <v>18</v>
      </c>
      <c r="F7271" t="s">
        <v>40</v>
      </c>
      <c r="G7271" t="s">
        <v>20</v>
      </c>
      <c r="H7271" s="3">
        <v>18370.38</v>
      </c>
      <c r="I7271" t="s">
        <v>19</v>
      </c>
      <c r="J7271" t="s">
        <v>21</v>
      </c>
      <c r="K72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28.117589283447902</v>
      </c>
      <c r="L7271" s="5">
        <f>TablaDatos[[#This Row],[IMC_raw]]/1000000000000000</f>
        <v>2.8117589283447901</v>
      </c>
      <c r="M7271" s="2">
        <v>2811758928344790</v>
      </c>
      <c r="N72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1" s="13">
        <f t="shared" si="113"/>
        <v>7270</v>
      </c>
      <c r="P7271" s="2" t="str">
        <f>IF(TablaDatos[[#This Row],[Diabetes]]=0,"No","Si")</f>
        <v>No</v>
      </c>
      <c r="Q7271">
        <v>0</v>
      </c>
      <c r="R7271">
        <f>TablaDatos[[#This Row],[Aux2]]/10000000000000</f>
        <v>2042.6481115382801</v>
      </c>
      <c r="S7271" s="1">
        <v>2.04264811153828E+16</v>
      </c>
      <c r="T7271" s="7">
        <f>TablaDatos[[#This Row],[Aux3]]/100000000000000</f>
        <v>260.947226682517</v>
      </c>
      <c r="U7271" s="1">
        <v>2.60947226682517E+16</v>
      </c>
      <c r="V7271">
        <v>138.1</v>
      </c>
      <c r="W7271">
        <v>90.9</v>
      </c>
    </row>
    <row r="7272" spans="1:23">
      <c r="A7272">
        <v>2016</v>
      </c>
      <c r="B7272">
        <v>52</v>
      </c>
      <c r="C7272" t="s">
        <v>23</v>
      </c>
      <c r="D7272" t="s">
        <v>73</v>
      </c>
      <c r="E7272" t="s">
        <v>19</v>
      </c>
      <c r="F7272" t="s">
        <v>35</v>
      </c>
      <c r="G7272" t="s">
        <v>20</v>
      </c>
      <c r="H7272" s="3">
        <v>33479.85</v>
      </c>
      <c r="I7272" t="s">
        <v>19</v>
      </c>
      <c r="J7272" t="s">
        <v>19</v>
      </c>
      <c r="K72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28.116590856862601</v>
      </c>
      <c r="L7272" s="6">
        <f>TablaDatos[[#This Row],[IMC_raw]]/1000000000000000</f>
        <v>2.81165908568626</v>
      </c>
      <c r="M7272" s="2">
        <v>2811659085686260</v>
      </c>
      <c r="N72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2" s="13">
        <f t="shared" si="113"/>
        <v>7271</v>
      </c>
      <c r="P7272" s="2" t="str">
        <f>IF(TablaDatos[[#This Row],[Diabetes]]=0,"No","Si")</f>
        <v>No</v>
      </c>
      <c r="Q7272">
        <v>0</v>
      </c>
      <c r="R7272">
        <f>TablaDatos[[#This Row],[Aux2]]/10000000000000</f>
        <v>2141.14896715739</v>
      </c>
      <c r="S7272" s="1">
        <v>2.14114896715739E+16</v>
      </c>
      <c r="T7272" s="7">
        <f>TablaDatos[[#This Row],[Aux3]]/100000000000000</f>
        <v>217.88424924056099</v>
      </c>
      <c r="U7272" s="1">
        <v>2.17884249240561E+16</v>
      </c>
      <c r="V7272">
        <v>144.1</v>
      </c>
      <c r="W7272">
        <v>88.1</v>
      </c>
    </row>
    <row r="7273" spans="1:23">
      <c r="A7273">
        <v>2016</v>
      </c>
      <c r="B7273">
        <v>61</v>
      </c>
      <c r="C7273" t="s">
        <v>16</v>
      </c>
      <c r="D7273" t="s">
        <v>72</v>
      </c>
      <c r="E7273" t="s">
        <v>18</v>
      </c>
      <c r="F7273" t="s">
        <v>35</v>
      </c>
      <c r="G7273" t="s">
        <v>28</v>
      </c>
      <c r="H7273" s="3">
        <v>17325.93</v>
      </c>
      <c r="I7273" t="s">
        <v>18</v>
      </c>
      <c r="J7273" t="s">
        <v>22</v>
      </c>
      <c r="K72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28.085813247965</v>
      </c>
      <c r="L7273" s="6">
        <f>TablaDatos[[#This Row],[IMC_raw]]/1000000000000000</f>
        <v>28.085813247965</v>
      </c>
      <c r="M7273" s="2">
        <v>2.8085813247965E+16</v>
      </c>
      <c r="N72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3" s="13">
        <f t="shared" si="113"/>
        <v>7272</v>
      </c>
      <c r="P7273" s="2" t="str">
        <f>IF(TablaDatos[[#This Row],[Diabetes]]=0,"No","Si")</f>
        <v>No</v>
      </c>
      <c r="Q7273">
        <v>0</v>
      </c>
      <c r="R7273">
        <f>TablaDatos[[#This Row],[Aux2]]/10000000000000</f>
        <v>207.34877485751599</v>
      </c>
      <c r="S7273" s="1">
        <v>2073487748575160</v>
      </c>
      <c r="T7273" s="7">
        <f>TablaDatos[[#This Row],[Aux3]]/100000000000000</f>
        <v>19.798760387942799</v>
      </c>
      <c r="U7273" s="1">
        <v>1979876038794280</v>
      </c>
      <c r="V7273">
        <v>147.80000000000001</v>
      </c>
      <c r="W7273">
        <v>90.5</v>
      </c>
    </row>
    <row r="7274" spans="1:23">
      <c r="A7274">
        <v>2016</v>
      </c>
      <c r="B7274">
        <v>57</v>
      </c>
      <c r="C7274" t="s">
        <v>16</v>
      </c>
      <c r="D7274" t="s">
        <v>29</v>
      </c>
      <c r="E7274" t="s">
        <v>18</v>
      </c>
      <c r="F7274" t="s">
        <v>24</v>
      </c>
      <c r="G7274" t="s">
        <v>28</v>
      </c>
      <c r="H7274" s="3">
        <v>13151.79</v>
      </c>
      <c r="I7274" t="s">
        <v>21</v>
      </c>
      <c r="J7274" t="s">
        <v>22</v>
      </c>
      <c r="K72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28.075125461445499</v>
      </c>
      <c r="L7274" s="5">
        <f>TablaDatos[[#This Row],[IMC_raw]]/1000000000000000</f>
        <v>28.075125461445499</v>
      </c>
      <c r="M7274" s="2">
        <v>2.80751254614455E+16</v>
      </c>
      <c r="N72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4" s="13">
        <f t="shared" si="113"/>
        <v>7273</v>
      </c>
      <c r="P7274" s="2" t="str">
        <f>IF(TablaDatos[[#This Row],[Diabetes]]=0,"No","Si")</f>
        <v>No</v>
      </c>
      <c r="Q7274">
        <v>0</v>
      </c>
      <c r="R7274">
        <f>TablaDatos[[#This Row],[Aux2]]/10000000000000</f>
        <v>2161.7438406862002</v>
      </c>
      <c r="S7274" s="1">
        <v>2.1617438406862E+16</v>
      </c>
      <c r="T7274" s="7">
        <f>TablaDatos[[#This Row],[Aux3]]/100000000000000</f>
        <v>209.22191367804899</v>
      </c>
      <c r="U7274" s="1">
        <v>2.09221913678049E+16</v>
      </c>
      <c r="V7274">
        <v>158.69999999999999</v>
      </c>
      <c r="W7274">
        <v>95.7</v>
      </c>
    </row>
    <row r="7275" spans="1:23">
      <c r="A7275">
        <v>2016</v>
      </c>
      <c r="B7275">
        <v>63</v>
      </c>
      <c r="C7275" t="s">
        <v>16</v>
      </c>
      <c r="D7275" t="s">
        <v>73</v>
      </c>
      <c r="E7275" t="s">
        <v>18</v>
      </c>
      <c r="F7275" t="s">
        <v>24</v>
      </c>
      <c r="G7275" t="s">
        <v>28</v>
      </c>
      <c r="H7275" s="3">
        <v>20197.900000000001</v>
      </c>
      <c r="I7275" t="s">
        <v>19</v>
      </c>
      <c r="J7275" t="s">
        <v>22</v>
      </c>
      <c r="K72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28.0166953886546</v>
      </c>
      <c r="L7275" s="5">
        <f>TablaDatos[[#This Row],[IMC_raw]]/1000000000000000</f>
        <v>28.0166953886546</v>
      </c>
      <c r="M7275" s="2">
        <v>2.80166953886546E+16</v>
      </c>
      <c r="N72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5" s="13">
        <f t="shared" si="113"/>
        <v>7274</v>
      </c>
      <c r="P7275" s="2" t="str">
        <f>IF(TablaDatos[[#This Row],[Diabetes]]=0,"No","Si")</f>
        <v>No</v>
      </c>
      <c r="Q7275">
        <v>0</v>
      </c>
      <c r="R7275">
        <f>TablaDatos[[#This Row],[Aux2]]/10000000000000</f>
        <v>2279.8943080599602</v>
      </c>
      <c r="S7275" s="1">
        <v>2.27989430805996E+16</v>
      </c>
      <c r="T7275" s="7">
        <f>TablaDatos[[#This Row],[Aux3]]/100000000000000</f>
        <v>265.71678620025199</v>
      </c>
      <c r="U7275" s="1">
        <v>2.65716786200252E+16</v>
      </c>
      <c r="V7275">
        <v>166.8</v>
      </c>
      <c r="W7275">
        <v>98.1</v>
      </c>
    </row>
    <row r="7276" spans="1:23">
      <c r="A7276">
        <v>2016</v>
      </c>
      <c r="B7276">
        <v>71</v>
      </c>
      <c r="C7276" t="s">
        <v>16</v>
      </c>
      <c r="D7276" t="s">
        <v>72</v>
      </c>
      <c r="E7276" t="s">
        <v>21</v>
      </c>
      <c r="F7276" t="s">
        <v>19</v>
      </c>
      <c r="G7276" t="s">
        <v>25</v>
      </c>
      <c r="H7276" s="3">
        <v>17534.419999999998</v>
      </c>
      <c r="I7276" t="s">
        <v>19</v>
      </c>
      <c r="J7276" t="s">
        <v>22</v>
      </c>
      <c r="K72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27.9886421136897</v>
      </c>
      <c r="L7276" s="5">
        <f>TablaDatos[[#This Row],[IMC_raw]]/1000000000000000</f>
        <v>27.9886421136897</v>
      </c>
      <c r="M7276" s="2">
        <v>2.79886421136897E+16</v>
      </c>
      <c r="N72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6" s="13">
        <f t="shared" si="113"/>
        <v>7275</v>
      </c>
      <c r="P7276" s="2" t="str">
        <f>IF(TablaDatos[[#This Row],[Diabetes]]=0,"No","Si")</f>
        <v>No</v>
      </c>
      <c r="Q7276">
        <v>0</v>
      </c>
      <c r="R7276">
        <f>TablaDatos[[#This Row],[Aux2]]/10000000000000</f>
        <v>2082.55464382118</v>
      </c>
      <c r="S7276" s="1">
        <v>2.08255464382118E+16</v>
      </c>
      <c r="T7276" s="7">
        <f>TablaDatos[[#This Row],[Aux3]]/100000000000000</f>
        <v>22.7869543383616</v>
      </c>
      <c r="U7276" s="1">
        <v>2278695433836160</v>
      </c>
      <c r="V7276">
        <v>164.9</v>
      </c>
      <c r="W7276">
        <v>104.1</v>
      </c>
    </row>
    <row r="7277" spans="1:23">
      <c r="A7277">
        <v>2016</v>
      </c>
      <c r="B7277">
        <v>48</v>
      </c>
      <c r="C7277" t="s">
        <v>16</v>
      </c>
      <c r="D7277" t="s">
        <v>17</v>
      </c>
      <c r="E7277" t="s">
        <v>19</v>
      </c>
      <c r="F7277" t="s">
        <v>19</v>
      </c>
      <c r="G7277" t="s">
        <v>20</v>
      </c>
      <c r="H7277" s="3">
        <v>28802.9</v>
      </c>
      <c r="I7277" t="s">
        <v>21</v>
      </c>
      <c r="J7277" t="s">
        <v>21</v>
      </c>
      <c r="K72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27.919112597747301</v>
      </c>
      <c r="L7277" s="6">
        <f>TablaDatos[[#This Row],[IMC_raw]]/1000000000000000</f>
        <v>27.919112597747301</v>
      </c>
      <c r="M7277" s="2">
        <v>2.79191125977473E+16</v>
      </c>
      <c r="N72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7" s="13">
        <f t="shared" si="113"/>
        <v>7276</v>
      </c>
      <c r="P7277" s="2" t="str">
        <f>IF(TablaDatos[[#This Row],[Diabetes]]=0,"No","Si")</f>
        <v>No</v>
      </c>
      <c r="Q7277">
        <v>0</v>
      </c>
      <c r="R7277">
        <f>TablaDatos[[#This Row],[Aux2]]/10000000000000</f>
        <v>220.464132857387</v>
      </c>
      <c r="S7277" s="1">
        <v>2204641328573870</v>
      </c>
      <c r="T7277" s="7">
        <f>TablaDatos[[#This Row],[Aux3]]/100000000000000</f>
        <v>233.47719774695199</v>
      </c>
      <c r="U7277" s="1">
        <v>2.33477197746952E+16</v>
      </c>
      <c r="V7277">
        <v>159.4</v>
      </c>
      <c r="W7277">
        <v>97.3</v>
      </c>
    </row>
    <row r="7278" spans="1:23">
      <c r="A7278">
        <v>2016</v>
      </c>
      <c r="B7278">
        <v>44</v>
      </c>
      <c r="C7278" t="s">
        <v>23</v>
      </c>
      <c r="D7278" t="s">
        <v>42</v>
      </c>
      <c r="E7278" t="s">
        <v>18</v>
      </c>
      <c r="F7278" t="s">
        <v>35</v>
      </c>
      <c r="G7278" t="s">
        <v>39</v>
      </c>
      <c r="H7278" s="3">
        <v>51011.86</v>
      </c>
      <c r="I7278" t="s">
        <v>21</v>
      </c>
      <c r="J7278" t="s">
        <v>21</v>
      </c>
      <c r="K72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27.917764328983498</v>
      </c>
      <c r="L7278" s="6">
        <f>TablaDatos[[#This Row],[IMC_raw]]/1000000000000000</f>
        <v>27.917764328983498</v>
      </c>
      <c r="M7278" s="2">
        <v>2.79177643289835E+16</v>
      </c>
      <c r="N72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8" s="13">
        <f t="shared" si="113"/>
        <v>7277</v>
      </c>
      <c r="P7278" s="2" t="str">
        <f>IF(TablaDatos[[#This Row],[Diabetes]]=0,"No","Si")</f>
        <v>No</v>
      </c>
      <c r="Q7278">
        <v>0</v>
      </c>
      <c r="R7278">
        <f>TablaDatos[[#This Row],[Aux2]]/10000000000000</f>
        <v>1802.45104736089</v>
      </c>
      <c r="S7278" s="1">
        <v>1.80245104736089E+16</v>
      </c>
      <c r="T7278" s="7">
        <f>TablaDatos[[#This Row],[Aux3]]/100000000000000</f>
        <v>17.357804985880701</v>
      </c>
      <c r="U7278" s="1">
        <v>1735780498588070</v>
      </c>
      <c r="V7278">
        <v>136.1</v>
      </c>
      <c r="W7278">
        <v>82.5</v>
      </c>
    </row>
    <row r="7279" spans="1:23">
      <c r="A7279">
        <v>2016</v>
      </c>
      <c r="B7279">
        <v>51</v>
      </c>
      <c r="C7279" t="s">
        <v>16</v>
      </c>
      <c r="D7279" t="s">
        <v>73</v>
      </c>
      <c r="E7279" t="s">
        <v>21</v>
      </c>
      <c r="F7279" t="s">
        <v>24</v>
      </c>
      <c r="G7279" t="s">
        <v>20</v>
      </c>
      <c r="H7279" s="3">
        <v>18982.18</v>
      </c>
      <c r="I7279" t="s">
        <v>21</v>
      </c>
      <c r="J7279" t="s">
        <v>19</v>
      </c>
      <c r="K72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27.895418352320501</v>
      </c>
      <c r="L7279" s="6">
        <f>TablaDatos[[#This Row],[IMC_raw]]/1000000000000000</f>
        <v>27.895418352320501</v>
      </c>
      <c r="M7279" s="2">
        <v>2.78954183523205E+16</v>
      </c>
      <c r="N72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79" s="13">
        <f t="shared" si="113"/>
        <v>7278</v>
      </c>
      <c r="P7279" s="2" t="str">
        <f>IF(TablaDatos[[#This Row],[Diabetes]]=0,"No","Si")</f>
        <v>No</v>
      </c>
      <c r="Q7279">
        <v>0</v>
      </c>
      <c r="R7279">
        <f>TablaDatos[[#This Row],[Aux2]]/10000000000000</f>
        <v>2072.5692958169998</v>
      </c>
      <c r="S7279" s="1">
        <v>2.072569295817E+16</v>
      </c>
      <c r="T7279" s="7">
        <f>TablaDatos[[#This Row],[Aux3]]/100000000000000</f>
        <v>25.608283376735699</v>
      </c>
      <c r="U7279" s="1">
        <v>2560828337673570</v>
      </c>
      <c r="V7279">
        <v>147.5</v>
      </c>
      <c r="W7279">
        <v>89.8</v>
      </c>
    </row>
    <row r="7280" spans="1:23">
      <c r="A7280">
        <v>2016</v>
      </c>
      <c r="B7280">
        <v>56</v>
      </c>
      <c r="C7280" t="s">
        <v>23</v>
      </c>
      <c r="D7280" t="s">
        <v>17</v>
      </c>
      <c r="E7280" t="s">
        <v>19</v>
      </c>
      <c r="F7280" t="s">
        <v>19</v>
      </c>
      <c r="G7280" t="s">
        <v>28</v>
      </c>
      <c r="H7280" s="3">
        <v>22890.35</v>
      </c>
      <c r="I7280" t="s">
        <v>21</v>
      </c>
      <c r="J7280" t="s">
        <v>19</v>
      </c>
      <c r="K72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27.859368333747302</v>
      </c>
      <c r="L7280" s="5">
        <f>TablaDatos[[#This Row],[IMC_raw]]/1000000000000000</f>
        <v>27.859368333747302</v>
      </c>
      <c r="M7280" s="2">
        <v>2.78593683337473E+16</v>
      </c>
      <c r="N72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0" s="13">
        <f t="shared" si="113"/>
        <v>7279</v>
      </c>
      <c r="P7280" s="2" t="str">
        <f>IF(TablaDatos[[#This Row],[Diabetes]]=0,"No","Si")</f>
        <v>No</v>
      </c>
      <c r="Q7280">
        <v>0</v>
      </c>
      <c r="R7280">
        <f>TablaDatos[[#This Row],[Aux2]]/10000000000000</f>
        <v>211.87076540891101</v>
      </c>
      <c r="S7280" s="1">
        <v>2118707654089110</v>
      </c>
      <c r="T7280" s="7">
        <f>TablaDatos[[#This Row],[Aux3]]/100000000000000</f>
        <v>221.97777896015199</v>
      </c>
      <c r="U7280" s="1">
        <v>2.21977778960152E+16</v>
      </c>
      <c r="V7280">
        <v>154.30000000000001</v>
      </c>
      <c r="W7280">
        <v>94.4</v>
      </c>
    </row>
    <row r="7281" spans="1:23">
      <c r="A7281">
        <v>2016</v>
      </c>
      <c r="B7281">
        <v>44</v>
      </c>
      <c r="C7281" t="s">
        <v>23</v>
      </c>
      <c r="D7281" t="s">
        <v>29</v>
      </c>
      <c r="E7281" t="s">
        <v>18</v>
      </c>
      <c r="F7281" t="s">
        <v>19</v>
      </c>
      <c r="G7281" t="s">
        <v>39</v>
      </c>
      <c r="H7281" s="3">
        <v>17589.12</v>
      </c>
      <c r="I7281" t="s">
        <v>21</v>
      </c>
      <c r="J7281" t="s">
        <v>19</v>
      </c>
      <c r="K72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27.845573857698199</v>
      </c>
      <c r="L7281" s="6">
        <f>TablaDatos[[#This Row],[IMC_raw]]/1000000000000000</f>
        <v>2.78455738576982</v>
      </c>
      <c r="M7281" s="2">
        <v>2784557385769820</v>
      </c>
      <c r="N72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1" s="13">
        <f t="shared" si="113"/>
        <v>7280</v>
      </c>
      <c r="P7281" s="2" t="str">
        <f>IF(TablaDatos[[#This Row],[Diabetes]]=0,"No","Si")</f>
        <v>No</v>
      </c>
      <c r="Q7281">
        <v>0</v>
      </c>
      <c r="R7281">
        <f>TablaDatos[[#This Row],[Aux2]]/10000000000000</f>
        <v>241.019836131414</v>
      </c>
      <c r="S7281" s="1">
        <v>2410198361314140</v>
      </c>
      <c r="T7281" s="7">
        <f>TablaDatos[[#This Row],[Aux3]]/100000000000000</f>
        <v>235.508812650332</v>
      </c>
      <c r="U7281" s="1">
        <v>2.35508812650332E+16</v>
      </c>
      <c r="V7281">
        <v>143.19999999999999</v>
      </c>
      <c r="W7281">
        <v>89.3</v>
      </c>
    </row>
    <row r="7282" spans="1:23">
      <c r="A7282">
        <v>2016</v>
      </c>
      <c r="B7282">
        <v>57</v>
      </c>
      <c r="C7282" t="s">
        <v>23</v>
      </c>
      <c r="D7282" t="s">
        <v>36</v>
      </c>
      <c r="E7282" t="s">
        <v>18</v>
      </c>
      <c r="F7282" t="s">
        <v>24</v>
      </c>
      <c r="G7282" t="s">
        <v>28</v>
      </c>
      <c r="H7282" s="3">
        <v>10416.299999999999</v>
      </c>
      <c r="I7282" t="s">
        <v>21</v>
      </c>
      <c r="J7282" t="s">
        <v>18</v>
      </c>
      <c r="K72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27.769652921822299</v>
      </c>
      <c r="L7282" s="5">
        <f>TablaDatos[[#This Row],[IMC_raw]]/1000000000000000</f>
        <v>27.769652921822299</v>
      </c>
      <c r="M7282" s="2">
        <v>2.77696529218223E+16</v>
      </c>
      <c r="N72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2" s="13">
        <f t="shared" si="113"/>
        <v>7281</v>
      </c>
      <c r="P7282" s="2" t="str">
        <f>IF(TablaDatos[[#This Row],[Diabetes]]=0,"No","Si")</f>
        <v>No</v>
      </c>
      <c r="Q7282">
        <v>0</v>
      </c>
      <c r="R7282">
        <f>TablaDatos[[#This Row],[Aux2]]/10000000000000</f>
        <v>215.94010857717501</v>
      </c>
      <c r="S7282" s="1">
        <v>2159401085771750</v>
      </c>
      <c r="T7282" s="7">
        <f>TablaDatos[[#This Row],[Aux3]]/100000000000000</f>
        <v>242.86540918404299</v>
      </c>
      <c r="U7282" s="1">
        <v>2.42865409184043E+16</v>
      </c>
      <c r="V7282">
        <v>154.30000000000001</v>
      </c>
      <c r="W7282">
        <v>92.1</v>
      </c>
    </row>
    <row r="7283" spans="1:23">
      <c r="A7283">
        <v>2016</v>
      </c>
      <c r="B7283">
        <v>55</v>
      </c>
      <c r="C7283" t="s">
        <v>23</v>
      </c>
      <c r="D7283" t="s">
        <v>74</v>
      </c>
      <c r="E7283" t="s">
        <v>19</v>
      </c>
      <c r="F7283" t="s">
        <v>24</v>
      </c>
      <c r="G7283" t="s">
        <v>28</v>
      </c>
      <c r="H7283" s="3">
        <v>19005.900000000001</v>
      </c>
      <c r="I7283" t="s">
        <v>21</v>
      </c>
      <c r="J7283" t="s">
        <v>18</v>
      </c>
      <c r="K72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27.732770428520801</v>
      </c>
      <c r="L7283" s="5">
        <f>TablaDatos[[#This Row],[IMC_raw]]/1000000000000000</f>
        <v>27.732770428520801</v>
      </c>
      <c r="M7283" s="2">
        <v>2.77327704285208E+16</v>
      </c>
      <c r="N72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3" s="13">
        <f t="shared" si="113"/>
        <v>7282</v>
      </c>
      <c r="P7283" s="2" t="str">
        <f>IF(TablaDatos[[#This Row],[Diabetes]]=0,"No","Si")</f>
        <v>No</v>
      </c>
      <c r="Q7283">
        <v>0</v>
      </c>
      <c r="R7283">
        <f>TablaDatos[[#This Row],[Aux2]]/10000000000000</f>
        <v>200.40587325468601</v>
      </c>
      <c r="S7283" s="1">
        <v>2004058732546860</v>
      </c>
      <c r="T7283" s="7">
        <f>TablaDatos[[#This Row],[Aux3]]/100000000000000</f>
        <v>21.252236501881001</v>
      </c>
      <c r="U7283" s="1">
        <v>2125223650188100</v>
      </c>
      <c r="V7283">
        <v>158</v>
      </c>
      <c r="W7283">
        <v>93.5</v>
      </c>
    </row>
    <row r="7284" spans="1:23">
      <c r="A7284">
        <v>2016</v>
      </c>
      <c r="B7284">
        <v>49</v>
      </c>
      <c r="C7284" t="s">
        <v>23</v>
      </c>
      <c r="D7284" t="s">
        <v>73</v>
      </c>
      <c r="E7284" t="s">
        <v>18</v>
      </c>
      <c r="F7284" t="s">
        <v>24</v>
      </c>
      <c r="G7284" t="s">
        <v>20</v>
      </c>
      <c r="H7284" s="3">
        <v>48270.45</v>
      </c>
      <c r="I7284" t="s">
        <v>21</v>
      </c>
      <c r="J7284" t="s">
        <v>19</v>
      </c>
      <c r="K72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27.7303594982459</v>
      </c>
      <c r="L7284" s="5">
        <f>TablaDatos[[#This Row],[IMC_raw]]/1000000000000000</f>
        <v>27.7303594982459</v>
      </c>
      <c r="M7284" s="2">
        <v>2.77303594982459E+16</v>
      </c>
      <c r="N72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4" s="13">
        <f t="shared" si="113"/>
        <v>7283</v>
      </c>
      <c r="P7284" s="2" t="str">
        <f>IF(TablaDatos[[#This Row],[Diabetes]]=0,"No","Si")</f>
        <v>Si</v>
      </c>
      <c r="Q7284">
        <v>1</v>
      </c>
      <c r="R7284">
        <f>TablaDatos[[#This Row],[Aux2]]/10000000000000</f>
        <v>2308.9189615783898</v>
      </c>
      <c r="S7284" s="1">
        <v>2.30891896157839E+16</v>
      </c>
      <c r="T7284" s="7">
        <f>TablaDatos[[#This Row],[Aux3]]/100000000000000</f>
        <v>29.063457886485399</v>
      </c>
      <c r="U7284" s="1">
        <v>2906345788648540</v>
      </c>
      <c r="V7284">
        <v>150</v>
      </c>
      <c r="W7284">
        <v>95.3</v>
      </c>
    </row>
    <row r="7285" spans="1:23">
      <c r="A7285">
        <v>2016</v>
      </c>
      <c r="B7285">
        <v>57</v>
      </c>
      <c r="C7285" t="s">
        <v>16</v>
      </c>
      <c r="D7285" t="s">
        <v>37</v>
      </c>
      <c r="E7285" t="s">
        <v>19</v>
      </c>
      <c r="F7285" t="s">
        <v>19</v>
      </c>
      <c r="G7285" t="s">
        <v>28</v>
      </c>
      <c r="H7285" s="3">
        <v>22275.61</v>
      </c>
      <c r="I7285" t="s">
        <v>21</v>
      </c>
      <c r="J7285" t="s">
        <v>18</v>
      </c>
      <c r="K72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27.722534686242398</v>
      </c>
      <c r="L7285" s="5">
        <f>TablaDatos[[#This Row],[IMC_raw]]/1000000000000000</f>
        <v>2.7722534686242399</v>
      </c>
      <c r="M7285" s="2">
        <v>2772253468624240</v>
      </c>
      <c r="N72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5" s="13">
        <f t="shared" si="113"/>
        <v>7284</v>
      </c>
      <c r="P7285" s="2" t="str">
        <f>IF(TablaDatos[[#This Row],[Diabetes]]=0,"No","Si")</f>
        <v>No</v>
      </c>
      <c r="Q7285">
        <v>0</v>
      </c>
      <c r="R7285">
        <f>TablaDatos[[#This Row],[Aux2]]/10000000000000</f>
        <v>1818.25975174107</v>
      </c>
      <c r="S7285" s="1">
        <v>1.81825975174107E+16</v>
      </c>
      <c r="T7285" s="7">
        <f>TablaDatos[[#This Row],[Aux3]]/100000000000000</f>
        <v>198.29239183964</v>
      </c>
      <c r="U7285" s="1">
        <v>1.9829239183964E+16</v>
      </c>
      <c r="V7285">
        <v>155.19999999999999</v>
      </c>
      <c r="W7285">
        <v>94.4</v>
      </c>
    </row>
    <row r="7286" spans="1:23">
      <c r="A7286">
        <v>2016</v>
      </c>
      <c r="B7286">
        <v>65</v>
      </c>
      <c r="C7286" t="s">
        <v>16</v>
      </c>
      <c r="D7286" t="s">
        <v>38</v>
      </c>
      <c r="E7286" t="s">
        <v>31</v>
      </c>
      <c r="F7286" t="s">
        <v>24</v>
      </c>
      <c r="G7286" t="s">
        <v>25</v>
      </c>
      <c r="H7286" s="3">
        <v>11296.05</v>
      </c>
      <c r="I7286" t="s">
        <v>19</v>
      </c>
      <c r="J7286" t="s">
        <v>19</v>
      </c>
      <c r="K72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27.6954300901123</v>
      </c>
      <c r="L7286" s="5">
        <f>TablaDatos[[#This Row],[IMC_raw]]/1000000000000000</f>
        <v>2.7695430090112301</v>
      </c>
      <c r="M7286" s="2">
        <v>2769543009011230</v>
      </c>
      <c r="N72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6" s="13">
        <f t="shared" si="113"/>
        <v>7285</v>
      </c>
      <c r="P7286" s="2" t="str">
        <f>IF(TablaDatos[[#This Row],[Diabetes]]=0,"No","Si")</f>
        <v>No</v>
      </c>
      <c r="Q7286">
        <v>0</v>
      </c>
      <c r="R7286">
        <f>TablaDatos[[#This Row],[Aux2]]/10000000000000</f>
        <v>2145.23884698948</v>
      </c>
      <c r="S7286" s="1">
        <v>2.14523884698948E+16</v>
      </c>
      <c r="T7286" s="7">
        <f>TablaDatos[[#This Row],[Aux3]]/100000000000000</f>
        <v>203.433288270688</v>
      </c>
      <c r="U7286" s="1">
        <v>2.03433288270688E+16</v>
      </c>
      <c r="V7286">
        <v>170.7</v>
      </c>
      <c r="W7286">
        <v>97.8</v>
      </c>
    </row>
    <row r="7287" spans="1:23">
      <c r="A7287">
        <v>2016</v>
      </c>
      <c r="B7287">
        <v>55</v>
      </c>
      <c r="C7287" t="s">
        <v>23</v>
      </c>
      <c r="D7287" t="s">
        <v>29</v>
      </c>
      <c r="E7287" t="s">
        <v>19</v>
      </c>
      <c r="F7287" t="s">
        <v>24</v>
      </c>
      <c r="G7287" t="s">
        <v>28</v>
      </c>
      <c r="H7287" s="3">
        <v>12661.88</v>
      </c>
      <c r="I7287" t="s">
        <v>21</v>
      </c>
      <c r="J7287" t="s">
        <v>19</v>
      </c>
      <c r="K72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27.660505944389499</v>
      </c>
      <c r="L7287" s="6">
        <f>TablaDatos[[#This Row],[IMC_raw]]/1000000000000000</f>
        <v>2.76605059443895</v>
      </c>
      <c r="M7287" s="2">
        <v>2766050594438950</v>
      </c>
      <c r="N72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7" s="13">
        <f t="shared" si="113"/>
        <v>7286</v>
      </c>
      <c r="P7287" s="2" t="str">
        <f>IF(TablaDatos[[#This Row],[Diabetes]]=0,"No","Si")</f>
        <v>No</v>
      </c>
      <c r="Q7287">
        <v>0</v>
      </c>
      <c r="R7287">
        <f>TablaDatos[[#This Row],[Aux2]]/10000000000000</f>
        <v>2164.7081291048798</v>
      </c>
      <c r="S7287" s="1">
        <v>2.16470812910488E+16</v>
      </c>
      <c r="T7287" s="7">
        <f>TablaDatos[[#This Row],[Aux3]]/100000000000000</f>
        <v>23.871314677683401</v>
      </c>
      <c r="U7287" s="1">
        <v>2387131467768340</v>
      </c>
      <c r="V7287">
        <v>160</v>
      </c>
      <c r="W7287">
        <v>95.2</v>
      </c>
    </row>
    <row r="7288" spans="1:23">
      <c r="A7288">
        <v>2016</v>
      </c>
      <c r="B7288">
        <v>69</v>
      </c>
      <c r="C7288" t="s">
        <v>23</v>
      </c>
      <c r="D7288" t="s">
        <v>72</v>
      </c>
      <c r="E7288" t="s">
        <v>19</v>
      </c>
      <c r="F7288" t="s">
        <v>24</v>
      </c>
      <c r="G7288" t="s">
        <v>25</v>
      </c>
      <c r="H7288" s="3">
        <v>22411.85</v>
      </c>
      <c r="I7288" t="s">
        <v>19</v>
      </c>
      <c r="J7288" t="s">
        <v>22</v>
      </c>
      <c r="K72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27.638812881819501</v>
      </c>
      <c r="L7288" s="6">
        <f>TablaDatos[[#This Row],[IMC_raw]]/1000000000000000</f>
        <v>27.638812881819501</v>
      </c>
      <c r="M7288" s="2">
        <v>2.76388128818195E+16</v>
      </c>
      <c r="N72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8" s="13">
        <f t="shared" si="113"/>
        <v>7287</v>
      </c>
      <c r="P7288" s="2" t="str">
        <f>IF(TablaDatos[[#This Row],[Diabetes]]=0,"No","Si")</f>
        <v>No</v>
      </c>
      <c r="Q7288">
        <v>0</v>
      </c>
      <c r="R7288">
        <f>TablaDatos[[#This Row],[Aux2]]/10000000000000</f>
        <v>217.60793050758599</v>
      </c>
      <c r="S7288" s="1">
        <v>2176079305075860</v>
      </c>
      <c r="T7288" s="7">
        <f>TablaDatos[[#This Row],[Aux3]]/100000000000000</f>
        <v>241.99763408272</v>
      </c>
      <c r="U7288" s="1">
        <v>2.4199763408272E+16</v>
      </c>
      <c r="V7288">
        <v>144.4</v>
      </c>
      <c r="W7288">
        <v>90.8</v>
      </c>
    </row>
    <row r="7289" spans="1:23">
      <c r="A7289">
        <v>2016</v>
      </c>
      <c r="B7289">
        <v>59</v>
      </c>
      <c r="C7289" t="s">
        <v>23</v>
      </c>
      <c r="D7289" t="s">
        <v>72</v>
      </c>
      <c r="E7289" t="s">
        <v>18</v>
      </c>
      <c r="F7289" t="s">
        <v>19</v>
      </c>
      <c r="G7289" t="s">
        <v>28</v>
      </c>
      <c r="H7289" s="3">
        <v>18900.52</v>
      </c>
      <c r="I7289" t="s">
        <v>19</v>
      </c>
      <c r="J7289" t="s">
        <v>22</v>
      </c>
      <c r="K72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27.606855965706</v>
      </c>
      <c r="L7289" s="6">
        <f>TablaDatos[[#This Row],[IMC_raw]]/100000000000000</f>
        <v>27.606855965706</v>
      </c>
      <c r="M7289" s="2">
        <v>2760685596570600</v>
      </c>
      <c r="N72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89" s="13">
        <f t="shared" si="113"/>
        <v>7288</v>
      </c>
      <c r="P7289" s="2" t="str">
        <f>IF(TablaDatos[[#This Row],[Diabetes]]=0,"No","Si")</f>
        <v>No</v>
      </c>
      <c r="Q7289">
        <v>0</v>
      </c>
      <c r="R7289">
        <f>TablaDatos[[#This Row],[Aux2]]/10000000000000</f>
        <v>1852.1676522231301</v>
      </c>
      <c r="S7289" s="1">
        <v>1.85216765222313E+16</v>
      </c>
      <c r="T7289" s="7">
        <f>TablaDatos[[#This Row],[Aux3]]/100000000000000</f>
        <v>23.0021295927171</v>
      </c>
      <c r="U7289" s="1">
        <v>2300212959271710</v>
      </c>
      <c r="V7289">
        <v>152.69999999999999</v>
      </c>
      <c r="W7289">
        <v>94.3</v>
      </c>
    </row>
    <row r="7290" spans="1:23">
      <c r="A7290">
        <v>2016</v>
      </c>
      <c r="B7290">
        <v>70</v>
      </c>
      <c r="C7290" t="s">
        <v>16</v>
      </c>
      <c r="D7290" t="s">
        <v>29</v>
      </c>
      <c r="E7290" t="s">
        <v>19</v>
      </c>
      <c r="F7290" t="s">
        <v>19</v>
      </c>
      <c r="G7290" t="s">
        <v>25</v>
      </c>
      <c r="H7290" s="3">
        <v>22081.29</v>
      </c>
      <c r="I7290" t="s">
        <v>21</v>
      </c>
      <c r="J7290" t="s">
        <v>18</v>
      </c>
      <c r="K72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27.603311414059899</v>
      </c>
      <c r="L7290" s="5">
        <f>TablaDatos[[#This Row],[IMC_raw]]/1000000000000000</f>
        <v>27.603311414059899</v>
      </c>
      <c r="M7290" s="2">
        <v>2.76033114140599E+16</v>
      </c>
      <c r="N72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0" s="13">
        <f t="shared" si="113"/>
        <v>7289</v>
      </c>
      <c r="P7290" s="2" t="str">
        <f>IF(TablaDatos[[#This Row],[Diabetes]]=0,"No","Si")</f>
        <v>No</v>
      </c>
      <c r="Q7290">
        <v>0</v>
      </c>
      <c r="R7290">
        <f>TablaDatos[[#This Row],[Aux2]]/10000000000000</f>
        <v>1920.29119381081</v>
      </c>
      <c r="S7290" s="1">
        <v>1.92029119381081E+16</v>
      </c>
      <c r="T7290" s="7">
        <f>TablaDatos[[#This Row],[Aux3]]/100000000000000</f>
        <v>198.53512237560699</v>
      </c>
      <c r="U7290" s="1">
        <v>1.98535122375607E+16</v>
      </c>
      <c r="V7290">
        <v>169.7</v>
      </c>
      <c r="W7290">
        <v>103.2</v>
      </c>
    </row>
    <row r="7291" spans="1:23">
      <c r="A7291">
        <v>2016</v>
      </c>
      <c r="B7291">
        <v>52</v>
      </c>
      <c r="C7291" t="s">
        <v>16</v>
      </c>
      <c r="D7291" t="s">
        <v>29</v>
      </c>
      <c r="E7291" t="s">
        <v>18</v>
      </c>
      <c r="F7291" t="s">
        <v>19</v>
      </c>
      <c r="G7291" t="s">
        <v>20</v>
      </c>
      <c r="H7291" s="3">
        <v>19253.02</v>
      </c>
      <c r="I7291" t="s">
        <v>21</v>
      </c>
      <c r="J7291" t="s">
        <v>18</v>
      </c>
      <c r="K72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27.558683523663799</v>
      </c>
      <c r="L7291" s="6">
        <f>TablaDatos[[#This Row],[IMC_raw]]/100000000000000</f>
        <v>27.558683523663799</v>
      </c>
      <c r="M7291" s="2">
        <v>2755868352366380</v>
      </c>
      <c r="N72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1" s="13">
        <f t="shared" si="113"/>
        <v>7290</v>
      </c>
      <c r="P7291" s="2" t="str">
        <f>IF(TablaDatos[[#This Row],[Diabetes]]=0,"No","Si")</f>
        <v>No</v>
      </c>
      <c r="Q7291">
        <v>0</v>
      </c>
      <c r="R7291">
        <f>TablaDatos[[#This Row],[Aux2]]/10000000000000</f>
        <v>2082.0441695210998</v>
      </c>
      <c r="S7291" s="1">
        <v>2.0820441695211E+16</v>
      </c>
      <c r="T7291" s="7">
        <f>TablaDatos[[#This Row],[Aux3]]/100000000000000</f>
        <v>247.28981501707401</v>
      </c>
      <c r="U7291" s="1">
        <v>2.47289815017074E+16</v>
      </c>
      <c r="V7291">
        <v>150.80000000000001</v>
      </c>
      <c r="W7291">
        <v>96.4</v>
      </c>
    </row>
    <row r="7292" spans="1:23">
      <c r="A7292">
        <v>2016</v>
      </c>
      <c r="B7292">
        <v>57</v>
      </c>
      <c r="C7292" t="s">
        <v>16</v>
      </c>
      <c r="D7292" t="s">
        <v>34</v>
      </c>
      <c r="E7292" t="s">
        <v>19</v>
      </c>
      <c r="F7292" t="s">
        <v>24</v>
      </c>
      <c r="G7292" t="s">
        <v>28</v>
      </c>
      <c r="H7292" s="3">
        <v>31032.67</v>
      </c>
      <c r="I7292" t="s">
        <v>21</v>
      </c>
      <c r="J7292" t="s">
        <v>19</v>
      </c>
      <c r="K72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27.461490582616801</v>
      </c>
      <c r="L7292" s="5">
        <f>TablaDatos[[#This Row],[IMC_raw]]/1000000000000000</f>
        <v>27.461490582616801</v>
      </c>
      <c r="M7292" s="2">
        <v>2.74614905826168E+16</v>
      </c>
      <c r="N72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2" s="13">
        <f t="shared" si="113"/>
        <v>7291</v>
      </c>
      <c r="P7292" s="2" t="str">
        <f>IF(TablaDatos[[#This Row],[Diabetes]]=0,"No","Si")</f>
        <v>No</v>
      </c>
      <c r="Q7292">
        <v>0</v>
      </c>
      <c r="R7292">
        <f>TablaDatos[[#This Row],[Aux2]]/10000000000000</f>
        <v>255.00215591009399</v>
      </c>
      <c r="S7292" s="1">
        <v>2550021559100940</v>
      </c>
      <c r="T7292" s="7">
        <f>TablaDatos[[#This Row],[Aux3]]/100000000000000</f>
        <v>24.6874757375572</v>
      </c>
      <c r="U7292" s="1">
        <v>2468747573755720</v>
      </c>
      <c r="V7292">
        <v>170.9</v>
      </c>
      <c r="W7292">
        <v>95.6</v>
      </c>
    </row>
    <row r="7293" spans="1:23">
      <c r="A7293">
        <v>2016</v>
      </c>
      <c r="B7293">
        <v>52</v>
      </c>
      <c r="C7293" t="s">
        <v>23</v>
      </c>
      <c r="D7293" t="s">
        <v>17</v>
      </c>
      <c r="E7293" t="s">
        <v>18</v>
      </c>
      <c r="F7293" t="s">
        <v>19</v>
      </c>
      <c r="G7293" t="s">
        <v>20</v>
      </c>
      <c r="H7293" s="3">
        <v>37045.72</v>
      </c>
      <c r="I7293" t="s">
        <v>19</v>
      </c>
      <c r="J7293" t="s">
        <v>22</v>
      </c>
      <c r="K72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27.436540350582</v>
      </c>
      <c r="L7293" s="6">
        <f>TablaDatos[[#This Row],[IMC_raw]]/1000000000000000</f>
        <v>27.436540350582</v>
      </c>
      <c r="M7293" s="2">
        <v>2.7436540350582E+16</v>
      </c>
      <c r="N72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3" s="13">
        <f t="shared" si="113"/>
        <v>7292</v>
      </c>
      <c r="P7293" s="2" t="str">
        <f>IF(TablaDatos[[#This Row],[Diabetes]]=0,"No","Si")</f>
        <v>No</v>
      </c>
      <c r="Q7293">
        <v>0</v>
      </c>
      <c r="R7293">
        <f>TablaDatos[[#This Row],[Aux2]]/10000000000000</f>
        <v>2023.31941927601</v>
      </c>
      <c r="S7293" s="1">
        <v>2.02331941927601E+16</v>
      </c>
      <c r="T7293" s="7">
        <f>TablaDatos[[#This Row],[Aux3]]/100000000000000</f>
        <v>18.177392807176599</v>
      </c>
      <c r="U7293" s="1">
        <v>1817739280717660</v>
      </c>
      <c r="V7293">
        <v>130.4</v>
      </c>
      <c r="W7293">
        <v>82.7</v>
      </c>
    </row>
    <row r="7294" spans="1:23">
      <c r="A7294">
        <v>2016</v>
      </c>
      <c r="B7294">
        <v>49</v>
      </c>
      <c r="C7294" t="s">
        <v>16</v>
      </c>
      <c r="D7294" t="s">
        <v>29</v>
      </c>
      <c r="E7294" t="s">
        <v>18</v>
      </c>
      <c r="F7294" t="s">
        <v>24</v>
      </c>
      <c r="G7294" t="s">
        <v>20</v>
      </c>
      <c r="H7294" s="3">
        <v>24059.59</v>
      </c>
      <c r="I7294" t="s">
        <v>19</v>
      </c>
      <c r="J7294" t="s">
        <v>18</v>
      </c>
      <c r="K72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27.4276171155661</v>
      </c>
      <c r="L7294" s="5">
        <f>TablaDatos[[#This Row],[IMC_raw]]/1000000000000000</f>
        <v>2.7427617115566099</v>
      </c>
      <c r="M7294" s="2">
        <v>2742761711556610</v>
      </c>
      <c r="N72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4" s="13">
        <f t="shared" si="113"/>
        <v>7293</v>
      </c>
      <c r="P7294" s="2" t="str">
        <f>IF(TablaDatos[[#This Row],[Diabetes]]=0,"No","Si")</f>
        <v>No</v>
      </c>
      <c r="Q7294">
        <v>0</v>
      </c>
      <c r="R7294">
        <f>TablaDatos[[#This Row],[Aux2]]/10000000000000</f>
        <v>2291.46018298341</v>
      </c>
      <c r="S7294" s="1">
        <v>2.29146018298341E+16</v>
      </c>
      <c r="T7294" s="7">
        <f>TablaDatos[[#This Row],[Aux3]]/100000000000000</f>
        <v>244.26209494476799</v>
      </c>
      <c r="U7294" s="1">
        <v>2.44262094944768E+16</v>
      </c>
      <c r="V7294">
        <v>150.19999999999999</v>
      </c>
      <c r="W7294">
        <v>87.4</v>
      </c>
    </row>
    <row r="7295" spans="1:23">
      <c r="A7295">
        <v>2016</v>
      </c>
      <c r="B7295">
        <v>56</v>
      </c>
      <c r="C7295" t="s">
        <v>16</v>
      </c>
      <c r="D7295" t="s">
        <v>72</v>
      </c>
      <c r="E7295" t="s">
        <v>21</v>
      </c>
      <c r="F7295" t="s">
        <v>24</v>
      </c>
      <c r="G7295" t="s">
        <v>28</v>
      </c>
      <c r="H7295" s="3">
        <v>12283.93</v>
      </c>
      <c r="I7295" t="s">
        <v>21</v>
      </c>
      <c r="J7295" t="s">
        <v>18</v>
      </c>
      <c r="K72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27.422632953309101</v>
      </c>
      <c r="L7295" s="5">
        <f>TablaDatos[[#This Row],[IMC_raw]]/1000000000000000</f>
        <v>27.422632953309101</v>
      </c>
      <c r="M7295" s="2">
        <v>2.74226329533091E+16</v>
      </c>
      <c r="N72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5" s="13">
        <f t="shared" si="113"/>
        <v>7294</v>
      </c>
      <c r="P7295" s="2" t="str">
        <f>IF(TablaDatos[[#This Row],[Diabetes]]=0,"No","Si")</f>
        <v>No</v>
      </c>
      <c r="Q7295">
        <v>0</v>
      </c>
      <c r="R7295">
        <f>TablaDatos[[#This Row],[Aux2]]/10000000000000</f>
        <v>2153.24585198758</v>
      </c>
      <c r="S7295" s="1">
        <v>2.15324585198758E+16</v>
      </c>
      <c r="T7295" s="7">
        <f>TablaDatos[[#This Row],[Aux3]]/100000000000000</f>
        <v>229.870528623712</v>
      </c>
      <c r="U7295" s="1">
        <v>2.29870528623712E+16</v>
      </c>
      <c r="V7295">
        <v>162.1</v>
      </c>
      <c r="W7295">
        <v>95.5</v>
      </c>
    </row>
    <row r="7296" spans="1:23">
      <c r="A7296">
        <v>2016</v>
      </c>
      <c r="B7296">
        <v>43</v>
      </c>
      <c r="C7296" t="s">
        <v>16</v>
      </c>
      <c r="D7296" t="s">
        <v>30</v>
      </c>
      <c r="E7296" t="s">
        <v>18</v>
      </c>
      <c r="F7296" t="s">
        <v>35</v>
      </c>
      <c r="G7296" t="s">
        <v>39</v>
      </c>
      <c r="H7296" s="3">
        <v>38708.07</v>
      </c>
      <c r="I7296" t="s">
        <v>19</v>
      </c>
      <c r="J7296" t="s">
        <v>18</v>
      </c>
      <c r="K72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27.4079959012956</v>
      </c>
      <c r="L7296" s="5">
        <f>TablaDatos[[#This Row],[IMC_raw]]/1000000000000000</f>
        <v>27.4079959012956</v>
      </c>
      <c r="M7296" s="2">
        <v>2.74079959012956E+16</v>
      </c>
      <c r="N72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6" s="13">
        <f t="shared" si="113"/>
        <v>7295</v>
      </c>
      <c r="P7296" s="2" t="str">
        <f>IF(TablaDatos[[#This Row],[Diabetes]]=0,"No","Si")</f>
        <v>No</v>
      </c>
      <c r="Q7296">
        <v>0</v>
      </c>
      <c r="R7296">
        <f>TablaDatos[[#This Row],[Aux2]]/10000000000000</f>
        <v>174.76199318127101</v>
      </c>
      <c r="S7296" s="1">
        <v>1747619931812710</v>
      </c>
      <c r="T7296" s="7">
        <f>TablaDatos[[#This Row],[Aux3]]/100000000000000</f>
        <v>205.71075762932199</v>
      </c>
      <c r="U7296" s="1">
        <v>2.05710757629322E+16</v>
      </c>
      <c r="V7296">
        <v>146</v>
      </c>
      <c r="W7296">
        <v>92.8</v>
      </c>
    </row>
    <row r="7297" spans="1:23">
      <c r="A7297">
        <v>2016</v>
      </c>
      <c r="B7297">
        <v>61</v>
      </c>
      <c r="C7297" t="s">
        <v>16</v>
      </c>
      <c r="D7297" t="s">
        <v>73</v>
      </c>
      <c r="E7297" t="s">
        <v>19</v>
      </c>
      <c r="F7297" t="s">
        <v>19</v>
      </c>
      <c r="G7297" t="s">
        <v>28</v>
      </c>
      <c r="H7297" s="3">
        <v>28022.77</v>
      </c>
      <c r="I7297" t="s">
        <v>19</v>
      </c>
      <c r="J7297" t="s">
        <v>18</v>
      </c>
      <c r="K72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27.3921033478955</v>
      </c>
      <c r="L7297" s="5">
        <f>TablaDatos[[#This Row],[IMC_raw]]/1000000000000000</f>
        <v>2.7392103347895498</v>
      </c>
      <c r="M7297" s="2">
        <v>2739210334789550</v>
      </c>
      <c r="N72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7" s="13">
        <f t="shared" si="113"/>
        <v>7296</v>
      </c>
      <c r="P7297" s="2" t="str">
        <f>IF(TablaDatos[[#This Row],[Diabetes]]=0,"No","Si")</f>
        <v>No</v>
      </c>
      <c r="Q7297">
        <v>0</v>
      </c>
      <c r="R7297">
        <f>TablaDatos[[#This Row],[Aux2]]/10000000000000</f>
        <v>220.52929598000799</v>
      </c>
      <c r="S7297" s="1">
        <v>2205292959800080</v>
      </c>
      <c r="T7297" s="7">
        <f>TablaDatos[[#This Row],[Aux3]]/100000000000000</f>
        <v>244.699904316844</v>
      </c>
      <c r="U7297" s="1">
        <v>2.44699904316844E+16</v>
      </c>
      <c r="V7297">
        <v>154.6</v>
      </c>
      <c r="W7297">
        <v>92.9</v>
      </c>
    </row>
    <row r="7298" spans="1:23">
      <c r="A7298">
        <v>2016</v>
      </c>
      <c r="B7298">
        <v>53</v>
      </c>
      <c r="C7298" t="s">
        <v>16</v>
      </c>
      <c r="D7298" t="s">
        <v>34</v>
      </c>
      <c r="E7298" t="s">
        <v>18</v>
      </c>
      <c r="F7298" t="s">
        <v>19</v>
      </c>
      <c r="G7298" t="s">
        <v>20</v>
      </c>
      <c r="H7298" s="3">
        <v>28283.1</v>
      </c>
      <c r="I7298" t="s">
        <v>21</v>
      </c>
      <c r="J7298" t="s">
        <v>19</v>
      </c>
      <c r="K72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27.388329510772099</v>
      </c>
      <c r="L7298" s="6">
        <f>TablaDatos[[#This Row],[IMC_raw]]/1000000000000000</f>
        <v>27.388329510772099</v>
      </c>
      <c r="M7298" s="2">
        <v>2.73883295107721E+16</v>
      </c>
      <c r="N72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8" s="13">
        <f t="shared" ref="O7298:O7361" si="114">O7297+1</f>
        <v>7297</v>
      </c>
      <c r="P7298" s="2" t="str">
        <f>IF(TablaDatos[[#This Row],[Diabetes]]=0,"No","Si")</f>
        <v>No</v>
      </c>
      <c r="Q7298">
        <v>0</v>
      </c>
      <c r="R7298">
        <f>TablaDatos[[#This Row],[Aux2]]/10000000000000</f>
        <v>192.13201426525299</v>
      </c>
      <c r="S7298" s="1">
        <v>1921320142652530</v>
      </c>
      <c r="T7298" s="7">
        <f>TablaDatos[[#This Row],[Aux3]]/100000000000000</f>
        <v>213.859194923861</v>
      </c>
      <c r="U7298" s="1">
        <v>2.13859194923861E+16</v>
      </c>
      <c r="V7298">
        <v>149.9</v>
      </c>
      <c r="W7298">
        <v>89.8</v>
      </c>
    </row>
    <row r="7299" spans="1:23">
      <c r="A7299">
        <v>2016</v>
      </c>
      <c r="B7299">
        <v>43</v>
      </c>
      <c r="C7299" t="s">
        <v>16</v>
      </c>
      <c r="D7299" t="s">
        <v>73</v>
      </c>
      <c r="E7299" t="s">
        <v>18</v>
      </c>
      <c r="F7299" t="s">
        <v>19</v>
      </c>
      <c r="G7299" t="s">
        <v>39</v>
      </c>
      <c r="H7299" s="3">
        <v>37046.74</v>
      </c>
      <c r="I7299" t="s">
        <v>21</v>
      </c>
      <c r="J7299" t="s">
        <v>21</v>
      </c>
      <c r="K72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27.349078320642299</v>
      </c>
      <c r="L7299" s="6">
        <f>TablaDatos[[#This Row],[IMC_raw]]/1000000000000000</f>
        <v>27.349078320642299</v>
      </c>
      <c r="M7299" s="2">
        <v>2.73490783206423E+16</v>
      </c>
      <c r="N72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299" s="13">
        <f t="shared" si="114"/>
        <v>7298</v>
      </c>
      <c r="P7299" s="2" t="str">
        <f>IF(TablaDatos[[#This Row],[Diabetes]]=0,"No","Si")</f>
        <v>No</v>
      </c>
      <c r="Q7299">
        <v>0</v>
      </c>
      <c r="R7299">
        <f>TablaDatos[[#This Row],[Aux2]]/10000000000000</f>
        <v>2293.0156336008099</v>
      </c>
      <c r="S7299" s="1">
        <v>2.29301563360081E+16</v>
      </c>
      <c r="T7299" s="7">
        <f>TablaDatos[[#This Row],[Aux3]]/100000000000000</f>
        <v>252.40381850557401</v>
      </c>
      <c r="U7299" s="1">
        <v>2.52403818505574E+16</v>
      </c>
      <c r="V7299">
        <v>149</v>
      </c>
      <c r="W7299">
        <v>93.5</v>
      </c>
    </row>
    <row r="7300" spans="1:23">
      <c r="A7300">
        <v>2016</v>
      </c>
      <c r="B7300">
        <v>46</v>
      </c>
      <c r="C7300" t="s">
        <v>16</v>
      </c>
      <c r="D7300" t="s">
        <v>38</v>
      </c>
      <c r="E7300" t="s">
        <v>18</v>
      </c>
      <c r="F7300" t="s">
        <v>35</v>
      </c>
      <c r="G7300" t="s">
        <v>20</v>
      </c>
      <c r="H7300" s="3">
        <v>17985.310000000001</v>
      </c>
      <c r="I7300" t="s">
        <v>21</v>
      </c>
      <c r="J7300" t="s">
        <v>21</v>
      </c>
      <c r="K73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27.346810896634299</v>
      </c>
      <c r="L7300" s="5">
        <f>TablaDatos[[#This Row],[IMC_raw]]/1000000000000000</f>
        <v>27.346810896634299</v>
      </c>
      <c r="M7300" s="2">
        <v>2.73468108966343E+16</v>
      </c>
      <c r="N73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0" s="13">
        <f t="shared" si="114"/>
        <v>7299</v>
      </c>
      <c r="P7300" s="2" t="str">
        <f>IF(TablaDatos[[#This Row],[Diabetes]]=0,"No","Si")</f>
        <v>No</v>
      </c>
      <c r="Q7300">
        <v>0</v>
      </c>
      <c r="R7300">
        <f>TablaDatos[[#This Row],[Aux2]]/10000000000000</f>
        <v>216.913317996118</v>
      </c>
      <c r="S7300" s="1">
        <v>2169133179961180</v>
      </c>
      <c r="T7300" s="7">
        <f>TablaDatos[[#This Row],[Aux3]]/100000000000000</f>
        <v>26.191693039141001</v>
      </c>
      <c r="U7300" s="1">
        <v>2619169303914100</v>
      </c>
      <c r="V7300">
        <v>152.6</v>
      </c>
      <c r="W7300">
        <v>96.5</v>
      </c>
    </row>
    <row r="7301" spans="1:23">
      <c r="A7301">
        <v>2016</v>
      </c>
      <c r="B7301">
        <v>57</v>
      </c>
      <c r="C7301" t="s">
        <v>23</v>
      </c>
      <c r="D7301" t="s">
        <v>73</v>
      </c>
      <c r="E7301" t="s">
        <v>18</v>
      </c>
      <c r="F7301" t="s">
        <v>35</v>
      </c>
      <c r="G7301" t="s">
        <v>28</v>
      </c>
      <c r="H7301" s="3">
        <v>21014.61</v>
      </c>
      <c r="I7301" t="s">
        <v>19</v>
      </c>
      <c r="J7301" t="s">
        <v>22</v>
      </c>
      <c r="K73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27.340100331027401</v>
      </c>
      <c r="L7301" s="5">
        <f>TablaDatos[[#This Row],[IMC_raw]]/1000000000000000</f>
        <v>2.7340100331027402</v>
      </c>
      <c r="M7301" s="2">
        <v>2734010033102740</v>
      </c>
      <c r="N73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1" s="13">
        <f t="shared" si="114"/>
        <v>7300</v>
      </c>
      <c r="P7301" s="2" t="str">
        <f>IF(TablaDatos[[#This Row],[Diabetes]]=0,"No","Si")</f>
        <v>No</v>
      </c>
      <c r="Q7301">
        <v>0</v>
      </c>
      <c r="R7301">
        <f>TablaDatos[[#This Row],[Aux2]]/10000000000000</f>
        <v>1919.9645339692599</v>
      </c>
      <c r="S7301" s="1">
        <v>1.91996453396926E+16</v>
      </c>
      <c r="T7301" s="7">
        <f>TablaDatos[[#This Row],[Aux3]]/100000000000000</f>
        <v>194.68986234127601</v>
      </c>
      <c r="U7301" s="1">
        <v>1.94689862341276E+16</v>
      </c>
      <c r="V7301">
        <v>136.9</v>
      </c>
      <c r="W7301">
        <v>83.5</v>
      </c>
    </row>
    <row r="7302" spans="1:23">
      <c r="A7302">
        <v>2016</v>
      </c>
      <c r="B7302">
        <v>42</v>
      </c>
      <c r="C7302" t="s">
        <v>23</v>
      </c>
      <c r="D7302" t="s">
        <v>17</v>
      </c>
      <c r="E7302" t="s">
        <v>18</v>
      </c>
      <c r="F7302" t="s">
        <v>40</v>
      </c>
      <c r="G7302" t="s">
        <v>39</v>
      </c>
      <c r="H7302" s="3">
        <v>36300.79</v>
      </c>
      <c r="I7302" t="s">
        <v>19</v>
      </c>
      <c r="J7302" t="s">
        <v>19</v>
      </c>
      <c r="K73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27.332042579743799</v>
      </c>
      <c r="L7302" s="5">
        <f>TablaDatos[[#This Row],[IMC_raw]]/1000000000000000</f>
        <v>27.332042579743799</v>
      </c>
      <c r="M7302" s="2">
        <v>2.73320425797438E+16</v>
      </c>
      <c r="N73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2" s="13">
        <f t="shared" si="114"/>
        <v>7301</v>
      </c>
      <c r="P7302" s="2" t="str">
        <f>IF(TablaDatos[[#This Row],[Diabetes]]=0,"No","Si")</f>
        <v>No</v>
      </c>
      <c r="Q7302">
        <v>0</v>
      </c>
      <c r="R7302">
        <f>TablaDatos[[#This Row],[Aux2]]/10000000000000</f>
        <v>1749.32869305189</v>
      </c>
      <c r="S7302" s="1">
        <v>1.74932869305189E+16</v>
      </c>
      <c r="T7302" s="7">
        <f>TablaDatos[[#This Row],[Aux3]]/100000000000000</f>
        <v>208.52739913761999</v>
      </c>
      <c r="U7302" s="1">
        <v>2.0852739913762E+16</v>
      </c>
      <c r="V7302">
        <v>140.5</v>
      </c>
      <c r="W7302">
        <v>85.8</v>
      </c>
    </row>
    <row r="7303" spans="1:23">
      <c r="A7303">
        <v>2016</v>
      </c>
      <c r="B7303">
        <v>59</v>
      </c>
      <c r="C7303" t="s">
        <v>16</v>
      </c>
      <c r="D7303" t="s">
        <v>34</v>
      </c>
      <c r="E7303" t="s">
        <v>19</v>
      </c>
      <c r="F7303" t="s">
        <v>24</v>
      </c>
      <c r="G7303" t="s">
        <v>28</v>
      </c>
      <c r="H7303" s="3">
        <v>18988.14</v>
      </c>
      <c r="I7303" t="s">
        <v>21</v>
      </c>
      <c r="J7303" t="s">
        <v>22</v>
      </c>
      <c r="K73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27.285953856082799</v>
      </c>
      <c r="L7303" s="6">
        <f>TablaDatos[[#This Row],[IMC_raw]]/1000000000000000</f>
        <v>27.285953856082799</v>
      </c>
      <c r="M7303" s="2">
        <v>2.72859538560828E+16</v>
      </c>
      <c r="N73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3" s="13">
        <f t="shared" si="114"/>
        <v>7302</v>
      </c>
      <c r="P7303" s="2" t="str">
        <f>IF(TablaDatos[[#This Row],[Diabetes]]=0,"No","Si")</f>
        <v>No</v>
      </c>
      <c r="Q7303">
        <v>0</v>
      </c>
      <c r="R7303">
        <f>TablaDatos[[#This Row],[Aux2]]/10000000000000</f>
        <v>191.633306213434</v>
      </c>
      <c r="S7303" s="1">
        <v>1916333062134340</v>
      </c>
      <c r="T7303" s="7">
        <f>TablaDatos[[#This Row],[Aux3]]/100000000000000</f>
        <v>229.90256255302401</v>
      </c>
      <c r="U7303" s="1">
        <v>2.29902562553024E+16</v>
      </c>
      <c r="V7303">
        <v>158.4</v>
      </c>
      <c r="W7303">
        <v>94.2</v>
      </c>
    </row>
    <row r="7304" spans="1:23">
      <c r="A7304">
        <v>2016</v>
      </c>
      <c r="B7304">
        <v>54</v>
      </c>
      <c r="C7304" t="s">
        <v>16</v>
      </c>
      <c r="D7304" t="s">
        <v>74</v>
      </c>
      <c r="E7304" t="s">
        <v>18</v>
      </c>
      <c r="F7304" t="s">
        <v>24</v>
      </c>
      <c r="G7304" t="s">
        <v>20</v>
      </c>
      <c r="H7304" s="3">
        <v>24284.25</v>
      </c>
      <c r="I7304" t="s">
        <v>21</v>
      </c>
      <c r="J7304" t="s">
        <v>18</v>
      </c>
      <c r="K73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27.2660535222311</v>
      </c>
      <c r="L7304" s="6">
        <f>TablaDatos[[#This Row],[IMC_raw]]/1000000000000000</f>
        <v>27.2660535222311</v>
      </c>
      <c r="M7304" s="2">
        <v>2.72660535222311E+16</v>
      </c>
      <c r="N73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4" s="13">
        <f t="shared" si="114"/>
        <v>7303</v>
      </c>
      <c r="P7304" s="2" t="str">
        <f>IF(TablaDatos[[#This Row],[Diabetes]]=0,"No","Si")</f>
        <v>No</v>
      </c>
      <c r="Q7304">
        <v>0</v>
      </c>
      <c r="R7304">
        <f>TablaDatos[[#This Row],[Aux2]]/10000000000000</f>
        <v>18.743012570948402</v>
      </c>
      <c r="S7304" s="1">
        <v>187430125709484</v>
      </c>
      <c r="T7304" s="7">
        <f>TablaDatos[[#This Row],[Aux3]]/100000000000000</f>
        <v>229.405735064309</v>
      </c>
      <c r="U7304" s="1">
        <v>2.29405735064309E+16</v>
      </c>
      <c r="V7304">
        <v>145.1</v>
      </c>
      <c r="W7304">
        <v>90</v>
      </c>
    </row>
    <row r="7305" spans="1:23">
      <c r="A7305">
        <v>2016</v>
      </c>
      <c r="B7305">
        <v>48</v>
      </c>
      <c r="C7305" t="s">
        <v>23</v>
      </c>
      <c r="D7305" t="s">
        <v>72</v>
      </c>
      <c r="E7305" t="s">
        <v>18</v>
      </c>
      <c r="F7305" t="s">
        <v>19</v>
      </c>
      <c r="G7305" t="s">
        <v>20</v>
      </c>
      <c r="H7305" s="3">
        <v>28358.05</v>
      </c>
      <c r="I7305" t="s">
        <v>19</v>
      </c>
      <c r="J7305" t="s">
        <v>22</v>
      </c>
      <c r="K73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27.2510968065185</v>
      </c>
      <c r="L7305" s="5">
        <f>TablaDatos[[#This Row],[IMC_raw]]/1000000000000000</f>
        <v>27.2510968065185</v>
      </c>
      <c r="M7305" s="2">
        <v>2.72510968065185E+16</v>
      </c>
      <c r="N73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5" s="13">
        <f t="shared" si="114"/>
        <v>7304</v>
      </c>
      <c r="P7305" s="2" t="str">
        <f>IF(TablaDatos[[#This Row],[Diabetes]]=0,"No","Si")</f>
        <v>No</v>
      </c>
      <c r="Q7305">
        <v>0</v>
      </c>
      <c r="R7305">
        <f>TablaDatos[[#This Row],[Aux2]]/10000000000000</f>
        <v>1827.2094515727399</v>
      </c>
      <c r="S7305" s="1">
        <v>1.82720945157274E+16</v>
      </c>
      <c r="T7305" s="7">
        <f>TablaDatos[[#This Row],[Aux3]]/100000000000000</f>
        <v>22.6647842970882</v>
      </c>
      <c r="U7305" s="1">
        <v>2266478429708820</v>
      </c>
      <c r="V7305">
        <v>138.30000000000001</v>
      </c>
      <c r="W7305">
        <v>85.7</v>
      </c>
    </row>
    <row r="7306" spans="1:23">
      <c r="A7306">
        <v>2016</v>
      </c>
      <c r="B7306">
        <v>63</v>
      </c>
      <c r="C7306" t="s">
        <v>16</v>
      </c>
      <c r="D7306" t="s">
        <v>71</v>
      </c>
      <c r="E7306" t="s">
        <v>18</v>
      </c>
      <c r="F7306" t="s">
        <v>24</v>
      </c>
      <c r="G7306" t="s">
        <v>28</v>
      </c>
      <c r="H7306" s="3">
        <v>18666.39</v>
      </c>
      <c r="I7306" t="s">
        <v>19</v>
      </c>
      <c r="J7306" t="s">
        <v>22</v>
      </c>
      <c r="K73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27.229341043157</v>
      </c>
      <c r="L7306" s="6">
        <f>TablaDatos[[#This Row],[IMC_raw]]/1000000000000000</f>
        <v>27.229341043157</v>
      </c>
      <c r="M7306" s="2">
        <v>2.7229341043157E+16</v>
      </c>
      <c r="N73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6" s="13">
        <f t="shared" si="114"/>
        <v>7305</v>
      </c>
      <c r="P7306" s="2" t="str">
        <f>IF(TablaDatos[[#This Row],[Diabetes]]=0,"No","Si")</f>
        <v>No</v>
      </c>
      <c r="Q7306">
        <v>0</v>
      </c>
      <c r="R7306">
        <f>TablaDatos[[#This Row],[Aux2]]/10000000000000</f>
        <v>2109.13115208215</v>
      </c>
      <c r="S7306" s="1">
        <v>2.10913115208215E+16</v>
      </c>
      <c r="T7306" s="7">
        <f>TablaDatos[[#This Row],[Aux3]]/100000000000000</f>
        <v>22.903612312491099</v>
      </c>
      <c r="U7306" s="1">
        <v>2290361231249110</v>
      </c>
      <c r="V7306">
        <v>149.5</v>
      </c>
      <c r="W7306">
        <v>97.7</v>
      </c>
    </row>
    <row r="7307" spans="1:23">
      <c r="A7307">
        <v>2016</v>
      </c>
      <c r="B7307">
        <v>55</v>
      </c>
      <c r="C7307" t="s">
        <v>23</v>
      </c>
      <c r="D7307" t="s">
        <v>17</v>
      </c>
      <c r="E7307" t="s">
        <v>18</v>
      </c>
      <c r="F7307" t="s">
        <v>40</v>
      </c>
      <c r="G7307" t="s">
        <v>28</v>
      </c>
      <c r="H7307" s="3">
        <v>33074.959999999999</v>
      </c>
      <c r="I7307" t="s">
        <v>18</v>
      </c>
      <c r="J7307" t="s">
        <v>18</v>
      </c>
      <c r="K73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27.1692253842259</v>
      </c>
      <c r="L7307" s="6">
        <f>TablaDatos[[#This Row],[IMC_raw]]/1000000000000000</f>
        <v>27.1692253842259</v>
      </c>
      <c r="M7307" s="2">
        <v>2.71692253842259E+16</v>
      </c>
      <c r="N73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7" s="13">
        <f t="shared" si="114"/>
        <v>7306</v>
      </c>
      <c r="P7307" s="2" t="str">
        <f>IF(TablaDatos[[#This Row],[Diabetes]]=0,"No","Si")</f>
        <v>No</v>
      </c>
      <c r="Q7307">
        <v>0</v>
      </c>
      <c r="R7307">
        <f>TablaDatos[[#This Row],[Aux2]]/10000000000000</f>
        <v>176.992155558929</v>
      </c>
      <c r="S7307" s="1">
        <v>1769921555589290</v>
      </c>
      <c r="T7307" s="7">
        <f>TablaDatos[[#This Row],[Aux3]]/100000000000000</f>
        <v>20.8786252376599</v>
      </c>
      <c r="U7307" s="1">
        <v>2087862523765990</v>
      </c>
      <c r="V7307">
        <v>145.1</v>
      </c>
      <c r="W7307">
        <v>91.4</v>
      </c>
    </row>
    <row r="7308" spans="1:23">
      <c r="A7308">
        <v>2016</v>
      </c>
      <c r="B7308">
        <v>59</v>
      </c>
      <c r="C7308" t="s">
        <v>23</v>
      </c>
      <c r="D7308" t="s">
        <v>34</v>
      </c>
      <c r="E7308" t="s">
        <v>31</v>
      </c>
      <c r="F7308" t="s">
        <v>24</v>
      </c>
      <c r="G7308" t="s">
        <v>28</v>
      </c>
      <c r="H7308" s="3">
        <v>20780.2</v>
      </c>
      <c r="I7308" t="s">
        <v>21</v>
      </c>
      <c r="J7308" t="s">
        <v>21</v>
      </c>
      <c r="K73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27.165138929365501</v>
      </c>
      <c r="L7308" s="5">
        <f>TablaDatos[[#This Row],[IMC_raw]]/1000000000000000</f>
        <v>27.165138929365501</v>
      </c>
      <c r="M7308" s="2">
        <v>2.71651389293655E+16</v>
      </c>
      <c r="N73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8" s="13">
        <f t="shared" si="114"/>
        <v>7307</v>
      </c>
      <c r="P7308" s="2" t="str">
        <f>IF(TablaDatos[[#This Row],[Diabetes]]=0,"No","Si")</f>
        <v>No</v>
      </c>
      <c r="Q7308">
        <v>0</v>
      </c>
      <c r="R7308">
        <f>TablaDatos[[#This Row],[Aux2]]/10000000000000</f>
        <v>2041.2918177961701</v>
      </c>
      <c r="S7308" s="1">
        <v>2.04129181779617E+16</v>
      </c>
      <c r="T7308" s="7">
        <f>TablaDatos[[#This Row],[Aux3]]/100000000000000</f>
        <v>25.633314932952199</v>
      </c>
      <c r="U7308" s="1">
        <v>2563331493295220</v>
      </c>
      <c r="V7308">
        <v>162.69999999999999</v>
      </c>
      <c r="W7308">
        <v>94.5</v>
      </c>
    </row>
    <row r="7309" spans="1:23">
      <c r="A7309">
        <v>2016</v>
      </c>
      <c r="B7309">
        <v>66</v>
      </c>
      <c r="C7309" t="s">
        <v>16</v>
      </c>
      <c r="D7309" t="s">
        <v>26</v>
      </c>
      <c r="E7309" t="s">
        <v>18</v>
      </c>
      <c r="F7309" t="s">
        <v>19</v>
      </c>
      <c r="G7309" t="s">
        <v>25</v>
      </c>
      <c r="H7309" s="3">
        <v>28966.63</v>
      </c>
      <c r="I7309" t="s">
        <v>21</v>
      </c>
      <c r="J7309" t="s">
        <v>22</v>
      </c>
      <c r="K73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27.144105737971</v>
      </c>
      <c r="L7309" s="5">
        <f>TablaDatos[[#This Row],[IMC_raw]]/1000000000000000</f>
        <v>27.144105737971</v>
      </c>
      <c r="M7309" s="2">
        <v>2.7144105737971E+16</v>
      </c>
      <c r="N73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09" s="13">
        <f t="shared" si="114"/>
        <v>7308</v>
      </c>
      <c r="P7309" s="2" t="str">
        <f>IF(TablaDatos[[#This Row],[Diabetes]]=0,"No","Si")</f>
        <v>No</v>
      </c>
      <c r="Q7309">
        <v>0</v>
      </c>
      <c r="R7309">
        <f>TablaDatos[[#This Row],[Aux2]]/10000000000000</f>
        <v>2142.3681139820001</v>
      </c>
      <c r="S7309" s="1">
        <v>2.142368113982E+16</v>
      </c>
      <c r="T7309" s="7">
        <f>TablaDatos[[#This Row],[Aux3]]/100000000000000</f>
        <v>219.05319617497099</v>
      </c>
      <c r="U7309" s="1">
        <v>2.19053196174971E+16</v>
      </c>
      <c r="V7309">
        <v>164.2</v>
      </c>
      <c r="W7309">
        <v>95.4</v>
      </c>
    </row>
    <row r="7310" spans="1:23">
      <c r="A7310">
        <v>2016</v>
      </c>
      <c r="B7310">
        <v>57</v>
      </c>
      <c r="C7310" t="s">
        <v>23</v>
      </c>
      <c r="D7310" t="s">
        <v>37</v>
      </c>
      <c r="E7310" t="s">
        <v>21</v>
      </c>
      <c r="F7310" t="s">
        <v>19</v>
      </c>
      <c r="G7310" t="s">
        <v>28</v>
      </c>
      <c r="H7310" s="3">
        <v>9296.26</v>
      </c>
      <c r="I7310" t="s">
        <v>21</v>
      </c>
      <c r="J7310" t="s">
        <v>18</v>
      </c>
      <c r="K73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27.108706661273001</v>
      </c>
      <c r="L7310" s="5">
        <f>TablaDatos[[#This Row],[IMC_raw]]/1000000000000000</f>
        <v>27.108706661273001</v>
      </c>
      <c r="M7310" s="2">
        <v>2.7108706661273E+16</v>
      </c>
      <c r="N73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0" s="13">
        <f t="shared" si="114"/>
        <v>7309</v>
      </c>
      <c r="P7310" s="2" t="str">
        <f>IF(TablaDatos[[#This Row],[Diabetes]]=0,"No","Si")</f>
        <v>No</v>
      </c>
      <c r="Q7310">
        <v>0</v>
      </c>
      <c r="R7310">
        <f>TablaDatos[[#This Row],[Aux2]]/10000000000000</f>
        <v>1909.31312838191</v>
      </c>
      <c r="S7310" s="1">
        <v>1.90931312838191E+16</v>
      </c>
      <c r="T7310" s="7">
        <f>TablaDatos[[#This Row],[Aux3]]/100000000000000</f>
        <v>20.611864643784301</v>
      </c>
      <c r="U7310" s="1">
        <v>2061186464378430</v>
      </c>
      <c r="V7310">
        <v>158.30000000000001</v>
      </c>
      <c r="W7310">
        <v>97.3</v>
      </c>
    </row>
    <row r="7311" spans="1:23">
      <c r="A7311">
        <v>2016</v>
      </c>
      <c r="B7311">
        <v>61</v>
      </c>
      <c r="C7311" t="s">
        <v>23</v>
      </c>
      <c r="D7311" t="s">
        <v>38</v>
      </c>
      <c r="E7311" t="s">
        <v>19</v>
      </c>
      <c r="F7311" t="s">
        <v>19</v>
      </c>
      <c r="G7311" t="s">
        <v>28</v>
      </c>
      <c r="H7311" s="3">
        <v>11048.03</v>
      </c>
      <c r="I7311" t="s">
        <v>19</v>
      </c>
      <c r="J7311" t="s">
        <v>22</v>
      </c>
      <c r="K73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27.090781714948598</v>
      </c>
      <c r="L7311" s="5">
        <f>TablaDatos[[#This Row],[IMC_raw]]/1000000000000000</f>
        <v>2.70907817149486</v>
      </c>
      <c r="M7311" s="2">
        <v>2709078171494860</v>
      </c>
      <c r="N73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1" s="13">
        <f t="shared" si="114"/>
        <v>7310</v>
      </c>
      <c r="P7311" s="2" t="str">
        <f>IF(TablaDatos[[#This Row],[Diabetes]]=0,"No","Si")</f>
        <v>No</v>
      </c>
      <c r="Q7311">
        <v>0</v>
      </c>
      <c r="R7311">
        <f>TablaDatos[[#This Row],[Aux2]]/10000000000000</f>
        <v>1985.6768804989299</v>
      </c>
      <c r="S7311" s="1">
        <v>1.98567688049893E+16</v>
      </c>
      <c r="T7311" s="7">
        <f>TablaDatos[[#This Row],[Aux3]]/100000000000000</f>
        <v>24.1259320763915</v>
      </c>
      <c r="U7311" s="1">
        <v>2412593207639150</v>
      </c>
      <c r="V7311">
        <v>157.69999999999999</v>
      </c>
      <c r="W7311">
        <v>90.9</v>
      </c>
    </row>
    <row r="7312" spans="1:23">
      <c r="A7312">
        <v>2016</v>
      </c>
      <c r="B7312">
        <v>74</v>
      </c>
      <c r="C7312" t="s">
        <v>23</v>
      </c>
      <c r="D7312" t="s">
        <v>73</v>
      </c>
      <c r="E7312" t="s">
        <v>18</v>
      </c>
      <c r="F7312" t="s">
        <v>19</v>
      </c>
      <c r="G7312" t="s">
        <v>25</v>
      </c>
      <c r="H7312" s="3">
        <v>23850.61</v>
      </c>
      <c r="I7312" t="s">
        <v>21</v>
      </c>
      <c r="J7312" t="s">
        <v>22</v>
      </c>
      <c r="K73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27.035840052595301</v>
      </c>
      <c r="L7312" s="6">
        <f>TablaDatos[[#This Row],[IMC_raw]]/1000000000000000</f>
        <v>27.035840052595301</v>
      </c>
      <c r="M7312" s="2">
        <v>2.70358400525953E+16</v>
      </c>
      <c r="N73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2" s="13">
        <f t="shared" si="114"/>
        <v>7311</v>
      </c>
      <c r="P7312" s="2" t="str">
        <f>IF(TablaDatos[[#This Row],[Diabetes]]=0,"No","Si")</f>
        <v>No</v>
      </c>
      <c r="Q7312">
        <v>0</v>
      </c>
      <c r="R7312">
        <f>TablaDatos[[#This Row],[Aux2]]/10000000000000</f>
        <v>2099.5434412823201</v>
      </c>
      <c r="S7312" s="1">
        <v>2.09954344128232E+16</v>
      </c>
      <c r="T7312" s="7">
        <f>TablaDatos[[#This Row],[Aux3]]/100000000000000</f>
        <v>249.72908995482399</v>
      </c>
      <c r="U7312" s="1">
        <v>2.49729089954824E+16</v>
      </c>
      <c r="V7312">
        <v>174.5</v>
      </c>
      <c r="W7312">
        <v>94.3</v>
      </c>
    </row>
    <row r="7313" spans="1:23">
      <c r="A7313">
        <v>2016</v>
      </c>
      <c r="B7313">
        <v>55</v>
      </c>
      <c r="C7313" t="s">
        <v>23</v>
      </c>
      <c r="D7313" t="s">
        <v>41</v>
      </c>
      <c r="E7313" t="s">
        <v>18</v>
      </c>
      <c r="F7313" t="s">
        <v>19</v>
      </c>
      <c r="G7313" t="s">
        <v>28</v>
      </c>
      <c r="H7313" s="3">
        <v>19699.77</v>
      </c>
      <c r="I7313" t="s">
        <v>21</v>
      </c>
      <c r="J7313" t="s">
        <v>18</v>
      </c>
      <c r="K73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27.0327618551676</v>
      </c>
      <c r="L7313" s="6">
        <f>TablaDatos[[#This Row],[IMC_raw]]/1000000000000000</f>
        <v>27.0327618551676</v>
      </c>
      <c r="M7313" s="2">
        <v>2.70327618551676E+16</v>
      </c>
      <c r="N73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3" s="13">
        <f t="shared" si="114"/>
        <v>7312</v>
      </c>
      <c r="P7313" s="2" t="str">
        <f>IF(TablaDatos[[#This Row],[Diabetes]]=0,"No","Si")</f>
        <v>No</v>
      </c>
      <c r="Q7313">
        <v>0</v>
      </c>
      <c r="R7313">
        <f>TablaDatos[[#This Row],[Aux2]]/10000000000000</f>
        <v>1921.0792406558801</v>
      </c>
      <c r="S7313" s="1">
        <v>1.92107924065588E+16</v>
      </c>
      <c r="T7313" s="7">
        <f>TablaDatos[[#This Row],[Aux3]]/100000000000000</f>
        <v>196.992802616104</v>
      </c>
      <c r="U7313" s="1">
        <v>1.96992802616104E+16</v>
      </c>
      <c r="V7313">
        <v>155.30000000000001</v>
      </c>
      <c r="W7313">
        <v>93.4</v>
      </c>
    </row>
    <row r="7314" spans="1:23">
      <c r="A7314">
        <v>2016</v>
      </c>
      <c r="B7314">
        <v>51</v>
      </c>
      <c r="C7314" t="s">
        <v>16</v>
      </c>
      <c r="D7314" t="s">
        <v>72</v>
      </c>
      <c r="E7314" t="s">
        <v>18</v>
      </c>
      <c r="F7314" t="s">
        <v>19</v>
      </c>
      <c r="G7314" t="s">
        <v>20</v>
      </c>
      <c r="H7314" s="3">
        <v>15401.85</v>
      </c>
      <c r="I7314" t="s">
        <v>19</v>
      </c>
      <c r="J7314" t="s">
        <v>18</v>
      </c>
      <c r="K73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27.006650722336801</v>
      </c>
      <c r="L7314" s="6">
        <f>TablaDatos[[#This Row],[IMC_raw]]/1000000000000000</f>
        <v>27.006650722336801</v>
      </c>
      <c r="M7314" s="2">
        <v>2.70066507223368E+16</v>
      </c>
      <c r="N73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4" s="13">
        <f t="shared" si="114"/>
        <v>7313</v>
      </c>
      <c r="P7314" s="2" t="str">
        <f>IF(TablaDatos[[#This Row],[Diabetes]]=0,"No","Si")</f>
        <v>No</v>
      </c>
      <c r="Q7314">
        <v>0</v>
      </c>
      <c r="R7314">
        <f>TablaDatos[[#This Row],[Aux2]]/10000000000000</f>
        <v>1980.4377954874501</v>
      </c>
      <c r="S7314" s="1">
        <v>1.98043779548745E+16</v>
      </c>
      <c r="T7314" s="7">
        <f>TablaDatos[[#This Row],[Aux3]]/100000000000000</f>
        <v>26.109855948301099</v>
      </c>
      <c r="U7314" s="1">
        <v>2610985594830110</v>
      </c>
      <c r="V7314">
        <v>141.4</v>
      </c>
      <c r="W7314">
        <v>88.8</v>
      </c>
    </row>
    <row r="7315" spans="1:23">
      <c r="A7315">
        <v>2016</v>
      </c>
      <c r="B7315">
        <v>69</v>
      </c>
      <c r="C7315" t="s">
        <v>23</v>
      </c>
      <c r="D7315" t="s">
        <v>29</v>
      </c>
      <c r="E7315" t="s">
        <v>18</v>
      </c>
      <c r="F7315" t="s">
        <v>24</v>
      </c>
      <c r="G7315" t="s">
        <v>25</v>
      </c>
      <c r="H7315" s="3">
        <v>9740.69</v>
      </c>
      <c r="I7315" t="s">
        <v>21</v>
      </c>
      <c r="J7315" t="s">
        <v>18</v>
      </c>
      <c r="K73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26.995860623078102</v>
      </c>
      <c r="L7315" s="5">
        <f>TablaDatos[[#This Row],[IMC_raw]]/1000000000000000</f>
        <v>26.995860623078102</v>
      </c>
      <c r="M7315" s="2">
        <v>2.69958606230781E+16</v>
      </c>
      <c r="N73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5" s="13">
        <f t="shared" si="114"/>
        <v>7314</v>
      </c>
      <c r="P7315" s="2" t="str">
        <f>IF(TablaDatos[[#This Row],[Diabetes]]=0,"No","Si")</f>
        <v>No</v>
      </c>
      <c r="Q7315">
        <v>0</v>
      </c>
      <c r="R7315">
        <f>TablaDatos[[#This Row],[Aux2]]/10000000000000</f>
        <v>247.29880063719401</v>
      </c>
      <c r="S7315" s="1">
        <v>2472988006371940</v>
      </c>
      <c r="T7315" s="7">
        <f>TablaDatos[[#This Row],[Aux3]]/100000000000000</f>
        <v>2.6052541869256798</v>
      </c>
      <c r="U7315" s="1">
        <v>260525418692568</v>
      </c>
      <c r="V7315">
        <v>153.30000000000001</v>
      </c>
      <c r="W7315">
        <v>98.2</v>
      </c>
    </row>
    <row r="7316" spans="1:23">
      <c r="A7316">
        <v>2016</v>
      </c>
      <c r="B7316">
        <v>67</v>
      </c>
      <c r="C7316" t="s">
        <v>23</v>
      </c>
      <c r="D7316" t="s">
        <v>72</v>
      </c>
      <c r="E7316" t="s">
        <v>19</v>
      </c>
      <c r="F7316" t="s">
        <v>24</v>
      </c>
      <c r="G7316" t="s">
        <v>25</v>
      </c>
      <c r="H7316" s="3">
        <v>16607.27</v>
      </c>
      <c r="I7316" t="s">
        <v>19</v>
      </c>
      <c r="J7316" t="s">
        <v>22</v>
      </c>
      <c r="K73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26.947163671701698</v>
      </c>
      <c r="L7316" s="6">
        <f>TablaDatos[[#This Row],[IMC_raw]]/1000000000000000</f>
        <v>26.947163671701698</v>
      </c>
      <c r="M7316" s="2">
        <v>2.69471636717017E+16</v>
      </c>
      <c r="N73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6" s="13">
        <f t="shared" si="114"/>
        <v>7315</v>
      </c>
      <c r="P7316" s="2" t="str">
        <f>IF(TablaDatos[[#This Row],[Diabetes]]=0,"No","Si")</f>
        <v>No</v>
      </c>
      <c r="Q7316">
        <v>0</v>
      </c>
      <c r="R7316">
        <f>TablaDatos[[#This Row],[Aux2]]/10000000000000</f>
        <v>1808.05599655488</v>
      </c>
      <c r="S7316" s="1">
        <v>1.80805599655488E+16</v>
      </c>
      <c r="T7316" s="7">
        <f>TablaDatos[[#This Row],[Aux3]]/100000000000000</f>
        <v>232.61213560113799</v>
      </c>
      <c r="U7316" s="1">
        <v>2.32612135601138E+16</v>
      </c>
      <c r="V7316">
        <v>152.30000000000001</v>
      </c>
      <c r="W7316">
        <v>93.6</v>
      </c>
    </row>
    <row r="7317" spans="1:23">
      <c r="A7317">
        <v>2016</v>
      </c>
      <c r="B7317">
        <v>50</v>
      </c>
      <c r="C7317" t="s">
        <v>23</v>
      </c>
      <c r="D7317" t="s">
        <v>73</v>
      </c>
      <c r="E7317" t="s">
        <v>18</v>
      </c>
      <c r="F7317" t="s">
        <v>19</v>
      </c>
      <c r="G7317" t="s">
        <v>20</v>
      </c>
      <c r="H7317" s="3">
        <v>23276.54</v>
      </c>
      <c r="I7317" t="s">
        <v>19</v>
      </c>
      <c r="J7317" t="s">
        <v>18</v>
      </c>
      <c r="K73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26.945509103122902</v>
      </c>
      <c r="L7317" s="6">
        <f>TablaDatos[[#This Row],[IMC_raw]]/1000000000000000</f>
        <v>2.69455091031229</v>
      </c>
      <c r="M7317" s="2">
        <v>2694550910312290</v>
      </c>
      <c r="N73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7" s="13">
        <f t="shared" si="114"/>
        <v>7316</v>
      </c>
      <c r="P7317" s="2" t="str">
        <f>IF(TablaDatos[[#This Row],[Diabetes]]=0,"No","Si")</f>
        <v>No</v>
      </c>
      <c r="Q7317">
        <v>0</v>
      </c>
      <c r="R7317">
        <f>TablaDatos[[#This Row],[Aux2]]/10000000000000</f>
        <v>205.14563289477499</v>
      </c>
      <c r="S7317" s="1">
        <v>2051456328947750</v>
      </c>
      <c r="T7317" s="7">
        <f>TablaDatos[[#This Row],[Aux3]]/100000000000000</f>
        <v>249.86608118109299</v>
      </c>
      <c r="U7317" s="1">
        <v>2.49866081181093E+16</v>
      </c>
      <c r="V7317">
        <v>132.9</v>
      </c>
      <c r="W7317">
        <v>92.5</v>
      </c>
    </row>
    <row r="7318" spans="1:23">
      <c r="A7318">
        <v>2016</v>
      </c>
      <c r="B7318">
        <v>56</v>
      </c>
      <c r="C7318" t="s">
        <v>16</v>
      </c>
      <c r="D7318" t="s">
        <v>42</v>
      </c>
      <c r="E7318" t="s">
        <v>19</v>
      </c>
      <c r="F7318" t="s">
        <v>24</v>
      </c>
      <c r="G7318" t="s">
        <v>28</v>
      </c>
      <c r="H7318" s="3">
        <v>22394.53</v>
      </c>
      <c r="I7318" t="s">
        <v>21</v>
      </c>
      <c r="J7318" t="s">
        <v>18</v>
      </c>
      <c r="K73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26.942539607449699</v>
      </c>
      <c r="L7318" s="5">
        <f>TablaDatos[[#This Row],[IMC_raw]]/1000000000000000</f>
        <v>2.69425396074497</v>
      </c>
      <c r="M7318" s="2">
        <v>2694253960744970</v>
      </c>
      <c r="N73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8" s="13">
        <f t="shared" si="114"/>
        <v>7317</v>
      </c>
      <c r="P7318" s="2" t="str">
        <f>IF(TablaDatos[[#This Row],[Diabetes]]=0,"No","Si")</f>
        <v>No</v>
      </c>
      <c r="Q7318">
        <v>0</v>
      </c>
      <c r="R7318">
        <f>TablaDatos[[#This Row],[Aux2]]/10000000000000</f>
        <v>2394.6394804490501</v>
      </c>
      <c r="S7318" s="1">
        <v>2.39463948044905E+16</v>
      </c>
      <c r="T7318" s="7">
        <f>TablaDatos[[#This Row],[Aux3]]/100000000000000</f>
        <v>206.666777040325</v>
      </c>
      <c r="U7318" s="1">
        <v>2.06666777040325E+16</v>
      </c>
      <c r="V7318">
        <v>158.69999999999999</v>
      </c>
      <c r="W7318">
        <v>98.7</v>
      </c>
    </row>
    <row r="7319" spans="1:23">
      <c r="A7319">
        <v>2016</v>
      </c>
      <c r="B7319">
        <v>59</v>
      </c>
      <c r="C7319" t="s">
        <v>16</v>
      </c>
      <c r="D7319" t="s">
        <v>17</v>
      </c>
      <c r="E7319" t="s">
        <v>21</v>
      </c>
      <c r="F7319" t="s">
        <v>24</v>
      </c>
      <c r="G7319" t="s">
        <v>28</v>
      </c>
      <c r="H7319" s="3">
        <v>18525.64</v>
      </c>
      <c r="I7319" t="s">
        <v>21</v>
      </c>
      <c r="J7319" t="s">
        <v>18</v>
      </c>
      <c r="K73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26.8990137965217</v>
      </c>
      <c r="L7319" s="6">
        <f>TablaDatos[[#This Row],[IMC_raw]]/1000000000000000</f>
        <v>2.68990137965217</v>
      </c>
      <c r="M7319" s="2">
        <v>2689901379652170</v>
      </c>
      <c r="N73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19" s="13">
        <f t="shared" si="114"/>
        <v>7318</v>
      </c>
      <c r="P7319" s="2" t="str">
        <f>IF(TablaDatos[[#This Row],[Diabetes]]=0,"No","Si")</f>
        <v>No</v>
      </c>
      <c r="Q7319">
        <v>0</v>
      </c>
      <c r="R7319">
        <f>TablaDatos[[#This Row],[Aux2]]/10000000000000</f>
        <v>208.21405957672701</v>
      </c>
      <c r="S7319" s="1">
        <v>2082140595767270</v>
      </c>
      <c r="T7319" s="7">
        <f>TablaDatos[[#This Row],[Aux3]]/100000000000000</f>
        <v>238.571175608206</v>
      </c>
      <c r="U7319" s="1">
        <v>2.38571175608206E+16</v>
      </c>
      <c r="V7319">
        <v>159.30000000000001</v>
      </c>
      <c r="W7319">
        <v>95.1</v>
      </c>
    </row>
    <row r="7320" spans="1:23">
      <c r="A7320">
        <v>2016</v>
      </c>
      <c r="B7320">
        <v>58</v>
      </c>
      <c r="C7320" t="s">
        <v>16</v>
      </c>
      <c r="D7320" t="s">
        <v>17</v>
      </c>
      <c r="E7320" t="s">
        <v>19</v>
      </c>
      <c r="F7320" t="s">
        <v>19</v>
      </c>
      <c r="G7320" t="s">
        <v>28</v>
      </c>
      <c r="H7320" s="3">
        <v>31867.75</v>
      </c>
      <c r="I7320" t="s">
        <v>21</v>
      </c>
      <c r="J7320" t="s">
        <v>21</v>
      </c>
      <c r="K73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26.882030935279602</v>
      </c>
      <c r="L7320" s="5">
        <f>TablaDatos[[#This Row],[IMC_raw]]/1000000000000000</f>
        <v>2.6882030935279602</v>
      </c>
      <c r="M7320" s="2">
        <v>2688203093527960</v>
      </c>
      <c r="N73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0" s="13">
        <f t="shared" si="114"/>
        <v>7319</v>
      </c>
      <c r="P7320" s="2" t="str">
        <f>IF(TablaDatos[[#This Row],[Diabetes]]=0,"No","Si")</f>
        <v>No</v>
      </c>
      <c r="Q7320">
        <v>0</v>
      </c>
      <c r="R7320">
        <f>TablaDatos[[#This Row],[Aux2]]/10000000000000</f>
        <v>2291.8805518864201</v>
      </c>
      <c r="S7320" s="1">
        <v>2.29188055188642E+16</v>
      </c>
      <c r="T7320" s="7">
        <f>TablaDatos[[#This Row],[Aux3]]/100000000000000</f>
        <v>239.287084506947</v>
      </c>
      <c r="U7320" s="1">
        <v>2.39287084506947E+16</v>
      </c>
      <c r="V7320">
        <v>160.69999999999999</v>
      </c>
      <c r="W7320">
        <v>96.3</v>
      </c>
    </row>
    <row r="7321" spans="1:23">
      <c r="A7321">
        <v>2016</v>
      </c>
      <c r="B7321">
        <v>46</v>
      </c>
      <c r="C7321" t="s">
        <v>16</v>
      </c>
      <c r="D7321" t="s">
        <v>29</v>
      </c>
      <c r="E7321" t="s">
        <v>18</v>
      </c>
      <c r="F7321" t="s">
        <v>40</v>
      </c>
      <c r="G7321" t="s">
        <v>20</v>
      </c>
      <c r="H7321" s="3">
        <v>18358.88</v>
      </c>
      <c r="I7321" t="s">
        <v>19</v>
      </c>
      <c r="J7321" t="s">
        <v>18</v>
      </c>
      <c r="K73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26.864049061159601</v>
      </c>
      <c r="L7321" s="5">
        <f>TablaDatos[[#This Row],[IMC_raw]]/1000000000000000</f>
        <v>26.864049061159601</v>
      </c>
      <c r="M7321" s="2">
        <v>2.68640490611596E+16</v>
      </c>
      <c r="N73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1" s="13">
        <f t="shared" si="114"/>
        <v>7320</v>
      </c>
      <c r="P7321" s="2" t="str">
        <f>IF(TablaDatos[[#This Row],[Diabetes]]=0,"No","Si")</f>
        <v>No</v>
      </c>
      <c r="Q7321">
        <v>0</v>
      </c>
      <c r="R7321">
        <f>TablaDatos[[#This Row],[Aux2]]/10000000000000</f>
        <v>1700.5185975437</v>
      </c>
      <c r="S7321" s="1">
        <v>1.7005185975437E+16</v>
      </c>
      <c r="T7321" s="7">
        <f>TablaDatos[[#This Row],[Aux3]]/100000000000000</f>
        <v>221.731850153381</v>
      </c>
      <c r="U7321" s="1">
        <v>2.21731850153381E+16</v>
      </c>
      <c r="V7321">
        <v>144.5</v>
      </c>
      <c r="W7321">
        <v>86.7</v>
      </c>
    </row>
    <row r="7322" spans="1:23">
      <c r="A7322">
        <v>2016</v>
      </c>
      <c r="B7322">
        <v>56</v>
      </c>
      <c r="C7322" t="s">
        <v>16</v>
      </c>
      <c r="D7322" t="s">
        <v>26</v>
      </c>
      <c r="E7322" t="s">
        <v>18</v>
      </c>
      <c r="F7322" t="s">
        <v>19</v>
      </c>
      <c r="G7322" t="s">
        <v>28</v>
      </c>
      <c r="H7322" s="3">
        <v>22926.67</v>
      </c>
      <c r="I7322" t="s">
        <v>19</v>
      </c>
      <c r="J7322" t="s">
        <v>18</v>
      </c>
      <c r="K73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26.855083619822999</v>
      </c>
      <c r="L7322" s="5">
        <f>TablaDatos[[#This Row],[IMC_raw]]/1000000000000000</f>
        <v>26.855083619822999</v>
      </c>
      <c r="M7322" s="2">
        <v>2.6855083619823E+16</v>
      </c>
      <c r="N73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2" s="13">
        <f t="shared" si="114"/>
        <v>7321</v>
      </c>
      <c r="P7322" s="2" t="str">
        <f>IF(TablaDatos[[#This Row],[Diabetes]]=0,"No","Si")</f>
        <v>No</v>
      </c>
      <c r="Q7322">
        <v>0</v>
      </c>
      <c r="R7322">
        <f>TablaDatos[[#This Row],[Aux2]]/10000000000000</f>
        <v>2184.70734849275</v>
      </c>
      <c r="S7322" s="1">
        <v>2.18470734849275E+16</v>
      </c>
      <c r="T7322" s="7">
        <f>TablaDatos[[#This Row],[Aux3]]/100000000000000</f>
        <v>191.172415160192</v>
      </c>
      <c r="U7322" s="1">
        <v>1.91172415160192E+16</v>
      </c>
      <c r="V7322">
        <v>153.19999999999999</v>
      </c>
      <c r="W7322">
        <v>95.3</v>
      </c>
    </row>
    <row r="7323" spans="1:23">
      <c r="A7323">
        <v>2016</v>
      </c>
      <c r="B7323">
        <v>56</v>
      </c>
      <c r="C7323" t="s">
        <v>23</v>
      </c>
      <c r="D7323" t="s">
        <v>73</v>
      </c>
      <c r="E7323" t="s">
        <v>18</v>
      </c>
      <c r="F7323" t="s">
        <v>24</v>
      </c>
      <c r="G7323" t="s">
        <v>28</v>
      </c>
      <c r="H7323" s="3">
        <v>35768.949999999997</v>
      </c>
      <c r="I7323" t="s">
        <v>21</v>
      </c>
      <c r="J7323" t="s">
        <v>18</v>
      </c>
      <c r="K73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26.828196800781701</v>
      </c>
      <c r="L7323" s="5">
        <f>TablaDatos[[#This Row],[IMC_raw]]/1000000000000000</f>
        <v>26.828196800781701</v>
      </c>
      <c r="M7323" s="2">
        <v>2.68281968007817E+16</v>
      </c>
      <c r="N73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3" s="13">
        <f t="shared" si="114"/>
        <v>7322</v>
      </c>
      <c r="P7323" s="2" t="str">
        <f>IF(TablaDatos[[#This Row],[Diabetes]]=0,"No","Si")</f>
        <v>No</v>
      </c>
      <c r="Q7323">
        <v>0</v>
      </c>
      <c r="R7323">
        <f>TablaDatos[[#This Row],[Aux2]]/10000000000000</f>
        <v>232.67858180461599</v>
      </c>
      <c r="S7323" s="1">
        <v>2326785818046160</v>
      </c>
      <c r="T7323" s="7">
        <f>TablaDatos[[#This Row],[Aux3]]/100000000000000</f>
        <v>2.6306290990299201</v>
      </c>
      <c r="U7323" s="1">
        <v>263062909902992</v>
      </c>
      <c r="V7323">
        <v>155.30000000000001</v>
      </c>
      <c r="W7323">
        <v>92.8</v>
      </c>
    </row>
    <row r="7324" spans="1:23">
      <c r="A7324">
        <v>2016</v>
      </c>
      <c r="B7324">
        <v>58</v>
      </c>
      <c r="C7324" t="s">
        <v>16</v>
      </c>
      <c r="D7324" t="s">
        <v>72</v>
      </c>
      <c r="E7324" t="s">
        <v>18</v>
      </c>
      <c r="F7324" t="s">
        <v>24</v>
      </c>
      <c r="G7324" t="s">
        <v>28</v>
      </c>
      <c r="H7324" s="3">
        <v>18275.509999999998</v>
      </c>
      <c r="I7324" t="s">
        <v>21</v>
      </c>
      <c r="J7324" t="s">
        <v>18</v>
      </c>
      <c r="K73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26.790587329739498</v>
      </c>
      <c r="L7324" s="5">
        <f>TablaDatos[[#This Row],[IMC_raw]]/1000000000000000</f>
        <v>26.790587329739498</v>
      </c>
      <c r="M7324" s="2">
        <v>2.67905873297395E+16</v>
      </c>
      <c r="N73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4" s="13">
        <f t="shared" si="114"/>
        <v>7323</v>
      </c>
      <c r="P7324" s="2" t="str">
        <f>IF(TablaDatos[[#This Row],[Diabetes]]=0,"No","Si")</f>
        <v>No</v>
      </c>
      <c r="Q7324">
        <v>0</v>
      </c>
      <c r="R7324">
        <f>TablaDatos[[#This Row],[Aux2]]/10000000000000</f>
        <v>2330.37269049322</v>
      </c>
      <c r="S7324" s="1">
        <v>2.33037269049322E+16</v>
      </c>
      <c r="T7324" s="7">
        <f>TablaDatos[[#This Row],[Aux3]]/100000000000000</f>
        <v>28.518961320777901</v>
      </c>
      <c r="U7324" s="1">
        <v>2851896132077790</v>
      </c>
      <c r="V7324">
        <v>159.9</v>
      </c>
      <c r="W7324">
        <v>93.9</v>
      </c>
    </row>
    <row r="7325" spans="1:23">
      <c r="A7325">
        <v>2016</v>
      </c>
      <c r="B7325">
        <v>49</v>
      </c>
      <c r="C7325" t="s">
        <v>16</v>
      </c>
      <c r="D7325" t="s">
        <v>34</v>
      </c>
      <c r="E7325" t="s">
        <v>18</v>
      </c>
      <c r="F7325" t="s">
        <v>19</v>
      </c>
      <c r="G7325" t="s">
        <v>20</v>
      </c>
      <c r="H7325" s="3">
        <v>13730.76</v>
      </c>
      <c r="I7325" t="s">
        <v>21</v>
      </c>
      <c r="J7325" t="s">
        <v>19</v>
      </c>
      <c r="K73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26.714798358598099</v>
      </c>
      <c r="L7325" s="5">
        <f>TablaDatos[[#This Row],[IMC_raw]]/1000000000000000</f>
        <v>26.714798358598099</v>
      </c>
      <c r="M7325" s="2">
        <v>2.67147983585981E+16</v>
      </c>
      <c r="N73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5" s="13">
        <f t="shared" si="114"/>
        <v>7324</v>
      </c>
      <c r="P7325" s="2" t="str">
        <f>IF(TablaDatos[[#This Row],[Diabetes]]=0,"No","Si")</f>
        <v>No</v>
      </c>
      <c r="Q7325">
        <v>0</v>
      </c>
      <c r="R7325">
        <f>TablaDatos[[#This Row],[Aux2]]/10000000000000</f>
        <v>2298.1395442151702</v>
      </c>
      <c r="S7325" s="1">
        <v>2.29813954421517E+16</v>
      </c>
      <c r="T7325" s="7">
        <f>TablaDatos[[#This Row],[Aux3]]/100000000000000</f>
        <v>226.84855780772801</v>
      </c>
      <c r="U7325" s="1">
        <v>2.26848557807728E+16</v>
      </c>
      <c r="V7325">
        <v>149.9</v>
      </c>
      <c r="W7325">
        <v>88.8</v>
      </c>
    </row>
    <row r="7326" spans="1:23">
      <c r="A7326">
        <v>2016</v>
      </c>
      <c r="B7326">
        <v>63</v>
      </c>
      <c r="C7326" t="s">
        <v>23</v>
      </c>
      <c r="D7326" t="s">
        <v>73</v>
      </c>
      <c r="E7326" t="s">
        <v>19</v>
      </c>
      <c r="F7326" t="s">
        <v>24</v>
      </c>
      <c r="G7326" t="s">
        <v>28</v>
      </c>
      <c r="H7326" s="3">
        <v>33148.699999999997</v>
      </c>
      <c r="I7326" t="s">
        <v>21</v>
      </c>
      <c r="J7326" t="s">
        <v>22</v>
      </c>
      <c r="K73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26.6781416973852</v>
      </c>
      <c r="L7326" s="5">
        <f>TablaDatos[[#This Row],[IMC_raw]]/1000000000000000</f>
        <v>2.66781416973852</v>
      </c>
      <c r="M7326" s="2">
        <v>2667814169738520</v>
      </c>
      <c r="N73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6" s="13">
        <f t="shared" si="114"/>
        <v>7325</v>
      </c>
      <c r="P7326" s="2" t="str">
        <f>IF(TablaDatos[[#This Row],[Diabetes]]=0,"No","Si")</f>
        <v>No</v>
      </c>
      <c r="Q7326">
        <v>0</v>
      </c>
      <c r="R7326">
        <f>TablaDatos[[#This Row],[Aux2]]/10000000000000</f>
        <v>2175.5224760377801</v>
      </c>
      <c r="S7326" s="1">
        <v>2.17552247603778E+16</v>
      </c>
      <c r="T7326" s="7">
        <f>TablaDatos[[#This Row],[Aux3]]/100000000000000</f>
        <v>251.53444827650301</v>
      </c>
      <c r="U7326" s="1">
        <v>2.51534448276503E+16</v>
      </c>
      <c r="V7326">
        <v>160.5</v>
      </c>
      <c r="W7326">
        <v>100.5</v>
      </c>
    </row>
    <row r="7327" spans="1:23">
      <c r="A7327">
        <v>2016</v>
      </c>
      <c r="B7327">
        <v>57</v>
      </c>
      <c r="C7327" t="s">
        <v>23</v>
      </c>
      <c r="D7327" t="s">
        <v>17</v>
      </c>
      <c r="E7327" t="s">
        <v>18</v>
      </c>
      <c r="F7327" t="s">
        <v>19</v>
      </c>
      <c r="G7327" t="s">
        <v>28</v>
      </c>
      <c r="H7327" s="3">
        <v>29098.44</v>
      </c>
      <c r="I7327" t="s">
        <v>19</v>
      </c>
      <c r="J7327" t="s">
        <v>19</v>
      </c>
      <c r="K73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26.672719046169998</v>
      </c>
      <c r="L7327" s="5">
        <f>TablaDatos[[#This Row],[IMC_raw]]/1000000000000000</f>
        <v>26.672719046169998</v>
      </c>
      <c r="M7327" s="2">
        <v>2.667271904617E+16</v>
      </c>
      <c r="N73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7" s="13">
        <f t="shared" si="114"/>
        <v>7326</v>
      </c>
      <c r="P7327" s="2" t="str">
        <f>IF(TablaDatos[[#This Row],[Diabetes]]=0,"No","Si")</f>
        <v>No</v>
      </c>
      <c r="Q7327">
        <v>0</v>
      </c>
      <c r="R7327">
        <f>TablaDatos[[#This Row],[Aux2]]/10000000000000</f>
        <v>1936.34549290015</v>
      </c>
      <c r="S7327" s="1">
        <v>1.93634549290015E+16</v>
      </c>
      <c r="T7327" s="7">
        <f>TablaDatos[[#This Row],[Aux3]]/100000000000000</f>
        <v>234.797091898471</v>
      </c>
      <c r="U7327" s="1">
        <v>2.34797091898471E+16</v>
      </c>
      <c r="V7327">
        <v>149.69999999999999</v>
      </c>
      <c r="W7327">
        <v>90.9</v>
      </c>
    </row>
    <row r="7328" spans="1:23">
      <c r="A7328">
        <v>2016</v>
      </c>
      <c r="B7328">
        <v>57</v>
      </c>
      <c r="C7328" t="s">
        <v>23</v>
      </c>
      <c r="D7328" t="s">
        <v>72</v>
      </c>
      <c r="E7328" t="s">
        <v>18</v>
      </c>
      <c r="F7328" t="s">
        <v>40</v>
      </c>
      <c r="G7328" t="s">
        <v>28</v>
      </c>
      <c r="H7328" s="3">
        <v>16766.89</v>
      </c>
      <c r="I7328" t="s">
        <v>19</v>
      </c>
      <c r="J7328" t="s">
        <v>18</v>
      </c>
      <c r="K73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26.668152667821602</v>
      </c>
      <c r="L7328" s="5">
        <f>TablaDatos[[#This Row],[IMC_raw]]/1000000000000000</f>
        <v>26.668152667821602</v>
      </c>
      <c r="M7328" s="2">
        <v>2.66681526678216E+16</v>
      </c>
      <c r="N73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8" s="13">
        <f t="shared" si="114"/>
        <v>7327</v>
      </c>
      <c r="P7328" s="2" t="str">
        <f>IF(TablaDatos[[#This Row],[Diabetes]]=0,"No","Si")</f>
        <v>No</v>
      </c>
      <c r="Q7328">
        <v>0</v>
      </c>
      <c r="R7328">
        <f>TablaDatos[[#This Row],[Aux2]]/10000000000000</f>
        <v>184.41646463355801</v>
      </c>
      <c r="S7328" s="1">
        <v>1844164646335580</v>
      </c>
      <c r="T7328" s="7">
        <f>TablaDatos[[#This Row],[Aux3]]/100000000000000</f>
        <v>182.16360060461901</v>
      </c>
      <c r="U7328" s="1">
        <v>1.82163600604619E+16</v>
      </c>
      <c r="V7328">
        <v>140.9</v>
      </c>
      <c r="W7328">
        <v>92</v>
      </c>
    </row>
    <row r="7329" spans="1:23">
      <c r="A7329">
        <v>2016</v>
      </c>
      <c r="B7329">
        <v>58</v>
      </c>
      <c r="C7329" t="s">
        <v>23</v>
      </c>
      <c r="D7329" t="s">
        <v>26</v>
      </c>
      <c r="E7329" t="s">
        <v>18</v>
      </c>
      <c r="F7329" t="s">
        <v>40</v>
      </c>
      <c r="G7329" t="s">
        <v>28</v>
      </c>
      <c r="H7329" s="3">
        <v>39775.870000000003</v>
      </c>
      <c r="I7329" t="s">
        <v>19</v>
      </c>
      <c r="J7329" t="s">
        <v>18</v>
      </c>
      <c r="K73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26.615637000948599</v>
      </c>
      <c r="L7329" s="6">
        <f>TablaDatos[[#This Row],[IMC_raw]]/1000000000000000</f>
        <v>0.266156370009486</v>
      </c>
      <c r="M7329" s="2">
        <v>266156370009486</v>
      </c>
      <c r="N73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29" s="13">
        <f t="shared" si="114"/>
        <v>7328</v>
      </c>
      <c r="P7329" s="2" t="str">
        <f>IF(TablaDatos[[#This Row],[Diabetes]]=0,"No","Si")</f>
        <v>No</v>
      </c>
      <c r="Q7329">
        <v>0</v>
      </c>
      <c r="R7329">
        <f>TablaDatos[[#This Row],[Aux2]]/10000000000000</f>
        <v>210.710050760683</v>
      </c>
      <c r="S7329" s="1">
        <v>2107100507606830</v>
      </c>
      <c r="T7329" s="7">
        <f>TablaDatos[[#This Row],[Aux3]]/100000000000000</f>
        <v>235.336392458266</v>
      </c>
      <c r="U7329" s="1">
        <v>2.35336392458266E+16</v>
      </c>
      <c r="V7329">
        <v>157.4</v>
      </c>
      <c r="W7329">
        <v>90.6</v>
      </c>
    </row>
    <row r="7330" spans="1:23">
      <c r="A7330">
        <v>2016</v>
      </c>
      <c r="B7330">
        <v>58</v>
      </c>
      <c r="C7330" t="s">
        <v>16</v>
      </c>
      <c r="D7330" t="s">
        <v>30</v>
      </c>
      <c r="E7330" t="s">
        <v>18</v>
      </c>
      <c r="F7330" t="s">
        <v>35</v>
      </c>
      <c r="G7330" t="s">
        <v>28</v>
      </c>
      <c r="H7330" s="3">
        <v>14750.32</v>
      </c>
      <c r="I7330" t="s">
        <v>19</v>
      </c>
      <c r="J7330" t="s">
        <v>18</v>
      </c>
      <c r="K73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26.604764207569598</v>
      </c>
      <c r="L7330" s="5">
        <f>TablaDatos[[#This Row],[IMC_raw]]/1000000000000000</f>
        <v>26.604764207569598</v>
      </c>
      <c r="M7330" s="2">
        <v>2.66047642075696E+16</v>
      </c>
      <c r="N73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0" s="13">
        <f t="shared" si="114"/>
        <v>7329</v>
      </c>
      <c r="P7330" s="2" t="str">
        <f>IF(TablaDatos[[#This Row],[Diabetes]]=0,"No","Si")</f>
        <v>No</v>
      </c>
      <c r="Q7330">
        <v>0</v>
      </c>
      <c r="R7330">
        <f>TablaDatos[[#This Row],[Aux2]]/10000000000000</f>
        <v>1825.98757495932</v>
      </c>
      <c r="S7330" s="1">
        <v>1.82598757495932E+16</v>
      </c>
      <c r="T7330" s="7">
        <f>TablaDatos[[#This Row],[Aux3]]/100000000000000</f>
        <v>230.81790124214501</v>
      </c>
      <c r="U7330" s="1">
        <v>2.30817901242145E+16</v>
      </c>
      <c r="V7330">
        <v>152.4</v>
      </c>
      <c r="W7330">
        <v>95</v>
      </c>
    </row>
    <row r="7331" spans="1:23">
      <c r="A7331">
        <v>2016</v>
      </c>
      <c r="B7331">
        <v>54</v>
      </c>
      <c r="C7331" t="s">
        <v>16</v>
      </c>
      <c r="D7331" t="s">
        <v>73</v>
      </c>
      <c r="E7331" t="s">
        <v>18</v>
      </c>
      <c r="F7331" t="s">
        <v>24</v>
      </c>
      <c r="G7331" t="s">
        <v>20</v>
      </c>
      <c r="H7331" s="3">
        <v>35702.92</v>
      </c>
      <c r="I7331" t="s">
        <v>21</v>
      </c>
      <c r="J7331" t="s">
        <v>19</v>
      </c>
      <c r="K73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26.586071906107499</v>
      </c>
      <c r="L7331" s="5">
        <f>TablaDatos[[#This Row],[IMC_raw]]/1000000000000000</f>
        <v>26.586071906107499</v>
      </c>
      <c r="M7331" s="2">
        <v>2.65860719061075E+16</v>
      </c>
      <c r="N73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1" s="13">
        <f t="shared" si="114"/>
        <v>7330</v>
      </c>
      <c r="P7331" s="2" t="str">
        <f>IF(TablaDatos[[#This Row],[Diabetes]]=0,"No","Si")</f>
        <v>No</v>
      </c>
      <c r="Q7331">
        <v>0</v>
      </c>
      <c r="R7331">
        <f>TablaDatos[[#This Row],[Aux2]]/10000000000000</f>
        <v>2030.7106229451699</v>
      </c>
      <c r="S7331" s="1">
        <v>2.03071062294517E+16</v>
      </c>
      <c r="T7331" s="7">
        <f>TablaDatos[[#This Row],[Aux3]]/100000000000000</f>
        <v>21.618454051794</v>
      </c>
      <c r="U7331" s="1">
        <v>2161845405179400</v>
      </c>
      <c r="V7331">
        <v>142.5</v>
      </c>
      <c r="W7331">
        <v>94.5</v>
      </c>
    </row>
    <row r="7332" spans="1:23">
      <c r="A7332">
        <v>2016</v>
      </c>
      <c r="B7332">
        <v>70</v>
      </c>
      <c r="C7332" t="s">
        <v>16</v>
      </c>
      <c r="D7332" t="s">
        <v>17</v>
      </c>
      <c r="E7332" t="s">
        <v>21</v>
      </c>
      <c r="F7332" t="s">
        <v>24</v>
      </c>
      <c r="G7332" t="s">
        <v>25</v>
      </c>
      <c r="H7332" s="3">
        <v>12666.67</v>
      </c>
      <c r="I7332" t="s">
        <v>21</v>
      </c>
      <c r="J7332" t="s">
        <v>22</v>
      </c>
      <c r="K73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26.576868255697701</v>
      </c>
      <c r="L7332" s="6">
        <f>TablaDatos[[#This Row],[IMC_raw]]/100000000000000</f>
        <v>26.576868255697701</v>
      </c>
      <c r="M7332" s="2">
        <v>2657686825569770</v>
      </c>
      <c r="N73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2" s="13">
        <f t="shared" si="114"/>
        <v>7331</v>
      </c>
      <c r="P7332" s="2" t="str">
        <f>IF(TablaDatos[[#This Row],[Diabetes]]=0,"No","Si")</f>
        <v>No</v>
      </c>
      <c r="Q7332">
        <v>0</v>
      </c>
      <c r="R7332">
        <f>TablaDatos[[#This Row],[Aux2]]/10000000000000</f>
        <v>2048.1578127775101</v>
      </c>
      <c r="S7332" s="1">
        <v>2.04815781277751E+16</v>
      </c>
      <c r="T7332" s="7">
        <f>TablaDatos[[#This Row],[Aux3]]/100000000000000</f>
        <v>188.37011657466601</v>
      </c>
      <c r="U7332" s="1">
        <v>1.88370116574666E+16</v>
      </c>
      <c r="V7332">
        <v>173.8</v>
      </c>
      <c r="W7332">
        <v>102.9</v>
      </c>
    </row>
    <row r="7333" spans="1:23">
      <c r="A7333">
        <v>2016</v>
      </c>
      <c r="B7333">
        <v>55</v>
      </c>
      <c r="C7333" t="s">
        <v>23</v>
      </c>
      <c r="D7333" t="s">
        <v>29</v>
      </c>
      <c r="E7333" t="s">
        <v>18</v>
      </c>
      <c r="F7333" t="s">
        <v>19</v>
      </c>
      <c r="G7333" t="s">
        <v>28</v>
      </c>
      <c r="H7333" s="3">
        <v>12665.82</v>
      </c>
      <c r="I7333" t="s">
        <v>21</v>
      </c>
      <c r="J7333" s="9" t="s">
        <v>18</v>
      </c>
      <c r="K7333" s="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26.5185307735286</v>
      </c>
      <c r="L7333" s="6">
        <f>TablaDatos[[#This Row],[IMC_raw]]/1000000000000000</f>
        <v>26.5185307735286</v>
      </c>
      <c r="M7333" s="2">
        <v>2.65185307735286E+16</v>
      </c>
      <c r="N73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3" s="13">
        <f t="shared" si="114"/>
        <v>7332</v>
      </c>
      <c r="P7333" s="2" t="str">
        <f>IF(TablaDatos[[#This Row],[Diabetes]]=0,"No","Si")</f>
        <v>No</v>
      </c>
      <c r="Q7333">
        <v>0</v>
      </c>
      <c r="R7333">
        <f>TablaDatos[[#This Row],[Aux2]]/10000000000000</f>
        <v>20.407589458909101</v>
      </c>
      <c r="S7333" s="1">
        <v>204075894589091</v>
      </c>
      <c r="T7333" s="7">
        <f>TablaDatos[[#This Row],[Aux3]]/100000000000000</f>
        <v>237.00660233184001</v>
      </c>
      <c r="U7333" s="1">
        <v>2.3700660233184E+16</v>
      </c>
      <c r="V7333">
        <v>159.9</v>
      </c>
      <c r="W7333">
        <v>97.4</v>
      </c>
    </row>
    <row r="7334" spans="1:23">
      <c r="A7334">
        <v>2016</v>
      </c>
      <c r="B7334">
        <v>64</v>
      </c>
      <c r="C7334" t="s">
        <v>16</v>
      </c>
      <c r="D7334" t="s">
        <v>29</v>
      </c>
      <c r="E7334" t="s">
        <v>21</v>
      </c>
      <c r="F7334" t="s">
        <v>19</v>
      </c>
      <c r="G7334" t="s">
        <v>28</v>
      </c>
      <c r="H7334" s="3">
        <v>9569.31</v>
      </c>
      <c r="I7334" t="s">
        <v>19</v>
      </c>
      <c r="J7334" t="s">
        <v>19</v>
      </c>
      <c r="K73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26.518037929352701</v>
      </c>
      <c r="L7334" s="5">
        <f>TablaDatos[[#This Row],[IMC_raw]]/1000000000000000</f>
        <v>26.518037929352701</v>
      </c>
      <c r="M7334" s="2">
        <v>2.65180379293527E+16</v>
      </c>
      <c r="N73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4" s="13">
        <f t="shared" si="114"/>
        <v>7333</v>
      </c>
      <c r="P7334" s="2" t="str">
        <f>IF(TablaDatos[[#This Row],[Diabetes]]=0,"No","Si")</f>
        <v>Si</v>
      </c>
      <c r="Q7334">
        <v>1</v>
      </c>
      <c r="R7334">
        <f>TablaDatos[[#This Row],[Aux2]]/10000000000000</f>
        <v>2248.1538437212898</v>
      </c>
      <c r="S7334" s="1">
        <v>2.24815384372129E+16</v>
      </c>
      <c r="T7334" s="7">
        <f>TablaDatos[[#This Row],[Aux3]]/100000000000000</f>
        <v>28.601450472241201</v>
      </c>
      <c r="U7334" s="1">
        <v>2860145047224120</v>
      </c>
      <c r="V7334">
        <v>160.6</v>
      </c>
      <c r="W7334">
        <v>101</v>
      </c>
    </row>
    <row r="7335" spans="1:23">
      <c r="A7335">
        <v>2016</v>
      </c>
      <c r="B7335">
        <v>63</v>
      </c>
      <c r="C7335" t="s">
        <v>23</v>
      </c>
      <c r="D7335" t="s">
        <v>17</v>
      </c>
      <c r="E7335" t="s">
        <v>19</v>
      </c>
      <c r="F7335" t="s">
        <v>24</v>
      </c>
      <c r="G7335" t="s">
        <v>28</v>
      </c>
      <c r="H7335" s="3">
        <v>21512.34</v>
      </c>
      <c r="I7335" t="s">
        <v>21</v>
      </c>
      <c r="J7335" t="s">
        <v>22</v>
      </c>
      <c r="K73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26.501060383806902</v>
      </c>
      <c r="L7335" s="5">
        <f>TablaDatos[[#This Row],[IMC_raw]]/100000000000000</f>
        <v>26.501060383806902</v>
      </c>
      <c r="M7335" s="2">
        <v>2650106038380690</v>
      </c>
      <c r="N73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5" s="13">
        <f t="shared" si="114"/>
        <v>7334</v>
      </c>
      <c r="P7335" s="2" t="str">
        <f>IF(TablaDatos[[#This Row],[Diabetes]]=0,"No","Si")</f>
        <v>No</v>
      </c>
      <c r="Q7335">
        <v>0</v>
      </c>
      <c r="R7335">
        <f>TablaDatos[[#This Row],[Aux2]]/10000000000000</f>
        <v>2072.22283338844</v>
      </c>
      <c r="S7335" s="1">
        <v>2.07222283338844E+16</v>
      </c>
      <c r="T7335" s="7">
        <f>TablaDatos[[#This Row],[Aux3]]/100000000000000</f>
        <v>23.5210171691241</v>
      </c>
      <c r="U7335" s="1">
        <v>2352101716912410</v>
      </c>
      <c r="V7335">
        <v>152.19999999999999</v>
      </c>
      <c r="W7335">
        <v>93.8</v>
      </c>
    </row>
    <row r="7336" spans="1:23">
      <c r="A7336">
        <v>2016</v>
      </c>
      <c r="B7336">
        <v>54</v>
      </c>
      <c r="C7336" t="s">
        <v>23</v>
      </c>
      <c r="D7336" t="s">
        <v>72</v>
      </c>
      <c r="E7336" t="s">
        <v>18</v>
      </c>
      <c r="F7336" t="s">
        <v>24</v>
      </c>
      <c r="G7336" t="s">
        <v>20</v>
      </c>
      <c r="H7336" s="3">
        <v>29740.03</v>
      </c>
      <c r="I7336" t="s">
        <v>19</v>
      </c>
      <c r="J7336" t="s">
        <v>18</v>
      </c>
      <c r="K73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26.489149061736398</v>
      </c>
      <c r="L7336" s="6">
        <f>TablaDatos[[#This Row],[IMC_raw]]/1000000000000000</f>
        <v>26.489149061736398</v>
      </c>
      <c r="M7336" s="2">
        <v>2.64891490617364E+16</v>
      </c>
      <c r="N73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6" s="13">
        <f t="shared" si="114"/>
        <v>7335</v>
      </c>
      <c r="P7336" s="2" t="str">
        <f>IF(TablaDatos[[#This Row],[Diabetes]]=0,"No","Si")</f>
        <v>No</v>
      </c>
      <c r="Q7336">
        <v>0</v>
      </c>
      <c r="R7336">
        <f>TablaDatos[[#This Row],[Aux2]]/10000000000000</f>
        <v>210.078119649055</v>
      </c>
      <c r="S7336" s="1">
        <v>2100781196490550</v>
      </c>
      <c r="T7336" s="7">
        <f>TablaDatos[[#This Row],[Aux3]]/100000000000000</f>
        <v>233.320229511516</v>
      </c>
      <c r="U7336" s="1">
        <v>2.33320229511516E+16</v>
      </c>
      <c r="V7336">
        <v>139.30000000000001</v>
      </c>
      <c r="W7336">
        <v>88.5</v>
      </c>
    </row>
    <row r="7337" spans="1:23">
      <c r="A7337">
        <v>2016</v>
      </c>
      <c r="B7337">
        <v>70</v>
      </c>
      <c r="C7337" t="s">
        <v>23</v>
      </c>
      <c r="D7337" t="s">
        <v>29</v>
      </c>
      <c r="E7337" t="s">
        <v>21</v>
      </c>
      <c r="F7337" t="s">
        <v>24</v>
      </c>
      <c r="G7337" t="s">
        <v>25</v>
      </c>
      <c r="H7337" s="3">
        <v>9279.8799999999992</v>
      </c>
      <c r="I7337" t="s">
        <v>19</v>
      </c>
      <c r="J7337" t="s">
        <v>22</v>
      </c>
      <c r="K73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26.440149815117302</v>
      </c>
      <c r="L7337" s="6">
        <f>TablaDatos[[#This Row],[IMC_raw]]/100000000000000</f>
        <v>26.440149815117302</v>
      </c>
      <c r="M7337" s="2">
        <v>2644014981511730</v>
      </c>
      <c r="N73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7" s="13">
        <f t="shared" si="114"/>
        <v>7336</v>
      </c>
      <c r="P7337" s="2" t="str">
        <f>IF(TablaDatos[[#This Row],[Diabetes]]=0,"No","Si")</f>
        <v>Si</v>
      </c>
      <c r="Q7337">
        <v>1</v>
      </c>
      <c r="R7337">
        <f>TablaDatos[[#This Row],[Aux2]]/10000000000000</f>
        <v>2403.3849818538902</v>
      </c>
      <c r="S7337" s="1">
        <v>2.40338498185389E+16</v>
      </c>
      <c r="T7337" s="7">
        <f>TablaDatos[[#This Row],[Aux3]]/100000000000000</f>
        <v>28.008770933283401</v>
      </c>
      <c r="U7337" s="1">
        <v>2800877093328340</v>
      </c>
      <c r="V7337">
        <v>171.6</v>
      </c>
      <c r="W7337">
        <v>99.3</v>
      </c>
    </row>
    <row r="7338" spans="1:23">
      <c r="A7338">
        <v>2016</v>
      </c>
      <c r="B7338">
        <v>61</v>
      </c>
      <c r="C7338" t="s">
        <v>23</v>
      </c>
      <c r="D7338" t="s">
        <v>17</v>
      </c>
      <c r="E7338" t="s">
        <v>18</v>
      </c>
      <c r="F7338" t="s">
        <v>40</v>
      </c>
      <c r="G7338" t="s">
        <v>28</v>
      </c>
      <c r="H7338" s="3">
        <v>20182.48</v>
      </c>
      <c r="I7338" t="s">
        <v>19</v>
      </c>
      <c r="J7338" t="s">
        <v>18</v>
      </c>
      <c r="K73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26.427164129002101</v>
      </c>
      <c r="L7338" s="5">
        <f>TablaDatos[[#This Row],[IMC_raw]]/1000000000000000</f>
        <v>26.427164129002101</v>
      </c>
      <c r="M7338" s="2">
        <v>2.64271641290021E+16</v>
      </c>
      <c r="N73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8" s="13">
        <f t="shared" si="114"/>
        <v>7337</v>
      </c>
      <c r="P7338" s="2" t="str">
        <f>IF(TablaDatos[[#This Row],[Diabetes]]=0,"No","Si")</f>
        <v>No</v>
      </c>
      <c r="Q7338">
        <v>0</v>
      </c>
      <c r="R7338">
        <f>TablaDatos[[#This Row],[Aux2]]/10000000000000</f>
        <v>175.25399870093401</v>
      </c>
      <c r="S7338" s="1">
        <v>1752539987009340</v>
      </c>
      <c r="T7338" s="7">
        <f>TablaDatos[[#This Row],[Aux3]]/100000000000000</f>
        <v>194.45228205156599</v>
      </c>
      <c r="U7338" s="1">
        <v>1.94452282051566E+16</v>
      </c>
      <c r="V7338">
        <v>144.9</v>
      </c>
      <c r="W7338">
        <v>90.9</v>
      </c>
    </row>
    <row r="7339" spans="1:23">
      <c r="A7339">
        <v>2016</v>
      </c>
      <c r="B7339">
        <v>58</v>
      </c>
      <c r="C7339" t="s">
        <v>16</v>
      </c>
      <c r="D7339" t="s">
        <v>72</v>
      </c>
      <c r="E7339" t="s">
        <v>21</v>
      </c>
      <c r="F7339" t="s">
        <v>35</v>
      </c>
      <c r="G7339" t="s">
        <v>28</v>
      </c>
      <c r="H7339" s="3">
        <v>28122.48</v>
      </c>
      <c r="I7339" t="s">
        <v>19</v>
      </c>
      <c r="J7339" t="s">
        <v>19</v>
      </c>
      <c r="K73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26.4123664773435</v>
      </c>
      <c r="L7339" s="5">
        <f>TablaDatos[[#This Row],[IMC_raw]]/1000000000000000</f>
        <v>26.4123664773435</v>
      </c>
      <c r="M7339" s="2">
        <v>2.64123664773435E+16</v>
      </c>
      <c r="N73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39" s="13">
        <f t="shared" si="114"/>
        <v>7338</v>
      </c>
      <c r="P7339" s="2" t="str">
        <f>IF(TablaDatos[[#This Row],[Diabetes]]=0,"No","Si")</f>
        <v>No</v>
      </c>
      <c r="Q7339">
        <v>0</v>
      </c>
      <c r="R7339">
        <f>TablaDatos[[#This Row],[Aux2]]/10000000000000</f>
        <v>206.59533139377501</v>
      </c>
      <c r="S7339" s="1">
        <v>2065953313937750</v>
      </c>
      <c r="T7339" s="7">
        <f>TablaDatos[[#This Row],[Aux3]]/100000000000000</f>
        <v>22.739334721888</v>
      </c>
      <c r="U7339" s="1">
        <v>2273933472188800</v>
      </c>
      <c r="V7339">
        <v>159.5</v>
      </c>
      <c r="W7339">
        <v>92.4</v>
      </c>
    </row>
    <row r="7340" spans="1:23">
      <c r="A7340">
        <v>2016</v>
      </c>
      <c r="B7340">
        <v>47</v>
      </c>
      <c r="C7340" t="s">
        <v>16</v>
      </c>
      <c r="D7340" t="s">
        <v>29</v>
      </c>
      <c r="E7340" t="s">
        <v>19</v>
      </c>
      <c r="F7340" t="s">
        <v>24</v>
      </c>
      <c r="G7340" t="s">
        <v>20</v>
      </c>
      <c r="H7340" s="3">
        <v>18803.32</v>
      </c>
      <c r="I7340" t="s">
        <v>21</v>
      </c>
      <c r="J7340" t="s">
        <v>19</v>
      </c>
      <c r="K73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26.3899072373971</v>
      </c>
      <c r="L7340" s="6">
        <f>TablaDatos[[#This Row],[IMC_raw]]/1000000000000000</f>
        <v>26.3899072373971</v>
      </c>
      <c r="M7340" s="2">
        <v>2.63899072373971E+16</v>
      </c>
      <c r="N73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0" s="13">
        <f t="shared" si="114"/>
        <v>7339</v>
      </c>
      <c r="P7340" s="2" t="str">
        <f>IF(TablaDatos[[#This Row],[Diabetes]]=0,"No","Si")</f>
        <v>No</v>
      </c>
      <c r="Q7340">
        <v>0</v>
      </c>
      <c r="R7340">
        <f>TablaDatos[[#This Row],[Aux2]]/10000000000000</f>
        <v>21.279284463487102</v>
      </c>
      <c r="S7340" s="1">
        <v>212792844634871</v>
      </c>
      <c r="T7340" s="7">
        <f>TablaDatos[[#This Row],[Aux3]]/100000000000000</f>
        <v>262.692120172096</v>
      </c>
      <c r="U7340" s="1">
        <v>2.62692120172096E+16</v>
      </c>
      <c r="V7340">
        <v>146.5</v>
      </c>
      <c r="W7340">
        <v>95.8</v>
      </c>
    </row>
    <row r="7341" spans="1:23">
      <c r="A7341">
        <v>2016</v>
      </c>
      <c r="B7341">
        <v>52</v>
      </c>
      <c r="C7341" t="s">
        <v>16</v>
      </c>
      <c r="D7341" t="s">
        <v>42</v>
      </c>
      <c r="E7341" t="s">
        <v>18</v>
      </c>
      <c r="F7341" t="s">
        <v>35</v>
      </c>
      <c r="G7341" t="s">
        <v>20</v>
      </c>
      <c r="H7341" s="3">
        <v>35437.68</v>
      </c>
      <c r="I7341" t="s">
        <v>19</v>
      </c>
      <c r="J7341" t="s">
        <v>19</v>
      </c>
      <c r="K73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26.359895835642899</v>
      </c>
      <c r="L7341" s="6">
        <f>TablaDatos[[#This Row],[IMC_raw]]/1000000000000000</f>
        <v>26.359895835642899</v>
      </c>
      <c r="M7341" s="2">
        <v>2.63598958356429E+16</v>
      </c>
      <c r="N73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1" s="13">
        <f t="shared" si="114"/>
        <v>7340</v>
      </c>
      <c r="P7341" s="2" t="str">
        <f>IF(TablaDatos[[#This Row],[Diabetes]]=0,"No","Si")</f>
        <v>No</v>
      </c>
      <c r="Q7341">
        <v>0</v>
      </c>
      <c r="R7341">
        <f>TablaDatos[[#This Row],[Aux2]]/10000000000000</f>
        <v>1827.0400428478799</v>
      </c>
      <c r="S7341" s="1">
        <v>1.82704004284788E+16</v>
      </c>
      <c r="T7341" s="7">
        <f>TablaDatos[[#This Row],[Aux3]]/100000000000000</f>
        <v>245.05480264511399</v>
      </c>
      <c r="U7341" s="1">
        <v>2.45054802645114E+16</v>
      </c>
      <c r="V7341">
        <v>139.80000000000001</v>
      </c>
      <c r="W7341">
        <v>93.1</v>
      </c>
    </row>
    <row r="7342" spans="1:23">
      <c r="A7342">
        <v>2016</v>
      </c>
      <c r="B7342">
        <v>59</v>
      </c>
      <c r="C7342" t="s">
        <v>16</v>
      </c>
      <c r="D7342" t="s">
        <v>17</v>
      </c>
      <c r="E7342" t="s">
        <v>18</v>
      </c>
      <c r="F7342" t="s">
        <v>40</v>
      </c>
      <c r="G7342" t="s">
        <v>28</v>
      </c>
      <c r="H7342" s="3">
        <v>30221.34</v>
      </c>
      <c r="I7342" t="s">
        <v>19</v>
      </c>
      <c r="J7342" t="s">
        <v>19</v>
      </c>
      <c r="K73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26.3415371001667</v>
      </c>
      <c r="L7342" s="6">
        <f>TablaDatos[[#This Row],[IMC_raw]]/1000000000000000</f>
        <v>26.3415371001667</v>
      </c>
      <c r="M7342" s="2">
        <v>2.63415371001667E+16</v>
      </c>
      <c r="N73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2" s="13">
        <f t="shared" si="114"/>
        <v>7341</v>
      </c>
      <c r="P7342" s="2" t="str">
        <f>IF(TablaDatos[[#This Row],[Diabetes]]=0,"No","Si")</f>
        <v>No</v>
      </c>
      <c r="Q7342">
        <v>0</v>
      </c>
      <c r="R7342">
        <f>TablaDatos[[#This Row],[Aux2]]/10000000000000</f>
        <v>1616.7134482574399</v>
      </c>
      <c r="S7342" s="1">
        <v>1.61671344825744E+16</v>
      </c>
      <c r="T7342" s="7">
        <f>TablaDatos[[#This Row],[Aux3]]/100000000000000</f>
        <v>164.18974470606901</v>
      </c>
      <c r="U7342" s="1">
        <v>1.64189744706069E+16</v>
      </c>
      <c r="V7342">
        <v>150.69999999999999</v>
      </c>
      <c r="W7342">
        <v>93.1</v>
      </c>
    </row>
    <row r="7343" spans="1:23">
      <c r="A7343">
        <v>2016</v>
      </c>
      <c r="B7343">
        <v>61</v>
      </c>
      <c r="C7343" t="s">
        <v>16</v>
      </c>
      <c r="D7343" t="s">
        <v>29</v>
      </c>
      <c r="E7343" t="s">
        <v>21</v>
      </c>
      <c r="F7343" t="s">
        <v>24</v>
      </c>
      <c r="G7343" t="s">
        <v>28</v>
      </c>
      <c r="H7343" s="3">
        <v>15234.55</v>
      </c>
      <c r="I7343" t="s">
        <v>21</v>
      </c>
      <c r="J7343" t="s">
        <v>18</v>
      </c>
      <c r="K73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26.303003572758598</v>
      </c>
      <c r="L7343" s="6">
        <f>TablaDatos[[#This Row],[IMC_raw]]/1000000000000000</f>
        <v>26.303003572758598</v>
      </c>
      <c r="M7343" s="2">
        <v>2.63030035727586E+16</v>
      </c>
      <c r="N73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3" s="13">
        <f t="shared" si="114"/>
        <v>7342</v>
      </c>
      <c r="P7343" s="2" t="str">
        <f>IF(TablaDatos[[#This Row],[Diabetes]]=0,"No","Si")</f>
        <v>Si</v>
      </c>
      <c r="Q7343">
        <v>1</v>
      </c>
      <c r="R7343">
        <f>TablaDatos[[#This Row],[Aux2]]/10000000000000</f>
        <v>2287.7209422421502</v>
      </c>
      <c r="S7343" s="1">
        <v>2.28772094224215E+16</v>
      </c>
      <c r="T7343" s="7">
        <f>TablaDatos[[#This Row],[Aux3]]/100000000000000</f>
        <v>27.698622911900699</v>
      </c>
      <c r="U7343" s="1">
        <v>2769862291190070</v>
      </c>
      <c r="V7343">
        <v>163.19999999999999</v>
      </c>
      <c r="W7343">
        <v>100.9</v>
      </c>
    </row>
    <row r="7344" spans="1:23">
      <c r="A7344">
        <v>2016</v>
      </c>
      <c r="B7344">
        <v>51</v>
      </c>
      <c r="C7344" t="s">
        <v>16</v>
      </c>
      <c r="D7344" t="s">
        <v>17</v>
      </c>
      <c r="E7344" t="s">
        <v>18</v>
      </c>
      <c r="F7344" t="s">
        <v>19</v>
      </c>
      <c r="G7344" t="s">
        <v>20</v>
      </c>
      <c r="H7344" s="3">
        <v>30973.74</v>
      </c>
      <c r="I7344" t="s">
        <v>19</v>
      </c>
      <c r="J7344" t="s">
        <v>18</v>
      </c>
      <c r="K73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26.262058879777101</v>
      </c>
      <c r="L7344" s="5">
        <f>TablaDatos[[#This Row],[IMC_raw]]/1000000000000000</f>
        <v>2.6262058879777102</v>
      </c>
      <c r="M7344" s="2">
        <v>2626205887977710</v>
      </c>
      <c r="N73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4" s="13">
        <f t="shared" si="114"/>
        <v>7343</v>
      </c>
      <c r="P7344" s="2" t="str">
        <f>IF(TablaDatos[[#This Row],[Diabetes]]=0,"No","Si")</f>
        <v>No</v>
      </c>
      <c r="Q7344">
        <v>0</v>
      </c>
      <c r="R7344">
        <f>TablaDatos[[#This Row],[Aux2]]/10000000000000</f>
        <v>2196.9519301994201</v>
      </c>
      <c r="S7344" s="1">
        <v>2.19695193019942E+16</v>
      </c>
      <c r="T7344" s="7">
        <f>TablaDatos[[#This Row],[Aux3]]/100000000000000</f>
        <v>22.5881333286464</v>
      </c>
      <c r="U7344" s="1">
        <v>2258813332864640</v>
      </c>
      <c r="V7344">
        <v>142.6</v>
      </c>
      <c r="W7344">
        <v>84.9</v>
      </c>
    </row>
    <row r="7345" spans="1:23">
      <c r="A7345">
        <v>2016</v>
      </c>
      <c r="B7345">
        <v>48</v>
      </c>
      <c r="C7345" t="s">
        <v>16</v>
      </c>
      <c r="D7345" t="s">
        <v>38</v>
      </c>
      <c r="E7345" t="s">
        <v>18</v>
      </c>
      <c r="F7345" t="s">
        <v>35</v>
      </c>
      <c r="G7345" t="s">
        <v>20</v>
      </c>
      <c r="H7345" s="3">
        <v>25964.51</v>
      </c>
      <c r="I7345" t="s">
        <v>19</v>
      </c>
      <c r="J7345" t="s">
        <v>18</v>
      </c>
      <c r="K73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26.138001082902399</v>
      </c>
      <c r="L7345" s="6">
        <f>TablaDatos[[#This Row],[IMC_raw]]/1000000000000000</f>
        <v>26.138001082902399</v>
      </c>
      <c r="M7345" s="2">
        <v>2.61380010829024E+16</v>
      </c>
      <c r="N73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5" s="13">
        <f t="shared" si="114"/>
        <v>7344</v>
      </c>
      <c r="P7345" s="2" t="str">
        <f>IF(TablaDatos[[#This Row],[Diabetes]]=0,"No","Si")</f>
        <v>No</v>
      </c>
      <c r="Q7345">
        <v>0</v>
      </c>
      <c r="R7345">
        <f>TablaDatos[[#This Row],[Aux2]]/10000000000000</f>
        <v>2056.6334439993898</v>
      </c>
      <c r="S7345" s="1">
        <v>2.05663344399939E+16</v>
      </c>
      <c r="T7345" s="7">
        <f>TablaDatos[[#This Row],[Aux3]]/100000000000000</f>
        <v>245.52879440955701</v>
      </c>
      <c r="U7345" s="1">
        <v>2.45528794409557E+16</v>
      </c>
      <c r="V7345">
        <v>139.69999999999999</v>
      </c>
      <c r="W7345">
        <v>90.1</v>
      </c>
    </row>
    <row r="7346" spans="1:23">
      <c r="A7346">
        <v>2016</v>
      </c>
      <c r="B7346">
        <v>53</v>
      </c>
      <c r="C7346" t="s">
        <v>16</v>
      </c>
      <c r="D7346" t="s">
        <v>72</v>
      </c>
      <c r="E7346" t="s">
        <v>18</v>
      </c>
      <c r="F7346" t="s">
        <v>35</v>
      </c>
      <c r="G7346" t="s">
        <v>20</v>
      </c>
      <c r="H7346" s="3">
        <v>60756.91</v>
      </c>
      <c r="I7346" t="s">
        <v>19</v>
      </c>
      <c r="J7346" t="s">
        <v>19</v>
      </c>
      <c r="K73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26.1353504359205</v>
      </c>
      <c r="L7346" s="6">
        <f>TablaDatos[[#This Row],[IMC_raw]]/1000000000000000</f>
        <v>26.1353504359205</v>
      </c>
      <c r="M7346" s="2">
        <v>2.61353504359205E+16</v>
      </c>
      <c r="N73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6" s="13">
        <f t="shared" si="114"/>
        <v>7345</v>
      </c>
      <c r="P7346" s="2" t="str">
        <f>IF(TablaDatos[[#This Row],[Diabetes]]=0,"No","Si")</f>
        <v>No</v>
      </c>
      <c r="Q7346">
        <v>0</v>
      </c>
      <c r="R7346">
        <f>TablaDatos[[#This Row],[Aux2]]/10000000000000</f>
        <v>2097.22502832795</v>
      </c>
      <c r="S7346" s="1">
        <v>2.09722502832795E+16</v>
      </c>
      <c r="T7346" s="7">
        <f>TablaDatos[[#This Row],[Aux3]]/100000000000000</f>
        <v>22.576677231545801</v>
      </c>
      <c r="U7346" s="1">
        <v>2257667723154580</v>
      </c>
      <c r="V7346">
        <v>141.9</v>
      </c>
      <c r="W7346">
        <v>89.9</v>
      </c>
    </row>
    <row r="7347" spans="1:23">
      <c r="A7347">
        <v>2016</v>
      </c>
      <c r="B7347">
        <v>49</v>
      </c>
      <c r="C7347" t="s">
        <v>16</v>
      </c>
      <c r="D7347" t="s">
        <v>36</v>
      </c>
      <c r="E7347" t="s">
        <v>18</v>
      </c>
      <c r="F7347" t="s">
        <v>24</v>
      </c>
      <c r="G7347" t="s">
        <v>20</v>
      </c>
      <c r="H7347" s="3">
        <v>25775.360000000001</v>
      </c>
      <c r="I7347" t="s">
        <v>19</v>
      </c>
      <c r="J7347" t="s">
        <v>18</v>
      </c>
      <c r="K73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26.1004594595436</v>
      </c>
      <c r="L7347" s="6">
        <f>TablaDatos[[#This Row],[IMC_raw]]/1000000000000000</f>
        <v>26.1004594595436</v>
      </c>
      <c r="M7347" s="2">
        <v>2.61004594595436E+16</v>
      </c>
      <c r="N73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7" s="13">
        <f t="shared" si="114"/>
        <v>7346</v>
      </c>
      <c r="P7347" s="2" t="str">
        <f>IF(TablaDatos[[#This Row],[Diabetes]]=0,"No","Si")</f>
        <v>No</v>
      </c>
      <c r="Q7347">
        <v>0</v>
      </c>
      <c r="R7347">
        <f>TablaDatos[[#This Row],[Aux2]]/10000000000000</f>
        <v>2247.5915422079202</v>
      </c>
      <c r="S7347" s="1">
        <v>2.24759154220792E+16</v>
      </c>
      <c r="T7347" s="7">
        <f>TablaDatos[[#This Row],[Aux3]]/100000000000000</f>
        <v>210.68901913756301</v>
      </c>
      <c r="U7347" s="1">
        <v>2.10689019137563E+16</v>
      </c>
      <c r="V7347">
        <v>139</v>
      </c>
      <c r="W7347">
        <v>88.1</v>
      </c>
    </row>
    <row r="7348" spans="1:23">
      <c r="A7348">
        <v>2016</v>
      </c>
      <c r="B7348">
        <v>60</v>
      </c>
      <c r="C7348" t="s">
        <v>16</v>
      </c>
      <c r="D7348" t="s">
        <v>26</v>
      </c>
      <c r="E7348" t="s">
        <v>18</v>
      </c>
      <c r="F7348" t="s">
        <v>24</v>
      </c>
      <c r="G7348" t="s">
        <v>28</v>
      </c>
      <c r="H7348" s="3">
        <v>42318.239999999998</v>
      </c>
      <c r="I7348" t="s">
        <v>18</v>
      </c>
      <c r="J7348" t="s">
        <v>22</v>
      </c>
      <c r="K73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26.0476032525082</v>
      </c>
      <c r="L7348" s="6">
        <f>TablaDatos[[#This Row],[IMC_raw]]/1000000000000000</f>
        <v>26.0476032525082</v>
      </c>
      <c r="M7348" s="2">
        <v>2.60476032525082E+16</v>
      </c>
      <c r="N73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8" s="13">
        <f t="shared" si="114"/>
        <v>7347</v>
      </c>
      <c r="P7348" s="2" t="str">
        <f>IF(TablaDatos[[#This Row],[Diabetes]]=0,"No","Si")</f>
        <v>No</v>
      </c>
      <c r="Q7348">
        <v>0</v>
      </c>
      <c r="R7348">
        <f>TablaDatos[[#This Row],[Aux2]]/10000000000000</f>
        <v>2168.2335779238401</v>
      </c>
      <c r="S7348" s="1">
        <v>2.16823357792384E+16</v>
      </c>
      <c r="T7348" s="7">
        <f>TablaDatos[[#This Row],[Aux3]]/100000000000000</f>
        <v>204.374661546754</v>
      </c>
      <c r="U7348" s="1">
        <v>2.04374661546754E+16</v>
      </c>
      <c r="V7348">
        <v>150.6</v>
      </c>
      <c r="W7348">
        <v>87.1</v>
      </c>
    </row>
    <row r="7349" spans="1:23">
      <c r="A7349">
        <v>2016</v>
      </c>
      <c r="B7349">
        <v>56</v>
      </c>
      <c r="C7349" t="s">
        <v>23</v>
      </c>
      <c r="D7349" t="s">
        <v>17</v>
      </c>
      <c r="E7349" t="s">
        <v>19</v>
      </c>
      <c r="F7349" t="s">
        <v>19</v>
      </c>
      <c r="G7349" t="s">
        <v>28</v>
      </c>
      <c r="H7349" s="3">
        <v>39778.46</v>
      </c>
      <c r="I7349" t="s">
        <v>21</v>
      </c>
      <c r="J7349" t="s">
        <v>22</v>
      </c>
      <c r="K73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26.019234298389598</v>
      </c>
      <c r="L7349" s="6">
        <f>TablaDatos[[#This Row],[IMC_raw]]/1000000000000000</f>
        <v>26.019234298389598</v>
      </c>
      <c r="M7349" s="2">
        <v>2.60192342983896E+16</v>
      </c>
      <c r="N73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49" s="13">
        <f t="shared" si="114"/>
        <v>7348</v>
      </c>
      <c r="P7349" s="2" t="str">
        <f>IF(TablaDatos[[#This Row],[Diabetes]]=0,"No","Si")</f>
        <v>No</v>
      </c>
      <c r="Q7349">
        <v>0</v>
      </c>
      <c r="R7349">
        <f>TablaDatos[[#This Row],[Aux2]]/10000000000000</f>
        <v>1987.42435938058</v>
      </c>
      <c r="S7349" s="1">
        <v>1.98742435938058E+16</v>
      </c>
      <c r="T7349" s="7">
        <f>TablaDatos[[#This Row],[Aux3]]/100000000000000</f>
        <v>225.89907293557999</v>
      </c>
      <c r="U7349" s="1">
        <v>2.2589907293558E+16</v>
      </c>
      <c r="V7349">
        <v>141.9</v>
      </c>
      <c r="W7349">
        <v>94.5</v>
      </c>
    </row>
    <row r="7350" spans="1:23">
      <c r="A7350">
        <v>2016</v>
      </c>
      <c r="B7350">
        <v>55</v>
      </c>
      <c r="C7350" t="s">
        <v>16</v>
      </c>
      <c r="D7350" t="s">
        <v>73</v>
      </c>
      <c r="E7350" t="s">
        <v>18</v>
      </c>
      <c r="F7350" t="s">
        <v>40</v>
      </c>
      <c r="G7350" t="s">
        <v>28</v>
      </c>
      <c r="H7350" s="3">
        <v>48714.39</v>
      </c>
      <c r="I7350" t="s">
        <v>19</v>
      </c>
      <c r="J7350" t="s">
        <v>22</v>
      </c>
      <c r="K73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25.982288678656399</v>
      </c>
      <c r="L7350" s="6">
        <f>TablaDatos[[#This Row],[IMC_raw]]/1000000000000000</f>
        <v>25.982288678656399</v>
      </c>
      <c r="M7350" s="2">
        <v>2.59822886786564E+16</v>
      </c>
      <c r="N73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0" s="13">
        <f t="shared" si="114"/>
        <v>7349</v>
      </c>
      <c r="P7350" s="2" t="str">
        <f>IF(TablaDatos[[#This Row],[Diabetes]]=0,"No","Si")</f>
        <v>No</v>
      </c>
      <c r="Q7350">
        <v>0</v>
      </c>
      <c r="R7350">
        <f>TablaDatos[[#This Row],[Aux2]]/10000000000000</f>
        <v>2065.7717965613401</v>
      </c>
      <c r="S7350" s="1">
        <v>2.06577179656134E+16</v>
      </c>
      <c r="T7350" s="7">
        <f>TablaDatos[[#This Row],[Aux3]]/100000000000000</f>
        <v>189.70666131373201</v>
      </c>
      <c r="U7350" s="1">
        <v>1.89706661313732E+16</v>
      </c>
      <c r="V7350">
        <v>159.19999999999999</v>
      </c>
      <c r="W7350">
        <v>92.3</v>
      </c>
    </row>
    <row r="7351" spans="1:23">
      <c r="A7351">
        <v>2016</v>
      </c>
      <c r="B7351">
        <v>46</v>
      </c>
      <c r="C7351" t="s">
        <v>16</v>
      </c>
      <c r="D7351" t="s">
        <v>17</v>
      </c>
      <c r="E7351" t="s">
        <v>18</v>
      </c>
      <c r="F7351" t="s">
        <v>40</v>
      </c>
      <c r="G7351" t="s">
        <v>20</v>
      </c>
      <c r="H7351" s="3">
        <v>19368.599999999999</v>
      </c>
      <c r="I7351" t="s">
        <v>19</v>
      </c>
      <c r="J7351" t="s">
        <v>19</v>
      </c>
      <c r="K73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25.972226911121499</v>
      </c>
      <c r="L7351" s="6">
        <f>TablaDatos[[#This Row],[IMC_raw]]/1000000000000000</f>
        <v>25.972226911121499</v>
      </c>
      <c r="M7351" s="2">
        <v>2.59722269111215E+16</v>
      </c>
      <c r="N73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1" s="13">
        <f t="shared" si="114"/>
        <v>7350</v>
      </c>
      <c r="P7351" s="2" t="str">
        <f>IF(TablaDatos[[#This Row],[Diabetes]]=0,"No","Si")</f>
        <v>No</v>
      </c>
      <c r="Q7351">
        <v>0</v>
      </c>
      <c r="R7351">
        <f>TablaDatos[[#This Row],[Aux2]]/10000000000000</f>
        <v>2059.6188030540502</v>
      </c>
      <c r="S7351" s="1">
        <v>2.05961880305405E+16</v>
      </c>
      <c r="T7351" s="7">
        <f>TablaDatos[[#This Row],[Aux3]]/100000000000000</f>
        <v>25.9829609052649</v>
      </c>
      <c r="U7351" s="1">
        <v>2598296090526490</v>
      </c>
      <c r="V7351">
        <v>144.30000000000001</v>
      </c>
      <c r="W7351">
        <v>86</v>
      </c>
    </row>
    <row r="7352" spans="1:23">
      <c r="A7352">
        <v>2016</v>
      </c>
      <c r="B7352">
        <v>63</v>
      </c>
      <c r="C7352" t="s">
        <v>16</v>
      </c>
      <c r="D7352" t="s">
        <v>72</v>
      </c>
      <c r="E7352" t="s">
        <v>18</v>
      </c>
      <c r="F7352" t="s">
        <v>19</v>
      </c>
      <c r="G7352" t="s">
        <v>28</v>
      </c>
      <c r="H7352" s="3">
        <v>12984.22</v>
      </c>
      <c r="I7352" t="s">
        <v>21</v>
      </c>
      <c r="J7352" t="s">
        <v>22</v>
      </c>
      <c r="K73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25.957328836542199</v>
      </c>
      <c r="L7352" s="5">
        <f>TablaDatos[[#This Row],[IMC_raw]]/1000000000000000</f>
        <v>2.5957328836542199</v>
      </c>
      <c r="M7352" s="2">
        <v>2595732883654220</v>
      </c>
      <c r="N73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2" s="13">
        <f t="shared" si="114"/>
        <v>7351</v>
      </c>
      <c r="P7352" s="2" t="str">
        <f>IF(TablaDatos[[#This Row],[Diabetes]]=0,"No","Si")</f>
        <v>No</v>
      </c>
      <c r="Q7352">
        <v>0</v>
      </c>
      <c r="R7352">
        <f>TablaDatos[[#This Row],[Aux2]]/10000000000000</f>
        <v>2101.5629663269001</v>
      </c>
      <c r="S7352" s="1">
        <v>2.1015629663269E+16</v>
      </c>
      <c r="T7352" s="7">
        <f>TablaDatos[[#This Row],[Aux3]]/100000000000000</f>
        <v>26.4659858997857</v>
      </c>
      <c r="U7352" s="1">
        <v>2646598589978570</v>
      </c>
      <c r="V7352">
        <v>150</v>
      </c>
      <c r="W7352">
        <v>96.4</v>
      </c>
    </row>
    <row r="7353" spans="1:23">
      <c r="A7353">
        <v>2016</v>
      </c>
      <c r="B7353">
        <v>70</v>
      </c>
      <c r="C7353" t="s">
        <v>23</v>
      </c>
      <c r="D7353" t="s">
        <v>74</v>
      </c>
      <c r="E7353" t="s">
        <v>31</v>
      </c>
      <c r="F7353" t="s">
        <v>24</v>
      </c>
      <c r="G7353" t="s">
        <v>25</v>
      </c>
      <c r="H7353" s="3">
        <v>17246.43</v>
      </c>
      <c r="I7353" t="s">
        <v>19</v>
      </c>
      <c r="J7353" t="s">
        <v>22</v>
      </c>
      <c r="K73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25.929694619124199</v>
      </c>
      <c r="L7353" s="6">
        <f>TablaDatos[[#This Row],[IMC_raw]]/1000000000000000</f>
        <v>25.929694619124199</v>
      </c>
      <c r="M7353" s="2">
        <v>2.59296946191242E+16</v>
      </c>
      <c r="N73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3" s="13">
        <f t="shared" si="114"/>
        <v>7352</v>
      </c>
      <c r="P7353" s="2" t="str">
        <f>IF(TablaDatos[[#This Row],[Diabetes]]=0,"No","Si")</f>
        <v>No</v>
      </c>
      <c r="Q7353">
        <v>0</v>
      </c>
      <c r="R7353">
        <f>TablaDatos[[#This Row],[Aux2]]/10000000000000</f>
        <v>2273.8357779839898</v>
      </c>
      <c r="S7353" s="1">
        <v>2.27383577798399E+16</v>
      </c>
      <c r="T7353" s="7">
        <f>TablaDatos[[#This Row],[Aux3]]/100000000000000</f>
        <v>218.51213419914899</v>
      </c>
      <c r="U7353" s="1">
        <v>2.18512134199149E+16</v>
      </c>
      <c r="V7353">
        <v>172.2</v>
      </c>
      <c r="W7353">
        <v>95.2</v>
      </c>
    </row>
    <row r="7354" spans="1:23">
      <c r="A7354">
        <v>2016</v>
      </c>
      <c r="B7354">
        <v>67</v>
      </c>
      <c r="C7354" t="s">
        <v>23</v>
      </c>
      <c r="D7354" t="s">
        <v>17</v>
      </c>
      <c r="E7354" t="s">
        <v>18</v>
      </c>
      <c r="F7354" t="s">
        <v>19</v>
      </c>
      <c r="G7354" t="s">
        <v>25</v>
      </c>
      <c r="H7354" s="3">
        <v>17073.79</v>
      </c>
      <c r="I7354" t="s">
        <v>21</v>
      </c>
      <c r="J7354" t="s">
        <v>19</v>
      </c>
      <c r="K73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25.9089355450113</v>
      </c>
      <c r="L7354" s="6">
        <f>TablaDatos[[#This Row],[IMC_raw]]/1000000000000000</f>
        <v>25.9089355450113</v>
      </c>
      <c r="M7354" s="2">
        <v>2.59089355450113E+16</v>
      </c>
      <c r="N73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4" s="13">
        <f t="shared" si="114"/>
        <v>7353</v>
      </c>
      <c r="P7354" s="2" t="str">
        <f>IF(TablaDatos[[#This Row],[Diabetes]]=0,"No","Si")</f>
        <v>No</v>
      </c>
      <c r="Q7354">
        <v>0</v>
      </c>
      <c r="R7354">
        <f>TablaDatos[[#This Row],[Aux2]]/10000000000000</f>
        <v>21.9900929129827</v>
      </c>
      <c r="S7354" s="1">
        <v>219900929129827</v>
      </c>
      <c r="T7354" s="7">
        <f>TablaDatos[[#This Row],[Aux3]]/100000000000000</f>
        <v>276.99742842323701</v>
      </c>
      <c r="U7354" s="1">
        <v>2.76997428423237E+16</v>
      </c>
      <c r="V7354">
        <v>151.5</v>
      </c>
      <c r="W7354">
        <v>95.7</v>
      </c>
    </row>
    <row r="7355" spans="1:23">
      <c r="A7355">
        <v>2016</v>
      </c>
      <c r="B7355">
        <v>67</v>
      </c>
      <c r="C7355" t="s">
        <v>23</v>
      </c>
      <c r="D7355" t="s">
        <v>72</v>
      </c>
      <c r="E7355" t="s">
        <v>19</v>
      </c>
      <c r="F7355" t="s">
        <v>19</v>
      </c>
      <c r="G7355" t="s">
        <v>25</v>
      </c>
      <c r="H7355" s="3">
        <v>25645.17</v>
      </c>
      <c r="I7355" t="s">
        <v>19</v>
      </c>
      <c r="J7355" t="s">
        <v>18</v>
      </c>
      <c r="K73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25.886638099644699</v>
      </c>
      <c r="L7355" s="6">
        <f>TablaDatos[[#This Row],[IMC_raw]]/1000000000000000</f>
        <v>25.886638099644699</v>
      </c>
      <c r="M7355" s="2">
        <v>2.58866380996447E+16</v>
      </c>
      <c r="N73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5" s="13">
        <f t="shared" si="114"/>
        <v>7354</v>
      </c>
      <c r="P7355" s="2" t="str">
        <f>IF(TablaDatos[[#This Row],[Diabetes]]=0,"No","Si")</f>
        <v>No</v>
      </c>
      <c r="Q7355">
        <v>0</v>
      </c>
      <c r="R7355">
        <f>TablaDatos[[#This Row],[Aux2]]/10000000000000</f>
        <v>2060.3181603416201</v>
      </c>
      <c r="S7355" s="1">
        <v>2.06031816034162E+16</v>
      </c>
      <c r="T7355" s="7">
        <f>TablaDatos[[#This Row],[Aux3]]/100000000000000</f>
        <v>195.29116015621901</v>
      </c>
      <c r="U7355" s="1">
        <v>1.95291160156219E+16</v>
      </c>
      <c r="V7355">
        <v>151.6</v>
      </c>
      <c r="W7355">
        <v>87.4</v>
      </c>
    </row>
    <row r="7356" spans="1:23">
      <c r="A7356">
        <v>2016</v>
      </c>
      <c r="B7356">
        <v>55</v>
      </c>
      <c r="C7356" t="s">
        <v>16</v>
      </c>
      <c r="D7356" t="s">
        <v>26</v>
      </c>
      <c r="E7356" t="s">
        <v>21</v>
      </c>
      <c r="F7356" t="s">
        <v>35</v>
      </c>
      <c r="G7356" t="s">
        <v>28</v>
      </c>
      <c r="H7356" s="3">
        <v>28450.85</v>
      </c>
      <c r="I7356" t="s">
        <v>19</v>
      </c>
      <c r="J7356" t="s">
        <v>18</v>
      </c>
      <c r="K73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25.846842268672901</v>
      </c>
      <c r="L7356" s="5">
        <f>TablaDatos[[#This Row],[IMC_raw]]/1000000000000000</f>
        <v>2.58468422686729</v>
      </c>
      <c r="M7356" s="2">
        <v>2584684226867290</v>
      </c>
      <c r="N73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6" s="13">
        <f t="shared" si="114"/>
        <v>7355</v>
      </c>
      <c r="P7356" s="2" t="str">
        <f>IF(TablaDatos[[#This Row],[Diabetes]]=0,"No","Si")</f>
        <v>No</v>
      </c>
      <c r="Q7356">
        <v>0</v>
      </c>
      <c r="R7356">
        <f>TablaDatos[[#This Row],[Aux2]]/10000000000000</f>
        <v>2056.1134768218799</v>
      </c>
      <c r="S7356" s="1">
        <v>2.05611347682188E+16</v>
      </c>
      <c r="T7356" s="7">
        <f>TablaDatos[[#This Row],[Aux3]]/100000000000000</f>
        <v>17.623125739877899</v>
      </c>
      <c r="U7356" s="1">
        <v>1762312573987790</v>
      </c>
      <c r="V7356">
        <v>154.5</v>
      </c>
      <c r="W7356">
        <v>92.7</v>
      </c>
    </row>
    <row r="7357" spans="1:23">
      <c r="A7357">
        <v>2016</v>
      </c>
      <c r="B7357">
        <v>51</v>
      </c>
      <c r="C7357" t="s">
        <v>16</v>
      </c>
      <c r="D7357" t="s">
        <v>17</v>
      </c>
      <c r="E7357" t="s">
        <v>18</v>
      </c>
      <c r="F7357" t="s">
        <v>40</v>
      </c>
      <c r="G7357" t="s">
        <v>20</v>
      </c>
      <c r="H7357" s="3">
        <v>37079.78</v>
      </c>
      <c r="I7357" t="s">
        <v>21</v>
      </c>
      <c r="J7357" t="s">
        <v>21</v>
      </c>
      <c r="K73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25.830710155226701</v>
      </c>
      <c r="L7357" s="6">
        <f>TablaDatos[[#This Row],[IMC_raw]]/1000000000000000</f>
        <v>25.830710155226701</v>
      </c>
      <c r="M7357" s="2">
        <v>2.58307101552267E+16</v>
      </c>
      <c r="N73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7" s="13">
        <f t="shared" si="114"/>
        <v>7356</v>
      </c>
      <c r="P7357" s="2" t="str">
        <f>IF(TablaDatos[[#This Row],[Diabetes]]=0,"No","Si")</f>
        <v>No</v>
      </c>
      <c r="Q7357">
        <v>0</v>
      </c>
      <c r="R7357">
        <f>TablaDatos[[#This Row],[Aux2]]/10000000000000</f>
        <v>191.57697787183801</v>
      </c>
      <c r="S7357" s="1">
        <v>1915769778718380</v>
      </c>
      <c r="T7357" s="7">
        <f>TablaDatos[[#This Row],[Aux3]]/100000000000000</f>
        <v>254.55462734250699</v>
      </c>
      <c r="U7357" s="1">
        <v>2.54554627342507E+16</v>
      </c>
      <c r="V7357">
        <v>150.1</v>
      </c>
      <c r="W7357">
        <v>89.7</v>
      </c>
    </row>
    <row r="7358" spans="1:23">
      <c r="A7358">
        <v>2016</v>
      </c>
      <c r="B7358">
        <v>51</v>
      </c>
      <c r="C7358" t="s">
        <v>16</v>
      </c>
      <c r="D7358" t="s">
        <v>17</v>
      </c>
      <c r="E7358" t="s">
        <v>18</v>
      </c>
      <c r="F7358" t="s">
        <v>40</v>
      </c>
      <c r="G7358" t="s">
        <v>20</v>
      </c>
      <c r="H7358" s="3">
        <v>42548.56</v>
      </c>
      <c r="I7358" t="s">
        <v>19</v>
      </c>
      <c r="J7358" t="s">
        <v>21</v>
      </c>
      <c r="K73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25.7806556689319</v>
      </c>
      <c r="L7358" s="6">
        <f>TablaDatos[[#This Row],[IMC_raw]]/1000000000000000</f>
        <v>25.7806556689319</v>
      </c>
      <c r="M7358" s="2">
        <v>2.57806556689319E+16</v>
      </c>
      <c r="N73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8" s="13">
        <f t="shared" si="114"/>
        <v>7357</v>
      </c>
      <c r="P7358" s="2" t="str">
        <f>IF(TablaDatos[[#This Row],[Diabetes]]=0,"No","Si")</f>
        <v>No</v>
      </c>
      <c r="Q7358">
        <v>0</v>
      </c>
      <c r="R7358">
        <f>TablaDatos[[#This Row],[Aux2]]/10000000000000</f>
        <v>2265.6805596556701</v>
      </c>
      <c r="S7358" s="1">
        <v>2.26568055965567E+16</v>
      </c>
      <c r="T7358" s="7">
        <f>TablaDatos[[#This Row],[Aux3]]/100000000000000</f>
        <v>234.42094061703401</v>
      </c>
      <c r="U7358" s="1">
        <v>2.34420940617034E+16</v>
      </c>
      <c r="V7358">
        <v>150.80000000000001</v>
      </c>
      <c r="W7358">
        <v>94.9</v>
      </c>
    </row>
    <row r="7359" spans="1:23">
      <c r="A7359">
        <v>2016</v>
      </c>
      <c r="B7359">
        <v>48</v>
      </c>
      <c r="C7359" t="s">
        <v>16</v>
      </c>
      <c r="D7359" t="s">
        <v>29</v>
      </c>
      <c r="E7359" t="s">
        <v>18</v>
      </c>
      <c r="F7359" t="s">
        <v>19</v>
      </c>
      <c r="G7359" t="s">
        <v>20</v>
      </c>
      <c r="H7359" s="3">
        <v>19565.5</v>
      </c>
      <c r="I7359" t="s">
        <v>21</v>
      </c>
      <c r="J7359" t="s">
        <v>19</v>
      </c>
      <c r="K73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25.775210968443901</v>
      </c>
      <c r="L7359" s="5">
        <f>TablaDatos[[#This Row],[IMC_raw]]/1000000000000000</f>
        <v>25.775210968443901</v>
      </c>
      <c r="M7359" s="2">
        <v>2.57752109684439E+16</v>
      </c>
      <c r="N73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59" s="13">
        <f t="shared" si="114"/>
        <v>7358</v>
      </c>
      <c r="P7359" s="2" t="str">
        <f>IF(TablaDatos[[#This Row],[Diabetes]]=0,"No","Si")</f>
        <v>No</v>
      </c>
      <c r="Q7359">
        <v>0</v>
      </c>
      <c r="R7359">
        <f>TablaDatos[[#This Row],[Aux2]]/10000000000000</f>
        <v>1914.88228097154</v>
      </c>
      <c r="S7359" s="1">
        <v>1.91488228097154E+16</v>
      </c>
      <c r="T7359" s="7">
        <f>TablaDatos[[#This Row],[Aux3]]/100000000000000</f>
        <v>18.740122367300799</v>
      </c>
      <c r="U7359" s="1">
        <v>1874012236730080</v>
      </c>
      <c r="V7359">
        <v>143.80000000000001</v>
      </c>
      <c r="W7359">
        <v>86.4</v>
      </c>
    </row>
    <row r="7360" spans="1:23">
      <c r="A7360">
        <v>2016</v>
      </c>
      <c r="B7360">
        <v>66</v>
      </c>
      <c r="C7360" t="s">
        <v>16</v>
      </c>
      <c r="D7360" t="s">
        <v>17</v>
      </c>
      <c r="E7360" t="s">
        <v>21</v>
      </c>
      <c r="F7360" t="s">
        <v>24</v>
      </c>
      <c r="G7360" t="s">
        <v>25</v>
      </c>
      <c r="H7360" s="3">
        <v>17826.73</v>
      </c>
      <c r="I7360" t="s">
        <v>21</v>
      </c>
      <c r="J7360" t="s">
        <v>22</v>
      </c>
      <c r="K73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25.723190919671101</v>
      </c>
      <c r="L7360" s="6">
        <f>TablaDatos[[#This Row],[IMC_raw]]/1000000000000000</f>
        <v>2.5723190919671102</v>
      </c>
      <c r="M7360" s="2">
        <v>2572319091967110</v>
      </c>
      <c r="N73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0" s="13">
        <f t="shared" si="114"/>
        <v>7359</v>
      </c>
      <c r="P7360" s="2" t="str">
        <f>IF(TablaDatos[[#This Row],[Diabetes]]=0,"No","Si")</f>
        <v>No</v>
      </c>
      <c r="Q7360">
        <v>0</v>
      </c>
      <c r="R7360">
        <f>TablaDatos[[#This Row],[Aux2]]/10000000000000</f>
        <v>1949.2047144072501</v>
      </c>
      <c r="S7360" s="1">
        <v>1.94920471440725E+16</v>
      </c>
      <c r="T7360" s="7">
        <f>TablaDatos[[#This Row],[Aux3]]/100000000000000</f>
        <v>23.920233537144899</v>
      </c>
      <c r="U7360" s="1">
        <v>2392023353714490</v>
      </c>
      <c r="V7360">
        <v>147.30000000000001</v>
      </c>
      <c r="W7360">
        <v>93.4</v>
      </c>
    </row>
    <row r="7361" spans="1:23">
      <c r="A7361">
        <v>2016</v>
      </c>
      <c r="B7361">
        <v>61</v>
      </c>
      <c r="C7361" t="s">
        <v>16</v>
      </c>
      <c r="D7361" t="s">
        <v>29</v>
      </c>
      <c r="E7361" t="s">
        <v>19</v>
      </c>
      <c r="F7361" t="s">
        <v>35</v>
      </c>
      <c r="G7361" t="s">
        <v>28</v>
      </c>
      <c r="H7361" s="3">
        <v>17588.59</v>
      </c>
      <c r="I7361" t="s">
        <v>19</v>
      </c>
      <c r="J7361" t="s">
        <v>22</v>
      </c>
      <c r="K73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25.657766641284102</v>
      </c>
      <c r="L7361" s="5">
        <f>TablaDatos[[#This Row],[IMC_raw]]/1000000000000000</f>
        <v>2.5657766641284101</v>
      </c>
      <c r="M7361" s="2">
        <v>2565776664128410</v>
      </c>
      <c r="N73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1" s="13">
        <f t="shared" si="114"/>
        <v>7360</v>
      </c>
      <c r="P7361" s="2" t="str">
        <f>IF(TablaDatos[[#This Row],[Diabetes]]=0,"No","Si")</f>
        <v>No</v>
      </c>
      <c r="Q7361">
        <v>0</v>
      </c>
      <c r="R7361">
        <f>TablaDatos[[#This Row],[Aux2]]/10000000000000</f>
        <v>1825.11943352705</v>
      </c>
      <c r="S7361" s="1">
        <v>1.82511943352705E+16</v>
      </c>
      <c r="T7361" s="7">
        <f>TablaDatos[[#This Row],[Aux3]]/100000000000000</f>
        <v>20.603512740626901</v>
      </c>
      <c r="U7361" s="1">
        <v>2060351274062690</v>
      </c>
      <c r="V7361">
        <v>148.19999999999999</v>
      </c>
      <c r="W7361">
        <v>93.5</v>
      </c>
    </row>
    <row r="7362" spans="1:23">
      <c r="A7362">
        <v>2016</v>
      </c>
      <c r="B7362">
        <v>53</v>
      </c>
      <c r="C7362" t="s">
        <v>23</v>
      </c>
      <c r="D7362" t="s">
        <v>29</v>
      </c>
      <c r="E7362" t="s">
        <v>18</v>
      </c>
      <c r="F7362" t="s">
        <v>19</v>
      </c>
      <c r="G7362" t="s">
        <v>20</v>
      </c>
      <c r="H7362" s="3">
        <v>20945.38</v>
      </c>
      <c r="I7362" t="s">
        <v>21</v>
      </c>
      <c r="J7362" t="s">
        <v>22</v>
      </c>
      <c r="K73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25.615285699720701</v>
      </c>
      <c r="L7362" s="6">
        <f>TablaDatos[[#This Row],[IMC_raw]]/1000000000000000</f>
        <v>25.615285699720701</v>
      </c>
      <c r="M7362" s="2">
        <v>2.56152856997207E+16</v>
      </c>
      <c r="N73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2" s="13">
        <f t="shared" ref="O7362:O7425" si="115">O7361+1</f>
        <v>7361</v>
      </c>
      <c r="P7362" s="2" t="str">
        <f>IF(TablaDatos[[#This Row],[Diabetes]]=0,"No","Si")</f>
        <v>No</v>
      </c>
      <c r="Q7362">
        <v>0</v>
      </c>
      <c r="R7362">
        <f>TablaDatos[[#This Row],[Aux2]]/10000000000000</f>
        <v>1840.97338612458</v>
      </c>
      <c r="S7362" s="1">
        <v>1.84097338612458E+16</v>
      </c>
      <c r="T7362" s="7">
        <f>TablaDatos[[#This Row],[Aux3]]/100000000000000</f>
        <v>21.3730060971684</v>
      </c>
      <c r="U7362" s="1">
        <v>2137300609716840</v>
      </c>
      <c r="V7362">
        <v>142.30000000000001</v>
      </c>
      <c r="W7362">
        <v>86.4</v>
      </c>
    </row>
    <row r="7363" spans="1:23">
      <c r="A7363">
        <v>2016</v>
      </c>
      <c r="B7363">
        <v>66</v>
      </c>
      <c r="C7363" t="s">
        <v>23</v>
      </c>
      <c r="D7363" t="s">
        <v>29</v>
      </c>
      <c r="E7363" t="s">
        <v>21</v>
      </c>
      <c r="F7363" t="s">
        <v>19</v>
      </c>
      <c r="G7363" t="s">
        <v>25</v>
      </c>
      <c r="H7363" s="3">
        <v>17056.310000000001</v>
      </c>
      <c r="I7363" t="s">
        <v>19</v>
      </c>
      <c r="J7363" t="s">
        <v>18</v>
      </c>
      <c r="K73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25.5562920897334</v>
      </c>
      <c r="L7363" s="5">
        <f>TablaDatos[[#This Row],[IMC_raw]]/1000000000000000</f>
        <v>25.5562920897334</v>
      </c>
      <c r="M7363" s="2">
        <v>2.55562920897334E+16</v>
      </c>
      <c r="N73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3" s="13">
        <f t="shared" si="115"/>
        <v>7362</v>
      </c>
      <c r="P7363" s="2" t="str">
        <f>IF(TablaDatos[[#This Row],[Diabetes]]=0,"No","Si")</f>
        <v>No</v>
      </c>
      <c r="Q7363">
        <v>0</v>
      </c>
      <c r="R7363">
        <f>TablaDatos[[#This Row],[Aux2]]/10000000000000</f>
        <v>2010.6802768309201</v>
      </c>
      <c r="S7363" s="1">
        <v>2.01068027683092E+16</v>
      </c>
      <c r="T7363" s="7">
        <f>TablaDatos[[#This Row],[Aux3]]/100000000000000</f>
        <v>22.003029447901799</v>
      </c>
      <c r="U7363" s="1">
        <v>2200302944790180</v>
      </c>
      <c r="V7363">
        <v>147.4</v>
      </c>
      <c r="W7363">
        <v>92.3</v>
      </c>
    </row>
    <row r="7364" spans="1:23">
      <c r="A7364">
        <v>2016</v>
      </c>
      <c r="B7364">
        <v>58</v>
      </c>
      <c r="C7364" t="s">
        <v>16</v>
      </c>
      <c r="D7364" t="s">
        <v>74</v>
      </c>
      <c r="E7364" t="s">
        <v>21</v>
      </c>
      <c r="F7364" t="s">
        <v>24</v>
      </c>
      <c r="G7364" t="s">
        <v>28</v>
      </c>
      <c r="H7364" s="3">
        <v>17477.18</v>
      </c>
      <c r="I7364" t="s">
        <v>21</v>
      </c>
      <c r="J7364" t="s">
        <v>22</v>
      </c>
      <c r="K73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25.556257964300102</v>
      </c>
      <c r="L7364" s="5">
        <f>TablaDatos[[#This Row],[IMC_raw]]/1000000000000000</f>
        <v>25.556257964300102</v>
      </c>
      <c r="M7364" s="2">
        <v>2.55562579643001E+16</v>
      </c>
      <c r="N73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4" s="13">
        <f t="shared" si="115"/>
        <v>7363</v>
      </c>
      <c r="P7364" s="2" t="str">
        <f>IF(TablaDatos[[#This Row],[Diabetes]]=0,"No","Si")</f>
        <v>No</v>
      </c>
      <c r="Q7364">
        <v>0</v>
      </c>
      <c r="R7364">
        <f>TablaDatos[[#This Row],[Aux2]]/10000000000000</f>
        <v>2429.0566599000499</v>
      </c>
      <c r="S7364" s="1">
        <v>2.42905665990005E+16</v>
      </c>
      <c r="T7364" s="7">
        <f>TablaDatos[[#This Row],[Aux3]]/100000000000000</f>
        <v>242.963993027686</v>
      </c>
      <c r="U7364" s="1">
        <v>2.42963993027686E+16</v>
      </c>
      <c r="V7364">
        <v>168.2</v>
      </c>
      <c r="W7364">
        <v>100.6</v>
      </c>
    </row>
    <row r="7365" spans="1:23">
      <c r="A7365">
        <v>2016</v>
      </c>
      <c r="B7365">
        <v>74</v>
      </c>
      <c r="C7365" t="s">
        <v>23</v>
      </c>
      <c r="D7365" t="s">
        <v>73</v>
      </c>
      <c r="E7365" t="s">
        <v>19</v>
      </c>
      <c r="F7365" t="s">
        <v>24</v>
      </c>
      <c r="G7365" t="s">
        <v>25</v>
      </c>
      <c r="H7365" s="3">
        <v>24895.55</v>
      </c>
      <c r="I7365" t="s">
        <v>21</v>
      </c>
      <c r="J7365" t="s">
        <v>22</v>
      </c>
      <c r="K73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25.530301884646999</v>
      </c>
      <c r="L7365" s="5">
        <f>TablaDatos[[#This Row],[IMC_raw]]/1000000000000000</f>
        <v>2.5530301884647</v>
      </c>
      <c r="M7365" s="2">
        <v>2553030188464700</v>
      </c>
      <c r="N73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5" s="13">
        <f t="shared" si="115"/>
        <v>7364</v>
      </c>
      <c r="P7365" s="2" t="str">
        <f>IF(TablaDatos[[#This Row],[Diabetes]]=0,"No","Si")</f>
        <v>No</v>
      </c>
      <c r="Q7365">
        <v>0</v>
      </c>
      <c r="R7365">
        <f>TablaDatos[[#This Row],[Aux2]]/10000000000000</f>
        <v>2220.78184267089</v>
      </c>
      <c r="S7365" s="1">
        <v>2.22078184267089E+16</v>
      </c>
      <c r="T7365" s="7">
        <f>TablaDatos[[#This Row],[Aux3]]/100000000000000</f>
        <v>26.195270949929299</v>
      </c>
      <c r="U7365" s="1">
        <v>2619527094992930</v>
      </c>
      <c r="V7365">
        <v>159.4</v>
      </c>
      <c r="W7365">
        <v>96.6</v>
      </c>
    </row>
    <row r="7366" spans="1:23">
      <c r="A7366">
        <v>2016</v>
      </c>
      <c r="B7366">
        <v>60</v>
      </c>
      <c r="C7366" t="s">
        <v>16</v>
      </c>
      <c r="D7366" t="s">
        <v>17</v>
      </c>
      <c r="E7366" t="s">
        <v>18</v>
      </c>
      <c r="F7366" t="s">
        <v>24</v>
      </c>
      <c r="G7366" t="s">
        <v>28</v>
      </c>
      <c r="H7366" s="3">
        <v>23373.64</v>
      </c>
      <c r="I7366" t="s">
        <v>19</v>
      </c>
      <c r="J7366" t="s">
        <v>22</v>
      </c>
      <c r="K73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25.3854644893797</v>
      </c>
      <c r="L7366" s="5">
        <f>TablaDatos[[#This Row],[IMC_raw]]/1000000000000000</f>
        <v>2.5385464489379701</v>
      </c>
      <c r="M7366" s="2">
        <v>2538546448937970</v>
      </c>
      <c r="N73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6" s="13">
        <f t="shared" si="115"/>
        <v>7365</v>
      </c>
      <c r="P7366" s="2" t="str">
        <f>IF(TablaDatos[[#This Row],[Diabetes]]=0,"No","Si")</f>
        <v>No</v>
      </c>
      <c r="Q7366">
        <v>0</v>
      </c>
      <c r="R7366">
        <f>TablaDatos[[#This Row],[Aux2]]/10000000000000</f>
        <v>2382.88613713521</v>
      </c>
      <c r="S7366" s="1">
        <v>2.38288613713521E+16</v>
      </c>
      <c r="T7366" s="7">
        <f>TablaDatos[[#This Row],[Aux3]]/100000000000000</f>
        <v>261.54740777253198</v>
      </c>
      <c r="U7366" s="1">
        <v>2.61547407772532E+16</v>
      </c>
      <c r="V7366">
        <v>162.4</v>
      </c>
      <c r="W7366">
        <v>99.8</v>
      </c>
    </row>
    <row r="7367" spans="1:23">
      <c r="A7367">
        <v>2016</v>
      </c>
      <c r="B7367">
        <v>56</v>
      </c>
      <c r="C7367" t="s">
        <v>16</v>
      </c>
      <c r="D7367" t="s">
        <v>34</v>
      </c>
      <c r="E7367" t="s">
        <v>31</v>
      </c>
      <c r="F7367" t="s">
        <v>19</v>
      </c>
      <c r="G7367" t="s">
        <v>28</v>
      </c>
      <c r="H7367" s="3">
        <v>26951.75</v>
      </c>
      <c r="I7367" t="s">
        <v>21</v>
      </c>
      <c r="J7367" t="s">
        <v>18</v>
      </c>
      <c r="K73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25.345758966101499</v>
      </c>
      <c r="L7367" s="6">
        <f>TablaDatos[[#This Row],[IMC_raw]]/1000000000000000</f>
        <v>2.5345758966101499</v>
      </c>
      <c r="M7367" s="2">
        <v>2534575896610150</v>
      </c>
      <c r="N73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7" s="13">
        <f t="shared" si="115"/>
        <v>7366</v>
      </c>
      <c r="P7367" s="2" t="str">
        <f>IF(TablaDatos[[#This Row],[Diabetes]]=0,"No","Si")</f>
        <v>No</v>
      </c>
      <c r="Q7367">
        <v>0</v>
      </c>
      <c r="R7367">
        <f>TablaDatos[[#This Row],[Aux2]]/10000000000000</f>
        <v>2279.82401484926</v>
      </c>
      <c r="S7367" s="1">
        <v>2.27982401484926E+16</v>
      </c>
      <c r="T7367" s="7">
        <f>TablaDatos[[#This Row],[Aux3]]/100000000000000</f>
        <v>229.297428776343</v>
      </c>
      <c r="U7367" s="1">
        <v>2.29297428776343E+16</v>
      </c>
      <c r="V7367">
        <v>169.4</v>
      </c>
      <c r="W7367">
        <v>99.9</v>
      </c>
    </row>
    <row r="7368" spans="1:23">
      <c r="A7368">
        <v>2016</v>
      </c>
      <c r="B7368">
        <v>72</v>
      </c>
      <c r="C7368" t="s">
        <v>16</v>
      </c>
      <c r="D7368" t="s">
        <v>29</v>
      </c>
      <c r="E7368" t="s">
        <v>21</v>
      </c>
      <c r="F7368" t="s">
        <v>24</v>
      </c>
      <c r="G7368" t="s">
        <v>25</v>
      </c>
      <c r="H7368" s="3">
        <v>10249.84</v>
      </c>
      <c r="I7368" t="s">
        <v>21</v>
      </c>
      <c r="J7368" t="s">
        <v>18</v>
      </c>
      <c r="K73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25.321350484398</v>
      </c>
      <c r="L7368" s="6">
        <f>TablaDatos[[#This Row],[IMC_raw]]/1000000000000000</f>
        <v>2.5321350484398</v>
      </c>
      <c r="M7368" s="2">
        <v>2532135048439800</v>
      </c>
      <c r="N73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8" s="13">
        <f t="shared" si="115"/>
        <v>7367</v>
      </c>
      <c r="P7368" s="2" t="str">
        <f>IF(TablaDatos[[#This Row],[Diabetes]]=0,"No","Si")</f>
        <v>No</v>
      </c>
      <c r="Q7368">
        <v>0</v>
      </c>
      <c r="R7368">
        <f>TablaDatos[[#This Row],[Aux2]]/10000000000000</f>
        <v>218.53865047142099</v>
      </c>
      <c r="S7368" s="1">
        <v>2185386504714210</v>
      </c>
      <c r="T7368" s="7">
        <f>TablaDatos[[#This Row],[Aux3]]/100000000000000</f>
        <v>22.968914478816</v>
      </c>
      <c r="U7368" s="1">
        <v>2296891447881600</v>
      </c>
      <c r="V7368">
        <v>167.1</v>
      </c>
      <c r="W7368">
        <v>107.8</v>
      </c>
    </row>
    <row r="7369" spans="1:23">
      <c r="A7369">
        <v>2016</v>
      </c>
      <c r="B7369">
        <v>72</v>
      </c>
      <c r="C7369" t="s">
        <v>16</v>
      </c>
      <c r="D7369" t="s">
        <v>27</v>
      </c>
      <c r="E7369" t="s">
        <v>31</v>
      </c>
      <c r="F7369" t="s">
        <v>24</v>
      </c>
      <c r="G7369" t="s">
        <v>25</v>
      </c>
      <c r="H7369" s="3">
        <v>16657.54</v>
      </c>
      <c r="I7369" t="s">
        <v>19</v>
      </c>
      <c r="J7369" t="s">
        <v>22</v>
      </c>
      <c r="K73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25.1663251354199</v>
      </c>
      <c r="L7369" s="5">
        <f>TablaDatos[[#This Row],[IMC_raw]]/1000000000000000</f>
        <v>25.1663251354199</v>
      </c>
      <c r="M7369" s="2">
        <v>2.51663251354199E+16</v>
      </c>
      <c r="N73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69" s="13">
        <f t="shared" si="115"/>
        <v>7368</v>
      </c>
      <c r="P7369" s="2" t="str">
        <f>IF(TablaDatos[[#This Row],[Diabetes]]=0,"No","Si")</f>
        <v>No</v>
      </c>
      <c r="Q7369">
        <v>0</v>
      </c>
      <c r="R7369">
        <f>TablaDatos[[#This Row],[Aux2]]/10000000000000</f>
        <v>2179.1988646059599</v>
      </c>
      <c r="S7369" s="1">
        <v>2.17919886460596E+16</v>
      </c>
      <c r="T7369" s="7">
        <f>TablaDatos[[#This Row],[Aux3]]/100000000000000</f>
        <v>213.560682836073</v>
      </c>
      <c r="U7369" s="1">
        <v>2.13560682836073E+16</v>
      </c>
      <c r="V7369">
        <v>162.6</v>
      </c>
      <c r="W7369">
        <v>101</v>
      </c>
    </row>
    <row r="7370" spans="1:23">
      <c r="A7370">
        <v>2016</v>
      </c>
      <c r="B7370">
        <v>53</v>
      </c>
      <c r="C7370" t="s">
        <v>23</v>
      </c>
      <c r="D7370" t="s">
        <v>29</v>
      </c>
      <c r="E7370" t="s">
        <v>18</v>
      </c>
      <c r="F7370" t="s">
        <v>19</v>
      </c>
      <c r="G7370" t="s">
        <v>20</v>
      </c>
      <c r="H7370" s="3">
        <v>28923.03</v>
      </c>
      <c r="I7370" t="s">
        <v>21</v>
      </c>
      <c r="J7370" t="s">
        <v>19</v>
      </c>
      <c r="K73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25.1333406177136</v>
      </c>
      <c r="L7370" s="5">
        <f>TablaDatos[[#This Row],[IMC_raw]]/1000000000000000</f>
        <v>25.1333406177136</v>
      </c>
      <c r="M7370" s="2">
        <v>2.51333406177136E+16</v>
      </c>
      <c r="N73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0" s="13">
        <f t="shared" si="115"/>
        <v>7369</v>
      </c>
      <c r="P7370" s="2" t="str">
        <f>IF(TablaDatos[[#This Row],[Diabetes]]=0,"No","Si")</f>
        <v>No</v>
      </c>
      <c r="Q7370">
        <v>0</v>
      </c>
      <c r="R7370">
        <f>TablaDatos[[#This Row],[Aux2]]/10000000000000</f>
        <v>1854.5939748899</v>
      </c>
      <c r="S7370" s="1">
        <v>1.8545939748899E+16</v>
      </c>
      <c r="T7370" s="7">
        <f>TablaDatos[[#This Row],[Aux3]]/100000000000000</f>
        <v>23.837955811654101</v>
      </c>
      <c r="U7370" s="1">
        <v>2383795581165410</v>
      </c>
      <c r="V7370">
        <v>143.69999999999999</v>
      </c>
      <c r="W7370">
        <v>87.4</v>
      </c>
    </row>
    <row r="7371" spans="1:23">
      <c r="A7371">
        <v>2016</v>
      </c>
      <c r="B7371">
        <v>69</v>
      </c>
      <c r="C7371" t="s">
        <v>23</v>
      </c>
      <c r="D7371" t="s">
        <v>17</v>
      </c>
      <c r="E7371" t="s">
        <v>19</v>
      </c>
      <c r="F7371" t="s">
        <v>35</v>
      </c>
      <c r="G7371" t="s">
        <v>25</v>
      </c>
      <c r="H7371" s="3">
        <v>26819.93</v>
      </c>
      <c r="I7371" t="s">
        <v>19</v>
      </c>
      <c r="J7371" t="s">
        <v>18</v>
      </c>
      <c r="K73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25.092669938000402</v>
      </c>
      <c r="L7371" s="6">
        <f>TablaDatos[[#This Row],[IMC_raw]]/1000000000000000</f>
        <v>25.092669938000402</v>
      </c>
      <c r="M7371" s="2">
        <v>2.50926699380004E+16</v>
      </c>
      <c r="N73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1" s="13">
        <f t="shared" si="115"/>
        <v>7370</v>
      </c>
      <c r="P7371" s="2" t="str">
        <f>IF(TablaDatos[[#This Row],[Diabetes]]=0,"No","Si")</f>
        <v>No</v>
      </c>
      <c r="Q7371">
        <v>0</v>
      </c>
      <c r="R7371">
        <f>TablaDatos[[#This Row],[Aux2]]/10000000000000</f>
        <v>2149.9372029425099</v>
      </c>
      <c r="S7371" s="1">
        <v>2.14993720294251E+16</v>
      </c>
      <c r="T7371" s="7">
        <f>TablaDatos[[#This Row],[Aux3]]/100000000000000</f>
        <v>191.74649774164899</v>
      </c>
      <c r="U7371" s="1">
        <v>1.91746497741649E+16</v>
      </c>
      <c r="V7371">
        <v>146.5</v>
      </c>
      <c r="W7371">
        <v>89.5</v>
      </c>
    </row>
    <row r="7372" spans="1:23">
      <c r="A7372">
        <v>2016</v>
      </c>
      <c r="B7372">
        <v>61</v>
      </c>
      <c r="C7372" t="s">
        <v>23</v>
      </c>
      <c r="D7372" t="s">
        <v>37</v>
      </c>
      <c r="E7372" t="s">
        <v>18</v>
      </c>
      <c r="F7372" t="s">
        <v>35</v>
      </c>
      <c r="G7372" t="s">
        <v>28</v>
      </c>
      <c r="H7372" s="3">
        <v>11636.36</v>
      </c>
      <c r="I7372" t="s">
        <v>18</v>
      </c>
      <c r="J7372" t="s">
        <v>22</v>
      </c>
      <c r="K73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25.079578014065</v>
      </c>
      <c r="L7372" s="5">
        <f>TablaDatos[[#This Row],[IMC_raw]]/1000000000000000</f>
        <v>25.079578014065</v>
      </c>
      <c r="M7372" s="2">
        <v>2.5079578014065E+16</v>
      </c>
      <c r="N73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2" s="13">
        <f t="shared" si="115"/>
        <v>7371</v>
      </c>
      <c r="P7372" s="2" t="str">
        <f>IF(TablaDatos[[#This Row],[Diabetes]]=0,"No","Si")</f>
        <v>No</v>
      </c>
      <c r="Q7372">
        <v>0</v>
      </c>
      <c r="R7372">
        <f>TablaDatos[[#This Row],[Aux2]]/10000000000000</f>
        <v>1573.4023531002299</v>
      </c>
      <c r="S7372" s="1">
        <v>1.57340235310023E+16</v>
      </c>
      <c r="T7372" s="7">
        <f>TablaDatos[[#This Row],[Aux3]]/100000000000000</f>
        <v>183.397078355449</v>
      </c>
      <c r="U7372" s="1">
        <v>1.83397078355449E+16</v>
      </c>
      <c r="V7372">
        <v>146.19999999999999</v>
      </c>
      <c r="W7372">
        <v>91.8</v>
      </c>
    </row>
    <row r="7373" spans="1:23">
      <c r="A7373">
        <v>2016</v>
      </c>
      <c r="B7373">
        <v>63</v>
      </c>
      <c r="C7373" t="s">
        <v>23</v>
      </c>
      <c r="D7373" t="s">
        <v>17</v>
      </c>
      <c r="E7373" t="s">
        <v>19</v>
      </c>
      <c r="F7373" t="s">
        <v>19</v>
      </c>
      <c r="G7373" t="s">
        <v>28</v>
      </c>
      <c r="H7373" s="3">
        <v>36053.81</v>
      </c>
      <c r="I7373" t="s">
        <v>21</v>
      </c>
      <c r="J7373" t="s">
        <v>18</v>
      </c>
      <c r="K73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25.033180766652102</v>
      </c>
      <c r="L7373" s="6">
        <f>TablaDatos[[#This Row],[IMC_raw]]/1000000000000000</f>
        <v>25.033180766652102</v>
      </c>
      <c r="M7373" s="2">
        <v>2.50331807666521E+16</v>
      </c>
      <c r="N73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3" s="13">
        <f t="shared" si="115"/>
        <v>7372</v>
      </c>
      <c r="P7373" s="2" t="str">
        <f>IF(TablaDatos[[#This Row],[Diabetes]]=0,"No","Si")</f>
        <v>No</v>
      </c>
      <c r="Q7373">
        <v>0</v>
      </c>
      <c r="R7373">
        <f>TablaDatos[[#This Row],[Aux2]]/10000000000000</f>
        <v>2081.4996925607802</v>
      </c>
      <c r="S7373" s="1">
        <v>2.08149969256078E+16</v>
      </c>
      <c r="T7373" s="7">
        <f>TablaDatos[[#This Row],[Aux3]]/100000000000000</f>
        <v>21.1714915928513</v>
      </c>
      <c r="U7373" s="1">
        <v>2117149159285130</v>
      </c>
      <c r="V7373">
        <v>148.4</v>
      </c>
      <c r="W7373">
        <v>90.8</v>
      </c>
    </row>
    <row r="7374" spans="1:23">
      <c r="A7374">
        <v>2017</v>
      </c>
      <c r="B7374">
        <v>58</v>
      </c>
      <c r="C7374" t="s">
        <v>23</v>
      </c>
      <c r="D7374" t="s">
        <v>73</v>
      </c>
      <c r="E7374" t="s">
        <v>18</v>
      </c>
      <c r="F7374" t="s">
        <v>35</v>
      </c>
      <c r="G7374" t="s">
        <v>28</v>
      </c>
      <c r="H7374" s="3">
        <v>32149.279999999999</v>
      </c>
      <c r="I7374" t="s">
        <v>21</v>
      </c>
      <c r="J7374" t="s">
        <v>18</v>
      </c>
      <c r="K73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29.985528058699199</v>
      </c>
      <c r="L7374" s="6">
        <f>TablaDatos[[#This Row],[IMC_raw]]/100000000000000</f>
        <v>29.985528058699199</v>
      </c>
      <c r="M7374" s="2">
        <v>2998552805869920</v>
      </c>
      <c r="N73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4" s="13">
        <f t="shared" si="115"/>
        <v>7373</v>
      </c>
      <c r="P7374" s="2" t="str">
        <f>IF(TablaDatos[[#This Row],[Diabetes]]=0,"No","Si")</f>
        <v>No</v>
      </c>
      <c r="Q7374">
        <v>0</v>
      </c>
      <c r="R7374">
        <f>TablaDatos[[#This Row],[Aux2]]/10000000000000</f>
        <v>1926.13642138569</v>
      </c>
      <c r="S7374" s="1">
        <v>1.92613642138569E+16</v>
      </c>
      <c r="T7374" s="7">
        <f>TablaDatos[[#This Row],[Aux3]]/100000000000000</f>
        <v>213.39782927407799</v>
      </c>
      <c r="U7374" s="1">
        <v>2.13397829274078E+16</v>
      </c>
      <c r="V7374">
        <v>159.80000000000001</v>
      </c>
      <c r="W7374">
        <v>97.5</v>
      </c>
    </row>
    <row r="7375" spans="1:23">
      <c r="A7375">
        <v>2017</v>
      </c>
      <c r="B7375">
        <v>47</v>
      </c>
      <c r="C7375" t="s">
        <v>23</v>
      </c>
      <c r="D7375" t="s">
        <v>34</v>
      </c>
      <c r="E7375" t="s">
        <v>18</v>
      </c>
      <c r="F7375" t="s">
        <v>35</v>
      </c>
      <c r="G7375" t="s">
        <v>20</v>
      </c>
      <c r="H7375" s="3">
        <v>26813.81</v>
      </c>
      <c r="I7375" t="s">
        <v>19</v>
      </c>
      <c r="J7375" t="s">
        <v>21</v>
      </c>
      <c r="K73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29.9698169679065</v>
      </c>
      <c r="L7375" s="6">
        <f>TablaDatos[[#This Row],[IMC_raw]]/1000000000000000</f>
        <v>2.99698169679065</v>
      </c>
      <c r="M7375" s="2">
        <v>2996981696790650</v>
      </c>
      <c r="N73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5" s="13">
        <f t="shared" si="115"/>
        <v>7374</v>
      </c>
      <c r="P7375" s="2" t="str">
        <f>IF(TablaDatos[[#This Row],[Diabetes]]=0,"No","Si")</f>
        <v>No</v>
      </c>
      <c r="Q7375">
        <v>0</v>
      </c>
      <c r="R7375">
        <f>TablaDatos[[#This Row],[Aux2]]/10000000000000</f>
        <v>195.748223402467</v>
      </c>
      <c r="S7375" s="1">
        <v>1957482234024670</v>
      </c>
      <c r="T7375" s="7">
        <f>TablaDatos[[#This Row],[Aux3]]/100000000000000</f>
        <v>197.81721439669499</v>
      </c>
      <c r="U7375" s="1">
        <v>1.97817214396695E+16</v>
      </c>
      <c r="V7375">
        <v>139.4</v>
      </c>
      <c r="W7375">
        <v>91.1</v>
      </c>
    </row>
    <row r="7376" spans="1:23">
      <c r="A7376">
        <v>2017</v>
      </c>
      <c r="B7376">
        <v>56</v>
      </c>
      <c r="C7376" t="s">
        <v>23</v>
      </c>
      <c r="D7376" t="s">
        <v>72</v>
      </c>
      <c r="E7376" t="s">
        <v>18</v>
      </c>
      <c r="F7376" t="s">
        <v>19</v>
      </c>
      <c r="G7376" t="s">
        <v>28</v>
      </c>
      <c r="H7376" s="3">
        <v>21508.74</v>
      </c>
      <c r="I7376" t="s">
        <v>19</v>
      </c>
      <c r="J7376" t="s">
        <v>18</v>
      </c>
      <c r="K73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29.9087434942528</v>
      </c>
      <c r="L7376" s="5">
        <f>TablaDatos[[#This Row],[IMC_raw]]/1000000000000000</f>
        <v>2.9908743494252801</v>
      </c>
      <c r="M7376" s="2">
        <v>2990874349425280</v>
      </c>
      <c r="N73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6" s="13">
        <f t="shared" si="115"/>
        <v>7375</v>
      </c>
      <c r="P7376" s="2" t="str">
        <f>IF(TablaDatos[[#This Row],[Diabetes]]=0,"No","Si")</f>
        <v>No</v>
      </c>
      <c r="Q7376">
        <v>0</v>
      </c>
      <c r="R7376">
        <f>TablaDatos[[#This Row],[Aux2]]/10000000000000</f>
        <v>218.35236026465901</v>
      </c>
      <c r="S7376" s="1">
        <v>2183523602646590</v>
      </c>
      <c r="T7376" s="7">
        <f>TablaDatos[[#This Row],[Aux3]]/100000000000000</f>
        <v>274.00620458873101</v>
      </c>
      <c r="U7376" s="1">
        <v>2.74006204588731E+16</v>
      </c>
      <c r="V7376">
        <v>149.69999999999999</v>
      </c>
      <c r="W7376">
        <v>96.4</v>
      </c>
    </row>
    <row r="7377" spans="1:23">
      <c r="A7377">
        <v>2017</v>
      </c>
      <c r="B7377">
        <v>40</v>
      </c>
      <c r="C7377" t="s">
        <v>16</v>
      </c>
      <c r="D7377" t="s">
        <v>73</v>
      </c>
      <c r="E7377" t="s">
        <v>18</v>
      </c>
      <c r="F7377" t="s">
        <v>19</v>
      </c>
      <c r="G7377" t="s">
        <v>39</v>
      </c>
      <c r="H7377" s="3">
        <v>36655.800000000003</v>
      </c>
      <c r="I7377" t="s">
        <v>21</v>
      </c>
      <c r="J7377" t="s">
        <v>19</v>
      </c>
      <c r="K73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29.905100338746699</v>
      </c>
      <c r="L7377" s="5">
        <f>TablaDatos[[#This Row],[IMC_raw]]/1000000000000000</f>
        <v>29.905100338746699</v>
      </c>
      <c r="M7377" s="2">
        <v>2.99051003387467E+16</v>
      </c>
      <c r="N73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7" s="13">
        <f t="shared" si="115"/>
        <v>7376</v>
      </c>
      <c r="P7377" s="2" t="str">
        <f>IF(TablaDatos[[#This Row],[Diabetes]]=0,"No","Si")</f>
        <v>No</v>
      </c>
      <c r="Q7377">
        <v>0</v>
      </c>
      <c r="R7377">
        <f>TablaDatos[[#This Row],[Aux2]]/10000000000000</f>
        <v>2059.2294141398602</v>
      </c>
      <c r="S7377" s="1">
        <v>2.05922941413986E+16</v>
      </c>
      <c r="T7377" s="7">
        <f>TablaDatos[[#This Row],[Aux3]]/100000000000000</f>
        <v>27.284931105741801</v>
      </c>
      <c r="U7377" s="1">
        <v>2728493110574180</v>
      </c>
      <c r="V7377">
        <v>149.1</v>
      </c>
      <c r="W7377">
        <v>92.6</v>
      </c>
    </row>
    <row r="7378" spans="1:23">
      <c r="A7378">
        <v>2017</v>
      </c>
      <c r="B7378">
        <v>58</v>
      </c>
      <c r="C7378" t="s">
        <v>16</v>
      </c>
      <c r="D7378" t="s">
        <v>42</v>
      </c>
      <c r="E7378" t="s">
        <v>21</v>
      </c>
      <c r="F7378" t="s">
        <v>24</v>
      </c>
      <c r="G7378" t="s">
        <v>28</v>
      </c>
      <c r="H7378" s="3">
        <v>23919.7</v>
      </c>
      <c r="I7378" t="s">
        <v>21</v>
      </c>
      <c r="J7378" t="s">
        <v>18</v>
      </c>
      <c r="K73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29.880688928833901</v>
      </c>
      <c r="L7378" s="6">
        <f>TablaDatos[[#This Row],[IMC_raw]]/1000000000000000</f>
        <v>2.9880688928833901</v>
      </c>
      <c r="M7378" s="2">
        <v>2988068892883390</v>
      </c>
      <c r="N73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8" s="13">
        <f t="shared" si="115"/>
        <v>7377</v>
      </c>
      <c r="P7378" s="2" t="str">
        <f>IF(TablaDatos[[#This Row],[Diabetes]]=0,"No","Si")</f>
        <v>No</v>
      </c>
      <c r="Q7378">
        <v>0</v>
      </c>
      <c r="R7378">
        <f>TablaDatos[[#This Row],[Aux2]]/10000000000000</f>
        <v>2101.2980501694901</v>
      </c>
      <c r="S7378" s="1">
        <v>2.10129805016949E+16</v>
      </c>
      <c r="T7378" s="7">
        <f>TablaDatos[[#This Row],[Aux3]]/100000000000000</f>
        <v>26.8077253305634</v>
      </c>
      <c r="U7378" s="1">
        <v>2680772533056340</v>
      </c>
      <c r="V7378">
        <v>170.3</v>
      </c>
      <c r="W7378">
        <v>97.6</v>
      </c>
    </row>
    <row r="7379" spans="1:23">
      <c r="A7379">
        <v>2017</v>
      </c>
      <c r="B7379">
        <v>52</v>
      </c>
      <c r="C7379" t="s">
        <v>23</v>
      </c>
      <c r="D7379" t="s">
        <v>17</v>
      </c>
      <c r="E7379" t="s">
        <v>18</v>
      </c>
      <c r="F7379" t="s">
        <v>40</v>
      </c>
      <c r="G7379" t="s">
        <v>20</v>
      </c>
      <c r="H7379" s="3">
        <v>44878.05</v>
      </c>
      <c r="I7379" t="s">
        <v>19</v>
      </c>
      <c r="J7379" t="s">
        <v>19</v>
      </c>
      <c r="K73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29.862094936146899</v>
      </c>
      <c r="L7379" s="5">
        <f>TablaDatos[[#This Row],[IMC_raw]]/1000000000000000</f>
        <v>29.862094936146899</v>
      </c>
      <c r="M7379" s="2">
        <v>2.98620949361469E+16</v>
      </c>
      <c r="N73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79" s="13">
        <f t="shared" si="115"/>
        <v>7378</v>
      </c>
      <c r="P7379" s="2" t="str">
        <f>IF(TablaDatos[[#This Row],[Diabetes]]=0,"No","Si")</f>
        <v>No</v>
      </c>
      <c r="Q7379">
        <v>0</v>
      </c>
      <c r="R7379">
        <f>TablaDatos[[#This Row],[Aux2]]/10000000000000</f>
        <v>230.462941227974</v>
      </c>
      <c r="S7379" s="1">
        <v>2304629412279740</v>
      </c>
      <c r="T7379" s="7">
        <f>TablaDatos[[#This Row],[Aux3]]/100000000000000</f>
        <v>225.57546195416199</v>
      </c>
      <c r="U7379" s="1">
        <v>2.25575461954162E+16</v>
      </c>
      <c r="V7379">
        <v>148.1</v>
      </c>
      <c r="W7379">
        <v>89.8</v>
      </c>
    </row>
    <row r="7380" spans="1:23">
      <c r="A7380">
        <v>2017</v>
      </c>
      <c r="B7380">
        <v>58</v>
      </c>
      <c r="C7380" t="s">
        <v>23</v>
      </c>
      <c r="D7380" t="s">
        <v>17</v>
      </c>
      <c r="E7380" t="s">
        <v>19</v>
      </c>
      <c r="F7380" t="s">
        <v>24</v>
      </c>
      <c r="G7380" t="s">
        <v>28</v>
      </c>
      <c r="H7380" s="3">
        <v>13214.41</v>
      </c>
      <c r="I7380" t="s">
        <v>21</v>
      </c>
      <c r="J7380" t="s">
        <v>18</v>
      </c>
      <c r="K73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29.832414138391801</v>
      </c>
      <c r="L7380" s="6">
        <f>TablaDatos[[#This Row],[IMC_raw]]/1000000000000000</f>
        <v>29.832414138391801</v>
      </c>
      <c r="M7380" s="2">
        <v>2.98324141383918E+16</v>
      </c>
      <c r="N73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0" s="13">
        <f t="shared" si="115"/>
        <v>7379</v>
      </c>
      <c r="P7380" s="2" t="str">
        <f>IF(TablaDatos[[#This Row],[Diabetes]]=0,"No","Si")</f>
        <v>Si</v>
      </c>
      <c r="Q7380">
        <v>1</v>
      </c>
      <c r="R7380">
        <f>TablaDatos[[#This Row],[Aux2]]/10000000000000</f>
        <v>2116.3782182312202</v>
      </c>
      <c r="S7380" s="1">
        <v>2.11637821823122E+16</v>
      </c>
      <c r="T7380" s="7">
        <f>TablaDatos[[#This Row],[Aux3]]/100000000000000</f>
        <v>23.320297655284701</v>
      </c>
      <c r="U7380" s="1">
        <v>2332029765528470</v>
      </c>
      <c r="V7380">
        <v>157.9</v>
      </c>
      <c r="W7380">
        <v>94.8</v>
      </c>
    </row>
    <row r="7381" spans="1:23">
      <c r="A7381">
        <v>2017</v>
      </c>
      <c r="B7381">
        <v>61</v>
      </c>
      <c r="C7381" t="s">
        <v>16</v>
      </c>
      <c r="D7381" t="s">
        <v>29</v>
      </c>
      <c r="E7381" t="s">
        <v>18</v>
      </c>
      <c r="F7381" t="s">
        <v>19</v>
      </c>
      <c r="G7381" t="s">
        <v>28</v>
      </c>
      <c r="H7381" s="3">
        <v>15607.05</v>
      </c>
      <c r="I7381" t="s">
        <v>19</v>
      </c>
      <c r="J7381" t="s">
        <v>18</v>
      </c>
      <c r="K73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29.822780574157299</v>
      </c>
      <c r="L7381" s="5">
        <f>TablaDatos[[#This Row],[IMC_raw]]/1000000000000000</f>
        <v>29.822780574157299</v>
      </c>
      <c r="M7381" s="2">
        <v>2.98227805741573E+16</v>
      </c>
      <c r="N73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1" s="13">
        <f t="shared" si="115"/>
        <v>7380</v>
      </c>
      <c r="P7381" s="2" t="str">
        <f>IF(TablaDatos[[#This Row],[Diabetes]]=0,"No","Si")</f>
        <v>No</v>
      </c>
      <c r="Q7381">
        <v>0</v>
      </c>
      <c r="R7381">
        <f>TablaDatos[[#This Row],[Aux2]]/10000000000000</f>
        <v>2276.9903183332299</v>
      </c>
      <c r="S7381" s="1">
        <v>2.27699031833323E+16</v>
      </c>
      <c r="T7381" s="7">
        <f>TablaDatos[[#This Row],[Aux3]]/100000000000000</f>
        <v>239.789502846738</v>
      </c>
      <c r="U7381" s="1">
        <v>2.39789502846738E+16</v>
      </c>
      <c r="V7381">
        <v>157.1</v>
      </c>
      <c r="W7381">
        <v>101.5</v>
      </c>
    </row>
    <row r="7382" spans="1:23">
      <c r="A7382">
        <v>2017</v>
      </c>
      <c r="B7382">
        <v>49</v>
      </c>
      <c r="C7382" t="s">
        <v>16</v>
      </c>
      <c r="D7382" t="s">
        <v>42</v>
      </c>
      <c r="E7382" t="s">
        <v>19</v>
      </c>
      <c r="F7382" t="s">
        <v>40</v>
      </c>
      <c r="G7382" t="s">
        <v>20</v>
      </c>
      <c r="H7382" s="3">
        <v>38713.06</v>
      </c>
      <c r="I7382" t="s">
        <v>19</v>
      </c>
      <c r="J7382" t="s">
        <v>19</v>
      </c>
      <c r="K73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29.754854921272599</v>
      </c>
      <c r="L7382" s="6">
        <f>TablaDatos[[#This Row],[IMC_raw]]/1000000000000000</f>
        <v>29.754854921272599</v>
      </c>
      <c r="M7382" s="2">
        <v>2.97548549212726E+16</v>
      </c>
      <c r="N73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2" s="13">
        <f t="shared" si="115"/>
        <v>7381</v>
      </c>
      <c r="P7382" s="2" t="str">
        <f>IF(TablaDatos[[#This Row],[Diabetes]]=0,"No","Si")</f>
        <v>No</v>
      </c>
      <c r="Q7382">
        <v>0</v>
      </c>
      <c r="R7382">
        <f>TablaDatos[[#This Row],[Aux2]]/10000000000000</f>
        <v>186.819511003234</v>
      </c>
      <c r="S7382" s="1">
        <v>1868195110032340</v>
      </c>
      <c r="T7382" s="7">
        <f>TablaDatos[[#This Row],[Aux3]]/100000000000000</f>
        <v>246.26182384195201</v>
      </c>
      <c r="U7382" s="1">
        <v>2.46261823841952E+16</v>
      </c>
      <c r="V7382">
        <v>159.6</v>
      </c>
      <c r="W7382">
        <v>91.7</v>
      </c>
    </row>
    <row r="7383" spans="1:23">
      <c r="A7383">
        <v>2017</v>
      </c>
      <c r="B7383">
        <v>61</v>
      </c>
      <c r="C7383" t="s">
        <v>23</v>
      </c>
      <c r="D7383" t="s">
        <v>29</v>
      </c>
      <c r="E7383" t="s">
        <v>18</v>
      </c>
      <c r="F7383" t="s">
        <v>24</v>
      </c>
      <c r="G7383" t="s">
        <v>28</v>
      </c>
      <c r="H7383" s="3">
        <v>9973.01</v>
      </c>
      <c r="I7383" t="s">
        <v>21</v>
      </c>
      <c r="J7383" t="s">
        <v>22</v>
      </c>
      <c r="K73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29.743989394324899</v>
      </c>
      <c r="L7383" s="6">
        <f>TablaDatos[[#This Row],[IMC_raw]]/1000000000000000</f>
        <v>29.743989394324899</v>
      </c>
      <c r="M7383" s="2">
        <v>2.97439893943249E+16</v>
      </c>
      <c r="N73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3" s="13">
        <f t="shared" si="115"/>
        <v>7382</v>
      </c>
      <c r="P7383" s="2" t="str">
        <f>IF(TablaDatos[[#This Row],[Diabetes]]=0,"No","Si")</f>
        <v>No</v>
      </c>
      <c r="Q7383">
        <v>0</v>
      </c>
      <c r="R7383">
        <f>TablaDatos[[#This Row],[Aux2]]/10000000000000</f>
        <v>203.250556571961</v>
      </c>
      <c r="S7383" s="1">
        <v>2032505565719610</v>
      </c>
      <c r="T7383" s="7">
        <f>TablaDatos[[#This Row],[Aux3]]/100000000000000</f>
        <v>222.857388250604</v>
      </c>
      <c r="U7383" s="1">
        <v>2.22857388250604E+16</v>
      </c>
      <c r="V7383">
        <v>147.4</v>
      </c>
      <c r="W7383">
        <v>88.9</v>
      </c>
    </row>
    <row r="7384" spans="1:23">
      <c r="A7384">
        <v>2017</v>
      </c>
      <c r="B7384">
        <v>50</v>
      </c>
      <c r="C7384" t="s">
        <v>23</v>
      </c>
      <c r="D7384" t="s">
        <v>72</v>
      </c>
      <c r="E7384" t="s">
        <v>18</v>
      </c>
      <c r="F7384" t="s">
        <v>19</v>
      </c>
      <c r="G7384" t="s">
        <v>20</v>
      </c>
      <c r="H7384" s="3">
        <v>24159.41</v>
      </c>
      <c r="I7384" t="s">
        <v>19</v>
      </c>
      <c r="J7384" t="s">
        <v>18</v>
      </c>
      <c r="K73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29.736494292518799</v>
      </c>
      <c r="L7384" s="6">
        <f>TablaDatos[[#This Row],[IMC_raw]]/1000000000000000</f>
        <v>29.736494292518799</v>
      </c>
      <c r="M7384" s="2">
        <v>2.97364942925188E+16</v>
      </c>
      <c r="N73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4" s="13">
        <f t="shared" si="115"/>
        <v>7383</v>
      </c>
      <c r="P7384" s="2" t="str">
        <f>IF(TablaDatos[[#This Row],[Diabetes]]=0,"No","Si")</f>
        <v>No</v>
      </c>
      <c r="Q7384">
        <v>0</v>
      </c>
      <c r="R7384">
        <f>TablaDatos[[#This Row],[Aux2]]/10000000000000</f>
        <v>180.844110061826</v>
      </c>
      <c r="S7384" s="1">
        <v>1808441100618260</v>
      </c>
      <c r="T7384" s="7">
        <f>TablaDatos[[#This Row],[Aux3]]/100000000000000</f>
        <v>20.391181548929101</v>
      </c>
      <c r="U7384" s="1">
        <v>2039118154892910</v>
      </c>
      <c r="V7384">
        <v>144.4</v>
      </c>
      <c r="W7384">
        <v>84.9</v>
      </c>
    </row>
    <row r="7385" spans="1:23">
      <c r="A7385">
        <v>2017</v>
      </c>
      <c r="B7385">
        <v>74</v>
      </c>
      <c r="C7385" t="s">
        <v>16</v>
      </c>
      <c r="D7385" t="s">
        <v>30</v>
      </c>
      <c r="E7385" t="s">
        <v>21</v>
      </c>
      <c r="F7385" t="s">
        <v>24</v>
      </c>
      <c r="G7385" t="s">
        <v>25</v>
      </c>
      <c r="H7385" s="3">
        <v>11290.27</v>
      </c>
      <c r="I7385" t="s">
        <v>19</v>
      </c>
      <c r="J7385" t="s">
        <v>22</v>
      </c>
      <c r="K73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29.698687534595301</v>
      </c>
      <c r="L7385" s="5">
        <f>TablaDatos[[#This Row],[IMC_raw]]/1000000000000000</f>
        <v>29.698687534595301</v>
      </c>
      <c r="M7385" s="2">
        <v>2.96986875345953E+16</v>
      </c>
      <c r="N73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5" s="13">
        <f t="shared" si="115"/>
        <v>7384</v>
      </c>
      <c r="P7385" s="2" t="str">
        <f>IF(TablaDatos[[#This Row],[Diabetes]]=0,"No","Si")</f>
        <v>No</v>
      </c>
      <c r="Q7385">
        <v>0</v>
      </c>
      <c r="R7385">
        <f>TablaDatos[[#This Row],[Aux2]]/10000000000000</f>
        <v>2051.8762132028801</v>
      </c>
      <c r="S7385" s="1">
        <v>2.05187621320288E+16</v>
      </c>
      <c r="T7385" s="7">
        <f>TablaDatos[[#This Row],[Aux3]]/100000000000000</f>
        <v>20.692623307733601</v>
      </c>
      <c r="U7385" s="1">
        <v>2069262330773360</v>
      </c>
      <c r="V7385">
        <v>181.3</v>
      </c>
      <c r="W7385">
        <v>100.5</v>
      </c>
    </row>
    <row r="7386" spans="1:23">
      <c r="A7386">
        <v>2017</v>
      </c>
      <c r="B7386">
        <v>59</v>
      </c>
      <c r="C7386" t="s">
        <v>16</v>
      </c>
      <c r="D7386" t="s">
        <v>72</v>
      </c>
      <c r="E7386" t="s">
        <v>18</v>
      </c>
      <c r="F7386" t="s">
        <v>40</v>
      </c>
      <c r="G7386" t="s">
        <v>28</v>
      </c>
      <c r="H7386" s="3">
        <v>17780.080000000002</v>
      </c>
      <c r="I7386" t="s">
        <v>19</v>
      </c>
      <c r="J7386" t="s">
        <v>22</v>
      </c>
      <c r="K73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29.689571793615499</v>
      </c>
      <c r="L7386" s="6">
        <f>TablaDatos[[#This Row],[IMC_raw]]/1000000000000000</f>
        <v>29.689571793615499</v>
      </c>
      <c r="M7386" s="2">
        <v>2.96895717936155E+16</v>
      </c>
      <c r="N73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6" s="13">
        <f t="shared" si="115"/>
        <v>7385</v>
      </c>
      <c r="P7386" s="2" t="str">
        <f>IF(TablaDatos[[#This Row],[Diabetes]]=0,"No","Si")</f>
        <v>No</v>
      </c>
      <c r="Q7386">
        <v>0</v>
      </c>
      <c r="R7386">
        <f>TablaDatos[[#This Row],[Aux2]]/10000000000000</f>
        <v>2095.2695511215702</v>
      </c>
      <c r="S7386" s="1">
        <v>2.09526955112157E+16</v>
      </c>
      <c r="T7386" s="7">
        <f>TablaDatos[[#This Row],[Aux3]]/100000000000000</f>
        <v>196.193059548489</v>
      </c>
      <c r="U7386" s="1">
        <v>1.96193059548489E+16</v>
      </c>
      <c r="V7386">
        <v>152.19999999999999</v>
      </c>
      <c r="W7386">
        <v>92.2</v>
      </c>
    </row>
    <row r="7387" spans="1:23">
      <c r="A7387">
        <v>2017</v>
      </c>
      <c r="B7387">
        <v>63</v>
      </c>
      <c r="C7387" t="s">
        <v>16</v>
      </c>
      <c r="D7387" t="s">
        <v>73</v>
      </c>
      <c r="E7387" t="s">
        <v>21</v>
      </c>
      <c r="F7387" t="s">
        <v>24</v>
      </c>
      <c r="G7387" t="s">
        <v>28</v>
      </c>
      <c r="H7387" s="3">
        <v>16704.189999999999</v>
      </c>
      <c r="I7387" t="s">
        <v>21</v>
      </c>
      <c r="J7387" t="s">
        <v>19</v>
      </c>
      <c r="K73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29.674565468717599</v>
      </c>
      <c r="L7387" s="5">
        <f>TablaDatos[[#This Row],[IMC_raw]]/1000000000000000</f>
        <v>29.674565468717599</v>
      </c>
      <c r="M7387" s="2">
        <v>2.96745654687176E+16</v>
      </c>
      <c r="N73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7" s="13">
        <f t="shared" si="115"/>
        <v>7386</v>
      </c>
      <c r="P7387" s="2" t="str">
        <f>IF(TablaDatos[[#This Row],[Diabetes]]=0,"No","Si")</f>
        <v>Si</v>
      </c>
      <c r="Q7387">
        <v>1</v>
      </c>
      <c r="R7387">
        <f>TablaDatos[[#This Row],[Aux2]]/10000000000000</f>
        <v>2528.8698352988099</v>
      </c>
      <c r="S7387" s="1">
        <v>2.52886983529881E+16</v>
      </c>
      <c r="T7387" s="7">
        <f>TablaDatos[[#This Row],[Aux3]]/100000000000000</f>
        <v>26.905096884195199</v>
      </c>
      <c r="U7387" s="1">
        <v>2690509688419520</v>
      </c>
      <c r="V7387">
        <v>158.30000000000001</v>
      </c>
      <c r="W7387">
        <v>104</v>
      </c>
    </row>
    <row r="7388" spans="1:23">
      <c r="A7388">
        <v>2017</v>
      </c>
      <c r="B7388">
        <v>62</v>
      </c>
      <c r="C7388" t="s">
        <v>16</v>
      </c>
      <c r="D7388" t="s">
        <v>37</v>
      </c>
      <c r="E7388" t="s">
        <v>21</v>
      </c>
      <c r="F7388" t="s">
        <v>19</v>
      </c>
      <c r="G7388" t="s">
        <v>28</v>
      </c>
      <c r="H7388" s="3">
        <v>24810.26</v>
      </c>
      <c r="I7388" t="s">
        <v>21</v>
      </c>
      <c r="J7388" t="s">
        <v>19</v>
      </c>
      <c r="K73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29.645692375278401</v>
      </c>
      <c r="L7388" s="6">
        <f>TablaDatos[[#This Row],[IMC_raw]]/100000000000000</f>
        <v>29.645692375278401</v>
      </c>
      <c r="M7388" s="2">
        <v>2964569237527840</v>
      </c>
      <c r="N73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8" s="13">
        <f t="shared" si="115"/>
        <v>7387</v>
      </c>
      <c r="P7388" s="2" t="str">
        <f>IF(TablaDatos[[#This Row],[Diabetes]]=0,"No","Si")</f>
        <v>No</v>
      </c>
      <c r="Q7388">
        <v>0</v>
      </c>
      <c r="R7388">
        <f>TablaDatos[[#This Row],[Aux2]]/10000000000000</f>
        <v>2086.8530661105701</v>
      </c>
      <c r="S7388" s="1">
        <v>2.08685306611057E+16</v>
      </c>
      <c r="T7388" s="7">
        <f>TablaDatos[[#This Row],[Aux3]]/100000000000000</f>
        <v>24.6267972007496</v>
      </c>
      <c r="U7388" s="1">
        <v>2462679720074960</v>
      </c>
      <c r="V7388">
        <v>164.4</v>
      </c>
      <c r="W7388">
        <v>98.2</v>
      </c>
    </row>
    <row r="7389" spans="1:23">
      <c r="A7389">
        <v>2017</v>
      </c>
      <c r="B7389">
        <v>64</v>
      </c>
      <c r="C7389" t="s">
        <v>16</v>
      </c>
      <c r="D7389" t="s">
        <v>30</v>
      </c>
      <c r="E7389" t="s">
        <v>18</v>
      </c>
      <c r="F7389" t="s">
        <v>35</v>
      </c>
      <c r="G7389" t="s">
        <v>28</v>
      </c>
      <c r="H7389" s="3">
        <v>21757.439999999999</v>
      </c>
      <c r="I7389" t="s">
        <v>19</v>
      </c>
      <c r="J7389" t="s">
        <v>22</v>
      </c>
      <c r="K73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29.632649299917901</v>
      </c>
      <c r="L7389" s="5">
        <f>TablaDatos[[#This Row],[IMC_raw]]/1000000000000000</f>
        <v>29.632649299917901</v>
      </c>
      <c r="M7389" s="2">
        <v>2.96326492999179E+16</v>
      </c>
      <c r="N73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89" s="13">
        <f t="shared" si="115"/>
        <v>7388</v>
      </c>
      <c r="P7389" s="2" t="str">
        <f>IF(TablaDatos[[#This Row],[Diabetes]]=0,"No","Si")</f>
        <v>No</v>
      </c>
      <c r="Q7389">
        <v>0</v>
      </c>
      <c r="R7389">
        <f>TablaDatos[[#This Row],[Aux2]]/10000000000000</f>
        <v>1975.73548717069</v>
      </c>
      <c r="S7389" s="1">
        <v>1.97573548717069E+16</v>
      </c>
      <c r="T7389" s="7">
        <f>TablaDatos[[#This Row],[Aux3]]/100000000000000</f>
        <v>213.98514031410201</v>
      </c>
      <c r="U7389" s="1">
        <v>2.13985140314102E+16</v>
      </c>
      <c r="V7389">
        <v>161.9</v>
      </c>
      <c r="W7389">
        <v>95.7</v>
      </c>
    </row>
    <row r="7390" spans="1:23">
      <c r="A7390">
        <v>2017</v>
      </c>
      <c r="B7390">
        <v>69</v>
      </c>
      <c r="C7390" t="s">
        <v>16</v>
      </c>
      <c r="D7390" t="s">
        <v>17</v>
      </c>
      <c r="E7390" t="s">
        <v>31</v>
      </c>
      <c r="F7390" t="s">
        <v>24</v>
      </c>
      <c r="G7390" t="s">
        <v>25</v>
      </c>
      <c r="H7390" s="3">
        <v>12560.44</v>
      </c>
      <c r="I7390" t="s">
        <v>21</v>
      </c>
      <c r="J7390" t="s">
        <v>18</v>
      </c>
      <c r="K73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29.5851465521596</v>
      </c>
      <c r="L7390" s="5">
        <f>TablaDatos[[#This Row],[IMC_raw]]/1000000000000000</f>
        <v>29.5851465521596</v>
      </c>
      <c r="M7390" s="2">
        <v>2.95851465521596E+16</v>
      </c>
      <c r="N73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0" s="13">
        <f t="shared" si="115"/>
        <v>7389</v>
      </c>
      <c r="P7390" s="2" t="str">
        <f>IF(TablaDatos[[#This Row],[Diabetes]]=0,"No","Si")</f>
        <v>No</v>
      </c>
      <c r="Q7390">
        <v>0</v>
      </c>
      <c r="R7390">
        <f>TablaDatos[[#This Row],[Aux2]]/10000000000000</f>
        <v>236.72239566098901</v>
      </c>
      <c r="S7390" s="1">
        <v>2367223956609890</v>
      </c>
      <c r="T7390" s="7">
        <f>TablaDatos[[#This Row],[Aux3]]/100000000000000</f>
        <v>241.85733485624601</v>
      </c>
      <c r="U7390" s="1">
        <v>2.41857334856246E+16</v>
      </c>
      <c r="V7390">
        <v>167.4</v>
      </c>
      <c r="W7390">
        <v>100.3</v>
      </c>
    </row>
    <row r="7391" spans="1:23">
      <c r="A7391">
        <v>2017</v>
      </c>
      <c r="B7391">
        <v>57</v>
      </c>
      <c r="C7391" t="s">
        <v>23</v>
      </c>
      <c r="D7391" t="s">
        <v>29</v>
      </c>
      <c r="E7391" t="s">
        <v>19</v>
      </c>
      <c r="F7391" t="s">
        <v>24</v>
      </c>
      <c r="G7391" t="s">
        <v>28</v>
      </c>
      <c r="H7391" s="3">
        <v>10832.45</v>
      </c>
      <c r="I7391" t="s">
        <v>21</v>
      </c>
      <c r="J7391" t="s">
        <v>22</v>
      </c>
      <c r="K73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29.562792633474501</v>
      </c>
      <c r="L7391" s="6">
        <f>TablaDatos[[#This Row],[IMC_raw]]/1000000000000000</f>
        <v>2.9562792633474499</v>
      </c>
      <c r="M7391" s="2">
        <v>2956279263347450</v>
      </c>
      <c r="N73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1" s="13">
        <f t="shared" si="115"/>
        <v>7390</v>
      </c>
      <c r="P7391" s="2" t="str">
        <f>IF(TablaDatos[[#This Row],[Diabetes]]=0,"No","Si")</f>
        <v>No</v>
      </c>
      <c r="Q7391">
        <v>0</v>
      </c>
      <c r="R7391">
        <f>TablaDatos[[#This Row],[Aux2]]/10000000000000</f>
        <v>2149.9748147249902</v>
      </c>
      <c r="S7391" s="1">
        <v>2.14997481472499E+16</v>
      </c>
      <c r="T7391" s="7">
        <f>TablaDatos[[#This Row],[Aux3]]/100000000000000</f>
        <v>243.51853261929199</v>
      </c>
      <c r="U7391" s="1">
        <v>2.43518532619292E+16</v>
      </c>
      <c r="V7391">
        <v>156.9</v>
      </c>
      <c r="W7391">
        <v>94.2</v>
      </c>
    </row>
    <row r="7392" spans="1:23">
      <c r="A7392">
        <v>2017</v>
      </c>
      <c r="B7392">
        <v>68</v>
      </c>
      <c r="C7392" t="s">
        <v>23</v>
      </c>
      <c r="D7392" t="s">
        <v>34</v>
      </c>
      <c r="E7392" t="s">
        <v>21</v>
      </c>
      <c r="F7392" t="s">
        <v>19</v>
      </c>
      <c r="G7392" t="s">
        <v>25</v>
      </c>
      <c r="H7392" s="3">
        <v>15792.36</v>
      </c>
      <c r="I7392" t="s">
        <v>19</v>
      </c>
      <c r="J7392" t="s">
        <v>22</v>
      </c>
      <c r="K73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29.556270969338797</v>
      </c>
      <c r="L7392" s="6">
        <f>TablaDatos[[#This Row],[IMC_raw]]/1000000000000000</f>
        <v>2.9556270969338798</v>
      </c>
      <c r="M7392" s="2">
        <v>2955627096933880</v>
      </c>
      <c r="N73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2" s="13">
        <f t="shared" si="115"/>
        <v>7391</v>
      </c>
      <c r="P7392" s="2" t="str">
        <f>IF(TablaDatos[[#This Row],[Diabetes]]=0,"No","Si")</f>
        <v>No</v>
      </c>
      <c r="Q7392">
        <v>0</v>
      </c>
      <c r="R7392">
        <f>TablaDatos[[#This Row],[Aux2]]/10000000000000</f>
        <v>2363.3711964440099</v>
      </c>
      <c r="S7392" s="1">
        <v>2.36337119644401E+16</v>
      </c>
      <c r="T7392" s="7">
        <f>TablaDatos[[#This Row],[Aux3]]/100000000000000</f>
        <v>26.359156240567501</v>
      </c>
      <c r="U7392" s="1">
        <v>2635915624056750</v>
      </c>
      <c r="V7392">
        <v>155.19999999999999</v>
      </c>
      <c r="W7392">
        <v>95.4</v>
      </c>
    </row>
    <row r="7393" spans="1:23">
      <c r="A7393">
        <v>2017</v>
      </c>
      <c r="B7393">
        <v>60</v>
      </c>
      <c r="C7393" t="s">
        <v>16</v>
      </c>
      <c r="D7393" t="s">
        <v>71</v>
      </c>
      <c r="E7393" t="s">
        <v>18</v>
      </c>
      <c r="F7393" t="s">
        <v>19</v>
      </c>
      <c r="G7393" t="s">
        <v>28</v>
      </c>
      <c r="H7393" s="3">
        <v>10345.76</v>
      </c>
      <c r="I7393" t="s">
        <v>19</v>
      </c>
      <c r="J7393" t="s">
        <v>22</v>
      </c>
      <c r="K73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29.554632490153899</v>
      </c>
      <c r="L7393" s="6">
        <f>TablaDatos[[#This Row],[IMC_raw]]/1000000000000000</f>
        <v>29.554632490153899</v>
      </c>
      <c r="M7393" s="2">
        <v>2.95546324901539E+16</v>
      </c>
      <c r="N73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3" s="13">
        <f t="shared" si="115"/>
        <v>7392</v>
      </c>
      <c r="P7393" s="2" t="str">
        <f>IF(TablaDatos[[#This Row],[Diabetes]]=0,"No","Si")</f>
        <v>Si</v>
      </c>
      <c r="Q7393">
        <v>1</v>
      </c>
      <c r="R7393">
        <f>TablaDatos[[#This Row],[Aux2]]/10000000000000</f>
        <v>218.12775587458199</v>
      </c>
      <c r="S7393" s="1">
        <v>2181277558745820</v>
      </c>
      <c r="T7393" s="7">
        <f>TablaDatos[[#This Row],[Aux3]]/100000000000000</f>
        <v>2.3834453764968502</v>
      </c>
      <c r="U7393" s="1">
        <v>238344537649685</v>
      </c>
      <c r="V7393">
        <v>162.5</v>
      </c>
      <c r="W7393">
        <v>94.4</v>
      </c>
    </row>
    <row r="7394" spans="1:23">
      <c r="A7394">
        <v>2017</v>
      </c>
      <c r="B7394">
        <v>62</v>
      </c>
      <c r="C7394" t="s">
        <v>16</v>
      </c>
      <c r="D7394" t="s">
        <v>73</v>
      </c>
      <c r="E7394" t="s">
        <v>18</v>
      </c>
      <c r="F7394" t="s">
        <v>19</v>
      </c>
      <c r="G7394" t="s">
        <v>28</v>
      </c>
      <c r="H7394" s="3">
        <v>19103.810000000001</v>
      </c>
      <c r="I7394" t="s">
        <v>21</v>
      </c>
      <c r="J7394" t="s">
        <v>18</v>
      </c>
      <c r="K73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29.543630441575999</v>
      </c>
      <c r="L7394" s="5">
        <f>TablaDatos[[#This Row],[IMC_raw]]/1000000000000000</f>
        <v>29.543630441575999</v>
      </c>
      <c r="M7394" s="2">
        <v>2.9543630441576E+16</v>
      </c>
      <c r="N73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4" s="13">
        <f t="shared" si="115"/>
        <v>7393</v>
      </c>
      <c r="P7394" s="2" t="str">
        <f>IF(TablaDatos[[#This Row],[Diabetes]]=0,"No","Si")</f>
        <v>No</v>
      </c>
      <c r="Q7394">
        <v>0</v>
      </c>
      <c r="R7394">
        <f>TablaDatos[[#This Row],[Aux2]]/10000000000000</f>
        <v>2083.1796396802001</v>
      </c>
      <c r="S7394" s="1">
        <v>2.0831796396802E+16</v>
      </c>
      <c r="T7394" s="7">
        <f>TablaDatos[[#This Row],[Aux3]]/100000000000000</f>
        <v>219.329634042154</v>
      </c>
      <c r="U7394" s="1">
        <v>2.19329634042154E+16</v>
      </c>
      <c r="V7394">
        <v>152.9</v>
      </c>
      <c r="W7394">
        <v>94.5</v>
      </c>
    </row>
    <row r="7395" spans="1:23">
      <c r="A7395">
        <v>2017</v>
      </c>
      <c r="B7395">
        <v>61</v>
      </c>
      <c r="C7395" t="s">
        <v>16</v>
      </c>
      <c r="D7395" t="s">
        <v>73</v>
      </c>
      <c r="E7395" t="s">
        <v>31</v>
      </c>
      <c r="F7395" t="s">
        <v>24</v>
      </c>
      <c r="G7395" t="s">
        <v>28</v>
      </c>
      <c r="H7395" s="3">
        <v>12871.75</v>
      </c>
      <c r="I7395" t="s">
        <v>19</v>
      </c>
      <c r="J7395" t="s">
        <v>22</v>
      </c>
      <c r="K73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29.528389173805</v>
      </c>
      <c r="L7395" s="6">
        <f>TablaDatos[[#This Row],[IMC_raw]]/1000000000000000</f>
        <v>2.9528389173804999</v>
      </c>
      <c r="M7395" s="2">
        <v>2952838917380500</v>
      </c>
      <c r="N73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5" s="13">
        <f t="shared" si="115"/>
        <v>7394</v>
      </c>
      <c r="P7395" s="2" t="str">
        <f>IF(TablaDatos[[#This Row],[Diabetes]]=0,"No","Si")</f>
        <v>Si</v>
      </c>
      <c r="Q7395">
        <v>1</v>
      </c>
      <c r="R7395">
        <f>TablaDatos[[#This Row],[Aux2]]/10000000000000</f>
        <v>222.05487419271699</v>
      </c>
      <c r="S7395" s="1">
        <v>2220548741927170</v>
      </c>
      <c r="T7395" s="7">
        <f>TablaDatos[[#This Row],[Aux3]]/100000000000000</f>
        <v>3.0000000000000001E-12</v>
      </c>
      <c r="U7395">
        <v>300</v>
      </c>
      <c r="V7395">
        <v>170.9</v>
      </c>
      <c r="W7395">
        <v>99.7</v>
      </c>
    </row>
    <row r="7396" spans="1:23">
      <c r="A7396">
        <v>2017</v>
      </c>
      <c r="B7396">
        <v>45</v>
      </c>
      <c r="C7396" t="s">
        <v>16</v>
      </c>
      <c r="D7396" t="s">
        <v>34</v>
      </c>
      <c r="E7396" t="s">
        <v>18</v>
      </c>
      <c r="F7396" t="s">
        <v>19</v>
      </c>
      <c r="G7396" t="s">
        <v>20</v>
      </c>
      <c r="H7396" s="3">
        <v>22234.17</v>
      </c>
      <c r="I7396" t="s">
        <v>21</v>
      </c>
      <c r="J7396" t="s">
        <v>19</v>
      </c>
      <c r="K73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29.514564170759702</v>
      </c>
      <c r="L7396" s="5">
        <f>TablaDatos[[#This Row],[IMC_raw]]/1000000000000000</f>
        <v>29.514564170759702</v>
      </c>
      <c r="M7396" s="2">
        <v>2.95145641707597E+16</v>
      </c>
      <c r="N73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6" s="13">
        <f t="shared" si="115"/>
        <v>7395</v>
      </c>
      <c r="P7396" s="2" t="str">
        <f>IF(TablaDatos[[#This Row],[Diabetes]]=0,"No","Si")</f>
        <v>No</v>
      </c>
      <c r="Q7396">
        <v>0</v>
      </c>
      <c r="R7396">
        <f>TablaDatos[[#This Row],[Aux2]]/10000000000000</f>
        <v>2146.9464634051101</v>
      </c>
      <c r="S7396" s="1">
        <v>2.14694646340511E+16</v>
      </c>
      <c r="T7396" s="7">
        <f>TablaDatos[[#This Row],[Aux3]]/100000000000000</f>
        <v>26.183809717554801</v>
      </c>
      <c r="U7396" s="1">
        <v>2618380971755480</v>
      </c>
      <c r="V7396">
        <v>155.6</v>
      </c>
      <c r="W7396">
        <v>92.5</v>
      </c>
    </row>
    <row r="7397" spans="1:23">
      <c r="A7397">
        <v>2017</v>
      </c>
      <c r="B7397">
        <v>46</v>
      </c>
      <c r="C7397" t="s">
        <v>23</v>
      </c>
      <c r="D7397" t="s">
        <v>30</v>
      </c>
      <c r="E7397" t="s">
        <v>18</v>
      </c>
      <c r="F7397" t="s">
        <v>35</v>
      </c>
      <c r="G7397" t="s">
        <v>20</v>
      </c>
      <c r="H7397" s="3">
        <v>25953.51</v>
      </c>
      <c r="I7397" t="s">
        <v>21</v>
      </c>
      <c r="J7397" t="s">
        <v>19</v>
      </c>
      <c r="K73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29.506637498427398</v>
      </c>
      <c r="L7397" s="6">
        <f>TablaDatos[[#This Row],[IMC_raw]]/1000000000000000</f>
        <v>2.9506637498427399</v>
      </c>
      <c r="M7397" s="2">
        <v>2950663749842740</v>
      </c>
      <c r="N73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7" s="13">
        <f t="shared" si="115"/>
        <v>7396</v>
      </c>
      <c r="P7397" s="2" t="str">
        <f>IF(TablaDatos[[#This Row],[Diabetes]]=0,"No","Si")</f>
        <v>No</v>
      </c>
      <c r="Q7397">
        <v>0</v>
      </c>
      <c r="R7397">
        <f>TablaDatos[[#This Row],[Aux2]]/10000000000000</f>
        <v>1896.0941892221699</v>
      </c>
      <c r="S7397" s="1">
        <v>1.89609418922217E+16</v>
      </c>
      <c r="T7397" s="7">
        <f>TablaDatos[[#This Row],[Aux3]]/100000000000000</f>
        <v>21.2819288550698</v>
      </c>
      <c r="U7397" s="1">
        <v>2128192885506980</v>
      </c>
      <c r="V7397">
        <v>138.80000000000001</v>
      </c>
      <c r="W7397">
        <v>89</v>
      </c>
    </row>
    <row r="7398" spans="1:23">
      <c r="A7398">
        <v>2017</v>
      </c>
      <c r="B7398">
        <v>63</v>
      </c>
      <c r="C7398" t="s">
        <v>23</v>
      </c>
      <c r="D7398" t="s">
        <v>72</v>
      </c>
      <c r="E7398" t="s">
        <v>18</v>
      </c>
      <c r="F7398" t="s">
        <v>19</v>
      </c>
      <c r="G7398" t="s">
        <v>28</v>
      </c>
      <c r="H7398" s="3">
        <v>23142.21</v>
      </c>
      <c r="I7398" t="s">
        <v>19</v>
      </c>
      <c r="J7398" t="s">
        <v>22</v>
      </c>
      <c r="K73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29.495496159700501</v>
      </c>
      <c r="L7398" s="6">
        <f>TablaDatos[[#This Row],[IMC_raw]]/1000000000000000</f>
        <v>29.495496159700501</v>
      </c>
      <c r="M7398" s="2">
        <v>2.94954961597005E+16</v>
      </c>
      <c r="N73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8" s="13">
        <f t="shared" si="115"/>
        <v>7397</v>
      </c>
      <c r="P7398" s="2" t="str">
        <f>IF(TablaDatos[[#This Row],[Diabetes]]=0,"No","Si")</f>
        <v>No</v>
      </c>
      <c r="Q7398">
        <v>0</v>
      </c>
      <c r="R7398">
        <f>TablaDatos[[#This Row],[Aux2]]/10000000000000</f>
        <v>1895.3866579155399</v>
      </c>
      <c r="S7398" s="1">
        <v>1.89538665791554E+16</v>
      </c>
      <c r="T7398" s="7">
        <f>TablaDatos[[#This Row],[Aux3]]/100000000000000</f>
        <v>227.35686043291301</v>
      </c>
      <c r="U7398" s="1">
        <v>2.27356860432913E+16</v>
      </c>
      <c r="V7398">
        <v>152.1</v>
      </c>
      <c r="W7398">
        <v>93.3</v>
      </c>
    </row>
    <row r="7399" spans="1:23">
      <c r="A7399">
        <v>2017</v>
      </c>
      <c r="B7399">
        <v>66</v>
      </c>
      <c r="C7399" t="s">
        <v>23</v>
      </c>
      <c r="D7399" t="s">
        <v>26</v>
      </c>
      <c r="E7399" t="s">
        <v>21</v>
      </c>
      <c r="F7399" t="s">
        <v>19</v>
      </c>
      <c r="G7399" t="s">
        <v>25</v>
      </c>
      <c r="H7399" s="3">
        <v>17034.919999999998</v>
      </c>
      <c r="I7399" t="s">
        <v>21</v>
      </c>
      <c r="J7399" t="s">
        <v>18</v>
      </c>
      <c r="K73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29.493750219031799</v>
      </c>
      <c r="L7399" s="6">
        <f>TablaDatos[[#This Row],[IMC_raw]]/1000000000000000</f>
        <v>29.493750219031799</v>
      </c>
      <c r="M7399" s="2">
        <v>2.94937502190318E+16</v>
      </c>
      <c r="N73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399" s="13">
        <f t="shared" si="115"/>
        <v>7398</v>
      </c>
      <c r="P7399" s="2" t="str">
        <f>IF(TablaDatos[[#This Row],[Diabetes]]=0,"No","Si")</f>
        <v>No</v>
      </c>
      <c r="Q7399">
        <v>0</v>
      </c>
      <c r="R7399">
        <f>TablaDatos[[#This Row],[Aux2]]/10000000000000</f>
        <v>2393.1539520699198</v>
      </c>
      <c r="S7399" s="1">
        <v>2.39315395206992E+16</v>
      </c>
      <c r="T7399" s="7">
        <f>TablaDatos[[#This Row],[Aux3]]/100000000000000</f>
        <v>24.164569387279499</v>
      </c>
      <c r="U7399" s="1">
        <v>2416456938727950</v>
      </c>
      <c r="V7399">
        <v>161</v>
      </c>
      <c r="W7399">
        <v>91.8</v>
      </c>
    </row>
    <row r="7400" spans="1:23">
      <c r="A7400">
        <v>2017</v>
      </c>
      <c r="B7400">
        <v>54</v>
      </c>
      <c r="C7400" t="s">
        <v>16</v>
      </c>
      <c r="D7400" t="s">
        <v>30</v>
      </c>
      <c r="E7400" t="s">
        <v>18</v>
      </c>
      <c r="F7400" t="s">
        <v>40</v>
      </c>
      <c r="G7400" t="s">
        <v>20</v>
      </c>
      <c r="H7400" s="3">
        <v>35682.11</v>
      </c>
      <c r="I7400" t="s">
        <v>19</v>
      </c>
      <c r="J7400" t="s">
        <v>18</v>
      </c>
      <c r="K74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29.474763821541099</v>
      </c>
      <c r="L7400" s="5">
        <f>TablaDatos[[#This Row],[IMC_raw]]/1000000000000000</f>
        <v>29.474763821541099</v>
      </c>
      <c r="M7400" s="2">
        <v>2.94747638215411E+16</v>
      </c>
      <c r="N74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0" s="13">
        <f t="shared" si="115"/>
        <v>7399</v>
      </c>
      <c r="P7400" s="2" t="str">
        <f>IF(TablaDatos[[#This Row],[Diabetes]]=0,"No","Si")</f>
        <v>No</v>
      </c>
      <c r="Q7400">
        <v>0</v>
      </c>
      <c r="R7400">
        <f>TablaDatos[[#This Row],[Aux2]]/10000000000000</f>
        <v>1806.41220298503</v>
      </c>
      <c r="S7400" s="1">
        <v>1.80641220298503E+16</v>
      </c>
      <c r="T7400" s="7">
        <f>TablaDatos[[#This Row],[Aux3]]/100000000000000</f>
        <v>184.48265164746499</v>
      </c>
      <c r="U7400" s="1">
        <v>1.84482651647465E+16</v>
      </c>
      <c r="V7400">
        <v>142.4</v>
      </c>
      <c r="W7400">
        <v>88.1</v>
      </c>
    </row>
    <row r="7401" spans="1:23">
      <c r="A7401">
        <v>2017</v>
      </c>
      <c r="B7401">
        <v>59</v>
      </c>
      <c r="C7401" t="s">
        <v>16</v>
      </c>
      <c r="D7401" t="s">
        <v>29</v>
      </c>
      <c r="E7401" t="s">
        <v>21</v>
      </c>
      <c r="F7401" t="s">
        <v>19</v>
      </c>
      <c r="G7401" t="s">
        <v>28</v>
      </c>
      <c r="H7401" s="3">
        <v>16040.59</v>
      </c>
      <c r="I7401" t="s">
        <v>19</v>
      </c>
      <c r="J7401" t="s">
        <v>18</v>
      </c>
      <c r="K74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29.464144564249199</v>
      </c>
      <c r="L7401" s="5">
        <f>TablaDatos[[#This Row],[IMC_raw]]/1000000000000000</f>
        <v>2.9464144564249199</v>
      </c>
      <c r="M7401" s="2">
        <v>2946414456424920</v>
      </c>
      <c r="N74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1" s="13">
        <f t="shared" si="115"/>
        <v>7400</v>
      </c>
      <c r="P7401" s="2" t="str">
        <f>IF(TablaDatos[[#This Row],[Diabetes]]=0,"No","Si")</f>
        <v>No</v>
      </c>
      <c r="Q7401">
        <v>0</v>
      </c>
      <c r="R7401">
        <f>TablaDatos[[#This Row],[Aux2]]/10000000000000</f>
        <v>218.20056688599001</v>
      </c>
      <c r="S7401" s="1">
        <v>2182005668859900</v>
      </c>
      <c r="T7401" s="7">
        <f>TablaDatos[[#This Row],[Aux3]]/100000000000000</f>
        <v>224.79458739403299</v>
      </c>
      <c r="U7401" s="1">
        <v>2.24794587394033E+16</v>
      </c>
      <c r="V7401">
        <v>166.4</v>
      </c>
      <c r="W7401">
        <v>91.9</v>
      </c>
    </row>
    <row r="7402" spans="1:23">
      <c r="A7402">
        <v>2017</v>
      </c>
      <c r="B7402">
        <v>69</v>
      </c>
      <c r="C7402" t="s">
        <v>23</v>
      </c>
      <c r="D7402" t="s">
        <v>29</v>
      </c>
      <c r="E7402" t="s">
        <v>31</v>
      </c>
      <c r="F7402" t="s">
        <v>24</v>
      </c>
      <c r="G7402" t="s">
        <v>25</v>
      </c>
      <c r="H7402" s="3">
        <v>7845</v>
      </c>
      <c r="I7402" t="s">
        <v>21</v>
      </c>
      <c r="J7402" t="s">
        <v>18</v>
      </c>
      <c r="K74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29.463635488075901</v>
      </c>
      <c r="L7402" s="6">
        <f>TablaDatos[[#This Row],[IMC_raw]]/1000000000000000</f>
        <v>29.463635488075901</v>
      </c>
      <c r="M7402" s="2">
        <v>2.94636354880759E+16</v>
      </c>
      <c r="N74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2" s="13">
        <f t="shared" si="115"/>
        <v>7401</v>
      </c>
      <c r="P7402" s="2" t="str">
        <f>IF(TablaDatos[[#This Row],[Diabetes]]=0,"No","Si")</f>
        <v>Si</v>
      </c>
      <c r="Q7402">
        <v>1</v>
      </c>
      <c r="R7402">
        <f>TablaDatos[[#This Row],[Aux2]]/10000000000000</f>
        <v>2042.4597029039001</v>
      </c>
      <c r="S7402" s="1">
        <v>2.0424597029039E+16</v>
      </c>
      <c r="T7402" s="7">
        <f>TablaDatos[[#This Row],[Aux3]]/100000000000000</f>
        <v>239.641091203516</v>
      </c>
      <c r="U7402" s="1">
        <v>2.39641091203516E+16</v>
      </c>
      <c r="V7402">
        <v>167.8</v>
      </c>
      <c r="W7402">
        <v>96.6</v>
      </c>
    </row>
    <row r="7403" spans="1:23">
      <c r="A7403">
        <v>2017</v>
      </c>
      <c r="B7403">
        <v>46</v>
      </c>
      <c r="C7403" t="s">
        <v>16</v>
      </c>
      <c r="D7403" t="s">
        <v>73</v>
      </c>
      <c r="E7403" t="s">
        <v>21</v>
      </c>
      <c r="F7403" t="s">
        <v>40</v>
      </c>
      <c r="G7403" t="s">
        <v>20</v>
      </c>
      <c r="H7403" s="3">
        <v>47888.07</v>
      </c>
      <c r="I7403" t="s">
        <v>19</v>
      </c>
      <c r="J7403" t="s">
        <v>21</v>
      </c>
      <c r="K74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29.453160160896701</v>
      </c>
      <c r="L7403" s="6">
        <f>TablaDatos[[#This Row],[IMC_raw]]/1000000000000000</f>
        <v>29.453160160896701</v>
      </c>
      <c r="M7403" s="2">
        <v>2.94531601608967E+16</v>
      </c>
      <c r="N74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3" s="13">
        <f t="shared" si="115"/>
        <v>7402</v>
      </c>
      <c r="P7403" s="2" t="str">
        <f>IF(TablaDatos[[#This Row],[Diabetes]]=0,"No","Si")</f>
        <v>No</v>
      </c>
      <c r="Q7403">
        <v>0</v>
      </c>
      <c r="R7403">
        <f>TablaDatos[[#This Row],[Aux2]]/10000000000000</f>
        <v>2046.7636330197099</v>
      </c>
      <c r="S7403" s="1">
        <v>2.04676363301971E+16</v>
      </c>
      <c r="T7403" s="7">
        <f>TablaDatos[[#This Row],[Aux3]]/100000000000000</f>
        <v>219.59286652174501</v>
      </c>
      <c r="U7403" s="1">
        <v>2.19592866521745E+16</v>
      </c>
      <c r="V7403">
        <v>155.1</v>
      </c>
      <c r="W7403">
        <v>96</v>
      </c>
    </row>
    <row r="7404" spans="1:23">
      <c r="A7404">
        <v>2017</v>
      </c>
      <c r="B7404">
        <v>61</v>
      </c>
      <c r="C7404" t="s">
        <v>16</v>
      </c>
      <c r="D7404" t="s">
        <v>72</v>
      </c>
      <c r="E7404" t="s">
        <v>18</v>
      </c>
      <c r="F7404" t="s">
        <v>24</v>
      </c>
      <c r="G7404" t="s">
        <v>28</v>
      </c>
      <c r="H7404" s="3">
        <v>12276.82</v>
      </c>
      <c r="I7404" t="s">
        <v>21</v>
      </c>
      <c r="J7404" t="s">
        <v>18</v>
      </c>
      <c r="K74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29.426600767526399</v>
      </c>
      <c r="L7404" s="6">
        <f>TablaDatos[[#This Row],[IMC_raw]]/1000000000000000</f>
        <v>29.426600767526399</v>
      </c>
      <c r="M7404" s="2">
        <v>2.94266007675264E+16</v>
      </c>
      <c r="N74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4" s="13">
        <f t="shared" si="115"/>
        <v>7403</v>
      </c>
      <c r="P7404" s="2" t="str">
        <f>IF(TablaDatos[[#This Row],[Diabetes]]=0,"No","Si")</f>
        <v>No</v>
      </c>
      <c r="Q7404">
        <v>0</v>
      </c>
      <c r="R7404">
        <f>TablaDatos[[#This Row],[Aux2]]/10000000000000</f>
        <v>220.99438450539401</v>
      </c>
      <c r="S7404" s="1">
        <v>2209943845053940</v>
      </c>
      <c r="T7404" s="7">
        <f>TablaDatos[[#This Row],[Aux3]]/100000000000000</f>
        <v>258.97417951075698</v>
      </c>
      <c r="U7404" s="1">
        <v>2.58974179510757E+16</v>
      </c>
      <c r="V7404">
        <v>157.6</v>
      </c>
      <c r="W7404">
        <v>97</v>
      </c>
    </row>
    <row r="7405" spans="1:23">
      <c r="A7405">
        <v>2017</v>
      </c>
      <c r="B7405">
        <v>70</v>
      </c>
      <c r="C7405" t="s">
        <v>16</v>
      </c>
      <c r="D7405" t="s">
        <v>38</v>
      </c>
      <c r="E7405" t="s">
        <v>31</v>
      </c>
      <c r="F7405" t="s">
        <v>24</v>
      </c>
      <c r="G7405" t="s">
        <v>25</v>
      </c>
      <c r="H7405" s="3">
        <v>11581.28</v>
      </c>
      <c r="I7405" t="s">
        <v>21</v>
      </c>
      <c r="J7405" t="s">
        <v>19</v>
      </c>
      <c r="K74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29.421971643734398</v>
      </c>
      <c r="L7405" s="5">
        <f>TablaDatos[[#This Row],[IMC_raw]]/1000000000000000</f>
        <v>29.421971643734398</v>
      </c>
      <c r="M7405" s="2">
        <v>2.94219716437344E+16</v>
      </c>
      <c r="N74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5" s="13">
        <f t="shared" si="115"/>
        <v>7404</v>
      </c>
      <c r="P7405" s="2" t="str">
        <f>IF(TablaDatos[[#This Row],[Diabetes]]=0,"No","Si")</f>
        <v>No</v>
      </c>
      <c r="Q7405">
        <v>0</v>
      </c>
      <c r="R7405">
        <f>TablaDatos[[#This Row],[Aux2]]/10000000000000</f>
        <v>218.96247640359601</v>
      </c>
      <c r="S7405" s="1">
        <v>2189624764035960</v>
      </c>
      <c r="T7405" s="7">
        <f>TablaDatos[[#This Row],[Aux3]]/100000000000000</f>
        <v>28.233430887996299</v>
      </c>
      <c r="U7405" s="1">
        <v>2823343088799630</v>
      </c>
      <c r="V7405">
        <v>174.4</v>
      </c>
      <c r="W7405">
        <v>106.5</v>
      </c>
    </row>
    <row r="7406" spans="1:23">
      <c r="A7406">
        <v>2017</v>
      </c>
      <c r="B7406">
        <v>58</v>
      </c>
      <c r="C7406" t="s">
        <v>16</v>
      </c>
      <c r="D7406" t="s">
        <v>17</v>
      </c>
      <c r="E7406" t="s">
        <v>21</v>
      </c>
      <c r="F7406" t="s">
        <v>40</v>
      </c>
      <c r="G7406" t="s">
        <v>28</v>
      </c>
      <c r="H7406" s="3">
        <v>35630.82</v>
      </c>
      <c r="I7406" t="s">
        <v>19</v>
      </c>
      <c r="J7406" t="s">
        <v>21</v>
      </c>
      <c r="K74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29.418524637065801</v>
      </c>
      <c r="L7406" s="5">
        <f>TablaDatos[[#This Row],[IMC_raw]]/1000000000000000</f>
        <v>29.418524637065801</v>
      </c>
      <c r="M7406" s="2">
        <v>2.94185246370658E+16</v>
      </c>
      <c r="N74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6" s="13">
        <f t="shared" si="115"/>
        <v>7405</v>
      </c>
      <c r="P7406" s="2" t="str">
        <f>IF(TablaDatos[[#This Row],[Diabetes]]=0,"No","Si")</f>
        <v>No</v>
      </c>
      <c r="Q7406">
        <v>0</v>
      </c>
      <c r="R7406">
        <f>TablaDatos[[#This Row],[Aux2]]/10000000000000</f>
        <v>2156.7114461084998</v>
      </c>
      <c r="S7406" s="1">
        <v>2.1567114461085E+16</v>
      </c>
      <c r="T7406" s="7">
        <f>TablaDatos[[#This Row],[Aux3]]/100000000000000</f>
        <v>23.166831593625901</v>
      </c>
      <c r="U7406" s="1">
        <v>2316683159362590</v>
      </c>
      <c r="V7406">
        <v>164.3</v>
      </c>
      <c r="W7406">
        <v>103.6</v>
      </c>
    </row>
    <row r="7407" spans="1:23">
      <c r="A7407">
        <v>2017</v>
      </c>
      <c r="B7407">
        <v>61</v>
      </c>
      <c r="C7407" t="s">
        <v>23</v>
      </c>
      <c r="D7407" t="s">
        <v>34</v>
      </c>
      <c r="E7407" t="s">
        <v>18</v>
      </c>
      <c r="F7407" t="s">
        <v>19</v>
      </c>
      <c r="G7407" t="s">
        <v>28</v>
      </c>
      <c r="H7407" s="3">
        <v>15405.15</v>
      </c>
      <c r="I7407" t="s">
        <v>19</v>
      </c>
      <c r="J7407" t="s">
        <v>22</v>
      </c>
      <c r="K74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29.415010734403499</v>
      </c>
      <c r="L7407" s="6">
        <f>TablaDatos[[#This Row],[IMC_raw]]/1000000000000000</f>
        <v>29.415010734403499</v>
      </c>
      <c r="M7407" s="2">
        <v>2.94150107344035E+16</v>
      </c>
      <c r="N74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7" s="13">
        <f t="shared" si="115"/>
        <v>7406</v>
      </c>
      <c r="P7407" s="2" t="str">
        <f>IF(TablaDatos[[#This Row],[Diabetes]]=0,"No","Si")</f>
        <v>No</v>
      </c>
      <c r="Q7407">
        <v>0</v>
      </c>
      <c r="R7407">
        <f>TablaDatos[[#This Row],[Aux2]]/10000000000000</f>
        <v>2021.2114334011501</v>
      </c>
      <c r="S7407" s="1">
        <v>2.02121143340115E+16</v>
      </c>
      <c r="T7407" s="7">
        <f>TablaDatos[[#This Row],[Aux3]]/100000000000000</f>
        <v>22.0639840451678</v>
      </c>
      <c r="U7407" s="1">
        <v>2206398404516780</v>
      </c>
      <c r="V7407">
        <v>149.19999999999999</v>
      </c>
      <c r="W7407">
        <v>94.4</v>
      </c>
    </row>
    <row r="7408" spans="1:23">
      <c r="A7408">
        <v>2017</v>
      </c>
      <c r="B7408">
        <v>58</v>
      </c>
      <c r="C7408" t="s">
        <v>23</v>
      </c>
      <c r="D7408" t="s">
        <v>33</v>
      </c>
      <c r="E7408" t="s">
        <v>18</v>
      </c>
      <c r="F7408" t="s">
        <v>19</v>
      </c>
      <c r="G7408" t="s">
        <v>28</v>
      </c>
      <c r="H7408" s="3">
        <v>28571.11</v>
      </c>
      <c r="I7408" t="s">
        <v>21</v>
      </c>
      <c r="J7408" t="s">
        <v>21</v>
      </c>
      <c r="K74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29.411148962719402</v>
      </c>
      <c r="L7408" s="6">
        <f>TablaDatos[[#This Row],[IMC_raw]]/1000000000000000</f>
        <v>2.94111489627194</v>
      </c>
      <c r="M7408" s="2">
        <v>2941114896271940</v>
      </c>
      <c r="N74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8" s="13">
        <f t="shared" si="115"/>
        <v>7407</v>
      </c>
      <c r="P7408" s="2" t="str">
        <f>IF(TablaDatos[[#This Row],[Diabetes]]=0,"No","Si")</f>
        <v>No</v>
      </c>
      <c r="Q7408">
        <v>0</v>
      </c>
      <c r="R7408">
        <f>TablaDatos[[#This Row],[Aux2]]/10000000000000</f>
        <v>212.84978983597</v>
      </c>
      <c r="S7408" s="1">
        <v>2128497898359700</v>
      </c>
      <c r="T7408" s="7">
        <f>TablaDatos[[#This Row],[Aux3]]/100000000000000</f>
        <v>233.55548766902999</v>
      </c>
      <c r="U7408" s="1">
        <v>2.3355548766903E+16</v>
      </c>
      <c r="V7408">
        <v>153.9</v>
      </c>
      <c r="W7408">
        <v>96.5</v>
      </c>
    </row>
    <row r="7409" spans="1:23">
      <c r="A7409">
        <v>2017</v>
      </c>
      <c r="B7409">
        <v>55</v>
      </c>
      <c r="C7409" t="s">
        <v>23</v>
      </c>
      <c r="D7409" t="s">
        <v>73</v>
      </c>
      <c r="E7409" t="s">
        <v>19</v>
      </c>
      <c r="F7409" t="s">
        <v>19</v>
      </c>
      <c r="G7409" t="s">
        <v>28</v>
      </c>
      <c r="H7409" s="3">
        <v>16602.560000000001</v>
      </c>
      <c r="I7409" t="s">
        <v>19</v>
      </c>
      <c r="J7409" t="s">
        <v>22</v>
      </c>
      <c r="K74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29.409316256886999</v>
      </c>
      <c r="L7409" s="5">
        <f>TablaDatos[[#This Row],[IMC_raw]]/1000000000000000</f>
        <v>29.409316256886999</v>
      </c>
      <c r="M7409" s="2">
        <v>2.9409316256887E+16</v>
      </c>
      <c r="N74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09" s="13">
        <f t="shared" si="115"/>
        <v>7408</v>
      </c>
      <c r="P7409" s="2" t="str">
        <f>IF(TablaDatos[[#This Row],[Diabetes]]=0,"No","Si")</f>
        <v>No</v>
      </c>
      <c r="Q7409">
        <v>0</v>
      </c>
      <c r="R7409">
        <f>TablaDatos[[#This Row],[Aux2]]/10000000000000</f>
        <v>21.648934618810099</v>
      </c>
      <c r="S7409" s="1">
        <v>216489346188101</v>
      </c>
      <c r="T7409" s="7">
        <f>TablaDatos[[#This Row],[Aux3]]/100000000000000</f>
        <v>213.95239847975699</v>
      </c>
      <c r="U7409" s="1">
        <v>2.13952398479757E+16</v>
      </c>
      <c r="V7409">
        <v>157</v>
      </c>
      <c r="W7409">
        <v>96.8</v>
      </c>
    </row>
    <row r="7410" spans="1:23">
      <c r="A7410">
        <v>2017</v>
      </c>
      <c r="B7410">
        <v>54</v>
      </c>
      <c r="C7410" t="s">
        <v>16</v>
      </c>
      <c r="D7410" t="s">
        <v>42</v>
      </c>
      <c r="E7410" t="s">
        <v>18</v>
      </c>
      <c r="F7410" t="s">
        <v>19</v>
      </c>
      <c r="G7410" t="s">
        <v>20</v>
      </c>
      <c r="H7410" s="3">
        <v>22023.97</v>
      </c>
      <c r="I7410" t="s">
        <v>19</v>
      </c>
      <c r="J7410" t="s">
        <v>18</v>
      </c>
      <c r="K74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29.405416092593399</v>
      </c>
      <c r="L7410" s="6">
        <f>TablaDatos[[#This Row],[IMC_raw]]/1000000000000000</f>
        <v>29.405416092593399</v>
      </c>
      <c r="M7410" s="2">
        <v>2.94054160925934E+16</v>
      </c>
      <c r="N74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0" s="13">
        <f t="shared" si="115"/>
        <v>7409</v>
      </c>
      <c r="P7410" s="2" t="str">
        <f>IF(TablaDatos[[#This Row],[Diabetes]]=0,"No","Si")</f>
        <v>No</v>
      </c>
      <c r="Q7410">
        <v>0</v>
      </c>
      <c r="R7410">
        <f>TablaDatos[[#This Row],[Aux2]]/10000000000000</f>
        <v>1867.4909557992301</v>
      </c>
      <c r="S7410" s="1">
        <v>1.86749095579923E+16</v>
      </c>
      <c r="T7410" s="7">
        <f>TablaDatos[[#This Row],[Aux3]]/100000000000000</f>
        <v>238.57063402182399</v>
      </c>
      <c r="U7410" s="1">
        <v>2.38570634021824E+16</v>
      </c>
      <c r="V7410">
        <v>146.6</v>
      </c>
      <c r="W7410">
        <v>90.1</v>
      </c>
    </row>
    <row r="7411" spans="1:23">
      <c r="A7411">
        <v>2017</v>
      </c>
      <c r="B7411">
        <v>66</v>
      </c>
      <c r="C7411" t="s">
        <v>16</v>
      </c>
      <c r="D7411" t="s">
        <v>36</v>
      </c>
      <c r="E7411" t="s">
        <v>18</v>
      </c>
      <c r="F7411" t="s">
        <v>24</v>
      </c>
      <c r="G7411" t="s">
        <v>25</v>
      </c>
      <c r="H7411" s="3">
        <v>10630.92</v>
      </c>
      <c r="I7411" t="s">
        <v>19</v>
      </c>
      <c r="J7411" t="s">
        <v>22</v>
      </c>
      <c r="K74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29.402454375381101</v>
      </c>
      <c r="L7411" s="5">
        <f>TablaDatos[[#This Row],[IMC_raw]]/1000000000000000</f>
        <v>2.9402454375381102</v>
      </c>
      <c r="M7411" s="2">
        <v>2940245437538110</v>
      </c>
      <c r="N74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1" s="13">
        <f t="shared" si="115"/>
        <v>7410</v>
      </c>
      <c r="P7411" s="2" t="str">
        <f>IF(TablaDatos[[#This Row],[Diabetes]]=0,"No","Si")</f>
        <v>No</v>
      </c>
      <c r="Q7411">
        <v>0</v>
      </c>
      <c r="R7411">
        <f>TablaDatos[[#This Row],[Aux2]]/10000000000000</f>
        <v>2195.23752377133</v>
      </c>
      <c r="S7411" s="1">
        <v>2.19523752377133E+16</v>
      </c>
      <c r="T7411" s="7">
        <f>TablaDatos[[#This Row],[Aux3]]/100000000000000</f>
        <v>22.916557739369001</v>
      </c>
      <c r="U7411" s="1">
        <v>2291655773936900</v>
      </c>
      <c r="V7411">
        <v>150.9</v>
      </c>
      <c r="W7411">
        <v>98.1</v>
      </c>
    </row>
    <row r="7412" spans="1:23">
      <c r="A7412">
        <v>2017</v>
      </c>
      <c r="B7412">
        <v>53</v>
      </c>
      <c r="C7412" t="s">
        <v>16</v>
      </c>
      <c r="D7412" t="s">
        <v>73</v>
      </c>
      <c r="E7412" t="s">
        <v>18</v>
      </c>
      <c r="F7412" t="s">
        <v>24</v>
      </c>
      <c r="G7412" t="s">
        <v>20</v>
      </c>
      <c r="H7412" s="3">
        <v>20747.73</v>
      </c>
      <c r="I7412" t="s">
        <v>21</v>
      </c>
      <c r="J7412" t="s">
        <v>18</v>
      </c>
      <c r="K74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29.393802118676099</v>
      </c>
      <c r="L7412" s="5">
        <f>TablaDatos[[#This Row],[IMC_raw]]/1000000000000000</f>
        <v>2.93938021186761</v>
      </c>
      <c r="M7412" s="2">
        <v>2939380211867610</v>
      </c>
      <c r="N74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2" s="13">
        <f t="shared" si="115"/>
        <v>7411</v>
      </c>
      <c r="P7412" s="2" t="str">
        <f>IF(TablaDatos[[#This Row],[Diabetes]]=0,"No","Si")</f>
        <v>No</v>
      </c>
      <c r="Q7412">
        <v>0</v>
      </c>
      <c r="R7412">
        <f>TablaDatos[[#This Row],[Aux2]]/10000000000000</f>
        <v>2249.9320830607899</v>
      </c>
      <c r="S7412" s="1">
        <v>2.24993208306079E+16</v>
      </c>
      <c r="T7412" s="7">
        <f>TablaDatos[[#This Row],[Aux3]]/100000000000000</f>
        <v>281.68954675549901</v>
      </c>
      <c r="U7412" s="1">
        <v>2.81689546755499E+16</v>
      </c>
      <c r="V7412">
        <v>154.4</v>
      </c>
      <c r="W7412">
        <v>90.5</v>
      </c>
    </row>
    <row r="7413" spans="1:23">
      <c r="A7413">
        <v>2017</v>
      </c>
      <c r="B7413">
        <v>49</v>
      </c>
      <c r="C7413" t="s">
        <v>16</v>
      </c>
      <c r="D7413" t="s">
        <v>74</v>
      </c>
      <c r="E7413" t="s">
        <v>18</v>
      </c>
      <c r="F7413" t="s">
        <v>35</v>
      </c>
      <c r="G7413" t="s">
        <v>20</v>
      </c>
      <c r="H7413" s="3">
        <v>53955.6</v>
      </c>
      <c r="I7413" t="s">
        <v>19</v>
      </c>
      <c r="J7413" t="s">
        <v>22</v>
      </c>
      <c r="K74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29.3874169543021</v>
      </c>
      <c r="L7413" s="6">
        <f>TablaDatos[[#This Row],[IMC_raw]]/1000000000000000</f>
        <v>29.3874169543021</v>
      </c>
      <c r="M7413" s="2">
        <v>2.93874169543021E+16</v>
      </c>
      <c r="N74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3" s="13">
        <f t="shared" si="115"/>
        <v>7412</v>
      </c>
      <c r="P7413" s="2" t="str">
        <f>IF(TablaDatos[[#This Row],[Diabetes]]=0,"No","Si")</f>
        <v>No</v>
      </c>
      <c r="Q7413">
        <v>0</v>
      </c>
      <c r="R7413">
        <f>TablaDatos[[#This Row],[Aux2]]/10000000000000</f>
        <v>2081.6847887537701</v>
      </c>
      <c r="S7413" s="1">
        <v>2.08168478875377E+16</v>
      </c>
      <c r="T7413" s="7">
        <f>TablaDatos[[#This Row],[Aux3]]/100000000000000</f>
        <v>21.087857606167699</v>
      </c>
      <c r="U7413" s="1">
        <v>2108785760616770</v>
      </c>
      <c r="V7413">
        <v>150.69999999999999</v>
      </c>
      <c r="W7413">
        <v>88</v>
      </c>
    </row>
    <row r="7414" spans="1:23">
      <c r="A7414">
        <v>2017</v>
      </c>
      <c r="B7414">
        <v>71</v>
      </c>
      <c r="C7414" t="s">
        <v>23</v>
      </c>
      <c r="D7414" t="s">
        <v>29</v>
      </c>
      <c r="E7414" t="s">
        <v>21</v>
      </c>
      <c r="F7414" t="s">
        <v>24</v>
      </c>
      <c r="G7414" t="s">
        <v>25</v>
      </c>
      <c r="H7414" s="3">
        <v>10832.2</v>
      </c>
      <c r="I7414" t="s">
        <v>21</v>
      </c>
      <c r="J7414" t="s">
        <v>18</v>
      </c>
      <c r="K74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29.383743590218998</v>
      </c>
      <c r="L7414" s="6">
        <f>TablaDatos[[#This Row],[IMC_raw]]/1000000000000000</f>
        <v>2.9383743590218998</v>
      </c>
      <c r="M7414" s="2">
        <v>2938374359021900</v>
      </c>
      <c r="N74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4" s="13">
        <f t="shared" si="115"/>
        <v>7413</v>
      </c>
      <c r="P7414" s="2" t="str">
        <f>IF(TablaDatos[[#This Row],[Diabetes]]=0,"No","Si")</f>
        <v>No</v>
      </c>
      <c r="Q7414">
        <v>0</v>
      </c>
      <c r="R7414">
        <f>TablaDatos[[#This Row],[Aux2]]/10000000000000</f>
        <v>2410.5451046077101</v>
      </c>
      <c r="S7414" s="1">
        <v>2.41054510460771E+16</v>
      </c>
      <c r="T7414" s="7">
        <f>TablaDatos[[#This Row],[Aux3]]/100000000000000</f>
        <v>208.16002490029601</v>
      </c>
      <c r="U7414" s="1">
        <v>2.08160024900296E+16</v>
      </c>
      <c r="V7414">
        <v>168.3</v>
      </c>
      <c r="W7414">
        <v>103.4</v>
      </c>
    </row>
    <row r="7415" spans="1:23">
      <c r="A7415">
        <v>2017</v>
      </c>
      <c r="B7415">
        <v>59</v>
      </c>
      <c r="C7415" t="s">
        <v>16</v>
      </c>
      <c r="D7415" t="s">
        <v>17</v>
      </c>
      <c r="E7415" t="s">
        <v>21</v>
      </c>
      <c r="F7415" t="s">
        <v>24</v>
      </c>
      <c r="G7415" t="s">
        <v>28</v>
      </c>
      <c r="H7415" s="3">
        <v>13257.06</v>
      </c>
      <c r="I7415" t="s">
        <v>19</v>
      </c>
      <c r="J7415" t="s">
        <v>22</v>
      </c>
      <c r="K74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29.338474353207701</v>
      </c>
      <c r="L7415" s="5">
        <f>TablaDatos[[#This Row],[IMC_raw]]/1000000000000000</f>
        <v>29.338474353207701</v>
      </c>
      <c r="M7415" s="2">
        <v>2.93384743532077E+16</v>
      </c>
      <c r="N74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5" s="13">
        <f t="shared" si="115"/>
        <v>7414</v>
      </c>
      <c r="P7415" s="2" t="str">
        <f>IF(TablaDatos[[#This Row],[Diabetes]]=0,"No","Si")</f>
        <v>No</v>
      </c>
      <c r="Q7415">
        <v>0</v>
      </c>
      <c r="R7415">
        <f>TablaDatos[[#This Row],[Aux2]]/10000000000000</f>
        <v>2141.0306907629301</v>
      </c>
      <c r="S7415" s="1">
        <v>2.14103069076293E+16</v>
      </c>
      <c r="T7415" s="7">
        <f>TablaDatos[[#This Row],[Aux3]]/100000000000000</f>
        <v>229.328242620726</v>
      </c>
      <c r="U7415" s="1">
        <v>2.29328242620726E+16</v>
      </c>
      <c r="V7415">
        <v>161.80000000000001</v>
      </c>
      <c r="W7415">
        <v>98.1</v>
      </c>
    </row>
    <row r="7416" spans="1:23">
      <c r="A7416">
        <v>2017</v>
      </c>
      <c r="B7416">
        <v>54</v>
      </c>
      <c r="C7416" t="s">
        <v>23</v>
      </c>
      <c r="D7416" t="s">
        <v>17</v>
      </c>
      <c r="E7416" t="s">
        <v>18</v>
      </c>
      <c r="F7416" t="s">
        <v>40</v>
      </c>
      <c r="G7416" t="s">
        <v>20</v>
      </c>
      <c r="H7416" s="3">
        <v>46145.34</v>
      </c>
      <c r="I7416" t="s">
        <v>19</v>
      </c>
      <c r="J7416" t="s">
        <v>19</v>
      </c>
      <c r="K74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29.3171106084827</v>
      </c>
      <c r="L7416" s="5">
        <f>TablaDatos[[#This Row],[IMC_raw]]/1000000000000000</f>
        <v>29.3171106084827</v>
      </c>
      <c r="M7416" s="2">
        <v>2.93171106084827E+16</v>
      </c>
      <c r="N74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6" s="13">
        <f t="shared" si="115"/>
        <v>7415</v>
      </c>
      <c r="P7416" s="2" t="str">
        <f>IF(TablaDatos[[#This Row],[Diabetes]]=0,"No","Si")</f>
        <v>No</v>
      </c>
      <c r="Q7416">
        <v>0</v>
      </c>
      <c r="R7416">
        <f>TablaDatos[[#This Row],[Aux2]]/10000000000000</f>
        <v>189.084157702749</v>
      </c>
      <c r="S7416" s="1">
        <v>1890841577027490</v>
      </c>
      <c r="T7416" s="7">
        <f>TablaDatos[[#This Row],[Aux3]]/100000000000000</f>
        <v>1.7292257292112101</v>
      </c>
      <c r="U7416" s="1">
        <v>172922572921121</v>
      </c>
      <c r="V7416">
        <v>139.6</v>
      </c>
      <c r="W7416">
        <v>91.2</v>
      </c>
    </row>
    <row r="7417" spans="1:23">
      <c r="A7417">
        <v>2017</v>
      </c>
      <c r="B7417">
        <v>57</v>
      </c>
      <c r="C7417" t="s">
        <v>16</v>
      </c>
      <c r="D7417" t="s">
        <v>38</v>
      </c>
      <c r="E7417" t="s">
        <v>21</v>
      </c>
      <c r="F7417" t="s">
        <v>24</v>
      </c>
      <c r="G7417" t="s">
        <v>28</v>
      </c>
      <c r="H7417" s="3">
        <v>18970.310000000001</v>
      </c>
      <c r="I7417" t="s">
        <v>21</v>
      </c>
      <c r="J7417" t="s">
        <v>18</v>
      </c>
      <c r="K74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29.315085520231001</v>
      </c>
      <c r="L7417" s="6">
        <f>TablaDatos[[#This Row],[IMC_raw]]/1000000000000000</f>
        <v>29.315085520231001</v>
      </c>
      <c r="M7417" s="2">
        <v>2.9315085520231E+16</v>
      </c>
      <c r="N74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7" s="13">
        <f t="shared" si="115"/>
        <v>7416</v>
      </c>
      <c r="P7417" s="2" t="str">
        <f>IF(TablaDatos[[#This Row],[Diabetes]]=0,"No","Si")</f>
        <v>No</v>
      </c>
      <c r="Q7417">
        <v>0</v>
      </c>
      <c r="R7417">
        <f>TablaDatos[[#This Row],[Aux2]]/10000000000000</f>
        <v>1996.51337440265</v>
      </c>
      <c r="S7417" s="1">
        <v>1.99651337440265E+16</v>
      </c>
      <c r="T7417" s="7">
        <f>TablaDatos[[#This Row],[Aux3]]/100000000000000</f>
        <v>21.590468049168202</v>
      </c>
      <c r="U7417" s="1">
        <v>2159046804916820</v>
      </c>
      <c r="V7417">
        <v>161.9</v>
      </c>
      <c r="W7417">
        <v>97.9</v>
      </c>
    </row>
    <row r="7418" spans="1:23">
      <c r="A7418">
        <v>2017</v>
      </c>
      <c r="B7418">
        <v>51</v>
      </c>
      <c r="C7418" t="s">
        <v>16</v>
      </c>
      <c r="D7418" t="s">
        <v>30</v>
      </c>
      <c r="E7418" t="s">
        <v>21</v>
      </c>
      <c r="F7418" t="s">
        <v>35</v>
      </c>
      <c r="G7418" t="s">
        <v>20</v>
      </c>
      <c r="H7418" s="3">
        <v>19729.97</v>
      </c>
      <c r="I7418" t="s">
        <v>21</v>
      </c>
      <c r="J7418" t="s">
        <v>21</v>
      </c>
      <c r="K74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29.279830277227099</v>
      </c>
      <c r="L7418" s="5">
        <f>TablaDatos[[#This Row],[IMC_raw]]/1000000000000000</f>
        <v>29.279830277227099</v>
      </c>
      <c r="M7418" s="2">
        <v>2.92798302772271E+16</v>
      </c>
      <c r="N74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8" s="13">
        <f t="shared" si="115"/>
        <v>7417</v>
      </c>
      <c r="P7418" s="2" t="str">
        <f>IF(TablaDatos[[#This Row],[Diabetes]]=0,"No","Si")</f>
        <v>Si</v>
      </c>
      <c r="Q7418">
        <v>1</v>
      </c>
      <c r="R7418">
        <f>TablaDatos[[#This Row],[Aux2]]/10000000000000</f>
        <v>231.59755471099899</v>
      </c>
      <c r="S7418" s="1">
        <v>2315975547109990</v>
      </c>
      <c r="T7418" s="7">
        <f>TablaDatos[[#This Row],[Aux3]]/100000000000000</f>
        <v>251.419076422171</v>
      </c>
      <c r="U7418" s="1">
        <v>2.51419076422171E+16</v>
      </c>
      <c r="V7418">
        <v>163.6</v>
      </c>
      <c r="W7418">
        <v>94.6</v>
      </c>
    </row>
    <row r="7419" spans="1:23">
      <c r="A7419">
        <v>2017</v>
      </c>
      <c r="B7419">
        <v>68</v>
      </c>
      <c r="C7419" t="s">
        <v>23</v>
      </c>
      <c r="D7419" t="s">
        <v>72</v>
      </c>
      <c r="E7419" t="s">
        <v>18</v>
      </c>
      <c r="F7419" t="s">
        <v>40</v>
      </c>
      <c r="G7419" t="s">
        <v>25</v>
      </c>
      <c r="H7419" s="3">
        <v>12227.14</v>
      </c>
      <c r="I7419" t="s">
        <v>19</v>
      </c>
      <c r="J7419" t="s">
        <v>22</v>
      </c>
      <c r="K74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29.2232093026734</v>
      </c>
      <c r="L7419" s="6">
        <f>TablaDatos[[#This Row],[IMC_raw]]/1000000000000000</f>
        <v>2.9223209302673401</v>
      </c>
      <c r="M7419" s="2">
        <v>2922320930267340</v>
      </c>
      <c r="N74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19" s="13">
        <f t="shared" si="115"/>
        <v>7418</v>
      </c>
      <c r="P7419" s="2" t="str">
        <f>IF(TablaDatos[[#This Row],[Diabetes]]=0,"No","Si")</f>
        <v>No</v>
      </c>
      <c r="Q7419">
        <v>0</v>
      </c>
      <c r="R7419">
        <f>TablaDatos[[#This Row],[Aux2]]/10000000000000</f>
        <v>1891.8407808992499</v>
      </c>
      <c r="S7419" s="1">
        <v>1.89184078089925E+16</v>
      </c>
      <c r="T7419" s="7">
        <f>TablaDatos[[#This Row],[Aux3]]/100000000000000</f>
        <v>189.754676505915</v>
      </c>
      <c r="U7419" s="1">
        <v>1.89754676505915E+16</v>
      </c>
      <c r="V7419">
        <v>146.19999999999999</v>
      </c>
      <c r="W7419">
        <v>94.7</v>
      </c>
    </row>
    <row r="7420" spans="1:23">
      <c r="A7420">
        <v>2017</v>
      </c>
      <c r="B7420">
        <v>49</v>
      </c>
      <c r="C7420" t="s">
        <v>23</v>
      </c>
      <c r="D7420" t="s">
        <v>33</v>
      </c>
      <c r="E7420" t="s">
        <v>18</v>
      </c>
      <c r="F7420" t="s">
        <v>19</v>
      </c>
      <c r="G7420" t="s">
        <v>20</v>
      </c>
      <c r="H7420" s="3">
        <v>21037.8</v>
      </c>
      <c r="I7420" t="s">
        <v>21</v>
      </c>
      <c r="J7420" t="s">
        <v>18</v>
      </c>
      <c r="K74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29.222568962562701</v>
      </c>
      <c r="L7420" s="5">
        <f>TablaDatos[[#This Row],[IMC_raw]]/1000000000000000</f>
        <v>29.222568962562701</v>
      </c>
      <c r="M7420" s="2">
        <v>2.92225689625627E+16</v>
      </c>
      <c r="N74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0" s="13">
        <f t="shared" si="115"/>
        <v>7419</v>
      </c>
      <c r="P7420" s="2" t="str">
        <f>IF(TablaDatos[[#This Row],[Diabetes]]=0,"No","Si")</f>
        <v>No</v>
      </c>
      <c r="Q7420">
        <v>0</v>
      </c>
      <c r="R7420">
        <f>TablaDatos[[#This Row],[Aux2]]/10000000000000</f>
        <v>1967.75929222791</v>
      </c>
      <c r="S7420" s="1">
        <v>1.96775929222791E+16</v>
      </c>
      <c r="T7420" s="7">
        <f>TablaDatos[[#This Row],[Aux3]]/100000000000000</f>
        <v>231.991065140936</v>
      </c>
      <c r="U7420" s="1">
        <v>2.31991065140936E+16</v>
      </c>
      <c r="V7420">
        <v>144.1</v>
      </c>
      <c r="W7420">
        <v>95.8</v>
      </c>
    </row>
    <row r="7421" spans="1:23">
      <c r="A7421">
        <v>2017</v>
      </c>
      <c r="B7421">
        <v>67</v>
      </c>
      <c r="C7421" t="s">
        <v>23</v>
      </c>
      <c r="D7421" t="s">
        <v>42</v>
      </c>
      <c r="E7421" t="s">
        <v>31</v>
      </c>
      <c r="F7421" t="s">
        <v>19</v>
      </c>
      <c r="G7421" t="s">
        <v>25</v>
      </c>
      <c r="H7421" s="3">
        <v>11187.78</v>
      </c>
      <c r="I7421" t="s">
        <v>21</v>
      </c>
      <c r="J7421" t="s">
        <v>18</v>
      </c>
      <c r="K74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29.221411497578998</v>
      </c>
      <c r="L7421" s="5">
        <f>TablaDatos[[#This Row],[IMC_raw]]/1000000000000000</f>
        <v>29.221411497578998</v>
      </c>
      <c r="M7421" s="2">
        <v>2.9221411497579E+16</v>
      </c>
      <c r="N74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1" s="13">
        <f t="shared" si="115"/>
        <v>7420</v>
      </c>
      <c r="P7421" s="2" t="str">
        <f>IF(TablaDatos[[#This Row],[Diabetes]]=0,"No","Si")</f>
        <v>No</v>
      </c>
      <c r="Q7421">
        <v>0</v>
      </c>
      <c r="R7421">
        <f>TablaDatos[[#This Row],[Aux2]]/10000000000000</f>
        <v>2281.6246397780501</v>
      </c>
      <c r="S7421" s="1">
        <v>2.28162463977805E+16</v>
      </c>
      <c r="T7421" s="7">
        <f>TablaDatos[[#This Row],[Aux3]]/100000000000000</f>
        <v>233.55574175864001</v>
      </c>
      <c r="U7421" s="1">
        <v>2.3355574175864E+16</v>
      </c>
      <c r="V7421">
        <v>159.19999999999999</v>
      </c>
      <c r="W7421">
        <v>95.3</v>
      </c>
    </row>
    <row r="7422" spans="1:23">
      <c r="A7422">
        <v>2017</v>
      </c>
      <c r="B7422">
        <v>60</v>
      </c>
      <c r="C7422" t="s">
        <v>23</v>
      </c>
      <c r="D7422" t="s">
        <v>72</v>
      </c>
      <c r="E7422" t="s">
        <v>19</v>
      </c>
      <c r="F7422" t="s">
        <v>35</v>
      </c>
      <c r="G7422" t="s">
        <v>28</v>
      </c>
      <c r="H7422" s="3">
        <v>16233.45</v>
      </c>
      <c r="I7422" t="s">
        <v>19</v>
      </c>
      <c r="J7422" t="s">
        <v>18</v>
      </c>
      <c r="K74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29.217404827105401</v>
      </c>
      <c r="L7422" s="5">
        <f>TablaDatos[[#This Row],[IMC_raw]]/1000000000000000</f>
        <v>29.217404827105401</v>
      </c>
      <c r="M7422" s="2">
        <v>2.92174048271054E+16</v>
      </c>
      <c r="N74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2" s="13">
        <f t="shared" si="115"/>
        <v>7421</v>
      </c>
      <c r="P7422" s="2" t="str">
        <f>IF(TablaDatos[[#This Row],[Diabetes]]=0,"No","Si")</f>
        <v>No</v>
      </c>
      <c r="Q7422">
        <v>0</v>
      </c>
      <c r="R7422">
        <f>TablaDatos[[#This Row],[Aux2]]/10000000000000</f>
        <v>186.315522296165</v>
      </c>
      <c r="S7422" s="1">
        <v>1863155222961650</v>
      </c>
      <c r="T7422" s="7">
        <f>TablaDatos[[#This Row],[Aux3]]/100000000000000</f>
        <v>186.45418544174899</v>
      </c>
      <c r="U7422" s="1">
        <v>1.86454185441749E+16</v>
      </c>
      <c r="V7422">
        <v>152</v>
      </c>
      <c r="W7422">
        <v>96.4</v>
      </c>
    </row>
    <row r="7423" spans="1:23">
      <c r="A7423">
        <v>2017</v>
      </c>
      <c r="B7423">
        <v>44</v>
      </c>
      <c r="C7423" t="s">
        <v>23</v>
      </c>
      <c r="D7423" t="s">
        <v>17</v>
      </c>
      <c r="E7423" t="s">
        <v>18</v>
      </c>
      <c r="F7423" t="s">
        <v>35</v>
      </c>
      <c r="G7423" t="s">
        <v>39</v>
      </c>
      <c r="H7423" s="3">
        <v>15394.23</v>
      </c>
      <c r="I7423" t="s">
        <v>21</v>
      </c>
      <c r="J7423" t="s">
        <v>21</v>
      </c>
      <c r="K74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29.212299333683699</v>
      </c>
      <c r="L7423" s="5">
        <f>TablaDatos[[#This Row],[IMC_raw]]/1000000000000000</f>
        <v>29.212299333683699</v>
      </c>
      <c r="M7423" s="2">
        <v>2.92122993336837E+16</v>
      </c>
      <c r="N74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3" s="13">
        <f t="shared" si="115"/>
        <v>7422</v>
      </c>
      <c r="P7423" s="2" t="str">
        <f>IF(TablaDatos[[#This Row],[Diabetes]]=0,"No","Si")</f>
        <v>No</v>
      </c>
      <c r="Q7423">
        <v>0</v>
      </c>
      <c r="R7423">
        <f>TablaDatos[[#This Row],[Aux2]]/10000000000000</f>
        <v>2049.7703933832399</v>
      </c>
      <c r="S7423" s="1">
        <v>2.04977039338324E+16</v>
      </c>
      <c r="T7423" s="7">
        <f>TablaDatos[[#This Row],[Aux3]]/100000000000000</f>
        <v>239.531630702836</v>
      </c>
      <c r="U7423" s="1">
        <v>2.39531630702836E+16</v>
      </c>
      <c r="V7423">
        <v>155.19999999999999</v>
      </c>
      <c r="W7423">
        <v>87</v>
      </c>
    </row>
    <row r="7424" spans="1:23">
      <c r="A7424">
        <v>2017</v>
      </c>
      <c r="B7424">
        <v>54</v>
      </c>
      <c r="C7424" t="s">
        <v>23</v>
      </c>
      <c r="D7424" t="s">
        <v>29</v>
      </c>
      <c r="E7424" t="s">
        <v>18</v>
      </c>
      <c r="F7424" t="s">
        <v>19</v>
      </c>
      <c r="G7424" t="s">
        <v>20</v>
      </c>
      <c r="H7424" s="3">
        <v>16741.490000000002</v>
      </c>
      <c r="I7424" t="s">
        <v>19</v>
      </c>
      <c r="J7424" t="s">
        <v>18</v>
      </c>
      <c r="K74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29.200084659288201</v>
      </c>
      <c r="L7424" s="6">
        <f>TablaDatos[[#This Row],[IMC_raw]]/1000000000000000</f>
        <v>29.200084659288201</v>
      </c>
      <c r="M7424" s="2">
        <v>2.92000846592882E+16</v>
      </c>
      <c r="N74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4" s="13">
        <f t="shared" si="115"/>
        <v>7423</v>
      </c>
      <c r="P7424" s="2" t="str">
        <f>IF(TablaDatos[[#This Row],[Diabetes]]=0,"No","Si")</f>
        <v>No</v>
      </c>
      <c r="Q7424">
        <v>0</v>
      </c>
      <c r="R7424">
        <f>TablaDatos[[#This Row],[Aux2]]/10000000000000</f>
        <v>1556.6507560361399</v>
      </c>
      <c r="S7424" s="1">
        <v>1.55665075603614E+16</v>
      </c>
      <c r="T7424" s="7">
        <f>TablaDatos[[#This Row],[Aux3]]/100000000000000</f>
        <v>197.37367376628501</v>
      </c>
      <c r="U7424" s="1">
        <v>1.97373673766285E+16</v>
      </c>
      <c r="V7424">
        <v>132.4</v>
      </c>
      <c r="W7424">
        <v>92.7</v>
      </c>
    </row>
    <row r="7425" spans="1:23">
      <c r="A7425">
        <v>2017</v>
      </c>
      <c r="B7425">
        <v>62</v>
      </c>
      <c r="C7425" t="s">
        <v>16</v>
      </c>
      <c r="D7425" t="s">
        <v>72</v>
      </c>
      <c r="E7425" t="s">
        <v>21</v>
      </c>
      <c r="F7425" t="s">
        <v>19</v>
      </c>
      <c r="G7425" t="s">
        <v>28</v>
      </c>
      <c r="H7425" s="3">
        <v>17789.53</v>
      </c>
      <c r="I7425" t="s">
        <v>19</v>
      </c>
      <c r="J7425" t="s">
        <v>22</v>
      </c>
      <c r="K74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29.1964539701947</v>
      </c>
      <c r="L7425" s="5">
        <f>TablaDatos[[#This Row],[IMC_raw]]/1000000000000000</f>
        <v>29.1964539701947</v>
      </c>
      <c r="M7425" s="2">
        <v>2.91964539701947E+16</v>
      </c>
      <c r="N74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5" s="13">
        <f t="shared" si="115"/>
        <v>7424</v>
      </c>
      <c r="P7425" s="2" t="str">
        <f>IF(TablaDatos[[#This Row],[Diabetes]]=0,"No","Si")</f>
        <v>Si</v>
      </c>
      <c r="Q7425">
        <v>1</v>
      </c>
      <c r="R7425">
        <f>TablaDatos[[#This Row],[Aux2]]/10000000000000</f>
        <v>217.195393529944</v>
      </c>
      <c r="S7425" s="1">
        <v>2171953935299440</v>
      </c>
      <c r="T7425" s="7">
        <f>TablaDatos[[#This Row],[Aux3]]/100000000000000</f>
        <v>218.184575718459</v>
      </c>
      <c r="U7425" s="1">
        <v>2.18184575718459E+16</v>
      </c>
      <c r="V7425">
        <v>166.3</v>
      </c>
      <c r="W7425">
        <v>99.6</v>
      </c>
    </row>
    <row r="7426" spans="1:23">
      <c r="A7426">
        <v>2017</v>
      </c>
      <c r="B7426">
        <v>46</v>
      </c>
      <c r="C7426" t="s">
        <v>16</v>
      </c>
      <c r="D7426" t="s">
        <v>42</v>
      </c>
      <c r="E7426" t="s">
        <v>21</v>
      </c>
      <c r="F7426" t="s">
        <v>19</v>
      </c>
      <c r="G7426" t="s">
        <v>20</v>
      </c>
      <c r="H7426" s="3">
        <v>19295.55</v>
      </c>
      <c r="I7426" t="s">
        <v>19</v>
      </c>
      <c r="J7426" t="s">
        <v>19</v>
      </c>
      <c r="K74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29.1893476280387</v>
      </c>
      <c r="L7426" s="5">
        <f>TablaDatos[[#This Row],[IMC_raw]]/1000000000000000</f>
        <v>2.91893476280387</v>
      </c>
      <c r="M7426" s="2">
        <v>2918934762803870</v>
      </c>
      <c r="N74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6" s="13">
        <f t="shared" ref="O7426:O7489" si="116">O7425+1</f>
        <v>7425</v>
      </c>
      <c r="P7426" s="2" t="str">
        <f>IF(TablaDatos[[#This Row],[Diabetes]]=0,"No","Si")</f>
        <v>No</v>
      </c>
      <c r="Q7426">
        <v>0</v>
      </c>
      <c r="R7426">
        <f>TablaDatos[[#This Row],[Aux2]]/10000000000000</f>
        <v>2094.4746956322201</v>
      </c>
      <c r="S7426" s="1">
        <v>2.09447469563222E+16</v>
      </c>
      <c r="T7426" s="7">
        <f>TablaDatos[[#This Row],[Aux3]]/100000000000000</f>
        <v>244.61934759248501</v>
      </c>
      <c r="U7426" s="1">
        <v>2.44619347592485E+16</v>
      </c>
      <c r="V7426">
        <v>144.9</v>
      </c>
      <c r="W7426">
        <v>92.1</v>
      </c>
    </row>
    <row r="7427" spans="1:23">
      <c r="A7427">
        <v>2017</v>
      </c>
      <c r="B7427">
        <v>49</v>
      </c>
      <c r="C7427" t="s">
        <v>23</v>
      </c>
      <c r="D7427" t="s">
        <v>29</v>
      </c>
      <c r="E7427" t="s">
        <v>18</v>
      </c>
      <c r="F7427" t="s">
        <v>19</v>
      </c>
      <c r="G7427" t="s">
        <v>20</v>
      </c>
      <c r="H7427" s="3">
        <v>19539.169999999998</v>
      </c>
      <c r="I7427" t="s">
        <v>21</v>
      </c>
      <c r="J7427" t="s">
        <v>19</v>
      </c>
      <c r="K74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29.137820721349499</v>
      </c>
      <c r="L7427" s="5">
        <f>TablaDatos[[#This Row],[IMC_raw]]/1000000000000000</f>
        <v>2.9137820721349499</v>
      </c>
      <c r="M7427" s="2">
        <v>2913782072134950</v>
      </c>
      <c r="N74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7" s="13">
        <f t="shared" si="116"/>
        <v>7426</v>
      </c>
      <c r="P7427" s="2" t="str">
        <f>IF(TablaDatos[[#This Row],[Diabetes]]=0,"No","Si")</f>
        <v>No</v>
      </c>
      <c r="Q7427">
        <v>0</v>
      </c>
      <c r="R7427">
        <f>TablaDatos[[#This Row],[Aux2]]/10000000000000</f>
        <v>220.149403793548</v>
      </c>
      <c r="S7427" s="1">
        <v>2201494037935480</v>
      </c>
      <c r="T7427" s="7">
        <f>TablaDatos[[#This Row],[Aux3]]/100000000000000</f>
        <v>243.119219632084</v>
      </c>
      <c r="U7427" s="1">
        <v>2.43119219632084E+16</v>
      </c>
      <c r="V7427">
        <v>151.6</v>
      </c>
      <c r="W7427">
        <v>94.1</v>
      </c>
    </row>
    <row r="7428" spans="1:23">
      <c r="A7428">
        <v>2017</v>
      </c>
      <c r="B7428">
        <v>51</v>
      </c>
      <c r="C7428" t="s">
        <v>16</v>
      </c>
      <c r="D7428" t="s">
        <v>29</v>
      </c>
      <c r="E7428" t="s">
        <v>31</v>
      </c>
      <c r="F7428" t="s">
        <v>24</v>
      </c>
      <c r="G7428" t="s">
        <v>20</v>
      </c>
      <c r="H7428" s="3">
        <v>8994.24</v>
      </c>
      <c r="I7428" t="s">
        <v>21</v>
      </c>
      <c r="J7428" t="s">
        <v>19</v>
      </c>
      <c r="K74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29.136734464138701</v>
      </c>
      <c r="L7428" s="5">
        <f>TablaDatos[[#This Row],[IMC_raw]]/1000000000000000</f>
        <v>29.136734464138701</v>
      </c>
      <c r="M7428" s="2">
        <v>2.91367344641387E+16</v>
      </c>
      <c r="N74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8" s="13">
        <f t="shared" si="116"/>
        <v>7427</v>
      </c>
      <c r="P7428" s="2" t="str">
        <f>IF(TablaDatos[[#This Row],[Diabetes]]=0,"No","Si")</f>
        <v>No</v>
      </c>
      <c r="Q7428">
        <v>0</v>
      </c>
      <c r="R7428">
        <f>TablaDatos[[#This Row],[Aux2]]/10000000000000</f>
        <v>2194.2756803100901</v>
      </c>
      <c r="S7428" s="1">
        <v>2.19427568031009E+16</v>
      </c>
      <c r="T7428" s="7">
        <f>TablaDatos[[#This Row],[Aux3]]/100000000000000</f>
        <v>28.346850132687401</v>
      </c>
      <c r="U7428" s="1">
        <v>2834685013268740</v>
      </c>
      <c r="V7428">
        <v>154.5</v>
      </c>
      <c r="W7428">
        <v>97.5</v>
      </c>
    </row>
    <row r="7429" spans="1:23">
      <c r="A7429">
        <v>2017</v>
      </c>
      <c r="B7429">
        <v>68</v>
      </c>
      <c r="C7429" t="s">
        <v>23</v>
      </c>
      <c r="D7429" t="s">
        <v>30</v>
      </c>
      <c r="E7429" t="s">
        <v>18</v>
      </c>
      <c r="F7429" t="s">
        <v>19</v>
      </c>
      <c r="G7429" t="s">
        <v>25</v>
      </c>
      <c r="H7429" s="3">
        <v>15956.33</v>
      </c>
      <c r="I7429" t="s">
        <v>19</v>
      </c>
      <c r="J7429" t="s">
        <v>22</v>
      </c>
      <c r="K74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29.132854927367401</v>
      </c>
      <c r="L7429" s="6">
        <f>TablaDatos[[#This Row],[IMC_raw]]/1000000000000000</f>
        <v>29.132854927367401</v>
      </c>
      <c r="M7429" s="2">
        <v>2.91328549273674E+16</v>
      </c>
      <c r="N74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29" s="13">
        <f t="shared" si="116"/>
        <v>7428</v>
      </c>
      <c r="P7429" s="2" t="str">
        <f>IF(TablaDatos[[#This Row],[Diabetes]]=0,"No","Si")</f>
        <v>No</v>
      </c>
      <c r="Q7429">
        <v>0</v>
      </c>
      <c r="R7429">
        <f>TablaDatos[[#This Row],[Aux2]]/10000000000000</f>
        <v>1935.17159808121</v>
      </c>
      <c r="S7429" s="1">
        <v>1.93517159808121E+16</v>
      </c>
      <c r="T7429" s="7">
        <f>TablaDatos[[#This Row],[Aux3]]/100000000000000</f>
        <v>209.98960013972601</v>
      </c>
      <c r="U7429" s="1">
        <v>2.09989600139726E+16</v>
      </c>
      <c r="V7429">
        <v>151.1</v>
      </c>
      <c r="W7429">
        <v>91.7</v>
      </c>
    </row>
    <row r="7430" spans="1:23">
      <c r="A7430">
        <v>2017</v>
      </c>
      <c r="B7430">
        <v>52</v>
      </c>
      <c r="C7430" t="s">
        <v>23</v>
      </c>
      <c r="D7430" t="s">
        <v>17</v>
      </c>
      <c r="E7430" t="s">
        <v>18</v>
      </c>
      <c r="F7430" t="s">
        <v>35</v>
      </c>
      <c r="G7430" t="s">
        <v>20</v>
      </c>
      <c r="H7430" s="3">
        <v>29420.720000000001</v>
      </c>
      <c r="I7430" t="s">
        <v>19</v>
      </c>
      <c r="J7430" t="s">
        <v>22</v>
      </c>
      <c r="K74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29.132839459276099</v>
      </c>
      <c r="L7430" s="6">
        <f>TablaDatos[[#This Row],[IMC_raw]]/1000000000000000</f>
        <v>29.132839459276099</v>
      </c>
      <c r="M7430" s="2">
        <v>2.91328394592761E+16</v>
      </c>
      <c r="N74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0" s="13">
        <f t="shared" si="116"/>
        <v>7429</v>
      </c>
      <c r="P7430" s="2" t="str">
        <f>IF(TablaDatos[[#This Row],[Diabetes]]=0,"No","Si")</f>
        <v>No</v>
      </c>
      <c r="Q7430">
        <v>0</v>
      </c>
      <c r="R7430">
        <f>TablaDatos[[#This Row],[Aux2]]/10000000000000</f>
        <v>206.50845742850001</v>
      </c>
      <c r="S7430" s="1">
        <v>2065084574285000</v>
      </c>
      <c r="T7430" s="7">
        <f>TablaDatos[[#This Row],[Aux3]]/100000000000000</f>
        <v>181.521102368264</v>
      </c>
      <c r="U7430" s="1">
        <v>1.81521102368264E+16</v>
      </c>
      <c r="V7430">
        <v>137.4</v>
      </c>
      <c r="W7430">
        <v>89.7</v>
      </c>
    </row>
    <row r="7431" spans="1:23">
      <c r="A7431">
        <v>2017</v>
      </c>
      <c r="B7431">
        <v>66</v>
      </c>
      <c r="C7431" t="s">
        <v>23</v>
      </c>
      <c r="D7431" t="s">
        <v>29</v>
      </c>
      <c r="E7431" t="s">
        <v>19</v>
      </c>
      <c r="F7431" t="s">
        <v>19</v>
      </c>
      <c r="G7431" t="s">
        <v>25</v>
      </c>
      <c r="H7431" s="3">
        <v>12020.78</v>
      </c>
      <c r="I7431" t="s">
        <v>21</v>
      </c>
      <c r="J7431" t="s">
        <v>19</v>
      </c>
      <c r="K74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29.1251825595177</v>
      </c>
      <c r="L7431" s="6">
        <f>TablaDatos[[#This Row],[IMC_raw]]/1000000000000000</f>
        <v>29.1251825595177</v>
      </c>
      <c r="M7431" s="2">
        <v>2.91251825595177E+16</v>
      </c>
      <c r="N74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1" s="13">
        <f t="shared" si="116"/>
        <v>7430</v>
      </c>
      <c r="P7431" s="2" t="str">
        <f>IF(TablaDatos[[#This Row],[Diabetes]]=0,"No","Si")</f>
        <v>No</v>
      </c>
      <c r="Q7431">
        <v>0</v>
      </c>
      <c r="R7431">
        <f>TablaDatos[[#This Row],[Aux2]]/10000000000000</f>
        <v>2390.1719869851499</v>
      </c>
      <c r="S7431" s="1">
        <v>2.39017198698515E+16</v>
      </c>
      <c r="T7431" s="7">
        <f>TablaDatos[[#This Row],[Aux3]]/100000000000000</f>
        <v>238.73055070825501</v>
      </c>
      <c r="U7431" s="1">
        <v>2.38730550708255E+16</v>
      </c>
      <c r="V7431">
        <v>169.9</v>
      </c>
      <c r="W7431">
        <v>97.3</v>
      </c>
    </row>
    <row r="7432" spans="1:23">
      <c r="A7432">
        <v>2017</v>
      </c>
      <c r="B7432">
        <v>59</v>
      </c>
      <c r="C7432" t="s">
        <v>16</v>
      </c>
      <c r="D7432" t="s">
        <v>73</v>
      </c>
      <c r="E7432" t="s">
        <v>19</v>
      </c>
      <c r="F7432" t="s">
        <v>24</v>
      </c>
      <c r="G7432" t="s">
        <v>28</v>
      </c>
      <c r="H7432" s="3">
        <v>29434.89</v>
      </c>
      <c r="I7432" t="s">
        <v>21</v>
      </c>
      <c r="J7432" t="s">
        <v>21</v>
      </c>
      <c r="K74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29.0965699385516</v>
      </c>
      <c r="L7432" s="5">
        <f>TablaDatos[[#This Row],[IMC_raw]]/1000000000000000</f>
        <v>2.90965699385516</v>
      </c>
      <c r="M7432" s="2">
        <v>2909656993855160</v>
      </c>
      <c r="N74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2" s="13">
        <f t="shared" si="116"/>
        <v>7431</v>
      </c>
      <c r="P7432" s="2" t="str">
        <f>IF(TablaDatos[[#This Row],[Diabetes]]=0,"No","Si")</f>
        <v>No</v>
      </c>
      <c r="Q7432">
        <v>0</v>
      </c>
      <c r="R7432">
        <f>TablaDatos[[#This Row],[Aux2]]/10000000000000</f>
        <v>2226.34045226438</v>
      </c>
      <c r="S7432" s="1">
        <v>2.22634045226438E+16</v>
      </c>
      <c r="T7432" s="7">
        <f>TablaDatos[[#This Row],[Aux3]]/100000000000000</f>
        <v>25.055263356009601</v>
      </c>
      <c r="U7432" s="1">
        <v>2505526335600960</v>
      </c>
      <c r="V7432">
        <v>166.9</v>
      </c>
      <c r="W7432">
        <v>99.5</v>
      </c>
    </row>
    <row r="7433" spans="1:23">
      <c r="A7433">
        <v>2017</v>
      </c>
      <c r="B7433">
        <v>57</v>
      </c>
      <c r="C7433" t="s">
        <v>16</v>
      </c>
      <c r="D7433" t="s">
        <v>29</v>
      </c>
      <c r="E7433" t="s">
        <v>21</v>
      </c>
      <c r="F7433" t="s">
        <v>24</v>
      </c>
      <c r="G7433" t="s">
        <v>28</v>
      </c>
      <c r="H7433" s="3">
        <v>11422.69</v>
      </c>
      <c r="I7433" t="s">
        <v>21</v>
      </c>
      <c r="J7433" t="s">
        <v>19</v>
      </c>
      <c r="K74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29.037542836372801</v>
      </c>
      <c r="L7433" s="5">
        <f>TablaDatos[[#This Row],[IMC_raw]]/1000000000000000</f>
        <v>2.9037542836372801</v>
      </c>
      <c r="M7433" s="2">
        <v>2903754283637280</v>
      </c>
      <c r="N74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3" s="13">
        <f t="shared" si="116"/>
        <v>7432</v>
      </c>
      <c r="P7433" s="2" t="str">
        <f>IF(TablaDatos[[#This Row],[Diabetes]]=0,"No","Si")</f>
        <v>No</v>
      </c>
      <c r="Q7433">
        <v>0</v>
      </c>
      <c r="R7433">
        <f>TablaDatos[[#This Row],[Aux2]]/10000000000000</f>
        <v>2423.4412184256298</v>
      </c>
      <c r="S7433" s="1">
        <v>2.42344121842563E+16</v>
      </c>
      <c r="T7433" s="7">
        <f>TablaDatos[[#This Row],[Aux3]]/100000000000000</f>
        <v>27.2034201232036</v>
      </c>
      <c r="U7433" s="1">
        <v>2720342012320360</v>
      </c>
      <c r="V7433">
        <v>166</v>
      </c>
      <c r="W7433">
        <v>100.7</v>
      </c>
    </row>
    <row r="7434" spans="1:23">
      <c r="A7434">
        <v>2017</v>
      </c>
      <c r="B7434">
        <v>57</v>
      </c>
      <c r="C7434" t="s">
        <v>16</v>
      </c>
      <c r="D7434" t="s">
        <v>73</v>
      </c>
      <c r="E7434" t="s">
        <v>21</v>
      </c>
      <c r="F7434" t="s">
        <v>24</v>
      </c>
      <c r="G7434" t="s">
        <v>28</v>
      </c>
      <c r="H7434" s="3">
        <v>26446.94</v>
      </c>
      <c r="I7434" t="s">
        <v>21</v>
      </c>
      <c r="J7434" t="s">
        <v>18</v>
      </c>
      <c r="K74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29.027945875577</v>
      </c>
      <c r="L7434" s="6">
        <f>TablaDatos[[#This Row],[IMC_raw]]/1000000000000000</f>
        <v>29.027945875577</v>
      </c>
      <c r="M7434" s="2">
        <v>2.9027945875577E+16</v>
      </c>
      <c r="N74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4" s="13">
        <f t="shared" si="116"/>
        <v>7433</v>
      </c>
      <c r="P7434" s="2" t="str">
        <f>IF(TablaDatos[[#This Row],[Diabetes]]=0,"No","Si")</f>
        <v>No</v>
      </c>
      <c r="Q7434">
        <v>0</v>
      </c>
      <c r="R7434">
        <f>TablaDatos[[#This Row],[Aux2]]/10000000000000</f>
        <v>2084.5455780083898</v>
      </c>
      <c r="S7434" s="1">
        <v>2.08454557800839E+16</v>
      </c>
      <c r="T7434" s="7">
        <f>TablaDatos[[#This Row],[Aux3]]/100000000000000</f>
        <v>24.980754646709499</v>
      </c>
      <c r="U7434" s="1">
        <v>2498075464670950</v>
      </c>
      <c r="V7434">
        <v>156.80000000000001</v>
      </c>
      <c r="W7434">
        <v>97</v>
      </c>
    </row>
    <row r="7435" spans="1:23">
      <c r="A7435">
        <v>2017</v>
      </c>
      <c r="B7435">
        <v>61</v>
      </c>
      <c r="C7435" t="s">
        <v>23</v>
      </c>
      <c r="D7435" t="s">
        <v>29</v>
      </c>
      <c r="E7435" t="s">
        <v>18</v>
      </c>
      <c r="F7435" t="s">
        <v>24</v>
      </c>
      <c r="G7435" t="s">
        <v>28</v>
      </c>
      <c r="H7435" s="3">
        <v>10806.95</v>
      </c>
      <c r="I7435" t="s">
        <v>21</v>
      </c>
      <c r="J7435" t="s">
        <v>22</v>
      </c>
      <c r="K74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29.0031010172662</v>
      </c>
      <c r="L7435" s="6">
        <f>TablaDatos[[#This Row],[IMC_raw]]/1000000000000000</f>
        <v>29.0031010172662</v>
      </c>
      <c r="M7435" s="2">
        <v>2.90031010172662E+16</v>
      </c>
      <c r="N74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5" s="13">
        <f t="shared" si="116"/>
        <v>7434</v>
      </c>
      <c r="P7435" s="2" t="str">
        <f>IF(TablaDatos[[#This Row],[Diabetes]]=0,"No","Si")</f>
        <v>No</v>
      </c>
      <c r="Q7435">
        <v>0</v>
      </c>
      <c r="R7435">
        <f>TablaDatos[[#This Row],[Aux2]]/10000000000000</f>
        <v>2303.2153311842399</v>
      </c>
      <c r="S7435" s="1">
        <v>2.30321533118424E+16</v>
      </c>
      <c r="T7435" s="7">
        <f>TablaDatos[[#This Row],[Aux3]]/100000000000000</f>
        <v>248.372257065734</v>
      </c>
      <c r="U7435" s="1">
        <v>2.48372257065734E+16</v>
      </c>
      <c r="V7435">
        <v>151.69999999999999</v>
      </c>
      <c r="W7435">
        <v>91.8</v>
      </c>
    </row>
    <row r="7436" spans="1:23">
      <c r="A7436">
        <v>2017</v>
      </c>
      <c r="B7436">
        <v>54</v>
      </c>
      <c r="C7436" t="s">
        <v>23</v>
      </c>
      <c r="D7436" t="s">
        <v>74</v>
      </c>
      <c r="E7436" t="s">
        <v>19</v>
      </c>
      <c r="F7436" t="s">
        <v>35</v>
      </c>
      <c r="G7436" t="s">
        <v>20</v>
      </c>
      <c r="H7436" s="3">
        <v>28429.15</v>
      </c>
      <c r="I7436" t="s">
        <v>19</v>
      </c>
      <c r="J7436" t="s">
        <v>18</v>
      </c>
      <c r="K74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28.995152490811801</v>
      </c>
      <c r="L7436" s="5">
        <f>TablaDatos[[#This Row],[IMC_raw]]/1000000000000000</f>
        <v>28.995152490811801</v>
      </c>
      <c r="M7436" s="2">
        <v>2.89951524908118E+16</v>
      </c>
      <c r="N74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6" s="13">
        <f t="shared" si="116"/>
        <v>7435</v>
      </c>
      <c r="P7436" s="2" t="str">
        <f>IF(TablaDatos[[#This Row],[Diabetes]]=0,"No","Si")</f>
        <v>No</v>
      </c>
      <c r="Q7436">
        <v>0</v>
      </c>
      <c r="R7436">
        <f>TablaDatos[[#This Row],[Aux2]]/10000000000000</f>
        <v>21.280531585352701</v>
      </c>
      <c r="S7436" s="1">
        <v>212805315853527</v>
      </c>
      <c r="T7436" s="7">
        <f>TablaDatos[[#This Row],[Aux3]]/100000000000000</f>
        <v>254.22233968826799</v>
      </c>
      <c r="U7436" s="1">
        <v>2.54222339688268E+16</v>
      </c>
      <c r="V7436">
        <v>145.30000000000001</v>
      </c>
      <c r="W7436">
        <v>92.4</v>
      </c>
    </row>
    <row r="7437" spans="1:23">
      <c r="A7437">
        <v>2017</v>
      </c>
      <c r="B7437">
        <v>49</v>
      </c>
      <c r="C7437" t="s">
        <v>16</v>
      </c>
      <c r="D7437" t="s">
        <v>27</v>
      </c>
      <c r="E7437" t="s">
        <v>18</v>
      </c>
      <c r="F7437" t="s">
        <v>19</v>
      </c>
      <c r="G7437" t="s">
        <v>20</v>
      </c>
      <c r="H7437" s="3">
        <v>18585.080000000002</v>
      </c>
      <c r="I7437" t="s">
        <v>21</v>
      </c>
      <c r="J7437" t="s">
        <v>22</v>
      </c>
      <c r="K74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28.989318711966099</v>
      </c>
      <c r="L7437" s="6">
        <f>TablaDatos[[#This Row],[IMC_raw]]/1000000000000000</f>
        <v>2.8989318711966101</v>
      </c>
      <c r="M7437" s="2">
        <v>2898931871196610</v>
      </c>
      <c r="N74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7" s="13">
        <f t="shared" si="116"/>
        <v>7436</v>
      </c>
      <c r="P7437" s="2" t="str">
        <f>IF(TablaDatos[[#This Row],[Diabetes]]=0,"No","Si")</f>
        <v>No</v>
      </c>
      <c r="Q7437">
        <v>0</v>
      </c>
      <c r="R7437">
        <f>TablaDatos[[#This Row],[Aux2]]/10000000000000</f>
        <v>2161.70556917662</v>
      </c>
      <c r="S7437" s="1">
        <v>2.16170556917662E+16</v>
      </c>
      <c r="T7437" s="7">
        <f>TablaDatos[[#This Row],[Aux3]]/100000000000000</f>
        <v>248.62237191511599</v>
      </c>
      <c r="U7437" s="1">
        <v>2.48622371915116E+16</v>
      </c>
      <c r="V7437">
        <v>144.1</v>
      </c>
      <c r="W7437">
        <v>93.6</v>
      </c>
    </row>
    <row r="7438" spans="1:23">
      <c r="A7438">
        <v>2017</v>
      </c>
      <c r="B7438">
        <v>52</v>
      </c>
      <c r="C7438" t="s">
        <v>23</v>
      </c>
      <c r="D7438" t="s">
        <v>29</v>
      </c>
      <c r="E7438" t="s">
        <v>19</v>
      </c>
      <c r="F7438" t="s">
        <v>35</v>
      </c>
      <c r="G7438" t="s">
        <v>20</v>
      </c>
      <c r="H7438" s="3">
        <v>19771.64</v>
      </c>
      <c r="I7438" t="s">
        <v>19</v>
      </c>
      <c r="J7438" t="s">
        <v>18</v>
      </c>
      <c r="K74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28.976329018120101</v>
      </c>
      <c r="L7438" s="5">
        <f>TablaDatos[[#This Row],[IMC_raw]]/1000000000000000</f>
        <v>28.976329018120101</v>
      </c>
      <c r="M7438" s="2">
        <v>2.89763290181201E+16</v>
      </c>
      <c r="N74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8" s="13">
        <f t="shared" si="116"/>
        <v>7437</v>
      </c>
      <c r="P7438" s="2" t="str">
        <f>IF(TablaDatos[[#This Row],[Diabetes]]=0,"No","Si")</f>
        <v>No</v>
      </c>
      <c r="Q7438">
        <v>0</v>
      </c>
      <c r="R7438">
        <f>TablaDatos[[#This Row],[Aux2]]/10000000000000</f>
        <v>214.66050484416701</v>
      </c>
      <c r="S7438" s="1">
        <v>2146605048441670</v>
      </c>
      <c r="T7438" s="7">
        <f>TablaDatos[[#This Row],[Aux3]]/100000000000000</f>
        <v>21.070434231154199</v>
      </c>
      <c r="U7438" s="1">
        <v>2107043423115420</v>
      </c>
      <c r="V7438">
        <v>154.6</v>
      </c>
      <c r="W7438">
        <v>94.2</v>
      </c>
    </row>
    <row r="7439" spans="1:23">
      <c r="A7439">
        <v>2017</v>
      </c>
      <c r="B7439">
        <v>59</v>
      </c>
      <c r="C7439" t="s">
        <v>23</v>
      </c>
      <c r="D7439" t="s">
        <v>72</v>
      </c>
      <c r="E7439" t="s">
        <v>18</v>
      </c>
      <c r="F7439" t="s">
        <v>24</v>
      </c>
      <c r="G7439" t="s">
        <v>28</v>
      </c>
      <c r="H7439" s="3">
        <v>23445.8</v>
      </c>
      <c r="I7439" t="s">
        <v>19</v>
      </c>
      <c r="J7439" t="s">
        <v>18</v>
      </c>
      <c r="K74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28.960226429345099</v>
      </c>
      <c r="L7439" s="5">
        <f>TablaDatos[[#This Row],[IMC_raw]]/1000000000000000</f>
        <v>28.960226429345099</v>
      </c>
      <c r="M7439" s="2">
        <v>2.89602264293451E+16</v>
      </c>
      <c r="N74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39" s="13">
        <f t="shared" si="116"/>
        <v>7438</v>
      </c>
      <c r="P7439" s="2" t="str">
        <f>IF(TablaDatos[[#This Row],[Diabetes]]=0,"No","Si")</f>
        <v>No</v>
      </c>
      <c r="Q7439">
        <v>0</v>
      </c>
      <c r="R7439">
        <f>TablaDatos[[#This Row],[Aux2]]/10000000000000</f>
        <v>2019.4031569163301</v>
      </c>
      <c r="S7439" s="1">
        <v>2.01940315691633E+16</v>
      </c>
      <c r="T7439" s="7">
        <f>TablaDatos[[#This Row],[Aux3]]/100000000000000</f>
        <v>199.938240022538</v>
      </c>
      <c r="U7439" s="1">
        <v>1.99938240022538E+16</v>
      </c>
      <c r="V7439">
        <v>153.19999999999999</v>
      </c>
      <c r="W7439">
        <v>96.6</v>
      </c>
    </row>
    <row r="7440" spans="1:23">
      <c r="A7440">
        <v>2017</v>
      </c>
      <c r="B7440">
        <v>46</v>
      </c>
      <c r="C7440" t="s">
        <v>16</v>
      </c>
      <c r="D7440" t="s">
        <v>73</v>
      </c>
      <c r="E7440" t="s">
        <v>18</v>
      </c>
      <c r="F7440" t="s">
        <v>19</v>
      </c>
      <c r="G7440" t="s">
        <v>20</v>
      </c>
      <c r="H7440" s="3">
        <v>37109.89</v>
      </c>
      <c r="I7440" t="s">
        <v>19</v>
      </c>
      <c r="J7440" t="s">
        <v>18</v>
      </c>
      <c r="K74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28.897102587640099</v>
      </c>
      <c r="L7440" s="5">
        <f>TablaDatos[[#This Row],[IMC_raw]]/1000000000000000</f>
        <v>28.897102587640099</v>
      </c>
      <c r="M7440" s="2">
        <v>2.88971025876401E+16</v>
      </c>
      <c r="N74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0" s="13">
        <f t="shared" si="116"/>
        <v>7439</v>
      </c>
      <c r="P7440" s="2" t="str">
        <f>IF(TablaDatos[[#This Row],[Diabetes]]=0,"No","Si")</f>
        <v>No</v>
      </c>
      <c r="Q7440">
        <v>0</v>
      </c>
      <c r="R7440">
        <f>TablaDatos[[#This Row],[Aux2]]/10000000000000</f>
        <v>2011.8704773780501</v>
      </c>
      <c r="S7440" s="1">
        <v>2.01187047737805E+16</v>
      </c>
      <c r="T7440" s="7">
        <f>TablaDatos[[#This Row],[Aux3]]/100000000000000</f>
        <v>22.730756504031699</v>
      </c>
      <c r="U7440" s="1">
        <v>2273075650403170</v>
      </c>
      <c r="V7440">
        <v>147.19999999999999</v>
      </c>
      <c r="W7440">
        <v>86.7</v>
      </c>
    </row>
    <row r="7441" spans="1:23">
      <c r="A7441">
        <v>2017</v>
      </c>
      <c r="B7441">
        <v>50</v>
      </c>
      <c r="C7441" t="s">
        <v>16</v>
      </c>
      <c r="D7441" t="s">
        <v>36</v>
      </c>
      <c r="E7441" t="s">
        <v>18</v>
      </c>
      <c r="F7441" t="s">
        <v>24</v>
      </c>
      <c r="G7441" t="s">
        <v>20</v>
      </c>
      <c r="H7441" s="3">
        <v>14995.53</v>
      </c>
      <c r="I7441" t="s">
        <v>21</v>
      </c>
      <c r="J7441" t="s">
        <v>18</v>
      </c>
      <c r="K74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28.893780453649899</v>
      </c>
      <c r="L7441" s="6">
        <f>TablaDatos[[#This Row],[IMC_raw]]/1000000000000000</f>
        <v>28.893780453649899</v>
      </c>
      <c r="M7441" s="2">
        <v>2.88937804536499E+16</v>
      </c>
      <c r="N74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1" s="13">
        <f t="shared" si="116"/>
        <v>7440</v>
      </c>
      <c r="P7441" s="2" t="str">
        <f>IF(TablaDatos[[#This Row],[Diabetes]]=0,"No","Si")</f>
        <v>Si</v>
      </c>
      <c r="Q7441">
        <v>1</v>
      </c>
      <c r="R7441">
        <f>TablaDatos[[#This Row],[Aux2]]/10000000000000</f>
        <v>2536.3704216107299</v>
      </c>
      <c r="S7441" s="1">
        <v>2.53637042161073E+16</v>
      </c>
      <c r="T7441" s="7">
        <f>TablaDatos[[#This Row],[Aux3]]/100000000000000</f>
        <v>295.86250509549097</v>
      </c>
      <c r="U7441" s="1">
        <v>2.95862505095491E+16</v>
      </c>
      <c r="V7441">
        <v>155.9</v>
      </c>
      <c r="W7441">
        <v>98.4</v>
      </c>
    </row>
    <row r="7442" spans="1:23">
      <c r="A7442">
        <v>2017</v>
      </c>
      <c r="B7442">
        <v>53</v>
      </c>
      <c r="C7442" t="s">
        <v>23</v>
      </c>
      <c r="D7442" t="s">
        <v>42</v>
      </c>
      <c r="E7442" t="s">
        <v>18</v>
      </c>
      <c r="F7442" t="s">
        <v>19</v>
      </c>
      <c r="G7442" t="s">
        <v>20</v>
      </c>
      <c r="H7442" s="3">
        <v>16967.36</v>
      </c>
      <c r="I7442" t="s">
        <v>21</v>
      </c>
      <c r="J7442" t="s">
        <v>22</v>
      </c>
      <c r="K74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28.880454539694998</v>
      </c>
      <c r="L7442" s="5">
        <f>TablaDatos[[#This Row],[IMC_raw]]/1000000000000000</f>
        <v>28.880454539694998</v>
      </c>
      <c r="M7442" s="2">
        <v>2.8880454539695E+16</v>
      </c>
      <c r="N74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2" s="13">
        <f t="shared" si="116"/>
        <v>7441</v>
      </c>
      <c r="P7442" s="2" t="str">
        <f>IF(TablaDatos[[#This Row],[Diabetes]]=0,"No","Si")</f>
        <v>Si</v>
      </c>
      <c r="Q7442">
        <v>1</v>
      </c>
      <c r="R7442">
        <f>TablaDatos[[#This Row],[Aux2]]/10000000000000</f>
        <v>2225.5433724039699</v>
      </c>
      <c r="S7442" s="1">
        <v>2.22554337240397E+16</v>
      </c>
      <c r="T7442" s="7">
        <f>TablaDatos[[#This Row],[Aux3]]/100000000000000</f>
        <v>22.274654334488002</v>
      </c>
      <c r="U7442" s="1">
        <v>2227465433448800</v>
      </c>
      <c r="V7442">
        <v>154.9</v>
      </c>
      <c r="W7442">
        <v>91</v>
      </c>
    </row>
    <row r="7443" spans="1:23">
      <c r="A7443">
        <v>2017</v>
      </c>
      <c r="B7443">
        <v>71</v>
      </c>
      <c r="C7443" t="s">
        <v>23</v>
      </c>
      <c r="D7443" t="s">
        <v>17</v>
      </c>
      <c r="E7443" t="s">
        <v>18</v>
      </c>
      <c r="F7443" t="s">
        <v>19</v>
      </c>
      <c r="G7443" t="s">
        <v>25</v>
      </c>
      <c r="H7443" s="3">
        <v>20536.32</v>
      </c>
      <c r="I7443" t="s">
        <v>19</v>
      </c>
      <c r="J7443" t="s">
        <v>22</v>
      </c>
      <c r="K74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28.861631004474201</v>
      </c>
      <c r="L7443" s="6">
        <f>TablaDatos[[#This Row],[IMC_raw]]/1000000000000000</f>
        <v>28.861631004474201</v>
      </c>
      <c r="M7443" s="2">
        <v>2.88616310044742E+16</v>
      </c>
      <c r="N74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3" s="13">
        <f t="shared" si="116"/>
        <v>7442</v>
      </c>
      <c r="P7443" s="2" t="str">
        <f>IF(TablaDatos[[#This Row],[Diabetes]]=0,"No","Si")</f>
        <v>No</v>
      </c>
      <c r="Q7443">
        <v>0</v>
      </c>
      <c r="R7443">
        <f>TablaDatos[[#This Row],[Aux2]]/10000000000000</f>
        <v>1925.6821371123101</v>
      </c>
      <c r="S7443" s="1">
        <v>1.92568213711231E+16</v>
      </c>
      <c r="T7443" s="7">
        <f>TablaDatos[[#This Row],[Aux3]]/100000000000000</f>
        <v>168.25763442457</v>
      </c>
      <c r="U7443" s="1">
        <v>1.6825763442457E+16</v>
      </c>
      <c r="V7443">
        <v>165.9</v>
      </c>
      <c r="W7443">
        <v>101.8</v>
      </c>
    </row>
    <row r="7444" spans="1:23">
      <c r="A7444">
        <v>2017</v>
      </c>
      <c r="B7444">
        <v>57</v>
      </c>
      <c r="C7444" t="s">
        <v>16</v>
      </c>
      <c r="D7444" t="s">
        <v>26</v>
      </c>
      <c r="E7444" t="s">
        <v>31</v>
      </c>
      <c r="F7444" t="s">
        <v>24</v>
      </c>
      <c r="G7444" t="s">
        <v>28</v>
      </c>
      <c r="H7444" s="3">
        <v>15724.55</v>
      </c>
      <c r="I7444" t="s">
        <v>19</v>
      </c>
      <c r="J7444" t="s">
        <v>19</v>
      </c>
      <c r="K74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28.848928112135901</v>
      </c>
      <c r="L7444" s="5">
        <f>TablaDatos[[#This Row],[IMC_raw]]/1000000000000000</f>
        <v>28.848928112135901</v>
      </c>
      <c r="M7444" s="2">
        <v>2.88489281121359E+16</v>
      </c>
      <c r="N74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4" s="13">
        <f t="shared" si="116"/>
        <v>7443</v>
      </c>
      <c r="P7444" s="2" t="str">
        <f>IF(TablaDatos[[#This Row],[Diabetes]]=0,"No","Si")</f>
        <v>No</v>
      </c>
      <c r="Q7444">
        <v>0</v>
      </c>
      <c r="R7444">
        <f>TablaDatos[[#This Row],[Aux2]]/10000000000000</f>
        <v>2059.3110567860199</v>
      </c>
      <c r="S7444" s="1">
        <v>2.05931105678602E+16</v>
      </c>
      <c r="T7444" s="7">
        <f>TablaDatos[[#This Row],[Aux3]]/100000000000000</f>
        <v>231.83153265384601</v>
      </c>
      <c r="U7444" s="1">
        <v>2.31831532653846E+16</v>
      </c>
      <c r="V7444">
        <v>164.4</v>
      </c>
      <c r="W7444">
        <v>98.3</v>
      </c>
    </row>
    <row r="7445" spans="1:23">
      <c r="A7445">
        <v>2017</v>
      </c>
      <c r="B7445">
        <v>54</v>
      </c>
      <c r="C7445" t="s">
        <v>23</v>
      </c>
      <c r="D7445" t="s">
        <v>72</v>
      </c>
      <c r="E7445" t="s">
        <v>18</v>
      </c>
      <c r="F7445" t="s">
        <v>24</v>
      </c>
      <c r="G7445" t="s">
        <v>20</v>
      </c>
      <c r="H7445" s="3">
        <v>22584.03</v>
      </c>
      <c r="I7445" t="s">
        <v>19</v>
      </c>
      <c r="J7445" t="s">
        <v>22</v>
      </c>
      <c r="K74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28.812578980013502</v>
      </c>
      <c r="L7445" s="5">
        <f>TablaDatos[[#This Row],[IMC_raw]]/1000000000000000</f>
        <v>28.812578980013502</v>
      </c>
      <c r="M7445" s="2">
        <v>2.88125789800135E+16</v>
      </c>
      <c r="N74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5" s="13">
        <f t="shared" si="116"/>
        <v>7444</v>
      </c>
      <c r="P7445" s="2" t="str">
        <f>IF(TablaDatos[[#This Row],[Diabetes]]=0,"No","Si")</f>
        <v>No</v>
      </c>
      <c r="Q7445">
        <v>0</v>
      </c>
      <c r="R7445">
        <f>TablaDatos[[#This Row],[Aux2]]/10000000000000</f>
        <v>219.63036167362901</v>
      </c>
      <c r="S7445" s="1">
        <v>2196303616736290</v>
      </c>
      <c r="T7445" s="7">
        <f>TablaDatos[[#This Row],[Aux3]]/100000000000000</f>
        <v>211.046920438906</v>
      </c>
      <c r="U7445" s="1">
        <v>2.11046920438906E+16</v>
      </c>
      <c r="V7445">
        <v>131.19999999999999</v>
      </c>
      <c r="W7445">
        <v>83.1</v>
      </c>
    </row>
    <row r="7446" spans="1:23">
      <c r="A7446">
        <v>2017</v>
      </c>
      <c r="B7446">
        <v>62</v>
      </c>
      <c r="C7446" t="s">
        <v>23</v>
      </c>
      <c r="D7446" t="s">
        <v>42</v>
      </c>
      <c r="E7446" t="s">
        <v>18</v>
      </c>
      <c r="F7446" t="s">
        <v>40</v>
      </c>
      <c r="G7446" t="s">
        <v>28</v>
      </c>
      <c r="H7446" s="3">
        <v>16076.78</v>
      </c>
      <c r="I7446" t="s">
        <v>21</v>
      </c>
      <c r="J7446" t="s">
        <v>19</v>
      </c>
      <c r="K74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28.7937920844996</v>
      </c>
      <c r="L7446" s="5">
        <f>TablaDatos[[#This Row],[IMC_raw]]/1000000000000000</f>
        <v>28.7937920844996</v>
      </c>
      <c r="M7446" s="2">
        <v>2.87937920844996E+16</v>
      </c>
      <c r="N74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6" s="13">
        <f t="shared" si="116"/>
        <v>7445</v>
      </c>
      <c r="P7446" s="2" t="str">
        <f>IF(TablaDatos[[#This Row],[Diabetes]]=0,"No","Si")</f>
        <v>No</v>
      </c>
      <c r="Q7446">
        <v>0</v>
      </c>
      <c r="R7446">
        <f>TablaDatos[[#This Row],[Aux2]]/10000000000000</f>
        <v>1891.2980756981301</v>
      </c>
      <c r="S7446" s="1">
        <v>1.89129807569813E+16</v>
      </c>
      <c r="T7446" s="7">
        <f>TablaDatos[[#This Row],[Aux3]]/100000000000000</f>
        <v>195.26341973905701</v>
      </c>
      <c r="U7446" s="1">
        <v>1.95263419739057E+16</v>
      </c>
      <c r="V7446">
        <v>155</v>
      </c>
      <c r="W7446">
        <v>90.3</v>
      </c>
    </row>
    <row r="7447" spans="1:23">
      <c r="A7447">
        <v>2017</v>
      </c>
      <c r="B7447">
        <v>56</v>
      </c>
      <c r="C7447" t="s">
        <v>16</v>
      </c>
      <c r="D7447" t="s">
        <v>71</v>
      </c>
      <c r="E7447" t="s">
        <v>18</v>
      </c>
      <c r="F7447" t="s">
        <v>19</v>
      </c>
      <c r="G7447" t="s">
        <v>28</v>
      </c>
      <c r="H7447" s="3">
        <v>29037.18</v>
      </c>
      <c r="I7447" t="s">
        <v>19</v>
      </c>
      <c r="J7447" t="s">
        <v>19</v>
      </c>
      <c r="K74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28.791468668408999</v>
      </c>
      <c r="L7447" s="6">
        <f>TablaDatos[[#This Row],[IMC_raw]]/1000000000000000</f>
        <v>28.791468668408999</v>
      </c>
      <c r="M7447" s="2">
        <v>2.8791468668409E+16</v>
      </c>
      <c r="N74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7" s="13">
        <f t="shared" si="116"/>
        <v>7446</v>
      </c>
      <c r="P7447" s="2" t="str">
        <f>IF(TablaDatos[[#This Row],[Diabetes]]=0,"No","Si")</f>
        <v>No</v>
      </c>
      <c r="Q7447">
        <v>0</v>
      </c>
      <c r="R7447">
        <f>TablaDatos[[#This Row],[Aux2]]/10000000000000</f>
        <v>2194.3229460061898</v>
      </c>
      <c r="S7447" s="1">
        <v>2.19432294600619E+16</v>
      </c>
      <c r="T7447" s="7">
        <f>TablaDatos[[#This Row],[Aux3]]/100000000000000</f>
        <v>226.076546562235</v>
      </c>
      <c r="U7447" s="1">
        <v>2.26076546562235E+16</v>
      </c>
      <c r="V7447">
        <v>159.5</v>
      </c>
      <c r="W7447">
        <v>95.6</v>
      </c>
    </row>
    <row r="7448" spans="1:23">
      <c r="A7448">
        <v>2017</v>
      </c>
      <c r="B7448">
        <v>59</v>
      </c>
      <c r="C7448" t="s">
        <v>23</v>
      </c>
      <c r="D7448" t="s">
        <v>42</v>
      </c>
      <c r="E7448" t="s">
        <v>21</v>
      </c>
      <c r="F7448" t="s">
        <v>24</v>
      </c>
      <c r="G7448" t="s">
        <v>28</v>
      </c>
      <c r="H7448" s="3">
        <v>18424.080000000002</v>
      </c>
      <c r="I7448" t="s">
        <v>21</v>
      </c>
      <c r="J7448" t="s">
        <v>18</v>
      </c>
      <c r="K74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28.779236031474401</v>
      </c>
      <c r="L7448" s="6">
        <f>TablaDatos[[#This Row],[IMC_raw]]/1000000000000000</f>
        <v>28.779236031474401</v>
      </c>
      <c r="M7448" s="2">
        <v>2.87792360314744E+16</v>
      </c>
      <c r="N74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8" s="13">
        <f t="shared" si="116"/>
        <v>7447</v>
      </c>
      <c r="P7448" s="2" t="str">
        <f>IF(TablaDatos[[#This Row],[Diabetes]]=0,"No","Si")</f>
        <v>No</v>
      </c>
      <c r="Q7448">
        <v>0</v>
      </c>
      <c r="R7448">
        <f>TablaDatos[[#This Row],[Aux2]]/10000000000000</f>
        <v>232.502563814176</v>
      </c>
      <c r="S7448" s="1">
        <v>2325025638141760</v>
      </c>
      <c r="T7448" s="7">
        <f>TablaDatos[[#This Row],[Aux3]]/100000000000000</f>
        <v>253.686475657057</v>
      </c>
      <c r="U7448" s="1">
        <v>2.53686475657057E+16</v>
      </c>
      <c r="V7448">
        <v>160.69999999999999</v>
      </c>
      <c r="W7448">
        <v>93.1</v>
      </c>
    </row>
    <row r="7449" spans="1:23">
      <c r="A7449">
        <v>2017</v>
      </c>
      <c r="B7449">
        <v>49</v>
      </c>
      <c r="C7449" t="s">
        <v>16</v>
      </c>
      <c r="D7449" t="s">
        <v>30</v>
      </c>
      <c r="E7449" t="s">
        <v>18</v>
      </c>
      <c r="F7449" t="s">
        <v>40</v>
      </c>
      <c r="G7449" t="s">
        <v>20</v>
      </c>
      <c r="H7449" s="3">
        <v>17944.27</v>
      </c>
      <c r="I7449" t="s">
        <v>19</v>
      </c>
      <c r="J7449" t="s">
        <v>18</v>
      </c>
      <c r="K74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28.7778764357131</v>
      </c>
      <c r="L7449" s="6">
        <f>TablaDatos[[#This Row],[IMC_raw]]/1000000000000000</f>
        <v>2.8777876435713101</v>
      </c>
      <c r="M7449" s="2">
        <v>2877787643571310</v>
      </c>
      <c r="N74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49" s="13">
        <f t="shared" si="116"/>
        <v>7448</v>
      </c>
      <c r="P7449" s="2" t="str">
        <f>IF(TablaDatos[[#This Row],[Diabetes]]=0,"No","Si")</f>
        <v>No</v>
      </c>
      <c r="Q7449">
        <v>0</v>
      </c>
      <c r="R7449">
        <f>TablaDatos[[#This Row],[Aux2]]/10000000000000</f>
        <v>1972.8122978414999</v>
      </c>
      <c r="S7449" s="1">
        <v>1.9728122978415E+16</v>
      </c>
      <c r="T7449" s="7">
        <f>TablaDatos[[#This Row],[Aux3]]/100000000000000</f>
        <v>174.37828255984701</v>
      </c>
      <c r="U7449" s="1">
        <v>1.74378282559847E+16</v>
      </c>
      <c r="V7449">
        <v>151.69999999999999</v>
      </c>
      <c r="W7449">
        <v>88.1</v>
      </c>
    </row>
    <row r="7450" spans="1:23">
      <c r="A7450">
        <v>2017</v>
      </c>
      <c r="B7450">
        <v>59</v>
      </c>
      <c r="C7450" t="s">
        <v>16</v>
      </c>
      <c r="D7450" t="s">
        <v>36</v>
      </c>
      <c r="E7450" t="s">
        <v>18</v>
      </c>
      <c r="F7450" t="s">
        <v>35</v>
      </c>
      <c r="G7450" t="s">
        <v>28</v>
      </c>
      <c r="H7450" s="3">
        <v>13427.39</v>
      </c>
      <c r="I7450" t="s">
        <v>21</v>
      </c>
      <c r="J7450" t="s">
        <v>18</v>
      </c>
      <c r="K74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28.7660494492706</v>
      </c>
      <c r="L7450" s="6">
        <f>TablaDatos[[#This Row],[IMC_raw]]/1000000000000000</f>
        <v>28.7660494492706</v>
      </c>
      <c r="M7450" s="2">
        <v>2.87660494492706E+16</v>
      </c>
      <c r="N74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0" s="13">
        <f t="shared" si="116"/>
        <v>7449</v>
      </c>
      <c r="P7450" s="2" t="str">
        <f>IF(TablaDatos[[#This Row],[Diabetes]]=0,"No","Si")</f>
        <v>No</v>
      </c>
      <c r="Q7450">
        <v>0</v>
      </c>
      <c r="R7450">
        <f>TablaDatos[[#This Row],[Aux2]]/10000000000000</f>
        <v>2235.3037781750099</v>
      </c>
      <c r="S7450" s="1">
        <v>2.23530377817501E+16</v>
      </c>
      <c r="T7450" s="7">
        <f>TablaDatos[[#This Row],[Aux3]]/100000000000000</f>
        <v>241.31872080233299</v>
      </c>
      <c r="U7450" s="1">
        <v>2.41318720802333E+16</v>
      </c>
      <c r="V7450">
        <v>166.9</v>
      </c>
      <c r="W7450">
        <v>92.4</v>
      </c>
    </row>
    <row r="7451" spans="1:23">
      <c r="A7451">
        <v>2017</v>
      </c>
      <c r="B7451">
        <v>45</v>
      </c>
      <c r="C7451" t="s">
        <v>23</v>
      </c>
      <c r="D7451" t="s">
        <v>17</v>
      </c>
      <c r="E7451" t="s">
        <v>18</v>
      </c>
      <c r="F7451" t="s">
        <v>35</v>
      </c>
      <c r="G7451" t="s">
        <v>20</v>
      </c>
      <c r="H7451" s="3">
        <v>22212.92</v>
      </c>
      <c r="I7451" t="s">
        <v>19</v>
      </c>
      <c r="J7451" t="s">
        <v>22</v>
      </c>
      <c r="K74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28.7651979189577</v>
      </c>
      <c r="L7451" s="5">
        <f>TablaDatos[[#This Row],[IMC_raw]]/1000000000000000</f>
        <v>28.7651979189577</v>
      </c>
      <c r="M7451" s="2">
        <v>2.87651979189577E+16</v>
      </c>
      <c r="N74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1" s="13">
        <f t="shared" si="116"/>
        <v>7450</v>
      </c>
      <c r="P7451" s="2" t="str">
        <f>IF(TablaDatos[[#This Row],[Diabetes]]=0,"No","Si")</f>
        <v>No</v>
      </c>
      <c r="Q7451">
        <v>0</v>
      </c>
      <c r="R7451">
        <f>TablaDatos[[#This Row],[Aux2]]/10000000000000</f>
        <v>179.05510605962701</v>
      </c>
      <c r="S7451" s="1">
        <v>1790551060596270</v>
      </c>
      <c r="T7451" s="7">
        <f>TablaDatos[[#This Row],[Aux3]]/100000000000000</f>
        <v>202.642382141653</v>
      </c>
      <c r="U7451" s="1">
        <v>2.02642382141653E+16</v>
      </c>
      <c r="V7451">
        <v>133.80000000000001</v>
      </c>
      <c r="W7451">
        <v>83.6</v>
      </c>
    </row>
    <row r="7452" spans="1:23">
      <c r="A7452">
        <v>2017</v>
      </c>
      <c r="B7452">
        <v>62</v>
      </c>
      <c r="C7452" t="s">
        <v>16</v>
      </c>
      <c r="D7452" t="s">
        <v>73</v>
      </c>
      <c r="E7452" t="s">
        <v>18</v>
      </c>
      <c r="F7452" t="s">
        <v>24</v>
      </c>
      <c r="G7452" t="s">
        <v>28</v>
      </c>
      <c r="H7452" s="3">
        <v>18177.98</v>
      </c>
      <c r="I7452" t="s">
        <v>19</v>
      </c>
      <c r="J7452" t="s">
        <v>22</v>
      </c>
      <c r="K74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28.7634055755594</v>
      </c>
      <c r="L7452" s="5">
        <f>TablaDatos[[#This Row],[IMC_raw]]/1000000000000000</f>
        <v>2.87634055755594</v>
      </c>
      <c r="M7452" s="2">
        <v>2876340557555940</v>
      </c>
      <c r="N74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2" s="13">
        <f t="shared" si="116"/>
        <v>7451</v>
      </c>
      <c r="P7452" s="2" t="str">
        <f>IF(TablaDatos[[#This Row],[Diabetes]]=0,"No","Si")</f>
        <v>No</v>
      </c>
      <c r="Q7452">
        <v>0</v>
      </c>
      <c r="R7452">
        <f>TablaDatos[[#This Row],[Aux2]]/10000000000000</f>
        <v>2368.8181196872802</v>
      </c>
      <c r="S7452" s="1">
        <v>2.36881811968728E+16</v>
      </c>
      <c r="T7452" s="7">
        <f>TablaDatos[[#This Row],[Aux3]]/100000000000000</f>
        <v>255.47500258883699</v>
      </c>
      <c r="U7452" s="1">
        <v>2.55475002588837E+16</v>
      </c>
      <c r="V7452">
        <v>150.19999999999999</v>
      </c>
      <c r="W7452">
        <v>96.9</v>
      </c>
    </row>
    <row r="7453" spans="1:23">
      <c r="A7453">
        <v>2017</v>
      </c>
      <c r="B7453">
        <v>55</v>
      </c>
      <c r="C7453" t="s">
        <v>23</v>
      </c>
      <c r="D7453" t="s">
        <v>26</v>
      </c>
      <c r="E7453" t="s">
        <v>21</v>
      </c>
      <c r="F7453" t="s">
        <v>24</v>
      </c>
      <c r="G7453" t="s">
        <v>28</v>
      </c>
      <c r="H7453" s="3">
        <v>27841.37</v>
      </c>
      <c r="I7453" t="s">
        <v>21</v>
      </c>
      <c r="J7453" t="s">
        <v>19</v>
      </c>
      <c r="K74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28.760057125918902</v>
      </c>
      <c r="L7453" s="6">
        <f>TablaDatos[[#This Row],[IMC_raw]]/100000000000000</f>
        <v>28.760057125918902</v>
      </c>
      <c r="M7453" s="2">
        <v>2876005712591890</v>
      </c>
      <c r="N74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3" s="13">
        <f t="shared" si="116"/>
        <v>7452</v>
      </c>
      <c r="P7453" s="2" t="str">
        <f>IF(TablaDatos[[#This Row],[Diabetes]]=0,"No","Si")</f>
        <v>Si</v>
      </c>
      <c r="Q7453">
        <v>1</v>
      </c>
      <c r="R7453">
        <f>TablaDatos[[#This Row],[Aux2]]/10000000000000</f>
        <v>24.535845885860901</v>
      </c>
      <c r="S7453" s="1">
        <v>245358458858609</v>
      </c>
      <c r="T7453" s="7">
        <f>TablaDatos[[#This Row],[Aux3]]/100000000000000</f>
        <v>290.46762297964801</v>
      </c>
      <c r="U7453" s="1">
        <v>2.90467622979648E+16</v>
      </c>
      <c r="V7453">
        <v>171.5</v>
      </c>
      <c r="W7453">
        <v>103.2</v>
      </c>
    </row>
    <row r="7454" spans="1:23">
      <c r="A7454">
        <v>2017</v>
      </c>
      <c r="B7454">
        <v>49</v>
      </c>
      <c r="C7454" t="s">
        <v>16</v>
      </c>
      <c r="D7454" t="s">
        <v>17</v>
      </c>
      <c r="E7454" t="s">
        <v>21</v>
      </c>
      <c r="F7454" t="s">
        <v>19</v>
      </c>
      <c r="G7454" t="s">
        <v>20</v>
      </c>
      <c r="H7454" s="3">
        <v>27218.18</v>
      </c>
      <c r="I7454" t="s">
        <v>21</v>
      </c>
      <c r="J7454" t="s">
        <v>18</v>
      </c>
      <c r="K74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28.757185341487798</v>
      </c>
      <c r="L7454" s="6">
        <f>TablaDatos[[#This Row],[IMC_raw]]/1000000000000000</f>
        <v>2.8757185341487799</v>
      </c>
      <c r="M7454" s="2">
        <v>2875718534148780</v>
      </c>
      <c r="N74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4" s="13">
        <f t="shared" si="116"/>
        <v>7453</v>
      </c>
      <c r="P7454" s="2" t="str">
        <f>IF(TablaDatos[[#This Row],[Diabetes]]=0,"No","Si")</f>
        <v>No</v>
      </c>
      <c r="Q7454">
        <v>0</v>
      </c>
      <c r="R7454">
        <f>TablaDatos[[#This Row],[Aux2]]/10000000000000</f>
        <v>2228.87893477445</v>
      </c>
      <c r="S7454" s="1">
        <v>2.22887893477445E+16</v>
      </c>
      <c r="T7454" s="7">
        <f>TablaDatos[[#This Row],[Aux3]]/100000000000000</f>
        <v>2.5612973786306501</v>
      </c>
      <c r="U7454" s="1">
        <v>256129737863065</v>
      </c>
      <c r="V7454">
        <v>151.6</v>
      </c>
      <c r="W7454">
        <v>94.8</v>
      </c>
    </row>
    <row r="7455" spans="1:23">
      <c r="A7455">
        <v>2017</v>
      </c>
      <c r="B7455">
        <v>55</v>
      </c>
      <c r="C7455" t="s">
        <v>16</v>
      </c>
      <c r="D7455" t="s">
        <v>29</v>
      </c>
      <c r="E7455" t="s">
        <v>21</v>
      </c>
      <c r="F7455" t="s">
        <v>24</v>
      </c>
      <c r="G7455" t="s">
        <v>28</v>
      </c>
      <c r="H7455" s="3">
        <v>20181.23</v>
      </c>
      <c r="I7455" t="s">
        <v>21</v>
      </c>
      <c r="J7455" t="s">
        <v>18</v>
      </c>
      <c r="K74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28.704975955158297</v>
      </c>
      <c r="L7455" s="5">
        <f>TablaDatos[[#This Row],[IMC_raw]]/1000000000000000</f>
        <v>2.8704975955158298</v>
      </c>
      <c r="M7455" s="2">
        <v>2870497595515830</v>
      </c>
      <c r="N74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5" s="13">
        <f t="shared" si="116"/>
        <v>7454</v>
      </c>
      <c r="P7455" s="2" t="str">
        <f>IF(TablaDatos[[#This Row],[Diabetes]]=0,"No","Si")</f>
        <v>No</v>
      </c>
      <c r="Q7455">
        <v>0</v>
      </c>
      <c r="R7455">
        <f>TablaDatos[[#This Row],[Aux2]]/10000000000000</f>
        <v>2253.7863893212598</v>
      </c>
      <c r="S7455" s="1">
        <v>2.25378638932126E+16</v>
      </c>
      <c r="T7455" s="7">
        <f>TablaDatos[[#This Row],[Aux3]]/100000000000000</f>
        <v>260.055087190606</v>
      </c>
      <c r="U7455" s="1">
        <v>2.60055087190606E+16</v>
      </c>
      <c r="V7455">
        <v>164.5</v>
      </c>
      <c r="W7455">
        <v>92</v>
      </c>
    </row>
    <row r="7456" spans="1:23">
      <c r="A7456">
        <v>2017</v>
      </c>
      <c r="B7456">
        <v>65</v>
      </c>
      <c r="C7456" t="s">
        <v>16</v>
      </c>
      <c r="D7456" t="s">
        <v>29</v>
      </c>
      <c r="E7456" t="s">
        <v>21</v>
      </c>
      <c r="F7456" t="s">
        <v>19</v>
      </c>
      <c r="G7456" t="s">
        <v>25</v>
      </c>
      <c r="H7456" s="3">
        <v>15780.37</v>
      </c>
      <c r="I7456" t="s">
        <v>21</v>
      </c>
      <c r="J7456" t="s">
        <v>19</v>
      </c>
      <c r="K74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28.698341561222701</v>
      </c>
      <c r="L7456" s="6">
        <f>TablaDatos[[#This Row],[IMC_raw]]/1000000000000000</f>
        <v>28.698341561222701</v>
      </c>
      <c r="M7456" s="2">
        <v>2.86983415612227E+16</v>
      </c>
      <c r="N74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6" s="13">
        <f t="shared" si="116"/>
        <v>7455</v>
      </c>
      <c r="P7456" s="2" t="str">
        <f>IF(TablaDatos[[#This Row],[Diabetes]]=0,"No","Si")</f>
        <v>No</v>
      </c>
      <c r="Q7456">
        <v>0</v>
      </c>
      <c r="R7456">
        <f>TablaDatos[[#This Row],[Aux2]]/10000000000000</f>
        <v>2112.2383625842699</v>
      </c>
      <c r="S7456" s="1">
        <v>2.11223836258427E+16</v>
      </c>
      <c r="T7456" s="7">
        <f>TablaDatos[[#This Row],[Aux3]]/100000000000000</f>
        <v>248.95744324392501</v>
      </c>
      <c r="U7456" s="1">
        <v>2.48957443243925E+16</v>
      </c>
      <c r="V7456">
        <v>161.4</v>
      </c>
      <c r="W7456">
        <v>91.3</v>
      </c>
    </row>
    <row r="7457" spans="1:23">
      <c r="A7457">
        <v>2017</v>
      </c>
      <c r="B7457">
        <v>56</v>
      </c>
      <c r="C7457" t="s">
        <v>23</v>
      </c>
      <c r="D7457" t="s">
        <v>17</v>
      </c>
      <c r="E7457" t="s">
        <v>18</v>
      </c>
      <c r="F7457" t="s">
        <v>19</v>
      </c>
      <c r="G7457" t="s">
        <v>28</v>
      </c>
      <c r="H7457" s="3">
        <v>20199.310000000001</v>
      </c>
      <c r="I7457" t="s">
        <v>19</v>
      </c>
      <c r="J7457" t="s">
        <v>18</v>
      </c>
      <c r="K74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28.695341983360301</v>
      </c>
      <c r="L7457" s="6">
        <f>TablaDatos[[#This Row],[IMC_raw]]/1000000000000000</f>
        <v>28.695341983360301</v>
      </c>
      <c r="M7457" s="2">
        <v>2.86953419833603E+16</v>
      </c>
      <c r="N74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7" s="13">
        <f t="shared" si="116"/>
        <v>7456</v>
      </c>
      <c r="P7457" s="2" t="str">
        <f>IF(TablaDatos[[#This Row],[Diabetes]]=0,"No","Si")</f>
        <v>No</v>
      </c>
      <c r="Q7457">
        <v>0</v>
      </c>
      <c r="R7457">
        <f>TablaDatos[[#This Row],[Aux2]]/10000000000000</f>
        <v>2010.21617969254</v>
      </c>
      <c r="S7457" s="1">
        <v>2.01021617969254E+16</v>
      </c>
      <c r="T7457" s="7">
        <f>TablaDatos[[#This Row],[Aux3]]/100000000000000</f>
        <v>23.749823543296898</v>
      </c>
      <c r="U7457" s="1">
        <v>2374982354329690</v>
      </c>
      <c r="V7457">
        <v>144.9</v>
      </c>
      <c r="W7457">
        <v>92</v>
      </c>
    </row>
    <row r="7458" spans="1:23">
      <c r="A7458">
        <v>2017</v>
      </c>
      <c r="B7458">
        <v>60</v>
      </c>
      <c r="C7458" t="s">
        <v>23</v>
      </c>
      <c r="D7458" t="s">
        <v>34</v>
      </c>
      <c r="E7458" t="s">
        <v>18</v>
      </c>
      <c r="F7458" t="s">
        <v>24</v>
      </c>
      <c r="G7458" t="s">
        <v>28</v>
      </c>
      <c r="H7458" s="3">
        <v>15626.98</v>
      </c>
      <c r="I7458" t="s">
        <v>21</v>
      </c>
      <c r="J7458" t="s">
        <v>22</v>
      </c>
      <c r="K74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28.6350319561537</v>
      </c>
      <c r="L7458" s="6">
        <f>TablaDatos[[#This Row],[IMC_raw]]/1000000000000000</f>
        <v>28.6350319561537</v>
      </c>
      <c r="M7458" s="2">
        <v>2.86350319561537E+16</v>
      </c>
      <c r="N74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8" s="13">
        <f t="shared" si="116"/>
        <v>7457</v>
      </c>
      <c r="P7458" s="2" t="str">
        <f>IF(TablaDatos[[#This Row],[Diabetes]]=0,"No","Si")</f>
        <v>Si</v>
      </c>
      <c r="Q7458">
        <v>1</v>
      </c>
      <c r="R7458">
        <f>TablaDatos[[#This Row],[Aux2]]/10000000000000</f>
        <v>222.97155660156201</v>
      </c>
      <c r="S7458" s="1">
        <v>2229715566015620</v>
      </c>
      <c r="T7458" s="7">
        <f>TablaDatos[[#This Row],[Aux3]]/100000000000000</f>
        <v>270.19538315994998</v>
      </c>
      <c r="U7458" s="1">
        <v>2.7019538315995E+16</v>
      </c>
      <c r="V7458">
        <v>164.7</v>
      </c>
      <c r="W7458">
        <v>98.8</v>
      </c>
    </row>
    <row r="7459" spans="1:23">
      <c r="A7459">
        <v>2017</v>
      </c>
      <c r="B7459">
        <v>53</v>
      </c>
      <c r="C7459" t="s">
        <v>23</v>
      </c>
      <c r="D7459" t="s">
        <v>29</v>
      </c>
      <c r="E7459" t="s">
        <v>21</v>
      </c>
      <c r="F7459" t="s">
        <v>19</v>
      </c>
      <c r="G7459" t="s">
        <v>20</v>
      </c>
      <c r="H7459" s="3">
        <v>9929.08</v>
      </c>
      <c r="I7459" t="s">
        <v>19</v>
      </c>
      <c r="J7459" t="s">
        <v>18</v>
      </c>
      <c r="K74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28.6185377136607</v>
      </c>
      <c r="L7459" s="6">
        <f>TablaDatos[[#This Row],[IMC_raw]]/100000000000000</f>
        <v>28.6185377136607</v>
      </c>
      <c r="M7459" s="2">
        <v>2861853771366070</v>
      </c>
      <c r="N74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59" s="13">
        <f t="shared" si="116"/>
        <v>7458</v>
      </c>
      <c r="P7459" s="2" t="str">
        <f>IF(TablaDatos[[#This Row],[Diabetes]]=0,"No","Si")</f>
        <v>No</v>
      </c>
      <c r="Q7459">
        <v>0</v>
      </c>
      <c r="R7459">
        <f>TablaDatos[[#This Row],[Aux2]]/10000000000000</f>
        <v>2030.42817567104</v>
      </c>
      <c r="S7459" s="1">
        <v>2.03042817567104E+16</v>
      </c>
      <c r="T7459" s="7">
        <f>TablaDatos[[#This Row],[Aux3]]/100000000000000</f>
        <v>215.307852349397</v>
      </c>
      <c r="U7459" s="1">
        <v>2.15307852349397E+16</v>
      </c>
      <c r="V7459">
        <v>142.1</v>
      </c>
      <c r="W7459">
        <v>86.3</v>
      </c>
    </row>
    <row r="7460" spans="1:23">
      <c r="A7460">
        <v>2017</v>
      </c>
      <c r="B7460">
        <v>57</v>
      </c>
      <c r="C7460" t="s">
        <v>23</v>
      </c>
      <c r="D7460" t="s">
        <v>38</v>
      </c>
      <c r="E7460" t="s">
        <v>18</v>
      </c>
      <c r="F7460" t="s">
        <v>40</v>
      </c>
      <c r="G7460" t="s">
        <v>28</v>
      </c>
      <c r="H7460" s="3">
        <v>15874.56</v>
      </c>
      <c r="I7460" t="s">
        <v>19</v>
      </c>
      <c r="J7460" t="s">
        <v>18</v>
      </c>
      <c r="K74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28.6173699296717</v>
      </c>
      <c r="L7460" s="6">
        <f>TablaDatos[[#This Row],[IMC_raw]]/1000000000000000</f>
        <v>28.6173699296717</v>
      </c>
      <c r="M7460" s="2">
        <v>2.86173699296717E+16</v>
      </c>
      <c r="N74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0" s="13">
        <f t="shared" si="116"/>
        <v>7459</v>
      </c>
      <c r="P7460" s="2" t="str">
        <f>IF(TablaDatos[[#This Row],[Diabetes]]=0,"No","Si")</f>
        <v>No</v>
      </c>
      <c r="Q7460">
        <v>0</v>
      </c>
      <c r="R7460">
        <f>TablaDatos[[#This Row],[Aux2]]/10000000000000</f>
        <v>236.64142734020001</v>
      </c>
      <c r="S7460" s="1">
        <v>2366414273402000</v>
      </c>
      <c r="T7460" s="7">
        <f>TablaDatos[[#This Row],[Aux3]]/100000000000000</f>
        <v>215.78657709893699</v>
      </c>
      <c r="U7460" s="1">
        <v>2.15786577098937E+16</v>
      </c>
      <c r="V7460">
        <v>153.4</v>
      </c>
      <c r="W7460">
        <v>94</v>
      </c>
    </row>
    <row r="7461" spans="1:23">
      <c r="A7461">
        <v>2017</v>
      </c>
      <c r="B7461">
        <v>58</v>
      </c>
      <c r="C7461" t="s">
        <v>23</v>
      </c>
      <c r="D7461" t="s">
        <v>17</v>
      </c>
      <c r="E7461" t="s">
        <v>18</v>
      </c>
      <c r="F7461" t="s">
        <v>35</v>
      </c>
      <c r="G7461" t="s">
        <v>28</v>
      </c>
      <c r="H7461" s="3">
        <v>30219.98</v>
      </c>
      <c r="I7461" t="s">
        <v>21</v>
      </c>
      <c r="J7461" t="s">
        <v>21</v>
      </c>
      <c r="K74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28.607953173928699</v>
      </c>
      <c r="L7461" s="5">
        <f>TablaDatos[[#This Row],[IMC_raw]]/1000000000000000</f>
        <v>28.607953173928699</v>
      </c>
      <c r="M7461" s="2">
        <v>2.86079531739287E+16</v>
      </c>
      <c r="N74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1" s="13">
        <f t="shared" si="116"/>
        <v>7460</v>
      </c>
      <c r="P7461" s="2" t="str">
        <f>IF(TablaDatos[[#This Row],[Diabetes]]=0,"No","Si")</f>
        <v>No</v>
      </c>
      <c r="Q7461">
        <v>0</v>
      </c>
      <c r="R7461">
        <f>TablaDatos[[#This Row],[Aux2]]/10000000000000</f>
        <v>2176.6508646994898</v>
      </c>
      <c r="S7461" s="1">
        <v>2.17665086469949E+16</v>
      </c>
      <c r="T7461" s="7">
        <f>TablaDatos[[#This Row],[Aux3]]/100000000000000</f>
        <v>206.258800542286</v>
      </c>
      <c r="U7461" s="1">
        <v>2.06258800542286E+16</v>
      </c>
      <c r="V7461">
        <v>154.19999999999999</v>
      </c>
      <c r="W7461">
        <v>95.7</v>
      </c>
    </row>
    <row r="7462" spans="1:23">
      <c r="A7462">
        <v>2017</v>
      </c>
      <c r="B7462">
        <v>48</v>
      </c>
      <c r="C7462" t="s">
        <v>23</v>
      </c>
      <c r="D7462" t="s">
        <v>34</v>
      </c>
      <c r="E7462" t="s">
        <v>18</v>
      </c>
      <c r="F7462" t="s">
        <v>19</v>
      </c>
      <c r="G7462" t="s">
        <v>20</v>
      </c>
      <c r="H7462" s="3">
        <v>28014.49</v>
      </c>
      <c r="I7462" t="s">
        <v>19</v>
      </c>
      <c r="J7462" t="s">
        <v>22</v>
      </c>
      <c r="K74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28.581929217082902</v>
      </c>
      <c r="L7462" s="6">
        <f>TablaDatos[[#This Row],[IMC_raw]]/1000000000000000</f>
        <v>28.581929217082902</v>
      </c>
      <c r="M7462" s="2">
        <v>2.85819292170829E+16</v>
      </c>
      <c r="N74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2" s="13">
        <f t="shared" si="116"/>
        <v>7461</v>
      </c>
      <c r="P7462" s="2" t="str">
        <f>IF(TablaDatos[[#This Row],[Diabetes]]=0,"No","Si")</f>
        <v>No</v>
      </c>
      <c r="Q7462">
        <v>0</v>
      </c>
      <c r="R7462">
        <f>TablaDatos[[#This Row],[Aux2]]/10000000000000</f>
        <v>18.312956518360501</v>
      </c>
      <c r="S7462" s="1">
        <v>183129565183605</v>
      </c>
      <c r="T7462" s="7">
        <f>TablaDatos[[#This Row],[Aux3]]/100000000000000</f>
        <v>23.462517989810401</v>
      </c>
      <c r="U7462" s="1">
        <v>2346251798981040</v>
      </c>
      <c r="V7462">
        <v>143</v>
      </c>
      <c r="W7462">
        <v>86.7</v>
      </c>
    </row>
    <row r="7463" spans="1:23">
      <c r="A7463">
        <v>2017</v>
      </c>
      <c r="B7463">
        <v>63</v>
      </c>
      <c r="C7463" t="s">
        <v>16</v>
      </c>
      <c r="D7463" t="s">
        <v>27</v>
      </c>
      <c r="E7463" t="s">
        <v>19</v>
      </c>
      <c r="F7463" t="s">
        <v>24</v>
      </c>
      <c r="G7463" t="s">
        <v>28</v>
      </c>
      <c r="H7463" s="3">
        <v>22187.79</v>
      </c>
      <c r="I7463" t="s">
        <v>19</v>
      </c>
      <c r="J7463" t="s">
        <v>22</v>
      </c>
      <c r="K74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28.547995313121</v>
      </c>
      <c r="L7463" s="5">
        <f>TablaDatos[[#This Row],[IMC_raw]]/1000000000000000</f>
        <v>28.547995313121</v>
      </c>
      <c r="M7463" s="2">
        <v>2.8547995313121E+16</v>
      </c>
      <c r="N74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3" s="13">
        <f t="shared" si="116"/>
        <v>7462</v>
      </c>
      <c r="P7463" s="2" t="str">
        <f>IF(TablaDatos[[#This Row],[Diabetes]]=0,"No","Si")</f>
        <v>Si</v>
      </c>
      <c r="Q7463">
        <v>1</v>
      </c>
      <c r="R7463">
        <f>TablaDatos[[#This Row],[Aux2]]/10000000000000</f>
        <v>218.770052086775</v>
      </c>
      <c r="S7463" s="1">
        <v>2187700520867750</v>
      </c>
      <c r="T7463" s="7">
        <f>TablaDatos[[#This Row],[Aux3]]/100000000000000</f>
        <v>276.45024450537198</v>
      </c>
      <c r="U7463" s="1">
        <v>2.76450244505372E+16</v>
      </c>
      <c r="V7463">
        <v>146.4</v>
      </c>
      <c r="W7463">
        <v>100.9</v>
      </c>
    </row>
    <row r="7464" spans="1:23">
      <c r="A7464">
        <v>2017</v>
      </c>
      <c r="B7464">
        <v>69</v>
      </c>
      <c r="C7464" t="s">
        <v>23</v>
      </c>
      <c r="D7464" t="s">
        <v>72</v>
      </c>
      <c r="E7464" t="s">
        <v>18</v>
      </c>
      <c r="F7464" t="s">
        <v>19</v>
      </c>
      <c r="G7464" t="s">
        <v>25</v>
      </c>
      <c r="H7464" s="3">
        <v>12658.59</v>
      </c>
      <c r="I7464" t="s">
        <v>21</v>
      </c>
      <c r="J7464" t="s">
        <v>22</v>
      </c>
      <c r="K74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28.5465736942765</v>
      </c>
      <c r="L7464" s="6">
        <f>TablaDatos[[#This Row],[IMC_raw]]/1000000000000000</f>
        <v>28.5465736942765</v>
      </c>
      <c r="M7464" s="2">
        <v>2.85465736942765E+16</v>
      </c>
      <c r="N74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4" s="13">
        <f t="shared" si="116"/>
        <v>7463</v>
      </c>
      <c r="P7464" s="2" t="str">
        <f>IF(TablaDatos[[#This Row],[Diabetes]]=0,"No","Si")</f>
        <v>No</v>
      </c>
      <c r="Q7464">
        <v>0</v>
      </c>
      <c r="R7464">
        <f>TablaDatos[[#This Row],[Aux2]]/10000000000000</f>
        <v>2129.1902090593699</v>
      </c>
      <c r="S7464" s="1">
        <v>2.12919020905937E+16</v>
      </c>
      <c r="T7464" s="7">
        <f>TablaDatos[[#This Row],[Aux3]]/100000000000000</f>
        <v>238.001846139186</v>
      </c>
      <c r="U7464" s="1">
        <v>2.38001846139186E+16</v>
      </c>
      <c r="V7464">
        <v>155.19999999999999</v>
      </c>
      <c r="W7464">
        <v>94.4</v>
      </c>
    </row>
    <row r="7465" spans="1:23">
      <c r="A7465">
        <v>2017</v>
      </c>
      <c r="B7465">
        <v>49</v>
      </c>
      <c r="C7465" t="s">
        <v>23</v>
      </c>
      <c r="D7465" t="s">
        <v>74</v>
      </c>
      <c r="E7465" t="s">
        <v>18</v>
      </c>
      <c r="F7465" t="s">
        <v>35</v>
      </c>
      <c r="G7465" t="s">
        <v>20</v>
      </c>
      <c r="H7465" s="3">
        <v>28045.31</v>
      </c>
      <c r="I7465" t="s">
        <v>21</v>
      </c>
      <c r="J7465" t="s">
        <v>18</v>
      </c>
      <c r="K74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28.5354452786735</v>
      </c>
      <c r="L7465" s="5">
        <f>TablaDatos[[#This Row],[IMC_raw]]/1000000000000000</f>
        <v>2.8535445278673501</v>
      </c>
      <c r="M7465" s="2">
        <v>2853544527867350</v>
      </c>
      <c r="N74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5" s="13">
        <f t="shared" si="116"/>
        <v>7464</v>
      </c>
      <c r="P7465" s="2" t="str">
        <f>IF(TablaDatos[[#This Row],[Diabetes]]=0,"No","Si")</f>
        <v>No</v>
      </c>
      <c r="Q7465">
        <v>0</v>
      </c>
      <c r="R7465">
        <f>TablaDatos[[#This Row],[Aux2]]/10000000000000</f>
        <v>2055.9784358157299</v>
      </c>
      <c r="S7465" s="1">
        <v>2.05597843581573E+16</v>
      </c>
      <c r="T7465" s="7">
        <f>TablaDatos[[#This Row],[Aux3]]/100000000000000</f>
        <v>201.927120528617</v>
      </c>
      <c r="U7465" s="1">
        <v>2.01927120528617E+16</v>
      </c>
      <c r="V7465">
        <v>142.69999999999999</v>
      </c>
      <c r="W7465">
        <v>94.3</v>
      </c>
    </row>
    <row r="7466" spans="1:23">
      <c r="A7466">
        <v>2017</v>
      </c>
      <c r="B7466">
        <v>54</v>
      </c>
      <c r="C7466" t="s">
        <v>23</v>
      </c>
      <c r="D7466" t="s">
        <v>17</v>
      </c>
      <c r="E7466" t="s">
        <v>18</v>
      </c>
      <c r="F7466" t="s">
        <v>35</v>
      </c>
      <c r="G7466" t="s">
        <v>20</v>
      </c>
      <c r="H7466" s="3">
        <v>17487.55</v>
      </c>
      <c r="I7466" t="s">
        <v>19</v>
      </c>
      <c r="J7466" t="s">
        <v>18</v>
      </c>
      <c r="K74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28.5341300956864</v>
      </c>
      <c r="L7466" s="6">
        <f>TablaDatos[[#This Row],[IMC_raw]]/1000000000000000</f>
        <v>0.285341300956864</v>
      </c>
      <c r="M7466" s="2">
        <v>285341300956864</v>
      </c>
      <c r="N74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6" s="13">
        <f t="shared" si="116"/>
        <v>7465</v>
      </c>
      <c r="P7466" s="2" t="str">
        <f>IF(TablaDatos[[#This Row],[Diabetes]]=0,"No","Si")</f>
        <v>No</v>
      </c>
      <c r="Q7466">
        <v>0</v>
      </c>
      <c r="R7466">
        <f>TablaDatos[[#This Row],[Aux2]]/10000000000000</f>
        <v>2068.1264670488899</v>
      </c>
      <c r="S7466" s="1">
        <v>2.06812646704889E+16</v>
      </c>
      <c r="T7466" s="7">
        <f>TablaDatos[[#This Row],[Aux3]]/100000000000000</f>
        <v>248.42639962789701</v>
      </c>
      <c r="U7466" s="1">
        <v>2.48426399627897E+16</v>
      </c>
      <c r="V7466">
        <v>147.4</v>
      </c>
      <c r="W7466">
        <v>84.3</v>
      </c>
    </row>
    <row r="7467" spans="1:23">
      <c r="A7467">
        <v>2017</v>
      </c>
      <c r="B7467">
        <v>49</v>
      </c>
      <c r="C7467" t="s">
        <v>23</v>
      </c>
      <c r="D7467" t="s">
        <v>36</v>
      </c>
      <c r="E7467" t="s">
        <v>18</v>
      </c>
      <c r="F7467" t="s">
        <v>19</v>
      </c>
      <c r="G7467" t="s">
        <v>20</v>
      </c>
      <c r="H7467" s="3">
        <v>16801.36</v>
      </c>
      <c r="I7467" t="s">
        <v>21</v>
      </c>
      <c r="J7467" t="s">
        <v>19</v>
      </c>
      <c r="K74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28.533966796841799</v>
      </c>
      <c r="L7467" s="5">
        <f>TablaDatos[[#This Row],[IMC_raw]]/1000000000000000</f>
        <v>28.533966796841799</v>
      </c>
      <c r="M7467" s="2">
        <v>2.85339667968418E+16</v>
      </c>
      <c r="N74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7" s="13">
        <f t="shared" si="116"/>
        <v>7466</v>
      </c>
      <c r="P7467" s="2" t="str">
        <f>IF(TablaDatos[[#This Row],[Diabetes]]=0,"No","Si")</f>
        <v>No</v>
      </c>
      <c r="Q7467">
        <v>0</v>
      </c>
      <c r="R7467">
        <f>TablaDatos[[#This Row],[Aux2]]/10000000000000</f>
        <v>2173.2447048654299</v>
      </c>
      <c r="S7467" s="1">
        <v>2.17324470486543E+16</v>
      </c>
      <c r="T7467" s="7">
        <f>TablaDatos[[#This Row],[Aux3]]/100000000000000</f>
        <v>238.78303479695299</v>
      </c>
      <c r="U7467" s="1">
        <v>2.38783034796953E+16</v>
      </c>
      <c r="V7467">
        <v>134.1</v>
      </c>
      <c r="W7467">
        <v>90.8</v>
      </c>
    </row>
    <row r="7468" spans="1:23">
      <c r="A7468">
        <v>2017</v>
      </c>
      <c r="B7468">
        <v>50</v>
      </c>
      <c r="C7468" t="s">
        <v>23</v>
      </c>
      <c r="D7468" t="s">
        <v>29</v>
      </c>
      <c r="E7468" t="s">
        <v>18</v>
      </c>
      <c r="F7468" t="s">
        <v>19</v>
      </c>
      <c r="G7468" t="s">
        <v>20</v>
      </c>
      <c r="H7468" s="3">
        <v>19370</v>
      </c>
      <c r="I7468" t="s">
        <v>21</v>
      </c>
      <c r="J7468" t="s">
        <v>18</v>
      </c>
      <c r="K74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28.5179476992773</v>
      </c>
      <c r="L7468" s="5">
        <f>TablaDatos[[#This Row],[IMC_raw]]/1000000000000000</f>
        <v>28.5179476992773</v>
      </c>
      <c r="M7468" s="2">
        <v>2.85179476992773E+16</v>
      </c>
      <c r="N74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8" s="13">
        <f t="shared" si="116"/>
        <v>7467</v>
      </c>
      <c r="P7468" s="2" t="str">
        <f>IF(TablaDatos[[#This Row],[Diabetes]]=0,"No","Si")</f>
        <v>No</v>
      </c>
      <c r="Q7468">
        <v>0</v>
      </c>
      <c r="R7468">
        <f>TablaDatos[[#This Row],[Aux2]]/10000000000000</f>
        <v>2191.0270857324399</v>
      </c>
      <c r="S7468" s="1">
        <v>2.19102708573244E+16</v>
      </c>
      <c r="T7468" s="7">
        <f>TablaDatos[[#This Row],[Aux3]]/100000000000000</f>
        <v>25.288593113314601</v>
      </c>
      <c r="U7468" s="1">
        <v>2528859311331460</v>
      </c>
      <c r="V7468">
        <v>140.9</v>
      </c>
      <c r="W7468">
        <v>86.8</v>
      </c>
    </row>
    <row r="7469" spans="1:23">
      <c r="A7469">
        <v>2017</v>
      </c>
      <c r="B7469">
        <v>52</v>
      </c>
      <c r="C7469" t="s">
        <v>16</v>
      </c>
      <c r="D7469" t="s">
        <v>72</v>
      </c>
      <c r="E7469" t="s">
        <v>18</v>
      </c>
      <c r="F7469" t="s">
        <v>35</v>
      </c>
      <c r="G7469" t="s">
        <v>20</v>
      </c>
      <c r="H7469" s="3">
        <v>22459.05</v>
      </c>
      <c r="I7469" t="s">
        <v>19</v>
      </c>
      <c r="J7469" t="s">
        <v>19</v>
      </c>
      <c r="K74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28.511081534312002</v>
      </c>
      <c r="L7469" s="5">
        <f>TablaDatos[[#This Row],[IMC_raw]]/1000000000000000</f>
        <v>28.511081534312002</v>
      </c>
      <c r="M7469" s="2">
        <v>2.8511081534312E+16</v>
      </c>
      <c r="N74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69" s="13">
        <f t="shared" si="116"/>
        <v>7468</v>
      </c>
      <c r="P7469" s="2" t="str">
        <f>IF(TablaDatos[[#This Row],[Diabetes]]=0,"No","Si")</f>
        <v>No</v>
      </c>
      <c r="Q7469">
        <v>0</v>
      </c>
      <c r="R7469">
        <f>TablaDatos[[#This Row],[Aux2]]/10000000000000</f>
        <v>199.67531288651199</v>
      </c>
      <c r="S7469" s="1">
        <v>1996753128865120</v>
      </c>
      <c r="T7469" s="7">
        <f>TablaDatos[[#This Row],[Aux3]]/100000000000000</f>
        <v>22.609800193716701</v>
      </c>
      <c r="U7469" s="1">
        <v>2260980019371670</v>
      </c>
      <c r="V7469">
        <v>151.5</v>
      </c>
      <c r="W7469">
        <v>92.1</v>
      </c>
    </row>
    <row r="7470" spans="1:23">
      <c r="A7470">
        <v>2017</v>
      </c>
      <c r="B7470">
        <v>63</v>
      </c>
      <c r="C7470" t="s">
        <v>16</v>
      </c>
      <c r="D7470" t="s">
        <v>73</v>
      </c>
      <c r="E7470" t="s">
        <v>18</v>
      </c>
      <c r="F7470" t="s">
        <v>19</v>
      </c>
      <c r="G7470" t="s">
        <v>28</v>
      </c>
      <c r="H7470" s="3">
        <v>23090.17</v>
      </c>
      <c r="I7470" t="s">
        <v>19</v>
      </c>
      <c r="J7470" t="s">
        <v>22</v>
      </c>
      <c r="K74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28.455028578808601</v>
      </c>
      <c r="L7470" s="6">
        <f>TablaDatos[[#This Row],[IMC_raw]]/1000000000000000</f>
        <v>28.455028578808601</v>
      </c>
      <c r="M7470" s="2">
        <v>2.84550285788086E+16</v>
      </c>
      <c r="N74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0" s="13">
        <f t="shared" si="116"/>
        <v>7469</v>
      </c>
      <c r="P7470" s="2" t="str">
        <f>IF(TablaDatos[[#This Row],[Diabetes]]=0,"No","Si")</f>
        <v>No</v>
      </c>
      <c r="Q7470">
        <v>0</v>
      </c>
      <c r="R7470">
        <f>TablaDatos[[#This Row],[Aux2]]/10000000000000</f>
        <v>1886.9143303804101</v>
      </c>
      <c r="S7470" s="1">
        <v>1.88691433038041E+16</v>
      </c>
      <c r="T7470" s="7">
        <f>TablaDatos[[#This Row],[Aux3]]/100000000000000</f>
        <v>238.109591851869</v>
      </c>
      <c r="U7470" s="1">
        <v>2.38109591851869E+16</v>
      </c>
      <c r="V7470">
        <v>151.19999999999999</v>
      </c>
      <c r="W7470">
        <v>95.6</v>
      </c>
    </row>
    <row r="7471" spans="1:23">
      <c r="A7471">
        <v>2017</v>
      </c>
      <c r="B7471">
        <v>51</v>
      </c>
      <c r="C7471" t="s">
        <v>23</v>
      </c>
      <c r="D7471" t="s">
        <v>71</v>
      </c>
      <c r="E7471" t="s">
        <v>18</v>
      </c>
      <c r="F7471" t="s">
        <v>19</v>
      </c>
      <c r="G7471" t="s">
        <v>20</v>
      </c>
      <c r="H7471" s="3">
        <v>21359.67</v>
      </c>
      <c r="I7471" t="s">
        <v>19</v>
      </c>
      <c r="J7471" t="s">
        <v>18</v>
      </c>
      <c r="K74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28.433537796049102</v>
      </c>
      <c r="L7471" s="6">
        <f>TablaDatos[[#This Row],[IMC_raw]]/1000000000000000</f>
        <v>28.433537796049102</v>
      </c>
      <c r="M7471" s="2">
        <v>2.84335377960491E+16</v>
      </c>
      <c r="N74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1" s="13">
        <f t="shared" si="116"/>
        <v>7470</v>
      </c>
      <c r="P7471" s="2" t="str">
        <f>IF(TablaDatos[[#This Row],[Diabetes]]=0,"No","Si")</f>
        <v>No</v>
      </c>
      <c r="Q7471">
        <v>0</v>
      </c>
      <c r="R7471">
        <f>TablaDatos[[#This Row],[Aux2]]/10000000000000</f>
        <v>203.66053214004901</v>
      </c>
      <c r="S7471" s="1">
        <v>2036605321400490</v>
      </c>
      <c r="T7471" s="7">
        <f>TablaDatos[[#This Row],[Aux3]]/100000000000000</f>
        <v>217.844231662276</v>
      </c>
      <c r="U7471" s="1">
        <v>2.17844231662276E+16</v>
      </c>
      <c r="V7471">
        <v>139.69999999999999</v>
      </c>
      <c r="W7471">
        <v>89.9</v>
      </c>
    </row>
    <row r="7472" spans="1:23">
      <c r="A7472">
        <v>2017</v>
      </c>
      <c r="B7472">
        <v>61</v>
      </c>
      <c r="C7472" t="s">
        <v>16</v>
      </c>
      <c r="D7472" t="s">
        <v>17</v>
      </c>
      <c r="E7472" t="s">
        <v>19</v>
      </c>
      <c r="F7472" t="s">
        <v>24</v>
      </c>
      <c r="G7472" t="s">
        <v>28</v>
      </c>
      <c r="H7472" s="3">
        <v>12431.31</v>
      </c>
      <c r="I7472" t="s">
        <v>18</v>
      </c>
      <c r="J7472" t="s">
        <v>22</v>
      </c>
      <c r="K74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28.424243749824299</v>
      </c>
      <c r="L7472" s="5">
        <f>TablaDatos[[#This Row],[IMC_raw]]/10000000000000</f>
        <v>28.424243749824299</v>
      </c>
      <c r="M7472" s="2">
        <v>284242437498243</v>
      </c>
      <c r="N74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2" s="13">
        <f t="shared" si="116"/>
        <v>7471</v>
      </c>
      <c r="P7472" s="2" t="str">
        <f>IF(TablaDatos[[#This Row],[Diabetes]]=0,"No","Si")</f>
        <v>No</v>
      </c>
      <c r="Q7472">
        <v>0</v>
      </c>
      <c r="R7472">
        <f>TablaDatos[[#This Row],[Aux2]]/10000000000000</f>
        <v>2173.28002110949</v>
      </c>
      <c r="S7472" s="1">
        <v>2.17328002110949E+16</v>
      </c>
      <c r="T7472" s="7">
        <f>TablaDatos[[#This Row],[Aux3]]/100000000000000</f>
        <v>23.809449597602999</v>
      </c>
      <c r="U7472" s="1">
        <v>2380944959760300</v>
      </c>
      <c r="V7472">
        <v>148.9</v>
      </c>
      <c r="W7472">
        <v>92.8</v>
      </c>
    </row>
    <row r="7473" spans="1:23">
      <c r="A7473">
        <v>2017</v>
      </c>
      <c r="B7473">
        <v>63</v>
      </c>
      <c r="C7473" t="s">
        <v>23</v>
      </c>
      <c r="D7473" t="s">
        <v>71</v>
      </c>
      <c r="E7473" t="s">
        <v>18</v>
      </c>
      <c r="F7473" t="s">
        <v>19</v>
      </c>
      <c r="G7473" t="s">
        <v>28</v>
      </c>
      <c r="H7473" s="3">
        <v>24522.59</v>
      </c>
      <c r="I7473" t="s">
        <v>19</v>
      </c>
      <c r="J7473" t="s">
        <v>22</v>
      </c>
      <c r="K74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28.411538757713501</v>
      </c>
      <c r="L7473" s="6">
        <f>TablaDatos[[#This Row],[IMC_raw]]/1000000000000000</f>
        <v>28.411538757713501</v>
      </c>
      <c r="M7473" s="2">
        <v>2.84115387577135E+16</v>
      </c>
      <c r="N74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3" s="13">
        <f t="shared" si="116"/>
        <v>7472</v>
      </c>
      <c r="P7473" s="2" t="str">
        <f>IF(TablaDatos[[#This Row],[Diabetes]]=0,"No","Si")</f>
        <v>No</v>
      </c>
      <c r="Q7473">
        <v>0</v>
      </c>
      <c r="R7473">
        <f>TablaDatos[[#This Row],[Aux2]]/10000000000000</f>
        <v>2096.9005387233101</v>
      </c>
      <c r="S7473" s="1">
        <v>2.09690053872331E+16</v>
      </c>
      <c r="T7473" s="7">
        <f>TablaDatos[[#This Row],[Aux3]]/100000000000000</f>
        <v>252.468079788501</v>
      </c>
      <c r="U7473" s="1">
        <v>2.52468079788501E+16</v>
      </c>
      <c r="V7473">
        <v>150.9</v>
      </c>
      <c r="W7473">
        <v>97.1</v>
      </c>
    </row>
    <row r="7474" spans="1:23">
      <c r="A7474">
        <v>2017</v>
      </c>
      <c r="B7474">
        <v>73</v>
      </c>
      <c r="C7474" t="s">
        <v>16</v>
      </c>
      <c r="D7474" t="s">
        <v>17</v>
      </c>
      <c r="E7474" t="s">
        <v>21</v>
      </c>
      <c r="F7474" t="s">
        <v>24</v>
      </c>
      <c r="G7474" t="s">
        <v>25</v>
      </c>
      <c r="H7474" s="3">
        <v>18192.43</v>
      </c>
      <c r="I7474" t="s">
        <v>19</v>
      </c>
      <c r="J7474" t="s">
        <v>22</v>
      </c>
      <c r="K74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28.400365836239597</v>
      </c>
      <c r="L7474" s="6">
        <f>TablaDatos[[#This Row],[IMC_raw]]/1000000000000000</f>
        <v>2.8400365836239598</v>
      </c>
      <c r="M7474" s="2">
        <v>2840036583623960</v>
      </c>
      <c r="N74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4" s="13">
        <f t="shared" si="116"/>
        <v>7473</v>
      </c>
      <c r="P7474" s="2" t="str">
        <f>IF(TablaDatos[[#This Row],[Diabetes]]=0,"No","Si")</f>
        <v>Si</v>
      </c>
      <c r="Q7474">
        <v>1</v>
      </c>
      <c r="R7474">
        <f>TablaDatos[[#This Row],[Aux2]]/10000000000000</f>
        <v>2253.7767661098701</v>
      </c>
      <c r="S7474" s="1">
        <v>2.25377676610987E+16</v>
      </c>
      <c r="T7474" s="7">
        <f>TablaDatos[[#This Row],[Aux3]]/100000000000000</f>
        <v>200.31351418387601</v>
      </c>
      <c r="U7474" s="1">
        <v>2.00313514183876E+16</v>
      </c>
      <c r="V7474">
        <v>173.3</v>
      </c>
      <c r="W7474">
        <v>104.8</v>
      </c>
    </row>
    <row r="7475" spans="1:23">
      <c r="A7475">
        <v>2017</v>
      </c>
      <c r="B7475">
        <v>67</v>
      </c>
      <c r="C7475" t="s">
        <v>16</v>
      </c>
      <c r="D7475" t="s">
        <v>17</v>
      </c>
      <c r="E7475" t="s">
        <v>19</v>
      </c>
      <c r="F7475" t="s">
        <v>19</v>
      </c>
      <c r="G7475" t="s">
        <v>25</v>
      </c>
      <c r="H7475" s="3">
        <v>20428.59</v>
      </c>
      <c r="I7475" t="s">
        <v>21</v>
      </c>
      <c r="J7475" t="s">
        <v>21</v>
      </c>
      <c r="K74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28.327100261607399</v>
      </c>
      <c r="L7475" s="5">
        <f>TablaDatos[[#This Row],[IMC_raw]]/1000000000000000</f>
        <v>2.8327100261607399</v>
      </c>
      <c r="M7475" s="2">
        <v>2832710026160740</v>
      </c>
      <c r="N74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5" s="13">
        <f t="shared" si="116"/>
        <v>7474</v>
      </c>
      <c r="P7475" s="2" t="str">
        <f>IF(TablaDatos[[#This Row],[Diabetes]]=0,"No","Si")</f>
        <v>Si</v>
      </c>
      <c r="Q7475">
        <v>1</v>
      </c>
      <c r="R7475">
        <f>TablaDatos[[#This Row],[Aux2]]/10000000000000</f>
        <v>205.010266827436</v>
      </c>
      <c r="S7475" s="1">
        <v>2050102668274360</v>
      </c>
      <c r="T7475" s="7">
        <f>TablaDatos[[#This Row],[Aux3]]/100000000000000</f>
        <v>254.33981397508501</v>
      </c>
      <c r="U7475" s="1">
        <v>2.54339813975085E+16</v>
      </c>
      <c r="V7475">
        <v>166.9</v>
      </c>
      <c r="W7475">
        <v>100</v>
      </c>
    </row>
    <row r="7476" spans="1:23">
      <c r="A7476">
        <v>2017</v>
      </c>
      <c r="B7476">
        <v>57</v>
      </c>
      <c r="C7476" t="s">
        <v>16</v>
      </c>
      <c r="D7476" t="s">
        <v>72</v>
      </c>
      <c r="E7476" t="s">
        <v>19</v>
      </c>
      <c r="F7476" t="s">
        <v>35</v>
      </c>
      <c r="G7476" t="s">
        <v>28</v>
      </c>
      <c r="H7476" s="3">
        <v>35023.06</v>
      </c>
      <c r="I7476" t="s">
        <v>19</v>
      </c>
      <c r="J7476" t="s">
        <v>22</v>
      </c>
      <c r="K74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28.301417733626899</v>
      </c>
      <c r="L7476" s="6">
        <f>TablaDatos[[#This Row],[IMC_raw]]/1000000000000000</f>
        <v>28.301417733626899</v>
      </c>
      <c r="M7476" s="2">
        <v>2.83014177336269E+16</v>
      </c>
      <c r="N74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6" s="13">
        <f t="shared" si="116"/>
        <v>7475</v>
      </c>
      <c r="P7476" s="2" t="str">
        <f>IF(TablaDatos[[#This Row],[Diabetes]]=0,"No","Si")</f>
        <v>No</v>
      </c>
      <c r="Q7476">
        <v>0</v>
      </c>
      <c r="R7476">
        <f>TablaDatos[[#This Row],[Aux2]]/10000000000000</f>
        <v>230.15210732667001</v>
      </c>
      <c r="S7476" s="1">
        <v>2301521073266700</v>
      </c>
      <c r="T7476" s="7">
        <f>TablaDatos[[#This Row],[Aux3]]/100000000000000</f>
        <v>220.643052113566</v>
      </c>
      <c r="U7476" s="1">
        <v>2.20643052113566E+16</v>
      </c>
      <c r="V7476">
        <v>149.6</v>
      </c>
      <c r="W7476">
        <v>94.9</v>
      </c>
    </row>
    <row r="7477" spans="1:23">
      <c r="A7477">
        <v>2017</v>
      </c>
      <c r="B7477">
        <v>49</v>
      </c>
      <c r="C7477" t="s">
        <v>23</v>
      </c>
      <c r="D7477" t="s">
        <v>72</v>
      </c>
      <c r="E7477" t="s">
        <v>18</v>
      </c>
      <c r="F7477" t="s">
        <v>35</v>
      </c>
      <c r="G7477" t="s">
        <v>20</v>
      </c>
      <c r="H7477" s="3">
        <v>22356.13</v>
      </c>
      <c r="I7477" t="s">
        <v>19</v>
      </c>
      <c r="J7477" t="s">
        <v>18</v>
      </c>
      <c r="K74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28.249117260908299</v>
      </c>
      <c r="L7477" s="5">
        <f>TablaDatos[[#This Row],[IMC_raw]]/1000000000000000</f>
        <v>28.249117260908299</v>
      </c>
      <c r="M7477" s="2">
        <v>2.82491172609083E+16</v>
      </c>
      <c r="N74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7" s="13">
        <f t="shared" si="116"/>
        <v>7476</v>
      </c>
      <c r="P7477" s="2" t="str">
        <f>IF(TablaDatos[[#This Row],[Diabetes]]=0,"No","Si")</f>
        <v>No</v>
      </c>
      <c r="Q7477">
        <v>0</v>
      </c>
      <c r="R7477">
        <f>TablaDatos[[#This Row],[Aux2]]/10000000000000</f>
        <v>2159.6640883682699</v>
      </c>
      <c r="S7477" s="1">
        <v>2.15966408836827E+16</v>
      </c>
      <c r="T7477" s="7">
        <f>TablaDatos[[#This Row],[Aux3]]/100000000000000</f>
        <v>245.731418784065</v>
      </c>
      <c r="U7477" s="1">
        <v>2.45731418784065E+16</v>
      </c>
      <c r="V7477">
        <v>141</v>
      </c>
      <c r="W7477">
        <v>95.4</v>
      </c>
    </row>
    <row r="7478" spans="1:23">
      <c r="A7478">
        <v>2017</v>
      </c>
      <c r="B7478">
        <v>65</v>
      </c>
      <c r="C7478" t="s">
        <v>23</v>
      </c>
      <c r="D7478" t="s">
        <v>73</v>
      </c>
      <c r="E7478" t="s">
        <v>21</v>
      </c>
      <c r="F7478" t="s">
        <v>24</v>
      </c>
      <c r="G7478" t="s">
        <v>25</v>
      </c>
      <c r="H7478" s="3">
        <v>12973.09</v>
      </c>
      <c r="I7478" t="s">
        <v>21</v>
      </c>
      <c r="J7478" t="s">
        <v>18</v>
      </c>
      <c r="K74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28.183604135160699</v>
      </c>
      <c r="L7478" s="6">
        <f>TablaDatos[[#This Row],[IMC_raw]]/1000000000000000</f>
        <v>28.183604135160699</v>
      </c>
      <c r="M7478" s="2">
        <v>2.81836041351607E+16</v>
      </c>
      <c r="N74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8" s="13">
        <f t="shared" si="116"/>
        <v>7477</v>
      </c>
      <c r="P7478" s="2" t="str">
        <f>IF(TablaDatos[[#This Row],[Diabetes]]=0,"No","Si")</f>
        <v>No</v>
      </c>
      <c r="Q7478">
        <v>0</v>
      </c>
      <c r="R7478">
        <f>TablaDatos[[#This Row],[Aux2]]/10000000000000</f>
        <v>246.44293169440999</v>
      </c>
      <c r="S7478" s="1">
        <v>2464429316944100</v>
      </c>
      <c r="T7478" s="7">
        <f>TablaDatos[[#This Row],[Aux3]]/100000000000000</f>
        <v>29.253409070571902</v>
      </c>
      <c r="U7478" s="1">
        <v>2925340907057190</v>
      </c>
      <c r="V7478">
        <v>163.30000000000001</v>
      </c>
      <c r="W7478">
        <v>96.2</v>
      </c>
    </row>
    <row r="7479" spans="1:23">
      <c r="A7479">
        <v>2017</v>
      </c>
      <c r="B7479">
        <v>71</v>
      </c>
      <c r="C7479" t="s">
        <v>23</v>
      </c>
      <c r="D7479" t="s">
        <v>42</v>
      </c>
      <c r="E7479" t="s">
        <v>19</v>
      </c>
      <c r="F7479" t="s">
        <v>24</v>
      </c>
      <c r="G7479" t="s">
        <v>25</v>
      </c>
      <c r="H7479" s="3">
        <v>19549.93</v>
      </c>
      <c r="I7479" t="s">
        <v>21</v>
      </c>
      <c r="J7479" t="s">
        <v>18</v>
      </c>
      <c r="K74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28.173881021228201</v>
      </c>
      <c r="L7479" s="6">
        <f>TablaDatos[[#This Row],[IMC_raw]]/1000000000000000</f>
        <v>28.173881021228201</v>
      </c>
      <c r="M7479" s="2">
        <v>2.81738810212282E+16</v>
      </c>
      <c r="N74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79" s="13">
        <f t="shared" si="116"/>
        <v>7478</v>
      </c>
      <c r="P7479" s="2" t="str">
        <f>IF(TablaDatos[[#This Row],[Diabetes]]=0,"No","Si")</f>
        <v>No</v>
      </c>
      <c r="Q7479">
        <v>0</v>
      </c>
      <c r="R7479">
        <f>TablaDatos[[#This Row],[Aux2]]/10000000000000</f>
        <v>2309.1015612824999</v>
      </c>
      <c r="S7479" s="1">
        <v>2.3091015612825E+16</v>
      </c>
      <c r="T7479" s="7">
        <f>TablaDatos[[#This Row],[Aux3]]/100000000000000</f>
        <v>23.095090022578201</v>
      </c>
      <c r="U7479" s="1">
        <v>2309509002257820</v>
      </c>
      <c r="V7479">
        <v>173.1</v>
      </c>
      <c r="W7479">
        <v>98.5</v>
      </c>
    </row>
    <row r="7480" spans="1:23">
      <c r="A7480">
        <v>2017</v>
      </c>
      <c r="B7480">
        <v>43</v>
      </c>
      <c r="C7480" t="s">
        <v>23</v>
      </c>
      <c r="D7480" t="s">
        <v>17</v>
      </c>
      <c r="E7480" t="s">
        <v>18</v>
      </c>
      <c r="F7480" t="s">
        <v>19</v>
      </c>
      <c r="G7480" t="s">
        <v>39</v>
      </c>
      <c r="H7480" s="3">
        <v>26449.54</v>
      </c>
      <c r="I7480" t="s">
        <v>21</v>
      </c>
      <c r="J7480" t="s">
        <v>21</v>
      </c>
      <c r="K74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28.168928562756101</v>
      </c>
      <c r="L7480" s="5">
        <f>TablaDatos[[#This Row],[IMC_raw]]/1000000000000000</f>
        <v>28.168928562756101</v>
      </c>
      <c r="M7480" s="2">
        <v>2.81689285627561E+16</v>
      </c>
      <c r="N74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0" s="13">
        <f t="shared" si="116"/>
        <v>7479</v>
      </c>
      <c r="P7480" s="2" t="str">
        <f>IF(TablaDatos[[#This Row],[Diabetes]]=0,"No","Si")</f>
        <v>No</v>
      </c>
      <c r="Q7480">
        <v>0</v>
      </c>
      <c r="R7480">
        <f>TablaDatos[[#This Row],[Aux2]]/10000000000000</f>
        <v>2113.8216651692201</v>
      </c>
      <c r="S7480" s="1">
        <v>2.11382166516922E+16</v>
      </c>
      <c r="T7480" s="7">
        <f>TablaDatos[[#This Row],[Aux3]]/100000000000000</f>
        <v>231.92477717508299</v>
      </c>
      <c r="U7480" s="1">
        <v>2.31924777175083E+16</v>
      </c>
      <c r="V7480">
        <v>150.69999999999999</v>
      </c>
      <c r="W7480">
        <v>84.6</v>
      </c>
    </row>
    <row r="7481" spans="1:23">
      <c r="A7481">
        <v>2017</v>
      </c>
      <c r="B7481">
        <v>56</v>
      </c>
      <c r="C7481" t="s">
        <v>16</v>
      </c>
      <c r="D7481" t="s">
        <v>72</v>
      </c>
      <c r="E7481" t="s">
        <v>18</v>
      </c>
      <c r="F7481" t="s">
        <v>24</v>
      </c>
      <c r="G7481" t="s">
        <v>28</v>
      </c>
      <c r="H7481" s="3">
        <v>39132.9</v>
      </c>
      <c r="I7481" t="s">
        <v>19</v>
      </c>
      <c r="J7481" t="s">
        <v>22</v>
      </c>
      <c r="K74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28.164843994119298</v>
      </c>
      <c r="L7481" s="6">
        <f>TablaDatos[[#This Row],[IMC_raw]]/1000000000000000</f>
        <v>28.164843994119298</v>
      </c>
      <c r="M7481" s="2">
        <v>2.81648439941193E+16</v>
      </c>
      <c r="N74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1" s="13">
        <f t="shared" si="116"/>
        <v>7480</v>
      </c>
      <c r="P7481" s="2" t="str">
        <f>IF(TablaDatos[[#This Row],[Diabetes]]=0,"No","Si")</f>
        <v>No</v>
      </c>
      <c r="Q7481">
        <v>0</v>
      </c>
      <c r="R7481">
        <f>TablaDatos[[#This Row],[Aux2]]/10000000000000</f>
        <v>2085.6512653365298</v>
      </c>
      <c r="S7481" s="1">
        <v>2.08565126533653E+16</v>
      </c>
      <c r="T7481" s="7">
        <f>TablaDatos[[#This Row],[Aux3]]/100000000000000</f>
        <v>19.939744160938801</v>
      </c>
      <c r="U7481" s="1">
        <v>1993974416093880</v>
      </c>
      <c r="V7481">
        <v>148.9</v>
      </c>
      <c r="W7481">
        <v>97.9</v>
      </c>
    </row>
    <row r="7482" spans="1:23">
      <c r="A7482">
        <v>2017</v>
      </c>
      <c r="B7482">
        <v>68</v>
      </c>
      <c r="C7482" t="s">
        <v>23</v>
      </c>
      <c r="D7482" t="s">
        <v>27</v>
      </c>
      <c r="E7482" t="s">
        <v>21</v>
      </c>
      <c r="F7482" t="s">
        <v>24</v>
      </c>
      <c r="G7482" t="s">
        <v>25</v>
      </c>
      <c r="H7482" s="3">
        <v>12229.06</v>
      </c>
      <c r="I7482" t="s">
        <v>21</v>
      </c>
      <c r="J7482" t="s">
        <v>22</v>
      </c>
      <c r="K74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28.144760583896499</v>
      </c>
      <c r="L7482" s="6">
        <f>TablaDatos[[#This Row],[IMC_raw]]/1000000000000000</f>
        <v>28.144760583896499</v>
      </c>
      <c r="M7482" s="2">
        <v>2.81447605838965E+16</v>
      </c>
      <c r="N74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2" s="13">
        <f t="shared" si="116"/>
        <v>7481</v>
      </c>
      <c r="P7482" s="2" t="str">
        <f>IF(TablaDatos[[#This Row],[Diabetes]]=0,"No","Si")</f>
        <v>No</v>
      </c>
      <c r="Q7482">
        <v>0</v>
      </c>
      <c r="R7482">
        <f>TablaDatos[[#This Row],[Aux2]]/10000000000000</f>
        <v>2018.8571985810299</v>
      </c>
      <c r="S7482" s="1">
        <v>2.01885719858103E+16</v>
      </c>
      <c r="T7482" s="7">
        <f>TablaDatos[[#This Row],[Aux3]]/100000000000000</f>
        <v>26.6407597546639</v>
      </c>
      <c r="U7482" s="1">
        <v>2664075975466390</v>
      </c>
      <c r="V7482">
        <v>160</v>
      </c>
      <c r="W7482">
        <v>94.2</v>
      </c>
    </row>
    <row r="7483" spans="1:23">
      <c r="A7483">
        <v>2017</v>
      </c>
      <c r="B7483">
        <v>53</v>
      </c>
      <c r="C7483" t="s">
        <v>16</v>
      </c>
      <c r="D7483" t="s">
        <v>73</v>
      </c>
      <c r="E7483" t="s">
        <v>18</v>
      </c>
      <c r="F7483" t="s">
        <v>19</v>
      </c>
      <c r="G7483" t="s">
        <v>20</v>
      </c>
      <c r="H7483" s="3">
        <v>22673.23</v>
      </c>
      <c r="I7483" t="s">
        <v>19</v>
      </c>
      <c r="J7483" t="s">
        <v>18</v>
      </c>
      <c r="K74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28.130713201935098</v>
      </c>
      <c r="L7483" s="6">
        <f>TablaDatos[[#This Row],[IMC_raw]]/1000000000000000</f>
        <v>2.8130713201935098</v>
      </c>
      <c r="M7483" s="2">
        <v>2813071320193510</v>
      </c>
      <c r="N74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3" s="13">
        <f t="shared" si="116"/>
        <v>7482</v>
      </c>
      <c r="P7483" s="2" t="str">
        <f>IF(TablaDatos[[#This Row],[Diabetes]]=0,"No","Si")</f>
        <v>No</v>
      </c>
      <c r="Q7483">
        <v>0</v>
      </c>
      <c r="R7483">
        <f>TablaDatos[[#This Row],[Aux2]]/10000000000000</f>
        <v>2169.1732913791798</v>
      </c>
      <c r="S7483" s="1">
        <v>2.16917329137918E+16</v>
      </c>
      <c r="T7483" s="7">
        <f>TablaDatos[[#This Row],[Aux3]]/100000000000000</f>
        <v>22.727114293996301</v>
      </c>
      <c r="U7483" s="1">
        <v>2272711429399630</v>
      </c>
      <c r="V7483">
        <v>144.9</v>
      </c>
      <c r="W7483">
        <v>97.4</v>
      </c>
    </row>
    <row r="7484" spans="1:23">
      <c r="A7484">
        <v>2017</v>
      </c>
      <c r="B7484">
        <v>53</v>
      </c>
      <c r="C7484" t="s">
        <v>23</v>
      </c>
      <c r="D7484" t="s">
        <v>30</v>
      </c>
      <c r="E7484" t="s">
        <v>18</v>
      </c>
      <c r="F7484" t="s">
        <v>24</v>
      </c>
      <c r="G7484" t="s">
        <v>20</v>
      </c>
      <c r="H7484" s="3">
        <v>13349.27</v>
      </c>
      <c r="I7484" t="s">
        <v>21</v>
      </c>
      <c r="J7484" t="s">
        <v>19</v>
      </c>
      <c r="K74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28.127320316197</v>
      </c>
      <c r="L7484" s="6">
        <f>TablaDatos[[#This Row],[IMC_raw]]/1000000000000000</f>
        <v>28.127320316197</v>
      </c>
      <c r="M7484" s="2">
        <v>2.8127320316197E+16</v>
      </c>
      <c r="N74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4" s="13">
        <f t="shared" si="116"/>
        <v>7483</v>
      </c>
      <c r="P7484" s="2" t="str">
        <f>IF(TablaDatos[[#This Row],[Diabetes]]=0,"No","Si")</f>
        <v>No</v>
      </c>
      <c r="Q7484">
        <v>0</v>
      </c>
      <c r="R7484">
        <f>TablaDatos[[#This Row],[Aux2]]/10000000000000</f>
        <v>207.29167293132801</v>
      </c>
      <c r="S7484" s="1">
        <v>2072916729313280</v>
      </c>
      <c r="T7484" s="7">
        <f>TablaDatos[[#This Row],[Aux3]]/100000000000000</f>
        <v>273.82296758581498</v>
      </c>
      <c r="U7484" s="1">
        <v>2.73822967585815E+16</v>
      </c>
      <c r="V7484">
        <v>152</v>
      </c>
      <c r="W7484">
        <v>94.5</v>
      </c>
    </row>
    <row r="7485" spans="1:23">
      <c r="A7485">
        <v>2017</v>
      </c>
      <c r="B7485">
        <v>50</v>
      </c>
      <c r="C7485" t="s">
        <v>16</v>
      </c>
      <c r="D7485" t="s">
        <v>29</v>
      </c>
      <c r="E7485" t="s">
        <v>18</v>
      </c>
      <c r="F7485" t="s">
        <v>19</v>
      </c>
      <c r="G7485" t="s">
        <v>20</v>
      </c>
      <c r="H7485" s="3">
        <v>29348.25</v>
      </c>
      <c r="I7485" t="s">
        <v>21</v>
      </c>
      <c r="J7485" t="s">
        <v>19</v>
      </c>
      <c r="K74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28.110715549662402</v>
      </c>
      <c r="L7485" s="5">
        <f>TablaDatos[[#This Row],[IMC_raw]]/1000000000000000</f>
        <v>2.8110715549662402</v>
      </c>
      <c r="M7485" s="2">
        <v>2811071554966240</v>
      </c>
      <c r="N74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5" s="13">
        <f t="shared" si="116"/>
        <v>7484</v>
      </c>
      <c r="P7485" s="2" t="str">
        <f>IF(TablaDatos[[#This Row],[Diabetes]]=0,"No","Si")</f>
        <v>No</v>
      </c>
      <c r="Q7485">
        <v>0</v>
      </c>
      <c r="R7485">
        <f>TablaDatos[[#This Row],[Aux2]]/10000000000000</f>
        <v>1931.1358223337199</v>
      </c>
      <c r="S7485" s="1">
        <v>1.93113582233372E+16</v>
      </c>
      <c r="T7485" s="7">
        <f>TablaDatos[[#This Row],[Aux3]]/100000000000000</f>
        <v>212.67817619275101</v>
      </c>
      <c r="U7485" s="1">
        <v>2.12678176192751E+16</v>
      </c>
      <c r="V7485">
        <v>149.5</v>
      </c>
      <c r="W7485">
        <v>93.5</v>
      </c>
    </row>
    <row r="7486" spans="1:23">
      <c r="A7486">
        <v>2017</v>
      </c>
      <c r="B7486">
        <v>69</v>
      </c>
      <c r="C7486" t="s">
        <v>16</v>
      </c>
      <c r="D7486" t="s">
        <v>33</v>
      </c>
      <c r="E7486" t="s">
        <v>21</v>
      </c>
      <c r="F7486" t="s">
        <v>19</v>
      </c>
      <c r="G7486" t="s">
        <v>25</v>
      </c>
      <c r="H7486" s="3">
        <v>18458.45</v>
      </c>
      <c r="I7486" t="s">
        <v>21</v>
      </c>
      <c r="J7486" t="s">
        <v>18</v>
      </c>
      <c r="K74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28.108721318735199</v>
      </c>
      <c r="L7486" s="6">
        <f>TablaDatos[[#This Row],[IMC_raw]]/1000000000000000</f>
        <v>28.108721318735199</v>
      </c>
      <c r="M7486" s="2">
        <v>2.81087213187352E+16</v>
      </c>
      <c r="N74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6" s="13">
        <f t="shared" si="116"/>
        <v>7485</v>
      </c>
      <c r="P7486" s="2" t="str">
        <f>IF(TablaDatos[[#This Row],[Diabetes]]=0,"No","Si")</f>
        <v>No</v>
      </c>
      <c r="Q7486">
        <v>0</v>
      </c>
      <c r="R7486">
        <f>TablaDatos[[#This Row],[Aux2]]/10000000000000</f>
        <v>2165.5296867665502</v>
      </c>
      <c r="S7486" s="1">
        <v>2.16552968676655E+16</v>
      </c>
      <c r="T7486" s="7">
        <f>TablaDatos[[#This Row],[Aux3]]/100000000000000</f>
        <v>24.126215054894502</v>
      </c>
      <c r="U7486" s="1">
        <v>2412621505489450</v>
      </c>
      <c r="V7486">
        <v>166.2</v>
      </c>
      <c r="W7486">
        <v>97</v>
      </c>
    </row>
    <row r="7487" spans="1:23">
      <c r="A7487">
        <v>2017</v>
      </c>
      <c r="B7487">
        <v>54</v>
      </c>
      <c r="C7487" t="s">
        <v>23</v>
      </c>
      <c r="D7487" t="s">
        <v>17</v>
      </c>
      <c r="E7487" t="s">
        <v>19</v>
      </c>
      <c r="F7487" t="s">
        <v>19</v>
      </c>
      <c r="G7487" t="s">
        <v>20</v>
      </c>
      <c r="H7487" s="3">
        <v>20307.349999999999</v>
      </c>
      <c r="I7487" t="s">
        <v>21</v>
      </c>
      <c r="J7487" t="s">
        <v>22</v>
      </c>
      <c r="K74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28.08102833685</v>
      </c>
      <c r="L7487" s="5">
        <f>TablaDatos[[#This Row],[IMC_raw]]/1000000000000000</f>
        <v>28.08102833685</v>
      </c>
      <c r="M7487" s="2">
        <v>2.808102833685E+16</v>
      </c>
      <c r="N74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7" s="13">
        <f t="shared" si="116"/>
        <v>7486</v>
      </c>
      <c r="P7487" s="2" t="str">
        <f>IF(TablaDatos[[#This Row],[Diabetes]]=0,"No","Si")</f>
        <v>Si</v>
      </c>
      <c r="Q7487">
        <v>1</v>
      </c>
      <c r="R7487">
        <f>TablaDatos[[#This Row],[Aux2]]/10000000000000</f>
        <v>2242.3819873768998</v>
      </c>
      <c r="S7487" s="1">
        <v>2.2423819873769E+16</v>
      </c>
      <c r="T7487" s="7">
        <f>TablaDatos[[#This Row],[Aux3]]/100000000000000</f>
        <v>236.345110582149</v>
      </c>
      <c r="U7487" s="1">
        <v>2.36345110582149E+16</v>
      </c>
      <c r="V7487">
        <v>145</v>
      </c>
      <c r="W7487">
        <v>91.7</v>
      </c>
    </row>
    <row r="7488" spans="1:23">
      <c r="A7488">
        <v>2017</v>
      </c>
      <c r="B7488">
        <v>62</v>
      </c>
      <c r="C7488" t="s">
        <v>16</v>
      </c>
      <c r="D7488" t="s">
        <v>30</v>
      </c>
      <c r="E7488" t="s">
        <v>18</v>
      </c>
      <c r="F7488" t="s">
        <v>19</v>
      </c>
      <c r="G7488" t="s">
        <v>28</v>
      </c>
      <c r="H7488" s="3">
        <v>16858.599999999999</v>
      </c>
      <c r="I7488" t="s">
        <v>19</v>
      </c>
      <c r="J7488" t="s">
        <v>22</v>
      </c>
      <c r="K74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28.043224237750898</v>
      </c>
      <c r="L7488" s="5">
        <f>TablaDatos[[#This Row],[IMC_raw]]/1000000000000000</f>
        <v>28.043224237750898</v>
      </c>
      <c r="M7488" s="2">
        <v>2.80432242377509E+16</v>
      </c>
      <c r="N74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8" s="13">
        <f t="shared" si="116"/>
        <v>7487</v>
      </c>
      <c r="P7488" s="2" t="str">
        <f>IF(TablaDatos[[#This Row],[Diabetes]]=0,"No","Si")</f>
        <v>No</v>
      </c>
      <c r="Q7488">
        <v>0</v>
      </c>
      <c r="R7488">
        <f>TablaDatos[[#This Row],[Aux2]]/10000000000000</f>
        <v>2222.7319895209098</v>
      </c>
      <c r="S7488" s="1">
        <v>2.22273198952091E+16</v>
      </c>
      <c r="T7488" s="7">
        <f>TablaDatos[[#This Row],[Aux3]]/100000000000000</f>
        <v>226.48512253822801</v>
      </c>
      <c r="U7488" s="1">
        <v>2.26485122538228E+16</v>
      </c>
      <c r="V7488">
        <v>151</v>
      </c>
      <c r="W7488">
        <v>94.2</v>
      </c>
    </row>
    <row r="7489" spans="1:23">
      <c r="A7489">
        <v>2017</v>
      </c>
      <c r="B7489">
        <v>53</v>
      </c>
      <c r="C7489" t="s">
        <v>16</v>
      </c>
      <c r="D7489" t="s">
        <v>73</v>
      </c>
      <c r="E7489" t="s">
        <v>18</v>
      </c>
      <c r="F7489" t="s">
        <v>35</v>
      </c>
      <c r="G7489" t="s">
        <v>20</v>
      </c>
      <c r="H7489" s="3">
        <v>23162.25</v>
      </c>
      <c r="I7489" t="s">
        <v>19</v>
      </c>
      <c r="J7489" t="s">
        <v>18</v>
      </c>
      <c r="K74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27.982647626045502</v>
      </c>
      <c r="L7489" s="6">
        <f>TablaDatos[[#This Row],[IMC_raw]]/1000000000000000</f>
        <v>27.982647626045502</v>
      </c>
      <c r="M7489" s="2">
        <v>2.79826476260455E+16</v>
      </c>
      <c r="N74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89" s="13">
        <f t="shared" si="116"/>
        <v>7488</v>
      </c>
      <c r="P7489" s="2" t="str">
        <f>IF(TablaDatos[[#This Row],[Diabetes]]=0,"No","Si")</f>
        <v>No</v>
      </c>
      <c r="Q7489">
        <v>0</v>
      </c>
      <c r="R7489">
        <f>TablaDatos[[#This Row],[Aux2]]/10000000000000</f>
        <v>1939.6420930065599</v>
      </c>
      <c r="S7489" s="1">
        <v>1.93964209300656E+16</v>
      </c>
      <c r="T7489" s="7">
        <f>TablaDatos[[#This Row],[Aux3]]/100000000000000</f>
        <v>19.0007101949336</v>
      </c>
      <c r="U7489" s="1">
        <v>1900071019493360</v>
      </c>
      <c r="V7489">
        <v>140.4</v>
      </c>
      <c r="W7489">
        <v>86.1</v>
      </c>
    </row>
    <row r="7490" spans="1:23">
      <c r="A7490">
        <v>2017</v>
      </c>
      <c r="B7490">
        <v>54</v>
      </c>
      <c r="C7490" t="s">
        <v>23</v>
      </c>
      <c r="D7490" t="s">
        <v>72</v>
      </c>
      <c r="E7490" t="s">
        <v>18</v>
      </c>
      <c r="F7490" t="s">
        <v>35</v>
      </c>
      <c r="G7490" t="s">
        <v>20</v>
      </c>
      <c r="H7490" s="3">
        <v>18437.32</v>
      </c>
      <c r="I7490" t="s">
        <v>19</v>
      </c>
      <c r="J7490" t="s">
        <v>18</v>
      </c>
      <c r="K74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27.9217864883998</v>
      </c>
      <c r="L7490" s="5">
        <f>TablaDatos[[#This Row],[IMC_raw]]/1000000000000000</f>
        <v>27.9217864883998</v>
      </c>
      <c r="M7490" s="2">
        <v>2.79217864883998E+16</v>
      </c>
      <c r="N74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0" s="13">
        <f t="shared" ref="O7490:O7553" si="117">O7489+1</f>
        <v>7489</v>
      </c>
      <c r="P7490" s="2" t="str">
        <f>IF(TablaDatos[[#This Row],[Diabetes]]=0,"No","Si")</f>
        <v>No</v>
      </c>
      <c r="Q7490">
        <v>0</v>
      </c>
      <c r="R7490">
        <f>TablaDatos[[#This Row],[Aux2]]/10000000000000</f>
        <v>19.3647771947793</v>
      </c>
      <c r="S7490" s="1">
        <v>193647771947793</v>
      </c>
      <c r="T7490" s="7">
        <f>TablaDatos[[#This Row],[Aux3]]/100000000000000</f>
        <v>208.537618737283</v>
      </c>
      <c r="U7490" s="1">
        <v>2.08537618737283E+16</v>
      </c>
      <c r="V7490">
        <v>144.6</v>
      </c>
      <c r="W7490">
        <v>79.2</v>
      </c>
    </row>
    <row r="7491" spans="1:23">
      <c r="A7491">
        <v>2017</v>
      </c>
      <c r="B7491">
        <v>54</v>
      </c>
      <c r="C7491" t="s">
        <v>23</v>
      </c>
      <c r="D7491" t="s">
        <v>38</v>
      </c>
      <c r="E7491" t="s">
        <v>18</v>
      </c>
      <c r="F7491" t="s">
        <v>35</v>
      </c>
      <c r="G7491" t="s">
        <v>20</v>
      </c>
      <c r="H7491" s="3">
        <v>15649.78</v>
      </c>
      <c r="I7491" t="s">
        <v>19</v>
      </c>
      <c r="J7491" t="s">
        <v>18</v>
      </c>
      <c r="K74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27.877718457529099</v>
      </c>
      <c r="L7491" s="6">
        <f>TablaDatos[[#This Row],[IMC_raw]]/1000000000000000</f>
        <v>27.877718457529099</v>
      </c>
      <c r="M7491" s="2">
        <v>2.78777184575291E+16</v>
      </c>
      <c r="N74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1" s="13">
        <f t="shared" si="117"/>
        <v>7490</v>
      </c>
      <c r="P7491" s="2" t="str">
        <f>IF(TablaDatos[[#This Row],[Diabetes]]=0,"No","Si")</f>
        <v>No</v>
      </c>
      <c r="Q7491">
        <v>0</v>
      </c>
      <c r="R7491">
        <f>TablaDatos[[#This Row],[Aux2]]/10000000000000</f>
        <v>1930.66539638159</v>
      </c>
      <c r="S7491" s="1">
        <v>1.93066539638159E+16</v>
      </c>
      <c r="T7491" s="7">
        <f>TablaDatos[[#This Row],[Aux3]]/100000000000000</f>
        <v>232.87966376951599</v>
      </c>
      <c r="U7491" s="1">
        <v>2.32879663769516E+16</v>
      </c>
      <c r="V7491">
        <v>149.1</v>
      </c>
      <c r="W7491">
        <v>89.8</v>
      </c>
    </row>
    <row r="7492" spans="1:23">
      <c r="A7492">
        <v>2017</v>
      </c>
      <c r="B7492">
        <v>57</v>
      </c>
      <c r="C7492" t="s">
        <v>23</v>
      </c>
      <c r="D7492" t="s">
        <v>42</v>
      </c>
      <c r="E7492" t="s">
        <v>19</v>
      </c>
      <c r="F7492" t="s">
        <v>24</v>
      </c>
      <c r="G7492" t="s">
        <v>28</v>
      </c>
      <c r="H7492" s="3">
        <v>19378.88</v>
      </c>
      <c r="I7492" t="s">
        <v>21</v>
      </c>
      <c r="J7492" t="s">
        <v>18</v>
      </c>
      <c r="K74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27.872873750857199</v>
      </c>
      <c r="L7492" s="6">
        <f>TablaDatos[[#This Row],[IMC_raw]]/1000000000000000</f>
        <v>2.7872873750857199</v>
      </c>
      <c r="M7492" s="2">
        <v>2787287375085720</v>
      </c>
      <c r="N74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2" s="13">
        <f t="shared" si="117"/>
        <v>7491</v>
      </c>
      <c r="P7492" s="2" t="str">
        <f>IF(TablaDatos[[#This Row],[Diabetes]]=0,"No","Si")</f>
        <v>No</v>
      </c>
      <c r="Q7492">
        <v>0</v>
      </c>
      <c r="R7492">
        <f>TablaDatos[[#This Row],[Aux2]]/10000000000000</f>
        <v>2095.1767325375599</v>
      </c>
      <c r="S7492" s="1">
        <v>2.09517673253756E+16</v>
      </c>
      <c r="T7492" s="7">
        <f>TablaDatos[[#This Row],[Aux3]]/100000000000000</f>
        <v>242.32474123401499</v>
      </c>
      <c r="U7492" s="1">
        <v>2.42324741234015E+16</v>
      </c>
      <c r="V7492">
        <v>151.30000000000001</v>
      </c>
      <c r="W7492">
        <v>100.9</v>
      </c>
    </row>
    <row r="7493" spans="1:23">
      <c r="A7493">
        <v>2017</v>
      </c>
      <c r="B7493">
        <v>56</v>
      </c>
      <c r="C7493" t="s">
        <v>16</v>
      </c>
      <c r="D7493" t="s">
        <v>42</v>
      </c>
      <c r="E7493" t="s">
        <v>19</v>
      </c>
      <c r="F7493" t="s">
        <v>19</v>
      </c>
      <c r="G7493" t="s">
        <v>28</v>
      </c>
      <c r="H7493" s="3">
        <v>25879.14</v>
      </c>
      <c r="I7493" t="s">
        <v>21</v>
      </c>
      <c r="J7493" t="s">
        <v>18</v>
      </c>
      <c r="K74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27.869952611317</v>
      </c>
      <c r="L7493" s="5">
        <f>TablaDatos[[#This Row],[IMC_raw]]/1000000000000000</f>
        <v>27.869952611317</v>
      </c>
      <c r="M7493" s="2">
        <v>2.7869952611317E+16</v>
      </c>
      <c r="N74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3" s="13">
        <f t="shared" si="117"/>
        <v>7492</v>
      </c>
      <c r="P7493" s="2" t="str">
        <f>IF(TablaDatos[[#This Row],[Diabetes]]=0,"No","Si")</f>
        <v>Si</v>
      </c>
      <c r="Q7493">
        <v>1</v>
      </c>
      <c r="R7493">
        <f>TablaDatos[[#This Row],[Aux2]]/10000000000000</f>
        <v>205.453382301349</v>
      </c>
      <c r="S7493" s="1">
        <v>2054533823013490</v>
      </c>
      <c r="T7493" s="7">
        <f>TablaDatos[[#This Row],[Aux3]]/100000000000000</f>
        <v>176.95123540000299</v>
      </c>
      <c r="U7493" s="1">
        <v>1.76951235400003E+16</v>
      </c>
      <c r="V7493">
        <v>153.19999999999999</v>
      </c>
      <c r="W7493">
        <v>92.1</v>
      </c>
    </row>
    <row r="7494" spans="1:23">
      <c r="A7494">
        <v>2017</v>
      </c>
      <c r="B7494">
        <v>50</v>
      </c>
      <c r="C7494" t="s">
        <v>16</v>
      </c>
      <c r="D7494" t="s">
        <v>41</v>
      </c>
      <c r="E7494" t="s">
        <v>18</v>
      </c>
      <c r="F7494" t="s">
        <v>19</v>
      </c>
      <c r="G7494" t="s">
        <v>20</v>
      </c>
      <c r="H7494" s="3">
        <v>22857.94</v>
      </c>
      <c r="I7494" t="s">
        <v>19</v>
      </c>
      <c r="J7494" t="s">
        <v>18</v>
      </c>
      <c r="K74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27.8668477822631</v>
      </c>
      <c r="L7494" s="6">
        <f>TablaDatos[[#This Row],[IMC_raw]]/1000000000000000</f>
        <v>2.7866847782263102</v>
      </c>
      <c r="M7494" s="2">
        <v>2786684778226310</v>
      </c>
      <c r="N74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4" s="13">
        <f t="shared" si="117"/>
        <v>7493</v>
      </c>
      <c r="P7494" s="2" t="str">
        <f>IF(TablaDatos[[#This Row],[Diabetes]]=0,"No","Si")</f>
        <v>No</v>
      </c>
      <c r="Q7494">
        <v>0</v>
      </c>
      <c r="R7494">
        <f>TablaDatos[[#This Row],[Aux2]]/10000000000000</f>
        <v>2057.3867163416799</v>
      </c>
      <c r="S7494" s="1">
        <v>2.05738671634168E+16</v>
      </c>
      <c r="T7494" s="7">
        <f>TablaDatos[[#This Row],[Aux3]]/100000000000000</f>
        <v>243.19483385014999</v>
      </c>
      <c r="U7494" s="1">
        <v>2.4319483385015E+16</v>
      </c>
      <c r="V7494">
        <v>144.4</v>
      </c>
      <c r="W7494">
        <v>91.3</v>
      </c>
    </row>
    <row r="7495" spans="1:23">
      <c r="A7495">
        <v>2017</v>
      </c>
      <c r="B7495">
        <v>47</v>
      </c>
      <c r="C7495" t="s">
        <v>23</v>
      </c>
      <c r="D7495" t="s">
        <v>73</v>
      </c>
      <c r="E7495" t="s">
        <v>18</v>
      </c>
      <c r="F7495" t="s">
        <v>35</v>
      </c>
      <c r="G7495" t="s">
        <v>20</v>
      </c>
      <c r="H7495" s="3">
        <v>30060.57</v>
      </c>
      <c r="I7495" t="s">
        <v>19</v>
      </c>
      <c r="J7495" t="s">
        <v>19</v>
      </c>
      <c r="K74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27.838949020797401</v>
      </c>
      <c r="L7495" s="6">
        <f>TablaDatos[[#This Row],[IMC_raw]]/1000000000000000</f>
        <v>27.838949020797401</v>
      </c>
      <c r="M7495" s="2">
        <v>2.78389490207974E+16</v>
      </c>
      <c r="N74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5" s="13">
        <f t="shared" si="117"/>
        <v>7494</v>
      </c>
      <c r="P7495" s="2" t="str">
        <f>IF(TablaDatos[[#This Row],[Diabetes]]=0,"No","Si")</f>
        <v>No</v>
      </c>
      <c r="Q7495">
        <v>0</v>
      </c>
      <c r="R7495">
        <f>TablaDatos[[#This Row],[Aux2]]/10000000000000</f>
        <v>2094.5716181354201</v>
      </c>
      <c r="S7495" s="1">
        <v>2.09457161813542E+16</v>
      </c>
      <c r="T7495" s="7">
        <f>TablaDatos[[#This Row],[Aux3]]/100000000000000</f>
        <v>254.26855859739101</v>
      </c>
      <c r="U7495" s="1">
        <v>2.54268558597391E+16</v>
      </c>
      <c r="V7495">
        <v>149.4</v>
      </c>
      <c r="W7495">
        <v>86.4</v>
      </c>
    </row>
    <row r="7496" spans="1:23">
      <c r="A7496">
        <v>2017</v>
      </c>
      <c r="B7496">
        <v>57</v>
      </c>
      <c r="C7496" t="s">
        <v>16</v>
      </c>
      <c r="D7496" t="s">
        <v>26</v>
      </c>
      <c r="E7496" t="s">
        <v>18</v>
      </c>
      <c r="F7496" t="s">
        <v>40</v>
      </c>
      <c r="G7496" t="s">
        <v>28</v>
      </c>
      <c r="H7496" s="3">
        <v>33444.06</v>
      </c>
      <c r="I7496" t="s">
        <v>19</v>
      </c>
      <c r="J7496" t="s">
        <v>18</v>
      </c>
      <c r="K74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27.835038523705801</v>
      </c>
      <c r="L7496" s="5">
        <f>TablaDatos[[#This Row],[IMC_raw]]/1000000000000000</f>
        <v>27.835038523705801</v>
      </c>
      <c r="M7496" s="2">
        <v>2.78350385237058E+16</v>
      </c>
      <c r="N74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6" s="13">
        <f t="shared" si="117"/>
        <v>7495</v>
      </c>
      <c r="P7496" s="2" t="str">
        <f>IF(TablaDatos[[#This Row],[Diabetes]]=0,"No","Si")</f>
        <v>No</v>
      </c>
      <c r="Q7496">
        <v>0</v>
      </c>
      <c r="R7496">
        <f>TablaDatos[[#This Row],[Aux2]]/10000000000000</f>
        <v>182.41060887695201</v>
      </c>
      <c r="S7496" s="1">
        <v>1824106088769520</v>
      </c>
      <c r="T7496" s="7">
        <f>TablaDatos[[#This Row],[Aux3]]/100000000000000</f>
        <v>186.574059804835</v>
      </c>
      <c r="U7496" s="1">
        <v>1.86574059804835E+16</v>
      </c>
      <c r="V7496">
        <v>152.5</v>
      </c>
      <c r="W7496">
        <v>84.8</v>
      </c>
    </row>
    <row r="7497" spans="1:23">
      <c r="A7497">
        <v>2017</v>
      </c>
      <c r="B7497">
        <v>61</v>
      </c>
      <c r="C7497" t="s">
        <v>23</v>
      </c>
      <c r="D7497" t="s">
        <v>32</v>
      </c>
      <c r="E7497" t="s">
        <v>19</v>
      </c>
      <c r="F7497" t="s">
        <v>35</v>
      </c>
      <c r="G7497" t="s">
        <v>28</v>
      </c>
      <c r="H7497" s="3">
        <v>21192.959999999999</v>
      </c>
      <c r="I7497" t="s">
        <v>21</v>
      </c>
      <c r="J7497" t="s">
        <v>18</v>
      </c>
      <c r="K74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27.817850400267101</v>
      </c>
      <c r="L7497" s="5">
        <f>TablaDatos[[#This Row],[IMC_raw]]/1000000000000000</f>
        <v>2.7817850400267101</v>
      </c>
      <c r="M7497" s="2">
        <v>2781785040026710</v>
      </c>
      <c r="N74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7" s="13">
        <f t="shared" si="117"/>
        <v>7496</v>
      </c>
      <c r="P7497" s="2" t="str">
        <f>IF(TablaDatos[[#This Row],[Diabetes]]=0,"No","Si")</f>
        <v>No</v>
      </c>
      <c r="Q7497">
        <v>0</v>
      </c>
      <c r="R7497">
        <f>TablaDatos[[#This Row],[Aux2]]/10000000000000</f>
        <v>2260.4046120132698</v>
      </c>
      <c r="S7497" s="1">
        <v>2.26040461201327E+16</v>
      </c>
      <c r="T7497" s="7">
        <f>TablaDatos[[#This Row],[Aux3]]/100000000000000</f>
        <v>233.16073279488199</v>
      </c>
      <c r="U7497" s="1">
        <v>2.33160732794882E+16</v>
      </c>
      <c r="V7497">
        <v>153.80000000000001</v>
      </c>
      <c r="W7497">
        <v>91.8</v>
      </c>
    </row>
    <row r="7498" spans="1:23">
      <c r="A7498">
        <v>2017</v>
      </c>
      <c r="B7498">
        <v>57</v>
      </c>
      <c r="C7498" t="s">
        <v>23</v>
      </c>
      <c r="D7498" t="s">
        <v>26</v>
      </c>
      <c r="E7498" t="s">
        <v>18</v>
      </c>
      <c r="F7498" t="s">
        <v>19</v>
      </c>
      <c r="G7498" t="s">
        <v>28</v>
      </c>
      <c r="H7498" s="3">
        <v>25790.400000000001</v>
      </c>
      <c r="I7498" t="s">
        <v>21</v>
      </c>
      <c r="J7498" t="s">
        <v>22</v>
      </c>
      <c r="K74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27.8035105330503</v>
      </c>
      <c r="L7498" s="5">
        <f>TablaDatos[[#This Row],[IMC_raw]]/1000000000000000</f>
        <v>2.7803510533050302</v>
      </c>
      <c r="M7498" s="2">
        <v>2780351053305030</v>
      </c>
      <c r="N74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8" s="13">
        <f t="shared" si="117"/>
        <v>7497</v>
      </c>
      <c r="P7498" s="2" t="str">
        <f>IF(TablaDatos[[#This Row],[Diabetes]]=0,"No","Si")</f>
        <v>No</v>
      </c>
      <c r="Q7498">
        <v>0</v>
      </c>
      <c r="R7498">
        <f>TablaDatos[[#This Row],[Aux2]]/10000000000000</f>
        <v>209.80491600739299</v>
      </c>
      <c r="S7498" s="1">
        <v>2098049160073930</v>
      </c>
      <c r="T7498" s="7">
        <f>TablaDatos[[#This Row],[Aux3]]/100000000000000</f>
        <v>25.687955120293999</v>
      </c>
      <c r="U7498" s="1">
        <v>2568795512029400</v>
      </c>
      <c r="V7498">
        <v>154.1</v>
      </c>
      <c r="W7498">
        <v>96.1</v>
      </c>
    </row>
    <row r="7499" spans="1:23">
      <c r="A7499">
        <v>2017</v>
      </c>
      <c r="B7499">
        <v>57</v>
      </c>
      <c r="C7499" t="s">
        <v>16</v>
      </c>
      <c r="D7499" t="s">
        <v>29</v>
      </c>
      <c r="E7499" t="s">
        <v>18</v>
      </c>
      <c r="F7499" t="s">
        <v>19</v>
      </c>
      <c r="G7499" t="s">
        <v>28</v>
      </c>
      <c r="H7499" s="3">
        <v>41528.800000000003</v>
      </c>
      <c r="I7499" t="s">
        <v>19</v>
      </c>
      <c r="J7499" t="s">
        <v>18</v>
      </c>
      <c r="K74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27.802470061353699</v>
      </c>
      <c r="L7499" s="6">
        <f>TablaDatos[[#This Row],[IMC_raw]]/1000000000000000</f>
        <v>27.802470061353699</v>
      </c>
      <c r="M7499" s="2">
        <v>2.78024700613537E+16</v>
      </c>
      <c r="N74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499" s="13">
        <f t="shared" si="117"/>
        <v>7498</v>
      </c>
      <c r="P7499" s="2" t="str">
        <f>IF(TablaDatos[[#This Row],[Diabetes]]=0,"No","Si")</f>
        <v>No</v>
      </c>
      <c r="Q7499">
        <v>0</v>
      </c>
      <c r="R7499">
        <f>TablaDatos[[#This Row],[Aux2]]/10000000000000</f>
        <v>2182.0780923019202</v>
      </c>
      <c r="S7499" s="1">
        <v>2.18207809230192E+16</v>
      </c>
      <c r="T7499" s="7">
        <f>TablaDatos[[#This Row],[Aux3]]/100000000000000</f>
        <v>237.074423317748</v>
      </c>
      <c r="U7499" s="1">
        <v>2.37074423317748E+16</v>
      </c>
      <c r="V7499">
        <v>148.1</v>
      </c>
      <c r="W7499">
        <v>91.1</v>
      </c>
    </row>
    <row r="7500" spans="1:23">
      <c r="A7500">
        <v>2017</v>
      </c>
      <c r="B7500">
        <v>66</v>
      </c>
      <c r="C7500" t="s">
        <v>16</v>
      </c>
      <c r="D7500" t="s">
        <v>73</v>
      </c>
      <c r="E7500" t="s">
        <v>21</v>
      </c>
      <c r="F7500" t="s">
        <v>24</v>
      </c>
      <c r="G7500" t="s">
        <v>25</v>
      </c>
      <c r="H7500" s="3">
        <v>30133.35</v>
      </c>
      <c r="I7500" t="s">
        <v>21</v>
      </c>
      <c r="J7500" t="s">
        <v>19</v>
      </c>
      <c r="K75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27.772874296848297</v>
      </c>
      <c r="L7500" s="5">
        <f>TablaDatos[[#This Row],[IMC_raw]]/1000000000000000</f>
        <v>2.7772874296848298</v>
      </c>
      <c r="M7500" s="2">
        <v>2777287429684830</v>
      </c>
      <c r="N75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0" s="13">
        <f t="shared" si="117"/>
        <v>7499</v>
      </c>
      <c r="P7500" s="2" t="str">
        <f>IF(TablaDatos[[#This Row],[Diabetes]]=0,"No","Si")</f>
        <v>No</v>
      </c>
      <c r="Q7500">
        <v>0</v>
      </c>
      <c r="R7500">
        <f>TablaDatos[[#This Row],[Aux2]]/10000000000000</f>
        <v>240.49693118772399</v>
      </c>
      <c r="S7500" s="1">
        <v>2404969311877240</v>
      </c>
      <c r="T7500" s="7">
        <f>TablaDatos[[#This Row],[Aux3]]/100000000000000</f>
        <v>24.916780012138801</v>
      </c>
      <c r="U7500" s="1">
        <v>2491678001213880</v>
      </c>
      <c r="V7500">
        <v>165.2</v>
      </c>
      <c r="W7500">
        <v>95.9</v>
      </c>
    </row>
    <row r="7501" spans="1:23">
      <c r="A7501">
        <v>2017</v>
      </c>
      <c r="B7501">
        <v>50</v>
      </c>
      <c r="C7501" t="s">
        <v>23</v>
      </c>
      <c r="D7501" t="s">
        <v>32</v>
      </c>
      <c r="E7501" t="s">
        <v>18</v>
      </c>
      <c r="F7501" t="s">
        <v>19</v>
      </c>
      <c r="G7501" t="s">
        <v>20</v>
      </c>
      <c r="H7501" s="3">
        <v>20831.66</v>
      </c>
      <c r="I7501" t="s">
        <v>19</v>
      </c>
      <c r="J7501" t="s">
        <v>21</v>
      </c>
      <c r="K75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27.7344069436529</v>
      </c>
      <c r="L7501" s="5">
        <f>TablaDatos[[#This Row],[IMC_raw]]/1000000000000000</f>
        <v>27.7344069436529</v>
      </c>
      <c r="M7501" s="2">
        <v>2.77344069436529E+16</v>
      </c>
      <c r="N75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1" s="13">
        <f t="shared" si="117"/>
        <v>7500</v>
      </c>
      <c r="P7501" s="2" t="str">
        <f>IF(TablaDatos[[#This Row],[Diabetes]]=0,"No","Si")</f>
        <v>No</v>
      </c>
      <c r="Q7501">
        <v>0</v>
      </c>
      <c r="R7501">
        <f>TablaDatos[[#This Row],[Aux2]]/10000000000000</f>
        <v>186.459813934403</v>
      </c>
      <c r="S7501" s="1">
        <v>1864598139344030</v>
      </c>
      <c r="T7501" s="7">
        <f>TablaDatos[[#This Row],[Aux3]]/100000000000000</f>
        <v>21.376394104765499</v>
      </c>
      <c r="U7501" s="1">
        <v>2137639410476550</v>
      </c>
      <c r="V7501">
        <v>144.5</v>
      </c>
      <c r="W7501">
        <v>89</v>
      </c>
    </row>
    <row r="7502" spans="1:23">
      <c r="A7502">
        <v>2017</v>
      </c>
      <c r="B7502">
        <v>60</v>
      </c>
      <c r="C7502" t="s">
        <v>16</v>
      </c>
      <c r="D7502" t="s">
        <v>26</v>
      </c>
      <c r="E7502" t="s">
        <v>18</v>
      </c>
      <c r="F7502" t="s">
        <v>35</v>
      </c>
      <c r="G7502" t="s">
        <v>28</v>
      </c>
      <c r="H7502" s="3">
        <v>36794.36</v>
      </c>
      <c r="I7502" t="s">
        <v>19</v>
      </c>
      <c r="J7502" t="s">
        <v>22</v>
      </c>
      <c r="K75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27.732743074524102</v>
      </c>
      <c r="L7502" s="5">
        <f>TablaDatos[[#This Row],[IMC_raw]]/1000000000000000</f>
        <v>27.732743074524102</v>
      </c>
      <c r="M7502" s="2">
        <v>2.77327430745241E+16</v>
      </c>
      <c r="N75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2" s="13">
        <f t="shared" si="117"/>
        <v>7501</v>
      </c>
      <c r="P7502" s="2" t="str">
        <f>IF(TablaDatos[[#This Row],[Diabetes]]=0,"No","Si")</f>
        <v>No</v>
      </c>
      <c r="Q7502">
        <v>0</v>
      </c>
      <c r="R7502">
        <f>TablaDatos[[#This Row],[Aux2]]/10000000000000</f>
        <v>1588.2948351607899</v>
      </c>
      <c r="S7502" s="1">
        <v>1.58829483516079E+16</v>
      </c>
      <c r="T7502" s="7">
        <f>TablaDatos[[#This Row],[Aux3]]/100000000000000</f>
        <v>21.7649763779221</v>
      </c>
      <c r="U7502" s="1">
        <v>2176497637792210</v>
      </c>
      <c r="V7502">
        <v>157.1</v>
      </c>
      <c r="W7502">
        <v>91</v>
      </c>
    </row>
    <row r="7503" spans="1:23">
      <c r="A7503">
        <v>2017</v>
      </c>
      <c r="B7503">
        <v>57</v>
      </c>
      <c r="C7503" t="s">
        <v>16</v>
      </c>
      <c r="D7503" t="s">
        <v>26</v>
      </c>
      <c r="E7503" t="s">
        <v>19</v>
      </c>
      <c r="F7503" t="s">
        <v>35</v>
      </c>
      <c r="G7503" t="s">
        <v>28</v>
      </c>
      <c r="H7503" s="3">
        <v>38418.449999999997</v>
      </c>
      <c r="I7503" t="s">
        <v>19</v>
      </c>
      <c r="J7503" t="s">
        <v>18</v>
      </c>
      <c r="K75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27.694498660053799</v>
      </c>
      <c r="L7503" s="6">
        <f>TablaDatos[[#This Row],[IMC_raw]]/1000000000000000</f>
        <v>27.694498660053799</v>
      </c>
      <c r="M7503" s="2">
        <v>2.76944986600538E+16</v>
      </c>
      <c r="N75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3" s="13">
        <f t="shared" si="117"/>
        <v>7502</v>
      </c>
      <c r="P7503" s="2" t="str">
        <f>IF(TablaDatos[[#This Row],[Diabetes]]=0,"No","Si")</f>
        <v>No</v>
      </c>
      <c r="Q7503">
        <v>0</v>
      </c>
      <c r="R7503">
        <f>TablaDatos[[#This Row],[Aux2]]/10000000000000</f>
        <v>205.99670126288601</v>
      </c>
      <c r="S7503" s="1">
        <v>2059967012628860</v>
      </c>
      <c r="T7503" s="7">
        <f>TablaDatos[[#This Row],[Aux3]]/100000000000000</f>
        <v>192.973866699583</v>
      </c>
      <c r="U7503" s="1">
        <v>1.92973866699583E+16</v>
      </c>
      <c r="V7503">
        <v>142.6</v>
      </c>
      <c r="W7503">
        <v>91.4</v>
      </c>
    </row>
    <row r="7504" spans="1:23">
      <c r="A7504">
        <v>2017</v>
      </c>
      <c r="B7504">
        <v>43</v>
      </c>
      <c r="C7504" t="s">
        <v>16</v>
      </c>
      <c r="D7504" t="s">
        <v>27</v>
      </c>
      <c r="E7504" t="s">
        <v>18</v>
      </c>
      <c r="F7504" t="s">
        <v>35</v>
      </c>
      <c r="G7504" t="s">
        <v>39</v>
      </c>
      <c r="H7504" s="3">
        <v>24464.39</v>
      </c>
      <c r="I7504" t="s">
        <v>19</v>
      </c>
      <c r="J7504" t="s">
        <v>22</v>
      </c>
      <c r="K75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27.684818360488499</v>
      </c>
      <c r="L7504" s="5">
        <f>TablaDatos[[#This Row],[IMC_raw]]/1000000000000000</f>
        <v>27.684818360488499</v>
      </c>
      <c r="M7504" s="2">
        <v>2.76848183604885E+16</v>
      </c>
      <c r="N75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4" s="13">
        <f t="shared" si="117"/>
        <v>7503</v>
      </c>
      <c r="P7504" s="2" t="str">
        <f>IF(TablaDatos[[#This Row],[Diabetes]]=0,"No","Si")</f>
        <v>No</v>
      </c>
      <c r="Q7504">
        <v>0</v>
      </c>
      <c r="R7504">
        <f>TablaDatos[[#This Row],[Aux2]]/10000000000000</f>
        <v>1768.3432148951599</v>
      </c>
      <c r="S7504" s="1">
        <v>1.76834321489516E+16</v>
      </c>
      <c r="T7504" s="7">
        <f>TablaDatos[[#This Row],[Aux3]]/100000000000000</f>
        <v>18.013100667250999</v>
      </c>
      <c r="U7504" s="1">
        <v>1801310066725100</v>
      </c>
      <c r="V7504">
        <v>137.30000000000001</v>
      </c>
      <c r="W7504">
        <v>91</v>
      </c>
    </row>
    <row r="7505" spans="1:23">
      <c r="A7505">
        <v>2017</v>
      </c>
      <c r="B7505">
        <v>69</v>
      </c>
      <c r="C7505" t="s">
        <v>23</v>
      </c>
      <c r="D7505" t="s">
        <v>29</v>
      </c>
      <c r="E7505" t="s">
        <v>19</v>
      </c>
      <c r="F7505" t="s">
        <v>24</v>
      </c>
      <c r="G7505" t="s">
        <v>25</v>
      </c>
      <c r="H7505" s="3">
        <v>18997.78</v>
      </c>
      <c r="I7505" t="s">
        <v>21</v>
      </c>
      <c r="J7505" t="s">
        <v>18</v>
      </c>
      <c r="K75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27.665714936166903</v>
      </c>
      <c r="L7505" s="5">
        <f>TablaDatos[[#This Row],[IMC_raw]]/1000000000000000</f>
        <v>0.27665714936166902</v>
      </c>
      <c r="M7505" s="2">
        <v>276657149361669</v>
      </c>
      <c r="N75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5" s="13">
        <f t="shared" si="117"/>
        <v>7504</v>
      </c>
      <c r="P7505" s="2" t="str">
        <f>IF(TablaDatos[[#This Row],[Diabetes]]=0,"No","Si")</f>
        <v>Si</v>
      </c>
      <c r="Q7505">
        <v>1</v>
      </c>
      <c r="R7505">
        <f>TablaDatos[[#This Row],[Aux2]]/10000000000000</f>
        <v>2347.7867883628001</v>
      </c>
      <c r="S7505" s="1">
        <v>2.3477867883628E+16</v>
      </c>
      <c r="T7505" s="7">
        <f>TablaDatos[[#This Row],[Aux3]]/100000000000000</f>
        <v>242.0793955595</v>
      </c>
      <c r="U7505" s="1">
        <v>2.420793955595E+16</v>
      </c>
      <c r="V7505">
        <v>161.9</v>
      </c>
      <c r="W7505">
        <v>99.3</v>
      </c>
    </row>
    <row r="7506" spans="1:23">
      <c r="A7506">
        <v>2017</v>
      </c>
      <c r="B7506">
        <v>57</v>
      </c>
      <c r="C7506" t="s">
        <v>16</v>
      </c>
      <c r="D7506" t="s">
        <v>42</v>
      </c>
      <c r="E7506" t="s">
        <v>21</v>
      </c>
      <c r="F7506" t="s">
        <v>24</v>
      </c>
      <c r="G7506" t="s">
        <v>28</v>
      </c>
      <c r="H7506" s="3">
        <v>24531.06</v>
      </c>
      <c r="I7506" t="s">
        <v>21</v>
      </c>
      <c r="J7506" t="s">
        <v>18</v>
      </c>
      <c r="K75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27.647820479932001</v>
      </c>
      <c r="L7506" s="6">
        <f>TablaDatos[[#This Row],[IMC_raw]]/1000000000000000</f>
        <v>27.647820479932001</v>
      </c>
      <c r="M7506" s="2">
        <v>2.7647820479932E+16</v>
      </c>
      <c r="N75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6" s="13">
        <f t="shared" si="117"/>
        <v>7505</v>
      </c>
      <c r="P7506" s="2" t="str">
        <f>IF(TablaDatos[[#This Row],[Diabetes]]=0,"No","Si")</f>
        <v>No</v>
      </c>
      <c r="Q7506">
        <v>0</v>
      </c>
      <c r="R7506">
        <f>TablaDatos[[#This Row],[Aux2]]/10000000000000</f>
        <v>2091.1651663709099</v>
      </c>
      <c r="S7506" s="1">
        <v>2.09116516637091E+16</v>
      </c>
      <c r="T7506" s="7">
        <f>TablaDatos[[#This Row],[Aux3]]/100000000000000</f>
        <v>235.126061076632</v>
      </c>
      <c r="U7506" s="1">
        <v>2.35126061076632E+16</v>
      </c>
      <c r="V7506">
        <v>161.4</v>
      </c>
      <c r="W7506">
        <v>93.1</v>
      </c>
    </row>
    <row r="7507" spans="1:23">
      <c r="A7507">
        <v>2017</v>
      </c>
      <c r="B7507">
        <v>54</v>
      </c>
      <c r="C7507" t="s">
        <v>23</v>
      </c>
      <c r="D7507" t="s">
        <v>29</v>
      </c>
      <c r="E7507" t="s">
        <v>18</v>
      </c>
      <c r="F7507" t="s">
        <v>24</v>
      </c>
      <c r="G7507" t="s">
        <v>20</v>
      </c>
      <c r="H7507" s="3">
        <v>12258.95</v>
      </c>
      <c r="I7507" t="s">
        <v>21</v>
      </c>
      <c r="J7507" t="s">
        <v>18</v>
      </c>
      <c r="K75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27.621297757804101</v>
      </c>
      <c r="L7507" s="5">
        <f>TablaDatos[[#This Row],[IMC_raw]]/1000000000000000</f>
        <v>27.621297757804101</v>
      </c>
      <c r="M7507" s="2">
        <v>2.76212977578041E+16</v>
      </c>
      <c r="N75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7" s="13">
        <f t="shared" si="117"/>
        <v>7506</v>
      </c>
      <c r="P7507" s="2" t="str">
        <f>IF(TablaDatos[[#This Row],[Diabetes]]=0,"No","Si")</f>
        <v>No</v>
      </c>
      <c r="Q7507">
        <v>0</v>
      </c>
      <c r="R7507">
        <f>TablaDatos[[#This Row],[Aux2]]/10000000000000</f>
        <v>2133.1111997891398</v>
      </c>
      <c r="S7507" s="1">
        <v>2.13311119978914E+16</v>
      </c>
      <c r="T7507" s="7">
        <f>TablaDatos[[#This Row],[Aux3]]/100000000000000</f>
        <v>232.83836928612899</v>
      </c>
      <c r="U7507" s="1">
        <v>2.32838369286129E+16</v>
      </c>
      <c r="V7507">
        <v>131.4</v>
      </c>
      <c r="W7507">
        <v>88.2</v>
      </c>
    </row>
    <row r="7508" spans="1:23">
      <c r="A7508">
        <v>2017</v>
      </c>
      <c r="B7508">
        <v>71</v>
      </c>
      <c r="C7508" t="s">
        <v>23</v>
      </c>
      <c r="D7508" t="s">
        <v>38</v>
      </c>
      <c r="E7508" t="s">
        <v>18</v>
      </c>
      <c r="F7508" t="s">
        <v>19</v>
      </c>
      <c r="G7508" t="s">
        <v>25</v>
      </c>
      <c r="H7508" s="3">
        <v>17917.3</v>
      </c>
      <c r="I7508" t="s">
        <v>19</v>
      </c>
      <c r="J7508" t="s">
        <v>22</v>
      </c>
      <c r="K75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27.5896743421116</v>
      </c>
      <c r="L7508" s="6">
        <f>TablaDatos[[#This Row],[IMC_raw]]/1000000000000000</f>
        <v>27.5896743421116</v>
      </c>
      <c r="M7508" s="2">
        <v>2.75896743421116E+16</v>
      </c>
      <c r="N75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8" s="13">
        <f t="shared" si="117"/>
        <v>7507</v>
      </c>
      <c r="P7508" s="2" t="str">
        <f>IF(TablaDatos[[#This Row],[Diabetes]]=0,"No","Si")</f>
        <v>No</v>
      </c>
      <c r="Q7508">
        <v>0</v>
      </c>
      <c r="R7508">
        <f>TablaDatos[[#This Row],[Aux2]]/10000000000000</f>
        <v>21.9091716333972</v>
      </c>
      <c r="S7508" s="1">
        <v>219091716333972</v>
      </c>
      <c r="T7508" s="7">
        <f>TablaDatos[[#This Row],[Aux3]]/100000000000000</f>
        <v>229.20977055401599</v>
      </c>
      <c r="U7508" s="1">
        <v>2.29209770554016E+16</v>
      </c>
      <c r="V7508">
        <v>163.1</v>
      </c>
      <c r="W7508">
        <v>91.4</v>
      </c>
    </row>
    <row r="7509" spans="1:23">
      <c r="A7509">
        <v>2017</v>
      </c>
      <c r="B7509">
        <v>50</v>
      </c>
      <c r="C7509" t="s">
        <v>16</v>
      </c>
      <c r="D7509" t="s">
        <v>72</v>
      </c>
      <c r="E7509" t="s">
        <v>21</v>
      </c>
      <c r="F7509" t="s">
        <v>35</v>
      </c>
      <c r="G7509" t="s">
        <v>20</v>
      </c>
      <c r="H7509" s="3">
        <v>22881.94</v>
      </c>
      <c r="I7509" t="s">
        <v>21</v>
      </c>
      <c r="J7509" t="s">
        <v>21</v>
      </c>
      <c r="K75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27.573642522392401</v>
      </c>
      <c r="L7509" s="5">
        <f>TablaDatos[[#This Row],[IMC_raw]]/100000000000000</f>
        <v>27.573642522392401</v>
      </c>
      <c r="M7509" s="2">
        <v>2757364252239240</v>
      </c>
      <c r="N75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09" s="13">
        <f t="shared" si="117"/>
        <v>7508</v>
      </c>
      <c r="P7509" s="2" t="str">
        <f>IF(TablaDatos[[#This Row],[Diabetes]]=0,"No","Si")</f>
        <v>No</v>
      </c>
      <c r="Q7509">
        <v>0</v>
      </c>
      <c r="R7509">
        <f>TablaDatos[[#This Row],[Aux2]]/10000000000000</f>
        <v>2257.1226839852502</v>
      </c>
      <c r="S7509" s="1">
        <v>2.25712268398525E+16</v>
      </c>
      <c r="T7509" s="7">
        <f>TablaDatos[[#This Row],[Aux3]]/100000000000000</f>
        <v>249.91525185701599</v>
      </c>
      <c r="U7509" s="1">
        <v>2.49915251857016E+16</v>
      </c>
      <c r="V7509">
        <v>157</v>
      </c>
      <c r="W7509">
        <v>93.3</v>
      </c>
    </row>
    <row r="7510" spans="1:23">
      <c r="A7510">
        <v>2017</v>
      </c>
      <c r="B7510">
        <v>69</v>
      </c>
      <c r="C7510" t="s">
        <v>23</v>
      </c>
      <c r="D7510" t="s">
        <v>72</v>
      </c>
      <c r="E7510" t="s">
        <v>21</v>
      </c>
      <c r="F7510" t="s">
        <v>24</v>
      </c>
      <c r="G7510" t="s">
        <v>25</v>
      </c>
      <c r="H7510" s="3">
        <v>16912.39</v>
      </c>
      <c r="I7510" t="s">
        <v>21</v>
      </c>
      <c r="J7510" t="s">
        <v>18</v>
      </c>
      <c r="K75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27.550697324787699</v>
      </c>
      <c r="L7510" s="6">
        <f>TablaDatos[[#This Row],[IMC_raw]]/100000000000000</f>
        <v>27.550697324787699</v>
      </c>
      <c r="M7510" s="2">
        <v>2755069732478770</v>
      </c>
      <c r="N75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0" s="13">
        <f t="shared" si="117"/>
        <v>7509</v>
      </c>
      <c r="P7510" s="2" t="str">
        <f>IF(TablaDatos[[#This Row],[Diabetes]]=0,"No","Si")</f>
        <v>No</v>
      </c>
      <c r="Q7510">
        <v>0</v>
      </c>
      <c r="R7510">
        <f>TablaDatos[[#This Row],[Aux2]]/10000000000000</f>
        <v>2369.2855429669598</v>
      </c>
      <c r="S7510" s="1">
        <v>2.36928554296696E+16</v>
      </c>
      <c r="T7510" s="7">
        <f>TablaDatos[[#This Row],[Aux3]]/100000000000000</f>
        <v>24.842544486360101</v>
      </c>
      <c r="U7510" s="1">
        <v>2484254448636010</v>
      </c>
      <c r="V7510">
        <v>163</v>
      </c>
      <c r="W7510">
        <v>97.8</v>
      </c>
    </row>
    <row r="7511" spans="1:23">
      <c r="A7511">
        <v>2017</v>
      </c>
      <c r="B7511">
        <v>57</v>
      </c>
      <c r="C7511" t="s">
        <v>23</v>
      </c>
      <c r="D7511" t="s">
        <v>38</v>
      </c>
      <c r="E7511" t="s">
        <v>19</v>
      </c>
      <c r="F7511" t="s">
        <v>19</v>
      </c>
      <c r="G7511" t="s">
        <v>28</v>
      </c>
      <c r="H7511" s="3">
        <v>20823.75</v>
      </c>
      <c r="I7511" t="s">
        <v>21</v>
      </c>
      <c r="J7511" t="s">
        <v>18</v>
      </c>
      <c r="K75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27.5175230144511</v>
      </c>
      <c r="L7511" s="6">
        <f>TablaDatos[[#This Row],[IMC_raw]]/1000000000000000</f>
        <v>27.5175230144511</v>
      </c>
      <c r="M7511" s="2">
        <v>2.75175230144511E+16</v>
      </c>
      <c r="N75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1" s="13">
        <f t="shared" si="117"/>
        <v>7510</v>
      </c>
      <c r="P7511" s="2" t="str">
        <f>IF(TablaDatos[[#This Row],[Diabetes]]=0,"No","Si")</f>
        <v>No</v>
      </c>
      <c r="Q7511">
        <v>0</v>
      </c>
      <c r="R7511">
        <f>TablaDatos[[#This Row],[Aux2]]/10000000000000</f>
        <v>1960.4854406555</v>
      </c>
      <c r="S7511" s="1">
        <v>1.9604854406555E+16</v>
      </c>
      <c r="T7511" s="7">
        <f>TablaDatos[[#This Row],[Aux3]]/100000000000000</f>
        <v>250.480382401177</v>
      </c>
      <c r="U7511" s="1">
        <v>2.50480382401177E+16</v>
      </c>
      <c r="V7511">
        <v>155.5</v>
      </c>
      <c r="W7511">
        <v>96.5</v>
      </c>
    </row>
    <row r="7512" spans="1:23">
      <c r="A7512">
        <v>2017</v>
      </c>
      <c r="B7512">
        <v>58</v>
      </c>
      <c r="C7512" t="s">
        <v>23</v>
      </c>
      <c r="D7512" t="s">
        <v>17</v>
      </c>
      <c r="E7512" t="s">
        <v>19</v>
      </c>
      <c r="F7512" t="s">
        <v>24</v>
      </c>
      <c r="G7512" t="s">
        <v>28</v>
      </c>
      <c r="H7512" s="3">
        <v>26876.21</v>
      </c>
      <c r="I7512" t="s">
        <v>19</v>
      </c>
      <c r="J7512" t="s">
        <v>22</v>
      </c>
      <c r="K75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27.4891548046709</v>
      </c>
      <c r="L7512" s="6">
        <f>TablaDatos[[#This Row],[IMC_raw]]/1000000000000000</f>
        <v>27.4891548046709</v>
      </c>
      <c r="M7512" s="2">
        <v>2.74891548046709E+16</v>
      </c>
      <c r="N75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2" s="13">
        <f t="shared" si="117"/>
        <v>7511</v>
      </c>
      <c r="P7512" s="2" t="str">
        <f>IF(TablaDatos[[#This Row],[Diabetes]]=0,"No","Si")</f>
        <v>No</v>
      </c>
      <c r="Q7512">
        <v>0</v>
      </c>
      <c r="R7512">
        <f>TablaDatos[[#This Row],[Aux2]]/10000000000000</f>
        <v>2081.25029083855</v>
      </c>
      <c r="S7512" s="1">
        <v>2.08125029083855E+16</v>
      </c>
      <c r="T7512" s="7">
        <f>TablaDatos[[#This Row],[Aux3]]/100000000000000</f>
        <v>221.95118526685499</v>
      </c>
      <c r="U7512" s="1">
        <v>2.21951185266855E+16</v>
      </c>
      <c r="V7512">
        <v>160.30000000000001</v>
      </c>
      <c r="W7512">
        <v>93.6</v>
      </c>
    </row>
    <row r="7513" spans="1:23">
      <c r="A7513">
        <v>2017</v>
      </c>
      <c r="B7513">
        <v>58</v>
      </c>
      <c r="C7513" t="s">
        <v>16</v>
      </c>
      <c r="D7513" t="s">
        <v>17</v>
      </c>
      <c r="E7513" t="s">
        <v>18</v>
      </c>
      <c r="F7513" t="s">
        <v>24</v>
      </c>
      <c r="G7513" t="s">
        <v>28</v>
      </c>
      <c r="H7513" s="3">
        <v>24655.53</v>
      </c>
      <c r="I7513" t="s">
        <v>21</v>
      </c>
      <c r="J7513" t="s">
        <v>19</v>
      </c>
      <c r="K75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27.458471766884301</v>
      </c>
      <c r="L7513" s="5">
        <f>TablaDatos[[#This Row],[IMC_raw]]/1000000000000000</f>
        <v>2.74584717668843</v>
      </c>
      <c r="M7513" s="2">
        <v>2745847176688430</v>
      </c>
      <c r="N75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3" s="13">
        <f t="shared" si="117"/>
        <v>7512</v>
      </c>
      <c r="P7513" s="2" t="str">
        <f>IF(TablaDatos[[#This Row],[Diabetes]]=0,"No","Si")</f>
        <v>No</v>
      </c>
      <c r="Q7513">
        <v>0</v>
      </c>
      <c r="R7513">
        <f>TablaDatos[[#This Row],[Aux2]]/10000000000000</f>
        <v>2306.4498557147799</v>
      </c>
      <c r="S7513" s="1">
        <v>2.30644985571478E+16</v>
      </c>
      <c r="T7513" s="7">
        <f>TablaDatos[[#This Row],[Aux3]]/100000000000000</f>
        <v>26.278040504482998</v>
      </c>
      <c r="U7513" s="1">
        <v>2627804050448300</v>
      </c>
      <c r="V7513">
        <v>169.1</v>
      </c>
      <c r="W7513">
        <v>100.4</v>
      </c>
    </row>
    <row r="7514" spans="1:23">
      <c r="A7514">
        <v>2017</v>
      </c>
      <c r="B7514">
        <v>62</v>
      </c>
      <c r="C7514" t="s">
        <v>16</v>
      </c>
      <c r="D7514" t="s">
        <v>26</v>
      </c>
      <c r="E7514" t="s">
        <v>18</v>
      </c>
      <c r="F7514" t="s">
        <v>40</v>
      </c>
      <c r="G7514" t="s">
        <v>28</v>
      </c>
      <c r="H7514" s="3">
        <v>18503.21</v>
      </c>
      <c r="I7514" t="s">
        <v>19</v>
      </c>
      <c r="J7514" t="s">
        <v>22</v>
      </c>
      <c r="K75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27.438152416448801</v>
      </c>
      <c r="L7514" s="5">
        <f>TablaDatos[[#This Row],[IMC_raw]]/100000000000000</f>
        <v>27.438152416448801</v>
      </c>
      <c r="M7514" s="2">
        <v>2743815241644880</v>
      </c>
      <c r="N75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4" s="13">
        <f t="shared" si="117"/>
        <v>7513</v>
      </c>
      <c r="P7514" s="2" t="str">
        <f>IF(TablaDatos[[#This Row],[Diabetes]]=0,"No","Si")</f>
        <v>No</v>
      </c>
      <c r="Q7514">
        <v>0</v>
      </c>
      <c r="R7514">
        <f>TablaDatos[[#This Row],[Aux2]]/10000000000000</f>
        <v>1949.0210918298101</v>
      </c>
      <c r="S7514" s="1">
        <v>1.94902109182981E+16</v>
      </c>
      <c r="T7514" s="7">
        <f>TablaDatos[[#This Row],[Aux3]]/100000000000000</f>
        <v>21.718737708730099</v>
      </c>
      <c r="U7514" s="1">
        <v>2171873770873010</v>
      </c>
      <c r="V7514">
        <v>158.1</v>
      </c>
      <c r="W7514">
        <v>96.1</v>
      </c>
    </row>
    <row r="7515" spans="1:23">
      <c r="A7515">
        <v>2017</v>
      </c>
      <c r="B7515">
        <v>70</v>
      </c>
      <c r="C7515" t="s">
        <v>16</v>
      </c>
      <c r="D7515" t="s">
        <v>72</v>
      </c>
      <c r="E7515" t="s">
        <v>31</v>
      </c>
      <c r="F7515" t="s">
        <v>24</v>
      </c>
      <c r="G7515" t="s">
        <v>25</v>
      </c>
      <c r="H7515" s="3">
        <v>8049.81</v>
      </c>
      <c r="I7515" t="s">
        <v>21</v>
      </c>
      <c r="J7515" t="s">
        <v>19</v>
      </c>
      <c r="K75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27.396274879347899</v>
      </c>
      <c r="L7515" s="6">
        <f>TablaDatos[[#This Row],[IMC_raw]]/1000000000000000</f>
        <v>27.396274879347899</v>
      </c>
      <c r="M7515" s="2">
        <v>2.73962748793479E+16</v>
      </c>
      <c r="N75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5" s="13">
        <f t="shared" si="117"/>
        <v>7514</v>
      </c>
      <c r="P7515" s="2" t="str">
        <f>IF(TablaDatos[[#This Row],[Diabetes]]=0,"No","Si")</f>
        <v>No</v>
      </c>
      <c r="Q7515">
        <v>0</v>
      </c>
      <c r="R7515">
        <f>TablaDatos[[#This Row],[Aux2]]/10000000000000</f>
        <v>218.861576475693</v>
      </c>
      <c r="S7515" s="1">
        <v>2188615764756930</v>
      </c>
      <c r="T7515" s="7">
        <f>TablaDatos[[#This Row],[Aux3]]/100000000000000</f>
        <v>254.56776408343799</v>
      </c>
      <c r="U7515" s="1">
        <v>2.54567764083438E+16</v>
      </c>
      <c r="V7515">
        <v>178.3</v>
      </c>
      <c r="W7515">
        <v>107.5</v>
      </c>
    </row>
    <row r="7516" spans="1:23">
      <c r="A7516">
        <v>2017</v>
      </c>
      <c r="B7516">
        <v>52</v>
      </c>
      <c r="C7516" t="s">
        <v>16</v>
      </c>
      <c r="D7516" t="s">
        <v>17</v>
      </c>
      <c r="E7516" t="s">
        <v>18</v>
      </c>
      <c r="F7516" t="s">
        <v>19</v>
      </c>
      <c r="G7516" t="s">
        <v>20</v>
      </c>
      <c r="H7516" s="3">
        <v>28271.07</v>
      </c>
      <c r="I7516" t="s">
        <v>21</v>
      </c>
      <c r="J7516" t="s">
        <v>18</v>
      </c>
      <c r="K75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27.394515493941601</v>
      </c>
      <c r="L7516" s="5">
        <f>TablaDatos[[#This Row],[IMC_raw]]/1000000000000000</f>
        <v>27.394515493941601</v>
      </c>
      <c r="M7516" s="2">
        <v>2.73945154939416E+16</v>
      </c>
      <c r="N75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6" s="13">
        <f t="shared" si="117"/>
        <v>7515</v>
      </c>
      <c r="P7516" s="2" t="str">
        <f>IF(TablaDatos[[#This Row],[Diabetes]]=0,"No","Si")</f>
        <v>No</v>
      </c>
      <c r="Q7516">
        <v>0</v>
      </c>
      <c r="R7516">
        <f>TablaDatos[[#This Row],[Aux2]]/10000000000000</f>
        <v>2218.0949864492</v>
      </c>
      <c r="S7516" s="1">
        <v>2.2180949864492E+16</v>
      </c>
      <c r="T7516" s="7">
        <f>TablaDatos[[#This Row],[Aux3]]/100000000000000</f>
        <v>231.993359948196</v>
      </c>
      <c r="U7516" s="1">
        <v>2.31993359948196E+16</v>
      </c>
      <c r="V7516">
        <v>137</v>
      </c>
      <c r="W7516">
        <v>89</v>
      </c>
    </row>
    <row r="7517" spans="1:23">
      <c r="A7517">
        <v>2017</v>
      </c>
      <c r="B7517">
        <v>63</v>
      </c>
      <c r="C7517" t="s">
        <v>23</v>
      </c>
      <c r="D7517" t="s">
        <v>34</v>
      </c>
      <c r="E7517" t="s">
        <v>18</v>
      </c>
      <c r="F7517" t="s">
        <v>24</v>
      </c>
      <c r="G7517" t="s">
        <v>28</v>
      </c>
      <c r="H7517" s="3">
        <v>25761.41</v>
      </c>
      <c r="I7517" t="s">
        <v>19</v>
      </c>
      <c r="J7517" t="s">
        <v>22</v>
      </c>
      <c r="K75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27.358455672532301</v>
      </c>
      <c r="L7517" s="6">
        <f>TablaDatos[[#This Row],[IMC_raw]]/1000000000000000</f>
        <v>27.358455672532301</v>
      </c>
      <c r="M7517" s="2">
        <v>2.73584556725323E+16</v>
      </c>
      <c r="N75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7" s="13">
        <f t="shared" si="117"/>
        <v>7516</v>
      </c>
      <c r="P7517" s="2" t="str">
        <f>IF(TablaDatos[[#This Row],[Diabetes]]=0,"No","Si")</f>
        <v>No</v>
      </c>
      <c r="Q7517">
        <v>0</v>
      </c>
      <c r="R7517">
        <f>TablaDatos[[#This Row],[Aux2]]/10000000000000</f>
        <v>1949.9402701896199</v>
      </c>
      <c r="S7517" s="1">
        <v>1.94994027018962E+16</v>
      </c>
      <c r="T7517" s="7">
        <f>TablaDatos[[#This Row],[Aux3]]/100000000000000</f>
        <v>246.61970216974501</v>
      </c>
      <c r="U7517" s="1">
        <v>2.46619702169745E+16</v>
      </c>
      <c r="V7517">
        <v>146.1</v>
      </c>
      <c r="W7517">
        <v>89.6</v>
      </c>
    </row>
    <row r="7518" spans="1:23">
      <c r="A7518">
        <v>2017</v>
      </c>
      <c r="B7518">
        <v>58</v>
      </c>
      <c r="C7518" t="s">
        <v>23</v>
      </c>
      <c r="D7518" t="s">
        <v>29</v>
      </c>
      <c r="E7518" t="s">
        <v>18</v>
      </c>
      <c r="F7518" t="s">
        <v>35</v>
      </c>
      <c r="G7518" t="s">
        <v>28</v>
      </c>
      <c r="H7518" s="3">
        <v>13210.2</v>
      </c>
      <c r="I7518" t="s">
        <v>21</v>
      </c>
      <c r="J7518" t="s">
        <v>21</v>
      </c>
      <c r="K75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27.3423430090374</v>
      </c>
      <c r="L7518" s="6">
        <f>TablaDatos[[#This Row],[IMC_raw]]/1000000000000000</f>
        <v>2.73423430090374</v>
      </c>
      <c r="M7518" s="2">
        <v>2734234300903740</v>
      </c>
      <c r="N75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8" s="13">
        <f t="shared" si="117"/>
        <v>7517</v>
      </c>
      <c r="P7518" s="2" t="str">
        <f>IF(TablaDatos[[#This Row],[Diabetes]]=0,"No","Si")</f>
        <v>No</v>
      </c>
      <c r="Q7518">
        <v>0</v>
      </c>
      <c r="R7518">
        <f>TablaDatos[[#This Row],[Aux2]]/10000000000000</f>
        <v>2205.3910851813798</v>
      </c>
      <c r="S7518" s="1">
        <v>2.20539108518138E+16</v>
      </c>
      <c r="T7518" s="7">
        <f>TablaDatos[[#This Row],[Aux3]]/100000000000000</f>
        <v>249.50522206172101</v>
      </c>
      <c r="U7518" s="1">
        <v>2.49505222061721E+16</v>
      </c>
      <c r="V7518">
        <v>155.4</v>
      </c>
      <c r="W7518">
        <v>93.3</v>
      </c>
    </row>
    <row r="7519" spans="1:23">
      <c r="A7519">
        <v>2017</v>
      </c>
      <c r="B7519">
        <v>57</v>
      </c>
      <c r="C7519" t="s">
        <v>23</v>
      </c>
      <c r="D7519" t="s">
        <v>38</v>
      </c>
      <c r="E7519" t="s">
        <v>19</v>
      </c>
      <c r="F7519" t="s">
        <v>19</v>
      </c>
      <c r="G7519" t="s">
        <v>28</v>
      </c>
      <c r="H7519" s="3">
        <v>19688.59</v>
      </c>
      <c r="I7519" t="s">
        <v>21</v>
      </c>
      <c r="J7519" t="s">
        <v>21</v>
      </c>
      <c r="K75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27.313638463325201</v>
      </c>
      <c r="L7519" s="6">
        <f>TablaDatos[[#This Row],[IMC_raw]]/1000000000000000</f>
        <v>27.313638463325201</v>
      </c>
      <c r="M7519" s="2">
        <v>2.73136384633252E+16</v>
      </c>
      <c r="N75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19" s="13">
        <f t="shared" si="117"/>
        <v>7518</v>
      </c>
      <c r="P7519" s="2" t="str">
        <f>IF(TablaDatos[[#This Row],[Diabetes]]=0,"No","Si")</f>
        <v>No</v>
      </c>
      <c r="Q7519">
        <v>0</v>
      </c>
      <c r="R7519">
        <f>TablaDatos[[#This Row],[Aux2]]/10000000000000</f>
        <v>2439.47319669535</v>
      </c>
      <c r="S7519" s="1">
        <v>2.43947319669535E+16</v>
      </c>
      <c r="T7519" s="7">
        <f>TablaDatos[[#This Row],[Aux3]]/100000000000000</f>
        <v>268.94074447691497</v>
      </c>
      <c r="U7519" s="1">
        <v>2.68940744476915E+16</v>
      </c>
      <c r="V7519">
        <v>156.4</v>
      </c>
      <c r="W7519">
        <v>101</v>
      </c>
    </row>
    <row r="7520" spans="1:23">
      <c r="A7520">
        <v>2017</v>
      </c>
      <c r="B7520">
        <v>53</v>
      </c>
      <c r="C7520" t="s">
        <v>16</v>
      </c>
      <c r="D7520" t="s">
        <v>41</v>
      </c>
      <c r="E7520" t="s">
        <v>21</v>
      </c>
      <c r="F7520" t="s">
        <v>35</v>
      </c>
      <c r="G7520" t="s">
        <v>20</v>
      </c>
      <c r="H7520" s="3">
        <v>30894.799999999999</v>
      </c>
      <c r="I7520" t="s">
        <v>19</v>
      </c>
      <c r="J7520" t="s">
        <v>19</v>
      </c>
      <c r="K75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27.308324852302</v>
      </c>
      <c r="L7520" s="6">
        <f>TablaDatos[[#This Row],[IMC_raw]]/1000000000000000</f>
        <v>27.308324852302</v>
      </c>
      <c r="M7520" s="2">
        <v>2.7308324852302E+16</v>
      </c>
      <c r="N75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0" s="13">
        <f t="shared" si="117"/>
        <v>7519</v>
      </c>
      <c r="P7520" s="2" t="str">
        <f>IF(TablaDatos[[#This Row],[Diabetes]]=0,"No","Si")</f>
        <v>No</v>
      </c>
      <c r="Q7520">
        <v>0</v>
      </c>
      <c r="R7520">
        <f>TablaDatos[[#This Row],[Aux2]]/10000000000000</f>
        <v>2174.2315343455498</v>
      </c>
      <c r="S7520" s="1">
        <v>2.17423153434555E+16</v>
      </c>
      <c r="T7520" s="7">
        <f>TablaDatos[[#This Row],[Aux3]]/100000000000000</f>
        <v>21.574060618235499</v>
      </c>
      <c r="U7520" s="1">
        <v>2157406061823550</v>
      </c>
      <c r="V7520">
        <v>162.9</v>
      </c>
      <c r="W7520">
        <v>94.3</v>
      </c>
    </row>
    <row r="7521" spans="1:23">
      <c r="A7521">
        <v>2017</v>
      </c>
      <c r="B7521">
        <v>56</v>
      </c>
      <c r="C7521" t="s">
        <v>23</v>
      </c>
      <c r="D7521" t="s">
        <v>73</v>
      </c>
      <c r="E7521" t="s">
        <v>18</v>
      </c>
      <c r="F7521" t="s">
        <v>40</v>
      </c>
      <c r="G7521" t="s">
        <v>28</v>
      </c>
      <c r="H7521" s="3">
        <v>23794.36</v>
      </c>
      <c r="I7521" t="s">
        <v>19</v>
      </c>
      <c r="J7521" t="s">
        <v>18</v>
      </c>
      <c r="K75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27.2425232742536</v>
      </c>
      <c r="L7521" s="6">
        <f>TablaDatos[[#This Row],[IMC_raw]]/1000000000000000</f>
        <v>27.2425232742536</v>
      </c>
      <c r="M7521" s="2">
        <v>2.72425232742536E+16</v>
      </c>
      <c r="N75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1" s="13">
        <f t="shared" si="117"/>
        <v>7520</v>
      </c>
      <c r="P7521" s="2" t="str">
        <f>IF(TablaDatos[[#This Row],[Diabetes]]=0,"No","Si")</f>
        <v>No</v>
      </c>
      <c r="Q7521">
        <v>0</v>
      </c>
      <c r="R7521">
        <f>TablaDatos[[#This Row],[Aux2]]/10000000000000</f>
        <v>1723.1609794768101</v>
      </c>
      <c r="S7521" s="1">
        <v>1.72316097947681E+16</v>
      </c>
      <c r="T7521" s="7">
        <f>TablaDatos[[#This Row],[Aux3]]/100000000000000</f>
        <v>209.09946310344299</v>
      </c>
      <c r="U7521" s="1">
        <v>2.09099463103443E+16</v>
      </c>
      <c r="V7521">
        <v>148.5</v>
      </c>
      <c r="W7521">
        <v>90.7</v>
      </c>
    </row>
    <row r="7522" spans="1:23">
      <c r="A7522">
        <v>2017</v>
      </c>
      <c r="B7522">
        <v>63</v>
      </c>
      <c r="C7522" t="s">
        <v>23</v>
      </c>
      <c r="D7522" t="s">
        <v>26</v>
      </c>
      <c r="E7522" t="s">
        <v>21</v>
      </c>
      <c r="F7522" t="s">
        <v>24</v>
      </c>
      <c r="G7522" t="s">
        <v>28</v>
      </c>
      <c r="H7522" s="3">
        <v>21947.1</v>
      </c>
      <c r="I7522" t="s">
        <v>21</v>
      </c>
      <c r="J7522" t="s">
        <v>18</v>
      </c>
      <c r="K75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27.238598365179399</v>
      </c>
      <c r="L7522" s="5">
        <f>TablaDatos[[#This Row],[IMC_raw]]/1000000000000000</f>
        <v>2.7238598365179398</v>
      </c>
      <c r="M7522" s="2">
        <v>2723859836517940</v>
      </c>
      <c r="N75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2" s="13">
        <f t="shared" si="117"/>
        <v>7521</v>
      </c>
      <c r="P7522" s="2" t="str">
        <f>IF(TablaDatos[[#This Row],[Diabetes]]=0,"No","Si")</f>
        <v>No</v>
      </c>
      <c r="Q7522">
        <v>0</v>
      </c>
      <c r="R7522">
        <f>TablaDatos[[#This Row],[Aux2]]/10000000000000</f>
        <v>2405.4094995190899</v>
      </c>
      <c r="S7522" s="1">
        <v>2.40540949951909E+16</v>
      </c>
      <c r="T7522" s="7">
        <f>TablaDatos[[#This Row],[Aux3]]/100000000000000</f>
        <v>233.95937556145199</v>
      </c>
      <c r="U7522" s="1">
        <v>2.33959375561452E+16</v>
      </c>
      <c r="V7522">
        <v>163.19999999999999</v>
      </c>
      <c r="W7522">
        <v>101.3</v>
      </c>
    </row>
    <row r="7523" spans="1:23">
      <c r="A7523">
        <v>2017</v>
      </c>
      <c r="B7523">
        <v>54</v>
      </c>
      <c r="C7523" t="s">
        <v>23</v>
      </c>
      <c r="D7523" t="s">
        <v>32</v>
      </c>
      <c r="E7523" t="s">
        <v>18</v>
      </c>
      <c r="F7523" t="s">
        <v>19</v>
      </c>
      <c r="G7523" t="s">
        <v>20</v>
      </c>
      <c r="H7523" s="3">
        <v>21232.15</v>
      </c>
      <c r="I7523" t="s">
        <v>21</v>
      </c>
      <c r="J7523" t="s">
        <v>18</v>
      </c>
      <c r="K75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27.2349683182312</v>
      </c>
      <c r="L7523" s="6">
        <f>TablaDatos[[#This Row],[IMC_raw]]/1000000000000000</f>
        <v>2.7234968318231201</v>
      </c>
      <c r="M7523" s="2">
        <v>2723496831823120</v>
      </c>
      <c r="N75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3" s="13">
        <f t="shared" si="117"/>
        <v>7522</v>
      </c>
      <c r="P7523" s="2" t="str">
        <f>IF(TablaDatos[[#This Row],[Diabetes]]=0,"No","Si")</f>
        <v>No</v>
      </c>
      <c r="Q7523">
        <v>0</v>
      </c>
      <c r="R7523">
        <f>TablaDatos[[#This Row],[Aux2]]/10000000000000</f>
        <v>2341.1419671725498</v>
      </c>
      <c r="S7523" s="1">
        <v>2.34114196717255E+16</v>
      </c>
      <c r="T7523" s="7">
        <f>TablaDatos[[#This Row],[Aux3]]/100000000000000</f>
        <v>275.96380502987699</v>
      </c>
      <c r="U7523" s="1">
        <v>2.75963805029877E+16</v>
      </c>
      <c r="V7523">
        <v>144.1</v>
      </c>
      <c r="W7523">
        <v>87.3</v>
      </c>
    </row>
    <row r="7524" spans="1:23">
      <c r="A7524">
        <v>2017</v>
      </c>
      <c r="B7524">
        <v>49</v>
      </c>
      <c r="C7524" t="s">
        <v>16</v>
      </c>
      <c r="D7524" t="s">
        <v>73</v>
      </c>
      <c r="E7524" t="s">
        <v>18</v>
      </c>
      <c r="F7524" t="s">
        <v>19</v>
      </c>
      <c r="G7524" t="s">
        <v>20</v>
      </c>
      <c r="H7524" s="3">
        <v>39567.07</v>
      </c>
      <c r="I7524" t="s">
        <v>19</v>
      </c>
      <c r="J7524" t="s">
        <v>18</v>
      </c>
      <c r="K75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27.225063040228498</v>
      </c>
      <c r="L7524" s="6">
        <f>TablaDatos[[#This Row],[IMC_raw]]/1000000000000000</f>
        <v>27.225063040228498</v>
      </c>
      <c r="M7524" s="2">
        <v>2.72250630402285E+16</v>
      </c>
      <c r="N75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4" s="13">
        <f t="shared" si="117"/>
        <v>7523</v>
      </c>
      <c r="P7524" s="2" t="str">
        <f>IF(TablaDatos[[#This Row],[Diabetes]]=0,"No","Si")</f>
        <v>No</v>
      </c>
      <c r="Q7524">
        <v>0</v>
      </c>
      <c r="R7524">
        <f>TablaDatos[[#This Row],[Aux2]]/10000000000000</f>
        <v>2098.1696103939498</v>
      </c>
      <c r="S7524" s="1">
        <v>2.09816961039395E+16</v>
      </c>
      <c r="T7524" s="7">
        <f>TablaDatos[[#This Row],[Aux3]]/100000000000000</f>
        <v>209.02500776920701</v>
      </c>
      <c r="U7524" s="1">
        <v>2.09025007769207E+16</v>
      </c>
      <c r="V7524">
        <v>131</v>
      </c>
      <c r="W7524">
        <v>90.9</v>
      </c>
    </row>
    <row r="7525" spans="1:23">
      <c r="A7525">
        <v>2017</v>
      </c>
      <c r="B7525">
        <v>55</v>
      </c>
      <c r="C7525" t="s">
        <v>23</v>
      </c>
      <c r="D7525" t="s">
        <v>17</v>
      </c>
      <c r="E7525" t="s">
        <v>18</v>
      </c>
      <c r="F7525" t="s">
        <v>35</v>
      </c>
      <c r="G7525" t="s">
        <v>28</v>
      </c>
      <c r="H7525" s="3">
        <v>39922.31</v>
      </c>
      <c r="I7525" t="s">
        <v>19</v>
      </c>
      <c r="J7525" t="s">
        <v>18</v>
      </c>
      <c r="K75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27.138774630590298</v>
      </c>
      <c r="L7525" s="5">
        <f>TablaDatos[[#This Row],[IMC_raw]]/1000000000000000</f>
        <v>2.7138774630590299</v>
      </c>
      <c r="M7525" s="2">
        <v>2713877463059030</v>
      </c>
      <c r="N75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5" s="13">
        <f t="shared" si="117"/>
        <v>7524</v>
      </c>
      <c r="P7525" s="2" t="str">
        <f>IF(TablaDatos[[#This Row],[Diabetes]]=0,"No","Si")</f>
        <v>No</v>
      </c>
      <c r="Q7525">
        <v>0</v>
      </c>
      <c r="R7525">
        <f>TablaDatos[[#This Row],[Aux2]]/10000000000000</f>
        <v>1711.7036226528501</v>
      </c>
      <c r="S7525" s="1">
        <v>1.71170362265285E+16</v>
      </c>
      <c r="T7525" s="7">
        <f>TablaDatos[[#This Row],[Aux3]]/100000000000000</f>
        <v>192.944525691275</v>
      </c>
      <c r="U7525" s="1">
        <v>1.92944525691275E+16</v>
      </c>
      <c r="V7525">
        <v>153.4</v>
      </c>
      <c r="W7525">
        <v>93.3</v>
      </c>
    </row>
    <row r="7526" spans="1:23">
      <c r="A7526">
        <v>2017</v>
      </c>
      <c r="B7526">
        <v>68</v>
      </c>
      <c r="C7526" t="s">
        <v>23</v>
      </c>
      <c r="D7526" t="s">
        <v>29</v>
      </c>
      <c r="E7526" t="s">
        <v>21</v>
      </c>
      <c r="F7526" t="s">
        <v>24</v>
      </c>
      <c r="G7526" t="s">
        <v>25</v>
      </c>
      <c r="H7526" s="3">
        <v>15099</v>
      </c>
      <c r="I7526" t="s">
        <v>21</v>
      </c>
      <c r="J7526" t="s">
        <v>18</v>
      </c>
      <c r="K75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27.105394753090199</v>
      </c>
      <c r="L7526" s="6">
        <f>TablaDatos[[#This Row],[IMC_raw]]/100000000000000</f>
        <v>27.105394753090199</v>
      </c>
      <c r="M7526" s="2">
        <v>2710539475309020</v>
      </c>
      <c r="N75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6" s="13">
        <f t="shared" si="117"/>
        <v>7525</v>
      </c>
      <c r="P7526" s="2" t="str">
        <f>IF(TablaDatos[[#This Row],[Diabetes]]=0,"No","Si")</f>
        <v>No</v>
      </c>
      <c r="Q7526">
        <v>0</v>
      </c>
      <c r="R7526">
        <f>TablaDatos[[#This Row],[Aux2]]/10000000000000</f>
        <v>223.20839487333899</v>
      </c>
      <c r="S7526" s="1">
        <v>2232083948733390</v>
      </c>
      <c r="T7526" s="7">
        <f>TablaDatos[[#This Row],[Aux3]]/100000000000000</f>
        <v>234.299846921766</v>
      </c>
      <c r="U7526" s="1">
        <v>2.34299846921766E+16</v>
      </c>
      <c r="V7526">
        <v>156.30000000000001</v>
      </c>
      <c r="W7526">
        <v>97.8</v>
      </c>
    </row>
    <row r="7527" spans="1:23">
      <c r="A7527">
        <v>2017</v>
      </c>
      <c r="B7527">
        <v>64</v>
      </c>
      <c r="C7527" t="s">
        <v>16</v>
      </c>
      <c r="D7527" t="s">
        <v>17</v>
      </c>
      <c r="E7527" t="s">
        <v>21</v>
      </c>
      <c r="F7527" t="s">
        <v>19</v>
      </c>
      <c r="G7527" t="s">
        <v>28</v>
      </c>
      <c r="H7527" s="3">
        <v>32501.71</v>
      </c>
      <c r="I7527" t="s">
        <v>19</v>
      </c>
      <c r="J7527" t="s">
        <v>19</v>
      </c>
      <c r="K75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27.0962864840481</v>
      </c>
      <c r="L7527" s="6">
        <f>TablaDatos[[#This Row],[IMC_raw]]/1000000000000000</f>
        <v>27.0962864840481</v>
      </c>
      <c r="M7527" s="2">
        <v>2.70962864840481E+16</v>
      </c>
      <c r="N75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7" s="13">
        <f t="shared" si="117"/>
        <v>7526</v>
      </c>
      <c r="P7527" s="2" t="str">
        <f>IF(TablaDatos[[#This Row],[Diabetes]]=0,"No","Si")</f>
        <v>No</v>
      </c>
      <c r="Q7527">
        <v>0</v>
      </c>
      <c r="R7527">
        <f>TablaDatos[[#This Row],[Aux2]]/10000000000000</f>
        <v>2088.6532089009502</v>
      </c>
      <c r="S7527" s="1">
        <v>2.08865320890095E+16</v>
      </c>
      <c r="T7527" s="7">
        <f>TablaDatos[[#This Row],[Aux3]]/100000000000000</f>
        <v>26.563976624467799</v>
      </c>
      <c r="U7527" s="1">
        <v>2656397662446780</v>
      </c>
      <c r="V7527">
        <v>157</v>
      </c>
      <c r="W7527">
        <v>103.5</v>
      </c>
    </row>
    <row r="7528" spans="1:23">
      <c r="A7528">
        <v>2017</v>
      </c>
      <c r="B7528">
        <v>64</v>
      </c>
      <c r="C7528" t="s">
        <v>16</v>
      </c>
      <c r="D7528" t="s">
        <v>17</v>
      </c>
      <c r="E7528" t="s">
        <v>21</v>
      </c>
      <c r="F7528" t="s">
        <v>40</v>
      </c>
      <c r="G7528" t="s">
        <v>28</v>
      </c>
      <c r="H7528" s="3">
        <v>31129.279999999999</v>
      </c>
      <c r="I7528" t="s">
        <v>19</v>
      </c>
      <c r="J7528" t="s">
        <v>21</v>
      </c>
      <c r="K75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27.096170817862301</v>
      </c>
      <c r="L7528" s="5">
        <f>TablaDatos[[#This Row],[IMC_raw]]/1000000000000000</f>
        <v>27.096170817862301</v>
      </c>
      <c r="M7528" s="2">
        <v>2.70961708178623E+16</v>
      </c>
      <c r="N75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8" s="13">
        <f t="shared" si="117"/>
        <v>7527</v>
      </c>
      <c r="P7528" s="2" t="str">
        <f>IF(TablaDatos[[#This Row],[Diabetes]]=0,"No","Si")</f>
        <v>No</v>
      </c>
      <c r="Q7528">
        <v>0</v>
      </c>
      <c r="R7528">
        <f>TablaDatos[[#This Row],[Aux2]]/10000000000000</f>
        <v>1753.15020563855</v>
      </c>
      <c r="S7528" s="1">
        <v>1.75315020563855E+16</v>
      </c>
      <c r="T7528" s="7">
        <f>TablaDatos[[#This Row],[Aux3]]/100000000000000</f>
        <v>217.505025367618</v>
      </c>
      <c r="U7528" s="1">
        <v>2.17505025367618E+16</v>
      </c>
      <c r="V7528">
        <v>166</v>
      </c>
      <c r="W7528">
        <v>100</v>
      </c>
    </row>
    <row r="7529" spans="1:23">
      <c r="A7529">
        <v>2017</v>
      </c>
      <c r="B7529">
        <v>39</v>
      </c>
      <c r="C7529" t="s">
        <v>16</v>
      </c>
      <c r="D7529" t="s">
        <v>36</v>
      </c>
      <c r="E7529" t="s">
        <v>18</v>
      </c>
      <c r="F7529" t="s">
        <v>40</v>
      </c>
      <c r="G7529" t="s">
        <v>39</v>
      </c>
      <c r="H7529" s="3">
        <v>20597.150000000001</v>
      </c>
      <c r="I7529" t="s">
        <v>19</v>
      </c>
      <c r="J7529" t="s">
        <v>21</v>
      </c>
      <c r="K75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27.090070502005901</v>
      </c>
      <c r="L7529" s="6">
        <f>TablaDatos[[#This Row],[IMC_raw]]/1000000000000000</f>
        <v>27.090070502005901</v>
      </c>
      <c r="M7529" s="2">
        <v>2.70900705020059E+16</v>
      </c>
      <c r="N75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29" s="13">
        <f t="shared" si="117"/>
        <v>7528</v>
      </c>
      <c r="P7529" s="2" t="str">
        <f>IF(TablaDatos[[#This Row],[Diabetes]]=0,"No","Si")</f>
        <v>No</v>
      </c>
      <c r="Q7529">
        <v>0</v>
      </c>
      <c r="R7529">
        <f>TablaDatos[[#This Row],[Aux2]]/10000000000000</f>
        <v>1880.62796107606</v>
      </c>
      <c r="S7529" s="1">
        <v>1.88062796107606E+16</v>
      </c>
      <c r="T7529" s="7">
        <f>TablaDatos[[#This Row],[Aux3]]/100000000000000</f>
        <v>2.1375280522132099</v>
      </c>
      <c r="U7529" s="1">
        <v>213752805221321</v>
      </c>
      <c r="V7529">
        <v>138</v>
      </c>
      <c r="W7529">
        <v>83.5</v>
      </c>
    </row>
    <row r="7530" spans="1:23">
      <c r="A7530">
        <v>2017</v>
      </c>
      <c r="B7530">
        <v>56</v>
      </c>
      <c r="C7530" t="s">
        <v>16</v>
      </c>
      <c r="D7530" t="s">
        <v>33</v>
      </c>
      <c r="E7530" t="s">
        <v>18</v>
      </c>
      <c r="F7530" t="s">
        <v>35</v>
      </c>
      <c r="G7530" t="s">
        <v>28</v>
      </c>
      <c r="H7530" s="3">
        <v>35189.129999999997</v>
      </c>
      <c r="I7530" t="s">
        <v>19</v>
      </c>
      <c r="J7530" t="s">
        <v>19</v>
      </c>
      <c r="K75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27.088417069672399</v>
      </c>
      <c r="L7530" s="6">
        <f>TablaDatos[[#This Row],[IMC_raw]]/1000000000000000</f>
        <v>27.088417069672399</v>
      </c>
      <c r="M7530" s="2">
        <v>2.70884170696724E+16</v>
      </c>
      <c r="N75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0" s="13">
        <f t="shared" si="117"/>
        <v>7529</v>
      </c>
      <c r="P7530" s="2" t="str">
        <f>IF(TablaDatos[[#This Row],[Diabetes]]=0,"No","Si")</f>
        <v>No</v>
      </c>
      <c r="Q7530">
        <v>0</v>
      </c>
      <c r="R7530">
        <f>TablaDatos[[#This Row],[Aux2]]/10000000000000</f>
        <v>18.2147084149112</v>
      </c>
      <c r="S7530" s="1">
        <v>182147084149112</v>
      </c>
      <c r="T7530" s="7">
        <f>TablaDatos[[#This Row],[Aux3]]/100000000000000</f>
        <v>235.74366438549501</v>
      </c>
      <c r="U7530" s="1">
        <v>2.35743664385495E+16</v>
      </c>
      <c r="V7530">
        <v>148.69999999999999</v>
      </c>
      <c r="W7530">
        <v>92.6</v>
      </c>
    </row>
    <row r="7531" spans="1:23">
      <c r="A7531">
        <v>2017</v>
      </c>
      <c r="B7531">
        <v>59</v>
      </c>
      <c r="C7531" t="s">
        <v>23</v>
      </c>
      <c r="D7531" t="s">
        <v>26</v>
      </c>
      <c r="E7531" t="s">
        <v>18</v>
      </c>
      <c r="F7531" t="s">
        <v>35</v>
      </c>
      <c r="G7531" t="s">
        <v>28</v>
      </c>
      <c r="H7531" s="3">
        <v>25899.72</v>
      </c>
      <c r="I7531" t="s">
        <v>19</v>
      </c>
      <c r="J7531" t="s">
        <v>18</v>
      </c>
      <c r="K75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27.035485214728002</v>
      </c>
      <c r="L7531" s="5">
        <f>TablaDatos[[#This Row],[IMC_raw]]/1000000000000000</f>
        <v>2.7035485214728001</v>
      </c>
      <c r="M7531" s="2">
        <v>2703548521472800</v>
      </c>
      <c r="N75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1" s="13">
        <f t="shared" si="117"/>
        <v>7530</v>
      </c>
      <c r="P7531" s="2" t="str">
        <f>IF(TablaDatos[[#This Row],[Diabetes]]=0,"No","Si")</f>
        <v>No</v>
      </c>
      <c r="Q7531">
        <v>0</v>
      </c>
      <c r="R7531">
        <f>TablaDatos[[#This Row],[Aux2]]/10000000000000</f>
        <v>1927.4156816888301</v>
      </c>
      <c r="S7531" s="1">
        <v>1.92741568168883E+16</v>
      </c>
      <c r="T7531" s="7">
        <f>TablaDatos[[#This Row],[Aux3]]/100000000000000</f>
        <v>24.663009871460702</v>
      </c>
      <c r="U7531" s="1">
        <v>2466300987146070</v>
      </c>
      <c r="V7531">
        <v>150.80000000000001</v>
      </c>
      <c r="W7531">
        <v>91.1</v>
      </c>
    </row>
    <row r="7532" spans="1:23">
      <c r="A7532">
        <v>2017</v>
      </c>
      <c r="B7532">
        <v>69</v>
      </c>
      <c r="C7532" t="s">
        <v>23</v>
      </c>
      <c r="D7532" t="s">
        <v>17</v>
      </c>
      <c r="E7532" t="s">
        <v>21</v>
      </c>
      <c r="F7532" t="s">
        <v>24</v>
      </c>
      <c r="G7532" t="s">
        <v>25</v>
      </c>
      <c r="H7532" s="3">
        <v>18560.8</v>
      </c>
      <c r="I7532" t="s">
        <v>21</v>
      </c>
      <c r="J7532" t="s">
        <v>22</v>
      </c>
      <c r="K75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27.007417227154498</v>
      </c>
      <c r="L7532" s="5">
        <f>TablaDatos[[#This Row],[IMC_raw]]/1000000000000000</f>
        <v>2.70074172271545</v>
      </c>
      <c r="M7532" s="2">
        <v>2700741722715450</v>
      </c>
      <c r="N75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2" s="13">
        <f t="shared" si="117"/>
        <v>7531</v>
      </c>
      <c r="P7532" s="2" t="str">
        <f>IF(TablaDatos[[#This Row],[Diabetes]]=0,"No","Si")</f>
        <v>Si</v>
      </c>
      <c r="Q7532">
        <v>1</v>
      </c>
      <c r="R7532">
        <f>TablaDatos[[#This Row],[Aux2]]/10000000000000</f>
        <v>229.64061544313799</v>
      </c>
      <c r="S7532" s="1">
        <v>2296406154431380</v>
      </c>
      <c r="T7532" s="7">
        <f>TablaDatos[[#This Row],[Aux3]]/100000000000000</f>
        <v>25.892938404887001</v>
      </c>
      <c r="U7532" s="1">
        <v>2589293840488700</v>
      </c>
      <c r="V7532">
        <v>150.69999999999999</v>
      </c>
      <c r="W7532">
        <v>101.2</v>
      </c>
    </row>
    <row r="7533" spans="1:23">
      <c r="A7533">
        <v>2017</v>
      </c>
      <c r="B7533">
        <v>59</v>
      </c>
      <c r="C7533" t="s">
        <v>23</v>
      </c>
      <c r="D7533" t="s">
        <v>29</v>
      </c>
      <c r="E7533" t="s">
        <v>21</v>
      </c>
      <c r="F7533" t="s">
        <v>24</v>
      </c>
      <c r="G7533" t="s">
        <v>28</v>
      </c>
      <c r="H7533" s="3">
        <v>17953.21</v>
      </c>
      <c r="I7533" t="s">
        <v>19</v>
      </c>
      <c r="J7533" t="s">
        <v>22</v>
      </c>
      <c r="K75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26.965173984577</v>
      </c>
      <c r="L7533" s="5">
        <f>TablaDatos[[#This Row],[IMC_raw]]/1000000000000000</f>
        <v>26.965173984577</v>
      </c>
      <c r="M7533" s="2">
        <v>2.6965173984577E+16</v>
      </c>
      <c r="N75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3" s="13">
        <f t="shared" si="117"/>
        <v>7532</v>
      </c>
      <c r="P7533" s="2" t="str">
        <f>IF(TablaDatos[[#This Row],[Diabetes]]=0,"No","Si")</f>
        <v>No</v>
      </c>
      <c r="Q7533">
        <v>0</v>
      </c>
      <c r="R7533">
        <f>TablaDatos[[#This Row],[Aux2]]/10000000000000</f>
        <v>2050.1037769209902</v>
      </c>
      <c r="S7533" s="1">
        <v>2.05010377692099E+16</v>
      </c>
      <c r="T7533" s="7">
        <f>TablaDatos[[#This Row],[Aux3]]/100000000000000</f>
        <v>211.04946006373601</v>
      </c>
      <c r="U7533" s="1">
        <v>2.11049460063736E+16</v>
      </c>
      <c r="V7533">
        <v>152.69999999999999</v>
      </c>
      <c r="W7533">
        <v>96.1</v>
      </c>
    </row>
    <row r="7534" spans="1:23">
      <c r="A7534">
        <v>2017</v>
      </c>
      <c r="B7534">
        <v>65</v>
      </c>
      <c r="C7534" t="s">
        <v>23</v>
      </c>
      <c r="D7534" t="s">
        <v>72</v>
      </c>
      <c r="E7534" t="s">
        <v>18</v>
      </c>
      <c r="F7534" t="s">
        <v>35</v>
      </c>
      <c r="G7534" t="s">
        <v>25</v>
      </c>
      <c r="H7534" s="3">
        <v>13004.03</v>
      </c>
      <c r="I7534" t="s">
        <v>19</v>
      </c>
      <c r="J7534" t="s">
        <v>22</v>
      </c>
      <c r="K75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26.941462511547002</v>
      </c>
      <c r="L7534" s="5">
        <f>TablaDatos[[#This Row],[IMC_raw]]/1000000000000000</f>
        <v>26.941462511547002</v>
      </c>
      <c r="M7534" s="2">
        <v>2.6941462511547E+16</v>
      </c>
      <c r="N75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4" s="13">
        <f t="shared" si="117"/>
        <v>7533</v>
      </c>
      <c r="P7534" s="2" t="str">
        <f>IF(TablaDatos[[#This Row],[Diabetes]]=0,"No","Si")</f>
        <v>No</v>
      </c>
      <c r="Q7534">
        <v>0</v>
      </c>
      <c r="R7534">
        <f>TablaDatos[[#This Row],[Aux2]]/10000000000000</f>
        <v>2008.1692409028999</v>
      </c>
      <c r="S7534" s="1">
        <v>2.0081692409029E+16</v>
      </c>
      <c r="T7534" s="7">
        <f>TablaDatos[[#This Row],[Aux3]]/100000000000000</f>
        <v>214.36641506870501</v>
      </c>
      <c r="U7534" s="1">
        <v>2.14366415068705E+16</v>
      </c>
      <c r="V7534">
        <v>151.19999999999999</v>
      </c>
      <c r="W7534">
        <v>92.4</v>
      </c>
    </row>
    <row r="7535" spans="1:23">
      <c r="A7535">
        <v>2017</v>
      </c>
      <c r="B7535">
        <v>54</v>
      </c>
      <c r="C7535" t="s">
        <v>16</v>
      </c>
      <c r="D7535" t="s">
        <v>73</v>
      </c>
      <c r="E7535" t="s">
        <v>18</v>
      </c>
      <c r="F7535" t="s">
        <v>35</v>
      </c>
      <c r="G7535" t="s">
        <v>20</v>
      </c>
      <c r="H7535" s="3">
        <v>36365.86</v>
      </c>
      <c r="I7535" t="s">
        <v>19</v>
      </c>
      <c r="J7535" t="s">
        <v>18</v>
      </c>
      <c r="K75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26.904065053197801</v>
      </c>
      <c r="L7535" s="5">
        <f>TablaDatos[[#This Row],[IMC_raw]]/1000000000000000</f>
        <v>26.904065053197801</v>
      </c>
      <c r="M7535" s="2">
        <v>2.69040650531978E+16</v>
      </c>
      <c r="N75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5" s="13">
        <f t="shared" si="117"/>
        <v>7534</v>
      </c>
      <c r="P7535" s="2" t="str">
        <f>IF(TablaDatos[[#This Row],[Diabetes]]=0,"No","Si")</f>
        <v>No</v>
      </c>
      <c r="Q7535">
        <v>0</v>
      </c>
      <c r="R7535">
        <f>TablaDatos[[#This Row],[Aux2]]/10000000000000</f>
        <v>209.39915620294201</v>
      </c>
      <c r="S7535" s="1">
        <v>2093991562029420</v>
      </c>
      <c r="T7535" s="7">
        <f>TablaDatos[[#This Row],[Aux3]]/100000000000000</f>
        <v>243.49936641670601</v>
      </c>
      <c r="U7535" s="1">
        <v>2.43499366416706E+16</v>
      </c>
      <c r="V7535">
        <v>141.5</v>
      </c>
      <c r="W7535">
        <v>93.5</v>
      </c>
    </row>
    <row r="7536" spans="1:23">
      <c r="A7536">
        <v>2017</v>
      </c>
      <c r="B7536">
        <v>61</v>
      </c>
      <c r="C7536" t="s">
        <v>16</v>
      </c>
      <c r="D7536" t="s">
        <v>73</v>
      </c>
      <c r="E7536" t="s">
        <v>21</v>
      </c>
      <c r="F7536" t="s">
        <v>24</v>
      </c>
      <c r="G7536" t="s">
        <v>28</v>
      </c>
      <c r="H7536" s="3">
        <v>26443.23</v>
      </c>
      <c r="I7536" t="s">
        <v>19</v>
      </c>
      <c r="J7536" t="s">
        <v>18</v>
      </c>
      <c r="K75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26.859853781299702</v>
      </c>
      <c r="L7536" s="6">
        <f>TablaDatos[[#This Row],[IMC_raw]]/1000000000000000</f>
        <v>2.6859853781299701</v>
      </c>
      <c r="M7536" s="2">
        <v>2685985378129970</v>
      </c>
      <c r="N75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6" s="13">
        <f t="shared" si="117"/>
        <v>7535</v>
      </c>
      <c r="P7536" s="2" t="str">
        <f>IF(TablaDatos[[#This Row],[Diabetes]]=0,"No","Si")</f>
        <v>No</v>
      </c>
      <c r="Q7536">
        <v>0</v>
      </c>
      <c r="R7536">
        <f>TablaDatos[[#This Row],[Aux2]]/10000000000000</f>
        <v>1935.6569615533399</v>
      </c>
      <c r="S7536" s="1">
        <v>1.93565696155334E+16</v>
      </c>
      <c r="T7536" s="7">
        <f>TablaDatos[[#This Row],[Aux3]]/100000000000000</f>
        <v>244.63340623895999</v>
      </c>
      <c r="U7536" s="1">
        <v>2.4463340623896E+16</v>
      </c>
      <c r="V7536">
        <v>157.30000000000001</v>
      </c>
      <c r="W7536">
        <v>91.7</v>
      </c>
    </row>
    <row r="7537" spans="1:23">
      <c r="A7537">
        <v>2017</v>
      </c>
      <c r="B7537">
        <v>54</v>
      </c>
      <c r="C7537" t="s">
        <v>16</v>
      </c>
      <c r="D7537" t="s">
        <v>17</v>
      </c>
      <c r="E7537" t="s">
        <v>18</v>
      </c>
      <c r="F7537" t="s">
        <v>19</v>
      </c>
      <c r="G7537" t="s">
        <v>20</v>
      </c>
      <c r="H7537" s="3">
        <v>30260.12</v>
      </c>
      <c r="I7537" t="s">
        <v>19</v>
      </c>
      <c r="J7537" t="s">
        <v>18</v>
      </c>
      <c r="K75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26.824716428022299</v>
      </c>
      <c r="L7537" s="5">
        <f>TablaDatos[[#This Row],[IMC_raw]]/1000000000000000</f>
        <v>26.824716428022299</v>
      </c>
      <c r="M7537" s="2">
        <v>2.68247164280223E+16</v>
      </c>
      <c r="N75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7" s="13">
        <f t="shared" si="117"/>
        <v>7536</v>
      </c>
      <c r="P7537" s="2" t="str">
        <f>IF(TablaDatos[[#This Row],[Diabetes]]=0,"No","Si")</f>
        <v>No</v>
      </c>
      <c r="Q7537">
        <v>0</v>
      </c>
      <c r="R7537">
        <f>TablaDatos[[#This Row],[Aux2]]/10000000000000</f>
        <v>2162.7203714449001</v>
      </c>
      <c r="S7537" s="1">
        <v>2.1627203714449E+16</v>
      </c>
      <c r="T7537" s="7">
        <f>TablaDatos[[#This Row],[Aux3]]/100000000000000</f>
        <v>252.12983431694099</v>
      </c>
      <c r="U7537" s="1">
        <v>2.52129834316941E+16</v>
      </c>
      <c r="V7537">
        <v>147</v>
      </c>
      <c r="W7537">
        <v>91.8</v>
      </c>
    </row>
    <row r="7538" spans="1:23">
      <c r="A7538">
        <v>2017</v>
      </c>
      <c r="B7538">
        <v>52</v>
      </c>
      <c r="C7538" t="s">
        <v>16</v>
      </c>
      <c r="D7538" t="s">
        <v>72</v>
      </c>
      <c r="E7538" t="s">
        <v>18</v>
      </c>
      <c r="F7538" t="s">
        <v>19</v>
      </c>
      <c r="G7538" t="s">
        <v>20</v>
      </c>
      <c r="H7538" s="3">
        <v>21398.07</v>
      </c>
      <c r="I7538" t="s">
        <v>19</v>
      </c>
      <c r="J7538" t="s">
        <v>22</v>
      </c>
      <c r="K75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26.801258009439401</v>
      </c>
      <c r="L7538" s="5">
        <f>TablaDatos[[#This Row],[IMC_raw]]/1000000000000000</f>
        <v>26.801258009439401</v>
      </c>
      <c r="M7538" s="2">
        <v>2.68012580094394E+16</v>
      </c>
      <c r="N75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8" s="13">
        <f t="shared" si="117"/>
        <v>7537</v>
      </c>
      <c r="P7538" s="2" t="str">
        <f>IF(TablaDatos[[#This Row],[Diabetes]]=0,"No","Si")</f>
        <v>No</v>
      </c>
      <c r="Q7538">
        <v>0</v>
      </c>
      <c r="R7538">
        <f>TablaDatos[[#This Row],[Aux2]]/10000000000000</f>
        <v>1986.5708432496001</v>
      </c>
      <c r="S7538" s="1">
        <v>1.9865708432496E+16</v>
      </c>
      <c r="T7538" s="7">
        <f>TablaDatos[[#This Row],[Aux3]]/100000000000000</f>
        <v>220.82951685162499</v>
      </c>
      <c r="U7538" s="1">
        <v>2.20829516851625E+16</v>
      </c>
      <c r="V7538">
        <v>144.4</v>
      </c>
      <c r="W7538">
        <v>88.1</v>
      </c>
    </row>
    <row r="7539" spans="1:23">
      <c r="A7539">
        <v>2017</v>
      </c>
      <c r="B7539">
        <v>46</v>
      </c>
      <c r="C7539" t="s">
        <v>23</v>
      </c>
      <c r="D7539" t="s">
        <v>42</v>
      </c>
      <c r="E7539" t="s">
        <v>18</v>
      </c>
      <c r="F7539" t="s">
        <v>35</v>
      </c>
      <c r="G7539" t="s">
        <v>20</v>
      </c>
      <c r="H7539" s="3">
        <v>17327.5</v>
      </c>
      <c r="I7539" t="s">
        <v>19</v>
      </c>
      <c r="J7539" t="s">
        <v>19</v>
      </c>
      <c r="K75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26.760493759674301</v>
      </c>
      <c r="L7539" s="6">
        <f>TablaDatos[[#This Row],[IMC_raw]]/1000000000000000</f>
        <v>2.67604937596743</v>
      </c>
      <c r="M7539" s="2">
        <v>2676049375967430</v>
      </c>
      <c r="N75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39" s="13">
        <f t="shared" si="117"/>
        <v>7538</v>
      </c>
      <c r="P7539" s="2" t="str">
        <f>IF(TablaDatos[[#This Row],[Diabetes]]=0,"No","Si")</f>
        <v>No</v>
      </c>
      <c r="Q7539">
        <v>0</v>
      </c>
      <c r="R7539">
        <f>TablaDatos[[#This Row],[Aux2]]/10000000000000</f>
        <v>190.94339929959699</v>
      </c>
      <c r="S7539" s="1">
        <v>1909433992995970</v>
      </c>
      <c r="T7539" s="7">
        <f>TablaDatos[[#This Row],[Aux3]]/100000000000000</f>
        <v>201.148065664352</v>
      </c>
      <c r="U7539" s="1">
        <v>2.01148065664352E+16</v>
      </c>
      <c r="V7539">
        <v>136.5</v>
      </c>
      <c r="W7539">
        <v>90.3</v>
      </c>
    </row>
    <row r="7540" spans="1:23">
      <c r="A7540">
        <v>2017</v>
      </c>
      <c r="B7540">
        <v>63</v>
      </c>
      <c r="C7540" t="s">
        <v>23</v>
      </c>
      <c r="D7540" t="s">
        <v>73</v>
      </c>
      <c r="E7540" t="s">
        <v>18</v>
      </c>
      <c r="F7540" t="s">
        <v>24</v>
      </c>
      <c r="G7540" t="s">
        <v>28</v>
      </c>
      <c r="H7540" s="3">
        <v>20572.41</v>
      </c>
      <c r="I7540" t="s">
        <v>21</v>
      </c>
      <c r="J7540" t="s">
        <v>22</v>
      </c>
      <c r="K75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26.758142469793999</v>
      </c>
      <c r="L7540" s="6">
        <f>TablaDatos[[#This Row],[IMC_raw]]/1000000000000000</f>
        <v>2.6758142469794</v>
      </c>
      <c r="M7540" s="2">
        <v>2675814246979400</v>
      </c>
      <c r="N75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0" s="13">
        <f t="shared" si="117"/>
        <v>7539</v>
      </c>
      <c r="P7540" s="2" t="str">
        <f>IF(TablaDatos[[#This Row],[Diabetes]]=0,"No","Si")</f>
        <v>No</v>
      </c>
      <c r="Q7540">
        <v>0</v>
      </c>
      <c r="R7540">
        <f>TablaDatos[[#This Row],[Aux2]]/10000000000000</f>
        <v>2121.2055878474498</v>
      </c>
      <c r="S7540" s="1">
        <v>2.12120558784745E+16</v>
      </c>
      <c r="T7540" s="7">
        <f>TablaDatos[[#This Row],[Aux3]]/100000000000000</f>
        <v>24.167759752629401</v>
      </c>
      <c r="U7540" s="1">
        <v>2416775975262940</v>
      </c>
      <c r="V7540">
        <v>157.19999999999999</v>
      </c>
      <c r="W7540">
        <v>88.1</v>
      </c>
    </row>
    <row r="7541" spans="1:23">
      <c r="A7541">
        <v>2017</v>
      </c>
      <c r="B7541">
        <v>64</v>
      </c>
      <c r="C7541" t="s">
        <v>23</v>
      </c>
      <c r="D7541" t="s">
        <v>26</v>
      </c>
      <c r="E7541" t="s">
        <v>18</v>
      </c>
      <c r="F7541" t="s">
        <v>19</v>
      </c>
      <c r="G7541" t="s">
        <v>28</v>
      </c>
      <c r="H7541" s="3">
        <v>36885.58</v>
      </c>
      <c r="I7541" t="s">
        <v>19</v>
      </c>
      <c r="J7541" t="s">
        <v>18</v>
      </c>
      <c r="K75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26.748113658358101</v>
      </c>
      <c r="L7541" s="5">
        <f>TablaDatos[[#This Row],[IMC_raw]]/1000000000000000</f>
        <v>2.6748113658358101</v>
      </c>
      <c r="M7541" s="2">
        <v>2674811365835810</v>
      </c>
      <c r="N75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1" s="13">
        <f t="shared" si="117"/>
        <v>7540</v>
      </c>
      <c r="P7541" s="2" t="str">
        <f>IF(TablaDatos[[#This Row],[Diabetes]]=0,"No","Si")</f>
        <v>No</v>
      </c>
      <c r="Q7541">
        <v>0</v>
      </c>
      <c r="R7541">
        <f>TablaDatos[[#This Row],[Aux2]]/10000000000000</f>
        <v>218.113721711805</v>
      </c>
      <c r="S7541" s="1">
        <v>2181137217118050</v>
      </c>
      <c r="T7541" s="7">
        <f>TablaDatos[[#This Row],[Aux3]]/100000000000000</f>
        <v>20.864700819119001</v>
      </c>
      <c r="U7541" s="1">
        <v>2086470081911900</v>
      </c>
      <c r="V7541">
        <v>151.69999999999999</v>
      </c>
      <c r="W7541">
        <v>90.8</v>
      </c>
    </row>
    <row r="7542" spans="1:23">
      <c r="A7542">
        <v>2017</v>
      </c>
      <c r="B7542">
        <v>62</v>
      </c>
      <c r="C7542" t="s">
        <v>23</v>
      </c>
      <c r="D7542" t="s">
        <v>73</v>
      </c>
      <c r="E7542" t="s">
        <v>18</v>
      </c>
      <c r="F7542" t="s">
        <v>24</v>
      </c>
      <c r="G7542" t="s">
        <v>28</v>
      </c>
      <c r="H7542" s="3">
        <v>19962.330000000002</v>
      </c>
      <c r="I7542" t="s">
        <v>21</v>
      </c>
      <c r="J7542" t="s">
        <v>18</v>
      </c>
      <c r="K75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26.719155741344998</v>
      </c>
      <c r="L7542" s="6">
        <f>TablaDatos[[#This Row],[IMC_raw]]/1000000000000000</f>
        <v>26.719155741344998</v>
      </c>
      <c r="M7542" s="2">
        <v>2.6719155741345E+16</v>
      </c>
      <c r="N75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2" s="13">
        <f t="shared" si="117"/>
        <v>7541</v>
      </c>
      <c r="P7542" s="2" t="str">
        <f>IF(TablaDatos[[#This Row],[Diabetes]]=0,"No","Si")</f>
        <v>No</v>
      </c>
      <c r="Q7542">
        <v>0</v>
      </c>
      <c r="R7542">
        <f>TablaDatos[[#This Row],[Aux2]]/10000000000000</f>
        <v>1881.1249565285</v>
      </c>
      <c r="S7542" s="1">
        <v>1.8811249565285E+16</v>
      </c>
      <c r="T7542" s="7">
        <f>TablaDatos[[#This Row],[Aux3]]/100000000000000</f>
        <v>23.454583169864101</v>
      </c>
      <c r="U7542" s="1">
        <v>2345458316986410</v>
      </c>
      <c r="V7542">
        <v>149.69999999999999</v>
      </c>
      <c r="W7542">
        <v>100.6</v>
      </c>
    </row>
    <row r="7543" spans="1:23">
      <c r="A7543">
        <v>2017</v>
      </c>
      <c r="B7543">
        <v>59</v>
      </c>
      <c r="C7543" t="s">
        <v>23</v>
      </c>
      <c r="D7543" t="s">
        <v>29</v>
      </c>
      <c r="E7543" t="s">
        <v>18</v>
      </c>
      <c r="F7543" t="s">
        <v>24</v>
      </c>
      <c r="G7543" t="s">
        <v>28</v>
      </c>
      <c r="H7543" s="3">
        <v>13044.67</v>
      </c>
      <c r="I7543" t="s">
        <v>19</v>
      </c>
      <c r="J7543" t="s">
        <v>22</v>
      </c>
      <c r="K75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26.706901316060499</v>
      </c>
      <c r="L7543" s="5">
        <f>TablaDatos[[#This Row],[IMC_raw]]/1000000000000000</f>
        <v>26.706901316060499</v>
      </c>
      <c r="M7543" s="2">
        <v>2.67069013160605E+16</v>
      </c>
      <c r="N75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3" s="13">
        <f t="shared" si="117"/>
        <v>7542</v>
      </c>
      <c r="P7543" s="2" t="str">
        <f>IF(TablaDatos[[#This Row],[Diabetes]]=0,"No","Si")</f>
        <v>No</v>
      </c>
      <c r="Q7543">
        <v>0</v>
      </c>
      <c r="R7543">
        <f>TablaDatos[[#This Row],[Aux2]]/10000000000000</f>
        <v>2250.0825155515299</v>
      </c>
      <c r="S7543" s="1">
        <v>2.25008251555153E+16</v>
      </c>
      <c r="T7543" s="7">
        <f>TablaDatos[[#This Row],[Aux3]]/100000000000000</f>
        <v>241.16572279324799</v>
      </c>
      <c r="U7543" s="1">
        <v>2.41165722793248E+16</v>
      </c>
      <c r="V7543">
        <v>160</v>
      </c>
      <c r="W7543">
        <v>92.9</v>
      </c>
    </row>
    <row r="7544" spans="1:23">
      <c r="A7544">
        <v>2017</v>
      </c>
      <c r="B7544">
        <v>58</v>
      </c>
      <c r="C7544" t="s">
        <v>16</v>
      </c>
      <c r="D7544" t="s">
        <v>43</v>
      </c>
      <c r="E7544" t="s">
        <v>19</v>
      </c>
      <c r="F7544" t="s">
        <v>19</v>
      </c>
      <c r="G7544" t="s">
        <v>28</v>
      </c>
      <c r="H7544" s="3">
        <v>30278.71</v>
      </c>
      <c r="I7544" t="s">
        <v>19</v>
      </c>
      <c r="J7544" t="s">
        <v>22</v>
      </c>
      <c r="K75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26.691875159455499</v>
      </c>
      <c r="L7544" s="6">
        <f>TablaDatos[[#This Row],[IMC_raw]]/1000000000000000</f>
        <v>26.691875159455499</v>
      </c>
      <c r="M7544" s="2">
        <v>2.66918751594555E+16</v>
      </c>
      <c r="N75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4" s="13">
        <f t="shared" si="117"/>
        <v>7543</v>
      </c>
      <c r="P7544" s="2" t="str">
        <f>IF(TablaDatos[[#This Row],[Diabetes]]=0,"No","Si")</f>
        <v>No</v>
      </c>
      <c r="Q7544">
        <v>0</v>
      </c>
      <c r="R7544">
        <f>TablaDatos[[#This Row],[Aux2]]/10000000000000</f>
        <v>2060.0725212572802</v>
      </c>
      <c r="S7544" s="1">
        <v>2.06007252125728E+16</v>
      </c>
      <c r="T7544" s="7">
        <f>TablaDatos[[#This Row],[Aux3]]/100000000000000</f>
        <v>21.6111239234762</v>
      </c>
      <c r="U7544" s="1">
        <v>2161112392347620</v>
      </c>
      <c r="V7544">
        <v>159.80000000000001</v>
      </c>
      <c r="W7544">
        <v>90.5</v>
      </c>
    </row>
    <row r="7545" spans="1:23">
      <c r="A7545">
        <v>2017</v>
      </c>
      <c r="B7545">
        <v>54</v>
      </c>
      <c r="C7545" t="s">
        <v>16</v>
      </c>
      <c r="D7545" t="s">
        <v>74</v>
      </c>
      <c r="E7545" t="s">
        <v>19</v>
      </c>
      <c r="F7545" t="s">
        <v>19</v>
      </c>
      <c r="G7545" t="s">
        <v>20</v>
      </c>
      <c r="H7545" s="3">
        <v>19633.740000000002</v>
      </c>
      <c r="I7545" t="s">
        <v>19</v>
      </c>
      <c r="J7545" t="s">
        <v>18</v>
      </c>
      <c r="K75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26.650658806820299</v>
      </c>
      <c r="L7545" s="6">
        <f>TablaDatos[[#This Row],[IMC_raw]]/1000000000000000</f>
        <v>26.650658806820299</v>
      </c>
      <c r="M7545" s="2">
        <v>2.66506588068203E+16</v>
      </c>
      <c r="N75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5" s="13">
        <f t="shared" si="117"/>
        <v>7544</v>
      </c>
      <c r="P7545" s="2" t="str">
        <f>IF(TablaDatos[[#This Row],[Diabetes]]=0,"No","Si")</f>
        <v>Si</v>
      </c>
      <c r="Q7545">
        <v>1</v>
      </c>
      <c r="R7545">
        <f>TablaDatos[[#This Row],[Aux2]]/10000000000000</f>
        <v>234.92628735595801</v>
      </c>
      <c r="S7545" s="1">
        <v>2349262873559580</v>
      </c>
      <c r="T7545" s="7">
        <f>TablaDatos[[#This Row],[Aux3]]/100000000000000</f>
        <v>226.16539201789499</v>
      </c>
      <c r="U7545" s="1">
        <v>2.26165392017895E+16</v>
      </c>
      <c r="V7545">
        <v>159.4</v>
      </c>
      <c r="W7545">
        <v>92.1</v>
      </c>
    </row>
    <row r="7546" spans="1:23">
      <c r="A7546">
        <v>2017</v>
      </c>
      <c r="B7546">
        <v>62</v>
      </c>
      <c r="C7546" t="s">
        <v>16</v>
      </c>
      <c r="D7546" t="s">
        <v>74</v>
      </c>
      <c r="E7546" t="s">
        <v>21</v>
      </c>
      <c r="F7546" t="s">
        <v>24</v>
      </c>
      <c r="G7546" t="s">
        <v>28</v>
      </c>
      <c r="H7546" s="3">
        <v>16395.810000000001</v>
      </c>
      <c r="I7546" t="s">
        <v>21</v>
      </c>
      <c r="J7546" t="s">
        <v>18</v>
      </c>
      <c r="K75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26.617013069877899</v>
      </c>
      <c r="L7546" s="6">
        <f>TablaDatos[[#This Row],[IMC_raw]]/1000000000000000</f>
        <v>26.617013069877899</v>
      </c>
      <c r="M7546" s="2">
        <v>2.66170130698779E+16</v>
      </c>
      <c r="N75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6" s="13">
        <f t="shared" si="117"/>
        <v>7545</v>
      </c>
      <c r="P7546" s="2" t="str">
        <f>IF(TablaDatos[[#This Row],[Diabetes]]=0,"No","Si")</f>
        <v>No</v>
      </c>
      <c r="Q7546">
        <v>0</v>
      </c>
      <c r="R7546">
        <f>TablaDatos[[#This Row],[Aux2]]/10000000000000</f>
        <v>2202.2978633991502</v>
      </c>
      <c r="S7546" s="1">
        <v>2.20229786339915E+16</v>
      </c>
      <c r="T7546" s="7">
        <f>TablaDatos[[#This Row],[Aux3]]/100000000000000</f>
        <v>214.94892143075199</v>
      </c>
      <c r="U7546" s="1">
        <v>2.14948921430752E+16</v>
      </c>
      <c r="V7546">
        <v>164.6</v>
      </c>
      <c r="W7546">
        <v>97.5</v>
      </c>
    </row>
    <row r="7547" spans="1:23">
      <c r="A7547">
        <v>2017</v>
      </c>
      <c r="B7547">
        <v>58</v>
      </c>
      <c r="C7547" t="s">
        <v>16</v>
      </c>
      <c r="D7547" t="s">
        <v>73</v>
      </c>
      <c r="E7547" t="s">
        <v>19</v>
      </c>
      <c r="F7547" t="s">
        <v>40</v>
      </c>
      <c r="G7547" t="s">
        <v>28</v>
      </c>
      <c r="H7547" s="3">
        <v>42631.41</v>
      </c>
      <c r="I7547" t="s">
        <v>19</v>
      </c>
      <c r="J7547" t="s">
        <v>18</v>
      </c>
      <c r="K75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26.547863624837699</v>
      </c>
      <c r="L7547" s="6">
        <f>TablaDatos[[#This Row],[IMC_raw]]/1000000000000000</f>
        <v>26.547863624837699</v>
      </c>
      <c r="M7547" s="2">
        <v>2.65478636248377E+16</v>
      </c>
      <c r="N75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7" s="13">
        <f t="shared" si="117"/>
        <v>7546</v>
      </c>
      <c r="P7547" s="2" t="str">
        <f>IF(TablaDatos[[#This Row],[Diabetes]]=0,"No","Si")</f>
        <v>No</v>
      </c>
      <c r="Q7547">
        <v>0</v>
      </c>
      <c r="R7547">
        <f>TablaDatos[[#This Row],[Aux2]]/10000000000000</f>
        <v>1982.20811969484</v>
      </c>
      <c r="S7547" s="1">
        <v>1.98220811969484E+16</v>
      </c>
      <c r="T7547" s="7">
        <f>TablaDatos[[#This Row],[Aux3]]/100000000000000</f>
        <v>213.857688241868</v>
      </c>
      <c r="U7547" s="1">
        <v>2.13857688241868E+16</v>
      </c>
      <c r="V7547">
        <v>155.19999999999999</v>
      </c>
      <c r="W7547">
        <v>99.1</v>
      </c>
    </row>
    <row r="7548" spans="1:23">
      <c r="A7548">
        <v>2017</v>
      </c>
      <c r="B7548">
        <v>66</v>
      </c>
      <c r="C7548" t="s">
        <v>23</v>
      </c>
      <c r="D7548" t="s">
        <v>17</v>
      </c>
      <c r="E7548" t="s">
        <v>19</v>
      </c>
      <c r="F7548" t="s">
        <v>19</v>
      </c>
      <c r="G7548" t="s">
        <v>25</v>
      </c>
      <c r="H7548" s="3">
        <v>17486.060000000001</v>
      </c>
      <c r="I7548" t="s">
        <v>19</v>
      </c>
      <c r="J7548" t="s">
        <v>22</v>
      </c>
      <c r="K75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26.547168981422196</v>
      </c>
      <c r="L7548" s="6">
        <f>TablaDatos[[#This Row],[IMC_raw]]/1000000000000000</f>
        <v>2.6547168981422198</v>
      </c>
      <c r="M7548" s="2">
        <v>2654716898142220</v>
      </c>
      <c r="N75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8" s="13">
        <f t="shared" si="117"/>
        <v>7547</v>
      </c>
      <c r="P7548" s="2" t="str">
        <f>IF(TablaDatos[[#This Row],[Diabetes]]=0,"No","Si")</f>
        <v>No</v>
      </c>
      <c r="Q7548">
        <v>0</v>
      </c>
      <c r="R7548">
        <f>TablaDatos[[#This Row],[Aux2]]/10000000000000</f>
        <v>218.23624150912801</v>
      </c>
      <c r="S7548" s="1">
        <v>2182362415091280</v>
      </c>
      <c r="T7548" s="7">
        <f>TablaDatos[[#This Row],[Aux3]]/100000000000000</f>
        <v>25.1072783336814</v>
      </c>
      <c r="U7548" s="1">
        <v>2510727833368140</v>
      </c>
      <c r="V7548">
        <v>149.80000000000001</v>
      </c>
      <c r="W7548">
        <v>92.4</v>
      </c>
    </row>
    <row r="7549" spans="1:23">
      <c r="A7549">
        <v>2017</v>
      </c>
      <c r="B7549">
        <v>68</v>
      </c>
      <c r="C7549" t="s">
        <v>16</v>
      </c>
      <c r="D7549" t="s">
        <v>17</v>
      </c>
      <c r="E7549" t="s">
        <v>21</v>
      </c>
      <c r="F7549" t="s">
        <v>40</v>
      </c>
      <c r="G7549" t="s">
        <v>25</v>
      </c>
      <c r="H7549" s="3">
        <v>23092.959999999999</v>
      </c>
      <c r="I7549" t="s">
        <v>19</v>
      </c>
      <c r="J7549" t="s">
        <v>18</v>
      </c>
      <c r="K75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26.534543930968699</v>
      </c>
      <c r="L7549" s="6">
        <f>TablaDatos[[#This Row],[IMC_raw]]/1000000000000000</f>
        <v>26.534543930968699</v>
      </c>
      <c r="M7549" s="2">
        <v>2.65345439309687E+16</v>
      </c>
      <c r="N75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49" s="13">
        <f t="shared" si="117"/>
        <v>7548</v>
      </c>
      <c r="P7549" s="2" t="str">
        <f>IF(TablaDatos[[#This Row],[Diabetes]]=0,"No","Si")</f>
        <v>No</v>
      </c>
      <c r="Q7549">
        <v>0</v>
      </c>
      <c r="R7549">
        <f>TablaDatos[[#This Row],[Aux2]]/10000000000000</f>
        <v>1717.19657111229</v>
      </c>
      <c r="S7549" s="1">
        <v>1.71719657111229E+16</v>
      </c>
      <c r="T7549" s="7">
        <f>TablaDatos[[#This Row],[Aux3]]/100000000000000</f>
        <v>1.4118710149745199</v>
      </c>
      <c r="U7549" s="1">
        <v>141187101497452</v>
      </c>
      <c r="V7549">
        <v>157.6</v>
      </c>
      <c r="W7549">
        <v>98.7</v>
      </c>
    </row>
    <row r="7550" spans="1:23">
      <c r="A7550">
        <v>2017</v>
      </c>
      <c r="B7550">
        <v>62</v>
      </c>
      <c r="C7550" t="s">
        <v>23</v>
      </c>
      <c r="D7550" t="s">
        <v>27</v>
      </c>
      <c r="E7550" t="s">
        <v>18</v>
      </c>
      <c r="F7550" t="s">
        <v>19</v>
      </c>
      <c r="G7550" t="s">
        <v>28</v>
      </c>
      <c r="H7550" s="3">
        <v>13240.54</v>
      </c>
      <c r="I7550" t="s">
        <v>19</v>
      </c>
      <c r="J7550" t="s">
        <v>22</v>
      </c>
      <c r="K75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26.473734380117101</v>
      </c>
      <c r="L7550" s="6">
        <f>TablaDatos[[#This Row],[IMC_raw]]/100000000000000</f>
        <v>26.473734380117101</v>
      </c>
      <c r="M7550" s="2">
        <v>2647373438011710</v>
      </c>
      <c r="N75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0" s="13">
        <f t="shared" si="117"/>
        <v>7549</v>
      </c>
      <c r="P7550" s="2" t="str">
        <f>IF(TablaDatos[[#This Row],[Diabetes]]=0,"No","Si")</f>
        <v>No</v>
      </c>
      <c r="Q7550">
        <v>0</v>
      </c>
      <c r="R7550">
        <f>TablaDatos[[#This Row],[Aux2]]/10000000000000</f>
        <v>2306.8765712623599</v>
      </c>
      <c r="S7550" s="1">
        <v>2.30687657126236E+16</v>
      </c>
      <c r="T7550" s="7">
        <f>TablaDatos[[#This Row],[Aux3]]/100000000000000</f>
        <v>247.319843663027</v>
      </c>
      <c r="U7550" s="1">
        <v>2.47319843663027E+16</v>
      </c>
      <c r="V7550">
        <v>154.69999999999999</v>
      </c>
      <c r="W7550">
        <v>92.8</v>
      </c>
    </row>
    <row r="7551" spans="1:23">
      <c r="A7551">
        <v>2017</v>
      </c>
      <c r="B7551">
        <v>66</v>
      </c>
      <c r="C7551" t="s">
        <v>16</v>
      </c>
      <c r="D7551" t="s">
        <v>42</v>
      </c>
      <c r="E7551" t="s">
        <v>21</v>
      </c>
      <c r="F7551" t="s">
        <v>24</v>
      </c>
      <c r="G7551" t="s">
        <v>25</v>
      </c>
      <c r="H7551" s="3">
        <v>13585.88</v>
      </c>
      <c r="I7551" t="s">
        <v>21</v>
      </c>
      <c r="J7551" t="s">
        <v>22</v>
      </c>
      <c r="K75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26.408501054119899</v>
      </c>
      <c r="L7551" s="6">
        <f>TablaDatos[[#This Row],[IMC_raw]]/1000000000000000</f>
        <v>26.408501054119899</v>
      </c>
      <c r="M7551" s="2">
        <v>2.64085010541199E+16</v>
      </c>
      <c r="N75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1" s="13">
        <f t="shared" si="117"/>
        <v>7550</v>
      </c>
      <c r="P7551" s="2" t="str">
        <f>IF(TablaDatos[[#This Row],[Diabetes]]=0,"No","Si")</f>
        <v>No</v>
      </c>
      <c r="Q7551">
        <v>0</v>
      </c>
      <c r="R7551">
        <f>TablaDatos[[#This Row],[Aux2]]/10000000000000</f>
        <v>2223.0752410100999</v>
      </c>
      <c r="S7551" s="1">
        <v>2.2230752410101E+16</v>
      </c>
      <c r="T7551" s="7">
        <f>TablaDatos[[#This Row],[Aux3]]/100000000000000</f>
        <v>228.841266061292</v>
      </c>
      <c r="U7551" s="1">
        <v>2.28841266061292E+16</v>
      </c>
      <c r="V7551">
        <v>164.1</v>
      </c>
      <c r="W7551">
        <v>96.3</v>
      </c>
    </row>
    <row r="7552" spans="1:23">
      <c r="A7552">
        <v>2017</v>
      </c>
      <c r="B7552">
        <v>51</v>
      </c>
      <c r="C7552" t="s">
        <v>16</v>
      </c>
      <c r="D7552" t="s">
        <v>29</v>
      </c>
      <c r="E7552" t="s">
        <v>18</v>
      </c>
      <c r="F7552" t="s">
        <v>35</v>
      </c>
      <c r="G7552" t="s">
        <v>20</v>
      </c>
      <c r="H7552" s="3">
        <v>37033.64</v>
      </c>
      <c r="I7552" t="s">
        <v>19</v>
      </c>
      <c r="J7552" t="s">
        <v>22</v>
      </c>
      <c r="K75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26.298972375100501</v>
      </c>
      <c r="L7552" s="6">
        <f>TablaDatos[[#This Row],[IMC_raw]]/1000000000000000</f>
        <v>2.62989723751005</v>
      </c>
      <c r="M7552" s="2">
        <v>2629897237510050</v>
      </c>
      <c r="N75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2" s="13">
        <f t="shared" si="117"/>
        <v>7551</v>
      </c>
      <c r="P7552" s="2" t="str">
        <f>IF(TablaDatos[[#This Row],[Diabetes]]=0,"No","Si")</f>
        <v>No</v>
      </c>
      <c r="Q7552">
        <v>0</v>
      </c>
      <c r="R7552">
        <f>TablaDatos[[#This Row],[Aux2]]/10000000000000</f>
        <v>197.442913196977</v>
      </c>
      <c r="S7552" s="1">
        <v>1974429131969770</v>
      </c>
      <c r="T7552" s="7">
        <f>TablaDatos[[#This Row],[Aux3]]/100000000000000</f>
        <v>19.788938232898701</v>
      </c>
      <c r="U7552" s="1">
        <v>1978893823289870</v>
      </c>
      <c r="V7552">
        <v>149.1</v>
      </c>
      <c r="W7552">
        <v>88.6</v>
      </c>
    </row>
    <row r="7553" spans="1:23">
      <c r="A7553">
        <v>2017</v>
      </c>
      <c r="B7553">
        <v>61</v>
      </c>
      <c r="C7553" t="s">
        <v>23</v>
      </c>
      <c r="D7553" t="s">
        <v>73</v>
      </c>
      <c r="E7553" t="s">
        <v>19</v>
      </c>
      <c r="F7553" t="s">
        <v>19</v>
      </c>
      <c r="G7553" t="s">
        <v>28</v>
      </c>
      <c r="H7553" s="3">
        <v>17198.189999999999</v>
      </c>
      <c r="I7553" t="s">
        <v>19</v>
      </c>
      <c r="J7553" t="s">
        <v>18</v>
      </c>
      <c r="K75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26.2331113908667</v>
      </c>
      <c r="L7553" s="6">
        <f>TablaDatos[[#This Row],[IMC_raw]]/1000000000000000</f>
        <v>26.2331113908667</v>
      </c>
      <c r="M7553" s="2">
        <v>2.62331113908667E+16</v>
      </c>
      <c r="N75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3" s="13">
        <f t="shared" si="117"/>
        <v>7552</v>
      </c>
      <c r="P7553" s="2" t="str">
        <f>IF(TablaDatos[[#This Row],[Diabetes]]=0,"No","Si")</f>
        <v>No</v>
      </c>
      <c r="Q7553">
        <v>0</v>
      </c>
      <c r="R7553">
        <f>TablaDatos[[#This Row],[Aux2]]/10000000000000</f>
        <v>1843.4848029377699</v>
      </c>
      <c r="S7553" s="1">
        <v>1.84348480293777E+16</v>
      </c>
      <c r="T7553" s="7">
        <f>TablaDatos[[#This Row],[Aux3]]/100000000000000</f>
        <v>218.20105982156099</v>
      </c>
      <c r="U7553" s="1">
        <v>2.18201059821561E+16</v>
      </c>
      <c r="V7553">
        <v>141.6</v>
      </c>
      <c r="W7553">
        <v>84.5</v>
      </c>
    </row>
    <row r="7554" spans="1:23">
      <c r="A7554">
        <v>2017</v>
      </c>
      <c r="B7554">
        <v>60</v>
      </c>
      <c r="C7554" t="s">
        <v>23</v>
      </c>
      <c r="D7554" t="s">
        <v>36</v>
      </c>
      <c r="E7554" t="s">
        <v>18</v>
      </c>
      <c r="F7554" t="s">
        <v>19</v>
      </c>
      <c r="G7554" t="s">
        <v>28</v>
      </c>
      <c r="H7554" s="3">
        <v>14779.96</v>
      </c>
      <c r="I7554" t="s">
        <v>19</v>
      </c>
      <c r="J7554" t="s">
        <v>22</v>
      </c>
      <c r="K75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26.138713988293301</v>
      </c>
      <c r="L7554" s="5">
        <f>TablaDatos[[#This Row],[IMC_raw]]/1000000000000000</f>
        <v>26.138713988293301</v>
      </c>
      <c r="M7554" s="2">
        <v>2.61387139882933E+16</v>
      </c>
      <c r="N75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4" s="13">
        <f t="shared" ref="O7554:O7617" si="118">O7553+1</f>
        <v>7553</v>
      </c>
      <c r="P7554" s="2" t="str">
        <f>IF(TablaDatos[[#This Row],[Diabetes]]=0,"No","Si")</f>
        <v>No</v>
      </c>
      <c r="Q7554">
        <v>0</v>
      </c>
      <c r="R7554">
        <f>TablaDatos[[#This Row],[Aux2]]/10000000000000</f>
        <v>211.041893842024</v>
      </c>
      <c r="S7554" s="1">
        <v>2110418938420240</v>
      </c>
      <c r="T7554" s="7">
        <f>TablaDatos[[#This Row],[Aux3]]/100000000000000</f>
        <v>209.316089200764</v>
      </c>
      <c r="U7554" s="1">
        <v>2.09316089200764E+16</v>
      </c>
      <c r="V7554">
        <v>156.5</v>
      </c>
      <c r="W7554">
        <v>92.4</v>
      </c>
    </row>
    <row r="7555" spans="1:23">
      <c r="A7555">
        <v>2017</v>
      </c>
      <c r="B7555">
        <v>51</v>
      </c>
      <c r="C7555" t="s">
        <v>16</v>
      </c>
      <c r="D7555" t="s">
        <v>73</v>
      </c>
      <c r="E7555" t="s">
        <v>18</v>
      </c>
      <c r="F7555" t="s">
        <v>19</v>
      </c>
      <c r="G7555" t="s">
        <v>20</v>
      </c>
      <c r="H7555" s="3">
        <v>33458.589999999997</v>
      </c>
      <c r="I7555" t="s">
        <v>19</v>
      </c>
      <c r="J7555" t="s">
        <v>18</v>
      </c>
      <c r="K75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26.1347147164505</v>
      </c>
      <c r="L7555" s="6">
        <f>TablaDatos[[#This Row],[IMC_raw]]/1000000000000000</f>
        <v>26.1347147164505</v>
      </c>
      <c r="M7555" s="2">
        <v>2.61347147164505E+16</v>
      </c>
      <c r="N75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5" s="13">
        <f t="shared" si="118"/>
        <v>7554</v>
      </c>
      <c r="P7555" s="2" t="str">
        <f>IF(TablaDatos[[#This Row],[Diabetes]]=0,"No","Si")</f>
        <v>No</v>
      </c>
      <c r="Q7555">
        <v>0</v>
      </c>
      <c r="R7555">
        <f>TablaDatos[[#This Row],[Aux2]]/10000000000000</f>
        <v>2465.8385822382702</v>
      </c>
      <c r="S7555" s="1">
        <v>2.46583858223827E+16</v>
      </c>
      <c r="T7555" s="7">
        <f>TablaDatos[[#This Row],[Aux3]]/100000000000000</f>
        <v>22.328233457947402</v>
      </c>
      <c r="U7555" s="1">
        <v>2232823345794740</v>
      </c>
      <c r="V7555">
        <v>133.4</v>
      </c>
      <c r="W7555">
        <v>93.3</v>
      </c>
    </row>
    <row r="7556" spans="1:23">
      <c r="A7556">
        <v>2017</v>
      </c>
      <c r="B7556">
        <v>72</v>
      </c>
      <c r="C7556" t="s">
        <v>16</v>
      </c>
      <c r="D7556" t="s">
        <v>74</v>
      </c>
      <c r="E7556" t="s">
        <v>31</v>
      </c>
      <c r="F7556" t="s">
        <v>24</v>
      </c>
      <c r="G7556" t="s">
        <v>25</v>
      </c>
      <c r="H7556" s="3">
        <v>7865.59</v>
      </c>
      <c r="I7556" t="s">
        <v>19</v>
      </c>
      <c r="J7556" t="s">
        <v>22</v>
      </c>
      <c r="K75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26.1065799244017</v>
      </c>
      <c r="L7556" s="6">
        <f>TablaDatos[[#This Row],[IMC_raw]]/1000000000000000</f>
        <v>26.1065799244017</v>
      </c>
      <c r="M7556" s="2">
        <v>2.61065799244017E+16</v>
      </c>
      <c r="N75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6" s="13">
        <f t="shared" si="118"/>
        <v>7555</v>
      </c>
      <c r="P7556" s="2" t="str">
        <f>IF(TablaDatos[[#This Row],[Diabetes]]=0,"No","Si")</f>
        <v>Si</v>
      </c>
      <c r="Q7556">
        <v>1</v>
      </c>
      <c r="R7556">
        <f>TablaDatos[[#This Row],[Aux2]]/10000000000000</f>
        <v>2540.17501174769</v>
      </c>
      <c r="S7556" s="1">
        <v>2.54017501174769E+16</v>
      </c>
      <c r="T7556" s="7">
        <f>TablaDatos[[#This Row],[Aux3]]/100000000000000</f>
        <v>2.3941054086661899</v>
      </c>
      <c r="U7556" s="1">
        <v>239410540866619</v>
      </c>
      <c r="V7556">
        <v>177.4</v>
      </c>
      <c r="W7556">
        <v>104.4</v>
      </c>
    </row>
    <row r="7557" spans="1:23">
      <c r="A7557">
        <v>2017</v>
      </c>
      <c r="B7557">
        <v>63</v>
      </c>
      <c r="C7557" t="s">
        <v>16</v>
      </c>
      <c r="D7557" t="s">
        <v>72</v>
      </c>
      <c r="E7557" t="s">
        <v>18</v>
      </c>
      <c r="F7557" t="s">
        <v>24</v>
      </c>
      <c r="G7557" t="s">
        <v>28</v>
      </c>
      <c r="H7557" s="3">
        <v>11509.74</v>
      </c>
      <c r="I7557" t="s">
        <v>19</v>
      </c>
      <c r="J7557" t="s">
        <v>22</v>
      </c>
      <c r="K75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26.1039738027151</v>
      </c>
      <c r="L7557" s="6">
        <f>TablaDatos[[#This Row],[IMC_raw]]/1000000000000000</f>
        <v>26.1039738027151</v>
      </c>
      <c r="M7557" s="2">
        <v>2.61039738027151E+16</v>
      </c>
      <c r="N75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7" s="13">
        <f t="shared" si="118"/>
        <v>7556</v>
      </c>
      <c r="P7557" s="2" t="str">
        <f>IF(TablaDatos[[#This Row],[Diabetes]]=0,"No","Si")</f>
        <v>No</v>
      </c>
      <c r="Q7557">
        <v>0</v>
      </c>
      <c r="R7557">
        <f>TablaDatos[[#This Row],[Aux2]]/10000000000000</f>
        <v>2168.1046115232698</v>
      </c>
      <c r="S7557" s="1">
        <v>2.16810461152327E+16</v>
      </c>
      <c r="T7557" s="7">
        <f>TablaDatos[[#This Row],[Aux3]]/100000000000000</f>
        <v>238.761871488922</v>
      </c>
      <c r="U7557" s="1">
        <v>2.38761871488922E+16</v>
      </c>
      <c r="V7557">
        <v>147</v>
      </c>
      <c r="W7557">
        <v>95.8</v>
      </c>
    </row>
    <row r="7558" spans="1:23">
      <c r="A7558">
        <v>2017</v>
      </c>
      <c r="B7558">
        <v>48</v>
      </c>
      <c r="C7558" t="s">
        <v>23</v>
      </c>
      <c r="D7558" t="s">
        <v>42</v>
      </c>
      <c r="E7558" t="s">
        <v>19</v>
      </c>
      <c r="F7558" t="s">
        <v>19</v>
      </c>
      <c r="G7558" t="s">
        <v>20</v>
      </c>
      <c r="H7558" s="3">
        <v>20810.57</v>
      </c>
      <c r="I7558" t="s">
        <v>19</v>
      </c>
      <c r="J7558" t="s">
        <v>18</v>
      </c>
      <c r="K75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26.077066081443501</v>
      </c>
      <c r="L7558" s="5">
        <f>TablaDatos[[#This Row],[IMC_raw]]/1000000000000000</f>
        <v>26.077066081443501</v>
      </c>
      <c r="M7558" s="2">
        <v>2.60770660814435E+16</v>
      </c>
      <c r="N75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8" s="13">
        <f t="shared" si="118"/>
        <v>7557</v>
      </c>
      <c r="P7558" s="2" t="str">
        <f>IF(TablaDatos[[#This Row],[Diabetes]]=0,"No","Si")</f>
        <v>No</v>
      </c>
      <c r="Q7558">
        <v>0</v>
      </c>
      <c r="R7558">
        <f>TablaDatos[[#This Row],[Aux2]]/10000000000000</f>
        <v>207.237595661017</v>
      </c>
      <c r="S7558" s="1">
        <v>2072375956610170</v>
      </c>
      <c r="T7558" s="7">
        <f>TablaDatos[[#This Row],[Aux3]]/100000000000000</f>
        <v>21.498244948822801</v>
      </c>
      <c r="U7558" s="1">
        <v>2149824494882280</v>
      </c>
      <c r="V7558">
        <v>143.19999999999999</v>
      </c>
      <c r="W7558">
        <v>84.6</v>
      </c>
    </row>
    <row r="7559" spans="1:23">
      <c r="A7559">
        <v>2017</v>
      </c>
      <c r="B7559">
        <v>66</v>
      </c>
      <c r="C7559" t="s">
        <v>16</v>
      </c>
      <c r="D7559" t="s">
        <v>17</v>
      </c>
      <c r="E7559" t="s">
        <v>18</v>
      </c>
      <c r="F7559" t="s">
        <v>19</v>
      </c>
      <c r="G7559" t="s">
        <v>25</v>
      </c>
      <c r="H7559" s="3">
        <v>26021.11</v>
      </c>
      <c r="I7559" t="s">
        <v>18</v>
      </c>
      <c r="J7559" t="s">
        <v>22</v>
      </c>
      <c r="K75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26.067554124163401</v>
      </c>
      <c r="L7559" s="5">
        <f>TablaDatos[[#This Row],[IMC_raw]]/1000000000000000</f>
        <v>26.067554124163401</v>
      </c>
      <c r="M7559" s="2">
        <v>2.60675541241634E+16</v>
      </c>
      <c r="N75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59" s="13">
        <f t="shared" si="118"/>
        <v>7558</v>
      </c>
      <c r="P7559" s="2" t="str">
        <f>IF(TablaDatos[[#This Row],[Diabetes]]=0,"No","Si")</f>
        <v>No</v>
      </c>
      <c r="Q7559">
        <v>0</v>
      </c>
      <c r="R7559">
        <f>TablaDatos[[#This Row],[Aux2]]/10000000000000</f>
        <v>1990.4046080983601</v>
      </c>
      <c r="S7559" s="1">
        <v>1.99040460809836E+16</v>
      </c>
      <c r="T7559" s="7">
        <f>TablaDatos[[#This Row],[Aux3]]/100000000000000</f>
        <v>196.394886477802</v>
      </c>
      <c r="U7559" s="1">
        <v>1.96394886477802E+16</v>
      </c>
      <c r="V7559">
        <v>144.5</v>
      </c>
      <c r="W7559">
        <v>91.4</v>
      </c>
    </row>
    <row r="7560" spans="1:23">
      <c r="A7560">
        <v>2017</v>
      </c>
      <c r="B7560">
        <v>64</v>
      </c>
      <c r="C7560" t="s">
        <v>23</v>
      </c>
      <c r="D7560" t="s">
        <v>34</v>
      </c>
      <c r="E7560" t="s">
        <v>21</v>
      </c>
      <c r="F7560" t="s">
        <v>24</v>
      </c>
      <c r="G7560" t="s">
        <v>28</v>
      </c>
      <c r="H7560" s="3">
        <v>13410.04</v>
      </c>
      <c r="I7560" t="s">
        <v>21</v>
      </c>
      <c r="J7560" t="s">
        <v>18</v>
      </c>
      <c r="K75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26.015284148004699</v>
      </c>
      <c r="L7560" s="5">
        <f>TablaDatos[[#This Row],[IMC_raw]]/1000000000000000</f>
        <v>26.015284148004699</v>
      </c>
      <c r="M7560" s="2">
        <v>2.60152841480047E+16</v>
      </c>
      <c r="N75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0" s="13">
        <f t="shared" si="118"/>
        <v>7559</v>
      </c>
      <c r="P7560" s="2" t="str">
        <f>IF(TablaDatos[[#This Row],[Diabetes]]=0,"No","Si")</f>
        <v>No</v>
      </c>
      <c r="Q7560">
        <v>0</v>
      </c>
      <c r="R7560">
        <f>TablaDatos[[#This Row],[Aux2]]/10000000000000</f>
        <v>2187.8635515292199</v>
      </c>
      <c r="S7560" s="1">
        <v>2.18786355152922E+16</v>
      </c>
      <c r="T7560" s="7">
        <f>TablaDatos[[#This Row],[Aux3]]/100000000000000</f>
        <v>226.91949701949201</v>
      </c>
      <c r="U7560" s="1">
        <v>2.26919497019492E+16</v>
      </c>
      <c r="V7560">
        <v>165.4</v>
      </c>
      <c r="W7560">
        <v>90.4</v>
      </c>
    </row>
    <row r="7561" spans="1:23">
      <c r="A7561">
        <v>2017</v>
      </c>
      <c r="B7561">
        <v>60</v>
      </c>
      <c r="C7561" t="s">
        <v>23</v>
      </c>
      <c r="D7561" t="s">
        <v>30</v>
      </c>
      <c r="E7561" t="s">
        <v>18</v>
      </c>
      <c r="F7561" t="s">
        <v>35</v>
      </c>
      <c r="G7561" t="s">
        <v>28</v>
      </c>
      <c r="H7561" s="3">
        <v>14200.02</v>
      </c>
      <c r="I7561" t="s">
        <v>19</v>
      </c>
      <c r="J7561" t="s">
        <v>22</v>
      </c>
      <c r="K75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26.013581638415701</v>
      </c>
      <c r="L7561" s="6">
        <f>TablaDatos[[#This Row],[IMC_raw]]/1000000000000000</f>
        <v>26.013581638415701</v>
      </c>
      <c r="M7561" s="2">
        <v>2.60135816384157E+16</v>
      </c>
      <c r="N75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1" s="13">
        <f t="shared" si="118"/>
        <v>7560</v>
      </c>
      <c r="P7561" s="2" t="str">
        <f>IF(TablaDatos[[#This Row],[Diabetes]]=0,"No","Si")</f>
        <v>Si</v>
      </c>
      <c r="Q7561">
        <v>1</v>
      </c>
      <c r="R7561">
        <f>TablaDatos[[#This Row],[Aux2]]/10000000000000</f>
        <v>2170.5670548330099</v>
      </c>
      <c r="S7561" s="1">
        <v>2.17056705483301E+16</v>
      </c>
      <c r="T7561" s="7">
        <f>TablaDatos[[#This Row],[Aux3]]/100000000000000</f>
        <v>190.39444418454701</v>
      </c>
      <c r="U7561" s="1">
        <v>1.90394444184547E+16</v>
      </c>
      <c r="V7561">
        <v>163.5</v>
      </c>
      <c r="W7561">
        <v>91.9</v>
      </c>
    </row>
    <row r="7562" spans="1:23">
      <c r="A7562">
        <v>2017</v>
      </c>
      <c r="B7562">
        <v>64</v>
      </c>
      <c r="C7562" t="s">
        <v>16</v>
      </c>
      <c r="D7562" t="s">
        <v>17</v>
      </c>
      <c r="E7562" t="s">
        <v>18</v>
      </c>
      <c r="F7562" t="s">
        <v>35</v>
      </c>
      <c r="G7562" t="s">
        <v>28</v>
      </c>
      <c r="H7562" s="3">
        <v>27289.64</v>
      </c>
      <c r="I7562" t="s">
        <v>18</v>
      </c>
      <c r="J7562" t="s">
        <v>22</v>
      </c>
      <c r="K75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26.009215654253701</v>
      </c>
      <c r="L7562" s="6">
        <f>TablaDatos[[#This Row],[IMC_raw]]/1000000000000000</f>
        <v>26.009215654253701</v>
      </c>
      <c r="M7562" s="2">
        <v>2.60092156542537E+16</v>
      </c>
      <c r="N75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2" s="13">
        <f t="shared" si="118"/>
        <v>7561</v>
      </c>
      <c r="P7562" s="2" t="str">
        <f>IF(TablaDatos[[#This Row],[Diabetes]]=0,"No","Si")</f>
        <v>No</v>
      </c>
      <c r="Q7562">
        <v>0</v>
      </c>
      <c r="R7562">
        <f>TablaDatos[[#This Row],[Aux2]]/10000000000000</f>
        <v>1796.2813064678901</v>
      </c>
      <c r="S7562" s="1">
        <v>1.79628130646789E+16</v>
      </c>
      <c r="T7562" s="7">
        <f>TablaDatos[[#This Row],[Aux3]]/100000000000000</f>
        <v>229.05483560631399</v>
      </c>
      <c r="U7562" s="1">
        <v>2.29054835606314E+16</v>
      </c>
      <c r="V7562">
        <v>146.80000000000001</v>
      </c>
      <c r="W7562">
        <v>90.2</v>
      </c>
    </row>
    <row r="7563" spans="1:23">
      <c r="A7563">
        <v>2017</v>
      </c>
      <c r="B7563">
        <v>62</v>
      </c>
      <c r="C7563" t="s">
        <v>16</v>
      </c>
      <c r="D7563" t="s">
        <v>73</v>
      </c>
      <c r="E7563" t="s">
        <v>18</v>
      </c>
      <c r="F7563" t="s">
        <v>19</v>
      </c>
      <c r="G7563" t="s">
        <v>28</v>
      </c>
      <c r="H7563" s="3">
        <v>36189.22</v>
      </c>
      <c r="I7563" t="s">
        <v>21</v>
      </c>
      <c r="J7563" t="s">
        <v>18</v>
      </c>
      <c r="K75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26.008920015910299</v>
      </c>
      <c r="L7563" s="6">
        <f>TablaDatos[[#This Row],[IMC_raw]]/1000000000000000</f>
        <v>2.60089200159103</v>
      </c>
      <c r="M7563" s="2">
        <v>2600892001591030</v>
      </c>
      <c r="N75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3" s="13">
        <f t="shared" si="118"/>
        <v>7562</v>
      </c>
      <c r="P7563" s="2" t="str">
        <f>IF(TablaDatos[[#This Row],[Diabetes]]=0,"No","Si")</f>
        <v>No</v>
      </c>
      <c r="Q7563">
        <v>0</v>
      </c>
      <c r="R7563">
        <f>TablaDatos[[#This Row],[Aux2]]/10000000000000</f>
        <v>215.5158978632</v>
      </c>
      <c r="S7563" s="1">
        <v>2155158978632000</v>
      </c>
      <c r="T7563" s="7">
        <f>TablaDatos[[#This Row],[Aux3]]/100000000000000</f>
        <v>224.01867154828699</v>
      </c>
      <c r="U7563" s="1">
        <v>2.24018671548287E+16</v>
      </c>
      <c r="V7563">
        <v>165.2</v>
      </c>
      <c r="W7563">
        <v>95.4</v>
      </c>
    </row>
    <row r="7564" spans="1:23">
      <c r="A7564">
        <v>2017</v>
      </c>
      <c r="B7564">
        <v>49</v>
      </c>
      <c r="C7564" t="s">
        <v>16</v>
      </c>
      <c r="D7564" t="s">
        <v>29</v>
      </c>
      <c r="E7564" t="s">
        <v>18</v>
      </c>
      <c r="F7564" t="s">
        <v>40</v>
      </c>
      <c r="G7564" t="s">
        <v>20</v>
      </c>
      <c r="H7564" s="3">
        <v>32442.45</v>
      </c>
      <c r="I7564" t="s">
        <v>19</v>
      </c>
      <c r="J7564" t="s">
        <v>21</v>
      </c>
      <c r="K75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26.001508021054299</v>
      </c>
      <c r="L7564" s="5">
        <f>TablaDatos[[#This Row],[IMC_raw]]/1000000000000000</f>
        <v>26.001508021054299</v>
      </c>
      <c r="M7564" s="2">
        <v>2.60015080210543E+16</v>
      </c>
      <c r="N75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4" s="13">
        <f t="shared" si="118"/>
        <v>7563</v>
      </c>
      <c r="P7564" s="2" t="str">
        <f>IF(TablaDatos[[#This Row],[Diabetes]]=0,"No","Si")</f>
        <v>No</v>
      </c>
      <c r="Q7564">
        <v>0</v>
      </c>
      <c r="R7564">
        <f>TablaDatos[[#This Row],[Aux2]]/10000000000000</f>
        <v>1578.0647620710999</v>
      </c>
      <c r="S7564" s="1">
        <v>1.5780647620711E+16</v>
      </c>
      <c r="T7564" s="7">
        <f>TablaDatos[[#This Row],[Aux3]]/100000000000000</f>
        <v>188.49200561414301</v>
      </c>
      <c r="U7564" s="1">
        <v>1.88492005614143E+16</v>
      </c>
      <c r="V7564">
        <v>147.4</v>
      </c>
      <c r="W7564">
        <v>85.3</v>
      </c>
    </row>
    <row r="7565" spans="1:23">
      <c r="A7565">
        <v>2017</v>
      </c>
      <c r="B7565">
        <v>59</v>
      </c>
      <c r="C7565" t="s">
        <v>16</v>
      </c>
      <c r="D7565" t="s">
        <v>29</v>
      </c>
      <c r="E7565" t="s">
        <v>18</v>
      </c>
      <c r="F7565" t="s">
        <v>19</v>
      </c>
      <c r="G7565" t="s">
        <v>28</v>
      </c>
      <c r="H7565" s="3">
        <v>16981.79</v>
      </c>
      <c r="I7565" t="s">
        <v>19</v>
      </c>
      <c r="J7565" t="s">
        <v>22</v>
      </c>
      <c r="K75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25.958477002753199</v>
      </c>
      <c r="L7565" s="5">
        <f>TablaDatos[[#This Row],[IMC_raw]]/1000000000000000</f>
        <v>25.958477002753199</v>
      </c>
      <c r="M7565" s="2">
        <v>2.59584770027532E+16</v>
      </c>
      <c r="N75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5" s="13">
        <f t="shared" si="118"/>
        <v>7564</v>
      </c>
      <c r="P7565" s="2" t="str">
        <f>IF(TablaDatos[[#This Row],[Diabetes]]=0,"No","Si")</f>
        <v>No</v>
      </c>
      <c r="Q7565">
        <v>0</v>
      </c>
      <c r="R7565">
        <f>TablaDatos[[#This Row],[Aux2]]/10000000000000</f>
        <v>2171.44899279314</v>
      </c>
      <c r="S7565" s="1">
        <v>2.17144899279314E+16</v>
      </c>
      <c r="T7565" s="7">
        <f>TablaDatos[[#This Row],[Aux3]]/100000000000000</f>
        <v>207.093124470497</v>
      </c>
      <c r="U7565" s="1">
        <v>2.07093124470497E+16</v>
      </c>
      <c r="V7565">
        <v>160.80000000000001</v>
      </c>
      <c r="W7565">
        <v>86.2</v>
      </c>
    </row>
    <row r="7566" spans="1:23">
      <c r="A7566">
        <v>2017</v>
      </c>
      <c r="B7566">
        <v>49</v>
      </c>
      <c r="C7566" t="s">
        <v>16</v>
      </c>
      <c r="D7566" t="s">
        <v>17</v>
      </c>
      <c r="E7566" t="s">
        <v>18</v>
      </c>
      <c r="F7566" t="s">
        <v>35</v>
      </c>
      <c r="G7566" t="s">
        <v>20</v>
      </c>
      <c r="H7566" s="3">
        <v>35295.68</v>
      </c>
      <c r="I7566" t="s">
        <v>21</v>
      </c>
      <c r="J7566" t="s">
        <v>18</v>
      </c>
      <c r="K75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25.8354317437385</v>
      </c>
      <c r="L7566" s="5">
        <f>TablaDatos[[#This Row],[IMC_raw]]/1000000000000000</f>
        <v>25.8354317437385</v>
      </c>
      <c r="M7566" s="2">
        <v>2.58354317437385E+16</v>
      </c>
      <c r="N75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6" s="13">
        <f t="shared" si="118"/>
        <v>7565</v>
      </c>
      <c r="P7566" s="2" t="str">
        <f>IF(TablaDatos[[#This Row],[Diabetes]]=0,"No","Si")</f>
        <v>No</v>
      </c>
      <c r="Q7566">
        <v>0</v>
      </c>
      <c r="R7566">
        <f>TablaDatos[[#This Row],[Aux2]]/10000000000000</f>
        <v>2178.7266197445601</v>
      </c>
      <c r="S7566" s="1">
        <v>2.17872661974456E+16</v>
      </c>
      <c r="T7566" s="7">
        <f>TablaDatos[[#This Row],[Aux3]]/100000000000000</f>
        <v>24.816356551232801</v>
      </c>
      <c r="U7566" s="1">
        <v>2481635655123280</v>
      </c>
      <c r="V7566">
        <v>143.30000000000001</v>
      </c>
      <c r="W7566">
        <v>88.7</v>
      </c>
    </row>
    <row r="7567" spans="1:23">
      <c r="A7567">
        <v>2017</v>
      </c>
      <c r="B7567">
        <v>59</v>
      </c>
      <c r="C7567" t="s">
        <v>23</v>
      </c>
      <c r="D7567" t="s">
        <v>71</v>
      </c>
      <c r="E7567" t="s">
        <v>18</v>
      </c>
      <c r="F7567" t="s">
        <v>19</v>
      </c>
      <c r="G7567" t="s">
        <v>28</v>
      </c>
      <c r="H7567" s="3">
        <v>20312.86</v>
      </c>
      <c r="I7567" t="s">
        <v>19</v>
      </c>
      <c r="J7567" t="s">
        <v>22</v>
      </c>
      <c r="K75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25.783066042540199</v>
      </c>
      <c r="L7567" s="5">
        <f>TablaDatos[[#This Row],[IMC_raw]]/1000000000000000</f>
        <v>25.783066042540199</v>
      </c>
      <c r="M7567" s="2">
        <v>2.57830660425402E+16</v>
      </c>
      <c r="N75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7" s="13">
        <f t="shared" si="118"/>
        <v>7566</v>
      </c>
      <c r="P7567" s="2" t="str">
        <f>IF(TablaDatos[[#This Row],[Diabetes]]=0,"No","Si")</f>
        <v>No</v>
      </c>
      <c r="Q7567">
        <v>0</v>
      </c>
      <c r="R7567">
        <f>TablaDatos[[#This Row],[Aux2]]/10000000000000</f>
        <v>215.99268318139301</v>
      </c>
      <c r="S7567" s="1">
        <v>2159926831813930</v>
      </c>
      <c r="T7567" s="7">
        <f>TablaDatos[[#This Row],[Aux3]]/100000000000000</f>
        <v>244.490207232328</v>
      </c>
      <c r="U7567" s="1">
        <v>2.44490207232328E+16</v>
      </c>
      <c r="V7567">
        <v>148.6</v>
      </c>
      <c r="W7567">
        <v>86.1</v>
      </c>
    </row>
    <row r="7568" spans="1:23">
      <c r="A7568">
        <v>2017</v>
      </c>
      <c r="B7568">
        <v>58</v>
      </c>
      <c r="C7568" t="s">
        <v>16</v>
      </c>
      <c r="D7568" t="s">
        <v>29</v>
      </c>
      <c r="E7568" t="s">
        <v>21</v>
      </c>
      <c r="F7568" t="s">
        <v>24</v>
      </c>
      <c r="G7568" t="s">
        <v>28</v>
      </c>
      <c r="H7568" s="3">
        <v>12454.24</v>
      </c>
      <c r="I7568" t="s">
        <v>21</v>
      </c>
      <c r="J7568" t="s">
        <v>22</v>
      </c>
      <c r="K75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25.771635816977501</v>
      </c>
      <c r="L7568" s="5">
        <f>TablaDatos[[#This Row],[IMC_raw]]/1000000000000000</f>
        <v>25.771635816977501</v>
      </c>
      <c r="M7568" s="2">
        <v>2.57716358169775E+16</v>
      </c>
      <c r="N75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8" s="13">
        <f t="shared" si="118"/>
        <v>7567</v>
      </c>
      <c r="P7568" s="2" t="str">
        <f>IF(TablaDatos[[#This Row],[Diabetes]]=0,"No","Si")</f>
        <v>No</v>
      </c>
      <c r="Q7568">
        <v>0</v>
      </c>
      <c r="R7568">
        <f>TablaDatos[[#This Row],[Aux2]]/10000000000000</f>
        <v>1974.73459673293</v>
      </c>
      <c r="S7568" s="1">
        <v>1.97473459673293E+16</v>
      </c>
      <c r="T7568" s="7">
        <f>TablaDatos[[#This Row],[Aux3]]/100000000000000</f>
        <v>216.01290814267199</v>
      </c>
      <c r="U7568" s="1">
        <v>2.16012908142672E+16</v>
      </c>
      <c r="V7568">
        <v>159.5</v>
      </c>
      <c r="W7568">
        <v>96.5</v>
      </c>
    </row>
    <row r="7569" spans="1:23">
      <c r="A7569">
        <v>2017</v>
      </c>
      <c r="B7569">
        <v>60</v>
      </c>
      <c r="C7569" t="s">
        <v>23</v>
      </c>
      <c r="D7569" t="s">
        <v>73</v>
      </c>
      <c r="E7569" t="s">
        <v>18</v>
      </c>
      <c r="F7569" t="s">
        <v>35</v>
      </c>
      <c r="G7569" t="s">
        <v>28</v>
      </c>
      <c r="H7569" s="3">
        <v>18651.59</v>
      </c>
      <c r="I7569" t="s">
        <v>19</v>
      </c>
      <c r="J7569" t="s">
        <v>22</v>
      </c>
      <c r="K75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25.696026355574201</v>
      </c>
      <c r="L7569" s="5">
        <f>TablaDatos[[#This Row],[IMC_raw]]/1000000000000000</f>
        <v>2.5696026355574202</v>
      </c>
      <c r="M7569" s="2">
        <v>2569602635557420</v>
      </c>
      <c r="N75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69" s="13">
        <f t="shared" si="118"/>
        <v>7568</v>
      </c>
      <c r="P7569" s="2" t="str">
        <f>IF(TablaDatos[[#This Row],[Diabetes]]=0,"No","Si")</f>
        <v>No</v>
      </c>
      <c r="Q7569">
        <v>0</v>
      </c>
      <c r="R7569">
        <f>TablaDatos[[#This Row],[Aux2]]/10000000000000</f>
        <v>182.898770140507</v>
      </c>
      <c r="S7569" s="1">
        <v>1828987701405070</v>
      </c>
      <c r="T7569" s="7">
        <f>TablaDatos[[#This Row],[Aux3]]/100000000000000</f>
        <v>18.0438842892158</v>
      </c>
      <c r="U7569" s="1">
        <v>1804388428921580</v>
      </c>
      <c r="V7569">
        <v>140.1</v>
      </c>
      <c r="W7569">
        <v>89.7</v>
      </c>
    </row>
    <row r="7570" spans="1:23">
      <c r="A7570">
        <v>2017</v>
      </c>
      <c r="B7570">
        <v>45</v>
      </c>
      <c r="C7570" t="s">
        <v>16</v>
      </c>
      <c r="D7570" t="s">
        <v>29</v>
      </c>
      <c r="E7570" t="s">
        <v>18</v>
      </c>
      <c r="F7570" t="s">
        <v>19</v>
      </c>
      <c r="G7570" t="s">
        <v>20</v>
      </c>
      <c r="H7570" s="3">
        <v>13990.66</v>
      </c>
      <c r="I7570" t="s">
        <v>21</v>
      </c>
      <c r="J7570" t="s">
        <v>19</v>
      </c>
      <c r="K75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25.5941458429396</v>
      </c>
      <c r="L7570" s="5">
        <f>TablaDatos[[#This Row],[IMC_raw]]/1000000000000000</f>
        <v>25.5941458429396</v>
      </c>
      <c r="M7570" s="2">
        <v>2.55941458429396E+16</v>
      </c>
      <c r="N75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0" s="13">
        <f t="shared" si="118"/>
        <v>7569</v>
      </c>
      <c r="P7570" s="2" t="str">
        <f>IF(TablaDatos[[#This Row],[Diabetes]]=0,"No","Si")</f>
        <v>No</v>
      </c>
      <c r="Q7570">
        <v>0</v>
      </c>
      <c r="R7570">
        <f>TablaDatos[[#This Row],[Aux2]]/10000000000000</f>
        <v>2136.5927697882498</v>
      </c>
      <c r="S7570" s="1">
        <v>2.13659276978825E+16</v>
      </c>
      <c r="T7570" s="7">
        <f>TablaDatos[[#This Row],[Aux3]]/100000000000000</f>
        <v>229.13772352008101</v>
      </c>
      <c r="U7570" s="1">
        <v>2.29137723520081E+16</v>
      </c>
      <c r="V7570">
        <v>143.6</v>
      </c>
      <c r="W7570">
        <v>87.8</v>
      </c>
    </row>
    <row r="7571" spans="1:23">
      <c r="A7571">
        <v>2017</v>
      </c>
      <c r="B7571">
        <v>61</v>
      </c>
      <c r="C7571" t="s">
        <v>23</v>
      </c>
      <c r="D7571" t="s">
        <v>74</v>
      </c>
      <c r="E7571" t="s">
        <v>18</v>
      </c>
      <c r="F7571" t="s">
        <v>40</v>
      </c>
      <c r="G7571" t="s">
        <v>28</v>
      </c>
      <c r="H7571" s="3">
        <v>23867.72</v>
      </c>
      <c r="I7571" t="s">
        <v>18</v>
      </c>
      <c r="J7571" t="s">
        <v>22</v>
      </c>
      <c r="K75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25.524084411241098</v>
      </c>
      <c r="L7571" s="6">
        <f>TablaDatos[[#This Row],[IMC_raw]]/1000000000000000</f>
        <v>25.524084411241098</v>
      </c>
      <c r="M7571" s="2">
        <v>2.55240844112411E+16</v>
      </c>
      <c r="N75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1" s="13">
        <f t="shared" si="118"/>
        <v>7570</v>
      </c>
      <c r="P7571" s="2" t="str">
        <f>IF(TablaDatos[[#This Row],[Diabetes]]=0,"No","Si")</f>
        <v>No</v>
      </c>
      <c r="Q7571">
        <v>0</v>
      </c>
      <c r="R7571">
        <f>TablaDatos[[#This Row],[Aux2]]/10000000000000</f>
        <v>1945.3024497501101</v>
      </c>
      <c r="S7571" s="1">
        <v>1.94530244975011E+16</v>
      </c>
      <c r="T7571" s="7">
        <f>TablaDatos[[#This Row],[Aux3]]/100000000000000</f>
        <v>18.804576819078701</v>
      </c>
      <c r="U7571" s="1">
        <v>1880457681907870</v>
      </c>
      <c r="V7571">
        <v>154.1</v>
      </c>
      <c r="W7571">
        <v>84.8</v>
      </c>
    </row>
    <row r="7572" spans="1:23">
      <c r="A7572">
        <v>2017</v>
      </c>
      <c r="B7572">
        <v>52</v>
      </c>
      <c r="C7572" t="s">
        <v>23</v>
      </c>
      <c r="D7572" t="s">
        <v>17</v>
      </c>
      <c r="E7572" t="s">
        <v>18</v>
      </c>
      <c r="F7572" t="s">
        <v>19</v>
      </c>
      <c r="G7572" t="s">
        <v>20</v>
      </c>
      <c r="H7572" s="3">
        <v>20405.919999999998</v>
      </c>
      <c r="I7572" t="s">
        <v>19</v>
      </c>
      <c r="J7572" t="s">
        <v>18</v>
      </c>
      <c r="K75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25.5131399102236</v>
      </c>
      <c r="L7572" s="6">
        <f>TablaDatos[[#This Row],[IMC_raw]]/1000000000000000</f>
        <v>2.5513139910223601</v>
      </c>
      <c r="M7572" s="2">
        <v>2551313991022360</v>
      </c>
      <c r="N75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2" s="13">
        <f t="shared" si="118"/>
        <v>7571</v>
      </c>
      <c r="P7572" s="2" t="str">
        <f>IF(TablaDatos[[#This Row],[Diabetes]]=0,"No","Si")</f>
        <v>No</v>
      </c>
      <c r="Q7572">
        <v>0</v>
      </c>
      <c r="R7572">
        <f>TablaDatos[[#This Row],[Aux2]]/10000000000000</f>
        <v>1869.33077838143</v>
      </c>
      <c r="S7572" s="1">
        <v>1.86933077838143E+16</v>
      </c>
      <c r="T7572" s="7">
        <f>TablaDatos[[#This Row],[Aux3]]/100000000000000</f>
        <v>248.20027315293399</v>
      </c>
      <c r="U7572" s="1">
        <v>2.48200273152934E+16</v>
      </c>
      <c r="V7572">
        <v>133.6</v>
      </c>
      <c r="W7572">
        <v>87.2</v>
      </c>
    </row>
    <row r="7573" spans="1:23">
      <c r="A7573">
        <v>2017</v>
      </c>
      <c r="B7573">
        <v>63</v>
      </c>
      <c r="C7573" t="s">
        <v>16</v>
      </c>
      <c r="D7573" t="s">
        <v>17</v>
      </c>
      <c r="E7573" t="s">
        <v>19</v>
      </c>
      <c r="F7573" t="s">
        <v>35</v>
      </c>
      <c r="G7573" t="s">
        <v>28</v>
      </c>
      <c r="H7573" s="3">
        <v>38808.67</v>
      </c>
      <c r="I7573" t="s">
        <v>21</v>
      </c>
      <c r="J7573" t="s">
        <v>21</v>
      </c>
      <c r="K75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25.386226385640999</v>
      </c>
      <c r="L7573" s="6">
        <f>TablaDatos[[#This Row],[IMC_raw]]/1000000000000000</f>
        <v>2.5386226385641</v>
      </c>
      <c r="M7573" s="2">
        <v>2538622638564100</v>
      </c>
      <c r="N75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3" s="13">
        <f t="shared" si="118"/>
        <v>7572</v>
      </c>
      <c r="P7573" s="2" t="str">
        <f>IF(TablaDatos[[#This Row],[Diabetes]]=0,"No","Si")</f>
        <v>No</v>
      </c>
      <c r="Q7573">
        <v>0</v>
      </c>
      <c r="R7573">
        <f>TablaDatos[[#This Row],[Aux2]]/10000000000000</f>
        <v>2058.32286814796</v>
      </c>
      <c r="S7573" s="1">
        <v>2.05832286814796E+16</v>
      </c>
      <c r="T7573" s="7">
        <f>TablaDatos[[#This Row],[Aux3]]/100000000000000</f>
        <v>199.864513845613</v>
      </c>
      <c r="U7573" s="1">
        <v>1.99864513845613E+16</v>
      </c>
      <c r="V7573">
        <v>158.5</v>
      </c>
      <c r="W7573">
        <v>99</v>
      </c>
    </row>
    <row r="7574" spans="1:23">
      <c r="A7574">
        <v>2017</v>
      </c>
      <c r="B7574">
        <v>55</v>
      </c>
      <c r="C7574" t="s">
        <v>23</v>
      </c>
      <c r="D7574" t="s">
        <v>36</v>
      </c>
      <c r="E7574" t="s">
        <v>18</v>
      </c>
      <c r="F7574" t="s">
        <v>19</v>
      </c>
      <c r="G7574" t="s">
        <v>28</v>
      </c>
      <c r="H7574" s="3">
        <v>9784.52</v>
      </c>
      <c r="I7574" t="s">
        <v>21</v>
      </c>
      <c r="J7574" t="s">
        <v>19</v>
      </c>
      <c r="K75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25.370147768997001</v>
      </c>
      <c r="L7574" s="5">
        <f>TablaDatos[[#This Row],[IMC_raw]]/1000000000000000</f>
        <v>25.370147768997001</v>
      </c>
      <c r="M7574" s="2">
        <v>2.5370147768997E+16</v>
      </c>
      <c r="N75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4" s="13">
        <f t="shared" si="118"/>
        <v>7573</v>
      </c>
      <c r="P7574" s="2" t="str">
        <f>IF(TablaDatos[[#This Row],[Diabetes]]=0,"No","Si")</f>
        <v>No</v>
      </c>
      <c r="Q7574">
        <v>0</v>
      </c>
      <c r="R7574">
        <f>TablaDatos[[#This Row],[Aux2]]/10000000000000</f>
        <v>1983.92187574276</v>
      </c>
      <c r="S7574" s="1">
        <v>1.98392187574276E+16</v>
      </c>
      <c r="T7574" s="7">
        <f>TablaDatos[[#This Row],[Aux3]]/100000000000000</f>
        <v>239.49213309620001</v>
      </c>
      <c r="U7574" s="1">
        <v>2.394921330962E+16</v>
      </c>
      <c r="V7574">
        <v>157.4</v>
      </c>
      <c r="W7574">
        <v>89</v>
      </c>
    </row>
    <row r="7575" spans="1:23">
      <c r="A7575">
        <v>2017</v>
      </c>
      <c r="B7575">
        <v>53</v>
      </c>
      <c r="C7575" t="s">
        <v>23</v>
      </c>
      <c r="D7575" t="s">
        <v>17</v>
      </c>
      <c r="E7575" t="s">
        <v>19</v>
      </c>
      <c r="F7575" t="s">
        <v>35</v>
      </c>
      <c r="G7575" t="s">
        <v>20</v>
      </c>
      <c r="H7575" s="3">
        <v>27342.06</v>
      </c>
      <c r="I7575" t="s">
        <v>19</v>
      </c>
      <c r="J7575" t="s">
        <v>19</v>
      </c>
      <c r="K75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25.340720810175998</v>
      </c>
      <c r="L7575" s="5">
        <f>TablaDatos[[#This Row],[IMC_raw]]/1000000000000000</f>
        <v>2.5340720810175998</v>
      </c>
      <c r="M7575" s="2">
        <v>2534072081017600</v>
      </c>
      <c r="N75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5" s="13">
        <f t="shared" si="118"/>
        <v>7574</v>
      </c>
      <c r="P7575" s="2" t="str">
        <f>IF(TablaDatos[[#This Row],[Diabetes]]=0,"No","Si")</f>
        <v>No</v>
      </c>
      <c r="Q7575">
        <v>0</v>
      </c>
      <c r="R7575">
        <f>TablaDatos[[#This Row],[Aux2]]/10000000000000</f>
        <v>1984.1582053765601</v>
      </c>
      <c r="S7575" s="1">
        <v>1.98415820537656E+16</v>
      </c>
      <c r="T7575" s="7">
        <f>TablaDatos[[#This Row],[Aux3]]/100000000000000</f>
        <v>224.99313477536199</v>
      </c>
      <c r="U7575" s="1">
        <v>2.24993134775362E+16</v>
      </c>
      <c r="V7575">
        <v>144.4</v>
      </c>
      <c r="W7575">
        <v>89</v>
      </c>
    </row>
    <row r="7576" spans="1:23">
      <c r="A7576">
        <v>2017</v>
      </c>
      <c r="B7576">
        <v>50</v>
      </c>
      <c r="C7576" t="s">
        <v>16</v>
      </c>
      <c r="D7576" t="s">
        <v>17</v>
      </c>
      <c r="E7576" t="s">
        <v>18</v>
      </c>
      <c r="F7576" t="s">
        <v>35</v>
      </c>
      <c r="G7576" t="s">
        <v>20</v>
      </c>
      <c r="H7576" s="3">
        <v>28428.25</v>
      </c>
      <c r="I7576" t="s">
        <v>21</v>
      </c>
      <c r="J7576" t="s">
        <v>18</v>
      </c>
      <c r="K75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25.2336101327754</v>
      </c>
      <c r="L7576" s="5">
        <f>TablaDatos[[#This Row],[IMC_raw]]/1000000000000000</f>
        <v>2.5233610132775399</v>
      </c>
      <c r="M7576" s="2">
        <v>2523361013277540</v>
      </c>
      <c r="N75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6" s="13">
        <f t="shared" si="118"/>
        <v>7575</v>
      </c>
      <c r="P7576" s="2" t="str">
        <f>IF(TablaDatos[[#This Row],[Diabetes]]=0,"No","Si")</f>
        <v>No</v>
      </c>
      <c r="Q7576">
        <v>0</v>
      </c>
      <c r="R7576">
        <f>TablaDatos[[#This Row],[Aux2]]/10000000000000</f>
        <v>2066.5027025846098</v>
      </c>
      <c r="S7576" s="1">
        <v>2.06650270258461E+16</v>
      </c>
      <c r="T7576" s="7">
        <f>TablaDatos[[#This Row],[Aux3]]/100000000000000</f>
        <v>214.24697394403401</v>
      </c>
      <c r="U7576" s="1">
        <v>2.14246973944034E+16</v>
      </c>
      <c r="V7576">
        <v>149.6</v>
      </c>
      <c r="W7576">
        <v>86.5</v>
      </c>
    </row>
    <row r="7577" spans="1:23">
      <c r="A7577">
        <v>2017</v>
      </c>
      <c r="B7577">
        <v>49</v>
      </c>
      <c r="C7577" t="s">
        <v>23</v>
      </c>
      <c r="D7577" t="s">
        <v>73</v>
      </c>
      <c r="E7577" t="s">
        <v>18</v>
      </c>
      <c r="F7577" t="s">
        <v>35</v>
      </c>
      <c r="G7577" t="s">
        <v>20</v>
      </c>
      <c r="H7577" s="3">
        <v>50024.76</v>
      </c>
      <c r="I7577" t="s">
        <v>19</v>
      </c>
      <c r="J7577" t="s">
        <v>21</v>
      </c>
      <c r="K75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25.231767158189097</v>
      </c>
      <c r="L7577" s="6">
        <f>TablaDatos[[#This Row],[IMC_raw]]/1000000000000000</f>
        <v>2.5231767158189098</v>
      </c>
      <c r="M7577" s="2">
        <v>2523176715818910</v>
      </c>
      <c r="N75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7" s="13">
        <f t="shared" si="118"/>
        <v>7576</v>
      </c>
      <c r="P7577" s="2" t="str">
        <f>IF(TablaDatos[[#This Row],[Diabetes]]=0,"No","Si")</f>
        <v>No</v>
      </c>
      <c r="Q7577">
        <v>0</v>
      </c>
      <c r="R7577">
        <f>TablaDatos[[#This Row],[Aux2]]/10000000000000</f>
        <v>1823.65252071799</v>
      </c>
      <c r="S7577" s="1">
        <v>1.82365252071799E+16</v>
      </c>
      <c r="T7577" s="7">
        <f>TablaDatos[[#This Row],[Aux3]]/100000000000000</f>
        <v>17.505935598796899</v>
      </c>
      <c r="U7577" s="1">
        <v>1750593559879690</v>
      </c>
      <c r="V7577">
        <v>139.5</v>
      </c>
      <c r="W7577">
        <v>86.7</v>
      </c>
    </row>
    <row r="7578" spans="1:23">
      <c r="A7578">
        <v>2017</v>
      </c>
      <c r="B7578">
        <v>44</v>
      </c>
      <c r="C7578" t="s">
        <v>16</v>
      </c>
      <c r="D7578" t="s">
        <v>42</v>
      </c>
      <c r="E7578" t="s">
        <v>18</v>
      </c>
      <c r="F7578" t="s">
        <v>19</v>
      </c>
      <c r="G7578" t="s">
        <v>39</v>
      </c>
      <c r="H7578" s="3">
        <v>37744.870000000003</v>
      </c>
      <c r="I7578" t="s">
        <v>19</v>
      </c>
      <c r="J7578" t="s">
        <v>18</v>
      </c>
      <c r="K75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25.216438196827799</v>
      </c>
      <c r="L7578" s="6">
        <f>TablaDatos[[#This Row],[IMC_raw]]/1000000000000000</f>
        <v>25.216438196827799</v>
      </c>
      <c r="M7578" s="2">
        <v>2.52164381968278E+16</v>
      </c>
      <c r="N75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8" s="13">
        <f t="shared" si="118"/>
        <v>7577</v>
      </c>
      <c r="P7578" s="2" t="str">
        <f>IF(TablaDatos[[#This Row],[Diabetes]]=0,"No","Si")</f>
        <v>No</v>
      </c>
      <c r="Q7578">
        <v>0</v>
      </c>
      <c r="R7578">
        <f>TablaDatos[[#This Row],[Aux2]]/10000000000000</f>
        <v>1930.9661323032501</v>
      </c>
      <c r="S7578" s="1">
        <v>1.93096613230325E+16</v>
      </c>
      <c r="T7578" s="7">
        <f>TablaDatos[[#This Row],[Aux3]]/100000000000000</f>
        <v>214.16302284160099</v>
      </c>
      <c r="U7578" s="1">
        <v>2.14163022841601E+16</v>
      </c>
      <c r="V7578">
        <v>142.9</v>
      </c>
      <c r="W7578">
        <v>89.8</v>
      </c>
    </row>
    <row r="7579" spans="1:23">
      <c r="A7579">
        <v>2017</v>
      </c>
      <c r="B7579">
        <v>55</v>
      </c>
      <c r="C7579" t="s">
        <v>16</v>
      </c>
      <c r="D7579" t="s">
        <v>17</v>
      </c>
      <c r="E7579" t="s">
        <v>21</v>
      </c>
      <c r="F7579" t="s">
        <v>40</v>
      </c>
      <c r="G7579" t="s">
        <v>28</v>
      </c>
      <c r="H7579" s="3">
        <v>47985.91</v>
      </c>
      <c r="I7579" t="s">
        <v>19</v>
      </c>
      <c r="J7579" t="s">
        <v>19</v>
      </c>
      <c r="K75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25.121539319421299</v>
      </c>
      <c r="L7579" s="6">
        <f>TablaDatos[[#This Row],[IMC_raw]]/1000000000000000</f>
        <v>25.121539319421299</v>
      </c>
      <c r="M7579" s="2">
        <v>2.51215393194213E+16</v>
      </c>
      <c r="N75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79" s="13">
        <f t="shared" si="118"/>
        <v>7578</v>
      </c>
      <c r="P7579" s="2" t="str">
        <f>IF(TablaDatos[[#This Row],[Diabetes]]=0,"No","Si")</f>
        <v>No</v>
      </c>
      <c r="Q7579">
        <v>0</v>
      </c>
      <c r="R7579">
        <f>TablaDatos[[#This Row],[Aux2]]/10000000000000</f>
        <v>1915.7067173083301</v>
      </c>
      <c r="S7579" s="1">
        <v>1.91570671730833E+16</v>
      </c>
      <c r="T7579" s="7">
        <f>TablaDatos[[#This Row],[Aux3]]/100000000000000</f>
        <v>16.976898407453199</v>
      </c>
      <c r="U7579" s="1">
        <v>1697689840745320</v>
      </c>
      <c r="V7579">
        <v>146.4</v>
      </c>
      <c r="W7579">
        <v>95.9</v>
      </c>
    </row>
    <row r="7580" spans="1:23">
      <c r="A7580">
        <v>2017</v>
      </c>
      <c r="B7580">
        <v>38</v>
      </c>
      <c r="C7580" t="s">
        <v>23</v>
      </c>
      <c r="D7580" t="s">
        <v>72</v>
      </c>
      <c r="E7580" t="s">
        <v>18</v>
      </c>
      <c r="F7580" t="s">
        <v>19</v>
      </c>
      <c r="G7580" t="s">
        <v>39</v>
      </c>
      <c r="H7580" s="3">
        <v>13691.17</v>
      </c>
      <c r="I7580" t="s">
        <v>19</v>
      </c>
      <c r="J7580" t="s">
        <v>19</v>
      </c>
      <c r="K75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25.116781788286101</v>
      </c>
      <c r="L7580" s="6">
        <f>TablaDatos[[#This Row],[IMC_raw]]/1000000000000000</f>
        <v>25.116781788286101</v>
      </c>
      <c r="M7580" s="2">
        <v>2.51167817882861E+16</v>
      </c>
      <c r="N75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0" s="13">
        <f t="shared" si="118"/>
        <v>7579</v>
      </c>
      <c r="P7580" s="2" t="str">
        <f>IF(TablaDatos[[#This Row],[Diabetes]]=0,"No","Si")</f>
        <v>No</v>
      </c>
      <c r="Q7580">
        <v>0</v>
      </c>
      <c r="R7580">
        <f>TablaDatos[[#This Row],[Aux2]]/10000000000000</f>
        <v>1892.9952815481499</v>
      </c>
      <c r="S7580" s="1">
        <v>1.89299528154815E+16</v>
      </c>
      <c r="T7580" s="7">
        <f>TablaDatos[[#This Row],[Aux3]]/100000000000000</f>
        <v>21.663510795234</v>
      </c>
      <c r="U7580" s="1">
        <v>2166351079523400</v>
      </c>
      <c r="V7580">
        <v>142.80000000000001</v>
      </c>
      <c r="W7580">
        <v>80.5</v>
      </c>
    </row>
    <row r="7581" spans="1:23">
      <c r="A7581">
        <v>2017</v>
      </c>
      <c r="B7581">
        <v>61</v>
      </c>
      <c r="C7581" t="s">
        <v>23</v>
      </c>
      <c r="D7581" t="s">
        <v>17</v>
      </c>
      <c r="E7581" t="s">
        <v>21</v>
      </c>
      <c r="F7581" t="s">
        <v>19</v>
      </c>
      <c r="G7581" t="s">
        <v>28</v>
      </c>
      <c r="H7581" s="3">
        <v>27468.46</v>
      </c>
      <c r="I7581" t="s">
        <v>19</v>
      </c>
      <c r="J7581" t="s">
        <v>18</v>
      </c>
      <c r="K75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25.0962824563948</v>
      </c>
      <c r="L7581" s="6">
        <f>TablaDatos[[#This Row],[IMC_raw]]/1000000000000000</f>
        <v>2.5096282456394801</v>
      </c>
      <c r="M7581" s="2">
        <v>2509628245639480</v>
      </c>
      <c r="N75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1" s="13">
        <f t="shared" si="118"/>
        <v>7580</v>
      </c>
      <c r="P7581" s="2" t="str">
        <f>IF(TablaDatos[[#This Row],[Diabetes]]=0,"No","Si")</f>
        <v>No</v>
      </c>
      <c r="Q7581">
        <v>0</v>
      </c>
      <c r="R7581">
        <f>TablaDatos[[#This Row],[Aux2]]/10000000000000</f>
        <v>2133.1306873060198</v>
      </c>
      <c r="S7581" s="1">
        <v>2.13313068730602E+16</v>
      </c>
      <c r="T7581" s="7">
        <f>TablaDatos[[#This Row],[Aux3]]/100000000000000</f>
        <v>211.71013556212301</v>
      </c>
      <c r="U7581" s="1">
        <v>2.11710135562123E+16</v>
      </c>
      <c r="V7581">
        <v>150.5</v>
      </c>
      <c r="W7581">
        <v>91.2</v>
      </c>
    </row>
    <row r="7582" spans="1:23">
      <c r="A7582">
        <v>2017</v>
      </c>
      <c r="B7582">
        <v>55</v>
      </c>
      <c r="C7582" t="s">
        <v>23</v>
      </c>
      <c r="D7582" t="s">
        <v>26</v>
      </c>
      <c r="E7582" t="s">
        <v>18</v>
      </c>
      <c r="F7582" t="s">
        <v>24</v>
      </c>
      <c r="G7582" t="s">
        <v>28</v>
      </c>
      <c r="H7582" s="3">
        <v>38502.980000000003</v>
      </c>
      <c r="I7582" t="s">
        <v>21</v>
      </c>
      <c r="J7582" t="s">
        <v>19</v>
      </c>
      <c r="K75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25.085436834615098</v>
      </c>
      <c r="L7582" s="6">
        <f>TablaDatos[[#This Row],[IMC_raw]]/1000000000000000</f>
        <v>25.085436834615098</v>
      </c>
      <c r="M7582" s="2">
        <v>2.50854368346151E+16</v>
      </c>
      <c r="N75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2" s="13">
        <f t="shared" si="118"/>
        <v>7581</v>
      </c>
      <c r="P7582" s="2" t="str">
        <f>IF(TablaDatos[[#This Row],[Diabetes]]=0,"No","Si")</f>
        <v>No</v>
      </c>
      <c r="Q7582">
        <v>0</v>
      </c>
      <c r="R7582">
        <f>TablaDatos[[#This Row],[Aux2]]/10000000000000</f>
        <v>2413.56129678758</v>
      </c>
      <c r="S7582" s="1">
        <v>2.41356129678758E+16</v>
      </c>
      <c r="T7582" s="7">
        <f>TablaDatos[[#This Row],[Aux3]]/100000000000000</f>
        <v>25.0935149352559</v>
      </c>
      <c r="U7582" s="1">
        <v>2509351493525590</v>
      </c>
      <c r="V7582">
        <v>154.69999999999999</v>
      </c>
      <c r="W7582">
        <v>92.8</v>
      </c>
    </row>
    <row r="7583" spans="1:23">
      <c r="A7583">
        <v>2017</v>
      </c>
      <c r="B7583">
        <v>57</v>
      </c>
      <c r="C7583" t="s">
        <v>23</v>
      </c>
      <c r="D7583" t="s">
        <v>30</v>
      </c>
      <c r="E7583" t="s">
        <v>18</v>
      </c>
      <c r="F7583" t="s">
        <v>19</v>
      </c>
      <c r="G7583" t="s">
        <v>28</v>
      </c>
      <c r="H7583" s="3">
        <v>19470.96</v>
      </c>
      <c r="I7583" t="s">
        <v>21</v>
      </c>
      <c r="J7583" t="s">
        <v>19</v>
      </c>
      <c r="K75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25.0315717631258</v>
      </c>
      <c r="L7583" s="5">
        <f>TablaDatos[[#This Row],[IMC_raw]]/1000000000000000</f>
        <v>25.0315717631258</v>
      </c>
      <c r="M7583" s="2">
        <v>2.50315717631258E+16</v>
      </c>
      <c r="N75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3" s="13">
        <f t="shared" si="118"/>
        <v>7582</v>
      </c>
      <c r="P7583" s="2" t="str">
        <f>IF(TablaDatos[[#This Row],[Diabetes]]=0,"No","Si")</f>
        <v>No</v>
      </c>
      <c r="Q7583">
        <v>0</v>
      </c>
      <c r="R7583">
        <f>TablaDatos[[#This Row],[Aux2]]/10000000000000</f>
        <v>2057.68955117413</v>
      </c>
      <c r="S7583" s="1">
        <v>2.05768955117413E+16</v>
      </c>
      <c r="T7583" s="7">
        <f>TablaDatos[[#This Row],[Aux3]]/100000000000000</f>
        <v>21.6801070497852</v>
      </c>
      <c r="U7583" s="1">
        <v>2168010704978520</v>
      </c>
      <c r="V7583">
        <v>146.30000000000001</v>
      </c>
      <c r="W7583">
        <v>96</v>
      </c>
    </row>
    <row r="7584" spans="1:23">
      <c r="A7584">
        <v>2018</v>
      </c>
      <c r="B7584">
        <v>64</v>
      </c>
      <c r="C7584" t="s">
        <v>16</v>
      </c>
      <c r="D7584" t="s">
        <v>42</v>
      </c>
      <c r="E7584" t="s">
        <v>18</v>
      </c>
      <c r="F7584" t="s">
        <v>24</v>
      </c>
      <c r="G7584" t="s">
        <v>28</v>
      </c>
      <c r="H7584" s="3">
        <v>8257.89</v>
      </c>
      <c r="I7584" t="s">
        <v>19</v>
      </c>
      <c r="J7584" t="s">
        <v>22</v>
      </c>
      <c r="K75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29.974412407813301</v>
      </c>
      <c r="L7584" s="6">
        <f>TablaDatos[[#This Row],[IMC_raw]]/1000000000000000</f>
        <v>29.974412407813301</v>
      </c>
      <c r="M7584" s="2">
        <v>2.99744124078133E+16</v>
      </c>
      <c r="N75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4" s="13">
        <f t="shared" si="118"/>
        <v>7583</v>
      </c>
      <c r="P7584" s="2" t="str">
        <f>IF(TablaDatos[[#This Row],[Diabetes]]=0,"No","Si")</f>
        <v>No</v>
      </c>
      <c r="Q7584">
        <v>0</v>
      </c>
      <c r="R7584">
        <f>TablaDatos[[#This Row],[Aux2]]/10000000000000</f>
        <v>2250.79910121086</v>
      </c>
      <c r="S7584" s="1">
        <v>2.25079910121086E+16</v>
      </c>
      <c r="T7584" s="7">
        <f>TablaDatos[[#This Row],[Aux3]]/100000000000000</f>
        <v>22.828503042227101</v>
      </c>
      <c r="U7584" s="1">
        <v>2282850304222710</v>
      </c>
      <c r="V7584">
        <v>154.30000000000001</v>
      </c>
      <c r="W7584">
        <v>93.2</v>
      </c>
    </row>
    <row r="7585" spans="1:23">
      <c r="A7585">
        <v>2018</v>
      </c>
      <c r="B7585">
        <v>57</v>
      </c>
      <c r="C7585" t="s">
        <v>16</v>
      </c>
      <c r="D7585" t="s">
        <v>73</v>
      </c>
      <c r="E7585" t="s">
        <v>18</v>
      </c>
      <c r="F7585" t="s">
        <v>19</v>
      </c>
      <c r="G7585" t="s">
        <v>28</v>
      </c>
      <c r="H7585" s="3">
        <v>44571.87</v>
      </c>
      <c r="I7585" t="s">
        <v>21</v>
      </c>
      <c r="J7585" t="s">
        <v>18</v>
      </c>
      <c r="K75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29.9726594303337</v>
      </c>
      <c r="L7585" s="6">
        <f>TablaDatos[[#This Row],[IMC_raw]]/1000000000000000</f>
        <v>2.9972659430333701</v>
      </c>
      <c r="M7585" s="2">
        <v>2997265943033370</v>
      </c>
      <c r="N75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5" s="13">
        <f t="shared" si="118"/>
        <v>7584</v>
      </c>
      <c r="P7585" s="2" t="str">
        <f>IF(TablaDatos[[#This Row],[Diabetes]]=0,"No","Si")</f>
        <v>No</v>
      </c>
      <c r="Q7585">
        <v>0</v>
      </c>
      <c r="R7585">
        <f>TablaDatos[[#This Row],[Aux2]]/10000000000000</f>
        <v>2028.7859219994</v>
      </c>
      <c r="S7585" s="1">
        <v>2.0287859219994E+16</v>
      </c>
      <c r="T7585" s="7">
        <f>TablaDatos[[#This Row],[Aux3]]/100000000000000</f>
        <v>206.926390970673</v>
      </c>
      <c r="U7585" s="1">
        <v>2.06926390970673E+16</v>
      </c>
      <c r="V7585">
        <v>155.9</v>
      </c>
      <c r="W7585">
        <v>97.1</v>
      </c>
    </row>
    <row r="7586" spans="1:23">
      <c r="A7586">
        <v>2018</v>
      </c>
      <c r="B7586">
        <v>58</v>
      </c>
      <c r="C7586" t="s">
        <v>23</v>
      </c>
      <c r="D7586" t="s">
        <v>27</v>
      </c>
      <c r="E7586" t="s">
        <v>19</v>
      </c>
      <c r="F7586" t="s">
        <v>19</v>
      </c>
      <c r="G7586" t="s">
        <v>28</v>
      </c>
      <c r="H7586" s="3">
        <v>15246.24</v>
      </c>
      <c r="I7586" t="s">
        <v>21</v>
      </c>
      <c r="J7586" t="s">
        <v>22</v>
      </c>
      <c r="K75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29.910475870832901</v>
      </c>
      <c r="L7586" s="5">
        <f>TablaDatos[[#This Row],[IMC_raw]]/1000000000000000</f>
        <v>29.910475870832901</v>
      </c>
      <c r="M7586" s="2">
        <v>2.99104758708329E+16</v>
      </c>
      <c r="N75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6" s="13">
        <f t="shared" si="118"/>
        <v>7585</v>
      </c>
      <c r="P7586" s="2" t="str">
        <f>IF(TablaDatos[[#This Row],[Diabetes]]=0,"No","Si")</f>
        <v>No</v>
      </c>
      <c r="Q7586">
        <v>0</v>
      </c>
      <c r="R7586">
        <f>TablaDatos[[#This Row],[Aux2]]/10000000000000</f>
        <v>206.88587935607401</v>
      </c>
      <c r="S7586" s="1">
        <v>2068858793560740</v>
      </c>
      <c r="T7586" s="7">
        <f>TablaDatos[[#This Row],[Aux3]]/100000000000000</f>
        <v>219.73278878407299</v>
      </c>
      <c r="U7586" s="1">
        <v>2.19732788784073E+16</v>
      </c>
      <c r="V7586">
        <v>162.9</v>
      </c>
      <c r="W7586">
        <v>94.6</v>
      </c>
    </row>
    <row r="7587" spans="1:23">
      <c r="A7587">
        <v>2018</v>
      </c>
      <c r="B7587">
        <v>69</v>
      </c>
      <c r="C7587" t="s">
        <v>23</v>
      </c>
      <c r="D7587" t="s">
        <v>27</v>
      </c>
      <c r="E7587" t="s">
        <v>18</v>
      </c>
      <c r="F7587" t="s">
        <v>24</v>
      </c>
      <c r="G7587" t="s">
        <v>25</v>
      </c>
      <c r="H7587" s="3">
        <v>14551.02</v>
      </c>
      <c r="I7587" t="s">
        <v>19</v>
      </c>
      <c r="J7587" t="s">
        <v>22</v>
      </c>
      <c r="K75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29.909809651201599</v>
      </c>
      <c r="L7587" s="6">
        <f>TablaDatos[[#This Row],[IMC_raw]]/1000000000000000</f>
        <v>29.909809651201599</v>
      </c>
      <c r="M7587" s="2">
        <v>2.99098096512016E+16</v>
      </c>
      <c r="N75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7" s="13">
        <f t="shared" si="118"/>
        <v>7586</v>
      </c>
      <c r="P7587" s="2" t="str">
        <f>IF(TablaDatos[[#This Row],[Diabetes]]=0,"No","Si")</f>
        <v>No</v>
      </c>
      <c r="Q7587">
        <v>0</v>
      </c>
      <c r="R7587">
        <f>TablaDatos[[#This Row],[Aux2]]/10000000000000</f>
        <v>259.03159705624</v>
      </c>
      <c r="S7587" s="1">
        <v>2590315970562400</v>
      </c>
      <c r="T7587" s="7">
        <f>TablaDatos[[#This Row],[Aux3]]/100000000000000</f>
        <v>234.55610495140701</v>
      </c>
      <c r="U7587" s="1">
        <v>2.34556104951407E+16</v>
      </c>
      <c r="V7587">
        <v>158</v>
      </c>
      <c r="W7587">
        <v>94.9</v>
      </c>
    </row>
    <row r="7588" spans="1:23">
      <c r="A7588">
        <v>2018</v>
      </c>
      <c r="B7588">
        <v>55</v>
      </c>
      <c r="C7588" t="s">
        <v>23</v>
      </c>
      <c r="D7588" t="s">
        <v>17</v>
      </c>
      <c r="E7588" t="s">
        <v>18</v>
      </c>
      <c r="F7588" t="s">
        <v>19</v>
      </c>
      <c r="G7588" t="s">
        <v>28</v>
      </c>
      <c r="H7588" s="3">
        <v>36620.89</v>
      </c>
      <c r="I7588" t="s">
        <v>19</v>
      </c>
      <c r="J7588" t="s">
        <v>19</v>
      </c>
      <c r="K75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29.900084808615901</v>
      </c>
      <c r="L7588" s="5">
        <f>TablaDatos[[#This Row],[IMC_raw]]/1000000000000000</f>
        <v>2.9900084808615901</v>
      </c>
      <c r="M7588" s="2">
        <v>2990008480861590</v>
      </c>
      <c r="N75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8" s="13">
        <f t="shared" si="118"/>
        <v>7587</v>
      </c>
      <c r="P7588" s="2" t="str">
        <f>IF(TablaDatos[[#This Row],[Diabetes]]=0,"No","Si")</f>
        <v>No</v>
      </c>
      <c r="Q7588">
        <v>0</v>
      </c>
      <c r="R7588">
        <f>TablaDatos[[#This Row],[Aux2]]/10000000000000</f>
        <v>2001.04429232709</v>
      </c>
      <c r="S7588" s="1">
        <v>2.00104429232709E+16</v>
      </c>
      <c r="T7588" s="7">
        <f>TablaDatos[[#This Row],[Aux3]]/100000000000000</f>
        <v>25.016192348715101</v>
      </c>
      <c r="U7588" s="1">
        <v>2501619234871510</v>
      </c>
      <c r="V7588">
        <v>148.69999999999999</v>
      </c>
      <c r="W7588">
        <v>96</v>
      </c>
    </row>
    <row r="7589" spans="1:23">
      <c r="A7589">
        <v>2018</v>
      </c>
      <c r="B7589">
        <v>61</v>
      </c>
      <c r="C7589" t="s">
        <v>23</v>
      </c>
      <c r="D7589" t="s">
        <v>34</v>
      </c>
      <c r="E7589" t="s">
        <v>18</v>
      </c>
      <c r="F7589" t="s">
        <v>24</v>
      </c>
      <c r="G7589" t="s">
        <v>28</v>
      </c>
      <c r="H7589" s="3">
        <v>21765.360000000001</v>
      </c>
      <c r="I7589" t="s">
        <v>21</v>
      </c>
      <c r="J7589" t="s">
        <v>18</v>
      </c>
      <c r="K75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29.877119496073501</v>
      </c>
      <c r="L7589" s="5">
        <f>TablaDatos[[#This Row],[IMC_raw]]/1000000000000000</f>
        <v>2.9877119496073501</v>
      </c>
      <c r="M7589" s="2">
        <v>2987711949607350</v>
      </c>
      <c r="N75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89" s="13">
        <f t="shared" si="118"/>
        <v>7588</v>
      </c>
      <c r="P7589" s="2" t="str">
        <f>IF(TablaDatos[[#This Row],[Diabetes]]=0,"No","Si")</f>
        <v>Si</v>
      </c>
      <c r="Q7589">
        <v>1</v>
      </c>
      <c r="R7589">
        <f>TablaDatos[[#This Row],[Aux2]]/10000000000000</f>
        <v>219.65379452924</v>
      </c>
      <c r="S7589" s="1">
        <v>2196537945292400</v>
      </c>
      <c r="T7589" s="7">
        <f>TablaDatos[[#This Row],[Aux3]]/100000000000000</f>
        <v>254.83155363003601</v>
      </c>
      <c r="U7589" s="1">
        <v>2.54831553630036E+16</v>
      </c>
      <c r="V7589">
        <v>163.6</v>
      </c>
      <c r="W7589">
        <v>101.4</v>
      </c>
    </row>
    <row r="7590" spans="1:23">
      <c r="A7590">
        <v>2018</v>
      </c>
      <c r="B7590">
        <v>54</v>
      </c>
      <c r="C7590" t="s">
        <v>23</v>
      </c>
      <c r="D7590" t="s">
        <v>30</v>
      </c>
      <c r="E7590" t="s">
        <v>18</v>
      </c>
      <c r="F7590" t="s">
        <v>19</v>
      </c>
      <c r="G7590" t="s">
        <v>20</v>
      </c>
      <c r="H7590" s="3">
        <v>26062.78</v>
      </c>
      <c r="I7590" t="s">
        <v>21</v>
      </c>
      <c r="J7590" t="s">
        <v>18</v>
      </c>
      <c r="K75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29.867885038980202</v>
      </c>
      <c r="L7590" s="6">
        <f>TablaDatos[[#This Row],[IMC_raw]]/1000000000000000</f>
        <v>29.867885038980202</v>
      </c>
      <c r="M7590" s="2">
        <v>2.98678850389802E+16</v>
      </c>
      <c r="N75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0" s="13">
        <f t="shared" si="118"/>
        <v>7589</v>
      </c>
      <c r="P7590" s="2" t="str">
        <f>IF(TablaDatos[[#This Row],[Diabetes]]=0,"No","Si")</f>
        <v>No</v>
      </c>
      <c r="Q7590">
        <v>0</v>
      </c>
      <c r="R7590">
        <f>TablaDatos[[#This Row],[Aux2]]/10000000000000</f>
        <v>1926.44465397163</v>
      </c>
      <c r="S7590" s="1">
        <v>1.92644465397163E+16</v>
      </c>
      <c r="T7590" s="7">
        <f>TablaDatos[[#This Row],[Aux3]]/100000000000000</f>
        <v>245.15422510910599</v>
      </c>
      <c r="U7590" s="1">
        <v>2.45154225109106E+16</v>
      </c>
      <c r="V7590">
        <v>142.30000000000001</v>
      </c>
      <c r="W7590">
        <v>87.7</v>
      </c>
    </row>
    <row r="7591" spans="1:23">
      <c r="A7591">
        <v>2018</v>
      </c>
      <c r="B7591">
        <v>58</v>
      </c>
      <c r="C7591" t="s">
        <v>16</v>
      </c>
      <c r="D7591" t="s">
        <v>36</v>
      </c>
      <c r="E7591" t="s">
        <v>19</v>
      </c>
      <c r="F7591" t="s">
        <v>19</v>
      </c>
      <c r="G7591" t="s">
        <v>28</v>
      </c>
      <c r="H7591" s="3">
        <v>22580.65</v>
      </c>
      <c r="I7591" t="s">
        <v>21</v>
      </c>
      <c r="J7591" t="s">
        <v>21</v>
      </c>
      <c r="K75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29.861538340728899</v>
      </c>
      <c r="L7591" s="5">
        <f>TablaDatos[[#This Row],[IMC_raw]]/1000000000000000</f>
        <v>0.29861538340728899</v>
      </c>
      <c r="M7591" s="2">
        <v>298615383407289</v>
      </c>
      <c r="N75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1" s="13">
        <f t="shared" si="118"/>
        <v>7590</v>
      </c>
      <c r="P7591" s="2" t="str">
        <f>IF(TablaDatos[[#This Row],[Diabetes]]=0,"No","Si")</f>
        <v>No</v>
      </c>
      <c r="Q7591">
        <v>0</v>
      </c>
      <c r="R7591">
        <f>TablaDatos[[#This Row],[Aux2]]/10000000000000</f>
        <v>2262.5236406880899</v>
      </c>
      <c r="S7591" s="1">
        <v>2.26252364068809E+16</v>
      </c>
      <c r="T7591" s="7">
        <f>TablaDatos[[#This Row],[Aux3]]/100000000000000</f>
        <v>260.14994765531998</v>
      </c>
      <c r="U7591" s="1">
        <v>2.6014994765532E+16</v>
      </c>
      <c r="V7591">
        <v>159.6</v>
      </c>
      <c r="W7591">
        <v>104.4</v>
      </c>
    </row>
    <row r="7592" spans="1:23">
      <c r="A7592">
        <v>2018</v>
      </c>
      <c r="B7592">
        <v>71</v>
      </c>
      <c r="C7592" t="s">
        <v>23</v>
      </c>
      <c r="D7592" t="s">
        <v>26</v>
      </c>
      <c r="E7592" t="s">
        <v>19</v>
      </c>
      <c r="F7592" t="s">
        <v>19</v>
      </c>
      <c r="G7592" t="s">
        <v>25</v>
      </c>
      <c r="H7592" s="3">
        <v>16321.5</v>
      </c>
      <c r="I7592" t="s">
        <v>19</v>
      </c>
      <c r="J7592" t="s">
        <v>22</v>
      </c>
      <c r="K75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29.857220473556502</v>
      </c>
      <c r="L7592" s="5">
        <f>TablaDatos[[#This Row],[IMC_raw]]/1000000000000000</f>
        <v>2.9857220473556501</v>
      </c>
      <c r="M7592" s="2">
        <v>2985722047355650</v>
      </c>
      <c r="N75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2" s="13">
        <f t="shared" si="118"/>
        <v>7591</v>
      </c>
      <c r="P7592" s="2" t="str">
        <f>IF(TablaDatos[[#This Row],[Diabetes]]=0,"No","Si")</f>
        <v>No</v>
      </c>
      <c r="Q7592">
        <v>0</v>
      </c>
      <c r="R7592">
        <f>TablaDatos[[#This Row],[Aux2]]/10000000000000</f>
        <v>1849.5839373495401</v>
      </c>
      <c r="S7592" s="1">
        <v>1.84958393734954E+16</v>
      </c>
      <c r="T7592" s="7">
        <f>TablaDatos[[#This Row],[Aux3]]/100000000000000</f>
        <v>20.777243160060902</v>
      </c>
      <c r="U7592" s="1">
        <v>2077724316006090</v>
      </c>
      <c r="V7592">
        <v>165</v>
      </c>
      <c r="W7592">
        <v>92.6</v>
      </c>
    </row>
    <row r="7593" spans="1:23">
      <c r="A7593">
        <v>2018</v>
      </c>
      <c r="B7593">
        <v>68</v>
      </c>
      <c r="C7593" t="s">
        <v>23</v>
      </c>
      <c r="D7593" t="s">
        <v>17</v>
      </c>
      <c r="E7593" t="s">
        <v>18</v>
      </c>
      <c r="F7593" t="s">
        <v>19</v>
      </c>
      <c r="G7593" t="s">
        <v>25</v>
      </c>
      <c r="H7593" s="3">
        <v>16802.46</v>
      </c>
      <c r="I7593" t="s">
        <v>19</v>
      </c>
      <c r="J7593" t="s">
        <v>22</v>
      </c>
      <c r="K75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29.8234523512672</v>
      </c>
      <c r="L7593" s="5">
        <f>TablaDatos[[#This Row],[IMC_raw]]/1000000000000000</f>
        <v>29.8234523512672</v>
      </c>
      <c r="M7593" s="2">
        <v>2.98234523512672E+16</v>
      </c>
      <c r="N75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3" s="13">
        <f t="shared" si="118"/>
        <v>7592</v>
      </c>
      <c r="P7593" s="2" t="str">
        <f>IF(TablaDatos[[#This Row],[Diabetes]]=0,"No","Si")</f>
        <v>No</v>
      </c>
      <c r="Q7593">
        <v>0</v>
      </c>
      <c r="R7593">
        <f>TablaDatos[[#This Row],[Aux2]]/10000000000000</f>
        <v>2104.4525477443499</v>
      </c>
      <c r="S7593" s="1">
        <v>2.10445254774435E+16</v>
      </c>
      <c r="T7593" s="7">
        <f>TablaDatos[[#This Row],[Aux3]]/100000000000000</f>
        <v>24.399565411813899</v>
      </c>
      <c r="U7593" s="1">
        <v>2439956541181390</v>
      </c>
      <c r="V7593">
        <v>152.1</v>
      </c>
      <c r="W7593">
        <v>91</v>
      </c>
    </row>
    <row r="7594" spans="1:23">
      <c r="A7594">
        <v>2018</v>
      </c>
      <c r="B7594">
        <v>57</v>
      </c>
      <c r="C7594" t="s">
        <v>23</v>
      </c>
      <c r="D7594" t="s">
        <v>36</v>
      </c>
      <c r="E7594" t="s">
        <v>19</v>
      </c>
      <c r="F7594" t="s">
        <v>19</v>
      </c>
      <c r="G7594" t="s">
        <v>28</v>
      </c>
      <c r="H7594" s="3">
        <v>20941.95</v>
      </c>
      <c r="I7594" t="s">
        <v>21</v>
      </c>
      <c r="J7594" t="s">
        <v>22</v>
      </c>
      <c r="K75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29.814524273029399</v>
      </c>
      <c r="L7594" s="6">
        <f>TablaDatos[[#This Row],[IMC_raw]]/1000000000000000</f>
        <v>29.814524273029399</v>
      </c>
      <c r="M7594" s="2">
        <v>2.98145242730294E+16</v>
      </c>
      <c r="N75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4" s="13">
        <f t="shared" si="118"/>
        <v>7593</v>
      </c>
      <c r="P7594" s="2" t="str">
        <f>IF(TablaDatos[[#This Row],[Diabetes]]=0,"No","Si")</f>
        <v>No</v>
      </c>
      <c r="Q7594">
        <v>0</v>
      </c>
      <c r="R7594">
        <f>TablaDatos[[#This Row],[Aux2]]/10000000000000</f>
        <v>1935.6100945476101</v>
      </c>
      <c r="S7594" s="1">
        <v>1.93561009454761E+16</v>
      </c>
      <c r="T7594" s="7">
        <f>TablaDatos[[#This Row],[Aux3]]/100000000000000</f>
        <v>203.61384807048</v>
      </c>
      <c r="U7594" s="1">
        <v>2.0361384807048E+16</v>
      </c>
      <c r="V7594">
        <v>152.4</v>
      </c>
      <c r="W7594">
        <v>91.7</v>
      </c>
    </row>
    <row r="7595" spans="1:23">
      <c r="A7595">
        <v>2018</v>
      </c>
      <c r="B7595">
        <v>74</v>
      </c>
      <c r="C7595" t="s">
        <v>23</v>
      </c>
      <c r="D7595" t="s">
        <v>34</v>
      </c>
      <c r="E7595" t="s">
        <v>31</v>
      </c>
      <c r="F7595" t="s">
        <v>24</v>
      </c>
      <c r="G7595" t="s">
        <v>25</v>
      </c>
      <c r="H7595" s="3">
        <v>9574.5300000000007</v>
      </c>
      <c r="I7595" t="s">
        <v>21</v>
      </c>
      <c r="J7595" t="s">
        <v>18</v>
      </c>
      <c r="K75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29.807781015762899</v>
      </c>
      <c r="L7595" s="5">
        <f>TablaDatos[[#This Row],[IMC_raw]]/1000000000000000</f>
        <v>29.807781015762899</v>
      </c>
      <c r="M7595" s="2">
        <v>2.98077810157629E+16</v>
      </c>
      <c r="N75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5" s="13">
        <f t="shared" si="118"/>
        <v>7594</v>
      </c>
      <c r="P7595" s="2" t="str">
        <f>IF(TablaDatos[[#This Row],[Diabetes]]=0,"No","Si")</f>
        <v>No</v>
      </c>
      <c r="Q7595">
        <v>0</v>
      </c>
      <c r="R7595">
        <f>TablaDatos[[#This Row],[Aux2]]/10000000000000</f>
        <v>2472.1470851788599</v>
      </c>
      <c r="S7595" s="1">
        <v>2.47214708517886E+16</v>
      </c>
      <c r="T7595" s="7">
        <f>TablaDatos[[#This Row],[Aux3]]/100000000000000</f>
        <v>27.355975520157699</v>
      </c>
      <c r="U7595" s="1">
        <v>2735597552015770</v>
      </c>
      <c r="V7595">
        <v>170.4</v>
      </c>
      <c r="W7595">
        <v>107.3</v>
      </c>
    </row>
    <row r="7596" spans="1:23">
      <c r="A7596">
        <v>2018</v>
      </c>
      <c r="B7596">
        <v>60</v>
      </c>
      <c r="C7596" t="s">
        <v>23</v>
      </c>
      <c r="D7596" t="s">
        <v>30</v>
      </c>
      <c r="E7596" t="s">
        <v>18</v>
      </c>
      <c r="F7596" t="s">
        <v>24</v>
      </c>
      <c r="G7596" t="s">
        <v>28</v>
      </c>
      <c r="H7596" s="3">
        <v>14607.95</v>
      </c>
      <c r="I7596" t="s">
        <v>19</v>
      </c>
      <c r="J7596" t="s">
        <v>22</v>
      </c>
      <c r="K75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29.803820415313801</v>
      </c>
      <c r="L7596" s="5">
        <f>TablaDatos[[#This Row],[IMC_raw]]/1000000000000000</f>
        <v>29.803820415313801</v>
      </c>
      <c r="M7596" s="2">
        <v>2.98038204153138E+16</v>
      </c>
      <c r="N75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6" s="13">
        <f t="shared" si="118"/>
        <v>7595</v>
      </c>
      <c r="P7596" s="2" t="str">
        <f>IF(TablaDatos[[#This Row],[Diabetes]]=0,"No","Si")</f>
        <v>No</v>
      </c>
      <c r="Q7596">
        <v>0</v>
      </c>
      <c r="R7596">
        <f>TablaDatos[[#This Row],[Aux2]]/10000000000000</f>
        <v>1945.25302920526</v>
      </c>
      <c r="S7596" s="1">
        <v>1.94525302920526E+16</v>
      </c>
      <c r="T7596" s="7">
        <f>TablaDatos[[#This Row],[Aux3]]/100000000000000</f>
        <v>23.7351475980057</v>
      </c>
      <c r="U7596" s="1">
        <v>2373514759800570</v>
      </c>
      <c r="V7596">
        <v>145.6</v>
      </c>
      <c r="W7596">
        <v>91.5</v>
      </c>
    </row>
    <row r="7597" spans="1:23">
      <c r="A7597">
        <v>2018</v>
      </c>
      <c r="B7597">
        <v>51</v>
      </c>
      <c r="C7597" t="s">
        <v>23</v>
      </c>
      <c r="D7597" t="s">
        <v>34</v>
      </c>
      <c r="E7597" t="s">
        <v>19</v>
      </c>
      <c r="F7597" t="s">
        <v>24</v>
      </c>
      <c r="G7597" t="s">
        <v>20</v>
      </c>
      <c r="H7597" s="3">
        <v>18549.61</v>
      </c>
      <c r="I7597" t="s">
        <v>21</v>
      </c>
      <c r="J7597" t="s">
        <v>19</v>
      </c>
      <c r="K75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29.781400377138599</v>
      </c>
      <c r="L7597" s="5">
        <f>TablaDatos[[#This Row],[IMC_raw]]/1000000000000000</f>
        <v>29.781400377138599</v>
      </c>
      <c r="M7597" s="2">
        <v>2.97814003771386E+16</v>
      </c>
      <c r="N75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7" s="13">
        <f t="shared" si="118"/>
        <v>7596</v>
      </c>
      <c r="P7597" s="2" t="str">
        <f>IF(TablaDatos[[#This Row],[Diabetes]]=0,"No","Si")</f>
        <v>No</v>
      </c>
      <c r="Q7597">
        <v>0</v>
      </c>
      <c r="R7597">
        <f>TablaDatos[[#This Row],[Aux2]]/10000000000000</f>
        <v>205.240475653701</v>
      </c>
      <c r="S7597" s="1">
        <v>2052404756537010</v>
      </c>
      <c r="T7597" s="7">
        <f>TablaDatos[[#This Row],[Aux3]]/100000000000000</f>
        <v>259.20238527163298</v>
      </c>
      <c r="U7597" s="1">
        <v>2.59202385271633E+16</v>
      </c>
      <c r="V7597">
        <v>149</v>
      </c>
      <c r="W7597">
        <v>91.5</v>
      </c>
    </row>
    <row r="7598" spans="1:23">
      <c r="A7598">
        <v>2018</v>
      </c>
      <c r="B7598">
        <v>66</v>
      </c>
      <c r="C7598" t="s">
        <v>16</v>
      </c>
      <c r="D7598" t="s">
        <v>29</v>
      </c>
      <c r="E7598" t="s">
        <v>21</v>
      </c>
      <c r="F7598" t="s">
        <v>19</v>
      </c>
      <c r="G7598" t="s">
        <v>25</v>
      </c>
      <c r="H7598" s="3">
        <v>13223.59</v>
      </c>
      <c r="I7598" t="s">
        <v>19</v>
      </c>
      <c r="J7598" t="s">
        <v>22</v>
      </c>
      <c r="K75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29.7689330633788</v>
      </c>
      <c r="L7598" s="5">
        <f>TablaDatos[[#This Row],[IMC_raw]]/1000000000000000</f>
        <v>29.7689330633788</v>
      </c>
      <c r="M7598" s="2">
        <v>2.97689330633788E+16</v>
      </c>
      <c r="N75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8" s="13">
        <f t="shared" si="118"/>
        <v>7597</v>
      </c>
      <c r="P7598" s="2" t="str">
        <f>IF(TablaDatos[[#This Row],[Diabetes]]=0,"No","Si")</f>
        <v>Si</v>
      </c>
      <c r="Q7598">
        <v>1</v>
      </c>
      <c r="R7598">
        <f>TablaDatos[[#This Row],[Aux2]]/10000000000000</f>
        <v>2168.1796866647601</v>
      </c>
      <c r="S7598" s="1">
        <v>2.16817968666476E+16</v>
      </c>
      <c r="T7598" s="7">
        <f>TablaDatos[[#This Row],[Aux3]]/100000000000000</f>
        <v>26.600709796081201</v>
      </c>
      <c r="U7598" s="1">
        <v>2660070979608120</v>
      </c>
      <c r="V7598">
        <v>176.5</v>
      </c>
      <c r="W7598">
        <v>101</v>
      </c>
    </row>
    <row r="7599" spans="1:23">
      <c r="A7599">
        <v>2018</v>
      </c>
      <c r="B7599">
        <v>54</v>
      </c>
      <c r="C7599" t="s">
        <v>23</v>
      </c>
      <c r="D7599" t="s">
        <v>37</v>
      </c>
      <c r="E7599" t="s">
        <v>18</v>
      </c>
      <c r="F7599" t="s">
        <v>19</v>
      </c>
      <c r="G7599" t="s">
        <v>20</v>
      </c>
      <c r="H7599" s="3">
        <v>17608.23</v>
      </c>
      <c r="I7599" t="s">
        <v>19</v>
      </c>
      <c r="J7599" t="s">
        <v>18</v>
      </c>
      <c r="K75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29.768525417367499</v>
      </c>
      <c r="L7599" s="6">
        <f>TablaDatos[[#This Row],[IMC_raw]]/1000000000000000</f>
        <v>29.768525417367499</v>
      </c>
      <c r="M7599" s="2">
        <v>2.97685254173675E+16</v>
      </c>
      <c r="N75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599" s="13">
        <f t="shared" si="118"/>
        <v>7598</v>
      </c>
      <c r="P7599" s="2" t="str">
        <f>IF(TablaDatos[[#This Row],[Diabetes]]=0,"No","Si")</f>
        <v>Si</v>
      </c>
      <c r="Q7599">
        <v>1</v>
      </c>
      <c r="R7599">
        <f>TablaDatos[[#This Row],[Aux2]]/10000000000000</f>
        <v>2242.64771040598</v>
      </c>
      <c r="S7599" s="1">
        <v>2.24264771040598E+16</v>
      </c>
      <c r="T7599" s="7">
        <f>TablaDatos[[#This Row],[Aux3]]/100000000000000</f>
        <v>26.902423170252401</v>
      </c>
      <c r="U7599" s="1">
        <v>2690242317025240</v>
      </c>
      <c r="V7599">
        <v>147.80000000000001</v>
      </c>
      <c r="W7599">
        <v>93.2</v>
      </c>
    </row>
    <row r="7600" spans="1:23">
      <c r="A7600">
        <v>2018</v>
      </c>
      <c r="B7600">
        <v>63</v>
      </c>
      <c r="C7600" t="s">
        <v>23</v>
      </c>
      <c r="D7600" t="s">
        <v>30</v>
      </c>
      <c r="E7600" t="s">
        <v>18</v>
      </c>
      <c r="F7600" t="s">
        <v>19</v>
      </c>
      <c r="G7600" t="s">
        <v>28</v>
      </c>
      <c r="H7600" s="3">
        <v>15182.02</v>
      </c>
      <c r="I7600" t="s">
        <v>19</v>
      </c>
      <c r="J7600" t="s">
        <v>22</v>
      </c>
      <c r="K76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29.743582540128902</v>
      </c>
      <c r="L7600" s="6">
        <f>TablaDatos[[#This Row],[IMC_raw]]/100000000000000</f>
        <v>29.743582540128902</v>
      </c>
      <c r="M7600" s="2">
        <v>2974358254012890</v>
      </c>
      <c r="N76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0" s="13">
        <f t="shared" si="118"/>
        <v>7599</v>
      </c>
      <c r="P7600" s="2" t="str">
        <f>IF(TablaDatos[[#This Row],[Diabetes]]=0,"No","Si")</f>
        <v>No</v>
      </c>
      <c r="Q7600">
        <v>0</v>
      </c>
      <c r="R7600">
        <f>TablaDatos[[#This Row],[Aux2]]/10000000000000</f>
        <v>201.345730037935</v>
      </c>
      <c r="S7600" s="1">
        <v>2013457300379350</v>
      </c>
      <c r="T7600" s="7">
        <f>TablaDatos[[#This Row],[Aux3]]/100000000000000</f>
        <v>219.83487435714301</v>
      </c>
      <c r="U7600" s="1">
        <v>2.19834874357143E+16</v>
      </c>
      <c r="V7600">
        <v>149.19999999999999</v>
      </c>
      <c r="W7600">
        <v>88.6</v>
      </c>
    </row>
    <row r="7601" spans="1:23">
      <c r="A7601">
        <v>2018</v>
      </c>
      <c r="B7601">
        <v>66</v>
      </c>
      <c r="C7601" t="s">
        <v>16</v>
      </c>
      <c r="D7601" t="s">
        <v>30</v>
      </c>
      <c r="E7601" t="s">
        <v>21</v>
      </c>
      <c r="F7601" t="s">
        <v>24</v>
      </c>
      <c r="G7601" t="s">
        <v>25</v>
      </c>
      <c r="H7601" s="3">
        <v>19190.57</v>
      </c>
      <c r="I7601" t="s">
        <v>21</v>
      </c>
      <c r="J7601" t="s">
        <v>18</v>
      </c>
      <c r="K76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29.723621652663802</v>
      </c>
      <c r="L7601" s="5">
        <f>TablaDatos[[#This Row],[IMC_raw]]/1000000000000000</f>
        <v>29.723621652663802</v>
      </c>
      <c r="M7601" s="2">
        <v>2.97236216526638E+16</v>
      </c>
      <c r="N76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1" s="13">
        <f t="shared" si="118"/>
        <v>7600</v>
      </c>
      <c r="P7601" s="2" t="str">
        <f>IF(TablaDatos[[#This Row],[Diabetes]]=0,"No","Si")</f>
        <v>No</v>
      </c>
      <c r="Q7601">
        <v>0</v>
      </c>
      <c r="R7601">
        <f>TablaDatos[[#This Row],[Aux2]]/10000000000000</f>
        <v>2115.71636130973</v>
      </c>
      <c r="S7601" s="1">
        <v>2.11571636130973E+16</v>
      </c>
      <c r="T7601" s="7">
        <f>TablaDatos[[#This Row],[Aux3]]/100000000000000</f>
        <v>25.546288795476599</v>
      </c>
      <c r="U7601" s="1">
        <v>2554628879547660</v>
      </c>
      <c r="V7601">
        <v>169.1</v>
      </c>
      <c r="W7601">
        <v>100.9</v>
      </c>
    </row>
    <row r="7602" spans="1:23">
      <c r="A7602">
        <v>2018</v>
      </c>
      <c r="B7602">
        <v>58</v>
      </c>
      <c r="C7602" t="s">
        <v>23</v>
      </c>
      <c r="D7602" t="s">
        <v>17</v>
      </c>
      <c r="E7602" t="s">
        <v>18</v>
      </c>
      <c r="F7602" t="s">
        <v>19</v>
      </c>
      <c r="G7602" t="s">
        <v>28</v>
      </c>
      <c r="H7602" s="3">
        <v>26881.919999999998</v>
      </c>
      <c r="I7602" t="s">
        <v>19</v>
      </c>
      <c r="J7602" t="s">
        <v>19</v>
      </c>
      <c r="K76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29.7157095114705</v>
      </c>
      <c r="L7602" s="5">
        <f>TablaDatos[[#This Row],[IMC_raw]]/1000000000000000</f>
        <v>29.7157095114705</v>
      </c>
      <c r="M7602" s="2">
        <v>2.97157095114705E+16</v>
      </c>
      <c r="N76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2" s="13">
        <f t="shared" si="118"/>
        <v>7601</v>
      </c>
      <c r="P7602" s="2" t="str">
        <f>IF(TablaDatos[[#This Row],[Diabetes]]=0,"No","Si")</f>
        <v>Si</v>
      </c>
      <c r="Q7602">
        <v>1</v>
      </c>
      <c r="R7602">
        <f>TablaDatos[[#This Row],[Aux2]]/10000000000000</f>
        <v>2191.8479964967901</v>
      </c>
      <c r="S7602" s="1">
        <v>2.19184799649679E+16</v>
      </c>
      <c r="T7602" s="7">
        <f>TablaDatos[[#This Row],[Aux3]]/100000000000000</f>
        <v>26.353100274520202</v>
      </c>
      <c r="U7602" s="1">
        <v>2635310027452020</v>
      </c>
      <c r="V7602">
        <v>162.6</v>
      </c>
      <c r="W7602">
        <v>97.5</v>
      </c>
    </row>
    <row r="7603" spans="1:23">
      <c r="A7603">
        <v>2018</v>
      </c>
      <c r="B7603">
        <v>65</v>
      </c>
      <c r="C7603" t="s">
        <v>23</v>
      </c>
      <c r="D7603" t="s">
        <v>37</v>
      </c>
      <c r="E7603" t="s">
        <v>21</v>
      </c>
      <c r="F7603" t="s">
        <v>24</v>
      </c>
      <c r="G7603" t="s">
        <v>25</v>
      </c>
      <c r="H7603" s="3">
        <v>14819.11</v>
      </c>
      <c r="I7603" t="s">
        <v>21</v>
      </c>
      <c r="J7603" t="s">
        <v>22</v>
      </c>
      <c r="K76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29.7074348010097</v>
      </c>
      <c r="L7603" s="6">
        <f>TablaDatos[[#This Row],[IMC_raw]]/1000000000000000</f>
        <v>29.7074348010097</v>
      </c>
      <c r="M7603" s="2">
        <v>2.97074348010097E+16</v>
      </c>
      <c r="N76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3" s="13">
        <f t="shared" si="118"/>
        <v>7602</v>
      </c>
      <c r="P7603" s="2" t="str">
        <f>IF(TablaDatos[[#This Row],[Diabetes]]=0,"No","Si")</f>
        <v>Si</v>
      </c>
      <c r="Q7603">
        <v>1</v>
      </c>
      <c r="R7603">
        <f>TablaDatos[[#This Row],[Aux2]]/10000000000000</f>
        <v>2068.2986225913901</v>
      </c>
      <c r="S7603" s="1">
        <v>2.06829862259139E+16</v>
      </c>
      <c r="T7603" s="7">
        <f>TablaDatos[[#This Row],[Aux3]]/100000000000000</f>
        <v>24.072453619181399</v>
      </c>
      <c r="U7603" s="1">
        <v>2407245361918140</v>
      </c>
      <c r="V7603">
        <v>162.19999999999999</v>
      </c>
      <c r="W7603">
        <v>94.6</v>
      </c>
    </row>
    <row r="7604" spans="1:23">
      <c r="A7604">
        <v>2018</v>
      </c>
      <c r="B7604">
        <v>47</v>
      </c>
      <c r="C7604" t="s">
        <v>23</v>
      </c>
      <c r="D7604" t="s">
        <v>36</v>
      </c>
      <c r="E7604" t="s">
        <v>21</v>
      </c>
      <c r="F7604" t="s">
        <v>24</v>
      </c>
      <c r="G7604" t="s">
        <v>20</v>
      </c>
      <c r="H7604" s="3">
        <v>22662.6</v>
      </c>
      <c r="I7604" t="s">
        <v>21</v>
      </c>
      <c r="J7604" t="s">
        <v>18</v>
      </c>
      <c r="K76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29.704646587035999</v>
      </c>
      <c r="L7604" s="5">
        <f>TablaDatos[[#This Row],[IMC_raw]]/1000000000000000</f>
        <v>29.704646587035999</v>
      </c>
      <c r="M7604" s="2">
        <v>2.9704646587036E+16</v>
      </c>
      <c r="N76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4" s="13">
        <f t="shared" si="118"/>
        <v>7603</v>
      </c>
      <c r="P7604" s="2" t="str">
        <f>IF(TablaDatos[[#This Row],[Diabetes]]=0,"No","Si")</f>
        <v>No</v>
      </c>
      <c r="Q7604">
        <v>0</v>
      </c>
      <c r="R7604">
        <f>TablaDatos[[#This Row],[Aux2]]/10000000000000</f>
        <v>239.23406128630899</v>
      </c>
      <c r="S7604" s="1">
        <v>2392340612863090</v>
      </c>
      <c r="T7604" s="7">
        <f>TablaDatos[[#This Row],[Aux3]]/100000000000000</f>
        <v>26.343598585620601</v>
      </c>
      <c r="U7604" s="1">
        <v>2634359858562060</v>
      </c>
      <c r="V7604">
        <v>150.19999999999999</v>
      </c>
      <c r="W7604">
        <v>98.3</v>
      </c>
    </row>
    <row r="7605" spans="1:23">
      <c r="A7605">
        <v>2018</v>
      </c>
      <c r="B7605">
        <v>64</v>
      </c>
      <c r="C7605" t="s">
        <v>23</v>
      </c>
      <c r="D7605" t="s">
        <v>17</v>
      </c>
      <c r="E7605" t="s">
        <v>31</v>
      </c>
      <c r="F7605" t="s">
        <v>24</v>
      </c>
      <c r="G7605" t="s">
        <v>28</v>
      </c>
      <c r="H7605" s="3">
        <v>34221.18</v>
      </c>
      <c r="I7605" t="s">
        <v>21</v>
      </c>
      <c r="J7605" t="s">
        <v>18</v>
      </c>
      <c r="K76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29.6908260662202</v>
      </c>
      <c r="L7605" s="6">
        <f>TablaDatos[[#This Row],[IMC_raw]]/1000000000000000</f>
        <v>2.9690826066220199</v>
      </c>
      <c r="M7605" s="2">
        <v>2969082606622020</v>
      </c>
      <c r="N76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5" s="13">
        <f t="shared" si="118"/>
        <v>7604</v>
      </c>
      <c r="P7605" s="2" t="str">
        <f>IF(TablaDatos[[#This Row],[Diabetes]]=0,"No","Si")</f>
        <v>Si</v>
      </c>
      <c r="Q7605">
        <v>1</v>
      </c>
      <c r="R7605">
        <f>TablaDatos[[#This Row],[Aux2]]/10000000000000</f>
        <v>25.355474609197199</v>
      </c>
      <c r="S7605" s="1">
        <v>253554746091972</v>
      </c>
      <c r="T7605" s="7">
        <f>TablaDatos[[#This Row],[Aux3]]/100000000000000</f>
        <v>298.67089801969701</v>
      </c>
      <c r="U7605" s="1">
        <v>2.98670898019697E+16</v>
      </c>
      <c r="V7605">
        <v>173</v>
      </c>
      <c r="W7605">
        <v>105</v>
      </c>
    </row>
    <row r="7606" spans="1:23">
      <c r="A7606">
        <v>2018</v>
      </c>
      <c r="B7606">
        <v>68</v>
      </c>
      <c r="C7606" t="s">
        <v>16</v>
      </c>
      <c r="D7606" t="s">
        <v>73</v>
      </c>
      <c r="E7606" t="s">
        <v>21</v>
      </c>
      <c r="F7606" t="s">
        <v>19</v>
      </c>
      <c r="G7606" t="s">
        <v>25</v>
      </c>
      <c r="H7606" s="3">
        <v>33027.870000000003</v>
      </c>
      <c r="I7606" t="s">
        <v>19</v>
      </c>
      <c r="J7606" t="s">
        <v>18</v>
      </c>
      <c r="K76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29.626044401916701</v>
      </c>
      <c r="L7606" s="5">
        <f>TablaDatos[[#This Row],[IMC_raw]]/1000000000000000</f>
        <v>29.626044401916701</v>
      </c>
      <c r="M7606" s="2">
        <v>2.96260444019167E+16</v>
      </c>
      <c r="N76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6" s="13">
        <f t="shared" si="118"/>
        <v>7605</v>
      </c>
      <c r="P7606" s="2" t="str">
        <f>IF(TablaDatos[[#This Row],[Diabetes]]=0,"No","Si")</f>
        <v>No</v>
      </c>
      <c r="Q7606">
        <v>0</v>
      </c>
      <c r="R7606">
        <f>TablaDatos[[#This Row],[Aux2]]/10000000000000</f>
        <v>2212.5413186125102</v>
      </c>
      <c r="S7606" s="1">
        <v>2.21254131861251E+16</v>
      </c>
      <c r="T7606" s="7">
        <f>TablaDatos[[#This Row],[Aux3]]/100000000000000</f>
        <v>245.12130414769899</v>
      </c>
      <c r="U7606" s="1">
        <v>2.45121304147699E+16</v>
      </c>
      <c r="V7606">
        <v>168.5</v>
      </c>
      <c r="W7606">
        <v>97.7</v>
      </c>
    </row>
    <row r="7607" spans="1:23">
      <c r="A7607">
        <v>2018</v>
      </c>
      <c r="B7607">
        <v>57</v>
      </c>
      <c r="C7607" t="s">
        <v>23</v>
      </c>
      <c r="D7607" t="s">
        <v>73</v>
      </c>
      <c r="E7607" t="s">
        <v>19</v>
      </c>
      <c r="F7607" t="s">
        <v>19</v>
      </c>
      <c r="G7607" t="s">
        <v>28</v>
      </c>
      <c r="H7607" s="3">
        <v>35451.949999999997</v>
      </c>
      <c r="I7607" t="s">
        <v>21</v>
      </c>
      <c r="J7607" t="s">
        <v>19</v>
      </c>
      <c r="K76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29.614133186020599</v>
      </c>
      <c r="L7607" s="6">
        <f>TablaDatos[[#This Row],[IMC_raw]]/1000000000000000</f>
        <v>29.614133186020599</v>
      </c>
      <c r="M7607" s="2">
        <v>2.96141331860206E+16</v>
      </c>
      <c r="N76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7" s="13">
        <f t="shared" si="118"/>
        <v>7606</v>
      </c>
      <c r="P7607" s="2" t="str">
        <f>IF(TablaDatos[[#This Row],[Diabetes]]=0,"No","Si")</f>
        <v>No</v>
      </c>
      <c r="Q7607">
        <v>0</v>
      </c>
      <c r="R7607">
        <f>TablaDatos[[#This Row],[Aux2]]/10000000000000</f>
        <v>2151.7241589527198</v>
      </c>
      <c r="S7607" s="1">
        <v>2.15172415895272E+16</v>
      </c>
      <c r="T7607" s="7">
        <f>TablaDatos[[#This Row],[Aux3]]/100000000000000</f>
        <v>247.757201183711</v>
      </c>
      <c r="U7607" s="1">
        <v>2.47757201183711E+16</v>
      </c>
      <c r="V7607">
        <v>154.6</v>
      </c>
      <c r="W7607">
        <v>98.2</v>
      </c>
    </row>
    <row r="7608" spans="1:23">
      <c r="A7608">
        <v>2018</v>
      </c>
      <c r="B7608">
        <v>59</v>
      </c>
      <c r="C7608" t="s">
        <v>23</v>
      </c>
      <c r="D7608" t="s">
        <v>17</v>
      </c>
      <c r="E7608" t="s">
        <v>18</v>
      </c>
      <c r="F7608" t="s">
        <v>19</v>
      </c>
      <c r="G7608" t="s">
        <v>28</v>
      </c>
      <c r="H7608" s="3">
        <v>23742.84</v>
      </c>
      <c r="I7608" t="s">
        <v>21</v>
      </c>
      <c r="J7608" t="s">
        <v>19</v>
      </c>
      <c r="K76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29.604770886678999</v>
      </c>
      <c r="L7608" s="5">
        <f>TablaDatos[[#This Row],[IMC_raw]]/1000000000000000</f>
        <v>29.604770886678999</v>
      </c>
      <c r="M7608" s="2">
        <v>2.9604770886679E+16</v>
      </c>
      <c r="N76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8" s="13">
        <f t="shared" si="118"/>
        <v>7607</v>
      </c>
      <c r="P7608" s="2" t="str">
        <f>IF(TablaDatos[[#This Row],[Diabetes]]=0,"No","Si")</f>
        <v>No</v>
      </c>
      <c r="Q7608">
        <v>0</v>
      </c>
      <c r="R7608">
        <f>TablaDatos[[#This Row],[Aux2]]/10000000000000</f>
        <v>2079.0888931715499</v>
      </c>
      <c r="S7608" s="1">
        <v>2.07908889317155E+16</v>
      </c>
      <c r="T7608" s="7">
        <f>TablaDatos[[#This Row],[Aux3]]/100000000000000</f>
        <v>254.661687776788</v>
      </c>
      <c r="U7608" s="1">
        <v>2.54661687776788E+16</v>
      </c>
      <c r="V7608">
        <v>156.5</v>
      </c>
      <c r="W7608">
        <v>92</v>
      </c>
    </row>
    <row r="7609" spans="1:23">
      <c r="A7609">
        <v>2018</v>
      </c>
      <c r="B7609">
        <v>69</v>
      </c>
      <c r="C7609" t="s">
        <v>23</v>
      </c>
      <c r="D7609" t="s">
        <v>72</v>
      </c>
      <c r="E7609" t="s">
        <v>19</v>
      </c>
      <c r="F7609" t="s">
        <v>19</v>
      </c>
      <c r="G7609" t="s">
        <v>25</v>
      </c>
      <c r="H7609" s="3">
        <v>19981.27</v>
      </c>
      <c r="I7609" t="s">
        <v>19</v>
      </c>
      <c r="J7609" t="s">
        <v>22</v>
      </c>
      <c r="K76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29.574735528478502</v>
      </c>
      <c r="L7609" s="5">
        <f>TablaDatos[[#This Row],[IMC_raw]]/1000000000000000</f>
        <v>0.29574735528478502</v>
      </c>
      <c r="M7609" s="2">
        <v>295747355284785</v>
      </c>
      <c r="N76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09" s="13">
        <f t="shared" si="118"/>
        <v>7608</v>
      </c>
      <c r="P7609" s="2" t="str">
        <f>IF(TablaDatos[[#This Row],[Diabetes]]=0,"No","Si")</f>
        <v>No</v>
      </c>
      <c r="Q7609">
        <v>0</v>
      </c>
      <c r="R7609">
        <f>TablaDatos[[#This Row],[Aux2]]/10000000000000</f>
        <v>2425.31828899839</v>
      </c>
      <c r="S7609" s="1">
        <v>2.42531828899839E+16</v>
      </c>
      <c r="T7609" s="7">
        <f>TablaDatos[[#This Row],[Aux3]]/100000000000000</f>
        <v>255.23997473027299</v>
      </c>
      <c r="U7609" s="1">
        <v>2.55239974730273E+16</v>
      </c>
      <c r="V7609">
        <v>157.9</v>
      </c>
      <c r="W7609">
        <v>94.3</v>
      </c>
    </row>
    <row r="7610" spans="1:23">
      <c r="A7610">
        <v>2018</v>
      </c>
      <c r="B7610">
        <v>64</v>
      </c>
      <c r="C7610" t="s">
        <v>23</v>
      </c>
      <c r="D7610" t="s">
        <v>42</v>
      </c>
      <c r="E7610" t="s">
        <v>21</v>
      </c>
      <c r="F7610" t="s">
        <v>19</v>
      </c>
      <c r="G7610" t="s">
        <v>28</v>
      </c>
      <c r="H7610" s="3">
        <v>18729.759999999998</v>
      </c>
      <c r="I7610" t="s">
        <v>21</v>
      </c>
      <c r="J7610" t="s">
        <v>21</v>
      </c>
      <c r="K76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29.562799849813299</v>
      </c>
      <c r="L7610" s="5">
        <f>TablaDatos[[#This Row],[IMC_raw]]/1000000000000000</f>
        <v>29.562799849813299</v>
      </c>
      <c r="M7610" s="2">
        <v>2.95627998498133E+16</v>
      </c>
      <c r="N76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0" s="13">
        <f t="shared" si="118"/>
        <v>7609</v>
      </c>
      <c r="P7610" s="2" t="str">
        <f>IF(TablaDatos[[#This Row],[Diabetes]]=0,"No","Si")</f>
        <v>No</v>
      </c>
      <c r="Q7610">
        <v>0</v>
      </c>
      <c r="R7610">
        <f>TablaDatos[[#This Row],[Aux2]]/10000000000000</f>
        <v>1967.71815340492</v>
      </c>
      <c r="S7610" s="1">
        <v>1.96771815340492E+16</v>
      </c>
      <c r="T7610" s="7">
        <f>TablaDatos[[#This Row],[Aux3]]/100000000000000</f>
        <v>22.456887350513501</v>
      </c>
      <c r="U7610" s="1">
        <v>2245688735051350</v>
      </c>
      <c r="V7610">
        <v>163.1</v>
      </c>
      <c r="W7610">
        <v>94.6</v>
      </c>
    </row>
    <row r="7611" spans="1:23">
      <c r="A7611">
        <v>2018</v>
      </c>
      <c r="B7611">
        <v>57</v>
      </c>
      <c r="C7611" t="s">
        <v>16</v>
      </c>
      <c r="D7611" t="s">
        <v>29</v>
      </c>
      <c r="E7611" t="s">
        <v>18</v>
      </c>
      <c r="F7611" t="s">
        <v>24</v>
      </c>
      <c r="G7611" t="s">
        <v>28</v>
      </c>
      <c r="H7611" s="3">
        <v>20172.09</v>
      </c>
      <c r="I7611" t="s">
        <v>19</v>
      </c>
      <c r="J7611" t="s">
        <v>18</v>
      </c>
      <c r="K76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29.556619878649101</v>
      </c>
      <c r="L7611" s="5">
        <f>TablaDatos[[#This Row],[IMC_raw]]/1000000000000000</f>
        <v>29.556619878649101</v>
      </c>
      <c r="M7611" s="2">
        <v>2.95566198786491E+16</v>
      </c>
      <c r="N76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1" s="13">
        <f t="shared" si="118"/>
        <v>7610</v>
      </c>
      <c r="P7611" s="2" t="str">
        <f>IF(TablaDatos[[#This Row],[Diabetes]]=0,"No","Si")</f>
        <v>No</v>
      </c>
      <c r="Q7611">
        <v>0</v>
      </c>
      <c r="R7611">
        <f>TablaDatos[[#This Row],[Aux2]]/10000000000000</f>
        <v>2032.3734056738599</v>
      </c>
      <c r="S7611" s="1">
        <v>2.03237340567386E+16</v>
      </c>
      <c r="T7611" s="7">
        <f>TablaDatos[[#This Row],[Aux3]]/100000000000000</f>
        <v>202.476370202445</v>
      </c>
      <c r="U7611" s="1">
        <v>2.02476370202445E+16</v>
      </c>
      <c r="V7611">
        <v>153.9</v>
      </c>
      <c r="W7611">
        <v>96.5</v>
      </c>
    </row>
    <row r="7612" spans="1:23">
      <c r="A7612">
        <v>2018</v>
      </c>
      <c r="B7612">
        <v>62</v>
      </c>
      <c r="C7612" t="s">
        <v>16</v>
      </c>
      <c r="D7612" t="s">
        <v>26</v>
      </c>
      <c r="E7612" t="s">
        <v>31</v>
      </c>
      <c r="F7612" t="s">
        <v>35</v>
      </c>
      <c r="G7612" t="s">
        <v>28</v>
      </c>
      <c r="H7612" s="3">
        <v>20553.95</v>
      </c>
      <c r="I7612" t="s">
        <v>21</v>
      </c>
      <c r="J7612" t="s">
        <v>18</v>
      </c>
      <c r="K76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29.5509132324026</v>
      </c>
      <c r="L7612" s="6">
        <f>TablaDatos[[#This Row],[IMC_raw]]/1000000000000000</f>
        <v>2.9550913232402598</v>
      </c>
      <c r="M7612" s="2">
        <v>2955091323240260</v>
      </c>
      <c r="N76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2" s="13">
        <f t="shared" si="118"/>
        <v>7611</v>
      </c>
      <c r="P7612" s="2" t="str">
        <f>IF(TablaDatos[[#This Row],[Diabetes]]=0,"No","Si")</f>
        <v>No</v>
      </c>
      <c r="Q7612">
        <v>0</v>
      </c>
      <c r="R7612">
        <f>TablaDatos[[#This Row],[Aux2]]/10000000000000</f>
        <v>2071.79795452087</v>
      </c>
      <c r="S7612" s="1">
        <v>2.07179795452087E+16</v>
      </c>
      <c r="T7612" s="7">
        <f>TablaDatos[[#This Row],[Aux3]]/100000000000000</f>
        <v>231.374781557673</v>
      </c>
      <c r="U7612" s="1">
        <v>2.31374781557673E+16</v>
      </c>
      <c r="V7612">
        <v>158.19999999999999</v>
      </c>
      <c r="W7612">
        <v>94.6</v>
      </c>
    </row>
    <row r="7613" spans="1:23">
      <c r="A7613">
        <v>2018</v>
      </c>
      <c r="B7613">
        <v>59</v>
      </c>
      <c r="C7613" t="s">
        <v>16</v>
      </c>
      <c r="D7613" t="s">
        <v>73</v>
      </c>
      <c r="E7613" t="s">
        <v>21</v>
      </c>
      <c r="F7613" t="s">
        <v>35</v>
      </c>
      <c r="G7613" t="s">
        <v>28</v>
      </c>
      <c r="H7613" s="3">
        <v>38128.06</v>
      </c>
      <c r="I7613" t="s">
        <v>19</v>
      </c>
      <c r="J7613" t="s">
        <v>19</v>
      </c>
      <c r="K76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29.532955101072499</v>
      </c>
      <c r="L7613" s="5">
        <f>TablaDatos[[#This Row],[IMC_raw]]/1000000000000000</f>
        <v>0.295329551010725</v>
      </c>
      <c r="M7613" s="2">
        <v>295329551010725</v>
      </c>
      <c r="N76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3" s="13">
        <f t="shared" si="118"/>
        <v>7612</v>
      </c>
      <c r="P7613" s="2" t="str">
        <f>IF(TablaDatos[[#This Row],[Diabetes]]=0,"No","Si")</f>
        <v>No</v>
      </c>
      <c r="Q7613">
        <v>0</v>
      </c>
      <c r="R7613">
        <f>TablaDatos[[#This Row],[Aux2]]/10000000000000</f>
        <v>19.511004355140201</v>
      </c>
      <c r="S7613" s="1">
        <v>195110043551402</v>
      </c>
      <c r="T7613" s="7">
        <f>TablaDatos[[#This Row],[Aux3]]/100000000000000</f>
        <v>229.98921464049701</v>
      </c>
      <c r="U7613" s="1">
        <v>2.29989214640497E+16</v>
      </c>
      <c r="V7613">
        <v>166.1</v>
      </c>
      <c r="W7613">
        <v>96</v>
      </c>
    </row>
    <row r="7614" spans="1:23">
      <c r="A7614">
        <v>2018</v>
      </c>
      <c r="B7614">
        <v>41</v>
      </c>
      <c r="C7614" t="s">
        <v>23</v>
      </c>
      <c r="D7614" t="s">
        <v>73</v>
      </c>
      <c r="E7614" t="s">
        <v>19</v>
      </c>
      <c r="F7614" t="s">
        <v>24</v>
      </c>
      <c r="G7614" t="s">
        <v>39</v>
      </c>
      <c r="H7614" s="3">
        <v>32688.77</v>
      </c>
      <c r="I7614" t="s">
        <v>21</v>
      </c>
      <c r="J7614" t="s">
        <v>19</v>
      </c>
      <c r="K76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29.5280450840316</v>
      </c>
      <c r="L7614" s="6">
        <f>TablaDatos[[#This Row],[IMC_raw]]/1000000000000000</f>
        <v>0.29528045084031601</v>
      </c>
      <c r="M7614" s="2">
        <v>295280450840316</v>
      </c>
      <c r="N76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4" s="13">
        <f t="shared" si="118"/>
        <v>7613</v>
      </c>
      <c r="P7614" s="2" t="str">
        <f>IF(TablaDatos[[#This Row],[Diabetes]]=0,"No","Si")</f>
        <v>Si</v>
      </c>
      <c r="Q7614">
        <v>1</v>
      </c>
      <c r="R7614">
        <f>TablaDatos[[#This Row],[Aux2]]/10000000000000</f>
        <v>202.01012917201601</v>
      </c>
      <c r="S7614" s="1">
        <v>2020101291720160</v>
      </c>
      <c r="T7614" s="7">
        <f>TablaDatos[[#This Row],[Aux3]]/100000000000000</f>
        <v>242.09929560141401</v>
      </c>
      <c r="U7614" s="1">
        <v>2.42099295601414E+16</v>
      </c>
      <c r="V7614">
        <v>155.4</v>
      </c>
      <c r="W7614">
        <v>94.3</v>
      </c>
    </row>
    <row r="7615" spans="1:23">
      <c r="A7615">
        <v>2018</v>
      </c>
      <c r="B7615">
        <v>56</v>
      </c>
      <c r="C7615" t="s">
        <v>23</v>
      </c>
      <c r="D7615" t="s">
        <v>42</v>
      </c>
      <c r="E7615" t="s">
        <v>18</v>
      </c>
      <c r="F7615" t="s">
        <v>19</v>
      </c>
      <c r="G7615" t="s">
        <v>28</v>
      </c>
      <c r="H7615" s="3">
        <v>15618.42</v>
      </c>
      <c r="I7615" t="s">
        <v>19</v>
      </c>
      <c r="J7615" t="s">
        <v>18</v>
      </c>
      <c r="K76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29.526346165307601</v>
      </c>
      <c r="L7615" s="6">
        <f>TablaDatos[[#This Row],[IMC_raw]]/1000000000000000</f>
        <v>29.526346165307601</v>
      </c>
      <c r="M7615" s="2">
        <v>2.95263461653076E+16</v>
      </c>
      <c r="N76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5" s="13">
        <f t="shared" si="118"/>
        <v>7614</v>
      </c>
      <c r="P7615" s="2" t="str">
        <f>IF(TablaDatos[[#This Row],[Diabetes]]=0,"No","Si")</f>
        <v>No</v>
      </c>
      <c r="Q7615">
        <v>0</v>
      </c>
      <c r="R7615">
        <f>TablaDatos[[#This Row],[Aux2]]/10000000000000</f>
        <v>211.46263255280101</v>
      </c>
      <c r="S7615" s="1">
        <v>2114626325528010</v>
      </c>
      <c r="T7615" s="7">
        <f>TablaDatos[[#This Row],[Aux3]]/100000000000000</f>
        <v>217.41071658921101</v>
      </c>
      <c r="U7615" s="1">
        <v>2.17410716589211E+16</v>
      </c>
      <c r="V7615">
        <v>153.80000000000001</v>
      </c>
      <c r="W7615">
        <v>90.5</v>
      </c>
    </row>
    <row r="7616" spans="1:23">
      <c r="A7616">
        <v>2018</v>
      </c>
      <c r="B7616">
        <v>63</v>
      </c>
      <c r="C7616" t="s">
        <v>16</v>
      </c>
      <c r="D7616" t="s">
        <v>72</v>
      </c>
      <c r="E7616" t="s">
        <v>18</v>
      </c>
      <c r="F7616" t="s">
        <v>19</v>
      </c>
      <c r="G7616" t="s">
        <v>28</v>
      </c>
      <c r="H7616" s="3">
        <v>19363.990000000002</v>
      </c>
      <c r="I7616" t="s">
        <v>21</v>
      </c>
      <c r="J7616" t="s">
        <v>18</v>
      </c>
      <c r="K7616">
        <f>IF(TablaDatos[[#This Row],[IMC2]]&gt;10,TablaDatos[[#This Row],[IMC2]],IF(TablaDatos[[#This Row],[IMC2]]&lt;1, TablaDatos[[#This Row],[IMC2]]*100,IF(TablaDatos[[#This Row],[IMC2]]&lt;0.1,TablaDatos[[#This Row],[IMC2]]*1000,TablaDatos[[#This Row],[IMC2]]*10)))/10</f>
        <v>29.520437247477002</v>
      </c>
      <c r="L7616" s="6">
        <f>TablaDatos[[#This Row],[IMC_raw]]/100000000000000</f>
        <v>295.20437247477003</v>
      </c>
      <c r="M7616" s="2">
        <v>2.9520437247477E+16</v>
      </c>
      <c r="N76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6" s="13">
        <f t="shared" si="118"/>
        <v>7615</v>
      </c>
      <c r="P7616" s="2" t="str">
        <f>IF(TablaDatos[[#This Row],[Diabetes]]=0,"No","Si")</f>
        <v>No</v>
      </c>
      <c r="Q7616">
        <v>0</v>
      </c>
      <c r="R7616">
        <f>TablaDatos[[#This Row],[Aux2]]/10000000000000</f>
        <v>202.167769989444</v>
      </c>
      <c r="S7616" s="1">
        <v>2021677699894440</v>
      </c>
      <c r="T7616" s="7">
        <f>TablaDatos[[#This Row],[Aux3]]/100000000000000</f>
        <v>229.045095291259</v>
      </c>
      <c r="U7616" s="1">
        <v>2.29045095291259E+16</v>
      </c>
      <c r="V7616">
        <v>153.4</v>
      </c>
      <c r="W7616">
        <v>94.3</v>
      </c>
    </row>
    <row r="7617" spans="1:23">
      <c r="A7617">
        <v>2018</v>
      </c>
      <c r="B7617">
        <v>56</v>
      </c>
      <c r="C7617" t="s">
        <v>23</v>
      </c>
      <c r="D7617" t="s">
        <v>30</v>
      </c>
      <c r="E7617" t="s">
        <v>19</v>
      </c>
      <c r="F7617" t="s">
        <v>24</v>
      </c>
      <c r="G7617" t="s">
        <v>28</v>
      </c>
      <c r="H7617" s="3">
        <v>17214.89</v>
      </c>
      <c r="I7617" t="s">
        <v>21</v>
      </c>
      <c r="J7617" t="s">
        <v>19</v>
      </c>
      <c r="K76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29.472356948723299</v>
      </c>
      <c r="L7617" s="6">
        <f>TablaDatos[[#This Row],[IMC_raw]]/1000000000000000</f>
        <v>29.472356948723299</v>
      </c>
      <c r="M7617" s="2">
        <v>2.94723569487233E+16</v>
      </c>
      <c r="N76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7" s="13">
        <f t="shared" si="118"/>
        <v>7616</v>
      </c>
      <c r="P7617" s="2" t="str">
        <f>IF(TablaDatos[[#This Row],[Diabetes]]=0,"No","Si")</f>
        <v>No</v>
      </c>
      <c r="Q7617">
        <v>0</v>
      </c>
      <c r="R7617">
        <f>TablaDatos[[#This Row],[Aux2]]/10000000000000</f>
        <v>216.44157376343199</v>
      </c>
      <c r="S7617" s="1">
        <v>2164415737634320</v>
      </c>
      <c r="T7617" s="7">
        <f>TablaDatos[[#This Row],[Aux3]]/100000000000000</f>
        <v>26.568744253018</v>
      </c>
      <c r="U7617" s="1">
        <v>2656874425301800</v>
      </c>
      <c r="V7617">
        <v>155.5</v>
      </c>
      <c r="W7617">
        <v>96.6</v>
      </c>
    </row>
    <row r="7618" spans="1:23">
      <c r="A7618">
        <v>2018</v>
      </c>
      <c r="B7618">
        <v>51</v>
      </c>
      <c r="C7618" t="s">
        <v>23</v>
      </c>
      <c r="D7618" t="s">
        <v>29</v>
      </c>
      <c r="E7618" t="s">
        <v>18</v>
      </c>
      <c r="F7618" t="s">
        <v>35</v>
      </c>
      <c r="G7618" t="s">
        <v>20</v>
      </c>
      <c r="H7618" s="3">
        <v>19059.759999999998</v>
      </c>
      <c r="I7618" t="s">
        <v>19</v>
      </c>
      <c r="J7618" t="s">
        <v>19</v>
      </c>
      <c r="K76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29.4585684754766</v>
      </c>
      <c r="L7618" s="6">
        <f>TablaDatos[[#This Row],[IMC_raw]]/100000000000000</f>
        <v>29.4585684754766</v>
      </c>
      <c r="M7618" s="2">
        <v>2945856847547660</v>
      </c>
      <c r="N76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8" s="13">
        <f t="shared" ref="O7618:O7681" si="119">O7617+1</f>
        <v>7617</v>
      </c>
      <c r="P7618" s="2" t="str">
        <f>IF(TablaDatos[[#This Row],[Diabetes]]=0,"No","Si")</f>
        <v>No</v>
      </c>
      <c r="Q7618">
        <v>0</v>
      </c>
      <c r="R7618">
        <f>TablaDatos[[#This Row],[Aux2]]/10000000000000</f>
        <v>188.60260231129399</v>
      </c>
      <c r="S7618" s="1">
        <v>1886026023112940</v>
      </c>
      <c r="T7618" s="7">
        <f>TablaDatos[[#This Row],[Aux3]]/100000000000000</f>
        <v>181.89285556509</v>
      </c>
      <c r="U7618" s="1">
        <v>1.8189285556509E+16</v>
      </c>
      <c r="V7618">
        <v>142.19999999999999</v>
      </c>
      <c r="W7618">
        <v>82.6</v>
      </c>
    </row>
    <row r="7619" spans="1:23">
      <c r="A7619">
        <v>2018</v>
      </c>
      <c r="B7619">
        <v>59</v>
      </c>
      <c r="C7619" t="s">
        <v>16</v>
      </c>
      <c r="D7619" t="s">
        <v>34</v>
      </c>
      <c r="E7619" t="s">
        <v>19</v>
      </c>
      <c r="F7619" t="s">
        <v>35</v>
      </c>
      <c r="G7619" t="s">
        <v>28</v>
      </c>
      <c r="H7619" s="3">
        <v>26290.22</v>
      </c>
      <c r="I7619" t="s">
        <v>19</v>
      </c>
      <c r="J7619" t="s">
        <v>18</v>
      </c>
      <c r="K76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29.443943499294999</v>
      </c>
      <c r="L7619" s="5">
        <f>TablaDatos[[#This Row],[IMC_raw]]/1000000000000000</f>
        <v>29.443943499294999</v>
      </c>
      <c r="M7619" s="2">
        <v>2.9443943499295E+16</v>
      </c>
      <c r="N76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19" s="13">
        <f t="shared" si="119"/>
        <v>7618</v>
      </c>
      <c r="P7619" s="2" t="str">
        <f>IF(TablaDatos[[#This Row],[Diabetes]]=0,"No","Si")</f>
        <v>No</v>
      </c>
      <c r="Q7619">
        <v>0</v>
      </c>
      <c r="R7619">
        <f>TablaDatos[[#This Row],[Aux2]]/10000000000000</f>
        <v>2128.1474975378901</v>
      </c>
      <c r="S7619" s="1">
        <v>2.12814749753789E+16</v>
      </c>
      <c r="T7619" s="7">
        <f>TablaDatos[[#This Row],[Aux3]]/100000000000000</f>
        <v>218.37464174679499</v>
      </c>
      <c r="U7619" s="1">
        <v>2.18374641746795E+16</v>
      </c>
      <c r="V7619">
        <v>151.5</v>
      </c>
      <c r="W7619">
        <v>91</v>
      </c>
    </row>
    <row r="7620" spans="1:23">
      <c r="A7620">
        <v>2018</v>
      </c>
      <c r="B7620">
        <v>54</v>
      </c>
      <c r="C7620" t="s">
        <v>23</v>
      </c>
      <c r="D7620" t="s">
        <v>72</v>
      </c>
      <c r="E7620" t="s">
        <v>19</v>
      </c>
      <c r="F7620" t="s">
        <v>35</v>
      </c>
      <c r="G7620" t="s">
        <v>20</v>
      </c>
      <c r="H7620" s="3">
        <v>13353.04</v>
      </c>
      <c r="I7620" t="s">
        <v>21</v>
      </c>
      <c r="J7620" t="s">
        <v>18</v>
      </c>
      <c r="K76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29.436932590509599</v>
      </c>
      <c r="L7620" s="6">
        <f>TablaDatos[[#This Row],[IMC_raw]]/1000000000000000</f>
        <v>2.9436932590509599</v>
      </c>
      <c r="M7620" s="2">
        <v>2943693259050960</v>
      </c>
      <c r="N76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0" s="13">
        <f t="shared" si="119"/>
        <v>7619</v>
      </c>
      <c r="P7620" s="2" t="str">
        <f>IF(TablaDatos[[#This Row],[Diabetes]]=0,"No","Si")</f>
        <v>Si</v>
      </c>
      <c r="Q7620">
        <v>1</v>
      </c>
      <c r="R7620">
        <f>TablaDatos[[#This Row],[Aux2]]/10000000000000</f>
        <v>2079.8573006623101</v>
      </c>
      <c r="S7620" s="1">
        <v>2.07985730066231E+16</v>
      </c>
      <c r="T7620" s="7">
        <f>TablaDatos[[#This Row],[Aux3]]/100000000000000</f>
        <v>2.2136667152052398</v>
      </c>
      <c r="U7620" s="1">
        <v>221366671520524</v>
      </c>
      <c r="V7620">
        <v>149.9</v>
      </c>
      <c r="W7620">
        <v>97.6</v>
      </c>
    </row>
    <row r="7621" spans="1:23">
      <c r="A7621">
        <v>2018</v>
      </c>
      <c r="B7621">
        <v>49</v>
      </c>
      <c r="C7621" t="s">
        <v>16</v>
      </c>
      <c r="D7621" t="s">
        <v>29</v>
      </c>
      <c r="E7621" t="s">
        <v>18</v>
      </c>
      <c r="F7621" t="s">
        <v>19</v>
      </c>
      <c r="G7621" t="s">
        <v>20</v>
      </c>
      <c r="H7621" s="3">
        <v>20990.799999999999</v>
      </c>
      <c r="I7621" t="s">
        <v>21</v>
      </c>
      <c r="J7621" t="s">
        <v>18</v>
      </c>
      <c r="K76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29.435372974464499</v>
      </c>
      <c r="L7621" s="5">
        <f>TablaDatos[[#This Row],[IMC_raw]]/1000000000000000</f>
        <v>29.435372974464499</v>
      </c>
      <c r="M7621" s="2">
        <v>2.94353729744645E+16</v>
      </c>
      <c r="N76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1" s="13">
        <f t="shared" si="119"/>
        <v>7620</v>
      </c>
      <c r="P7621" s="2" t="str">
        <f>IF(TablaDatos[[#This Row],[Diabetes]]=0,"No","Si")</f>
        <v>No</v>
      </c>
      <c r="Q7621">
        <v>0</v>
      </c>
      <c r="R7621">
        <f>TablaDatos[[#This Row],[Aux2]]/10000000000000</f>
        <v>2183.13039799033</v>
      </c>
      <c r="S7621" s="1">
        <v>2.18313039799033E+16</v>
      </c>
      <c r="T7621" s="7">
        <f>TablaDatos[[#This Row],[Aux3]]/100000000000000</f>
        <v>262.851915867348</v>
      </c>
      <c r="U7621" s="1">
        <v>2.62851915867348E+16</v>
      </c>
      <c r="V7621">
        <v>146.4</v>
      </c>
      <c r="W7621">
        <v>94.8</v>
      </c>
    </row>
    <row r="7622" spans="1:23">
      <c r="A7622">
        <v>2018</v>
      </c>
      <c r="B7622">
        <v>46</v>
      </c>
      <c r="C7622" t="s">
        <v>16</v>
      </c>
      <c r="D7622" t="s">
        <v>17</v>
      </c>
      <c r="E7622" t="s">
        <v>21</v>
      </c>
      <c r="F7622" t="s">
        <v>40</v>
      </c>
      <c r="G7622" t="s">
        <v>20</v>
      </c>
      <c r="H7622" s="3">
        <v>22055.45</v>
      </c>
      <c r="I7622" t="s">
        <v>19</v>
      </c>
      <c r="J7622" t="s">
        <v>21</v>
      </c>
      <c r="K76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29.4245811597482</v>
      </c>
      <c r="L7622" s="5">
        <f>TablaDatos[[#This Row],[IMC_raw]]/1000000000000000</f>
        <v>29.4245811597482</v>
      </c>
      <c r="M7622" s="2">
        <v>2.94245811597482E+16</v>
      </c>
      <c r="N76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2" s="13">
        <f t="shared" si="119"/>
        <v>7621</v>
      </c>
      <c r="P7622" s="2" t="str">
        <f>IF(TablaDatos[[#This Row],[Diabetes]]=0,"No","Si")</f>
        <v>No</v>
      </c>
      <c r="Q7622">
        <v>0</v>
      </c>
      <c r="R7622">
        <f>TablaDatos[[#This Row],[Aux2]]/10000000000000</f>
        <v>2132.12235173828</v>
      </c>
      <c r="S7622" s="1">
        <v>2.13212235173828E+16</v>
      </c>
      <c r="T7622" s="7">
        <f>TablaDatos[[#This Row],[Aux3]]/100000000000000</f>
        <v>242.91511181520499</v>
      </c>
      <c r="U7622" s="1">
        <v>2.42915111815205E+16</v>
      </c>
      <c r="V7622">
        <v>156.4</v>
      </c>
      <c r="W7622">
        <v>96.7</v>
      </c>
    </row>
    <row r="7623" spans="1:23">
      <c r="A7623">
        <v>2018</v>
      </c>
      <c r="B7623">
        <v>47</v>
      </c>
      <c r="C7623" t="s">
        <v>16</v>
      </c>
      <c r="D7623" t="s">
        <v>72</v>
      </c>
      <c r="E7623" t="s">
        <v>19</v>
      </c>
      <c r="F7623" t="s">
        <v>40</v>
      </c>
      <c r="G7623" t="s">
        <v>20</v>
      </c>
      <c r="H7623" s="3">
        <v>22851.39</v>
      </c>
      <c r="I7623" t="s">
        <v>19</v>
      </c>
      <c r="J7623" t="s">
        <v>19</v>
      </c>
      <c r="K76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29.404639415275</v>
      </c>
      <c r="L7623" s="6">
        <f>TablaDatos[[#This Row],[IMC_raw]]/1000000000000000</f>
        <v>2.9404639415274998</v>
      </c>
      <c r="M7623" s="2">
        <v>2940463941527500</v>
      </c>
      <c r="N76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3" s="13">
        <f t="shared" si="119"/>
        <v>7622</v>
      </c>
      <c r="P7623" s="2" t="str">
        <f>IF(TablaDatos[[#This Row],[Diabetes]]=0,"No","Si")</f>
        <v>No</v>
      </c>
      <c r="Q7623">
        <v>0</v>
      </c>
      <c r="R7623">
        <f>TablaDatos[[#This Row],[Aux2]]/10000000000000</f>
        <v>179.46871555462999</v>
      </c>
      <c r="S7623" s="1">
        <v>1794687155546300</v>
      </c>
      <c r="T7623" s="7">
        <f>TablaDatos[[#This Row],[Aux3]]/100000000000000</f>
        <v>201.34495182335701</v>
      </c>
      <c r="U7623" s="1">
        <v>2.01344951823357E+16</v>
      </c>
      <c r="V7623">
        <v>147.80000000000001</v>
      </c>
      <c r="W7623">
        <v>91.5</v>
      </c>
    </row>
    <row r="7624" spans="1:23">
      <c r="A7624">
        <v>2018</v>
      </c>
      <c r="B7624">
        <v>57</v>
      </c>
      <c r="C7624" t="s">
        <v>16</v>
      </c>
      <c r="D7624" t="s">
        <v>72</v>
      </c>
      <c r="E7624" t="s">
        <v>31</v>
      </c>
      <c r="F7624" t="s">
        <v>19</v>
      </c>
      <c r="G7624" t="s">
        <v>28</v>
      </c>
      <c r="H7624" s="3">
        <v>11136.42</v>
      </c>
      <c r="I7624" t="s">
        <v>21</v>
      </c>
      <c r="J7624" t="s">
        <v>21</v>
      </c>
      <c r="K76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29.367421101426899</v>
      </c>
      <c r="L7624" s="6">
        <f>TablaDatos[[#This Row],[IMC_raw]]/1000000000000000</f>
        <v>29.367421101426899</v>
      </c>
      <c r="M7624" s="2">
        <v>2.93674211014269E+16</v>
      </c>
      <c r="N76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4" s="13">
        <f t="shared" si="119"/>
        <v>7623</v>
      </c>
      <c r="P7624" s="2" t="str">
        <f>IF(TablaDatos[[#This Row],[Diabetes]]=0,"No","Si")</f>
        <v>Si</v>
      </c>
      <c r="Q7624">
        <v>1</v>
      </c>
      <c r="R7624">
        <f>TablaDatos[[#This Row],[Aux2]]/10000000000000</f>
        <v>2361.9088747294099</v>
      </c>
      <c r="S7624" s="1">
        <v>2.36190887472941E+16</v>
      </c>
      <c r="T7624" s="7">
        <f>TablaDatos[[#This Row],[Aux3]]/100000000000000</f>
        <v>279.08539668480398</v>
      </c>
      <c r="U7624" s="1">
        <v>2.79085396684804E+16</v>
      </c>
      <c r="V7624">
        <v>174.6</v>
      </c>
      <c r="W7624">
        <v>110.4</v>
      </c>
    </row>
    <row r="7625" spans="1:23">
      <c r="A7625">
        <v>2018</v>
      </c>
      <c r="B7625">
        <v>65</v>
      </c>
      <c r="C7625" t="s">
        <v>23</v>
      </c>
      <c r="D7625" t="s">
        <v>27</v>
      </c>
      <c r="E7625" t="s">
        <v>18</v>
      </c>
      <c r="F7625" t="s">
        <v>24</v>
      </c>
      <c r="G7625" t="s">
        <v>25</v>
      </c>
      <c r="H7625" s="3">
        <v>8666.2999999999993</v>
      </c>
      <c r="I7625" t="s">
        <v>21</v>
      </c>
      <c r="J7625" t="s">
        <v>22</v>
      </c>
      <c r="K76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29.336998797384901</v>
      </c>
      <c r="L7625" s="5">
        <f>TablaDatos[[#This Row],[IMC_raw]]/1000000000000000</f>
        <v>2.9336998797384899</v>
      </c>
      <c r="M7625" s="2">
        <v>2933699879738490</v>
      </c>
      <c r="N76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5" s="13">
        <f t="shared" si="119"/>
        <v>7624</v>
      </c>
      <c r="P7625" s="2" t="str">
        <f>IF(TablaDatos[[#This Row],[Diabetes]]=0,"No","Si")</f>
        <v>No</v>
      </c>
      <c r="Q7625">
        <v>0</v>
      </c>
      <c r="R7625">
        <f>TablaDatos[[#This Row],[Aux2]]/10000000000000</f>
        <v>1877.76175654604</v>
      </c>
      <c r="S7625" s="1">
        <v>1.87776175654604E+16</v>
      </c>
      <c r="T7625" s="7">
        <f>TablaDatos[[#This Row],[Aux3]]/100000000000000</f>
        <v>229.086273509824</v>
      </c>
      <c r="U7625" s="1">
        <v>2.29086273509824E+16</v>
      </c>
      <c r="V7625">
        <v>148.30000000000001</v>
      </c>
      <c r="W7625">
        <v>88.6</v>
      </c>
    </row>
    <row r="7626" spans="1:23">
      <c r="A7626">
        <v>2018</v>
      </c>
      <c r="B7626">
        <v>54</v>
      </c>
      <c r="C7626" t="s">
        <v>16</v>
      </c>
      <c r="D7626" t="s">
        <v>17</v>
      </c>
      <c r="E7626" t="s">
        <v>18</v>
      </c>
      <c r="F7626" t="s">
        <v>35</v>
      </c>
      <c r="G7626" t="s">
        <v>20</v>
      </c>
      <c r="H7626" s="3">
        <v>34882.83</v>
      </c>
      <c r="I7626" t="s">
        <v>19</v>
      </c>
      <c r="J7626" t="s">
        <v>19</v>
      </c>
      <c r="K76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29.324925086980702</v>
      </c>
      <c r="L7626" s="5">
        <f>TablaDatos[[#This Row],[IMC_raw]]/1000000000000000</f>
        <v>2.9324925086980702</v>
      </c>
      <c r="M7626" s="2">
        <v>2932492508698070</v>
      </c>
      <c r="N76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6" s="13">
        <f t="shared" si="119"/>
        <v>7625</v>
      </c>
      <c r="P7626" s="2" t="str">
        <f>IF(TablaDatos[[#This Row],[Diabetes]]=0,"No","Si")</f>
        <v>No</v>
      </c>
      <c r="Q7626">
        <v>0</v>
      </c>
      <c r="R7626">
        <f>TablaDatos[[#This Row],[Aux2]]/10000000000000</f>
        <v>231.50812708871001</v>
      </c>
      <c r="S7626" s="1">
        <v>2315081270887100</v>
      </c>
      <c r="T7626" s="7">
        <f>TablaDatos[[#This Row],[Aux3]]/100000000000000</f>
        <v>252.074726758905</v>
      </c>
      <c r="U7626" s="1">
        <v>2.52074726758905E+16</v>
      </c>
      <c r="V7626">
        <v>147</v>
      </c>
      <c r="W7626">
        <v>88</v>
      </c>
    </row>
    <row r="7627" spans="1:23">
      <c r="A7627">
        <v>2018</v>
      </c>
      <c r="B7627">
        <v>40</v>
      </c>
      <c r="C7627" t="s">
        <v>23</v>
      </c>
      <c r="D7627" t="s">
        <v>33</v>
      </c>
      <c r="E7627" t="s">
        <v>18</v>
      </c>
      <c r="F7627" t="s">
        <v>19</v>
      </c>
      <c r="G7627" t="s">
        <v>39</v>
      </c>
      <c r="H7627" s="3">
        <v>34120.949999999997</v>
      </c>
      <c r="I7627" t="s">
        <v>19</v>
      </c>
      <c r="J7627" t="s">
        <v>18</v>
      </c>
      <c r="K76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29.314571506037499</v>
      </c>
      <c r="L7627" s="6">
        <f>TablaDatos[[#This Row],[IMC_raw]]/1000000000000000</f>
        <v>29.314571506037499</v>
      </c>
      <c r="M7627" s="2">
        <v>2.93145715060375E+16</v>
      </c>
      <c r="N76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7" s="13">
        <f t="shared" si="119"/>
        <v>7626</v>
      </c>
      <c r="P7627" s="2" t="str">
        <f>IF(TablaDatos[[#This Row],[Diabetes]]=0,"No","Si")</f>
        <v>No</v>
      </c>
      <c r="Q7627">
        <v>0</v>
      </c>
      <c r="R7627">
        <f>TablaDatos[[#This Row],[Aux2]]/10000000000000</f>
        <v>195.898205256941</v>
      </c>
      <c r="S7627" s="1">
        <v>1958982052569410</v>
      </c>
      <c r="T7627" s="7">
        <f>TablaDatos[[#This Row],[Aux3]]/100000000000000</f>
        <v>185.340812287066</v>
      </c>
      <c r="U7627" s="1">
        <v>1.85340812287066E+16</v>
      </c>
      <c r="V7627">
        <v>141.9</v>
      </c>
      <c r="W7627">
        <v>88.2</v>
      </c>
    </row>
    <row r="7628" spans="1:23">
      <c r="A7628">
        <v>2018</v>
      </c>
      <c r="B7628">
        <v>70</v>
      </c>
      <c r="C7628" t="s">
        <v>16</v>
      </c>
      <c r="D7628" t="s">
        <v>27</v>
      </c>
      <c r="E7628" t="s">
        <v>21</v>
      </c>
      <c r="F7628" t="s">
        <v>24</v>
      </c>
      <c r="G7628" t="s">
        <v>25</v>
      </c>
      <c r="H7628" s="3">
        <v>14927.72</v>
      </c>
      <c r="I7628" t="s">
        <v>21</v>
      </c>
      <c r="J7628" t="s">
        <v>18</v>
      </c>
      <c r="K76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29.276909712490099</v>
      </c>
      <c r="L7628" s="6">
        <f>TablaDatos[[#This Row],[IMC_raw]]/1000000000000000</f>
        <v>2.9276909712490098</v>
      </c>
      <c r="M7628" s="2">
        <v>2927690971249010</v>
      </c>
      <c r="N76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8" s="13">
        <f t="shared" si="119"/>
        <v>7627</v>
      </c>
      <c r="P7628" s="2" t="str">
        <f>IF(TablaDatos[[#This Row],[Diabetes]]=0,"No","Si")</f>
        <v>No</v>
      </c>
      <c r="Q7628">
        <v>0</v>
      </c>
      <c r="R7628">
        <f>TablaDatos[[#This Row],[Aux2]]/10000000000000</f>
        <v>227.932847025526</v>
      </c>
      <c r="S7628" s="1">
        <v>2279328470255260</v>
      </c>
      <c r="T7628" s="7">
        <f>TablaDatos[[#This Row],[Aux3]]/100000000000000</f>
        <v>194.572658335775</v>
      </c>
      <c r="U7628" s="1">
        <v>1.94572658335775E+16</v>
      </c>
      <c r="V7628">
        <v>176.8</v>
      </c>
      <c r="W7628">
        <v>103.6</v>
      </c>
    </row>
    <row r="7629" spans="1:23">
      <c r="A7629">
        <v>2018</v>
      </c>
      <c r="B7629">
        <v>45</v>
      </c>
      <c r="C7629" t="s">
        <v>16</v>
      </c>
      <c r="D7629" t="s">
        <v>30</v>
      </c>
      <c r="E7629" t="s">
        <v>31</v>
      </c>
      <c r="F7629" t="s">
        <v>19</v>
      </c>
      <c r="G7629" t="s">
        <v>20</v>
      </c>
      <c r="H7629" s="3">
        <v>14681.95</v>
      </c>
      <c r="I7629" t="s">
        <v>21</v>
      </c>
      <c r="J7629" t="s">
        <v>21</v>
      </c>
      <c r="K76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29.256150280588102</v>
      </c>
      <c r="L7629" s="5">
        <f>TablaDatos[[#This Row],[IMC_raw]]/1000000000000000</f>
        <v>2.92561502805881</v>
      </c>
      <c r="M7629" s="2">
        <v>2925615028058810</v>
      </c>
      <c r="N76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29" s="13">
        <f t="shared" si="119"/>
        <v>7628</v>
      </c>
      <c r="P7629" s="2" t="str">
        <f>IF(TablaDatos[[#This Row],[Diabetes]]=0,"No","Si")</f>
        <v>No</v>
      </c>
      <c r="Q7629">
        <v>0</v>
      </c>
      <c r="R7629">
        <f>TablaDatos[[#This Row],[Aux2]]/10000000000000</f>
        <v>217.81933390447199</v>
      </c>
      <c r="S7629" s="1">
        <v>2178193339044720</v>
      </c>
      <c r="T7629" s="7">
        <f>TablaDatos[[#This Row],[Aux3]]/100000000000000</f>
        <v>221.36798452698801</v>
      </c>
      <c r="U7629" s="1">
        <v>2.21367984526988E+16</v>
      </c>
      <c r="V7629">
        <v>155.5</v>
      </c>
      <c r="W7629">
        <v>95.8</v>
      </c>
    </row>
    <row r="7630" spans="1:23">
      <c r="A7630">
        <v>2018</v>
      </c>
      <c r="B7630">
        <v>54</v>
      </c>
      <c r="C7630" t="s">
        <v>23</v>
      </c>
      <c r="D7630" t="s">
        <v>17</v>
      </c>
      <c r="E7630" t="s">
        <v>18</v>
      </c>
      <c r="F7630" t="s">
        <v>35</v>
      </c>
      <c r="G7630" t="s">
        <v>20</v>
      </c>
      <c r="H7630" s="3">
        <v>31950.12</v>
      </c>
      <c r="I7630" t="s">
        <v>18</v>
      </c>
      <c r="J7630" t="s">
        <v>22</v>
      </c>
      <c r="K76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29.248413596169801</v>
      </c>
      <c r="L7630" s="6">
        <f>TablaDatos[[#This Row],[IMC_raw]]/1000000000000000</f>
        <v>2.92484135961698</v>
      </c>
      <c r="M7630" s="2">
        <v>2924841359616980</v>
      </c>
      <c r="N76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0" s="13">
        <f t="shared" si="119"/>
        <v>7629</v>
      </c>
      <c r="P7630" s="2" t="str">
        <f>IF(TablaDatos[[#This Row],[Diabetes]]=0,"No","Si")</f>
        <v>No</v>
      </c>
      <c r="Q7630">
        <v>0</v>
      </c>
      <c r="R7630">
        <f>TablaDatos[[#This Row],[Aux2]]/10000000000000</f>
        <v>1982.7200579543</v>
      </c>
      <c r="S7630" s="1">
        <v>1.9827200579543E+16</v>
      </c>
      <c r="T7630" s="7">
        <f>TablaDatos[[#This Row],[Aux3]]/100000000000000</f>
        <v>215.33249485349501</v>
      </c>
      <c r="U7630" s="1">
        <v>2.15332494853495E+16</v>
      </c>
      <c r="V7630">
        <v>137</v>
      </c>
      <c r="W7630">
        <v>88.5</v>
      </c>
    </row>
    <row r="7631" spans="1:23">
      <c r="A7631">
        <v>2018</v>
      </c>
      <c r="B7631">
        <v>64</v>
      </c>
      <c r="C7631" t="s">
        <v>16</v>
      </c>
      <c r="D7631" t="s">
        <v>72</v>
      </c>
      <c r="E7631" t="s">
        <v>18</v>
      </c>
      <c r="F7631" t="s">
        <v>40</v>
      </c>
      <c r="G7631" t="s">
        <v>28</v>
      </c>
      <c r="H7631" s="3">
        <v>12946.05</v>
      </c>
      <c r="I7631" t="s">
        <v>19</v>
      </c>
      <c r="J7631" t="s">
        <v>18</v>
      </c>
      <c r="K76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29.186436102549699</v>
      </c>
      <c r="L7631" s="5">
        <f>TablaDatos[[#This Row],[IMC_raw]]/1000000000000000</f>
        <v>29.186436102549699</v>
      </c>
      <c r="M7631" s="2">
        <v>2.91864361025497E+16</v>
      </c>
      <c r="N76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1" s="13">
        <f t="shared" si="119"/>
        <v>7630</v>
      </c>
      <c r="P7631" s="2" t="str">
        <f>IF(TablaDatos[[#This Row],[Diabetes]]=0,"No","Si")</f>
        <v>No</v>
      </c>
      <c r="Q7631">
        <v>0</v>
      </c>
      <c r="R7631">
        <f>TablaDatos[[#This Row],[Aux2]]/10000000000000</f>
        <v>197.37991815671501</v>
      </c>
      <c r="S7631" s="1">
        <v>1973799181567150</v>
      </c>
      <c r="T7631" s="7">
        <f>TablaDatos[[#This Row],[Aux3]]/100000000000000</f>
        <v>20.168886941176101</v>
      </c>
      <c r="U7631" s="1">
        <v>2016888694117610</v>
      </c>
      <c r="V7631">
        <v>161</v>
      </c>
      <c r="W7631">
        <v>96.9</v>
      </c>
    </row>
    <row r="7632" spans="1:23">
      <c r="A7632">
        <v>2018</v>
      </c>
      <c r="B7632">
        <v>55</v>
      </c>
      <c r="C7632" t="s">
        <v>23</v>
      </c>
      <c r="D7632" t="s">
        <v>36</v>
      </c>
      <c r="E7632" t="s">
        <v>19</v>
      </c>
      <c r="F7632" t="s">
        <v>24</v>
      </c>
      <c r="G7632" t="s">
        <v>28</v>
      </c>
      <c r="H7632" s="3">
        <v>17385.16</v>
      </c>
      <c r="I7632" t="s">
        <v>21</v>
      </c>
      <c r="J7632" t="s">
        <v>18</v>
      </c>
      <c r="K76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29.061221345191399</v>
      </c>
      <c r="L7632" s="5">
        <f>TablaDatos[[#This Row],[IMC_raw]]/1000000000000000</f>
        <v>29.061221345191399</v>
      </c>
      <c r="M7632" s="2">
        <v>2.90612213451914E+16</v>
      </c>
      <c r="N76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2" s="13">
        <f t="shared" si="119"/>
        <v>7631</v>
      </c>
      <c r="P7632" s="2" t="str">
        <f>IF(TablaDatos[[#This Row],[Diabetes]]=0,"No","Si")</f>
        <v>No</v>
      </c>
      <c r="Q7632">
        <v>0</v>
      </c>
      <c r="R7632">
        <f>TablaDatos[[#This Row],[Aux2]]/10000000000000</f>
        <v>2120.01798225329</v>
      </c>
      <c r="S7632" s="1">
        <v>2.12001798225329E+16</v>
      </c>
      <c r="T7632" s="7">
        <f>TablaDatos[[#This Row],[Aux3]]/100000000000000</f>
        <v>247.37728180182901</v>
      </c>
      <c r="U7632" s="1">
        <v>2.47377281801829E+16</v>
      </c>
      <c r="V7632">
        <v>158.30000000000001</v>
      </c>
      <c r="W7632">
        <v>93.3</v>
      </c>
    </row>
    <row r="7633" spans="1:23">
      <c r="A7633">
        <v>2018</v>
      </c>
      <c r="B7633">
        <v>46</v>
      </c>
      <c r="C7633" t="s">
        <v>16</v>
      </c>
      <c r="D7633" t="s">
        <v>38</v>
      </c>
      <c r="E7633" t="s">
        <v>18</v>
      </c>
      <c r="F7633" t="s">
        <v>35</v>
      </c>
      <c r="G7633" t="s">
        <v>20</v>
      </c>
      <c r="H7633" s="3">
        <v>28930</v>
      </c>
      <c r="I7633" t="s">
        <v>19</v>
      </c>
      <c r="J7633" t="s">
        <v>18</v>
      </c>
      <c r="K76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29.028670190605499</v>
      </c>
      <c r="L7633" s="6">
        <f>TablaDatos[[#This Row],[IMC_raw]]/1000000000000000</f>
        <v>29.028670190605499</v>
      </c>
      <c r="M7633" s="2">
        <v>2.90286701906055E+16</v>
      </c>
      <c r="N76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3" s="13">
        <f t="shared" si="119"/>
        <v>7632</v>
      </c>
      <c r="P7633" s="2" t="str">
        <f>IF(TablaDatos[[#This Row],[Diabetes]]=0,"No","Si")</f>
        <v>No</v>
      </c>
      <c r="Q7633">
        <v>0</v>
      </c>
      <c r="R7633">
        <f>TablaDatos[[#This Row],[Aux2]]/10000000000000</f>
        <v>2.0324565991786998</v>
      </c>
      <c r="S7633" s="1">
        <v>20324565991787</v>
      </c>
      <c r="T7633" s="7">
        <f>TablaDatos[[#This Row],[Aux3]]/100000000000000</f>
        <v>23.098073421147699</v>
      </c>
      <c r="U7633" s="1">
        <v>2309807342114770</v>
      </c>
      <c r="V7633">
        <v>149.19999999999999</v>
      </c>
      <c r="W7633">
        <v>90</v>
      </c>
    </row>
    <row r="7634" spans="1:23">
      <c r="A7634">
        <v>2018</v>
      </c>
      <c r="B7634">
        <v>62</v>
      </c>
      <c r="C7634" t="s">
        <v>23</v>
      </c>
      <c r="D7634" t="s">
        <v>73</v>
      </c>
      <c r="E7634" t="s">
        <v>18</v>
      </c>
      <c r="F7634" t="s">
        <v>19</v>
      </c>
      <c r="G7634" t="s">
        <v>28</v>
      </c>
      <c r="H7634" s="3">
        <v>25414.11</v>
      </c>
      <c r="I7634" t="s">
        <v>21</v>
      </c>
      <c r="J7634" t="s">
        <v>18</v>
      </c>
      <c r="K76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29.011541553299601</v>
      </c>
      <c r="L7634" s="5">
        <f>TablaDatos[[#This Row],[IMC_raw]]/1000000000000000</f>
        <v>2.90115415532996</v>
      </c>
      <c r="M7634" s="2">
        <v>2901154155329960</v>
      </c>
      <c r="N76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4" s="13">
        <f t="shared" si="119"/>
        <v>7633</v>
      </c>
      <c r="P7634" s="2" t="str">
        <f>IF(TablaDatos[[#This Row],[Diabetes]]=0,"No","Si")</f>
        <v>No</v>
      </c>
      <c r="Q7634">
        <v>0</v>
      </c>
      <c r="R7634">
        <f>TablaDatos[[#This Row],[Aux2]]/10000000000000</f>
        <v>2165.83332099173</v>
      </c>
      <c r="S7634" s="1">
        <v>2.16583332099173E+16</v>
      </c>
      <c r="T7634" s="7">
        <f>TablaDatos[[#This Row],[Aux3]]/100000000000000</f>
        <v>23.976857085664001</v>
      </c>
      <c r="U7634" s="1">
        <v>2397685708566400</v>
      </c>
      <c r="V7634">
        <v>153.19999999999999</v>
      </c>
      <c r="W7634">
        <v>95.5</v>
      </c>
    </row>
    <row r="7635" spans="1:23">
      <c r="A7635">
        <v>2018</v>
      </c>
      <c r="B7635">
        <v>47</v>
      </c>
      <c r="C7635" t="s">
        <v>23</v>
      </c>
      <c r="D7635" t="s">
        <v>29</v>
      </c>
      <c r="E7635" t="s">
        <v>18</v>
      </c>
      <c r="F7635" t="s">
        <v>19</v>
      </c>
      <c r="G7635" t="s">
        <v>20</v>
      </c>
      <c r="H7635" s="3">
        <v>13373.64</v>
      </c>
      <c r="I7635" t="s">
        <v>21</v>
      </c>
      <c r="J7635" t="s">
        <v>21</v>
      </c>
      <c r="K76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28.956979996917802</v>
      </c>
      <c r="L7635" s="5">
        <f>TablaDatos[[#This Row],[IMC_raw]]/1000000000000000</f>
        <v>2.8956979996917802</v>
      </c>
      <c r="M7635" s="2">
        <v>2895697999691780</v>
      </c>
      <c r="N76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5" s="13">
        <f t="shared" si="119"/>
        <v>7634</v>
      </c>
      <c r="P7635" s="2" t="str">
        <f>IF(TablaDatos[[#This Row],[Diabetes]]=0,"No","Si")</f>
        <v>No</v>
      </c>
      <c r="Q7635">
        <v>0</v>
      </c>
      <c r="R7635">
        <f>TablaDatos[[#This Row],[Aux2]]/10000000000000</f>
        <v>1946.57382852813</v>
      </c>
      <c r="S7635" s="1">
        <v>1.94657382852813E+16</v>
      </c>
      <c r="T7635" s="7">
        <f>TablaDatos[[#This Row],[Aux3]]/100000000000000</f>
        <v>24.825617924698602</v>
      </c>
      <c r="U7635" s="1">
        <v>2482561792469860</v>
      </c>
      <c r="V7635">
        <v>140.9</v>
      </c>
      <c r="W7635">
        <v>92</v>
      </c>
    </row>
    <row r="7636" spans="1:23">
      <c r="A7636">
        <v>2018</v>
      </c>
      <c r="B7636">
        <v>65</v>
      </c>
      <c r="C7636" t="s">
        <v>16</v>
      </c>
      <c r="D7636" t="s">
        <v>38</v>
      </c>
      <c r="E7636" t="s">
        <v>19</v>
      </c>
      <c r="F7636" t="s">
        <v>24</v>
      </c>
      <c r="G7636" t="s">
        <v>25</v>
      </c>
      <c r="H7636" s="3">
        <v>14601.16</v>
      </c>
      <c r="I7636" t="s">
        <v>21</v>
      </c>
      <c r="J7636" t="s">
        <v>19</v>
      </c>
      <c r="K76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28.946096206176001</v>
      </c>
      <c r="L7636" s="5">
        <f>TablaDatos[[#This Row],[IMC_raw]]/1000000000000000</f>
        <v>28.946096206176001</v>
      </c>
      <c r="M7636" s="2">
        <v>2.8946096206176E+16</v>
      </c>
      <c r="N76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6" s="13">
        <f t="shared" si="119"/>
        <v>7635</v>
      </c>
      <c r="P7636" s="2" t="str">
        <f>IF(TablaDatos[[#This Row],[Diabetes]]=0,"No","Si")</f>
        <v>No</v>
      </c>
      <c r="Q7636">
        <v>0</v>
      </c>
      <c r="R7636">
        <f>TablaDatos[[#This Row],[Aux2]]/10000000000000</f>
        <v>2194.6284731751198</v>
      </c>
      <c r="S7636" s="1">
        <v>2.19462847317512E+16</v>
      </c>
      <c r="T7636" s="7">
        <f>TablaDatos[[#This Row],[Aux3]]/100000000000000</f>
        <v>267.20449212255699</v>
      </c>
      <c r="U7636" s="1">
        <v>2.67204492122557E+16</v>
      </c>
      <c r="V7636">
        <v>163.4</v>
      </c>
      <c r="W7636">
        <v>98.6</v>
      </c>
    </row>
    <row r="7637" spans="1:23">
      <c r="A7637">
        <v>2018</v>
      </c>
      <c r="B7637">
        <v>55</v>
      </c>
      <c r="C7637" t="s">
        <v>16</v>
      </c>
      <c r="D7637" t="s">
        <v>73</v>
      </c>
      <c r="E7637" t="s">
        <v>21</v>
      </c>
      <c r="F7637" t="s">
        <v>19</v>
      </c>
      <c r="G7637" t="s">
        <v>28</v>
      </c>
      <c r="H7637" s="3">
        <v>17971.02</v>
      </c>
      <c r="I7637" t="s">
        <v>19</v>
      </c>
      <c r="J7637" t="s">
        <v>22</v>
      </c>
      <c r="K76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28.943569544054601</v>
      </c>
      <c r="L7637" s="6">
        <f>TablaDatos[[#This Row],[IMC_raw]]/1000000000000000</f>
        <v>28.943569544054601</v>
      </c>
      <c r="M7637" s="2">
        <v>2.89435695440546E+16</v>
      </c>
      <c r="N76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7" s="13">
        <f t="shared" si="119"/>
        <v>7636</v>
      </c>
      <c r="P7637" s="2" t="str">
        <f>IF(TablaDatos[[#This Row],[Diabetes]]=0,"No","Si")</f>
        <v>Si</v>
      </c>
      <c r="Q7637">
        <v>1</v>
      </c>
      <c r="R7637">
        <f>TablaDatos[[#This Row],[Aux2]]/10000000000000</f>
        <v>2065.8342147907301</v>
      </c>
      <c r="S7637" s="1">
        <v>2.06583421479073E+16</v>
      </c>
      <c r="T7637" s="7">
        <f>TablaDatos[[#This Row],[Aux3]]/100000000000000</f>
        <v>25.109564067790998</v>
      </c>
      <c r="U7637" s="1">
        <v>2510956406779100</v>
      </c>
      <c r="V7637">
        <v>166.8</v>
      </c>
      <c r="W7637">
        <v>100.9</v>
      </c>
    </row>
    <row r="7638" spans="1:23">
      <c r="A7638">
        <v>2018</v>
      </c>
      <c r="B7638">
        <v>39</v>
      </c>
      <c r="C7638" t="s">
        <v>23</v>
      </c>
      <c r="D7638" t="s">
        <v>34</v>
      </c>
      <c r="E7638" t="s">
        <v>18</v>
      </c>
      <c r="F7638" t="s">
        <v>19</v>
      </c>
      <c r="G7638" t="s">
        <v>39</v>
      </c>
      <c r="H7638" s="3">
        <v>21159.41</v>
      </c>
      <c r="I7638" t="s">
        <v>21</v>
      </c>
      <c r="J7638" t="s">
        <v>21</v>
      </c>
      <c r="K76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28.938110514105201</v>
      </c>
      <c r="L7638" s="6">
        <f>TablaDatos[[#This Row],[IMC_raw]]/1000000000000000</f>
        <v>28.938110514105201</v>
      </c>
      <c r="M7638" s="2">
        <v>2.89381105141052E+16</v>
      </c>
      <c r="N76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8" s="13">
        <f t="shared" si="119"/>
        <v>7637</v>
      </c>
      <c r="P7638" s="2" t="str">
        <f>IF(TablaDatos[[#This Row],[Diabetes]]=0,"No","Si")</f>
        <v>No</v>
      </c>
      <c r="Q7638">
        <v>0</v>
      </c>
      <c r="R7638">
        <f>TablaDatos[[#This Row],[Aux2]]/10000000000000</f>
        <v>202.12171177888499</v>
      </c>
      <c r="S7638" s="1">
        <v>2021217117788850</v>
      </c>
      <c r="T7638" s="7">
        <f>TablaDatos[[#This Row],[Aux3]]/100000000000000</f>
        <v>244.71624471413401</v>
      </c>
      <c r="U7638" s="1">
        <v>2.44716244714134E+16</v>
      </c>
      <c r="V7638">
        <v>133.19999999999999</v>
      </c>
      <c r="W7638">
        <v>82.5</v>
      </c>
    </row>
    <row r="7639" spans="1:23">
      <c r="A7639">
        <v>2018</v>
      </c>
      <c r="B7639">
        <v>68</v>
      </c>
      <c r="C7639" t="s">
        <v>16</v>
      </c>
      <c r="D7639" t="s">
        <v>73</v>
      </c>
      <c r="E7639" t="s">
        <v>21</v>
      </c>
      <c r="F7639" t="s">
        <v>24</v>
      </c>
      <c r="G7639" t="s">
        <v>25</v>
      </c>
      <c r="H7639" s="3">
        <v>18239.39</v>
      </c>
      <c r="I7639" t="s">
        <v>21</v>
      </c>
      <c r="J7639" t="s">
        <v>18</v>
      </c>
      <c r="K76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28.907299904430602</v>
      </c>
      <c r="L7639" s="6">
        <f>TablaDatos[[#This Row],[IMC_raw]]/100000000000000</f>
        <v>28.907299904430602</v>
      </c>
      <c r="M7639" s="2">
        <v>2890729990443060</v>
      </c>
      <c r="N76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39" s="13">
        <f t="shared" si="119"/>
        <v>7638</v>
      </c>
      <c r="P7639" s="2" t="str">
        <f>IF(TablaDatos[[#This Row],[Diabetes]]=0,"No","Si")</f>
        <v>No</v>
      </c>
      <c r="Q7639">
        <v>0</v>
      </c>
      <c r="R7639">
        <f>TablaDatos[[#This Row],[Aux2]]/10000000000000</f>
        <v>19.716045770883301</v>
      </c>
      <c r="S7639" s="1">
        <v>197160457708833</v>
      </c>
      <c r="T7639" s="7">
        <f>TablaDatos[[#This Row],[Aux3]]/100000000000000</f>
        <v>249.80165316728599</v>
      </c>
      <c r="U7639" s="1">
        <v>2.49801653167286E+16</v>
      </c>
      <c r="V7639">
        <v>157.30000000000001</v>
      </c>
      <c r="W7639">
        <v>99.9</v>
      </c>
    </row>
    <row r="7640" spans="1:23">
      <c r="A7640">
        <v>2018</v>
      </c>
      <c r="B7640">
        <v>56</v>
      </c>
      <c r="C7640" t="s">
        <v>16</v>
      </c>
      <c r="D7640" t="s">
        <v>29</v>
      </c>
      <c r="E7640" t="s">
        <v>18</v>
      </c>
      <c r="F7640" t="s">
        <v>35</v>
      </c>
      <c r="G7640" t="s">
        <v>28</v>
      </c>
      <c r="H7640" s="3">
        <v>18938.830000000002</v>
      </c>
      <c r="I7640" t="s">
        <v>19</v>
      </c>
      <c r="J7640" t="s">
        <v>18</v>
      </c>
      <c r="K76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28.819429275288599</v>
      </c>
      <c r="L7640" s="6">
        <f>TablaDatos[[#This Row],[IMC_raw]]/1000000000000000</f>
        <v>28.819429275288599</v>
      </c>
      <c r="M7640" s="2">
        <v>2.88194292752886E+16</v>
      </c>
      <c r="N76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0" s="13">
        <f t="shared" si="119"/>
        <v>7639</v>
      </c>
      <c r="P7640" s="2" t="str">
        <f>IF(TablaDatos[[#This Row],[Diabetes]]=0,"No","Si")</f>
        <v>No</v>
      </c>
      <c r="Q7640">
        <v>0</v>
      </c>
      <c r="R7640">
        <f>TablaDatos[[#This Row],[Aux2]]/10000000000000</f>
        <v>182.92267444454399</v>
      </c>
      <c r="S7640" s="1">
        <v>1829226744445440</v>
      </c>
      <c r="T7640" s="7">
        <f>TablaDatos[[#This Row],[Aux3]]/100000000000000</f>
        <v>220.02863791607501</v>
      </c>
      <c r="U7640" s="1">
        <v>2.20028637916075E+16</v>
      </c>
      <c r="V7640">
        <v>158.5</v>
      </c>
      <c r="W7640">
        <v>95.6</v>
      </c>
    </row>
    <row r="7641" spans="1:23">
      <c r="A7641">
        <v>2018</v>
      </c>
      <c r="B7641">
        <v>57</v>
      </c>
      <c r="C7641" t="s">
        <v>16</v>
      </c>
      <c r="D7641" t="s">
        <v>73</v>
      </c>
      <c r="E7641" t="s">
        <v>21</v>
      </c>
      <c r="F7641" t="s">
        <v>19</v>
      </c>
      <c r="G7641" t="s">
        <v>28</v>
      </c>
      <c r="H7641" s="3">
        <v>26481.1</v>
      </c>
      <c r="I7641" t="s">
        <v>21</v>
      </c>
      <c r="J7641" t="s">
        <v>19</v>
      </c>
      <c r="K76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28.794480171830202</v>
      </c>
      <c r="L7641" s="6">
        <f>TablaDatos[[#This Row],[IMC_raw]]/1000000000000000</f>
        <v>28.794480171830202</v>
      </c>
      <c r="M7641" s="2">
        <v>2.87944801718302E+16</v>
      </c>
      <c r="N76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1" s="13">
        <f t="shared" si="119"/>
        <v>7640</v>
      </c>
      <c r="P7641" s="2" t="str">
        <f>IF(TablaDatos[[#This Row],[Diabetes]]=0,"No","Si")</f>
        <v>No</v>
      </c>
      <c r="Q7641">
        <v>0</v>
      </c>
      <c r="R7641">
        <f>TablaDatos[[#This Row],[Aux2]]/10000000000000</f>
        <v>206.34396367144799</v>
      </c>
      <c r="S7641" s="1">
        <v>2063439636714480</v>
      </c>
      <c r="T7641" s="7">
        <f>TablaDatos[[#This Row],[Aux3]]/100000000000000</f>
        <v>189.528254647735</v>
      </c>
      <c r="U7641" s="1">
        <v>1.89528254647735E+16</v>
      </c>
      <c r="V7641">
        <v>158.19999999999999</v>
      </c>
      <c r="W7641">
        <v>94.3</v>
      </c>
    </row>
    <row r="7642" spans="1:23">
      <c r="A7642">
        <v>2018</v>
      </c>
      <c r="B7642">
        <v>55</v>
      </c>
      <c r="C7642" t="s">
        <v>16</v>
      </c>
      <c r="D7642" t="s">
        <v>27</v>
      </c>
      <c r="E7642" t="s">
        <v>19</v>
      </c>
      <c r="F7642" t="s">
        <v>19</v>
      </c>
      <c r="G7642" t="s">
        <v>28</v>
      </c>
      <c r="H7642" s="3">
        <v>20427</v>
      </c>
      <c r="I7642" t="s">
        <v>21</v>
      </c>
      <c r="J7642" t="s">
        <v>19</v>
      </c>
      <c r="K76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28.706309205664901</v>
      </c>
      <c r="L7642" s="5">
        <f>TablaDatos[[#This Row],[IMC_raw]]/1000000000000000</f>
        <v>28.706309205664901</v>
      </c>
      <c r="M7642" s="2">
        <v>2.87063092056649E+16</v>
      </c>
      <c r="N76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2" s="13">
        <f t="shared" si="119"/>
        <v>7641</v>
      </c>
      <c r="P7642" s="2" t="str">
        <f>IF(TablaDatos[[#This Row],[Diabetes]]=0,"No","Si")</f>
        <v>No</v>
      </c>
      <c r="Q7642">
        <v>0</v>
      </c>
      <c r="R7642">
        <f>TablaDatos[[#This Row],[Aux2]]/10000000000000</f>
        <v>2229.48314214333</v>
      </c>
      <c r="S7642" s="1">
        <v>2.22948314214333E+16</v>
      </c>
      <c r="T7642" s="7">
        <f>TablaDatos[[#This Row],[Aux3]]/100000000000000</f>
        <v>234.73544383148999</v>
      </c>
      <c r="U7642" s="1">
        <v>2.3473544383149E+16</v>
      </c>
      <c r="V7642">
        <v>156.30000000000001</v>
      </c>
      <c r="W7642">
        <v>95.2</v>
      </c>
    </row>
    <row r="7643" spans="1:23">
      <c r="A7643">
        <v>2018</v>
      </c>
      <c r="B7643">
        <v>54</v>
      </c>
      <c r="C7643" t="s">
        <v>16</v>
      </c>
      <c r="D7643" t="s">
        <v>72</v>
      </c>
      <c r="E7643" t="s">
        <v>18</v>
      </c>
      <c r="F7643" t="s">
        <v>19</v>
      </c>
      <c r="G7643" t="s">
        <v>20</v>
      </c>
      <c r="H7643" s="3">
        <v>22234.15</v>
      </c>
      <c r="I7643" t="s">
        <v>19</v>
      </c>
      <c r="J7643" t="s">
        <v>22</v>
      </c>
      <c r="K76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28.701827465748302</v>
      </c>
      <c r="L7643" s="6">
        <f>TablaDatos[[#This Row],[IMC_raw]]/1000000000000000</f>
        <v>2.8701827465748302</v>
      </c>
      <c r="M7643" s="2">
        <v>2870182746574830</v>
      </c>
      <c r="N76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3" s="13">
        <f t="shared" si="119"/>
        <v>7642</v>
      </c>
      <c r="P7643" s="2" t="str">
        <f>IF(TablaDatos[[#This Row],[Diabetes]]=0,"No","Si")</f>
        <v>No</v>
      </c>
      <c r="Q7643">
        <v>0</v>
      </c>
      <c r="R7643">
        <f>TablaDatos[[#This Row],[Aux2]]/10000000000000</f>
        <v>201.50072930532599</v>
      </c>
      <c r="S7643" s="1">
        <v>2015007293053260</v>
      </c>
      <c r="T7643" s="7">
        <f>TablaDatos[[#This Row],[Aux3]]/100000000000000</f>
        <v>2.2985155160194299</v>
      </c>
      <c r="U7643" s="1">
        <v>229851551601943</v>
      </c>
      <c r="V7643">
        <v>147.9</v>
      </c>
      <c r="W7643">
        <v>86.1</v>
      </c>
    </row>
    <row r="7644" spans="1:23">
      <c r="A7644">
        <v>2018</v>
      </c>
      <c r="B7644">
        <v>62</v>
      </c>
      <c r="C7644" t="s">
        <v>16</v>
      </c>
      <c r="D7644" t="s">
        <v>36</v>
      </c>
      <c r="E7644" t="s">
        <v>21</v>
      </c>
      <c r="F7644" t="s">
        <v>19</v>
      </c>
      <c r="G7644" t="s">
        <v>28</v>
      </c>
      <c r="H7644" s="3">
        <v>16685.12</v>
      </c>
      <c r="I7644" t="s">
        <v>21</v>
      </c>
      <c r="J7644" t="s">
        <v>19</v>
      </c>
      <c r="K76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28.700933042774398</v>
      </c>
      <c r="L7644" s="6">
        <f>TablaDatos[[#This Row],[IMC_raw]]/100000000000000</f>
        <v>28.700933042774398</v>
      </c>
      <c r="M7644" s="2">
        <v>2870093304277440</v>
      </c>
      <c r="N76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4" s="13">
        <f t="shared" si="119"/>
        <v>7643</v>
      </c>
      <c r="P7644" s="2" t="str">
        <f>IF(TablaDatos[[#This Row],[Diabetes]]=0,"No","Si")</f>
        <v>No</v>
      </c>
      <c r="Q7644">
        <v>0</v>
      </c>
      <c r="R7644">
        <f>TablaDatos[[#This Row],[Aux2]]/10000000000000</f>
        <v>2107.6347026987401</v>
      </c>
      <c r="S7644" s="1">
        <v>2.10763470269874E+16</v>
      </c>
      <c r="T7644" s="7">
        <f>TablaDatos[[#This Row],[Aux3]]/100000000000000</f>
        <v>228.505830189394</v>
      </c>
      <c r="U7644" s="1">
        <v>2.28505830189394E+16</v>
      </c>
      <c r="V7644">
        <v>157.9</v>
      </c>
      <c r="W7644">
        <v>101.8</v>
      </c>
    </row>
    <row r="7645" spans="1:23">
      <c r="A7645">
        <v>2018</v>
      </c>
      <c r="B7645">
        <v>60</v>
      </c>
      <c r="C7645" t="s">
        <v>23</v>
      </c>
      <c r="D7645" t="s">
        <v>34</v>
      </c>
      <c r="E7645" t="s">
        <v>18</v>
      </c>
      <c r="F7645" t="s">
        <v>19</v>
      </c>
      <c r="G7645" t="s">
        <v>28</v>
      </c>
      <c r="H7645" s="3">
        <v>16955.04</v>
      </c>
      <c r="I7645" t="s">
        <v>21</v>
      </c>
      <c r="J7645" t="s">
        <v>19</v>
      </c>
      <c r="K76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28.680377680965002</v>
      </c>
      <c r="L7645" s="6">
        <f>TablaDatos[[#This Row],[IMC_raw]]/1000000000000000</f>
        <v>28.680377680965002</v>
      </c>
      <c r="M7645" s="2">
        <v>2.8680377680965E+16</v>
      </c>
      <c r="N76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5" s="13">
        <f t="shared" si="119"/>
        <v>7644</v>
      </c>
      <c r="P7645" s="2" t="str">
        <f>IF(TablaDatos[[#This Row],[Diabetes]]=0,"No","Si")</f>
        <v>No</v>
      </c>
      <c r="Q7645">
        <v>0</v>
      </c>
      <c r="R7645">
        <f>TablaDatos[[#This Row],[Aux2]]/10000000000000</f>
        <v>1971.6179824246001</v>
      </c>
      <c r="S7645" s="1">
        <v>1.9716179824246E+16</v>
      </c>
      <c r="T7645" s="7">
        <f>TablaDatos[[#This Row],[Aux3]]/100000000000000</f>
        <v>19.2792671763704</v>
      </c>
      <c r="U7645" s="1">
        <v>1927926717637040</v>
      </c>
      <c r="V7645">
        <v>155.69999999999999</v>
      </c>
      <c r="W7645">
        <v>95.6</v>
      </c>
    </row>
    <row r="7646" spans="1:23">
      <c r="A7646">
        <v>2018</v>
      </c>
      <c r="B7646">
        <v>58</v>
      </c>
      <c r="C7646" t="s">
        <v>16</v>
      </c>
      <c r="D7646" t="s">
        <v>34</v>
      </c>
      <c r="E7646" t="s">
        <v>18</v>
      </c>
      <c r="F7646" t="s">
        <v>19</v>
      </c>
      <c r="G7646" t="s">
        <v>28</v>
      </c>
      <c r="H7646" s="3">
        <v>29668.09</v>
      </c>
      <c r="I7646" t="s">
        <v>19</v>
      </c>
      <c r="J7646" t="s">
        <v>18</v>
      </c>
      <c r="K76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28.667787119968299</v>
      </c>
      <c r="L7646" s="6">
        <f>TablaDatos[[#This Row],[IMC_raw]]/1000000000000000</f>
        <v>28.667787119968299</v>
      </c>
      <c r="M7646" s="2">
        <v>2.86677871199683E+16</v>
      </c>
      <c r="N76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6" s="13">
        <f t="shared" si="119"/>
        <v>7645</v>
      </c>
      <c r="P7646" s="2" t="str">
        <f>IF(TablaDatos[[#This Row],[Diabetes]]=0,"No","Si")</f>
        <v>No</v>
      </c>
      <c r="Q7646">
        <v>0</v>
      </c>
      <c r="R7646">
        <f>TablaDatos[[#This Row],[Aux2]]/10000000000000</f>
        <v>2094.7105187472698</v>
      </c>
      <c r="S7646" s="1">
        <v>2.09471051874727E+16</v>
      </c>
      <c r="T7646" s="7">
        <f>TablaDatos[[#This Row],[Aux3]]/100000000000000</f>
        <v>19.715091795341401</v>
      </c>
      <c r="U7646" s="1">
        <v>1971509179534140</v>
      </c>
      <c r="V7646">
        <v>150.6</v>
      </c>
      <c r="W7646">
        <v>96.4</v>
      </c>
    </row>
    <row r="7647" spans="1:23">
      <c r="A7647">
        <v>2018</v>
      </c>
      <c r="B7647">
        <v>50</v>
      </c>
      <c r="C7647" t="s">
        <v>23</v>
      </c>
      <c r="D7647" t="s">
        <v>73</v>
      </c>
      <c r="E7647" t="s">
        <v>18</v>
      </c>
      <c r="F7647" t="s">
        <v>19</v>
      </c>
      <c r="G7647" t="s">
        <v>20</v>
      </c>
      <c r="H7647" s="3">
        <v>31688.04</v>
      </c>
      <c r="I7647" t="s">
        <v>19</v>
      </c>
      <c r="J7647" t="s">
        <v>18</v>
      </c>
      <c r="K76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28.656764618819999</v>
      </c>
      <c r="L7647" s="6">
        <f>TablaDatos[[#This Row],[IMC_raw]]/1000000000000000</f>
        <v>28.656764618819999</v>
      </c>
      <c r="M7647" s="2">
        <v>2.865676461882E+16</v>
      </c>
      <c r="N76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7" s="13">
        <f t="shared" si="119"/>
        <v>7646</v>
      </c>
      <c r="P7647" s="2" t="str">
        <f>IF(TablaDatos[[#This Row],[Diabetes]]=0,"No","Si")</f>
        <v>No</v>
      </c>
      <c r="Q7647">
        <v>0</v>
      </c>
      <c r="R7647">
        <f>TablaDatos[[#This Row],[Aux2]]/10000000000000</f>
        <v>2123.5889801051799</v>
      </c>
      <c r="S7647" s="1">
        <v>2.12358898010518E+16</v>
      </c>
      <c r="T7647" s="7">
        <f>TablaDatos[[#This Row],[Aux3]]/100000000000000</f>
        <v>216.18936996503101</v>
      </c>
      <c r="U7647" s="1">
        <v>2.16189369965031E+16</v>
      </c>
      <c r="V7647">
        <v>139.19999999999999</v>
      </c>
      <c r="W7647">
        <v>89.1</v>
      </c>
    </row>
    <row r="7648" spans="1:23">
      <c r="A7648">
        <v>2018</v>
      </c>
      <c r="B7648">
        <v>53</v>
      </c>
      <c r="C7648" t="s">
        <v>16</v>
      </c>
      <c r="D7648" t="s">
        <v>29</v>
      </c>
      <c r="E7648" t="s">
        <v>18</v>
      </c>
      <c r="F7648" t="s">
        <v>35</v>
      </c>
      <c r="G7648" t="s">
        <v>20</v>
      </c>
      <c r="H7648" s="3">
        <v>27065.8</v>
      </c>
      <c r="I7648" t="s">
        <v>21</v>
      </c>
      <c r="J7648" t="s">
        <v>19</v>
      </c>
      <c r="K76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28.6261939788549</v>
      </c>
      <c r="L7648" s="5">
        <f>TablaDatos[[#This Row],[IMC_raw]]/1000000000000000</f>
        <v>28.6261939788549</v>
      </c>
      <c r="M7648" s="2">
        <v>2.86261939788549E+16</v>
      </c>
      <c r="N76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8" s="13">
        <f t="shared" si="119"/>
        <v>7647</v>
      </c>
      <c r="P7648" s="2" t="str">
        <f>IF(TablaDatos[[#This Row],[Diabetes]]=0,"No","Si")</f>
        <v>No</v>
      </c>
      <c r="Q7648">
        <v>0</v>
      </c>
      <c r="R7648">
        <f>TablaDatos[[#This Row],[Aux2]]/10000000000000</f>
        <v>208.092406623908</v>
      </c>
      <c r="S7648" s="1">
        <v>2080924066239080</v>
      </c>
      <c r="T7648" s="7">
        <f>TablaDatos[[#This Row],[Aux3]]/100000000000000</f>
        <v>232.200406297547</v>
      </c>
      <c r="U7648" s="1">
        <v>2.32200406297547E+16</v>
      </c>
      <c r="V7648">
        <v>143.69999999999999</v>
      </c>
      <c r="W7648">
        <v>91.8</v>
      </c>
    </row>
    <row r="7649" spans="1:23">
      <c r="A7649">
        <v>2018</v>
      </c>
      <c r="B7649">
        <v>53</v>
      </c>
      <c r="C7649" t="s">
        <v>16</v>
      </c>
      <c r="D7649" t="s">
        <v>33</v>
      </c>
      <c r="E7649" t="s">
        <v>19</v>
      </c>
      <c r="F7649" t="s">
        <v>19</v>
      </c>
      <c r="G7649" t="s">
        <v>20</v>
      </c>
      <c r="H7649" s="3">
        <v>41666.49</v>
      </c>
      <c r="I7649" t="s">
        <v>19</v>
      </c>
      <c r="J7649" t="s">
        <v>18</v>
      </c>
      <c r="K76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28.6167796811174</v>
      </c>
      <c r="L7649" s="5">
        <f>TablaDatos[[#This Row],[IMC_raw]]/1000000000000000</f>
        <v>28.6167796811174</v>
      </c>
      <c r="M7649" s="2">
        <v>2.86167796811174E+16</v>
      </c>
      <c r="N76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49" s="13">
        <f t="shared" si="119"/>
        <v>7648</v>
      </c>
      <c r="P7649" s="2" t="str">
        <f>IF(TablaDatos[[#This Row],[Diabetes]]=0,"No","Si")</f>
        <v>No</v>
      </c>
      <c r="Q7649">
        <v>0</v>
      </c>
      <c r="R7649">
        <f>TablaDatos[[#This Row],[Aux2]]/10000000000000</f>
        <v>199.03730574454201</v>
      </c>
      <c r="S7649" s="1">
        <v>1990373057445420</v>
      </c>
      <c r="T7649" s="7">
        <f>TablaDatos[[#This Row],[Aux3]]/100000000000000</f>
        <v>234.564011934484</v>
      </c>
      <c r="U7649" s="1">
        <v>2.34564011934484E+16</v>
      </c>
      <c r="V7649">
        <v>146.6</v>
      </c>
      <c r="W7649">
        <v>96.3</v>
      </c>
    </row>
    <row r="7650" spans="1:23">
      <c r="A7650">
        <v>2018</v>
      </c>
      <c r="B7650">
        <v>64</v>
      </c>
      <c r="C7650" t="s">
        <v>16</v>
      </c>
      <c r="D7650" t="s">
        <v>42</v>
      </c>
      <c r="E7650" t="s">
        <v>31</v>
      </c>
      <c r="F7650" t="s">
        <v>19</v>
      </c>
      <c r="G7650" t="s">
        <v>28</v>
      </c>
      <c r="H7650" s="3">
        <v>18455.86</v>
      </c>
      <c r="I7650" t="s">
        <v>21</v>
      </c>
      <c r="J7650" t="s">
        <v>18</v>
      </c>
      <c r="K76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28.606981805142802</v>
      </c>
      <c r="L7650" s="5">
        <f>TablaDatos[[#This Row],[IMC_raw]]/1000000000000000</f>
        <v>2.8606981805142802</v>
      </c>
      <c r="M7650" s="2">
        <v>2860698180514280</v>
      </c>
      <c r="N76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0" s="13">
        <f t="shared" si="119"/>
        <v>7649</v>
      </c>
      <c r="P7650" s="2" t="str">
        <f>IF(TablaDatos[[#This Row],[Diabetes]]=0,"No","Si")</f>
        <v>No</v>
      </c>
      <c r="Q7650">
        <v>0</v>
      </c>
      <c r="R7650">
        <f>TablaDatos[[#This Row],[Aux2]]/10000000000000</f>
        <v>1913.80825233412</v>
      </c>
      <c r="S7650" s="1">
        <v>1.91380825233412E+16</v>
      </c>
      <c r="T7650" s="7">
        <f>TablaDatos[[#This Row],[Aux3]]/100000000000000</f>
        <v>247.62027607370899</v>
      </c>
      <c r="U7650" s="1">
        <v>2.47620276073709E+16</v>
      </c>
      <c r="V7650">
        <v>158.30000000000001</v>
      </c>
      <c r="W7650">
        <v>97.9</v>
      </c>
    </row>
    <row r="7651" spans="1:23">
      <c r="A7651">
        <v>2018</v>
      </c>
      <c r="B7651">
        <v>52</v>
      </c>
      <c r="C7651" t="s">
        <v>16</v>
      </c>
      <c r="D7651" t="s">
        <v>17</v>
      </c>
      <c r="E7651" t="s">
        <v>18</v>
      </c>
      <c r="F7651" t="s">
        <v>40</v>
      </c>
      <c r="G7651" t="s">
        <v>20</v>
      </c>
      <c r="H7651" s="3">
        <v>41061.660000000003</v>
      </c>
      <c r="I7651" t="s">
        <v>21</v>
      </c>
      <c r="J7651" t="s">
        <v>19</v>
      </c>
      <c r="K76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28.5863682247113</v>
      </c>
      <c r="L7651" s="5">
        <f>TablaDatos[[#This Row],[IMC_raw]]/1000000000000000</f>
        <v>28.5863682247113</v>
      </c>
      <c r="M7651" s="2">
        <v>2.85863682247113E+16</v>
      </c>
      <c r="N76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1" s="13">
        <f t="shared" si="119"/>
        <v>7650</v>
      </c>
      <c r="P7651" s="2" t="str">
        <f>IF(TablaDatos[[#This Row],[Diabetes]]=0,"No","Si")</f>
        <v>No</v>
      </c>
      <c r="Q7651">
        <v>0</v>
      </c>
      <c r="R7651">
        <f>TablaDatos[[#This Row],[Aux2]]/10000000000000</f>
        <v>1880.4397149375</v>
      </c>
      <c r="S7651" s="1">
        <v>1.8804397149375E+16</v>
      </c>
      <c r="T7651" s="7">
        <f>TablaDatos[[#This Row],[Aux3]]/100000000000000</f>
        <v>200.611671312954</v>
      </c>
      <c r="U7651" s="1">
        <v>2.00611671312954E+16</v>
      </c>
      <c r="V7651">
        <v>147</v>
      </c>
      <c r="W7651">
        <v>90.1</v>
      </c>
    </row>
    <row r="7652" spans="1:23">
      <c r="A7652">
        <v>2018</v>
      </c>
      <c r="B7652">
        <v>55</v>
      </c>
      <c r="C7652" t="s">
        <v>23</v>
      </c>
      <c r="D7652" t="s">
        <v>42</v>
      </c>
      <c r="E7652" t="s">
        <v>19</v>
      </c>
      <c r="F7652" t="s">
        <v>24</v>
      </c>
      <c r="G7652" t="s">
        <v>28</v>
      </c>
      <c r="H7652" s="3">
        <v>25663.42</v>
      </c>
      <c r="I7652" t="s">
        <v>21</v>
      </c>
      <c r="J7652" t="s">
        <v>18</v>
      </c>
      <c r="K76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28.5837871960398</v>
      </c>
      <c r="L7652" s="5">
        <f>TablaDatos[[#This Row],[IMC_raw]]/1000000000000000</f>
        <v>28.5837871960398</v>
      </c>
      <c r="M7652" s="2">
        <v>2.85837871960398E+16</v>
      </c>
      <c r="N76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2" s="13">
        <f t="shared" si="119"/>
        <v>7651</v>
      </c>
      <c r="P7652" s="2" t="str">
        <f>IF(TablaDatos[[#This Row],[Diabetes]]=0,"No","Si")</f>
        <v>Si</v>
      </c>
      <c r="Q7652">
        <v>1</v>
      </c>
      <c r="R7652">
        <f>TablaDatos[[#This Row],[Aux2]]/10000000000000</f>
        <v>2161.4975886112002</v>
      </c>
      <c r="S7652" s="1">
        <v>2.1614975886112E+16</v>
      </c>
      <c r="T7652" s="7">
        <f>TablaDatos[[#This Row],[Aux3]]/100000000000000</f>
        <v>2.58137648506818</v>
      </c>
      <c r="U7652" s="1">
        <v>258137648506818</v>
      </c>
      <c r="V7652">
        <v>166.7</v>
      </c>
      <c r="W7652">
        <v>99.2</v>
      </c>
    </row>
    <row r="7653" spans="1:23">
      <c r="A7653">
        <v>2018</v>
      </c>
      <c r="B7653">
        <v>64</v>
      </c>
      <c r="C7653" t="s">
        <v>16</v>
      </c>
      <c r="D7653" t="s">
        <v>72</v>
      </c>
      <c r="E7653" t="s">
        <v>18</v>
      </c>
      <c r="F7653" t="s">
        <v>19</v>
      </c>
      <c r="G7653" t="s">
        <v>28</v>
      </c>
      <c r="H7653" s="3">
        <v>23635.7</v>
      </c>
      <c r="I7653" t="s">
        <v>21</v>
      </c>
      <c r="J7653" t="s">
        <v>22</v>
      </c>
      <c r="K76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28.547528329811801</v>
      </c>
      <c r="L7653" s="5">
        <f>TablaDatos[[#This Row],[IMC_raw]]/1000000000000000</f>
        <v>28.547528329811801</v>
      </c>
      <c r="M7653" s="2">
        <v>2.85475283298118E+16</v>
      </c>
      <c r="N76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3" s="13">
        <f t="shared" si="119"/>
        <v>7652</v>
      </c>
      <c r="P7653" s="2" t="str">
        <f>IF(TablaDatos[[#This Row],[Diabetes]]=0,"No","Si")</f>
        <v>No</v>
      </c>
      <c r="Q7653">
        <v>0</v>
      </c>
      <c r="R7653">
        <f>TablaDatos[[#This Row],[Aux2]]/10000000000000</f>
        <v>1823.69123013425</v>
      </c>
      <c r="S7653" s="1">
        <v>1.82369123013425E+16</v>
      </c>
      <c r="T7653" s="7">
        <f>TablaDatos[[#This Row],[Aux3]]/100000000000000</f>
        <v>26.2976260141075</v>
      </c>
      <c r="U7653" s="1">
        <v>2629762601410750</v>
      </c>
      <c r="V7653">
        <v>160</v>
      </c>
      <c r="W7653">
        <v>99.3</v>
      </c>
    </row>
    <row r="7654" spans="1:23">
      <c r="A7654">
        <v>2018</v>
      </c>
      <c r="B7654">
        <v>41</v>
      </c>
      <c r="C7654" t="s">
        <v>16</v>
      </c>
      <c r="D7654" t="s">
        <v>17</v>
      </c>
      <c r="E7654" t="s">
        <v>18</v>
      </c>
      <c r="F7654" t="s">
        <v>24</v>
      </c>
      <c r="G7654" t="s">
        <v>39</v>
      </c>
      <c r="H7654" s="3">
        <v>26127.88</v>
      </c>
      <c r="I7654" t="s">
        <v>21</v>
      </c>
      <c r="J7654" t="s">
        <v>18</v>
      </c>
      <c r="K76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28.524282990027402</v>
      </c>
      <c r="L7654" s="6">
        <f>TablaDatos[[#This Row],[IMC_raw]]/1000000000000000</f>
        <v>28.524282990027402</v>
      </c>
      <c r="M7654" s="2">
        <v>2.85242829900274E+16</v>
      </c>
      <c r="N76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4" s="13">
        <f t="shared" si="119"/>
        <v>7653</v>
      </c>
      <c r="P7654" s="2" t="str">
        <f>IF(TablaDatos[[#This Row],[Diabetes]]=0,"No","Si")</f>
        <v>No</v>
      </c>
      <c r="Q7654">
        <v>0</v>
      </c>
      <c r="R7654">
        <f>TablaDatos[[#This Row],[Aux2]]/10000000000000</f>
        <v>2302.6588220293602</v>
      </c>
      <c r="S7654" s="1">
        <v>2.30265882202936E+16</v>
      </c>
      <c r="T7654" s="7">
        <f>TablaDatos[[#This Row],[Aux3]]/100000000000000</f>
        <v>244.25371786324601</v>
      </c>
      <c r="U7654" s="1">
        <v>2.44253717863246E+16</v>
      </c>
      <c r="V7654">
        <v>146.19999999999999</v>
      </c>
      <c r="W7654">
        <v>92.3</v>
      </c>
    </row>
    <row r="7655" spans="1:23">
      <c r="A7655">
        <v>2018</v>
      </c>
      <c r="B7655">
        <v>64</v>
      </c>
      <c r="C7655" t="s">
        <v>23</v>
      </c>
      <c r="D7655" t="s">
        <v>73</v>
      </c>
      <c r="E7655" t="s">
        <v>18</v>
      </c>
      <c r="F7655" t="s">
        <v>19</v>
      </c>
      <c r="G7655" t="s">
        <v>28</v>
      </c>
      <c r="H7655" s="3">
        <v>29131.39</v>
      </c>
      <c r="I7655" t="s">
        <v>19</v>
      </c>
      <c r="J7655" t="s">
        <v>22</v>
      </c>
      <c r="K76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28.472971932052101</v>
      </c>
      <c r="L7655" s="6">
        <f>TablaDatos[[#This Row],[IMC_raw]]/1000000000000000</f>
        <v>28.472971932052101</v>
      </c>
      <c r="M7655" s="2">
        <v>2.84729719320521E+16</v>
      </c>
      <c r="N76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5" s="13">
        <f t="shared" si="119"/>
        <v>7654</v>
      </c>
      <c r="P7655" s="2" t="str">
        <f>IF(TablaDatos[[#This Row],[Diabetes]]=0,"No","Si")</f>
        <v>No</v>
      </c>
      <c r="Q7655">
        <v>0</v>
      </c>
      <c r="R7655">
        <f>TablaDatos[[#This Row],[Aux2]]/10000000000000</f>
        <v>216.81933394431999</v>
      </c>
      <c r="S7655" s="1">
        <v>2168193339443200</v>
      </c>
      <c r="T7655" s="7">
        <f>TablaDatos[[#This Row],[Aux3]]/100000000000000</f>
        <v>238.886826980802</v>
      </c>
      <c r="U7655" s="1">
        <v>2.38886826980802E+16</v>
      </c>
      <c r="V7655">
        <v>159.6</v>
      </c>
      <c r="W7655">
        <v>97.9</v>
      </c>
    </row>
    <row r="7656" spans="1:23">
      <c r="A7656">
        <v>2018</v>
      </c>
      <c r="B7656">
        <v>47</v>
      </c>
      <c r="C7656" t="s">
        <v>16</v>
      </c>
      <c r="D7656" t="s">
        <v>29</v>
      </c>
      <c r="E7656" t="s">
        <v>18</v>
      </c>
      <c r="F7656" t="s">
        <v>24</v>
      </c>
      <c r="G7656" t="s">
        <v>20</v>
      </c>
      <c r="H7656" s="3">
        <v>19745.46</v>
      </c>
      <c r="I7656" t="s">
        <v>21</v>
      </c>
      <c r="J7656" t="s">
        <v>18</v>
      </c>
      <c r="K76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28.469253685155302</v>
      </c>
      <c r="L7656" s="5">
        <f>TablaDatos[[#This Row],[IMC_raw]]/1000000000000000</f>
        <v>28.469253685155302</v>
      </c>
      <c r="M7656" s="2">
        <v>2.84692536851553E+16</v>
      </c>
      <c r="N76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6" s="13">
        <f t="shared" si="119"/>
        <v>7655</v>
      </c>
      <c r="P7656" s="2" t="str">
        <f>IF(TablaDatos[[#This Row],[Diabetes]]=0,"No","Si")</f>
        <v>No</v>
      </c>
      <c r="Q7656">
        <v>0</v>
      </c>
      <c r="R7656">
        <f>TablaDatos[[#This Row],[Aux2]]/10000000000000</f>
        <v>2101.40596818735</v>
      </c>
      <c r="S7656" s="1">
        <v>2.10140596818735E+16</v>
      </c>
      <c r="T7656" s="7">
        <f>TablaDatos[[#This Row],[Aux3]]/100000000000000</f>
        <v>246.23716953812999</v>
      </c>
      <c r="U7656" s="1">
        <v>2.4623716953813E+16</v>
      </c>
      <c r="V7656">
        <v>152.6</v>
      </c>
      <c r="W7656">
        <v>91.1</v>
      </c>
    </row>
    <row r="7657" spans="1:23">
      <c r="A7657">
        <v>2018</v>
      </c>
      <c r="B7657">
        <v>63</v>
      </c>
      <c r="C7657" t="s">
        <v>23</v>
      </c>
      <c r="D7657" t="s">
        <v>72</v>
      </c>
      <c r="E7657" t="s">
        <v>18</v>
      </c>
      <c r="F7657" t="s">
        <v>24</v>
      </c>
      <c r="G7657" t="s">
        <v>28</v>
      </c>
      <c r="H7657" s="3">
        <v>22208.73</v>
      </c>
      <c r="I7657" t="s">
        <v>21</v>
      </c>
      <c r="J7657" t="s">
        <v>18</v>
      </c>
      <c r="K76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28.459603062543099</v>
      </c>
      <c r="L7657" s="6">
        <f>TablaDatos[[#This Row],[IMC_raw]]/1000000000000000</f>
        <v>0.28459603062543098</v>
      </c>
      <c r="M7657" s="2">
        <v>284596030625431</v>
      </c>
      <c r="N76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7" s="13">
        <f t="shared" si="119"/>
        <v>7656</v>
      </c>
      <c r="P7657" s="2" t="str">
        <f>IF(TablaDatos[[#This Row],[Diabetes]]=0,"No","Si")</f>
        <v>No</v>
      </c>
      <c r="Q7657">
        <v>0</v>
      </c>
      <c r="R7657">
        <f>TablaDatos[[#This Row],[Aux2]]/10000000000000</f>
        <v>2331.94016985703</v>
      </c>
      <c r="S7657" s="1">
        <v>2.33194016985703E+16</v>
      </c>
      <c r="T7657" s="7">
        <f>TablaDatos[[#This Row],[Aux3]]/100000000000000</f>
        <v>254.98865244699999</v>
      </c>
      <c r="U7657" s="1">
        <v>2.54988652447E+16</v>
      </c>
      <c r="V7657">
        <v>155.9</v>
      </c>
      <c r="W7657">
        <v>91.6</v>
      </c>
    </row>
    <row r="7658" spans="1:23">
      <c r="A7658">
        <v>2018</v>
      </c>
      <c r="B7658">
        <v>60</v>
      </c>
      <c r="C7658" t="s">
        <v>16</v>
      </c>
      <c r="D7658" t="s">
        <v>34</v>
      </c>
      <c r="E7658" t="s">
        <v>21</v>
      </c>
      <c r="F7658" t="s">
        <v>35</v>
      </c>
      <c r="G7658" t="s">
        <v>28</v>
      </c>
      <c r="H7658" s="3">
        <v>11904.27</v>
      </c>
      <c r="I7658" t="s">
        <v>21</v>
      </c>
      <c r="J7658" t="s">
        <v>21</v>
      </c>
      <c r="K76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28.4578438851971</v>
      </c>
      <c r="L7658" s="6">
        <f>TablaDatos[[#This Row],[IMC_raw]]/1000000000000000</f>
        <v>28.4578438851971</v>
      </c>
      <c r="M7658" s="2">
        <v>2.84578438851971E+16</v>
      </c>
      <c r="N76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8" s="13">
        <f t="shared" si="119"/>
        <v>7657</v>
      </c>
      <c r="P7658" s="2" t="str">
        <f>IF(TablaDatos[[#This Row],[Diabetes]]=0,"No","Si")</f>
        <v>Si</v>
      </c>
      <c r="Q7658">
        <v>1</v>
      </c>
      <c r="R7658">
        <f>TablaDatos[[#This Row],[Aux2]]/10000000000000</f>
        <v>2454.1828881576098</v>
      </c>
      <c r="S7658" s="1">
        <v>2.45418288815761E+16</v>
      </c>
      <c r="T7658" s="7">
        <f>TablaDatos[[#This Row],[Aux3]]/100000000000000</f>
        <v>247.25805692433801</v>
      </c>
      <c r="U7658" s="1">
        <v>2.47258056924338E+16</v>
      </c>
      <c r="V7658">
        <v>166.3</v>
      </c>
      <c r="W7658">
        <v>99.2</v>
      </c>
    </row>
    <row r="7659" spans="1:23">
      <c r="A7659">
        <v>2018</v>
      </c>
      <c r="B7659">
        <v>54</v>
      </c>
      <c r="C7659" t="s">
        <v>16</v>
      </c>
      <c r="D7659" t="s">
        <v>26</v>
      </c>
      <c r="E7659" t="s">
        <v>19</v>
      </c>
      <c r="F7659" t="s">
        <v>19</v>
      </c>
      <c r="G7659" t="s">
        <v>20</v>
      </c>
      <c r="H7659" s="3">
        <v>30900.62</v>
      </c>
      <c r="I7659" t="s">
        <v>21</v>
      </c>
      <c r="J7659" t="s">
        <v>19</v>
      </c>
      <c r="K76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28.406193733104001</v>
      </c>
      <c r="L7659" s="5">
        <f>TablaDatos[[#This Row],[IMC_raw]]/1000000000000000</f>
        <v>2.8406193733104002</v>
      </c>
      <c r="M7659" s="2">
        <v>2840619373310400</v>
      </c>
      <c r="N76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59" s="13">
        <f t="shared" si="119"/>
        <v>7658</v>
      </c>
      <c r="P7659" s="2" t="str">
        <f>IF(TablaDatos[[#This Row],[Diabetes]]=0,"No","Si")</f>
        <v>No</v>
      </c>
      <c r="Q7659">
        <v>0</v>
      </c>
      <c r="R7659">
        <f>TablaDatos[[#This Row],[Aux2]]/10000000000000</f>
        <v>2187.0933249397799</v>
      </c>
      <c r="S7659" s="1">
        <v>2.18709332493978E+16</v>
      </c>
      <c r="T7659" s="7">
        <f>TablaDatos[[#This Row],[Aux3]]/100000000000000</f>
        <v>209.633198432738</v>
      </c>
      <c r="U7659" s="1">
        <v>2.09633198432738E+16</v>
      </c>
      <c r="V7659">
        <v>151.5</v>
      </c>
      <c r="W7659">
        <v>92.2</v>
      </c>
    </row>
    <row r="7660" spans="1:23">
      <c r="A7660">
        <v>2018</v>
      </c>
      <c r="B7660">
        <v>44</v>
      </c>
      <c r="C7660" t="s">
        <v>16</v>
      </c>
      <c r="D7660" t="s">
        <v>27</v>
      </c>
      <c r="E7660" t="s">
        <v>19</v>
      </c>
      <c r="F7660" t="s">
        <v>40</v>
      </c>
      <c r="G7660" t="s">
        <v>39</v>
      </c>
      <c r="H7660" s="3">
        <v>25582.84</v>
      </c>
      <c r="I7660" t="s">
        <v>19</v>
      </c>
      <c r="J7660" t="s">
        <v>19</v>
      </c>
      <c r="K76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28.360055327435298</v>
      </c>
      <c r="L7660" s="6">
        <f>TablaDatos[[#This Row],[IMC_raw]]/1000000000000000</f>
        <v>2.8360055327435298</v>
      </c>
      <c r="M7660" s="2">
        <v>2836005532743530</v>
      </c>
      <c r="N76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0" s="13">
        <f t="shared" si="119"/>
        <v>7659</v>
      </c>
      <c r="P7660" s="2" t="str">
        <f>IF(TablaDatos[[#This Row],[Diabetes]]=0,"No","Si")</f>
        <v>No</v>
      </c>
      <c r="Q7660">
        <v>0</v>
      </c>
      <c r="R7660">
        <f>TablaDatos[[#This Row],[Aux2]]/10000000000000</f>
        <v>2066.6607611719801</v>
      </c>
      <c r="S7660" s="1">
        <v>2.06666076117198E+16</v>
      </c>
      <c r="T7660" s="7">
        <f>TablaDatos[[#This Row],[Aux3]]/100000000000000</f>
        <v>191.12876710497201</v>
      </c>
      <c r="U7660" s="1">
        <v>1.91128767104972E+16</v>
      </c>
      <c r="V7660">
        <v>145.9</v>
      </c>
      <c r="W7660">
        <v>94.9</v>
      </c>
    </row>
    <row r="7661" spans="1:23">
      <c r="A7661">
        <v>2018</v>
      </c>
      <c r="B7661">
        <v>50</v>
      </c>
      <c r="C7661" t="s">
        <v>16</v>
      </c>
      <c r="D7661" t="s">
        <v>72</v>
      </c>
      <c r="E7661" t="s">
        <v>18</v>
      </c>
      <c r="F7661" t="s">
        <v>35</v>
      </c>
      <c r="G7661" t="s">
        <v>20</v>
      </c>
      <c r="H7661" s="3">
        <v>23086.84</v>
      </c>
      <c r="I7661" t="s">
        <v>19</v>
      </c>
      <c r="J7661" t="s">
        <v>18</v>
      </c>
      <c r="K76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28.354313061412199</v>
      </c>
      <c r="L7661" s="5">
        <f>TablaDatos[[#This Row],[IMC_raw]]/1000000000000000</f>
        <v>28.354313061412199</v>
      </c>
      <c r="M7661" s="2">
        <v>2.83543130614122E+16</v>
      </c>
      <c r="N76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1" s="13">
        <f t="shared" si="119"/>
        <v>7660</v>
      </c>
      <c r="P7661" s="2" t="str">
        <f>IF(TablaDatos[[#This Row],[Diabetes]]=0,"No","Si")</f>
        <v>No</v>
      </c>
      <c r="Q7661">
        <v>0</v>
      </c>
      <c r="R7661">
        <f>TablaDatos[[#This Row],[Aux2]]/10000000000000</f>
        <v>210.87368321542701</v>
      </c>
      <c r="S7661" s="1">
        <v>2108736832154270</v>
      </c>
      <c r="T7661" s="7">
        <f>TablaDatos[[#This Row],[Aux3]]/100000000000000</f>
        <v>213.345540589428</v>
      </c>
      <c r="U7661" s="1">
        <v>2.13345540589428E+16</v>
      </c>
      <c r="V7661">
        <v>142.4</v>
      </c>
      <c r="W7661">
        <v>91.3</v>
      </c>
    </row>
    <row r="7662" spans="1:23">
      <c r="A7662">
        <v>2018</v>
      </c>
      <c r="B7662">
        <v>61</v>
      </c>
      <c r="C7662" t="s">
        <v>23</v>
      </c>
      <c r="D7662" t="s">
        <v>29</v>
      </c>
      <c r="E7662" t="s">
        <v>18</v>
      </c>
      <c r="F7662" t="s">
        <v>24</v>
      </c>
      <c r="G7662" t="s">
        <v>28</v>
      </c>
      <c r="H7662" s="3">
        <v>9634.9</v>
      </c>
      <c r="I7662" t="s">
        <v>19</v>
      </c>
      <c r="J7662" t="s">
        <v>22</v>
      </c>
      <c r="K76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28.341608319816899</v>
      </c>
      <c r="L7662" s="6">
        <f>TablaDatos[[#This Row],[IMC_raw]]/1000000000000000</f>
        <v>28.341608319816899</v>
      </c>
      <c r="M7662" s="2">
        <v>2.83416083198169E+16</v>
      </c>
      <c r="N76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2" s="13">
        <f t="shared" si="119"/>
        <v>7661</v>
      </c>
      <c r="P7662" s="2" t="str">
        <f>IF(TablaDatos[[#This Row],[Diabetes]]=0,"No","Si")</f>
        <v>No</v>
      </c>
      <c r="Q7662">
        <v>0</v>
      </c>
      <c r="R7662">
        <f>TablaDatos[[#This Row],[Aux2]]/10000000000000</f>
        <v>202.76765765139999</v>
      </c>
      <c r="S7662" s="1">
        <v>2027676576514000</v>
      </c>
      <c r="T7662" s="7">
        <f>TablaDatos[[#This Row],[Aux3]]/100000000000000</f>
        <v>220.270425272072</v>
      </c>
      <c r="U7662" s="1">
        <v>2.20270425272072E+16</v>
      </c>
      <c r="V7662">
        <v>144.6</v>
      </c>
      <c r="W7662">
        <v>92</v>
      </c>
    </row>
    <row r="7663" spans="1:23">
      <c r="A7663">
        <v>2018</v>
      </c>
      <c r="B7663">
        <v>55</v>
      </c>
      <c r="C7663" t="s">
        <v>23</v>
      </c>
      <c r="D7663" t="s">
        <v>29</v>
      </c>
      <c r="E7663" t="s">
        <v>18</v>
      </c>
      <c r="F7663" t="s">
        <v>19</v>
      </c>
      <c r="G7663" t="s">
        <v>28</v>
      </c>
      <c r="H7663" s="3">
        <v>17826.14</v>
      </c>
      <c r="I7663" t="s">
        <v>21</v>
      </c>
      <c r="J7663" t="s">
        <v>19</v>
      </c>
      <c r="K76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28.340304611288502</v>
      </c>
      <c r="L7663" s="6">
        <f>TablaDatos[[#This Row],[IMC_raw]]/1000000000000000</f>
        <v>2.83403046112885</v>
      </c>
      <c r="M7663" s="2">
        <v>2834030461128850</v>
      </c>
      <c r="N76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3" s="13">
        <f t="shared" si="119"/>
        <v>7662</v>
      </c>
      <c r="P7663" s="2" t="str">
        <f>IF(TablaDatos[[#This Row],[Diabetes]]=0,"No","Si")</f>
        <v>No</v>
      </c>
      <c r="Q7663">
        <v>0</v>
      </c>
      <c r="R7663">
        <f>TablaDatos[[#This Row],[Aux2]]/10000000000000</f>
        <v>1999.3356059697301</v>
      </c>
      <c r="S7663" s="1">
        <v>1.99933560596973E+16</v>
      </c>
      <c r="T7663" s="7">
        <f>TablaDatos[[#This Row],[Aux3]]/100000000000000</f>
        <v>202.996046699978</v>
      </c>
      <c r="U7663" s="1">
        <v>2.02996046699978E+16</v>
      </c>
      <c r="V7663">
        <v>147.4</v>
      </c>
      <c r="W7663">
        <v>97.1</v>
      </c>
    </row>
    <row r="7664" spans="1:23">
      <c r="A7664">
        <v>2018</v>
      </c>
      <c r="B7664">
        <v>62</v>
      </c>
      <c r="C7664" t="s">
        <v>23</v>
      </c>
      <c r="D7664" t="s">
        <v>73</v>
      </c>
      <c r="E7664" t="s">
        <v>18</v>
      </c>
      <c r="F7664" t="s">
        <v>19</v>
      </c>
      <c r="G7664" t="s">
        <v>28</v>
      </c>
      <c r="H7664" s="3">
        <v>24961.22</v>
      </c>
      <c r="I7664" t="s">
        <v>19</v>
      </c>
      <c r="J7664" t="s">
        <v>22</v>
      </c>
      <c r="K76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28.3266712687339</v>
      </c>
      <c r="L7664" s="5">
        <f>TablaDatos[[#This Row],[IMC_raw]]/1000000000000000</f>
        <v>28.3266712687339</v>
      </c>
      <c r="M7664" s="2">
        <v>2.83266712687339E+16</v>
      </c>
      <c r="N76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4" s="13">
        <f t="shared" si="119"/>
        <v>7663</v>
      </c>
      <c r="P7664" s="2" t="str">
        <f>IF(TablaDatos[[#This Row],[Diabetes]]=0,"No","Si")</f>
        <v>No</v>
      </c>
      <c r="Q7664">
        <v>0</v>
      </c>
      <c r="R7664">
        <f>TablaDatos[[#This Row],[Aux2]]/10000000000000</f>
        <v>2133.0038856840802</v>
      </c>
      <c r="S7664" s="1">
        <v>2.13300388568408E+16</v>
      </c>
      <c r="T7664" s="7">
        <f>TablaDatos[[#This Row],[Aux3]]/100000000000000</f>
        <v>20.981838530114999</v>
      </c>
      <c r="U7664" s="1">
        <v>2098183853011500</v>
      </c>
      <c r="V7664">
        <v>150.9</v>
      </c>
      <c r="W7664">
        <v>96.5</v>
      </c>
    </row>
    <row r="7665" spans="1:23">
      <c r="A7665">
        <v>2018</v>
      </c>
      <c r="B7665">
        <v>41</v>
      </c>
      <c r="C7665" t="s">
        <v>23</v>
      </c>
      <c r="D7665" t="s">
        <v>34</v>
      </c>
      <c r="E7665" t="s">
        <v>18</v>
      </c>
      <c r="F7665" t="s">
        <v>19</v>
      </c>
      <c r="G7665" t="s">
        <v>39</v>
      </c>
      <c r="H7665" s="3">
        <v>45180.1</v>
      </c>
      <c r="I7665" t="s">
        <v>19</v>
      </c>
      <c r="J7665" t="s">
        <v>21</v>
      </c>
      <c r="K76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28.284490502465498</v>
      </c>
      <c r="L7665" s="5">
        <f>TablaDatos[[#This Row],[IMC_raw]]/1000000000000000</f>
        <v>28.284490502465498</v>
      </c>
      <c r="M7665" s="2">
        <v>2.82844905024655E+16</v>
      </c>
      <c r="N76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5" s="13">
        <f t="shared" si="119"/>
        <v>7664</v>
      </c>
      <c r="P7665" s="2" t="str">
        <f>IF(TablaDatos[[#This Row],[Diabetes]]=0,"No","Si")</f>
        <v>No</v>
      </c>
      <c r="Q7665">
        <v>0</v>
      </c>
      <c r="R7665">
        <f>TablaDatos[[#This Row],[Aux2]]/10000000000000</f>
        <v>224.37106740961701</v>
      </c>
      <c r="S7665" s="1">
        <v>2243710674096170</v>
      </c>
      <c r="T7665" s="7">
        <f>TablaDatos[[#This Row],[Aux3]]/100000000000000</f>
        <v>253.31549464969601</v>
      </c>
      <c r="U7665" s="1">
        <v>2.53315494649696E+16</v>
      </c>
      <c r="V7665">
        <v>150.80000000000001</v>
      </c>
      <c r="W7665">
        <v>88.5</v>
      </c>
    </row>
    <row r="7666" spans="1:23">
      <c r="A7666">
        <v>2018</v>
      </c>
      <c r="B7666">
        <v>69</v>
      </c>
      <c r="C7666" t="s">
        <v>23</v>
      </c>
      <c r="D7666" t="s">
        <v>72</v>
      </c>
      <c r="E7666" t="s">
        <v>19</v>
      </c>
      <c r="F7666" t="s">
        <v>19</v>
      </c>
      <c r="G7666" t="s">
        <v>25</v>
      </c>
      <c r="H7666" s="3">
        <v>10034.35</v>
      </c>
      <c r="I7666" t="s">
        <v>19</v>
      </c>
      <c r="J7666" t="s">
        <v>22</v>
      </c>
      <c r="K76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28.268318653641899</v>
      </c>
      <c r="L7666" s="6">
        <f>TablaDatos[[#This Row],[IMC_raw]]/100000000000000</f>
        <v>28.268318653641899</v>
      </c>
      <c r="M7666" s="2">
        <v>2826831865364190</v>
      </c>
      <c r="N76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6" s="13">
        <f t="shared" si="119"/>
        <v>7665</v>
      </c>
      <c r="P7666" s="2" t="str">
        <f>IF(TablaDatos[[#This Row],[Diabetes]]=0,"No","Si")</f>
        <v>No</v>
      </c>
      <c r="Q7666">
        <v>0</v>
      </c>
      <c r="R7666">
        <f>TablaDatos[[#This Row],[Aux2]]/10000000000000</f>
        <v>2173.0547307657098</v>
      </c>
      <c r="S7666" s="1">
        <v>2.17305473076571E+16</v>
      </c>
      <c r="T7666" s="7">
        <f>TablaDatos[[#This Row],[Aux3]]/100000000000000</f>
        <v>236.29637383747101</v>
      </c>
      <c r="U7666" s="1">
        <v>2.36296373837471E+16</v>
      </c>
      <c r="V7666">
        <v>160.1</v>
      </c>
      <c r="W7666">
        <v>96.7</v>
      </c>
    </row>
    <row r="7667" spans="1:23">
      <c r="A7667">
        <v>2018</v>
      </c>
      <c r="B7667">
        <v>61</v>
      </c>
      <c r="C7667" t="s">
        <v>23</v>
      </c>
      <c r="D7667" t="s">
        <v>27</v>
      </c>
      <c r="E7667" t="s">
        <v>18</v>
      </c>
      <c r="F7667" t="s">
        <v>19</v>
      </c>
      <c r="G7667" t="s">
        <v>28</v>
      </c>
      <c r="H7667" s="3">
        <v>21514.04</v>
      </c>
      <c r="I7667" t="s">
        <v>19</v>
      </c>
      <c r="J7667" t="s">
        <v>22</v>
      </c>
      <c r="K76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28.2348007932532</v>
      </c>
      <c r="L7667" s="6">
        <f>TablaDatos[[#This Row],[IMC_raw]]/1000000000000000</f>
        <v>28.2348007932532</v>
      </c>
      <c r="M7667" s="2">
        <v>2.82348007932532E+16</v>
      </c>
      <c r="N76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7" s="13">
        <f t="shared" si="119"/>
        <v>7666</v>
      </c>
      <c r="P7667" s="2" t="str">
        <f>IF(TablaDatos[[#This Row],[Diabetes]]=0,"No","Si")</f>
        <v>No</v>
      </c>
      <c r="Q7667">
        <v>0</v>
      </c>
      <c r="R7667">
        <f>TablaDatos[[#This Row],[Aux2]]/10000000000000</f>
        <v>238.54743325911201</v>
      </c>
      <c r="S7667" s="1">
        <v>2385474332591120</v>
      </c>
      <c r="T7667" s="7">
        <f>TablaDatos[[#This Row],[Aux3]]/100000000000000</f>
        <v>217.05015364833</v>
      </c>
      <c r="U7667" s="1">
        <v>2.1705015364833E+16</v>
      </c>
      <c r="V7667">
        <v>143.1</v>
      </c>
      <c r="W7667">
        <v>91.5</v>
      </c>
    </row>
    <row r="7668" spans="1:23">
      <c r="A7668">
        <v>2018</v>
      </c>
      <c r="B7668">
        <v>50</v>
      </c>
      <c r="C7668" t="s">
        <v>23</v>
      </c>
      <c r="D7668" t="s">
        <v>74</v>
      </c>
      <c r="E7668" t="s">
        <v>19</v>
      </c>
      <c r="F7668" t="s">
        <v>19</v>
      </c>
      <c r="G7668" t="s">
        <v>20</v>
      </c>
      <c r="H7668" s="3">
        <v>17232.79</v>
      </c>
      <c r="I7668" t="s">
        <v>19</v>
      </c>
      <c r="J7668" t="s">
        <v>18</v>
      </c>
      <c r="K76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28.191806112508999</v>
      </c>
      <c r="L7668" s="6">
        <f>TablaDatos[[#This Row],[IMC_raw]]/1000000000000000</f>
        <v>28.191806112508999</v>
      </c>
      <c r="M7668" s="2">
        <v>2.8191806112509E+16</v>
      </c>
      <c r="N76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8" s="13">
        <f t="shared" si="119"/>
        <v>7667</v>
      </c>
      <c r="P7668" s="2" t="str">
        <f>IF(TablaDatos[[#This Row],[Diabetes]]=0,"No","Si")</f>
        <v>No</v>
      </c>
      <c r="Q7668">
        <v>0</v>
      </c>
      <c r="R7668">
        <f>TablaDatos[[#This Row],[Aux2]]/10000000000000</f>
        <v>1899.8268346662201</v>
      </c>
      <c r="S7668" s="1">
        <v>1.89982683466622E+16</v>
      </c>
      <c r="T7668" s="7">
        <f>TablaDatos[[#This Row],[Aux3]]/100000000000000</f>
        <v>214.93824755058401</v>
      </c>
      <c r="U7668" s="1">
        <v>2.14938247550584E+16</v>
      </c>
      <c r="V7668">
        <v>142.9</v>
      </c>
      <c r="W7668">
        <v>85.4</v>
      </c>
    </row>
    <row r="7669" spans="1:23">
      <c r="A7669">
        <v>2018</v>
      </c>
      <c r="B7669">
        <v>61</v>
      </c>
      <c r="C7669" t="s">
        <v>23</v>
      </c>
      <c r="D7669" t="s">
        <v>29</v>
      </c>
      <c r="E7669" t="s">
        <v>18</v>
      </c>
      <c r="F7669" t="s">
        <v>19</v>
      </c>
      <c r="G7669" t="s">
        <v>28</v>
      </c>
      <c r="H7669" s="3">
        <v>6955.38</v>
      </c>
      <c r="I7669" t="s">
        <v>19</v>
      </c>
      <c r="J7669" t="s">
        <v>22</v>
      </c>
      <c r="K76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28.157894011287599</v>
      </c>
      <c r="L7669" s="6">
        <f>TablaDatos[[#This Row],[IMC_raw]]/1000000000000000</f>
        <v>28.157894011287599</v>
      </c>
      <c r="M7669" s="2">
        <v>2.81578940112876E+16</v>
      </c>
      <c r="N76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69" s="13">
        <f t="shared" si="119"/>
        <v>7668</v>
      </c>
      <c r="P7669" s="2" t="str">
        <f>IF(TablaDatos[[#This Row],[Diabetes]]=0,"No","Si")</f>
        <v>No</v>
      </c>
      <c r="Q7669">
        <v>0</v>
      </c>
      <c r="R7669">
        <f>TablaDatos[[#This Row],[Aux2]]/10000000000000</f>
        <v>185.302767310722</v>
      </c>
      <c r="S7669" s="1">
        <v>1853027673107220</v>
      </c>
      <c r="T7669" s="7">
        <f>TablaDatos[[#This Row],[Aux3]]/100000000000000</f>
        <v>19.593185876687901</v>
      </c>
      <c r="U7669" s="1">
        <v>1959318587668790</v>
      </c>
      <c r="V7669">
        <v>140.69999999999999</v>
      </c>
      <c r="W7669">
        <v>94.1</v>
      </c>
    </row>
    <row r="7670" spans="1:23">
      <c r="A7670">
        <v>2018</v>
      </c>
      <c r="B7670">
        <v>55</v>
      </c>
      <c r="C7670" t="s">
        <v>23</v>
      </c>
      <c r="D7670" t="s">
        <v>34</v>
      </c>
      <c r="E7670" t="s">
        <v>18</v>
      </c>
      <c r="F7670" t="s">
        <v>19</v>
      </c>
      <c r="G7670" t="s">
        <v>28</v>
      </c>
      <c r="H7670" s="3">
        <v>19779.77</v>
      </c>
      <c r="I7670" t="s">
        <v>19</v>
      </c>
      <c r="J7670" t="s">
        <v>22</v>
      </c>
      <c r="K76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28.156091253848601</v>
      </c>
      <c r="L7670" s="6">
        <f>TablaDatos[[#This Row],[IMC_raw]]/1000000000000000</f>
        <v>28.156091253848601</v>
      </c>
      <c r="M7670" s="2">
        <v>2.81560912538486E+16</v>
      </c>
      <c r="N76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0" s="13">
        <f t="shared" si="119"/>
        <v>7669</v>
      </c>
      <c r="P7670" s="2" t="str">
        <f>IF(TablaDatos[[#This Row],[Diabetes]]=0,"No","Si")</f>
        <v>No</v>
      </c>
      <c r="Q7670">
        <v>0</v>
      </c>
      <c r="R7670">
        <f>TablaDatos[[#This Row],[Aux2]]/10000000000000</f>
        <v>1870.1637398733101</v>
      </c>
      <c r="S7670" s="1">
        <v>1.87016373987331E+16</v>
      </c>
      <c r="T7670" s="7">
        <f>TablaDatos[[#This Row],[Aux3]]/100000000000000</f>
        <v>22.7073135225219</v>
      </c>
      <c r="U7670" s="1">
        <v>2270731352252190</v>
      </c>
      <c r="V7670">
        <v>155.80000000000001</v>
      </c>
      <c r="W7670">
        <v>88.3</v>
      </c>
    </row>
    <row r="7671" spans="1:23">
      <c r="A7671">
        <v>2018</v>
      </c>
      <c r="B7671">
        <v>62</v>
      </c>
      <c r="C7671" t="s">
        <v>23</v>
      </c>
      <c r="D7671" t="s">
        <v>29</v>
      </c>
      <c r="E7671" t="s">
        <v>18</v>
      </c>
      <c r="F7671" t="s">
        <v>35</v>
      </c>
      <c r="G7671" t="s">
        <v>28</v>
      </c>
      <c r="H7671" s="3">
        <v>13252.35</v>
      </c>
      <c r="I7671" t="s">
        <v>21</v>
      </c>
      <c r="J7671" t="s">
        <v>22</v>
      </c>
      <c r="K76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28.151788961151702</v>
      </c>
      <c r="L7671" s="6">
        <f>TablaDatos[[#This Row],[IMC_raw]]/1000000000000000</f>
        <v>2.81517889611517</v>
      </c>
      <c r="M7671" s="2">
        <v>2815178896115170</v>
      </c>
      <c r="N76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1" s="13">
        <f t="shared" si="119"/>
        <v>7670</v>
      </c>
      <c r="P7671" s="2" t="str">
        <f>IF(TablaDatos[[#This Row],[Diabetes]]=0,"No","Si")</f>
        <v>No</v>
      </c>
      <c r="Q7671">
        <v>0</v>
      </c>
      <c r="R7671">
        <f>TablaDatos[[#This Row],[Aux2]]/10000000000000</f>
        <v>2230.3618397627401</v>
      </c>
      <c r="S7671" s="1">
        <v>2.23036183976274E+16</v>
      </c>
      <c r="T7671" s="7">
        <f>TablaDatos[[#This Row],[Aux3]]/100000000000000</f>
        <v>218.531213772444</v>
      </c>
      <c r="U7671" s="1">
        <v>2.18531213772444E+16</v>
      </c>
      <c r="V7671">
        <v>152.9</v>
      </c>
      <c r="W7671">
        <v>93.2</v>
      </c>
    </row>
    <row r="7672" spans="1:23">
      <c r="A7672">
        <v>2018</v>
      </c>
      <c r="B7672">
        <v>54</v>
      </c>
      <c r="C7672" t="s">
        <v>16</v>
      </c>
      <c r="D7672" t="s">
        <v>36</v>
      </c>
      <c r="E7672" t="s">
        <v>18</v>
      </c>
      <c r="F7672" t="s">
        <v>35</v>
      </c>
      <c r="G7672" t="s">
        <v>20</v>
      </c>
      <c r="H7672" s="3">
        <v>12416.14</v>
      </c>
      <c r="I7672" t="s">
        <v>19</v>
      </c>
      <c r="J7672" t="s">
        <v>19</v>
      </c>
      <c r="K76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28.118656748739902</v>
      </c>
      <c r="L7672" s="6">
        <f>TablaDatos[[#This Row],[IMC_raw]]/1000000000000000</f>
        <v>28.118656748739902</v>
      </c>
      <c r="M7672" s="2">
        <v>2.81186567487399E+16</v>
      </c>
      <c r="N76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2" s="13">
        <f t="shared" si="119"/>
        <v>7671</v>
      </c>
      <c r="P7672" s="2" t="str">
        <f>IF(TablaDatos[[#This Row],[Diabetes]]=0,"No","Si")</f>
        <v>No</v>
      </c>
      <c r="Q7672">
        <v>0</v>
      </c>
      <c r="R7672">
        <f>TablaDatos[[#This Row],[Aux2]]/10000000000000</f>
        <v>2005.93897613384</v>
      </c>
      <c r="S7672" s="1">
        <v>2.00593897613384E+16</v>
      </c>
      <c r="T7672" s="7">
        <f>TablaDatos[[#This Row],[Aux3]]/100000000000000</f>
        <v>220.054118004</v>
      </c>
      <c r="U7672" s="1">
        <v>2.20054118004E+16</v>
      </c>
      <c r="V7672">
        <v>148.19999999999999</v>
      </c>
      <c r="W7672">
        <v>85.1</v>
      </c>
    </row>
    <row r="7673" spans="1:23">
      <c r="A7673">
        <v>2018</v>
      </c>
      <c r="B7673">
        <v>50</v>
      </c>
      <c r="C7673" t="s">
        <v>23</v>
      </c>
      <c r="D7673" t="s">
        <v>17</v>
      </c>
      <c r="E7673" t="s">
        <v>18</v>
      </c>
      <c r="F7673" t="s">
        <v>40</v>
      </c>
      <c r="G7673" t="s">
        <v>20</v>
      </c>
      <c r="H7673" s="3">
        <v>24898.32</v>
      </c>
      <c r="I7673" t="s">
        <v>19</v>
      </c>
      <c r="J7673" t="s">
        <v>18</v>
      </c>
      <c r="K76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28.090846915225601</v>
      </c>
      <c r="L7673" s="5">
        <f>TablaDatos[[#This Row],[IMC_raw]]/1000000000000000</f>
        <v>2.80908469152256</v>
      </c>
      <c r="M7673" s="2">
        <v>2809084691522560</v>
      </c>
      <c r="N76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3" s="13">
        <f t="shared" si="119"/>
        <v>7672</v>
      </c>
      <c r="P7673" s="2" t="str">
        <f>IF(TablaDatos[[#This Row],[Diabetes]]=0,"No","Si")</f>
        <v>No</v>
      </c>
      <c r="Q7673">
        <v>0</v>
      </c>
      <c r="R7673">
        <f>TablaDatos[[#This Row],[Aux2]]/10000000000000</f>
        <v>1876.3515251721601</v>
      </c>
      <c r="S7673" s="1">
        <v>1.87635152517216E+16</v>
      </c>
      <c r="T7673" s="7">
        <f>TablaDatos[[#This Row],[Aux3]]/100000000000000</f>
        <v>2.0722952844738902</v>
      </c>
      <c r="U7673" s="1">
        <v>207229528447389</v>
      </c>
      <c r="V7673">
        <v>135.19999999999999</v>
      </c>
      <c r="W7673">
        <v>86.6</v>
      </c>
    </row>
    <row r="7674" spans="1:23">
      <c r="A7674">
        <v>2018</v>
      </c>
      <c r="B7674">
        <v>63</v>
      </c>
      <c r="C7674" t="s">
        <v>23</v>
      </c>
      <c r="D7674" t="s">
        <v>34</v>
      </c>
      <c r="E7674" t="s">
        <v>18</v>
      </c>
      <c r="F7674" t="s">
        <v>35</v>
      </c>
      <c r="G7674" t="s">
        <v>28</v>
      </c>
      <c r="H7674" s="3">
        <v>17300.09</v>
      </c>
      <c r="I7674" t="s">
        <v>18</v>
      </c>
      <c r="J7674" t="s">
        <v>22</v>
      </c>
      <c r="K76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28.0476729125864</v>
      </c>
      <c r="L7674" s="6">
        <f>TablaDatos[[#This Row],[IMC_raw]]/1000000000000000</f>
        <v>2.8047672912586399</v>
      </c>
      <c r="M7674" s="2">
        <v>2804767291258640</v>
      </c>
      <c r="N76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4" s="13">
        <f t="shared" si="119"/>
        <v>7673</v>
      </c>
      <c r="P7674" s="2" t="str">
        <f>IF(TablaDatos[[#This Row],[Diabetes]]=0,"No","Si")</f>
        <v>No</v>
      </c>
      <c r="Q7674">
        <v>0</v>
      </c>
      <c r="R7674">
        <f>TablaDatos[[#This Row],[Aux2]]/10000000000000</f>
        <v>2030.82314331835</v>
      </c>
      <c r="S7674" s="1">
        <v>2.03082314331835E+16</v>
      </c>
      <c r="T7674" s="7">
        <f>TablaDatos[[#This Row],[Aux3]]/100000000000000</f>
        <v>1.90361688774291</v>
      </c>
      <c r="U7674" s="1">
        <v>190361688774291</v>
      </c>
      <c r="V7674">
        <v>147.30000000000001</v>
      </c>
      <c r="W7674">
        <v>93.7</v>
      </c>
    </row>
    <row r="7675" spans="1:23">
      <c r="A7675">
        <v>2018</v>
      </c>
      <c r="B7675">
        <v>63</v>
      </c>
      <c r="C7675" t="s">
        <v>23</v>
      </c>
      <c r="D7675" t="s">
        <v>72</v>
      </c>
      <c r="E7675" t="s">
        <v>18</v>
      </c>
      <c r="F7675" t="s">
        <v>24</v>
      </c>
      <c r="G7675" t="s">
        <v>28</v>
      </c>
      <c r="H7675" s="3">
        <v>8914.69</v>
      </c>
      <c r="I7675" t="s">
        <v>21</v>
      </c>
      <c r="J7675" t="s">
        <v>22</v>
      </c>
      <c r="K76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27.973509192435301</v>
      </c>
      <c r="L7675" s="6">
        <f>TablaDatos[[#This Row],[IMC_raw]]/1000000000000000</f>
        <v>27.973509192435301</v>
      </c>
      <c r="M7675" s="2">
        <v>2.79735091924353E+16</v>
      </c>
      <c r="N76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5" s="13">
        <f t="shared" si="119"/>
        <v>7674</v>
      </c>
      <c r="P7675" s="2" t="str">
        <f>IF(TablaDatos[[#This Row],[Diabetes]]=0,"No","Si")</f>
        <v>No</v>
      </c>
      <c r="Q7675">
        <v>0</v>
      </c>
      <c r="R7675">
        <f>TablaDatos[[#This Row],[Aux2]]/10000000000000</f>
        <v>2143.92349092725</v>
      </c>
      <c r="S7675" s="1">
        <v>2.14392349092725E+16</v>
      </c>
      <c r="T7675" s="7">
        <f>TablaDatos[[#This Row],[Aux3]]/100000000000000</f>
        <v>22.540622476194201</v>
      </c>
      <c r="U7675" s="1">
        <v>2254062247619420</v>
      </c>
      <c r="V7675">
        <v>158.30000000000001</v>
      </c>
      <c r="W7675">
        <v>92.5</v>
      </c>
    </row>
    <row r="7676" spans="1:23">
      <c r="A7676">
        <v>2018</v>
      </c>
      <c r="B7676">
        <v>50</v>
      </c>
      <c r="C7676" t="s">
        <v>23</v>
      </c>
      <c r="D7676" t="s">
        <v>17</v>
      </c>
      <c r="E7676" t="s">
        <v>18</v>
      </c>
      <c r="F7676" t="s">
        <v>24</v>
      </c>
      <c r="G7676" t="s">
        <v>20</v>
      </c>
      <c r="H7676" s="3">
        <v>14989.74</v>
      </c>
      <c r="I7676" t="s">
        <v>21</v>
      </c>
      <c r="J7676" t="s">
        <v>18</v>
      </c>
      <c r="K76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27.964165187804603</v>
      </c>
      <c r="L7676" s="6">
        <f>TablaDatos[[#This Row],[IMC_raw]]/1000000000000000</f>
        <v>2.7964165187804602</v>
      </c>
      <c r="M7676" s="2">
        <v>2796416518780460</v>
      </c>
      <c r="N76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6" s="13">
        <f t="shared" si="119"/>
        <v>7675</v>
      </c>
      <c r="P7676" s="2" t="str">
        <f>IF(TablaDatos[[#This Row],[Diabetes]]=0,"No","Si")</f>
        <v>No</v>
      </c>
      <c r="Q7676">
        <v>0</v>
      </c>
      <c r="R7676">
        <f>TablaDatos[[#This Row],[Aux2]]/10000000000000</f>
        <v>2111.3911294142699</v>
      </c>
      <c r="S7676" s="1">
        <v>2.11139112941427E+16</v>
      </c>
      <c r="T7676" s="7">
        <f>TablaDatos[[#This Row],[Aux3]]/100000000000000</f>
        <v>227.35388076273401</v>
      </c>
      <c r="U7676" s="1">
        <v>2.27353880762734E+16</v>
      </c>
      <c r="V7676">
        <v>131.1</v>
      </c>
      <c r="W7676">
        <v>88.9</v>
      </c>
    </row>
    <row r="7677" spans="1:23">
      <c r="A7677">
        <v>2018</v>
      </c>
      <c r="B7677">
        <v>60</v>
      </c>
      <c r="C7677" t="s">
        <v>16</v>
      </c>
      <c r="D7677" t="s">
        <v>17</v>
      </c>
      <c r="E7677" t="s">
        <v>21</v>
      </c>
      <c r="F7677" t="s">
        <v>24</v>
      </c>
      <c r="G7677" t="s">
        <v>28</v>
      </c>
      <c r="H7677" s="3">
        <v>27158.54</v>
      </c>
      <c r="I7677" t="s">
        <v>21</v>
      </c>
      <c r="J7677" t="s">
        <v>18</v>
      </c>
      <c r="K76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27.896574467455402</v>
      </c>
      <c r="L7677" s="6">
        <f>TablaDatos[[#This Row],[IMC_raw]]/1000000000000000</f>
        <v>27.896574467455402</v>
      </c>
      <c r="M7677" s="2">
        <v>2.78965744674554E+16</v>
      </c>
      <c r="N76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7" s="13">
        <f t="shared" si="119"/>
        <v>7676</v>
      </c>
      <c r="P7677" s="2" t="str">
        <f>IF(TablaDatos[[#This Row],[Diabetes]]=0,"No","Si")</f>
        <v>No</v>
      </c>
      <c r="Q7677">
        <v>0</v>
      </c>
      <c r="R7677">
        <f>TablaDatos[[#This Row],[Aux2]]/10000000000000</f>
        <v>2104.8380548209202</v>
      </c>
      <c r="S7677" s="1">
        <v>2.10483805482092E+16</v>
      </c>
      <c r="T7677" s="7">
        <f>TablaDatos[[#This Row],[Aux3]]/100000000000000</f>
        <v>224.10956916101901</v>
      </c>
      <c r="U7677" s="1">
        <v>2.24109569161019E+16</v>
      </c>
      <c r="V7677">
        <v>157.1</v>
      </c>
      <c r="W7677">
        <v>93.3</v>
      </c>
    </row>
    <row r="7678" spans="1:23">
      <c r="A7678">
        <v>2018</v>
      </c>
      <c r="B7678">
        <v>57</v>
      </c>
      <c r="C7678" t="s">
        <v>16</v>
      </c>
      <c r="D7678" t="s">
        <v>29</v>
      </c>
      <c r="E7678" t="s">
        <v>19</v>
      </c>
      <c r="F7678" t="s">
        <v>35</v>
      </c>
      <c r="G7678" t="s">
        <v>28</v>
      </c>
      <c r="H7678" s="3">
        <v>26497.91</v>
      </c>
      <c r="I7678" t="s">
        <v>21</v>
      </c>
      <c r="J7678" t="s">
        <v>21</v>
      </c>
      <c r="K76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27.8823109270899</v>
      </c>
      <c r="L7678" s="6">
        <f>TablaDatos[[#This Row],[IMC_raw]]/1000000000000000</f>
        <v>27.8823109270899</v>
      </c>
      <c r="M7678" s="2">
        <v>2.78823109270899E+16</v>
      </c>
      <c r="N76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8" s="13">
        <f t="shared" si="119"/>
        <v>7677</v>
      </c>
      <c r="P7678" s="2" t="str">
        <f>IF(TablaDatos[[#This Row],[Diabetes]]=0,"No","Si")</f>
        <v>No</v>
      </c>
      <c r="Q7678">
        <v>0</v>
      </c>
      <c r="R7678">
        <f>TablaDatos[[#This Row],[Aux2]]/10000000000000</f>
        <v>2142.7443643116699</v>
      </c>
      <c r="S7678" s="1">
        <v>2.14274436431167E+16</v>
      </c>
      <c r="T7678" s="7">
        <f>TablaDatos[[#This Row],[Aux3]]/100000000000000</f>
        <v>217.28063468688799</v>
      </c>
      <c r="U7678" s="1">
        <v>2.17280634686888E+16</v>
      </c>
      <c r="V7678">
        <v>164.5</v>
      </c>
      <c r="W7678">
        <v>93.2</v>
      </c>
    </row>
    <row r="7679" spans="1:23">
      <c r="A7679">
        <v>2018</v>
      </c>
      <c r="B7679">
        <v>53</v>
      </c>
      <c r="C7679" t="s">
        <v>16</v>
      </c>
      <c r="D7679" t="s">
        <v>30</v>
      </c>
      <c r="E7679" t="s">
        <v>19</v>
      </c>
      <c r="F7679" t="s">
        <v>19</v>
      </c>
      <c r="G7679" t="s">
        <v>20</v>
      </c>
      <c r="H7679" s="3">
        <v>13569.57</v>
      </c>
      <c r="I7679" t="s">
        <v>19</v>
      </c>
      <c r="J7679" t="s">
        <v>22</v>
      </c>
      <c r="K76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27.8449772844493</v>
      </c>
      <c r="L7679" s="5">
        <f>TablaDatos[[#This Row],[IMC_raw]]/1000000000000000</f>
        <v>27.8449772844493</v>
      </c>
      <c r="M7679" s="2">
        <v>2.78449772844493E+16</v>
      </c>
      <c r="N76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79" s="13">
        <f t="shared" si="119"/>
        <v>7678</v>
      </c>
      <c r="P7679" s="2" t="str">
        <f>IF(TablaDatos[[#This Row],[Diabetes]]=0,"No","Si")</f>
        <v>No</v>
      </c>
      <c r="Q7679">
        <v>0</v>
      </c>
      <c r="R7679">
        <f>TablaDatos[[#This Row],[Aux2]]/10000000000000</f>
        <v>2031.46089289054</v>
      </c>
      <c r="S7679" s="1">
        <v>2.03146089289054E+16</v>
      </c>
      <c r="T7679" s="7">
        <f>TablaDatos[[#This Row],[Aux3]]/100000000000000</f>
        <v>22.4789628156846</v>
      </c>
      <c r="U7679" s="1">
        <v>2247896281568460</v>
      </c>
      <c r="V7679">
        <v>146.30000000000001</v>
      </c>
      <c r="W7679">
        <v>91.1</v>
      </c>
    </row>
    <row r="7680" spans="1:23">
      <c r="A7680">
        <v>2018</v>
      </c>
      <c r="B7680">
        <v>44</v>
      </c>
      <c r="C7680" t="s">
        <v>23</v>
      </c>
      <c r="D7680" t="s">
        <v>29</v>
      </c>
      <c r="E7680" t="s">
        <v>18</v>
      </c>
      <c r="F7680" t="s">
        <v>40</v>
      </c>
      <c r="G7680" t="s">
        <v>39</v>
      </c>
      <c r="H7680" s="3">
        <v>16327.77</v>
      </c>
      <c r="I7680" t="s">
        <v>21</v>
      </c>
      <c r="J7680" t="s">
        <v>21</v>
      </c>
      <c r="K76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27.8305841194938</v>
      </c>
      <c r="L7680" s="6">
        <f>TablaDatos[[#This Row],[IMC_raw]]/1000000000000000</f>
        <v>27.8305841194938</v>
      </c>
      <c r="M7680" s="2">
        <v>2.78305841194938E+16</v>
      </c>
      <c r="N76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0" s="13">
        <f t="shared" si="119"/>
        <v>7679</v>
      </c>
      <c r="P7680" s="2" t="str">
        <f>IF(TablaDatos[[#This Row],[Diabetes]]=0,"No","Si")</f>
        <v>No</v>
      </c>
      <c r="Q7680">
        <v>0</v>
      </c>
      <c r="R7680">
        <f>TablaDatos[[#This Row],[Aux2]]/10000000000000</f>
        <v>175.094622268221</v>
      </c>
      <c r="S7680" s="1">
        <v>1750946222682210</v>
      </c>
      <c r="T7680" s="7">
        <f>TablaDatos[[#This Row],[Aux3]]/100000000000000</f>
        <v>2.1079616788824298</v>
      </c>
      <c r="U7680" s="1">
        <v>210796167888243</v>
      </c>
      <c r="V7680">
        <v>142.19999999999999</v>
      </c>
      <c r="W7680">
        <v>86.6</v>
      </c>
    </row>
    <row r="7681" spans="1:23">
      <c r="A7681">
        <v>2018</v>
      </c>
      <c r="B7681">
        <v>49</v>
      </c>
      <c r="C7681" t="s">
        <v>16</v>
      </c>
      <c r="D7681" t="s">
        <v>42</v>
      </c>
      <c r="E7681" t="s">
        <v>19</v>
      </c>
      <c r="F7681" t="s">
        <v>40</v>
      </c>
      <c r="G7681" t="s">
        <v>20</v>
      </c>
      <c r="H7681" s="3">
        <v>46206.2</v>
      </c>
      <c r="I7681" t="s">
        <v>19</v>
      </c>
      <c r="J7681" t="s">
        <v>19</v>
      </c>
      <c r="K76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27.826804703879102</v>
      </c>
      <c r="L7681" s="5">
        <f>TablaDatos[[#This Row],[IMC_raw]]/1000000000000000</f>
        <v>27.826804703879102</v>
      </c>
      <c r="M7681" s="2">
        <v>2.78268047038791E+16</v>
      </c>
      <c r="N76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1" s="13">
        <f t="shared" si="119"/>
        <v>7680</v>
      </c>
      <c r="P7681" s="2" t="str">
        <f>IF(TablaDatos[[#This Row],[Diabetes]]=0,"No","Si")</f>
        <v>No</v>
      </c>
      <c r="Q7681">
        <v>0</v>
      </c>
      <c r="R7681">
        <f>TablaDatos[[#This Row],[Aux2]]/10000000000000</f>
        <v>1900.92008799984</v>
      </c>
      <c r="S7681" s="1">
        <v>1.90092008799984E+16</v>
      </c>
      <c r="T7681" s="7">
        <f>TablaDatos[[#This Row],[Aux3]]/100000000000000</f>
        <v>187.00973420830999</v>
      </c>
      <c r="U7681" s="1">
        <v>1.8700973420831E+16</v>
      </c>
      <c r="V7681">
        <v>147.9</v>
      </c>
      <c r="W7681">
        <v>89.4</v>
      </c>
    </row>
    <row r="7682" spans="1:23">
      <c r="A7682">
        <v>2018</v>
      </c>
      <c r="B7682">
        <v>56</v>
      </c>
      <c r="C7682" t="s">
        <v>23</v>
      </c>
      <c r="D7682" t="s">
        <v>37</v>
      </c>
      <c r="E7682" t="s">
        <v>21</v>
      </c>
      <c r="F7682" t="s">
        <v>24</v>
      </c>
      <c r="G7682" t="s">
        <v>28</v>
      </c>
      <c r="H7682" s="3">
        <v>7587.69</v>
      </c>
      <c r="I7682" t="s">
        <v>21</v>
      </c>
      <c r="J7682" t="s">
        <v>22</v>
      </c>
      <c r="K76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27.7929138064816</v>
      </c>
      <c r="L7682" s="6">
        <f>TablaDatos[[#This Row],[IMC_raw]]/1000000000000000</f>
        <v>0.27792913806481601</v>
      </c>
      <c r="M7682" s="2">
        <v>277929138064816</v>
      </c>
      <c r="N76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2" s="13">
        <f t="shared" ref="O7682:O7745" si="120">O7681+1</f>
        <v>7681</v>
      </c>
      <c r="P7682" s="2" t="str">
        <f>IF(TablaDatos[[#This Row],[Diabetes]]=0,"No","Si")</f>
        <v>No</v>
      </c>
      <c r="Q7682">
        <v>0</v>
      </c>
      <c r="R7682">
        <f>TablaDatos[[#This Row],[Aux2]]/10000000000000</f>
        <v>2303.2181522590699</v>
      </c>
      <c r="S7682" s="1">
        <v>2.30321815225907E+16</v>
      </c>
      <c r="T7682" s="7">
        <f>TablaDatos[[#This Row],[Aux3]]/100000000000000</f>
        <v>225.18337543750599</v>
      </c>
      <c r="U7682" s="1">
        <v>2.25183375437506E+16</v>
      </c>
      <c r="V7682">
        <v>163.4</v>
      </c>
      <c r="W7682">
        <v>91.5</v>
      </c>
    </row>
    <row r="7683" spans="1:23">
      <c r="A7683">
        <v>2018</v>
      </c>
      <c r="B7683">
        <v>55</v>
      </c>
      <c r="C7683" t="s">
        <v>16</v>
      </c>
      <c r="D7683" t="s">
        <v>17</v>
      </c>
      <c r="E7683" t="s">
        <v>18</v>
      </c>
      <c r="F7683" t="s">
        <v>24</v>
      </c>
      <c r="G7683" t="s">
        <v>28</v>
      </c>
      <c r="H7683" s="3">
        <v>26719.040000000001</v>
      </c>
      <c r="I7683" t="s">
        <v>19</v>
      </c>
      <c r="J7683" t="s">
        <v>22</v>
      </c>
      <c r="K76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27.784471378532</v>
      </c>
      <c r="L7683" s="6">
        <f>TablaDatos[[#This Row],[IMC_raw]]/1000000000000000</f>
        <v>27.784471378532</v>
      </c>
      <c r="M7683" s="2">
        <v>2.7784471378532E+16</v>
      </c>
      <c r="N76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3" s="13">
        <f t="shared" si="120"/>
        <v>7682</v>
      </c>
      <c r="P7683" s="2" t="str">
        <f>IF(TablaDatos[[#This Row],[Diabetes]]=0,"No","Si")</f>
        <v>No</v>
      </c>
      <c r="Q7683">
        <v>0</v>
      </c>
      <c r="R7683">
        <f>TablaDatos[[#This Row],[Aux2]]/10000000000000</f>
        <v>2207.7503294867702</v>
      </c>
      <c r="S7683" s="1">
        <v>2.20775032948677E+16</v>
      </c>
      <c r="T7683" s="7">
        <f>TablaDatos[[#This Row],[Aux3]]/100000000000000</f>
        <v>254.530649281769</v>
      </c>
      <c r="U7683" s="1">
        <v>2.54530649281769E+16</v>
      </c>
      <c r="V7683">
        <v>165.5</v>
      </c>
      <c r="W7683">
        <v>93.1</v>
      </c>
    </row>
    <row r="7684" spans="1:23">
      <c r="A7684">
        <v>2018</v>
      </c>
      <c r="B7684">
        <v>73</v>
      </c>
      <c r="C7684" t="s">
        <v>16</v>
      </c>
      <c r="D7684" t="s">
        <v>17</v>
      </c>
      <c r="E7684" t="s">
        <v>31</v>
      </c>
      <c r="F7684" t="s">
        <v>24</v>
      </c>
      <c r="G7684" t="s">
        <v>25</v>
      </c>
      <c r="H7684" s="3">
        <v>21546.880000000001</v>
      </c>
      <c r="I7684" t="s">
        <v>19</v>
      </c>
      <c r="J7684" t="s">
        <v>22</v>
      </c>
      <c r="K76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27.7631024334211</v>
      </c>
      <c r="L7684" s="5">
        <f>TablaDatos[[#This Row],[IMC_raw]]/1000000000000000</f>
        <v>27.7631024334211</v>
      </c>
      <c r="M7684" s="2">
        <v>2.77631024334211E+16</v>
      </c>
      <c r="N76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4" s="13">
        <f t="shared" si="120"/>
        <v>7683</v>
      </c>
      <c r="P7684" s="2" t="str">
        <f>IF(TablaDatos[[#This Row],[Diabetes]]=0,"No","Si")</f>
        <v>No</v>
      </c>
      <c r="Q7684">
        <v>0</v>
      </c>
      <c r="R7684">
        <f>TablaDatos[[#This Row],[Aux2]]/10000000000000</f>
        <v>2252.67967168118</v>
      </c>
      <c r="S7684" s="1">
        <v>2.25267967168118E+16</v>
      </c>
      <c r="T7684" s="7">
        <f>TablaDatos[[#This Row],[Aux3]]/100000000000000</f>
        <v>216.52316755458199</v>
      </c>
      <c r="U7684" s="1">
        <v>2.16523167554582E+16</v>
      </c>
      <c r="V7684">
        <v>169</v>
      </c>
      <c r="W7684">
        <v>95.4</v>
      </c>
    </row>
    <row r="7685" spans="1:23">
      <c r="A7685">
        <v>2018</v>
      </c>
      <c r="B7685">
        <v>60</v>
      </c>
      <c r="C7685" t="s">
        <v>23</v>
      </c>
      <c r="D7685" t="s">
        <v>72</v>
      </c>
      <c r="E7685" t="s">
        <v>18</v>
      </c>
      <c r="F7685" t="s">
        <v>24</v>
      </c>
      <c r="G7685" t="s">
        <v>28</v>
      </c>
      <c r="H7685" s="3">
        <v>10833.5</v>
      </c>
      <c r="I7685" t="s">
        <v>21</v>
      </c>
      <c r="J7685" t="s">
        <v>18</v>
      </c>
      <c r="K76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27.732039132301001</v>
      </c>
      <c r="L7685" s="5">
        <f>TablaDatos[[#This Row],[IMC_raw]]/1000000000000000</f>
        <v>27.732039132301001</v>
      </c>
      <c r="M7685" s="2">
        <v>2.7732039132301E+16</v>
      </c>
      <c r="N76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5" s="13">
        <f t="shared" si="120"/>
        <v>7684</v>
      </c>
      <c r="P7685" s="2" t="str">
        <f>IF(TablaDatos[[#This Row],[Diabetes]]=0,"No","Si")</f>
        <v>No</v>
      </c>
      <c r="Q7685">
        <v>0</v>
      </c>
      <c r="R7685">
        <f>TablaDatos[[#This Row],[Aux2]]/10000000000000</f>
        <v>189.619941678998</v>
      </c>
      <c r="S7685" s="1">
        <v>1896199416789980</v>
      </c>
      <c r="T7685" s="7">
        <f>TablaDatos[[#This Row],[Aux3]]/100000000000000</f>
        <v>20.695132643802001</v>
      </c>
      <c r="U7685" s="1">
        <v>2069513264380200</v>
      </c>
      <c r="V7685">
        <v>154.30000000000001</v>
      </c>
      <c r="W7685">
        <v>88.8</v>
      </c>
    </row>
    <row r="7686" spans="1:23">
      <c r="A7686">
        <v>2018</v>
      </c>
      <c r="B7686">
        <v>62</v>
      </c>
      <c r="C7686" t="s">
        <v>16</v>
      </c>
      <c r="D7686" t="s">
        <v>73</v>
      </c>
      <c r="E7686" t="s">
        <v>18</v>
      </c>
      <c r="F7686" t="s">
        <v>19</v>
      </c>
      <c r="G7686" t="s">
        <v>28</v>
      </c>
      <c r="H7686" s="3">
        <v>19978.09</v>
      </c>
      <c r="I7686" t="s">
        <v>19</v>
      </c>
      <c r="J7686" t="s">
        <v>18</v>
      </c>
      <c r="K76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27.651721730016799</v>
      </c>
      <c r="L7686" s="5">
        <f>TablaDatos[[#This Row],[IMC_raw]]/1000000000000000</f>
        <v>27.651721730016799</v>
      </c>
      <c r="M7686" s="2">
        <v>2.76517217300168E+16</v>
      </c>
      <c r="N76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6" s="13">
        <f t="shared" si="120"/>
        <v>7685</v>
      </c>
      <c r="P7686" s="2" t="str">
        <f>IF(TablaDatos[[#This Row],[Diabetes]]=0,"No","Si")</f>
        <v>No</v>
      </c>
      <c r="Q7686">
        <v>0</v>
      </c>
      <c r="R7686">
        <f>TablaDatos[[#This Row],[Aux2]]/10000000000000</f>
        <v>223.17483906626401</v>
      </c>
      <c r="S7686" s="1">
        <v>2231748390662640</v>
      </c>
      <c r="T7686" s="7">
        <f>TablaDatos[[#This Row],[Aux3]]/100000000000000</f>
        <v>209.871294033217</v>
      </c>
      <c r="U7686" s="1">
        <v>2.09871294033217E+16</v>
      </c>
      <c r="V7686">
        <v>154.5</v>
      </c>
      <c r="W7686">
        <v>93.2</v>
      </c>
    </row>
    <row r="7687" spans="1:23">
      <c r="A7687">
        <v>2018</v>
      </c>
      <c r="B7687">
        <v>54</v>
      </c>
      <c r="C7687" t="s">
        <v>16</v>
      </c>
      <c r="D7687" t="s">
        <v>17</v>
      </c>
      <c r="E7687" t="s">
        <v>18</v>
      </c>
      <c r="F7687" t="s">
        <v>24</v>
      </c>
      <c r="G7687" t="s">
        <v>20</v>
      </c>
      <c r="H7687" s="3">
        <v>32533.1</v>
      </c>
      <c r="I7687" t="s">
        <v>19</v>
      </c>
      <c r="J7687" t="s">
        <v>22</v>
      </c>
      <c r="K76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27.634716042827701</v>
      </c>
      <c r="L7687" s="5">
        <f>TablaDatos[[#This Row],[IMC_raw]]/1000000000000000</f>
        <v>27.634716042827701</v>
      </c>
      <c r="M7687" s="2">
        <v>2.76347160428277E+16</v>
      </c>
      <c r="N76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7" s="13">
        <f t="shared" si="120"/>
        <v>7686</v>
      </c>
      <c r="P7687" s="2" t="str">
        <f>IF(TablaDatos[[#This Row],[Diabetes]]=0,"No","Si")</f>
        <v>No</v>
      </c>
      <c r="Q7687">
        <v>0</v>
      </c>
      <c r="R7687">
        <f>TablaDatos[[#This Row],[Aux2]]/10000000000000</f>
        <v>1918.2662882096399</v>
      </c>
      <c r="S7687" s="1">
        <v>1.91826628820964E+16</v>
      </c>
      <c r="T7687" s="7">
        <f>TablaDatos[[#This Row],[Aux3]]/100000000000000</f>
        <v>216.634800119537</v>
      </c>
      <c r="U7687" s="1">
        <v>2.16634800119537E+16</v>
      </c>
      <c r="V7687">
        <v>145</v>
      </c>
      <c r="W7687">
        <v>91.4</v>
      </c>
    </row>
    <row r="7688" spans="1:23">
      <c r="A7688">
        <v>2018</v>
      </c>
      <c r="B7688">
        <v>53</v>
      </c>
      <c r="C7688" t="s">
        <v>16</v>
      </c>
      <c r="D7688" t="s">
        <v>34</v>
      </c>
      <c r="E7688" t="s">
        <v>18</v>
      </c>
      <c r="F7688" t="s">
        <v>40</v>
      </c>
      <c r="G7688" t="s">
        <v>20</v>
      </c>
      <c r="H7688" s="3">
        <v>30426.63</v>
      </c>
      <c r="I7688" t="s">
        <v>18</v>
      </c>
      <c r="J7688" t="s">
        <v>18</v>
      </c>
      <c r="K76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27.628825907585501</v>
      </c>
      <c r="L7688" s="5">
        <f>TablaDatos[[#This Row],[IMC_raw]]/1000000000000000</f>
        <v>27.628825907585501</v>
      </c>
      <c r="M7688" s="2">
        <v>2.76288259075855E+16</v>
      </c>
      <c r="N76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8" s="13">
        <f t="shared" si="120"/>
        <v>7687</v>
      </c>
      <c r="P7688" s="2" t="str">
        <f>IF(TablaDatos[[#This Row],[Diabetes]]=0,"No","Si")</f>
        <v>No</v>
      </c>
      <c r="Q7688">
        <v>0</v>
      </c>
      <c r="R7688">
        <f>TablaDatos[[#This Row],[Aux2]]/10000000000000</f>
        <v>2093.1648356332398</v>
      </c>
      <c r="S7688" s="1">
        <v>2.09316483563324E+16</v>
      </c>
      <c r="T7688" s="7">
        <f>TablaDatos[[#This Row],[Aux3]]/100000000000000</f>
        <v>185.96566455631699</v>
      </c>
      <c r="U7688" s="1">
        <v>1.85965664556317E+16</v>
      </c>
      <c r="V7688">
        <v>143.19999999999999</v>
      </c>
      <c r="W7688">
        <v>82.6</v>
      </c>
    </row>
    <row r="7689" spans="1:23">
      <c r="A7689">
        <v>2018</v>
      </c>
      <c r="B7689">
        <v>53</v>
      </c>
      <c r="C7689" t="s">
        <v>16</v>
      </c>
      <c r="D7689" t="s">
        <v>17</v>
      </c>
      <c r="E7689" t="s">
        <v>18</v>
      </c>
      <c r="F7689" t="s">
        <v>24</v>
      </c>
      <c r="G7689" t="s">
        <v>20</v>
      </c>
      <c r="H7689" s="3">
        <v>17688.759999999998</v>
      </c>
      <c r="I7689" t="s">
        <v>21</v>
      </c>
      <c r="J7689" t="s">
        <v>19</v>
      </c>
      <c r="K76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27.6079981735224</v>
      </c>
      <c r="L7689" s="6">
        <f>TablaDatos[[#This Row],[IMC_raw]]/1000000000000000</f>
        <v>2.7607998173522401</v>
      </c>
      <c r="M7689" s="2">
        <v>2760799817352240</v>
      </c>
      <c r="N76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89" s="13">
        <f t="shared" si="120"/>
        <v>7688</v>
      </c>
      <c r="P7689" s="2" t="str">
        <f>IF(TablaDatos[[#This Row],[Diabetes]]=0,"No","Si")</f>
        <v>No</v>
      </c>
      <c r="Q7689">
        <v>0</v>
      </c>
      <c r="R7689">
        <f>TablaDatos[[#This Row],[Aux2]]/10000000000000</f>
        <v>2210.7197834882099</v>
      </c>
      <c r="S7689" s="1">
        <v>2.21071978348821E+16</v>
      </c>
      <c r="T7689" s="7">
        <f>TablaDatos[[#This Row],[Aux3]]/100000000000000</f>
        <v>26.312746097065201</v>
      </c>
      <c r="U7689" s="1">
        <v>2631274609706520</v>
      </c>
      <c r="V7689">
        <v>152.6</v>
      </c>
      <c r="W7689">
        <v>95.5</v>
      </c>
    </row>
    <row r="7690" spans="1:23">
      <c r="A7690">
        <v>2018</v>
      </c>
      <c r="B7690">
        <v>64</v>
      </c>
      <c r="C7690" t="s">
        <v>16</v>
      </c>
      <c r="D7690" t="s">
        <v>38</v>
      </c>
      <c r="E7690" t="s">
        <v>19</v>
      </c>
      <c r="F7690" t="s">
        <v>19</v>
      </c>
      <c r="G7690" t="s">
        <v>28</v>
      </c>
      <c r="H7690" s="3">
        <v>13501.03</v>
      </c>
      <c r="I7690" t="s">
        <v>19</v>
      </c>
      <c r="J7690" t="s">
        <v>22</v>
      </c>
      <c r="K76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27.523809056184302</v>
      </c>
      <c r="L7690" s="6">
        <f>TablaDatos[[#This Row],[IMC_raw]]/1000000000000000</f>
        <v>2.7523809056184301</v>
      </c>
      <c r="M7690" s="2">
        <v>2752380905618430</v>
      </c>
      <c r="N76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0" s="13">
        <f t="shared" si="120"/>
        <v>7689</v>
      </c>
      <c r="P7690" s="2" t="str">
        <f>IF(TablaDatos[[#This Row],[Diabetes]]=0,"No","Si")</f>
        <v>No</v>
      </c>
      <c r="Q7690">
        <v>0</v>
      </c>
      <c r="R7690">
        <f>TablaDatos[[#This Row],[Aux2]]/10000000000000</f>
        <v>2026.1268472960301</v>
      </c>
      <c r="S7690" s="1">
        <v>2.02612684729603E+16</v>
      </c>
      <c r="T7690" s="7">
        <f>TablaDatos[[#This Row],[Aux3]]/100000000000000</f>
        <v>222.99747012198</v>
      </c>
      <c r="U7690" s="1">
        <v>2.2299747012198E+16</v>
      </c>
      <c r="V7690">
        <v>158.5</v>
      </c>
      <c r="W7690">
        <v>90.3</v>
      </c>
    </row>
    <row r="7691" spans="1:23">
      <c r="A7691">
        <v>2018</v>
      </c>
      <c r="B7691">
        <v>60</v>
      </c>
      <c r="C7691" t="s">
        <v>16</v>
      </c>
      <c r="D7691" t="s">
        <v>29</v>
      </c>
      <c r="E7691" t="s">
        <v>18</v>
      </c>
      <c r="F7691" t="s">
        <v>24</v>
      </c>
      <c r="G7691" t="s">
        <v>28</v>
      </c>
      <c r="H7691" s="3">
        <v>18285.189999999999</v>
      </c>
      <c r="I7691" t="s">
        <v>21</v>
      </c>
      <c r="J7691" t="s">
        <v>22</v>
      </c>
      <c r="K76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27.485607639899701</v>
      </c>
      <c r="L7691" s="5">
        <f>TablaDatos[[#This Row],[IMC_raw]]/1000000000000000</f>
        <v>27.485607639899701</v>
      </c>
      <c r="M7691" s="2">
        <v>2.74856076398997E+16</v>
      </c>
      <c r="N76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1" s="13">
        <f t="shared" si="120"/>
        <v>7690</v>
      </c>
      <c r="P7691" s="2" t="str">
        <f>IF(TablaDatos[[#This Row],[Diabetes]]=0,"No","Si")</f>
        <v>No</v>
      </c>
      <c r="Q7691">
        <v>0</v>
      </c>
      <c r="R7691">
        <f>TablaDatos[[#This Row],[Aux2]]/10000000000000</f>
        <v>1833.67221759838</v>
      </c>
      <c r="S7691" s="1">
        <v>1.83367221759838E+16</v>
      </c>
      <c r="T7691" s="7">
        <f>TablaDatos[[#This Row],[Aux3]]/100000000000000</f>
        <v>26.294482303975101</v>
      </c>
      <c r="U7691" s="1">
        <v>2629448230397510</v>
      </c>
      <c r="V7691">
        <v>149.30000000000001</v>
      </c>
      <c r="W7691">
        <v>91.5</v>
      </c>
    </row>
    <row r="7692" spans="1:23">
      <c r="A7692">
        <v>2018</v>
      </c>
      <c r="B7692">
        <v>61</v>
      </c>
      <c r="C7692" t="s">
        <v>16</v>
      </c>
      <c r="D7692" t="s">
        <v>36</v>
      </c>
      <c r="E7692" t="s">
        <v>19</v>
      </c>
      <c r="F7692" t="s">
        <v>35</v>
      </c>
      <c r="G7692" t="s">
        <v>28</v>
      </c>
      <c r="H7692" s="3">
        <v>13219.23</v>
      </c>
      <c r="I7692" t="s">
        <v>21</v>
      </c>
      <c r="J7692" t="s">
        <v>18</v>
      </c>
      <c r="K76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27.431781637542802</v>
      </c>
      <c r="L7692" s="6">
        <f>TablaDatos[[#This Row],[IMC_raw]]/1000000000000000</f>
        <v>27.431781637542802</v>
      </c>
      <c r="M7692" s="2">
        <v>2.74317816375428E+16</v>
      </c>
      <c r="N76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2" s="13">
        <f t="shared" si="120"/>
        <v>7691</v>
      </c>
      <c r="P7692" s="2" t="str">
        <f>IF(TablaDatos[[#This Row],[Diabetes]]=0,"No","Si")</f>
        <v>No</v>
      </c>
      <c r="Q7692">
        <v>0</v>
      </c>
      <c r="R7692">
        <f>TablaDatos[[#This Row],[Aux2]]/10000000000000</f>
        <v>228.400138577711</v>
      </c>
      <c r="S7692" s="1">
        <v>2284001385777110</v>
      </c>
      <c r="T7692" s="7">
        <f>TablaDatos[[#This Row],[Aux3]]/100000000000000</f>
        <v>216.384936284795</v>
      </c>
      <c r="U7692" s="1">
        <v>2.16384936284795E+16</v>
      </c>
      <c r="V7692">
        <v>152.5</v>
      </c>
      <c r="W7692">
        <v>101.2</v>
      </c>
    </row>
    <row r="7693" spans="1:23">
      <c r="A7693">
        <v>2018</v>
      </c>
      <c r="B7693">
        <v>65</v>
      </c>
      <c r="C7693" t="s">
        <v>16</v>
      </c>
      <c r="D7693" t="s">
        <v>34</v>
      </c>
      <c r="E7693" t="s">
        <v>21</v>
      </c>
      <c r="F7693" t="s">
        <v>19</v>
      </c>
      <c r="G7693" t="s">
        <v>25</v>
      </c>
      <c r="H7693" s="3">
        <v>16919.650000000001</v>
      </c>
      <c r="I7693" t="s">
        <v>19</v>
      </c>
      <c r="J7693" t="s">
        <v>18</v>
      </c>
      <c r="K76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27.302821106856801</v>
      </c>
      <c r="L7693" s="6">
        <f>TablaDatos[[#This Row],[IMC_raw]]/100000000000000</f>
        <v>27.302821106856801</v>
      </c>
      <c r="M7693" s="2">
        <v>2730282110685680</v>
      </c>
      <c r="N76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3" s="13">
        <f t="shared" si="120"/>
        <v>7692</v>
      </c>
      <c r="P7693" s="2" t="str">
        <f>IF(TablaDatos[[#This Row],[Diabetes]]=0,"No","Si")</f>
        <v>No</v>
      </c>
      <c r="Q7693">
        <v>0</v>
      </c>
      <c r="R7693">
        <f>TablaDatos[[#This Row],[Aux2]]/10000000000000</f>
        <v>2054.43035221021</v>
      </c>
      <c r="S7693" s="1">
        <v>2.05443035221021E+16</v>
      </c>
      <c r="T7693" s="7">
        <f>TablaDatos[[#This Row],[Aux3]]/100000000000000</f>
        <v>221.96138363333401</v>
      </c>
      <c r="U7693" s="1">
        <v>2.21961383633334E+16</v>
      </c>
      <c r="V7693">
        <v>149.6</v>
      </c>
      <c r="W7693">
        <v>90.2</v>
      </c>
    </row>
    <row r="7694" spans="1:23">
      <c r="A7694">
        <v>2018</v>
      </c>
      <c r="B7694">
        <v>62</v>
      </c>
      <c r="C7694" t="s">
        <v>23</v>
      </c>
      <c r="D7694" t="s">
        <v>38</v>
      </c>
      <c r="E7694" t="s">
        <v>18</v>
      </c>
      <c r="F7694" t="s">
        <v>19</v>
      </c>
      <c r="G7694" t="s">
        <v>28</v>
      </c>
      <c r="H7694" s="3">
        <v>23792.54</v>
      </c>
      <c r="I7694" t="s">
        <v>19</v>
      </c>
      <c r="J7694" t="s">
        <v>22</v>
      </c>
      <c r="K76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27.250049571272701</v>
      </c>
      <c r="L7694" s="6">
        <f>TablaDatos[[#This Row],[IMC_raw]]/1000000000000000</f>
        <v>27.250049571272701</v>
      </c>
      <c r="M7694" s="2">
        <v>2.72500495712727E+16</v>
      </c>
      <c r="N76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4" s="13">
        <f t="shared" si="120"/>
        <v>7693</v>
      </c>
      <c r="P7694" s="2" t="str">
        <f>IF(TablaDatos[[#This Row],[Diabetes]]=0,"No","Si")</f>
        <v>No</v>
      </c>
      <c r="Q7694">
        <v>0</v>
      </c>
      <c r="R7694">
        <f>TablaDatos[[#This Row],[Aux2]]/10000000000000</f>
        <v>208.89609357286199</v>
      </c>
      <c r="S7694" s="1">
        <v>2088960935728620</v>
      </c>
      <c r="T7694" s="7">
        <f>TablaDatos[[#This Row],[Aux3]]/100000000000000</f>
        <v>227.16412190875999</v>
      </c>
      <c r="U7694" s="1">
        <v>2.2716412190876E+16</v>
      </c>
      <c r="V7694">
        <v>152.1</v>
      </c>
      <c r="W7694">
        <v>90.3</v>
      </c>
    </row>
    <row r="7695" spans="1:23">
      <c r="A7695">
        <v>2018</v>
      </c>
      <c r="B7695">
        <v>60</v>
      </c>
      <c r="C7695" t="s">
        <v>16</v>
      </c>
      <c r="D7695" t="s">
        <v>17</v>
      </c>
      <c r="E7695" t="s">
        <v>21</v>
      </c>
      <c r="F7695" t="s">
        <v>35</v>
      </c>
      <c r="G7695" t="s">
        <v>28</v>
      </c>
      <c r="H7695" s="3">
        <v>10980.38</v>
      </c>
      <c r="I7695" t="s">
        <v>21</v>
      </c>
      <c r="J7695" t="s">
        <v>21</v>
      </c>
      <c r="K76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27.242993838151399</v>
      </c>
      <c r="L7695" s="5">
        <f>TablaDatos[[#This Row],[IMC_raw]]/1000000000000000</f>
        <v>2.7242993838151399</v>
      </c>
      <c r="M7695" s="2">
        <v>2724299383815140</v>
      </c>
      <c r="N76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5" s="13">
        <f t="shared" si="120"/>
        <v>7694</v>
      </c>
      <c r="P7695" s="2" t="str">
        <f>IF(TablaDatos[[#This Row],[Diabetes]]=0,"No","Si")</f>
        <v>No</v>
      </c>
      <c r="Q7695">
        <v>0</v>
      </c>
      <c r="R7695">
        <f>TablaDatos[[#This Row],[Aux2]]/10000000000000</f>
        <v>208.80015559914801</v>
      </c>
      <c r="S7695" s="1">
        <v>2088001555991480</v>
      </c>
      <c r="T7695" s="7">
        <f>TablaDatos[[#This Row],[Aux3]]/100000000000000</f>
        <v>251.89887750665901</v>
      </c>
      <c r="U7695" s="1">
        <v>2.51898877506659E+16</v>
      </c>
      <c r="V7695">
        <v>156.69999999999999</v>
      </c>
      <c r="W7695">
        <v>99.8</v>
      </c>
    </row>
    <row r="7696" spans="1:23">
      <c r="A7696">
        <v>2018</v>
      </c>
      <c r="B7696">
        <v>53</v>
      </c>
      <c r="C7696" t="s">
        <v>23</v>
      </c>
      <c r="D7696" t="s">
        <v>37</v>
      </c>
      <c r="E7696" t="s">
        <v>19</v>
      </c>
      <c r="F7696" t="s">
        <v>19</v>
      </c>
      <c r="G7696" t="s">
        <v>20</v>
      </c>
      <c r="H7696" s="3">
        <v>18616.14</v>
      </c>
      <c r="I7696" t="s">
        <v>19</v>
      </c>
      <c r="J7696" t="s">
        <v>22</v>
      </c>
      <c r="K76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27.209897825071199</v>
      </c>
      <c r="L7696" s="6">
        <f>TablaDatos[[#This Row],[IMC_raw]]/1000000000000000</f>
        <v>27.209897825071199</v>
      </c>
      <c r="M7696" s="2">
        <v>2.72098978250712E+16</v>
      </c>
      <c r="N76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6" s="13">
        <f t="shared" si="120"/>
        <v>7695</v>
      </c>
      <c r="P7696" s="2" t="str">
        <f>IF(TablaDatos[[#This Row],[Diabetes]]=0,"No","Si")</f>
        <v>No</v>
      </c>
      <c r="Q7696">
        <v>0</v>
      </c>
      <c r="R7696">
        <f>TablaDatos[[#This Row],[Aux2]]/10000000000000</f>
        <v>2055.24394167941</v>
      </c>
      <c r="S7696" s="1">
        <v>2.05524394167941E+16</v>
      </c>
      <c r="T7696" s="7">
        <f>TablaDatos[[#This Row],[Aux3]]/100000000000000</f>
        <v>199.24673437166899</v>
      </c>
      <c r="U7696" s="1">
        <v>1.99246734371669E+16</v>
      </c>
      <c r="V7696">
        <v>135.69999999999999</v>
      </c>
      <c r="W7696">
        <v>82</v>
      </c>
    </row>
    <row r="7697" spans="1:23">
      <c r="A7697">
        <v>2018</v>
      </c>
      <c r="B7697">
        <v>52</v>
      </c>
      <c r="C7697" t="s">
        <v>16</v>
      </c>
      <c r="D7697" t="s">
        <v>29</v>
      </c>
      <c r="E7697" t="s">
        <v>19</v>
      </c>
      <c r="F7697" t="s">
        <v>40</v>
      </c>
      <c r="G7697" t="s">
        <v>20</v>
      </c>
      <c r="H7697" s="3">
        <v>44005.21</v>
      </c>
      <c r="I7697" t="s">
        <v>19</v>
      </c>
      <c r="J7697" t="s">
        <v>18</v>
      </c>
      <c r="K76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27.147502075263102</v>
      </c>
      <c r="L7697" s="5">
        <f>TablaDatos[[#This Row],[IMC_raw]]/1000000000000000</f>
        <v>27.147502075263102</v>
      </c>
      <c r="M7697" s="2">
        <v>2.71475020752631E+16</v>
      </c>
      <c r="N76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7" s="13">
        <f t="shared" si="120"/>
        <v>7696</v>
      </c>
      <c r="P7697" s="2" t="str">
        <f>IF(TablaDatos[[#This Row],[Diabetes]]=0,"No","Si")</f>
        <v>No</v>
      </c>
      <c r="Q7697">
        <v>0</v>
      </c>
      <c r="R7697">
        <f>TablaDatos[[#This Row],[Aux2]]/10000000000000</f>
        <v>2185.77379505207</v>
      </c>
      <c r="S7697" s="1">
        <v>2.18577379505207E+16</v>
      </c>
      <c r="T7697" s="7">
        <f>TablaDatos[[#This Row],[Aux3]]/100000000000000</f>
        <v>185.56167221504401</v>
      </c>
      <c r="U7697" s="1">
        <v>1.85561672215044E+16</v>
      </c>
      <c r="V7697">
        <v>144.1</v>
      </c>
      <c r="W7697">
        <v>90.5</v>
      </c>
    </row>
    <row r="7698" spans="1:23">
      <c r="A7698">
        <v>2018</v>
      </c>
      <c r="B7698">
        <v>65</v>
      </c>
      <c r="C7698" t="s">
        <v>23</v>
      </c>
      <c r="D7698" t="s">
        <v>27</v>
      </c>
      <c r="E7698" t="s">
        <v>31</v>
      </c>
      <c r="F7698" t="s">
        <v>24</v>
      </c>
      <c r="G7698" t="s">
        <v>25</v>
      </c>
      <c r="H7698" s="3">
        <v>17452.349999999999</v>
      </c>
      <c r="I7698" t="s">
        <v>21</v>
      </c>
      <c r="J7698" t="s">
        <v>18</v>
      </c>
      <c r="K76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27.123574211063399</v>
      </c>
      <c r="L7698" s="5">
        <f>TablaDatos[[#This Row],[IMC_raw]]/1000000000000000</f>
        <v>2.7123574211063399</v>
      </c>
      <c r="M7698" s="2">
        <v>2712357421106340</v>
      </c>
      <c r="N76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8" s="13">
        <f t="shared" si="120"/>
        <v>7697</v>
      </c>
      <c r="P7698" s="2" t="str">
        <f>IF(TablaDatos[[#This Row],[Diabetes]]=0,"No","Si")</f>
        <v>No</v>
      </c>
      <c r="Q7698">
        <v>0</v>
      </c>
      <c r="R7698">
        <f>TablaDatos[[#This Row],[Aux2]]/10000000000000</f>
        <v>1993.78791115427</v>
      </c>
      <c r="S7698" s="1">
        <v>1.99378791115427E+16</v>
      </c>
      <c r="T7698" s="7">
        <f>TablaDatos[[#This Row],[Aux3]]/100000000000000</f>
        <v>208.120018884453</v>
      </c>
      <c r="U7698" s="1">
        <v>2.08120018884453E+16</v>
      </c>
      <c r="V7698">
        <v>148.69999999999999</v>
      </c>
      <c r="W7698">
        <v>91.4</v>
      </c>
    </row>
    <row r="7699" spans="1:23">
      <c r="A7699">
        <v>2018</v>
      </c>
      <c r="B7699">
        <v>46</v>
      </c>
      <c r="C7699" t="s">
        <v>16</v>
      </c>
      <c r="D7699" t="s">
        <v>72</v>
      </c>
      <c r="E7699" t="s">
        <v>19</v>
      </c>
      <c r="F7699" t="s">
        <v>35</v>
      </c>
      <c r="G7699" t="s">
        <v>20</v>
      </c>
      <c r="H7699" s="3">
        <v>24937.32</v>
      </c>
      <c r="I7699" t="s">
        <v>19</v>
      </c>
      <c r="J7699" t="s">
        <v>21</v>
      </c>
      <c r="K76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27.080147033908101</v>
      </c>
      <c r="L7699" s="5">
        <f>TablaDatos[[#This Row],[IMC_raw]]/1000000000000000</f>
        <v>27.080147033908101</v>
      </c>
      <c r="M7699" s="2">
        <v>2.70801470339081E+16</v>
      </c>
      <c r="N76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699" s="13">
        <f t="shared" si="120"/>
        <v>7698</v>
      </c>
      <c r="P7699" s="2" t="str">
        <f>IF(TablaDatos[[#This Row],[Diabetes]]=0,"No","Si")</f>
        <v>No</v>
      </c>
      <c r="Q7699">
        <v>0</v>
      </c>
      <c r="R7699">
        <f>TablaDatos[[#This Row],[Aux2]]/10000000000000</f>
        <v>2093.3792497919399</v>
      </c>
      <c r="S7699" s="1">
        <v>2.09337924979194E+16</v>
      </c>
      <c r="T7699" s="7">
        <f>TablaDatos[[#This Row],[Aux3]]/100000000000000</f>
        <v>185.32514275826699</v>
      </c>
      <c r="U7699" s="1">
        <v>1.85325142758267E+16</v>
      </c>
      <c r="V7699">
        <v>149.30000000000001</v>
      </c>
      <c r="W7699">
        <v>86.9</v>
      </c>
    </row>
    <row r="7700" spans="1:23">
      <c r="A7700">
        <v>2018</v>
      </c>
      <c r="B7700">
        <v>48</v>
      </c>
      <c r="C7700" t="s">
        <v>16</v>
      </c>
      <c r="D7700" t="s">
        <v>29</v>
      </c>
      <c r="E7700" t="s">
        <v>18</v>
      </c>
      <c r="F7700" t="s">
        <v>19</v>
      </c>
      <c r="G7700" t="s">
        <v>20</v>
      </c>
      <c r="H7700" s="3">
        <v>15757.85</v>
      </c>
      <c r="I7700" t="s">
        <v>21</v>
      </c>
      <c r="J7700" t="s">
        <v>18</v>
      </c>
      <c r="K77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27.078257626587899</v>
      </c>
      <c r="L7700" s="6">
        <f>TablaDatos[[#This Row],[IMC_raw]]/1000000000000000</f>
        <v>2.70782576265879</v>
      </c>
      <c r="M7700" s="2">
        <v>2707825762658790</v>
      </c>
      <c r="N77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0" s="13">
        <f t="shared" si="120"/>
        <v>7699</v>
      </c>
      <c r="P7700" s="2" t="str">
        <f>IF(TablaDatos[[#This Row],[Diabetes]]=0,"No","Si")</f>
        <v>No</v>
      </c>
      <c r="Q7700">
        <v>0</v>
      </c>
      <c r="R7700">
        <f>TablaDatos[[#This Row],[Aux2]]/10000000000000</f>
        <v>211.566185771222</v>
      </c>
      <c r="S7700" s="1">
        <v>2115661857712220</v>
      </c>
      <c r="T7700" s="7">
        <f>TablaDatos[[#This Row],[Aux3]]/100000000000000</f>
        <v>22.997272744509001</v>
      </c>
      <c r="U7700" s="1">
        <v>2299727274450900</v>
      </c>
      <c r="V7700">
        <v>139.69999999999999</v>
      </c>
      <c r="W7700">
        <v>90.5</v>
      </c>
    </row>
    <row r="7701" spans="1:23">
      <c r="A7701">
        <v>2018</v>
      </c>
      <c r="B7701">
        <v>56</v>
      </c>
      <c r="C7701" t="s">
        <v>23</v>
      </c>
      <c r="D7701" t="s">
        <v>33</v>
      </c>
      <c r="E7701" t="s">
        <v>31</v>
      </c>
      <c r="F7701" t="s">
        <v>24</v>
      </c>
      <c r="G7701" t="s">
        <v>28</v>
      </c>
      <c r="H7701" s="3">
        <v>19441.240000000002</v>
      </c>
      <c r="I7701" t="s">
        <v>21</v>
      </c>
      <c r="J7701" t="s">
        <v>21</v>
      </c>
      <c r="K77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26.958073132142101</v>
      </c>
      <c r="L7701" s="6">
        <f>TablaDatos[[#This Row],[IMC_raw]]/1000000000000000</f>
        <v>2.69580731321421</v>
      </c>
      <c r="M7701" s="2">
        <v>2695807313214210</v>
      </c>
      <c r="N77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1" s="13">
        <f t="shared" si="120"/>
        <v>7700</v>
      </c>
      <c r="P7701" s="2" t="str">
        <f>IF(TablaDatos[[#This Row],[Diabetes]]=0,"No","Si")</f>
        <v>No</v>
      </c>
      <c r="Q7701">
        <v>0</v>
      </c>
      <c r="R7701">
        <f>TablaDatos[[#This Row],[Aux2]]/10000000000000</f>
        <v>23.761554906974101</v>
      </c>
      <c r="S7701" s="1">
        <v>237615549069741</v>
      </c>
      <c r="T7701" s="7">
        <f>TablaDatos[[#This Row],[Aux3]]/100000000000000</f>
        <v>232.26328082514399</v>
      </c>
      <c r="U7701" s="1">
        <v>2.32263280825144E+16</v>
      </c>
      <c r="V7701">
        <v>163.69999999999999</v>
      </c>
      <c r="W7701">
        <v>97.8</v>
      </c>
    </row>
    <row r="7702" spans="1:23">
      <c r="A7702">
        <v>2018</v>
      </c>
      <c r="B7702">
        <v>55</v>
      </c>
      <c r="C7702" t="s">
        <v>16</v>
      </c>
      <c r="D7702" t="s">
        <v>34</v>
      </c>
      <c r="E7702" t="s">
        <v>18</v>
      </c>
      <c r="F7702" t="s">
        <v>24</v>
      </c>
      <c r="G7702" t="s">
        <v>28</v>
      </c>
      <c r="H7702" s="3">
        <v>13059.21</v>
      </c>
      <c r="I7702" t="s">
        <v>19</v>
      </c>
      <c r="J7702" t="s">
        <v>22</v>
      </c>
      <c r="K77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26.935983535716002</v>
      </c>
      <c r="L7702" s="5">
        <f>TablaDatos[[#This Row],[IMC_raw]]/1000000000000000</f>
        <v>2.6935983535716002</v>
      </c>
      <c r="M7702" s="2">
        <v>2693598353571600</v>
      </c>
      <c r="N77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2" s="13">
        <f t="shared" si="120"/>
        <v>7701</v>
      </c>
      <c r="P7702" s="2" t="str">
        <f>IF(TablaDatos[[#This Row],[Diabetes]]=0,"No","Si")</f>
        <v>No</v>
      </c>
      <c r="Q7702">
        <v>0</v>
      </c>
      <c r="R7702">
        <f>TablaDatos[[#This Row],[Aux2]]/10000000000000</f>
        <v>1968.48685741688</v>
      </c>
      <c r="S7702" s="1">
        <v>1.96848685741688E+16</v>
      </c>
      <c r="T7702" s="7">
        <f>TablaDatos[[#This Row],[Aux3]]/100000000000000</f>
        <v>217.44229023115901</v>
      </c>
      <c r="U7702" s="1">
        <v>2.17442290231159E+16</v>
      </c>
      <c r="V7702">
        <v>157.30000000000001</v>
      </c>
      <c r="W7702">
        <v>92</v>
      </c>
    </row>
    <row r="7703" spans="1:23">
      <c r="A7703">
        <v>2018</v>
      </c>
      <c r="B7703">
        <v>56</v>
      </c>
      <c r="C7703" t="s">
        <v>23</v>
      </c>
      <c r="D7703" t="s">
        <v>34</v>
      </c>
      <c r="E7703" t="s">
        <v>21</v>
      </c>
      <c r="F7703" t="s">
        <v>24</v>
      </c>
      <c r="G7703" t="s">
        <v>28</v>
      </c>
      <c r="H7703" s="3">
        <v>10461.11</v>
      </c>
      <c r="I7703" t="s">
        <v>19</v>
      </c>
      <c r="J7703" t="s">
        <v>19</v>
      </c>
      <c r="K77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26.926556323253198</v>
      </c>
      <c r="L7703" s="6">
        <f>TablaDatos[[#This Row],[IMC_raw]]/1000000000000000</f>
        <v>2.6926556323253199</v>
      </c>
      <c r="M7703" s="2">
        <v>2692655632325320</v>
      </c>
      <c r="N77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3" s="13">
        <f t="shared" si="120"/>
        <v>7702</v>
      </c>
      <c r="P7703" s="2" t="str">
        <f>IF(TablaDatos[[#This Row],[Diabetes]]=0,"No","Si")</f>
        <v>No</v>
      </c>
      <c r="Q7703">
        <v>0</v>
      </c>
      <c r="R7703">
        <f>TablaDatos[[#This Row],[Aux2]]/10000000000000</f>
        <v>2228.3573895630998</v>
      </c>
      <c r="S7703" s="1">
        <v>2.2283573895631E+16</v>
      </c>
      <c r="T7703" s="7">
        <f>TablaDatos[[#This Row],[Aux3]]/100000000000000</f>
        <v>222.40215991827901</v>
      </c>
      <c r="U7703" s="1">
        <v>2.22402159918279E+16</v>
      </c>
      <c r="V7703">
        <v>156.9</v>
      </c>
      <c r="W7703">
        <v>93.8</v>
      </c>
    </row>
    <row r="7704" spans="1:23">
      <c r="A7704">
        <v>2018</v>
      </c>
      <c r="B7704">
        <v>61</v>
      </c>
      <c r="C7704" t="s">
        <v>23</v>
      </c>
      <c r="D7704" t="s">
        <v>73</v>
      </c>
      <c r="E7704" t="s">
        <v>21</v>
      </c>
      <c r="F7704" t="s">
        <v>24</v>
      </c>
      <c r="G7704" t="s">
        <v>28</v>
      </c>
      <c r="H7704" s="3">
        <v>15624.85</v>
      </c>
      <c r="I7704" t="s">
        <v>19</v>
      </c>
      <c r="J7704" t="s">
        <v>22</v>
      </c>
      <c r="K77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26.913435202021599</v>
      </c>
      <c r="L7704" s="5">
        <f>TablaDatos[[#This Row],[IMC_raw]]/1000000000000000</f>
        <v>26.913435202021599</v>
      </c>
      <c r="M7704" s="2">
        <v>2.69134352020216E+16</v>
      </c>
      <c r="N77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4" s="13">
        <f t="shared" si="120"/>
        <v>7703</v>
      </c>
      <c r="P7704" s="2" t="str">
        <f>IF(TablaDatos[[#This Row],[Diabetes]]=0,"No","Si")</f>
        <v>No</v>
      </c>
      <c r="Q7704">
        <v>0</v>
      </c>
      <c r="R7704">
        <f>TablaDatos[[#This Row],[Aux2]]/10000000000000</f>
        <v>19.788195301627599</v>
      </c>
      <c r="S7704" s="1">
        <v>197881953016276</v>
      </c>
      <c r="T7704" s="7">
        <f>TablaDatos[[#This Row],[Aux3]]/100000000000000</f>
        <v>231.25137137467601</v>
      </c>
      <c r="U7704" s="1">
        <v>2.31251371374676E+16</v>
      </c>
      <c r="V7704">
        <v>153.30000000000001</v>
      </c>
      <c r="W7704">
        <v>96</v>
      </c>
    </row>
    <row r="7705" spans="1:23">
      <c r="A7705">
        <v>2018</v>
      </c>
      <c r="B7705">
        <v>61</v>
      </c>
      <c r="C7705" t="s">
        <v>16</v>
      </c>
      <c r="D7705" t="s">
        <v>29</v>
      </c>
      <c r="E7705" t="s">
        <v>21</v>
      </c>
      <c r="F7705" t="s">
        <v>19</v>
      </c>
      <c r="G7705" t="s">
        <v>28</v>
      </c>
      <c r="H7705" s="3">
        <v>14920.11</v>
      </c>
      <c r="I7705" t="s">
        <v>21</v>
      </c>
      <c r="J7705" t="s">
        <v>19</v>
      </c>
      <c r="K77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26.866005586451799</v>
      </c>
      <c r="L7705" s="5">
        <f>TablaDatos[[#This Row],[IMC_raw]]/1000000000000000</f>
        <v>26.866005586451799</v>
      </c>
      <c r="M7705" s="2">
        <v>2.68660055864518E+16</v>
      </c>
      <c r="N77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5" s="13">
        <f t="shared" si="120"/>
        <v>7704</v>
      </c>
      <c r="P7705" s="2" t="str">
        <f>IF(TablaDatos[[#This Row],[Diabetes]]=0,"No","Si")</f>
        <v>Si</v>
      </c>
      <c r="Q7705">
        <v>1</v>
      </c>
      <c r="R7705">
        <f>TablaDatos[[#This Row],[Aux2]]/10000000000000</f>
        <v>233.00511472352301</v>
      </c>
      <c r="S7705" s="1">
        <v>2330051147235230</v>
      </c>
      <c r="T7705" s="7">
        <f>TablaDatos[[#This Row],[Aux3]]/100000000000000</f>
        <v>26.377170415934401</v>
      </c>
      <c r="U7705" s="1">
        <v>2637717041593440</v>
      </c>
      <c r="V7705">
        <v>167.6</v>
      </c>
      <c r="W7705">
        <v>98.4</v>
      </c>
    </row>
    <row r="7706" spans="1:23">
      <c r="A7706">
        <v>2018</v>
      </c>
      <c r="B7706">
        <v>65</v>
      </c>
      <c r="C7706" t="s">
        <v>23</v>
      </c>
      <c r="D7706" t="s">
        <v>72</v>
      </c>
      <c r="E7706" t="s">
        <v>21</v>
      </c>
      <c r="F7706" t="s">
        <v>24</v>
      </c>
      <c r="G7706" t="s">
        <v>25</v>
      </c>
      <c r="H7706" s="3">
        <v>7079.91</v>
      </c>
      <c r="I7706" t="s">
        <v>21</v>
      </c>
      <c r="J7706" t="s">
        <v>18</v>
      </c>
      <c r="K77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26.822238973843501</v>
      </c>
      <c r="L7706" s="6">
        <f>TablaDatos[[#This Row],[IMC_raw]]/1000000000000000</f>
        <v>26.822238973843501</v>
      </c>
      <c r="M7706" s="2">
        <v>2.68222389738435E+16</v>
      </c>
      <c r="N77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6" s="13">
        <f t="shared" si="120"/>
        <v>7705</v>
      </c>
      <c r="P7706" s="2" t="str">
        <f>IF(TablaDatos[[#This Row],[Diabetes]]=0,"No","Si")</f>
        <v>No</v>
      </c>
      <c r="Q7706">
        <v>0</v>
      </c>
      <c r="R7706">
        <f>TablaDatos[[#This Row],[Aux2]]/10000000000000</f>
        <v>2203.2444493612602</v>
      </c>
      <c r="S7706" s="1">
        <v>2.20324444936126E+16</v>
      </c>
      <c r="T7706" s="7">
        <f>TablaDatos[[#This Row],[Aux3]]/100000000000000</f>
        <v>265.13949084946199</v>
      </c>
      <c r="U7706" s="1">
        <v>2.65139490849462E+16</v>
      </c>
      <c r="V7706">
        <v>157.4</v>
      </c>
      <c r="W7706">
        <v>95.2</v>
      </c>
    </row>
    <row r="7707" spans="1:23">
      <c r="A7707">
        <v>2018</v>
      </c>
      <c r="B7707">
        <v>63</v>
      </c>
      <c r="C7707" t="s">
        <v>23</v>
      </c>
      <c r="D7707" t="s">
        <v>29</v>
      </c>
      <c r="E7707" t="s">
        <v>18</v>
      </c>
      <c r="F7707" t="s">
        <v>19</v>
      </c>
      <c r="G7707" t="s">
        <v>28</v>
      </c>
      <c r="H7707" s="3">
        <v>13205.09</v>
      </c>
      <c r="I7707" t="s">
        <v>19</v>
      </c>
      <c r="J7707" t="s">
        <v>22</v>
      </c>
      <c r="K77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26.795632755206601</v>
      </c>
      <c r="L7707" s="6">
        <f>TablaDatos[[#This Row],[IMC_raw]]/1000000000000000</f>
        <v>26.795632755206601</v>
      </c>
      <c r="M7707" s="2">
        <v>2.67956327552066E+16</v>
      </c>
      <c r="N77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7" s="13">
        <f t="shared" si="120"/>
        <v>7706</v>
      </c>
      <c r="P7707" s="2" t="str">
        <f>IF(TablaDatos[[#This Row],[Diabetes]]=0,"No","Si")</f>
        <v>No</v>
      </c>
      <c r="Q7707">
        <v>0</v>
      </c>
      <c r="R7707">
        <f>TablaDatos[[#This Row],[Aux2]]/10000000000000</f>
        <v>2086.4277097130298</v>
      </c>
      <c r="S7707" s="1">
        <v>2.08642770971303E+16</v>
      </c>
      <c r="T7707" s="7">
        <f>TablaDatos[[#This Row],[Aux3]]/100000000000000</f>
        <v>189.79071872644599</v>
      </c>
      <c r="U7707" s="1">
        <v>1.89790718726446E+16</v>
      </c>
      <c r="V7707">
        <v>154.1</v>
      </c>
      <c r="W7707">
        <v>93.7</v>
      </c>
    </row>
    <row r="7708" spans="1:23">
      <c r="A7708">
        <v>2018</v>
      </c>
      <c r="B7708">
        <v>58</v>
      </c>
      <c r="C7708" t="s">
        <v>23</v>
      </c>
      <c r="D7708" t="s">
        <v>29</v>
      </c>
      <c r="E7708" t="s">
        <v>18</v>
      </c>
      <c r="F7708" t="s">
        <v>35</v>
      </c>
      <c r="G7708" t="s">
        <v>28</v>
      </c>
      <c r="H7708" s="3">
        <v>15907.81</v>
      </c>
      <c r="I7708" t="s">
        <v>21</v>
      </c>
      <c r="J7708" t="s">
        <v>18</v>
      </c>
      <c r="K77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26.773359409215701</v>
      </c>
      <c r="L7708" s="6">
        <f>TablaDatos[[#This Row],[IMC_raw]]/100000000000000</f>
        <v>26.773359409215701</v>
      </c>
      <c r="M7708" s="2">
        <v>2677335940921570</v>
      </c>
      <c r="N77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8" s="13">
        <f t="shared" si="120"/>
        <v>7707</v>
      </c>
      <c r="P7708" s="2" t="str">
        <f>IF(TablaDatos[[#This Row],[Diabetes]]=0,"No","Si")</f>
        <v>No</v>
      </c>
      <c r="Q7708">
        <v>0</v>
      </c>
      <c r="R7708">
        <f>TablaDatos[[#This Row],[Aux2]]/10000000000000</f>
        <v>212.203611940831</v>
      </c>
      <c r="S7708" s="1">
        <v>2122036119408310</v>
      </c>
      <c r="T7708" s="7">
        <f>TablaDatos[[#This Row],[Aux3]]/100000000000000</f>
        <v>216.621803978484</v>
      </c>
      <c r="U7708" s="1">
        <v>2.16621803978484E+16</v>
      </c>
      <c r="V7708">
        <v>144.30000000000001</v>
      </c>
      <c r="W7708">
        <v>98.1</v>
      </c>
    </row>
    <row r="7709" spans="1:23">
      <c r="A7709">
        <v>2018</v>
      </c>
      <c r="B7709">
        <v>49</v>
      </c>
      <c r="C7709" t="s">
        <v>23</v>
      </c>
      <c r="D7709" t="s">
        <v>73</v>
      </c>
      <c r="E7709" t="s">
        <v>18</v>
      </c>
      <c r="F7709" t="s">
        <v>24</v>
      </c>
      <c r="G7709" t="s">
        <v>20</v>
      </c>
      <c r="H7709" s="3">
        <v>34931.65</v>
      </c>
      <c r="I7709" t="s">
        <v>21</v>
      </c>
      <c r="J7709" t="s">
        <v>18</v>
      </c>
      <c r="K77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26.753144773326401</v>
      </c>
      <c r="L7709" s="6">
        <f>TablaDatos[[#This Row],[IMC_raw]]/1000000000000000</f>
        <v>26.753144773326401</v>
      </c>
      <c r="M7709" s="2">
        <v>2.67531447733264E+16</v>
      </c>
      <c r="N77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09" s="13">
        <f t="shared" si="120"/>
        <v>7708</v>
      </c>
      <c r="P7709" s="2" t="str">
        <f>IF(TablaDatos[[#This Row],[Diabetes]]=0,"No","Si")</f>
        <v>No</v>
      </c>
      <c r="Q7709">
        <v>0</v>
      </c>
      <c r="R7709">
        <f>TablaDatos[[#This Row],[Aux2]]/10000000000000</f>
        <v>246.39181749167099</v>
      </c>
      <c r="S7709" s="1">
        <v>2463918174916710</v>
      </c>
      <c r="T7709" s="7">
        <f>TablaDatos[[#This Row],[Aux3]]/100000000000000</f>
        <v>253.15296307308199</v>
      </c>
      <c r="U7709" s="1">
        <v>2.53152963073082E+16</v>
      </c>
      <c r="V7709">
        <v>151.5</v>
      </c>
      <c r="W7709">
        <v>94.7</v>
      </c>
    </row>
    <row r="7710" spans="1:23">
      <c r="A7710">
        <v>2018</v>
      </c>
      <c r="B7710">
        <v>46</v>
      </c>
      <c r="C7710" t="s">
        <v>23</v>
      </c>
      <c r="D7710" t="s">
        <v>74</v>
      </c>
      <c r="E7710" t="s">
        <v>18</v>
      </c>
      <c r="F7710" t="s">
        <v>35</v>
      </c>
      <c r="G7710" t="s">
        <v>20</v>
      </c>
      <c r="H7710" s="3">
        <v>17056.95</v>
      </c>
      <c r="I7710" t="s">
        <v>19</v>
      </c>
      <c r="J7710" t="s">
        <v>18</v>
      </c>
      <c r="K77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26.668209159569201</v>
      </c>
      <c r="L7710" s="5">
        <f>TablaDatos[[#This Row],[IMC_raw]]/1000000000000000</f>
        <v>2.6668209159569201</v>
      </c>
      <c r="M7710" s="2">
        <v>2666820915956920</v>
      </c>
      <c r="N77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0" s="13">
        <f t="shared" si="120"/>
        <v>7709</v>
      </c>
      <c r="P7710" s="2" t="str">
        <f>IF(TablaDatos[[#This Row],[Diabetes]]=0,"No","Si")</f>
        <v>No</v>
      </c>
      <c r="Q7710">
        <v>0</v>
      </c>
      <c r="R7710">
        <f>TablaDatos[[#This Row],[Aux2]]/10000000000000</f>
        <v>187.58626757113899</v>
      </c>
      <c r="S7710" s="1">
        <v>1875862675711390</v>
      </c>
      <c r="T7710" s="7">
        <f>TablaDatos[[#This Row],[Aux3]]/100000000000000</f>
        <v>215.234709373279</v>
      </c>
      <c r="U7710" s="1">
        <v>2.15234709373279E+16</v>
      </c>
      <c r="V7710">
        <v>137.1</v>
      </c>
      <c r="W7710">
        <v>84.8</v>
      </c>
    </row>
    <row r="7711" spans="1:23">
      <c r="A7711">
        <v>2018</v>
      </c>
      <c r="B7711">
        <v>58</v>
      </c>
      <c r="C7711" t="s">
        <v>23</v>
      </c>
      <c r="D7711" t="s">
        <v>73</v>
      </c>
      <c r="E7711" t="s">
        <v>18</v>
      </c>
      <c r="F7711" t="s">
        <v>35</v>
      </c>
      <c r="G7711" t="s">
        <v>28</v>
      </c>
      <c r="H7711" s="3">
        <v>25496.99</v>
      </c>
      <c r="I7711" t="s">
        <v>18</v>
      </c>
      <c r="J7711" t="s">
        <v>22</v>
      </c>
      <c r="K77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26.644783753081601</v>
      </c>
      <c r="L7711" s="6">
        <f>TablaDatos[[#This Row],[IMC_raw]]/1000000000000000</f>
        <v>26.644783753081601</v>
      </c>
      <c r="M7711" s="2">
        <v>2.66447837530816E+16</v>
      </c>
      <c r="N77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1" s="13">
        <f t="shared" si="120"/>
        <v>7710</v>
      </c>
      <c r="P7711" s="2" t="str">
        <f>IF(TablaDatos[[#This Row],[Diabetes]]=0,"No","Si")</f>
        <v>No</v>
      </c>
      <c r="Q7711">
        <v>0</v>
      </c>
      <c r="R7711">
        <f>TablaDatos[[#This Row],[Aux2]]/10000000000000</f>
        <v>1930.9539805689899</v>
      </c>
      <c r="S7711" s="1">
        <v>1.93095398056899E+16</v>
      </c>
      <c r="T7711" s="7">
        <f>TablaDatos[[#This Row],[Aux3]]/100000000000000</f>
        <v>187.56123189801201</v>
      </c>
      <c r="U7711" s="1">
        <v>1.87561231898012E+16</v>
      </c>
      <c r="V7711">
        <v>143.1</v>
      </c>
      <c r="W7711">
        <v>83.3</v>
      </c>
    </row>
    <row r="7712" spans="1:23">
      <c r="A7712">
        <v>2018</v>
      </c>
      <c r="B7712">
        <v>59</v>
      </c>
      <c r="C7712" t="s">
        <v>23</v>
      </c>
      <c r="D7712" t="s">
        <v>27</v>
      </c>
      <c r="E7712" t="s">
        <v>18</v>
      </c>
      <c r="F7712" t="s">
        <v>35</v>
      </c>
      <c r="G7712" t="s">
        <v>28</v>
      </c>
      <c r="H7712" s="3">
        <v>22953.57</v>
      </c>
      <c r="I7712" t="s">
        <v>19</v>
      </c>
      <c r="J7712" t="s">
        <v>18</v>
      </c>
      <c r="K77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26.625339321541901</v>
      </c>
      <c r="L7712" s="6">
        <f>TablaDatos[[#This Row],[IMC_raw]]/1000000000000000</f>
        <v>2.6625339321541901</v>
      </c>
      <c r="M7712" s="2">
        <v>2662533932154190</v>
      </c>
      <c r="N77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2" s="13">
        <f t="shared" si="120"/>
        <v>7711</v>
      </c>
      <c r="P7712" s="2" t="str">
        <f>IF(TablaDatos[[#This Row],[Diabetes]]=0,"No","Si")</f>
        <v>No</v>
      </c>
      <c r="Q7712">
        <v>0</v>
      </c>
      <c r="R7712">
        <f>TablaDatos[[#This Row],[Aux2]]/10000000000000</f>
        <v>1911.0351029201699</v>
      </c>
      <c r="S7712" s="1">
        <v>1.91103510292017E+16</v>
      </c>
      <c r="T7712" s="7">
        <f>TablaDatos[[#This Row],[Aux3]]/100000000000000</f>
        <v>206.77392201137599</v>
      </c>
      <c r="U7712" s="1">
        <v>2.06773922011376E+16</v>
      </c>
      <c r="V7712">
        <v>149.19999999999999</v>
      </c>
      <c r="W7712">
        <v>93</v>
      </c>
    </row>
    <row r="7713" spans="1:23">
      <c r="A7713">
        <v>2018</v>
      </c>
      <c r="B7713">
        <v>63</v>
      </c>
      <c r="C7713" t="s">
        <v>16</v>
      </c>
      <c r="D7713" t="s">
        <v>26</v>
      </c>
      <c r="E7713" t="s">
        <v>18</v>
      </c>
      <c r="F7713" t="s">
        <v>24</v>
      </c>
      <c r="G7713" t="s">
        <v>28</v>
      </c>
      <c r="H7713" s="3">
        <v>33666.589999999997</v>
      </c>
      <c r="I7713" t="s">
        <v>21</v>
      </c>
      <c r="J7713" t="s">
        <v>18</v>
      </c>
      <c r="K77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26.616113680890098</v>
      </c>
      <c r="L7713" s="5">
        <f>TablaDatos[[#This Row],[IMC_raw]]/1000000000000000</f>
        <v>26.616113680890098</v>
      </c>
      <c r="M7713" s="2">
        <v>2.66161136808901E+16</v>
      </c>
      <c r="N77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3" s="13">
        <f t="shared" si="120"/>
        <v>7712</v>
      </c>
      <c r="P7713" s="2" t="str">
        <f>IF(TablaDatos[[#This Row],[Diabetes]]=0,"No","Si")</f>
        <v>No</v>
      </c>
      <c r="Q7713">
        <v>0</v>
      </c>
      <c r="R7713">
        <f>TablaDatos[[#This Row],[Aux2]]/10000000000000</f>
        <v>2263.8601316091099</v>
      </c>
      <c r="S7713" s="1">
        <v>2.26386013160911E+16</v>
      </c>
      <c r="T7713" s="7">
        <f>TablaDatos[[#This Row],[Aux3]]/100000000000000</f>
        <v>251.825304831399</v>
      </c>
      <c r="U7713" s="1">
        <v>2.51825304831399E+16</v>
      </c>
      <c r="V7713">
        <v>153.19999999999999</v>
      </c>
      <c r="W7713">
        <v>97.5</v>
      </c>
    </row>
    <row r="7714" spans="1:23">
      <c r="A7714">
        <v>2018</v>
      </c>
      <c r="B7714">
        <v>50</v>
      </c>
      <c r="C7714" t="s">
        <v>16</v>
      </c>
      <c r="D7714" t="s">
        <v>29</v>
      </c>
      <c r="E7714" t="s">
        <v>18</v>
      </c>
      <c r="F7714" t="s">
        <v>35</v>
      </c>
      <c r="G7714" t="s">
        <v>20</v>
      </c>
      <c r="H7714" s="3">
        <v>15189.44</v>
      </c>
      <c r="I7714" t="s">
        <v>19</v>
      </c>
      <c r="J7714" t="s">
        <v>22</v>
      </c>
      <c r="K77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26.610440713683097</v>
      </c>
      <c r="L7714" s="6">
        <f>TablaDatos[[#This Row],[IMC_raw]]/1000000000000000</f>
        <v>0.26610440713683098</v>
      </c>
      <c r="M7714" s="2">
        <v>266104407136831</v>
      </c>
      <c r="N77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4" s="13">
        <f t="shared" si="120"/>
        <v>7713</v>
      </c>
      <c r="P7714" s="2" t="str">
        <f>IF(TablaDatos[[#This Row],[Diabetes]]=0,"No","Si")</f>
        <v>No</v>
      </c>
      <c r="Q7714">
        <v>0</v>
      </c>
      <c r="R7714">
        <f>TablaDatos[[#This Row],[Aux2]]/10000000000000</f>
        <v>1831.2315579961701</v>
      </c>
      <c r="S7714" s="1">
        <v>1.83123155799617E+16</v>
      </c>
      <c r="T7714" s="7">
        <f>TablaDatos[[#This Row],[Aux3]]/100000000000000</f>
        <v>20.806851304879501</v>
      </c>
      <c r="U7714" s="1">
        <v>2080685130487950</v>
      </c>
      <c r="V7714">
        <v>149.19999999999999</v>
      </c>
      <c r="W7714">
        <v>89.6</v>
      </c>
    </row>
    <row r="7715" spans="1:23">
      <c r="A7715">
        <v>2018</v>
      </c>
      <c r="B7715">
        <v>68</v>
      </c>
      <c r="C7715" t="s">
        <v>16</v>
      </c>
      <c r="D7715" t="s">
        <v>73</v>
      </c>
      <c r="E7715" t="s">
        <v>18</v>
      </c>
      <c r="F7715" t="s">
        <v>19</v>
      </c>
      <c r="G7715" t="s">
        <v>25</v>
      </c>
      <c r="H7715" s="3">
        <v>18143.080000000002</v>
      </c>
      <c r="I7715" t="s">
        <v>21</v>
      </c>
      <c r="J7715" t="s">
        <v>22</v>
      </c>
      <c r="K77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26.479830928643999</v>
      </c>
      <c r="L7715" s="5">
        <f>TablaDatos[[#This Row],[IMC_raw]]/1000000000000000</f>
        <v>26.479830928643999</v>
      </c>
      <c r="M7715" s="2">
        <v>2.6479830928644E+16</v>
      </c>
      <c r="N77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5" s="13">
        <f t="shared" si="120"/>
        <v>7714</v>
      </c>
      <c r="P7715" s="2" t="str">
        <f>IF(TablaDatos[[#This Row],[Diabetes]]=0,"No","Si")</f>
        <v>No</v>
      </c>
      <c r="Q7715">
        <v>0</v>
      </c>
      <c r="R7715">
        <f>TablaDatos[[#This Row],[Aux2]]/10000000000000</f>
        <v>2182.0341198309502</v>
      </c>
      <c r="S7715" s="1">
        <v>2.18203411983095E+16</v>
      </c>
      <c r="T7715" s="7">
        <f>TablaDatos[[#This Row],[Aux3]]/100000000000000</f>
        <v>27.520033184130899</v>
      </c>
      <c r="U7715" s="1">
        <v>2752003318413090</v>
      </c>
      <c r="V7715">
        <v>154.9</v>
      </c>
      <c r="W7715">
        <v>91.4</v>
      </c>
    </row>
    <row r="7716" spans="1:23">
      <c r="A7716">
        <v>2018</v>
      </c>
      <c r="B7716">
        <v>53</v>
      </c>
      <c r="C7716" t="s">
        <v>23</v>
      </c>
      <c r="D7716" t="s">
        <v>29</v>
      </c>
      <c r="E7716" t="s">
        <v>18</v>
      </c>
      <c r="F7716" t="s">
        <v>35</v>
      </c>
      <c r="G7716" t="s">
        <v>20</v>
      </c>
      <c r="H7716" s="3">
        <v>16690.36</v>
      </c>
      <c r="I7716" t="s">
        <v>19</v>
      </c>
      <c r="J7716" t="s">
        <v>19</v>
      </c>
      <c r="K77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26.4675142441987</v>
      </c>
      <c r="L7716" s="5">
        <f>TablaDatos[[#This Row],[IMC_raw]]/1000000000000000</f>
        <v>26.4675142441987</v>
      </c>
      <c r="M7716" s="2">
        <v>2.64675142441987E+16</v>
      </c>
      <c r="N77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6" s="13">
        <f t="shared" si="120"/>
        <v>7715</v>
      </c>
      <c r="P7716" s="2" t="str">
        <f>IF(TablaDatos[[#This Row],[Diabetes]]=0,"No","Si")</f>
        <v>No</v>
      </c>
      <c r="Q7716">
        <v>0</v>
      </c>
      <c r="R7716">
        <f>TablaDatos[[#This Row],[Aux2]]/10000000000000</f>
        <v>196.468487902644</v>
      </c>
      <c r="S7716" s="1">
        <v>1964684879026440</v>
      </c>
      <c r="T7716" s="7">
        <f>TablaDatos[[#This Row],[Aux3]]/100000000000000</f>
        <v>26.224183148570201</v>
      </c>
      <c r="U7716" s="1">
        <v>2622418314857020</v>
      </c>
      <c r="V7716">
        <v>128.30000000000001</v>
      </c>
      <c r="W7716">
        <v>86</v>
      </c>
    </row>
    <row r="7717" spans="1:23">
      <c r="A7717">
        <v>2018</v>
      </c>
      <c r="B7717">
        <v>35</v>
      </c>
      <c r="C7717" t="s">
        <v>16</v>
      </c>
      <c r="D7717" t="s">
        <v>17</v>
      </c>
      <c r="E7717" t="s">
        <v>18</v>
      </c>
      <c r="F7717" t="s">
        <v>19</v>
      </c>
      <c r="G7717" t="s">
        <v>39</v>
      </c>
      <c r="H7717" s="3">
        <v>17569.36</v>
      </c>
      <c r="I7717" t="s">
        <v>21</v>
      </c>
      <c r="J7717" t="s">
        <v>21</v>
      </c>
      <c r="K77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26.460047670797501</v>
      </c>
      <c r="L7717" s="6">
        <f>TablaDatos[[#This Row],[IMC_raw]]/1000000000000000</f>
        <v>26.460047670797501</v>
      </c>
      <c r="M7717" s="2">
        <v>2.64600476707975E+16</v>
      </c>
      <c r="N77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7" s="13">
        <f t="shared" si="120"/>
        <v>7716</v>
      </c>
      <c r="P7717" s="2" t="str">
        <f>IF(TablaDatos[[#This Row],[Diabetes]]=0,"No","Si")</f>
        <v>No</v>
      </c>
      <c r="Q7717">
        <v>0</v>
      </c>
      <c r="R7717">
        <f>TablaDatos[[#This Row],[Aux2]]/10000000000000</f>
        <v>217.42271109971099</v>
      </c>
      <c r="S7717" s="1">
        <v>2174227110997110</v>
      </c>
      <c r="T7717" s="7">
        <f>TablaDatos[[#This Row],[Aux3]]/100000000000000</f>
        <v>202.403503958057</v>
      </c>
      <c r="U7717" s="1">
        <v>2.02403503958057E+16</v>
      </c>
      <c r="V7717">
        <v>133.30000000000001</v>
      </c>
      <c r="W7717">
        <v>83.8</v>
      </c>
    </row>
    <row r="7718" spans="1:23">
      <c r="A7718">
        <v>2018</v>
      </c>
      <c r="B7718">
        <v>60</v>
      </c>
      <c r="C7718" t="s">
        <v>16</v>
      </c>
      <c r="D7718" t="s">
        <v>17</v>
      </c>
      <c r="E7718" t="s">
        <v>18</v>
      </c>
      <c r="F7718" t="s">
        <v>35</v>
      </c>
      <c r="G7718" t="s">
        <v>28</v>
      </c>
      <c r="H7718" s="3">
        <v>23484.22</v>
      </c>
      <c r="I7718" t="s">
        <v>19</v>
      </c>
      <c r="J7718" t="s">
        <v>22</v>
      </c>
      <c r="K77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26.453936136147099</v>
      </c>
      <c r="L7718" s="5">
        <f>TablaDatos[[#This Row],[IMC_raw]]/100000000000000</f>
        <v>26.453936136147099</v>
      </c>
      <c r="M7718" s="2">
        <v>2645393613614710</v>
      </c>
      <c r="N77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8" s="13">
        <f t="shared" si="120"/>
        <v>7717</v>
      </c>
      <c r="P7718" s="2" t="str">
        <f>IF(TablaDatos[[#This Row],[Diabetes]]=0,"No","Si")</f>
        <v>No</v>
      </c>
      <c r="Q7718">
        <v>0</v>
      </c>
      <c r="R7718">
        <f>TablaDatos[[#This Row],[Aux2]]/10000000000000</f>
        <v>1859.48301387182</v>
      </c>
      <c r="S7718" s="1">
        <v>1.85948301387182E+16</v>
      </c>
      <c r="T7718" s="7">
        <f>TablaDatos[[#This Row],[Aux3]]/100000000000000</f>
        <v>18.910705641519002</v>
      </c>
      <c r="U7718" s="1">
        <v>1891070564151900</v>
      </c>
      <c r="V7718">
        <v>159</v>
      </c>
      <c r="W7718">
        <v>95.3</v>
      </c>
    </row>
    <row r="7719" spans="1:23">
      <c r="A7719">
        <v>2018</v>
      </c>
      <c r="B7719">
        <v>46</v>
      </c>
      <c r="C7719" t="s">
        <v>23</v>
      </c>
      <c r="D7719" t="s">
        <v>27</v>
      </c>
      <c r="E7719" t="s">
        <v>18</v>
      </c>
      <c r="F7719" t="s">
        <v>35</v>
      </c>
      <c r="G7719" t="s">
        <v>20</v>
      </c>
      <c r="H7719" s="3">
        <v>18269.73</v>
      </c>
      <c r="I7719" t="s">
        <v>21</v>
      </c>
      <c r="J7719" t="s">
        <v>19</v>
      </c>
      <c r="K77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26.426849519122602</v>
      </c>
      <c r="L7719" s="5">
        <f>TablaDatos[[#This Row],[IMC_raw]]/1000000000000000</f>
        <v>26.426849519122602</v>
      </c>
      <c r="M7719" s="2">
        <v>2.64268495191226E+16</v>
      </c>
      <c r="N77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19" s="13">
        <f t="shared" si="120"/>
        <v>7718</v>
      </c>
      <c r="P7719" s="2" t="str">
        <f>IF(TablaDatos[[#This Row],[Diabetes]]=0,"No","Si")</f>
        <v>No</v>
      </c>
      <c r="Q7719">
        <v>0</v>
      </c>
      <c r="R7719">
        <f>TablaDatos[[#This Row],[Aux2]]/10000000000000</f>
        <v>1904.9418136409199</v>
      </c>
      <c r="S7719" s="1">
        <v>1.90494181364092E+16</v>
      </c>
      <c r="T7719" s="7">
        <f>TablaDatos[[#This Row],[Aux3]]/100000000000000</f>
        <v>220.955526493078</v>
      </c>
      <c r="U7719" s="1">
        <v>2.20955526493078E+16</v>
      </c>
      <c r="V7719">
        <v>147.9</v>
      </c>
      <c r="W7719">
        <v>88.9</v>
      </c>
    </row>
    <row r="7720" spans="1:23">
      <c r="A7720">
        <v>2018</v>
      </c>
      <c r="B7720">
        <v>46</v>
      </c>
      <c r="C7720" t="s">
        <v>23</v>
      </c>
      <c r="D7720" t="s">
        <v>74</v>
      </c>
      <c r="E7720" t="s">
        <v>18</v>
      </c>
      <c r="F7720" t="s">
        <v>35</v>
      </c>
      <c r="G7720" t="s">
        <v>20</v>
      </c>
      <c r="H7720" s="3">
        <v>12014.77</v>
      </c>
      <c r="I7720" t="s">
        <v>19</v>
      </c>
      <c r="J7720" t="s">
        <v>19</v>
      </c>
      <c r="K77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26.416836787397902</v>
      </c>
      <c r="L7720" s="5">
        <f>TablaDatos[[#This Row],[IMC_raw]]/1000000000000000</f>
        <v>26.416836787397902</v>
      </c>
      <c r="M7720" s="2">
        <v>2.64168367873979E+16</v>
      </c>
      <c r="N77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0" s="13">
        <f t="shared" si="120"/>
        <v>7719</v>
      </c>
      <c r="P7720" s="2" t="str">
        <f>IF(TablaDatos[[#This Row],[Diabetes]]=0,"No","Si")</f>
        <v>No</v>
      </c>
      <c r="Q7720">
        <v>0</v>
      </c>
      <c r="R7720">
        <f>TablaDatos[[#This Row],[Aux2]]/10000000000000</f>
        <v>1979.01874053964</v>
      </c>
      <c r="S7720" s="1">
        <v>1.97901874053964E+16</v>
      </c>
      <c r="T7720" s="7">
        <f>TablaDatos[[#This Row],[Aux3]]/100000000000000</f>
        <v>22.689613872155299</v>
      </c>
      <c r="U7720" s="1">
        <v>2268961387215530</v>
      </c>
      <c r="V7720">
        <v>137.6</v>
      </c>
      <c r="W7720">
        <v>87.3</v>
      </c>
    </row>
    <row r="7721" spans="1:23">
      <c r="A7721">
        <v>2018</v>
      </c>
      <c r="B7721">
        <v>52</v>
      </c>
      <c r="C7721" t="s">
        <v>23</v>
      </c>
      <c r="D7721" t="s">
        <v>30</v>
      </c>
      <c r="E7721" t="s">
        <v>18</v>
      </c>
      <c r="F7721" t="s">
        <v>19</v>
      </c>
      <c r="G7721" t="s">
        <v>20</v>
      </c>
      <c r="H7721" s="3">
        <v>20176.439999999999</v>
      </c>
      <c r="I7721" t="s">
        <v>21</v>
      </c>
      <c r="J7721" t="s">
        <v>19</v>
      </c>
      <c r="K77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26.374565675243602</v>
      </c>
      <c r="L7721" s="5">
        <f>TablaDatos[[#This Row],[IMC_raw]]/1000000000000000</f>
        <v>2.6374565675243602</v>
      </c>
      <c r="M7721" s="2">
        <v>2637456567524360</v>
      </c>
      <c r="N77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1" s="13">
        <f t="shared" si="120"/>
        <v>7720</v>
      </c>
      <c r="P7721" s="2" t="str">
        <f>IF(TablaDatos[[#This Row],[Diabetes]]=0,"No","Si")</f>
        <v>No</v>
      </c>
      <c r="Q7721">
        <v>0</v>
      </c>
      <c r="R7721">
        <f>TablaDatos[[#This Row],[Aux2]]/10000000000000</f>
        <v>1903.3530964289</v>
      </c>
      <c r="S7721" s="1">
        <v>1.9033530964289E+16</v>
      </c>
      <c r="T7721" s="7">
        <f>TablaDatos[[#This Row],[Aux3]]/100000000000000</f>
        <v>210.80721368499599</v>
      </c>
      <c r="U7721" s="1">
        <v>2.10807213684996E+16</v>
      </c>
      <c r="V7721">
        <v>139</v>
      </c>
      <c r="W7721">
        <v>89.4</v>
      </c>
    </row>
    <row r="7722" spans="1:23">
      <c r="A7722">
        <v>2018</v>
      </c>
      <c r="B7722">
        <v>53</v>
      </c>
      <c r="C7722" t="s">
        <v>16</v>
      </c>
      <c r="D7722" t="s">
        <v>29</v>
      </c>
      <c r="E7722" t="s">
        <v>18</v>
      </c>
      <c r="F7722" t="s">
        <v>19</v>
      </c>
      <c r="G7722" t="s">
        <v>20</v>
      </c>
      <c r="H7722" s="3">
        <v>15868.17</v>
      </c>
      <c r="I7722" t="s">
        <v>19</v>
      </c>
      <c r="J7722" t="s">
        <v>19</v>
      </c>
      <c r="K77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26.306098612451802</v>
      </c>
      <c r="L7722" s="6">
        <f>TablaDatos[[#This Row],[IMC_raw]]/1000000000000000</f>
        <v>26.306098612451802</v>
      </c>
      <c r="M7722" s="2">
        <v>2.63060986124518E+16</v>
      </c>
      <c r="N77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2" s="13">
        <f t="shared" si="120"/>
        <v>7721</v>
      </c>
      <c r="P7722" s="2" t="str">
        <f>IF(TablaDatos[[#This Row],[Diabetes]]=0,"No","Si")</f>
        <v>No</v>
      </c>
      <c r="Q7722">
        <v>0</v>
      </c>
      <c r="R7722">
        <f>TablaDatos[[#This Row],[Aux2]]/10000000000000</f>
        <v>180.27578118502299</v>
      </c>
      <c r="S7722" s="1">
        <v>1802757811850230</v>
      </c>
      <c r="T7722" s="7">
        <f>TablaDatos[[#This Row],[Aux3]]/100000000000000</f>
        <v>230.706060388738</v>
      </c>
      <c r="U7722" s="1">
        <v>2.30706060388738E+16</v>
      </c>
      <c r="V7722">
        <v>141.5</v>
      </c>
      <c r="W7722">
        <v>90.1</v>
      </c>
    </row>
    <row r="7723" spans="1:23">
      <c r="A7723">
        <v>2018</v>
      </c>
      <c r="B7723">
        <v>54</v>
      </c>
      <c r="C7723" t="s">
        <v>23</v>
      </c>
      <c r="D7723" t="s">
        <v>29</v>
      </c>
      <c r="E7723" t="s">
        <v>18</v>
      </c>
      <c r="F7723" t="s">
        <v>35</v>
      </c>
      <c r="G7723" t="s">
        <v>20</v>
      </c>
      <c r="H7723" s="3">
        <v>19283.07</v>
      </c>
      <c r="I7723" t="s">
        <v>18</v>
      </c>
      <c r="J7723" t="s">
        <v>22</v>
      </c>
      <c r="K77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26.209366899078599</v>
      </c>
      <c r="L7723" s="5">
        <f>TablaDatos[[#This Row],[IMC_raw]]/1000000000000000</f>
        <v>26.209366899078599</v>
      </c>
      <c r="M7723" s="2">
        <v>2.62093668990786E+16</v>
      </c>
      <c r="N77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3" s="13">
        <f t="shared" si="120"/>
        <v>7722</v>
      </c>
      <c r="P7723" s="2" t="str">
        <f>IF(TablaDatos[[#This Row],[Diabetes]]=0,"No","Si")</f>
        <v>No</v>
      </c>
      <c r="Q7723">
        <v>0</v>
      </c>
      <c r="R7723">
        <f>TablaDatos[[#This Row],[Aux2]]/10000000000000</f>
        <v>1590.2088217180201</v>
      </c>
      <c r="S7723" s="1">
        <v>1.59020882171802E+16</v>
      </c>
      <c r="T7723" s="7">
        <f>TablaDatos[[#This Row],[Aux3]]/100000000000000</f>
        <v>1.9172800493850299</v>
      </c>
      <c r="U7723" s="1">
        <v>191728004938503</v>
      </c>
      <c r="V7723">
        <v>133.69999999999999</v>
      </c>
      <c r="W7723">
        <v>82.8</v>
      </c>
    </row>
    <row r="7724" spans="1:23">
      <c r="A7724">
        <v>2018</v>
      </c>
      <c r="B7724">
        <v>51</v>
      </c>
      <c r="C7724" t="s">
        <v>16</v>
      </c>
      <c r="D7724" t="s">
        <v>29</v>
      </c>
      <c r="E7724" t="s">
        <v>18</v>
      </c>
      <c r="F7724" t="s">
        <v>35</v>
      </c>
      <c r="G7724" t="s">
        <v>20</v>
      </c>
      <c r="H7724" s="3">
        <v>15167.44</v>
      </c>
      <c r="I7724" t="s">
        <v>19</v>
      </c>
      <c r="J7724" t="s">
        <v>18</v>
      </c>
      <c r="K77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26.035481804230599</v>
      </c>
      <c r="L7724" s="6">
        <f>TablaDatos[[#This Row],[IMC_raw]]/1000000000000000</f>
        <v>26.035481804230599</v>
      </c>
      <c r="M7724" s="2">
        <v>2.60354818042306E+16</v>
      </c>
      <c r="N77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4" s="13">
        <f t="shared" si="120"/>
        <v>7723</v>
      </c>
      <c r="P7724" s="2" t="str">
        <f>IF(TablaDatos[[#This Row],[Diabetes]]=0,"No","Si")</f>
        <v>No</v>
      </c>
      <c r="Q7724">
        <v>0</v>
      </c>
      <c r="R7724">
        <f>TablaDatos[[#This Row],[Aux2]]/10000000000000</f>
        <v>2140.1462013954801</v>
      </c>
      <c r="S7724" s="1">
        <v>2.14014620139548E+16</v>
      </c>
      <c r="T7724" s="7">
        <f>TablaDatos[[#This Row],[Aux3]]/100000000000000</f>
        <v>219.53558855457101</v>
      </c>
      <c r="U7724" s="1">
        <v>2.19535588554571E+16</v>
      </c>
      <c r="V7724">
        <v>147.69999999999999</v>
      </c>
      <c r="W7724">
        <v>87.7</v>
      </c>
    </row>
    <row r="7725" spans="1:23">
      <c r="A7725">
        <v>2018</v>
      </c>
      <c r="B7725">
        <v>49</v>
      </c>
      <c r="C7725" t="s">
        <v>16</v>
      </c>
      <c r="D7725" t="s">
        <v>26</v>
      </c>
      <c r="E7725" t="s">
        <v>18</v>
      </c>
      <c r="F7725" t="s">
        <v>35</v>
      </c>
      <c r="G7725" t="s">
        <v>20</v>
      </c>
      <c r="H7725" s="3">
        <v>39495.949999999997</v>
      </c>
      <c r="I7725" t="s">
        <v>19</v>
      </c>
      <c r="J7725" t="s">
        <v>18</v>
      </c>
      <c r="K77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26.016752752870602</v>
      </c>
      <c r="L7725" s="6">
        <f>TablaDatos[[#This Row],[IMC_raw]]/1000000000000000</f>
        <v>26.016752752870602</v>
      </c>
      <c r="M7725" s="2">
        <v>2.60167527528706E+16</v>
      </c>
      <c r="N77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5" s="13">
        <f t="shared" si="120"/>
        <v>7724</v>
      </c>
      <c r="P7725" s="2" t="str">
        <f>IF(TablaDatos[[#This Row],[Diabetes]]=0,"No","Si")</f>
        <v>No</v>
      </c>
      <c r="Q7725">
        <v>0</v>
      </c>
      <c r="R7725">
        <f>TablaDatos[[#This Row],[Aux2]]/10000000000000</f>
        <v>204.72639564758001</v>
      </c>
      <c r="S7725" s="1">
        <v>2047263956475800</v>
      </c>
      <c r="T7725" s="7">
        <f>TablaDatos[[#This Row],[Aux3]]/100000000000000</f>
        <v>212.59910515011401</v>
      </c>
      <c r="U7725" s="1">
        <v>2.12599105150114E+16</v>
      </c>
      <c r="V7725">
        <v>139.69999999999999</v>
      </c>
      <c r="W7725">
        <v>88.9</v>
      </c>
    </row>
    <row r="7726" spans="1:23">
      <c r="A7726">
        <v>2018</v>
      </c>
      <c r="B7726">
        <v>57</v>
      </c>
      <c r="C7726" t="s">
        <v>16</v>
      </c>
      <c r="D7726" t="s">
        <v>17</v>
      </c>
      <c r="E7726" t="s">
        <v>18</v>
      </c>
      <c r="F7726" t="s">
        <v>40</v>
      </c>
      <c r="G7726" t="s">
        <v>28</v>
      </c>
      <c r="H7726" s="3">
        <v>45847.08</v>
      </c>
      <c r="I7726" t="s">
        <v>19</v>
      </c>
      <c r="J7726" t="s">
        <v>21</v>
      </c>
      <c r="K77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26.015839044507999</v>
      </c>
      <c r="L7726" s="6">
        <f>TablaDatos[[#This Row],[IMC_raw]]/1000000000000000</f>
        <v>26.015839044507999</v>
      </c>
      <c r="M7726" s="2">
        <v>2.6015839044508E+16</v>
      </c>
      <c r="N77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6" s="13">
        <f t="shared" si="120"/>
        <v>7725</v>
      </c>
      <c r="P7726" s="2" t="str">
        <f>IF(TablaDatos[[#This Row],[Diabetes]]=0,"No","Si")</f>
        <v>No</v>
      </c>
      <c r="Q7726">
        <v>0</v>
      </c>
      <c r="R7726">
        <f>TablaDatos[[#This Row],[Aux2]]/10000000000000</f>
        <v>186.99520738961201</v>
      </c>
      <c r="S7726" s="1">
        <v>1869952073896120</v>
      </c>
      <c r="T7726" s="7">
        <f>TablaDatos[[#This Row],[Aux3]]/100000000000000</f>
        <v>222.35561288075701</v>
      </c>
      <c r="U7726" s="1">
        <v>2.22355612880757E+16</v>
      </c>
      <c r="V7726">
        <v>154.6</v>
      </c>
      <c r="W7726">
        <v>96.1</v>
      </c>
    </row>
    <row r="7727" spans="1:23">
      <c r="A7727">
        <v>2018</v>
      </c>
      <c r="B7727">
        <v>71</v>
      </c>
      <c r="C7727" t="s">
        <v>16</v>
      </c>
      <c r="D7727" t="s">
        <v>74</v>
      </c>
      <c r="E7727" t="s">
        <v>18</v>
      </c>
      <c r="F7727" t="s">
        <v>19</v>
      </c>
      <c r="G7727" t="s">
        <v>25</v>
      </c>
      <c r="H7727" s="3">
        <v>15721.87</v>
      </c>
      <c r="I7727" t="s">
        <v>18</v>
      </c>
      <c r="J7727" t="s">
        <v>22</v>
      </c>
      <c r="K77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25.9748145985034</v>
      </c>
      <c r="L7727" s="5">
        <f>TablaDatos[[#This Row],[IMC_raw]]/1000000000000000</f>
        <v>25.9748145985034</v>
      </c>
      <c r="M7727" s="2">
        <v>2.59748145985034E+16</v>
      </c>
      <c r="N77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7" s="13">
        <f t="shared" si="120"/>
        <v>7726</v>
      </c>
      <c r="P7727" s="2" t="str">
        <f>IF(TablaDatos[[#This Row],[Diabetes]]=0,"No","Si")</f>
        <v>No</v>
      </c>
      <c r="Q7727">
        <v>0</v>
      </c>
      <c r="R7727">
        <f>TablaDatos[[#This Row],[Aux2]]/10000000000000</f>
        <v>207.27433905526499</v>
      </c>
      <c r="S7727" s="1">
        <v>2072743390552650</v>
      </c>
      <c r="T7727" s="7">
        <f>TablaDatos[[#This Row],[Aux3]]/100000000000000</f>
        <v>247.45385593973401</v>
      </c>
      <c r="U7727" s="1">
        <v>2.47453855939734E+16</v>
      </c>
      <c r="V7727">
        <v>158.9</v>
      </c>
      <c r="W7727">
        <v>101.7</v>
      </c>
    </row>
    <row r="7728" spans="1:23">
      <c r="A7728">
        <v>2018</v>
      </c>
      <c r="B7728">
        <v>51</v>
      </c>
      <c r="C7728" t="s">
        <v>16</v>
      </c>
      <c r="D7728" t="s">
        <v>29</v>
      </c>
      <c r="E7728" t="s">
        <v>18</v>
      </c>
      <c r="F7728" t="s">
        <v>35</v>
      </c>
      <c r="G7728" t="s">
        <v>20</v>
      </c>
      <c r="H7728" s="3">
        <v>19697.009999999998</v>
      </c>
      <c r="I7728" t="s">
        <v>19</v>
      </c>
      <c r="J7728" t="s">
        <v>22</v>
      </c>
      <c r="K77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25.917925392952199</v>
      </c>
      <c r="L7728" s="6">
        <f>TablaDatos[[#This Row],[IMC_raw]]/1000000000000000</f>
        <v>25.917925392952199</v>
      </c>
      <c r="M7728" s="2">
        <v>2.59179253929522E+16</v>
      </c>
      <c r="N77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8" s="13">
        <f t="shared" si="120"/>
        <v>7727</v>
      </c>
      <c r="P7728" s="2" t="str">
        <f>IF(TablaDatos[[#This Row],[Diabetes]]=0,"No","Si")</f>
        <v>No</v>
      </c>
      <c r="Q7728">
        <v>0</v>
      </c>
      <c r="R7728">
        <f>TablaDatos[[#This Row],[Aux2]]/10000000000000</f>
        <v>18.2832373427966</v>
      </c>
      <c r="S7728" s="1">
        <v>182832373427966</v>
      </c>
      <c r="T7728" s="7">
        <f>TablaDatos[[#This Row],[Aux3]]/100000000000000</f>
        <v>224.91048650203001</v>
      </c>
      <c r="U7728" s="1">
        <v>2.2491048650203E+16</v>
      </c>
      <c r="V7728">
        <v>138.69999999999999</v>
      </c>
      <c r="W7728">
        <v>87</v>
      </c>
    </row>
    <row r="7729" spans="1:23">
      <c r="A7729">
        <v>2018</v>
      </c>
      <c r="B7729">
        <v>73</v>
      </c>
      <c r="C7729" t="s">
        <v>16</v>
      </c>
      <c r="D7729" t="s">
        <v>17</v>
      </c>
      <c r="E7729" t="s">
        <v>21</v>
      </c>
      <c r="F7729" t="s">
        <v>24</v>
      </c>
      <c r="G7729" t="s">
        <v>25</v>
      </c>
      <c r="H7729" s="3">
        <v>31138.52</v>
      </c>
      <c r="I7729" t="s">
        <v>21</v>
      </c>
      <c r="J7729" t="s">
        <v>18</v>
      </c>
      <c r="K77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25.9020155333262</v>
      </c>
      <c r="L7729" s="5">
        <f>TablaDatos[[#This Row],[IMC_raw]]/1000000000000000</f>
        <v>25.9020155333262</v>
      </c>
      <c r="M7729" s="2">
        <v>2.59020155333262E+16</v>
      </c>
      <c r="N77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29" s="13">
        <f t="shared" si="120"/>
        <v>7728</v>
      </c>
      <c r="P7729" s="2" t="str">
        <f>IF(TablaDatos[[#This Row],[Diabetes]]=0,"No","Si")</f>
        <v>Si</v>
      </c>
      <c r="Q7729">
        <v>1</v>
      </c>
      <c r="R7729">
        <f>TablaDatos[[#This Row],[Aux2]]/10000000000000</f>
        <v>2249.93626996992</v>
      </c>
      <c r="S7729" s="1">
        <v>2.24993626996992E+16</v>
      </c>
      <c r="T7729" s="7">
        <f>TablaDatos[[#This Row],[Aux3]]/100000000000000</f>
        <v>259.29298323260599</v>
      </c>
      <c r="U7729" s="1">
        <v>2.59292983232606E+16</v>
      </c>
      <c r="V7729">
        <v>178</v>
      </c>
      <c r="W7729">
        <v>110.4</v>
      </c>
    </row>
    <row r="7730" spans="1:23">
      <c r="A7730">
        <v>2018</v>
      </c>
      <c r="B7730">
        <v>51</v>
      </c>
      <c r="C7730" t="s">
        <v>16</v>
      </c>
      <c r="D7730" t="s">
        <v>42</v>
      </c>
      <c r="E7730" t="s">
        <v>18</v>
      </c>
      <c r="F7730" t="s">
        <v>40</v>
      </c>
      <c r="G7730" t="s">
        <v>20</v>
      </c>
      <c r="H7730" s="3">
        <v>35875.919999999998</v>
      </c>
      <c r="I7730" t="s">
        <v>19</v>
      </c>
      <c r="J7730" t="s">
        <v>19</v>
      </c>
      <c r="K77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25.9003571653828</v>
      </c>
      <c r="L7730" s="6">
        <f>TablaDatos[[#This Row],[IMC_raw]]/1000000000000000</f>
        <v>25.9003571653828</v>
      </c>
      <c r="M7730" s="2">
        <v>2.59003571653828E+16</v>
      </c>
      <c r="N77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0" s="13">
        <f t="shared" si="120"/>
        <v>7729</v>
      </c>
      <c r="P7730" s="2" t="str">
        <f>IF(TablaDatos[[#This Row],[Diabetes]]=0,"No","Si")</f>
        <v>No</v>
      </c>
      <c r="Q7730">
        <v>0</v>
      </c>
      <c r="R7730">
        <f>TablaDatos[[#This Row],[Aux2]]/10000000000000</f>
        <v>170.30987548936901</v>
      </c>
      <c r="S7730" s="1">
        <v>1703098754893690</v>
      </c>
      <c r="T7730" s="7">
        <f>TablaDatos[[#This Row],[Aux3]]/100000000000000</f>
        <v>18.7388764187391</v>
      </c>
      <c r="U7730" s="1">
        <v>1873887641873910</v>
      </c>
      <c r="V7730">
        <v>139.30000000000001</v>
      </c>
      <c r="W7730">
        <v>86.4</v>
      </c>
    </row>
    <row r="7731" spans="1:23">
      <c r="A7731">
        <v>2018</v>
      </c>
      <c r="B7731">
        <v>54</v>
      </c>
      <c r="C7731" t="s">
        <v>23</v>
      </c>
      <c r="D7731" t="s">
        <v>29</v>
      </c>
      <c r="E7731" t="s">
        <v>31</v>
      </c>
      <c r="F7731" t="s">
        <v>19</v>
      </c>
      <c r="G7731" t="s">
        <v>20</v>
      </c>
      <c r="H7731" s="3">
        <v>13427.08</v>
      </c>
      <c r="I7731" t="s">
        <v>21</v>
      </c>
      <c r="J7731" t="s">
        <v>18</v>
      </c>
      <c r="K77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25.857376380969502</v>
      </c>
      <c r="L7731" s="6">
        <f>TablaDatos[[#This Row],[IMC_raw]]/1000000000000000</f>
        <v>25.857376380969502</v>
      </c>
      <c r="M7731" s="2">
        <v>2.58573763809695E+16</v>
      </c>
      <c r="N77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1" s="13">
        <f t="shared" si="120"/>
        <v>7730</v>
      </c>
      <c r="P7731" s="2" t="str">
        <f>IF(TablaDatos[[#This Row],[Diabetes]]=0,"No","Si")</f>
        <v>Si</v>
      </c>
      <c r="Q7731">
        <v>1</v>
      </c>
      <c r="R7731">
        <f>TablaDatos[[#This Row],[Aux2]]/10000000000000</f>
        <v>2179.47780867959</v>
      </c>
      <c r="S7731" s="1">
        <v>2.17947780867959E+16</v>
      </c>
      <c r="T7731" s="7">
        <f>TablaDatos[[#This Row],[Aux3]]/100000000000000</f>
        <v>246.463523934862</v>
      </c>
      <c r="U7731" s="1">
        <v>2.46463523934862E+16</v>
      </c>
      <c r="V7731">
        <v>151.5</v>
      </c>
      <c r="W7731">
        <v>91.8</v>
      </c>
    </row>
    <row r="7732" spans="1:23">
      <c r="A7732">
        <v>2018</v>
      </c>
      <c r="B7732">
        <v>57</v>
      </c>
      <c r="C7732" t="s">
        <v>23</v>
      </c>
      <c r="D7732" t="s">
        <v>17</v>
      </c>
      <c r="E7732" t="s">
        <v>18</v>
      </c>
      <c r="F7732" t="s">
        <v>35</v>
      </c>
      <c r="G7732" t="s">
        <v>28</v>
      </c>
      <c r="H7732" s="3">
        <v>29585.34</v>
      </c>
      <c r="I7732" t="s">
        <v>19</v>
      </c>
      <c r="J7732" t="s">
        <v>18</v>
      </c>
      <c r="K77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25.753456679634699</v>
      </c>
      <c r="L7732" s="5">
        <f>TablaDatos[[#This Row],[IMC_raw]]/1000000000000000</f>
        <v>25.753456679634699</v>
      </c>
      <c r="M7732" s="2">
        <v>2.57534566796347E+16</v>
      </c>
      <c r="N77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2" s="13">
        <f t="shared" si="120"/>
        <v>7731</v>
      </c>
      <c r="P7732" s="2" t="str">
        <f>IF(TablaDatos[[#This Row],[Diabetes]]=0,"No","Si")</f>
        <v>No</v>
      </c>
      <c r="Q7732">
        <v>0</v>
      </c>
      <c r="R7732">
        <f>TablaDatos[[#This Row],[Aux2]]/10000000000000</f>
        <v>186.736703116374</v>
      </c>
      <c r="S7732" s="1">
        <v>1867367031163740</v>
      </c>
      <c r="T7732" s="7">
        <f>TablaDatos[[#This Row],[Aux3]]/100000000000000</f>
        <v>186.111957312203</v>
      </c>
      <c r="U7732" s="1">
        <v>1.86111957312203E+16</v>
      </c>
      <c r="V7732">
        <v>155.1</v>
      </c>
      <c r="W7732">
        <v>87.7</v>
      </c>
    </row>
    <row r="7733" spans="1:23">
      <c r="A7733">
        <v>2018</v>
      </c>
      <c r="B7733">
        <v>53</v>
      </c>
      <c r="C7733" t="s">
        <v>23</v>
      </c>
      <c r="D7733" t="s">
        <v>26</v>
      </c>
      <c r="E7733" t="s">
        <v>18</v>
      </c>
      <c r="F7733" t="s">
        <v>19</v>
      </c>
      <c r="G7733" t="s">
        <v>20</v>
      </c>
      <c r="H7733" s="3">
        <v>13171.75</v>
      </c>
      <c r="I7733" t="s">
        <v>19</v>
      </c>
      <c r="J7733" t="s">
        <v>22</v>
      </c>
      <c r="K77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25.747451561636503</v>
      </c>
      <c r="L7733" s="6">
        <f>TablaDatos[[#This Row],[IMC_raw]]/1000000000000000</f>
        <v>2.5747451561636501</v>
      </c>
      <c r="M7733" s="2">
        <v>2574745156163650</v>
      </c>
      <c r="N77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3" s="13">
        <f t="shared" si="120"/>
        <v>7732</v>
      </c>
      <c r="P7733" s="2" t="str">
        <f>IF(TablaDatos[[#This Row],[Diabetes]]=0,"No","Si")</f>
        <v>Si</v>
      </c>
      <c r="Q7733">
        <v>1</v>
      </c>
      <c r="R7733">
        <f>TablaDatos[[#This Row],[Aux2]]/10000000000000</f>
        <v>1983.0905731067501</v>
      </c>
      <c r="S7733" s="1">
        <v>1.98309057310675E+16</v>
      </c>
      <c r="T7733" s="7">
        <f>TablaDatos[[#This Row],[Aux3]]/100000000000000</f>
        <v>2.1626320936055499</v>
      </c>
      <c r="U7733" s="1">
        <v>216263209360555</v>
      </c>
      <c r="V7733">
        <v>141.19999999999999</v>
      </c>
      <c r="W7733">
        <v>82.4</v>
      </c>
    </row>
    <row r="7734" spans="1:23">
      <c r="A7734">
        <v>2018</v>
      </c>
      <c r="B7734">
        <v>56</v>
      </c>
      <c r="C7734" t="s">
        <v>23</v>
      </c>
      <c r="D7734" t="s">
        <v>17</v>
      </c>
      <c r="E7734" t="s">
        <v>18</v>
      </c>
      <c r="F7734" t="s">
        <v>35</v>
      </c>
      <c r="G7734" t="s">
        <v>28</v>
      </c>
      <c r="H7734" s="3">
        <v>42379.83</v>
      </c>
      <c r="I7734" t="s">
        <v>19</v>
      </c>
      <c r="J7734" t="s">
        <v>18</v>
      </c>
      <c r="K77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25.737517331636599</v>
      </c>
      <c r="L7734" s="5">
        <f>TablaDatos[[#This Row],[IMC_raw]]/1000000000000000</f>
        <v>25.737517331636599</v>
      </c>
      <c r="M7734" s="2">
        <v>2.57375173316366E+16</v>
      </c>
      <c r="N77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4" s="13">
        <f t="shared" si="120"/>
        <v>7733</v>
      </c>
      <c r="P7734" s="2" t="str">
        <f>IF(TablaDatos[[#This Row],[Diabetes]]=0,"No","Si")</f>
        <v>No</v>
      </c>
      <c r="Q7734">
        <v>0</v>
      </c>
      <c r="R7734">
        <f>TablaDatos[[#This Row],[Aux2]]/10000000000000</f>
        <v>2049.8667596558498</v>
      </c>
      <c r="S7734" s="1">
        <v>2.04986675965585E+16</v>
      </c>
      <c r="T7734" s="7">
        <f>TablaDatos[[#This Row],[Aux3]]/100000000000000</f>
        <v>220.007140381</v>
      </c>
      <c r="U7734" s="1">
        <v>2.20007140381E+16</v>
      </c>
      <c r="V7734">
        <v>146.4</v>
      </c>
      <c r="W7734">
        <v>90.3</v>
      </c>
    </row>
    <row r="7735" spans="1:23">
      <c r="A7735">
        <v>2018</v>
      </c>
      <c r="B7735">
        <v>59</v>
      </c>
      <c r="C7735" t="s">
        <v>23</v>
      </c>
      <c r="D7735" t="s">
        <v>26</v>
      </c>
      <c r="E7735" t="s">
        <v>18</v>
      </c>
      <c r="F7735" t="s">
        <v>40</v>
      </c>
      <c r="G7735" t="s">
        <v>28</v>
      </c>
      <c r="H7735" s="3">
        <v>36212.32</v>
      </c>
      <c r="I7735" t="s">
        <v>21</v>
      </c>
      <c r="J7735" t="s">
        <v>19</v>
      </c>
      <c r="K77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25.72574830069</v>
      </c>
      <c r="L7735" s="6">
        <f>TablaDatos[[#This Row],[IMC_raw]]/1000000000000000</f>
        <v>25.72574830069</v>
      </c>
      <c r="M7735" s="2">
        <v>2.572574830069E+16</v>
      </c>
      <c r="N77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5" s="13">
        <f t="shared" si="120"/>
        <v>7734</v>
      </c>
      <c r="P7735" s="2" t="str">
        <f>IF(TablaDatos[[#This Row],[Diabetes]]=0,"No","Si")</f>
        <v>No</v>
      </c>
      <c r="Q7735">
        <v>0</v>
      </c>
      <c r="R7735">
        <f>TablaDatos[[#This Row],[Aux2]]/10000000000000</f>
        <v>2164.20099364425</v>
      </c>
      <c r="S7735" s="1">
        <v>2.16420099364425E+16</v>
      </c>
      <c r="T7735" s="7">
        <f>TablaDatos[[#This Row],[Aux3]]/100000000000000</f>
        <v>229.84811413710401</v>
      </c>
      <c r="U7735" s="1">
        <v>2.29848114137104E+16</v>
      </c>
      <c r="V7735">
        <v>157.6</v>
      </c>
      <c r="W7735">
        <v>99.1</v>
      </c>
    </row>
    <row r="7736" spans="1:23">
      <c r="A7736">
        <v>2018</v>
      </c>
      <c r="B7736">
        <v>57</v>
      </c>
      <c r="C7736" t="s">
        <v>16</v>
      </c>
      <c r="D7736" t="s">
        <v>73</v>
      </c>
      <c r="E7736" t="s">
        <v>18</v>
      </c>
      <c r="F7736" t="s">
        <v>24</v>
      </c>
      <c r="G7736" t="s">
        <v>28</v>
      </c>
      <c r="H7736" s="3">
        <v>27871.96</v>
      </c>
      <c r="I7736" t="s">
        <v>21</v>
      </c>
      <c r="J7736" t="s">
        <v>19</v>
      </c>
      <c r="K77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25.723671408401799</v>
      </c>
      <c r="L7736" s="6">
        <f>TablaDatos[[#This Row],[IMC_raw]]/1000000000000000</f>
        <v>25.723671408401799</v>
      </c>
      <c r="M7736" s="2">
        <v>2.57236714084018E+16</v>
      </c>
      <c r="N77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6" s="13">
        <f t="shared" si="120"/>
        <v>7735</v>
      </c>
      <c r="P7736" s="2" t="str">
        <f>IF(TablaDatos[[#This Row],[Diabetes]]=0,"No","Si")</f>
        <v>No</v>
      </c>
      <c r="Q7736">
        <v>0</v>
      </c>
      <c r="R7736">
        <f>TablaDatos[[#This Row],[Aux2]]/10000000000000</f>
        <v>211.38925885549301</v>
      </c>
      <c r="S7736" s="1">
        <v>2113892588554930</v>
      </c>
      <c r="T7736" s="7">
        <f>TablaDatos[[#This Row],[Aux3]]/100000000000000</f>
        <v>270.81178608460698</v>
      </c>
      <c r="U7736" s="1">
        <v>2.70811786084607E+16</v>
      </c>
      <c r="V7736">
        <v>158.19999999999999</v>
      </c>
      <c r="W7736">
        <v>92.3</v>
      </c>
    </row>
    <row r="7737" spans="1:23">
      <c r="A7737">
        <v>2018</v>
      </c>
      <c r="B7737">
        <v>51</v>
      </c>
      <c r="C7737" t="s">
        <v>23</v>
      </c>
      <c r="D7737" t="s">
        <v>17</v>
      </c>
      <c r="E7737" t="s">
        <v>18</v>
      </c>
      <c r="F7737" t="s">
        <v>19</v>
      </c>
      <c r="G7737" t="s">
        <v>20</v>
      </c>
      <c r="H7737" s="3">
        <v>37316.17</v>
      </c>
      <c r="I7737" t="s">
        <v>18</v>
      </c>
      <c r="J7737" t="s">
        <v>22</v>
      </c>
      <c r="K77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25.693888192562301</v>
      </c>
      <c r="L7737" s="5">
        <f>TablaDatos[[#This Row],[IMC_raw]]/1000000000000000</f>
        <v>25.693888192562301</v>
      </c>
      <c r="M7737" s="2">
        <v>2.56938881925623E+16</v>
      </c>
      <c r="N77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7" s="13">
        <f t="shared" si="120"/>
        <v>7736</v>
      </c>
      <c r="P7737" s="2" t="str">
        <f>IF(TablaDatos[[#This Row],[Diabetes]]=0,"No","Si")</f>
        <v>No</v>
      </c>
      <c r="Q7737">
        <v>0</v>
      </c>
      <c r="R7737">
        <f>TablaDatos[[#This Row],[Aux2]]/10000000000000</f>
        <v>2068.2607600666902</v>
      </c>
      <c r="S7737" s="1">
        <v>2.06826076006669E+16</v>
      </c>
      <c r="T7737" s="7">
        <f>TablaDatos[[#This Row],[Aux3]]/100000000000000</f>
        <v>236.977017973687</v>
      </c>
      <c r="U7737" s="1">
        <v>2.36977017973687E+16</v>
      </c>
      <c r="V7737">
        <v>143</v>
      </c>
      <c r="W7737">
        <v>84</v>
      </c>
    </row>
    <row r="7738" spans="1:23">
      <c r="A7738">
        <v>2018</v>
      </c>
      <c r="B7738">
        <v>52</v>
      </c>
      <c r="C7738" t="s">
        <v>23</v>
      </c>
      <c r="D7738" t="s">
        <v>73</v>
      </c>
      <c r="E7738" t="s">
        <v>18</v>
      </c>
      <c r="F7738" t="s">
        <v>24</v>
      </c>
      <c r="G7738" t="s">
        <v>20</v>
      </c>
      <c r="H7738" s="3">
        <v>29150.67</v>
      </c>
      <c r="I7738" t="s">
        <v>19</v>
      </c>
      <c r="J7738" t="s">
        <v>22</v>
      </c>
      <c r="K77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25.668667321891899</v>
      </c>
      <c r="L7738" s="6">
        <f>TablaDatos[[#This Row],[IMC_raw]]/1000000000000000</f>
        <v>25.668667321891899</v>
      </c>
      <c r="M7738" s="2">
        <v>2.56686673218919E+16</v>
      </c>
      <c r="N77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8" s="13">
        <f t="shared" si="120"/>
        <v>7737</v>
      </c>
      <c r="P7738" s="2" t="str">
        <f>IF(TablaDatos[[#This Row],[Diabetes]]=0,"No","Si")</f>
        <v>No</v>
      </c>
      <c r="Q7738">
        <v>0</v>
      </c>
      <c r="R7738">
        <f>TablaDatos[[#This Row],[Aux2]]/10000000000000</f>
        <v>192.65922669956399</v>
      </c>
      <c r="S7738" s="1">
        <v>1926592266995640</v>
      </c>
      <c r="T7738" s="7">
        <f>TablaDatos[[#This Row],[Aux3]]/100000000000000</f>
        <v>21.297521978100999</v>
      </c>
      <c r="U7738" s="1">
        <v>2129752197810100</v>
      </c>
      <c r="V7738">
        <v>135.19999999999999</v>
      </c>
      <c r="W7738">
        <v>80.8</v>
      </c>
    </row>
    <row r="7739" spans="1:23">
      <c r="A7739">
        <v>2018</v>
      </c>
      <c r="B7739">
        <v>57</v>
      </c>
      <c r="C7739" t="s">
        <v>16</v>
      </c>
      <c r="D7739" t="s">
        <v>29</v>
      </c>
      <c r="E7739" t="s">
        <v>18</v>
      </c>
      <c r="F7739" t="s">
        <v>19</v>
      </c>
      <c r="G7739" t="s">
        <v>28</v>
      </c>
      <c r="H7739" s="3">
        <v>16795.669999999998</v>
      </c>
      <c r="I7739" t="s">
        <v>19</v>
      </c>
      <c r="J7739" t="s">
        <v>18</v>
      </c>
      <c r="K77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25.623764103496299</v>
      </c>
      <c r="L7739" s="6">
        <f>TablaDatos[[#This Row],[IMC_raw]]/1000000000000000</f>
        <v>2.5623764103496298</v>
      </c>
      <c r="M7739" s="2">
        <v>2562376410349630</v>
      </c>
      <c r="N77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39" s="13">
        <f t="shared" si="120"/>
        <v>7738</v>
      </c>
      <c r="P7739" s="2" t="str">
        <f>IF(TablaDatos[[#This Row],[Diabetes]]=0,"No","Si")</f>
        <v>No</v>
      </c>
      <c r="Q7739">
        <v>0</v>
      </c>
      <c r="R7739">
        <f>TablaDatos[[#This Row],[Aux2]]/10000000000000</f>
        <v>2150.1549949071</v>
      </c>
      <c r="S7739" s="1">
        <v>2.1501549949071E+16</v>
      </c>
      <c r="T7739" s="7">
        <f>TablaDatos[[#This Row],[Aux3]]/100000000000000</f>
        <v>21.346884064257601</v>
      </c>
      <c r="U7739" s="1">
        <v>2134688406425760</v>
      </c>
      <c r="V7739">
        <v>154.6</v>
      </c>
      <c r="W7739">
        <v>100.2</v>
      </c>
    </row>
    <row r="7740" spans="1:23">
      <c r="A7740">
        <v>2018</v>
      </c>
      <c r="B7740">
        <v>52</v>
      </c>
      <c r="C7740" t="s">
        <v>16</v>
      </c>
      <c r="D7740" t="s">
        <v>33</v>
      </c>
      <c r="E7740" t="s">
        <v>18</v>
      </c>
      <c r="F7740" t="s">
        <v>19</v>
      </c>
      <c r="G7740" t="s">
        <v>20</v>
      </c>
      <c r="H7740" s="3">
        <v>27331.32</v>
      </c>
      <c r="I7740" t="s">
        <v>19</v>
      </c>
      <c r="J7740" t="s">
        <v>19</v>
      </c>
      <c r="K77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25.571519198524001</v>
      </c>
      <c r="L7740" s="6">
        <f>TablaDatos[[#This Row],[IMC_raw]]/1000000000000000</f>
        <v>25.571519198524001</v>
      </c>
      <c r="M7740" s="2">
        <v>2.5571519198524E+16</v>
      </c>
      <c r="N77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0" s="13">
        <f t="shared" si="120"/>
        <v>7739</v>
      </c>
      <c r="P7740" s="2" t="str">
        <f>IF(TablaDatos[[#This Row],[Diabetes]]=0,"No","Si")</f>
        <v>No</v>
      </c>
      <c r="Q7740">
        <v>0</v>
      </c>
      <c r="R7740">
        <f>TablaDatos[[#This Row],[Aux2]]/10000000000000</f>
        <v>2194.4918011883801</v>
      </c>
      <c r="S7740" s="1">
        <v>2.19449180118838E+16</v>
      </c>
      <c r="T7740" s="7">
        <f>TablaDatos[[#This Row],[Aux3]]/100000000000000</f>
        <v>217.29041511187501</v>
      </c>
      <c r="U7740" s="1">
        <v>2.17290415111875E+16</v>
      </c>
      <c r="V7740">
        <v>150.30000000000001</v>
      </c>
      <c r="W7740">
        <v>83.6</v>
      </c>
    </row>
    <row r="7741" spans="1:23">
      <c r="A7741">
        <v>2018</v>
      </c>
      <c r="B7741">
        <v>54</v>
      </c>
      <c r="C7741" t="s">
        <v>16</v>
      </c>
      <c r="D7741" t="s">
        <v>72</v>
      </c>
      <c r="E7741" t="s">
        <v>18</v>
      </c>
      <c r="F7741" t="s">
        <v>19</v>
      </c>
      <c r="G7741" t="s">
        <v>20</v>
      </c>
      <c r="H7741" s="3">
        <v>22205.93</v>
      </c>
      <c r="I7741" t="s">
        <v>19</v>
      </c>
      <c r="J7741" t="s">
        <v>19</v>
      </c>
      <c r="K77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25.553793147338098</v>
      </c>
      <c r="L7741" s="5">
        <f>TablaDatos[[#This Row],[IMC_raw]]/1000000000000000</f>
        <v>2.55537931473381</v>
      </c>
      <c r="M7741" s="2">
        <v>2555379314733810</v>
      </c>
      <c r="N77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1" s="13">
        <f t="shared" si="120"/>
        <v>7740</v>
      </c>
      <c r="P7741" s="2" t="str">
        <f>IF(TablaDatos[[#This Row],[Diabetes]]=0,"No","Si")</f>
        <v>No</v>
      </c>
      <c r="Q7741">
        <v>0</v>
      </c>
      <c r="R7741">
        <f>TablaDatos[[#This Row],[Aux2]]/10000000000000</f>
        <v>1979.5630717389899</v>
      </c>
      <c r="S7741" s="1">
        <v>1.97956307173899E+16</v>
      </c>
      <c r="T7741" s="7">
        <f>TablaDatos[[#This Row],[Aux3]]/100000000000000</f>
        <v>235.75436717444299</v>
      </c>
      <c r="U7741" s="1">
        <v>2.35754367174443E+16</v>
      </c>
      <c r="V7741">
        <v>136.80000000000001</v>
      </c>
      <c r="W7741">
        <v>89.7</v>
      </c>
    </row>
    <row r="7742" spans="1:23">
      <c r="A7742">
        <v>2018</v>
      </c>
      <c r="B7742">
        <v>53</v>
      </c>
      <c r="C7742" t="s">
        <v>23</v>
      </c>
      <c r="D7742" t="s">
        <v>74</v>
      </c>
      <c r="E7742" t="s">
        <v>19</v>
      </c>
      <c r="F7742" t="s">
        <v>35</v>
      </c>
      <c r="G7742" t="s">
        <v>20</v>
      </c>
      <c r="H7742" s="3">
        <v>22527.58</v>
      </c>
      <c r="I7742" t="s">
        <v>21</v>
      </c>
      <c r="J7742" t="s">
        <v>19</v>
      </c>
      <c r="K77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25.5310433920245</v>
      </c>
      <c r="L7742" s="5">
        <f>TablaDatos[[#This Row],[IMC_raw]]/1000000000000000</f>
        <v>2.5531043392024499</v>
      </c>
      <c r="M7742" s="2">
        <v>2553104339202450</v>
      </c>
      <c r="N77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2" s="13">
        <f t="shared" si="120"/>
        <v>7741</v>
      </c>
      <c r="P7742" s="2" t="str">
        <f>IF(TablaDatos[[#This Row],[Diabetes]]=0,"No","Si")</f>
        <v>No</v>
      </c>
      <c r="Q7742">
        <v>0</v>
      </c>
      <c r="R7742">
        <f>TablaDatos[[#This Row],[Aux2]]/10000000000000</f>
        <v>223.77183653827399</v>
      </c>
      <c r="S7742" s="1">
        <v>2237718365382740</v>
      </c>
      <c r="T7742" s="7">
        <f>TablaDatos[[#This Row],[Aux3]]/100000000000000</f>
        <v>236.665443138444</v>
      </c>
      <c r="U7742" s="1">
        <v>2.36665443138444E+16</v>
      </c>
      <c r="V7742">
        <v>150.6</v>
      </c>
      <c r="W7742">
        <v>84.1</v>
      </c>
    </row>
    <row r="7743" spans="1:23">
      <c r="A7743">
        <v>2018</v>
      </c>
      <c r="B7743">
        <v>54</v>
      </c>
      <c r="C7743" t="s">
        <v>23</v>
      </c>
      <c r="D7743" t="s">
        <v>72</v>
      </c>
      <c r="E7743" t="s">
        <v>19</v>
      </c>
      <c r="F7743" t="s">
        <v>35</v>
      </c>
      <c r="G7743" t="s">
        <v>20</v>
      </c>
      <c r="H7743" s="3">
        <v>17537.740000000002</v>
      </c>
      <c r="I7743" t="s">
        <v>21</v>
      </c>
      <c r="J7743" t="s">
        <v>19</v>
      </c>
      <c r="K77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25.411378234872899</v>
      </c>
      <c r="L7743" s="6">
        <f>TablaDatos[[#This Row],[IMC_raw]]/1000000000000000</f>
        <v>25.411378234872899</v>
      </c>
      <c r="M7743" s="2">
        <v>2.54113782348729E+16</v>
      </c>
      <c r="N77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3" s="13">
        <f t="shared" si="120"/>
        <v>7742</v>
      </c>
      <c r="P7743" s="2" t="str">
        <f>IF(TablaDatos[[#This Row],[Diabetes]]=0,"No","Si")</f>
        <v>No</v>
      </c>
      <c r="Q7743">
        <v>0</v>
      </c>
      <c r="R7743">
        <f>TablaDatos[[#This Row],[Aux2]]/10000000000000</f>
        <v>1995.0775461810199</v>
      </c>
      <c r="S7743" s="1">
        <v>1.99507754618102E+16</v>
      </c>
      <c r="T7743" s="7">
        <f>TablaDatos[[#This Row],[Aux3]]/100000000000000</f>
        <v>215.87844317048899</v>
      </c>
      <c r="U7743" s="1">
        <v>2.15878443170489E+16</v>
      </c>
      <c r="V7743">
        <v>142.6</v>
      </c>
      <c r="W7743">
        <v>88.4</v>
      </c>
    </row>
    <row r="7744" spans="1:23">
      <c r="A7744">
        <v>2018</v>
      </c>
      <c r="B7744">
        <v>62</v>
      </c>
      <c r="C7744" t="s">
        <v>16</v>
      </c>
      <c r="D7744" t="s">
        <v>17</v>
      </c>
      <c r="E7744" t="s">
        <v>18</v>
      </c>
      <c r="F7744" t="s">
        <v>35</v>
      </c>
      <c r="G7744" t="s">
        <v>28</v>
      </c>
      <c r="H7744" s="3">
        <v>36251.360000000001</v>
      </c>
      <c r="I7744" t="s">
        <v>19</v>
      </c>
      <c r="J7744" t="s">
        <v>19</v>
      </c>
      <c r="K77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25.406252654316901</v>
      </c>
      <c r="L7744" s="5">
        <f>TablaDatos[[#This Row],[IMC_raw]]/1000000000000000</f>
        <v>25.406252654316901</v>
      </c>
      <c r="M7744" s="2">
        <v>2.54062526543169E+16</v>
      </c>
      <c r="N77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4" s="13">
        <f t="shared" si="120"/>
        <v>7743</v>
      </c>
      <c r="P7744" s="2" t="str">
        <f>IF(TablaDatos[[#This Row],[Diabetes]]=0,"No","Si")</f>
        <v>No</v>
      </c>
      <c r="Q7744">
        <v>0</v>
      </c>
      <c r="R7744">
        <f>TablaDatos[[#This Row],[Aux2]]/10000000000000</f>
        <v>1899.0723162049201</v>
      </c>
      <c r="S7744" s="1">
        <v>1.89907231620492E+16</v>
      </c>
      <c r="T7744" s="7">
        <f>TablaDatos[[#This Row],[Aux3]]/100000000000000</f>
        <v>19.166606394245001</v>
      </c>
      <c r="U7744" s="1">
        <v>1916660639424500</v>
      </c>
      <c r="V7744">
        <v>151.1</v>
      </c>
      <c r="W7744">
        <v>93.3</v>
      </c>
    </row>
    <row r="7745" spans="1:23">
      <c r="A7745">
        <v>2018</v>
      </c>
      <c r="B7745">
        <v>69</v>
      </c>
      <c r="C7745" t="s">
        <v>23</v>
      </c>
      <c r="D7745" t="s">
        <v>32</v>
      </c>
      <c r="E7745" t="s">
        <v>18</v>
      </c>
      <c r="F7745" t="s">
        <v>19</v>
      </c>
      <c r="G7745" t="s">
        <v>25</v>
      </c>
      <c r="H7745" s="3">
        <v>26351.51</v>
      </c>
      <c r="I7745" t="s">
        <v>19</v>
      </c>
      <c r="J7745" t="s">
        <v>22</v>
      </c>
      <c r="K77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25.400196837664399</v>
      </c>
      <c r="L7745" s="5">
        <f>TablaDatos[[#This Row],[IMC_raw]]/1000000000000000</f>
        <v>25.400196837664399</v>
      </c>
      <c r="M7745" s="2">
        <v>2.54001968376644E+16</v>
      </c>
      <c r="N77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5" s="13">
        <f t="shared" si="120"/>
        <v>7744</v>
      </c>
      <c r="P7745" s="2" t="str">
        <f>IF(TablaDatos[[#This Row],[Diabetes]]=0,"No","Si")</f>
        <v>No</v>
      </c>
      <c r="Q7745">
        <v>0</v>
      </c>
      <c r="R7745">
        <f>TablaDatos[[#This Row],[Aux2]]/10000000000000</f>
        <v>2166.5688068069398</v>
      </c>
      <c r="S7745" s="1">
        <v>2.16656880680694E+16</v>
      </c>
      <c r="T7745" s="7">
        <f>TablaDatos[[#This Row],[Aux3]]/100000000000000</f>
        <v>223.37087315958101</v>
      </c>
      <c r="U7745" s="1">
        <v>2.23370873159581E+16</v>
      </c>
      <c r="V7745">
        <v>144.9</v>
      </c>
      <c r="W7745">
        <v>89</v>
      </c>
    </row>
    <row r="7746" spans="1:23">
      <c r="A7746">
        <v>2018</v>
      </c>
      <c r="B7746">
        <v>58</v>
      </c>
      <c r="C7746" t="s">
        <v>16</v>
      </c>
      <c r="D7746" t="s">
        <v>32</v>
      </c>
      <c r="E7746" t="s">
        <v>19</v>
      </c>
      <c r="F7746" t="s">
        <v>40</v>
      </c>
      <c r="G7746" t="s">
        <v>28</v>
      </c>
      <c r="H7746" s="3">
        <v>10454.02</v>
      </c>
      <c r="I7746" t="s">
        <v>21</v>
      </c>
      <c r="J7746" t="s">
        <v>19</v>
      </c>
      <c r="K77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25.343928539281698</v>
      </c>
      <c r="L7746" s="5">
        <f>TablaDatos[[#This Row],[IMC_raw]]/1000000000000000</f>
        <v>25.343928539281698</v>
      </c>
      <c r="M7746" s="2">
        <v>2.53439285392817E+16</v>
      </c>
      <c r="N77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6" s="13">
        <f t="shared" ref="O7746:O7809" si="121">O7745+1</f>
        <v>7745</v>
      </c>
      <c r="P7746" s="2" t="str">
        <f>IF(TablaDatos[[#This Row],[Diabetes]]=0,"No","Si")</f>
        <v>No</v>
      </c>
      <c r="Q7746">
        <v>0</v>
      </c>
      <c r="R7746">
        <f>TablaDatos[[#This Row],[Aux2]]/10000000000000</f>
        <v>1853.28762428459</v>
      </c>
      <c r="S7746" s="1">
        <v>1.85328762428459E+16</v>
      </c>
      <c r="T7746" s="7">
        <f>TablaDatos[[#This Row],[Aux3]]/100000000000000</f>
        <v>219.79556712629</v>
      </c>
      <c r="U7746" s="1">
        <v>2.1979556712629E+16</v>
      </c>
      <c r="V7746">
        <v>153.19999999999999</v>
      </c>
      <c r="W7746">
        <v>98.2</v>
      </c>
    </row>
    <row r="7747" spans="1:23">
      <c r="A7747">
        <v>2018</v>
      </c>
      <c r="B7747">
        <v>60</v>
      </c>
      <c r="C7747" t="s">
        <v>23</v>
      </c>
      <c r="D7747" t="s">
        <v>29</v>
      </c>
      <c r="E7747" t="s">
        <v>18</v>
      </c>
      <c r="F7747" t="s">
        <v>19</v>
      </c>
      <c r="G7747" t="s">
        <v>28</v>
      </c>
      <c r="H7747" s="3">
        <v>21713.48</v>
      </c>
      <c r="I7747" t="s">
        <v>21</v>
      </c>
      <c r="J7747" t="s">
        <v>18</v>
      </c>
      <c r="K77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25.297959463063599</v>
      </c>
      <c r="L7747" s="5">
        <f>TablaDatos[[#This Row],[IMC_raw]]/1000000000000000</f>
        <v>2.52979594630636</v>
      </c>
      <c r="M7747" s="2">
        <v>2529795946306360</v>
      </c>
      <c r="N77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7" s="13">
        <f t="shared" si="121"/>
        <v>7746</v>
      </c>
      <c r="P7747" s="2" t="str">
        <f>IF(TablaDatos[[#This Row],[Diabetes]]=0,"No","Si")</f>
        <v>No</v>
      </c>
      <c r="Q7747">
        <v>0</v>
      </c>
      <c r="R7747">
        <f>TablaDatos[[#This Row],[Aux2]]/10000000000000</f>
        <v>22.670130257251099</v>
      </c>
      <c r="S7747" s="1">
        <v>226701302572511</v>
      </c>
      <c r="T7747" s="7">
        <f>TablaDatos[[#This Row],[Aux3]]/100000000000000</f>
        <v>25.6984490689605</v>
      </c>
      <c r="U7747" s="1">
        <v>2569844906896050</v>
      </c>
      <c r="V7747">
        <v>147.1</v>
      </c>
      <c r="W7747">
        <v>90</v>
      </c>
    </row>
    <row r="7748" spans="1:23">
      <c r="A7748">
        <v>2018</v>
      </c>
      <c r="B7748">
        <v>59</v>
      </c>
      <c r="C7748" t="s">
        <v>23</v>
      </c>
      <c r="D7748" t="s">
        <v>38</v>
      </c>
      <c r="E7748" t="s">
        <v>18</v>
      </c>
      <c r="F7748" t="s">
        <v>24</v>
      </c>
      <c r="G7748" t="s">
        <v>28</v>
      </c>
      <c r="H7748" s="3">
        <v>14881.27</v>
      </c>
      <c r="I7748" t="s">
        <v>21</v>
      </c>
      <c r="J7748" t="s">
        <v>22</v>
      </c>
      <c r="K77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25.23208147555</v>
      </c>
      <c r="L7748" s="6">
        <f>TablaDatos[[#This Row],[IMC_raw]]/1000000000000000</f>
        <v>25.23208147555</v>
      </c>
      <c r="M7748" s="2">
        <v>2.523208147555E+16</v>
      </c>
      <c r="N77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8" s="13">
        <f t="shared" si="121"/>
        <v>7747</v>
      </c>
      <c r="P7748" s="2" t="str">
        <f>IF(TablaDatos[[#This Row],[Diabetes]]=0,"No","Si")</f>
        <v>No</v>
      </c>
      <c r="Q7748">
        <v>0</v>
      </c>
      <c r="R7748">
        <f>TablaDatos[[#This Row],[Aux2]]/10000000000000</f>
        <v>2402.9792212874599</v>
      </c>
      <c r="S7748" s="1">
        <v>2.40297922128746E+16</v>
      </c>
      <c r="T7748" s="7">
        <f>TablaDatos[[#This Row],[Aux3]]/100000000000000</f>
        <v>241.07640202418401</v>
      </c>
      <c r="U7748" s="1">
        <v>2.41076402024184E+16</v>
      </c>
      <c r="V7748">
        <v>159.80000000000001</v>
      </c>
      <c r="W7748">
        <v>95</v>
      </c>
    </row>
    <row r="7749" spans="1:23">
      <c r="A7749">
        <v>2018</v>
      </c>
      <c r="B7749">
        <v>58</v>
      </c>
      <c r="C7749" t="s">
        <v>16</v>
      </c>
      <c r="D7749" t="s">
        <v>72</v>
      </c>
      <c r="E7749" t="s">
        <v>18</v>
      </c>
      <c r="F7749" t="s">
        <v>19</v>
      </c>
      <c r="G7749" t="s">
        <v>28</v>
      </c>
      <c r="H7749" s="3">
        <v>24121.38</v>
      </c>
      <c r="I7749" t="s">
        <v>21</v>
      </c>
      <c r="J7749" t="s">
        <v>18</v>
      </c>
      <c r="K77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25.1974552492938</v>
      </c>
      <c r="L7749" s="6">
        <f>TablaDatos[[#This Row],[IMC_raw]]/1000000000000000</f>
        <v>25.1974552492938</v>
      </c>
      <c r="M7749" s="2">
        <v>2.51974552492938E+16</v>
      </c>
      <c r="N77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49" s="13">
        <f t="shared" si="121"/>
        <v>7748</v>
      </c>
      <c r="P7749" s="2" t="str">
        <f>IF(TablaDatos[[#This Row],[Diabetes]]=0,"No","Si")</f>
        <v>No</v>
      </c>
      <c r="Q7749">
        <v>0</v>
      </c>
      <c r="R7749">
        <f>TablaDatos[[#This Row],[Aux2]]/10000000000000</f>
        <v>205.12731005235401</v>
      </c>
      <c r="S7749" s="1">
        <v>2051273100523540</v>
      </c>
      <c r="T7749" s="7">
        <f>TablaDatos[[#This Row],[Aux3]]/100000000000000</f>
        <v>20.783706133769201</v>
      </c>
      <c r="U7749" s="1">
        <v>2078370613376920</v>
      </c>
      <c r="V7749">
        <v>156.1</v>
      </c>
      <c r="W7749">
        <v>99.6</v>
      </c>
    </row>
    <row r="7750" spans="1:23">
      <c r="A7750">
        <v>2018</v>
      </c>
      <c r="B7750">
        <v>50</v>
      </c>
      <c r="C7750" t="s">
        <v>23</v>
      </c>
      <c r="D7750" t="s">
        <v>73</v>
      </c>
      <c r="E7750" t="s">
        <v>18</v>
      </c>
      <c r="F7750" t="s">
        <v>35</v>
      </c>
      <c r="G7750" t="s">
        <v>20</v>
      </c>
      <c r="H7750" s="3">
        <v>34363.21</v>
      </c>
      <c r="I7750" t="s">
        <v>21</v>
      </c>
      <c r="J7750" t="s">
        <v>19</v>
      </c>
      <c r="K77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25.194118533055502</v>
      </c>
      <c r="L7750" s="5">
        <f>TablaDatos[[#This Row],[IMC_raw]]/1000000000000000</f>
        <v>25.194118533055502</v>
      </c>
      <c r="M7750" s="2">
        <v>2.51941185330555E+16</v>
      </c>
      <c r="N77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0" s="13">
        <f t="shared" si="121"/>
        <v>7749</v>
      </c>
      <c r="P7750" s="2" t="str">
        <f>IF(TablaDatos[[#This Row],[Diabetes]]=0,"No","Si")</f>
        <v>No</v>
      </c>
      <c r="Q7750">
        <v>0</v>
      </c>
      <c r="R7750">
        <f>TablaDatos[[#This Row],[Aux2]]/10000000000000</f>
        <v>194.31278894228799</v>
      </c>
      <c r="S7750" s="1">
        <v>1943127889422880</v>
      </c>
      <c r="T7750" s="7">
        <f>TablaDatos[[#This Row],[Aux3]]/100000000000000</f>
        <v>207.39373460311</v>
      </c>
      <c r="U7750" s="1">
        <v>2.0739373460311E+16</v>
      </c>
      <c r="V7750">
        <v>134.4</v>
      </c>
      <c r="W7750">
        <v>87.4</v>
      </c>
    </row>
    <row r="7751" spans="1:23">
      <c r="A7751">
        <v>2018</v>
      </c>
      <c r="B7751">
        <v>59</v>
      </c>
      <c r="C7751" t="s">
        <v>23</v>
      </c>
      <c r="D7751" t="s">
        <v>30</v>
      </c>
      <c r="E7751" t="s">
        <v>18</v>
      </c>
      <c r="F7751" t="s">
        <v>19</v>
      </c>
      <c r="G7751" t="s">
        <v>28</v>
      </c>
      <c r="H7751" s="3">
        <v>25442.720000000001</v>
      </c>
      <c r="I7751" t="s">
        <v>21</v>
      </c>
      <c r="J7751" t="s">
        <v>22</v>
      </c>
      <c r="K77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25.182359757331401</v>
      </c>
      <c r="L7751" s="5">
        <f>TablaDatos[[#This Row],[IMC_raw]]/1000000000000000</f>
        <v>25.182359757331401</v>
      </c>
      <c r="M7751" s="2">
        <v>2.51823597573314E+16</v>
      </c>
      <c r="N77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1" s="13">
        <f t="shared" si="121"/>
        <v>7750</v>
      </c>
      <c r="P7751" s="2" t="str">
        <f>IF(TablaDatos[[#This Row],[Diabetes]]=0,"No","Si")</f>
        <v>No</v>
      </c>
      <c r="Q7751">
        <v>0</v>
      </c>
      <c r="R7751">
        <f>TablaDatos[[#This Row],[Aux2]]/10000000000000</f>
        <v>2274.5770335234602</v>
      </c>
      <c r="S7751" s="1">
        <v>2.27457703352346E+16</v>
      </c>
      <c r="T7751" s="7">
        <f>TablaDatos[[#This Row],[Aux3]]/100000000000000</f>
        <v>245.42415283918299</v>
      </c>
      <c r="U7751" s="1">
        <v>2.45424152839183E+16</v>
      </c>
      <c r="V7751">
        <v>146.69999999999999</v>
      </c>
      <c r="W7751">
        <v>90.6</v>
      </c>
    </row>
    <row r="7752" spans="1:23">
      <c r="A7752">
        <v>2018</v>
      </c>
      <c r="B7752">
        <v>67</v>
      </c>
      <c r="C7752" t="s">
        <v>23</v>
      </c>
      <c r="D7752" t="s">
        <v>26</v>
      </c>
      <c r="E7752" t="s">
        <v>18</v>
      </c>
      <c r="F7752" t="s">
        <v>24</v>
      </c>
      <c r="G7752" t="s">
        <v>25</v>
      </c>
      <c r="H7752" s="3">
        <v>11609.26</v>
      </c>
      <c r="I7752" t="s">
        <v>21</v>
      </c>
      <c r="J7752" t="s">
        <v>22</v>
      </c>
      <c r="K77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25.162308402329302</v>
      </c>
      <c r="L7752" s="6">
        <f>TablaDatos[[#This Row],[IMC_raw]]/1000000000000000</f>
        <v>2.5162308402329301</v>
      </c>
      <c r="M7752" s="2">
        <v>2516230840232930</v>
      </c>
      <c r="N77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2" s="13">
        <f t="shared" si="121"/>
        <v>7751</v>
      </c>
      <c r="P7752" s="2" t="str">
        <f>IF(TablaDatos[[#This Row],[Diabetes]]=0,"No","Si")</f>
        <v>No</v>
      </c>
      <c r="Q7752">
        <v>0</v>
      </c>
      <c r="R7752">
        <f>TablaDatos[[#This Row],[Aux2]]/10000000000000</f>
        <v>2167.4185966586901</v>
      </c>
      <c r="S7752" s="1">
        <v>2.16741859665869E+16</v>
      </c>
      <c r="T7752" s="7">
        <f>TablaDatos[[#This Row],[Aux3]]/100000000000000</f>
        <v>241.089485018175</v>
      </c>
      <c r="U7752" s="1">
        <v>2.41089485018175E+16</v>
      </c>
      <c r="V7752">
        <v>153.69999999999999</v>
      </c>
      <c r="W7752">
        <v>95.1</v>
      </c>
    </row>
    <row r="7753" spans="1:23">
      <c r="A7753">
        <v>2018</v>
      </c>
      <c r="B7753">
        <v>62</v>
      </c>
      <c r="C7753" t="s">
        <v>16</v>
      </c>
      <c r="D7753" t="s">
        <v>71</v>
      </c>
      <c r="E7753" t="s">
        <v>21</v>
      </c>
      <c r="F7753" t="s">
        <v>19</v>
      </c>
      <c r="G7753" t="s">
        <v>28</v>
      </c>
      <c r="H7753" s="3">
        <v>22305.5</v>
      </c>
      <c r="I7753" t="s">
        <v>21</v>
      </c>
      <c r="J7753" t="s">
        <v>22</v>
      </c>
      <c r="K77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25.087282282482299</v>
      </c>
      <c r="L7753" s="5">
        <f>TablaDatos[[#This Row],[IMC_raw]]/100000000000000</f>
        <v>25.087282282482299</v>
      </c>
      <c r="M7753" s="2">
        <v>2508728228248230</v>
      </c>
      <c r="N77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3" s="13">
        <f t="shared" si="121"/>
        <v>7752</v>
      </c>
      <c r="P7753" s="2" t="str">
        <f>IF(TablaDatos[[#This Row],[Diabetes]]=0,"No","Si")</f>
        <v>No</v>
      </c>
      <c r="Q7753">
        <v>0</v>
      </c>
      <c r="R7753">
        <f>TablaDatos[[#This Row],[Aux2]]/10000000000000</f>
        <v>1971.05691864153</v>
      </c>
      <c r="S7753" s="1">
        <v>1.97105691864153E+16</v>
      </c>
      <c r="T7753" s="7">
        <f>TablaDatos[[#This Row],[Aux3]]/100000000000000</f>
        <v>239.02900858355099</v>
      </c>
      <c r="U7753" s="1">
        <v>2.39029008583551E+16</v>
      </c>
      <c r="V7753">
        <v>154.30000000000001</v>
      </c>
      <c r="W7753">
        <v>95.7</v>
      </c>
    </row>
    <row r="7754" spans="1:23">
      <c r="A7754">
        <v>2018</v>
      </c>
      <c r="B7754">
        <v>49</v>
      </c>
      <c r="C7754" t="s">
        <v>16</v>
      </c>
      <c r="D7754" t="s">
        <v>30</v>
      </c>
      <c r="E7754" t="s">
        <v>21</v>
      </c>
      <c r="F7754" t="s">
        <v>24</v>
      </c>
      <c r="G7754" t="s">
        <v>20</v>
      </c>
      <c r="H7754" s="3">
        <v>25259.02</v>
      </c>
      <c r="I7754" t="s">
        <v>21</v>
      </c>
      <c r="J7754" t="s">
        <v>18</v>
      </c>
      <c r="K77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25.086800969455201</v>
      </c>
      <c r="L7754" s="5">
        <f>TablaDatos[[#This Row],[IMC_raw]]/1000000000000000</f>
        <v>2.5086800969455201</v>
      </c>
      <c r="M7754" s="2">
        <v>2508680096945520</v>
      </c>
      <c r="N77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4" s="13">
        <f t="shared" si="121"/>
        <v>7753</v>
      </c>
      <c r="P7754" s="2" t="str">
        <f>IF(TablaDatos[[#This Row],[Diabetes]]=0,"No","Si")</f>
        <v>No</v>
      </c>
      <c r="Q7754">
        <v>0</v>
      </c>
      <c r="R7754">
        <f>TablaDatos[[#This Row],[Aux2]]/10000000000000</f>
        <v>2142.5051904929601</v>
      </c>
      <c r="S7754" s="1">
        <v>2.14250519049296E+16</v>
      </c>
      <c r="T7754" s="7">
        <f>TablaDatos[[#This Row],[Aux3]]/100000000000000</f>
        <v>20.5278784291717</v>
      </c>
      <c r="U7754" s="1">
        <v>2052787842917170</v>
      </c>
      <c r="V7754">
        <v>151.1</v>
      </c>
      <c r="W7754">
        <v>95.5</v>
      </c>
    </row>
    <row r="7755" spans="1:23">
      <c r="A7755">
        <v>2018</v>
      </c>
      <c r="B7755">
        <v>51</v>
      </c>
      <c r="C7755" t="s">
        <v>23</v>
      </c>
      <c r="D7755" t="s">
        <v>30</v>
      </c>
      <c r="E7755" t="s">
        <v>18</v>
      </c>
      <c r="F7755" t="s">
        <v>35</v>
      </c>
      <c r="G7755" t="s">
        <v>20</v>
      </c>
      <c r="H7755" s="3">
        <v>20808.759999999998</v>
      </c>
      <c r="I7755" t="s">
        <v>21</v>
      </c>
      <c r="J7755" t="s">
        <v>19</v>
      </c>
      <c r="K77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25.052144324238203</v>
      </c>
      <c r="L7755" s="6">
        <f>TablaDatos[[#This Row],[IMC_raw]]/1000000000000000</f>
        <v>0.25052144324238201</v>
      </c>
      <c r="M7755" s="2">
        <v>250521443242382</v>
      </c>
      <c r="N77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5" s="13">
        <f t="shared" si="121"/>
        <v>7754</v>
      </c>
      <c r="P7755" s="2" t="str">
        <f>IF(TablaDatos[[#This Row],[Diabetes]]=0,"No","Si")</f>
        <v>No</v>
      </c>
      <c r="Q7755">
        <v>0</v>
      </c>
      <c r="R7755">
        <f>TablaDatos[[#This Row],[Aux2]]/10000000000000</f>
        <v>2000.9746666738199</v>
      </c>
      <c r="S7755" s="1">
        <v>2.00097466667382E+16</v>
      </c>
      <c r="T7755" s="7">
        <f>TablaDatos[[#This Row],[Aux3]]/100000000000000</f>
        <v>20.191393294738099</v>
      </c>
      <c r="U7755" s="1">
        <v>2019139329473810</v>
      </c>
      <c r="V7755">
        <v>140.9</v>
      </c>
      <c r="W7755">
        <v>85.5</v>
      </c>
    </row>
    <row r="7756" spans="1:23">
      <c r="A7756">
        <v>2018</v>
      </c>
      <c r="B7756">
        <v>51</v>
      </c>
      <c r="C7756" t="s">
        <v>16</v>
      </c>
      <c r="D7756" t="s">
        <v>26</v>
      </c>
      <c r="E7756" t="s">
        <v>18</v>
      </c>
      <c r="F7756" t="s">
        <v>19</v>
      </c>
      <c r="G7756" t="s">
        <v>20</v>
      </c>
      <c r="H7756" s="3">
        <v>32226.84</v>
      </c>
      <c r="I7756" t="s">
        <v>19</v>
      </c>
      <c r="J7756" t="s">
        <v>19</v>
      </c>
      <c r="K77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25.044515998270903</v>
      </c>
      <c r="L7756" s="6">
        <f>TablaDatos[[#This Row],[IMC_raw]]/1000000000000000</f>
        <v>2.5044515998270902</v>
      </c>
      <c r="M7756" s="2">
        <v>2504451599827090</v>
      </c>
      <c r="N77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6" s="13">
        <f t="shared" si="121"/>
        <v>7755</v>
      </c>
      <c r="P7756" s="2" t="str">
        <f>IF(TablaDatos[[#This Row],[Diabetes]]=0,"No","Si")</f>
        <v>No</v>
      </c>
      <c r="Q7756">
        <v>0</v>
      </c>
      <c r="R7756">
        <f>TablaDatos[[#This Row],[Aux2]]/10000000000000</f>
        <v>2060.35750920994</v>
      </c>
      <c r="S7756" s="1">
        <v>2.06035750920994E+16</v>
      </c>
      <c r="T7756" s="7">
        <f>TablaDatos[[#This Row],[Aux3]]/100000000000000</f>
        <v>230.99378474866199</v>
      </c>
      <c r="U7756" s="1">
        <v>2.30993784748662E+16</v>
      </c>
      <c r="V7756">
        <v>150.9</v>
      </c>
      <c r="W7756">
        <v>86.6</v>
      </c>
    </row>
    <row r="7757" spans="1:23">
      <c r="A7757">
        <v>2018</v>
      </c>
      <c r="B7757">
        <v>55</v>
      </c>
      <c r="C7757" t="s">
        <v>16</v>
      </c>
      <c r="D7757" t="s">
        <v>17</v>
      </c>
      <c r="E7757" t="s">
        <v>19</v>
      </c>
      <c r="F7757" t="s">
        <v>40</v>
      </c>
      <c r="G7757" t="s">
        <v>28</v>
      </c>
      <c r="H7757" s="3">
        <v>30134.91</v>
      </c>
      <c r="I7757" t="s">
        <v>21</v>
      </c>
      <c r="J7757" t="s">
        <v>19</v>
      </c>
      <c r="K77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25.014889620886201</v>
      </c>
      <c r="L7757" s="6">
        <f>TablaDatos[[#This Row],[IMC_raw]]/1000000000000000</f>
        <v>2.50148896208862</v>
      </c>
      <c r="M7757" s="2">
        <v>2501488962088620</v>
      </c>
      <c r="N77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7" s="13">
        <f t="shared" si="121"/>
        <v>7756</v>
      </c>
      <c r="P7757" s="2" t="str">
        <f>IF(TablaDatos[[#This Row],[Diabetes]]=0,"No","Si")</f>
        <v>No</v>
      </c>
      <c r="Q7757">
        <v>0</v>
      </c>
      <c r="R7757">
        <f>TablaDatos[[#This Row],[Aux2]]/10000000000000</f>
        <v>2121.8620090363002</v>
      </c>
      <c r="S7757" s="1">
        <v>2.1218620090363E+16</v>
      </c>
      <c r="T7757" s="7">
        <f>TablaDatos[[#This Row],[Aux3]]/100000000000000</f>
        <v>194.28799572463899</v>
      </c>
      <c r="U7757" s="1">
        <v>1.94287995724639E+16</v>
      </c>
      <c r="V7757">
        <v>160.9</v>
      </c>
      <c r="W7757">
        <v>95.6</v>
      </c>
    </row>
    <row r="7758" spans="1:23">
      <c r="A7758">
        <v>2019</v>
      </c>
      <c r="B7758">
        <v>60</v>
      </c>
      <c r="C7758" t="s">
        <v>16</v>
      </c>
      <c r="D7758" t="s">
        <v>17</v>
      </c>
      <c r="E7758" t="s">
        <v>19</v>
      </c>
      <c r="F7758" t="s">
        <v>35</v>
      </c>
      <c r="G7758" t="s">
        <v>28</v>
      </c>
      <c r="H7758" s="3">
        <v>31431.51</v>
      </c>
      <c r="I7758" t="s">
        <v>19</v>
      </c>
      <c r="J7758" t="s">
        <v>18</v>
      </c>
      <c r="K77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29.9808986589378</v>
      </c>
      <c r="L7758" s="5">
        <f>TablaDatos[[#This Row],[IMC_raw]]/1000000000000000</f>
        <v>2.99808986589378</v>
      </c>
      <c r="M7758" s="2">
        <v>2998089865893780</v>
      </c>
      <c r="N77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8" s="13">
        <f t="shared" si="121"/>
        <v>7757</v>
      </c>
      <c r="P7758" s="2" t="str">
        <f>IF(TablaDatos[[#This Row],[Diabetes]]=0,"No","Si")</f>
        <v>No</v>
      </c>
      <c r="Q7758">
        <v>0</v>
      </c>
      <c r="R7758">
        <f>TablaDatos[[#This Row],[Aux2]]/10000000000000</f>
        <v>213.95660213540799</v>
      </c>
      <c r="S7758" s="1">
        <v>2139566021354080</v>
      </c>
      <c r="T7758" s="7">
        <f>TablaDatos[[#This Row],[Aux3]]/100000000000000</f>
        <v>238.27204853760901</v>
      </c>
      <c r="U7758" s="1">
        <v>2.38272048537609E+16</v>
      </c>
      <c r="V7758">
        <v>151.1</v>
      </c>
      <c r="W7758">
        <v>93.7</v>
      </c>
    </row>
    <row r="7759" spans="1:23">
      <c r="A7759">
        <v>2019</v>
      </c>
      <c r="B7759">
        <v>59</v>
      </c>
      <c r="C7759" t="s">
        <v>23</v>
      </c>
      <c r="D7759" t="s">
        <v>34</v>
      </c>
      <c r="E7759" t="s">
        <v>19</v>
      </c>
      <c r="F7759" t="s">
        <v>35</v>
      </c>
      <c r="G7759" t="s">
        <v>28</v>
      </c>
      <c r="H7759" s="3">
        <v>17028.89</v>
      </c>
      <c r="I7759" t="s">
        <v>19</v>
      </c>
      <c r="J7759" t="s">
        <v>18</v>
      </c>
      <c r="K77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29.975555181245198</v>
      </c>
      <c r="L7759" s="6">
        <f>TablaDatos[[#This Row],[IMC_raw]]/1000000000000000</f>
        <v>29.975555181245198</v>
      </c>
      <c r="M7759" s="2">
        <v>2.99755551812452E+16</v>
      </c>
      <c r="N77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59" s="13">
        <f t="shared" si="121"/>
        <v>7758</v>
      </c>
      <c r="P7759" s="2" t="str">
        <f>IF(TablaDatos[[#This Row],[Diabetes]]=0,"No","Si")</f>
        <v>No</v>
      </c>
      <c r="Q7759">
        <v>0</v>
      </c>
      <c r="R7759">
        <f>TablaDatos[[#This Row],[Aux2]]/10000000000000</f>
        <v>2033.03007703003</v>
      </c>
      <c r="S7759" s="1">
        <v>2.03303007703003E+16</v>
      </c>
      <c r="T7759" s="7">
        <f>TablaDatos[[#This Row],[Aux3]]/100000000000000</f>
        <v>24.448190553820901</v>
      </c>
      <c r="U7759" s="1">
        <v>2444819055382090</v>
      </c>
      <c r="V7759">
        <v>154.19999999999999</v>
      </c>
      <c r="W7759">
        <v>90.5</v>
      </c>
    </row>
    <row r="7760" spans="1:23">
      <c r="A7760">
        <v>2019</v>
      </c>
      <c r="B7760">
        <v>59</v>
      </c>
      <c r="C7760" t="s">
        <v>16</v>
      </c>
      <c r="D7760" t="s">
        <v>42</v>
      </c>
      <c r="E7760" t="s">
        <v>21</v>
      </c>
      <c r="F7760" t="s">
        <v>24</v>
      </c>
      <c r="G7760" t="s">
        <v>28</v>
      </c>
      <c r="H7760" s="3">
        <v>25297.99</v>
      </c>
      <c r="I7760" t="s">
        <v>19</v>
      </c>
      <c r="J7760" t="s">
        <v>22</v>
      </c>
      <c r="K77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29.925102037892501</v>
      </c>
      <c r="L7760" s="5">
        <f>TablaDatos[[#This Row],[IMC_raw]]/1000000000000000</f>
        <v>29.925102037892501</v>
      </c>
      <c r="M7760" s="2">
        <v>2.99251020378925E+16</v>
      </c>
      <c r="N77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0" s="13">
        <f t="shared" si="121"/>
        <v>7759</v>
      </c>
      <c r="P7760" s="2" t="str">
        <f>IF(TablaDatos[[#This Row],[Diabetes]]=0,"No","Si")</f>
        <v>No</v>
      </c>
      <c r="Q7760">
        <v>0</v>
      </c>
      <c r="R7760">
        <f>TablaDatos[[#This Row],[Aux2]]/10000000000000</f>
        <v>206.26774087516699</v>
      </c>
      <c r="S7760" s="1">
        <v>2062677408751670</v>
      </c>
      <c r="T7760" s="7">
        <f>TablaDatos[[#This Row],[Aux3]]/100000000000000</f>
        <v>207.28045586880199</v>
      </c>
      <c r="U7760" s="1">
        <v>2.07280455868802E+16</v>
      </c>
      <c r="V7760">
        <v>157.6</v>
      </c>
      <c r="W7760">
        <v>94.8</v>
      </c>
    </row>
    <row r="7761" spans="1:23">
      <c r="A7761">
        <v>2019</v>
      </c>
      <c r="B7761">
        <v>54</v>
      </c>
      <c r="C7761" t="s">
        <v>16</v>
      </c>
      <c r="D7761" t="s">
        <v>17</v>
      </c>
      <c r="E7761" t="s">
        <v>18</v>
      </c>
      <c r="F7761" t="s">
        <v>24</v>
      </c>
      <c r="G7761" t="s">
        <v>20</v>
      </c>
      <c r="H7761" s="3">
        <v>41133.620000000003</v>
      </c>
      <c r="I7761" t="s">
        <v>19</v>
      </c>
      <c r="J7761" t="s">
        <v>22</v>
      </c>
      <c r="K77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29.917531570555401</v>
      </c>
      <c r="L7761" s="6">
        <f>TablaDatos[[#This Row],[IMC_raw]]/100000000000000</f>
        <v>29.917531570555401</v>
      </c>
      <c r="M7761" s="2">
        <v>2991753157055540</v>
      </c>
      <c r="N77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1" s="13">
        <f t="shared" si="121"/>
        <v>7760</v>
      </c>
      <c r="P7761" s="2" t="str">
        <f>IF(TablaDatos[[#This Row],[Diabetes]]=0,"No","Si")</f>
        <v>No</v>
      </c>
      <c r="Q7761">
        <v>0</v>
      </c>
      <c r="R7761">
        <f>TablaDatos[[#This Row],[Aux2]]/10000000000000</f>
        <v>2007.0574425530899</v>
      </c>
      <c r="S7761" s="1">
        <v>2.00705744255309E+16</v>
      </c>
      <c r="T7761" s="7">
        <f>TablaDatos[[#This Row],[Aux3]]/100000000000000</f>
        <v>261.411931132056</v>
      </c>
      <c r="U7761" s="1">
        <v>2.61411931132056E+16</v>
      </c>
      <c r="V7761">
        <v>141.30000000000001</v>
      </c>
      <c r="W7761">
        <v>91.3</v>
      </c>
    </row>
    <row r="7762" spans="1:23">
      <c r="A7762">
        <v>2019</v>
      </c>
      <c r="B7762">
        <v>47</v>
      </c>
      <c r="C7762" t="s">
        <v>23</v>
      </c>
      <c r="D7762" t="s">
        <v>36</v>
      </c>
      <c r="E7762" t="s">
        <v>18</v>
      </c>
      <c r="F7762" t="s">
        <v>24</v>
      </c>
      <c r="G7762" t="s">
        <v>20</v>
      </c>
      <c r="H7762" s="3">
        <v>13522.78</v>
      </c>
      <c r="I7762" t="s">
        <v>21</v>
      </c>
      <c r="J7762" t="s">
        <v>21</v>
      </c>
      <c r="K77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29.916257096102999</v>
      </c>
      <c r="L7762" s="5">
        <f>TablaDatos[[#This Row],[IMC_raw]]/1000000000000000</f>
        <v>29.916257096102999</v>
      </c>
      <c r="M7762" s="2">
        <v>2.9916257096103E+16</v>
      </c>
      <c r="N77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2" s="13">
        <f t="shared" si="121"/>
        <v>7761</v>
      </c>
      <c r="P7762" s="2" t="str">
        <f>IF(TablaDatos[[#This Row],[Diabetes]]=0,"No","Si")</f>
        <v>No</v>
      </c>
      <c r="Q7762">
        <v>0</v>
      </c>
      <c r="R7762">
        <f>TablaDatos[[#This Row],[Aux2]]/10000000000000</f>
        <v>248.05330673217301</v>
      </c>
      <c r="S7762" s="1">
        <v>2480533067321730</v>
      </c>
      <c r="T7762" s="7">
        <f>TablaDatos[[#This Row],[Aux3]]/100000000000000</f>
        <v>2.7392317503524302</v>
      </c>
      <c r="U7762" s="1">
        <v>273923175035243</v>
      </c>
      <c r="V7762">
        <v>149.4</v>
      </c>
      <c r="W7762">
        <v>88.7</v>
      </c>
    </row>
    <row r="7763" spans="1:23">
      <c r="A7763">
        <v>2019</v>
      </c>
      <c r="B7763">
        <v>59</v>
      </c>
      <c r="C7763" t="s">
        <v>23</v>
      </c>
      <c r="D7763" t="s">
        <v>36</v>
      </c>
      <c r="E7763" t="s">
        <v>18</v>
      </c>
      <c r="F7763" t="s">
        <v>24</v>
      </c>
      <c r="G7763" t="s">
        <v>28</v>
      </c>
      <c r="H7763" s="3">
        <v>15657.76</v>
      </c>
      <c r="I7763" t="s">
        <v>21</v>
      </c>
      <c r="J7763" t="s">
        <v>22</v>
      </c>
      <c r="K77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29.901907354571701</v>
      </c>
      <c r="L7763" s="6">
        <f>TablaDatos[[#This Row],[IMC_raw]]/1000000000000000</f>
        <v>29.901907354571701</v>
      </c>
      <c r="M7763" s="2">
        <v>2.99019073545717E+16</v>
      </c>
      <c r="N77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3" s="13">
        <f t="shared" si="121"/>
        <v>7762</v>
      </c>
      <c r="P7763" s="2" t="str">
        <f>IF(TablaDatos[[#This Row],[Diabetes]]=0,"No","Si")</f>
        <v>No</v>
      </c>
      <c r="Q7763">
        <v>0</v>
      </c>
      <c r="R7763">
        <f>TablaDatos[[#This Row],[Aux2]]/10000000000000</f>
        <v>2400.1853910106202</v>
      </c>
      <c r="S7763" s="1">
        <v>2.40018539101062E+16</v>
      </c>
      <c r="T7763" s="7">
        <f>TablaDatos[[#This Row],[Aux3]]/100000000000000</f>
        <v>25.792452882168199</v>
      </c>
      <c r="U7763" s="1">
        <v>2579245288216820</v>
      </c>
      <c r="V7763">
        <v>153.80000000000001</v>
      </c>
      <c r="W7763">
        <v>103.2</v>
      </c>
    </row>
    <row r="7764" spans="1:23">
      <c r="A7764">
        <v>2019</v>
      </c>
      <c r="B7764">
        <v>49</v>
      </c>
      <c r="C7764" t="s">
        <v>23</v>
      </c>
      <c r="D7764" t="s">
        <v>34</v>
      </c>
      <c r="E7764" t="s">
        <v>18</v>
      </c>
      <c r="F7764" t="s">
        <v>35</v>
      </c>
      <c r="G7764" t="s">
        <v>20</v>
      </c>
      <c r="H7764" s="3">
        <v>17004.419999999998</v>
      </c>
      <c r="I7764" t="s">
        <v>19</v>
      </c>
      <c r="J7764" t="s">
        <v>21</v>
      </c>
      <c r="K77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29.856194621294101</v>
      </c>
      <c r="L7764" s="6">
        <f>TablaDatos[[#This Row],[IMC_raw]]/1000000000000000</f>
        <v>29.856194621294101</v>
      </c>
      <c r="M7764" s="2">
        <v>2.98561946212941E+16</v>
      </c>
      <c r="N77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4" s="13">
        <f t="shared" si="121"/>
        <v>7763</v>
      </c>
      <c r="P7764" s="2" t="str">
        <f>IF(TablaDatos[[#This Row],[Diabetes]]=0,"No","Si")</f>
        <v>No</v>
      </c>
      <c r="Q7764">
        <v>0</v>
      </c>
      <c r="R7764">
        <f>TablaDatos[[#This Row],[Aux2]]/10000000000000</f>
        <v>1949.6146351540101</v>
      </c>
      <c r="S7764" s="1">
        <v>1.94961463515401E+16</v>
      </c>
      <c r="T7764" s="7">
        <f>TablaDatos[[#This Row],[Aux3]]/100000000000000</f>
        <v>232.14652038684301</v>
      </c>
      <c r="U7764" s="1">
        <v>2.32146520386843E+16</v>
      </c>
      <c r="V7764">
        <v>142.69999999999999</v>
      </c>
      <c r="W7764">
        <v>90.1</v>
      </c>
    </row>
    <row r="7765" spans="1:23">
      <c r="A7765">
        <v>2019</v>
      </c>
      <c r="B7765">
        <v>47</v>
      </c>
      <c r="C7765" t="s">
        <v>16</v>
      </c>
      <c r="D7765" t="s">
        <v>73</v>
      </c>
      <c r="E7765" t="s">
        <v>19</v>
      </c>
      <c r="F7765" t="s">
        <v>19</v>
      </c>
      <c r="G7765" t="s">
        <v>20</v>
      </c>
      <c r="H7765" s="3">
        <v>34315.99</v>
      </c>
      <c r="I7765" t="s">
        <v>19</v>
      </c>
      <c r="J7765" t="s">
        <v>22</v>
      </c>
      <c r="K77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29.856130413263099</v>
      </c>
      <c r="L7765" s="5">
        <f>TablaDatos[[#This Row],[IMC_raw]]/1000000000000000</f>
        <v>2.9856130413263098</v>
      </c>
      <c r="M7765" s="2">
        <v>2985613041326310</v>
      </c>
      <c r="N77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5" s="13">
        <f t="shared" si="121"/>
        <v>7764</v>
      </c>
      <c r="P7765" s="2" t="str">
        <f>IF(TablaDatos[[#This Row],[Diabetes]]=0,"No","Si")</f>
        <v>No</v>
      </c>
      <c r="Q7765">
        <v>0</v>
      </c>
      <c r="R7765">
        <f>TablaDatos[[#This Row],[Aux2]]/10000000000000</f>
        <v>2024.5284328345199</v>
      </c>
      <c r="S7765" s="1">
        <v>2.02452843283452E+16</v>
      </c>
      <c r="T7765" s="7">
        <f>TablaDatos[[#This Row],[Aux3]]/100000000000000</f>
        <v>22.892102810605</v>
      </c>
      <c r="U7765" s="1">
        <v>2289210281060500</v>
      </c>
      <c r="V7765">
        <v>147.80000000000001</v>
      </c>
      <c r="W7765">
        <v>95</v>
      </c>
    </row>
    <row r="7766" spans="1:23">
      <c r="A7766">
        <v>2019</v>
      </c>
      <c r="B7766">
        <v>68</v>
      </c>
      <c r="C7766" t="s">
        <v>16</v>
      </c>
      <c r="D7766" t="s">
        <v>73</v>
      </c>
      <c r="E7766" t="s">
        <v>31</v>
      </c>
      <c r="F7766" t="s">
        <v>24</v>
      </c>
      <c r="G7766" t="s">
        <v>25</v>
      </c>
      <c r="H7766" s="3">
        <v>13208.75</v>
      </c>
      <c r="I7766" t="s">
        <v>19</v>
      </c>
      <c r="J7766" t="s">
        <v>22</v>
      </c>
      <c r="K77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29.8405909065605</v>
      </c>
      <c r="L7766" s="5">
        <f>TablaDatos[[#This Row],[IMC_raw]]/1000000000000000</f>
        <v>29.8405909065605</v>
      </c>
      <c r="M7766" s="2">
        <v>2.98405909065605E+16</v>
      </c>
      <c r="N77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6" s="13">
        <f t="shared" si="121"/>
        <v>7765</v>
      </c>
      <c r="P7766" s="2" t="str">
        <f>IF(TablaDatos[[#This Row],[Diabetes]]=0,"No","Si")</f>
        <v>Si</v>
      </c>
      <c r="Q7766">
        <v>1</v>
      </c>
      <c r="R7766">
        <f>TablaDatos[[#This Row],[Aux2]]/10000000000000</f>
        <v>2407.9492350922501</v>
      </c>
      <c r="S7766" s="1">
        <v>2.40794923509225E+16</v>
      </c>
      <c r="T7766" s="7">
        <f>TablaDatos[[#This Row],[Aux3]]/100000000000000</f>
        <v>28.421946472828999</v>
      </c>
      <c r="U7766" s="1">
        <v>2842194647282900</v>
      </c>
      <c r="V7766">
        <v>173.4</v>
      </c>
      <c r="W7766">
        <v>100.8</v>
      </c>
    </row>
    <row r="7767" spans="1:23">
      <c r="A7767">
        <v>2019</v>
      </c>
      <c r="B7767">
        <v>50</v>
      </c>
      <c r="C7767" t="s">
        <v>16</v>
      </c>
      <c r="D7767" t="s">
        <v>72</v>
      </c>
      <c r="E7767" t="s">
        <v>18</v>
      </c>
      <c r="F7767" t="s">
        <v>19</v>
      </c>
      <c r="G7767" t="s">
        <v>20</v>
      </c>
      <c r="H7767" s="3">
        <v>33134.36</v>
      </c>
      <c r="I7767" t="s">
        <v>21</v>
      </c>
      <c r="J7767" t="s">
        <v>19</v>
      </c>
      <c r="K77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29.828963766671102</v>
      </c>
      <c r="L7767" s="5">
        <f>TablaDatos[[#This Row],[IMC_raw]]/1000000000000000</f>
        <v>2.9828963766671102</v>
      </c>
      <c r="M7767" s="2">
        <v>2982896376667110</v>
      </c>
      <c r="N77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7" s="13">
        <f t="shared" si="121"/>
        <v>7766</v>
      </c>
      <c r="P7767" s="2" t="str">
        <f>IF(TablaDatos[[#This Row],[Diabetes]]=0,"No","Si")</f>
        <v>No</v>
      </c>
      <c r="Q7767">
        <v>0</v>
      </c>
      <c r="R7767">
        <f>TablaDatos[[#This Row],[Aux2]]/10000000000000</f>
        <v>2227.7177873200899</v>
      </c>
      <c r="S7767" s="1">
        <v>2.22771778732009E+16</v>
      </c>
      <c r="T7767" s="7">
        <f>TablaDatos[[#This Row],[Aux3]]/100000000000000</f>
        <v>24.6496545199164</v>
      </c>
      <c r="U7767" s="1">
        <v>2464965451991640</v>
      </c>
      <c r="V7767">
        <v>150.1</v>
      </c>
      <c r="W7767">
        <v>92.7</v>
      </c>
    </row>
    <row r="7768" spans="1:23">
      <c r="A7768">
        <v>2019</v>
      </c>
      <c r="B7768">
        <v>64</v>
      </c>
      <c r="C7768" t="s">
        <v>23</v>
      </c>
      <c r="D7768" t="s">
        <v>37</v>
      </c>
      <c r="E7768" t="s">
        <v>18</v>
      </c>
      <c r="F7768" t="s">
        <v>19</v>
      </c>
      <c r="G7768" t="s">
        <v>28</v>
      </c>
      <c r="H7768" s="3">
        <v>11683.57</v>
      </c>
      <c r="I7768" t="s">
        <v>19</v>
      </c>
      <c r="J7768" t="s">
        <v>22</v>
      </c>
      <c r="K77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29.804292835423301</v>
      </c>
      <c r="L7768" s="5">
        <f>TablaDatos[[#This Row],[IMC_raw]]/1000000000000000</f>
        <v>29.804292835423301</v>
      </c>
      <c r="M7768" s="2">
        <v>2.98042928354233E+16</v>
      </c>
      <c r="N77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8" s="13">
        <f t="shared" si="121"/>
        <v>7767</v>
      </c>
      <c r="P7768" s="2" t="str">
        <f>IF(TablaDatos[[#This Row],[Diabetes]]=0,"No","Si")</f>
        <v>No</v>
      </c>
      <c r="Q7768">
        <v>0</v>
      </c>
      <c r="R7768">
        <f>TablaDatos[[#This Row],[Aux2]]/10000000000000</f>
        <v>1838.76174502873</v>
      </c>
      <c r="S7768" s="1">
        <v>1.83876174502873E+16</v>
      </c>
      <c r="T7768" s="7">
        <f>TablaDatos[[#This Row],[Aux3]]/100000000000000</f>
        <v>201.38403071534501</v>
      </c>
      <c r="U7768" s="1">
        <v>2.01384030715345E+16</v>
      </c>
      <c r="V7768">
        <v>153.69999999999999</v>
      </c>
      <c r="W7768">
        <v>90.2</v>
      </c>
    </row>
    <row r="7769" spans="1:23">
      <c r="A7769">
        <v>2019</v>
      </c>
      <c r="B7769">
        <v>50</v>
      </c>
      <c r="C7769" t="s">
        <v>23</v>
      </c>
      <c r="D7769" t="s">
        <v>36</v>
      </c>
      <c r="E7769" t="s">
        <v>19</v>
      </c>
      <c r="F7769" t="s">
        <v>19</v>
      </c>
      <c r="G7769" t="s">
        <v>20</v>
      </c>
      <c r="H7769" s="3">
        <v>15642.5</v>
      </c>
      <c r="I7769" t="s">
        <v>19</v>
      </c>
      <c r="J7769" t="s">
        <v>22</v>
      </c>
      <c r="K77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29.798755971394502</v>
      </c>
      <c r="L7769" s="5">
        <f>TablaDatos[[#This Row],[IMC_raw]]/1000000000000000</f>
        <v>2.9798755971394502</v>
      </c>
      <c r="M7769" s="2">
        <v>2979875597139450</v>
      </c>
      <c r="N77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69" s="13">
        <f t="shared" si="121"/>
        <v>7768</v>
      </c>
      <c r="P7769" s="2" t="str">
        <f>IF(TablaDatos[[#This Row],[Diabetes]]=0,"No","Si")</f>
        <v>No</v>
      </c>
      <c r="Q7769">
        <v>0</v>
      </c>
      <c r="R7769">
        <f>TablaDatos[[#This Row],[Aux2]]/10000000000000</f>
        <v>171.08427716665</v>
      </c>
      <c r="S7769" s="1">
        <v>1710842771666500</v>
      </c>
      <c r="T7769" s="7">
        <f>TablaDatos[[#This Row],[Aux3]]/100000000000000</f>
        <v>202.38184823211299</v>
      </c>
      <c r="U7769" s="1">
        <v>2.02381848232113E+16</v>
      </c>
      <c r="V7769">
        <v>142.9</v>
      </c>
      <c r="W7769">
        <v>88.8</v>
      </c>
    </row>
    <row r="7770" spans="1:23">
      <c r="A7770">
        <v>2019</v>
      </c>
      <c r="B7770">
        <v>60</v>
      </c>
      <c r="C7770" t="s">
        <v>16</v>
      </c>
      <c r="D7770" t="s">
        <v>26</v>
      </c>
      <c r="E7770" t="s">
        <v>18</v>
      </c>
      <c r="F7770" t="s">
        <v>24</v>
      </c>
      <c r="G7770" t="s">
        <v>28</v>
      </c>
      <c r="H7770" s="3">
        <v>21102.79</v>
      </c>
      <c r="I7770" t="s">
        <v>18</v>
      </c>
      <c r="J7770" t="s">
        <v>22</v>
      </c>
      <c r="K77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29.789779459725899</v>
      </c>
      <c r="L7770" s="6">
        <f>TablaDatos[[#This Row],[IMC_raw]]/1000000000000000</f>
        <v>29.789779459725899</v>
      </c>
      <c r="M7770" s="2">
        <v>2.97897794597259E+16</v>
      </c>
      <c r="N77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0" s="13">
        <f t="shared" si="121"/>
        <v>7769</v>
      </c>
      <c r="P7770" s="2" t="str">
        <f>IF(TablaDatos[[#This Row],[Diabetes]]=0,"No","Si")</f>
        <v>No</v>
      </c>
      <c r="Q7770">
        <v>0</v>
      </c>
      <c r="R7770">
        <f>TablaDatos[[#This Row],[Aux2]]/10000000000000</f>
        <v>205.31502368649399</v>
      </c>
      <c r="S7770" s="1">
        <v>2053150236864940</v>
      </c>
      <c r="T7770" s="7">
        <f>TablaDatos[[#This Row],[Aux3]]/100000000000000</f>
        <v>201.37090401203699</v>
      </c>
      <c r="U7770" s="1">
        <v>2.01370904012037E+16</v>
      </c>
      <c r="V7770">
        <v>145.6</v>
      </c>
      <c r="W7770">
        <v>87.3</v>
      </c>
    </row>
    <row r="7771" spans="1:23">
      <c r="A7771">
        <v>2019</v>
      </c>
      <c r="B7771">
        <v>43</v>
      </c>
      <c r="C7771" t="s">
        <v>23</v>
      </c>
      <c r="D7771" t="s">
        <v>17</v>
      </c>
      <c r="E7771" t="s">
        <v>19</v>
      </c>
      <c r="F7771" t="s">
        <v>35</v>
      </c>
      <c r="G7771" t="s">
        <v>39</v>
      </c>
      <c r="H7771" s="3">
        <v>37346.589999999997</v>
      </c>
      <c r="I7771" t="s">
        <v>21</v>
      </c>
      <c r="J7771" t="s">
        <v>19</v>
      </c>
      <c r="K77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29.781012465421803</v>
      </c>
      <c r="L7771" s="5">
        <f>TablaDatos[[#This Row],[IMC_raw]]/1000000000000000</f>
        <v>2.9781012465421801</v>
      </c>
      <c r="M7771" s="2">
        <v>2978101246542180</v>
      </c>
      <c r="N77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1" s="13">
        <f t="shared" si="121"/>
        <v>7770</v>
      </c>
      <c r="P7771" s="2" t="str">
        <f>IF(TablaDatos[[#This Row],[Diabetes]]=0,"No","Si")</f>
        <v>Si</v>
      </c>
      <c r="Q7771">
        <v>1</v>
      </c>
      <c r="R7771">
        <f>TablaDatos[[#This Row],[Aux2]]/10000000000000</f>
        <v>207.150450526589</v>
      </c>
      <c r="S7771" s="1">
        <v>2071504505265890</v>
      </c>
      <c r="T7771" s="7">
        <f>TablaDatos[[#This Row],[Aux3]]/100000000000000</f>
        <v>21.442506402847901</v>
      </c>
      <c r="U7771" s="1">
        <v>2144250640284790</v>
      </c>
      <c r="V7771">
        <v>142.5</v>
      </c>
      <c r="W7771">
        <v>97.8</v>
      </c>
    </row>
    <row r="7772" spans="1:23">
      <c r="A7772">
        <v>2019</v>
      </c>
      <c r="B7772">
        <v>58</v>
      </c>
      <c r="C7772" t="s">
        <v>16</v>
      </c>
      <c r="D7772" t="s">
        <v>29</v>
      </c>
      <c r="E7772" t="s">
        <v>21</v>
      </c>
      <c r="F7772" t="s">
        <v>24</v>
      </c>
      <c r="G7772" t="s">
        <v>28</v>
      </c>
      <c r="H7772" s="3">
        <v>12260.88</v>
      </c>
      <c r="I7772" t="s">
        <v>19</v>
      </c>
      <c r="J7772" t="s">
        <v>18</v>
      </c>
      <c r="K77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29.770702657040601</v>
      </c>
      <c r="L7772" s="6">
        <f>TablaDatos[[#This Row],[IMC_raw]]/1000000000000000</f>
        <v>29.770702657040601</v>
      </c>
      <c r="M7772" s="2">
        <v>2.97707026570406E+16</v>
      </c>
      <c r="N77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2" s="13">
        <f t="shared" si="121"/>
        <v>7771</v>
      </c>
      <c r="P7772" s="2" t="str">
        <f>IF(TablaDatos[[#This Row],[Diabetes]]=0,"No","Si")</f>
        <v>No</v>
      </c>
      <c r="Q7772">
        <v>0</v>
      </c>
      <c r="R7772">
        <f>TablaDatos[[#This Row],[Aux2]]/10000000000000</f>
        <v>2207.8117181530101</v>
      </c>
      <c r="S7772" s="1">
        <v>2.20781171815301E+16</v>
      </c>
      <c r="T7772" s="7">
        <f>TablaDatos[[#This Row],[Aux3]]/100000000000000</f>
        <v>253.03431461237699</v>
      </c>
      <c r="U7772" s="1">
        <v>2.53034314612377E+16</v>
      </c>
      <c r="V7772">
        <v>162.30000000000001</v>
      </c>
      <c r="W7772">
        <v>95.5</v>
      </c>
    </row>
    <row r="7773" spans="1:23">
      <c r="A7773">
        <v>2019</v>
      </c>
      <c r="B7773">
        <v>53</v>
      </c>
      <c r="C7773" t="s">
        <v>16</v>
      </c>
      <c r="D7773" t="s">
        <v>73</v>
      </c>
      <c r="E7773" t="s">
        <v>21</v>
      </c>
      <c r="F7773" t="s">
        <v>24</v>
      </c>
      <c r="G7773" t="s">
        <v>20</v>
      </c>
      <c r="H7773" s="3">
        <v>47792.73</v>
      </c>
      <c r="I7773" t="s">
        <v>21</v>
      </c>
      <c r="J7773" t="s">
        <v>21</v>
      </c>
      <c r="K77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29.712934907273901</v>
      </c>
      <c r="L7773" s="6">
        <f>TablaDatos[[#This Row],[IMC_raw]]/1000000000000000</f>
        <v>29.712934907273901</v>
      </c>
      <c r="M7773" s="2">
        <v>2.97129349072739E+16</v>
      </c>
      <c r="N77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3" s="13">
        <f t="shared" si="121"/>
        <v>7772</v>
      </c>
      <c r="P7773" s="2" t="str">
        <f>IF(TablaDatos[[#This Row],[Diabetes]]=0,"No","Si")</f>
        <v>No</v>
      </c>
      <c r="Q7773">
        <v>0</v>
      </c>
      <c r="R7773">
        <f>TablaDatos[[#This Row],[Aux2]]/10000000000000</f>
        <v>2144.3024561369298</v>
      </c>
      <c r="S7773" s="1">
        <v>2.14430245613693E+16</v>
      </c>
      <c r="T7773" s="7">
        <f>TablaDatos[[#This Row],[Aux3]]/100000000000000</f>
        <v>239.347482652737</v>
      </c>
      <c r="U7773" s="1">
        <v>2.39347482652737E+16</v>
      </c>
      <c r="V7773">
        <v>152.5</v>
      </c>
      <c r="W7773">
        <v>93.8</v>
      </c>
    </row>
    <row r="7774" spans="1:23">
      <c r="A7774">
        <v>2019</v>
      </c>
      <c r="B7774">
        <v>48</v>
      </c>
      <c r="C7774" t="s">
        <v>23</v>
      </c>
      <c r="D7774" t="s">
        <v>29</v>
      </c>
      <c r="E7774" t="s">
        <v>18</v>
      </c>
      <c r="F7774" t="s">
        <v>24</v>
      </c>
      <c r="G7774" t="s">
        <v>20</v>
      </c>
      <c r="H7774" s="3">
        <v>10764.68</v>
      </c>
      <c r="I7774" t="s">
        <v>21</v>
      </c>
      <c r="J7774" t="s">
        <v>19</v>
      </c>
      <c r="K77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29.7117416277902</v>
      </c>
      <c r="L7774" s="5">
        <f>TablaDatos[[#This Row],[IMC_raw]]/1000000000000000</f>
        <v>29.7117416277902</v>
      </c>
      <c r="M7774" s="2">
        <v>2.97117416277902E+16</v>
      </c>
      <c r="N77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4" s="13">
        <f t="shared" si="121"/>
        <v>7773</v>
      </c>
      <c r="P7774" s="2" t="str">
        <f>IF(TablaDatos[[#This Row],[Diabetes]]=0,"No","Si")</f>
        <v>No</v>
      </c>
      <c r="Q7774">
        <v>0</v>
      </c>
      <c r="R7774">
        <f>TablaDatos[[#This Row],[Aux2]]/10000000000000</f>
        <v>2169.0603204029699</v>
      </c>
      <c r="S7774" s="1">
        <v>2.16906032040297E+16</v>
      </c>
      <c r="T7774" s="7">
        <f>TablaDatos[[#This Row],[Aux3]]/100000000000000</f>
        <v>242.95000974670799</v>
      </c>
      <c r="U7774" s="1">
        <v>2.42950009746708E+16</v>
      </c>
      <c r="V7774">
        <v>143</v>
      </c>
      <c r="W7774">
        <v>88.9</v>
      </c>
    </row>
    <row r="7775" spans="1:23">
      <c r="A7775">
        <v>2019</v>
      </c>
      <c r="B7775">
        <v>61</v>
      </c>
      <c r="C7775" t="s">
        <v>16</v>
      </c>
      <c r="D7775" t="s">
        <v>17</v>
      </c>
      <c r="E7775" t="s">
        <v>19</v>
      </c>
      <c r="F7775" t="s">
        <v>19</v>
      </c>
      <c r="G7775" t="s">
        <v>28</v>
      </c>
      <c r="H7775" s="3">
        <v>39341.43</v>
      </c>
      <c r="I7775" t="s">
        <v>21</v>
      </c>
      <c r="J7775" t="s">
        <v>19</v>
      </c>
      <c r="K77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29.687658332622103</v>
      </c>
      <c r="L7775" s="5">
        <f>TablaDatos[[#This Row],[IMC_raw]]/1000000000000000</f>
        <v>2.9687658332622102</v>
      </c>
      <c r="M7775" s="2">
        <v>2968765833262210</v>
      </c>
      <c r="N77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5" s="13">
        <f t="shared" si="121"/>
        <v>7774</v>
      </c>
      <c r="P7775" s="2" t="str">
        <f>IF(TablaDatos[[#This Row],[Diabetes]]=0,"No","Si")</f>
        <v>No</v>
      </c>
      <c r="Q7775">
        <v>0</v>
      </c>
      <c r="R7775">
        <f>TablaDatos[[#This Row],[Aux2]]/10000000000000</f>
        <v>2323.37421604972</v>
      </c>
      <c r="S7775" s="1">
        <v>2.32337421604972E+16</v>
      </c>
      <c r="T7775" s="7">
        <f>TablaDatos[[#This Row],[Aux3]]/100000000000000</f>
        <v>23.879774898231101</v>
      </c>
      <c r="U7775" s="1">
        <v>2387977489823110</v>
      </c>
      <c r="V7775">
        <v>163.69999999999999</v>
      </c>
      <c r="W7775">
        <v>103.9</v>
      </c>
    </row>
    <row r="7776" spans="1:23">
      <c r="A7776">
        <v>2019</v>
      </c>
      <c r="B7776">
        <v>67</v>
      </c>
      <c r="C7776" t="s">
        <v>23</v>
      </c>
      <c r="D7776" t="s">
        <v>42</v>
      </c>
      <c r="E7776" t="s">
        <v>21</v>
      </c>
      <c r="F7776" t="s">
        <v>24</v>
      </c>
      <c r="G7776" t="s">
        <v>25</v>
      </c>
      <c r="H7776" s="3">
        <v>10241.120000000001</v>
      </c>
      <c r="I7776" t="s">
        <v>21</v>
      </c>
      <c r="J7776" t="s">
        <v>18</v>
      </c>
      <c r="K77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29.631229265761199</v>
      </c>
      <c r="L7776" s="5">
        <f>TablaDatos[[#This Row],[IMC_raw]]/1000000000000000</f>
        <v>29.631229265761199</v>
      </c>
      <c r="M7776" s="2">
        <v>2.96312292657612E+16</v>
      </c>
      <c r="N77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6" s="13">
        <f t="shared" si="121"/>
        <v>7775</v>
      </c>
      <c r="P7776" s="2" t="str">
        <f>IF(TablaDatos[[#This Row],[Diabetes]]=0,"No","Si")</f>
        <v>Si</v>
      </c>
      <c r="Q7776">
        <v>1</v>
      </c>
      <c r="R7776">
        <f>TablaDatos[[#This Row],[Aux2]]/10000000000000</f>
        <v>214.28210569724101</v>
      </c>
      <c r="S7776" s="1">
        <v>2142821056972410</v>
      </c>
      <c r="T7776" s="7">
        <f>TablaDatos[[#This Row],[Aux3]]/100000000000000</f>
        <v>295.50719564608102</v>
      </c>
      <c r="U7776" s="1">
        <v>2.95507195646081E+16</v>
      </c>
      <c r="V7776">
        <v>166.9</v>
      </c>
      <c r="W7776">
        <v>101.3</v>
      </c>
    </row>
    <row r="7777" spans="1:23">
      <c r="A7777">
        <v>2019</v>
      </c>
      <c r="B7777">
        <v>65</v>
      </c>
      <c r="C7777" t="s">
        <v>23</v>
      </c>
      <c r="D7777" t="s">
        <v>29</v>
      </c>
      <c r="E7777" t="s">
        <v>21</v>
      </c>
      <c r="F7777" t="s">
        <v>24</v>
      </c>
      <c r="G7777" t="s">
        <v>25</v>
      </c>
      <c r="H7777" s="3">
        <v>8293.98</v>
      </c>
      <c r="I7777" t="s">
        <v>21</v>
      </c>
      <c r="J7777" t="s">
        <v>18</v>
      </c>
      <c r="K77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29.630770689636201</v>
      </c>
      <c r="L7777" s="6">
        <f>TablaDatos[[#This Row],[IMC_raw]]/1000000000000000</f>
        <v>29.630770689636201</v>
      </c>
      <c r="M7777" s="2">
        <v>2.96307706896362E+16</v>
      </c>
      <c r="N77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7" s="13">
        <f t="shared" si="121"/>
        <v>7776</v>
      </c>
      <c r="P7777" s="2" t="str">
        <f>IF(TablaDatos[[#This Row],[Diabetes]]=0,"No","Si")</f>
        <v>Si</v>
      </c>
      <c r="Q7777">
        <v>1</v>
      </c>
      <c r="R7777">
        <f>TablaDatos[[#This Row],[Aux2]]/10000000000000</f>
        <v>2268.9808294868299</v>
      </c>
      <c r="S7777" s="1">
        <v>2.26898082948683E+16</v>
      </c>
      <c r="T7777" s="7">
        <f>TablaDatos[[#This Row],[Aux3]]/100000000000000</f>
        <v>26.093902206973301</v>
      </c>
      <c r="U7777" s="1">
        <v>2609390220697330</v>
      </c>
      <c r="V7777">
        <v>167.2</v>
      </c>
      <c r="W7777">
        <v>97</v>
      </c>
    </row>
    <row r="7778" spans="1:23">
      <c r="A7778">
        <v>2019</v>
      </c>
      <c r="B7778">
        <v>55</v>
      </c>
      <c r="C7778" t="s">
        <v>23</v>
      </c>
      <c r="D7778" t="s">
        <v>17</v>
      </c>
      <c r="E7778" t="s">
        <v>21</v>
      </c>
      <c r="F7778" t="s">
        <v>35</v>
      </c>
      <c r="G7778" t="s">
        <v>28</v>
      </c>
      <c r="H7778" s="3">
        <v>20525.27</v>
      </c>
      <c r="I7778" t="s">
        <v>21</v>
      </c>
      <c r="J7778" t="s">
        <v>21</v>
      </c>
      <c r="K77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29.593441101783601</v>
      </c>
      <c r="L7778" s="5">
        <f>TablaDatos[[#This Row],[IMC_raw]]/1000000000000000</f>
        <v>29.593441101783601</v>
      </c>
      <c r="M7778" s="2">
        <v>2.95934411017836E+16</v>
      </c>
      <c r="N77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8" s="13">
        <f t="shared" si="121"/>
        <v>7777</v>
      </c>
      <c r="P7778" s="2" t="str">
        <f>IF(TablaDatos[[#This Row],[Diabetes]]=0,"No","Si")</f>
        <v>No</v>
      </c>
      <c r="Q7778">
        <v>0</v>
      </c>
      <c r="R7778">
        <f>TablaDatos[[#This Row],[Aux2]]/10000000000000</f>
        <v>2111.9635230593799</v>
      </c>
      <c r="S7778" s="1">
        <v>2.11196352305938E+16</v>
      </c>
      <c r="T7778" s="7">
        <f>TablaDatos[[#This Row],[Aux3]]/100000000000000</f>
        <v>239.94986632272801</v>
      </c>
      <c r="U7778" s="1">
        <v>2.39949866322728E+16</v>
      </c>
      <c r="V7778">
        <v>155.4</v>
      </c>
      <c r="W7778">
        <v>98.1</v>
      </c>
    </row>
    <row r="7779" spans="1:23">
      <c r="A7779">
        <v>2019</v>
      </c>
      <c r="B7779">
        <v>49</v>
      </c>
      <c r="C7779" t="s">
        <v>23</v>
      </c>
      <c r="D7779" t="s">
        <v>17</v>
      </c>
      <c r="E7779" t="s">
        <v>21</v>
      </c>
      <c r="F7779" t="s">
        <v>24</v>
      </c>
      <c r="G7779" t="s">
        <v>20</v>
      </c>
      <c r="H7779" s="3">
        <v>28276.22</v>
      </c>
      <c r="I7779" t="s">
        <v>21</v>
      </c>
      <c r="J7779" t="s">
        <v>19</v>
      </c>
      <c r="K77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29.5854169564264</v>
      </c>
      <c r="L7779" s="5">
        <f>TablaDatos[[#This Row],[IMC_raw]]/1000000000000000</f>
        <v>29.5854169564264</v>
      </c>
      <c r="M7779" s="2">
        <v>2.95854169564264E+16</v>
      </c>
      <c r="N77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79" s="13">
        <f t="shared" si="121"/>
        <v>7778</v>
      </c>
      <c r="P7779" s="2" t="str">
        <f>IF(TablaDatos[[#This Row],[Diabetes]]=0,"No","Si")</f>
        <v>No</v>
      </c>
      <c r="Q7779">
        <v>0</v>
      </c>
      <c r="R7779">
        <f>TablaDatos[[#This Row],[Aux2]]/10000000000000</f>
        <v>2138.61934051967</v>
      </c>
      <c r="S7779" s="1">
        <v>2.13861934051967E+16</v>
      </c>
      <c r="T7779" s="7">
        <f>TablaDatos[[#This Row],[Aux3]]/100000000000000</f>
        <v>24.928001870353601</v>
      </c>
      <c r="U7779" s="1">
        <v>2492800187035360</v>
      </c>
      <c r="V7779">
        <v>145.9</v>
      </c>
      <c r="W7779">
        <v>87.5</v>
      </c>
    </row>
    <row r="7780" spans="1:23">
      <c r="A7780">
        <v>2019</v>
      </c>
      <c r="B7780">
        <v>53</v>
      </c>
      <c r="C7780" t="s">
        <v>23</v>
      </c>
      <c r="D7780" t="s">
        <v>17</v>
      </c>
      <c r="E7780" t="s">
        <v>18</v>
      </c>
      <c r="F7780" t="s">
        <v>19</v>
      </c>
      <c r="G7780" t="s">
        <v>20</v>
      </c>
      <c r="H7780" s="3">
        <v>29609.83</v>
      </c>
      <c r="I7780" t="s">
        <v>19</v>
      </c>
      <c r="J7780" t="s">
        <v>22</v>
      </c>
      <c r="K77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29.5703627301423</v>
      </c>
      <c r="L7780" s="5">
        <f>TablaDatos[[#This Row],[IMC_raw]]/1000000000000000</f>
        <v>29.5703627301423</v>
      </c>
      <c r="M7780" s="2">
        <v>2.95703627301423E+16</v>
      </c>
      <c r="N77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0" s="13">
        <f t="shared" si="121"/>
        <v>7779</v>
      </c>
      <c r="P7780" s="2" t="str">
        <f>IF(TablaDatos[[#This Row],[Diabetes]]=0,"No","Si")</f>
        <v>No</v>
      </c>
      <c r="Q7780">
        <v>0</v>
      </c>
      <c r="R7780">
        <f>TablaDatos[[#This Row],[Aux2]]/10000000000000</f>
        <v>2088.3812002272898</v>
      </c>
      <c r="S7780" s="1">
        <v>2.08838120022729E+16</v>
      </c>
      <c r="T7780" s="7">
        <f>TablaDatos[[#This Row],[Aux3]]/100000000000000</f>
        <v>202.93363489960799</v>
      </c>
      <c r="U7780" s="1">
        <v>2.02933634899608E+16</v>
      </c>
      <c r="V7780">
        <v>149.80000000000001</v>
      </c>
      <c r="W7780">
        <v>83.3</v>
      </c>
    </row>
    <row r="7781" spans="1:23">
      <c r="A7781">
        <v>2019</v>
      </c>
      <c r="B7781">
        <v>65</v>
      </c>
      <c r="C7781" t="s">
        <v>16</v>
      </c>
      <c r="D7781" t="s">
        <v>29</v>
      </c>
      <c r="E7781" t="s">
        <v>19</v>
      </c>
      <c r="F7781" t="s">
        <v>24</v>
      </c>
      <c r="G7781" t="s">
        <v>25</v>
      </c>
      <c r="H7781" s="3">
        <v>16503.689999999999</v>
      </c>
      <c r="I7781" t="s">
        <v>19</v>
      </c>
      <c r="J7781" t="s">
        <v>22</v>
      </c>
      <c r="K77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29.5590158011426</v>
      </c>
      <c r="L7781" s="6">
        <f>TablaDatos[[#This Row],[IMC_raw]]/1000000000000000</f>
        <v>2.9559015801142601</v>
      </c>
      <c r="M7781" s="2">
        <v>2955901580114260</v>
      </c>
      <c r="N77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1" s="13">
        <f t="shared" si="121"/>
        <v>7780</v>
      </c>
      <c r="P7781" s="2" t="str">
        <f>IF(TablaDatos[[#This Row],[Diabetes]]=0,"No","Si")</f>
        <v>No</v>
      </c>
      <c r="Q7781">
        <v>0</v>
      </c>
      <c r="R7781">
        <f>TablaDatos[[#This Row],[Aux2]]/10000000000000</f>
        <v>1999.93024741709</v>
      </c>
      <c r="S7781" s="1">
        <v>1.99993024741709E+16</v>
      </c>
      <c r="T7781" s="7">
        <f>TablaDatos[[#This Row],[Aux3]]/100000000000000</f>
        <v>204.645004809483</v>
      </c>
      <c r="U7781" s="1">
        <v>2.04645004809483E+16</v>
      </c>
      <c r="V7781">
        <v>164</v>
      </c>
      <c r="W7781">
        <v>88.6</v>
      </c>
    </row>
    <row r="7782" spans="1:23">
      <c r="A7782">
        <v>2019</v>
      </c>
      <c r="B7782">
        <v>50</v>
      </c>
      <c r="C7782" t="s">
        <v>16</v>
      </c>
      <c r="D7782" t="s">
        <v>34</v>
      </c>
      <c r="E7782" t="s">
        <v>18</v>
      </c>
      <c r="F7782" t="s">
        <v>40</v>
      </c>
      <c r="G7782" t="s">
        <v>20</v>
      </c>
      <c r="H7782" s="3">
        <v>24625.18</v>
      </c>
      <c r="I7782" t="s">
        <v>19</v>
      </c>
      <c r="J7782" t="s">
        <v>19</v>
      </c>
      <c r="K77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29.505340383142702</v>
      </c>
      <c r="L7782" s="5">
        <f>TablaDatos[[#This Row],[IMC_raw]]/1000000000000000</f>
        <v>2.9505340383142702</v>
      </c>
      <c r="M7782" s="2">
        <v>2950534038314270</v>
      </c>
      <c r="N77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2" s="13">
        <f t="shared" si="121"/>
        <v>7781</v>
      </c>
      <c r="P7782" s="2" t="str">
        <f>IF(TablaDatos[[#This Row],[Diabetes]]=0,"No","Si")</f>
        <v>No</v>
      </c>
      <c r="Q7782">
        <v>0</v>
      </c>
      <c r="R7782">
        <f>TablaDatos[[#This Row],[Aux2]]/10000000000000</f>
        <v>1755.3129651051599</v>
      </c>
      <c r="S7782" s="1">
        <v>1.75531296510516E+16</v>
      </c>
      <c r="T7782" s="7">
        <f>TablaDatos[[#This Row],[Aux3]]/100000000000000</f>
        <v>187.45322471256401</v>
      </c>
      <c r="U7782" s="1">
        <v>1.87453224712564E+16</v>
      </c>
      <c r="V7782">
        <v>141</v>
      </c>
      <c r="W7782">
        <v>89.1</v>
      </c>
    </row>
    <row r="7783" spans="1:23">
      <c r="A7783">
        <v>2019</v>
      </c>
      <c r="B7783">
        <v>63</v>
      </c>
      <c r="C7783" t="s">
        <v>23</v>
      </c>
      <c r="D7783" t="s">
        <v>34</v>
      </c>
      <c r="E7783" t="s">
        <v>18</v>
      </c>
      <c r="F7783" t="s">
        <v>24</v>
      </c>
      <c r="G7783" t="s">
        <v>28</v>
      </c>
      <c r="H7783" s="3">
        <v>12435</v>
      </c>
      <c r="I7783" t="s">
        <v>19</v>
      </c>
      <c r="J7783" t="s">
        <v>22</v>
      </c>
      <c r="K77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29.480173922675398</v>
      </c>
      <c r="L7783" s="6">
        <f>TablaDatos[[#This Row],[IMC_raw]]/1000000000000000</f>
        <v>2.9480173922675399</v>
      </c>
      <c r="M7783" s="2">
        <v>2948017392267540</v>
      </c>
      <c r="N77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3" s="13">
        <f t="shared" si="121"/>
        <v>7782</v>
      </c>
      <c r="P7783" s="2" t="str">
        <f>IF(TablaDatos[[#This Row],[Diabetes]]=0,"No","Si")</f>
        <v>No</v>
      </c>
      <c r="Q7783">
        <v>0</v>
      </c>
      <c r="R7783">
        <f>TablaDatos[[#This Row],[Aux2]]/10000000000000</f>
        <v>210.77867850047801</v>
      </c>
      <c r="S7783" s="1">
        <v>2107786785004780</v>
      </c>
      <c r="T7783" s="7">
        <f>TablaDatos[[#This Row],[Aux3]]/100000000000000</f>
        <v>225.28256699592899</v>
      </c>
      <c r="U7783" s="1">
        <v>2.25282566995929E+16</v>
      </c>
      <c r="V7783">
        <v>155.1</v>
      </c>
      <c r="W7783">
        <v>90.2</v>
      </c>
    </row>
    <row r="7784" spans="1:23">
      <c r="A7784">
        <v>2019</v>
      </c>
      <c r="B7784">
        <v>62</v>
      </c>
      <c r="C7784" t="s">
        <v>16</v>
      </c>
      <c r="D7784" t="s">
        <v>17</v>
      </c>
      <c r="E7784" t="s">
        <v>21</v>
      </c>
      <c r="F7784" t="s">
        <v>19</v>
      </c>
      <c r="G7784" t="s">
        <v>28</v>
      </c>
      <c r="H7784" s="3">
        <v>35069.9</v>
      </c>
      <c r="I7784" t="s">
        <v>21</v>
      </c>
      <c r="J7784" t="s">
        <v>18</v>
      </c>
      <c r="K77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29.4618803870252</v>
      </c>
      <c r="L7784" s="5">
        <f>TablaDatos[[#This Row],[IMC_raw]]/1000000000000000</f>
        <v>2.9461880387025201</v>
      </c>
      <c r="M7784" s="2">
        <v>2946188038702520</v>
      </c>
      <c r="N77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4" s="13">
        <f t="shared" si="121"/>
        <v>7783</v>
      </c>
      <c r="P7784" s="2" t="str">
        <f>IF(TablaDatos[[#This Row],[Diabetes]]=0,"No","Si")</f>
        <v>No</v>
      </c>
      <c r="Q7784">
        <v>0</v>
      </c>
      <c r="R7784">
        <f>TablaDatos[[#This Row],[Aux2]]/10000000000000</f>
        <v>2183.3133310964799</v>
      </c>
      <c r="S7784" s="1">
        <v>2.18331333109648E+16</v>
      </c>
      <c r="T7784" s="7">
        <f>TablaDatos[[#This Row],[Aux3]]/100000000000000</f>
        <v>251.808432246275</v>
      </c>
      <c r="U7784" s="1">
        <v>2.51808432246275E+16</v>
      </c>
      <c r="V7784">
        <v>159.9</v>
      </c>
      <c r="W7784">
        <v>95.2</v>
      </c>
    </row>
    <row r="7785" spans="1:23">
      <c r="A7785">
        <v>2019</v>
      </c>
      <c r="B7785">
        <v>58</v>
      </c>
      <c r="C7785" t="s">
        <v>23</v>
      </c>
      <c r="D7785" t="s">
        <v>29</v>
      </c>
      <c r="E7785" t="s">
        <v>18</v>
      </c>
      <c r="F7785" t="s">
        <v>24</v>
      </c>
      <c r="G7785" t="s">
        <v>28</v>
      </c>
      <c r="H7785" s="3">
        <v>9357.34</v>
      </c>
      <c r="I7785" t="s">
        <v>19</v>
      </c>
      <c r="J7785" t="s">
        <v>22</v>
      </c>
      <c r="K77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29.459858574961501</v>
      </c>
      <c r="L7785" s="6">
        <f>TablaDatos[[#This Row],[IMC_raw]]/1000000000000000</f>
        <v>29.459858574961501</v>
      </c>
      <c r="M7785" s="2">
        <v>2.94598585749615E+16</v>
      </c>
      <c r="N77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5" s="13">
        <f t="shared" si="121"/>
        <v>7784</v>
      </c>
      <c r="P7785" s="2" t="str">
        <f>IF(TablaDatos[[#This Row],[Diabetes]]=0,"No","Si")</f>
        <v>No</v>
      </c>
      <c r="Q7785">
        <v>0</v>
      </c>
      <c r="R7785">
        <f>TablaDatos[[#This Row],[Aux2]]/10000000000000</f>
        <v>185.386414522596</v>
      </c>
      <c r="S7785" s="1">
        <v>1853864145225960</v>
      </c>
      <c r="T7785" s="7">
        <f>TablaDatos[[#This Row],[Aux3]]/100000000000000</f>
        <v>231.062556383122</v>
      </c>
      <c r="U7785" s="1">
        <v>2.31062556383122E+16</v>
      </c>
      <c r="V7785">
        <v>154.80000000000001</v>
      </c>
      <c r="W7785">
        <v>91.3</v>
      </c>
    </row>
    <row r="7786" spans="1:23">
      <c r="A7786">
        <v>2019</v>
      </c>
      <c r="B7786">
        <v>54</v>
      </c>
      <c r="C7786" t="s">
        <v>23</v>
      </c>
      <c r="D7786" t="s">
        <v>27</v>
      </c>
      <c r="E7786" t="s">
        <v>18</v>
      </c>
      <c r="F7786" t="s">
        <v>19</v>
      </c>
      <c r="G7786" t="s">
        <v>20</v>
      </c>
      <c r="H7786" s="3">
        <v>25778.79</v>
      </c>
      <c r="I7786" t="s">
        <v>21</v>
      </c>
      <c r="J7786" t="s">
        <v>18</v>
      </c>
      <c r="K77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29.429480588164903</v>
      </c>
      <c r="L7786" s="6">
        <f>TablaDatos[[#This Row],[IMC_raw]]/1000000000000000</f>
        <v>0.29429480588164902</v>
      </c>
      <c r="M7786" s="2">
        <v>294294805881649</v>
      </c>
      <c r="N77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6" s="13">
        <f t="shared" si="121"/>
        <v>7785</v>
      </c>
      <c r="P7786" s="2" t="str">
        <f>IF(TablaDatos[[#This Row],[Diabetes]]=0,"No","Si")</f>
        <v>No</v>
      </c>
      <c r="Q7786">
        <v>0</v>
      </c>
      <c r="R7786">
        <f>TablaDatos[[#This Row],[Aux2]]/10000000000000</f>
        <v>198.48244754600299</v>
      </c>
      <c r="S7786" s="1">
        <v>1984824475460030</v>
      </c>
      <c r="T7786" s="7">
        <f>TablaDatos[[#This Row],[Aux3]]/100000000000000</f>
        <v>20.720202320996499</v>
      </c>
      <c r="U7786" s="1">
        <v>2072020232099650</v>
      </c>
      <c r="V7786">
        <v>144.80000000000001</v>
      </c>
      <c r="W7786">
        <v>87.4</v>
      </c>
    </row>
    <row r="7787" spans="1:23">
      <c r="A7787">
        <v>2019</v>
      </c>
      <c r="B7787">
        <v>53</v>
      </c>
      <c r="C7787" t="s">
        <v>23</v>
      </c>
      <c r="D7787" t="s">
        <v>72</v>
      </c>
      <c r="E7787" t="s">
        <v>18</v>
      </c>
      <c r="F7787" t="s">
        <v>24</v>
      </c>
      <c r="G7787" t="s">
        <v>20</v>
      </c>
      <c r="H7787" s="3">
        <v>19161.599999999999</v>
      </c>
      <c r="I7787" t="s">
        <v>21</v>
      </c>
      <c r="J7787" t="s">
        <v>18</v>
      </c>
      <c r="K77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29.427152206769303</v>
      </c>
      <c r="L7787" s="5">
        <f>TablaDatos[[#This Row],[IMC_raw]]/1000000000000000</f>
        <v>0.29427152206769303</v>
      </c>
      <c r="M7787" s="2">
        <v>294271522067693</v>
      </c>
      <c r="N77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7" s="13">
        <f t="shared" si="121"/>
        <v>7786</v>
      </c>
      <c r="P7787" s="2" t="str">
        <f>IF(TablaDatos[[#This Row],[Diabetes]]=0,"No","Si")</f>
        <v>No</v>
      </c>
      <c r="Q7787">
        <v>0</v>
      </c>
      <c r="R7787">
        <f>TablaDatos[[#This Row],[Aux2]]/10000000000000</f>
        <v>2089.1570192725899</v>
      </c>
      <c r="S7787" s="1">
        <v>2.08915701927259E+16</v>
      </c>
      <c r="T7787" s="7">
        <f>TablaDatos[[#This Row],[Aux3]]/100000000000000</f>
        <v>24.2803994963127</v>
      </c>
      <c r="U7787" s="1">
        <v>2428039949631270</v>
      </c>
      <c r="V7787">
        <v>144.4</v>
      </c>
      <c r="W7787">
        <v>86.9</v>
      </c>
    </row>
    <row r="7788" spans="1:23">
      <c r="A7788">
        <v>2019</v>
      </c>
      <c r="B7788">
        <v>54</v>
      </c>
      <c r="C7788" t="s">
        <v>16</v>
      </c>
      <c r="D7788" t="s">
        <v>42</v>
      </c>
      <c r="E7788" t="s">
        <v>21</v>
      </c>
      <c r="F7788" t="s">
        <v>35</v>
      </c>
      <c r="G7788" t="s">
        <v>20</v>
      </c>
      <c r="H7788" s="3">
        <v>19985.97</v>
      </c>
      <c r="I7788" t="s">
        <v>21</v>
      </c>
      <c r="J7788" t="s">
        <v>21</v>
      </c>
      <c r="K77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29.419589327093</v>
      </c>
      <c r="L7788" s="5">
        <f>TablaDatos[[#This Row],[IMC_raw]]/1000000000000000</f>
        <v>29.419589327093</v>
      </c>
      <c r="M7788" s="2">
        <v>2.9419589327093E+16</v>
      </c>
      <c r="N77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8" s="13">
        <f t="shared" si="121"/>
        <v>7787</v>
      </c>
      <c r="P7788" s="2" t="str">
        <f>IF(TablaDatos[[#This Row],[Diabetes]]=0,"No","Si")</f>
        <v>No</v>
      </c>
      <c r="Q7788">
        <v>0</v>
      </c>
      <c r="R7788">
        <f>TablaDatos[[#This Row],[Aux2]]/10000000000000</f>
        <v>2635.3401719220801</v>
      </c>
      <c r="S7788" s="1">
        <v>2.63534017192208E+16</v>
      </c>
      <c r="T7788" s="7">
        <f>TablaDatos[[#This Row],[Aux3]]/100000000000000</f>
        <v>24.494015988618401</v>
      </c>
      <c r="U7788" s="1">
        <v>2449401598861840</v>
      </c>
      <c r="V7788">
        <v>149.4</v>
      </c>
      <c r="W7788">
        <v>97.6</v>
      </c>
    </row>
    <row r="7789" spans="1:23">
      <c r="A7789">
        <v>2019</v>
      </c>
      <c r="B7789">
        <v>50</v>
      </c>
      <c r="C7789" t="s">
        <v>16</v>
      </c>
      <c r="D7789" t="s">
        <v>29</v>
      </c>
      <c r="E7789" t="s">
        <v>19</v>
      </c>
      <c r="F7789" t="s">
        <v>24</v>
      </c>
      <c r="G7789" t="s">
        <v>20</v>
      </c>
      <c r="H7789" s="3">
        <v>29488.17</v>
      </c>
      <c r="I7789" t="s">
        <v>21</v>
      </c>
      <c r="J7789" t="s">
        <v>18</v>
      </c>
      <c r="K77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29.406553394139003</v>
      </c>
      <c r="L7789" s="6">
        <f>TablaDatos[[#This Row],[IMC_raw]]/1000000000000000</f>
        <v>2.9406553394139001</v>
      </c>
      <c r="M7789" s="2">
        <v>2940655339413900</v>
      </c>
      <c r="N77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89" s="13">
        <f t="shared" si="121"/>
        <v>7788</v>
      </c>
      <c r="P7789" s="2" t="str">
        <f>IF(TablaDatos[[#This Row],[Diabetes]]=0,"No","Si")</f>
        <v>No</v>
      </c>
      <c r="Q7789">
        <v>0</v>
      </c>
      <c r="R7789">
        <f>TablaDatos[[#This Row],[Aux2]]/10000000000000</f>
        <v>2191.12905293113</v>
      </c>
      <c r="S7789" s="1">
        <v>2.19112905293113E+16</v>
      </c>
      <c r="T7789" s="7">
        <f>TablaDatos[[#This Row],[Aux3]]/100000000000000</f>
        <v>209.11055645422201</v>
      </c>
      <c r="U7789" s="1">
        <v>2.09110556454222E+16</v>
      </c>
      <c r="V7789">
        <v>145.30000000000001</v>
      </c>
      <c r="W7789">
        <v>97.3</v>
      </c>
    </row>
    <row r="7790" spans="1:23">
      <c r="A7790">
        <v>2019</v>
      </c>
      <c r="B7790">
        <v>46</v>
      </c>
      <c r="C7790" t="s">
        <v>23</v>
      </c>
      <c r="D7790" t="s">
        <v>72</v>
      </c>
      <c r="E7790" t="s">
        <v>18</v>
      </c>
      <c r="F7790" t="s">
        <v>19</v>
      </c>
      <c r="G7790" t="s">
        <v>20</v>
      </c>
      <c r="H7790" s="3">
        <v>17220.71</v>
      </c>
      <c r="I7790" t="s">
        <v>21</v>
      </c>
      <c r="J7790" t="s">
        <v>19</v>
      </c>
      <c r="K77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29.391565492366702</v>
      </c>
      <c r="L7790" s="6">
        <f>TablaDatos[[#This Row],[IMC_raw]]/1000000000000000</f>
        <v>2.93915654923667</v>
      </c>
      <c r="M7790" s="2">
        <v>2939156549236670</v>
      </c>
      <c r="N77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0" s="13">
        <f t="shared" si="121"/>
        <v>7789</v>
      </c>
      <c r="P7790" s="2" t="str">
        <f>IF(TablaDatos[[#This Row],[Diabetes]]=0,"No","Si")</f>
        <v>No</v>
      </c>
      <c r="Q7790">
        <v>0</v>
      </c>
      <c r="R7790">
        <f>TablaDatos[[#This Row],[Aux2]]/10000000000000</f>
        <v>1850.30975544274</v>
      </c>
      <c r="S7790" s="1">
        <v>1.85030975544274E+16</v>
      </c>
      <c r="T7790" s="7">
        <f>TablaDatos[[#This Row],[Aux3]]/100000000000000</f>
        <v>19.635120007784501</v>
      </c>
      <c r="U7790" s="1">
        <v>1963512000778450</v>
      </c>
      <c r="V7790">
        <v>135.1</v>
      </c>
      <c r="W7790">
        <v>92</v>
      </c>
    </row>
    <row r="7791" spans="1:23">
      <c r="A7791">
        <v>2019</v>
      </c>
      <c r="B7791">
        <v>60</v>
      </c>
      <c r="C7791" t="s">
        <v>16</v>
      </c>
      <c r="D7791" t="s">
        <v>17</v>
      </c>
      <c r="E7791" t="s">
        <v>18</v>
      </c>
      <c r="F7791" t="s">
        <v>35</v>
      </c>
      <c r="G7791" t="s">
        <v>28</v>
      </c>
      <c r="H7791" s="3">
        <v>19815</v>
      </c>
      <c r="I7791" t="s">
        <v>19</v>
      </c>
      <c r="J7791" t="s">
        <v>19</v>
      </c>
      <c r="K77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29.372086651719499</v>
      </c>
      <c r="L7791" s="5">
        <f>TablaDatos[[#This Row],[IMC_raw]]/1000000000000000</f>
        <v>29.372086651719499</v>
      </c>
      <c r="M7791" s="2">
        <v>2.93720866517195E+16</v>
      </c>
      <c r="N77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1" s="13">
        <f t="shared" si="121"/>
        <v>7790</v>
      </c>
      <c r="P7791" s="2" t="str">
        <f>IF(TablaDatos[[#This Row],[Diabetes]]=0,"No","Si")</f>
        <v>No</v>
      </c>
      <c r="Q7791">
        <v>0</v>
      </c>
      <c r="R7791">
        <f>TablaDatos[[#This Row],[Aux2]]/10000000000000</f>
        <v>1845.6863007541499</v>
      </c>
      <c r="S7791" s="1">
        <v>1.84568630075415E+16</v>
      </c>
      <c r="T7791" s="7">
        <f>TablaDatos[[#This Row],[Aux3]]/100000000000000</f>
        <v>217.67299183107599</v>
      </c>
      <c r="U7791" s="1">
        <v>2.17672991831076E+16</v>
      </c>
      <c r="V7791">
        <v>151.19999999999999</v>
      </c>
      <c r="W7791">
        <v>93.8</v>
      </c>
    </row>
    <row r="7792" spans="1:23">
      <c r="A7792">
        <v>2019</v>
      </c>
      <c r="B7792">
        <v>53</v>
      </c>
      <c r="C7792" t="s">
        <v>23</v>
      </c>
      <c r="D7792" t="s">
        <v>71</v>
      </c>
      <c r="E7792" t="s">
        <v>18</v>
      </c>
      <c r="F7792" t="s">
        <v>19</v>
      </c>
      <c r="G7792" t="s">
        <v>20</v>
      </c>
      <c r="H7792" s="3">
        <v>19568.240000000002</v>
      </c>
      <c r="I7792" t="s">
        <v>21</v>
      </c>
      <c r="J7792" t="s">
        <v>18</v>
      </c>
      <c r="K77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29.3648261947748</v>
      </c>
      <c r="L7792" s="5">
        <f>TablaDatos[[#This Row],[IMC_raw]]/1000000000000000</f>
        <v>29.3648261947748</v>
      </c>
      <c r="M7792" s="2">
        <v>2.93648261947748E+16</v>
      </c>
      <c r="N77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2" s="13">
        <f t="shared" si="121"/>
        <v>7791</v>
      </c>
      <c r="P7792" s="2" t="str">
        <f>IF(TablaDatos[[#This Row],[Diabetes]]=0,"No","Si")</f>
        <v>No</v>
      </c>
      <c r="Q7792">
        <v>0</v>
      </c>
      <c r="R7792">
        <f>TablaDatos[[#This Row],[Aux2]]/10000000000000</f>
        <v>195.45993265787101</v>
      </c>
      <c r="S7792" s="1">
        <v>1954599326578710</v>
      </c>
      <c r="T7792" s="7">
        <f>TablaDatos[[#This Row],[Aux3]]/100000000000000</f>
        <v>19.7528825101252</v>
      </c>
      <c r="U7792" s="1">
        <v>1975288251012520</v>
      </c>
      <c r="V7792">
        <v>143</v>
      </c>
      <c r="W7792">
        <v>88.2</v>
      </c>
    </row>
    <row r="7793" spans="1:23">
      <c r="A7793">
        <v>2019</v>
      </c>
      <c r="B7793">
        <v>66</v>
      </c>
      <c r="C7793" t="s">
        <v>16</v>
      </c>
      <c r="D7793" t="s">
        <v>72</v>
      </c>
      <c r="E7793" t="s">
        <v>31</v>
      </c>
      <c r="F7793" t="s">
        <v>24</v>
      </c>
      <c r="G7793" t="s">
        <v>25</v>
      </c>
      <c r="H7793" s="3">
        <v>16313.91</v>
      </c>
      <c r="I7793" t="s">
        <v>21</v>
      </c>
      <c r="J7793" t="s">
        <v>18</v>
      </c>
      <c r="K77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29.364365779354099</v>
      </c>
      <c r="L7793" s="5">
        <f>TablaDatos[[#This Row],[IMC_raw]]/1000000000000000</f>
        <v>29.364365779354099</v>
      </c>
      <c r="M7793" s="2">
        <v>2.93643657793541E+16</v>
      </c>
      <c r="N77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3" s="13">
        <f t="shared" si="121"/>
        <v>7792</v>
      </c>
      <c r="P7793" s="2" t="str">
        <f>IF(TablaDatos[[#This Row],[Diabetes]]=0,"No","Si")</f>
        <v>Si</v>
      </c>
      <c r="Q7793">
        <v>1</v>
      </c>
      <c r="R7793">
        <f>TablaDatos[[#This Row],[Aux2]]/10000000000000</f>
        <v>227.904174731529</v>
      </c>
      <c r="S7793" s="1">
        <v>2279041747315290</v>
      </c>
      <c r="T7793" s="7">
        <f>TablaDatos[[#This Row],[Aux3]]/100000000000000</f>
        <v>3.0000000000000001E-12</v>
      </c>
      <c r="U7793">
        <v>300</v>
      </c>
      <c r="V7793">
        <v>170.2</v>
      </c>
      <c r="W7793">
        <v>99.5</v>
      </c>
    </row>
    <row r="7794" spans="1:23">
      <c r="A7794">
        <v>2019</v>
      </c>
      <c r="B7794">
        <v>58</v>
      </c>
      <c r="C7794" t="s">
        <v>23</v>
      </c>
      <c r="D7794" t="s">
        <v>29</v>
      </c>
      <c r="E7794" t="s">
        <v>18</v>
      </c>
      <c r="F7794" t="s">
        <v>19</v>
      </c>
      <c r="G7794" t="s">
        <v>28</v>
      </c>
      <c r="H7794" s="3">
        <v>9220.3799999999992</v>
      </c>
      <c r="I7794" t="s">
        <v>21</v>
      </c>
      <c r="J7794" t="s">
        <v>22</v>
      </c>
      <c r="K77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29.342447729928502</v>
      </c>
      <c r="L7794" s="5">
        <f>TablaDatos[[#This Row],[IMC_raw]]/1000000000000000</f>
        <v>29.342447729928502</v>
      </c>
      <c r="M7794" s="2">
        <v>2.93424477299285E+16</v>
      </c>
      <c r="N77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4" s="13">
        <f t="shared" si="121"/>
        <v>7793</v>
      </c>
      <c r="P7794" s="2" t="str">
        <f>IF(TablaDatos[[#This Row],[Diabetes]]=0,"No","Si")</f>
        <v>No</v>
      </c>
      <c r="Q7794">
        <v>0</v>
      </c>
      <c r="R7794">
        <f>TablaDatos[[#This Row],[Aux2]]/10000000000000</f>
        <v>2202.4402512957499</v>
      </c>
      <c r="S7794" s="1">
        <v>2.20244025129575E+16</v>
      </c>
      <c r="T7794" s="7">
        <f>TablaDatos[[#This Row],[Aux3]]/100000000000000</f>
        <v>246.1205420448</v>
      </c>
      <c r="U7794" s="1">
        <v>2.461205420448E+16</v>
      </c>
      <c r="V7794">
        <v>150.69999999999999</v>
      </c>
      <c r="W7794">
        <v>91</v>
      </c>
    </row>
    <row r="7795" spans="1:23">
      <c r="A7795">
        <v>2019</v>
      </c>
      <c r="B7795">
        <v>57</v>
      </c>
      <c r="C7795" t="s">
        <v>23</v>
      </c>
      <c r="D7795" t="s">
        <v>73</v>
      </c>
      <c r="E7795" t="s">
        <v>18</v>
      </c>
      <c r="F7795" t="s">
        <v>19</v>
      </c>
      <c r="G7795" t="s">
        <v>28</v>
      </c>
      <c r="H7795" s="3">
        <v>22726.57</v>
      </c>
      <c r="I7795" t="s">
        <v>21</v>
      </c>
      <c r="J7795" t="s">
        <v>21</v>
      </c>
      <c r="K77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29.333075125520601</v>
      </c>
      <c r="L7795" s="6">
        <f>TablaDatos[[#This Row],[IMC_raw]]/1000000000000000</f>
        <v>2.93330751255206</v>
      </c>
      <c r="M7795" s="2">
        <v>2933307512552060</v>
      </c>
      <c r="N77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5" s="13">
        <f t="shared" si="121"/>
        <v>7794</v>
      </c>
      <c r="P7795" s="2" t="str">
        <f>IF(TablaDatos[[#This Row],[Diabetes]]=0,"No","Si")</f>
        <v>No</v>
      </c>
      <c r="Q7795">
        <v>0</v>
      </c>
      <c r="R7795">
        <f>TablaDatos[[#This Row],[Aux2]]/10000000000000</f>
        <v>22.803762079346601</v>
      </c>
      <c r="S7795" s="1">
        <v>228037620793466</v>
      </c>
      <c r="T7795" s="7">
        <f>TablaDatos[[#This Row],[Aux3]]/100000000000000</f>
        <v>253.442702981043</v>
      </c>
      <c r="U7795" s="1">
        <v>2.53442702981043E+16</v>
      </c>
      <c r="V7795">
        <v>158.5</v>
      </c>
      <c r="W7795">
        <v>97.3</v>
      </c>
    </row>
    <row r="7796" spans="1:23">
      <c r="A7796">
        <v>2019</v>
      </c>
      <c r="B7796">
        <v>40</v>
      </c>
      <c r="C7796" t="s">
        <v>23</v>
      </c>
      <c r="D7796" t="s">
        <v>17</v>
      </c>
      <c r="E7796" t="s">
        <v>18</v>
      </c>
      <c r="F7796" t="s">
        <v>40</v>
      </c>
      <c r="G7796" t="s">
        <v>39</v>
      </c>
      <c r="H7796" s="3">
        <v>26087.34</v>
      </c>
      <c r="I7796" t="s">
        <v>19</v>
      </c>
      <c r="J7796" t="s">
        <v>19</v>
      </c>
      <c r="K77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29.327572543507799</v>
      </c>
      <c r="L7796" s="5">
        <f>TablaDatos[[#This Row],[IMC_raw]]/1000000000000000</f>
        <v>29.327572543507799</v>
      </c>
      <c r="M7796" s="2">
        <v>2.93275725435078E+16</v>
      </c>
      <c r="N77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6" s="13">
        <f t="shared" si="121"/>
        <v>7795</v>
      </c>
      <c r="P7796" s="2" t="str">
        <f>IF(TablaDatos[[#This Row],[Diabetes]]=0,"No","Si")</f>
        <v>No</v>
      </c>
      <c r="Q7796">
        <v>0</v>
      </c>
      <c r="R7796">
        <f>TablaDatos[[#This Row],[Aux2]]/10000000000000</f>
        <v>2058.72771049741</v>
      </c>
      <c r="S7796" s="1">
        <v>2.05872771049741E+16</v>
      </c>
      <c r="T7796" s="7">
        <f>TablaDatos[[#This Row],[Aux3]]/100000000000000</f>
        <v>251.98962387875801</v>
      </c>
      <c r="U7796" s="1">
        <v>2.51989623878758E+16</v>
      </c>
      <c r="V7796">
        <v>134.1</v>
      </c>
      <c r="W7796">
        <v>89.7</v>
      </c>
    </row>
    <row r="7797" spans="1:23">
      <c r="A7797">
        <v>2019</v>
      </c>
      <c r="B7797">
        <v>69</v>
      </c>
      <c r="C7797" t="s">
        <v>23</v>
      </c>
      <c r="D7797" t="s">
        <v>34</v>
      </c>
      <c r="E7797" t="s">
        <v>19</v>
      </c>
      <c r="F7797" t="s">
        <v>24</v>
      </c>
      <c r="G7797" t="s">
        <v>25</v>
      </c>
      <c r="H7797" s="3">
        <v>13634.93</v>
      </c>
      <c r="I7797" t="s">
        <v>19</v>
      </c>
      <c r="J7797" t="s">
        <v>22</v>
      </c>
      <c r="K7797">
        <f>IF(TablaDatos[[#This Row],[IMC2]]&gt;10,TablaDatos[[#This Row],[IMC2]],IF(TablaDatos[[#This Row],[IMC2]]&lt;1, TablaDatos[[#This Row],[IMC2]]*100,IF(TablaDatos[[#This Row],[IMC2]]&lt;0.1,TablaDatos[[#This Row],[IMC2]]*1000,TablaDatos[[#This Row],[IMC2]]*10)))*10</f>
        <v>29.327372334334999</v>
      </c>
      <c r="L7797" s="6">
        <f>TablaDatos[[#This Row],[IMC_raw]]/1000000000000000</f>
        <v>2.9327372334335002E-2</v>
      </c>
      <c r="M7797" s="2">
        <v>29327372334335</v>
      </c>
      <c r="N77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7" s="13">
        <f t="shared" si="121"/>
        <v>7796</v>
      </c>
      <c r="P7797" s="2" t="str">
        <f>IF(TablaDatos[[#This Row],[Diabetes]]=0,"No","Si")</f>
        <v>Si</v>
      </c>
      <c r="Q7797">
        <v>1</v>
      </c>
      <c r="R7797">
        <f>TablaDatos[[#This Row],[Aux2]]/10000000000000</f>
        <v>2244.4129967056201</v>
      </c>
      <c r="S7797" s="1">
        <v>2.24441299670562E+16</v>
      </c>
      <c r="T7797" s="7">
        <f>TablaDatos[[#This Row],[Aux3]]/100000000000000</f>
        <v>234.81164494893099</v>
      </c>
      <c r="U7797" s="1">
        <v>2.34811644948931E+16</v>
      </c>
      <c r="V7797">
        <v>164.5</v>
      </c>
      <c r="W7797">
        <v>95.6</v>
      </c>
    </row>
    <row r="7798" spans="1:23">
      <c r="A7798">
        <v>2019</v>
      </c>
      <c r="B7798">
        <v>60</v>
      </c>
      <c r="C7798" t="s">
        <v>23</v>
      </c>
      <c r="D7798" t="s">
        <v>30</v>
      </c>
      <c r="E7798" t="s">
        <v>18</v>
      </c>
      <c r="F7798" t="s">
        <v>19</v>
      </c>
      <c r="G7798" t="s">
        <v>28</v>
      </c>
      <c r="H7798" s="3">
        <v>13759.42</v>
      </c>
      <c r="I7798" t="s">
        <v>19</v>
      </c>
      <c r="J7798" t="s">
        <v>22</v>
      </c>
      <c r="K77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29.318746004787201</v>
      </c>
      <c r="L7798" s="6">
        <f>TablaDatos[[#This Row],[IMC_raw]]/1000000000000000</f>
        <v>29.318746004787201</v>
      </c>
      <c r="M7798" s="2">
        <v>2.93187460047872E+16</v>
      </c>
      <c r="N77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8" s="13">
        <f t="shared" si="121"/>
        <v>7797</v>
      </c>
      <c r="P7798" s="2" t="str">
        <f>IF(TablaDatos[[#This Row],[Diabetes]]=0,"No","Si")</f>
        <v>No</v>
      </c>
      <c r="Q7798">
        <v>0</v>
      </c>
      <c r="R7798">
        <f>TablaDatos[[#This Row],[Aux2]]/10000000000000</f>
        <v>2198.99700758984</v>
      </c>
      <c r="S7798" s="1">
        <v>2.19899700758984E+16</v>
      </c>
      <c r="T7798" s="7">
        <f>TablaDatos[[#This Row],[Aux3]]/100000000000000</f>
        <v>259.72900247007198</v>
      </c>
      <c r="U7798" s="1">
        <v>2.59729002470072E+16</v>
      </c>
      <c r="V7798">
        <v>160.19999999999999</v>
      </c>
      <c r="W7798">
        <v>93.1</v>
      </c>
    </row>
    <row r="7799" spans="1:23">
      <c r="A7799">
        <v>2019</v>
      </c>
      <c r="B7799">
        <v>60</v>
      </c>
      <c r="C7799" t="s">
        <v>23</v>
      </c>
      <c r="D7799" t="s">
        <v>17</v>
      </c>
      <c r="E7799" t="s">
        <v>18</v>
      </c>
      <c r="F7799" t="s">
        <v>19</v>
      </c>
      <c r="G7799" t="s">
        <v>28</v>
      </c>
      <c r="H7799" s="3">
        <v>20905.7</v>
      </c>
      <c r="I7799" t="s">
        <v>19</v>
      </c>
      <c r="J7799" t="s">
        <v>22</v>
      </c>
      <c r="K77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29.304708468283899</v>
      </c>
      <c r="L7799" s="6">
        <f>TablaDatos[[#This Row],[IMC_raw]]/1000000000000000</f>
        <v>29.304708468283899</v>
      </c>
      <c r="M7799" s="2">
        <v>2.93047084682839E+16</v>
      </c>
      <c r="N77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799" s="13">
        <f t="shared" si="121"/>
        <v>7798</v>
      </c>
      <c r="P7799" s="2" t="str">
        <f>IF(TablaDatos[[#This Row],[Diabetes]]=0,"No","Si")</f>
        <v>No</v>
      </c>
      <c r="Q7799">
        <v>0</v>
      </c>
      <c r="R7799">
        <f>TablaDatos[[#This Row],[Aux2]]/10000000000000</f>
        <v>212.13851107629401</v>
      </c>
      <c r="S7799" s="1">
        <v>2121385110762940</v>
      </c>
      <c r="T7799" s="7">
        <f>TablaDatos[[#This Row],[Aux3]]/100000000000000</f>
        <v>19.6647672564246</v>
      </c>
      <c r="U7799" s="1">
        <v>1966476725642460</v>
      </c>
      <c r="V7799">
        <v>150.5</v>
      </c>
      <c r="W7799">
        <v>86.7</v>
      </c>
    </row>
    <row r="7800" spans="1:23">
      <c r="A7800">
        <v>2019</v>
      </c>
      <c r="B7800">
        <v>62</v>
      </c>
      <c r="C7800" t="s">
        <v>23</v>
      </c>
      <c r="D7800" t="s">
        <v>26</v>
      </c>
      <c r="E7800" t="s">
        <v>19</v>
      </c>
      <c r="F7800" t="s">
        <v>19</v>
      </c>
      <c r="G7800" t="s">
        <v>28</v>
      </c>
      <c r="H7800" s="3">
        <v>14079.64</v>
      </c>
      <c r="I7800" t="s">
        <v>19</v>
      </c>
      <c r="J7800" t="s">
        <v>22</v>
      </c>
      <c r="K78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29.292061966431898</v>
      </c>
      <c r="L7800" s="6">
        <f>TablaDatos[[#This Row],[IMC_raw]]/1000000000000000</f>
        <v>29.292061966431898</v>
      </c>
      <c r="M7800" s="2">
        <v>2.92920619664319E+16</v>
      </c>
      <c r="N78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0" s="13">
        <f t="shared" si="121"/>
        <v>7799</v>
      </c>
      <c r="P7800" s="2" t="str">
        <f>IF(TablaDatos[[#This Row],[Diabetes]]=0,"No","Si")</f>
        <v>No</v>
      </c>
      <c r="Q7800">
        <v>0</v>
      </c>
      <c r="R7800">
        <f>TablaDatos[[#This Row],[Aux2]]/10000000000000</f>
        <v>1983.92733351777</v>
      </c>
      <c r="S7800" s="1">
        <v>1.98392733351777E+16</v>
      </c>
      <c r="T7800" s="7">
        <f>TablaDatos[[#This Row],[Aux3]]/100000000000000</f>
        <v>240.399489950933</v>
      </c>
      <c r="U7800" s="1">
        <v>2.40399489950933E+16</v>
      </c>
      <c r="V7800">
        <v>153.30000000000001</v>
      </c>
      <c r="W7800">
        <v>89.5</v>
      </c>
    </row>
    <row r="7801" spans="1:23">
      <c r="A7801">
        <v>2019</v>
      </c>
      <c r="B7801">
        <v>63</v>
      </c>
      <c r="C7801" t="s">
        <v>16</v>
      </c>
      <c r="D7801" t="s">
        <v>34</v>
      </c>
      <c r="E7801" t="s">
        <v>18</v>
      </c>
      <c r="F7801" t="s">
        <v>24</v>
      </c>
      <c r="G7801" t="s">
        <v>28</v>
      </c>
      <c r="H7801" s="3">
        <v>22129.03</v>
      </c>
      <c r="I7801" t="s">
        <v>21</v>
      </c>
      <c r="J7801" t="s">
        <v>22</v>
      </c>
      <c r="K78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29.2792500491543</v>
      </c>
      <c r="L7801" s="6">
        <f>TablaDatos[[#This Row],[IMC_raw]]/1000000000000000</f>
        <v>29.2792500491543</v>
      </c>
      <c r="M7801" s="2">
        <v>2.92792500491543E+16</v>
      </c>
      <c r="N78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1" s="13">
        <f t="shared" si="121"/>
        <v>7800</v>
      </c>
      <c r="P7801" s="2" t="str">
        <f>IF(TablaDatos[[#This Row],[Diabetes]]=0,"No","Si")</f>
        <v>No</v>
      </c>
      <c r="Q7801">
        <v>0</v>
      </c>
      <c r="R7801">
        <f>TablaDatos[[#This Row],[Aux2]]/10000000000000</f>
        <v>2104.9650176135601</v>
      </c>
      <c r="S7801" s="1">
        <v>2.10496501761356E+16</v>
      </c>
      <c r="T7801" s="7">
        <f>TablaDatos[[#This Row],[Aux3]]/100000000000000</f>
        <v>225.03744065607401</v>
      </c>
      <c r="U7801" s="1">
        <v>2.25037440656074E+16</v>
      </c>
      <c r="V7801">
        <v>154.5</v>
      </c>
      <c r="W7801">
        <v>85.3</v>
      </c>
    </row>
    <row r="7802" spans="1:23">
      <c r="A7802">
        <v>2019</v>
      </c>
      <c r="B7802">
        <v>64</v>
      </c>
      <c r="C7802" t="s">
        <v>23</v>
      </c>
      <c r="D7802" t="s">
        <v>17</v>
      </c>
      <c r="E7802" t="s">
        <v>18</v>
      </c>
      <c r="F7802" t="s">
        <v>40</v>
      </c>
      <c r="G7802" t="s">
        <v>28</v>
      </c>
      <c r="H7802" s="3">
        <v>29079.13</v>
      </c>
      <c r="I7802" t="s">
        <v>19</v>
      </c>
      <c r="J7802" t="s">
        <v>22</v>
      </c>
      <c r="K78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29.265712071627902</v>
      </c>
      <c r="L7802" s="5">
        <f>TablaDatos[[#This Row],[IMC_raw]]/1000000000000000</f>
        <v>2.9265712071627901</v>
      </c>
      <c r="M7802" s="2">
        <v>2926571207162790</v>
      </c>
      <c r="N78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2" s="13">
        <f t="shared" si="121"/>
        <v>7801</v>
      </c>
      <c r="P7802" s="2" t="str">
        <f>IF(TablaDatos[[#This Row],[Diabetes]]=0,"No","Si")</f>
        <v>No</v>
      </c>
      <c r="Q7802">
        <v>0</v>
      </c>
      <c r="R7802">
        <f>TablaDatos[[#This Row],[Aux2]]/10000000000000</f>
        <v>216.86113446388899</v>
      </c>
      <c r="S7802" s="1">
        <v>2168611344638890</v>
      </c>
      <c r="T7802" s="7">
        <f>TablaDatos[[#This Row],[Aux3]]/100000000000000</f>
        <v>19.5659000150651</v>
      </c>
      <c r="U7802" s="1">
        <v>1956590001506510</v>
      </c>
      <c r="V7802">
        <v>159.9</v>
      </c>
      <c r="W7802">
        <v>91.4</v>
      </c>
    </row>
    <row r="7803" spans="1:23">
      <c r="A7803">
        <v>2019</v>
      </c>
      <c r="B7803">
        <v>53</v>
      </c>
      <c r="C7803" t="s">
        <v>23</v>
      </c>
      <c r="D7803" t="s">
        <v>29</v>
      </c>
      <c r="E7803" t="s">
        <v>19</v>
      </c>
      <c r="F7803" t="s">
        <v>19</v>
      </c>
      <c r="G7803" t="s">
        <v>20</v>
      </c>
      <c r="H7803" s="3">
        <v>16873.87</v>
      </c>
      <c r="I7803" t="s">
        <v>19</v>
      </c>
      <c r="J7803" t="s">
        <v>18</v>
      </c>
      <c r="K78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29.232366978995898</v>
      </c>
      <c r="L7803" s="6">
        <f>TablaDatos[[#This Row],[IMC_raw]]/1000000000000000</f>
        <v>29.232366978995898</v>
      </c>
      <c r="M7803" s="2">
        <v>2.92323669789959E+16</v>
      </c>
      <c r="N78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3" s="13">
        <f t="shared" si="121"/>
        <v>7802</v>
      </c>
      <c r="P7803" s="2" t="str">
        <f>IF(TablaDatos[[#This Row],[Diabetes]]=0,"No","Si")</f>
        <v>No</v>
      </c>
      <c r="Q7803">
        <v>0</v>
      </c>
      <c r="R7803">
        <f>TablaDatos[[#This Row],[Aux2]]/10000000000000</f>
        <v>203.59014585124399</v>
      </c>
      <c r="S7803" s="1">
        <v>2035901458512440</v>
      </c>
      <c r="T7803" s="7">
        <f>TablaDatos[[#This Row],[Aux3]]/100000000000000</f>
        <v>203.38478571799001</v>
      </c>
      <c r="U7803" s="1">
        <v>2.0338478571799E+16</v>
      </c>
      <c r="V7803">
        <v>140</v>
      </c>
      <c r="W7803">
        <v>92.8</v>
      </c>
    </row>
    <row r="7804" spans="1:23">
      <c r="A7804">
        <v>2019</v>
      </c>
      <c r="B7804">
        <v>50</v>
      </c>
      <c r="C7804" t="s">
        <v>16</v>
      </c>
      <c r="D7804" t="s">
        <v>33</v>
      </c>
      <c r="E7804" t="s">
        <v>19</v>
      </c>
      <c r="F7804" t="s">
        <v>40</v>
      </c>
      <c r="G7804" t="s">
        <v>20</v>
      </c>
      <c r="H7804" s="3">
        <v>26974.71</v>
      </c>
      <c r="I7804" t="s">
        <v>19</v>
      </c>
      <c r="J7804" t="s">
        <v>19</v>
      </c>
      <c r="K78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29.223844826653199</v>
      </c>
      <c r="L7804" s="5">
        <f>TablaDatos[[#This Row],[IMC_raw]]/1000000000000000</f>
        <v>2.9223844826653198</v>
      </c>
      <c r="M7804" s="2">
        <v>2922384482665320</v>
      </c>
      <c r="N78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4" s="13">
        <f t="shared" si="121"/>
        <v>7803</v>
      </c>
      <c r="P7804" s="2" t="str">
        <f>IF(TablaDatos[[#This Row],[Diabetes]]=0,"No","Si")</f>
        <v>No</v>
      </c>
      <c r="Q7804">
        <v>0</v>
      </c>
      <c r="R7804">
        <f>TablaDatos[[#This Row],[Aux2]]/10000000000000</f>
        <v>1844.4523570408301</v>
      </c>
      <c r="S7804" s="1">
        <v>1.84445235704083E+16</v>
      </c>
      <c r="T7804" s="7">
        <f>TablaDatos[[#This Row],[Aux3]]/100000000000000</f>
        <v>209.96315877372399</v>
      </c>
      <c r="U7804" s="1">
        <v>2.09963158773724E+16</v>
      </c>
      <c r="V7804">
        <v>142.30000000000001</v>
      </c>
      <c r="W7804">
        <v>88.8</v>
      </c>
    </row>
    <row r="7805" spans="1:23">
      <c r="A7805">
        <v>2019</v>
      </c>
      <c r="B7805">
        <v>58</v>
      </c>
      <c r="C7805" t="s">
        <v>23</v>
      </c>
      <c r="D7805" t="s">
        <v>30</v>
      </c>
      <c r="E7805" t="s">
        <v>18</v>
      </c>
      <c r="F7805" t="s">
        <v>35</v>
      </c>
      <c r="G7805" t="s">
        <v>28</v>
      </c>
      <c r="H7805" s="3">
        <v>22613.73</v>
      </c>
      <c r="I7805" t="s">
        <v>19</v>
      </c>
      <c r="J7805" t="s">
        <v>22</v>
      </c>
      <c r="K78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29.217777480728</v>
      </c>
      <c r="L7805" s="5">
        <f>TablaDatos[[#This Row],[IMC_raw]]/1000000000000000</f>
        <v>29.217777480728</v>
      </c>
      <c r="M7805" s="2">
        <v>2.9217777480728E+16</v>
      </c>
      <c r="N78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5" s="13">
        <f t="shared" si="121"/>
        <v>7804</v>
      </c>
      <c r="P7805" s="2" t="str">
        <f>IF(TablaDatos[[#This Row],[Diabetes]]=0,"No","Si")</f>
        <v>No</v>
      </c>
      <c r="Q7805">
        <v>0</v>
      </c>
      <c r="R7805">
        <f>TablaDatos[[#This Row],[Aux2]]/10000000000000</f>
        <v>1829.8129474002001</v>
      </c>
      <c r="S7805" s="1">
        <v>1.8298129474002E+16</v>
      </c>
      <c r="T7805" s="7">
        <f>TablaDatos[[#This Row],[Aux3]]/100000000000000</f>
        <v>217.87300342047899</v>
      </c>
      <c r="U7805" s="1">
        <v>2.17873003420479E+16</v>
      </c>
      <c r="V7805">
        <v>150.19999999999999</v>
      </c>
      <c r="W7805">
        <v>91.2</v>
      </c>
    </row>
    <row r="7806" spans="1:23">
      <c r="A7806">
        <v>2019</v>
      </c>
      <c r="B7806">
        <v>49</v>
      </c>
      <c r="C7806" t="s">
        <v>23</v>
      </c>
      <c r="D7806" t="s">
        <v>73</v>
      </c>
      <c r="E7806" t="s">
        <v>18</v>
      </c>
      <c r="F7806" t="s">
        <v>24</v>
      </c>
      <c r="G7806" t="s">
        <v>20</v>
      </c>
      <c r="H7806" s="3">
        <v>27572.39</v>
      </c>
      <c r="I7806" t="s">
        <v>21</v>
      </c>
      <c r="J7806" t="s">
        <v>19</v>
      </c>
      <c r="K78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29.213881198642</v>
      </c>
      <c r="L7806" s="6">
        <f>TablaDatos[[#This Row],[IMC_raw]]/1000000000000000</f>
        <v>29.213881198642</v>
      </c>
      <c r="M7806" s="2">
        <v>2.9213881198642E+16</v>
      </c>
      <c r="N78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6" s="13">
        <f t="shared" si="121"/>
        <v>7805</v>
      </c>
      <c r="P7806" s="2" t="str">
        <f>IF(TablaDatos[[#This Row],[Diabetes]]=0,"No","Si")</f>
        <v>No</v>
      </c>
      <c r="Q7806">
        <v>0</v>
      </c>
      <c r="R7806">
        <f>TablaDatos[[#This Row],[Aux2]]/10000000000000</f>
        <v>2199.9686614853099</v>
      </c>
      <c r="S7806" s="1">
        <v>2.19996866148531E+16</v>
      </c>
      <c r="T7806" s="7">
        <f>TablaDatos[[#This Row],[Aux3]]/100000000000000</f>
        <v>245.444839757072</v>
      </c>
      <c r="U7806" s="1">
        <v>2.45444839757072E+16</v>
      </c>
      <c r="V7806">
        <v>141.6</v>
      </c>
      <c r="W7806">
        <v>89.3</v>
      </c>
    </row>
    <row r="7807" spans="1:23">
      <c r="A7807">
        <v>2019</v>
      </c>
      <c r="B7807">
        <v>57</v>
      </c>
      <c r="C7807" t="s">
        <v>23</v>
      </c>
      <c r="D7807" t="s">
        <v>17</v>
      </c>
      <c r="E7807" t="s">
        <v>21</v>
      </c>
      <c r="F7807" t="s">
        <v>19</v>
      </c>
      <c r="G7807" t="s">
        <v>28</v>
      </c>
      <c r="H7807" s="3">
        <v>21672.59</v>
      </c>
      <c r="I7807" t="s">
        <v>21</v>
      </c>
      <c r="J7807" t="s">
        <v>18</v>
      </c>
      <c r="K78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29.208319471836401</v>
      </c>
      <c r="L7807" s="5">
        <f>TablaDatos[[#This Row],[IMC_raw]]/1000000000000000</f>
        <v>2.9208319471836401</v>
      </c>
      <c r="M7807" s="2">
        <v>2920831947183640</v>
      </c>
      <c r="N78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7" s="13">
        <f t="shared" si="121"/>
        <v>7806</v>
      </c>
      <c r="P7807" s="2" t="str">
        <f>IF(TablaDatos[[#This Row],[Diabetes]]=0,"No","Si")</f>
        <v>No</v>
      </c>
      <c r="Q7807">
        <v>0</v>
      </c>
      <c r="R7807">
        <f>TablaDatos[[#This Row],[Aux2]]/10000000000000</f>
        <v>2112.9850092423599</v>
      </c>
      <c r="S7807" s="1">
        <v>2.11298500924236E+16</v>
      </c>
      <c r="T7807" s="7">
        <f>TablaDatos[[#This Row],[Aux3]]/100000000000000</f>
        <v>234.432166153834</v>
      </c>
      <c r="U7807" s="1">
        <v>2.34432166153834E+16</v>
      </c>
      <c r="V7807">
        <v>164</v>
      </c>
      <c r="W7807">
        <v>97.2</v>
      </c>
    </row>
    <row r="7808" spans="1:23">
      <c r="A7808">
        <v>2019</v>
      </c>
      <c r="B7808">
        <v>70</v>
      </c>
      <c r="C7808" t="s">
        <v>16</v>
      </c>
      <c r="D7808" t="s">
        <v>41</v>
      </c>
      <c r="E7808" t="s">
        <v>18</v>
      </c>
      <c r="F7808" t="s">
        <v>24</v>
      </c>
      <c r="G7808" t="s">
        <v>25</v>
      </c>
      <c r="H7808" s="3">
        <v>19126.07</v>
      </c>
      <c r="I7808" t="s">
        <v>19</v>
      </c>
      <c r="J7808" t="s">
        <v>22</v>
      </c>
      <c r="K78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29.201453010791798</v>
      </c>
      <c r="L7808" s="6">
        <f>TablaDatos[[#This Row],[IMC_raw]]/1000000000000000</f>
        <v>29.201453010791798</v>
      </c>
      <c r="M7808" s="2">
        <v>2.92014530107918E+16</v>
      </c>
      <c r="N78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8" s="13">
        <f t="shared" si="121"/>
        <v>7807</v>
      </c>
      <c r="P7808" s="2" t="str">
        <f>IF(TablaDatos[[#This Row],[Diabetes]]=0,"No","Si")</f>
        <v>No</v>
      </c>
      <c r="Q7808">
        <v>0</v>
      </c>
      <c r="R7808">
        <f>TablaDatos[[#This Row],[Aux2]]/10000000000000</f>
        <v>238.52736682570099</v>
      </c>
      <c r="S7808" s="1">
        <v>2385273668257010</v>
      </c>
      <c r="T7808" s="7">
        <f>TablaDatos[[#This Row],[Aux3]]/100000000000000</f>
        <v>24.0610715064686</v>
      </c>
      <c r="U7808" s="1">
        <v>2406107150646860</v>
      </c>
      <c r="V7808">
        <v>169.7</v>
      </c>
      <c r="W7808">
        <v>103.5</v>
      </c>
    </row>
    <row r="7809" spans="1:23">
      <c r="A7809">
        <v>2019</v>
      </c>
      <c r="B7809">
        <v>60</v>
      </c>
      <c r="C7809" t="s">
        <v>16</v>
      </c>
      <c r="D7809" t="s">
        <v>34</v>
      </c>
      <c r="E7809" t="s">
        <v>31</v>
      </c>
      <c r="F7809" t="s">
        <v>19</v>
      </c>
      <c r="G7809" t="s">
        <v>28</v>
      </c>
      <c r="H7809" s="3">
        <v>15451.39</v>
      </c>
      <c r="I7809" t="s">
        <v>21</v>
      </c>
      <c r="J7809" t="s">
        <v>18</v>
      </c>
      <c r="K78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29.1690569353208</v>
      </c>
      <c r="L7809" s="5">
        <f>TablaDatos[[#This Row],[IMC_raw]]/1000000000000000</f>
        <v>2.9169056935320801</v>
      </c>
      <c r="M7809" s="2">
        <v>2916905693532080</v>
      </c>
      <c r="N78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09" s="13">
        <f t="shared" si="121"/>
        <v>7808</v>
      </c>
      <c r="P7809" s="2" t="str">
        <f>IF(TablaDatos[[#This Row],[Diabetes]]=0,"No","Si")</f>
        <v>No</v>
      </c>
      <c r="Q7809">
        <v>0</v>
      </c>
      <c r="R7809">
        <f>TablaDatos[[#This Row],[Aux2]]/10000000000000</f>
        <v>218.97856532329399</v>
      </c>
      <c r="S7809" s="1">
        <v>2189785653232940</v>
      </c>
      <c r="T7809" s="7">
        <f>TablaDatos[[#This Row],[Aux3]]/100000000000000</f>
        <v>250.41156762865501</v>
      </c>
      <c r="U7809" s="1">
        <v>2.50411567628655E+16</v>
      </c>
      <c r="V7809">
        <v>159.19999999999999</v>
      </c>
      <c r="W7809">
        <v>99</v>
      </c>
    </row>
    <row r="7810" spans="1:23">
      <c r="A7810">
        <v>2019</v>
      </c>
      <c r="B7810">
        <v>45</v>
      </c>
      <c r="C7810" t="s">
        <v>23</v>
      </c>
      <c r="D7810" t="s">
        <v>73</v>
      </c>
      <c r="E7810" t="s">
        <v>21</v>
      </c>
      <c r="F7810" t="s">
        <v>24</v>
      </c>
      <c r="G7810" t="s">
        <v>20</v>
      </c>
      <c r="H7810" s="3">
        <v>31138.16</v>
      </c>
      <c r="I7810" t="s">
        <v>21</v>
      </c>
      <c r="J7810" t="s">
        <v>18</v>
      </c>
      <c r="K78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29.1586389179229</v>
      </c>
      <c r="L7810" s="5">
        <f>TablaDatos[[#This Row],[IMC_raw]]/1000000000000000</f>
        <v>29.1586389179229</v>
      </c>
      <c r="M7810" s="2">
        <v>2.91586389179229E+16</v>
      </c>
      <c r="N78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0" s="13">
        <f t="shared" ref="O7810:O7873" si="122">O7809+1</f>
        <v>7809</v>
      </c>
      <c r="P7810" s="2" t="str">
        <f>IF(TablaDatos[[#This Row],[Diabetes]]=0,"No","Si")</f>
        <v>No</v>
      </c>
      <c r="Q7810">
        <v>0</v>
      </c>
      <c r="R7810">
        <f>TablaDatos[[#This Row],[Aux2]]/10000000000000</f>
        <v>2085.2350741006899</v>
      </c>
      <c r="S7810" s="1">
        <v>2.08523507410069E+16</v>
      </c>
      <c r="T7810" s="7">
        <f>TablaDatos[[#This Row],[Aux3]]/100000000000000</f>
        <v>23.113604227727699</v>
      </c>
      <c r="U7810" s="1">
        <v>2311360422772770</v>
      </c>
      <c r="V7810">
        <v>159.19999999999999</v>
      </c>
      <c r="W7810">
        <v>88.1</v>
      </c>
    </row>
    <row r="7811" spans="1:23">
      <c r="A7811">
        <v>2019</v>
      </c>
      <c r="B7811">
        <v>58</v>
      </c>
      <c r="C7811" t="s">
        <v>23</v>
      </c>
      <c r="D7811" t="s">
        <v>42</v>
      </c>
      <c r="E7811" t="s">
        <v>18</v>
      </c>
      <c r="F7811" t="s">
        <v>19</v>
      </c>
      <c r="G7811" t="s">
        <v>28</v>
      </c>
      <c r="H7811" s="3">
        <v>30593.51</v>
      </c>
      <c r="I7811" t="s">
        <v>21</v>
      </c>
      <c r="J7811" t="s">
        <v>18</v>
      </c>
      <c r="K78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29.120822855908699</v>
      </c>
      <c r="L7811" s="5">
        <f>TablaDatos[[#This Row],[IMC_raw]]/1000000000000000</f>
        <v>2.9120822855908699</v>
      </c>
      <c r="M7811" s="2">
        <v>2912082285590870</v>
      </c>
      <c r="N78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1" s="13">
        <f t="shared" si="122"/>
        <v>7810</v>
      </c>
      <c r="P7811" s="2" t="str">
        <f>IF(TablaDatos[[#This Row],[Diabetes]]=0,"No","Si")</f>
        <v>No</v>
      </c>
      <c r="Q7811">
        <v>0</v>
      </c>
      <c r="R7811">
        <f>TablaDatos[[#This Row],[Aux2]]/10000000000000</f>
        <v>2071.5299230995402</v>
      </c>
      <c r="S7811" s="1">
        <v>2.07152992309954E+16</v>
      </c>
      <c r="T7811" s="7">
        <f>TablaDatos[[#This Row],[Aux3]]/100000000000000</f>
        <v>223.91597983126499</v>
      </c>
      <c r="U7811" s="1">
        <v>2.23915979831265E+16</v>
      </c>
      <c r="V7811">
        <v>153.1</v>
      </c>
      <c r="W7811">
        <v>98</v>
      </c>
    </row>
    <row r="7812" spans="1:23">
      <c r="A7812">
        <v>2019</v>
      </c>
      <c r="B7812">
        <v>44</v>
      </c>
      <c r="C7812" t="s">
        <v>16</v>
      </c>
      <c r="D7812" t="s">
        <v>17</v>
      </c>
      <c r="E7812" t="s">
        <v>18</v>
      </c>
      <c r="F7812" t="s">
        <v>19</v>
      </c>
      <c r="G7812" t="s">
        <v>39</v>
      </c>
      <c r="H7812" s="3">
        <v>15529.59</v>
      </c>
      <c r="I7812" t="s">
        <v>19</v>
      </c>
      <c r="J7812" t="s">
        <v>22</v>
      </c>
      <c r="K78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29.095235925685799</v>
      </c>
      <c r="L7812" s="6">
        <f>TablaDatos[[#This Row],[IMC_raw]]/1000000000000000</f>
        <v>2.9095235925685801</v>
      </c>
      <c r="M7812" s="2">
        <v>2909523592568580</v>
      </c>
      <c r="N78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2" s="13">
        <f t="shared" si="122"/>
        <v>7811</v>
      </c>
      <c r="P7812" s="2" t="str">
        <f>IF(TablaDatos[[#This Row],[Diabetes]]=0,"No","Si")</f>
        <v>No</v>
      </c>
      <c r="Q7812">
        <v>0</v>
      </c>
      <c r="R7812">
        <f>TablaDatos[[#This Row],[Aux2]]/10000000000000</f>
        <v>2084.4891899613799</v>
      </c>
      <c r="S7812" s="1">
        <v>2.08448918996138E+16</v>
      </c>
      <c r="T7812" s="7">
        <f>TablaDatos[[#This Row],[Aux3]]/100000000000000</f>
        <v>2.4935337078619702</v>
      </c>
      <c r="U7812" s="1">
        <v>249353370786197</v>
      </c>
      <c r="V7812">
        <v>140.9</v>
      </c>
      <c r="W7812">
        <v>90.3</v>
      </c>
    </row>
    <row r="7813" spans="1:23">
      <c r="A7813">
        <v>2019</v>
      </c>
      <c r="B7813">
        <v>61</v>
      </c>
      <c r="C7813" t="s">
        <v>16</v>
      </c>
      <c r="D7813" t="s">
        <v>74</v>
      </c>
      <c r="E7813" t="s">
        <v>18</v>
      </c>
      <c r="F7813" t="s">
        <v>40</v>
      </c>
      <c r="G7813" t="s">
        <v>28</v>
      </c>
      <c r="H7813" s="3">
        <v>10896.74</v>
      </c>
      <c r="I7813" t="s">
        <v>19</v>
      </c>
      <c r="J7813" t="s">
        <v>18</v>
      </c>
      <c r="K78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29.087676044079199</v>
      </c>
      <c r="L7813" s="6">
        <f>TablaDatos[[#This Row],[IMC_raw]]/1000000000000000</f>
        <v>29.087676044079199</v>
      </c>
      <c r="M7813" s="2">
        <v>2.90876760440792E+16</v>
      </c>
      <c r="N78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3" s="13">
        <f t="shared" si="122"/>
        <v>7812</v>
      </c>
      <c r="P7813" s="2" t="str">
        <f>IF(TablaDatos[[#This Row],[Diabetes]]=0,"No","Si")</f>
        <v>No</v>
      </c>
      <c r="Q7813">
        <v>0</v>
      </c>
      <c r="R7813">
        <f>TablaDatos[[#This Row],[Aux2]]/10000000000000</f>
        <v>193.62491862488901</v>
      </c>
      <c r="S7813" s="1">
        <v>1936249186248890</v>
      </c>
      <c r="T7813" s="7">
        <f>TablaDatos[[#This Row],[Aux3]]/100000000000000</f>
        <v>20.856875883715698</v>
      </c>
      <c r="U7813" s="1">
        <v>2085687588371570</v>
      </c>
      <c r="V7813">
        <v>156.4</v>
      </c>
      <c r="W7813">
        <v>97</v>
      </c>
    </row>
    <row r="7814" spans="1:23">
      <c r="A7814">
        <v>2019</v>
      </c>
      <c r="B7814">
        <v>59</v>
      </c>
      <c r="C7814" t="s">
        <v>16</v>
      </c>
      <c r="D7814" t="s">
        <v>73</v>
      </c>
      <c r="E7814" t="s">
        <v>21</v>
      </c>
      <c r="F7814" t="s">
        <v>35</v>
      </c>
      <c r="G7814" t="s">
        <v>28</v>
      </c>
      <c r="H7814" s="3">
        <v>45768.59</v>
      </c>
      <c r="I7814" t="s">
        <v>19</v>
      </c>
      <c r="J7814" t="s">
        <v>21</v>
      </c>
      <c r="K78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29.050481487401999</v>
      </c>
      <c r="L7814" s="5">
        <f>TablaDatos[[#This Row],[IMC_raw]]/1000000000000000</f>
        <v>2.9050481487402</v>
      </c>
      <c r="M7814" s="2">
        <v>2905048148740200</v>
      </c>
      <c r="N78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4" s="13">
        <f t="shared" si="122"/>
        <v>7813</v>
      </c>
      <c r="P7814" s="2" t="str">
        <f>IF(TablaDatos[[#This Row],[Diabetes]]=0,"No","Si")</f>
        <v>No</v>
      </c>
      <c r="Q7814">
        <v>0</v>
      </c>
      <c r="R7814">
        <f>TablaDatos[[#This Row],[Aux2]]/10000000000000</f>
        <v>2076.5586082387599</v>
      </c>
      <c r="S7814" s="1">
        <v>2.07655860823876E+16</v>
      </c>
      <c r="T7814" s="7">
        <f>TablaDatos[[#This Row],[Aux3]]/100000000000000</f>
        <v>244.55388325993701</v>
      </c>
      <c r="U7814" s="1">
        <v>2.44553883259937E+16</v>
      </c>
      <c r="V7814">
        <v>160.6</v>
      </c>
      <c r="W7814">
        <v>94</v>
      </c>
    </row>
    <row r="7815" spans="1:23">
      <c r="A7815">
        <v>2019</v>
      </c>
      <c r="B7815">
        <v>61</v>
      </c>
      <c r="C7815" t="s">
        <v>16</v>
      </c>
      <c r="D7815" t="s">
        <v>72</v>
      </c>
      <c r="E7815" t="s">
        <v>19</v>
      </c>
      <c r="F7815" t="s">
        <v>19</v>
      </c>
      <c r="G7815" t="s">
        <v>28</v>
      </c>
      <c r="H7815" s="3">
        <v>21391.35</v>
      </c>
      <c r="I7815" t="s">
        <v>19</v>
      </c>
      <c r="J7815" t="s">
        <v>22</v>
      </c>
      <c r="K78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29.044484065637501</v>
      </c>
      <c r="L7815" s="5">
        <f>TablaDatos[[#This Row],[IMC_raw]]/1000000000000000</f>
        <v>29.044484065637501</v>
      </c>
      <c r="M7815" s="2">
        <v>2.90444840656375E+16</v>
      </c>
      <c r="N78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5" s="13">
        <f t="shared" si="122"/>
        <v>7814</v>
      </c>
      <c r="P7815" s="2" t="str">
        <f>IF(TablaDatos[[#This Row],[Diabetes]]=0,"No","Si")</f>
        <v>No</v>
      </c>
      <c r="Q7815">
        <v>0</v>
      </c>
      <c r="R7815">
        <f>TablaDatos[[#This Row],[Aux2]]/10000000000000</f>
        <v>2079.3886853978001</v>
      </c>
      <c r="S7815" s="1">
        <v>2.0793886853978E+16</v>
      </c>
      <c r="T7815" s="7">
        <f>TablaDatos[[#This Row],[Aux3]]/100000000000000</f>
        <v>21.5367867666336</v>
      </c>
      <c r="U7815" s="1">
        <v>2153678676663360</v>
      </c>
      <c r="V7815">
        <v>156.19999999999999</v>
      </c>
      <c r="W7815">
        <v>91.5</v>
      </c>
    </row>
    <row r="7816" spans="1:23">
      <c r="A7816">
        <v>2019</v>
      </c>
      <c r="B7816">
        <v>56</v>
      </c>
      <c r="C7816" t="s">
        <v>23</v>
      </c>
      <c r="D7816" t="s">
        <v>29</v>
      </c>
      <c r="E7816" t="s">
        <v>21</v>
      </c>
      <c r="F7816" t="s">
        <v>19</v>
      </c>
      <c r="G7816" t="s">
        <v>28</v>
      </c>
      <c r="H7816" s="3">
        <v>18626.62</v>
      </c>
      <c r="I7816" t="s">
        <v>21</v>
      </c>
      <c r="J7816" t="s">
        <v>18</v>
      </c>
      <c r="K78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29.043865789561298</v>
      </c>
      <c r="L7816" s="5">
        <f>TablaDatos[[#This Row],[IMC_raw]]/1000000000000000</f>
        <v>29.043865789561298</v>
      </c>
      <c r="M7816" s="2">
        <v>2.90438657895613E+16</v>
      </c>
      <c r="N78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6" s="13">
        <f t="shared" si="122"/>
        <v>7815</v>
      </c>
      <c r="P7816" s="2" t="str">
        <f>IF(TablaDatos[[#This Row],[Diabetes]]=0,"No","Si")</f>
        <v>Si</v>
      </c>
      <c r="Q7816">
        <v>1</v>
      </c>
      <c r="R7816">
        <f>TablaDatos[[#This Row],[Aux2]]/10000000000000</f>
        <v>2211.5413870468201</v>
      </c>
      <c r="S7816" s="1">
        <v>2.21154138704682E+16</v>
      </c>
      <c r="T7816" s="7">
        <f>TablaDatos[[#This Row],[Aux3]]/100000000000000</f>
        <v>230.39433093824101</v>
      </c>
      <c r="U7816" s="1">
        <v>2.30394330938241E+16</v>
      </c>
      <c r="V7816">
        <v>168.3</v>
      </c>
      <c r="W7816">
        <v>99.7</v>
      </c>
    </row>
    <row r="7817" spans="1:23">
      <c r="A7817">
        <v>2019</v>
      </c>
      <c r="B7817">
        <v>51</v>
      </c>
      <c r="C7817" t="s">
        <v>23</v>
      </c>
      <c r="D7817" t="s">
        <v>30</v>
      </c>
      <c r="E7817" t="s">
        <v>31</v>
      </c>
      <c r="F7817" t="s">
        <v>24</v>
      </c>
      <c r="G7817" t="s">
        <v>20</v>
      </c>
      <c r="H7817" s="3">
        <v>18970.02</v>
      </c>
      <c r="I7817" t="s">
        <v>21</v>
      </c>
      <c r="J7817" t="s">
        <v>21</v>
      </c>
      <c r="K78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29.041418267021999</v>
      </c>
      <c r="L7817" s="6">
        <f>TablaDatos[[#This Row],[IMC_raw]]/1000000000000000</f>
        <v>29.041418267021999</v>
      </c>
      <c r="M7817" s="2">
        <v>2.9041418267022E+16</v>
      </c>
      <c r="N78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7" s="13">
        <f t="shared" si="122"/>
        <v>7816</v>
      </c>
      <c r="P7817" s="2" t="str">
        <f>IF(TablaDatos[[#This Row],[Diabetes]]=0,"No","Si")</f>
        <v>No</v>
      </c>
      <c r="Q7817">
        <v>0</v>
      </c>
      <c r="R7817">
        <f>TablaDatos[[#This Row],[Aux2]]/10000000000000</f>
        <v>2118.7605648144599</v>
      </c>
      <c r="S7817" s="1">
        <v>2.11876056481446E+16</v>
      </c>
      <c r="T7817" s="7">
        <f>TablaDatos[[#This Row],[Aux3]]/100000000000000</f>
        <v>28.359431455169599</v>
      </c>
      <c r="U7817" s="1">
        <v>2835943145516960</v>
      </c>
      <c r="V7817">
        <v>152.4</v>
      </c>
      <c r="W7817">
        <v>97.6</v>
      </c>
    </row>
    <row r="7818" spans="1:23">
      <c r="A7818">
        <v>2019</v>
      </c>
      <c r="B7818">
        <v>60</v>
      </c>
      <c r="C7818" t="s">
        <v>23</v>
      </c>
      <c r="D7818" t="s">
        <v>72</v>
      </c>
      <c r="E7818" t="s">
        <v>19</v>
      </c>
      <c r="F7818" t="s">
        <v>35</v>
      </c>
      <c r="G7818" t="s">
        <v>28</v>
      </c>
      <c r="H7818" s="3">
        <v>23558.43</v>
      </c>
      <c r="I7818" t="s">
        <v>19</v>
      </c>
      <c r="J7818" t="s">
        <v>21</v>
      </c>
      <c r="K78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29.0389303689347</v>
      </c>
      <c r="L7818" s="6">
        <f>TablaDatos[[#This Row],[IMC_raw]]/1000000000000000</f>
        <v>29.0389303689347</v>
      </c>
      <c r="M7818" s="2">
        <v>2.90389303689347E+16</v>
      </c>
      <c r="N78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8" s="13">
        <f t="shared" si="122"/>
        <v>7817</v>
      </c>
      <c r="P7818" s="2" t="str">
        <f>IF(TablaDatos[[#This Row],[Diabetes]]=0,"No","Si")</f>
        <v>No</v>
      </c>
      <c r="Q7818">
        <v>0</v>
      </c>
      <c r="R7818">
        <f>TablaDatos[[#This Row],[Aux2]]/10000000000000</f>
        <v>2014.02083954623</v>
      </c>
      <c r="S7818" s="1">
        <v>2.01402083954623E+16</v>
      </c>
      <c r="T7818" s="7">
        <f>TablaDatos[[#This Row],[Aux3]]/100000000000000</f>
        <v>236.334709200183</v>
      </c>
      <c r="U7818" s="1">
        <v>2.36334709200183E+16</v>
      </c>
      <c r="V7818">
        <v>159.5</v>
      </c>
      <c r="W7818">
        <v>95.5</v>
      </c>
    </row>
    <row r="7819" spans="1:23">
      <c r="A7819">
        <v>2019</v>
      </c>
      <c r="B7819">
        <v>44</v>
      </c>
      <c r="C7819" t="s">
        <v>23</v>
      </c>
      <c r="D7819" t="s">
        <v>29</v>
      </c>
      <c r="E7819" t="s">
        <v>18</v>
      </c>
      <c r="F7819" t="s">
        <v>19</v>
      </c>
      <c r="G7819" t="s">
        <v>39</v>
      </c>
      <c r="H7819" s="3">
        <v>14497.14</v>
      </c>
      <c r="I7819" t="s">
        <v>21</v>
      </c>
      <c r="J7819" t="s">
        <v>22</v>
      </c>
      <c r="K78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29.0372934895009</v>
      </c>
      <c r="L7819" s="5">
        <f>TablaDatos[[#This Row],[IMC_raw]]/1000000000000000</f>
        <v>2.9037293489500899</v>
      </c>
      <c r="M7819" s="2">
        <v>2903729348950090</v>
      </c>
      <c r="N78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19" s="13">
        <f t="shared" si="122"/>
        <v>7818</v>
      </c>
      <c r="P7819" s="2" t="str">
        <f>IF(TablaDatos[[#This Row],[Diabetes]]=0,"No","Si")</f>
        <v>No</v>
      </c>
      <c r="Q7819">
        <v>0</v>
      </c>
      <c r="R7819">
        <f>TablaDatos[[#This Row],[Aux2]]/10000000000000</f>
        <v>2030.37510995148</v>
      </c>
      <c r="S7819" s="1">
        <v>2.03037510995148E+16</v>
      </c>
      <c r="T7819" s="7">
        <f>TablaDatos[[#This Row],[Aux3]]/100000000000000</f>
        <v>22.6220824269469</v>
      </c>
      <c r="U7819" s="1">
        <v>2262208242694690</v>
      </c>
      <c r="V7819">
        <v>139.1</v>
      </c>
      <c r="W7819">
        <v>89.6</v>
      </c>
    </row>
    <row r="7820" spans="1:23">
      <c r="A7820">
        <v>2019</v>
      </c>
      <c r="B7820">
        <v>52</v>
      </c>
      <c r="C7820" t="s">
        <v>16</v>
      </c>
      <c r="D7820" t="s">
        <v>29</v>
      </c>
      <c r="E7820" t="s">
        <v>18</v>
      </c>
      <c r="F7820" t="s">
        <v>35</v>
      </c>
      <c r="G7820" t="s">
        <v>20</v>
      </c>
      <c r="H7820" s="3">
        <v>16881.5</v>
      </c>
      <c r="I7820" t="s">
        <v>18</v>
      </c>
      <c r="J7820" t="s">
        <v>18</v>
      </c>
      <c r="K78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29.017215173375401</v>
      </c>
      <c r="L7820" s="5">
        <f>TablaDatos[[#This Row],[IMC_raw]]/1000000000000000</f>
        <v>29.017215173375401</v>
      </c>
      <c r="M7820" s="2">
        <v>2.90172151733754E+16</v>
      </c>
      <c r="N78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0" s="13">
        <f t="shared" si="122"/>
        <v>7819</v>
      </c>
      <c r="P7820" s="2" t="str">
        <f>IF(TablaDatos[[#This Row],[Diabetes]]=0,"No","Si")</f>
        <v>No</v>
      </c>
      <c r="Q7820">
        <v>0</v>
      </c>
      <c r="R7820">
        <f>TablaDatos[[#This Row],[Aux2]]/10000000000000</f>
        <v>1865.9456655126301</v>
      </c>
      <c r="S7820" s="1">
        <v>1.86594566551263E+16</v>
      </c>
      <c r="T7820" s="7">
        <f>TablaDatos[[#This Row],[Aux3]]/100000000000000</f>
        <v>14.7270844423218</v>
      </c>
      <c r="U7820" s="1">
        <v>1472708444232180</v>
      </c>
      <c r="V7820">
        <v>145.80000000000001</v>
      </c>
      <c r="W7820">
        <v>85</v>
      </c>
    </row>
    <row r="7821" spans="1:23">
      <c r="A7821">
        <v>2019</v>
      </c>
      <c r="B7821">
        <v>38</v>
      </c>
      <c r="C7821" t="s">
        <v>16</v>
      </c>
      <c r="D7821" t="s">
        <v>29</v>
      </c>
      <c r="E7821" t="s">
        <v>18</v>
      </c>
      <c r="F7821" t="s">
        <v>35</v>
      </c>
      <c r="G7821" t="s">
        <v>39</v>
      </c>
      <c r="H7821" s="3">
        <v>25012.6</v>
      </c>
      <c r="I7821" t="s">
        <v>19</v>
      </c>
      <c r="J7821" t="s">
        <v>21</v>
      </c>
      <c r="K78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29.002334532917001</v>
      </c>
      <c r="L7821" s="5">
        <f>TablaDatos[[#This Row],[IMC_raw]]/1000000000000000</f>
        <v>29.002334532917001</v>
      </c>
      <c r="M7821" s="2">
        <v>2.9002334532917E+16</v>
      </c>
      <c r="N78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1" s="13">
        <f t="shared" si="122"/>
        <v>7820</v>
      </c>
      <c r="P7821" s="2" t="str">
        <f>IF(TablaDatos[[#This Row],[Diabetes]]=0,"No","Si")</f>
        <v>No</v>
      </c>
      <c r="Q7821">
        <v>0</v>
      </c>
      <c r="R7821">
        <f>TablaDatos[[#This Row],[Aux2]]/10000000000000</f>
        <v>195.091032527019</v>
      </c>
      <c r="S7821" s="1">
        <v>1950910325270190</v>
      </c>
      <c r="T7821" s="7">
        <f>TablaDatos[[#This Row],[Aux3]]/100000000000000</f>
        <v>185.435395149295</v>
      </c>
      <c r="U7821" s="1">
        <v>1.85435395149295E+16</v>
      </c>
      <c r="V7821">
        <v>134.4</v>
      </c>
      <c r="W7821">
        <v>78.5</v>
      </c>
    </row>
    <row r="7822" spans="1:23">
      <c r="A7822">
        <v>2019</v>
      </c>
      <c r="B7822">
        <v>55</v>
      </c>
      <c r="C7822" t="s">
        <v>16</v>
      </c>
      <c r="D7822" t="s">
        <v>72</v>
      </c>
      <c r="E7822" t="s">
        <v>21</v>
      </c>
      <c r="F7822" t="s">
        <v>35</v>
      </c>
      <c r="G7822" t="s">
        <v>28</v>
      </c>
      <c r="H7822" s="3">
        <v>14336.77</v>
      </c>
      <c r="I7822" t="s">
        <v>19</v>
      </c>
      <c r="J7822" t="s">
        <v>22</v>
      </c>
      <c r="K78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29.0012930241828</v>
      </c>
      <c r="L7822" s="6">
        <f>TablaDatos[[#This Row],[IMC_raw]]/1000000000000000</f>
        <v>29.0012930241828</v>
      </c>
      <c r="M7822" s="2">
        <v>2.90012930241828E+16</v>
      </c>
      <c r="N78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2" s="13">
        <f t="shared" si="122"/>
        <v>7821</v>
      </c>
      <c r="P7822" s="2" t="str">
        <f>IF(TablaDatos[[#This Row],[Diabetes]]=0,"No","Si")</f>
        <v>No</v>
      </c>
      <c r="Q7822">
        <v>0</v>
      </c>
      <c r="R7822">
        <f>TablaDatos[[#This Row],[Aux2]]/10000000000000</f>
        <v>202.23922044193301</v>
      </c>
      <c r="S7822" s="1">
        <v>2022392204419330</v>
      </c>
      <c r="T7822" s="7">
        <f>TablaDatos[[#This Row],[Aux3]]/100000000000000</f>
        <v>200.40075405955</v>
      </c>
      <c r="U7822" s="1">
        <v>2.0040075405955E+16</v>
      </c>
      <c r="V7822">
        <v>165.8</v>
      </c>
      <c r="W7822">
        <v>94</v>
      </c>
    </row>
    <row r="7823" spans="1:23">
      <c r="A7823">
        <v>2019</v>
      </c>
      <c r="B7823">
        <v>66</v>
      </c>
      <c r="C7823" t="s">
        <v>16</v>
      </c>
      <c r="D7823" t="s">
        <v>29</v>
      </c>
      <c r="E7823" t="s">
        <v>31</v>
      </c>
      <c r="F7823" t="s">
        <v>24</v>
      </c>
      <c r="G7823" t="s">
        <v>25</v>
      </c>
      <c r="H7823" s="3">
        <v>9464.2199999999993</v>
      </c>
      <c r="I7823" t="s">
        <v>21</v>
      </c>
      <c r="J7823" t="s">
        <v>19</v>
      </c>
      <c r="K78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28.925974833052699</v>
      </c>
      <c r="L7823" s="6">
        <f>TablaDatos[[#This Row],[IMC_raw]]/1000000000000000</f>
        <v>2.8925974833052699</v>
      </c>
      <c r="M7823" s="2">
        <v>2892597483305270</v>
      </c>
      <c r="N78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3" s="13">
        <f t="shared" si="122"/>
        <v>7822</v>
      </c>
      <c r="P7823" s="2" t="str">
        <f>IF(TablaDatos[[#This Row],[Diabetes]]=0,"No","Si")</f>
        <v>Si</v>
      </c>
      <c r="Q7823">
        <v>1</v>
      </c>
      <c r="R7823">
        <f>TablaDatos[[#This Row],[Aux2]]/10000000000000</f>
        <v>2272.67482626419</v>
      </c>
      <c r="S7823" s="1">
        <v>2.27267482626419E+16</v>
      </c>
      <c r="T7823" s="7">
        <f>TablaDatos[[#This Row],[Aux3]]/100000000000000</f>
        <v>223.00027569515299</v>
      </c>
      <c r="U7823" s="1">
        <v>2.23000275695153E+16</v>
      </c>
      <c r="V7823">
        <v>167.9</v>
      </c>
      <c r="W7823">
        <v>102.4</v>
      </c>
    </row>
    <row r="7824" spans="1:23">
      <c r="A7824">
        <v>2019</v>
      </c>
      <c r="B7824">
        <v>60</v>
      </c>
      <c r="C7824" t="s">
        <v>16</v>
      </c>
      <c r="D7824" t="s">
        <v>17</v>
      </c>
      <c r="E7824" t="s">
        <v>18</v>
      </c>
      <c r="F7824" t="s">
        <v>24</v>
      </c>
      <c r="G7824" t="s">
        <v>28</v>
      </c>
      <c r="H7824" s="3">
        <v>17378.37</v>
      </c>
      <c r="I7824" t="s">
        <v>21</v>
      </c>
      <c r="J7824" t="s">
        <v>22</v>
      </c>
      <c r="K78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28.924660091098001</v>
      </c>
      <c r="L7824" s="6">
        <f>TablaDatos[[#This Row],[IMC_raw]]/1000000000000000</f>
        <v>28.924660091098001</v>
      </c>
      <c r="M7824" s="2">
        <v>2.8924660091098E+16</v>
      </c>
      <c r="N78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4" s="13">
        <f t="shared" si="122"/>
        <v>7823</v>
      </c>
      <c r="P7824" s="2" t="str">
        <f>IF(TablaDatos[[#This Row],[Diabetes]]=0,"No","Si")</f>
        <v>No</v>
      </c>
      <c r="Q7824">
        <v>0</v>
      </c>
      <c r="R7824">
        <f>TablaDatos[[#This Row],[Aux2]]/10000000000000</f>
        <v>2153.1743459976001</v>
      </c>
      <c r="S7824" s="1">
        <v>2.1531743459976E+16</v>
      </c>
      <c r="T7824" s="7">
        <f>TablaDatos[[#This Row],[Aux3]]/100000000000000</f>
        <v>257.20927095286498</v>
      </c>
      <c r="U7824" s="1">
        <v>2.57209270952865E+16</v>
      </c>
      <c r="V7824">
        <v>166.6</v>
      </c>
      <c r="W7824">
        <v>92.9</v>
      </c>
    </row>
    <row r="7825" spans="1:23">
      <c r="A7825">
        <v>2019</v>
      </c>
      <c r="B7825">
        <v>57</v>
      </c>
      <c r="C7825" t="s">
        <v>16</v>
      </c>
      <c r="D7825" t="s">
        <v>17</v>
      </c>
      <c r="E7825" t="s">
        <v>18</v>
      </c>
      <c r="F7825" t="s">
        <v>35</v>
      </c>
      <c r="G7825" t="s">
        <v>28</v>
      </c>
      <c r="H7825" s="3">
        <v>30212.07</v>
      </c>
      <c r="I7825" t="s">
        <v>19</v>
      </c>
      <c r="J7825" t="s">
        <v>22</v>
      </c>
      <c r="K78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28.914752440792</v>
      </c>
      <c r="L7825" s="5">
        <f>TablaDatos[[#This Row],[IMC_raw]]/1000000000000000</f>
        <v>28.914752440792</v>
      </c>
      <c r="M7825" s="2">
        <v>2.8914752440792E+16</v>
      </c>
      <c r="N78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5" s="13">
        <f t="shared" si="122"/>
        <v>7824</v>
      </c>
      <c r="P7825" s="2" t="str">
        <f>IF(TablaDatos[[#This Row],[Diabetes]]=0,"No","Si")</f>
        <v>No</v>
      </c>
      <c r="Q7825">
        <v>0</v>
      </c>
      <c r="R7825">
        <f>TablaDatos[[#This Row],[Aux2]]/10000000000000</f>
        <v>197.08651812753001</v>
      </c>
      <c r="S7825" s="1">
        <v>1970865181275300</v>
      </c>
      <c r="T7825" s="7">
        <f>TablaDatos[[#This Row],[Aux3]]/100000000000000</f>
        <v>190.355602018192</v>
      </c>
      <c r="U7825" s="1">
        <v>1.90355602018192E+16</v>
      </c>
      <c r="V7825">
        <v>155.6</v>
      </c>
      <c r="W7825">
        <v>91.4</v>
      </c>
    </row>
    <row r="7826" spans="1:23">
      <c r="A7826">
        <v>2019</v>
      </c>
      <c r="B7826">
        <v>65</v>
      </c>
      <c r="C7826" t="s">
        <v>23</v>
      </c>
      <c r="D7826" t="s">
        <v>42</v>
      </c>
      <c r="E7826" t="s">
        <v>21</v>
      </c>
      <c r="F7826" t="s">
        <v>24</v>
      </c>
      <c r="G7826" t="s">
        <v>25</v>
      </c>
      <c r="H7826" s="3">
        <v>10646.6</v>
      </c>
      <c r="I7826" t="s">
        <v>19</v>
      </c>
      <c r="J7826" t="s">
        <v>22</v>
      </c>
      <c r="K78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28.906379328266397</v>
      </c>
      <c r="L7826" s="5">
        <f>TablaDatos[[#This Row],[IMC_raw]]/1000000000000000</f>
        <v>2.8906379328266398</v>
      </c>
      <c r="M7826" s="2">
        <v>2890637932826640</v>
      </c>
      <c r="N78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6" s="13">
        <f t="shared" si="122"/>
        <v>7825</v>
      </c>
      <c r="P7826" s="2" t="str">
        <f>IF(TablaDatos[[#This Row],[Diabetes]]=0,"No","Si")</f>
        <v>Si</v>
      </c>
      <c r="Q7826">
        <v>1</v>
      </c>
      <c r="R7826">
        <f>TablaDatos[[#This Row],[Aux2]]/10000000000000</f>
        <v>2222.4617938328702</v>
      </c>
      <c r="S7826" s="1">
        <v>2.22246179383287E+16</v>
      </c>
      <c r="T7826" s="7">
        <f>TablaDatos[[#This Row],[Aux3]]/100000000000000</f>
        <v>27.873629899734201</v>
      </c>
      <c r="U7826" s="1">
        <v>2787362989973420</v>
      </c>
      <c r="V7826">
        <v>161</v>
      </c>
      <c r="W7826">
        <v>99.7</v>
      </c>
    </row>
    <row r="7827" spans="1:23">
      <c r="A7827">
        <v>2019</v>
      </c>
      <c r="B7827">
        <v>57</v>
      </c>
      <c r="C7827" t="s">
        <v>23</v>
      </c>
      <c r="D7827" t="s">
        <v>17</v>
      </c>
      <c r="E7827" t="s">
        <v>18</v>
      </c>
      <c r="F7827" t="s">
        <v>19</v>
      </c>
      <c r="G7827" t="s">
        <v>28</v>
      </c>
      <c r="H7827" s="3">
        <v>27705.69</v>
      </c>
      <c r="I7827" t="s">
        <v>19</v>
      </c>
      <c r="J7827" t="s">
        <v>18</v>
      </c>
      <c r="K78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28.902745582577701</v>
      </c>
      <c r="L7827" s="5">
        <f>TablaDatos[[#This Row],[IMC_raw]]/1000000000000000</f>
        <v>28.902745582577701</v>
      </c>
      <c r="M7827" s="2">
        <v>2.89027455825777E+16</v>
      </c>
      <c r="N78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7" s="13">
        <f t="shared" si="122"/>
        <v>7826</v>
      </c>
      <c r="P7827" s="2" t="str">
        <f>IF(TablaDatos[[#This Row],[Diabetes]]=0,"No","Si")</f>
        <v>No</v>
      </c>
      <c r="Q7827">
        <v>0</v>
      </c>
      <c r="R7827">
        <f>TablaDatos[[#This Row],[Aux2]]/10000000000000</f>
        <v>2124.48522076989</v>
      </c>
      <c r="S7827" s="1">
        <v>2.12448522076989E+16</v>
      </c>
      <c r="T7827" s="7">
        <f>TablaDatos[[#This Row],[Aux3]]/100000000000000</f>
        <v>188.61996702974099</v>
      </c>
      <c r="U7827" s="1">
        <v>1.88619967029741E+16</v>
      </c>
      <c r="V7827">
        <v>145</v>
      </c>
      <c r="W7827">
        <v>93.9</v>
      </c>
    </row>
    <row r="7828" spans="1:23">
      <c r="A7828">
        <v>2019</v>
      </c>
      <c r="B7828">
        <v>54</v>
      </c>
      <c r="C7828" t="s">
        <v>16</v>
      </c>
      <c r="D7828" t="s">
        <v>29</v>
      </c>
      <c r="E7828" t="s">
        <v>18</v>
      </c>
      <c r="F7828" t="s">
        <v>35</v>
      </c>
      <c r="G7828" t="s">
        <v>20</v>
      </c>
      <c r="H7828" s="3">
        <v>21502.12</v>
      </c>
      <c r="I7828" t="s">
        <v>19</v>
      </c>
      <c r="J7828" t="s">
        <v>18</v>
      </c>
      <c r="K78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28.7995916899953</v>
      </c>
      <c r="L7828" s="6">
        <f>TablaDatos[[#This Row],[IMC_raw]]/1000000000000000</f>
        <v>2.8799591689995299</v>
      </c>
      <c r="M7828" s="2">
        <v>2879959168999530</v>
      </c>
      <c r="N78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8" s="13">
        <f t="shared" si="122"/>
        <v>7827</v>
      </c>
      <c r="P7828" s="2" t="str">
        <f>IF(TablaDatos[[#This Row],[Diabetes]]=0,"No","Si")</f>
        <v>Si</v>
      </c>
      <c r="Q7828">
        <v>1</v>
      </c>
      <c r="R7828">
        <f>TablaDatos[[#This Row],[Aux2]]/10000000000000</f>
        <v>2066.8602299842901</v>
      </c>
      <c r="S7828" s="1">
        <v>2.06686022998429E+16</v>
      </c>
      <c r="T7828" s="7">
        <f>TablaDatos[[#This Row],[Aux3]]/100000000000000</f>
        <v>21.673791394310399</v>
      </c>
      <c r="U7828" s="1">
        <v>2167379139431040</v>
      </c>
      <c r="V7828">
        <v>149.6</v>
      </c>
      <c r="W7828">
        <v>92.2</v>
      </c>
    </row>
    <row r="7829" spans="1:23">
      <c r="A7829">
        <v>2019</v>
      </c>
      <c r="B7829">
        <v>56</v>
      </c>
      <c r="C7829" t="s">
        <v>23</v>
      </c>
      <c r="D7829" t="s">
        <v>41</v>
      </c>
      <c r="E7829" t="s">
        <v>18</v>
      </c>
      <c r="F7829" t="s">
        <v>35</v>
      </c>
      <c r="G7829" t="s">
        <v>28</v>
      </c>
      <c r="H7829" s="3">
        <v>49289.73</v>
      </c>
      <c r="I7829" t="s">
        <v>19</v>
      </c>
      <c r="J7829" t="s">
        <v>19</v>
      </c>
      <c r="K78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28.772000824129801</v>
      </c>
      <c r="L7829" s="6">
        <f>TablaDatos[[#This Row],[IMC_raw]]/1000000000000000</f>
        <v>28.772000824129801</v>
      </c>
      <c r="M7829" s="2">
        <v>2.87720008241298E+16</v>
      </c>
      <c r="N78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29" s="13">
        <f t="shared" si="122"/>
        <v>7828</v>
      </c>
      <c r="P7829" s="2" t="str">
        <f>IF(TablaDatos[[#This Row],[Diabetes]]=0,"No","Si")</f>
        <v>No</v>
      </c>
      <c r="Q7829">
        <v>0</v>
      </c>
      <c r="R7829">
        <f>TablaDatos[[#This Row],[Aux2]]/10000000000000</f>
        <v>2118.8944993213199</v>
      </c>
      <c r="S7829" s="1">
        <v>2.11889449932132E+16</v>
      </c>
      <c r="T7829" s="7">
        <f>TablaDatos[[#This Row],[Aux3]]/100000000000000</f>
        <v>211.23087925676501</v>
      </c>
      <c r="U7829" s="1">
        <v>2.11230879256765E+16</v>
      </c>
      <c r="V7829">
        <v>148.6</v>
      </c>
      <c r="W7829">
        <v>90</v>
      </c>
    </row>
    <row r="7830" spans="1:23">
      <c r="A7830">
        <v>2019</v>
      </c>
      <c r="B7830">
        <v>55</v>
      </c>
      <c r="C7830" t="s">
        <v>16</v>
      </c>
      <c r="D7830" t="s">
        <v>73</v>
      </c>
      <c r="E7830" t="s">
        <v>21</v>
      </c>
      <c r="F7830" t="s">
        <v>35</v>
      </c>
      <c r="G7830" t="s">
        <v>28</v>
      </c>
      <c r="H7830" s="3">
        <v>34020.15</v>
      </c>
      <c r="I7830" t="s">
        <v>19</v>
      </c>
      <c r="J7830" t="s">
        <v>18</v>
      </c>
      <c r="K78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28.7604375776837</v>
      </c>
      <c r="L7830" s="6">
        <f>TablaDatos[[#This Row],[IMC_raw]]/1000000000000000</f>
        <v>2.87604375776837</v>
      </c>
      <c r="M7830" s="2">
        <v>2876043757768370</v>
      </c>
      <c r="N78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0" s="13">
        <f t="shared" si="122"/>
        <v>7829</v>
      </c>
      <c r="P7830" s="2" t="str">
        <f>IF(TablaDatos[[#This Row],[Diabetes]]=0,"No","Si")</f>
        <v>No</v>
      </c>
      <c r="Q7830">
        <v>0</v>
      </c>
      <c r="R7830">
        <f>TablaDatos[[#This Row],[Aux2]]/10000000000000</f>
        <v>1966.34734471262</v>
      </c>
      <c r="S7830" s="1">
        <v>1.96634734471262E+16</v>
      </c>
      <c r="T7830" s="7">
        <f>TablaDatos[[#This Row],[Aux3]]/100000000000000</f>
        <v>205.31344957732301</v>
      </c>
      <c r="U7830" s="1">
        <v>2.05313449577323E+16</v>
      </c>
      <c r="V7830">
        <v>154.80000000000001</v>
      </c>
      <c r="W7830">
        <v>93.6</v>
      </c>
    </row>
    <row r="7831" spans="1:23">
      <c r="A7831">
        <v>2019</v>
      </c>
      <c r="B7831">
        <v>68</v>
      </c>
      <c r="C7831" t="s">
        <v>23</v>
      </c>
      <c r="D7831" t="s">
        <v>73</v>
      </c>
      <c r="E7831" t="s">
        <v>18</v>
      </c>
      <c r="F7831" t="s">
        <v>19</v>
      </c>
      <c r="G7831" t="s">
        <v>25</v>
      </c>
      <c r="H7831" s="3">
        <v>39296.29</v>
      </c>
      <c r="I7831" t="s">
        <v>19</v>
      </c>
      <c r="J7831" t="s">
        <v>18</v>
      </c>
      <c r="K78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28.7180213574965</v>
      </c>
      <c r="L7831" s="6">
        <f>TablaDatos[[#This Row],[IMC_raw]]/1000000000000000</f>
        <v>2.8718021357496499</v>
      </c>
      <c r="M7831" s="2">
        <v>2871802135749650</v>
      </c>
      <c r="N78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1" s="13">
        <f t="shared" si="122"/>
        <v>7830</v>
      </c>
      <c r="P7831" s="2" t="str">
        <f>IF(TablaDatos[[#This Row],[Diabetes]]=0,"No","Si")</f>
        <v>No</v>
      </c>
      <c r="Q7831">
        <v>0</v>
      </c>
      <c r="R7831">
        <f>TablaDatos[[#This Row],[Aux2]]/10000000000000</f>
        <v>1977.02463733589</v>
      </c>
      <c r="S7831" s="1">
        <v>1.97702463733589E+16</v>
      </c>
      <c r="T7831" s="7">
        <f>TablaDatos[[#This Row],[Aux3]]/100000000000000</f>
        <v>219.47947463396099</v>
      </c>
      <c r="U7831" s="1">
        <v>2.19479474633961E+16</v>
      </c>
      <c r="V7831">
        <v>141.80000000000001</v>
      </c>
      <c r="W7831">
        <v>91.6</v>
      </c>
    </row>
    <row r="7832" spans="1:23">
      <c r="A7832">
        <v>2019</v>
      </c>
      <c r="B7832">
        <v>63</v>
      </c>
      <c r="C7832" t="s">
        <v>16</v>
      </c>
      <c r="D7832" t="s">
        <v>73</v>
      </c>
      <c r="E7832" t="s">
        <v>21</v>
      </c>
      <c r="F7832" t="s">
        <v>24</v>
      </c>
      <c r="G7832" t="s">
        <v>28</v>
      </c>
      <c r="H7832" s="3">
        <v>31297.41</v>
      </c>
      <c r="I7832" t="s">
        <v>21</v>
      </c>
      <c r="J7832" t="s">
        <v>18</v>
      </c>
      <c r="K78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28.713105425334</v>
      </c>
      <c r="L7832" s="6">
        <f>TablaDatos[[#This Row],[IMC_raw]]/1000000000000000</f>
        <v>28.713105425334</v>
      </c>
      <c r="M7832" s="2">
        <v>2.8713105425334E+16</v>
      </c>
      <c r="N78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2" s="13">
        <f t="shared" si="122"/>
        <v>7831</v>
      </c>
      <c r="P7832" s="2" t="str">
        <f>IF(TablaDatos[[#This Row],[Diabetes]]=0,"No","Si")</f>
        <v>No</v>
      </c>
      <c r="Q7832">
        <v>0</v>
      </c>
      <c r="R7832">
        <f>TablaDatos[[#This Row],[Aux2]]/10000000000000</f>
        <v>2139.58584507766</v>
      </c>
      <c r="S7832" s="1">
        <v>2.13958584507766E+16</v>
      </c>
      <c r="T7832" s="7">
        <f>TablaDatos[[#This Row],[Aux3]]/100000000000000</f>
        <v>245.351537958607</v>
      </c>
      <c r="U7832" s="1">
        <v>2.45351537958607E+16</v>
      </c>
      <c r="V7832">
        <v>160.69999999999999</v>
      </c>
      <c r="W7832">
        <v>95.1</v>
      </c>
    </row>
    <row r="7833" spans="1:23">
      <c r="A7833">
        <v>2019</v>
      </c>
      <c r="B7833">
        <v>63</v>
      </c>
      <c r="C7833" t="s">
        <v>16</v>
      </c>
      <c r="D7833" t="s">
        <v>17</v>
      </c>
      <c r="E7833" t="s">
        <v>18</v>
      </c>
      <c r="F7833" t="s">
        <v>35</v>
      </c>
      <c r="G7833" t="s">
        <v>28</v>
      </c>
      <c r="H7833" s="3">
        <v>27074.85</v>
      </c>
      <c r="I7833" t="s">
        <v>19</v>
      </c>
      <c r="J7833" t="s">
        <v>18</v>
      </c>
      <c r="K78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28.6806846212422</v>
      </c>
      <c r="L7833" s="6">
        <f>TablaDatos[[#This Row],[IMC_raw]]/1000000000000000</f>
        <v>28.6806846212422</v>
      </c>
      <c r="M7833" s="2">
        <v>2.86806846212422E+16</v>
      </c>
      <c r="N78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3" s="13">
        <f t="shared" si="122"/>
        <v>7832</v>
      </c>
      <c r="P7833" s="2" t="str">
        <f>IF(TablaDatos[[#This Row],[Diabetes]]=0,"No","Si")</f>
        <v>No</v>
      </c>
      <c r="Q7833">
        <v>0</v>
      </c>
      <c r="R7833">
        <f>TablaDatos[[#This Row],[Aux2]]/10000000000000</f>
        <v>1974.26457730068</v>
      </c>
      <c r="S7833" s="1">
        <v>1.97426457730068E+16</v>
      </c>
      <c r="T7833" s="7">
        <f>TablaDatos[[#This Row],[Aux3]]/100000000000000</f>
        <v>223.35591015169899</v>
      </c>
      <c r="U7833" s="1">
        <v>2.23355910151699E+16</v>
      </c>
      <c r="V7833">
        <v>167.1</v>
      </c>
      <c r="W7833">
        <v>94.4</v>
      </c>
    </row>
    <row r="7834" spans="1:23">
      <c r="A7834">
        <v>2019</v>
      </c>
      <c r="B7834">
        <v>62</v>
      </c>
      <c r="C7834" t="s">
        <v>16</v>
      </c>
      <c r="D7834" t="s">
        <v>17</v>
      </c>
      <c r="E7834" t="s">
        <v>21</v>
      </c>
      <c r="F7834" t="s">
        <v>35</v>
      </c>
      <c r="G7834" t="s">
        <v>28</v>
      </c>
      <c r="H7834" s="3">
        <v>17776.25</v>
      </c>
      <c r="I7834" t="s">
        <v>19</v>
      </c>
      <c r="J7834" t="s">
        <v>18</v>
      </c>
      <c r="K78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28.666712731813902</v>
      </c>
      <c r="L7834" s="6">
        <f>TablaDatos[[#This Row],[IMC_raw]]/1000000000000000</f>
        <v>2.8666712731813901</v>
      </c>
      <c r="M7834" s="2">
        <v>2866671273181390</v>
      </c>
      <c r="N78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4" s="13">
        <f t="shared" si="122"/>
        <v>7833</v>
      </c>
      <c r="P7834" s="2" t="str">
        <f>IF(TablaDatos[[#This Row],[Diabetes]]=0,"No","Si")</f>
        <v>No</v>
      </c>
      <c r="Q7834">
        <v>0</v>
      </c>
      <c r="R7834">
        <f>TablaDatos[[#This Row],[Aux2]]/10000000000000</f>
        <v>1817.5049384503</v>
      </c>
      <c r="S7834" s="1">
        <v>1.8175049384503E+16</v>
      </c>
      <c r="T7834" s="7">
        <f>TablaDatos[[#This Row],[Aux3]]/100000000000000</f>
        <v>198.20447357928799</v>
      </c>
      <c r="U7834" s="1">
        <v>1.98204473579288E+16</v>
      </c>
      <c r="V7834">
        <v>164.4</v>
      </c>
      <c r="W7834">
        <v>90.1</v>
      </c>
    </row>
    <row r="7835" spans="1:23">
      <c r="A7835">
        <v>2019</v>
      </c>
      <c r="B7835">
        <v>63</v>
      </c>
      <c r="C7835" t="s">
        <v>16</v>
      </c>
      <c r="D7835" t="s">
        <v>74</v>
      </c>
      <c r="E7835" t="s">
        <v>18</v>
      </c>
      <c r="F7835" t="s">
        <v>24</v>
      </c>
      <c r="G7835" t="s">
        <v>28</v>
      </c>
      <c r="H7835" s="3">
        <v>22875.49</v>
      </c>
      <c r="I7835" t="s">
        <v>19</v>
      </c>
      <c r="J7835" t="s">
        <v>22</v>
      </c>
      <c r="K78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28.6187944077592</v>
      </c>
      <c r="L7835" s="5">
        <f>TablaDatos[[#This Row],[IMC_raw]]/1000000000000000</f>
        <v>28.6187944077592</v>
      </c>
      <c r="M7835" s="2">
        <v>2.86187944077592E+16</v>
      </c>
      <c r="N78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5" s="13">
        <f t="shared" si="122"/>
        <v>7834</v>
      </c>
      <c r="P7835" s="2" t="str">
        <f>IF(TablaDatos[[#This Row],[Diabetes]]=0,"No","Si")</f>
        <v>No</v>
      </c>
      <c r="Q7835">
        <v>0</v>
      </c>
      <c r="R7835">
        <f>TablaDatos[[#This Row],[Aux2]]/10000000000000</f>
        <v>219.59334324465101</v>
      </c>
      <c r="S7835" s="1">
        <v>2195933432446510</v>
      </c>
      <c r="T7835" s="7">
        <f>TablaDatos[[#This Row],[Aux3]]/100000000000000</f>
        <v>197.71014309872299</v>
      </c>
      <c r="U7835" s="1">
        <v>1.97710143098723E+16</v>
      </c>
      <c r="V7835">
        <v>155.19999999999999</v>
      </c>
      <c r="W7835">
        <v>93.2</v>
      </c>
    </row>
    <row r="7836" spans="1:23">
      <c r="A7836">
        <v>2019</v>
      </c>
      <c r="B7836">
        <v>54</v>
      </c>
      <c r="C7836" t="s">
        <v>23</v>
      </c>
      <c r="D7836" t="s">
        <v>72</v>
      </c>
      <c r="E7836" t="s">
        <v>18</v>
      </c>
      <c r="F7836" t="s">
        <v>19</v>
      </c>
      <c r="G7836" t="s">
        <v>20</v>
      </c>
      <c r="H7836" s="3">
        <v>21894.93</v>
      </c>
      <c r="I7836" t="s">
        <v>19</v>
      </c>
      <c r="J7836" t="s">
        <v>18</v>
      </c>
      <c r="K78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28.611929061586402</v>
      </c>
      <c r="L7836" s="6">
        <f>TablaDatos[[#This Row],[IMC_raw]]/1000000000000000</f>
        <v>28.611929061586402</v>
      </c>
      <c r="M7836" s="2">
        <v>2.86119290615864E+16</v>
      </c>
      <c r="N78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6" s="13">
        <f t="shared" si="122"/>
        <v>7835</v>
      </c>
      <c r="P7836" s="2" t="str">
        <f>IF(TablaDatos[[#This Row],[Diabetes]]=0,"No","Si")</f>
        <v>No</v>
      </c>
      <c r="Q7836">
        <v>0</v>
      </c>
      <c r="R7836">
        <f>TablaDatos[[#This Row],[Aux2]]/10000000000000</f>
        <v>181.817568674065</v>
      </c>
      <c r="S7836" s="1">
        <v>1818175686740650</v>
      </c>
      <c r="T7836" s="7">
        <f>TablaDatos[[#This Row],[Aux3]]/100000000000000</f>
        <v>23.404801548740899</v>
      </c>
      <c r="U7836" s="1">
        <v>2340480154874090</v>
      </c>
      <c r="V7836">
        <v>140.80000000000001</v>
      </c>
      <c r="W7836">
        <v>85.4</v>
      </c>
    </row>
    <row r="7837" spans="1:23">
      <c r="A7837">
        <v>2019</v>
      </c>
      <c r="B7837">
        <v>67</v>
      </c>
      <c r="C7837" t="s">
        <v>16</v>
      </c>
      <c r="D7837" t="s">
        <v>29</v>
      </c>
      <c r="E7837" t="s">
        <v>21</v>
      </c>
      <c r="F7837" t="s">
        <v>19</v>
      </c>
      <c r="G7837" t="s">
        <v>25</v>
      </c>
      <c r="H7837" s="3">
        <v>14657.76</v>
      </c>
      <c r="I7837" t="s">
        <v>21</v>
      </c>
      <c r="J7837" t="s">
        <v>22</v>
      </c>
      <c r="K78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28.588542626894998</v>
      </c>
      <c r="L7837" s="6">
        <f>TablaDatos[[#This Row],[IMC_raw]]/1000000000000000</f>
        <v>28.588542626894998</v>
      </c>
      <c r="M7837" s="2">
        <v>2.8588542626895E+16</v>
      </c>
      <c r="N78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7" s="13">
        <f t="shared" si="122"/>
        <v>7836</v>
      </c>
      <c r="P7837" s="2" t="str">
        <f>IF(TablaDatos[[#This Row],[Diabetes]]=0,"No","Si")</f>
        <v>No</v>
      </c>
      <c r="Q7837">
        <v>0</v>
      </c>
      <c r="R7837">
        <f>TablaDatos[[#This Row],[Aux2]]/10000000000000</f>
        <v>177.910568481312</v>
      </c>
      <c r="S7837" s="1">
        <v>1779105684813120</v>
      </c>
      <c r="T7837" s="7">
        <f>TablaDatos[[#This Row],[Aux3]]/100000000000000</f>
        <v>223.27279194100799</v>
      </c>
      <c r="U7837" s="1">
        <v>2.23272791941008E+16</v>
      </c>
      <c r="V7837">
        <v>165</v>
      </c>
      <c r="W7837">
        <v>100.2</v>
      </c>
    </row>
    <row r="7838" spans="1:23">
      <c r="A7838">
        <v>2019</v>
      </c>
      <c r="B7838">
        <v>52</v>
      </c>
      <c r="C7838" t="s">
        <v>23</v>
      </c>
      <c r="D7838" t="s">
        <v>30</v>
      </c>
      <c r="E7838" t="s">
        <v>18</v>
      </c>
      <c r="F7838" t="s">
        <v>24</v>
      </c>
      <c r="G7838" t="s">
        <v>20</v>
      </c>
      <c r="H7838" s="3">
        <v>18912.43</v>
      </c>
      <c r="I7838" t="s">
        <v>19</v>
      </c>
      <c r="J7838" t="s">
        <v>22</v>
      </c>
      <c r="K78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28.582066066233903</v>
      </c>
      <c r="L7838" s="6">
        <f>TablaDatos[[#This Row],[IMC_raw]]/1000000000000000</f>
        <v>2.8582066066233902</v>
      </c>
      <c r="M7838" s="2">
        <v>2858206606623390</v>
      </c>
      <c r="N78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8" s="13">
        <f t="shared" si="122"/>
        <v>7837</v>
      </c>
      <c r="P7838" s="2" t="str">
        <f>IF(TablaDatos[[#This Row],[Diabetes]]=0,"No","Si")</f>
        <v>No</v>
      </c>
      <c r="Q7838">
        <v>0</v>
      </c>
      <c r="R7838">
        <f>TablaDatos[[#This Row],[Aux2]]/10000000000000</f>
        <v>1968.0613225218201</v>
      </c>
      <c r="S7838" s="1">
        <v>1.96806132252182E+16</v>
      </c>
      <c r="T7838" s="7">
        <f>TablaDatos[[#This Row],[Aux3]]/100000000000000</f>
        <v>2.5074648855807702</v>
      </c>
      <c r="U7838" s="1">
        <v>250746488558077</v>
      </c>
      <c r="V7838">
        <v>138.6</v>
      </c>
      <c r="W7838">
        <v>91.7</v>
      </c>
    </row>
    <row r="7839" spans="1:23">
      <c r="A7839">
        <v>2019</v>
      </c>
      <c r="B7839">
        <v>58</v>
      </c>
      <c r="C7839" t="s">
        <v>16</v>
      </c>
      <c r="D7839" t="s">
        <v>73</v>
      </c>
      <c r="E7839" t="s">
        <v>18</v>
      </c>
      <c r="F7839" t="s">
        <v>24</v>
      </c>
      <c r="G7839" t="s">
        <v>28</v>
      </c>
      <c r="H7839" s="3">
        <v>47745.83</v>
      </c>
      <c r="I7839" t="s">
        <v>19</v>
      </c>
      <c r="J7839" t="s">
        <v>22</v>
      </c>
      <c r="K78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28.566368219162399</v>
      </c>
      <c r="L7839" s="6">
        <f>TablaDatos[[#This Row],[IMC_raw]]/1000000000000000</f>
        <v>28.566368219162399</v>
      </c>
      <c r="M7839" s="2">
        <v>2.85663682191624E+16</v>
      </c>
      <c r="N78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39" s="13">
        <f t="shared" si="122"/>
        <v>7838</v>
      </c>
      <c r="P7839" s="2" t="str">
        <f>IF(TablaDatos[[#This Row],[Diabetes]]=0,"No","Si")</f>
        <v>No</v>
      </c>
      <c r="Q7839">
        <v>0</v>
      </c>
      <c r="R7839">
        <f>TablaDatos[[#This Row],[Aux2]]/10000000000000</f>
        <v>1891.5218811765101</v>
      </c>
      <c r="S7839" s="1">
        <v>1.89152188117651E+16</v>
      </c>
      <c r="T7839" s="7">
        <f>TablaDatos[[#This Row],[Aux3]]/100000000000000</f>
        <v>19.3395785017318</v>
      </c>
      <c r="U7839" s="1">
        <v>1933957850173180</v>
      </c>
      <c r="V7839">
        <v>145.1</v>
      </c>
      <c r="W7839">
        <v>95.4</v>
      </c>
    </row>
    <row r="7840" spans="1:23">
      <c r="A7840">
        <v>2019</v>
      </c>
      <c r="B7840">
        <v>37</v>
      </c>
      <c r="C7840" t="s">
        <v>23</v>
      </c>
      <c r="D7840" t="s">
        <v>29</v>
      </c>
      <c r="E7840" t="s">
        <v>18</v>
      </c>
      <c r="F7840" t="s">
        <v>19</v>
      </c>
      <c r="G7840" t="s">
        <v>39</v>
      </c>
      <c r="H7840" s="3">
        <v>8140.37</v>
      </c>
      <c r="I7840" t="s">
        <v>19</v>
      </c>
      <c r="J7840" t="s">
        <v>18</v>
      </c>
      <c r="K78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28.4865019905099</v>
      </c>
      <c r="L7840" s="5">
        <f>TablaDatos[[#This Row],[IMC_raw]]/1000000000000000</f>
        <v>2.84865019905099</v>
      </c>
      <c r="M7840" s="2">
        <v>2848650199050990</v>
      </c>
      <c r="N78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0" s="13">
        <f t="shared" si="122"/>
        <v>7839</v>
      </c>
      <c r="P7840" s="2" t="str">
        <f>IF(TablaDatos[[#This Row],[Diabetes]]=0,"No","Si")</f>
        <v>No</v>
      </c>
      <c r="Q7840">
        <v>0</v>
      </c>
      <c r="R7840">
        <f>TablaDatos[[#This Row],[Aux2]]/10000000000000</f>
        <v>1810.0961694144701</v>
      </c>
      <c r="S7840" s="1">
        <v>1.81009616941447E+16</v>
      </c>
      <c r="T7840" s="7">
        <f>TablaDatos[[#This Row],[Aux3]]/100000000000000</f>
        <v>172.83317441727499</v>
      </c>
      <c r="U7840" s="1">
        <v>1.72833174417275E+16</v>
      </c>
      <c r="V7840">
        <v>125.9</v>
      </c>
      <c r="W7840">
        <v>85.7</v>
      </c>
    </row>
    <row r="7841" spans="1:23">
      <c r="A7841">
        <v>2019</v>
      </c>
      <c r="B7841">
        <v>53</v>
      </c>
      <c r="C7841" t="s">
        <v>23</v>
      </c>
      <c r="D7841" t="s">
        <v>30</v>
      </c>
      <c r="E7841" t="s">
        <v>18</v>
      </c>
      <c r="F7841" t="s">
        <v>35</v>
      </c>
      <c r="G7841" t="s">
        <v>20</v>
      </c>
      <c r="H7841" s="3">
        <v>22190.95</v>
      </c>
      <c r="I7841" t="s">
        <v>19</v>
      </c>
      <c r="J7841" t="s">
        <v>18</v>
      </c>
      <c r="K78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28.459621945942398</v>
      </c>
      <c r="L7841" s="5">
        <f>TablaDatos[[#This Row],[IMC_raw]]/1000000000000000</f>
        <v>28.459621945942398</v>
      </c>
      <c r="M7841" s="2">
        <v>2.84596219459424E+16</v>
      </c>
      <c r="N78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1" s="13">
        <f t="shared" si="122"/>
        <v>7840</v>
      </c>
      <c r="P7841" s="2" t="str">
        <f>IF(TablaDatos[[#This Row],[Diabetes]]=0,"No","Si")</f>
        <v>No</v>
      </c>
      <c r="Q7841">
        <v>0</v>
      </c>
      <c r="R7841">
        <f>TablaDatos[[#This Row],[Aux2]]/10000000000000</f>
        <v>183.06415262140999</v>
      </c>
      <c r="S7841" s="1">
        <v>1830641526214100</v>
      </c>
      <c r="T7841" s="7">
        <f>TablaDatos[[#This Row],[Aux3]]/100000000000000</f>
        <v>221.437984398569</v>
      </c>
      <c r="U7841" s="1">
        <v>2.21437984398569E+16</v>
      </c>
      <c r="V7841">
        <v>136</v>
      </c>
      <c r="W7841">
        <v>87.4</v>
      </c>
    </row>
    <row r="7842" spans="1:23">
      <c r="A7842">
        <v>2019</v>
      </c>
      <c r="B7842">
        <v>58</v>
      </c>
      <c r="C7842" t="s">
        <v>23</v>
      </c>
      <c r="D7842" t="s">
        <v>17</v>
      </c>
      <c r="E7842" t="s">
        <v>18</v>
      </c>
      <c r="F7842" t="s">
        <v>35</v>
      </c>
      <c r="G7842" t="s">
        <v>28</v>
      </c>
      <c r="H7842" s="3">
        <v>20815.43</v>
      </c>
      <c r="I7842" t="s">
        <v>19</v>
      </c>
      <c r="J7842" t="s">
        <v>18</v>
      </c>
      <c r="K78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28.457883708241901</v>
      </c>
      <c r="L7842" s="5">
        <f>TablaDatos[[#This Row],[IMC_raw]]/1000000000000000</f>
        <v>28.457883708241901</v>
      </c>
      <c r="M7842" s="2">
        <v>2.84578837082419E+16</v>
      </c>
      <c r="N78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2" s="13">
        <f t="shared" si="122"/>
        <v>7841</v>
      </c>
      <c r="P7842" s="2" t="str">
        <f>IF(TablaDatos[[#This Row],[Diabetes]]=0,"No","Si")</f>
        <v>No</v>
      </c>
      <c r="Q7842">
        <v>0</v>
      </c>
      <c r="R7842">
        <f>TablaDatos[[#This Row],[Aux2]]/10000000000000</f>
        <v>171.19783698707499</v>
      </c>
      <c r="S7842" s="1">
        <v>1711978369870750</v>
      </c>
      <c r="T7842" s="7">
        <f>TablaDatos[[#This Row],[Aux3]]/100000000000000</f>
        <v>228.34504386264899</v>
      </c>
      <c r="U7842" s="1">
        <v>2.28345043862649E+16</v>
      </c>
      <c r="V7842">
        <v>151.19999999999999</v>
      </c>
      <c r="W7842">
        <v>96</v>
      </c>
    </row>
    <row r="7843" spans="1:23">
      <c r="A7843">
        <v>2019</v>
      </c>
      <c r="B7843">
        <v>54</v>
      </c>
      <c r="C7843" t="s">
        <v>23</v>
      </c>
      <c r="D7843" t="s">
        <v>30</v>
      </c>
      <c r="E7843" t="s">
        <v>18</v>
      </c>
      <c r="F7843" t="s">
        <v>35</v>
      </c>
      <c r="G7843" t="s">
        <v>20</v>
      </c>
      <c r="H7843" s="3">
        <v>21843.3</v>
      </c>
      <c r="I7843" t="s">
        <v>21</v>
      </c>
      <c r="J7843" t="s">
        <v>21</v>
      </c>
      <c r="K78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28.451782069755598</v>
      </c>
      <c r="L7843" s="6">
        <f>TablaDatos[[#This Row],[IMC_raw]]/1000000000000000</f>
        <v>28.451782069755598</v>
      </c>
      <c r="M7843" s="2">
        <v>2.84517820697556E+16</v>
      </c>
      <c r="N78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3" s="13">
        <f t="shared" si="122"/>
        <v>7842</v>
      </c>
      <c r="P7843" s="2" t="str">
        <f>IF(TablaDatos[[#This Row],[Diabetes]]=0,"No","Si")</f>
        <v>No</v>
      </c>
      <c r="Q7843">
        <v>0</v>
      </c>
      <c r="R7843">
        <f>TablaDatos[[#This Row],[Aux2]]/10000000000000</f>
        <v>2020.7502303694901</v>
      </c>
      <c r="S7843" s="1">
        <v>2.02075023036949E+16</v>
      </c>
      <c r="T7843" s="7">
        <f>TablaDatos[[#This Row],[Aux3]]/100000000000000</f>
        <v>22.472255110468701</v>
      </c>
      <c r="U7843" s="1">
        <v>2247225511046870</v>
      </c>
      <c r="V7843">
        <v>140.19999999999999</v>
      </c>
      <c r="W7843">
        <v>91.7</v>
      </c>
    </row>
    <row r="7844" spans="1:23">
      <c r="A7844">
        <v>2019</v>
      </c>
      <c r="B7844">
        <v>59</v>
      </c>
      <c r="C7844" t="s">
        <v>16</v>
      </c>
      <c r="D7844" t="s">
        <v>71</v>
      </c>
      <c r="E7844" t="s">
        <v>21</v>
      </c>
      <c r="F7844" t="s">
        <v>24</v>
      </c>
      <c r="G7844" t="s">
        <v>28</v>
      </c>
      <c r="H7844" s="3">
        <v>24163.360000000001</v>
      </c>
      <c r="I7844" t="s">
        <v>21</v>
      </c>
      <c r="J7844" t="s">
        <v>22</v>
      </c>
      <c r="K78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28.423451924549102</v>
      </c>
      <c r="L7844" s="5">
        <f>TablaDatos[[#This Row],[IMC_raw]]/1000000000000000</f>
        <v>2.8423451924549101</v>
      </c>
      <c r="M7844" s="2">
        <v>2842345192454910</v>
      </c>
      <c r="N78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4" s="13">
        <f t="shared" si="122"/>
        <v>7843</v>
      </c>
      <c r="P7844" s="2" t="str">
        <f>IF(TablaDatos[[#This Row],[Diabetes]]=0,"No","Si")</f>
        <v>No</v>
      </c>
      <c r="Q7844">
        <v>0</v>
      </c>
      <c r="R7844">
        <f>TablaDatos[[#This Row],[Aux2]]/10000000000000</f>
        <v>2032.80999150876</v>
      </c>
      <c r="S7844" s="1">
        <v>2.03280999150876E+16</v>
      </c>
      <c r="T7844" s="7">
        <f>TablaDatos[[#This Row],[Aux3]]/100000000000000</f>
        <v>212.794551325974</v>
      </c>
      <c r="U7844" s="1">
        <v>2.12794551325974E+16</v>
      </c>
      <c r="V7844">
        <v>153</v>
      </c>
      <c r="W7844">
        <v>93.9</v>
      </c>
    </row>
    <row r="7845" spans="1:23">
      <c r="A7845">
        <v>2019</v>
      </c>
      <c r="B7845">
        <v>56</v>
      </c>
      <c r="C7845" t="s">
        <v>23</v>
      </c>
      <c r="D7845" t="s">
        <v>42</v>
      </c>
      <c r="E7845" t="s">
        <v>18</v>
      </c>
      <c r="F7845" t="s">
        <v>19</v>
      </c>
      <c r="G7845" t="s">
        <v>28</v>
      </c>
      <c r="H7845" s="3">
        <v>13567.27</v>
      </c>
      <c r="I7845" t="s">
        <v>21</v>
      </c>
      <c r="J7845" t="s">
        <v>19</v>
      </c>
      <c r="K78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28.422954733175501</v>
      </c>
      <c r="L7845" s="5">
        <f>TablaDatos[[#This Row],[IMC_raw]]/1000000000000000</f>
        <v>2.8422954733175501</v>
      </c>
      <c r="M7845" s="2">
        <v>2842295473317550</v>
      </c>
      <c r="N78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5" s="13">
        <f t="shared" si="122"/>
        <v>7844</v>
      </c>
      <c r="P7845" s="2" t="str">
        <f>IF(TablaDatos[[#This Row],[Diabetes]]=0,"No","Si")</f>
        <v>No</v>
      </c>
      <c r="Q7845">
        <v>0</v>
      </c>
      <c r="R7845">
        <f>TablaDatos[[#This Row],[Aux2]]/10000000000000</f>
        <v>212.878890632647</v>
      </c>
      <c r="S7845" s="1">
        <v>2128788906326470</v>
      </c>
      <c r="T7845" s="7">
        <f>TablaDatos[[#This Row],[Aux3]]/100000000000000</f>
        <v>222.14826286191399</v>
      </c>
      <c r="U7845" s="1">
        <v>2.22148262861914E+16</v>
      </c>
      <c r="V7845">
        <v>158.19999999999999</v>
      </c>
      <c r="W7845">
        <v>94.5</v>
      </c>
    </row>
    <row r="7846" spans="1:23">
      <c r="A7846">
        <v>2019</v>
      </c>
      <c r="B7846">
        <v>65</v>
      </c>
      <c r="C7846" t="s">
        <v>23</v>
      </c>
      <c r="D7846" t="s">
        <v>27</v>
      </c>
      <c r="E7846" t="s">
        <v>21</v>
      </c>
      <c r="F7846" t="s">
        <v>24</v>
      </c>
      <c r="G7846" t="s">
        <v>25</v>
      </c>
      <c r="H7846" s="3">
        <v>9363.32</v>
      </c>
      <c r="I7846" t="s">
        <v>21</v>
      </c>
      <c r="J7846" t="s">
        <v>22</v>
      </c>
      <c r="K78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28.422284106455603</v>
      </c>
      <c r="L7846" s="6">
        <f>TablaDatos[[#This Row],[IMC_raw]]/1000000000000000</f>
        <v>2.8422284106455602</v>
      </c>
      <c r="M7846" s="2">
        <v>2842228410645560</v>
      </c>
      <c r="N78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6" s="13">
        <f t="shared" si="122"/>
        <v>7845</v>
      </c>
      <c r="P7846" s="2" t="str">
        <f>IF(TablaDatos[[#This Row],[Diabetes]]=0,"No","Si")</f>
        <v>Si</v>
      </c>
      <c r="Q7846">
        <v>1</v>
      </c>
      <c r="R7846">
        <f>TablaDatos[[#This Row],[Aux2]]/10000000000000</f>
        <v>2505.7046549404099</v>
      </c>
      <c r="S7846" s="1">
        <v>2.50570465494041E+16</v>
      </c>
      <c r="T7846" s="7">
        <f>TablaDatos[[#This Row],[Aux3]]/100000000000000</f>
        <v>282.09306656029003</v>
      </c>
      <c r="U7846" s="1">
        <v>2.8209306656029E+16</v>
      </c>
      <c r="V7846">
        <v>162</v>
      </c>
      <c r="W7846">
        <v>96.5</v>
      </c>
    </row>
    <row r="7847" spans="1:23">
      <c r="A7847">
        <v>2019</v>
      </c>
      <c r="B7847">
        <v>58</v>
      </c>
      <c r="C7847" t="s">
        <v>23</v>
      </c>
      <c r="D7847" t="s">
        <v>73</v>
      </c>
      <c r="E7847" t="s">
        <v>18</v>
      </c>
      <c r="F7847" t="s">
        <v>19</v>
      </c>
      <c r="G7847" t="s">
        <v>28</v>
      </c>
      <c r="H7847" s="3">
        <v>19593.39</v>
      </c>
      <c r="I7847" t="s">
        <v>21</v>
      </c>
      <c r="J7847" t="s">
        <v>18</v>
      </c>
      <c r="K78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28.418051445789999</v>
      </c>
      <c r="L7847" s="6">
        <f>TablaDatos[[#This Row],[IMC_raw]]/1000000000000000</f>
        <v>28.418051445789999</v>
      </c>
      <c r="M7847" s="2">
        <v>2.841805144579E+16</v>
      </c>
      <c r="N78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7" s="13">
        <f t="shared" si="122"/>
        <v>7846</v>
      </c>
      <c r="P7847" s="2" t="str">
        <f>IF(TablaDatos[[#This Row],[Diabetes]]=0,"No","Si")</f>
        <v>No</v>
      </c>
      <c r="Q7847">
        <v>0</v>
      </c>
      <c r="R7847">
        <f>TablaDatos[[#This Row],[Aux2]]/10000000000000</f>
        <v>20.5646593622956</v>
      </c>
      <c r="S7847" s="1">
        <v>205646593622956</v>
      </c>
      <c r="T7847" s="7">
        <f>TablaDatos[[#This Row],[Aux3]]/100000000000000</f>
        <v>227.06664838034999</v>
      </c>
      <c r="U7847" s="1">
        <v>2.2706664838035E+16</v>
      </c>
      <c r="V7847">
        <v>149.1</v>
      </c>
      <c r="W7847">
        <v>86</v>
      </c>
    </row>
    <row r="7848" spans="1:23">
      <c r="A7848">
        <v>2019</v>
      </c>
      <c r="B7848">
        <v>63</v>
      </c>
      <c r="C7848" t="s">
        <v>23</v>
      </c>
      <c r="D7848" t="s">
        <v>33</v>
      </c>
      <c r="E7848" t="s">
        <v>18</v>
      </c>
      <c r="F7848" t="s">
        <v>24</v>
      </c>
      <c r="G7848" t="s">
        <v>28</v>
      </c>
      <c r="H7848" s="3">
        <v>24193.81</v>
      </c>
      <c r="I7848" t="s">
        <v>21</v>
      </c>
      <c r="J7848" t="s">
        <v>18</v>
      </c>
      <c r="K78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28.4143488152706</v>
      </c>
      <c r="L7848" s="6">
        <f>TablaDatos[[#This Row],[IMC_raw]]/1000000000000000</f>
        <v>2.8414348815270598</v>
      </c>
      <c r="M7848" s="2">
        <v>2841434881527060</v>
      </c>
      <c r="N78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8" s="13">
        <f t="shared" si="122"/>
        <v>7847</v>
      </c>
      <c r="P7848" s="2" t="str">
        <f>IF(TablaDatos[[#This Row],[Diabetes]]=0,"No","Si")</f>
        <v>No</v>
      </c>
      <c r="Q7848">
        <v>0</v>
      </c>
      <c r="R7848">
        <f>TablaDatos[[#This Row],[Aux2]]/10000000000000</f>
        <v>2205.8525222020698</v>
      </c>
      <c r="S7848" s="1">
        <v>2.20585252220207E+16</v>
      </c>
      <c r="T7848" s="7">
        <f>TablaDatos[[#This Row],[Aux3]]/100000000000000</f>
        <v>249.069972976592</v>
      </c>
      <c r="U7848" s="1">
        <v>2.49069972976592E+16</v>
      </c>
      <c r="V7848">
        <v>152.30000000000001</v>
      </c>
      <c r="W7848">
        <v>91.6</v>
      </c>
    </row>
    <row r="7849" spans="1:23">
      <c r="A7849">
        <v>2019</v>
      </c>
      <c r="B7849">
        <v>67</v>
      </c>
      <c r="C7849" t="s">
        <v>16</v>
      </c>
      <c r="D7849" t="s">
        <v>72</v>
      </c>
      <c r="E7849" t="s">
        <v>21</v>
      </c>
      <c r="F7849" t="s">
        <v>24</v>
      </c>
      <c r="G7849" t="s">
        <v>25</v>
      </c>
      <c r="H7849" s="3">
        <v>23423.95</v>
      </c>
      <c r="I7849" t="s">
        <v>21</v>
      </c>
      <c r="J7849" t="s">
        <v>18</v>
      </c>
      <c r="K78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28.410734150155299</v>
      </c>
      <c r="L7849" s="6">
        <f>TablaDatos[[#This Row],[IMC_raw]]/1000000000000000</f>
        <v>28.410734150155299</v>
      </c>
      <c r="M7849" s="2">
        <v>2.84107341501553E+16</v>
      </c>
      <c r="N78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49" s="13">
        <f t="shared" si="122"/>
        <v>7848</v>
      </c>
      <c r="P7849" s="2" t="str">
        <f>IF(TablaDatos[[#This Row],[Diabetes]]=0,"No","Si")</f>
        <v>No</v>
      </c>
      <c r="Q7849">
        <v>0</v>
      </c>
      <c r="R7849">
        <f>TablaDatos[[#This Row],[Aux2]]/10000000000000</f>
        <v>2018.6847079604099</v>
      </c>
      <c r="S7849" s="1">
        <v>2.01868470796041E+16</v>
      </c>
      <c r="T7849" s="7">
        <f>TablaDatos[[#This Row],[Aux3]]/100000000000000</f>
        <v>227.05005666177999</v>
      </c>
      <c r="U7849" s="1">
        <v>2.2705005666178E+16</v>
      </c>
      <c r="V7849">
        <v>156.9</v>
      </c>
      <c r="W7849">
        <v>99.8</v>
      </c>
    </row>
    <row r="7850" spans="1:23">
      <c r="A7850">
        <v>2019</v>
      </c>
      <c r="B7850">
        <v>63</v>
      </c>
      <c r="C7850" t="s">
        <v>23</v>
      </c>
      <c r="D7850" t="s">
        <v>27</v>
      </c>
      <c r="E7850" t="s">
        <v>18</v>
      </c>
      <c r="F7850" t="s">
        <v>40</v>
      </c>
      <c r="G7850" t="s">
        <v>28</v>
      </c>
      <c r="H7850" s="3">
        <v>18149.490000000002</v>
      </c>
      <c r="I7850" t="s">
        <v>19</v>
      </c>
      <c r="J7850" t="s">
        <v>19</v>
      </c>
      <c r="K78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28.407856373587499</v>
      </c>
      <c r="L7850" s="5">
        <f>TablaDatos[[#This Row],[IMC_raw]]/1000000000000000</f>
        <v>28.407856373587499</v>
      </c>
      <c r="M7850" s="2">
        <v>2.84078563735875E+16</v>
      </c>
      <c r="N78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0" s="13">
        <f t="shared" si="122"/>
        <v>7849</v>
      </c>
      <c r="P7850" s="2" t="str">
        <f>IF(TablaDatos[[#This Row],[Diabetes]]=0,"No","Si")</f>
        <v>No</v>
      </c>
      <c r="Q7850">
        <v>0</v>
      </c>
      <c r="R7850">
        <f>TablaDatos[[#This Row],[Aux2]]/10000000000000</f>
        <v>1805.7800877362299</v>
      </c>
      <c r="S7850" s="1">
        <v>1.80578008773623E+16</v>
      </c>
      <c r="T7850" s="7">
        <f>TablaDatos[[#This Row],[Aux3]]/100000000000000</f>
        <v>20.5928200539865</v>
      </c>
      <c r="U7850" s="1">
        <v>2059282005398650</v>
      </c>
      <c r="V7850">
        <v>151.9</v>
      </c>
      <c r="W7850">
        <v>91.8</v>
      </c>
    </row>
    <row r="7851" spans="1:23">
      <c r="A7851">
        <v>2019</v>
      </c>
      <c r="B7851">
        <v>65</v>
      </c>
      <c r="C7851" t="s">
        <v>23</v>
      </c>
      <c r="D7851" t="s">
        <v>73</v>
      </c>
      <c r="E7851" t="s">
        <v>31</v>
      </c>
      <c r="F7851" t="s">
        <v>24</v>
      </c>
      <c r="G7851" t="s">
        <v>25</v>
      </c>
      <c r="H7851" s="3">
        <v>21461.27</v>
      </c>
      <c r="I7851" t="s">
        <v>21</v>
      </c>
      <c r="J7851" t="s">
        <v>19</v>
      </c>
      <c r="K78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28.389600250382301</v>
      </c>
      <c r="L7851" s="5">
        <f>TablaDatos[[#This Row],[IMC_raw]]/1000000000000000</f>
        <v>28.389600250382301</v>
      </c>
      <c r="M7851" s="2">
        <v>2.83896002503823E+16</v>
      </c>
      <c r="N78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1" s="13">
        <f t="shared" si="122"/>
        <v>7850</v>
      </c>
      <c r="P7851" s="2" t="str">
        <f>IF(TablaDatos[[#This Row],[Diabetes]]=0,"No","Si")</f>
        <v>No</v>
      </c>
      <c r="Q7851">
        <v>0</v>
      </c>
      <c r="R7851">
        <f>TablaDatos[[#This Row],[Aux2]]/10000000000000</f>
        <v>2283.6032640271001</v>
      </c>
      <c r="S7851" s="1">
        <v>2.2836032640271E+16</v>
      </c>
      <c r="T7851" s="7">
        <f>TablaDatos[[#This Row],[Aux3]]/100000000000000</f>
        <v>251.33895936642699</v>
      </c>
      <c r="U7851" s="1">
        <v>2.51338959366427E+16</v>
      </c>
      <c r="V7851">
        <v>168.9</v>
      </c>
      <c r="W7851">
        <v>97.1</v>
      </c>
    </row>
    <row r="7852" spans="1:23">
      <c r="A7852">
        <v>2019</v>
      </c>
      <c r="B7852">
        <v>63</v>
      </c>
      <c r="C7852" t="s">
        <v>16</v>
      </c>
      <c r="D7852" t="s">
        <v>73</v>
      </c>
      <c r="E7852" t="s">
        <v>18</v>
      </c>
      <c r="F7852" t="s">
        <v>40</v>
      </c>
      <c r="G7852" t="s">
        <v>28</v>
      </c>
      <c r="H7852" s="3">
        <v>36115.379999999997</v>
      </c>
      <c r="I7852" t="s">
        <v>18</v>
      </c>
      <c r="J7852" t="s">
        <v>22</v>
      </c>
      <c r="K78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28.363200822046601</v>
      </c>
      <c r="L7852" s="6">
        <f>TablaDatos[[#This Row],[IMC_raw]]/1000000000000000</f>
        <v>28.363200822046601</v>
      </c>
      <c r="M7852" s="2">
        <v>2.83632008220466E+16</v>
      </c>
      <c r="N78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2" s="13">
        <f t="shared" si="122"/>
        <v>7851</v>
      </c>
      <c r="P7852" s="2" t="str">
        <f>IF(TablaDatos[[#This Row],[Diabetes]]=0,"No","Si")</f>
        <v>No</v>
      </c>
      <c r="Q7852">
        <v>0</v>
      </c>
      <c r="R7852">
        <f>TablaDatos[[#This Row],[Aux2]]/10000000000000</f>
        <v>1815.99211134047</v>
      </c>
      <c r="S7852" s="1">
        <v>1.81599211134047E+16</v>
      </c>
      <c r="T7852" s="7">
        <f>TablaDatos[[#This Row],[Aux3]]/100000000000000</f>
        <v>233.64368397069299</v>
      </c>
      <c r="U7852" s="1">
        <v>2.33643683970693E+16</v>
      </c>
      <c r="V7852">
        <v>152.5</v>
      </c>
      <c r="W7852">
        <v>97.1</v>
      </c>
    </row>
    <row r="7853" spans="1:23">
      <c r="A7853">
        <v>2019</v>
      </c>
      <c r="B7853">
        <v>55</v>
      </c>
      <c r="C7853" t="s">
        <v>23</v>
      </c>
      <c r="D7853" t="s">
        <v>71</v>
      </c>
      <c r="E7853" t="s">
        <v>18</v>
      </c>
      <c r="F7853" t="s">
        <v>24</v>
      </c>
      <c r="G7853" t="s">
        <v>28</v>
      </c>
      <c r="H7853" s="3">
        <v>20560.93</v>
      </c>
      <c r="I7853" t="s">
        <v>21</v>
      </c>
      <c r="J7853" t="s">
        <v>22</v>
      </c>
      <c r="K78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28.345214866320202</v>
      </c>
      <c r="L7853" s="5">
        <f>TablaDatos[[#This Row],[IMC_raw]]/1000000000000000</f>
        <v>2.8345214866320201</v>
      </c>
      <c r="M7853" s="2">
        <v>2834521486632020</v>
      </c>
      <c r="N78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3" s="13">
        <f t="shared" si="122"/>
        <v>7852</v>
      </c>
      <c r="P7853" s="2" t="str">
        <f>IF(TablaDatos[[#This Row],[Diabetes]]=0,"No","Si")</f>
        <v>No</v>
      </c>
      <c r="Q7853">
        <v>0</v>
      </c>
      <c r="R7853">
        <f>TablaDatos[[#This Row],[Aux2]]/10000000000000</f>
        <v>2160.81991342118</v>
      </c>
      <c r="S7853" s="1">
        <v>2.16081991342118E+16</v>
      </c>
      <c r="T7853" s="7">
        <f>TablaDatos[[#This Row],[Aux3]]/100000000000000</f>
        <v>251.29969973253301</v>
      </c>
      <c r="U7853" s="1">
        <v>2.51299699732533E+16</v>
      </c>
      <c r="V7853">
        <v>158</v>
      </c>
      <c r="W7853">
        <v>93.4</v>
      </c>
    </row>
    <row r="7854" spans="1:23">
      <c r="A7854">
        <v>2019</v>
      </c>
      <c r="B7854">
        <v>65</v>
      </c>
      <c r="C7854" t="s">
        <v>16</v>
      </c>
      <c r="D7854" t="s">
        <v>17</v>
      </c>
      <c r="E7854" t="s">
        <v>18</v>
      </c>
      <c r="F7854" t="s">
        <v>19</v>
      </c>
      <c r="G7854" t="s">
        <v>25</v>
      </c>
      <c r="H7854" s="3">
        <v>19343.05</v>
      </c>
      <c r="I7854" t="s">
        <v>19</v>
      </c>
      <c r="J7854" t="s">
        <v>18</v>
      </c>
      <c r="K78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28.319737559745001</v>
      </c>
      <c r="L7854" s="5">
        <f>TablaDatos[[#This Row],[IMC_raw]]/1000000000000000</f>
        <v>28.319737559745001</v>
      </c>
      <c r="M7854" s="2">
        <v>2.8319737559745E+16</v>
      </c>
      <c r="N78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4" s="13">
        <f t="shared" si="122"/>
        <v>7853</v>
      </c>
      <c r="P7854" s="2" t="str">
        <f>IF(TablaDatos[[#This Row],[Diabetes]]=0,"No","Si")</f>
        <v>No</v>
      </c>
      <c r="Q7854">
        <v>0</v>
      </c>
      <c r="R7854">
        <f>TablaDatos[[#This Row],[Aux2]]/10000000000000</f>
        <v>1944.0293621703199</v>
      </c>
      <c r="S7854" s="1">
        <v>1.94402936217032E+16</v>
      </c>
      <c r="T7854" s="7">
        <f>TablaDatos[[#This Row],[Aux3]]/100000000000000</f>
        <v>20.200183417742501</v>
      </c>
      <c r="U7854" s="1">
        <v>2020018341774250</v>
      </c>
      <c r="V7854">
        <v>150</v>
      </c>
      <c r="W7854">
        <v>94.7</v>
      </c>
    </row>
    <row r="7855" spans="1:23">
      <c r="A7855">
        <v>2019</v>
      </c>
      <c r="B7855">
        <v>62</v>
      </c>
      <c r="C7855" t="s">
        <v>16</v>
      </c>
      <c r="D7855" t="s">
        <v>72</v>
      </c>
      <c r="E7855" t="s">
        <v>31</v>
      </c>
      <c r="F7855" t="s">
        <v>24</v>
      </c>
      <c r="G7855" t="s">
        <v>28</v>
      </c>
      <c r="H7855" s="3">
        <v>8155.69</v>
      </c>
      <c r="I7855" t="s">
        <v>19</v>
      </c>
      <c r="J7855" t="s">
        <v>19</v>
      </c>
      <c r="K78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28.236216303857599</v>
      </c>
      <c r="L7855" s="5">
        <f>TablaDatos[[#This Row],[IMC_raw]]/1000000000000000</f>
        <v>28.236216303857599</v>
      </c>
      <c r="M7855" s="2">
        <v>2.82362163038576E+16</v>
      </c>
      <c r="N78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5" s="13">
        <f t="shared" si="122"/>
        <v>7854</v>
      </c>
      <c r="P7855" s="2" t="str">
        <f>IF(TablaDatos[[#This Row],[Diabetes]]=0,"No","Si")</f>
        <v>No</v>
      </c>
      <c r="Q7855">
        <v>0</v>
      </c>
      <c r="R7855">
        <f>TablaDatos[[#This Row],[Aux2]]/10000000000000</f>
        <v>2374.1045755383102</v>
      </c>
      <c r="S7855" s="1">
        <v>2.37410457553831E+16</v>
      </c>
      <c r="T7855" s="7">
        <f>TablaDatos[[#This Row],[Aux3]]/100000000000000</f>
        <v>26.789055922277601</v>
      </c>
      <c r="U7855" s="1">
        <v>2678905592227760</v>
      </c>
      <c r="V7855">
        <v>168</v>
      </c>
      <c r="W7855">
        <v>97.6</v>
      </c>
    </row>
    <row r="7856" spans="1:23">
      <c r="A7856">
        <v>2019</v>
      </c>
      <c r="B7856">
        <v>59</v>
      </c>
      <c r="C7856" t="s">
        <v>23</v>
      </c>
      <c r="D7856" t="s">
        <v>72</v>
      </c>
      <c r="E7856" t="s">
        <v>18</v>
      </c>
      <c r="F7856" t="s">
        <v>24</v>
      </c>
      <c r="G7856" t="s">
        <v>28</v>
      </c>
      <c r="H7856" s="3">
        <v>13377.92</v>
      </c>
      <c r="I7856" t="s">
        <v>19</v>
      </c>
      <c r="J7856" t="s">
        <v>22</v>
      </c>
      <c r="K78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28.224850753052699</v>
      </c>
      <c r="L7856" s="5">
        <f>TablaDatos[[#This Row],[IMC_raw]]/1000000000000000</f>
        <v>2.8224850753052699</v>
      </c>
      <c r="M7856" s="2">
        <v>2822485075305270</v>
      </c>
      <c r="N78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6" s="13">
        <f t="shared" si="122"/>
        <v>7855</v>
      </c>
      <c r="P7856" s="2" t="str">
        <f>IF(TablaDatos[[#This Row],[Diabetes]]=0,"No","Si")</f>
        <v>No</v>
      </c>
      <c r="Q7856">
        <v>0</v>
      </c>
      <c r="R7856">
        <f>TablaDatos[[#This Row],[Aux2]]/10000000000000</f>
        <v>1849.0509279252001</v>
      </c>
      <c r="S7856" s="1">
        <v>1.8490509279252E+16</v>
      </c>
      <c r="T7856" s="7">
        <f>TablaDatos[[#This Row],[Aux3]]/100000000000000</f>
        <v>22.121002020911799</v>
      </c>
      <c r="U7856" s="1">
        <v>2212100202091180</v>
      </c>
      <c r="V7856">
        <v>149.69999999999999</v>
      </c>
      <c r="W7856">
        <v>87.7</v>
      </c>
    </row>
    <row r="7857" spans="1:23">
      <c r="A7857">
        <v>2019</v>
      </c>
      <c r="B7857">
        <v>62</v>
      </c>
      <c r="C7857" t="s">
        <v>16</v>
      </c>
      <c r="D7857" t="s">
        <v>26</v>
      </c>
      <c r="E7857" t="s">
        <v>18</v>
      </c>
      <c r="F7857" t="s">
        <v>40</v>
      </c>
      <c r="G7857" t="s">
        <v>28</v>
      </c>
      <c r="H7857" s="3">
        <v>21011.47</v>
      </c>
      <c r="I7857" t="s">
        <v>19</v>
      </c>
      <c r="J7857" t="s">
        <v>21</v>
      </c>
      <c r="K78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28.222106720406899</v>
      </c>
      <c r="L7857" s="5">
        <f>TablaDatos[[#This Row],[IMC_raw]]/1000000000000000</f>
        <v>2.8222106720406899</v>
      </c>
      <c r="M7857" s="2">
        <v>2822210672040690</v>
      </c>
      <c r="N78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7" s="13">
        <f t="shared" si="122"/>
        <v>7856</v>
      </c>
      <c r="P7857" s="2" t="str">
        <f>IF(TablaDatos[[#This Row],[Diabetes]]=0,"No","Si")</f>
        <v>No</v>
      </c>
      <c r="Q7857">
        <v>0</v>
      </c>
      <c r="R7857">
        <f>TablaDatos[[#This Row],[Aux2]]/10000000000000</f>
        <v>216.493137092491</v>
      </c>
      <c r="S7857" s="1">
        <v>2164931370924910</v>
      </c>
      <c r="T7857" s="7">
        <f>TablaDatos[[#This Row],[Aux3]]/100000000000000</f>
        <v>22.8880294687625</v>
      </c>
      <c r="U7857" s="1">
        <v>2288802946876250</v>
      </c>
      <c r="V7857">
        <v>160.9</v>
      </c>
      <c r="W7857">
        <v>94.9</v>
      </c>
    </row>
    <row r="7858" spans="1:23">
      <c r="A7858">
        <v>2019</v>
      </c>
      <c r="B7858">
        <v>60</v>
      </c>
      <c r="C7858" t="s">
        <v>16</v>
      </c>
      <c r="D7858" t="s">
        <v>36</v>
      </c>
      <c r="E7858" t="s">
        <v>31</v>
      </c>
      <c r="F7858" t="s">
        <v>19</v>
      </c>
      <c r="G7858" t="s">
        <v>28</v>
      </c>
      <c r="H7858" s="3">
        <v>15733.45</v>
      </c>
      <c r="I7858" t="s">
        <v>19</v>
      </c>
      <c r="J7858" t="s">
        <v>19</v>
      </c>
      <c r="K78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28.183079057572201</v>
      </c>
      <c r="L7858" s="6">
        <f>TablaDatos[[#This Row],[IMC_raw]]/1000000000000000</f>
        <v>28.183079057572201</v>
      </c>
      <c r="M7858" s="2">
        <v>2.81830790575722E+16</v>
      </c>
      <c r="N78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8" s="13">
        <f t="shared" si="122"/>
        <v>7857</v>
      </c>
      <c r="P7858" s="2" t="str">
        <f>IF(TablaDatos[[#This Row],[Diabetes]]=0,"No","Si")</f>
        <v>No</v>
      </c>
      <c r="Q7858">
        <v>0</v>
      </c>
      <c r="R7858">
        <f>TablaDatos[[#This Row],[Aux2]]/10000000000000</f>
        <v>2155.0072317556301</v>
      </c>
      <c r="S7858" s="1">
        <v>2.15500723175563E+16</v>
      </c>
      <c r="T7858" s="7">
        <f>TablaDatos[[#This Row],[Aux3]]/100000000000000</f>
        <v>26.141114167707698</v>
      </c>
      <c r="U7858" s="1">
        <v>2614111416770770</v>
      </c>
      <c r="V7858">
        <v>164.7</v>
      </c>
      <c r="W7858">
        <v>100.4</v>
      </c>
    </row>
    <row r="7859" spans="1:23">
      <c r="A7859">
        <v>2019</v>
      </c>
      <c r="B7859">
        <v>46</v>
      </c>
      <c r="C7859" t="s">
        <v>23</v>
      </c>
      <c r="D7859" t="s">
        <v>34</v>
      </c>
      <c r="E7859" t="s">
        <v>18</v>
      </c>
      <c r="F7859" t="s">
        <v>19</v>
      </c>
      <c r="G7859" t="s">
        <v>20</v>
      </c>
      <c r="H7859" s="3">
        <v>12655.03</v>
      </c>
      <c r="I7859" t="s">
        <v>21</v>
      </c>
      <c r="J7859" t="s">
        <v>21</v>
      </c>
      <c r="K78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28.152732438173199</v>
      </c>
      <c r="L7859" s="5">
        <f>TablaDatos[[#This Row],[IMC_raw]]/1000000000000000</f>
        <v>28.152732438173199</v>
      </c>
      <c r="M7859" s="2">
        <v>2.81527324381732E+16</v>
      </c>
      <c r="N78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59" s="13">
        <f t="shared" si="122"/>
        <v>7858</v>
      </c>
      <c r="P7859" s="2" t="str">
        <f>IF(TablaDatos[[#This Row],[Diabetes]]=0,"No","Si")</f>
        <v>No</v>
      </c>
      <c r="Q7859">
        <v>0</v>
      </c>
      <c r="R7859">
        <f>TablaDatos[[#This Row],[Aux2]]/10000000000000</f>
        <v>2194.5518158776299</v>
      </c>
      <c r="S7859" s="1">
        <v>2.19455181587763E+16</v>
      </c>
      <c r="T7859" s="7">
        <f>TablaDatos[[#This Row],[Aux3]]/100000000000000</f>
        <v>243.058815859769</v>
      </c>
      <c r="U7859" s="1">
        <v>2.43058815859769E+16</v>
      </c>
      <c r="V7859">
        <v>151.69999999999999</v>
      </c>
      <c r="W7859">
        <v>90.9</v>
      </c>
    </row>
    <row r="7860" spans="1:23">
      <c r="A7860">
        <v>2019</v>
      </c>
      <c r="B7860">
        <v>52</v>
      </c>
      <c r="C7860" t="s">
        <v>16</v>
      </c>
      <c r="D7860" t="s">
        <v>42</v>
      </c>
      <c r="E7860" t="s">
        <v>19</v>
      </c>
      <c r="F7860" t="s">
        <v>40</v>
      </c>
      <c r="G7860" t="s">
        <v>20</v>
      </c>
      <c r="H7860" s="3">
        <v>31244.22</v>
      </c>
      <c r="I7860" t="s">
        <v>19</v>
      </c>
      <c r="J7860" t="s">
        <v>19</v>
      </c>
      <c r="K78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28.1436558587504</v>
      </c>
      <c r="L7860" s="6">
        <f>TablaDatos[[#This Row],[IMC_raw]]/1000000000000000</f>
        <v>28.1436558587504</v>
      </c>
      <c r="M7860" s="2">
        <v>2.81436558587504E+16</v>
      </c>
      <c r="N78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0" s="13">
        <f t="shared" si="122"/>
        <v>7859</v>
      </c>
      <c r="P7860" s="2" t="str">
        <f>IF(TablaDatos[[#This Row],[Diabetes]]=0,"No","Si")</f>
        <v>No</v>
      </c>
      <c r="Q7860">
        <v>0</v>
      </c>
      <c r="R7860">
        <f>TablaDatos[[#This Row],[Aux2]]/10000000000000</f>
        <v>2188.7727093298899</v>
      </c>
      <c r="S7860" s="1">
        <v>2.18877270932989E+16</v>
      </c>
      <c r="T7860" s="7">
        <f>TablaDatos[[#This Row],[Aux3]]/100000000000000</f>
        <v>216.68144736472601</v>
      </c>
      <c r="U7860" s="1">
        <v>2.16681447364726E+16</v>
      </c>
      <c r="V7860">
        <v>151.4</v>
      </c>
      <c r="W7860">
        <v>87.9</v>
      </c>
    </row>
    <row r="7861" spans="1:23">
      <c r="A7861">
        <v>2019</v>
      </c>
      <c r="B7861">
        <v>52</v>
      </c>
      <c r="C7861" t="s">
        <v>16</v>
      </c>
      <c r="D7861" t="s">
        <v>29</v>
      </c>
      <c r="E7861" t="s">
        <v>18</v>
      </c>
      <c r="F7861" t="s">
        <v>19</v>
      </c>
      <c r="G7861" t="s">
        <v>20</v>
      </c>
      <c r="H7861" s="3">
        <v>13671.35</v>
      </c>
      <c r="I7861" t="s">
        <v>19</v>
      </c>
      <c r="J7861" t="s">
        <v>22</v>
      </c>
      <c r="K78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28.137147291499399</v>
      </c>
      <c r="L7861" s="5">
        <f>TablaDatos[[#This Row],[IMC_raw]]/1000000000000000</f>
        <v>28.137147291499399</v>
      </c>
      <c r="M7861" s="2">
        <v>2.81371472914994E+16</v>
      </c>
      <c r="N78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1" s="13">
        <f t="shared" si="122"/>
        <v>7860</v>
      </c>
      <c r="P7861" s="2" t="str">
        <f>IF(TablaDatos[[#This Row],[Diabetes]]=0,"No","Si")</f>
        <v>No</v>
      </c>
      <c r="Q7861">
        <v>0</v>
      </c>
      <c r="R7861">
        <f>TablaDatos[[#This Row],[Aux2]]/10000000000000</f>
        <v>1853.12266938377</v>
      </c>
      <c r="S7861" s="1">
        <v>1.85312266938377E+16</v>
      </c>
      <c r="T7861" s="7">
        <f>TablaDatos[[#This Row],[Aux3]]/100000000000000</f>
        <v>216.38417059539401</v>
      </c>
      <c r="U7861" s="1">
        <v>2.16384170595394E+16</v>
      </c>
      <c r="V7861">
        <v>142.4</v>
      </c>
      <c r="W7861">
        <v>90.8</v>
      </c>
    </row>
    <row r="7862" spans="1:23">
      <c r="A7862">
        <v>2019</v>
      </c>
      <c r="B7862">
        <v>67</v>
      </c>
      <c r="C7862" t="s">
        <v>23</v>
      </c>
      <c r="D7862" t="s">
        <v>34</v>
      </c>
      <c r="E7862" t="s">
        <v>31</v>
      </c>
      <c r="F7862" t="s">
        <v>24</v>
      </c>
      <c r="G7862" t="s">
        <v>25</v>
      </c>
      <c r="H7862" s="3">
        <v>9922.93</v>
      </c>
      <c r="I7862" t="s">
        <v>21</v>
      </c>
      <c r="J7862" t="s">
        <v>22</v>
      </c>
      <c r="K78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28.134560969075299</v>
      </c>
      <c r="L7862" s="6">
        <f>TablaDatos[[#This Row],[IMC_raw]]/1000000000000000</f>
        <v>2.81345609690753</v>
      </c>
      <c r="M7862" s="2">
        <v>2813456096907530</v>
      </c>
      <c r="N78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2" s="13">
        <f t="shared" si="122"/>
        <v>7861</v>
      </c>
      <c r="P7862" s="2" t="str">
        <f>IF(TablaDatos[[#This Row],[Diabetes]]=0,"No","Si")</f>
        <v>No</v>
      </c>
      <c r="Q7862">
        <v>0</v>
      </c>
      <c r="R7862">
        <f>TablaDatos[[#This Row],[Aux2]]/10000000000000</f>
        <v>229.79370188291</v>
      </c>
      <c r="S7862" s="1">
        <v>2297937018829100</v>
      </c>
      <c r="T7862" s="7">
        <f>TablaDatos[[#This Row],[Aux3]]/100000000000000</f>
        <v>227.87247382402799</v>
      </c>
      <c r="U7862" s="1">
        <v>2.27872473824028E+16</v>
      </c>
      <c r="V7862">
        <v>166.1</v>
      </c>
      <c r="W7862">
        <v>96.6</v>
      </c>
    </row>
    <row r="7863" spans="1:23">
      <c r="A7863">
        <v>2019</v>
      </c>
      <c r="B7863">
        <v>39</v>
      </c>
      <c r="C7863" t="s">
        <v>16</v>
      </c>
      <c r="D7863" t="s">
        <v>30</v>
      </c>
      <c r="E7863" t="s">
        <v>18</v>
      </c>
      <c r="F7863" t="s">
        <v>19</v>
      </c>
      <c r="G7863" t="s">
        <v>39</v>
      </c>
      <c r="H7863" s="3">
        <v>14823.64</v>
      </c>
      <c r="I7863" t="s">
        <v>21</v>
      </c>
      <c r="J7863" t="s">
        <v>18</v>
      </c>
      <c r="K78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28.128927839614601</v>
      </c>
      <c r="L7863" s="6">
        <f>TablaDatos[[#This Row],[IMC_raw]]/1000000000000000</f>
        <v>28.128927839614601</v>
      </c>
      <c r="M7863" s="2">
        <v>2.81289278396146E+16</v>
      </c>
      <c r="N78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3" s="13">
        <f t="shared" si="122"/>
        <v>7862</v>
      </c>
      <c r="P7863" s="2" t="str">
        <f>IF(TablaDatos[[#This Row],[Diabetes]]=0,"No","Si")</f>
        <v>No</v>
      </c>
      <c r="Q7863">
        <v>0</v>
      </c>
      <c r="R7863">
        <f>TablaDatos[[#This Row],[Aux2]]/10000000000000</f>
        <v>2118.7891053481599</v>
      </c>
      <c r="S7863" s="1">
        <v>2.11878910534816E+16</v>
      </c>
      <c r="T7863" s="7">
        <f>TablaDatos[[#This Row],[Aux3]]/100000000000000</f>
        <v>214.17324470405001</v>
      </c>
      <c r="U7863" s="1">
        <v>2.1417324470405E+16</v>
      </c>
      <c r="V7863">
        <v>132.5</v>
      </c>
      <c r="W7863">
        <v>84.1</v>
      </c>
    </row>
    <row r="7864" spans="1:23">
      <c r="A7864">
        <v>2019</v>
      </c>
      <c r="B7864">
        <v>53</v>
      </c>
      <c r="C7864" t="s">
        <v>23</v>
      </c>
      <c r="D7864" t="s">
        <v>30</v>
      </c>
      <c r="E7864" t="s">
        <v>18</v>
      </c>
      <c r="F7864" t="s">
        <v>24</v>
      </c>
      <c r="G7864" t="s">
        <v>20</v>
      </c>
      <c r="H7864" s="3">
        <v>24077.18</v>
      </c>
      <c r="I7864" t="s">
        <v>21</v>
      </c>
      <c r="J7864" t="s">
        <v>18</v>
      </c>
      <c r="K78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28.1164124854627</v>
      </c>
      <c r="L7864" s="5">
        <f>TablaDatos[[#This Row],[IMC_raw]]/1000000000000000</f>
        <v>28.1164124854627</v>
      </c>
      <c r="M7864" s="2">
        <v>2.81164124854627E+16</v>
      </c>
      <c r="N78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4" s="13">
        <f t="shared" si="122"/>
        <v>7863</v>
      </c>
      <c r="P7864" s="2" t="str">
        <f>IF(TablaDatos[[#This Row],[Diabetes]]=0,"No","Si")</f>
        <v>No</v>
      </c>
      <c r="Q7864">
        <v>0</v>
      </c>
      <c r="R7864">
        <f>TablaDatos[[#This Row],[Aux2]]/10000000000000</f>
        <v>2164.0016604201201</v>
      </c>
      <c r="S7864" s="1">
        <v>2.16400166042012E+16</v>
      </c>
      <c r="T7864" s="7">
        <f>TablaDatos[[#This Row],[Aux3]]/100000000000000</f>
        <v>24.488093036564401</v>
      </c>
      <c r="U7864" s="1">
        <v>2448809303656440</v>
      </c>
      <c r="V7864">
        <v>144</v>
      </c>
      <c r="W7864">
        <v>91.9</v>
      </c>
    </row>
    <row r="7865" spans="1:23">
      <c r="A7865">
        <v>2019</v>
      </c>
      <c r="B7865">
        <v>55</v>
      </c>
      <c r="C7865" t="s">
        <v>16</v>
      </c>
      <c r="D7865" t="s">
        <v>32</v>
      </c>
      <c r="E7865" t="s">
        <v>31</v>
      </c>
      <c r="F7865" t="s">
        <v>24</v>
      </c>
      <c r="G7865" t="s">
        <v>28</v>
      </c>
      <c r="H7865" s="3">
        <v>13889.17</v>
      </c>
      <c r="I7865" t="s">
        <v>21</v>
      </c>
      <c r="J7865" t="s">
        <v>19</v>
      </c>
      <c r="K78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28.110863992176998</v>
      </c>
      <c r="L7865" s="5">
        <f>TablaDatos[[#This Row],[IMC_raw]]/1000000000000000</f>
        <v>28.110863992176998</v>
      </c>
      <c r="M7865" s="2">
        <v>2.8110863992177E+16</v>
      </c>
      <c r="N78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5" s="13">
        <f t="shared" si="122"/>
        <v>7864</v>
      </c>
      <c r="P7865" s="2" t="str">
        <f>IF(TablaDatos[[#This Row],[Diabetes]]=0,"No","Si")</f>
        <v>Si</v>
      </c>
      <c r="Q7865">
        <v>1</v>
      </c>
      <c r="R7865">
        <f>TablaDatos[[#This Row],[Aux2]]/10000000000000</f>
        <v>2188.7084438136899</v>
      </c>
      <c r="S7865" s="1">
        <v>2.18870844381369E+16</v>
      </c>
      <c r="T7865" s="7">
        <f>TablaDatos[[#This Row],[Aux3]]/100000000000000</f>
        <v>25.429741119601399</v>
      </c>
      <c r="U7865" s="1">
        <v>2542974111960140</v>
      </c>
      <c r="V7865">
        <v>165.3</v>
      </c>
      <c r="W7865">
        <v>101.5</v>
      </c>
    </row>
    <row r="7866" spans="1:23">
      <c r="A7866">
        <v>2019</v>
      </c>
      <c r="B7866">
        <v>64</v>
      </c>
      <c r="C7866" t="s">
        <v>16</v>
      </c>
      <c r="D7866" t="s">
        <v>30</v>
      </c>
      <c r="E7866" t="s">
        <v>18</v>
      </c>
      <c r="F7866" t="s">
        <v>19</v>
      </c>
      <c r="G7866" t="s">
        <v>28</v>
      </c>
      <c r="H7866" s="3">
        <v>28202.39</v>
      </c>
      <c r="I7866" t="s">
        <v>19</v>
      </c>
      <c r="J7866" t="s">
        <v>22</v>
      </c>
      <c r="K78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28.095368890998401</v>
      </c>
      <c r="L7866" s="6">
        <f>TablaDatos[[#This Row],[IMC_raw]]/1000000000000000</f>
        <v>2.80953688909984</v>
      </c>
      <c r="M7866" s="2">
        <v>2809536889099840</v>
      </c>
      <c r="N78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6" s="13">
        <f t="shared" si="122"/>
        <v>7865</v>
      </c>
      <c r="P7866" s="2" t="str">
        <f>IF(TablaDatos[[#This Row],[Diabetes]]=0,"No","Si")</f>
        <v>No</v>
      </c>
      <c r="Q7866">
        <v>0</v>
      </c>
      <c r="R7866">
        <f>TablaDatos[[#This Row],[Aux2]]/10000000000000</f>
        <v>201.74602370740899</v>
      </c>
      <c r="S7866" s="1">
        <v>2017460237074090</v>
      </c>
      <c r="T7866" s="7">
        <f>TablaDatos[[#This Row],[Aux3]]/100000000000000</f>
        <v>206.29652610670701</v>
      </c>
      <c r="U7866" s="1">
        <v>2.06296526106707E+16</v>
      </c>
      <c r="V7866">
        <v>148.4</v>
      </c>
      <c r="W7866">
        <v>93</v>
      </c>
    </row>
    <row r="7867" spans="1:23">
      <c r="A7867">
        <v>2019</v>
      </c>
      <c r="B7867">
        <v>56</v>
      </c>
      <c r="C7867" t="s">
        <v>16</v>
      </c>
      <c r="D7867" t="s">
        <v>38</v>
      </c>
      <c r="E7867" t="s">
        <v>18</v>
      </c>
      <c r="F7867" t="s">
        <v>19</v>
      </c>
      <c r="G7867" t="s">
        <v>28</v>
      </c>
      <c r="H7867" s="3">
        <v>17863.72</v>
      </c>
      <c r="I7867" t="s">
        <v>21</v>
      </c>
      <c r="J7867" t="s">
        <v>18</v>
      </c>
      <c r="K78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28.090058065613899</v>
      </c>
      <c r="L7867" s="5">
        <f>TablaDatos[[#This Row],[IMC_raw]]/1000000000000000</f>
        <v>28.090058065613899</v>
      </c>
      <c r="M7867" s="2">
        <v>2.80900580656139E+16</v>
      </c>
      <c r="N78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7" s="13">
        <f t="shared" si="122"/>
        <v>7866</v>
      </c>
      <c r="P7867" s="2" t="str">
        <f>IF(TablaDatos[[#This Row],[Diabetes]]=0,"No","Si")</f>
        <v>No</v>
      </c>
      <c r="Q7867">
        <v>0</v>
      </c>
      <c r="R7867">
        <f>TablaDatos[[#This Row],[Aux2]]/10000000000000</f>
        <v>2189.3770219031298</v>
      </c>
      <c r="S7867" s="1">
        <v>2.18937702190313E+16</v>
      </c>
      <c r="T7867" s="7">
        <f>TablaDatos[[#This Row],[Aux3]]/100000000000000</f>
        <v>231.382694285155</v>
      </c>
      <c r="U7867" s="1">
        <v>2.31382694285155E+16</v>
      </c>
      <c r="V7867">
        <v>166.1</v>
      </c>
      <c r="W7867">
        <v>99.4</v>
      </c>
    </row>
    <row r="7868" spans="1:23">
      <c r="A7868">
        <v>2019</v>
      </c>
      <c r="B7868">
        <v>56</v>
      </c>
      <c r="C7868" t="s">
        <v>16</v>
      </c>
      <c r="D7868" t="s">
        <v>73</v>
      </c>
      <c r="E7868" t="s">
        <v>21</v>
      </c>
      <c r="F7868" t="s">
        <v>35</v>
      </c>
      <c r="G7868" t="s">
        <v>28</v>
      </c>
      <c r="H7868" s="3">
        <v>22089.8</v>
      </c>
      <c r="I7868" t="s">
        <v>19</v>
      </c>
      <c r="J7868" t="s">
        <v>22</v>
      </c>
      <c r="K78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28.076446458932001</v>
      </c>
      <c r="L7868" s="5">
        <f>TablaDatos[[#This Row],[IMC_raw]]/1000000000000000</f>
        <v>28.076446458932001</v>
      </c>
      <c r="M7868" s="2">
        <v>2.8076446458932E+16</v>
      </c>
      <c r="N78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8" s="13">
        <f t="shared" si="122"/>
        <v>7867</v>
      </c>
      <c r="P7868" s="2" t="str">
        <f>IF(TablaDatos[[#This Row],[Diabetes]]=0,"No","Si")</f>
        <v>No</v>
      </c>
      <c r="Q7868">
        <v>0</v>
      </c>
      <c r="R7868">
        <f>TablaDatos[[#This Row],[Aux2]]/10000000000000</f>
        <v>174.604382341194</v>
      </c>
      <c r="S7868" s="1">
        <v>1746043823411940</v>
      </c>
      <c r="T7868" s="7">
        <f>TablaDatos[[#This Row],[Aux3]]/100000000000000</f>
        <v>235.58843052364699</v>
      </c>
      <c r="U7868" s="1">
        <v>2.35588430523647E+16</v>
      </c>
      <c r="V7868">
        <v>150.80000000000001</v>
      </c>
      <c r="W7868">
        <v>94.1</v>
      </c>
    </row>
    <row r="7869" spans="1:23">
      <c r="A7869">
        <v>2019</v>
      </c>
      <c r="B7869">
        <v>46</v>
      </c>
      <c r="C7869" t="s">
        <v>16</v>
      </c>
      <c r="D7869" t="s">
        <v>36</v>
      </c>
      <c r="E7869" t="s">
        <v>19</v>
      </c>
      <c r="F7869" t="s">
        <v>19</v>
      </c>
      <c r="G7869" t="s">
        <v>20</v>
      </c>
      <c r="H7869" s="3">
        <v>30997.64</v>
      </c>
      <c r="I7869" t="s">
        <v>21</v>
      </c>
      <c r="J7869" t="s">
        <v>21</v>
      </c>
      <c r="K78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28.047864138974301</v>
      </c>
      <c r="L7869" s="5">
        <f>TablaDatos[[#This Row],[IMC_raw]]/1000000000000000</f>
        <v>2.8047864138974301</v>
      </c>
      <c r="M7869" s="2">
        <v>2804786413897430</v>
      </c>
      <c r="N78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69" s="13">
        <f t="shared" si="122"/>
        <v>7868</v>
      </c>
      <c r="P7869" s="2" t="str">
        <f>IF(TablaDatos[[#This Row],[Diabetes]]=0,"No","Si")</f>
        <v>No</v>
      </c>
      <c r="Q7869">
        <v>0</v>
      </c>
      <c r="R7869">
        <f>TablaDatos[[#This Row],[Aux2]]/10000000000000</f>
        <v>2101.4081985572798</v>
      </c>
      <c r="S7869" s="1">
        <v>2.10140819855728E+16</v>
      </c>
      <c r="T7869" s="7">
        <f>TablaDatos[[#This Row],[Aux3]]/100000000000000</f>
        <v>243.13733722024901</v>
      </c>
      <c r="U7869" s="1">
        <v>2.43137337220249E+16</v>
      </c>
      <c r="V7869">
        <v>155</v>
      </c>
      <c r="W7869">
        <v>91.4</v>
      </c>
    </row>
    <row r="7870" spans="1:23">
      <c r="A7870">
        <v>2019</v>
      </c>
      <c r="B7870">
        <v>47</v>
      </c>
      <c r="C7870" t="s">
        <v>16</v>
      </c>
      <c r="D7870" t="s">
        <v>72</v>
      </c>
      <c r="E7870" t="s">
        <v>18</v>
      </c>
      <c r="F7870" t="s">
        <v>40</v>
      </c>
      <c r="G7870" t="s">
        <v>20</v>
      </c>
      <c r="H7870" s="3">
        <v>34865.82</v>
      </c>
      <c r="I7870" t="s">
        <v>19</v>
      </c>
      <c r="J7870" t="s">
        <v>19</v>
      </c>
      <c r="K78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28.042906195811799</v>
      </c>
      <c r="L7870" s="5">
        <f>TablaDatos[[#This Row],[IMC_raw]]/1000000000000000</f>
        <v>28.042906195811799</v>
      </c>
      <c r="M7870" s="2">
        <v>2.80429061958118E+16</v>
      </c>
      <c r="N78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0" s="13">
        <f t="shared" si="122"/>
        <v>7869</v>
      </c>
      <c r="P7870" s="2" t="str">
        <f>IF(TablaDatos[[#This Row],[Diabetes]]=0,"No","Si")</f>
        <v>No</v>
      </c>
      <c r="Q7870">
        <v>0</v>
      </c>
      <c r="R7870">
        <f>TablaDatos[[#This Row],[Aux2]]/10000000000000</f>
        <v>1923.45727546692</v>
      </c>
      <c r="S7870" s="1">
        <v>1.92345727546692E+16</v>
      </c>
      <c r="T7870" s="7">
        <f>TablaDatos[[#This Row],[Aux3]]/100000000000000</f>
        <v>227.76783787790501</v>
      </c>
      <c r="U7870" s="1">
        <v>2.27767837877905E+16</v>
      </c>
      <c r="V7870">
        <v>138.30000000000001</v>
      </c>
      <c r="W7870">
        <v>92</v>
      </c>
    </row>
    <row r="7871" spans="1:23">
      <c r="A7871">
        <v>2019</v>
      </c>
      <c r="B7871">
        <v>52</v>
      </c>
      <c r="C7871" t="s">
        <v>23</v>
      </c>
      <c r="D7871" t="s">
        <v>73</v>
      </c>
      <c r="E7871" t="s">
        <v>18</v>
      </c>
      <c r="F7871" t="s">
        <v>35</v>
      </c>
      <c r="G7871" t="s">
        <v>20</v>
      </c>
      <c r="H7871" s="3">
        <v>35015.19</v>
      </c>
      <c r="I7871" t="s">
        <v>19</v>
      </c>
      <c r="J7871" t="s">
        <v>18</v>
      </c>
      <c r="K78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28.042074095596501</v>
      </c>
      <c r="L7871" s="6">
        <f>TablaDatos[[#This Row],[IMC_raw]]/1000000000000000</f>
        <v>28.042074095596501</v>
      </c>
      <c r="M7871" s="2">
        <v>2.80420740955965E+16</v>
      </c>
      <c r="N78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1" s="13">
        <f t="shared" si="122"/>
        <v>7870</v>
      </c>
      <c r="P7871" s="2" t="str">
        <f>IF(TablaDatos[[#This Row],[Diabetes]]=0,"No","Si")</f>
        <v>No</v>
      </c>
      <c r="Q7871">
        <v>0</v>
      </c>
      <c r="R7871">
        <f>TablaDatos[[#This Row],[Aux2]]/10000000000000</f>
        <v>1894.2209258437999</v>
      </c>
      <c r="S7871" s="1">
        <v>1.8942209258438E+16</v>
      </c>
      <c r="T7871" s="7">
        <f>TablaDatos[[#This Row],[Aux3]]/100000000000000</f>
        <v>191.70449083602199</v>
      </c>
      <c r="U7871" s="1">
        <v>1.91704490836022E+16</v>
      </c>
      <c r="V7871">
        <v>142.5</v>
      </c>
      <c r="W7871">
        <v>91.1</v>
      </c>
    </row>
    <row r="7872" spans="1:23">
      <c r="A7872">
        <v>2019</v>
      </c>
      <c r="B7872">
        <v>59</v>
      </c>
      <c r="C7872" t="s">
        <v>23</v>
      </c>
      <c r="D7872" t="s">
        <v>34</v>
      </c>
      <c r="E7872" t="s">
        <v>18</v>
      </c>
      <c r="F7872" t="s">
        <v>35</v>
      </c>
      <c r="G7872" t="s">
        <v>28</v>
      </c>
      <c r="H7872" s="3">
        <v>33991.72</v>
      </c>
      <c r="I7872" t="s">
        <v>19</v>
      </c>
      <c r="J7872" t="s">
        <v>22</v>
      </c>
      <c r="K78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28.0213861823085</v>
      </c>
      <c r="L7872" s="6">
        <f>TablaDatos[[#This Row],[IMC_raw]]/1000000000000000</f>
        <v>28.0213861823085</v>
      </c>
      <c r="M7872" s="2">
        <v>2.80213861823085E+16</v>
      </c>
      <c r="N78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2" s="13">
        <f t="shared" si="122"/>
        <v>7871</v>
      </c>
      <c r="P7872" s="2" t="str">
        <f>IF(TablaDatos[[#This Row],[Diabetes]]=0,"No","Si")</f>
        <v>No</v>
      </c>
      <c r="Q7872">
        <v>0</v>
      </c>
      <c r="R7872">
        <f>TablaDatos[[#This Row],[Aux2]]/10000000000000</f>
        <v>2127.8138693917799</v>
      </c>
      <c r="S7872" s="1">
        <v>2.12781386939178E+16</v>
      </c>
      <c r="T7872" s="7">
        <f>TablaDatos[[#This Row],[Aux3]]/100000000000000</f>
        <v>237.890018142304</v>
      </c>
      <c r="U7872" s="1">
        <v>2.37890018142304E+16</v>
      </c>
      <c r="V7872">
        <v>148.19999999999999</v>
      </c>
      <c r="W7872">
        <v>92.6</v>
      </c>
    </row>
    <row r="7873" spans="1:23">
      <c r="A7873">
        <v>2019</v>
      </c>
      <c r="B7873">
        <v>65</v>
      </c>
      <c r="C7873" t="s">
        <v>16</v>
      </c>
      <c r="D7873" t="s">
        <v>17</v>
      </c>
      <c r="E7873" t="s">
        <v>21</v>
      </c>
      <c r="F7873" t="s">
        <v>19</v>
      </c>
      <c r="G7873" t="s">
        <v>25</v>
      </c>
      <c r="H7873" s="3">
        <v>26812.92</v>
      </c>
      <c r="I7873" t="s">
        <v>21</v>
      </c>
      <c r="J7873" t="s">
        <v>21</v>
      </c>
      <c r="K78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28.014521690481899</v>
      </c>
      <c r="L7873" s="5">
        <f>TablaDatos[[#This Row],[IMC_raw]]/1000000000000000</f>
        <v>28.014521690481899</v>
      </c>
      <c r="M7873" s="2">
        <v>2.80145216904819E+16</v>
      </c>
      <c r="N78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3" s="13">
        <f t="shared" si="122"/>
        <v>7872</v>
      </c>
      <c r="P7873" s="2" t="str">
        <f>IF(TablaDatos[[#This Row],[Diabetes]]=0,"No","Si")</f>
        <v>No</v>
      </c>
      <c r="Q7873">
        <v>0</v>
      </c>
      <c r="R7873">
        <f>TablaDatos[[#This Row],[Aux2]]/10000000000000</f>
        <v>2206.2711454899099</v>
      </c>
      <c r="S7873" s="1">
        <v>2.20627114548991E+16</v>
      </c>
      <c r="T7873" s="7">
        <f>TablaDatos[[#This Row],[Aux3]]/100000000000000</f>
        <v>257.77244162724099</v>
      </c>
      <c r="U7873" s="1">
        <v>2.57772441627241E+16</v>
      </c>
      <c r="V7873">
        <v>163.5</v>
      </c>
      <c r="W7873">
        <v>100</v>
      </c>
    </row>
    <row r="7874" spans="1:23">
      <c r="A7874">
        <v>2019</v>
      </c>
      <c r="B7874">
        <v>53</v>
      </c>
      <c r="C7874" t="s">
        <v>16</v>
      </c>
      <c r="D7874" t="s">
        <v>17</v>
      </c>
      <c r="E7874" t="s">
        <v>18</v>
      </c>
      <c r="F7874" t="s">
        <v>24</v>
      </c>
      <c r="G7874" t="s">
        <v>20</v>
      </c>
      <c r="H7874" s="3">
        <v>18974.21</v>
      </c>
      <c r="I7874" t="s">
        <v>21</v>
      </c>
      <c r="J7874" t="s">
        <v>18</v>
      </c>
      <c r="K78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28.012145250364998</v>
      </c>
      <c r="L7874" s="5">
        <f>TablaDatos[[#This Row],[IMC_raw]]/1000000000000000</f>
        <v>28.012145250364998</v>
      </c>
      <c r="M7874" s="2">
        <v>2.8012145250365E+16</v>
      </c>
      <c r="N78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4" s="13">
        <f t="shared" ref="O7874:O7937" si="123">O7873+1</f>
        <v>7873</v>
      </c>
      <c r="P7874" s="2" t="str">
        <f>IF(TablaDatos[[#This Row],[Diabetes]]=0,"No","Si")</f>
        <v>No</v>
      </c>
      <c r="Q7874">
        <v>0</v>
      </c>
      <c r="R7874">
        <f>TablaDatos[[#This Row],[Aux2]]/10000000000000</f>
        <v>2145.7936959692502</v>
      </c>
      <c r="S7874" s="1">
        <v>2.14579369596925E+16</v>
      </c>
      <c r="T7874" s="7">
        <f>TablaDatos[[#This Row],[Aux3]]/100000000000000</f>
        <v>215.766472612782</v>
      </c>
      <c r="U7874" s="1">
        <v>2.15766472612782E+16</v>
      </c>
      <c r="V7874">
        <v>150.69999999999999</v>
      </c>
      <c r="W7874">
        <v>93.7</v>
      </c>
    </row>
    <row r="7875" spans="1:23">
      <c r="A7875">
        <v>2019</v>
      </c>
      <c r="B7875">
        <v>63</v>
      </c>
      <c r="C7875" t="s">
        <v>23</v>
      </c>
      <c r="D7875" t="s">
        <v>42</v>
      </c>
      <c r="E7875" t="s">
        <v>21</v>
      </c>
      <c r="F7875" t="s">
        <v>24</v>
      </c>
      <c r="G7875" t="s">
        <v>28</v>
      </c>
      <c r="H7875" s="3">
        <v>17095.34</v>
      </c>
      <c r="I7875" t="s">
        <v>21</v>
      </c>
      <c r="J7875" t="s">
        <v>18</v>
      </c>
      <c r="K78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28.0060974673823</v>
      </c>
      <c r="L7875" s="5">
        <f>TablaDatos[[#This Row],[IMC_raw]]/1000000000000000</f>
        <v>28.0060974673823</v>
      </c>
      <c r="M7875" s="2">
        <v>2.80060974673823E+16</v>
      </c>
      <c r="N78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5" s="13">
        <f t="shared" si="123"/>
        <v>7874</v>
      </c>
      <c r="P7875" s="2" t="str">
        <f>IF(TablaDatos[[#This Row],[Diabetes]]=0,"No","Si")</f>
        <v>Si</v>
      </c>
      <c r="Q7875">
        <v>1</v>
      </c>
      <c r="R7875">
        <f>TablaDatos[[#This Row],[Aux2]]/10000000000000</f>
        <v>2379.35121216588</v>
      </c>
      <c r="S7875" s="1">
        <v>2.37935121216588E+16</v>
      </c>
      <c r="T7875" s="7">
        <f>TablaDatos[[#This Row],[Aux3]]/100000000000000</f>
        <v>254.379100182331</v>
      </c>
      <c r="U7875" s="1">
        <v>2.54379100182331E+16</v>
      </c>
      <c r="V7875">
        <v>157.5</v>
      </c>
      <c r="W7875">
        <v>100.3</v>
      </c>
    </row>
    <row r="7876" spans="1:23">
      <c r="A7876">
        <v>2019</v>
      </c>
      <c r="B7876">
        <v>55</v>
      </c>
      <c r="C7876" t="s">
        <v>23</v>
      </c>
      <c r="D7876" t="s">
        <v>26</v>
      </c>
      <c r="E7876" t="s">
        <v>18</v>
      </c>
      <c r="F7876" t="s">
        <v>19</v>
      </c>
      <c r="G7876" t="s">
        <v>28</v>
      </c>
      <c r="H7876" s="3">
        <v>20583.099999999999</v>
      </c>
      <c r="I7876" t="s">
        <v>19</v>
      </c>
      <c r="J7876" t="s">
        <v>22</v>
      </c>
      <c r="K78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27.988778604090601</v>
      </c>
      <c r="L7876" s="5">
        <f>TablaDatos[[#This Row],[IMC_raw]]/1000000000000000</f>
        <v>27.988778604090601</v>
      </c>
      <c r="M7876" s="2">
        <v>2.79887786040906E+16</v>
      </c>
      <c r="N78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6" s="13">
        <f t="shared" si="123"/>
        <v>7875</v>
      </c>
      <c r="P7876" s="2" t="str">
        <f>IF(TablaDatos[[#This Row],[Diabetes]]=0,"No","Si")</f>
        <v>No</v>
      </c>
      <c r="Q7876">
        <v>0</v>
      </c>
      <c r="R7876">
        <f>TablaDatos[[#This Row],[Aux2]]/10000000000000</f>
        <v>1877.6776645354601</v>
      </c>
      <c r="S7876" s="1">
        <v>1.87767766453546E+16</v>
      </c>
      <c r="T7876" s="7">
        <f>TablaDatos[[#This Row],[Aux3]]/100000000000000</f>
        <v>23.9654265553085</v>
      </c>
      <c r="U7876" s="1">
        <v>2396542655530850</v>
      </c>
      <c r="V7876">
        <v>147.5</v>
      </c>
      <c r="W7876">
        <v>91.7</v>
      </c>
    </row>
    <row r="7877" spans="1:23">
      <c r="A7877">
        <v>2019</v>
      </c>
      <c r="B7877">
        <v>60</v>
      </c>
      <c r="C7877" t="s">
        <v>16</v>
      </c>
      <c r="D7877" t="s">
        <v>17</v>
      </c>
      <c r="E7877" t="s">
        <v>21</v>
      </c>
      <c r="F7877" t="s">
        <v>40</v>
      </c>
      <c r="G7877" t="s">
        <v>28</v>
      </c>
      <c r="H7877" s="3">
        <v>23994.73</v>
      </c>
      <c r="I7877" t="s">
        <v>19</v>
      </c>
      <c r="J7877" t="s">
        <v>18</v>
      </c>
      <c r="K78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27.984106271450599</v>
      </c>
      <c r="L7877" s="6">
        <f>TablaDatos[[#This Row],[IMC_raw]]/1000000000000000</f>
        <v>27.984106271450599</v>
      </c>
      <c r="M7877" s="2">
        <v>2.79841062714506E+16</v>
      </c>
      <c r="N78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7" s="13">
        <f t="shared" si="123"/>
        <v>7876</v>
      </c>
      <c r="P7877" s="2" t="str">
        <f>IF(TablaDatos[[#This Row],[Diabetes]]=0,"No","Si")</f>
        <v>No</v>
      </c>
      <c r="Q7877">
        <v>0</v>
      </c>
      <c r="R7877">
        <f>TablaDatos[[#This Row],[Aux2]]/10000000000000</f>
        <v>1930.5267730799501</v>
      </c>
      <c r="S7877" s="1">
        <v>1.93052677307995E+16</v>
      </c>
      <c r="T7877" s="7">
        <f>TablaDatos[[#This Row],[Aux3]]/100000000000000</f>
        <v>19.472169140784501</v>
      </c>
      <c r="U7877" s="1">
        <v>1947216914078450</v>
      </c>
      <c r="V7877">
        <v>151.19999999999999</v>
      </c>
      <c r="W7877">
        <v>93.6</v>
      </c>
    </row>
    <row r="7878" spans="1:23">
      <c r="A7878">
        <v>2019</v>
      </c>
      <c r="B7878">
        <v>56</v>
      </c>
      <c r="C7878" t="s">
        <v>23</v>
      </c>
      <c r="D7878" t="s">
        <v>71</v>
      </c>
      <c r="E7878" t="s">
        <v>21</v>
      </c>
      <c r="F7878" t="s">
        <v>24</v>
      </c>
      <c r="G7878" t="s">
        <v>28</v>
      </c>
      <c r="H7878" s="3">
        <v>14958.53</v>
      </c>
      <c r="I7878" t="s">
        <v>21</v>
      </c>
      <c r="J7878" t="s">
        <v>18</v>
      </c>
      <c r="K787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27.960917540782702</v>
      </c>
      <c r="L7878" s="5">
        <f>TablaDatos[[#This Row],[IMC_raw]]/1000000000000000</f>
        <v>2.7960917540782702</v>
      </c>
      <c r="M7878" s="2">
        <v>2796091754078270</v>
      </c>
      <c r="N787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8" s="13">
        <f t="shared" si="123"/>
        <v>7877</v>
      </c>
      <c r="P7878" s="2" t="str">
        <f>IF(TablaDatos[[#This Row],[Diabetes]]=0,"No","Si")</f>
        <v>Si</v>
      </c>
      <c r="Q7878">
        <v>1</v>
      </c>
      <c r="R7878">
        <f>TablaDatos[[#This Row],[Aux2]]/10000000000000</f>
        <v>213.081851899604</v>
      </c>
      <c r="S7878" s="1">
        <v>2130818518996040</v>
      </c>
      <c r="T7878" s="7">
        <f>TablaDatos[[#This Row],[Aux3]]/100000000000000</f>
        <v>265.52249755070898</v>
      </c>
      <c r="U7878" s="1">
        <v>2.65522497550709E+16</v>
      </c>
      <c r="V7878">
        <v>164.7</v>
      </c>
      <c r="W7878">
        <v>99</v>
      </c>
    </row>
    <row r="7879" spans="1:23">
      <c r="A7879">
        <v>2019</v>
      </c>
      <c r="B7879">
        <v>66</v>
      </c>
      <c r="C7879" t="s">
        <v>16</v>
      </c>
      <c r="D7879" t="s">
        <v>74</v>
      </c>
      <c r="E7879" t="s">
        <v>19</v>
      </c>
      <c r="F7879" t="s">
        <v>24</v>
      </c>
      <c r="G7879" t="s">
        <v>25</v>
      </c>
      <c r="H7879" s="3">
        <v>21010.32</v>
      </c>
      <c r="I7879" t="s">
        <v>19</v>
      </c>
      <c r="J7879" t="s">
        <v>22</v>
      </c>
      <c r="K787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27.948072003395499</v>
      </c>
      <c r="L7879" s="5">
        <f>TablaDatos[[#This Row],[IMC_raw]]/1000000000000000</f>
        <v>27.948072003395499</v>
      </c>
      <c r="M7879" s="2">
        <v>2.79480720033955E+16</v>
      </c>
      <c r="N787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79" s="13">
        <f t="shared" si="123"/>
        <v>7878</v>
      </c>
      <c r="P7879" s="2" t="str">
        <f>IF(TablaDatos[[#This Row],[Diabetes]]=0,"No","Si")</f>
        <v>No</v>
      </c>
      <c r="Q7879">
        <v>0</v>
      </c>
      <c r="R7879">
        <f>TablaDatos[[#This Row],[Aux2]]/10000000000000</f>
        <v>196.81963304292699</v>
      </c>
      <c r="S7879" s="1">
        <v>1968196330429270</v>
      </c>
      <c r="T7879" s="7">
        <f>TablaDatos[[#This Row],[Aux3]]/100000000000000</f>
        <v>23.7279690959821</v>
      </c>
      <c r="U7879" s="1">
        <v>2372796909598210</v>
      </c>
      <c r="V7879">
        <v>148.30000000000001</v>
      </c>
      <c r="W7879">
        <v>94.3</v>
      </c>
    </row>
    <row r="7880" spans="1:23">
      <c r="A7880">
        <v>2019</v>
      </c>
      <c r="B7880">
        <v>60</v>
      </c>
      <c r="C7880" t="s">
        <v>16</v>
      </c>
      <c r="D7880" t="s">
        <v>29</v>
      </c>
      <c r="E7880" t="s">
        <v>18</v>
      </c>
      <c r="F7880" t="s">
        <v>40</v>
      </c>
      <c r="G7880" t="s">
        <v>28</v>
      </c>
      <c r="H7880" s="3">
        <v>25209.07</v>
      </c>
      <c r="I7880" t="s">
        <v>19</v>
      </c>
      <c r="J7880" t="s">
        <v>18</v>
      </c>
      <c r="K788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27.926130476981498</v>
      </c>
      <c r="L7880" s="5">
        <f>TablaDatos[[#This Row],[IMC_raw]]/1000000000000000</f>
        <v>27.926130476981498</v>
      </c>
      <c r="M7880" s="2">
        <v>2.79261304769815E+16</v>
      </c>
      <c r="N788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0" s="13">
        <f t="shared" si="123"/>
        <v>7879</v>
      </c>
      <c r="P7880" s="2" t="str">
        <f>IF(TablaDatos[[#This Row],[Diabetes]]=0,"No","Si")</f>
        <v>No</v>
      </c>
      <c r="Q7880">
        <v>0</v>
      </c>
      <c r="R7880">
        <f>TablaDatos[[#This Row],[Aux2]]/10000000000000</f>
        <v>2022.89104006098</v>
      </c>
      <c r="S7880" s="1">
        <v>2.02289104006098E+16</v>
      </c>
      <c r="T7880" s="7">
        <f>TablaDatos[[#This Row],[Aux3]]/100000000000000</f>
        <v>239.82092131135599</v>
      </c>
      <c r="U7880" s="1">
        <v>2.39820921311356E+16</v>
      </c>
      <c r="V7880">
        <v>152.69999999999999</v>
      </c>
      <c r="W7880">
        <v>91.5</v>
      </c>
    </row>
    <row r="7881" spans="1:23">
      <c r="A7881">
        <v>2019</v>
      </c>
      <c r="B7881">
        <v>53</v>
      </c>
      <c r="C7881" t="s">
        <v>16</v>
      </c>
      <c r="D7881" t="s">
        <v>17</v>
      </c>
      <c r="E7881" t="s">
        <v>18</v>
      </c>
      <c r="F7881" t="s">
        <v>35</v>
      </c>
      <c r="G7881" t="s">
        <v>20</v>
      </c>
      <c r="H7881" s="3">
        <v>45411.31</v>
      </c>
      <c r="I7881" t="s">
        <v>19</v>
      </c>
      <c r="J7881" t="s">
        <v>19</v>
      </c>
      <c r="K788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27.8973829665733</v>
      </c>
      <c r="L7881" s="5">
        <f>TablaDatos[[#This Row],[IMC_raw]]/1000000000000000</f>
        <v>27.8973829665733</v>
      </c>
      <c r="M7881" s="2">
        <v>2.78973829665733E+16</v>
      </c>
      <c r="N788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1" s="13">
        <f t="shared" si="123"/>
        <v>7880</v>
      </c>
      <c r="P7881" s="2" t="str">
        <f>IF(TablaDatos[[#This Row],[Diabetes]]=0,"No","Si")</f>
        <v>No</v>
      </c>
      <c r="Q7881">
        <v>0</v>
      </c>
      <c r="R7881">
        <f>TablaDatos[[#This Row],[Aux2]]/10000000000000</f>
        <v>2074.9949947568698</v>
      </c>
      <c r="S7881" s="1">
        <v>2.07499499475687E+16</v>
      </c>
      <c r="T7881" s="7">
        <f>TablaDatos[[#This Row],[Aux3]]/100000000000000</f>
        <v>226.58041354995299</v>
      </c>
      <c r="U7881" s="1">
        <v>2.26580413549953E+16</v>
      </c>
      <c r="V7881">
        <v>140.69999999999999</v>
      </c>
      <c r="W7881">
        <v>91.7</v>
      </c>
    </row>
    <row r="7882" spans="1:23">
      <c r="A7882">
        <v>2019</v>
      </c>
      <c r="B7882">
        <v>56</v>
      </c>
      <c r="C7882" t="s">
        <v>16</v>
      </c>
      <c r="D7882" t="s">
        <v>72</v>
      </c>
      <c r="E7882" t="s">
        <v>18</v>
      </c>
      <c r="F7882" t="s">
        <v>19</v>
      </c>
      <c r="G7882" t="s">
        <v>28</v>
      </c>
      <c r="H7882" s="3">
        <v>14608.41</v>
      </c>
      <c r="I7882" t="s">
        <v>21</v>
      </c>
      <c r="J7882" t="s">
        <v>18</v>
      </c>
      <c r="K788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27.8967996874816</v>
      </c>
      <c r="L7882" s="6">
        <f>TablaDatos[[#This Row],[IMC_raw]]/1000000000000000</f>
        <v>27.8967996874816</v>
      </c>
      <c r="M7882" s="2">
        <v>2.78967996874816E+16</v>
      </c>
      <c r="N788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2" s="13">
        <f t="shared" si="123"/>
        <v>7881</v>
      </c>
      <c r="P7882" s="2" t="str">
        <f>IF(TablaDatos[[#This Row],[Diabetes]]=0,"No","Si")</f>
        <v>No</v>
      </c>
      <c r="Q7882">
        <v>0</v>
      </c>
      <c r="R7882">
        <f>TablaDatos[[#This Row],[Aux2]]/10000000000000</f>
        <v>2151.5827974364702</v>
      </c>
      <c r="S7882" s="1">
        <v>2.15158279743647E+16</v>
      </c>
      <c r="T7882" s="7">
        <f>TablaDatos[[#This Row],[Aux3]]/100000000000000</f>
        <v>253.213341369951</v>
      </c>
      <c r="U7882" s="1">
        <v>2.53213341369951E+16</v>
      </c>
      <c r="V7882">
        <v>162.9</v>
      </c>
      <c r="W7882">
        <v>96.1</v>
      </c>
    </row>
    <row r="7883" spans="1:23">
      <c r="A7883">
        <v>2019</v>
      </c>
      <c r="B7883">
        <v>42</v>
      </c>
      <c r="C7883" t="s">
        <v>16</v>
      </c>
      <c r="D7883" t="s">
        <v>73</v>
      </c>
      <c r="E7883" t="s">
        <v>18</v>
      </c>
      <c r="F7883" t="s">
        <v>40</v>
      </c>
      <c r="G7883" t="s">
        <v>39</v>
      </c>
      <c r="H7883" s="3">
        <v>31134.560000000001</v>
      </c>
      <c r="I7883" t="s">
        <v>19</v>
      </c>
      <c r="J7883" t="s">
        <v>19</v>
      </c>
      <c r="K788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27.881083250709899</v>
      </c>
      <c r="L7883" s="5">
        <f>TablaDatos[[#This Row],[IMC_raw]]/1000000000000000</f>
        <v>2.7881083250709899</v>
      </c>
      <c r="M7883" s="2">
        <v>2788108325070990</v>
      </c>
      <c r="N788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3" s="13">
        <f t="shared" si="123"/>
        <v>7882</v>
      </c>
      <c r="P7883" s="2" t="str">
        <f>IF(TablaDatos[[#This Row],[Diabetes]]=0,"No","Si")</f>
        <v>No</v>
      </c>
      <c r="Q7883">
        <v>0</v>
      </c>
      <c r="R7883">
        <f>TablaDatos[[#This Row],[Aux2]]/10000000000000</f>
        <v>2087.8259111995299</v>
      </c>
      <c r="S7883" s="1">
        <v>2.08782591119953E+16</v>
      </c>
      <c r="T7883" s="7">
        <f>TablaDatos[[#This Row],[Aux3]]/100000000000000</f>
        <v>203.852021337026</v>
      </c>
      <c r="U7883" s="1">
        <v>2.03852021337026E+16</v>
      </c>
      <c r="V7883">
        <v>144.9</v>
      </c>
      <c r="W7883">
        <v>80.3</v>
      </c>
    </row>
    <row r="7884" spans="1:23">
      <c r="A7884">
        <v>2019</v>
      </c>
      <c r="B7884">
        <v>47</v>
      </c>
      <c r="C7884" t="s">
        <v>23</v>
      </c>
      <c r="D7884" t="s">
        <v>72</v>
      </c>
      <c r="E7884" t="s">
        <v>18</v>
      </c>
      <c r="F7884" t="s">
        <v>35</v>
      </c>
      <c r="G7884" t="s">
        <v>20</v>
      </c>
      <c r="H7884" s="3">
        <v>29268.83</v>
      </c>
      <c r="I7884" t="s">
        <v>18</v>
      </c>
      <c r="J7884" t="s">
        <v>21</v>
      </c>
      <c r="K788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27.878237513516201</v>
      </c>
      <c r="L7884" s="6">
        <f>TablaDatos[[#This Row],[IMC_raw]]/1000000000000000</f>
        <v>27.878237513516201</v>
      </c>
      <c r="M7884" s="2">
        <v>2.78782375135162E+16</v>
      </c>
      <c r="N788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4" s="13">
        <f t="shared" si="123"/>
        <v>7883</v>
      </c>
      <c r="P7884" s="2" t="str">
        <f>IF(TablaDatos[[#This Row],[Diabetes]]=0,"No","Si")</f>
        <v>No</v>
      </c>
      <c r="Q7884">
        <v>0</v>
      </c>
      <c r="R7884">
        <f>TablaDatos[[#This Row],[Aux2]]/10000000000000</f>
        <v>1915.5503934631499</v>
      </c>
      <c r="S7884" s="1">
        <v>1.91555039346315E+16</v>
      </c>
      <c r="T7884" s="7">
        <f>TablaDatos[[#This Row],[Aux3]]/100000000000000</f>
        <v>213.11986334124799</v>
      </c>
      <c r="U7884" s="1">
        <v>2.13119863341248E+16</v>
      </c>
      <c r="V7884">
        <v>132.19999999999999</v>
      </c>
      <c r="W7884">
        <v>80.2</v>
      </c>
    </row>
    <row r="7885" spans="1:23">
      <c r="A7885">
        <v>2019</v>
      </c>
      <c r="B7885">
        <v>53</v>
      </c>
      <c r="C7885" t="s">
        <v>23</v>
      </c>
      <c r="D7885" t="s">
        <v>33</v>
      </c>
      <c r="E7885" t="s">
        <v>18</v>
      </c>
      <c r="F7885" t="s">
        <v>19</v>
      </c>
      <c r="G7885" t="s">
        <v>20</v>
      </c>
      <c r="H7885" s="3">
        <v>31727.85</v>
      </c>
      <c r="I7885" t="s">
        <v>19</v>
      </c>
      <c r="J7885" t="s">
        <v>22</v>
      </c>
      <c r="K788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27.859716457711801</v>
      </c>
      <c r="L7885" s="5">
        <f>TablaDatos[[#This Row],[IMC_raw]]/1000000000000000</f>
        <v>27.859716457711801</v>
      </c>
      <c r="M7885" s="2">
        <v>2.78597164577118E+16</v>
      </c>
      <c r="N788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5" s="13">
        <f t="shared" si="123"/>
        <v>7884</v>
      </c>
      <c r="P7885" s="2" t="str">
        <f>IF(TablaDatos[[#This Row],[Diabetes]]=0,"No","Si")</f>
        <v>No</v>
      </c>
      <c r="Q7885">
        <v>0</v>
      </c>
      <c r="R7885">
        <f>TablaDatos[[#This Row],[Aux2]]/10000000000000</f>
        <v>2168.0201921212001</v>
      </c>
      <c r="S7885" s="1">
        <v>2.1680201921212E+16</v>
      </c>
      <c r="T7885" s="7">
        <f>TablaDatos[[#This Row],[Aux3]]/100000000000000</f>
        <v>236.939434510209</v>
      </c>
      <c r="U7885" s="1">
        <v>2.36939434510209E+16</v>
      </c>
      <c r="V7885">
        <v>141</v>
      </c>
      <c r="W7885">
        <v>81.7</v>
      </c>
    </row>
    <row r="7886" spans="1:23">
      <c r="A7886">
        <v>2019</v>
      </c>
      <c r="B7886">
        <v>60</v>
      </c>
      <c r="C7886" t="s">
        <v>23</v>
      </c>
      <c r="D7886" t="s">
        <v>33</v>
      </c>
      <c r="E7886" t="s">
        <v>21</v>
      </c>
      <c r="F7886" t="s">
        <v>40</v>
      </c>
      <c r="G7886" t="s">
        <v>28</v>
      </c>
      <c r="H7886" s="3">
        <v>15683.32</v>
      </c>
      <c r="I7886" t="s">
        <v>21</v>
      </c>
      <c r="J7886" t="s">
        <v>21</v>
      </c>
      <c r="K788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27.855633115329599</v>
      </c>
      <c r="L7886" s="5">
        <f>TablaDatos[[#This Row],[IMC_raw]]/1000000000000000</f>
        <v>27.855633115329599</v>
      </c>
      <c r="M7886" s="2">
        <v>2.78556331153296E+16</v>
      </c>
      <c r="N788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6" s="13">
        <f t="shared" si="123"/>
        <v>7885</v>
      </c>
      <c r="P7886" s="2" t="str">
        <f>IF(TablaDatos[[#This Row],[Diabetes]]=0,"No","Si")</f>
        <v>No</v>
      </c>
      <c r="Q7886">
        <v>0</v>
      </c>
      <c r="R7886">
        <f>TablaDatos[[#This Row],[Aux2]]/10000000000000</f>
        <v>2037.0730345839399</v>
      </c>
      <c r="S7886" s="1">
        <v>2.03707303458394E+16</v>
      </c>
      <c r="T7886" s="7">
        <f>TablaDatos[[#This Row],[Aux3]]/100000000000000</f>
        <v>197.39111763503701</v>
      </c>
      <c r="U7886" s="1">
        <v>1.97391117635037E+16</v>
      </c>
      <c r="V7886">
        <v>163.9</v>
      </c>
      <c r="W7886">
        <v>99.6</v>
      </c>
    </row>
    <row r="7887" spans="1:23">
      <c r="A7887">
        <v>2019</v>
      </c>
      <c r="B7887">
        <v>57</v>
      </c>
      <c r="C7887" t="s">
        <v>23</v>
      </c>
      <c r="D7887" t="s">
        <v>30</v>
      </c>
      <c r="E7887" t="s">
        <v>19</v>
      </c>
      <c r="F7887" t="s">
        <v>19</v>
      </c>
      <c r="G7887" t="s">
        <v>28</v>
      </c>
      <c r="H7887" s="3">
        <v>14850.67</v>
      </c>
      <c r="I7887" t="s">
        <v>21</v>
      </c>
      <c r="J7887" t="s">
        <v>18</v>
      </c>
      <c r="K788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27.846485072598199</v>
      </c>
      <c r="L7887" s="6">
        <f>TablaDatos[[#This Row],[IMC_raw]]/1000000000000000</f>
        <v>27.846485072598199</v>
      </c>
      <c r="M7887" s="2">
        <v>2.78464850725982E+16</v>
      </c>
      <c r="N788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7" s="13">
        <f t="shared" si="123"/>
        <v>7886</v>
      </c>
      <c r="P7887" s="2" t="str">
        <f>IF(TablaDatos[[#This Row],[Diabetes]]=0,"No","Si")</f>
        <v>Si</v>
      </c>
      <c r="Q7887">
        <v>1</v>
      </c>
      <c r="R7887">
        <f>TablaDatos[[#This Row],[Aux2]]/10000000000000</f>
        <v>2064.1647172542598</v>
      </c>
      <c r="S7887" s="1">
        <v>2.06416471725426E+16</v>
      </c>
      <c r="T7887" s="7">
        <f>TablaDatos[[#This Row],[Aux3]]/100000000000000</f>
        <v>240.65808282766801</v>
      </c>
      <c r="U7887" s="1">
        <v>2.40658082827668E+16</v>
      </c>
      <c r="V7887">
        <v>162.19999999999999</v>
      </c>
      <c r="W7887">
        <v>91.9</v>
      </c>
    </row>
    <row r="7888" spans="1:23">
      <c r="A7888">
        <v>2019</v>
      </c>
      <c r="B7888">
        <v>67</v>
      </c>
      <c r="C7888" t="s">
        <v>16</v>
      </c>
      <c r="D7888" t="s">
        <v>34</v>
      </c>
      <c r="E7888" t="s">
        <v>31</v>
      </c>
      <c r="F7888" t="s">
        <v>24</v>
      </c>
      <c r="G7888" t="s">
        <v>25</v>
      </c>
      <c r="H7888" s="3">
        <v>10797.14</v>
      </c>
      <c r="I7888" t="s">
        <v>19</v>
      </c>
      <c r="J7888" t="s">
        <v>22</v>
      </c>
      <c r="K788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27.843523086981801</v>
      </c>
      <c r="L7888" s="6">
        <f>TablaDatos[[#This Row],[IMC_raw]]/1000000000000000</f>
        <v>2.7843523086981801</v>
      </c>
      <c r="M7888" s="2">
        <v>2784352308698180</v>
      </c>
      <c r="N788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8" s="13">
        <f t="shared" si="123"/>
        <v>7887</v>
      </c>
      <c r="P7888" s="2" t="str">
        <f>IF(TablaDatos[[#This Row],[Diabetes]]=0,"No","Si")</f>
        <v>No</v>
      </c>
      <c r="Q7888">
        <v>0</v>
      </c>
      <c r="R7888">
        <f>TablaDatos[[#This Row],[Aux2]]/10000000000000</f>
        <v>2013.1702930870699</v>
      </c>
      <c r="S7888" s="1">
        <v>2.01317029308707E+16</v>
      </c>
      <c r="T7888" s="7">
        <f>TablaDatos[[#This Row],[Aux3]]/100000000000000</f>
        <v>235.611042794057</v>
      </c>
      <c r="U7888" s="1">
        <v>2.35611042794057E+16</v>
      </c>
      <c r="V7888">
        <v>155.80000000000001</v>
      </c>
      <c r="W7888">
        <v>96.4</v>
      </c>
    </row>
    <row r="7889" spans="1:23">
      <c r="A7889">
        <v>2019</v>
      </c>
      <c r="B7889">
        <v>62</v>
      </c>
      <c r="C7889" t="s">
        <v>23</v>
      </c>
      <c r="D7889" t="s">
        <v>29</v>
      </c>
      <c r="E7889" t="s">
        <v>21</v>
      </c>
      <c r="F7889" t="s">
        <v>19</v>
      </c>
      <c r="G7889" t="s">
        <v>28</v>
      </c>
      <c r="H7889" s="3">
        <v>9687.0499999999993</v>
      </c>
      <c r="I7889" t="s">
        <v>21</v>
      </c>
      <c r="J7889" t="s">
        <v>18</v>
      </c>
      <c r="K788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27.8402532365469</v>
      </c>
      <c r="L7889" s="6">
        <f>TablaDatos[[#This Row],[IMC_raw]]/1000000000000000</f>
        <v>27.8402532365469</v>
      </c>
      <c r="M7889" s="2">
        <v>2.78402532365469E+16</v>
      </c>
      <c r="N788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89" s="13">
        <f t="shared" si="123"/>
        <v>7888</v>
      </c>
      <c r="P7889" s="2" t="str">
        <f>IF(TablaDatos[[#This Row],[Diabetes]]=0,"No","Si")</f>
        <v>No</v>
      </c>
      <c r="Q7889">
        <v>0</v>
      </c>
      <c r="R7889">
        <f>TablaDatos[[#This Row],[Aux2]]/10000000000000</f>
        <v>1982.0635163755401</v>
      </c>
      <c r="S7889" s="1">
        <v>1.98206351637554E+16</v>
      </c>
      <c r="T7889" s="7">
        <f>TablaDatos[[#This Row],[Aux3]]/100000000000000</f>
        <v>230.75359075739701</v>
      </c>
      <c r="U7889" s="1">
        <v>2.30753590757397E+16</v>
      </c>
      <c r="V7889">
        <v>155.80000000000001</v>
      </c>
      <c r="W7889">
        <v>97</v>
      </c>
    </row>
    <row r="7890" spans="1:23">
      <c r="A7890">
        <v>2019</v>
      </c>
      <c r="B7890">
        <v>55</v>
      </c>
      <c r="C7890" t="s">
        <v>16</v>
      </c>
      <c r="D7890" t="s">
        <v>73</v>
      </c>
      <c r="E7890" t="s">
        <v>18</v>
      </c>
      <c r="F7890" t="s">
        <v>19</v>
      </c>
      <c r="G7890" t="s">
        <v>28</v>
      </c>
      <c r="H7890" s="3">
        <v>30349.1</v>
      </c>
      <c r="I7890" t="s">
        <v>19</v>
      </c>
      <c r="J7890" t="s">
        <v>18</v>
      </c>
      <c r="K789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27.818729219654902</v>
      </c>
      <c r="L7890" s="6">
        <f>TablaDatos[[#This Row],[IMC_raw]]/1000000000000000</f>
        <v>27.818729219654902</v>
      </c>
      <c r="M7890" s="2">
        <v>2.78187292196549E+16</v>
      </c>
      <c r="N789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0" s="13">
        <f t="shared" si="123"/>
        <v>7889</v>
      </c>
      <c r="P7890" s="2" t="str">
        <f>IF(TablaDatos[[#This Row],[Diabetes]]=0,"No","Si")</f>
        <v>No</v>
      </c>
      <c r="Q7890">
        <v>0</v>
      </c>
      <c r="R7890">
        <f>TablaDatos[[#This Row],[Aux2]]/10000000000000</f>
        <v>2256.5706534501601</v>
      </c>
      <c r="S7890" s="1">
        <v>2.25657065345016E+16</v>
      </c>
      <c r="T7890" s="7">
        <f>TablaDatos[[#This Row],[Aux3]]/100000000000000</f>
        <v>217.56262588910499</v>
      </c>
      <c r="U7890" s="1">
        <v>2.17562625889105E+16</v>
      </c>
      <c r="V7890">
        <v>160.6</v>
      </c>
      <c r="W7890">
        <v>91</v>
      </c>
    </row>
    <row r="7891" spans="1:23">
      <c r="A7891">
        <v>2019</v>
      </c>
      <c r="B7891">
        <v>61</v>
      </c>
      <c r="C7891" t="s">
        <v>23</v>
      </c>
      <c r="D7891" t="s">
        <v>72</v>
      </c>
      <c r="E7891" t="s">
        <v>18</v>
      </c>
      <c r="F7891" t="s">
        <v>24</v>
      </c>
      <c r="G7891" t="s">
        <v>28</v>
      </c>
      <c r="H7891" s="3">
        <v>16424.09</v>
      </c>
      <c r="I7891" t="s">
        <v>21</v>
      </c>
      <c r="J7891" t="s">
        <v>22</v>
      </c>
      <c r="K789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27.807520939505899</v>
      </c>
      <c r="L7891" s="6">
        <f>TablaDatos[[#This Row],[IMC_raw]]/100000000000000</f>
        <v>27.807520939505899</v>
      </c>
      <c r="M7891" s="2">
        <v>2780752093950590</v>
      </c>
      <c r="N789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1" s="13">
        <f t="shared" si="123"/>
        <v>7890</v>
      </c>
      <c r="P7891" s="2" t="str">
        <f>IF(TablaDatos[[#This Row],[Diabetes]]=0,"No","Si")</f>
        <v>No</v>
      </c>
      <c r="Q7891">
        <v>0</v>
      </c>
      <c r="R7891">
        <f>TablaDatos[[#This Row],[Aux2]]/10000000000000</f>
        <v>1924.4853058362701</v>
      </c>
      <c r="S7891" s="1">
        <v>1.92448530583627E+16</v>
      </c>
      <c r="T7891" s="7">
        <f>TablaDatos[[#This Row],[Aux3]]/100000000000000</f>
        <v>240.192321765906</v>
      </c>
      <c r="U7891" s="1">
        <v>2.40192321765906E+16</v>
      </c>
      <c r="V7891">
        <v>145.69999999999999</v>
      </c>
      <c r="W7891">
        <v>89.8</v>
      </c>
    </row>
    <row r="7892" spans="1:23">
      <c r="A7892">
        <v>2019</v>
      </c>
      <c r="B7892">
        <v>56</v>
      </c>
      <c r="C7892" t="s">
        <v>23</v>
      </c>
      <c r="D7892" t="s">
        <v>72</v>
      </c>
      <c r="E7892" t="s">
        <v>19</v>
      </c>
      <c r="F7892" t="s">
        <v>19</v>
      </c>
      <c r="G7892" t="s">
        <v>28</v>
      </c>
      <c r="H7892" s="3">
        <v>17872.71</v>
      </c>
      <c r="I7892" t="s">
        <v>19</v>
      </c>
      <c r="J7892" t="s">
        <v>22</v>
      </c>
      <c r="K789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27.776951584691698</v>
      </c>
      <c r="L7892" s="6">
        <f>TablaDatos[[#This Row],[IMC_raw]]/1000000000000000</f>
        <v>2.7776951584691698</v>
      </c>
      <c r="M7892" s="2">
        <v>2777695158469170</v>
      </c>
      <c r="N789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2" s="13">
        <f t="shared" si="123"/>
        <v>7891</v>
      </c>
      <c r="P7892" s="2" t="str">
        <f>IF(TablaDatos[[#This Row],[Diabetes]]=0,"No","Si")</f>
        <v>No</v>
      </c>
      <c r="Q7892">
        <v>0</v>
      </c>
      <c r="R7892">
        <f>TablaDatos[[#This Row],[Aux2]]/10000000000000</f>
        <v>1988.65961660691</v>
      </c>
      <c r="S7892" s="1">
        <v>1.98865961660691E+16</v>
      </c>
      <c r="T7892" s="7">
        <f>TablaDatos[[#This Row],[Aux3]]/100000000000000</f>
        <v>219.62838685208001</v>
      </c>
      <c r="U7892" s="1">
        <v>2.1962838685208E+16</v>
      </c>
      <c r="V7892">
        <v>154.6</v>
      </c>
      <c r="W7892">
        <v>96.4</v>
      </c>
    </row>
    <row r="7893" spans="1:23">
      <c r="A7893">
        <v>2019</v>
      </c>
      <c r="B7893">
        <v>55</v>
      </c>
      <c r="C7893" t="s">
        <v>16</v>
      </c>
      <c r="D7893" t="s">
        <v>73</v>
      </c>
      <c r="E7893" t="s">
        <v>19</v>
      </c>
      <c r="F7893" t="s">
        <v>19</v>
      </c>
      <c r="G7893" t="s">
        <v>28</v>
      </c>
      <c r="H7893" s="3">
        <v>40860.94</v>
      </c>
      <c r="I7893" t="s">
        <v>21</v>
      </c>
      <c r="J7893" t="s">
        <v>21</v>
      </c>
      <c r="K789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27.740725698551401</v>
      </c>
      <c r="L7893" s="5">
        <f>TablaDatos[[#This Row],[IMC_raw]]/1000000000000000</f>
        <v>27.740725698551401</v>
      </c>
      <c r="M7893" s="2">
        <v>2.77407256985514E+16</v>
      </c>
      <c r="N789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3" s="13">
        <f t="shared" si="123"/>
        <v>7892</v>
      </c>
      <c r="P7893" s="2" t="str">
        <f>IF(TablaDatos[[#This Row],[Diabetes]]=0,"No","Si")</f>
        <v>No</v>
      </c>
      <c r="Q7893">
        <v>0</v>
      </c>
      <c r="R7893">
        <f>TablaDatos[[#This Row],[Aux2]]/10000000000000</f>
        <v>2133.4456521797001</v>
      </c>
      <c r="S7893" s="1">
        <v>2.1334456521797E+16</v>
      </c>
      <c r="T7893" s="7">
        <f>TablaDatos[[#This Row],[Aux3]]/100000000000000</f>
        <v>249.93639856163301</v>
      </c>
      <c r="U7893" s="1">
        <v>2.49936398561633E+16</v>
      </c>
      <c r="V7893">
        <v>156.19999999999999</v>
      </c>
      <c r="W7893">
        <v>99.7</v>
      </c>
    </row>
    <row r="7894" spans="1:23">
      <c r="A7894">
        <v>2019</v>
      </c>
      <c r="B7894">
        <v>60</v>
      </c>
      <c r="C7894" t="s">
        <v>23</v>
      </c>
      <c r="D7894" t="s">
        <v>72</v>
      </c>
      <c r="E7894" t="s">
        <v>18</v>
      </c>
      <c r="F7894" t="s">
        <v>35</v>
      </c>
      <c r="G7894" t="s">
        <v>28</v>
      </c>
      <c r="H7894" s="3">
        <v>32694.68</v>
      </c>
      <c r="I7894" t="s">
        <v>21</v>
      </c>
      <c r="J7894" t="s">
        <v>18</v>
      </c>
      <c r="K789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27.7104962991774</v>
      </c>
      <c r="L7894" s="5">
        <f>TablaDatos[[#This Row],[IMC_raw]]/1000000000000000</f>
        <v>27.7104962991774</v>
      </c>
      <c r="M7894" s="2">
        <v>2.77104962991774E+16</v>
      </c>
      <c r="N789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4" s="13">
        <f t="shared" si="123"/>
        <v>7893</v>
      </c>
      <c r="P7894" s="2" t="str">
        <f>IF(TablaDatos[[#This Row],[Diabetes]]=0,"No","Si")</f>
        <v>No</v>
      </c>
      <c r="Q7894">
        <v>0</v>
      </c>
      <c r="R7894">
        <f>TablaDatos[[#This Row],[Aux2]]/10000000000000</f>
        <v>19.754399641814398</v>
      </c>
      <c r="S7894" s="1">
        <v>197543996418144</v>
      </c>
      <c r="T7894" s="7">
        <f>TablaDatos[[#This Row],[Aux3]]/100000000000000</f>
        <v>24.6649349658177</v>
      </c>
      <c r="U7894" s="1">
        <v>2466493496581770</v>
      </c>
      <c r="V7894">
        <v>147.80000000000001</v>
      </c>
      <c r="W7894">
        <v>93.4</v>
      </c>
    </row>
    <row r="7895" spans="1:23">
      <c r="A7895">
        <v>2019</v>
      </c>
      <c r="B7895">
        <v>51</v>
      </c>
      <c r="C7895" t="s">
        <v>16</v>
      </c>
      <c r="D7895" t="s">
        <v>30</v>
      </c>
      <c r="E7895" t="s">
        <v>18</v>
      </c>
      <c r="F7895" t="s">
        <v>35</v>
      </c>
      <c r="G7895" t="s">
        <v>20</v>
      </c>
      <c r="H7895" s="3">
        <v>18640.54</v>
      </c>
      <c r="I7895" t="s">
        <v>19</v>
      </c>
      <c r="J7895" t="s">
        <v>18</v>
      </c>
      <c r="K789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27.671992079987699</v>
      </c>
      <c r="L7895" s="6">
        <f>TablaDatos[[#This Row],[IMC_raw]]/1000000000000000</f>
        <v>27.671992079987699</v>
      </c>
      <c r="M7895" s="2">
        <v>2.76719920799877E+16</v>
      </c>
      <c r="N789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5" s="13">
        <f t="shared" si="123"/>
        <v>7894</v>
      </c>
      <c r="P7895" s="2" t="str">
        <f>IF(TablaDatos[[#This Row],[Diabetes]]=0,"No","Si")</f>
        <v>No</v>
      </c>
      <c r="Q7895">
        <v>0</v>
      </c>
      <c r="R7895">
        <f>TablaDatos[[#This Row],[Aux2]]/10000000000000</f>
        <v>2065.0246374848898</v>
      </c>
      <c r="S7895" s="1">
        <v>2.06502463748489E+16</v>
      </c>
      <c r="T7895" s="7">
        <f>TablaDatos[[#This Row],[Aux3]]/100000000000000</f>
        <v>23.2611695185822</v>
      </c>
      <c r="U7895" s="1">
        <v>2326116951858220</v>
      </c>
      <c r="V7895">
        <v>141.9</v>
      </c>
      <c r="W7895">
        <v>89.6</v>
      </c>
    </row>
    <row r="7896" spans="1:23">
      <c r="A7896">
        <v>2019</v>
      </c>
      <c r="B7896">
        <v>63</v>
      </c>
      <c r="C7896" t="s">
        <v>16</v>
      </c>
      <c r="D7896" t="s">
        <v>73</v>
      </c>
      <c r="E7896" t="s">
        <v>18</v>
      </c>
      <c r="F7896" t="s">
        <v>24</v>
      </c>
      <c r="G7896" t="s">
        <v>28</v>
      </c>
      <c r="H7896" s="3">
        <v>33762.78</v>
      </c>
      <c r="I7896" t="s">
        <v>19</v>
      </c>
      <c r="J7896" t="s">
        <v>22</v>
      </c>
      <c r="K789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27.660014632792201</v>
      </c>
      <c r="L7896" s="6">
        <f>TablaDatos[[#This Row],[IMC_raw]]/1000000000000000</f>
        <v>27.660014632792201</v>
      </c>
      <c r="M7896" s="2">
        <v>2.76600146327922E+16</v>
      </c>
      <c r="N789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6" s="13">
        <f t="shared" si="123"/>
        <v>7895</v>
      </c>
      <c r="P7896" s="2" t="str">
        <f>IF(TablaDatos[[#This Row],[Diabetes]]=0,"No","Si")</f>
        <v>No</v>
      </c>
      <c r="Q7896">
        <v>0</v>
      </c>
      <c r="R7896">
        <f>TablaDatos[[#This Row],[Aux2]]/10000000000000</f>
        <v>2021.1499945346</v>
      </c>
      <c r="S7896" s="1">
        <v>2.0211499945346E+16</v>
      </c>
      <c r="T7896" s="7">
        <f>TablaDatos[[#This Row],[Aux3]]/100000000000000</f>
        <v>252.663564545155</v>
      </c>
      <c r="U7896" s="1">
        <v>2.52663564545155E+16</v>
      </c>
      <c r="V7896">
        <v>149.19999999999999</v>
      </c>
      <c r="W7896">
        <v>97.6</v>
      </c>
    </row>
    <row r="7897" spans="1:23">
      <c r="A7897">
        <v>2019</v>
      </c>
      <c r="B7897">
        <v>51</v>
      </c>
      <c r="C7897" t="s">
        <v>23</v>
      </c>
      <c r="D7897" t="s">
        <v>73</v>
      </c>
      <c r="E7897" t="s">
        <v>19</v>
      </c>
      <c r="F7897" t="s">
        <v>24</v>
      </c>
      <c r="G7897" t="s">
        <v>20</v>
      </c>
      <c r="H7897" s="3">
        <v>21948.61</v>
      </c>
      <c r="I7897" t="s">
        <v>21</v>
      </c>
      <c r="J7897" t="s">
        <v>19</v>
      </c>
      <c r="K789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27.646800219186002</v>
      </c>
      <c r="L7897" s="5">
        <f>TablaDatos[[#This Row],[IMC_raw]]/1000000000000000</f>
        <v>2.7646800219186001</v>
      </c>
      <c r="M7897" s="2">
        <v>2764680021918600</v>
      </c>
      <c r="N789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7" s="13">
        <f t="shared" si="123"/>
        <v>7896</v>
      </c>
      <c r="P7897" s="2" t="str">
        <f>IF(TablaDatos[[#This Row],[Diabetes]]=0,"No","Si")</f>
        <v>Si</v>
      </c>
      <c r="Q7897">
        <v>1</v>
      </c>
      <c r="R7897">
        <f>TablaDatos[[#This Row],[Aux2]]/10000000000000</f>
        <v>2257.5075305768901</v>
      </c>
      <c r="S7897" s="1">
        <v>2.25750753057689E+16</v>
      </c>
      <c r="T7897" s="7">
        <f>TablaDatos[[#This Row],[Aux3]]/100000000000000</f>
        <v>241.29202769939101</v>
      </c>
      <c r="U7897" s="1">
        <v>2.41292027699391E+16</v>
      </c>
      <c r="V7897">
        <v>147.19999999999999</v>
      </c>
      <c r="W7897">
        <v>97.8</v>
      </c>
    </row>
    <row r="7898" spans="1:23">
      <c r="A7898">
        <v>2019</v>
      </c>
      <c r="B7898">
        <v>55</v>
      </c>
      <c r="C7898" t="s">
        <v>23</v>
      </c>
      <c r="D7898" t="s">
        <v>30</v>
      </c>
      <c r="E7898" t="s">
        <v>19</v>
      </c>
      <c r="F7898" t="s">
        <v>24</v>
      </c>
      <c r="G7898" t="s">
        <v>28</v>
      </c>
      <c r="H7898" s="3">
        <v>16280.84</v>
      </c>
      <c r="I7898" t="s">
        <v>19</v>
      </c>
      <c r="J7898" t="s">
        <v>22</v>
      </c>
      <c r="K789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27.642320881866802</v>
      </c>
      <c r="L7898" s="6">
        <f>TablaDatos[[#This Row],[IMC_raw]]/1000000000000000</f>
        <v>27.642320881866802</v>
      </c>
      <c r="M7898" s="2">
        <v>2.76423208818668E+16</v>
      </c>
      <c r="N789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8" s="13">
        <f t="shared" si="123"/>
        <v>7897</v>
      </c>
      <c r="P7898" s="2" t="str">
        <f>IF(TablaDatos[[#This Row],[Diabetes]]=0,"No","Si")</f>
        <v>No</v>
      </c>
      <c r="Q7898">
        <v>0</v>
      </c>
      <c r="R7898">
        <f>TablaDatos[[#This Row],[Aux2]]/10000000000000</f>
        <v>22.627452656463799</v>
      </c>
      <c r="S7898" s="1">
        <v>226274526564638</v>
      </c>
      <c r="T7898" s="7">
        <f>TablaDatos[[#This Row],[Aux3]]/100000000000000</f>
        <v>244.35604105601499</v>
      </c>
      <c r="U7898" s="1">
        <v>2.44356041056015E+16</v>
      </c>
      <c r="V7898">
        <v>150.19999999999999</v>
      </c>
      <c r="W7898">
        <v>88</v>
      </c>
    </row>
    <row r="7899" spans="1:23">
      <c r="A7899">
        <v>2019</v>
      </c>
      <c r="B7899">
        <v>54</v>
      </c>
      <c r="C7899" t="s">
        <v>16</v>
      </c>
      <c r="D7899" t="s">
        <v>42</v>
      </c>
      <c r="E7899" t="s">
        <v>18</v>
      </c>
      <c r="F7899" t="s">
        <v>40</v>
      </c>
      <c r="G7899" t="s">
        <v>20</v>
      </c>
      <c r="H7899" s="3">
        <v>13698.8</v>
      </c>
      <c r="I7899" t="s">
        <v>19</v>
      </c>
      <c r="J7899" t="s">
        <v>19</v>
      </c>
      <c r="K789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27.572253958912</v>
      </c>
      <c r="L7899" s="6">
        <f>TablaDatos[[#This Row],[IMC_raw]]/1000000000000000</f>
        <v>27.572253958912</v>
      </c>
      <c r="M7899" s="2">
        <v>2.7572253958912E+16</v>
      </c>
      <c r="N789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899" s="13">
        <f t="shared" si="123"/>
        <v>7898</v>
      </c>
      <c r="P7899" s="2" t="str">
        <f>IF(TablaDatos[[#This Row],[Diabetes]]=0,"No","Si")</f>
        <v>No</v>
      </c>
      <c r="Q7899">
        <v>0</v>
      </c>
      <c r="R7899">
        <f>TablaDatos[[#This Row],[Aux2]]/10000000000000</f>
        <v>209.26041787296401</v>
      </c>
      <c r="S7899" s="1">
        <v>2092604178729640</v>
      </c>
      <c r="T7899" s="7">
        <f>TablaDatos[[#This Row],[Aux3]]/100000000000000</f>
        <v>20.292999783486898</v>
      </c>
      <c r="U7899" s="1">
        <v>2029299978348690</v>
      </c>
      <c r="V7899">
        <v>149.6</v>
      </c>
      <c r="W7899">
        <v>90.8</v>
      </c>
    </row>
    <row r="7900" spans="1:23">
      <c r="A7900">
        <v>2019</v>
      </c>
      <c r="B7900">
        <v>51</v>
      </c>
      <c r="C7900" t="s">
        <v>16</v>
      </c>
      <c r="D7900" t="s">
        <v>29</v>
      </c>
      <c r="E7900" t="s">
        <v>21</v>
      </c>
      <c r="F7900" t="s">
        <v>35</v>
      </c>
      <c r="G7900" t="s">
        <v>20</v>
      </c>
      <c r="H7900" s="3">
        <v>11025.68</v>
      </c>
      <c r="I7900" t="s">
        <v>19</v>
      </c>
      <c r="J7900" t="s">
        <v>18</v>
      </c>
      <c r="K790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27.539803639780001</v>
      </c>
      <c r="L7900" s="5">
        <f>TablaDatos[[#This Row],[IMC_raw]]/1000000000000000</f>
        <v>27.539803639780001</v>
      </c>
      <c r="M7900" s="2">
        <v>2.753980363978E+16</v>
      </c>
      <c r="N790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0" s="13">
        <f t="shared" si="123"/>
        <v>7899</v>
      </c>
      <c r="P7900" s="2" t="str">
        <f>IF(TablaDatos[[#This Row],[Diabetes]]=0,"No","Si")</f>
        <v>Si</v>
      </c>
      <c r="Q7900">
        <v>1</v>
      </c>
      <c r="R7900">
        <f>TablaDatos[[#This Row],[Aux2]]/10000000000000</f>
        <v>2017.58502965359</v>
      </c>
      <c r="S7900" s="1">
        <v>2.01758502965359E+16</v>
      </c>
      <c r="T7900" s="7">
        <f>TablaDatos[[#This Row],[Aux3]]/100000000000000</f>
        <v>21.546210259135702</v>
      </c>
      <c r="U7900" s="1">
        <v>2154621025913570</v>
      </c>
      <c r="V7900">
        <v>154.30000000000001</v>
      </c>
      <c r="W7900">
        <v>93.1</v>
      </c>
    </row>
    <row r="7901" spans="1:23">
      <c r="A7901">
        <v>2019</v>
      </c>
      <c r="B7901">
        <v>59</v>
      </c>
      <c r="C7901" t="s">
        <v>23</v>
      </c>
      <c r="D7901" t="s">
        <v>71</v>
      </c>
      <c r="E7901" t="s">
        <v>18</v>
      </c>
      <c r="F7901" t="s">
        <v>19</v>
      </c>
      <c r="G7901" t="s">
        <v>28</v>
      </c>
      <c r="H7901" s="3">
        <v>20465.38</v>
      </c>
      <c r="I7901" t="s">
        <v>19</v>
      </c>
      <c r="J7901" t="s">
        <v>22</v>
      </c>
      <c r="K790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27.5101756485439</v>
      </c>
      <c r="L7901" s="5">
        <f>TablaDatos[[#This Row],[IMC_raw]]/1000000000000000</f>
        <v>27.5101756485439</v>
      </c>
      <c r="M7901" s="2">
        <v>2.75101756485439E+16</v>
      </c>
      <c r="N790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1" s="13">
        <f t="shared" si="123"/>
        <v>7900</v>
      </c>
      <c r="P7901" s="2" t="str">
        <f>IF(TablaDatos[[#This Row],[Diabetes]]=0,"No","Si")</f>
        <v>Si</v>
      </c>
      <c r="Q7901">
        <v>1</v>
      </c>
      <c r="R7901">
        <f>TablaDatos[[#This Row],[Aux2]]/10000000000000</f>
        <v>2374.9325013735001</v>
      </c>
      <c r="S7901" s="1">
        <v>2.3749325013735E+16</v>
      </c>
      <c r="T7901" s="7">
        <f>TablaDatos[[#This Row],[Aux3]]/100000000000000</f>
        <v>244.92900403899901</v>
      </c>
      <c r="U7901" s="1">
        <v>2.44929004038999E+16</v>
      </c>
      <c r="V7901">
        <v>154.80000000000001</v>
      </c>
      <c r="W7901">
        <v>99.8</v>
      </c>
    </row>
    <row r="7902" spans="1:23">
      <c r="A7902">
        <v>2019</v>
      </c>
      <c r="B7902">
        <v>46</v>
      </c>
      <c r="C7902" t="s">
        <v>23</v>
      </c>
      <c r="D7902" t="s">
        <v>42</v>
      </c>
      <c r="E7902" t="s">
        <v>18</v>
      </c>
      <c r="F7902" t="s">
        <v>19</v>
      </c>
      <c r="G7902" t="s">
        <v>20</v>
      </c>
      <c r="H7902" s="3">
        <v>20229.759999999998</v>
      </c>
      <c r="I7902" t="s">
        <v>19</v>
      </c>
      <c r="J7902" t="s">
        <v>18</v>
      </c>
      <c r="K790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27.3971391345124</v>
      </c>
      <c r="L7902" s="5">
        <f>TablaDatos[[#This Row],[IMC_raw]]/1000000000000000</f>
        <v>27.3971391345124</v>
      </c>
      <c r="M7902" s="2">
        <v>2.73971391345124E+16</v>
      </c>
      <c r="N790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2" s="13">
        <f t="shared" si="123"/>
        <v>7901</v>
      </c>
      <c r="P7902" s="2" t="str">
        <f>IF(TablaDatos[[#This Row],[Diabetes]]=0,"No","Si")</f>
        <v>No</v>
      </c>
      <c r="Q7902">
        <v>0</v>
      </c>
      <c r="R7902">
        <f>TablaDatos[[#This Row],[Aux2]]/10000000000000</f>
        <v>1948.97152676063</v>
      </c>
      <c r="S7902" s="1">
        <v>1.94897152676063E+16</v>
      </c>
      <c r="T7902" s="7">
        <f>TablaDatos[[#This Row],[Aux3]]/100000000000000</f>
        <v>2.3207757698645302</v>
      </c>
      <c r="U7902" s="1">
        <v>232077576986453</v>
      </c>
      <c r="V7902">
        <v>144.80000000000001</v>
      </c>
      <c r="W7902">
        <v>84.4</v>
      </c>
    </row>
    <row r="7903" spans="1:23">
      <c r="A7903">
        <v>2019</v>
      </c>
      <c r="B7903">
        <v>64</v>
      </c>
      <c r="C7903" t="s">
        <v>16</v>
      </c>
      <c r="D7903" t="s">
        <v>26</v>
      </c>
      <c r="E7903" t="s">
        <v>18</v>
      </c>
      <c r="F7903" t="s">
        <v>19</v>
      </c>
      <c r="G7903" t="s">
        <v>28</v>
      </c>
      <c r="H7903" s="3">
        <v>25631.16</v>
      </c>
      <c r="I7903" t="s">
        <v>21</v>
      </c>
      <c r="J7903" t="s">
        <v>19</v>
      </c>
      <c r="K790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27.3074164492572</v>
      </c>
      <c r="L7903" s="5">
        <f>TablaDatos[[#This Row],[IMC_raw]]/1000000000000000</f>
        <v>27.3074164492572</v>
      </c>
      <c r="M7903" s="2">
        <v>2.73074164492572E+16</v>
      </c>
      <c r="N790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3" s="13">
        <f t="shared" si="123"/>
        <v>7902</v>
      </c>
      <c r="P7903" s="2" t="str">
        <f>IF(TablaDatos[[#This Row],[Diabetes]]=0,"No","Si")</f>
        <v>No</v>
      </c>
      <c r="Q7903">
        <v>0</v>
      </c>
      <c r="R7903">
        <f>TablaDatos[[#This Row],[Aux2]]/10000000000000</f>
        <v>1977.0471235806899</v>
      </c>
      <c r="S7903" s="1">
        <v>1.97704712358069E+16</v>
      </c>
      <c r="T7903" s="7">
        <f>TablaDatos[[#This Row],[Aux3]]/100000000000000</f>
        <v>245.330318650761</v>
      </c>
      <c r="U7903" s="1">
        <v>2.45330318650761E+16</v>
      </c>
      <c r="V7903">
        <v>159.19999999999999</v>
      </c>
      <c r="W7903">
        <v>96.4</v>
      </c>
    </row>
    <row r="7904" spans="1:23">
      <c r="A7904">
        <v>2019</v>
      </c>
      <c r="B7904">
        <v>60</v>
      </c>
      <c r="C7904" t="s">
        <v>23</v>
      </c>
      <c r="D7904" t="s">
        <v>30</v>
      </c>
      <c r="E7904" t="s">
        <v>18</v>
      </c>
      <c r="F7904" t="s">
        <v>40</v>
      </c>
      <c r="G7904" t="s">
        <v>28</v>
      </c>
      <c r="H7904" s="3">
        <v>15426.7</v>
      </c>
      <c r="I7904" t="s">
        <v>19</v>
      </c>
      <c r="J7904" t="s">
        <v>19</v>
      </c>
      <c r="K790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27.230561860400702</v>
      </c>
      <c r="L7904" s="6">
        <f>TablaDatos[[#This Row],[IMC_raw]]/1000000000000000</f>
        <v>27.230561860400702</v>
      </c>
      <c r="M7904" s="2">
        <v>2.72305618604007E+16</v>
      </c>
      <c r="N790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4" s="13">
        <f t="shared" si="123"/>
        <v>7903</v>
      </c>
      <c r="P7904" s="2" t="str">
        <f>IF(TablaDatos[[#This Row],[Diabetes]]=0,"No","Si")</f>
        <v>No</v>
      </c>
      <c r="Q7904">
        <v>0</v>
      </c>
      <c r="R7904">
        <f>TablaDatos[[#This Row],[Aux2]]/10000000000000</f>
        <v>2025.40419799652</v>
      </c>
      <c r="S7904" s="1">
        <v>2.02540419799652E+16</v>
      </c>
      <c r="T7904" s="7">
        <f>TablaDatos[[#This Row],[Aux3]]/100000000000000</f>
        <v>1.79982777771673</v>
      </c>
      <c r="U7904" s="1">
        <v>179982777771673</v>
      </c>
      <c r="V7904">
        <v>150.19999999999999</v>
      </c>
      <c r="W7904">
        <v>88.5</v>
      </c>
    </row>
    <row r="7905" spans="1:23">
      <c r="A7905">
        <v>2019</v>
      </c>
      <c r="B7905">
        <v>55</v>
      </c>
      <c r="C7905" t="s">
        <v>23</v>
      </c>
      <c r="D7905" t="s">
        <v>73</v>
      </c>
      <c r="E7905" t="s">
        <v>19</v>
      </c>
      <c r="F7905" t="s">
        <v>19</v>
      </c>
      <c r="G7905" t="s">
        <v>28</v>
      </c>
      <c r="H7905" s="3">
        <v>31766.46</v>
      </c>
      <c r="I7905" t="s">
        <v>19</v>
      </c>
      <c r="J7905" t="s">
        <v>22</v>
      </c>
      <c r="K790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27.215693836203201</v>
      </c>
      <c r="L7905" s="5">
        <f>TablaDatos[[#This Row],[IMC_raw]]/1000000000000000</f>
        <v>27.215693836203201</v>
      </c>
      <c r="M7905" s="2">
        <v>2.72156938362032E+16</v>
      </c>
      <c r="N790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5" s="13">
        <f t="shared" si="123"/>
        <v>7904</v>
      </c>
      <c r="P7905" s="2" t="str">
        <f>IF(TablaDatos[[#This Row],[Diabetes]]=0,"No","Si")</f>
        <v>No</v>
      </c>
      <c r="Q7905">
        <v>0</v>
      </c>
      <c r="R7905">
        <f>TablaDatos[[#This Row],[Aux2]]/10000000000000</f>
        <v>1888.9754056116799</v>
      </c>
      <c r="S7905" s="1">
        <v>1.88897540561168E+16</v>
      </c>
      <c r="T7905" s="7">
        <f>TablaDatos[[#This Row],[Aux3]]/100000000000000</f>
        <v>205.63033005632701</v>
      </c>
      <c r="U7905" s="1">
        <v>2.05630330056327E+16</v>
      </c>
      <c r="V7905">
        <v>149.9</v>
      </c>
      <c r="W7905">
        <v>92.2</v>
      </c>
    </row>
    <row r="7906" spans="1:23">
      <c r="A7906">
        <v>2019</v>
      </c>
      <c r="B7906">
        <v>54</v>
      </c>
      <c r="C7906" t="s">
        <v>16</v>
      </c>
      <c r="D7906" t="s">
        <v>30</v>
      </c>
      <c r="E7906" t="s">
        <v>18</v>
      </c>
      <c r="F7906" s="3" t="s">
        <v>19</v>
      </c>
      <c r="G7906" t="s">
        <v>20</v>
      </c>
      <c r="H7906" s="3">
        <v>32364.94</v>
      </c>
      <c r="I7906" t="s">
        <v>21</v>
      </c>
      <c r="J7906" t="s">
        <v>21</v>
      </c>
      <c r="K790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27.2142451739008</v>
      </c>
      <c r="L7906" s="6">
        <f>TablaDatos[[#This Row],[IMC_raw]]/1000000000000000</f>
        <v>27.2142451739008</v>
      </c>
      <c r="M7906" s="2">
        <v>2.72142451739008E+16</v>
      </c>
      <c r="N790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6" s="13">
        <f t="shared" si="123"/>
        <v>7905</v>
      </c>
      <c r="P7906" s="2" t="str">
        <f>IF(TablaDatos[[#This Row],[Diabetes]]=0,"No","Si")</f>
        <v>No</v>
      </c>
      <c r="Q7906">
        <v>0</v>
      </c>
      <c r="R7906">
        <f>TablaDatos[[#This Row],[Aux2]]/10000000000000</f>
        <v>1923.0092987267601</v>
      </c>
      <c r="S7906" s="1">
        <v>1.92300929872676E+16</v>
      </c>
      <c r="T7906" s="7">
        <f>TablaDatos[[#This Row],[Aux3]]/100000000000000</f>
        <v>253.47508306306599</v>
      </c>
      <c r="U7906" s="1">
        <v>2.53475083063066E+16</v>
      </c>
      <c r="V7906">
        <v>153</v>
      </c>
      <c r="W7906">
        <v>90.3</v>
      </c>
    </row>
    <row r="7907" spans="1:23">
      <c r="A7907">
        <v>2019</v>
      </c>
      <c r="B7907">
        <v>67</v>
      </c>
      <c r="C7907" t="s">
        <v>23</v>
      </c>
      <c r="D7907" t="s">
        <v>38</v>
      </c>
      <c r="E7907" t="s">
        <v>19</v>
      </c>
      <c r="F7907" t="s">
        <v>24</v>
      </c>
      <c r="G7907" t="s">
        <v>25</v>
      </c>
      <c r="H7907" s="3">
        <v>11669.7</v>
      </c>
      <c r="I7907" t="s">
        <v>21</v>
      </c>
      <c r="J7907" t="s">
        <v>18</v>
      </c>
      <c r="K790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27.213618315478996</v>
      </c>
      <c r="L7907" s="5">
        <f>TablaDatos[[#This Row],[IMC_raw]]/1000000000000000</f>
        <v>2.7213618315478998</v>
      </c>
      <c r="M7907" s="2">
        <v>2721361831547900</v>
      </c>
      <c r="N790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7" s="13">
        <f t="shared" si="123"/>
        <v>7906</v>
      </c>
      <c r="P7907" s="2" t="str">
        <f>IF(TablaDatos[[#This Row],[Diabetes]]=0,"No","Si")</f>
        <v>No</v>
      </c>
      <c r="Q7907">
        <v>0</v>
      </c>
      <c r="R7907">
        <f>TablaDatos[[#This Row],[Aux2]]/10000000000000</f>
        <v>2270.6372248431098</v>
      </c>
      <c r="S7907" s="1">
        <v>2.27063722484311E+16</v>
      </c>
      <c r="T7907" s="7">
        <f>TablaDatos[[#This Row],[Aux3]]/100000000000000</f>
        <v>25.523970203379999</v>
      </c>
      <c r="U7907" s="1">
        <v>2552397020338000</v>
      </c>
      <c r="V7907">
        <v>152</v>
      </c>
      <c r="W7907">
        <v>92.1</v>
      </c>
    </row>
    <row r="7908" spans="1:23">
      <c r="A7908">
        <v>2019</v>
      </c>
      <c r="B7908">
        <v>59</v>
      </c>
      <c r="C7908" t="s">
        <v>16</v>
      </c>
      <c r="D7908" t="s">
        <v>17</v>
      </c>
      <c r="E7908" t="s">
        <v>18</v>
      </c>
      <c r="F7908" t="s">
        <v>35</v>
      </c>
      <c r="G7908" t="s">
        <v>28</v>
      </c>
      <c r="H7908" s="3">
        <v>25945.93</v>
      </c>
      <c r="I7908" t="s">
        <v>21</v>
      </c>
      <c r="J7908" t="s">
        <v>19</v>
      </c>
      <c r="K790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27.208832988707499</v>
      </c>
      <c r="L7908" s="5">
        <f>TablaDatos[[#This Row],[IMC_raw]]/1000000000000000</f>
        <v>27.208832988707499</v>
      </c>
      <c r="M7908" s="2">
        <v>2.72088329887075E+16</v>
      </c>
      <c r="N790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8" s="13">
        <f t="shared" si="123"/>
        <v>7907</v>
      </c>
      <c r="P7908" s="2" t="str">
        <f>IF(TablaDatos[[#This Row],[Diabetes]]=0,"No","Si")</f>
        <v>No</v>
      </c>
      <c r="Q7908">
        <v>0</v>
      </c>
      <c r="R7908">
        <f>TablaDatos[[#This Row],[Aux2]]/10000000000000</f>
        <v>215.22832096632001</v>
      </c>
      <c r="S7908" s="1">
        <v>2152283209663200</v>
      </c>
      <c r="T7908" s="7">
        <f>TablaDatos[[#This Row],[Aux3]]/100000000000000</f>
        <v>250.40930407865699</v>
      </c>
      <c r="U7908" s="1">
        <v>2.50409304078657E+16</v>
      </c>
      <c r="V7908">
        <v>159.80000000000001</v>
      </c>
      <c r="W7908">
        <v>101.1</v>
      </c>
    </row>
    <row r="7909" spans="1:23">
      <c r="A7909">
        <v>2019</v>
      </c>
      <c r="B7909">
        <v>61</v>
      </c>
      <c r="C7909" t="s">
        <v>16</v>
      </c>
      <c r="D7909" t="s">
        <v>72</v>
      </c>
      <c r="E7909" t="s">
        <v>18</v>
      </c>
      <c r="F7909" t="s">
        <v>19</v>
      </c>
      <c r="G7909" t="s">
        <v>28</v>
      </c>
      <c r="H7909" s="3">
        <v>14676.68</v>
      </c>
      <c r="I7909" t="s">
        <v>19</v>
      </c>
      <c r="J7909" t="s">
        <v>22</v>
      </c>
      <c r="K790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27.207697713713401</v>
      </c>
      <c r="L7909" s="6">
        <f>TablaDatos[[#This Row],[IMC_raw]]/1000000000000000</f>
        <v>27.207697713713401</v>
      </c>
      <c r="M7909" s="2">
        <v>2.72076977137134E+16</v>
      </c>
      <c r="N790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09" s="13">
        <f t="shared" si="123"/>
        <v>7908</v>
      </c>
      <c r="P7909" s="2" t="str">
        <f>IF(TablaDatos[[#This Row],[Diabetes]]=0,"No","Si")</f>
        <v>No</v>
      </c>
      <c r="Q7909">
        <v>0</v>
      </c>
      <c r="R7909">
        <f>TablaDatos[[#This Row],[Aux2]]/10000000000000</f>
        <v>1948.1136353115701</v>
      </c>
      <c r="S7909" s="1">
        <v>1.94811363531157E+16</v>
      </c>
      <c r="T7909" s="7">
        <f>TablaDatos[[#This Row],[Aux3]]/100000000000000</f>
        <v>217.99500178740701</v>
      </c>
      <c r="U7909" s="1">
        <v>2.17995001787407E+16</v>
      </c>
      <c r="V7909">
        <v>148.5</v>
      </c>
      <c r="W7909">
        <v>89.6</v>
      </c>
    </row>
    <row r="7910" spans="1:23">
      <c r="A7910">
        <v>2019</v>
      </c>
      <c r="B7910">
        <v>55</v>
      </c>
      <c r="C7910" t="s">
        <v>16</v>
      </c>
      <c r="D7910" t="s">
        <v>29</v>
      </c>
      <c r="E7910" t="s">
        <v>31</v>
      </c>
      <c r="F7910" t="s">
        <v>24</v>
      </c>
      <c r="G7910" t="s">
        <v>28</v>
      </c>
      <c r="H7910" s="3">
        <v>9021.5300000000007</v>
      </c>
      <c r="I7910" t="s">
        <v>21</v>
      </c>
      <c r="J7910" t="s">
        <v>21</v>
      </c>
      <c r="K791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27.181732060954001</v>
      </c>
      <c r="L7910" s="5">
        <f>TablaDatos[[#This Row],[IMC_raw]]/1000000000000000</f>
        <v>27.181732060954001</v>
      </c>
      <c r="M7910" s="2">
        <v>2.7181732060954E+16</v>
      </c>
      <c r="N791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0" s="13">
        <f t="shared" si="123"/>
        <v>7909</v>
      </c>
      <c r="P7910" s="2" t="str">
        <f>IF(TablaDatos[[#This Row],[Diabetes]]=0,"No","Si")</f>
        <v>Si</v>
      </c>
      <c r="Q7910">
        <v>1</v>
      </c>
      <c r="R7910">
        <f>TablaDatos[[#This Row],[Aux2]]/10000000000000</f>
        <v>254.43347945298001</v>
      </c>
      <c r="S7910" s="1">
        <v>2544334794529800</v>
      </c>
      <c r="T7910" s="7">
        <f>TablaDatos[[#This Row],[Aux3]]/100000000000000</f>
        <v>29.915271961822999</v>
      </c>
      <c r="U7910" s="1">
        <v>2991527196182300</v>
      </c>
      <c r="V7910">
        <v>168.4</v>
      </c>
      <c r="W7910">
        <v>102.9</v>
      </c>
    </row>
    <row r="7911" spans="1:23">
      <c r="A7911">
        <v>2019</v>
      </c>
      <c r="B7911">
        <v>65</v>
      </c>
      <c r="C7911" t="s">
        <v>23</v>
      </c>
      <c r="D7911" t="s">
        <v>17</v>
      </c>
      <c r="E7911" t="s">
        <v>21</v>
      </c>
      <c r="F7911" t="s">
        <v>24</v>
      </c>
      <c r="G7911" t="s">
        <v>25</v>
      </c>
      <c r="H7911" s="3">
        <v>13383.83</v>
      </c>
      <c r="I7911" t="s">
        <v>21</v>
      </c>
      <c r="J7911" t="s">
        <v>18</v>
      </c>
      <c r="K791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27.179545866723803</v>
      </c>
      <c r="L7911" s="6">
        <f>TablaDatos[[#This Row],[IMC_raw]]/1000000000000000</f>
        <v>2.7179545866723802</v>
      </c>
      <c r="M7911" s="2">
        <v>2717954586672380</v>
      </c>
      <c r="N791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1" s="13">
        <f t="shared" si="123"/>
        <v>7910</v>
      </c>
      <c r="P7911" s="2" t="str">
        <f>IF(TablaDatos[[#This Row],[Diabetes]]=0,"No","Si")</f>
        <v>No</v>
      </c>
      <c r="Q7911">
        <v>0</v>
      </c>
      <c r="R7911">
        <f>TablaDatos[[#This Row],[Aux2]]/10000000000000</f>
        <v>2334.3575328138299</v>
      </c>
      <c r="S7911" s="1">
        <v>2.33435753281383E+16</v>
      </c>
      <c r="T7911" s="7">
        <f>TablaDatos[[#This Row],[Aux3]]/100000000000000</f>
        <v>294.86990256598898</v>
      </c>
      <c r="U7911" s="1">
        <v>2.94869902565989E+16</v>
      </c>
      <c r="V7911">
        <v>154.1</v>
      </c>
      <c r="W7911">
        <v>101.4</v>
      </c>
    </row>
    <row r="7912" spans="1:23">
      <c r="A7912">
        <v>2019</v>
      </c>
      <c r="B7912">
        <v>46</v>
      </c>
      <c r="C7912" t="s">
        <v>23</v>
      </c>
      <c r="D7912" t="s">
        <v>71</v>
      </c>
      <c r="E7912" t="s">
        <v>18</v>
      </c>
      <c r="F7912" t="s">
        <v>19</v>
      </c>
      <c r="G7912" t="s">
        <v>20</v>
      </c>
      <c r="H7912" s="3">
        <v>14437.72</v>
      </c>
      <c r="I7912" t="s">
        <v>21</v>
      </c>
      <c r="J7912" t="s">
        <v>19</v>
      </c>
      <c r="K791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27.085584065960301</v>
      </c>
      <c r="L7912" s="5">
        <f>TablaDatos[[#This Row],[IMC_raw]]/1000000000000000</f>
        <v>27.085584065960301</v>
      </c>
      <c r="M7912" s="2">
        <v>2.70855840659603E+16</v>
      </c>
      <c r="N791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2" s="13">
        <f t="shared" si="123"/>
        <v>7911</v>
      </c>
      <c r="P7912" s="2" t="str">
        <f>IF(TablaDatos[[#This Row],[Diabetes]]=0,"No","Si")</f>
        <v>No</v>
      </c>
      <c r="Q7912">
        <v>0</v>
      </c>
      <c r="R7912">
        <f>TablaDatos[[#This Row],[Aux2]]/10000000000000</f>
        <v>1970.1265211437601</v>
      </c>
      <c r="S7912" s="1">
        <v>1.97012652114376E+16</v>
      </c>
      <c r="T7912" s="7">
        <f>TablaDatos[[#This Row],[Aux3]]/100000000000000</f>
        <v>22.090187708197799</v>
      </c>
      <c r="U7912" s="1">
        <v>2209018770819780</v>
      </c>
      <c r="V7912">
        <v>144.6</v>
      </c>
      <c r="W7912">
        <v>92.2</v>
      </c>
    </row>
    <row r="7913" spans="1:23">
      <c r="A7913">
        <v>2019</v>
      </c>
      <c r="B7913">
        <v>53</v>
      </c>
      <c r="C7913" t="s">
        <v>16</v>
      </c>
      <c r="D7913" t="s">
        <v>73</v>
      </c>
      <c r="E7913" t="s">
        <v>31</v>
      </c>
      <c r="F7913" t="s">
        <v>24</v>
      </c>
      <c r="G7913" t="s">
        <v>20</v>
      </c>
      <c r="H7913" s="3">
        <v>19582.439999999999</v>
      </c>
      <c r="I7913" t="s">
        <v>21</v>
      </c>
      <c r="J7913" t="s">
        <v>19</v>
      </c>
      <c r="K791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27.038450527661201</v>
      </c>
      <c r="L7913" s="6">
        <f>TablaDatos[[#This Row],[IMC_raw]]/1000000000000000</f>
        <v>27.038450527661201</v>
      </c>
      <c r="M7913" s="2">
        <v>2.70384505276612E+16</v>
      </c>
      <c r="N791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3" s="13">
        <f t="shared" si="123"/>
        <v>7912</v>
      </c>
      <c r="P7913" s="2" t="str">
        <f>IF(TablaDatos[[#This Row],[Diabetes]]=0,"No","Si")</f>
        <v>No</v>
      </c>
      <c r="Q7913">
        <v>0</v>
      </c>
      <c r="R7913">
        <f>TablaDatos[[#This Row],[Aux2]]/10000000000000</f>
        <v>2039.12636674908</v>
      </c>
      <c r="S7913" s="1">
        <v>2.03912636674908E+16</v>
      </c>
      <c r="T7913" s="7">
        <f>TablaDatos[[#This Row],[Aux3]]/100000000000000</f>
        <v>246.801918739878</v>
      </c>
      <c r="U7913" s="1">
        <v>2.46801918739878E+16</v>
      </c>
      <c r="V7913">
        <v>157.9</v>
      </c>
      <c r="W7913">
        <v>99.3</v>
      </c>
    </row>
    <row r="7914" spans="1:23">
      <c r="A7914">
        <v>2019</v>
      </c>
      <c r="B7914">
        <v>43</v>
      </c>
      <c r="C7914" t="s">
        <v>16</v>
      </c>
      <c r="D7914" t="s">
        <v>72</v>
      </c>
      <c r="E7914" t="s">
        <v>18</v>
      </c>
      <c r="F7914" t="s">
        <v>40</v>
      </c>
      <c r="G7914" t="s">
        <v>39</v>
      </c>
      <c r="H7914" s="3">
        <v>37250.019999999997</v>
      </c>
      <c r="I7914" t="s">
        <v>19</v>
      </c>
      <c r="J7914" t="s">
        <v>21</v>
      </c>
      <c r="K791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27.034169706770498</v>
      </c>
      <c r="L7914" s="6">
        <f>TablaDatos[[#This Row],[IMC_raw]]/1000000000000000</f>
        <v>27.034169706770498</v>
      </c>
      <c r="M7914" s="2">
        <v>2.70341697067705E+16</v>
      </c>
      <c r="N791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4" s="13">
        <f t="shared" si="123"/>
        <v>7913</v>
      </c>
      <c r="P7914" s="2" t="str">
        <f>IF(TablaDatos[[#This Row],[Diabetes]]=0,"No","Si")</f>
        <v>No</v>
      </c>
      <c r="Q7914">
        <v>0</v>
      </c>
      <c r="R7914">
        <f>TablaDatos[[#This Row],[Aux2]]/10000000000000</f>
        <v>2001.99004269134</v>
      </c>
      <c r="S7914" s="1">
        <v>2.00199004269134E+16</v>
      </c>
      <c r="T7914" s="7">
        <f>TablaDatos[[#This Row],[Aux3]]/100000000000000</f>
        <v>216.01624916655399</v>
      </c>
      <c r="U7914" s="1">
        <v>2.16016249166554E+16</v>
      </c>
      <c r="V7914">
        <v>139</v>
      </c>
      <c r="W7914">
        <v>91.7</v>
      </c>
    </row>
    <row r="7915" spans="1:23">
      <c r="A7915">
        <v>2019</v>
      </c>
      <c r="B7915">
        <v>48</v>
      </c>
      <c r="C7915" t="s">
        <v>16</v>
      </c>
      <c r="D7915" t="s">
        <v>17</v>
      </c>
      <c r="E7915" t="s">
        <v>19</v>
      </c>
      <c r="F7915" t="s">
        <v>35</v>
      </c>
      <c r="G7915" t="s">
        <v>20</v>
      </c>
      <c r="H7915" s="3">
        <v>42431.199999999997</v>
      </c>
      <c r="I7915" t="s">
        <v>19</v>
      </c>
      <c r="J7915" t="s">
        <v>19</v>
      </c>
      <c r="K791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26.988825602035</v>
      </c>
      <c r="L7915" s="5">
        <f>TablaDatos[[#This Row],[IMC_raw]]/1000000000000000</f>
        <v>26.988825602035</v>
      </c>
      <c r="M7915" s="2">
        <v>2.6988825602035E+16</v>
      </c>
      <c r="N791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5" s="13">
        <f t="shared" si="123"/>
        <v>7914</v>
      </c>
      <c r="P7915" s="2" t="str">
        <f>IF(TablaDatos[[#This Row],[Diabetes]]=0,"No","Si")</f>
        <v>No</v>
      </c>
      <c r="Q7915">
        <v>0</v>
      </c>
      <c r="R7915">
        <f>TablaDatos[[#This Row],[Aux2]]/10000000000000</f>
        <v>187.920095154412</v>
      </c>
      <c r="S7915" s="1">
        <v>1879200951544120</v>
      </c>
      <c r="T7915" s="7">
        <f>TablaDatos[[#This Row],[Aux3]]/100000000000000</f>
        <v>222.32595938454901</v>
      </c>
      <c r="U7915" s="1">
        <v>2.22325959384549E+16</v>
      </c>
      <c r="V7915">
        <v>143.4</v>
      </c>
      <c r="W7915">
        <v>92.1</v>
      </c>
    </row>
    <row r="7916" spans="1:23">
      <c r="A7916">
        <v>2019</v>
      </c>
      <c r="B7916">
        <v>56</v>
      </c>
      <c r="C7916" t="s">
        <v>16</v>
      </c>
      <c r="D7916" t="s">
        <v>36</v>
      </c>
      <c r="E7916" t="s">
        <v>19</v>
      </c>
      <c r="F7916" t="s">
        <v>19</v>
      </c>
      <c r="G7916" t="s">
        <v>28</v>
      </c>
      <c r="H7916" s="3">
        <v>11026.17</v>
      </c>
      <c r="I7916" t="s">
        <v>19</v>
      </c>
      <c r="J7916" t="s">
        <v>22</v>
      </c>
      <c r="K791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26.974586941580402</v>
      </c>
      <c r="L7916" s="6">
        <f>TablaDatos[[#This Row],[IMC_raw]]/1000000000000000</f>
        <v>26.974586941580402</v>
      </c>
      <c r="M7916" s="2">
        <v>2.69745869415804E+16</v>
      </c>
      <c r="N791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6" s="13">
        <f t="shared" si="123"/>
        <v>7915</v>
      </c>
      <c r="P7916" s="2" t="str">
        <f>IF(TablaDatos[[#This Row],[Diabetes]]=0,"No","Si")</f>
        <v>No</v>
      </c>
      <c r="Q7916">
        <v>0</v>
      </c>
      <c r="R7916">
        <f>TablaDatos[[#This Row],[Aux2]]/10000000000000</f>
        <v>1815.2388016879599</v>
      </c>
      <c r="S7916" s="1">
        <v>1.81523880168796E+16</v>
      </c>
      <c r="T7916" s="7">
        <f>TablaDatos[[#This Row],[Aux3]]/100000000000000</f>
        <v>214.143332168233</v>
      </c>
      <c r="U7916" s="1">
        <v>2.14143332168233E+16</v>
      </c>
      <c r="V7916">
        <v>152.6</v>
      </c>
      <c r="W7916">
        <v>94.4</v>
      </c>
    </row>
    <row r="7917" spans="1:23">
      <c r="A7917">
        <v>2019</v>
      </c>
      <c r="B7917">
        <v>54</v>
      </c>
      <c r="C7917" t="s">
        <v>23</v>
      </c>
      <c r="D7917" t="s">
        <v>73</v>
      </c>
      <c r="E7917" t="s">
        <v>18</v>
      </c>
      <c r="F7917" t="s">
        <v>24</v>
      </c>
      <c r="G7917" t="s">
        <v>20</v>
      </c>
      <c r="H7917" s="3">
        <v>23710.720000000001</v>
      </c>
      <c r="I7917" t="s">
        <v>21</v>
      </c>
      <c r="J7917" t="s">
        <v>22</v>
      </c>
      <c r="K791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26.948426565868701</v>
      </c>
      <c r="L7917" s="6">
        <f>TablaDatos[[#This Row],[IMC_raw]]/1000000000000000</f>
        <v>0.26948426565868699</v>
      </c>
      <c r="M7917" s="2">
        <v>269484265658687</v>
      </c>
      <c r="N791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7" s="13">
        <f t="shared" si="123"/>
        <v>7916</v>
      </c>
      <c r="P7917" s="2" t="str">
        <f>IF(TablaDatos[[#This Row],[Diabetes]]=0,"No","Si")</f>
        <v>No</v>
      </c>
      <c r="Q7917">
        <v>0</v>
      </c>
      <c r="R7917">
        <f>TablaDatos[[#This Row],[Aux2]]/10000000000000</f>
        <v>2244.0406794813598</v>
      </c>
      <c r="S7917" s="1">
        <v>2.24404067948136E+16</v>
      </c>
      <c r="T7917" s="7">
        <f>TablaDatos[[#This Row],[Aux3]]/100000000000000</f>
        <v>253.51877041433499</v>
      </c>
      <c r="U7917" s="1">
        <v>2.53518770414335E+16</v>
      </c>
      <c r="V7917">
        <v>144.80000000000001</v>
      </c>
      <c r="W7917">
        <v>83.9</v>
      </c>
    </row>
    <row r="7918" spans="1:23">
      <c r="A7918">
        <v>2019</v>
      </c>
      <c r="B7918">
        <v>50</v>
      </c>
      <c r="C7918" t="s">
        <v>23</v>
      </c>
      <c r="D7918" t="s">
        <v>17</v>
      </c>
      <c r="E7918" t="s">
        <v>18</v>
      </c>
      <c r="F7918" t="s">
        <v>19</v>
      </c>
      <c r="G7918" t="s">
        <v>20</v>
      </c>
      <c r="H7918" s="3">
        <v>25993.33</v>
      </c>
      <c r="I7918" t="s">
        <v>21</v>
      </c>
      <c r="J7918" t="s">
        <v>18</v>
      </c>
      <c r="K791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26.942238894686803</v>
      </c>
      <c r="L7918" s="5">
        <f>TablaDatos[[#This Row],[IMC_raw]]/1000000000000000</f>
        <v>2.6942238894686801</v>
      </c>
      <c r="M7918" s="2">
        <v>2694223889468680</v>
      </c>
      <c r="N791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8" s="13">
        <f t="shared" si="123"/>
        <v>7917</v>
      </c>
      <c r="P7918" s="2" t="str">
        <f>IF(TablaDatos[[#This Row],[Diabetes]]=0,"No","Si")</f>
        <v>No</v>
      </c>
      <c r="Q7918">
        <v>0</v>
      </c>
      <c r="R7918">
        <f>TablaDatos[[#This Row],[Aux2]]/10000000000000</f>
        <v>209.97048049853899</v>
      </c>
      <c r="S7918" s="1">
        <v>2099704804985390</v>
      </c>
      <c r="T7918" s="7">
        <f>TablaDatos[[#This Row],[Aux3]]/100000000000000</f>
        <v>243.46923261380601</v>
      </c>
      <c r="U7918" s="1">
        <v>2.43469232613806E+16</v>
      </c>
      <c r="V7918">
        <v>136.6</v>
      </c>
      <c r="W7918">
        <v>89.7</v>
      </c>
    </row>
    <row r="7919" spans="1:23">
      <c r="A7919">
        <v>2019</v>
      </c>
      <c r="B7919">
        <v>50</v>
      </c>
      <c r="C7919" t="s">
        <v>16</v>
      </c>
      <c r="D7919" t="s">
        <v>29</v>
      </c>
      <c r="E7919" t="s">
        <v>19</v>
      </c>
      <c r="F7919" t="s">
        <v>24</v>
      </c>
      <c r="G7919" t="s">
        <v>20</v>
      </c>
      <c r="H7919" s="3">
        <v>15161.98</v>
      </c>
      <c r="I7919" t="s">
        <v>21</v>
      </c>
      <c r="J7919" t="s">
        <v>18</v>
      </c>
      <c r="K791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26.9256546011583</v>
      </c>
      <c r="L7919" s="5">
        <f>TablaDatos[[#This Row],[IMC_raw]]/1000000000000000</f>
        <v>26.9256546011583</v>
      </c>
      <c r="M7919" s="2">
        <v>2.69256546011583E+16</v>
      </c>
      <c r="N791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19" s="13">
        <f t="shared" si="123"/>
        <v>7918</v>
      </c>
      <c r="P7919" s="2" t="str">
        <f>IF(TablaDatos[[#This Row],[Diabetes]]=0,"No","Si")</f>
        <v>No</v>
      </c>
      <c r="Q7919">
        <v>0</v>
      </c>
      <c r="R7919">
        <f>TablaDatos[[#This Row],[Aux2]]/10000000000000</f>
        <v>2262.7339385569599</v>
      </c>
      <c r="S7919" s="1">
        <v>2.26273393855696E+16</v>
      </c>
      <c r="T7919" s="7">
        <f>TablaDatos[[#This Row],[Aux3]]/100000000000000</f>
        <v>218.442897546696</v>
      </c>
      <c r="U7919" s="1">
        <v>2.18442897546696E+16</v>
      </c>
      <c r="V7919">
        <v>152.80000000000001</v>
      </c>
      <c r="W7919">
        <v>96.3</v>
      </c>
    </row>
    <row r="7920" spans="1:23">
      <c r="A7920">
        <v>2019</v>
      </c>
      <c r="B7920">
        <v>53</v>
      </c>
      <c r="C7920" t="s">
        <v>23</v>
      </c>
      <c r="D7920" t="s">
        <v>42</v>
      </c>
      <c r="E7920" t="s">
        <v>18</v>
      </c>
      <c r="F7920" t="s">
        <v>35</v>
      </c>
      <c r="G7920" t="s">
        <v>20</v>
      </c>
      <c r="H7920" s="3">
        <v>12194.15</v>
      </c>
      <c r="I7920" t="s">
        <v>19</v>
      </c>
      <c r="J7920" t="s">
        <v>19</v>
      </c>
      <c r="K792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26.8802135213055</v>
      </c>
      <c r="L7920" s="5">
        <f>TablaDatos[[#This Row],[IMC_raw]]/1000000000000000</f>
        <v>2.68802135213055</v>
      </c>
      <c r="M7920" s="2">
        <v>2688021352130550</v>
      </c>
      <c r="N792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0" s="13">
        <f t="shared" si="123"/>
        <v>7919</v>
      </c>
      <c r="P7920" s="2" t="str">
        <f>IF(TablaDatos[[#This Row],[Diabetes]]=0,"No","Si")</f>
        <v>No</v>
      </c>
      <c r="Q7920">
        <v>0</v>
      </c>
      <c r="R7920">
        <f>TablaDatos[[#This Row],[Aux2]]/10000000000000</f>
        <v>2105.6527536168601</v>
      </c>
      <c r="S7920" s="1">
        <v>2.10565275361686E+16</v>
      </c>
      <c r="T7920" s="7">
        <f>TablaDatos[[#This Row],[Aux3]]/100000000000000</f>
        <v>203.65749160514099</v>
      </c>
      <c r="U7920" s="1">
        <v>2.03657491605141E+16</v>
      </c>
      <c r="V7920">
        <v>138.1</v>
      </c>
      <c r="W7920">
        <v>85.5</v>
      </c>
    </row>
    <row r="7921" spans="1:23">
      <c r="A7921">
        <v>2019</v>
      </c>
      <c r="B7921">
        <v>57</v>
      </c>
      <c r="C7921" t="s">
        <v>16</v>
      </c>
      <c r="D7921" t="s">
        <v>17</v>
      </c>
      <c r="E7921" t="s">
        <v>18</v>
      </c>
      <c r="F7921" t="s">
        <v>19</v>
      </c>
      <c r="G7921" t="s">
        <v>28</v>
      </c>
      <c r="H7921" s="3">
        <v>31337.8</v>
      </c>
      <c r="I7921" t="s">
        <v>19</v>
      </c>
      <c r="J7921" t="s">
        <v>18</v>
      </c>
      <c r="K792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26.862851386467899</v>
      </c>
      <c r="L7921" s="6">
        <f>TablaDatos[[#This Row],[IMC_raw]]/1000000000000000</f>
        <v>26.862851386467899</v>
      </c>
      <c r="M7921" s="2">
        <v>2.68628513864679E+16</v>
      </c>
      <c r="N792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1" s="13">
        <f t="shared" si="123"/>
        <v>7920</v>
      </c>
      <c r="P7921" s="2" t="str">
        <f>IF(TablaDatos[[#This Row],[Diabetes]]=0,"No","Si")</f>
        <v>No</v>
      </c>
      <c r="Q7921">
        <v>0</v>
      </c>
      <c r="R7921">
        <f>TablaDatos[[#This Row],[Aux2]]/10000000000000</f>
        <v>2039.85902891141</v>
      </c>
      <c r="S7921" s="1">
        <v>2.03985902891141E+16</v>
      </c>
      <c r="T7921" s="7">
        <f>TablaDatos[[#This Row],[Aux3]]/100000000000000</f>
        <v>224.20444170771</v>
      </c>
      <c r="U7921" s="1">
        <v>2.2420444170771E+16</v>
      </c>
      <c r="V7921">
        <v>151.1</v>
      </c>
      <c r="W7921">
        <v>94.2</v>
      </c>
    </row>
    <row r="7922" spans="1:23">
      <c r="A7922">
        <v>2019</v>
      </c>
      <c r="B7922">
        <v>48</v>
      </c>
      <c r="C7922" t="s">
        <v>23</v>
      </c>
      <c r="D7922" t="s">
        <v>71</v>
      </c>
      <c r="E7922" t="s">
        <v>19</v>
      </c>
      <c r="F7922" t="s">
        <v>35</v>
      </c>
      <c r="G7922" t="s">
        <v>20</v>
      </c>
      <c r="H7922" s="3">
        <v>24293</v>
      </c>
      <c r="I7922" t="s">
        <v>21</v>
      </c>
      <c r="J7922" t="s">
        <v>19</v>
      </c>
      <c r="K792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26.854841856090999</v>
      </c>
      <c r="L7922" s="6">
        <f>TablaDatos[[#This Row],[IMC_raw]]/1000000000000000</f>
        <v>2.6854841856090998</v>
      </c>
      <c r="M7922" s="2">
        <v>2685484185609100</v>
      </c>
      <c r="N792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2" s="13">
        <f t="shared" si="123"/>
        <v>7921</v>
      </c>
      <c r="P7922" s="2" t="str">
        <f>IF(TablaDatos[[#This Row],[Diabetes]]=0,"No","Si")</f>
        <v>No</v>
      </c>
      <c r="Q7922">
        <v>0</v>
      </c>
      <c r="R7922">
        <f>TablaDatos[[#This Row],[Aux2]]/10000000000000</f>
        <v>2007.3880502368399</v>
      </c>
      <c r="S7922" s="1">
        <v>2.00738805023684E+16</v>
      </c>
      <c r="T7922" s="7">
        <f>TablaDatos[[#This Row],[Aux3]]/100000000000000</f>
        <v>184.94150870306601</v>
      </c>
      <c r="U7922" s="1">
        <v>1.84941508703066E+16</v>
      </c>
      <c r="V7922">
        <v>139.69999999999999</v>
      </c>
      <c r="W7922">
        <v>89.8</v>
      </c>
    </row>
    <row r="7923" spans="1:23">
      <c r="A7923">
        <v>2019</v>
      </c>
      <c r="B7923">
        <v>65</v>
      </c>
      <c r="C7923" t="s">
        <v>23</v>
      </c>
      <c r="D7923" t="s">
        <v>72</v>
      </c>
      <c r="E7923" t="s">
        <v>21</v>
      </c>
      <c r="F7923" t="s">
        <v>24</v>
      </c>
      <c r="G7923" t="s">
        <v>25</v>
      </c>
      <c r="H7923" s="3">
        <v>16939.86</v>
      </c>
      <c r="I7923" t="s">
        <v>21</v>
      </c>
      <c r="J7923" t="s">
        <v>19</v>
      </c>
      <c r="K792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26.8423593939923</v>
      </c>
      <c r="L7923" s="6">
        <f>TablaDatos[[#This Row],[IMC_raw]]/1000000000000000</f>
        <v>26.8423593939923</v>
      </c>
      <c r="M7923" s="2">
        <v>2.68423593939923E+16</v>
      </c>
      <c r="N792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3" s="13">
        <f t="shared" si="123"/>
        <v>7922</v>
      </c>
      <c r="P7923" s="2" t="str">
        <f>IF(TablaDatos[[#This Row],[Diabetes]]=0,"No","Si")</f>
        <v>Si</v>
      </c>
      <c r="Q7923">
        <v>1</v>
      </c>
      <c r="R7923">
        <f>TablaDatos[[#This Row],[Aux2]]/10000000000000</f>
        <v>2335.5793278009701</v>
      </c>
      <c r="S7923" s="1">
        <v>2.33557932780097E+16</v>
      </c>
      <c r="T7923" s="7">
        <f>TablaDatos[[#This Row],[Aux3]]/100000000000000</f>
        <v>293.277427803161</v>
      </c>
      <c r="U7923" s="1">
        <v>2.93277427803161E+16</v>
      </c>
      <c r="V7923">
        <v>166</v>
      </c>
      <c r="W7923">
        <v>95</v>
      </c>
    </row>
    <row r="7924" spans="1:23">
      <c r="A7924">
        <v>2019</v>
      </c>
      <c r="B7924">
        <v>40</v>
      </c>
      <c r="C7924" t="s">
        <v>23</v>
      </c>
      <c r="D7924" t="s">
        <v>17</v>
      </c>
      <c r="E7924" t="s">
        <v>18</v>
      </c>
      <c r="F7924" t="s">
        <v>35</v>
      </c>
      <c r="G7924" t="s">
        <v>39</v>
      </c>
      <c r="H7924" s="3">
        <v>40683.980000000003</v>
      </c>
      <c r="I7924" t="s">
        <v>19</v>
      </c>
      <c r="J7924" t="s">
        <v>19</v>
      </c>
      <c r="K792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26.823382252647598</v>
      </c>
      <c r="L7924" s="5">
        <f>TablaDatos[[#This Row],[IMC_raw]]/1000000000000000</f>
        <v>2.6823382252647598</v>
      </c>
      <c r="M7924" s="2">
        <v>2682338225264760</v>
      </c>
      <c r="N792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4" s="13">
        <f t="shared" si="123"/>
        <v>7923</v>
      </c>
      <c r="P7924" s="2" t="str">
        <f>IF(TablaDatos[[#This Row],[Diabetes]]=0,"No","Si")</f>
        <v>No</v>
      </c>
      <c r="Q7924">
        <v>0</v>
      </c>
      <c r="R7924">
        <f>TablaDatos[[#This Row],[Aux2]]/10000000000000</f>
        <v>199.39426822087799</v>
      </c>
      <c r="S7924" s="1">
        <v>1993942682208780</v>
      </c>
      <c r="T7924" s="7">
        <f>TablaDatos[[#This Row],[Aux3]]/100000000000000</f>
        <v>22.800176393381101</v>
      </c>
      <c r="U7924" s="1">
        <v>2280017639338110</v>
      </c>
      <c r="V7924">
        <v>141.5</v>
      </c>
      <c r="W7924">
        <v>84.7</v>
      </c>
    </row>
    <row r="7925" spans="1:23">
      <c r="A7925">
        <v>2019</v>
      </c>
      <c r="B7925">
        <v>57</v>
      </c>
      <c r="C7925" t="s">
        <v>23</v>
      </c>
      <c r="D7925" t="s">
        <v>73</v>
      </c>
      <c r="E7925" t="s">
        <v>18</v>
      </c>
      <c r="F7925" t="s">
        <v>24</v>
      </c>
      <c r="G7925" t="s">
        <v>28</v>
      </c>
      <c r="H7925" s="3">
        <v>23724.05</v>
      </c>
      <c r="I7925" t="s">
        <v>19</v>
      </c>
      <c r="J7925" t="s">
        <v>22</v>
      </c>
      <c r="K792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26.8143099451928</v>
      </c>
      <c r="L7925" s="6">
        <f>TablaDatos[[#This Row],[IMC_raw]]/1000000000000000</f>
        <v>2.68143099451928</v>
      </c>
      <c r="M7925" s="2">
        <v>2681430994519280</v>
      </c>
      <c r="N792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5" s="13">
        <f t="shared" si="123"/>
        <v>7924</v>
      </c>
      <c r="P7925" s="2" t="str">
        <f>IF(TablaDatos[[#This Row],[Diabetes]]=0,"No","Si")</f>
        <v>No</v>
      </c>
      <c r="Q7925">
        <v>0</v>
      </c>
      <c r="R7925">
        <f>TablaDatos[[#This Row],[Aux2]]/10000000000000</f>
        <v>2057.8731099531901</v>
      </c>
      <c r="S7925" s="1">
        <v>2.05787310995319E+16</v>
      </c>
      <c r="T7925" s="7">
        <f>TablaDatos[[#This Row],[Aux3]]/100000000000000</f>
        <v>237.14505131957799</v>
      </c>
      <c r="U7925" s="1">
        <v>2.37145051319578E+16</v>
      </c>
      <c r="V7925">
        <v>151.4</v>
      </c>
      <c r="W7925">
        <v>93.2</v>
      </c>
    </row>
    <row r="7926" spans="1:23">
      <c r="A7926">
        <v>2019</v>
      </c>
      <c r="B7926">
        <v>39</v>
      </c>
      <c r="C7926" t="s">
        <v>16</v>
      </c>
      <c r="D7926" t="s">
        <v>37</v>
      </c>
      <c r="E7926" t="s">
        <v>18</v>
      </c>
      <c r="F7926" t="s">
        <v>35</v>
      </c>
      <c r="G7926" t="s">
        <v>39</v>
      </c>
      <c r="H7926" s="3">
        <v>16664.5</v>
      </c>
      <c r="I7926" t="s">
        <v>21</v>
      </c>
      <c r="J7926" t="s">
        <v>19</v>
      </c>
      <c r="K792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26.788529662150101</v>
      </c>
      <c r="L7926" s="6">
        <f>TablaDatos[[#This Row],[IMC_raw]]/1000000000000000</f>
        <v>26.788529662150101</v>
      </c>
      <c r="M7926" s="2">
        <v>2.67885296621501E+16</v>
      </c>
      <c r="N792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6" s="13">
        <f t="shared" si="123"/>
        <v>7925</v>
      </c>
      <c r="P7926" s="2" t="str">
        <f>IF(TablaDatos[[#This Row],[Diabetes]]=0,"No","Si")</f>
        <v>No</v>
      </c>
      <c r="Q7926">
        <v>0</v>
      </c>
      <c r="R7926">
        <f>TablaDatos[[#This Row],[Aux2]]/10000000000000</f>
        <v>1938.30999897628</v>
      </c>
      <c r="S7926" s="1">
        <v>1.93830999897628E+16</v>
      </c>
      <c r="T7926" s="7">
        <f>TablaDatos[[#This Row],[Aux3]]/100000000000000</f>
        <v>191.196964158485</v>
      </c>
      <c r="U7926" s="1">
        <v>1.91196964158485E+16</v>
      </c>
      <c r="V7926">
        <v>130.6</v>
      </c>
      <c r="W7926">
        <v>83.5</v>
      </c>
    </row>
    <row r="7927" spans="1:23">
      <c r="A7927">
        <v>2019</v>
      </c>
      <c r="B7927">
        <v>67</v>
      </c>
      <c r="C7927" t="s">
        <v>16</v>
      </c>
      <c r="D7927" t="s">
        <v>73</v>
      </c>
      <c r="E7927" t="s">
        <v>21</v>
      </c>
      <c r="F7927" t="s">
        <v>24</v>
      </c>
      <c r="G7927" t="s">
        <v>25</v>
      </c>
      <c r="H7927" s="3">
        <v>24649.83</v>
      </c>
      <c r="I7927" t="s">
        <v>21</v>
      </c>
      <c r="J7927" t="s">
        <v>22</v>
      </c>
      <c r="K792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26.749247778515702</v>
      </c>
      <c r="L7927" s="5">
        <f>TablaDatos[[#This Row],[IMC_raw]]/1000000000000000</f>
        <v>2.6749247778515701</v>
      </c>
      <c r="M7927" s="2">
        <v>2674924777851570</v>
      </c>
      <c r="N792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7" s="13">
        <f t="shared" si="123"/>
        <v>7926</v>
      </c>
      <c r="P7927" s="2" t="str">
        <f>IF(TablaDatos[[#This Row],[Diabetes]]=0,"No","Si")</f>
        <v>No</v>
      </c>
      <c r="Q7927">
        <v>0</v>
      </c>
      <c r="R7927">
        <f>TablaDatos[[#This Row],[Aux2]]/10000000000000</f>
        <v>2041.8438627146199</v>
      </c>
      <c r="S7927" s="1">
        <v>2.04184386271462E+16</v>
      </c>
      <c r="T7927" s="7">
        <f>TablaDatos[[#This Row],[Aux3]]/100000000000000</f>
        <v>193.987717937947</v>
      </c>
      <c r="U7927" s="1">
        <v>1.93987717937947E+16</v>
      </c>
      <c r="V7927">
        <v>158.6</v>
      </c>
      <c r="W7927">
        <v>96.4</v>
      </c>
    </row>
    <row r="7928" spans="1:23">
      <c r="A7928">
        <v>2019</v>
      </c>
      <c r="B7928">
        <v>45</v>
      </c>
      <c r="C7928" t="s">
        <v>23</v>
      </c>
      <c r="D7928" t="s">
        <v>73</v>
      </c>
      <c r="E7928" t="s">
        <v>18</v>
      </c>
      <c r="F7928" t="s">
        <v>19</v>
      </c>
      <c r="G7928" t="s">
        <v>20</v>
      </c>
      <c r="H7928" s="3">
        <v>32913.26</v>
      </c>
      <c r="I7928" t="s">
        <v>19</v>
      </c>
      <c r="J7928" t="s">
        <v>22</v>
      </c>
      <c r="K792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26.637140322564299</v>
      </c>
      <c r="L7928" s="6">
        <f>TablaDatos[[#This Row],[IMC_raw]]/1000000000000000</f>
        <v>26.637140322564299</v>
      </c>
      <c r="M7928" s="2">
        <v>2.66371403225643E+16</v>
      </c>
      <c r="N792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8" s="13">
        <f t="shared" si="123"/>
        <v>7927</v>
      </c>
      <c r="P7928" s="2" t="str">
        <f>IF(TablaDatos[[#This Row],[Diabetes]]=0,"No","Si")</f>
        <v>No</v>
      </c>
      <c r="Q7928">
        <v>0</v>
      </c>
      <c r="R7928">
        <f>TablaDatos[[#This Row],[Aux2]]/10000000000000</f>
        <v>1893.5500130753301</v>
      </c>
      <c r="S7928" s="1">
        <v>1.89355001307533E+16</v>
      </c>
      <c r="T7928" s="7">
        <f>TablaDatos[[#This Row],[Aux3]]/100000000000000</f>
        <v>19.983884359275802</v>
      </c>
      <c r="U7928" s="1">
        <v>1998388435927580</v>
      </c>
      <c r="V7928">
        <v>136.1</v>
      </c>
      <c r="W7928">
        <v>86.6</v>
      </c>
    </row>
    <row r="7929" spans="1:23">
      <c r="A7929">
        <v>2019</v>
      </c>
      <c r="B7929">
        <v>56</v>
      </c>
      <c r="C7929" t="s">
        <v>16</v>
      </c>
      <c r="D7929" t="s">
        <v>73</v>
      </c>
      <c r="E7929" t="s">
        <v>21</v>
      </c>
      <c r="F7929" t="s">
        <v>24</v>
      </c>
      <c r="G7929" t="s">
        <v>28</v>
      </c>
      <c r="H7929" s="3">
        <v>46306.7</v>
      </c>
      <c r="I7929" t="s">
        <v>21</v>
      </c>
      <c r="J7929" t="s">
        <v>18</v>
      </c>
      <c r="K792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26.627014332138</v>
      </c>
      <c r="L7929" s="6">
        <f>TablaDatos[[#This Row],[IMC_raw]]/1000000000000000</f>
        <v>26.627014332138</v>
      </c>
      <c r="M7929" s="2">
        <v>2.6627014332138E+16</v>
      </c>
      <c r="N792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29" s="13">
        <f t="shared" si="123"/>
        <v>7928</v>
      </c>
      <c r="P7929" s="2" t="str">
        <f>IF(TablaDatos[[#This Row],[Diabetes]]=0,"No","Si")</f>
        <v>No</v>
      </c>
      <c r="Q7929">
        <v>0</v>
      </c>
      <c r="R7929">
        <f>TablaDatos[[#This Row],[Aux2]]/10000000000000</f>
        <v>2162.6725525226302</v>
      </c>
      <c r="S7929" s="1">
        <v>2.16267255252263E+16</v>
      </c>
      <c r="T7929" s="7">
        <f>TablaDatos[[#This Row],[Aux3]]/100000000000000</f>
        <v>261.40904758729903</v>
      </c>
      <c r="U7929" s="1">
        <v>2.61409047587299E+16</v>
      </c>
      <c r="V7929">
        <v>165</v>
      </c>
      <c r="W7929">
        <v>99.9</v>
      </c>
    </row>
    <row r="7930" spans="1:23">
      <c r="A7930">
        <v>2019</v>
      </c>
      <c r="B7930">
        <v>64</v>
      </c>
      <c r="C7930" t="s">
        <v>23</v>
      </c>
      <c r="D7930" t="s">
        <v>17</v>
      </c>
      <c r="E7930" t="s">
        <v>18</v>
      </c>
      <c r="F7930" t="s">
        <v>40</v>
      </c>
      <c r="G7930" t="s">
        <v>28</v>
      </c>
      <c r="H7930" s="3">
        <v>21541.68</v>
      </c>
      <c r="I7930" t="s">
        <v>21</v>
      </c>
      <c r="J7930" t="s">
        <v>18</v>
      </c>
      <c r="K793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26.600269857911499</v>
      </c>
      <c r="L7930" s="5">
        <f>TablaDatos[[#This Row],[IMC_raw]]/1000000000000000</f>
        <v>2.6600269857911498</v>
      </c>
      <c r="M7930" s="2">
        <v>2660026985791150</v>
      </c>
      <c r="N793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0" s="13">
        <f t="shared" si="123"/>
        <v>7929</v>
      </c>
      <c r="P7930" s="2" t="str">
        <f>IF(TablaDatos[[#This Row],[Diabetes]]=0,"No","Si")</f>
        <v>No</v>
      </c>
      <c r="Q7930">
        <v>0</v>
      </c>
      <c r="R7930">
        <f>TablaDatos[[#This Row],[Aux2]]/10000000000000</f>
        <v>1739.23819112507</v>
      </c>
      <c r="S7930" s="1">
        <v>1.73923819112507E+16</v>
      </c>
      <c r="T7930" s="7">
        <f>TablaDatos[[#This Row],[Aux3]]/100000000000000</f>
        <v>203.86707849324901</v>
      </c>
      <c r="U7930" s="1">
        <v>2.03867078493249E+16</v>
      </c>
      <c r="V7930">
        <v>150.4</v>
      </c>
      <c r="W7930">
        <v>89.3</v>
      </c>
    </row>
    <row r="7931" spans="1:23">
      <c r="A7931">
        <v>2019</v>
      </c>
      <c r="B7931">
        <v>59</v>
      </c>
      <c r="C7931" t="s">
        <v>23</v>
      </c>
      <c r="D7931" t="s">
        <v>17</v>
      </c>
      <c r="E7931" t="s">
        <v>18</v>
      </c>
      <c r="F7931" t="s">
        <v>19</v>
      </c>
      <c r="G7931" t="s">
        <v>28</v>
      </c>
      <c r="H7931" s="3">
        <v>31705.32</v>
      </c>
      <c r="I7931" t="s">
        <v>21</v>
      </c>
      <c r="J7931" t="s">
        <v>19</v>
      </c>
      <c r="K793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26.581394755189301</v>
      </c>
      <c r="L7931" s="5">
        <f>TablaDatos[[#This Row],[IMC_raw]]/1000000000000000</f>
        <v>26.581394755189301</v>
      </c>
      <c r="M7931" s="2">
        <v>2.65813947551893E+16</v>
      </c>
      <c r="N793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1" s="13">
        <f t="shared" si="123"/>
        <v>7930</v>
      </c>
      <c r="P7931" s="2" t="str">
        <f>IF(TablaDatos[[#This Row],[Diabetes]]=0,"No","Si")</f>
        <v>No</v>
      </c>
      <c r="Q7931">
        <v>0</v>
      </c>
      <c r="R7931">
        <f>TablaDatos[[#This Row],[Aux2]]/10000000000000</f>
        <v>2004.2836793460599</v>
      </c>
      <c r="S7931" s="1">
        <v>2.00428367934606E+16</v>
      </c>
      <c r="T7931" s="7">
        <f>TablaDatos[[#This Row],[Aux3]]/100000000000000</f>
        <v>258.46123139455102</v>
      </c>
      <c r="U7931" s="1">
        <v>2.58461231394551E+16</v>
      </c>
      <c r="V7931">
        <v>159.80000000000001</v>
      </c>
      <c r="W7931">
        <v>94.6</v>
      </c>
    </row>
    <row r="7932" spans="1:23">
      <c r="A7932">
        <v>2019</v>
      </c>
      <c r="B7932">
        <v>57</v>
      </c>
      <c r="C7932" t="s">
        <v>23</v>
      </c>
      <c r="D7932" t="s">
        <v>71</v>
      </c>
      <c r="E7932" t="s">
        <v>18</v>
      </c>
      <c r="F7932" t="s">
        <v>40</v>
      </c>
      <c r="G7932" t="s">
        <v>28</v>
      </c>
      <c r="H7932" s="3">
        <v>12579.32</v>
      </c>
      <c r="I7932" t="s">
        <v>19</v>
      </c>
      <c r="J7932" t="s">
        <v>18</v>
      </c>
      <c r="K793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26.5269750171569</v>
      </c>
      <c r="L7932" s="6">
        <f>TablaDatos[[#This Row],[IMC_raw]]/1000000000000000</f>
        <v>26.5269750171569</v>
      </c>
      <c r="M7932" s="2">
        <v>2.65269750171569E+16</v>
      </c>
      <c r="N793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2" s="13">
        <f t="shared" si="123"/>
        <v>7931</v>
      </c>
      <c r="P7932" s="2" t="str">
        <f>IF(TablaDatos[[#This Row],[Diabetes]]=0,"No","Si")</f>
        <v>No</v>
      </c>
      <c r="Q7932">
        <v>0</v>
      </c>
      <c r="R7932">
        <f>TablaDatos[[#This Row],[Aux2]]/10000000000000</f>
        <v>1864.5037268839601</v>
      </c>
      <c r="S7932" s="1">
        <v>1.86450372688396E+16</v>
      </c>
      <c r="T7932" s="7">
        <f>TablaDatos[[#This Row],[Aux3]]/100000000000000</f>
        <v>203.14074587699801</v>
      </c>
      <c r="U7932" s="1">
        <v>2.03140745876998E+16</v>
      </c>
      <c r="V7932">
        <v>146.80000000000001</v>
      </c>
      <c r="W7932">
        <v>92.1</v>
      </c>
    </row>
    <row r="7933" spans="1:23">
      <c r="A7933">
        <v>2019</v>
      </c>
      <c r="B7933">
        <v>60</v>
      </c>
      <c r="C7933" t="s">
        <v>23</v>
      </c>
      <c r="D7933" t="s">
        <v>17</v>
      </c>
      <c r="E7933" t="s">
        <v>19</v>
      </c>
      <c r="F7933" t="s">
        <v>19</v>
      </c>
      <c r="G7933" t="s">
        <v>28</v>
      </c>
      <c r="H7933" s="3">
        <v>15460.3</v>
      </c>
      <c r="I7933" t="s">
        <v>21</v>
      </c>
      <c r="J7933" t="s">
        <v>18</v>
      </c>
      <c r="K793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26.517184398457001</v>
      </c>
      <c r="L7933" s="6">
        <f>TablaDatos[[#This Row],[IMC_raw]]/1000000000000000</f>
        <v>26.517184398457001</v>
      </c>
      <c r="M7933" s="2">
        <v>2.6517184398457E+16</v>
      </c>
      <c r="N793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3" s="13">
        <f t="shared" si="123"/>
        <v>7932</v>
      </c>
      <c r="P7933" s="2" t="str">
        <f>IF(TablaDatos[[#This Row],[Diabetes]]=0,"No","Si")</f>
        <v>No</v>
      </c>
      <c r="Q7933">
        <v>0</v>
      </c>
      <c r="R7933">
        <f>TablaDatos[[#This Row],[Aux2]]/10000000000000</f>
        <v>192.72917817962201</v>
      </c>
      <c r="S7933" s="1">
        <v>1927291781796220</v>
      </c>
      <c r="T7933" s="7">
        <f>TablaDatos[[#This Row],[Aux3]]/100000000000000</f>
        <v>21.542112666976202</v>
      </c>
      <c r="U7933" s="1">
        <v>2154211266697620</v>
      </c>
      <c r="V7933">
        <v>148.69999999999999</v>
      </c>
      <c r="W7933">
        <v>91.9</v>
      </c>
    </row>
    <row r="7934" spans="1:23">
      <c r="A7934">
        <v>2019</v>
      </c>
      <c r="B7934">
        <v>45</v>
      </c>
      <c r="C7934" t="s">
        <v>23</v>
      </c>
      <c r="D7934" t="s">
        <v>34</v>
      </c>
      <c r="E7934" t="s">
        <v>18</v>
      </c>
      <c r="F7934" t="s">
        <v>35</v>
      </c>
      <c r="G7934" t="s">
        <v>20</v>
      </c>
      <c r="H7934" s="3">
        <v>21925.84</v>
      </c>
      <c r="I7934" t="s">
        <v>19</v>
      </c>
      <c r="J7934" t="s">
        <v>18</v>
      </c>
      <c r="K793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26.485082372030501</v>
      </c>
      <c r="L7934" s="5">
        <f>TablaDatos[[#This Row],[IMC_raw]]/1000000000000000</f>
        <v>2.6485082372030502</v>
      </c>
      <c r="M7934" s="2">
        <v>2648508237203050</v>
      </c>
      <c r="N793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4" s="13">
        <f t="shared" si="123"/>
        <v>7933</v>
      </c>
      <c r="P7934" s="2" t="str">
        <f>IF(TablaDatos[[#This Row],[Diabetes]]=0,"No","Si")</f>
        <v>No</v>
      </c>
      <c r="Q7934">
        <v>0</v>
      </c>
      <c r="R7934">
        <f>TablaDatos[[#This Row],[Aux2]]/10000000000000</f>
        <v>1717.0815976567801</v>
      </c>
      <c r="S7934" s="1">
        <v>1.71708159765678E+16</v>
      </c>
      <c r="T7934" s="7">
        <f>TablaDatos[[#This Row],[Aux3]]/100000000000000</f>
        <v>201.98299678448899</v>
      </c>
      <c r="U7934" s="1">
        <v>2.01982996784489E+16</v>
      </c>
      <c r="V7934">
        <v>136.9</v>
      </c>
      <c r="W7934">
        <v>87</v>
      </c>
    </row>
    <row r="7935" spans="1:23">
      <c r="A7935">
        <v>2019</v>
      </c>
      <c r="B7935">
        <v>66</v>
      </c>
      <c r="C7935" t="s">
        <v>16</v>
      </c>
      <c r="D7935" t="s">
        <v>30</v>
      </c>
      <c r="E7935" t="s">
        <v>18</v>
      </c>
      <c r="F7935" t="s">
        <v>24</v>
      </c>
      <c r="G7935" t="s">
        <v>25</v>
      </c>
      <c r="H7935" s="3">
        <v>26136.66</v>
      </c>
      <c r="I7935" t="s">
        <v>19</v>
      </c>
      <c r="J7935" t="s">
        <v>22</v>
      </c>
      <c r="K793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26.429414081188298</v>
      </c>
      <c r="L7935" s="6">
        <f>TablaDatos[[#This Row],[IMC_raw]]/1000000000000000</f>
        <v>26.429414081188298</v>
      </c>
      <c r="M7935" s="2">
        <v>2.64294140811883E+16</v>
      </c>
      <c r="N793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5" s="13">
        <f t="shared" si="123"/>
        <v>7934</v>
      </c>
      <c r="P7935" s="2" t="str">
        <f>IF(TablaDatos[[#This Row],[Diabetes]]=0,"No","Si")</f>
        <v>No</v>
      </c>
      <c r="Q7935">
        <v>0</v>
      </c>
      <c r="R7935">
        <f>TablaDatos[[#This Row],[Aux2]]/10000000000000</f>
        <v>209.41861020332101</v>
      </c>
      <c r="S7935" s="1">
        <v>2094186102033210</v>
      </c>
      <c r="T7935" s="7">
        <f>TablaDatos[[#This Row],[Aux3]]/100000000000000</f>
        <v>24.1396743740167</v>
      </c>
      <c r="U7935" s="1">
        <v>2413967437401670</v>
      </c>
      <c r="V7935">
        <v>151.19999999999999</v>
      </c>
      <c r="W7935">
        <v>96.5</v>
      </c>
    </row>
    <row r="7936" spans="1:23">
      <c r="A7936">
        <v>2019</v>
      </c>
      <c r="B7936">
        <v>55</v>
      </c>
      <c r="C7936" t="s">
        <v>23</v>
      </c>
      <c r="D7936" t="s">
        <v>73</v>
      </c>
      <c r="E7936" t="s">
        <v>18</v>
      </c>
      <c r="F7936" t="s">
        <v>35</v>
      </c>
      <c r="G7936" t="s">
        <v>28</v>
      </c>
      <c r="H7936" s="3">
        <v>28883.77</v>
      </c>
      <c r="I7936" t="s">
        <v>19</v>
      </c>
      <c r="J7936" t="s">
        <v>18</v>
      </c>
      <c r="K793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26.4173605275829</v>
      </c>
      <c r="L7936" s="6">
        <f>TablaDatos[[#This Row],[IMC_raw]]/1000000000000000</f>
        <v>26.4173605275829</v>
      </c>
      <c r="M7936" s="2">
        <v>2.64173605275829E+16</v>
      </c>
      <c r="N793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6" s="13">
        <f t="shared" si="123"/>
        <v>7935</v>
      </c>
      <c r="P7936" s="2" t="str">
        <f>IF(TablaDatos[[#This Row],[Diabetes]]=0,"No","Si")</f>
        <v>No</v>
      </c>
      <c r="Q7936">
        <v>0</v>
      </c>
      <c r="R7936">
        <f>TablaDatos[[#This Row],[Aux2]]/10000000000000</f>
        <v>1940.8165671572599</v>
      </c>
      <c r="S7936" s="1">
        <v>1.94081656715726E+16</v>
      </c>
      <c r="T7936" s="7">
        <f>TablaDatos[[#This Row],[Aux3]]/100000000000000</f>
        <v>197.230012892128</v>
      </c>
      <c r="U7936" s="1">
        <v>1.97230012892128E+16</v>
      </c>
      <c r="V7936">
        <v>149</v>
      </c>
      <c r="W7936">
        <v>94.6</v>
      </c>
    </row>
    <row r="7937" spans="1:23">
      <c r="A7937">
        <v>2019</v>
      </c>
      <c r="B7937">
        <v>65</v>
      </c>
      <c r="C7937" t="s">
        <v>16</v>
      </c>
      <c r="D7937" t="s">
        <v>17</v>
      </c>
      <c r="E7937" t="s">
        <v>18</v>
      </c>
      <c r="F7937" t="s">
        <v>24</v>
      </c>
      <c r="G7937" t="s">
        <v>25</v>
      </c>
      <c r="H7937" s="3">
        <v>20494.900000000001</v>
      </c>
      <c r="I7937" t="s">
        <v>19</v>
      </c>
      <c r="J7937" t="s">
        <v>22</v>
      </c>
      <c r="K793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26.414373573028001</v>
      </c>
      <c r="L7937" s="5">
        <f>TablaDatos[[#This Row],[IMC_raw]]/1000000000000000</f>
        <v>26.414373573028001</v>
      </c>
      <c r="M7937" s="2">
        <v>2.6414373573028E+16</v>
      </c>
      <c r="N793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7" s="13">
        <f t="shared" si="123"/>
        <v>7936</v>
      </c>
      <c r="P7937" s="2" t="str">
        <f>IF(TablaDatos[[#This Row],[Diabetes]]=0,"No","Si")</f>
        <v>No</v>
      </c>
      <c r="Q7937">
        <v>0</v>
      </c>
      <c r="R7937">
        <f>TablaDatos[[#This Row],[Aux2]]/10000000000000</f>
        <v>2241.8025535750498</v>
      </c>
      <c r="S7937" s="1">
        <v>2.24180255357505E+16</v>
      </c>
      <c r="T7937" s="7">
        <f>TablaDatos[[#This Row],[Aux3]]/100000000000000</f>
        <v>281.52435511579398</v>
      </c>
      <c r="U7937" s="1">
        <v>2.81524355115794E+16</v>
      </c>
      <c r="V7937">
        <v>152.9</v>
      </c>
      <c r="W7937">
        <v>88.7</v>
      </c>
    </row>
    <row r="7938" spans="1:23">
      <c r="A7938">
        <v>2019</v>
      </c>
      <c r="B7938">
        <v>58</v>
      </c>
      <c r="C7938" t="s">
        <v>16</v>
      </c>
      <c r="D7938" t="s">
        <v>32</v>
      </c>
      <c r="E7938" t="s">
        <v>19</v>
      </c>
      <c r="F7938" t="s">
        <v>24</v>
      </c>
      <c r="G7938" t="s">
        <v>28</v>
      </c>
      <c r="H7938" s="3">
        <v>27549.35</v>
      </c>
      <c r="I7938" t="s">
        <v>21</v>
      </c>
      <c r="J7938" t="s">
        <v>22</v>
      </c>
      <c r="K793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26.3135285102334</v>
      </c>
      <c r="L7938" s="5">
        <f>TablaDatos[[#This Row],[IMC_raw]]/1000000000000000</f>
        <v>26.3135285102334</v>
      </c>
      <c r="M7938" s="2">
        <v>2.63135285102334E+16</v>
      </c>
      <c r="N793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8" s="13">
        <f t="shared" ref="O7938:O7977" si="124">O7937+1</f>
        <v>7937</v>
      </c>
      <c r="P7938" s="2" t="str">
        <f>IF(TablaDatos[[#This Row],[Diabetes]]=0,"No","Si")</f>
        <v>No</v>
      </c>
      <c r="Q7938">
        <v>0</v>
      </c>
      <c r="R7938">
        <f>TablaDatos[[#This Row],[Aux2]]/10000000000000</f>
        <v>2104.5621787504701</v>
      </c>
      <c r="S7938" s="1">
        <v>2.10456217875047E+16</v>
      </c>
      <c r="T7938" s="7">
        <f>TablaDatos[[#This Row],[Aux3]]/100000000000000</f>
        <v>240.81403589262001</v>
      </c>
      <c r="U7938" s="1">
        <v>2.4081403589262E+16</v>
      </c>
      <c r="V7938">
        <v>154.4</v>
      </c>
      <c r="W7938">
        <v>93.7</v>
      </c>
    </row>
    <row r="7939" spans="1:23">
      <c r="A7939">
        <v>2019</v>
      </c>
      <c r="B7939">
        <v>54</v>
      </c>
      <c r="C7939" t="s">
        <v>16</v>
      </c>
      <c r="D7939" t="s">
        <v>17</v>
      </c>
      <c r="E7939" t="s">
        <v>18</v>
      </c>
      <c r="F7939" t="s">
        <v>35</v>
      </c>
      <c r="G7939" t="s">
        <v>20</v>
      </c>
      <c r="H7939" s="3">
        <v>38065.31</v>
      </c>
      <c r="I7939" t="s">
        <v>19</v>
      </c>
      <c r="J7939" t="s">
        <v>18</v>
      </c>
      <c r="K793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26.300458917976602</v>
      </c>
      <c r="L7939" s="5">
        <f>TablaDatos[[#This Row],[IMC_raw]]/1000000000000000</f>
        <v>2.6300458917976601</v>
      </c>
      <c r="M7939" s="2">
        <v>2630045891797660</v>
      </c>
      <c r="N793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39" s="13">
        <f t="shared" si="124"/>
        <v>7938</v>
      </c>
      <c r="P7939" s="2" t="str">
        <f>IF(TablaDatos[[#This Row],[Diabetes]]=0,"No","Si")</f>
        <v>No</v>
      </c>
      <c r="Q7939">
        <v>0</v>
      </c>
      <c r="R7939">
        <f>TablaDatos[[#This Row],[Aux2]]/10000000000000</f>
        <v>1953.26744015433</v>
      </c>
      <c r="S7939" s="1">
        <v>1.95326744015433E+16</v>
      </c>
      <c r="T7939" s="7">
        <f>TablaDatos[[#This Row],[Aux3]]/100000000000000</f>
        <v>228.298763437688</v>
      </c>
      <c r="U7939" s="1">
        <v>2.28298763437688E+16</v>
      </c>
      <c r="V7939">
        <v>146.30000000000001</v>
      </c>
      <c r="W7939">
        <v>92.9</v>
      </c>
    </row>
    <row r="7940" spans="1:23">
      <c r="A7940">
        <v>2019</v>
      </c>
      <c r="B7940">
        <v>55</v>
      </c>
      <c r="C7940" t="s">
        <v>16</v>
      </c>
      <c r="D7940" t="s">
        <v>72</v>
      </c>
      <c r="E7940" t="s">
        <v>19</v>
      </c>
      <c r="F7940" t="s">
        <v>19</v>
      </c>
      <c r="G7940" t="s">
        <v>28</v>
      </c>
      <c r="H7940" s="3">
        <v>15176.37</v>
      </c>
      <c r="I7940" t="s">
        <v>19</v>
      </c>
      <c r="J7940" t="s">
        <v>22</v>
      </c>
      <c r="K794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26.245727593132798</v>
      </c>
      <c r="L7940" s="5">
        <f>TablaDatos[[#This Row],[IMC_raw]]/1000000000000000</f>
        <v>2.6245727593132799</v>
      </c>
      <c r="M7940" s="2">
        <v>2624572759313280</v>
      </c>
      <c r="N794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0" s="13">
        <f t="shared" si="124"/>
        <v>7939</v>
      </c>
      <c r="P7940" s="2" t="str">
        <f>IF(TablaDatos[[#This Row],[Diabetes]]=0,"No","Si")</f>
        <v>No</v>
      </c>
      <c r="Q7940">
        <v>0</v>
      </c>
      <c r="R7940">
        <f>TablaDatos[[#This Row],[Aux2]]/10000000000000</f>
        <v>143.83764775877</v>
      </c>
      <c r="S7940" s="1">
        <v>1438376477587700</v>
      </c>
      <c r="T7940" s="7">
        <f>TablaDatos[[#This Row],[Aux3]]/100000000000000</f>
        <v>182.741440464269</v>
      </c>
      <c r="U7940" s="1">
        <v>1.82741440464269E+16</v>
      </c>
      <c r="V7940">
        <v>140.19999999999999</v>
      </c>
      <c r="W7940">
        <v>88.7</v>
      </c>
    </row>
    <row r="7941" spans="1:23">
      <c r="A7941">
        <v>2019</v>
      </c>
      <c r="B7941">
        <v>57</v>
      </c>
      <c r="C7941" t="s">
        <v>23</v>
      </c>
      <c r="D7941" t="s">
        <v>73</v>
      </c>
      <c r="E7941" t="s">
        <v>18</v>
      </c>
      <c r="F7941" t="s">
        <v>19</v>
      </c>
      <c r="G7941" t="s">
        <v>28</v>
      </c>
      <c r="H7941" s="3">
        <v>25109.85</v>
      </c>
      <c r="I7941" t="s">
        <v>21</v>
      </c>
      <c r="J7941" t="s">
        <v>18</v>
      </c>
      <c r="K794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26.231331498781998</v>
      </c>
      <c r="L7941" s="6">
        <f>TablaDatos[[#This Row],[IMC_raw]]/1000000000000000</f>
        <v>2.6231331498781998</v>
      </c>
      <c r="M7941" s="2">
        <v>2623133149878200</v>
      </c>
      <c r="N794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1" s="13">
        <f t="shared" si="124"/>
        <v>7940</v>
      </c>
      <c r="P7941" s="2" t="str">
        <f>IF(TablaDatos[[#This Row],[Diabetes]]=0,"No","Si")</f>
        <v>No</v>
      </c>
      <c r="Q7941">
        <v>0</v>
      </c>
      <c r="R7941">
        <f>TablaDatos[[#This Row],[Aux2]]/10000000000000</f>
        <v>2011.9112867460301</v>
      </c>
      <c r="S7941" s="1">
        <v>2.01191128674603E+16</v>
      </c>
      <c r="T7941" s="7">
        <f>TablaDatos[[#This Row],[Aux3]]/100000000000000</f>
        <v>23.676144244288999</v>
      </c>
      <c r="U7941" s="1">
        <v>2367614424428900</v>
      </c>
      <c r="V7941">
        <v>154.80000000000001</v>
      </c>
      <c r="W7941">
        <v>101.9</v>
      </c>
    </row>
    <row r="7942" spans="1:23">
      <c r="A7942">
        <v>2019</v>
      </c>
      <c r="B7942">
        <v>52</v>
      </c>
      <c r="C7942" t="s">
        <v>23</v>
      </c>
      <c r="D7942" t="s">
        <v>73</v>
      </c>
      <c r="E7942" t="s">
        <v>18</v>
      </c>
      <c r="F7942" t="s">
        <v>24</v>
      </c>
      <c r="G7942" t="s">
        <v>20</v>
      </c>
      <c r="H7942" s="3">
        <v>27230.3</v>
      </c>
      <c r="I7942" t="s">
        <v>19</v>
      </c>
      <c r="J7942" t="s">
        <v>22</v>
      </c>
      <c r="K794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26.2258302936036</v>
      </c>
      <c r="L7942" s="5">
        <f>TablaDatos[[#This Row],[IMC_raw]]/1000000000000000</f>
        <v>26.2258302936036</v>
      </c>
      <c r="M7942" s="2">
        <v>2.62258302936036E+16</v>
      </c>
      <c r="N794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2" s="13">
        <f t="shared" si="124"/>
        <v>7941</v>
      </c>
      <c r="P7942" s="2" t="str">
        <f>IF(TablaDatos[[#This Row],[Diabetes]]=0,"No","Si")</f>
        <v>No</v>
      </c>
      <c r="Q7942">
        <v>0</v>
      </c>
      <c r="R7942">
        <f>TablaDatos[[#This Row],[Aux2]]/10000000000000</f>
        <v>2102.6138611305601</v>
      </c>
      <c r="S7942" s="1">
        <v>2.10261386113056E+16</v>
      </c>
      <c r="T7942" s="7">
        <f>TablaDatos[[#This Row],[Aux3]]/100000000000000</f>
        <v>234.673340395656</v>
      </c>
      <c r="U7942" s="1">
        <v>2.34673340395656E+16</v>
      </c>
      <c r="V7942">
        <v>135.6</v>
      </c>
      <c r="W7942">
        <v>84.8</v>
      </c>
    </row>
    <row r="7943" spans="1:23">
      <c r="A7943">
        <v>2019</v>
      </c>
      <c r="B7943">
        <v>49</v>
      </c>
      <c r="C7943" t="s">
        <v>16</v>
      </c>
      <c r="D7943" t="s">
        <v>43</v>
      </c>
      <c r="E7943" t="s">
        <v>18</v>
      </c>
      <c r="F7943" t="s">
        <v>24</v>
      </c>
      <c r="G7943" t="s">
        <v>20</v>
      </c>
      <c r="H7943" s="3">
        <v>26829.59</v>
      </c>
      <c r="I7943" t="s">
        <v>19</v>
      </c>
      <c r="J7943" t="s">
        <v>22</v>
      </c>
      <c r="K794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26.219764916104399</v>
      </c>
      <c r="L7943" s="5">
        <f>TablaDatos[[#This Row],[IMC_raw]]/1000000000000000</f>
        <v>26.219764916104399</v>
      </c>
      <c r="M7943" s="2">
        <v>2.62197649161044E+16</v>
      </c>
      <c r="N794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3" s="13">
        <f t="shared" si="124"/>
        <v>7942</v>
      </c>
      <c r="P7943" s="2" t="str">
        <f>IF(TablaDatos[[#This Row],[Diabetes]]=0,"No","Si")</f>
        <v>No</v>
      </c>
      <c r="Q7943">
        <v>0</v>
      </c>
      <c r="R7943">
        <f>TablaDatos[[#This Row],[Aux2]]/10000000000000</f>
        <v>184.58918090370599</v>
      </c>
      <c r="S7943" s="1">
        <v>1845891809037060</v>
      </c>
      <c r="T7943" s="7">
        <f>TablaDatos[[#This Row],[Aux3]]/100000000000000</f>
        <v>227.875772649678</v>
      </c>
      <c r="U7943" s="1">
        <v>2.27875772649678E+16</v>
      </c>
      <c r="V7943">
        <v>138.30000000000001</v>
      </c>
      <c r="W7943">
        <v>86.8</v>
      </c>
    </row>
    <row r="7944" spans="1:23">
      <c r="A7944">
        <v>2019</v>
      </c>
      <c r="B7944">
        <v>49</v>
      </c>
      <c r="C7944" t="s">
        <v>16</v>
      </c>
      <c r="D7944" t="s">
        <v>71</v>
      </c>
      <c r="E7944" t="s">
        <v>18</v>
      </c>
      <c r="F7944" t="s">
        <v>24</v>
      </c>
      <c r="G7944" t="s">
        <v>20</v>
      </c>
      <c r="H7944" s="3">
        <v>16532.36</v>
      </c>
      <c r="I7944" t="s">
        <v>19</v>
      </c>
      <c r="J7944" t="s">
        <v>18</v>
      </c>
      <c r="K794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26.204678043841099</v>
      </c>
      <c r="L7944" s="5">
        <f>TablaDatos[[#This Row],[IMC_raw]]/1000000000000000</f>
        <v>2.6204678043841101</v>
      </c>
      <c r="M7944" s="2">
        <v>2620467804384110</v>
      </c>
      <c r="N794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4" s="13">
        <f t="shared" si="124"/>
        <v>7943</v>
      </c>
      <c r="P7944" s="2" t="str">
        <f>IF(TablaDatos[[#This Row],[Diabetes]]=0,"No","Si")</f>
        <v>Si</v>
      </c>
      <c r="Q7944">
        <v>1</v>
      </c>
      <c r="R7944">
        <f>TablaDatos[[#This Row],[Aux2]]/10000000000000</f>
        <v>211.553648148078</v>
      </c>
      <c r="S7944" s="1">
        <v>2115536481480780</v>
      </c>
      <c r="T7944" s="7">
        <f>TablaDatos[[#This Row],[Aux3]]/100000000000000</f>
        <v>239.681242890161</v>
      </c>
      <c r="U7944" s="1">
        <v>2.39681242890161E+16</v>
      </c>
      <c r="V7944">
        <v>151</v>
      </c>
      <c r="W7944">
        <v>96.8</v>
      </c>
    </row>
    <row r="7945" spans="1:23">
      <c r="A7945">
        <v>2019</v>
      </c>
      <c r="B7945">
        <v>72</v>
      </c>
      <c r="C7945" t="s">
        <v>23</v>
      </c>
      <c r="D7945" t="s">
        <v>36</v>
      </c>
      <c r="E7945" t="s">
        <v>18</v>
      </c>
      <c r="F7945" t="s">
        <v>24</v>
      </c>
      <c r="G7945" t="s">
        <v>25</v>
      </c>
      <c r="H7945" s="3">
        <v>13439.46</v>
      </c>
      <c r="I7945" t="s">
        <v>19</v>
      </c>
      <c r="J7945" t="s">
        <v>22</v>
      </c>
      <c r="K794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26.0548709373181</v>
      </c>
      <c r="L7945" s="6">
        <f>TablaDatos[[#This Row],[IMC_raw]]/1000000000000000</f>
        <v>26.0548709373181</v>
      </c>
      <c r="M7945" s="2">
        <v>2.60548709373181E+16</v>
      </c>
      <c r="N794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5" s="13">
        <f t="shared" si="124"/>
        <v>7944</v>
      </c>
      <c r="P7945" s="2" t="str">
        <f>IF(TablaDatos[[#This Row],[Diabetes]]=0,"No","Si")</f>
        <v>Si</v>
      </c>
      <c r="Q7945">
        <v>1</v>
      </c>
      <c r="R7945">
        <f>TablaDatos[[#This Row],[Aux2]]/10000000000000</f>
        <v>209.48087376299901</v>
      </c>
      <c r="S7945" s="1">
        <v>2094808737629990</v>
      </c>
      <c r="T7945" s="7">
        <f>TablaDatos[[#This Row],[Aux3]]/100000000000000</f>
        <v>207.77741729762599</v>
      </c>
      <c r="U7945" s="1">
        <v>2.07777417297626E+16</v>
      </c>
      <c r="V7945">
        <v>165</v>
      </c>
      <c r="W7945">
        <v>95.1</v>
      </c>
    </row>
    <row r="7946" spans="1:23">
      <c r="A7946">
        <v>2019</v>
      </c>
      <c r="B7946">
        <v>61</v>
      </c>
      <c r="C7946" t="s">
        <v>23</v>
      </c>
      <c r="D7946" t="s">
        <v>30</v>
      </c>
      <c r="E7946" t="s">
        <v>18</v>
      </c>
      <c r="F7946" t="s">
        <v>19</v>
      </c>
      <c r="G7946" t="s">
        <v>28</v>
      </c>
      <c r="H7946" s="3">
        <v>21116.43</v>
      </c>
      <c r="I7946" t="s">
        <v>21</v>
      </c>
      <c r="J7946" t="s">
        <v>18</v>
      </c>
      <c r="K794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26.033525435609999</v>
      </c>
      <c r="L7946" s="5">
        <f>TablaDatos[[#This Row],[IMC_raw]]/1000000000000000</f>
        <v>2.6033525435609999</v>
      </c>
      <c r="M7946" s="2">
        <v>2603352543561000</v>
      </c>
      <c r="N794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6" s="13">
        <f t="shared" si="124"/>
        <v>7945</v>
      </c>
      <c r="P7946" s="2" t="str">
        <f>IF(TablaDatos[[#This Row],[Diabetes]]=0,"No","Si")</f>
        <v>No</v>
      </c>
      <c r="Q7946">
        <v>0</v>
      </c>
      <c r="R7946">
        <f>TablaDatos[[#This Row],[Aux2]]/10000000000000</f>
        <v>1954.75401988669</v>
      </c>
      <c r="S7946" s="1">
        <v>1.95475401988669E+16</v>
      </c>
      <c r="T7946" s="7">
        <f>TablaDatos[[#This Row],[Aux3]]/100000000000000</f>
        <v>23.100447252203701</v>
      </c>
      <c r="U7946" s="1">
        <v>2310044725220370</v>
      </c>
      <c r="V7946">
        <v>150.5</v>
      </c>
      <c r="W7946">
        <v>91.2</v>
      </c>
    </row>
    <row r="7947" spans="1:23">
      <c r="A7947">
        <v>2019</v>
      </c>
      <c r="B7947">
        <v>52</v>
      </c>
      <c r="C7947" t="s">
        <v>23</v>
      </c>
      <c r="D7947" t="s">
        <v>72</v>
      </c>
      <c r="E7947" t="s">
        <v>18</v>
      </c>
      <c r="F7947" t="s">
        <v>35</v>
      </c>
      <c r="G7947" t="s">
        <v>20</v>
      </c>
      <c r="H7947" s="3">
        <v>31928.6</v>
      </c>
      <c r="I7947" t="s">
        <v>19</v>
      </c>
      <c r="J7947" t="s">
        <v>18</v>
      </c>
      <c r="K794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26.026860164012</v>
      </c>
      <c r="L7947" s="6">
        <f>TablaDatos[[#This Row],[IMC_raw]]/1000000000000000</f>
        <v>2.6026860164011998</v>
      </c>
      <c r="M7947" s="2">
        <v>2602686016401200</v>
      </c>
      <c r="N794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7" s="13">
        <f t="shared" si="124"/>
        <v>7946</v>
      </c>
      <c r="P7947" s="2" t="str">
        <f>IF(TablaDatos[[#This Row],[Diabetes]]=0,"No","Si")</f>
        <v>No</v>
      </c>
      <c r="Q7947">
        <v>0</v>
      </c>
      <c r="R7947">
        <f>TablaDatos[[#This Row],[Aux2]]/10000000000000</f>
        <v>197.80615983313299</v>
      </c>
      <c r="S7947" s="1">
        <v>1978061598331330</v>
      </c>
      <c r="T7947" s="7">
        <f>TablaDatos[[#This Row],[Aux3]]/100000000000000</f>
        <v>205.24274376081101</v>
      </c>
      <c r="U7947" s="1">
        <v>2.05242743760811E+16</v>
      </c>
      <c r="V7947">
        <v>139.69999999999999</v>
      </c>
      <c r="W7947">
        <v>82.6</v>
      </c>
    </row>
    <row r="7948" spans="1:23">
      <c r="A7948">
        <v>2019</v>
      </c>
      <c r="B7948">
        <v>62</v>
      </c>
      <c r="C7948" t="s">
        <v>16</v>
      </c>
      <c r="D7948" t="s">
        <v>26</v>
      </c>
      <c r="E7948" t="s">
        <v>18</v>
      </c>
      <c r="F7948" t="s">
        <v>19</v>
      </c>
      <c r="G7948" t="s">
        <v>28</v>
      </c>
      <c r="H7948" s="3">
        <v>28654.13</v>
      </c>
      <c r="I7948" t="s">
        <v>19</v>
      </c>
      <c r="J7948" t="s">
        <v>22</v>
      </c>
      <c r="K794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26.0058028889094</v>
      </c>
      <c r="L7948" s="6">
        <f>TablaDatos[[#This Row],[IMC_raw]]/1000000000000000</f>
        <v>26.0058028889094</v>
      </c>
      <c r="M7948" s="2">
        <v>2.60058028889094E+16</v>
      </c>
      <c r="N794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8" s="13">
        <f t="shared" si="124"/>
        <v>7947</v>
      </c>
      <c r="P7948" s="2" t="str">
        <f>IF(TablaDatos[[#This Row],[Diabetes]]=0,"No","Si")</f>
        <v>Si</v>
      </c>
      <c r="Q7948">
        <v>1</v>
      </c>
      <c r="R7948">
        <f>TablaDatos[[#This Row],[Aux2]]/10000000000000</f>
        <v>1955.25438262289</v>
      </c>
      <c r="S7948" s="1">
        <v>1.95525438262289E+16</v>
      </c>
      <c r="T7948" s="7">
        <f>TablaDatos[[#This Row],[Aux3]]/100000000000000</f>
        <v>212.317827805636</v>
      </c>
      <c r="U7948" s="1">
        <v>2.12317827805636E+16</v>
      </c>
      <c r="V7948">
        <v>151.69999999999999</v>
      </c>
      <c r="W7948">
        <v>92.8</v>
      </c>
    </row>
    <row r="7949" spans="1:23">
      <c r="A7949">
        <v>2019</v>
      </c>
      <c r="B7949">
        <v>57</v>
      </c>
      <c r="C7949" t="s">
        <v>23</v>
      </c>
      <c r="D7949" t="s">
        <v>73</v>
      </c>
      <c r="E7949" t="s">
        <v>18</v>
      </c>
      <c r="F7949" t="s">
        <v>19</v>
      </c>
      <c r="G7949" t="s">
        <v>28</v>
      </c>
      <c r="H7949" s="3">
        <v>23372.41</v>
      </c>
      <c r="I7949" t="s">
        <v>19</v>
      </c>
      <c r="J7949" t="s">
        <v>18</v>
      </c>
      <c r="K794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25.980965060800798</v>
      </c>
      <c r="L7949" s="6">
        <f>TablaDatos[[#This Row],[IMC_raw]]/1000000000000000</f>
        <v>2.59809650608008</v>
      </c>
      <c r="M7949" s="2">
        <v>2598096506080080</v>
      </c>
      <c r="N794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49" s="13">
        <f t="shared" si="124"/>
        <v>7948</v>
      </c>
      <c r="P7949" s="2" t="str">
        <f>IF(TablaDatos[[#This Row],[Diabetes]]=0,"No","Si")</f>
        <v>No</v>
      </c>
      <c r="Q7949">
        <v>0</v>
      </c>
      <c r="R7949">
        <f>TablaDatos[[#This Row],[Aux2]]/10000000000000</f>
        <v>1866.4084723748899</v>
      </c>
      <c r="S7949" s="1">
        <v>1.86640847237489E+16</v>
      </c>
      <c r="T7949" s="7">
        <f>TablaDatos[[#This Row],[Aux3]]/100000000000000</f>
        <v>23.3625474211773</v>
      </c>
      <c r="U7949" s="1">
        <v>2336254742117730</v>
      </c>
      <c r="V7949">
        <v>160.5</v>
      </c>
      <c r="W7949">
        <v>89.3</v>
      </c>
    </row>
    <row r="7950" spans="1:23">
      <c r="A7950">
        <v>2019</v>
      </c>
      <c r="B7950">
        <v>54</v>
      </c>
      <c r="C7950" t="s">
        <v>23</v>
      </c>
      <c r="D7950" t="s">
        <v>36</v>
      </c>
      <c r="E7950" t="s">
        <v>18</v>
      </c>
      <c r="F7950" t="s">
        <v>40</v>
      </c>
      <c r="G7950" t="s">
        <v>20</v>
      </c>
      <c r="H7950" s="3">
        <v>28210.06</v>
      </c>
      <c r="I7950" t="s">
        <v>19</v>
      </c>
      <c r="J7950" t="s">
        <v>19</v>
      </c>
      <c r="K795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25.9541761140703</v>
      </c>
      <c r="L7950" s="6">
        <f>TablaDatos[[#This Row],[IMC_raw]]/1000000000000000</f>
        <v>25.9541761140703</v>
      </c>
      <c r="M7950" s="2">
        <v>2.59541761140703E+16</v>
      </c>
      <c r="N795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0" s="13">
        <f t="shared" si="124"/>
        <v>7949</v>
      </c>
      <c r="P7950" s="2" t="str">
        <f>IF(TablaDatos[[#This Row],[Diabetes]]=0,"No","Si")</f>
        <v>No</v>
      </c>
      <c r="Q7950">
        <v>0</v>
      </c>
      <c r="R7950">
        <f>TablaDatos[[#This Row],[Aux2]]/10000000000000</f>
        <v>1915.2289585009601</v>
      </c>
      <c r="S7950" s="1">
        <v>1.91522895850096E+16</v>
      </c>
      <c r="T7950" s="7">
        <f>TablaDatos[[#This Row],[Aux3]]/100000000000000</f>
        <v>219.83383366658401</v>
      </c>
      <c r="U7950" s="1">
        <v>2.19833833666584E+16</v>
      </c>
      <c r="V7950">
        <v>136.5</v>
      </c>
      <c r="W7950">
        <v>89.8</v>
      </c>
    </row>
    <row r="7951" spans="1:23">
      <c r="A7951">
        <v>2019</v>
      </c>
      <c r="B7951">
        <v>58</v>
      </c>
      <c r="C7951" t="s">
        <v>16</v>
      </c>
      <c r="D7951" t="s">
        <v>32</v>
      </c>
      <c r="E7951" t="s">
        <v>18</v>
      </c>
      <c r="F7951" t="s">
        <v>19</v>
      </c>
      <c r="G7951" t="s">
        <v>28</v>
      </c>
      <c r="H7951" s="3">
        <v>21123.81</v>
      </c>
      <c r="I7951" t="s">
        <v>19</v>
      </c>
      <c r="J7951" t="s">
        <v>18</v>
      </c>
      <c r="K795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25.883843856031898</v>
      </c>
      <c r="L7951" s="6">
        <f>TablaDatos[[#This Row],[IMC_raw]]/1000000000000000</f>
        <v>25.883843856031898</v>
      </c>
      <c r="M7951" s="2">
        <v>2.58838438560319E+16</v>
      </c>
      <c r="N795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1" s="13">
        <f t="shared" si="124"/>
        <v>7950</v>
      </c>
      <c r="P7951" s="2" t="str">
        <f>IF(TablaDatos[[#This Row],[Diabetes]]=0,"No","Si")</f>
        <v>No</v>
      </c>
      <c r="Q7951">
        <v>0</v>
      </c>
      <c r="R7951">
        <f>TablaDatos[[#This Row],[Aux2]]/10000000000000</f>
        <v>1839.76582219848</v>
      </c>
      <c r="S7951" s="1">
        <v>1.83976582219848E+16</v>
      </c>
      <c r="T7951" s="7">
        <f>TablaDatos[[#This Row],[Aux3]]/100000000000000</f>
        <v>216.21361033299101</v>
      </c>
      <c r="U7951" s="1">
        <v>2.16213610332991E+16</v>
      </c>
      <c r="V7951">
        <v>151.6</v>
      </c>
      <c r="W7951">
        <v>97.5</v>
      </c>
    </row>
    <row r="7952" spans="1:23">
      <c r="A7952">
        <v>2019</v>
      </c>
      <c r="B7952">
        <v>50</v>
      </c>
      <c r="C7952" t="s">
        <v>16</v>
      </c>
      <c r="D7952" t="s">
        <v>73</v>
      </c>
      <c r="E7952" t="s">
        <v>18</v>
      </c>
      <c r="F7952" t="s">
        <v>19</v>
      </c>
      <c r="G7952" t="s">
        <v>20</v>
      </c>
      <c r="H7952" s="3">
        <v>34878.07</v>
      </c>
      <c r="I7952" t="s">
        <v>19</v>
      </c>
      <c r="J7952" t="s">
        <v>22</v>
      </c>
      <c r="K795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25.822601448941398</v>
      </c>
      <c r="L7952" s="5">
        <f>TablaDatos[[#This Row],[IMC_raw]]/1000000000000000</f>
        <v>25.822601448941398</v>
      </c>
      <c r="M7952" s="2">
        <v>2.58226014489414E+16</v>
      </c>
      <c r="N795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2" s="13">
        <f t="shared" si="124"/>
        <v>7951</v>
      </c>
      <c r="P7952" s="2" t="str">
        <f>IF(TablaDatos[[#This Row],[Diabetes]]=0,"No","Si")</f>
        <v>No</v>
      </c>
      <c r="Q7952">
        <v>0</v>
      </c>
      <c r="R7952">
        <f>TablaDatos[[#This Row],[Aux2]]/10000000000000</f>
        <v>2324.4420932038201</v>
      </c>
      <c r="S7952" s="1">
        <v>2.32444209320382E+16</v>
      </c>
      <c r="T7952" s="7">
        <f>TablaDatos[[#This Row],[Aux3]]/100000000000000</f>
        <v>200.81426978168901</v>
      </c>
      <c r="U7952" s="1">
        <v>2.00814269781689E+16</v>
      </c>
      <c r="V7952">
        <v>142.5</v>
      </c>
      <c r="W7952">
        <v>86</v>
      </c>
    </row>
    <row r="7953" spans="1:23">
      <c r="A7953">
        <v>2019</v>
      </c>
      <c r="B7953">
        <v>55</v>
      </c>
      <c r="C7953" t="s">
        <v>23</v>
      </c>
      <c r="D7953" t="s">
        <v>17</v>
      </c>
      <c r="E7953" t="s">
        <v>18</v>
      </c>
      <c r="F7953" t="s">
        <v>24</v>
      </c>
      <c r="G7953" t="s">
        <v>28</v>
      </c>
      <c r="H7953" s="3">
        <v>28237.46</v>
      </c>
      <c r="I7953" t="s">
        <v>19</v>
      </c>
      <c r="J7953" t="s">
        <v>18</v>
      </c>
      <c r="K795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25.813698685622199</v>
      </c>
      <c r="L7953" s="5">
        <f>TablaDatos[[#This Row],[IMC_raw]]/1000000000000000</f>
        <v>2.5813698685622199</v>
      </c>
      <c r="M7953" s="2">
        <v>2581369868562220</v>
      </c>
      <c r="N795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3" s="13">
        <f t="shared" si="124"/>
        <v>7952</v>
      </c>
      <c r="P7953" s="2" t="str">
        <f>IF(TablaDatos[[#This Row],[Diabetes]]=0,"No","Si")</f>
        <v>No</v>
      </c>
      <c r="Q7953">
        <v>0</v>
      </c>
      <c r="R7953">
        <f>TablaDatos[[#This Row],[Aux2]]/10000000000000</f>
        <v>1790.92127466937</v>
      </c>
      <c r="S7953" s="1">
        <v>1.79092127466937E+16</v>
      </c>
      <c r="T7953" s="7">
        <f>TablaDatos[[#This Row],[Aux3]]/100000000000000</f>
        <v>212.08199782479301</v>
      </c>
      <c r="U7953" s="1">
        <v>2.12081997824793E+16</v>
      </c>
      <c r="V7953">
        <v>152.4</v>
      </c>
      <c r="W7953">
        <v>90</v>
      </c>
    </row>
    <row r="7954" spans="1:23">
      <c r="A7954">
        <v>2019</v>
      </c>
      <c r="B7954">
        <v>61</v>
      </c>
      <c r="C7954" t="s">
        <v>16</v>
      </c>
      <c r="D7954" t="s">
        <v>26</v>
      </c>
      <c r="E7954" t="s">
        <v>18</v>
      </c>
      <c r="F7954" t="s">
        <v>19</v>
      </c>
      <c r="G7954" t="s">
        <v>28</v>
      </c>
      <c r="H7954" s="3">
        <v>34110.769999999997</v>
      </c>
      <c r="I7954" t="s">
        <v>21</v>
      </c>
      <c r="J7954" t="s">
        <v>22</v>
      </c>
      <c r="K795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25.781529039195998</v>
      </c>
      <c r="L7954" s="5">
        <f>TablaDatos[[#This Row],[IMC_raw]]/1000000000000000</f>
        <v>25.781529039195998</v>
      </c>
      <c r="M7954" s="2">
        <v>2.5781529039196E+16</v>
      </c>
      <c r="N795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4" s="13">
        <f t="shared" si="124"/>
        <v>7953</v>
      </c>
      <c r="P7954" s="2" t="str">
        <f>IF(TablaDatos[[#This Row],[Diabetes]]=0,"No","Si")</f>
        <v>No</v>
      </c>
      <c r="Q7954">
        <v>0</v>
      </c>
      <c r="R7954">
        <f>TablaDatos[[#This Row],[Aux2]]/10000000000000</f>
        <v>2191.9729645050402</v>
      </c>
      <c r="S7954" s="1">
        <v>2.19197296450504E+16</v>
      </c>
      <c r="T7954" s="7">
        <f>TablaDatos[[#This Row],[Aux3]]/100000000000000</f>
        <v>2.2389410955742499</v>
      </c>
      <c r="U7954" s="1">
        <v>223894109557425</v>
      </c>
      <c r="V7954">
        <v>158</v>
      </c>
      <c r="W7954">
        <v>92.9</v>
      </c>
    </row>
    <row r="7955" spans="1:23">
      <c r="A7955">
        <v>2019</v>
      </c>
      <c r="B7955">
        <v>51</v>
      </c>
      <c r="C7955" t="s">
        <v>16</v>
      </c>
      <c r="D7955" t="s">
        <v>17</v>
      </c>
      <c r="E7955" t="s">
        <v>18</v>
      </c>
      <c r="F7955" t="s">
        <v>35</v>
      </c>
      <c r="G7955" t="s">
        <v>20</v>
      </c>
      <c r="H7955" s="3">
        <v>31856</v>
      </c>
      <c r="I7955" t="s">
        <v>19</v>
      </c>
      <c r="J7955" t="s">
        <v>18</v>
      </c>
      <c r="K795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25.700125887889801</v>
      </c>
      <c r="L7955" s="6">
        <f>TablaDatos[[#This Row],[IMC_raw]]/1000000000000000</f>
        <v>25.700125887889801</v>
      </c>
      <c r="M7955" s="2">
        <v>2.57001258878898E+16</v>
      </c>
      <c r="N795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5" s="13">
        <f t="shared" si="124"/>
        <v>7954</v>
      </c>
      <c r="P7955" s="2" t="str">
        <f>IF(TablaDatos[[#This Row],[Diabetes]]=0,"No","Si")</f>
        <v>No</v>
      </c>
      <c r="Q7955">
        <v>0</v>
      </c>
      <c r="R7955">
        <f>TablaDatos[[#This Row],[Aux2]]/10000000000000</f>
        <v>1728.75167678246</v>
      </c>
      <c r="S7955" s="1">
        <v>1.72875167678246E+16</v>
      </c>
      <c r="T7955" s="7">
        <f>TablaDatos[[#This Row],[Aux3]]/100000000000000</f>
        <v>214.717437953679</v>
      </c>
      <c r="U7955" s="1">
        <v>2.14717437953679E+16</v>
      </c>
      <c r="V7955">
        <v>146.5</v>
      </c>
      <c r="W7955">
        <v>83.4</v>
      </c>
    </row>
    <row r="7956" spans="1:23">
      <c r="A7956">
        <v>2019</v>
      </c>
      <c r="B7956">
        <v>56</v>
      </c>
      <c r="C7956" t="s">
        <v>23</v>
      </c>
      <c r="D7956" t="s">
        <v>29</v>
      </c>
      <c r="E7956" t="s">
        <v>18</v>
      </c>
      <c r="F7956" t="s">
        <v>24</v>
      </c>
      <c r="G7956" t="s">
        <v>28</v>
      </c>
      <c r="H7956" s="3">
        <v>23685.93</v>
      </c>
      <c r="I7956" t="s">
        <v>19</v>
      </c>
      <c r="J7956" t="s">
        <v>22</v>
      </c>
      <c r="K795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25.677528588694798</v>
      </c>
      <c r="L7956" s="6">
        <f>TablaDatos[[#This Row],[IMC_raw]]/1000000000000000</f>
        <v>25.677528588694798</v>
      </c>
      <c r="M7956" s="2">
        <v>2.56775285886948E+16</v>
      </c>
      <c r="N795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6" s="13">
        <f t="shared" si="124"/>
        <v>7955</v>
      </c>
      <c r="P7956" s="2" t="str">
        <f>IF(TablaDatos[[#This Row],[Diabetes]]=0,"No","Si")</f>
        <v>No</v>
      </c>
      <c r="Q7956">
        <v>0</v>
      </c>
      <c r="R7956">
        <f>TablaDatos[[#This Row],[Aux2]]/10000000000000</f>
        <v>2344.12757921716</v>
      </c>
      <c r="S7956" s="1">
        <v>2.34412757921716E+16</v>
      </c>
      <c r="T7956" s="7">
        <f>TablaDatos[[#This Row],[Aux3]]/100000000000000</f>
        <v>253.758269542443</v>
      </c>
      <c r="U7956" s="1">
        <v>2.53758269542443E+16</v>
      </c>
      <c r="V7956">
        <v>148.9</v>
      </c>
      <c r="W7956">
        <v>90.8</v>
      </c>
    </row>
    <row r="7957" spans="1:23">
      <c r="A7957">
        <v>2019</v>
      </c>
      <c r="B7957">
        <v>58</v>
      </c>
      <c r="C7957" t="s">
        <v>16</v>
      </c>
      <c r="D7957" t="s">
        <v>72</v>
      </c>
      <c r="E7957" t="s">
        <v>19</v>
      </c>
      <c r="F7957" t="s">
        <v>24</v>
      </c>
      <c r="G7957" t="s">
        <v>28</v>
      </c>
      <c r="H7957" s="3">
        <v>15886.19</v>
      </c>
      <c r="I7957" t="s">
        <v>21</v>
      </c>
      <c r="J7957" t="s">
        <v>19</v>
      </c>
      <c r="K795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25.6635020871121</v>
      </c>
      <c r="L7957" s="5">
        <f>TablaDatos[[#This Row],[IMC_raw]]/1000000000000000</f>
        <v>25.6635020871121</v>
      </c>
      <c r="M7957" s="2">
        <v>2.56635020871121E+16</v>
      </c>
      <c r="N795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7" s="13">
        <f t="shared" si="124"/>
        <v>7956</v>
      </c>
      <c r="P7957" s="2" t="str">
        <f>IF(TablaDatos[[#This Row],[Diabetes]]=0,"No","Si")</f>
        <v>Si</v>
      </c>
      <c r="Q7957">
        <v>1</v>
      </c>
      <c r="R7957">
        <f>TablaDatos[[#This Row],[Aux2]]/10000000000000</f>
        <v>241.46697652446599</v>
      </c>
      <c r="S7957" s="1">
        <v>2414669765244660</v>
      </c>
      <c r="T7957" s="7">
        <f>TablaDatos[[#This Row],[Aux3]]/100000000000000</f>
        <v>275.769729389367</v>
      </c>
      <c r="U7957" s="1">
        <v>2.75769729389367E+16</v>
      </c>
      <c r="V7957">
        <v>171.8</v>
      </c>
      <c r="W7957">
        <v>95.9</v>
      </c>
    </row>
    <row r="7958" spans="1:23">
      <c r="A7958">
        <v>2019</v>
      </c>
      <c r="B7958">
        <v>55</v>
      </c>
      <c r="C7958" t="s">
        <v>16</v>
      </c>
      <c r="D7958" t="s">
        <v>34</v>
      </c>
      <c r="E7958" t="s">
        <v>18</v>
      </c>
      <c r="F7958" t="s">
        <v>40</v>
      </c>
      <c r="G7958" t="s">
        <v>28</v>
      </c>
      <c r="H7958" s="3">
        <v>35338.080000000002</v>
      </c>
      <c r="I7958" t="s">
        <v>19</v>
      </c>
      <c r="J7958" t="s">
        <v>19</v>
      </c>
      <c r="K795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25.6549876996074</v>
      </c>
      <c r="L7958" s="6">
        <f>TablaDatos[[#This Row],[IMC_raw]]/1000000000000000</f>
        <v>25.6549876996074</v>
      </c>
      <c r="M7958" s="2">
        <v>2.56549876996074E+16</v>
      </c>
      <c r="N795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8" s="13">
        <f t="shared" si="124"/>
        <v>7957</v>
      </c>
      <c r="P7958" s="2" t="str">
        <f>IF(TablaDatos[[#This Row],[Diabetes]]=0,"No","Si")</f>
        <v>No</v>
      </c>
      <c r="Q7958">
        <v>0</v>
      </c>
      <c r="R7958">
        <f>TablaDatos[[#This Row],[Aux2]]/10000000000000</f>
        <v>1981.93338966448</v>
      </c>
      <c r="S7958" s="1">
        <v>1.98193338966448E+16</v>
      </c>
      <c r="T7958" s="7">
        <f>TablaDatos[[#This Row],[Aux3]]/100000000000000</f>
        <v>221.62023135718499</v>
      </c>
      <c r="U7958" s="1">
        <v>2.21620231357185E+16</v>
      </c>
      <c r="V7958">
        <v>151.5</v>
      </c>
      <c r="W7958">
        <v>99.6</v>
      </c>
    </row>
    <row r="7959" spans="1:23">
      <c r="A7959">
        <v>2019</v>
      </c>
      <c r="B7959">
        <v>49</v>
      </c>
      <c r="C7959" t="s">
        <v>23</v>
      </c>
      <c r="D7959" t="s">
        <v>17</v>
      </c>
      <c r="E7959" t="s">
        <v>18</v>
      </c>
      <c r="F7959" t="s">
        <v>35</v>
      </c>
      <c r="G7959" t="s">
        <v>20</v>
      </c>
      <c r="H7959" s="3">
        <v>28896.77</v>
      </c>
      <c r="I7959" t="s">
        <v>19</v>
      </c>
      <c r="J7959" t="s">
        <v>19</v>
      </c>
      <c r="K795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25.645091061276101</v>
      </c>
      <c r="L7959" s="5">
        <f>TablaDatos[[#This Row],[IMC_raw]]/100000000000000</f>
        <v>25.645091061276101</v>
      </c>
      <c r="M7959" s="2">
        <v>2564509106127610</v>
      </c>
      <c r="N795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59" s="13">
        <f t="shared" si="124"/>
        <v>7958</v>
      </c>
      <c r="P7959" s="2" t="str">
        <f>IF(TablaDatos[[#This Row],[Diabetes]]=0,"No","Si")</f>
        <v>No</v>
      </c>
      <c r="Q7959">
        <v>0</v>
      </c>
      <c r="R7959">
        <f>TablaDatos[[#This Row],[Aux2]]/10000000000000</f>
        <v>2055.4509460689601</v>
      </c>
      <c r="S7959" s="1">
        <v>2.05545094606896E+16</v>
      </c>
      <c r="T7959" s="7">
        <f>TablaDatos[[#This Row],[Aux3]]/100000000000000</f>
        <v>185.03688984937199</v>
      </c>
      <c r="U7959" s="1">
        <v>1.85036889849372E+16</v>
      </c>
      <c r="V7959">
        <v>143.69999999999999</v>
      </c>
      <c r="W7959">
        <v>80.900000000000006</v>
      </c>
    </row>
    <row r="7960" spans="1:23">
      <c r="A7960">
        <v>2019</v>
      </c>
      <c r="B7960">
        <v>53</v>
      </c>
      <c r="C7960" t="s">
        <v>23</v>
      </c>
      <c r="D7960" t="s">
        <v>36</v>
      </c>
      <c r="E7960" t="s">
        <v>18</v>
      </c>
      <c r="F7960" t="s">
        <v>19</v>
      </c>
      <c r="G7960" t="s">
        <v>20</v>
      </c>
      <c r="H7960" s="3">
        <v>14647.32</v>
      </c>
      <c r="I7960" t="s">
        <v>19</v>
      </c>
      <c r="J7960" t="s">
        <v>22</v>
      </c>
      <c r="K796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25.632826078206399</v>
      </c>
      <c r="L7960" s="6">
        <f>TablaDatos[[#This Row],[IMC_raw]]/1000000000000000</f>
        <v>25.632826078206399</v>
      </c>
      <c r="M7960" s="2">
        <v>2.56328260782064E+16</v>
      </c>
      <c r="N796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0" s="13">
        <f t="shared" si="124"/>
        <v>7959</v>
      </c>
      <c r="P7960" s="2" t="str">
        <f>IF(TablaDatos[[#This Row],[Diabetes]]=0,"No","Si")</f>
        <v>No</v>
      </c>
      <c r="Q7960">
        <v>0</v>
      </c>
      <c r="R7960">
        <f>TablaDatos[[#This Row],[Aux2]]/10000000000000</f>
        <v>1880.15540042663</v>
      </c>
      <c r="S7960" s="1">
        <v>1.88015540042663E+16</v>
      </c>
      <c r="T7960" s="7">
        <f>TablaDatos[[#This Row],[Aux3]]/100000000000000</f>
        <v>211.804058732729</v>
      </c>
      <c r="U7960" s="1">
        <v>2.11804058732729E+16</v>
      </c>
      <c r="V7960">
        <v>140.9</v>
      </c>
      <c r="W7960">
        <v>85.2</v>
      </c>
    </row>
    <row r="7961" spans="1:23">
      <c r="A7961">
        <v>2019</v>
      </c>
      <c r="B7961">
        <v>58</v>
      </c>
      <c r="C7961" t="s">
        <v>16</v>
      </c>
      <c r="D7961" t="s">
        <v>29</v>
      </c>
      <c r="E7961" t="s">
        <v>18</v>
      </c>
      <c r="F7961" t="s">
        <v>19</v>
      </c>
      <c r="G7961" t="s">
        <v>28</v>
      </c>
      <c r="H7961" s="3">
        <v>12649.72</v>
      </c>
      <c r="I7961" t="s">
        <v>19</v>
      </c>
      <c r="J7961" t="s">
        <v>18</v>
      </c>
      <c r="K796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25.615465560841599</v>
      </c>
      <c r="L7961" s="6">
        <f>TablaDatos[[#This Row],[IMC_raw]]/1000000000000000</f>
        <v>2.5615465560841599</v>
      </c>
      <c r="M7961" s="2">
        <v>2561546556084160</v>
      </c>
      <c r="N796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1" s="13">
        <f t="shared" si="124"/>
        <v>7960</v>
      </c>
      <c r="P7961" s="2" t="str">
        <f>IF(TablaDatos[[#This Row],[Diabetes]]=0,"No","Si")</f>
        <v>No</v>
      </c>
      <c r="Q7961">
        <v>0</v>
      </c>
      <c r="R7961">
        <f>TablaDatos[[#This Row],[Aux2]]/10000000000000</f>
        <v>1965.7759116586701</v>
      </c>
      <c r="S7961" s="1">
        <v>1.96577591165867E+16</v>
      </c>
      <c r="T7961" s="7">
        <f>TablaDatos[[#This Row],[Aux3]]/100000000000000</f>
        <v>23.036445581410302</v>
      </c>
      <c r="U7961" s="1">
        <v>2303644558141030</v>
      </c>
      <c r="V7961">
        <v>151.69999999999999</v>
      </c>
      <c r="W7961">
        <v>88.5</v>
      </c>
    </row>
    <row r="7962" spans="1:23">
      <c r="A7962">
        <v>2019</v>
      </c>
      <c r="B7962">
        <v>61</v>
      </c>
      <c r="C7962" t="s">
        <v>23</v>
      </c>
      <c r="D7962" t="s">
        <v>42</v>
      </c>
      <c r="E7962" t="s">
        <v>21</v>
      </c>
      <c r="F7962" t="s">
        <v>19</v>
      </c>
      <c r="G7962" t="s">
        <v>28</v>
      </c>
      <c r="H7962" s="3">
        <v>14245.79</v>
      </c>
      <c r="I7962" t="s">
        <v>21</v>
      </c>
      <c r="J7962" t="s">
        <v>18</v>
      </c>
      <c r="K796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25.585722971680699</v>
      </c>
      <c r="L7962" s="6">
        <f>TablaDatos[[#This Row],[IMC_raw]]/1000000000000000</f>
        <v>25.585722971680699</v>
      </c>
      <c r="M7962" s="2">
        <v>2.55857229716807E+16</v>
      </c>
      <c r="N796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2" s="13">
        <f t="shared" si="124"/>
        <v>7961</v>
      </c>
      <c r="P7962" s="2" t="str">
        <f>IF(TablaDatos[[#This Row],[Diabetes]]=0,"No","Si")</f>
        <v>No</v>
      </c>
      <c r="Q7962">
        <v>0</v>
      </c>
      <c r="R7962">
        <f>TablaDatos[[#This Row],[Aux2]]/10000000000000</f>
        <v>2196.5420899906599</v>
      </c>
      <c r="S7962" s="1">
        <v>2.19654208999066E+16</v>
      </c>
      <c r="T7962" s="7">
        <f>TablaDatos[[#This Row],[Aux3]]/100000000000000</f>
        <v>226.25521347757601</v>
      </c>
      <c r="U7962" s="1">
        <v>2.26255213477576E+16</v>
      </c>
      <c r="V7962">
        <v>161.80000000000001</v>
      </c>
      <c r="W7962">
        <v>93.3</v>
      </c>
    </row>
    <row r="7963" spans="1:23">
      <c r="A7963">
        <v>2019</v>
      </c>
      <c r="B7963">
        <v>62</v>
      </c>
      <c r="C7963" t="s">
        <v>23</v>
      </c>
      <c r="D7963" t="s">
        <v>17</v>
      </c>
      <c r="E7963" t="s">
        <v>18</v>
      </c>
      <c r="F7963" t="s">
        <v>19</v>
      </c>
      <c r="G7963" t="s">
        <v>28</v>
      </c>
      <c r="H7963" s="3">
        <v>19636.5</v>
      </c>
      <c r="I7963" t="s">
        <v>19</v>
      </c>
      <c r="J7963" t="s">
        <v>22</v>
      </c>
      <c r="K796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25.563511288436299</v>
      </c>
      <c r="L7963" s="6">
        <f>TablaDatos[[#This Row],[IMC_raw]]/1000000000000000</f>
        <v>2.5563511288436298</v>
      </c>
      <c r="M7963" s="2">
        <v>2556351128843630</v>
      </c>
      <c r="N796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3" s="13">
        <f t="shared" si="124"/>
        <v>7962</v>
      </c>
      <c r="P7963" s="2" t="str">
        <f>IF(TablaDatos[[#This Row],[Diabetes]]=0,"No","Si")</f>
        <v>No</v>
      </c>
      <c r="Q7963">
        <v>0</v>
      </c>
      <c r="R7963">
        <f>TablaDatos[[#This Row],[Aux2]]/10000000000000</f>
        <v>191.45502615674201</v>
      </c>
      <c r="S7963" s="1">
        <v>1914550261567420</v>
      </c>
      <c r="T7963" s="7">
        <f>TablaDatos[[#This Row],[Aux3]]/100000000000000</f>
        <v>231.26218311158701</v>
      </c>
      <c r="U7963" s="1">
        <v>2.31262183111587E+16</v>
      </c>
      <c r="V7963">
        <v>139.4</v>
      </c>
      <c r="W7963">
        <v>89.1</v>
      </c>
    </row>
    <row r="7964" spans="1:23">
      <c r="A7964">
        <v>2019</v>
      </c>
      <c r="B7964">
        <v>56</v>
      </c>
      <c r="C7964" t="s">
        <v>23</v>
      </c>
      <c r="D7964" t="s">
        <v>29</v>
      </c>
      <c r="E7964" t="s">
        <v>18</v>
      </c>
      <c r="F7964" t="s">
        <v>19</v>
      </c>
      <c r="G7964" t="s">
        <v>28</v>
      </c>
      <c r="H7964" s="3">
        <v>20751.62</v>
      </c>
      <c r="I7964" t="s">
        <v>21</v>
      </c>
      <c r="J7964" t="s">
        <v>18</v>
      </c>
      <c r="K796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25.535997211815701</v>
      </c>
      <c r="L7964" s="6">
        <f>TablaDatos[[#This Row],[IMC_raw]]/1000000000000000</f>
        <v>25.535997211815701</v>
      </c>
      <c r="M7964" s="2">
        <v>2.55359972118157E+16</v>
      </c>
      <c r="N796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4" s="13">
        <f t="shared" si="124"/>
        <v>7963</v>
      </c>
      <c r="P7964" s="2" t="str">
        <f>IF(TablaDatos[[#This Row],[Diabetes]]=0,"No","Si")</f>
        <v>No</v>
      </c>
      <c r="Q7964">
        <v>0</v>
      </c>
      <c r="R7964">
        <f>TablaDatos[[#This Row],[Aux2]]/10000000000000</f>
        <v>202.204965103017</v>
      </c>
      <c r="S7964" s="1">
        <v>2022049651030170</v>
      </c>
      <c r="T7964" s="7">
        <f>TablaDatos[[#This Row],[Aux3]]/100000000000000</f>
        <v>250.53668422767501</v>
      </c>
      <c r="U7964" s="1">
        <v>2.50536684227675E+16</v>
      </c>
      <c r="V7964">
        <v>158.4</v>
      </c>
      <c r="W7964">
        <v>91.4</v>
      </c>
    </row>
    <row r="7965" spans="1:23">
      <c r="A7965">
        <v>2019</v>
      </c>
      <c r="B7965">
        <v>66</v>
      </c>
      <c r="C7965" t="s">
        <v>16</v>
      </c>
      <c r="D7965" t="s">
        <v>37</v>
      </c>
      <c r="E7965" t="s">
        <v>21</v>
      </c>
      <c r="F7965" t="s">
        <v>24</v>
      </c>
      <c r="G7965" t="s">
        <v>25</v>
      </c>
      <c r="H7965" s="3">
        <v>12110.51</v>
      </c>
      <c r="I7965" t="s">
        <v>21</v>
      </c>
      <c r="J7965" t="s">
        <v>18</v>
      </c>
      <c r="K796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25.5046667028939</v>
      </c>
      <c r="L7965" s="5">
        <f>TablaDatos[[#This Row],[IMC_raw]]/1000000000000000</f>
        <v>25.5046667028939</v>
      </c>
      <c r="M7965" s="2">
        <v>2.55046667028939E+16</v>
      </c>
      <c r="N796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5" s="13">
        <f t="shared" si="124"/>
        <v>7964</v>
      </c>
      <c r="P7965" s="2" t="str">
        <f>IF(TablaDatos[[#This Row],[Diabetes]]=0,"No","Si")</f>
        <v>No</v>
      </c>
      <c r="Q7965">
        <v>0</v>
      </c>
      <c r="R7965">
        <f>TablaDatos[[#This Row],[Aux2]]/10000000000000</f>
        <v>2095.2648413218299</v>
      </c>
      <c r="S7965" s="1">
        <v>2.09526484132183E+16</v>
      </c>
      <c r="T7965" s="7">
        <f>TablaDatos[[#This Row],[Aux3]]/100000000000000</f>
        <v>22.2737643253462</v>
      </c>
      <c r="U7965" s="1">
        <v>2227376432534620</v>
      </c>
      <c r="V7965">
        <v>165.3</v>
      </c>
      <c r="W7965">
        <v>96.3</v>
      </c>
    </row>
    <row r="7966" spans="1:23">
      <c r="A7966">
        <v>2019</v>
      </c>
      <c r="B7966">
        <v>56</v>
      </c>
      <c r="C7966" t="s">
        <v>23</v>
      </c>
      <c r="D7966" t="s">
        <v>42</v>
      </c>
      <c r="E7966" t="s">
        <v>19</v>
      </c>
      <c r="F7966" t="s">
        <v>19</v>
      </c>
      <c r="G7966" t="s">
        <v>28</v>
      </c>
      <c r="H7966" s="3">
        <v>14037.18</v>
      </c>
      <c r="I7966" t="s">
        <v>19</v>
      </c>
      <c r="J7966" t="s">
        <v>18</v>
      </c>
      <c r="K796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25.502962149157</v>
      </c>
      <c r="L7966" s="5">
        <f>TablaDatos[[#This Row],[IMC_raw]]/1000000000000000</f>
        <v>25.502962149157</v>
      </c>
      <c r="M7966" s="2">
        <v>2.5502962149157E+16</v>
      </c>
      <c r="N796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6" s="13">
        <f t="shared" si="124"/>
        <v>7965</v>
      </c>
      <c r="P7966" s="2" t="str">
        <f>IF(TablaDatos[[#This Row],[Diabetes]]=0,"No","Si")</f>
        <v>No</v>
      </c>
      <c r="Q7966">
        <v>0</v>
      </c>
      <c r="R7966">
        <f>TablaDatos[[#This Row],[Aux2]]/10000000000000</f>
        <v>1891.7236808810001</v>
      </c>
      <c r="S7966" s="1">
        <v>1.891723680881E+16</v>
      </c>
      <c r="T7966" s="7">
        <f>TablaDatos[[#This Row],[Aux3]]/100000000000000</f>
        <v>223.06354248596199</v>
      </c>
      <c r="U7966" s="1">
        <v>2.23063542485962E+16</v>
      </c>
      <c r="V7966">
        <v>139.9</v>
      </c>
      <c r="W7966">
        <v>89.5</v>
      </c>
    </row>
    <row r="7967" spans="1:23">
      <c r="A7967">
        <v>2019</v>
      </c>
      <c r="B7967">
        <v>61</v>
      </c>
      <c r="C7967" t="s">
        <v>16</v>
      </c>
      <c r="D7967" t="s">
        <v>32</v>
      </c>
      <c r="E7967" t="s">
        <v>18</v>
      </c>
      <c r="F7967" t="s">
        <v>19</v>
      </c>
      <c r="G7967" t="s">
        <v>28</v>
      </c>
      <c r="H7967" s="3">
        <v>25475.23</v>
      </c>
      <c r="I7967" t="s">
        <v>18</v>
      </c>
      <c r="J7967" t="s">
        <v>18</v>
      </c>
      <c r="K796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25.394976088809301</v>
      </c>
      <c r="L7967" s="6">
        <f>TablaDatos[[#This Row],[IMC_raw]]/1000000000000000</f>
        <v>25.394976088809301</v>
      </c>
      <c r="M7967" s="2">
        <v>2.53949760888093E+16</v>
      </c>
      <c r="N796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7" s="13">
        <f t="shared" si="124"/>
        <v>7966</v>
      </c>
      <c r="P7967" s="2" t="str">
        <f>IF(TablaDatos[[#This Row],[Diabetes]]=0,"No","Si")</f>
        <v>No</v>
      </c>
      <c r="Q7967">
        <v>0</v>
      </c>
      <c r="R7967">
        <f>TablaDatos[[#This Row],[Aux2]]/10000000000000</f>
        <v>2107.9253240451899</v>
      </c>
      <c r="S7967" s="1">
        <v>2.10792532404519E+16</v>
      </c>
      <c r="T7967" s="7">
        <f>TablaDatos[[#This Row],[Aux3]]/100000000000000</f>
        <v>21.838540450101299</v>
      </c>
      <c r="U7967" s="1">
        <v>2183854045010130</v>
      </c>
      <c r="V7967">
        <v>151.80000000000001</v>
      </c>
      <c r="W7967">
        <v>88.3</v>
      </c>
    </row>
    <row r="7968" spans="1:23">
      <c r="A7968">
        <v>2019</v>
      </c>
      <c r="B7968">
        <v>65</v>
      </c>
      <c r="C7968" t="s">
        <v>23</v>
      </c>
      <c r="D7968" t="s">
        <v>29</v>
      </c>
      <c r="E7968" t="s">
        <v>18</v>
      </c>
      <c r="F7968" t="s">
        <v>19</v>
      </c>
      <c r="G7968" t="s">
        <v>25</v>
      </c>
      <c r="H7968" s="3">
        <v>11607.78</v>
      </c>
      <c r="I7968" t="s">
        <v>21</v>
      </c>
      <c r="J7968" t="s">
        <v>18</v>
      </c>
      <c r="K7968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25.356236956966399</v>
      </c>
      <c r="L7968" s="6">
        <f>TablaDatos[[#This Row],[IMC_raw]]/1000000000000000</f>
        <v>25.356236956966399</v>
      </c>
      <c r="M7968" s="2">
        <v>2.53562369569664E+16</v>
      </c>
      <c r="N7968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8" s="13">
        <f t="shared" si="124"/>
        <v>7967</v>
      </c>
      <c r="P7968" s="2" t="str">
        <f>IF(TablaDatos[[#This Row],[Diabetes]]=0,"No","Si")</f>
        <v>No</v>
      </c>
      <c r="Q7968">
        <v>0</v>
      </c>
      <c r="R7968">
        <f>TablaDatos[[#This Row],[Aux2]]/10000000000000</f>
        <v>1898.61686976034</v>
      </c>
      <c r="S7968" s="1">
        <v>1.89861686976034E+16</v>
      </c>
      <c r="T7968" s="7">
        <f>TablaDatos[[#This Row],[Aux3]]/100000000000000</f>
        <v>263.943894071773</v>
      </c>
      <c r="U7968" s="1">
        <v>2.63943894071773E+16</v>
      </c>
      <c r="V7968">
        <v>153.69999999999999</v>
      </c>
      <c r="W7968">
        <v>90.6</v>
      </c>
    </row>
    <row r="7969" spans="1:23">
      <c r="A7969">
        <v>2019</v>
      </c>
      <c r="B7969">
        <v>55</v>
      </c>
      <c r="C7969" t="s">
        <v>23</v>
      </c>
      <c r="D7969" t="s">
        <v>17</v>
      </c>
      <c r="E7969" t="s">
        <v>19</v>
      </c>
      <c r="F7969" t="s">
        <v>19</v>
      </c>
      <c r="G7969" t="s">
        <v>28</v>
      </c>
      <c r="H7969" s="3">
        <v>17435.810000000001</v>
      </c>
      <c r="I7969" t="s">
        <v>21</v>
      </c>
      <c r="J7969" t="s">
        <v>19</v>
      </c>
      <c r="K7969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25.332402089006401</v>
      </c>
      <c r="L7969" s="6">
        <f>TablaDatos[[#This Row],[IMC_raw]]/1000000000000000</f>
        <v>25.332402089006401</v>
      </c>
      <c r="M7969" s="2">
        <v>2.53324020890064E+16</v>
      </c>
      <c r="N7969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69" s="13">
        <f t="shared" si="124"/>
        <v>7968</v>
      </c>
      <c r="P7969" s="2" t="str">
        <f>IF(TablaDatos[[#This Row],[Diabetes]]=0,"No","Si")</f>
        <v>No</v>
      </c>
      <c r="Q7969">
        <v>0</v>
      </c>
      <c r="R7969">
        <f>TablaDatos[[#This Row],[Aux2]]/10000000000000</f>
        <v>2093.9100631029501</v>
      </c>
      <c r="S7969" s="1">
        <v>2.09391006310295E+16</v>
      </c>
      <c r="T7969" s="7">
        <f>TablaDatos[[#This Row],[Aux3]]/100000000000000</f>
        <v>244.16278412101499</v>
      </c>
      <c r="U7969" s="1">
        <v>2.44162784121015E+16</v>
      </c>
      <c r="V7969">
        <v>160.69999999999999</v>
      </c>
      <c r="W7969">
        <v>84.7</v>
      </c>
    </row>
    <row r="7970" spans="1:23">
      <c r="A7970">
        <v>2019</v>
      </c>
      <c r="B7970">
        <v>48</v>
      </c>
      <c r="C7970" t="s">
        <v>16</v>
      </c>
      <c r="D7970" t="s">
        <v>72</v>
      </c>
      <c r="E7970" t="s">
        <v>19</v>
      </c>
      <c r="F7970" t="s">
        <v>40</v>
      </c>
      <c r="G7970" t="s">
        <v>20</v>
      </c>
      <c r="H7970" s="3">
        <v>13407.28</v>
      </c>
      <c r="I7970" t="s">
        <v>19</v>
      </c>
      <c r="J7970" t="s">
        <v>19</v>
      </c>
      <c r="K7970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25.327770369221899</v>
      </c>
      <c r="L7970" s="6">
        <f>TablaDatos[[#This Row],[IMC_raw]]/1000000000000000</f>
        <v>25.327770369221899</v>
      </c>
      <c r="M7970" s="2">
        <v>2.53277703692219E+16</v>
      </c>
      <c r="N7970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70" s="13">
        <f t="shared" si="124"/>
        <v>7969</v>
      </c>
      <c r="P7970" s="2" t="str">
        <f>IF(TablaDatos[[#This Row],[Diabetes]]=0,"No","Si")</f>
        <v>No</v>
      </c>
      <c r="Q7970">
        <v>0</v>
      </c>
      <c r="R7970">
        <f>TablaDatos[[#This Row],[Aux2]]/10000000000000</f>
        <v>195.30495594101299</v>
      </c>
      <c r="S7970" s="1">
        <v>1953049559410130</v>
      </c>
      <c r="T7970" s="7">
        <f>TablaDatos[[#This Row],[Aux3]]/100000000000000</f>
        <v>19.0757146403629</v>
      </c>
      <c r="U7970" s="1">
        <v>1907571464036290</v>
      </c>
      <c r="V7970">
        <v>141.19999999999999</v>
      </c>
      <c r="W7970">
        <v>88.6</v>
      </c>
    </row>
    <row r="7971" spans="1:23">
      <c r="A7971">
        <v>2019</v>
      </c>
      <c r="B7971">
        <v>64</v>
      </c>
      <c r="C7971" t="s">
        <v>23</v>
      </c>
      <c r="D7971" t="s">
        <v>29</v>
      </c>
      <c r="E7971" t="s">
        <v>18</v>
      </c>
      <c r="F7971" t="s">
        <v>35</v>
      </c>
      <c r="G7971" t="s">
        <v>28</v>
      </c>
      <c r="H7971" s="3">
        <v>16438.330000000002</v>
      </c>
      <c r="I7971" t="s">
        <v>19</v>
      </c>
      <c r="J7971" t="s">
        <v>18</v>
      </c>
      <c r="K7971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25.320077969284299</v>
      </c>
      <c r="L7971" s="6">
        <f>TablaDatos[[#This Row],[IMC_raw]]/1000000000000000</f>
        <v>25.320077969284299</v>
      </c>
      <c r="M7971" s="2">
        <v>2.53200779692843E+16</v>
      </c>
      <c r="N7971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71" s="13">
        <f t="shared" si="124"/>
        <v>7970</v>
      </c>
      <c r="P7971" s="2" t="str">
        <f>IF(TablaDatos[[#This Row],[Diabetes]]=0,"No","Si")</f>
        <v>No</v>
      </c>
      <c r="Q7971">
        <v>0</v>
      </c>
      <c r="R7971">
        <f>TablaDatos[[#This Row],[Aux2]]/10000000000000</f>
        <v>1866.51536538134</v>
      </c>
      <c r="S7971" s="1">
        <v>1.86651536538134E+16</v>
      </c>
      <c r="T7971" s="7">
        <f>TablaDatos[[#This Row],[Aux3]]/100000000000000</f>
        <v>198.431132018201</v>
      </c>
      <c r="U7971" s="1">
        <v>1.98431132018201E+16</v>
      </c>
      <c r="V7971">
        <v>145.6</v>
      </c>
      <c r="W7971">
        <v>86.1</v>
      </c>
    </row>
    <row r="7972" spans="1:23">
      <c r="A7972">
        <v>2019</v>
      </c>
      <c r="B7972">
        <v>46</v>
      </c>
      <c r="C7972" t="s">
        <v>16</v>
      </c>
      <c r="D7972" t="s">
        <v>33</v>
      </c>
      <c r="E7972" t="s">
        <v>19</v>
      </c>
      <c r="F7972" t="s">
        <v>24</v>
      </c>
      <c r="G7972" t="s">
        <v>20</v>
      </c>
      <c r="H7972" s="3">
        <v>10669.81</v>
      </c>
      <c r="I7972" t="s">
        <v>21</v>
      </c>
      <c r="J7972" t="s">
        <v>21</v>
      </c>
      <c r="K7972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25.312890056681301</v>
      </c>
      <c r="L7972" s="5">
        <f>TablaDatos[[#This Row],[IMC_raw]]/1000000000000000</f>
        <v>25.312890056681301</v>
      </c>
      <c r="M7972" s="2">
        <v>2.53128900566813E+16</v>
      </c>
      <c r="N7972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72" s="13">
        <f t="shared" si="124"/>
        <v>7971</v>
      </c>
      <c r="P7972" s="2" t="str">
        <f>IF(TablaDatos[[#This Row],[Diabetes]]=0,"No","Si")</f>
        <v>No</v>
      </c>
      <c r="Q7972">
        <v>0</v>
      </c>
      <c r="R7972">
        <f>TablaDatos[[#This Row],[Aux2]]/10000000000000</f>
        <v>1821.30121345773</v>
      </c>
      <c r="S7972" s="1">
        <v>1.82130121345773E+16</v>
      </c>
      <c r="T7972" s="7">
        <f>TablaDatos[[#This Row],[Aux3]]/100000000000000</f>
        <v>204.786791184728</v>
      </c>
      <c r="U7972" s="1">
        <v>2.04786791184728E+16</v>
      </c>
      <c r="V7972">
        <v>144.30000000000001</v>
      </c>
      <c r="W7972">
        <v>82.6</v>
      </c>
    </row>
    <row r="7973" spans="1:23">
      <c r="A7973">
        <v>2019</v>
      </c>
      <c r="B7973">
        <v>49</v>
      </c>
      <c r="C7973" t="s">
        <v>16</v>
      </c>
      <c r="D7973" t="s">
        <v>42</v>
      </c>
      <c r="E7973" t="s">
        <v>18</v>
      </c>
      <c r="F7973" t="s">
        <v>19</v>
      </c>
      <c r="G7973" t="s">
        <v>20</v>
      </c>
      <c r="H7973" s="3">
        <v>30837.69</v>
      </c>
      <c r="I7973" t="s">
        <v>19</v>
      </c>
      <c r="J7973" t="s">
        <v>18</v>
      </c>
      <c r="K7973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25.3032150534723</v>
      </c>
      <c r="L7973" s="6">
        <f>TablaDatos[[#This Row],[IMC_raw]]/100000000000000</f>
        <v>25.3032150534723</v>
      </c>
      <c r="M7973" s="2">
        <v>2530321505347230</v>
      </c>
      <c r="N7973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73" s="13">
        <f t="shared" si="124"/>
        <v>7972</v>
      </c>
      <c r="P7973" s="2" t="str">
        <f>IF(TablaDatos[[#This Row],[Diabetes]]=0,"No","Si")</f>
        <v>No</v>
      </c>
      <c r="Q7973">
        <v>0</v>
      </c>
      <c r="R7973">
        <f>TablaDatos[[#This Row],[Aux2]]/10000000000000</f>
        <v>2105.01830528448</v>
      </c>
      <c r="S7973" s="1">
        <v>2.10501830528448E+16</v>
      </c>
      <c r="T7973" s="7">
        <f>TablaDatos[[#This Row],[Aux3]]/100000000000000</f>
        <v>209.30857954094799</v>
      </c>
      <c r="U7973" s="1">
        <v>2.09308579540948E+16</v>
      </c>
      <c r="V7973">
        <v>140.4</v>
      </c>
      <c r="W7973">
        <v>87.9</v>
      </c>
    </row>
    <row r="7974" spans="1:23">
      <c r="A7974">
        <v>2019</v>
      </c>
      <c r="B7974">
        <v>48</v>
      </c>
      <c r="C7974" t="s">
        <v>23</v>
      </c>
      <c r="D7974" t="s">
        <v>26</v>
      </c>
      <c r="E7974" t="s">
        <v>18</v>
      </c>
      <c r="F7974" t="s">
        <v>35</v>
      </c>
      <c r="G7974" t="s">
        <v>20</v>
      </c>
      <c r="H7974" s="3">
        <v>39537.69</v>
      </c>
      <c r="I7974" t="s">
        <v>19</v>
      </c>
      <c r="J7974" t="s">
        <v>18</v>
      </c>
      <c r="K7974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25.2509347072853</v>
      </c>
      <c r="L7974" s="5">
        <f>TablaDatos[[#This Row],[IMC_raw]]/1000000000000000</f>
        <v>25.2509347072853</v>
      </c>
      <c r="M7974" s="2">
        <v>2.52509347072853E+16</v>
      </c>
      <c r="N7974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74" s="13">
        <f t="shared" si="124"/>
        <v>7973</v>
      </c>
      <c r="P7974" s="2" t="str">
        <f>IF(TablaDatos[[#This Row],[Diabetes]]=0,"No","Si")</f>
        <v>No</v>
      </c>
      <c r="Q7974">
        <v>0</v>
      </c>
      <c r="R7974">
        <f>TablaDatos[[#This Row],[Aux2]]/10000000000000</f>
        <v>215.42307981873799</v>
      </c>
      <c r="S7974" s="1">
        <v>2154230798187380</v>
      </c>
      <c r="T7974" s="7">
        <f>TablaDatos[[#This Row],[Aux3]]/100000000000000</f>
        <v>189.54961945903301</v>
      </c>
      <c r="U7974" s="1">
        <v>1.89549619459033E+16</v>
      </c>
      <c r="V7974">
        <v>138.80000000000001</v>
      </c>
      <c r="W7974">
        <v>85</v>
      </c>
    </row>
    <row r="7975" spans="1:23">
      <c r="A7975">
        <v>2019</v>
      </c>
      <c r="B7975">
        <v>59</v>
      </c>
      <c r="C7975" t="s">
        <v>16</v>
      </c>
      <c r="D7975" t="s">
        <v>37</v>
      </c>
      <c r="E7975" t="s">
        <v>21</v>
      </c>
      <c r="F7975" t="s">
        <v>24</v>
      </c>
      <c r="G7975" t="s">
        <v>28</v>
      </c>
      <c r="H7975" s="3">
        <v>16288.81</v>
      </c>
      <c r="I7975" t="s">
        <v>19</v>
      </c>
      <c r="J7975" t="s">
        <v>22</v>
      </c>
      <c r="K7975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25.2353697695569</v>
      </c>
      <c r="L7975" s="6">
        <f>TablaDatos[[#This Row],[IMC_raw]]/1000000000000000</f>
        <v>25.2353697695569</v>
      </c>
      <c r="M7975" s="2">
        <v>2.52353697695569E+16</v>
      </c>
      <c r="N7975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75" s="13">
        <f t="shared" si="124"/>
        <v>7974</v>
      </c>
      <c r="P7975" s="2" t="str">
        <f>IF(TablaDatos[[#This Row],[Diabetes]]=0,"No","Si")</f>
        <v>No</v>
      </c>
      <c r="Q7975">
        <v>0</v>
      </c>
      <c r="R7975">
        <f>TablaDatos[[#This Row],[Aux2]]/10000000000000</f>
        <v>199.61324415096601</v>
      </c>
      <c r="S7975" s="1">
        <v>1996132441509660</v>
      </c>
      <c r="T7975" s="7">
        <f>TablaDatos[[#This Row],[Aux3]]/100000000000000</f>
        <v>191.81250179584501</v>
      </c>
      <c r="U7975" s="1">
        <v>1.91812501795845E+16</v>
      </c>
      <c r="V7975">
        <v>145.5</v>
      </c>
      <c r="W7975">
        <v>95.3</v>
      </c>
    </row>
    <row r="7976" spans="1:23">
      <c r="A7976">
        <v>2019</v>
      </c>
      <c r="B7976">
        <v>55</v>
      </c>
      <c r="C7976" t="s">
        <v>16</v>
      </c>
      <c r="D7976" t="s">
        <v>71</v>
      </c>
      <c r="E7976" t="s">
        <v>21</v>
      </c>
      <c r="F7976" t="s">
        <v>24</v>
      </c>
      <c r="G7976" t="s">
        <v>28</v>
      </c>
      <c r="H7976" s="3">
        <v>15631.2</v>
      </c>
      <c r="I7976" t="s">
        <v>19</v>
      </c>
      <c r="J7976" t="s">
        <v>18</v>
      </c>
      <c r="K7976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25.212332629130401</v>
      </c>
      <c r="L7976" s="6">
        <f>TablaDatos[[#This Row],[IMC_raw]]/1000000000000000</f>
        <v>25.212332629130401</v>
      </c>
      <c r="M7976" s="2">
        <v>2.52123326291304E+16</v>
      </c>
      <c r="N7976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76" s="13">
        <f t="shared" si="124"/>
        <v>7975</v>
      </c>
      <c r="P7976" s="2" t="str">
        <f>IF(TablaDatos[[#This Row],[Diabetes]]=0,"No","Si")</f>
        <v>No</v>
      </c>
      <c r="Q7976">
        <v>0</v>
      </c>
      <c r="R7976">
        <f>TablaDatos[[#This Row],[Aux2]]/10000000000000</f>
        <v>2219.0139980264398</v>
      </c>
      <c r="S7976" s="1">
        <v>2.21901399802644E+16</v>
      </c>
      <c r="T7976" s="7">
        <f>TablaDatos[[#This Row],[Aux3]]/100000000000000</f>
        <v>246.85893584476301</v>
      </c>
      <c r="U7976" s="1">
        <v>2.46858935844763E+16</v>
      </c>
      <c r="V7976">
        <v>159.5</v>
      </c>
      <c r="W7976">
        <v>100.5</v>
      </c>
    </row>
    <row r="7977" spans="1:23">
      <c r="A7977">
        <v>2019</v>
      </c>
      <c r="B7977">
        <v>63</v>
      </c>
      <c r="C7977" t="s">
        <v>23</v>
      </c>
      <c r="D7977" t="s">
        <v>17</v>
      </c>
      <c r="E7977" t="s">
        <v>18</v>
      </c>
      <c r="F7977" t="s">
        <v>24</v>
      </c>
      <c r="G7977" t="s">
        <v>28</v>
      </c>
      <c r="H7977" s="3">
        <v>24537.42</v>
      </c>
      <c r="I7977" t="s">
        <v>21</v>
      </c>
      <c r="J7977" t="s">
        <v>18</v>
      </c>
      <c r="K7977">
        <f>IF(TablaDatos[[#This Row],[IMC2]]&gt;10,TablaDatos[[#This Row],[IMC2]],IF(TablaDatos[[#This Row],[IMC2]]&lt;1, TablaDatos[[#This Row],[IMC2]]*100,IF(TablaDatos[[#This Row],[IMC2]]&lt;0.1,TablaDatos[[#This Row],[IMC2]]*1000,TablaDatos[[#This Row],[IMC2]]*10)))</f>
        <v>25.200409875200499</v>
      </c>
      <c r="L7977" s="5">
        <f>TablaDatos[[#This Row],[IMC_raw]]/1000000000000000</f>
        <v>25.200409875200499</v>
      </c>
      <c r="M7977" s="2">
        <v>2.52004098752005E+16</v>
      </c>
      <c r="N7977" s="2" t="str">
        <f>IF(TablaDatos[[#This Row],[IMC]]&lt;18,"Bajo Peso",IF(AND(TablaDatos[[#This Row],[IMC]]&gt;18.5,TablaDatos[[#This Row],[IMC]]&lt;24.9),"Normal",IF(AND(TablaDatos[[#This Row],[IMC]]&gt;25,TablaDatos[[#This Row],[IMC]]&lt;30),"Sobrepeso",IF(AND(TablaDatos[[#This Row],[IMC]]&gt;30,TablaDatos[[#This Row],[IMC]]&lt;35),"Obesidad I",IF(AND(TablaDatos[[#This Row],[IMC]]&gt;35,TablaDatos[[#This Row],[IMC]]&lt;40),"Obesidad II","Obesidad III")))))</f>
        <v>Sobrepeso</v>
      </c>
      <c r="O7977" s="13">
        <f t="shared" si="124"/>
        <v>7976</v>
      </c>
      <c r="P7977" s="2" t="str">
        <f>IF(TablaDatos[[#This Row],[Diabetes]]=0,"No","Si")</f>
        <v>No</v>
      </c>
      <c r="Q7977">
        <v>0</v>
      </c>
      <c r="R7977">
        <f>TablaDatos[[#This Row],[Aux2]]/10000000000000</f>
        <v>2036.5449056626501</v>
      </c>
      <c r="S7977" s="1">
        <v>2.03654490566265E+16</v>
      </c>
      <c r="T7977" s="7">
        <f>TablaDatos[[#This Row],[Aux3]]/100000000000000</f>
        <v>219.768554278793</v>
      </c>
      <c r="U7977" s="1">
        <v>2.19768554278793E+16</v>
      </c>
      <c r="V7977">
        <v>149.19999999999999</v>
      </c>
      <c r="W7977">
        <v>94.8</v>
      </c>
    </row>
  </sheetData>
  <phoneticPr fontId="3" type="noConversion"/>
  <conditionalFormatting sqref="J7333">
    <cfRule type="cellIs" dxfId="2519" priority="4" operator="lessThan">
      <formula>10</formula>
    </cfRule>
  </conditionalFormatting>
  <conditionalFormatting sqref="K2:K1048576">
    <cfRule type="cellIs" dxfId="2518" priority="2" operator="lessThan">
      <formula>1</formula>
    </cfRule>
    <cfRule type="cellIs" dxfId="2517" priority="3" operator="greaterThan">
      <formula>100</formula>
    </cfRule>
  </conditionalFormatting>
  <conditionalFormatting sqref="L1:L194 K1:K1048576 L196:L7977">
    <cfRule type="cellIs" dxfId="2516" priority="5" operator="lessThan">
      <formula>10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9817-AE8A-744A-A461-B63B1F7AEDA5}">
  <sheetPr>
    <tabColor theme="4" tint="0.59999389629810485"/>
  </sheetPr>
  <dimension ref="A1:V70"/>
  <sheetViews>
    <sheetView topLeftCell="A2" workbookViewId="0">
      <selection activeCell="Q18" sqref="Q18"/>
    </sheetView>
  </sheetViews>
  <sheetFormatPr baseColWidth="10" defaultRowHeight="16"/>
  <cols>
    <col min="1" max="1" width="13.5" bestFit="1" customWidth="1"/>
    <col min="2" max="2" width="28.33203125" bestFit="1" customWidth="1"/>
    <col min="3" max="3" width="15.33203125" bestFit="1" customWidth="1"/>
    <col min="4" max="4" width="16.6640625" bestFit="1" customWidth="1"/>
    <col min="5" max="5" width="22" bestFit="1" customWidth="1"/>
    <col min="6" max="6" width="15.1640625" bestFit="1" customWidth="1"/>
    <col min="7" max="7" width="19.6640625" bestFit="1" customWidth="1"/>
    <col min="8" max="8" width="9.83203125" bestFit="1" customWidth="1"/>
    <col min="9" max="9" width="4.6640625" bestFit="1" customWidth="1"/>
    <col min="10" max="10" width="11.6640625" bestFit="1" customWidth="1"/>
    <col min="14" max="14" width="12.33203125" bestFit="1" customWidth="1"/>
    <col min="15" max="15" width="18.5" bestFit="1" customWidth="1"/>
    <col min="16" max="16" width="12.1640625" bestFit="1" customWidth="1"/>
  </cols>
  <sheetData>
    <row r="1" spans="1:22" ht="24">
      <c r="A1" s="33" t="s">
        <v>65</v>
      </c>
      <c r="B1" s="33"/>
      <c r="C1" s="33"/>
      <c r="D1" s="33"/>
      <c r="E1" s="33"/>
      <c r="F1" s="33"/>
      <c r="G1" s="33"/>
      <c r="H1" s="33"/>
      <c r="I1" s="33"/>
      <c r="J1" s="33"/>
      <c r="M1" s="33" t="s">
        <v>87</v>
      </c>
      <c r="N1" s="33"/>
      <c r="O1" s="33"/>
      <c r="P1" s="33"/>
      <c r="Q1" s="33"/>
      <c r="R1" s="33"/>
      <c r="S1" s="33"/>
      <c r="T1" s="33"/>
      <c r="U1" s="33"/>
      <c r="V1" s="33"/>
    </row>
    <row r="3" spans="1:22">
      <c r="D3" s="16" t="s">
        <v>4</v>
      </c>
      <c r="E3" t="s">
        <v>63</v>
      </c>
      <c r="H3" s="16" t="s">
        <v>11</v>
      </c>
      <c r="I3" s="11">
        <v>1</v>
      </c>
    </row>
    <row r="5" spans="1:22" ht="17">
      <c r="B5" t="s">
        <v>76</v>
      </c>
      <c r="D5" t="s">
        <v>67</v>
      </c>
      <c r="F5" t="s">
        <v>64</v>
      </c>
      <c r="H5" t="s">
        <v>66</v>
      </c>
      <c r="N5" s="24" t="s">
        <v>89</v>
      </c>
      <c r="O5" s="24" t="s">
        <v>88</v>
      </c>
    </row>
    <row r="6" spans="1:22" ht="17">
      <c r="B6" s="13">
        <v>7976</v>
      </c>
      <c r="D6" s="13">
        <v>2877</v>
      </c>
      <c r="F6" s="34">
        <v>32.169098137680784</v>
      </c>
      <c r="H6" s="13">
        <v>2341</v>
      </c>
      <c r="N6" s="36" t="s">
        <v>21</v>
      </c>
      <c r="O6" s="37">
        <v>18322.112311854387</v>
      </c>
    </row>
    <row r="7" spans="1:22" ht="17">
      <c r="N7" s="24" t="s">
        <v>18</v>
      </c>
      <c r="O7" s="35">
        <v>22740.048824966067</v>
      </c>
    </row>
    <row r="8" spans="1:22" ht="17">
      <c r="B8" s="1">
        <f>GETPIVOTDATA("Id",$B$5)</f>
        <v>7976</v>
      </c>
      <c r="D8" s="1">
        <f>GETPIVOTDATA("Id",$D$5)</f>
        <v>2877</v>
      </c>
      <c r="F8" s="2">
        <f>GETPIVOTDATA("IMC",$F$5)</f>
        <v>32.169098137680784</v>
      </c>
      <c r="H8" s="17">
        <f>GETPIVOTDATA("Id",$H$5)/GETPIVOTDATA("Id",$B$5)</f>
        <v>0.29350551654964896</v>
      </c>
      <c r="N8" s="24" t="s">
        <v>19</v>
      </c>
      <c r="O8" s="35">
        <v>22071.387241867065</v>
      </c>
    </row>
    <row r="9" spans="1:22" ht="17">
      <c r="N9" s="24" t="s">
        <v>31</v>
      </c>
      <c r="O9" s="35">
        <v>15322.109798578203</v>
      </c>
    </row>
    <row r="10" spans="1:22" ht="18" thickBot="1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3" spans="1:22" ht="24">
      <c r="A13" s="33" t="s">
        <v>68</v>
      </c>
      <c r="B13" s="33"/>
      <c r="C13" s="33"/>
      <c r="D13" s="33"/>
      <c r="E13" s="33"/>
      <c r="F13" s="33"/>
      <c r="G13" s="33"/>
      <c r="H13" s="33"/>
      <c r="I13" s="33"/>
      <c r="J13" s="33"/>
      <c r="M13" s="33" t="s">
        <v>90</v>
      </c>
      <c r="N13" s="33"/>
      <c r="O13" s="33"/>
      <c r="P13" s="33"/>
      <c r="Q13" s="33"/>
      <c r="R13" s="33"/>
      <c r="S13" s="33"/>
      <c r="T13" s="33"/>
      <c r="U13" s="33"/>
      <c r="V13" s="33"/>
    </row>
    <row r="14" spans="1:22">
      <c r="E14" s="16" t="s">
        <v>4</v>
      </c>
      <c r="F14" t="s">
        <v>63</v>
      </c>
    </row>
    <row r="16" spans="1:22">
      <c r="B16" s="16" t="s">
        <v>69</v>
      </c>
      <c r="C16" t="s">
        <v>62</v>
      </c>
      <c r="E16" s="16" t="s">
        <v>69</v>
      </c>
      <c r="F16" t="s">
        <v>70</v>
      </c>
      <c r="N16" s="16" t="s">
        <v>69</v>
      </c>
      <c r="O16" t="s">
        <v>70</v>
      </c>
    </row>
    <row r="17" spans="2:19">
      <c r="B17" s="11" t="s">
        <v>21</v>
      </c>
      <c r="C17" s="13">
        <v>2033</v>
      </c>
      <c r="E17" s="11" t="s">
        <v>29</v>
      </c>
      <c r="F17" s="13">
        <v>566</v>
      </c>
      <c r="I17" t="str" cm="1">
        <f t="array" ref="I17:J35">E17:F35</f>
        <v>Andalucía</v>
      </c>
      <c r="J17">
        <v>566</v>
      </c>
      <c r="N17" s="11" t="s">
        <v>91</v>
      </c>
      <c r="O17" s="13">
        <v>6</v>
      </c>
      <c r="Q17" s="11" t="s">
        <v>91</v>
      </c>
      <c r="R17" s="17">
        <f>GETPIVOTDATA("Id",$N$16,"Peso","Bajo Peso")/GETPIVOTDATA("Id",$N$16)</f>
        <v>7.5225677031093275E-4</v>
      </c>
      <c r="S17" s="38">
        <f>1-R17</f>
        <v>0.99924774322968912</v>
      </c>
    </row>
    <row r="18" spans="2:19">
      <c r="B18" s="11" t="s">
        <v>18</v>
      </c>
      <c r="C18" s="13">
        <v>3685</v>
      </c>
      <c r="E18" s="11" t="s">
        <v>27</v>
      </c>
      <c r="F18" s="13">
        <v>77</v>
      </c>
      <c r="I18" t="str">
        <v>Aragón</v>
      </c>
      <c r="J18">
        <v>77</v>
      </c>
      <c r="N18" s="11" t="s">
        <v>92</v>
      </c>
      <c r="O18" s="13">
        <v>509</v>
      </c>
      <c r="Q18" s="11" t="s">
        <v>92</v>
      </c>
      <c r="R18" s="39">
        <f>GETPIVOTDATA("Id",$N$16,"Peso","Normal")/GETPIVOTDATA("Id",$N$16)</f>
        <v>6.3816449348044132E-2</v>
      </c>
      <c r="S18" s="38">
        <f>1-R18</f>
        <v>0.93618355065195591</v>
      </c>
    </row>
    <row r="19" spans="2:19">
      <c r="B19" s="11" t="s">
        <v>19</v>
      </c>
      <c r="C19" s="13">
        <v>1414</v>
      </c>
      <c r="E19" s="11" t="s">
        <v>38</v>
      </c>
      <c r="F19" s="13">
        <v>53</v>
      </c>
      <c r="I19" t="str">
        <v>Asturias</v>
      </c>
      <c r="J19">
        <v>53</v>
      </c>
      <c r="N19" s="11" t="s">
        <v>93</v>
      </c>
      <c r="O19" s="13">
        <v>3136</v>
      </c>
      <c r="Q19" s="11" t="s">
        <v>93</v>
      </c>
      <c r="R19" s="39">
        <f>GETPIVOTDATA("Id",$N$16,"Peso","Obesidad I")/GETPIVOTDATA("Id",$N$16)</f>
        <v>0.39317953861584753</v>
      </c>
      <c r="S19" s="38">
        <f>1-R19</f>
        <v>0.60682046138415247</v>
      </c>
    </row>
    <row r="20" spans="2:19">
      <c r="B20" s="11" t="s">
        <v>31</v>
      </c>
      <c r="C20" s="13">
        <v>844</v>
      </c>
      <c r="E20" s="11" t="s">
        <v>34</v>
      </c>
      <c r="F20" s="13">
        <v>136</v>
      </c>
      <c r="I20" t="str">
        <v>Canarias</v>
      </c>
      <c r="J20">
        <v>136</v>
      </c>
      <c r="N20" s="11" t="s">
        <v>94</v>
      </c>
      <c r="O20" s="13">
        <v>1824</v>
      </c>
      <c r="Q20" s="11" t="s">
        <v>94</v>
      </c>
      <c r="R20" s="39">
        <f>GETPIVOTDATA("Id",$N$16,"Peso","Obesidad II")/GETPIVOTDATA("Id",$N$16)</f>
        <v>0.22868605817452356</v>
      </c>
      <c r="S20" s="38">
        <f>1-R20</f>
        <v>0.77131394182547641</v>
      </c>
    </row>
    <row r="21" spans="2:19">
      <c r="B21" s="11" t="s">
        <v>60</v>
      </c>
      <c r="C21" s="13">
        <v>7976</v>
      </c>
      <c r="E21" s="11" t="s">
        <v>32</v>
      </c>
      <c r="F21" s="13">
        <v>26</v>
      </c>
      <c r="I21" t="str">
        <v>Cantabria</v>
      </c>
      <c r="J21">
        <v>26</v>
      </c>
      <c r="N21" s="11" t="s">
        <v>95</v>
      </c>
      <c r="O21" s="13">
        <v>433</v>
      </c>
      <c r="Q21" s="11" t="s">
        <v>95</v>
      </c>
      <c r="R21" s="39">
        <f>GETPIVOTDATA("Id",$N$16,"Peso","Obesidad III")/GETPIVOTDATA("Id",$N$16)</f>
        <v>5.4287863590772319E-2</v>
      </c>
      <c r="S21" s="38">
        <f>1-R21</f>
        <v>0.94571213640922769</v>
      </c>
    </row>
    <row r="22" spans="2:19">
      <c r="E22" s="11" t="s">
        <v>42</v>
      </c>
      <c r="F22" s="13">
        <v>163</v>
      </c>
      <c r="I22" t="str">
        <v>Castilla y León</v>
      </c>
      <c r="J22">
        <v>163</v>
      </c>
      <c r="N22" s="11" t="s">
        <v>96</v>
      </c>
      <c r="O22" s="13">
        <v>2068</v>
      </c>
      <c r="Q22" s="11" t="s">
        <v>96</v>
      </c>
      <c r="R22" s="17">
        <f>GETPIVOTDATA("Id",$N$16,"Peso","Sobrepeso")/GETPIVOTDATA("Id",$N$16)</f>
        <v>0.25927783350050149</v>
      </c>
      <c r="S22" s="38">
        <f>1-R22</f>
        <v>0.74072216649949851</v>
      </c>
    </row>
    <row r="23" spans="2:19">
      <c r="E23" s="11" t="s">
        <v>36</v>
      </c>
      <c r="F23" s="13">
        <v>136</v>
      </c>
      <c r="I23" t="str">
        <v>Castilla-La Mancha</v>
      </c>
      <c r="J23">
        <v>136</v>
      </c>
      <c r="N23" s="11" t="s">
        <v>60</v>
      </c>
      <c r="O23" s="13">
        <v>7976</v>
      </c>
    </row>
    <row r="24" spans="2:19">
      <c r="E24" s="11" t="s">
        <v>17</v>
      </c>
      <c r="F24" s="13">
        <v>415</v>
      </c>
      <c r="I24" t="str">
        <v>Cataluña</v>
      </c>
      <c r="J24">
        <v>415</v>
      </c>
    </row>
    <row r="25" spans="2:19">
      <c r="E25" s="11" t="s">
        <v>43</v>
      </c>
      <c r="F25" s="13">
        <v>8</v>
      </c>
      <c r="I25" t="str">
        <v>Ceuta</v>
      </c>
      <c r="J25">
        <v>8</v>
      </c>
    </row>
    <row r="26" spans="2:19">
      <c r="E26" s="11" t="s">
        <v>37</v>
      </c>
      <c r="F26" s="13">
        <v>99</v>
      </c>
      <c r="I26" t="str">
        <v>Extremadura</v>
      </c>
      <c r="J26">
        <v>99</v>
      </c>
    </row>
    <row r="27" spans="2:19">
      <c r="E27" s="11" t="s">
        <v>30</v>
      </c>
      <c r="F27" s="13">
        <v>168</v>
      </c>
      <c r="I27" t="str">
        <v>Galicia</v>
      </c>
      <c r="J27">
        <v>168</v>
      </c>
    </row>
    <row r="28" spans="2:19">
      <c r="E28" s="11" t="s">
        <v>41</v>
      </c>
      <c r="F28" s="13">
        <v>17</v>
      </c>
      <c r="I28" t="str">
        <v>La Rioja</v>
      </c>
      <c r="J28">
        <v>17</v>
      </c>
    </row>
    <row r="29" spans="2:19">
      <c r="E29" s="11" t="s">
        <v>44</v>
      </c>
      <c r="F29" s="13">
        <v>4</v>
      </c>
      <c r="I29" t="str">
        <v>Melilla</v>
      </c>
      <c r="J29">
        <v>4</v>
      </c>
    </row>
    <row r="30" spans="2:19">
      <c r="E30" s="11" t="s">
        <v>33</v>
      </c>
      <c r="F30" s="13">
        <v>31</v>
      </c>
      <c r="I30" t="str">
        <v>Navarra</v>
      </c>
      <c r="J30">
        <v>31</v>
      </c>
    </row>
    <row r="31" spans="2:19">
      <c r="E31" s="11" t="s">
        <v>26</v>
      </c>
      <c r="F31" s="13">
        <v>114</v>
      </c>
      <c r="I31" t="str">
        <v>País Vasco</v>
      </c>
      <c r="J31">
        <v>114</v>
      </c>
    </row>
    <row r="32" spans="2:19">
      <c r="E32" s="11" t="s">
        <v>71</v>
      </c>
      <c r="F32" s="13">
        <v>81</v>
      </c>
      <c r="I32" t="str">
        <v>Islas Baleares</v>
      </c>
      <c r="J32">
        <v>81</v>
      </c>
    </row>
    <row r="33" spans="1:10">
      <c r="E33" s="11" t="s">
        <v>73</v>
      </c>
      <c r="F33" s="13">
        <v>386</v>
      </c>
      <c r="I33" t="str">
        <v>Comunidad de Madrid</v>
      </c>
      <c r="J33">
        <v>386</v>
      </c>
    </row>
    <row r="34" spans="1:10">
      <c r="E34" s="11" t="s">
        <v>72</v>
      </c>
      <c r="F34" s="13">
        <v>304</v>
      </c>
      <c r="I34" t="str">
        <v>Comunidad Valenciana</v>
      </c>
      <c r="J34">
        <v>304</v>
      </c>
    </row>
    <row r="35" spans="1:10">
      <c r="E35" s="11" t="s">
        <v>74</v>
      </c>
      <c r="F35" s="13">
        <v>93</v>
      </c>
      <c r="I35" t="str">
        <v>Región de Murcia</v>
      </c>
      <c r="J35">
        <v>93</v>
      </c>
    </row>
    <row r="36" spans="1:10">
      <c r="E36" s="11" t="s">
        <v>60</v>
      </c>
      <c r="F36" s="13">
        <v>2877</v>
      </c>
    </row>
    <row r="39" spans="1:10" ht="24">
      <c r="A39" s="33" t="s">
        <v>75</v>
      </c>
      <c r="B39" s="33"/>
      <c r="C39" s="33"/>
      <c r="D39" s="33"/>
      <c r="E39" s="33"/>
      <c r="F39" s="33"/>
      <c r="G39" s="33"/>
      <c r="H39" s="33"/>
      <c r="I39" s="33"/>
      <c r="J39" s="33"/>
    </row>
    <row r="43" spans="1:10" ht="17">
      <c r="B43" s="31" t="s">
        <v>79</v>
      </c>
      <c r="C43" s="31" t="s">
        <v>83</v>
      </c>
      <c r="D43" s="31" t="s">
        <v>84</v>
      </c>
      <c r="E43" s="31" t="s">
        <v>85</v>
      </c>
      <c r="G43" s="24" t="s">
        <v>82</v>
      </c>
      <c r="H43" s="24" t="s">
        <v>80</v>
      </c>
      <c r="I43" s="24" t="s">
        <v>81</v>
      </c>
    </row>
    <row r="44" spans="1:10" ht="17">
      <c r="B44" s="25" t="s">
        <v>43</v>
      </c>
      <c r="C44" s="26">
        <v>33.255747600807673</v>
      </c>
      <c r="D44" s="26">
        <v>56</v>
      </c>
      <c r="E44" s="26">
        <v>1368.6814791228192</v>
      </c>
      <c r="G44" s="27" t="s">
        <v>21</v>
      </c>
      <c r="H44" s="28">
        <v>98.948697916666433</v>
      </c>
      <c r="I44" s="28">
        <v>162.84699337121214</v>
      </c>
    </row>
    <row r="45" spans="1:10" ht="17">
      <c r="B45" s="27" t="s">
        <v>71</v>
      </c>
      <c r="C45" s="28">
        <v>32.836669707896036</v>
      </c>
      <c r="D45" s="28">
        <v>58.3</v>
      </c>
      <c r="E45" s="28">
        <v>1579.4025981979012</v>
      </c>
      <c r="G45" s="25" t="s">
        <v>18</v>
      </c>
      <c r="H45" s="26">
        <v>91.799521531100396</v>
      </c>
      <c r="I45" s="26">
        <v>150.86172248803831</v>
      </c>
    </row>
    <row r="46" spans="1:10" ht="17">
      <c r="B46" s="25" t="s">
        <v>37</v>
      </c>
      <c r="C46" s="26">
        <v>32.791059402688532</v>
      </c>
      <c r="D46" s="26">
        <v>58.821989528795811</v>
      </c>
      <c r="E46" s="26">
        <v>1571.8928364604856</v>
      </c>
      <c r="G46" s="27" t="s">
        <v>19</v>
      </c>
      <c r="H46" s="28">
        <v>95.213632514817803</v>
      </c>
      <c r="I46" s="28">
        <v>156.18281117696861</v>
      </c>
    </row>
    <row r="47" spans="1:10" ht="17">
      <c r="B47" s="27" t="s">
        <v>29</v>
      </c>
      <c r="C47" s="28">
        <v>32.558225161304904</v>
      </c>
      <c r="D47" s="28">
        <v>58.728602779809805</v>
      </c>
      <c r="E47" s="28">
        <v>1621.4033823616805</v>
      </c>
      <c r="G47" s="32" t="s">
        <v>60</v>
      </c>
      <c r="H47" s="32">
        <v>97.102219157472277</v>
      </c>
      <c r="I47" s="32">
        <v>159.57265546639891</v>
      </c>
    </row>
    <row r="48" spans="1:10" ht="17">
      <c r="B48" s="25" t="s">
        <v>36</v>
      </c>
      <c r="C48" s="26">
        <v>32.512041796703635</v>
      </c>
      <c r="D48" s="26">
        <v>58.541795665634673</v>
      </c>
      <c r="E48" s="26">
        <v>1623.9567790885471</v>
      </c>
    </row>
    <row r="49" spans="1:10" ht="17">
      <c r="B49" s="29" t="s">
        <v>60</v>
      </c>
      <c r="C49" s="30">
        <v>32.604818027701953</v>
      </c>
      <c r="D49" s="30">
        <v>58.644116245831349</v>
      </c>
      <c r="E49" s="30">
        <v>1611.121858676398</v>
      </c>
    </row>
    <row r="54" spans="1:10" ht="24">
      <c r="A54" s="33" t="s">
        <v>86</v>
      </c>
      <c r="B54" s="33"/>
      <c r="C54" s="33"/>
      <c r="D54" s="33"/>
      <c r="E54" s="33"/>
      <c r="F54" s="33"/>
      <c r="G54" s="33"/>
      <c r="H54" s="33"/>
      <c r="I54" s="33"/>
      <c r="J54" s="33"/>
    </row>
    <row r="59" spans="1:10">
      <c r="B59" s="16" t="s">
        <v>69</v>
      </c>
      <c r="C59" t="s">
        <v>76</v>
      </c>
    </row>
    <row r="60" spans="1:10">
      <c r="B60" s="11">
        <v>2010</v>
      </c>
      <c r="C60" s="13">
        <v>807</v>
      </c>
    </row>
    <row r="61" spans="1:10">
      <c r="B61" s="11">
        <v>2011</v>
      </c>
      <c r="C61" s="13">
        <v>794</v>
      </c>
    </row>
    <row r="62" spans="1:10">
      <c r="B62" s="11">
        <v>2012</v>
      </c>
      <c r="C62" s="13">
        <v>802</v>
      </c>
    </row>
    <row r="63" spans="1:10">
      <c r="B63" s="11">
        <v>2013</v>
      </c>
      <c r="C63" s="13">
        <v>772</v>
      </c>
    </row>
    <row r="64" spans="1:10">
      <c r="B64" s="11">
        <v>2014</v>
      </c>
      <c r="C64" s="13">
        <v>793</v>
      </c>
    </row>
    <row r="65" spans="2:3">
      <c r="B65" s="11">
        <v>2015</v>
      </c>
      <c r="C65" s="13">
        <v>820</v>
      </c>
    </row>
    <row r="66" spans="2:3">
      <c r="B66" s="11">
        <v>2016</v>
      </c>
      <c r="C66" s="13">
        <v>809</v>
      </c>
    </row>
    <row r="67" spans="2:3">
      <c r="B67" s="11">
        <v>2017</v>
      </c>
      <c r="C67" s="13">
        <v>781</v>
      </c>
    </row>
    <row r="68" spans="2:3">
      <c r="B68" s="11">
        <v>2018</v>
      </c>
      <c r="C68" s="13">
        <v>774</v>
      </c>
    </row>
    <row r="69" spans="2:3">
      <c r="B69" s="11">
        <v>2019</v>
      </c>
      <c r="C69" s="13">
        <v>824</v>
      </c>
    </row>
    <row r="70" spans="2:3">
      <c r="B70" s="11" t="s">
        <v>60</v>
      </c>
      <c r="C70" s="13">
        <v>7976</v>
      </c>
    </row>
  </sheetData>
  <mergeCells count="6">
    <mergeCell ref="A1:J1"/>
    <mergeCell ref="A13:J13"/>
    <mergeCell ref="A39:J39"/>
    <mergeCell ref="A54:J54"/>
    <mergeCell ref="M1:V1"/>
    <mergeCell ref="M13:V13"/>
  </mergeCells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A1FE-D3DC-4342-8115-8818D1F3B9BD}">
  <sheetPr>
    <tabColor theme="4" tint="0.39997558519241921"/>
  </sheetPr>
  <dimension ref="B10:Q35"/>
  <sheetViews>
    <sheetView tabSelected="1" zoomScale="75" zoomScaleNormal="125" workbookViewId="0">
      <selection activeCell="R20" sqref="R20"/>
    </sheetView>
  </sheetViews>
  <sheetFormatPr baseColWidth="10" defaultRowHeight="16"/>
  <cols>
    <col min="1" max="1" width="4" customWidth="1"/>
    <col min="2" max="2" width="23.5" bestFit="1" customWidth="1"/>
    <col min="3" max="3" width="16.1640625" bestFit="1" customWidth="1"/>
    <col min="4" max="4" width="17" bestFit="1" customWidth="1"/>
    <col min="5" max="5" width="27" bestFit="1" customWidth="1"/>
    <col min="14" max="14" width="14.83203125" bestFit="1" customWidth="1"/>
    <col min="15" max="15" width="10" bestFit="1" customWidth="1"/>
    <col min="16" max="16" width="9.33203125" bestFit="1" customWidth="1"/>
    <col min="17" max="17" width="11.33203125" bestFit="1" customWidth="1"/>
  </cols>
  <sheetData>
    <row r="10" spans="14:17">
      <c r="N10" s="15" t="s">
        <v>51</v>
      </c>
      <c r="O10" s="15" t="s">
        <v>52</v>
      </c>
      <c r="P10" s="10" t="s">
        <v>53</v>
      </c>
      <c r="Q10" s="10" t="s">
        <v>54</v>
      </c>
    </row>
    <row r="11" spans="14:17">
      <c r="N11" s="11" t="s">
        <v>55</v>
      </c>
      <c r="O11" s="12">
        <v>20.787234042553191</v>
      </c>
      <c r="P11" s="13">
        <v>977</v>
      </c>
      <c r="Q11" s="14">
        <v>17590</v>
      </c>
    </row>
    <row r="12" spans="14:17">
      <c r="N12" s="11" t="s">
        <v>56</v>
      </c>
      <c r="O12" s="12">
        <v>18.957446808510639</v>
      </c>
      <c r="P12" s="13">
        <v>891</v>
      </c>
      <c r="Q12" s="14">
        <v>18229</v>
      </c>
    </row>
    <row r="13" spans="14:17">
      <c r="N13" s="11" t="s">
        <v>57</v>
      </c>
      <c r="O13" s="12">
        <v>18.541666666666668</v>
      </c>
      <c r="P13" s="13">
        <v>890</v>
      </c>
      <c r="Q13" s="14">
        <v>20005</v>
      </c>
    </row>
    <row r="14" spans="14:17">
      <c r="N14" s="11" t="s">
        <v>58</v>
      </c>
      <c r="O14" s="12">
        <v>17.702127659574469</v>
      </c>
      <c r="P14" s="13">
        <v>832</v>
      </c>
      <c r="Q14" s="14">
        <v>11988</v>
      </c>
    </row>
    <row r="15" spans="14:17">
      <c r="N15" s="11" t="s">
        <v>59</v>
      </c>
      <c r="O15" s="12">
        <v>16.659574468085108</v>
      </c>
      <c r="P15" s="13">
        <v>783</v>
      </c>
      <c r="Q15" s="14">
        <v>23529</v>
      </c>
    </row>
    <row r="16" spans="14:17">
      <c r="N16" s="11" t="s">
        <v>60</v>
      </c>
      <c r="O16" s="12">
        <v>18.529661016949152</v>
      </c>
      <c r="P16" s="13">
        <v>4373</v>
      </c>
      <c r="Q16" s="14">
        <v>91341</v>
      </c>
    </row>
    <row r="29" spans="2:5">
      <c r="B29" s="19" t="s">
        <v>79</v>
      </c>
      <c r="C29" s="19" t="s">
        <v>64</v>
      </c>
      <c r="D29" s="19" t="s">
        <v>77</v>
      </c>
      <c r="E29" s="19" t="s">
        <v>78</v>
      </c>
    </row>
    <row r="30" spans="2:5">
      <c r="B30" s="11" t="s">
        <v>43</v>
      </c>
      <c r="C30" s="2">
        <v>33.255747600807673</v>
      </c>
      <c r="D30" s="2">
        <v>56</v>
      </c>
      <c r="E30" s="2">
        <v>1368.6814791228192</v>
      </c>
    </row>
    <row r="31" spans="2:5">
      <c r="B31" s="20" t="s">
        <v>71</v>
      </c>
      <c r="C31" s="21">
        <v>32.836669707896036</v>
      </c>
      <c r="D31" s="21">
        <v>58.3</v>
      </c>
      <c r="E31" s="21">
        <v>1579.4025981979012</v>
      </c>
    </row>
    <row r="32" spans="2:5">
      <c r="B32" s="11" t="s">
        <v>37</v>
      </c>
      <c r="C32" s="2">
        <v>32.791059402688532</v>
      </c>
      <c r="D32" s="2">
        <v>58.821989528795811</v>
      </c>
      <c r="E32" s="2">
        <v>1571.8928364604856</v>
      </c>
    </row>
    <row r="33" spans="2:5">
      <c r="B33" s="20" t="s">
        <v>29</v>
      </c>
      <c r="C33" s="21">
        <v>32.558225161304904</v>
      </c>
      <c r="D33" s="21">
        <v>58.728602779809805</v>
      </c>
      <c r="E33" s="21">
        <v>1621.4033823616805</v>
      </c>
    </row>
    <row r="34" spans="2:5">
      <c r="B34" s="11" t="s">
        <v>36</v>
      </c>
      <c r="C34" s="2">
        <v>32.512041796703635</v>
      </c>
      <c r="D34" s="2">
        <v>58.541795665634673</v>
      </c>
      <c r="E34" s="2">
        <v>1623.9567790885471</v>
      </c>
    </row>
    <row r="35" spans="2:5">
      <c r="B35" s="22" t="s">
        <v>60</v>
      </c>
      <c r="C35" s="23">
        <v>32.604818027701953</v>
      </c>
      <c r="D35" s="23">
        <v>58.644116245831349</v>
      </c>
      <c r="E35" s="23">
        <v>1611.121858676398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4686AB-1D29-694D-92A0-79F507C402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Análisis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MAYORGAS DEL CASTILLO</dc:creator>
  <cp:lastModifiedBy>LAURA MAYORGAS DEL CASTILLO</cp:lastModifiedBy>
  <dcterms:created xsi:type="dcterms:W3CDTF">2026-03-03T12:33:49Z</dcterms:created>
  <dcterms:modified xsi:type="dcterms:W3CDTF">2026-03-08T09:37:14Z</dcterms:modified>
</cp:coreProperties>
</file>